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tate Summary" sheetId="2" state="visible" r:id="rId2"/>
    <sheet xmlns:r="http://schemas.openxmlformats.org/officeDocument/2006/relationships" name="Northeast" sheetId="3" state="visible" r:id="rId3"/>
    <sheet xmlns:r="http://schemas.openxmlformats.org/officeDocument/2006/relationships" name="Midwest" sheetId="4" state="visible" r:id="rId4"/>
    <sheet xmlns:r="http://schemas.openxmlformats.org/officeDocument/2006/relationships" name="South" sheetId="5" state="visible" r:id="rId5"/>
    <sheet xmlns:r="http://schemas.openxmlformats.org/officeDocument/2006/relationships" name="West" sheetId="6" state="visible" r:id="rId6"/>
    <sheet xmlns:r="http://schemas.openxmlformats.org/officeDocument/2006/relationships" name="Territories" sheetId="7" state="visible" r:id="rId7"/>
    <sheet xmlns:r="http://schemas.openxmlformats.org/officeDocument/2006/relationships" name="Funding Areas" sheetId="8" state="visible" r:id="rId8"/>
    <sheet xmlns:r="http://schemas.openxmlformats.org/officeDocument/2006/relationships" name="Prospect Tracker" sheetId="9" state="visible" r:id="rId9"/>
  </sheets>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0.0&quot;x&quot;"/>
    <numFmt numFmtId="167" formatCode="yyyy-mm-dd"/>
  </numFmts>
  <fonts count="9">
    <font>
      <name val="Calibri"/>
      <family val="2"/>
      <color theme="1"/>
      <sz val="11"/>
      <scheme val="minor"/>
    </font>
    <font>
      <name val="Calibri"/>
      <b val="1"/>
      <color rgb="0016293C"/>
      <sz val="18"/>
    </font>
    <font>
      <name val="Calibri"/>
      <i val="1"/>
      <color rgb="005A6674"/>
      <sz val="10"/>
    </font>
    <font>
      <name val="Calibri"/>
      <b val="1"/>
      <color rgb="001F3B57"/>
      <sz val="12"/>
    </font>
    <font>
      <name val="Calibri"/>
      <color rgb="001A2330"/>
      <sz val="11"/>
    </font>
    <font>
      <name val="Calibri"/>
      <b val="1"/>
      <color rgb="00FFFFFF"/>
      <sz val="10"/>
    </font>
    <font>
      <name val="Calibri"/>
      <b val="1"/>
      <color rgb="001A2330"/>
      <sz val="11"/>
    </font>
    <font>
      <name val="Calibri"/>
      <color rgb="001155CC"/>
      <sz val="10"/>
      <u val="single"/>
    </font>
    <font>
      <name val="Calibri"/>
      <b val="1"/>
      <color rgb="001F3B57"/>
      <sz val="9"/>
    </font>
  </fonts>
  <fills count="4">
    <fill>
      <patternFill/>
    </fill>
    <fill>
      <patternFill patternType="gray125"/>
    </fill>
    <fill>
      <patternFill patternType="solid">
        <fgColor rgb="001F3B57"/>
      </patternFill>
    </fill>
    <fill>
      <patternFill patternType="solid">
        <fgColor rgb="00E8EDF3"/>
      </patternFill>
    </fill>
  </fills>
  <borders count="2">
    <border>
      <left/>
      <right/>
      <top/>
      <bottom/>
      <diagonal/>
    </border>
    <border>
      <top style="thin">
        <color rgb="001F3B57"/>
      </top>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xf>
    <xf numFmtId="0" fontId="4" fillId="0" borderId="0" applyAlignment="1" pivotButton="0" quotePrefix="0" xfId="0">
      <alignment vertical="top" wrapText="1"/>
    </xf>
    <xf numFmtId="0" fontId="3" fillId="0" borderId="0" pivotButton="0" quotePrefix="0" xfId="0"/>
    <xf numFmtId="0" fontId="5" fillId="2" borderId="0" applyAlignment="1" pivotButton="0" quotePrefix="0" xfId="0">
      <alignment horizontal="left" vertical="bottom" wrapText="1"/>
    </xf>
    <xf numFmtId="0" fontId="6" fillId="0" borderId="0" applyAlignment="1" pivotButton="0" quotePrefix="0" xfId="0">
      <alignment horizontal="left" vertical="top"/>
    </xf>
    <xf numFmtId="0" fontId="4" fillId="0" borderId="0" applyAlignment="1" pivotButton="0" quotePrefix="0" xfId="0">
      <alignment horizontal="left" vertical="top"/>
    </xf>
    <xf numFmtId="0" fontId="7" fillId="0" borderId="0" pivotButton="0" quotePrefix="0" xfId="0"/>
    <xf numFmtId="0" fontId="8" fillId="0" borderId="1" applyAlignment="1" pivotButton="0" quotePrefix="0" xfId="0">
      <alignment horizontal="left" vertical="top"/>
    </xf>
    <xf numFmtId="0" fontId="0" fillId="0" borderId="1" pivotButton="0" quotePrefix="0" xfId="0"/>
    <xf numFmtId="3" fontId="0" fillId="0" borderId="0" pivotButton="0" quotePrefix="0" xfId="0"/>
    <xf numFmtId="164" fontId="0" fillId="0" borderId="0" pivotButton="0" quotePrefix="0" xfId="0"/>
    <xf numFmtId="165" fontId="0" fillId="0" borderId="0" pivotButton="0" quotePrefix="0" xfId="0"/>
    <xf numFmtId="0" fontId="0" fillId="3" borderId="1" pivotButton="0" quotePrefix="0" xfId="0"/>
    <xf numFmtId="0" fontId="6" fillId="3" borderId="1" pivotButton="0" quotePrefix="0" xfId="0"/>
    <xf numFmtId="3" fontId="6" fillId="3" borderId="1" pivotButton="0" quotePrefix="0" xfId="0"/>
    <xf numFmtId="164" fontId="6" fillId="3" borderId="1" pivotButton="0" quotePrefix="0" xfId="0"/>
    <xf numFmtId="165" fontId="6" fillId="3" borderId="1" pivotButton="0" quotePrefix="0" xfId="0"/>
    <xf numFmtId="0" fontId="2" fillId="0" borderId="0" applyAlignment="1" pivotButton="0" quotePrefix="0" xfId="0">
      <alignment vertical="top" wrapText="1"/>
    </xf>
    <xf numFmtId="0" fontId="0" fillId="0" borderId="0" applyAlignment="1" pivotButton="0" quotePrefix="0" xfId="0">
      <alignment horizontal="center" vertical="center"/>
    </xf>
    <xf numFmtId="166" fontId="0" fillId="0" borderId="0" pivotButton="0" quotePrefix="0" xfId="0"/>
    <xf numFmtId="167" fontId="0" fillId="0" borderId="0" pivotButton="0" quotePrefix="0" xfId="0"/>
  </cellXfs>
  <cellStyles count="1">
    <cellStyle name="Normal" xfId="0" builtinId="0" hidden="0"/>
  </cellStyles>
  <dxfs count="4">
    <dxf>
      <font>
        <b val="1"/>
        <color rgb="001E5E2A"/>
      </font>
      <fill>
        <patternFill patternType="solid">
          <bgColor rgb="00D6EBD8"/>
        </patternFill>
      </fill>
    </dxf>
    <dxf>
      <font>
        <color rgb="008A6100"/>
      </font>
      <fill>
        <patternFill patternType="solid">
          <bgColor rgb="00FBEFD2"/>
        </patternFill>
      </fill>
    </dxf>
    <dxf>
      <font>
        <color rgb="008C2F2F"/>
      </font>
      <fill>
        <patternFill patternType="solid">
          <bgColor rgb="00F3E3E3"/>
        </patternFill>
      </fill>
    </dxf>
    <dxf>
      <font>
        <b val="1"/>
        <color rgb="008C2F2F"/>
      </font>
      <fill>
        <patternFill patternType="solid">
          <bgColor rgb="00F3E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ColumnDictionary" displayName="ColumnDictionary" ref="A15:B31" headerRowCount="1">
  <autoFilter ref="A15:B31"/>
  <tableColumns count="2">
    <tableColumn id="1" name="Column"/>
    <tableColumn id="2" name="What it means"/>
  </tableColumns>
  <tableStyleInfo name="TableStyleLight1" showRowStripes="1"/>
</table>
</file>

<file path=xl/tables/table2.xml><?xml version="1.0" encoding="utf-8"?>
<table xmlns="http://schemas.openxmlformats.org/spreadsheetml/2006/main" id="2" name="StateSummary" displayName="StateSummary" ref="A3:J55" headerRowCount="1">
  <autoFilter ref="A3:J55"/>
  <tableColumns count="10">
    <tableColumn id="1" name="Region"/>
    <tableColumn id="2" name="State"/>
    <tableColumn id="3" name="Code"/>
    <tableColumn id="4" name="Foundations"/>
    <tableColumn id="5" name="Total grants paid"/>
    <tableColumn id="6" name="Grant line items"/>
    <tableColumn id="7" name="Average grant"/>
    <tableColumn id="8" name="Accepts unsolicited"/>
    <tableColumn id="9" name="Share of dollars"/>
    <tableColumn id="10" name="Open the tab"/>
  </tableColumns>
  <tableStyleInfo name="TableStyleLight9" showRowStripes="1"/>
</table>
</file>

<file path=xl/tables/table3.xml><?xml version="1.0" encoding="utf-8"?>
<table xmlns="http://schemas.openxmlformats.org/spreadsheetml/2006/main" id="3" name="FoundationsNortheast" displayName="FoundationsNortheast" ref="A3:Q3193" headerRowCount="1">
  <autoFilter ref="A3:Q3193"/>
  <tableColumns count="17">
    <tableColumn id="1" name="Rank in state"/>
    <tableColumn id="2" name="Foundation name"/>
    <tableColumn id="3" name="EIN"/>
    <tableColumn id="4" name="State"/>
    <tableColumn id="5" name="State code"/>
    <tableColumn id="6" name="Latest 990-PF year"/>
    <tableColumn id="7" name="Filings on record"/>
    <tableColumn id="8" name="Total grants paid"/>
    <tableColumn id="9" name="Grants paid (line items)"/>
    <tableColumn id="10" name="Median grant"/>
    <tableColumn id="11" name="Average grant"/>
    <tableColumn id="12" name="Largest single grant"/>
    <tableColumn id="13" name="Also funds in"/>
    <tableColumn id="14" name="Accepts unsolicited requests"/>
    <tableColumn id="15" name="Deadlines stated in filing"/>
    <tableColumn id="16" name="Website"/>
    <tableColumn id="17" name="GrantCue profile"/>
  </tableColumns>
  <tableStyleInfo name="TableStyleLight9" showRowStripes="1" showColumnStripes="0"/>
</table>
</file>

<file path=xl/tables/table4.xml><?xml version="1.0" encoding="utf-8"?>
<table xmlns="http://schemas.openxmlformats.org/spreadsheetml/2006/main" id="4" name="FoundationsMidwest" displayName="FoundationsMidwest" ref="A3:Q2218" headerRowCount="1">
  <autoFilter ref="A3:Q2218"/>
  <tableColumns count="17">
    <tableColumn id="1" name="Rank in state"/>
    <tableColumn id="2" name="Foundation name"/>
    <tableColumn id="3" name="EIN"/>
    <tableColumn id="4" name="State"/>
    <tableColumn id="5" name="State code"/>
    <tableColumn id="6" name="Latest 990-PF year"/>
    <tableColumn id="7" name="Filings on record"/>
    <tableColumn id="8" name="Total grants paid"/>
    <tableColumn id="9" name="Grants paid (line items)"/>
    <tableColumn id="10" name="Median grant"/>
    <tableColumn id="11" name="Average grant"/>
    <tableColumn id="12" name="Largest single grant"/>
    <tableColumn id="13" name="Also funds in"/>
    <tableColumn id="14" name="Accepts unsolicited requests"/>
    <tableColumn id="15" name="Deadlines stated in filing"/>
    <tableColumn id="16" name="Website"/>
    <tableColumn id="17" name="GrantCue profile"/>
  </tableColumns>
  <tableStyleInfo name="TableStyleLight9" showRowStripes="1" showColumnStripes="0"/>
</table>
</file>

<file path=xl/tables/table5.xml><?xml version="1.0" encoding="utf-8"?>
<table xmlns="http://schemas.openxmlformats.org/spreadsheetml/2006/main" id="5" name="FoundationsSouth" displayName="FoundationsSouth" ref="A3:Q3154" headerRowCount="1">
  <autoFilter ref="A3:Q3154"/>
  <tableColumns count="17">
    <tableColumn id="1" name="Rank in state"/>
    <tableColumn id="2" name="Foundation name"/>
    <tableColumn id="3" name="EIN"/>
    <tableColumn id="4" name="State"/>
    <tableColumn id="5" name="State code"/>
    <tableColumn id="6" name="Latest 990-PF year"/>
    <tableColumn id="7" name="Filings on record"/>
    <tableColumn id="8" name="Total grants paid"/>
    <tableColumn id="9" name="Grants paid (line items)"/>
    <tableColumn id="10" name="Median grant"/>
    <tableColumn id="11" name="Average grant"/>
    <tableColumn id="12" name="Largest single grant"/>
    <tableColumn id="13" name="Also funds in"/>
    <tableColumn id="14" name="Accepts unsolicited requests"/>
    <tableColumn id="15" name="Deadlines stated in filing"/>
    <tableColumn id="16" name="Website"/>
    <tableColumn id="17" name="GrantCue profile"/>
  </tableColumns>
  <tableStyleInfo name="TableStyleLight9" showRowStripes="1" showColumnStripes="0"/>
</table>
</file>

<file path=xl/tables/table6.xml><?xml version="1.0" encoding="utf-8"?>
<table xmlns="http://schemas.openxmlformats.org/spreadsheetml/2006/main" id="6" name="FoundationsWest" displayName="FoundationsWest" ref="A3:Q2290" headerRowCount="1">
  <autoFilter ref="A3:Q2290"/>
  <tableColumns count="17">
    <tableColumn id="1" name="Rank in state"/>
    <tableColumn id="2" name="Foundation name"/>
    <tableColumn id="3" name="EIN"/>
    <tableColumn id="4" name="State"/>
    <tableColumn id="5" name="State code"/>
    <tableColumn id="6" name="Latest 990-PF year"/>
    <tableColumn id="7" name="Filings on record"/>
    <tableColumn id="8" name="Total grants paid"/>
    <tableColumn id="9" name="Grants paid (line items)"/>
    <tableColumn id="10" name="Median grant"/>
    <tableColumn id="11" name="Average grant"/>
    <tableColumn id="12" name="Largest single grant"/>
    <tableColumn id="13" name="Also funds in"/>
    <tableColumn id="14" name="Accepts unsolicited requests"/>
    <tableColumn id="15" name="Deadlines stated in filing"/>
    <tableColumn id="16" name="Website"/>
    <tableColumn id="17" name="GrantCue profile"/>
  </tableColumns>
  <tableStyleInfo name="TableStyleLight9" showRowStripes="1" showColumnStripes="0"/>
</table>
</file>

<file path=xl/tables/table7.xml><?xml version="1.0" encoding="utf-8"?>
<table xmlns="http://schemas.openxmlformats.org/spreadsheetml/2006/main" id="7" name="FoundationsTerritories" displayName="FoundationsTerritories" ref="A3:Q11" headerRowCount="1">
  <autoFilter ref="A3:Q11"/>
  <tableColumns count="17">
    <tableColumn id="1" name="Rank in state"/>
    <tableColumn id="2" name="Foundation name"/>
    <tableColumn id="3" name="EIN"/>
    <tableColumn id="4" name="State"/>
    <tableColumn id="5" name="State code"/>
    <tableColumn id="6" name="Latest 990-PF year"/>
    <tableColumn id="7" name="Filings on record"/>
    <tableColumn id="8" name="Total grants paid"/>
    <tableColumn id="9" name="Grants paid (line items)"/>
    <tableColumn id="10" name="Median grant"/>
    <tableColumn id="11" name="Average grant"/>
    <tableColumn id="12" name="Largest single grant"/>
    <tableColumn id="13" name="Also funds in"/>
    <tableColumn id="14" name="Accepts unsolicited requests"/>
    <tableColumn id="15" name="Deadlines stated in filing"/>
    <tableColumn id="16" name="Website"/>
    <tableColumn id="17" name="GrantCue profile"/>
  </tableColumns>
  <tableStyleInfo name="TableStyleLight9" showRowStripes="1" showColumnStripes="0"/>
</table>
</file>

<file path=xl/tables/table8.xml><?xml version="1.0" encoding="utf-8"?>
<table xmlns="http://schemas.openxmlformats.org/spreadsheetml/2006/main" id="8" name="FundingAreas" displayName="FundingAreas" ref="A3:F15" headerRowCount="1">
  <autoFilter ref="A3:F15"/>
  <tableColumns count="6">
    <tableColumn id="1" name="Funding area"/>
    <tableColumn id="2" name="Grant records"/>
    <tableColumn id="3" name="Dollars (rounded, as published)"/>
    <tableColumn id="4" name="Average per record"/>
    <tableColumn id="5" name="Share of records shown"/>
    <tableColumn id="6" name="Share of dollars shown"/>
  </tableColumns>
  <tableStyleInfo name="TableStyleLight9" showRowStripes="1"/>
</table>
</file>

<file path=xl/tables/table9.xml><?xml version="1.0" encoding="utf-8"?>
<table xmlns="http://schemas.openxmlformats.org/spreadsheetml/2006/main" id="9" name="ProspectTracker" displayName="ProspectTracker" ref="A3:P63" headerRowCount="1">
  <autoFilter ref="A3:P63"/>
  <tableColumns count="16">
    <tableColumn id="1" name="Foundation name"/>
    <tableColumn id="2" name="EIN"/>
    <tableColumn id="3" name="State"/>
    <tableColumn id="4" name="Their median grant"/>
    <tableColumn id="5" name="Our planned ask"/>
    <tableColumn id="6" name="Geography fit"/>
    <tableColumn id="7" name="Field fit"/>
    <tableColumn id="8" name="Ask within range"/>
    <tableColumn id="9" name="Fit score"/>
    <tableColumn id="10" name="Ask vs their median"/>
    <tableColumn id="11" name="Accepts unsolicited"/>
    <tableColumn id="12" name="Stage"/>
    <tableColumn id="13" name="Owner"/>
    <tableColumn id="14" name="Deadline"/>
    <tableColumn id="15" name="Days to deadline"/>
    <tableColumn id="16" name="Next step"/>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ps.irs.gov/app/eos/" TargetMode="External" Id="rId1"/><Relationship Type="http://schemas.openxmlformats.org/officeDocument/2006/relationships/hyperlink" Target="https://www.irs.gov/forms-pubs/about-form-990-pf" TargetMode="External" Id="rId2"/><Relationship Type="http://schemas.openxmlformats.org/officeDocument/2006/relationships/hyperlink" Target="https://www.irs.gov/charities-non-profits/private-foundations/minimum-investment-return" TargetMode="External" Id="rId3"/><Relationship Type="http://schemas.openxmlformats.org/officeDocument/2006/relationships/hyperlink" Target="https://grantcue.com/foundations" TargetMode="External" Id="rId4"/><Relationship Type="http://schemas.openxmlformats.org/officeDocument/2006/relationships/hyperlink" Target="https://grantcue.com/blog/list-of-private-foundations-by-state" TargetMode="External" Id="rId5"/><Relationship Type="http://schemas.openxmlformats.org/officeDocument/2006/relationships/table" Target="/xl/tables/table1.xml" Id="rId6"/></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hyperlink" Target="https://grantcue.com/foundations/alexion-access-foundation-208963321" TargetMode="External" Id="rId1"/><Relationship Type="http://schemas.openxmlformats.org/officeDocument/2006/relationships/hyperlink" Target="https://grantcue.com/foundations/steven-and-alexandra-cohen-foundation-inc-061627638" TargetMode="External" Id="rId2"/><Relationship Type="http://schemas.openxmlformats.org/officeDocument/2006/relationships/hyperlink" Target="https://grantcue.com/foundations/accenture-foundation-inc-364296414" TargetMode="External" Id="rId3"/><Relationship Type="http://schemas.openxmlformats.org/officeDocument/2006/relationships/hyperlink" Target="https://grantcue.com/foundations/mellen-charitable-fdn-fka-tf-fdn-c-o-paul-mccoy-family-office-svcs-853945419" TargetMode="External" Id="rId4"/><Relationship Type="http://schemas.openxmlformats.org/officeDocument/2006/relationships/hyperlink" Target="https://grantcue.com/foundations/elisabeth-c-deluca-foundation-inc-301214067" TargetMode="External" Id="rId5"/><Relationship Type="http://schemas.openxmlformats.org/officeDocument/2006/relationships/hyperlink" Target="https://grantcue.com/foundations/windhover-foundation-inc-391482470" TargetMode="External" Id="rId6"/><Relationship Type="http://schemas.openxmlformats.org/officeDocument/2006/relationships/hyperlink" Target="https://grantcue.com/foundations/seedlings-foundation-043600502" TargetMode="External" Id="rId7"/><Relationship Type="http://schemas.openxmlformats.org/officeDocument/2006/relationships/hyperlink" Target="https://grantcue.com/foundations/synchrony-foundation-822935158" TargetMode="External" Id="rId8"/><Relationship Type="http://schemas.openxmlformats.org/officeDocument/2006/relationships/hyperlink" Target="https://grantcue.com/foundations/tmt-charitable-foundation-inc-472566660" TargetMode="External" Id="rId9"/><Relationship Type="http://schemas.openxmlformats.org/officeDocument/2006/relationships/hyperlink" Target="https://grantcue.com/foundations/baxter-international-foundation-363159396" TargetMode="External" Id="rId10"/><Relationship Type="http://schemas.openxmlformats.org/officeDocument/2006/relationships/hyperlink" Target="https://grantcue.com/foundations/jean-and-david-w-wallace-foundation-inc-061626691" TargetMode="External" Id="rId11"/><Relationship Type="http://schemas.openxmlformats.org/officeDocument/2006/relationships/hyperlink" Target="https://grantcue.com/foundations/newman-s-own-foundation-061606588" TargetMode="External" Id="rId12"/><Relationship Type="http://schemas.openxmlformats.org/officeDocument/2006/relationships/hyperlink" Target="https://grantcue.com/foundations/travelers-foundation-411924256" TargetMode="External" Id="rId13"/><Relationship Type="http://schemas.openxmlformats.org/officeDocument/2006/relationships/hyperlink" Target="https://grantcue.com/foundations/the-martino-family-foundation-co-michael-e-martino-456635594" TargetMode="External" Id="rId14"/><Relationship Type="http://schemas.openxmlformats.org/officeDocument/2006/relationships/hyperlink" Target="https://grantcue.com/foundations/franke-family-charitable-foundation-363662848" TargetMode="External" Id="rId15"/><Relationship Type="http://schemas.openxmlformats.org/officeDocument/2006/relationships/hyperlink" Target="https://grantcue.com/foundations/donnini-rudolph-family-foundation-455179760" TargetMode="External" Id="rId16"/><Relationship Type="http://schemas.openxmlformats.org/officeDocument/2006/relationships/hyperlink" Target="https://grantcue.com/foundations/mars-snacking-foundation-363486958" TargetMode="External" Id="rId17"/><Relationship Type="http://schemas.openxmlformats.org/officeDocument/2006/relationships/hyperlink" Target="https://grantcue.com/foundations/the-habe-foundation-201366114" TargetMode="External" Id="rId18"/><Relationship Type="http://schemas.openxmlformats.org/officeDocument/2006/relationships/hyperlink" Target="https://grantcue.com/foundations/the-bauer-family-foundation-inc-581861919" TargetMode="External" Id="rId19"/><Relationship Type="http://schemas.openxmlformats.org/officeDocument/2006/relationships/hyperlink" Target="https://grantcue.com/foundations/the-tudor-foundation-inc-061502288" TargetMode="External" Id="rId20"/><Relationship Type="http://schemas.openxmlformats.org/officeDocument/2006/relationships/hyperlink" Target="https://grantcue.com/foundations/carol-and-gene-ludwig-family-foundation-562305290" TargetMode="External" Id="rId21"/><Relationship Type="http://schemas.openxmlformats.org/officeDocument/2006/relationships/hyperlink" Target="https://grantcue.com/foundations/the-scripps-family-fund-for-education-and-the-arts-472630731" TargetMode="External" Id="rId22"/><Relationship Type="http://schemas.openxmlformats.org/officeDocument/2006/relationships/hyperlink" Target="https://grantcue.com/foundations/the-raether-family-charitable-trust-136855420" TargetMode="External" Id="rId23"/><Relationship Type="http://schemas.openxmlformats.org/officeDocument/2006/relationships/hyperlink" Target="https://grantcue.com/foundations/kitchings-family-foundation-066044228" TargetMode="External" Id="rId24"/><Relationship Type="http://schemas.openxmlformats.org/officeDocument/2006/relationships/hyperlink" Target="https://grantcue.com/foundations/brothers-brook-foundation-461509070" TargetMode="External" Id="rId25"/><Relationship Type="http://schemas.openxmlformats.org/officeDocument/2006/relationships/hyperlink" Target="https://www.avangrid.com/" TargetMode="External" Id="rId26"/><Relationship Type="http://schemas.openxmlformats.org/officeDocument/2006/relationships/hyperlink" Target="https://grantcue.com/foundations/avangrid-foundation-inc-134200689" TargetMode="External" Id="rId27"/><Relationship Type="http://schemas.openxmlformats.org/officeDocument/2006/relationships/hyperlink" Target="https://www.asfdn.org/" TargetMode="External" Id="rId28"/><Relationship Type="http://schemas.openxmlformats.org/officeDocument/2006/relationships/hyperlink" Target="https://grantcue.com/foundations/american-savings-foundation-inc-300308972" TargetMode="External" Id="rId29"/><Relationship Type="http://schemas.openxmlformats.org/officeDocument/2006/relationships/hyperlink" Target="https://grantcue.com/foundations/woodward-cg-uw-ttees-trinity-ae-066031300" TargetMode="External" Id="rId30"/><Relationship Type="http://schemas.openxmlformats.org/officeDocument/2006/relationships/hyperlink" Target="https://grantcue.com/foundations/andrew-j-and-joyce-d-mandell-family-foundation-inc-222536600" TargetMode="External" Id="rId31"/><Relationship Type="http://schemas.openxmlformats.org/officeDocument/2006/relationships/hyperlink" Target="https://grantcue.com/foundations/suc-tuw-kingsley-gillespie-crt-306513520" TargetMode="External" Id="rId32"/><Relationship Type="http://schemas.openxmlformats.org/officeDocument/2006/relationships/hyperlink" Target="https://grantcue.com/foundations/oechsle-family-foundation-inc-204852371" TargetMode="External" Id="rId33"/><Relationship Type="http://schemas.openxmlformats.org/officeDocument/2006/relationships/hyperlink" Target="https://grantcue.com/foundations/samuel-bailey-family-fdtn-616669373" TargetMode="External" Id="rId34"/><Relationship Type="http://schemas.openxmlformats.org/officeDocument/2006/relationships/hyperlink" Target="https://grantcue.com/foundations/the-meredith-and-whitney-george-family-foundation-inc-830414025" TargetMode="External" Id="rId35"/><Relationship Type="http://schemas.openxmlformats.org/officeDocument/2006/relationships/hyperlink" Target="https://grantcue.com/foundations/twenty-seven-foundation-c-o-bank-of-america-us-trust-266147397" TargetMode="External" Id="rId36"/><Relationship Type="http://schemas.openxmlformats.org/officeDocument/2006/relationships/hyperlink" Target="https://grantcue.com/foundations/the-lawrence-a-bossidy-foundation-061188527" TargetMode="External" Id="rId37"/><Relationship Type="http://schemas.openxmlformats.org/officeDocument/2006/relationships/hyperlink" Target="https://www.wcgmf.org/" TargetMode="External" Id="rId38"/><Relationship Type="http://schemas.openxmlformats.org/officeDocument/2006/relationships/hyperlink" Target="https://grantcue.com/foundations/william-caspar-graustein-memorial-fund-046037391" TargetMode="External" Id="rId39"/><Relationship Type="http://schemas.openxmlformats.org/officeDocument/2006/relationships/hyperlink" Target="https://grantcue.com/foundations/s-and-l-marx-foundation-200677535" TargetMode="External" Id="rId40"/><Relationship Type="http://schemas.openxmlformats.org/officeDocument/2006/relationships/hyperlink" Target="https://grantcue.com/foundations/webster-bank-charitable-foundation-320103899" TargetMode="External" Id="rId41"/><Relationship Type="http://schemas.openxmlformats.org/officeDocument/2006/relationships/hyperlink" Target="https://grantcue.com/foundations/liberty-bank-foundation-inc-061479957" TargetMode="External" Id="rId42"/><Relationship Type="http://schemas.openxmlformats.org/officeDocument/2006/relationships/hyperlink" Target="https://grantcue.com/foundations/berger-family-foundation-inc-274238729" TargetMode="External" Id="rId43"/><Relationship Type="http://schemas.openxmlformats.org/officeDocument/2006/relationships/hyperlink" Target="https://grantcue.com/foundations/aicher-family-foundation-inc-061398331" TargetMode="External" Id="rId44"/><Relationship Type="http://schemas.openxmlformats.org/officeDocument/2006/relationships/hyperlink" Target="https://grantcue.com/foundations/earl-w-and-hildagunda-a-brinkman-private-charitable-foundation-223038088" TargetMode="External" Id="rId45"/><Relationship Type="http://schemas.openxmlformats.org/officeDocument/2006/relationships/hyperlink" Target="https://grantcue.com/foundations/the-mcinerney-family-foundation-133949885" TargetMode="External" Id="rId46"/><Relationship Type="http://schemas.openxmlformats.org/officeDocument/2006/relationships/hyperlink" Target="https://grantcue.com/foundations/capewellida-uw-htfd-hosp-etal-3-066066755" TargetMode="External" Id="rId47"/><Relationship Type="http://schemas.openxmlformats.org/officeDocument/2006/relationships/hyperlink" Target="https://grantcue.com/foundations/timothy-j-and-linda-d-o-neill-foundation-133642501" TargetMode="External" Id="rId48"/><Relationship Type="http://schemas.openxmlformats.org/officeDocument/2006/relationships/hyperlink" Target="https://grantcue.com/foundations/the-diebold-foundation-inc-311681649" TargetMode="External" Id="rId49"/><Relationship Type="http://schemas.openxmlformats.org/officeDocument/2006/relationships/hyperlink" Target="https://grantcue.com/foundations/the-lee-family-foundation-061563501" TargetMode="External" Id="rId50"/><Relationship Type="http://schemas.openxmlformats.org/officeDocument/2006/relationships/hyperlink" Target="https://grantcue.com/foundations/e-william-and-france-kenyon-foundation-inc-814858163" TargetMode="External" Id="rId51"/><Relationship Type="http://schemas.openxmlformats.org/officeDocument/2006/relationships/hyperlink" Target="https://grantcue.com/foundations/the-john-and-ethel-kashulon-foundation-822658347" TargetMode="External" Id="rId52"/><Relationship Type="http://schemas.openxmlformats.org/officeDocument/2006/relationships/hyperlink" Target="https://grantcue.com/foundations/the-zachs-family-foundation-inc-061157320" TargetMode="External" Id="rId53"/><Relationship Type="http://schemas.openxmlformats.org/officeDocument/2006/relationships/hyperlink" Target="https://grantcue.com/foundations/ritter-family-foundation-061468578" TargetMode="External" Id="rId54"/><Relationship Type="http://schemas.openxmlformats.org/officeDocument/2006/relationships/hyperlink" Target="https://grantcue.com/foundations/sg-schimenti-foundation-inc-454076946" TargetMode="External" Id="rId55"/><Relationship Type="http://schemas.openxmlformats.org/officeDocument/2006/relationships/hyperlink" Target="https://grantcue.com/foundations/the-rhimes-foundation-816544162" TargetMode="External" Id="rId56"/><Relationship Type="http://schemas.openxmlformats.org/officeDocument/2006/relationships/hyperlink" Target="https://grantcue.com/foundations/capewellg-jr-uw-htfd-hosp-et-2-066030604" TargetMode="External" Id="rId57"/><Relationship Type="http://schemas.openxmlformats.org/officeDocument/2006/relationships/hyperlink" Target="https://grantcue.com/foundations/robert-rosenheim-foundation-inc-c-o-adams-samartino-and-co-pc-061483231" TargetMode="External" Id="rId58"/><Relationship Type="http://schemas.openxmlformats.org/officeDocument/2006/relationships/hyperlink" Target="https://www.ncmicfoundation.com/" TargetMode="External" Id="rId59"/><Relationship Type="http://schemas.openxmlformats.org/officeDocument/2006/relationships/hyperlink" Target="https://grantcue.com/foundations/ncmic-foundation-inc-680570762" TargetMode="External" Id="rId60"/><Relationship Type="http://schemas.openxmlformats.org/officeDocument/2006/relationships/hyperlink" Target="https://www.sbmfoundation.org/" TargetMode="External" Id="rId61"/><Relationship Type="http://schemas.openxmlformats.org/officeDocument/2006/relationships/hyperlink" Target="https://grantcue.com/foundations/sbm-charitable-foundation-inc-061574365" TargetMode="External" Id="rId62"/><Relationship Type="http://schemas.openxmlformats.org/officeDocument/2006/relationships/hyperlink" Target="https://grantcue.com/foundations/anne-and-rollin-bates-foundation-inc-c-o-stephen-k-gellman-831272154" TargetMode="External" Id="rId63"/><Relationship Type="http://schemas.openxmlformats.org/officeDocument/2006/relationships/hyperlink" Target="https://grantcue.com/foundations/the-berkley-family-foundation-c-o-kelly-o-donnell-interlaken-capital-202659766" TargetMode="External" Id="rId64"/><Relationship Type="http://schemas.openxmlformats.org/officeDocument/2006/relationships/hyperlink" Target="https://grantcue.com/foundations/the-emily-hall-tremaine-foundation-inc-222533743" TargetMode="External" Id="rId65"/><Relationship Type="http://schemas.openxmlformats.org/officeDocument/2006/relationships/hyperlink" Target="https://grantcue.com/foundations/suzanne-mcgraw-foundation-inc-823602412" TargetMode="External" Id="rId66"/><Relationship Type="http://schemas.openxmlformats.org/officeDocument/2006/relationships/hyperlink" Target="https://grantcue.com/foundations/odyssey-group-foundation-208493704" TargetMode="External" Id="rId67"/><Relationship Type="http://schemas.openxmlformats.org/officeDocument/2006/relationships/hyperlink" Target="https://grantcue.com/foundations/the-josef-and-anni-albers-foundation-inc-237104223" TargetMode="External" Id="rId68"/><Relationship Type="http://schemas.openxmlformats.org/officeDocument/2006/relationships/hyperlink" Target="https://grantcue.com/foundations/sullivan-foundation-julie-coscarelli-trustee-061501914" TargetMode="External" Id="rId69"/><Relationship Type="http://schemas.openxmlformats.org/officeDocument/2006/relationships/hyperlink" Target="https://www.cthealth.org/" TargetMode="External" Id="rId70"/><Relationship Type="http://schemas.openxmlformats.org/officeDocument/2006/relationships/hyperlink" Target="https://grantcue.com/foundations/connecticut-health-foundation-inc-061057387" TargetMode="External" Id="rId71"/><Relationship Type="http://schemas.openxmlformats.org/officeDocument/2006/relationships/hyperlink" Target="https://grantcue.com/foundations/garden-homes-fund-061043730" TargetMode="External" Id="rId72"/><Relationship Type="http://schemas.openxmlformats.org/officeDocument/2006/relationships/hyperlink" Target="https://grantcue.com/foundations/elizabeth-m-pfriem-foundation-465418223" TargetMode="External" Id="rId73"/><Relationship Type="http://schemas.openxmlformats.org/officeDocument/2006/relationships/hyperlink" Target="https://grantcue.com/foundations/pritchard-foundation-237982138" TargetMode="External" Id="rId74"/><Relationship Type="http://schemas.openxmlformats.org/officeDocument/2006/relationships/hyperlink" Target="https://grantcue.com/foundations/capewell-m-uw-htfd-hospital-etal-4-066030605" TargetMode="External" Id="rId75"/><Relationship Type="http://schemas.openxmlformats.org/officeDocument/2006/relationships/hyperlink" Target="https://grantcue.com/foundations/ernest-and-joan-trefz-foundation-061485833" TargetMode="External" Id="rId76"/><Relationship Type="http://schemas.openxmlformats.org/officeDocument/2006/relationships/hyperlink" Target="https://grantcue.com/foundations/heartfelt-wings-foundation-inc-c-o-marianne-dolan-weber-474805154" TargetMode="External" Id="rId77"/><Relationship Type="http://schemas.openxmlformats.org/officeDocument/2006/relationships/hyperlink" Target="https://grantcue.com/foundations/beagary-charitable-trust-066419011" TargetMode="External" Id="rId78"/><Relationship Type="http://schemas.openxmlformats.org/officeDocument/2006/relationships/hyperlink" Target="https://grantcue.com/foundations/plummer-fdn-cash-223365605" TargetMode="External" Id="rId79"/><Relationship Type="http://schemas.openxmlformats.org/officeDocument/2006/relationships/hyperlink" Target="https://grantcue.com/foundations/the-brewer-family-foundation-inc-823712328" TargetMode="External" Id="rId80"/><Relationship Type="http://schemas.openxmlformats.org/officeDocument/2006/relationships/hyperlink" Target="https://grantcue.com/foundations/west-charitable-trust-833092521" TargetMode="External" Id="rId81"/><Relationship Type="http://schemas.openxmlformats.org/officeDocument/2006/relationships/hyperlink" Target="https://grantcue.com/foundations/seherr-thoss-charitable-trust-066399636" TargetMode="External" Id="rId82"/><Relationship Type="http://schemas.openxmlformats.org/officeDocument/2006/relationships/hyperlink" Target="https://grantcue.com/foundations/robert-and-clara-patterson-trust-066236358" TargetMode="External" Id="rId83"/><Relationship Type="http://schemas.openxmlformats.org/officeDocument/2006/relationships/hyperlink" Target="https://grantcue.com/foundations/corning-john-j-est-tr-066027742" TargetMode="External" Id="rId84"/><Relationship Type="http://schemas.openxmlformats.org/officeDocument/2006/relationships/hyperlink" Target="https://grantcue.com/foundations/mle-foundation-inc-300517812" TargetMode="External" Id="rId85"/><Relationship Type="http://schemas.openxmlformats.org/officeDocument/2006/relationships/hyperlink" Target="https://grantcue.com/foundations/grace-jones-richardson-testamentary-trust-c-o-piedmont-trust-co-066023003" TargetMode="External" Id="rId86"/><Relationship Type="http://schemas.openxmlformats.org/officeDocument/2006/relationships/hyperlink" Target="https://www.tauckfamilyfoundation.org/" TargetMode="External" Id="rId87"/><Relationship Type="http://schemas.openxmlformats.org/officeDocument/2006/relationships/hyperlink" Target="https://grantcue.com/foundations/tauck-family-foundation-270729341" TargetMode="External" Id="rId88"/><Relationship Type="http://schemas.openxmlformats.org/officeDocument/2006/relationships/hyperlink" Target="https://grantcue.com/foundations/katharine-matthies-foundation-066261860" TargetMode="External" Id="rId89"/><Relationship Type="http://schemas.openxmlformats.org/officeDocument/2006/relationships/hyperlink" Target="https://grantcue.com/foundations/benzon-foundation-inc-901179959" TargetMode="External" Id="rId90"/><Relationship Type="http://schemas.openxmlformats.org/officeDocument/2006/relationships/hyperlink" Target="https://grantcue.com/foundations/irfan-kathwari-foundation-inc-133681135" TargetMode="External" Id="rId91"/><Relationship Type="http://schemas.openxmlformats.org/officeDocument/2006/relationships/hyperlink" Target="https://grantcue.com/foundations/the-oaklawn-foundationinc-136127896" TargetMode="External" Id="rId92"/><Relationship Type="http://schemas.openxmlformats.org/officeDocument/2006/relationships/hyperlink" Target="https://grantcue.com/foundations/the-furth-family-foundation-133401839" TargetMode="External" Id="rId93"/><Relationship Type="http://schemas.openxmlformats.org/officeDocument/2006/relationships/hyperlink" Target="https://grantcue.com/foundations/fulton-michalik-foundation-inc-474768467" TargetMode="External" Id="rId94"/><Relationship Type="http://schemas.openxmlformats.org/officeDocument/2006/relationships/hyperlink" Target="https://grantcue.com/foundations/desai-sethi-foundation-inc-900820145" TargetMode="External" Id="rId95"/><Relationship Type="http://schemas.openxmlformats.org/officeDocument/2006/relationships/hyperlink" Target="https://grantcue.com/foundations/stutzman-family-foundation-347218543" TargetMode="External" Id="rId96"/><Relationship Type="http://schemas.openxmlformats.org/officeDocument/2006/relationships/hyperlink" Target="https://grantcue.com/foundations/the-max-stenbeck-charitable-fund-c-o-hcvtholthouse-carlin-and-van-trigt-llp-851238954" TargetMode="External" Id="rId97"/><Relationship Type="http://schemas.openxmlformats.org/officeDocument/2006/relationships/hyperlink" Target="https://grantcue.com/foundations/the-maximilian-e-and-marion-o-hoffman-foundation-inc-222648036" TargetMode="External" Id="rId98"/><Relationship Type="http://schemas.openxmlformats.org/officeDocument/2006/relationships/hyperlink" Target="https://ionbank.com/ABOUT-US/FOUNDATION/" TargetMode="External" Id="rId99"/><Relationship Type="http://schemas.openxmlformats.org/officeDocument/2006/relationships/hyperlink" Target="https://grantcue.com/foundations/ion-bank-foundation-inc-061513293" TargetMode="External" Id="rId100"/><Relationship Type="http://schemas.openxmlformats.org/officeDocument/2006/relationships/hyperlink" Target="https://grantcue.com/foundations/doogood-foundation-inc-863748793" TargetMode="External" Id="rId101"/><Relationship Type="http://schemas.openxmlformats.org/officeDocument/2006/relationships/hyperlink" Target="https://grantcue.com/foundations/pf-and-rj-morganti-foundation-c-o-bessemer-trust-company-466702836" TargetMode="External" Id="rId102"/><Relationship Type="http://schemas.openxmlformats.org/officeDocument/2006/relationships/hyperlink" Target="https://grantcue.com/foundations/the-per-and-astrid-heidenreich-family-foundation-206382658" TargetMode="External" Id="rId103"/><Relationship Type="http://schemas.openxmlformats.org/officeDocument/2006/relationships/hyperlink" Target="https://grantcue.com/foundations/rush-and-kathryn-adams-limbaugh-family-foundation-inc-825457620" TargetMode="External" Id="rId104"/><Relationship Type="http://schemas.openxmlformats.org/officeDocument/2006/relationships/hyperlink" Target="https://grantcue.com/foundations/the-edward-and-mary-lord-foundation-270785866" TargetMode="External" Id="rId105"/><Relationship Type="http://schemas.openxmlformats.org/officeDocument/2006/relationships/hyperlink" Target="https://grantcue.com/foundations/roraback-lewis-p-trust-066233067" TargetMode="External" Id="rId106"/><Relationship Type="http://schemas.openxmlformats.org/officeDocument/2006/relationships/hyperlink" Target="https://grantcue.com/foundations/creekside-foundation-943337489" TargetMode="External" Id="rId107"/><Relationship Type="http://schemas.openxmlformats.org/officeDocument/2006/relationships/hyperlink" Target="https://grantcue.com/foundations/david-and-eunice-bigelow-foundation-061535327" TargetMode="External" Id="rId108"/><Relationship Type="http://schemas.openxmlformats.org/officeDocument/2006/relationships/hyperlink" Target="https://grantcue.com/foundations/nancy-jones-beard-foundation-020735167" TargetMode="External" Id="rId109"/><Relationship Type="http://schemas.openxmlformats.org/officeDocument/2006/relationships/hyperlink" Target="https://grantcue.com/foundations/the-inglesea-charitable-trust-357011350" TargetMode="External" Id="rId110"/><Relationship Type="http://schemas.openxmlformats.org/officeDocument/2006/relationships/hyperlink" Target="https://grantcue.com/foundations/the-howard-and-maryam-newman-family-foundation-inc-201999992" TargetMode="External" Id="rId111"/><Relationship Type="http://schemas.openxmlformats.org/officeDocument/2006/relationships/hyperlink" Target="https://grantcue.com/foundations/rs-evans-foundation-inc-c-o-bessemer-trust-company-061480414" TargetMode="External" Id="rId112"/><Relationship Type="http://schemas.openxmlformats.org/officeDocument/2006/relationships/hyperlink" Target="https://www.thomastonsavingsbank.com/" TargetMode="External" Id="rId113"/><Relationship Type="http://schemas.openxmlformats.org/officeDocument/2006/relationships/hyperlink" Target="https://grantcue.com/foundations/thomaston-savings-bank-foundation-inc-061483909" TargetMode="External" Id="rId114"/><Relationship Type="http://schemas.openxmlformats.org/officeDocument/2006/relationships/hyperlink" Target="https://tccrocks.com/" TargetMode="External" Id="rId115"/><Relationship Type="http://schemas.openxmlformats.org/officeDocument/2006/relationships/hyperlink" Target="https://grantcue.com/foundations/round-room-gives-inc-844783133" TargetMode="External" Id="rId116"/><Relationship Type="http://schemas.openxmlformats.org/officeDocument/2006/relationships/hyperlink" Target="https://grantcue.com/foundations/adolph-r-czepiel-memorial-fund-c-o-janet-czepiel-trustee-061589945" TargetMode="External" Id="rId117"/><Relationship Type="http://schemas.openxmlformats.org/officeDocument/2006/relationships/hyperlink" Target="https://grantcue.com/foundations/the-werth-family-foundation-inc-800024133" TargetMode="External" Id="rId118"/><Relationship Type="http://schemas.openxmlformats.org/officeDocument/2006/relationships/hyperlink" Target="https://grantcue.com/foundations/mcleod-blue-skye-charitable-foundation-inc-223216389" TargetMode="External" Id="rId119"/><Relationship Type="http://schemas.openxmlformats.org/officeDocument/2006/relationships/hyperlink" Target="https://grantcue.com/foundations/burr-willie-o-est-tr-residue-066027512" TargetMode="External" Id="rId120"/><Relationship Type="http://schemas.openxmlformats.org/officeDocument/2006/relationships/hyperlink" Target="https://grantcue.com/foundations/capewell-gar-uw-htfd-hosp-etl-1-066030606" TargetMode="External" Id="rId121"/><Relationship Type="http://schemas.openxmlformats.org/officeDocument/2006/relationships/hyperlink" Target="https://grantcue.com/foundations/edgemer-foundation-inc-650976539" TargetMode="External" Id="rId122"/><Relationship Type="http://schemas.openxmlformats.org/officeDocument/2006/relationships/hyperlink" Target="https://grantcue.com/foundations/hellmann-rmamer-cncr-soc-et-al-066263343" TargetMode="External" Id="rId123"/><Relationship Type="http://schemas.openxmlformats.org/officeDocument/2006/relationships/hyperlink" Target="https://grantcue.com/foundations/the-fairfield-foundation-806135476" TargetMode="External" Id="rId124"/><Relationship Type="http://schemas.openxmlformats.org/officeDocument/2006/relationships/hyperlink" Target="https://grantcue.com/foundations/maud-glover-folsom-foundation-inc-111965890" TargetMode="External" Id="rId125"/><Relationship Type="http://schemas.openxmlformats.org/officeDocument/2006/relationships/hyperlink" Target="https://grantcue.com/foundations/silver-mountain-foundation-for-the-arts-133157286" TargetMode="External" Id="rId126"/><Relationship Type="http://schemas.openxmlformats.org/officeDocument/2006/relationships/hyperlink" Target="https://grantcue.com/foundations/hee-family-foundation-inc-464207845" TargetMode="External" Id="rId127"/><Relationship Type="http://schemas.openxmlformats.org/officeDocument/2006/relationships/hyperlink" Target="https://grantcue.com/foundations/chenevert-family-foundationinc-c-o-louis-r-chenevert-270886303" TargetMode="External" Id="rId128"/><Relationship Type="http://schemas.openxmlformats.org/officeDocument/2006/relationships/hyperlink" Target="https://grantcue.com/foundations/the-summer-hill-foundation-261344446" TargetMode="External" Id="rId129"/><Relationship Type="http://schemas.openxmlformats.org/officeDocument/2006/relationships/hyperlink" Target="https://grantcue.com/foundations/chelsea-groton-foundation-061520330" TargetMode="External" Id="rId130"/><Relationship Type="http://schemas.openxmlformats.org/officeDocument/2006/relationships/hyperlink" Target="https://grantcue.com/foundations/marsha-lilien-gladstein-foundation-061581875" TargetMode="External" Id="rId131"/><Relationship Type="http://schemas.openxmlformats.org/officeDocument/2006/relationships/hyperlink" Target="https://grantcue.com/foundations/the-robert-and-margaret-patricelli-family-foundation-061487230" TargetMode="External" Id="rId132"/><Relationship Type="http://schemas.openxmlformats.org/officeDocument/2006/relationships/hyperlink" Target="https://grantcue.com/foundations/mjpm-foundation-134043598" TargetMode="External" Id="rId133"/><Relationship Type="http://schemas.openxmlformats.org/officeDocument/2006/relationships/hyperlink" Target="https://grantcue.com/foundations/the-william-l-richter-family-foundation-203467361" TargetMode="External" Id="rId134"/><Relationship Type="http://schemas.openxmlformats.org/officeDocument/2006/relationships/hyperlink" Target="https://grantcue.com/foundations/the-richard-and-barbara-whitcomb-foundatio-273420226" TargetMode="External" Id="rId135"/><Relationship Type="http://schemas.openxmlformats.org/officeDocument/2006/relationships/hyperlink" Target="https://grantcue.com/foundations/ossen-family-foundation-261243178" TargetMode="External" Id="rId136"/><Relationship Type="http://schemas.openxmlformats.org/officeDocument/2006/relationships/hyperlink" Target="https://grantcue.com/foundations/eleanor-and-raymond-bradley-foundation-c-o-kearns-and-kearns-066516193" TargetMode="External" Id="rId137"/><Relationship Type="http://schemas.openxmlformats.org/officeDocument/2006/relationships/hyperlink" Target="https://grantcue.com/foundations/the-carl-marks-foundation-inc-136169215" TargetMode="External" Id="rId138"/><Relationship Type="http://schemas.openxmlformats.org/officeDocument/2006/relationships/hyperlink" Target="https://grantcue.com/foundations/the-silverbird-29-fund-822223488" TargetMode="External" Id="rId139"/><Relationship Type="http://schemas.openxmlformats.org/officeDocument/2006/relationships/hyperlink" Target="https://grantcue.com/foundations/jeniam-foundation-621516244" TargetMode="External" Id="rId140"/><Relationship Type="http://schemas.openxmlformats.org/officeDocument/2006/relationships/hyperlink" Target="https://grantcue.com/foundations/the-nancy-e-barton-foundation-456656212" TargetMode="External" Id="rId141"/><Relationship Type="http://schemas.openxmlformats.org/officeDocument/2006/relationships/hyperlink" Target="https://grantcue.com/foundations/noteman-jones-family-charitable-foundation-873861211" TargetMode="External" Id="rId142"/><Relationship Type="http://schemas.openxmlformats.org/officeDocument/2006/relationships/hyperlink" Target="https://grantcue.com/foundations/the-william-and-alice-mortensen-foundation-061064150" TargetMode="External" Id="rId143"/><Relationship Type="http://schemas.openxmlformats.org/officeDocument/2006/relationships/hyperlink" Target="https://grantcue.com/foundations/star-kids-foundation-inc-465343565" TargetMode="External" Id="rId144"/><Relationship Type="http://schemas.openxmlformats.org/officeDocument/2006/relationships/hyperlink" Target="https://grantcue.com/foundations/the-fund-for-greater-hartford-inc-060759107" TargetMode="External" Id="rId145"/><Relationship Type="http://schemas.openxmlformats.org/officeDocument/2006/relationships/hyperlink" Target="https://grantcue.com/foundations/the-kaman-foundation-inc-061386119" TargetMode="External" Id="rId146"/><Relationship Type="http://schemas.openxmlformats.org/officeDocument/2006/relationships/hyperlink" Target="https://grantcue.com/foundations/stich-charitable-foundation-883642547" TargetMode="External" Id="rId147"/><Relationship Type="http://schemas.openxmlformats.org/officeDocument/2006/relationships/hyperlink" Target="https://grantcue.com/foundations/hoerle-foundation-inc-c-o-robert-f-hoerle-133419592" TargetMode="External" Id="rId148"/><Relationship Type="http://schemas.openxmlformats.org/officeDocument/2006/relationships/hyperlink" Target="https://grantcue.com/foundations/gaynor-family-foundation-c-o-wendy-kroner-311581372" TargetMode="External" Id="rId149"/><Relationship Type="http://schemas.openxmlformats.org/officeDocument/2006/relationships/hyperlink" Target="https://grantcue.com/foundations/elfers-foundation-inc-237090080" TargetMode="External" Id="rId150"/><Relationship Type="http://schemas.openxmlformats.org/officeDocument/2006/relationships/hyperlink" Target="https://grantcue.com/foundations/union-savings-bank-foundation-inc-061508286" TargetMode="External" Id="rId151"/><Relationship Type="http://schemas.openxmlformats.org/officeDocument/2006/relationships/hyperlink" Target="https://grantcue.com/foundations/nessel-family-foundation-inc-061596433" TargetMode="External" Id="rId152"/><Relationship Type="http://schemas.openxmlformats.org/officeDocument/2006/relationships/hyperlink" Target="https://grantcue.com/foundations/elizabeth-m-landon-and-harriette-m-landon-306481155" TargetMode="External" Id="rId153"/><Relationship Type="http://schemas.openxmlformats.org/officeDocument/2006/relationships/hyperlink" Target="https://grantcue.com/foundations/the-hoak-foundation-752357697" TargetMode="External" Id="rId154"/><Relationship Type="http://schemas.openxmlformats.org/officeDocument/2006/relationships/hyperlink" Target="https://grantcue.com/foundations/zisson-foundation-inc-453706192" TargetMode="External" Id="rId155"/><Relationship Type="http://schemas.openxmlformats.org/officeDocument/2006/relationships/hyperlink" Target="https://grantcue.com/foundations/the-sassafras-foundation-203082522" TargetMode="External" Id="rId156"/><Relationship Type="http://schemas.openxmlformats.org/officeDocument/2006/relationships/hyperlink" Target="https://meridenfoundation.org/" TargetMode="External" Id="rId157"/><Relationship Type="http://schemas.openxmlformats.org/officeDocument/2006/relationships/hyperlink" Target="https://grantcue.com/foundations/meriden-foundation-066037849" TargetMode="External" Id="rId158"/><Relationship Type="http://schemas.openxmlformats.org/officeDocument/2006/relationships/hyperlink" Target="https://grantcue.com/foundations/elizabeth-ferry-speer-foundation-276183605" TargetMode="External" Id="rId159"/><Relationship Type="http://schemas.openxmlformats.org/officeDocument/2006/relationships/hyperlink" Target="https://fbcfct.org/" TargetMode="External" Id="rId160"/><Relationship Type="http://schemas.openxmlformats.org/officeDocument/2006/relationships/hyperlink" Target="https://grantcue.com/foundations/farmington-bank-community-foundation-inc-452599017" TargetMode="External" Id="rId161"/><Relationship Type="http://schemas.openxmlformats.org/officeDocument/2006/relationships/hyperlink" Target="https://grantcue.com/foundations/almira-family-foundation-205116468" TargetMode="External" Id="rId162"/><Relationship Type="http://schemas.openxmlformats.org/officeDocument/2006/relationships/hyperlink" Target="https://grantcue.com/foundations/the-levant-foundation-311637973" TargetMode="External" Id="rId163"/><Relationship Type="http://schemas.openxmlformats.org/officeDocument/2006/relationships/hyperlink" Target="https://grantcue.com/foundations/hoag-family-charitable-fdn-204058314" TargetMode="External" Id="rId164"/><Relationship Type="http://schemas.openxmlformats.org/officeDocument/2006/relationships/hyperlink" Target="https://grantcue.com/foundations/ray-of-light-scholarship-fund-463252749" TargetMode="External" Id="rId165"/><Relationship Type="http://schemas.openxmlformats.org/officeDocument/2006/relationships/hyperlink" Target="https://grantcue.com/foundations/paul-and-carol-evanson-family-foundation-260891008" TargetMode="External" Id="rId166"/><Relationship Type="http://schemas.openxmlformats.org/officeDocument/2006/relationships/hyperlink" Target="https://www.sturgisfamilyfoundation.com/" TargetMode="External" Id="rId167"/><Relationship Type="http://schemas.openxmlformats.org/officeDocument/2006/relationships/hyperlink" Target="https://grantcue.com/foundations/the-robert-and-judith-sturgis-family-foundation-036090117" TargetMode="External" Id="rId168"/><Relationship Type="http://schemas.openxmlformats.org/officeDocument/2006/relationships/hyperlink" Target="https://grantcue.com/foundations/ethel-walker-smith-fund-306223450" TargetMode="External" Id="rId169"/><Relationship Type="http://schemas.openxmlformats.org/officeDocument/2006/relationships/hyperlink" Target="https://grantcue.com/foundations/the-serenbetz-family-foundation-inc-133993644" TargetMode="External" Id="rId170"/><Relationship Type="http://schemas.openxmlformats.org/officeDocument/2006/relationships/hyperlink" Target="https://grantcue.com/foundations/the-goldstone-family-foundation-061596255" TargetMode="External" Id="rId171"/><Relationship Type="http://schemas.openxmlformats.org/officeDocument/2006/relationships/hyperlink" Target="https://grantcue.com/foundations/the-thomas-j-edelman-foundation-133762804" TargetMode="External" Id="rId172"/><Relationship Type="http://schemas.openxmlformats.org/officeDocument/2006/relationships/hyperlink" Target="https://grantcue.com/foundations/wr-berkley-corporation-charitable-foundation-364516560" TargetMode="External" Id="rId173"/><Relationship Type="http://schemas.openxmlformats.org/officeDocument/2006/relationships/hyperlink" Target="https://grantcue.com/foundations/shackleford-foundation-473603815" TargetMode="External" Id="rId174"/><Relationship Type="http://schemas.openxmlformats.org/officeDocument/2006/relationships/hyperlink" Target="https://grantcue.com/foundations/the-leever-foundation-c-o-sterling-foundation-management-llc-223115036" TargetMode="External" Id="rId175"/><Relationship Type="http://schemas.openxmlformats.org/officeDocument/2006/relationships/hyperlink" Target="https://grantcue.com/foundations/eve-and-simon-colin-family-foundation-357290634" TargetMode="External" Id="rId176"/><Relationship Type="http://schemas.openxmlformats.org/officeDocument/2006/relationships/hyperlink" Target="https://grantcue.com/foundations/the-beaufort-foundation-inc-261606616" TargetMode="External" Id="rId177"/><Relationship Type="http://schemas.openxmlformats.org/officeDocument/2006/relationships/hyperlink" Target="https://grantcue.com/foundations/tw-marian-w-ottley-watertown-586222005" TargetMode="External" Id="rId178"/><Relationship Type="http://schemas.openxmlformats.org/officeDocument/2006/relationships/hyperlink" Target="https://grantcue.com/foundations/walsh-family-foundation-814517504" TargetMode="External" Id="rId179"/><Relationship Type="http://schemas.openxmlformats.org/officeDocument/2006/relationships/hyperlink" Target="https://grantcue.com/foundations/the-queally-foundation-inc-770607990" TargetMode="External" Id="rId180"/><Relationship Type="http://schemas.openxmlformats.org/officeDocument/2006/relationships/hyperlink" Target="https://grantcue.com/foundations/johnson-fe-trust-uw-article-3rd-306438042" TargetMode="External" Id="rId181"/><Relationship Type="http://schemas.openxmlformats.org/officeDocument/2006/relationships/hyperlink" Target="https://grantcue.com/foundations/adam-r-bronfman-family-foundation-inc-452329181" TargetMode="External" Id="rId182"/><Relationship Type="http://schemas.openxmlformats.org/officeDocument/2006/relationships/hyperlink" Target="https://www.bissellfoundation.org/" TargetMode="External" Id="rId183"/><Relationship Type="http://schemas.openxmlformats.org/officeDocument/2006/relationships/hyperlink" Target="https://grantcue.com/foundations/j-walton-bissell-foundation-inc-061245402" TargetMode="External" Id="rId184"/><Relationship Type="http://schemas.openxmlformats.org/officeDocument/2006/relationships/hyperlink" Target="https://grantcue.com/foundations/foster-davis-foundation-inc-060811599" TargetMode="External" Id="rId185"/><Relationship Type="http://schemas.openxmlformats.org/officeDocument/2006/relationships/hyperlink" Target="https://grantcue.com/foundations/the-meyer-family-charitable-trust-ua-12-17-13-467190125" TargetMode="External" Id="rId186"/><Relationship Type="http://schemas.openxmlformats.org/officeDocument/2006/relationships/hyperlink" Target="https://grantcue.com/foundations/eder-family-foundation-inc-061465369" TargetMode="External" Id="rId187"/><Relationship Type="http://schemas.openxmlformats.org/officeDocument/2006/relationships/hyperlink" Target="https://grantcue.com/foundations/the-goergen-foundation-inc-061180035" TargetMode="External" Id="rId188"/><Relationship Type="http://schemas.openxmlformats.org/officeDocument/2006/relationships/hyperlink" Target="https://grantcue.com/foundations/lopud-foundation-inc-874052660" TargetMode="External" Id="rId189"/><Relationship Type="http://schemas.openxmlformats.org/officeDocument/2006/relationships/hyperlink" Target="https://grantcue.com/foundations/robert-l-fine-cancer-research-134091033" TargetMode="External" Id="rId190"/><Relationship Type="http://schemas.openxmlformats.org/officeDocument/2006/relationships/hyperlink" Target="https://grantcue.com/foundations/david-and-geri-epstein-private-foundation-201069019" TargetMode="External" Id="rId191"/><Relationship Type="http://schemas.openxmlformats.org/officeDocument/2006/relationships/hyperlink" Target="https://grantcue.com/foundations/the-resource-foundation-inc-222870501" TargetMode="External" Id="rId192"/><Relationship Type="http://schemas.openxmlformats.org/officeDocument/2006/relationships/hyperlink" Target="https://grantcue.com/foundations/charitable-society-in-hartford-c-o-us-trust-066026007" TargetMode="External" Id="rId193"/><Relationship Type="http://schemas.openxmlformats.org/officeDocument/2006/relationships/hyperlink" Target="https://grantcue.com/foundations/mitnick-louis-cotr-uw-art-12-066291700" TargetMode="External" Id="rId194"/><Relationship Type="http://schemas.openxmlformats.org/officeDocument/2006/relationships/hyperlink" Target="https://www.haroldalfondfoundation.org/" TargetMode="External" Id="rId195"/><Relationship Type="http://schemas.openxmlformats.org/officeDocument/2006/relationships/hyperlink" Target="https://grantcue.com/foundations/harold-alfond-foundation-223281672" TargetMode="External" Id="rId196"/><Relationship Type="http://schemas.openxmlformats.org/officeDocument/2006/relationships/hyperlink" Target="https://grantcue.com/foundations/broad-reach-foundation-954861421" TargetMode="External" Id="rId197"/><Relationship Type="http://schemas.openxmlformats.org/officeDocument/2006/relationships/hyperlink" Target="https://grantcue.com/foundations/thomas-w-haas-foundation-264036968" TargetMode="External" Id="rId198"/><Relationship Type="http://schemas.openxmlformats.org/officeDocument/2006/relationships/hyperlink" Target="https://www.sewallfoundation.org/" TargetMode="External" Id="rId199"/><Relationship Type="http://schemas.openxmlformats.org/officeDocument/2006/relationships/hyperlink" Target="https://grantcue.com/foundations/elmina-b-sewall-foundation-010387404" TargetMode="External" Id="rId200"/><Relationship Type="http://schemas.openxmlformats.org/officeDocument/2006/relationships/hyperlink" Target="https://www.jtgfoundation.org/" TargetMode="External" Id="rId201"/><Relationship Type="http://schemas.openxmlformats.org/officeDocument/2006/relationships/hyperlink" Target="https://grantcue.com/foundations/john-t-gorman-foundation-010498551" TargetMode="External" Id="rId202"/><Relationship Type="http://schemas.openxmlformats.org/officeDocument/2006/relationships/hyperlink" Target="https://grantcue.com/foundations/stephen-and-tabitha-king-foundation-inc-133364647" TargetMode="External" Id="rId203"/><Relationship Type="http://schemas.openxmlformats.org/officeDocument/2006/relationships/hyperlink" Target="https://grantcue.com/foundations/wescustogo-foundation-203848164" TargetMode="External" Id="rId204"/><Relationship Type="http://schemas.openxmlformats.org/officeDocument/2006/relationships/hyperlink" Target="https://grantcue.com/foundations/woodcock-foundation-341606085" TargetMode="External" Id="rId205"/><Relationship Type="http://schemas.openxmlformats.org/officeDocument/2006/relationships/hyperlink" Target="https://www.samlcohenfoundation.org/" TargetMode="External" Id="rId206"/><Relationship Type="http://schemas.openxmlformats.org/officeDocument/2006/relationships/hyperlink" Target="https://grantcue.com/foundations/sam-l-cohen-foundation-202262822" TargetMode="External" Id="rId207"/><Relationship Type="http://schemas.openxmlformats.org/officeDocument/2006/relationships/hyperlink" Target="https://www.librafoundation.org/" TargetMode="External" Id="rId208"/><Relationship Type="http://schemas.openxmlformats.org/officeDocument/2006/relationships/hyperlink" Target="https://grantcue.com/foundations/libra-foundation-046626994" TargetMode="External" Id="rId209"/><Relationship Type="http://schemas.openxmlformats.org/officeDocument/2006/relationships/hyperlink" Target="https://grantcue.com/foundations/worthington-scholarship-foundation-821503998" TargetMode="External" Id="rId210"/><Relationship Type="http://schemas.openxmlformats.org/officeDocument/2006/relationships/hyperlink" Target="https://www.mehaf.org/" TargetMode="External" Id="rId211"/><Relationship Type="http://schemas.openxmlformats.org/officeDocument/2006/relationships/hyperlink" Target="https://grantcue.com/foundations/maine-health-access-foundation-inc-010535144" TargetMode="External" Id="rId212"/><Relationship Type="http://schemas.openxmlformats.org/officeDocument/2006/relationships/hyperlink" Target="https://grantcue.com/foundations/ud-w-bingham-2nd-070535-136069740" TargetMode="External" Id="rId213"/><Relationship Type="http://schemas.openxmlformats.org/officeDocument/2006/relationships/hyperlink" Target="https://grantcue.com/foundations/the-charles-f-and-beatrice-d-adams-charitable-trust-c-o-choate-investment-046556188" TargetMode="External" Id="rId214"/><Relationship Type="http://schemas.openxmlformats.org/officeDocument/2006/relationships/hyperlink" Target="https://grantcue.com/foundations/albert-lepage-foundation-inc-c-o-bessemer-trust-company-na-455578275" TargetMode="External" Id="rId215"/><Relationship Type="http://schemas.openxmlformats.org/officeDocument/2006/relationships/hyperlink" Target="https://www.onionfoundation.org/" TargetMode="External" Id="rId216"/><Relationship Type="http://schemas.openxmlformats.org/officeDocument/2006/relationships/hyperlink" Target="https://grantcue.com/foundations/onion-foundation-471289795" TargetMode="External" Id="rId217"/><Relationship Type="http://schemas.openxmlformats.org/officeDocument/2006/relationships/hyperlink" Target="https://grantcue.com/foundations/lennox-foundation-426053380" TargetMode="External" Id="rId218"/><Relationship Type="http://schemas.openxmlformats.org/officeDocument/2006/relationships/hyperlink" Target="https://grantcue.com/foundations/the-k2-family-foundation-c-o-andersen-tax-llc-207124990" TargetMode="External" Id="rId219"/><Relationship Type="http://schemas.openxmlformats.org/officeDocument/2006/relationships/hyperlink" Target="https://grantcue.com/foundations/cornelia-cogswell-rossi-foundation-inc-201420345" TargetMode="External" Id="rId220"/><Relationship Type="http://schemas.openxmlformats.org/officeDocument/2006/relationships/hyperlink" Target="https://grantcue.com/foundations/bill-and-joan-alfond-family-foundation-010421806" TargetMode="External" Id="rId221"/><Relationship Type="http://schemas.openxmlformats.org/officeDocument/2006/relationships/hyperlink" Target="https://grantcue.com/foundations/fore-river-foundation-010421912" TargetMode="External" Id="rId222"/><Relationship Type="http://schemas.openxmlformats.org/officeDocument/2006/relationships/hyperlink" Target="https://grantcue.com/foundations/clarence-and-anne-dillon-dunwalke-trust-237043773" TargetMode="External" Id="rId223"/><Relationship Type="http://schemas.openxmlformats.org/officeDocument/2006/relationships/hyperlink" Target="https://grantcue.com/foundations/peter-alfond-foundation-223267949" TargetMode="External" Id="rId224"/><Relationship Type="http://schemas.openxmlformats.org/officeDocument/2006/relationships/hyperlink" Target="https://grantcue.com/foundations/jerome-v-bruni-foundation-841246148" TargetMode="External" Id="rId225"/><Relationship Type="http://schemas.openxmlformats.org/officeDocument/2006/relationships/hyperlink" Target="https://grantcue.com/foundations/twig-foundation-270568196" TargetMode="External" Id="rId226"/><Relationship Type="http://schemas.openxmlformats.org/officeDocument/2006/relationships/hyperlink" Target="https://grantcue.com/foundations/hannaford-charitable-foundation-010483892" TargetMode="External" Id="rId227"/><Relationship Type="http://schemas.openxmlformats.org/officeDocument/2006/relationships/hyperlink" Target="https://grantcue.com/foundations/arthur-k-watson-trust-xxxxx5001-132989468" TargetMode="External" Id="rId228"/><Relationship Type="http://schemas.openxmlformats.org/officeDocument/2006/relationships/hyperlink" Target="https://www.morton-kelly.org/" TargetMode="External" Id="rId229"/><Relationship Type="http://schemas.openxmlformats.org/officeDocument/2006/relationships/hyperlink" Target="https://grantcue.com/foundations/morton-kelly-charitable-trust-010442078" TargetMode="External" Id="rId230"/><Relationship Type="http://schemas.openxmlformats.org/officeDocument/2006/relationships/hyperlink" Target="https://grantcue.com/foundations/francis-t-and-louis-t-nichols-foundation-010493311" TargetMode="External" Id="rId231"/><Relationship Type="http://schemas.openxmlformats.org/officeDocument/2006/relationships/hyperlink" Target="https://crewe.foundation/" TargetMode="External" Id="rId232"/><Relationship Type="http://schemas.openxmlformats.org/officeDocument/2006/relationships/hyperlink" Target="https://grantcue.com/foundations/the-bob-crewe-foundation-a-k-a-crewe-foundation-384008387" TargetMode="External" Id="rId233"/><Relationship Type="http://schemas.openxmlformats.org/officeDocument/2006/relationships/hyperlink" Target="https://grantcue.com/foundations/albert-b-glickman-family-foundation-954423553" TargetMode="External" Id="rId234"/><Relationship Type="http://schemas.openxmlformats.org/officeDocument/2006/relationships/hyperlink" Target="https://grantcue.com/foundations/protein-foundation-061046591" TargetMode="External" Id="rId235"/><Relationship Type="http://schemas.openxmlformats.org/officeDocument/2006/relationships/hyperlink" Target="https://eskebarrettfoundation.org/" TargetMode="External" Id="rId236"/><Relationship Type="http://schemas.openxmlformats.org/officeDocument/2006/relationships/hyperlink" Target="https://grantcue.com/foundations/evelyn-s-and-k-e-barrett-foundation-260472006" TargetMode="External" Id="rId237"/><Relationship Type="http://schemas.openxmlformats.org/officeDocument/2006/relationships/hyperlink" Target="https://grantcue.com/foundations/rocking-moon-foundation-inc-050545520" TargetMode="External" Id="rId238"/><Relationship Type="http://schemas.openxmlformats.org/officeDocument/2006/relationships/hyperlink" Target="https://grantcue.com/foundations/lawrence-family-foundation-813747610" TargetMode="External" Id="rId239"/><Relationship Type="http://schemas.openxmlformats.org/officeDocument/2006/relationships/hyperlink" Target="https://www.scottrmackenziefoundation.com/" TargetMode="External" Id="rId240"/><Relationship Type="http://schemas.openxmlformats.org/officeDocument/2006/relationships/hyperlink" Target="https://grantcue.com/foundations/scott-r-mackenzie-foundation-inc-463383293" TargetMode="External" Id="rId241"/><Relationship Type="http://schemas.openxmlformats.org/officeDocument/2006/relationships/hyperlink" Target="https://grantcue.com/foundations/fletcher-family-foundation-c-o-jeremy-and-charlotte-fletcher-208073736" TargetMode="External" Id="rId242"/><Relationship Type="http://schemas.openxmlformats.org/officeDocument/2006/relationships/hyperlink" Target="https://grantcue.com/foundations/the-perper-family-foundation-814462390" TargetMode="External" Id="rId243"/><Relationship Type="http://schemas.openxmlformats.org/officeDocument/2006/relationships/hyperlink" Target="https://grantcue.com/foundations/abbagadassett-foundation-inc-821749192" TargetMode="External" Id="rId244"/><Relationship Type="http://schemas.openxmlformats.org/officeDocument/2006/relationships/hyperlink" Target="https://grantcue.com/foundations/the-mitchell-p-rales-family-foundation-541739159" TargetMode="External" Id="rId245"/><Relationship Type="http://schemas.openxmlformats.org/officeDocument/2006/relationships/hyperlink" Target="https://grantcue.com/foundations/mildred-h-mcevoy-foundation-046069958" TargetMode="External" Id="rId246"/><Relationship Type="http://schemas.openxmlformats.org/officeDocument/2006/relationships/hyperlink" Target="https://grantcue.com/foundations/andrew-p-barowsky-foundation-inc-c-o-bessemer-trust-company-na-460563089" TargetMode="External" Id="rId247"/><Relationship Type="http://schemas.openxmlformats.org/officeDocument/2006/relationships/hyperlink" Target="https://grantcue.com/foundations/kennebec-savings-bank-foundation-222624600" TargetMode="External" Id="rId248"/><Relationship Type="http://schemas.openxmlformats.org/officeDocument/2006/relationships/hyperlink" Target="https://www.blossomfund.org/" TargetMode="External" Id="rId249"/><Relationship Type="http://schemas.openxmlformats.org/officeDocument/2006/relationships/hyperlink" Target="https://grantcue.com/foundations/the-blossom-fund-charles-r-platt-et-al-trustees-223297205" TargetMode="External" Id="rId250"/><Relationship Type="http://schemas.openxmlformats.org/officeDocument/2006/relationships/hyperlink" Target="https://grantcue.com/foundations/clarence-e-mulford-trust-010247548" TargetMode="External" Id="rId251"/><Relationship Type="http://schemas.openxmlformats.org/officeDocument/2006/relationships/hyperlink" Target="https://grantcue.com/foundations/schiavi-family-foundation-010463183" TargetMode="External" Id="rId252"/><Relationship Type="http://schemas.openxmlformats.org/officeDocument/2006/relationships/hyperlink" Target="https://grantcue.com/foundations/sadie-and-harry-davis-foundation-inc-203515375" TargetMode="External" Id="rId253"/><Relationship Type="http://schemas.openxmlformats.org/officeDocument/2006/relationships/hyperlink" Target="https://grantcue.com/foundations/melmac-education-foundation-010390854" TargetMode="External" Id="rId254"/><Relationship Type="http://schemas.openxmlformats.org/officeDocument/2006/relationships/hyperlink" Target="https://grantcue.com/foundations/the-baldwin-foundation-133039728" TargetMode="External" Id="rId255"/><Relationship Type="http://schemas.openxmlformats.org/officeDocument/2006/relationships/hyperlink" Target="https://grantcue.com/foundations/the-bauman-family-foundation-inc-311535223" TargetMode="External" Id="rId256"/><Relationship Type="http://schemas.openxmlformats.org/officeDocument/2006/relationships/hyperlink" Target="https://grantcue.com/foundations/roxanne-quimby-foundation-inc-475008812" TargetMode="External" Id="rId257"/><Relationship Type="http://schemas.openxmlformats.org/officeDocument/2006/relationships/hyperlink" Target="https://grantcue.com/foundations/long-cove-foundation-inc-c-o-ashford-advisors-llc-attn-p-martin-412217896" TargetMode="External" Id="rId258"/><Relationship Type="http://schemas.openxmlformats.org/officeDocument/2006/relationships/hyperlink" Target="https://horizonfoundation.org/" TargetMode="External" Id="rId259"/><Relationship Type="http://schemas.openxmlformats.org/officeDocument/2006/relationships/hyperlink" Target="https://grantcue.com/foundations/horizon-foundation-inc-232867116" TargetMode="External" Id="rId260"/><Relationship Type="http://schemas.openxmlformats.org/officeDocument/2006/relationships/hyperlink" Target="https://grantcue.com/foundations/the-anonimo-foundation-223061717" TargetMode="External" Id="rId261"/><Relationship Type="http://schemas.openxmlformats.org/officeDocument/2006/relationships/hyperlink" Target="https://grantcue.com/foundations/the-judy-glickman-lauder-foundation-862481232" TargetMode="External" Id="rId262"/><Relationship Type="http://schemas.openxmlformats.org/officeDocument/2006/relationships/hyperlink" Target="https://grantcue.com/foundations/gerrish-h-milliken-foundation-009209-009-066037106" TargetMode="External" Id="rId263"/><Relationship Type="http://schemas.openxmlformats.org/officeDocument/2006/relationships/hyperlink" Target="https://grantcue.com/foundations/cianbro-charitable-foundation-223020020" TargetMode="External" Id="rId264"/><Relationship Type="http://schemas.openxmlformats.org/officeDocument/2006/relationships/hyperlink" Target="https://www.bangor.com/the-bangor-savings-bank-foundation" TargetMode="External" Id="rId265"/><Relationship Type="http://schemas.openxmlformats.org/officeDocument/2006/relationships/hyperlink" Target="https://grantcue.com/foundations/bangor-savings-bank-foundation-043353896" TargetMode="External" Id="rId266"/><Relationship Type="http://schemas.openxmlformats.org/officeDocument/2006/relationships/hyperlink" Target="https://grantcue.com/foundations/virginia-hodgkins-somers-foundation-inc-010537127" TargetMode="External" Id="rId267"/><Relationship Type="http://schemas.openxmlformats.org/officeDocument/2006/relationships/hyperlink" Target="https://www.firebirdfellowships.org/" TargetMode="External" Id="rId268"/><Relationship Type="http://schemas.openxmlformats.org/officeDocument/2006/relationships/hyperlink" Target="https://grantcue.com/foundations/firebird-foundation-for-anthropological-research-010524375" TargetMode="External" Id="rId269"/><Relationship Type="http://schemas.openxmlformats.org/officeDocument/2006/relationships/hyperlink" Target="https://www.gloriamackenziefoundation.com/" TargetMode="External" Id="rId270"/><Relationship Type="http://schemas.openxmlformats.org/officeDocument/2006/relationships/hyperlink" Target="https://grantcue.com/foundations/gloria-c-mackenzie-foundation-inc-463375435" TargetMode="External" Id="rId271"/><Relationship Type="http://schemas.openxmlformats.org/officeDocument/2006/relationships/hyperlink" Target="https://www.franklinsavings.bank/" TargetMode="External" Id="rId272"/><Relationship Type="http://schemas.openxmlformats.org/officeDocument/2006/relationships/hyperlink" Target="https://grantcue.com/foundations/franklin-savings-bank-community-development-foundation-311719226" TargetMode="External" Id="rId273"/><Relationship Type="http://schemas.openxmlformats.org/officeDocument/2006/relationships/hyperlink" Target="https://grantcue.com/foundations/cain-family-2022-charitable-trust-921406293" TargetMode="External" Id="rId274"/><Relationship Type="http://schemas.openxmlformats.org/officeDocument/2006/relationships/hyperlink" Target="https://www.quimbyfamilyfoundation.org/" TargetMode="External" Id="rId275"/><Relationship Type="http://schemas.openxmlformats.org/officeDocument/2006/relationships/hyperlink" Target="https://grantcue.com/foundations/quimby-family-foundation-200041017" TargetMode="External" Id="rId276"/><Relationship Type="http://schemas.openxmlformats.org/officeDocument/2006/relationships/hyperlink" Target="https://grantcue.com/foundations/fisher-charitable-foundation-010512082" TargetMode="External" Id="rId277"/><Relationship Type="http://schemas.openxmlformats.org/officeDocument/2006/relationships/hyperlink" Target="https://grantcue.com/foundations/the-ferland-family-foundation-inc-463494771" TargetMode="External" Id="rId278"/><Relationship Type="http://schemas.openxmlformats.org/officeDocument/2006/relationships/hyperlink" Target="https://grantcue.com/foundations/the-sukeforth-family-foundation-016148895" TargetMode="External" Id="rId279"/><Relationship Type="http://schemas.openxmlformats.org/officeDocument/2006/relationships/hyperlink" Target="https://grantcue.com/foundations/helen-and-george-ladd-charitable-0720995-charitable-corporation-0720995-042767890" TargetMode="External" Id="rId280"/><Relationship Type="http://schemas.openxmlformats.org/officeDocument/2006/relationships/hyperlink" Target="https://www.gatesfoundation.org/" TargetMode="External" Id="rId281"/><Relationship Type="http://schemas.openxmlformats.org/officeDocument/2006/relationships/hyperlink" Target="https://grantcue.com/foundations/gates-foundation-562618866" TargetMode="External" Id="rId282"/><Relationship Type="http://schemas.openxmlformats.org/officeDocument/2006/relationships/hyperlink" Target="https://grantcue.com/foundations/the-leona-m-and-harry-b-helmsley-charitable-trust-137184401" TargetMode="External" Id="rId283"/><Relationship Type="http://schemas.openxmlformats.org/officeDocument/2006/relationships/hyperlink" Target="https://grantcue.com/foundations/the-eric-and-wendy-schmidt-fund-for-strategic-innovation-463460261" TargetMode="External" Id="rId284"/><Relationship Type="http://schemas.openxmlformats.org/officeDocument/2006/relationships/hyperlink" Target="https://fidelityfoundation.org/" TargetMode="External" Id="rId285"/><Relationship Type="http://schemas.openxmlformats.org/officeDocument/2006/relationships/hyperlink" Target="https://grantcue.com/foundations/fidelity-foundation-046131201" TargetMode="External" Id="rId286"/><Relationship Type="http://schemas.openxmlformats.org/officeDocument/2006/relationships/hyperlink" Target="https://grantcue.com/foundations/barr-foundation-046579815" TargetMode="External" Id="rId287"/><Relationship Type="http://schemas.openxmlformats.org/officeDocument/2006/relationships/hyperlink" Target="https://www.libertymutualfoundation.org/" TargetMode="External" Id="rId288"/><Relationship Type="http://schemas.openxmlformats.org/officeDocument/2006/relationships/hyperlink" Target="https://grantcue.com/foundations/liberty-mutual-foundation-inc-141893520" TargetMode="External" Id="rId289"/><Relationship Type="http://schemas.openxmlformats.org/officeDocument/2006/relationships/hyperlink" Target="https://grantcue.com/foundations/the-stanton-foundation-c-o-hemenway-and-barnes-llp-133598005" TargetMode="External" Id="rId290"/><Relationship Type="http://schemas.openxmlformats.org/officeDocument/2006/relationships/hyperlink" Target="https://grantcue.com/foundations/susquehanna-foundation-232732477" TargetMode="External" Id="rId291"/><Relationship Type="http://schemas.openxmlformats.org/officeDocument/2006/relationships/hyperlink" Target="https://www.klarmanfoundation.org/" TargetMode="External" Id="rId292"/><Relationship Type="http://schemas.openxmlformats.org/officeDocument/2006/relationships/hyperlink" Target="https://grantcue.com/foundations/the-klarman-family-foundation-043105768" TargetMode="External" Id="rId293"/><Relationship Type="http://schemas.openxmlformats.org/officeDocument/2006/relationships/hyperlink" Target="https://grantcue.com/foundations/stephen-a-schwarzman-foundation-474634539" TargetMode="External" Id="rId294"/><Relationship Type="http://schemas.openxmlformats.org/officeDocument/2006/relationships/hyperlink" Target="https://grantcue.com/foundations/stanley-family-foundation-061157888" TargetMode="External" Id="rId295"/><Relationship Type="http://schemas.openxmlformats.org/officeDocument/2006/relationships/hyperlink" Target="https://grantcue.com/foundations/mathworks-foundation-inc-831665375" TargetMode="External" Id="rId296"/><Relationship Type="http://schemas.openxmlformats.org/officeDocument/2006/relationships/hyperlink" Target="https://grantcue.com/foundations/one8-foundation-046836735" TargetMode="External" Id="rId297"/><Relationship Type="http://schemas.openxmlformats.org/officeDocument/2006/relationships/hyperlink" Target="https://grantcue.com/foundations/lunder-foundation-c-o-kenilworth-inc-010437556" TargetMode="External" Id="rId298"/><Relationship Type="http://schemas.openxmlformats.org/officeDocument/2006/relationships/hyperlink" Target="https://grantcue.com/foundations/the-spring-foundation-inc-271498037" TargetMode="External" Id="rId299"/><Relationship Type="http://schemas.openxmlformats.org/officeDocument/2006/relationships/hyperlink" Target="https://www.cummingsfoundation.org/" TargetMode="External" Id="rId300"/><Relationship Type="http://schemas.openxmlformats.org/officeDocument/2006/relationships/hyperlink" Target="https://grantcue.com/foundations/cummings-foundation-grants-inc-fka-oneworld-boston-inc-800681389" TargetMode="External" Id="rId301"/><Relationship Type="http://schemas.openxmlformats.org/officeDocument/2006/relationships/hyperlink" Target="https://grantcue.com/foundations/the-edgerley-family-foundation-201867709" TargetMode="External" Id="rId302"/><Relationship Type="http://schemas.openxmlformats.org/officeDocument/2006/relationships/hyperlink" Target="https://grantcue.com/foundations/richard-and-susan-smith-family-foundation-237090011" TargetMode="External" Id="rId303"/><Relationship Type="http://schemas.openxmlformats.org/officeDocument/2006/relationships/hyperlink" Target="https://www.easternbank.com/FOUNDATION" TargetMode="External" Id="rId304"/><Relationship Type="http://schemas.openxmlformats.org/officeDocument/2006/relationships/hyperlink" Target="https://grantcue.com/foundations/eastern-bank-foundation-223317340" TargetMode="External" Id="rId305"/><Relationship Type="http://schemas.openxmlformats.org/officeDocument/2006/relationships/hyperlink" Target="https://grantcue.com/foundations/manton-foundation-133636372" TargetMode="External" Id="rId306"/><Relationship Type="http://schemas.openxmlformats.org/officeDocument/2006/relationships/hyperlink" Target="https://grantcue.com/foundations/the-flatley-foundation-042763837" TargetMode="External" Id="rId307"/><Relationship Type="http://schemas.openxmlformats.org/officeDocument/2006/relationships/hyperlink" Target="https://grantcue.com/foundations/cummings-foundation-inc-043073023" TargetMode="External" Id="rId308"/><Relationship Type="http://schemas.openxmlformats.org/officeDocument/2006/relationships/hyperlink" Target="https://grantcue.com/foundations/paula-and-rodger-riney-foundation-823268996" TargetMode="External" Id="rId309"/><Relationship Type="http://schemas.openxmlformats.org/officeDocument/2006/relationships/hyperlink" Target="https://grantcue.com/foundations/new-balance-foundation-046470644" TargetMode="External" Id="rId310"/><Relationship Type="http://schemas.openxmlformats.org/officeDocument/2006/relationships/hyperlink" Target="https://grantcue.com/foundations/gordon-and-llura-gund-foundation-222987293" TargetMode="External" Id="rId311"/><Relationship Type="http://schemas.openxmlformats.org/officeDocument/2006/relationships/hyperlink" Target="https://grantcue.com/foundations/the-morningside-foundation-043339572" TargetMode="External" Id="rId312"/><Relationship Type="http://schemas.openxmlformats.org/officeDocument/2006/relationships/hyperlink" Target="https://grantcue.com/foundations/the-starbucks-foundation-911795425" TargetMode="External" Id="rId313"/><Relationship Type="http://schemas.openxmlformats.org/officeDocument/2006/relationships/hyperlink" Target="https://grantcue.com/foundations/mulago-foundation-c-o-arnhold-llc-946182697" TargetMode="External" Id="rId314"/><Relationship Type="http://schemas.openxmlformats.org/officeDocument/2006/relationships/hyperlink" Target="https://grantcue.com/foundations/champions-of-love-foundation-inc-861229287" TargetMode="External" Id="rId315"/><Relationship Type="http://schemas.openxmlformats.org/officeDocument/2006/relationships/hyperlink" Target="https://www.thetowerfoundation.org/" TargetMode="External" Id="rId316"/><Relationship Type="http://schemas.openxmlformats.org/officeDocument/2006/relationships/hyperlink" Target="https://grantcue.com/foundations/the-peter-and-elizabeth-c-tower-foundation-166350753" TargetMode="External" Id="rId317"/><Relationship Type="http://schemas.openxmlformats.org/officeDocument/2006/relationships/hyperlink" Target="https://grantcue.com/foundations/the-lemelson-foundation-880391959" TargetMode="External" Id="rId318"/><Relationship Type="http://schemas.openxmlformats.org/officeDocument/2006/relationships/hyperlink" Target="https://grantcue.com/foundations/the-schooner-foundation-c-o-schooner-capital-llc-043347626" TargetMode="External" Id="rId319"/><Relationship Type="http://schemas.openxmlformats.org/officeDocument/2006/relationships/hyperlink" Target="https://grantcue.com/foundations/treehouse-family-foundation-854230020" TargetMode="External" Id="rId320"/><Relationship Type="http://schemas.openxmlformats.org/officeDocument/2006/relationships/hyperlink" Target="https://www.yawkeyfoundations.org/" TargetMode="External" Id="rId321"/><Relationship Type="http://schemas.openxmlformats.org/officeDocument/2006/relationships/hyperlink" Target="https://grantcue.com/foundations/yawkey-foundation-ii-042768239" TargetMode="External" Id="rId322"/><Relationship Type="http://schemas.openxmlformats.org/officeDocument/2006/relationships/hyperlink" Target="https://grantcue.com/foundations/the-roux-family-foundation-814702037" TargetMode="External" Id="rId323"/><Relationship Type="http://schemas.openxmlformats.org/officeDocument/2006/relationships/hyperlink" Target="https://grantcue.com/foundations/denise-and-michael-kellen-foundation-inc-473440549" TargetMode="External" Id="rId324"/><Relationship Type="http://schemas.openxmlformats.org/officeDocument/2006/relationships/hyperlink" Target="https://grantcue.com/foundations/giving-grousbeck-fazzalari-dated-april-20-2011-306284986" TargetMode="External" Id="rId325"/><Relationship Type="http://schemas.openxmlformats.org/officeDocument/2006/relationships/hyperlink" Target="https://mathersfoundation.org/" TargetMode="External" Id="rId326"/><Relationship Type="http://schemas.openxmlformats.org/officeDocument/2006/relationships/hyperlink" Target="https://grantcue.com/foundations/the-g-harold-and-leila-y-mathers-charitable-foundation-237441901" TargetMode="External" Id="rId327"/><Relationship Type="http://schemas.openxmlformats.org/officeDocument/2006/relationships/hyperlink" Target="https://grantcue.com/foundations/the-edward-and-caroline-hyman-family-foundation-996131254" TargetMode="External" Id="rId328"/><Relationship Type="http://schemas.openxmlformats.org/officeDocument/2006/relationships/hyperlink" Target="https://grantcue.com/foundations/tower-family-fund-inc-205848514" TargetMode="External" Id="rId329"/><Relationship Type="http://schemas.openxmlformats.org/officeDocument/2006/relationships/hyperlink" Target="https://grantcue.com/foundations/linde-family-foundation-c-o-eric-riak-cibc-private-wealth-mgmt-046904949" TargetMode="External" Id="rId330"/><Relationship Type="http://schemas.openxmlformats.org/officeDocument/2006/relationships/hyperlink" Target="https://grantcue.com/foundations/edward-c-johnson-fund-046108344" TargetMode="External" Id="rId331"/><Relationship Type="http://schemas.openxmlformats.org/officeDocument/2006/relationships/hyperlink" Target="https://grantcue.com/foundations/the-paul-j-dimare-foundation-650537843" TargetMode="External" Id="rId332"/><Relationship Type="http://schemas.openxmlformats.org/officeDocument/2006/relationships/hyperlink" Target="https://grantcue.com/foundations/glenstone-foundation-205938416" TargetMode="External" Id="rId333"/><Relationship Type="http://schemas.openxmlformats.org/officeDocument/2006/relationships/hyperlink" Target="https://www.apcfund.org/" TargetMode="External" Id="rId334"/><Relationship Type="http://schemas.openxmlformats.org/officeDocument/2006/relationships/hyperlink" Target="https://grantcue.com/foundations/amelia-peabody-charitable-fund-trust-237364949" TargetMode="External" Id="rId335"/><Relationship Type="http://schemas.openxmlformats.org/officeDocument/2006/relationships/hyperlink" Target="https://grantcue.com/foundations/the-jaket-foundation-046878795" TargetMode="External" Id="rId336"/><Relationship Type="http://schemas.openxmlformats.org/officeDocument/2006/relationships/hyperlink" Target="https://grantcue.com/foundations/imago-dei-fund-c-o-berkshire-partners-261578446" TargetMode="External" Id="rId337"/><Relationship Type="http://schemas.openxmlformats.org/officeDocument/2006/relationships/hyperlink" Target="https://grantcue.com/foundations/the-casey-and-family-foundation-c-o-the-philanthropic-initiative-276364101" TargetMode="External" Id="rId338"/><Relationship Type="http://schemas.openxmlformats.org/officeDocument/2006/relationships/hyperlink" Target="https://grantcue.com/foundations/tull-family-foundation-356932298" TargetMode="External" Id="rId339"/><Relationship Type="http://schemas.openxmlformats.org/officeDocument/2006/relationships/hyperlink" Target="https://www.carequest.org/" TargetMode="External" Id="rId340"/><Relationship Type="http://schemas.openxmlformats.org/officeDocument/2006/relationships/hyperlink" Target="https://grantcue.com/foundations/carequest-foundation-inc-043265080" TargetMode="External" Id="rId341"/><Relationship Type="http://schemas.openxmlformats.org/officeDocument/2006/relationships/hyperlink" Target="https://grantcue.com/foundations/the-jack-satter-foundation-c-o-hemenway-trust-company-656316190" TargetMode="External" Id="rId342"/><Relationship Type="http://schemas.openxmlformats.org/officeDocument/2006/relationships/hyperlink" Target="https://grantcue.com/foundations/peter-and-ann-lambertus-family-foundatio-c-o-bartlett-pc-823794617" TargetMode="External" Id="rId343"/><Relationship Type="http://schemas.openxmlformats.org/officeDocument/2006/relationships/hyperlink" Target="https://grantcue.com/foundations/the-herb-chambers-charitable-foundation-454069504" TargetMode="External" Id="rId344"/><Relationship Type="http://schemas.openxmlformats.org/officeDocument/2006/relationships/hyperlink" Target="https://grantcue.com/foundations/the-joseph-and-susan-gatto-foundation-c-o-cbiz-advisors-llc-133921102" TargetMode="External" Id="rId345"/><Relationship Type="http://schemas.openxmlformats.org/officeDocument/2006/relationships/hyperlink" Target="https://grantcue.com/foundations/arthur-n-rupe-foundation-770278838" TargetMode="External" Id="rId346"/><Relationship Type="http://schemas.openxmlformats.org/officeDocument/2006/relationships/hyperlink" Target="https://grantcue.com/foundations/wagner-foundation-206079941" TargetMode="External" Id="rId347"/><Relationship Type="http://schemas.openxmlformats.org/officeDocument/2006/relationships/hyperlink" Target="https://grantcue.com/foundations/the-reeder-foundation-c-o-par-capital-management-043542100" TargetMode="External" Id="rId348"/><Relationship Type="http://schemas.openxmlformats.org/officeDocument/2006/relationships/hyperlink" Target="https://grantcue.com/foundations/donald-c-mcgraw-foundation-inc-136165603" TargetMode="External" Id="rId349"/><Relationship Type="http://schemas.openxmlformats.org/officeDocument/2006/relationships/hyperlink" Target="https://www.aldentrust.org/" TargetMode="External" Id="rId350"/><Relationship Type="http://schemas.openxmlformats.org/officeDocument/2006/relationships/hyperlink" Target="https://grantcue.com/foundations/the-george-i-alden-trust-c-o-fletcher-tilton-and-whipple-pc-046023784" TargetMode="External" Id="rId351"/><Relationship Type="http://schemas.openxmlformats.org/officeDocument/2006/relationships/hyperlink" Target="https://grantcue.com/foundations/the-elaine-nicpon-marieb-charitable-foundation-272986918" TargetMode="External" Id="rId352"/><Relationship Type="http://schemas.openxmlformats.org/officeDocument/2006/relationships/hyperlink" Target="https://grantcue.com/foundations/the-josetta-fund-043340006" TargetMode="External" Id="rId353"/><Relationship Type="http://schemas.openxmlformats.org/officeDocument/2006/relationships/hyperlink" Target="https://www.clayton.org/" TargetMode="External" Id="rId354"/><Relationship Type="http://schemas.openxmlformats.org/officeDocument/2006/relationships/hyperlink" Target="https://grantcue.com/foundations/the-clayton-family-foundation-581970851" TargetMode="External" Id="rId355"/><Relationship Type="http://schemas.openxmlformats.org/officeDocument/2006/relationships/hyperlink" Target="https://grantcue.com/foundations/richard-k-lubin-family-foundation-c-o-castle-rock-advisors-222773808" TargetMode="External" Id="rId356"/><Relationship Type="http://schemas.openxmlformats.org/officeDocument/2006/relationships/hyperlink" Target="https://grantcue.com/foundations/probalistic-computing-foundation-inc-823764421" TargetMode="External" Id="rId357"/><Relationship Type="http://schemas.openxmlformats.org/officeDocument/2006/relationships/hyperlink" Target="https://grantcue.com/foundations/jerome-lyle-rappaport-charitable-foundation-311485041" TargetMode="External" Id="rId358"/><Relationship Type="http://schemas.openxmlformats.org/officeDocument/2006/relationships/hyperlink" Target="https://grantcue.com/foundations/aloha-foundation-c-o-lourie-and-cutler-pc-047026648" TargetMode="External" Id="rId359"/><Relationship Type="http://schemas.openxmlformats.org/officeDocument/2006/relationships/hyperlink" Target="https://grantcue.com/foundations/atrius-health-equity-foundation-inc-264517944" TargetMode="External" Id="rId360"/><Relationship Type="http://schemas.openxmlformats.org/officeDocument/2006/relationships/hyperlink" Target="https://grantcue.com/foundations/the-william-and-lia-g-poorvu-family-foundation-042651199" TargetMode="External" Id="rId361"/><Relationship Type="http://schemas.openxmlformats.org/officeDocument/2006/relationships/hyperlink" Target="https://grantcue.com/foundations/centurion-foundation-873351799" TargetMode="External" Id="rId362"/><Relationship Type="http://schemas.openxmlformats.org/officeDocument/2006/relationships/hyperlink" Target="https://grantcue.com/foundations/comet-foundation-f-k-a-the-steinert-family-foundation-861967040" TargetMode="External" Id="rId363"/><Relationship Type="http://schemas.openxmlformats.org/officeDocument/2006/relationships/hyperlink" Target="https://grantcue.com/foundations/harry-l-bradley-jr-charitable-fund-c-o-mhl-042747025" TargetMode="External" Id="rId364"/><Relationship Type="http://schemas.openxmlformats.org/officeDocument/2006/relationships/hyperlink" Target="https://grantcue.com/foundations/the-ruane-family-foundation-461612574" TargetMode="External" Id="rId365"/><Relationship Type="http://schemas.openxmlformats.org/officeDocument/2006/relationships/hyperlink" Target="https://grantcue.com/foundations/james-m-stoneman-charitable-fund-c-o-morrissey-hawkins-and-lynch-042741931" TargetMode="External" Id="rId366"/><Relationship Type="http://schemas.openxmlformats.org/officeDocument/2006/relationships/hyperlink" Target="https://grantcue.com/foundations/metropoulos-family-foundation-842835335" TargetMode="External" Id="rId367"/><Relationship Type="http://schemas.openxmlformats.org/officeDocument/2006/relationships/hyperlink" Target="https://grantcue.com/foundations/hermann-foundation-inc-c-o-maryann-copeland-treasurer-562385301" TargetMode="External" Id="rId368"/><Relationship Type="http://schemas.openxmlformats.org/officeDocument/2006/relationships/hyperlink" Target="https://anntheodorefoundation.org/" TargetMode="External" Id="rId369"/><Relationship Type="http://schemas.openxmlformats.org/officeDocument/2006/relationships/hyperlink" Target="https://grantcue.com/foundations/ann-theodore-foundation-amy-b-naughton-trustee-814558318" TargetMode="External" Id="rId370"/><Relationship Type="http://schemas.openxmlformats.org/officeDocument/2006/relationships/hyperlink" Target="https://grantcue.com/foundations/wilson-oconnor-family-foundation-c-o-sterling-foundation-management-llc-920941333" TargetMode="External" Id="rId371"/><Relationship Type="http://schemas.openxmlformats.org/officeDocument/2006/relationships/hyperlink" Target="https://grantcue.com/foundations/timothy-and-michele-barakett-foundation-c-o-trb-advisors-lp-266140904" TargetMode="External" Id="rId372"/><Relationship Type="http://schemas.openxmlformats.org/officeDocument/2006/relationships/hyperlink" Target="https://grantcue.com/foundations/the-ray-and-karyn-hendrickson-foundation-c-o-pkf-jnd-pc-043396710" TargetMode="External" Id="rId373"/><Relationship Type="http://schemas.openxmlformats.org/officeDocument/2006/relationships/hyperlink" Target="https://ameliapeabody.org/" TargetMode="External" Id="rId374"/><Relationship Type="http://schemas.openxmlformats.org/officeDocument/2006/relationships/hyperlink" Target="https://grantcue.com/foundations/amelia-peabody-foundation-c-o-joseph-kelly-046036558" TargetMode="External" Id="rId375"/><Relationship Type="http://schemas.openxmlformats.org/officeDocument/2006/relationships/hyperlink" Target="https://www.herrnsteinfamilyfoundation.org/" TargetMode="External" Id="rId376"/><Relationship Type="http://schemas.openxmlformats.org/officeDocument/2006/relationships/hyperlink" Target="https://grantcue.com/foundations/the-herrnstein-family-foundation-461591770" TargetMode="External" Id="rId377"/><Relationship Type="http://schemas.openxmlformats.org/officeDocument/2006/relationships/hyperlink" Target="https://grantcue.com/foundations/kenrose-kitchen-table-foundation-203951665" TargetMode="External" Id="rId378"/><Relationship Type="http://schemas.openxmlformats.org/officeDocument/2006/relationships/hyperlink" Target="https://www.thelynchfoundation.com/" TargetMode="External" Id="rId379"/><Relationship Type="http://schemas.openxmlformats.org/officeDocument/2006/relationships/hyperlink" Target="https://grantcue.com/foundations/the-lynch-foundation-043017940" TargetMode="External" Id="rId380"/><Relationship Type="http://schemas.openxmlformats.org/officeDocument/2006/relationships/hyperlink" Target="https://jccfund.org/" TargetMode="External" Id="rId381"/><Relationship Type="http://schemas.openxmlformats.org/officeDocument/2006/relationships/hyperlink" Target="https://grantcue.com/foundations/the-jane-coffin-childs-memorial-fund-for-medical-research-066034840" TargetMode="External" Id="rId382"/><Relationship Type="http://schemas.openxmlformats.org/officeDocument/2006/relationships/hyperlink" Target="https://grantcue.com/foundations/paul-and-phyllis-fireman-charitable-foundation-222677986" TargetMode="External" Id="rId383"/><Relationship Type="http://schemas.openxmlformats.org/officeDocument/2006/relationships/hyperlink" Target="https://grantcue.com/foundations/telemachus-and-irene-demoulas-family-foundation-043582759" TargetMode="External" Id="rId384"/><Relationship Type="http://schemas.openxmlformats.org/officeDocument/2006/relationships/hyperlink" Target="https://www.mwhealth.org/" TargetMode="External" Id="rId385"/><Relationship Type="http://schemas.openxmlformats.org/officeDocument/2006/relationships/hyperlink" Target="https://grantcue.com/foundations/metrowest-health-foundation-inc-042121342" TargetMode="External" Id="rId386"/><Relationship Type="http://schemas.openxmlformats.org/officeDocument/2006/relationships/hyperlink" Target="https://grantcue.com/foundations/workday-foundation-460563684" TargetMode="External" Id="rId387"/><Relationship Type="http://schemas.openxmlformats.org/officeDocument/2006/relationships/hyperlink" Target="https://grantcue.com/foundations/eg-watkins-family-foundation-c-o-bessemer-trust-company-of-florida-311612983" TargetMode="External" Id="rId388"/><Relationship Type="http://schemas.openxmlformats.org/officeDocument/2006/relationships/hyperlink" Target="https://www.nisource.com/community/nisource-charitable-foundation" TargetMode="External" Id="rId389"/><Relationship Type="http://schemas.openxmlformats.org/officeDocument/2006/relationships/hyperlink" Target="https://grantcue.com/foundations/nisource-charitable-foundation-510324200" TargetMode="External" Id="rId390"/><Relationship Type="http://schemas.openxmlformats.org/officeDocument/2006/relationships/hyperlink" Target="https://grantcue.com/foundations/the-chris-and-carrie-shumway-foundation-c-o-andersen-066556405" TargetMode="External" Id="rId391"/><Relationship Type="http://schemas.openxmlformats.org/officeDocument/2006/relationships/hyperlink" Target="https://grantcue.com/foundations/john-and-mary-r-markle-foundation-131770307" TargetMode="External" Id="rId392"/><Relationship Type="http://schemas.openxmlformats.org/officeDocument/2006/relationships/hyperlink" Target="https://grantcue.com/foundations/ploughshares-foundation-363739577" TargetMode="External" Id="rId393"/><Relationship Type="http://schemas.openxmlformats.org/officeDocument/2006/relationships/hyperlink" Target="https://grantcue.com/foundations/mwc-foundation-inc-0726315-222914691" TargetMode="External" Id="rId394"/><Relationship Type="http://schemas.openxmlformats.org/officeDocument/2006/relationships/hyperlink" Target="https://grantcue.com/foundations/melva-bucksbaum-family-foundation-426122182" TargetMode="External" Id="rId395"/><Relationship Type="http://schemas.openxmlformats.org/officeDocument/2006/relationships/hyperlink" Target="https://grantcue.com/foundations/calderwood-charitable-foundation-046186166" TargetMode="External" Id="rId396"/><Relationship Type="http://schemas.openxmlformats.org/officeDocument/2006/relationships/hyperlink" Target="https://grantcue.com/foundations/the-raymond-frankel-foundation-133187074" TargetMode="External" Id="rId397"/><Relationship Type="http://schemas.openxmlformats.org/officeDocument/2006/relationships/hyperlink" Target="https://grantcue.com/foundations/william-m-wood-foundation-383716011" TargetMode="External" Id="rId398"/><Relationship Type="http://schemas.openxmlformats.org/officeDocument/2006/relationships/hyperlink" Target="https://grantcue.com/foundations/chan-soon-shiong-family-foundation-264384360" TargetMode="External" Id="rId399"/><Relationship Type="http://schemas.openxmlformats.org/officeDocument/2006/relationships/hyperlink" Target="https://grantcue.com/foundations/hsjk-foundation-inc-852810383" TargetMode="External" Id="rId400"/><Relationship Type="http://schemas.openxmlformats.org/officeDocument/2006/relationships/hyperlink" Target="https://grantcue.com/foundations/janey-fund-charitable-trust-112836564" TargetMode="External" Id="rId401"/><Relationship Type="http://schemas.openxmlformats.org/officeDocument/2006/relationships/hyperlink" Target="https://grantcue.com/foundations/the-bromley-charitable-trust-043237138" TargetMode="External" Id="rId402"/><Relationship Type="http://schemas.openxmlformats.org/officeDocument/2006/relationships/hyperlink" Target="https://grantcue.com/foundations/gordon-foundation-bernard-m-gordon-et-al-trustees-042794647" TargetMode="External" Id="rId403"/><Relationship Type="http://schemas.openxmlformats.org/officeDocument/2006/relationships/hyperlink" Target="https://grantcue.com/foundations/mcchord-foundation-364969620" TargetMode="External" Id="rId404"/><Relationship Type="http://schemas.openxmlformats.org/officeDocument/2006/relationships/hyperlink" Target="https://grantcue.com/foundations/the-hershey-family-foundation-choate-hall-and-stewart-llp-c-casey-341574366" TargetMode="External" Id="rId405"/><Relationship Type="http://schemas.openxmlformats.org/officeDocument/2006/relationships/hyperlink" Target="https://grantcue.com/foundations/the-eric-and-barbara-carle-foundation-inc-822036857" TargetMode="External" Id="rId406"/><Relationship Type="http://schemas.openxmlformats.org/officeDocument/2006/relationships/hyperlink" Target="https://grantcue.com/foundations/the-broder-family-foundation-inc-203979691" TargetMode="External" Id="rId407"/><Relationship Type="http://schemas.openxmlformats.org/officeDocument/2006/relationships/hyperlink" Target="https://grantcue.com/foundations/the-landsman-charitable-trust-043236716" TargetMode="External" Id="rId408"/><Relationship Type="http://schemas.openxmlformats.org/officeDocument/2006/relationships/hyperlink" Target="https://grantcue.com/foundations/howard-karagheusian-commemorative-corporation-136149578" TargetMode="External" Id="rId409"/><Relationship Type="http://schemas.openxmlformats.org/officeDocument/2006/relationships/hyperlink" Target="https://grantcue.com/foundations/the-robert-and-michelle-cooke-atchinson-foundation-046875099" TargetMode="External" Id="rId410"/><Relationship Type="http://schemas.openxmlformats.org/officeDocument/2006/relationships/hyperlink" Target="https://grantcue.com/foundations/neil-and-anna-rasmussen-foundation-046771880" TargetMode="External" Id="rId411"/><Relationship Type="http://schemas.openxmlformats.org/officeDocument/2006/relationships/hyperlink" Target="https://grantcue.com/foundations/regent-philanthropic-foundation-inc-c-o-acadia-family-office-843343778" TargetMode="External" Id="rId412"/><Relationship Type="http://schemas.openxmlformats.org/officeDocument/2006/relationships/hyperlink" Target="https://www.hyamsfoundation.org/" TargetMode="External" Id="rId413"/><Relationship Type="http://schemas.openxmlformats.org/officeDocument/2006/relationships/hyperlink" Target="https://grantcue.com/foundations/the-hyams-foundation-inc-046013680" TargetMode="External" Id="rId414"/><Relationship Type="http://schemas.openxmlformats.org/officeDocument/2006/relationships/hyperlink" Target="https://grantcue.com/foundations/the-dozen-dimes-foundation-475287709" TargetMode="External" Id="rId415"/><Relationship Type="http://schemas.openxmlformats.org/officeDocument/2006/relationships/hyperlink" Target="https://www.eversource.com/" TargetMode="External" Id="rId416"/><Relationship Type="http://schemas.openxmlformats.org/officeDocument/2006/relationships/hyperlink" Target="https://grantcue.com/foundations/eversource-energy-foundation-inc-c-o-kevin-morrissey-061527290" TargetMode="External" Id="rId417"/><Relationship Type="http://schemas.openxmlformats.org/officeDocument/2006/relationships/hyperlink" Target="https://grantcue.com/foundations/karp-family-foundation-stephen-r-and-jill-e-karp-trustees-043226725" TargetMode="External" Id="rId418"/><Relationship Type="http://schemas.openxmlformats.org/officeDocument/2006/relationships/hyperlink" Target="https://grantcue.com/foundations/beal-family-foundation-c-o-related-companies-lp-455092245" TargetMode="External" Id="rId419"/><Relationship Type="http://schemas.openxmlformats.org/officeDocument/2006/relationships/hyperlink" Target="https://grantcue.com/foundations/the-mooney-reed-charitable-foundation-046948994" TargetMode="External" Id="rId420"/><Relationship Type="http://schemas.openxmlformats.org/officeDocument/2006/relationships/hyperlink" Target="https://grantcue.com/foundations/carl-and-ruth-shapiro-family-foundation-046135027" TargetMode="External" Id="rId421"/><Relationship Type="http://schemas.openxmlformats.org/officeDocument/2006/relationships/hyperlink" Target="https://grantcue.com/foundations/the-john-and-mary-corcoran-family-foundation-046689934" TargetMode="External" Id="rId422"/><Relationship Type="http://schemas.openxmlformats.org/officeDocument/2006/relationships/hyperlink" Target="https://grantcue.com/foundations/common-stream-inc-0745935-c-o-nutter-mcclennen-and-fish-llp-721556093" TargetMode="External" Id="rId423"/><Relationship Type="http://schemas.openxmlformats.org/officeDocument/2006/relationships/hyperlink" Target="https://grantcue.com/foundations/cele-h-and-william-b-rubin-family-fund-116026235" TargetMode="External" Id="rId424"/><Relationship Type="http://schemas.openxmlformats.org/officeDocument/2006/relationships/hyperlink" Target="https://grantcue.com/foundations/grand-circle-foundation-inc-043175434" TargetMode="External" Id="rId425"/><Relationship Type="http://schemas.openxmlformats.org/officeDocument/2006/relationships/hyperlink" Target="https://grantcue.com/foundations/denise-a-and-eugene-chinery-foundation-c-o-jayne-kurzman-esq-223705537" TargetMode="External" Id="rId426"/><Relationship Type="http://schemas.openxmlformats.org/officeDocument/2006/relationships/hyperlink" Target="https://semnanifamilyfoundation.org/" TargetMode="External" Id="rId427"/><Relationship Type="http://schemas.openxmlformats.org/officeDocument/2006/relationships/hyperlink" Target="https://grantcue.com/foundations/semnani-family-foundation-742639794" TargetMode="External" Id="rId428"/><Relationship Type="http://schemas.openxmlformats.org/officeDocument/2006/relationships/hyperlink" Target="https://grantcue.com/foundations/laura-m-and-peter-t-grauer-foundation-521702126" TargetMode="External" Id="rId429"/><Relationship Type="http://schemas.openxmlformats.org/officeDocument/2006/relationships/hyperlink" Target="https://grantcue.com/foundations/the-fullgraf-foundation-306013098" TargetMode="External" Id="rId430"/><Relationship Type="http://schemas.openxmlformats.org/officeDocument/2006/relationships/hyperlink" Target="https://grantcue.com/foundations/sealark-foundation-inc-xxx-xx-xxxx-133747240" TargetMode="External" Id="rId431"/><Relationship Type="http://schemas.openxmlformats.org/officeDocument/2006/relationships/hyperlink" Target="https://grantcue.com/foundations/the-edward-w-and-betty-knight-scripps-foundation-541426826" TargetMode="External" Id="rId432"/><Relationship Type="http://schemas.openxmlformats.org/officeDocument/2006/relationships/hyperlink" Target="https://grantcue.com/foundations/the-donald-p-and-mary-e-moriarty-charitable-foundation-834357439" TargetMode="External" Id="rId433"/><Relationship Type="http://schemas.openxmlformats.org/officeDocument/2006/relationships/hyperlink" Target="https://grantcue.com/foundations/bristol-county-savings-charitable-foundation-inc-043332966" TargetMode="External" Id="rId434"/><Relationship Type="http://schemas.openxmlformats.org/officeDocument/2006/relationships/hyperlink" Target="https://grantcue.com/foundations/ponsold-motherwell-charitable-trust-926552609" TargetMode="External" Id="rId435"/><Relationship Type="http://schemas.openxmlformats.org/officeDocument/2006/relationships/hyperlink" Target="https://www.steelefoundationforhope.org/" TargetMode="External" Id="rId436"/><Relationship Type="http://schemas.openxmlformats.org/officeDocument/2006/relationships/hyperlink" Target="https://grantcue.com/foundations/steele-foundation-for-hope-873862042" TargetMode="External" Id="rId437"/><Relationship Type="http://schemas.openxmlformats.org/officeDocument/2006/relationships/hyperlink" Target="https://grantcue.com/foundations/hallowell-fdn-agency-main-236234545" TargetMode="External" Id="rId438"/><Relationship Type="http://schemas.openxmlformats.org/officeDocument/2006/relationships/hyperlink" Target="https://grantcue.com/foundations/the-harborone-foundation-812658653" TargetMode="External" Id="rId439"/><Relationship Type="http://schemas.openxmlformats.org/officeDocument/2006/relationships/hyperlink" Target="https://grantcue.com/foundations/biogen-foundation-incorporated-161636254" TargetMode="External" Id="rId440"/><Relationship Type="http://schemas.openxmlformats.org/officeDocument/2006/relationships/hyperlink" Target="https://grantcue.com/foundations/anne-t-and-robert-m-bass-foundation-752001892" TargetMode="External" Id="rId441"/><Relationship Type="http://schemas.openxmlformats.org/officeDocument/2006/relationships/hyperlink" Target="https://www.beveridge.org/" TargetMode="External" Id="rId442"/><Relationship Type="http://schemas.openxmlformats.org/officeDocument/2006/relationships/hyperlink" Target="https://grantcue.com/foundations/the-beveridge-family-foundation-311698286" TargetMode="External" Id="rId443"/><Relationship Type="http://schemas.openxmlformats.org/officeDocument/2006/relationships/hyperlink" Target="https://grantcue.com/foundations/the-shapiro-foundation-043541595" TargetMode="External" Id="rId444"/><Relationship Type="http://schemas.openxmlformats.org/officeDocument/2006/relationships/hyperlink" Target="https://grantcue.com/foundations/the-nancy-lurie-marks-family-foundation-042607232" TargetMode="External" Id="rId445"/><Relationship Type="http://schemas.openxmlformats.org/officeDocument/2006/relationships/hyperlink" Target="https://grantcue.com/foundations/china-medical-board-inc-131659619" TargetMode="External" Id="rId446"/><Relationship Type="http://schemas.openxmlformats.org/officeDocument/2006/relationships/hyperlink" Target="http://phillips-scholarship.org/" TargetMode="External" Id="rId447"/><Relationship Type="http://schemas.openxmlformats.org/officeDocument/2006/relationships/hyperlink" Target="https://grantcue.com/foundations/the-stephen-phillips-memorial-scholarship-fund-inc-275040651" TargetMode="External" Id="rId448"/><Relationship Type="http://schemas.openxmlformats.org/officeDocument/2006/relationships/hyperlink" Target="https://grantcue.com/foundations/ruggles-family-foundation-c-o-bessemer-trust-266381931" TargetMode="External" Id="rId449"/><Relationship Type="http://schemas.openxmlformats.org/officeDocument/2006/relationships/hyperlink" Target="https://grantcue.com/foundations/big-win-philanthropy-inc-820843080" TargetMode="External" Id="rId450"/><Relationship Type="http://schemas.openxmlformats.org/officeDocument/2006/relationships/hyperlink" Target="https://grantcue.com/foundations/richard-ravitch-foundation-inc-c-o-andrew-cooper-at-cerity-partners-136093139" TargetMode="External" Id="rId451"/><Relationship Type="http://schemas.openxmlformats.org/officeDocument/2006/relationships/hyperlink" Target="https://grantcue.com/foundations/cathedral-fund-133843243" TargetMode="External" Id="rId452"/><Relationship Type="http://schemas.openxmlformats.org/officeDocument/2006/relationships/hyperlink" Target="https://websterfoundation.grantsmanagement08.com/" TargetMode="External" Id="rId453"/><Relationship Type="http://schemas.openxmlformats.org/officeDocument/2006/relationships/hyperlink" Target="https://grantcue.com/foundations/edwin-s-webster-foundation-c-o-gma-foundations-046000647" TargetMode="External" Id="rId454"/><Relationship Type="http://schemas.openxmlformats.org/officeDocument/2006/relationships/hyperlink" Target="https://www.rocklandtrust.com/" TargetMode="External" Id="rId455"/><Relationship Type="http://schemas.openxmlformats.org/officeDocument/2006/relationships/hyperlink" Target="https://grantcue.com/foundations/rockland-trust-charitable-foundation-inc-202668833" TargetMode="External" Id="rId456"/><Relationship Type="http://schemas.openxmlformats.org/officeDocument/2006/relationships/hyperlink" Target="https://grantcue.com/foundations/frieze-family-foundation-881261870" TargetMode="External" Id="rId457"/><Relationship Type="http://schemas.openxmlformats.org/officeDocument/2006/relationships/hyperlink" Target="https://grantcue.com/foundations/suffolk-cares-charitable-foundation-inc-205409073" TargetMode="External" Id="rId458"/><Relationship Type="http://schemas.openxmlformats.org/officeDocument/2006/relationships/hyperlink" Target="https://grantcue.com/foundations/herman-and-frieda-l-miller-foundation-c-o-gma-foundations-137131926" TargetMode="External" Id="rId459"/><Relationship Type="http://schemas.openxmlformats.org/officeDocument/2006/relationships/hyperlink" Target="https://grantcue.com/foundations/the-hamilton-company-charitable-foundation-277018900" TargetMode="External" Id="rId460"/><Relationship Type="http://schemas.openxmlformats.org/officeDocument/2006/relationships/hyperlink" Target="https://grantcue.com/foundations/josephine-and-louise-crane-foundation-c-o-cameron-k-mackey-208970284" TargetMode="External" Id="rId461"/><Relationship Type="http://schemas.openxmlformats.org/officeDocument/2006/relationships/hyperlink" Target="https://grantcue.com/foundations/landry-family-foundation-042943405" TargetMode="External" Id="rId462"/><Relationship Type="http://schemas.openxmlformats.org/officeDocument/2006/relationships/hyperlink" Target="https://grantcue.com/foundations/institution-for-savings-in-newburyport-and-its-vicinity-charitable-foundation-in-043353621" TargetMode="External" Id="rId463"/><Relationship Type="http://schemas.openxmlformats.org/officeDocument/2006/relationships/hyperlink" Target="https://grantcue.com/foundations/the-ellison-foundation-mutl-fd-and-lp-xxx-xx-xxxx-046050704" TargetMode="External" Id="rId464"/><Relationship Type="http://schemas.openxmlformats.org/officeDocument/2006/relationships/hyperlink" Target="https://grantcue.com/foundations/vranos-foundation-133948273" TargetMode="External" Id="rId465"/><Relationship Type="http://schemas.openxmlformats.org/officeDocument/2006/relationships/hyperlink" Target="https://grantcue.com/foundations/the-lowell-institute-042105771" TargetMode="External" Id="rId466"/><Relationship Type="http://schemas.openxmlformats.org/officeDocument/2006/relationships/hyperlink" Target="https://eosfoundation.org/" TargetMode="External" Id="rId467"/><Relationship Type="http://schemas.openxmlformats.org/officeDocument/2006/relationships/hyperlink" Target="https://grantcue.com/foundations/eos-foundation-043494831" TargetMode="External" Id="rId468"/><Relationship Type="http://schemas.openxmlformats.org/officeDocument/2006/relationships/hyperlink" Target="https://grantcue.com/foundations/wallace-research-foundation-c-o-rsm-us-llp-attn-shawna-huls-426540579" TargetMode="External" Id="rId469"/><Relationship Type="http://schemas.openxmlformats.org/officeDocument/2006/relationships/hyperlink" Target="https://grantcue.com/foundations/uw-harold-s-geneen-charitable-tr-137163001" TargetMode="External" Id="rId470"/><Relationship Type="http://schemas.openxmlformats.org/officeDocument/2006/relationships/hyperlink" Target="https://mcneicefoundation.org/" TargetMode="External" Id="rId471"/><Relationship Type="http://schemas.openxmlformats.org/officeDocument/2006/relationships/hyperlink" Target="https://grantcue.com/foundations/john-a-mcneice-jr-charitable-foundation-043371560" TargetMode="External" Id="rId472"/><Relationship Type="http://schemas.openxmlformats.org/officeDocument/2006/relationships/hyperlink" Target="https://grantcue.com/foundations/pdb-foundation-823779206" TargetMode="External" Id="rId473"/><Relationship Type="http://schemas.openxmlformats.org/officeDocument/2006/relationships/hyperlink" Target="https://grantcue.com/foundations/chleck-family-foundation-inc-471373868" TargetMode="External" Id="rId474"/><Relationship Type="http://schemas.openxmlformats.org/officeDocument/2006/relationships/hyperlink" Target="https://grantcue.com/foundations/highland-street-connection-and-subsidiaries-043048298" TargetMode="External" Id="rId475"/><Relationship Type="http://schemas.openxmlformats.org/officeDocument/2006/relationships/hyperlink" Target="https://grantcue.com/foundations/the-grace-and-cliff-hare-foundation-260757092" TargetMode="External" Id="rId476"/><Relationship Type="http://schemas.openxmlformats.org/officeDocument/2006/relationships/hyperlink" Target="https://www.patriots.com/community" TargetMode="External" Id="rId477"/><Relationship Type="http://schemas.openxmlformats.org/officeDocument/2006/relationships/hyperlink" Target="https://grantcue.com/foundations/the-new-england-patriots-charitable-foundation-inc-043244069" TargetMode="External" Id="rId478"/><Relationship Type="http://schemas.openxmlformats.org/officeDocument/2006/relationships/hyperlink" Target="https://grantcue.com/foundations/rowland-foundation-inc-046046756" TargetMode="External" Id="rId479"/><Relationship Type="http://schemas.openxmlformats.org/officeDocument/2006/relationships/hyperlink" Target="https://grantcue.com/foundations/the-morgenthaler-foundation-c-o-withumsmithbrown-pc-347065666" TargetMode="External" Id="rId480"/><Relationship Type="http://schemas.openxmlformats.org/officeDocument/2006/relationships/hyperlink" Target="https://www.feigenbaumfoundation.org/" TargetMode="External" Id="rId481"/><Relationship Type="http://schemas.openxmlformats.org/officeDocument/2006/relationships/hyperlink" Target="https://grantcue.com/foundations/the-feigenbaum-foundation-inc-043000345" TargetMode="External" Id="rId482"/><Relationship Type="http://schemas.openxmlformats.org/officeDocument/2006/relationships/hyperlink" Target="https://grantcue.com/foundations/five-together-foundation-c-o-cozen-o-connor-256889820" TargetMode="External" Id="rId483"/><Relationship Type="http://schemas.openxmlformats.org/officeDocument/2006/relationships/hyperlink" Target="https://grantcue.com/foundations/gerri-and-rich-wong-family-foundation-853971817" TargetMode="External" Id="rId484"/><Relationship Type="http://schemas.openxmlformats.org/officeDocument/2006/relationships/hyperlink" Target="https://grantcue.com/foundations/tammis-day-foundation-816901244" TargetMode="External" Id="rId485"/><Relationship Type="http://schemas.openxmlformats.org/officeDocument/2006/relationships/hyperlink" Target="https://grantcue.com/foundations/the-linda-hammett-ory-and-andrew-ory-charitable-trust-387082936" TargetMode="External" Id="rId486"/><Relationship Type="http://schemas.openxmlformats.org/officeDocument/2006/relationships/hyperlink" Target="https://grantcue.com/foundations/the-afognak-fund-061521981" TargetMode="External" Id="rId487"/><Relationship Type="http://schemas.openxmlformats.org/officeDocument/2006/relationships/hyperlink" Target="https://grantcue.com/foundations/reynolds-family-foundation-261458354" TargetMode="External" Id="rId488"/><Relationship Type="http://schemas.openxmlformats.org/officeDocument/2006/relationships/hyperlink" Target="https://www.analog.com/" TargetMode="External" Id="rId489"/><Relationship Type="http://schemas.openxmlformats.org/officeDocument/2006/relationships/hyperlink" Target="https://grantcue.com/foundations/analog-devices-foundation-844029107" TargetMode="External" Id="rId490"/><Relationship Type="http://schemas.openxmlformats.org/officeDocument/2006/relationships/hyperlink" Target="https://grantcue.com/foundations/the-hastings-family-foundation-inc-450632100" TargetMode="External" Id="rId491"/><Relationship Type="http://schemas.openxmlformats.org/officeDocument/2006/relationships/hyperlink" Target="https://grantcue.com/foundations/the-tommy-fuss-fund-047024674" TargetMode="External" Id="rId492"/><Relationship Type="http://schemas.openxmlformats.org/officeDocument/2006/relationships/hyperlink" Target="https://grantcue.com/foundations/jmr-barker-foundation-c-o-ballentine-partners-llc-136268289" TargetMode="External" Id="rId493"/><Relationship Type="http://schemas.openxmlformats.org/officeDocument/2006/relationships/hyperlink" Target="https://grantcue.com/foundations/boger-family-foundation-inc-c-o-nutter-mcclennen-and-fish-llp-475499109" TargetMode="External" Id="rId494"/><Relationship Type="http://schemas.openxmlformats.org/officeDocument/2006/relationships/hyperlink" Target="https://grantcue.com/foundations/allen-and-kelli-questrom-foundation-co-ew-tax-and-valuation-group-llp-272598904" TargetMode="External" Id="rId495"/><Relationship Type="http://schemas.openxmlformats.org/officeDocument/2006/relationships/hyperlink" Target="https://grantcue.com/foundations/riley-mabel-louise-tr-uwill-046278857" TargetMode="External" Id="rId496"/><Relationship Type="http://schemas.openxmlformats.org/officeDocument/2006/relationships/hyperlink" Target="https://grantcue.com/foundations/caldwell-fisher-family-foundation-770527966" TargetMode="External" Id="rId497"/><Relationship Type="http://schemas.openxmlformats.org/officeDocument/2006/relationships/hyperlink" Target="https://grantcue.com/foundations/martha-dana-mercer-trust-046009617" TargetMode="External" Id="rId498"/><Relationship Type="http://schemas.openxmlformats.org/officeDocument/2006/relationships/hyperlink" Target="https://grantcue.com/foundations/cambridge-savings-charitable-foundation-inc-481307731" TargetMode="External" Id="rId499"/><Relationship Type="http://schemas.openxmlformats.org/officeDocument/2006/relationships/hyperlink" Target="https://grantcue.com/foundations/joseph-and-rae-gann-charitable-foundation-656043241" TargetMode="External" Id="rId500"/><Relationship Type="http://schemas.openxmlformats.org/officeDocument/2006/relationships/hyperlink" Target="https://grantcue.com/foundations/the-dinovi-family-foundation-200011660" TargetMode="External" Id="rId501"/><Relationship Type="http://schemas.openxmlformats.org/officeDocument/2006/relationships/hyperlink" Target="https://grantcue.com/foundations/stephanie-h-and-david-a-spina-family-foundation-202017017" TargetMode="External" Id="rId502"/><Relationship Type="http://schemas.openxmlformats.org/officeDocument/2006/relationships/hyperlink" Target="https://bbsu.org/" TargetMode="External" Id="rId503"/><Relationship Type="http://schemas.openxmlformats.org/officeDocument/2006/relationships/hyperlink" Target="https://grantcue.com/foundations/boston-baptist-social-union-046034977" TargetMode="External" Id="rId504"/><Relationship Type="http://schemas.openxmlformats.org/officeDocument/2006/relationships/hyperlink" Target="https://grantcue.com/foundations/gordon-family-foundation-c-o-trove-137130595" TargetMode="External" Id="rId505"/><Relationship Type="http://schemas.openxmlformats.org/officeDocument/2006/relationships/hyperlink" Target="https://grantcue.com/foundations/trustey-family-foundation-trust-852092356" TargetMode="External" Id="rId506"/><Relationship Type="http://schemas.openxmlformats.org/officeDocument/2006/relationships/hyperlink" Target="https://grantcue.com/foundations/constellation-charitable-foundation-043584076" TargetMode="External" Id="rId507"/><Relationship Type="http://schemas.openxmlformats.org/officeDocument/2006/relationships/hyperlink" Target="https://grantcue.com/foundations/independent-university-alumni-association-at-lowell-inc-042052723" TargetMode="External" Id="rId508"/><Relationship Type="http://schemas.openxmlformats.org/officeDocument/2006/relationships/hyperlink" Target="https://grantcue.com/foundations/rather-family-foundation-841996035" TargetMode="External" Id="rId509"/><Relationship Type="http://schemas.openxmlformats.org/officeDocument/2006/relationships/hyperlink" Target="https://grantcue.com/foundations/cox-foundation-inc-237068786" TargetMode="External" Id="rId510"/><Relationship Type="http://schemas.openxmlformats.org/officeDocument/2006/relationships/hyperlink" Target="http://mifflinmemorialfund.org/" TargetMode="External" Id="rId511"/><Relationship Type="http://schemas.openxmlformats.org/officeDocument/2006/relationships/hyperlink" Target="https://grantcue.com/foundations/george-h-and-jane-a-mifflin-memorial-fund-046384983" TargetMode="External" Id="rId512"/><Relationship Type="http://schemas.openxmlformats.org/officeDocument/2006/relationships/hyperlink" Target="https://grantcue.com/foundations/the-high-pointe-foundation-046880299" TargetMode="External" Id="rId513"/><Relationship Type="http://schemas.openxmlformats.org/officeDocument/2006/relationships/hyperlink" Target="https://grantcue.com/foundations/bacca-foundation-386981808" TargetMode="External" Id="rId514"/><Relationship Type="http://schemas.openxmlformats.org/officeDocument/2006/relationships/hyperlink" Target="https://grantcue.com/foundations/new-horizon-foundation-363406294" TargetMode="External" Id="rId515"/><Relationship Type="http://schemas.openxmlformats.org/officeDocument/2006/relationships/hyperlink" Target="https://grantcue.com/foundations/the-1434-foundation-inc-472480352" TargetMode="External" Id="rId516"/><Relationship Type="http://schemas.openxmlformats.org/officeDocument/2006/relationships/hyperlink" Target="https://grantcue.com/foundations/the-fletcher-foundation-046470890" TargetMode="External" Id="rId517"/><Relationship Type="http://schemas.openxmlformats.org/officeDocument/2006/relationships/hyperlink" Target="https://grantcue.com/foundations/gilson-family-foundation-inc-274379483" TargetMode="External" Id="rId518"/><Relationship Type="http://schemas.openxmlformats.org/officeDocument/2006/relationships/hyperlink" Target="https://grantcue.com/foundations/henry-p-kendall-foundation-046029103" TargetMode="External" Id="rId519"/><Relationship Type="http://schemas.openxmlformats.org/officeDocument/2006/relationships/hyperlink" Target="https://grantcue.com/foundations/the-rist-family-foundation-c-o-brian-rist-832037794" TargetMode="External" Id="rId520"/><Relationship Type="http://schemas.openxmlformats.org/officeDocument/2006/relationships/hyperlink" Target="https://grantcue.com/foundations/tao-jones-charitable-foundation-inc-464160093" TargetMode="External" Id="rId521"/><Relationship Type="http://schemas.openxmlformats.org/officeDocument/2006/relationships/hyperlink" Target="https://grantcue.com/foundations/merck-family-fund-226063382" TargetMode="External" Id="rId522"/><Relationship Type="http://schemas.openxmlformats.org/officeDocument/2006/relationships/hyperlink" Target="https://grantcue.com/foundations/zachary-and-lindsey-gund-foundation-010752786" TargetMode="External" Id="rId523"/><Relationship Type="http://schemas.openxmlformats.org/officeDocument/2006/relationships/hyperlink" Target="https://grantcue.com/foundations/sperling-family-charitable-foundation-046948423" TargetMode="External" Id="rId524"/><Relationship Type="http://schemas.openxmlformats.org/officeDocument/2006/relationships/hyperlink" Target="https://grantcue.com/foundations/elizabeth-b-mcgraw-foundation-inc-133591829" TargetMode="External" Id="rId525"/><Relationship Type="http://schemas.openxmlformats.org/officeDocument/2006/relationships/hyperlink" Target="https://grantcue.com/foundations/alchemy-foundation-043541830" TargetMode="External" Id="rId526"/><Relationship Type="http://schemas.openxmlformats.org/officeDocument/2006/relationships/hyperlink" Target="https://grantcue.com/foundations/patten-family-foundation-202895803" TargetMode="External" Id="rId527"/><Relationship Type="http://schemas.openxmlformats.org/officeDocument/2006/relationships/hyperlink" Target="https://grantcue.com/foundations/joseph-e-and-rosemarie-corcoran-family-charitable-foundation-043350462" TargetMode="External" Id="rId528"/><Relationship Type="http://schemas.openxmlformats.org/officeDocument/2006/relationships/hyperlink" Target="https://grantcue.com/foundations/highland-partners-charitable-fund-832813823" TargetMode="External" Id="rId529"/><Relationship Type="http://schemas.openxmlformats.org/officeDocument/2006/relationships/hyperlink" Target="https://grantcue.com/foundations/alice-s-ayling-scholarship-foundation-c-o-gerald-b-o-grady-tyler-and-reynolds-222808952" TargetMode="External" Id="rId530"/><Relationship Type="http://schemas.openxmlformats.org/officeDocument/2006/relationships/hyperlink" Target="https://grantcue.com/foundations/the-jacobson-family-foundation-760239810" TargetMode="External" Id="rId531"/><Relationship Type="http://schemas.openxmlformats.org/officeDocument/2006/relationships/hyperlink" Target="https://grantcue.com/foundations/bushrod-h-campbell-and-adah-f-hall-charity-fund-046013598" TargetMode="External" Id="rId532"/><Relationship Type="http://schemas.openxmlformats.org/officeDocument/2006/relationships/hyperlink" Target="https://grantcue.com/foundations/the-daymarc-foundation-043505417" TargetMode="External" Id="rId533"/><Relationship Type="http://schemas.openxmlformats.org/officeDocument/2006/relationships/hyperlink" Target="https://grantcue.com/foundations/the-orchard-foundation-c-o-heidi-lehner-corient-private-wealth-046660214" TargetMode="External" Id="rId534"/><Relationship Type="http://schemas.openxmlformats.org/officeDocument/2006/relationships/hyperlink" Target="https://grantcue.com/foundations/rosalyn-and-richard-slifka-charitable-trust-046560021" TargetMode="External" Id="rId535"/><Relationship Type="http://schemas.openxmlformats.org/officeDocument/2006/relationships/hyperlink" Target="https://grantcue.com/foundations/the-pasculano-foundation-208037834" TargetMode="External" Id="rId536"/><Relationship Type="http://schemas.openxmlformats.org/officeDocument/2006/relationships/hyperlink" Target="https://grantcue.com/foundations/r-and-d-impact-foundation-863694650" TargetMode="External" Id="rId537"/><Relationship Type="http://schemas.openxmlformats.org/officeDocument/2006/relationships/hyperlink" Target="https://grantcue.com/foundations/goulder-family-foundation-020268498" TargetMode="External" Id="rId538"/><Relationship Type="http://schemas.openxmlformats.org/officeDocument/2006/relationships/hyperlink" Target="https://grantcue.com/foundations/the-butler-foundation-c-o-cynthia-wentworth-exec-dir-222701588" TargetMode="External" Id="rId539"/><Relationship Type="http://schemas.openxmlformats.org/officeDocument/2006/relationships/hyperlink" Target="https://grantcue.com/foundations/grimshaw-gudewicz-charitable-foundation-a-shabshelowitz-co-trustee-046778721" TargetMode="External" Id="rId540"/><Relationship Type="http://schemas.openxmlformats.org/officeDocument/2006/relationships/hyperlink" Target="https://grantcue.com/foundations/peter-and-anna-kolchinsky-foundation-854079895" TargetMode="External" Id="rId541"/><Relationship Type="http://schemas.openxmlformats.org/officeDocument/2006/relationships/hyperlink" Target="https://grantcue.com/foundations/the-swartz-foundation-116447242" TargetMode="External" Id="rId542"/><Relationship Type="http://schemas.openxmlformats.org/officeDocument/2006/relationships/hyperlink" Target="https://grantcue.com/foundations/the-weezie-foundation-xxxxx0005-136090903" TargetMode="External" Id="rId543"/><Relationship Type="http://schemas.openxmlformats.org/officeDocument/2006/relationships/hyperlink" Target="https://grantcue.com/foundations/alice-rosenwald-fund-c-o-eisner-advisory-group-llc-133174406" TargetMode="External" Id="rId544"/><Relationship Type="http://schemas.openxmlformats.org/officeDocument/2006/relationships/hyperlink" Target="https://grantcue.com/foundations/the-devonshire-foundation-046004808" TargetMode="External" Id="rId545"/><Relationship Type="http://schemas.openxmlformats.org/officeDocument/2006/relationships/hyperlink" Target="https://grantcue.com/foundations/kane-wallace-foundation-043466900" TargetMode="External" Id="rId546"/><Relationship Type="http://schemas.openxmlformats.org/officeDocument/2006/relationships/hyperlink" Target="https://grantcue.com/foundations/richard-and-natalie-jacoff-foundationinc-133316233" TargetMode="External" Id="rId547"/><Relationship Type="http://schemas.openxmlformats.org/officeDocument/2006/relationships/hyperlink" Target="https://grantcue.com/foundations/the-don-rodman-family-foundation-043444155" TargetMode="External" Id="rId548"/><Relationship Type="http://schemas.openxmlformats.org/officeDocument/2006/relationships/hyperlink" Target="https://grantcue.com/foundations/the-72-fund-c-o-choate-hall-and-stewart-llp-854148852" TargetMode="External" Id="rId549"/><Relationship Type="http://schemas.openxmlformats.org/officeDocument/2006/relationships/hyperlink" Target="https://grantcue.com/foundations/the-hanover-insurance-group-foundation-inc-043105650" TargetMode="External" Id="rId550"/><Relationship Type="http://schemas.openxmlformats.org/officeDocument/2006/relationships/hyperlink" Target="https://grantcue.com/foundations/mussafer-family-foundation-387216877" TargetMode="External" Id="rId551"/><Relationship Type="http://schemas.openxmlformats.org/officeDocument/2006/relationships/hyperlink" Target="https://grantcue.com/foundations/cogan-family-foundation-046923387" TargetMode="External" Id="rId552"/><Relationship Type="http://schemas.openxmlformats.org/officeDocument/2006/relationships/hyperlink" Target="https://grantcue.com/foundations/zoll-foundation-inc-463630772" TargetMode="External" Id="rId553"/><Relationship Type="http://schemas.openxmlformats.org/officeDocument/2006/relationships/hyperlink" Target="https://grantcue.com/foundations/the-genevieve-mcmillan-reba-stewart-foundation-562293792" TargetMode="External" Id="rId554"/><Relationship Type="http://schemas.openxmlformats.org/officeDocument/2006/relationships/hyperlink" Target="https://grantcue.com/foundations/lafferty-family-foundation-inc-596199488" TargetMode="External" Id="rId555"/><Relationship Type="http://schemas.openxmlformats.org/officeDocument/2006/relationships/hyperlink" Target="https://grantcue.com/foundations/saul-and-gitta-kurlat-charitable-foundation-c-o-aimee-kowalker-222610883" TargetMode="External" Id="rId556"/><Relationship Type="http://schemas.openxmlformats.org/officeDocument/2006/relationships/hyperlink" Target="https://grantcue.com/foundations/krohacasner-family-foundation-charitable-trust-207227263" TargetMode="External" Id="rId557"/><Relationship Type="http://schemas.openxmlformats.org/officeDocument/2006/relationships/hyperlink" Target="https://grantcue.com/foundations/the-george-w-rentschler-foundation-c-o-warren-w-ayres-esq-236627872" TargetMode="External" Id="rId558"/><Relationship Type="http://schemas.openxmlformats.org/officeDocument/2006/relationships/hyperlink" Target="https://grantcue.com/foundations/the-peabody-foundation-inc-c-o-judith-e-rhoades-042104767" TargetMode="External" Id="rId559"/><Relationship Type="http://schemas.openxmlformats.org/officeDocument/2006/relationships/hyperlink" Target="https://grantcue.com/foundations/green-gals-family-foundation-923069352" TargetMode="External" Id="rId560"/><Relationship Type="http://schemas.openxmlformats.org/officeDocument/2006/relationships/hyperlink" Target="https://grantcue.com/foundations/the-once-here-foundation-817001052" TargetMode="External" Id="rId561"/><Relationship Type="http://schemas.openxmlformats.org/officeDocument/2006/relationships/hyperlink" Target="https://grantcue.com/foundations/akamai-foundation-inc-043530777" TargetMode="External" Id="rId562"/><Relationship Type="http://schemas.openxmlformats.org/officeDocument/2006/relationships/hyperlink" Target="https://grantcue.com/foundations/the-miramare-foundation-256447779" TargetMode="External" Id="rId563"/><Relationship Type="http://schemas.openxmlformats.org/officeDocument/2006/relationships/hyperlink" Target="https://grantcue.com/foundations/ruby-w-and-lavon-p-linn-foundation-316672883" TargetMode="External" Id="rId564"/><Relationship Type="http://schemas.openxmlformats.org/officeDocument/2006/relationships/hyperlink" Target="https://grantcue.com/foundations/the-guston-fund-832712035" TargetMode="External" Id="rId565"/><Relationship Type="http://schemas.openxmlformats.org/officeDocument/2006/relationships/hyperlink" Target="https://grantcue.com/foundations/berlin-family-foundation-inc-c-o-terry-lawrence-650230453" TargetMode="External" Id="rId566"/><Relationship Type="http://schemas.openxmlformats.org/officeDocument/2006/relationships/hyperlink" Target="https://doefamilyfoundation.org/" TargetMode="External" Id="rId567"/><Relationship Type="http://schemas.openxmlformats.org/officeDocument/2006/relationships/hyperlink" Target="https://grantcue.com/foundations/the-doe-family-foundation-266126856" TargetMode="External" Id="rId568"/><Relationship Type="http://schemas.openxmlformats.org/officeDocument/2006/relationships/hyperlink" Target="https://grantcue.com/foundations/krupp-family-foundation-043812871" TargetMode="External" Id="rId569"/><Relationship Type="http://schemas.openxmlformats.org/officeDocument/2006/relationships/hyperlink" Target="https://grantcue.com/foundations/co-tua-fortitude-foundation-387055996" TargetMode="External" Id="rId570"/><Relationship Type="http://schemas.openxmlformats.org/officeDocument/2006/relationships/hyperlink" Target="https://grantcue.com/foundations/tracy-and-greg-johnson-foundation-inc-832639526" TargetMode="External" Id="rId571"/><Relationship Type="http://schemas.openxmlformats.org/officeDocument/2006/relationships/hyperlink" Target="https://grantcue.com/foundations/the-william-f-connell-charitable-trust-222778156" TargetMode="External" Id="rId572"/><Relationship Type="http://schemas.openxmlformats.org/officeDocument/2006/relationships/hyperlink" Target="https://grantcue.com/foundations/the-fish-family-foundation-046905753" TargetMode="External" Id="rId573"/><Relationship Type="http://schemas.openxmlformats.org/officeDocument/2006/relationships/hyperlink" Target="https://grantcue.com/foundations/the-gibney-family-foundation-inc-650286170" TargetMode="External" Id="rId574"/><Relationship Type="http://schemas.openxmlformats.org/officeDocument/2006/relationships/hyperlink" Target="https://grantcue.com/foundations/the-hans-and-mavis-lopater-fdn-182769-000-455498376" TargetMode="External" Id="rId575"/><Relationship Type="http://schemas.openxmlformats.org/officeDocument/2006/relationships/hyperlink" Target="https://grantcue.com/foundations/roberts-family-foundation-c-o-paul-mccoy-043522054" TargetMode="External" Id="rId576"/><Relationship Type="http://schemas.openxmlformats.org/officeDocument/2006/relationships/hyperlink" Target="https://grantcue.com/foundations/fred-a-seigel-and-donna-p-seigel-charitable-trust-266158312" TargetMode="External" Id="rId577"/><Relationship Type="http://schemas.openxmlformats.org/officeDocument/2006/relationships/hyperlink" Target="https://grantcue.com/foundations/grant-and-lara-gund-foundation-550805387" TargetMode="External" Id="rId578"/><Relationship Type="http://schemas.openxmlformats.org/officeDocument/2006/relationships/hyperlink" Target="https://grantcue.com/foundations/ardmore-institute-of-health-730550692" TargetMode="External" Id="rId579"/><Relationship Type="http://schemas.openxmlformats.org/officeDocument/2006/relationships/hyperlink" Target="https://grantcue.com/foundations/the-james-b-boskey-memorial-foundation-inc-223787050" TargetMode="External" Id="rId580"/><Relationship Type="http://schemas.openxmlformats.org/officeDocument/2006/relationships/hyperlink" Target="https://hria.org/TMF/HOOD/" TargetMode="External" Id="rId581"/><Relationship Type="http://schemas.openxmlformats.org/officeDocument/2006/relationships/hyperlink" Target="https://grantcue.com/foundations/charles-h-hood-foundation-043507847" TargetMode="External" Id="rId582"/><Relationship Type="http://schemas.openxmlformats.org/officeDocument/2006/relationships/hyperlink" Target="https://grantcue.com/foundations/the-brett-and-meaghan-barakett-foundation-200832184" TargetMode="External" Id="rId583"/><Relationship Type="http://schemas.openxmlformats.org/officeDocument/2006/relationships/hyperlink" Target="https://grantcue.com/foundations/tbl-charitable-foundation-203982689" TargetMode="External" Id="rId584"/><Relationship Type="http://schemas.openxmlformats.org/officeDocument/2006/relationships/hyperlink" Target="https://grantcue.com/foundations/the-rands-foundation-870757900" TargetMode="External" Id="rId585"/><Relationship Type="http://schemas.openxmlformats.org/officeDocument/2006/relationships/hyperlink" Target="https://grantcue.com/foundations/the-melampy-lawrence-charitable-trust-387082935" TargetMode="External" Id="rId586"/><Relationship Type="http://schemas.openxmlformats.org/officeDocument/2006/relationships/hyperlink" Target="https://www.rogersfamilyfoundation.com/" TargetMode="External" Id="rId587"/><Relationship Type="http://schemas.openxmlformats.org/officeDocument/2006/relationships/hyperlink" Target="https://grantcue.com/foundations/rogers-family-foundation-c-o-gma-foundations-inc-046063152" TargetMode="External" Id="rId588"/><Relationship Type="http://schemas.openxmlformats.org/officeDocument/2006/relationships/hyperlink" Target="https://grantcue.com/foundations/the-carney-family-charitable-foundation-c-o-claremont-mgmt-co-046614314" TargetMode="External" Id="rId589"/><Relationship Type="http://schemas.openxmlformats.org/officeDocument/2006/relationships/hyperlink" Target="https://grantcue.com/foundations/tan-teo-charitable-foundation-202719591" TargetMode="External" Id="rId590"/><Relationship Type="http://schemas.openxmlformats.org/officeDocument/2006/relationships/hyperlink" Target="https://grantcue.com/foundations/thomas-j-beatson-jr-foundation-inc-208112510" TargetMode="External" Id="rId591"/><Relationship Type="http://schemas.openxmlformats.org/officeDocument/2006/relationships/hyperlink" Target="https://grantcue.com/foundations/cecile-higginson-murphy-charitable-foundation-043447397" TargetMode="External" Id="rId592"/><Relationship Type="http://schemas.openxmlformats.org/officeDocument/2006/relationships/hyperlink" Target="https://grantcue.com/foundations/the-cameron-and-hayden-lord-foundation-316653586" TargetMode="External" Id="rId593"/><Relationship Type="http://schemas.openxmlformats.org/officeDocument/2006/relationships/hyperlink" Target="https://grantcue.com/foundations/the-jim-and-paula-mcdonald-charitable-trus-586429849" TargetMode="External" Id="rId594"/><Relationship Type="http://schemas.openxmlformats.org/officeDocument/2006/relationships/hyperlink" Target="https://grantcue.com/foundations/robert-i-lappin-charitable-foundation-046579206" TargetMode="External" Id="rId595"/><Relationship Type="http://schemas.openxmlformats.org/officeDocument/2006/relationships/hyperlink" Target="https://www.lipedema.org/" TargetMode="External" Id="rId596"/><Relationship Type="http://schemas.openxmlformats.org/officeDocument/2006/relationships/hyperlink" Target="https://grantcue.com/foundations/daftuar-family-foundation-474685449" TargetMode="External" Id="rId597"/><Relationship Type="http://schemas.openxmlformats.org/officeDocument/2006/relationships/hyperlink" Target="https://grantcue.com/foundations/saquish-foundation-c-o-hunter-associates-046136550" TargetMode="External" Id="rId598"/><Relationship Type="http://schemas.openxmlformats.org/officeDocument/2006/relationships/hyperlink" Target="https://grantcue.com/foundations/newtmont-foundation-871267501" TargetMode="External" Id="rId599"/><Relationship Type="http://schemas.openxmlformats.org/officeDocument/2006/relationships/hyperlink" Target="https://grantcue.com/foundations/the-beker-foundation-133249239" TargetMode="External" Id="rId600"/><Relationship Type="http://schemas.openxmlformats.org/officeDocument/2006/relationships/hyperlink" Target="https://grantcue.com/foundations/humani-foundation-inc-872442440" TargetMode="External" Id="rId601"/><Relationship Type="http://schemas.openxmlformats.org/officeDocument/2006/relationships/hyperlink" Target="https://grantcue.com/foundations/richard-saltonstall-charitable-foundation-046078934" TargetMode="External" Id="rId602"/><Relationship Type="http://schemas.openxmlformats.org/officeDocument/2006/relationships/hyperlink" Target="https://grantcue.com/foundations/chu-family-foundation-810894741" TargetMode="External" Id="rId603"/><Relationship Type="http://schemas.openxmlformats.org/officeDocument/2006/relationships/hyperlink" Target="https://grantcue.com/foundations/fels-family-foundation-200477156" TargetMode="External" Id="rId604"/><Relationship Type="http://schemas.openxmlformats.org/officeDocument/2006/relationships/hyperlink" Target="https://grantcue.com/foundations/the-paula-and-william-bernstein-family-foundation-742351575" TargetMode="External" Id="rId605"/><Relationship Type="http://schemas.openxmlformats.org/officeDocument/2006/relationships/hyperlink" Target="https://grantcue.com/foundations/lookout-foundation-inc-c-o-gma-foundations-272981081" TargetMode="External" Id="rId606"/><Relationship Type="http://schemas.openxmlformats.org/officeDocument/2006/relationships/hyperlink" Target="https://grantcue.com/foundations/shelagh-e-mahoney-and-joseph-e-mcnamee-family-foundation-inc-832870459" TargetMode="External" Id="rId607"/><Relationship Type="http://schemas.openxmlformats.org/officeDocument/2006/relationships/hyperlink" Target="https://lindsaytrust.org/" TargetMode="External" Id="rId608"/><Relationship Type="http://schemas.openxmlformats.org/officeDocument/2006/relationships/hyperlink" Target="https://grantcue.com/foundations/agnes-m-lindsay-trust-026004971" TargetMode="External" Id="rId609"/><Relationship Type="http://schemas.openxmlformats.org/officeDocument/2006/relationships/hyperlink" Target="https://grantcue.com/foundations/alnoba-lewis-family-foundation-fka-pinnacle-leadership-foundation-261536108" TargetMode="External" Id="rId610"/><Relationship Type="http://schemas.openxmlformats.org/officeDocument/2006/relationships/hyperlink" Target="https://grantcue.com/foundations/johnson-family-foundation-311542859" TargetMode="External" Id="rId611"/><Relationship Type="http://schemas.openxmlformats.org/officeDocument/2006/relationships/hyperlink" Target="https://www.franklinsquarehousefoundation.org/" TargetMode="External" Id="rId612"/><Relationship Type="http://schemas.openxmlformats.org/officeDocument/2006/relationships/hyperlink" Target="https://grantcue.com/foundations/franklin-square-house-foundation-inc-042103780" TargetMode="External" Id="rId613"/><Relationship Type="http://schemas.openxmlformats.org/officeDocument/2006/relationships/hyperlink" Target="https://grantcue.com/foundations/the-goldberg-family-foundation-046039556" TargetMode="External" Id="rId614"/><Relationship Type="http://schemas.openxmlformats.org/officeDocument/2006/relationships/hyperlink" Target="https://grantcue.com/foundations/cardinal-brook-trust-043050557" TargetMode="External" Id="rId615"/><Relationship Type="http://schemas.openxmlformats.org/officeDocument/2006/relationships/hyperlink" Target="https://grantcue.com/foundations/thee-mustard-seed-foundation-c-o-ten-mountain-capital-260873247" TargetMode="External" Id="rId616"/><Relationship Type="http://schemas.openxmlformats.org/officeDocument/2006/relationships/hyperlink" Target="https://grantcue.com/foundations/martha-s-vineyard-bank-charitable-foundation-inc-832908212" TargetMode="External" Id="rId617"/><Relationship Type="http://schemas.openxmlformats.org/officeDocument/2006/relationships/hyperlink" Target="https://grantcue.com/foundations/lawrence-j-and-anne-rubenstein-charitable-foundation-046087371" TargetMode="External" Id="rId618"/><Relationship Type="http://schemas.openxmlformats.org/officeDocument/2006/relationships/hyperlink" Target="https://grantcue.com/foundations/hank-and-lynn-hopeman-foundation-inc-261834362" TargetMode="External" Id="rId619"/><Relationship Type="http://schemas.openxmlformats.org/officeDocument/2006/relationships/hyperlink" Target="https://grantcue.com/foundations/the-steven-h-korman-family-foundation-273004256" TargetMode="External" Id="rId620"/><Relationship Type="http://schemas.openxmlformats.org/officeDocument/2006/relationships/hyperlink" Target="https://grantcue.com/foundations/the-mosakowski-family-charitable-foundation-202052977" TargetMode="External" Id="rId621"/><Relationship Type="http://schemas.openxmlformats.org/officeDocument/2006/relationships/hyperlink" Target="https://grantcue.com/foundations/roaring-brook-family-foundation-474303914" TargetMode="External" Id="rId622"/><Relationship Type="http://schemas.openxmlformats.org/officeDocument/2006/relationships/hyperlink" Target="https://grantcue.com/foundations/davis-family-charitable-foundation-jonathan-g-davis-et-al-ttee-056149205" TargetMode="External" Id="rId623"/><Relationship Type="http://schemas.openxmlformats.org/officeDocument/2006/relationships/hyperlink" Target="https://grantcue.com/foundations/ud-hpb-foundation-202279585" TargetMode="External" Id="rId624"/><Relationship Type="http://schemas.openxmlformats.org/officeDocument/2006/relationships/hyperlink" Target="https://grantcue.com/foundations/the-chin-family-foundation-472356672" TargetMode="External" Id="rId625"/><Relationship Type="http://schemas.openxmlformats.org/officeDocument/2006/relationships/hyperlink" Target="https://www.arbella.com/" TargetMode="External" Id="rId626"/><Relationship Type="http://schemas.openxmlformats.org/officeDocument/2006/relationships/hyperlink" Target="https://grantcue.com/foundations/arbella-insurance-foundation-050613355" TargetMode="External" Id="rId627"/><Relationship Type="http://schemas.openxmlformats.org/officeDocument/2006/relationships/hyperlink" Target="https://www.someoneelseschild.org/" TargetMode="External" Id="rId628"/><Relationship Type="http://schemas.openxmlformats.org/officeDocument/2006/relationships/hyperlink" Target="https://grantcue.com/foundations/someone-elses-child-inc-043410208" TargetMode="External" Id="rId629"/><Relationship Type="http://schemas.openxmlformats.org/officeDocument/2006/relationships/hyperlink" Target="https://grantcue.com/foundations/cadence-giving-foundation-inc-874111764" TargetMode="External" Id="rId630"/><Relationship Type="http://schemas.openxmlformats.org/officeDocument/2006/relationships/hyperlink" Target="https://grantcue.com/foundations/michael-and-renee-minogue-foundation-c-o-nutter-mcclennen-and-fish-llp-477045385" TargetMode="External" Id="rId631"/><Relationship Type="http://schemas.openxmlformats.org/officeDocument/2006/relationships/hyperlink" Target="https://grantcue.com/foundations/the-schauble-family-foundation-262116795" TargetMode="External" Id="rId632"/><Relationship Type="http://schemas.openxmlformats.org/officeDocument/2006/relationships/hyperlink" Target="https://grantcue.com/foundations/mary-elizabeth-pearce-foundation-tr-046382377" TargetMode="External" Id="rId633"/><Relationship Type="http://schemas.openxmlformats.org/officeDocument/2006/relationships/hyperlink" Target="https://grantcue.com/foundations/the-cabot-family-charitable-trust-046036446" TargetMode="External" Id="rId634"/><Relationship Type="http://schemas.openxmlformats.org/officeDocument/2006/relationships/hyperlink" Target="https://grantcue.com/foundations/angel-foundation-204591909" TargetMode="External" Id="rId635"/><Relationship Type="http://schemas.openxmlformats.org/officeDocument/2006/relationships/hyperlink" Target="https://grantcue.com/foundations/jean-c-tempel-foundation-043341450" TargetMode="External" Id="rId636"/><Relationship Type="http://schemas.openxmlformats.org/officeDocument/2006/relationships/hyperlink" Target="https://www.hgcf.org/" TargetMode="External" Id="rId637"/><Relationship Type="http://schemas.openxmlformats.org/officeDocument/2006/relationships/hyperlink" Target="https://grantcue.com/foundations/the-harold-grinspoon-charitable-foundation-222738277" TargetMode="External" Id="rId638"/><Relationship Type="http://schemas.openxmlformats.org/officeDocument/2006/relationships/hyperlink" Target="https://schrafftcharitable.org/" TargetMode="External" Id="rId639"/><Relationship Type="http://schemas.openxmlformats.org/officeDocument/2006/relationships/hyperlink" Target="https://grantcue.com/foundations/william-e-schrafft-and-bertha-e-schrafft-charitable-trust-046065605" TargetMode="External" Id="rId640"/><Relationship Type="http://schemas.openxmlformats.org/officeDocument/2006/relationships/hyperlink" Target="https://grantcue.com/foundations/the-aileen-k-and-brian-l-roberts-foundation-232787654" TargetMode="External" Id="rId641"/><Relationship Type="http://schemas.openxmlformats.org/officeDocument/2006/relationships/hyperlink" Target="https://grantcue.com/foundations/the-bulens-family-foundation-263548021" TargetMode="External" Id="rId642"/><Relationship Type="http://schemas.openxmlformats.org/officeDocument/2006/relationships/hyperlink" Target="https://grantcue.com/foundations/the-nordblom-family-foundation-043491328" TargetMode="External" Id="rId643"/><Relationship Type="http://schemas.openxmlformats.org/officeDocument/2006/relationships/hyperlink" Target="https://shieldsfoundation.org/" TargetMode="External" Id="rId644"/><Relationship Type="http://schemas.openxmlformats.org/officeDocument/2006/relationships/hyperlink" Target="https://grantcue.com/foundations/the-jack-and-kathy-shields-family-foundation-846878692" TargetMode="External" Id="rId645"/><Relationship Type="http://schemas.openxmlformats.org/officeDocument/2006/relationships/hyperlink" Target="https://grantcue.com/foundations/martin-r-prince-charitable-foundation-inc-202058883" TargetMode="External" Id="rId646"/><Relationship Type="http://schemas.openxmlformats.org/officeDocument/2006/relationships/hyperlink" Target="https://grantcue.com/foundations/epker-sinha-foundation-043541108" TargetMode="External" Id="rId647"/><Relationship Type="http://schemas.openxmlformats.org/officeDocument/2006/relationships/hyperlink" Target="https://grantcue.com/foundations/kate-and-elwyn-tomlinson-foundation-c-o-ec-barrett-llc-580634727" TargetMode="External" Id="rId648"/><Relationship Type="http://schemas.openxmlformats.org/officeDocument/2006/relationships/hyperlink" Target="https://www.islandfdn.org/" TargetMode="External" Id="rId649"/><Relationship Type="http://schemas.openxmlformats.org/officeDocument/2006/relationships/hyperlink" Target="https://grantcue.com/foundations/island-foundation-inc-042670567" TargetMode="External" Id="rId650"/><Relationship Type="http://schemas.openxmlformats.org/officeDocument/2006/relationships/hyperlink" Target="https://grantcue.com/foundations/bierly-boasberg-foundation-046903459" TargetMode="External" Id="rId651"/><Relationship Type="http://schemas.openxmlformats.org/officeDocument/2006/relationships/hyperlink" Target="https://grantcue.com/foundations/charles-a-king-uw-equity-046012742" TargetMode="External" Id="rId652"/><Relationship Type="http://schemas.openxmlformats.org/officeDocument/2006/relationships/hyperlink" Target="https://grantcue.com/foundations/george-c-wadleigh-foundation-inc-042720087" TargetMode="External" Id="rId653"/><Relationship Type="http://schemas.openxmlformats.org/officeDocument/2006/relationships/hyperlink" Target="https://apply.vwcfoundation.org/" TargetMode="External" Id="rId654"/><Relationship Type="http://schemas.openxmlformats.org/officeDocument/2006/relationships/hyperlink" Target="https://grantcue.com/foundations/the-virginia-wellington-cabot-foundation-c-o-gma-foundations-046728351" TargetMode="External" Id="rId655"/><Relationship Type="http://schemas.openxmlformats.org/officeDocument/2006/relationships/hyperlink" Target="https://grantcue.com/foundations/weld-foundation-046039173" TargetMode="External" Id="rId656"/><Relationship Type="http://schemas.openxmlformats.org/officeDocument/2006/relationships/hyperlink" Target="https://grantcue.com/foundations/leonard-and-lois-green-charitable-foundation-222836471" TargetMode="External" Id="rId657"/><Relationship Type="http://schemas.openxmlformats.org/officeDocument/2006/relationships/hyperlink" Target="https://www.middlesexbank.com/" TargetMode="External" Id="rId658"/><Relationship Type="http://schemas.openxmlformats.org/officeDocument/2006/relationships/hyperlink" Target="https://grantcue.com/foundations/middlesex-savings-charitable-foundation-inc-043521246" TargetMode="External" Id="rId659"/><Relationship Type="http://schemas.openxmlformats.org/officeDocument/2006/relationships/hyperlink" Target="https://grantcue.com/foundations/salem-five-charitable-foundation-inc-043342405" TargetMode="External" Id="rId660"/><Relationship Type="http://schemas.openxmlformats.org/officeDocument/2006/relationships/hyperlink" Target="https://grantcue.com/foundations/traquina-family-foundation-832756538" TargetMode="External" Id="rId661"/><Relationship Type="http://schemas.openxmlformats.org/officeDocument/2006/relationships/hyperlink" Target="https://berkshirebank.com/" TargetMode="External" Id="rId662"/><Relationship Type="http://schemas.openxmlformats.org/officeDocument/2006/relationships/hyperlink" Target="https://grantcue.com/foundations/berkshire-bank-foundation-inc-043365869" TargetMode="External" Id="rId663"/><Relationship Type="http://schemas.openxmlformats.org/officeDocument/2006/relationships/hyperlink" Target="https://grantcue.com/foundations/ida-s-charlton-charity-fd-ua-046009559" TargetMode="External" Id="rId664"/><Relationship Type="http://schemas.openxmlformats.org/officeDocument/2006/relationships/hyperlink" Target="https://grantcue.com/foundations/twelve-stars-foundation-832902136" TargetMode="External" Id="rId665"/><Relationship Type="http://schemas.openxmlformats.org/officeDocument/2006/relationships/hyperlink" Target="https://grantcue.com/foundations/gratis-foundation-263639918" TargetMode="External" Id="rId666"/><Relationship Type="http://schemas.openxmlformats.org/officeDocument/2006/relationships/hyperlink" Target="https://grantcue.com/foundations/the-richard-stravitz-foundation-272552862" TargetMode="External" Id="rId667"/><Relationship Type="http://schemas.openxmlformats.org/officeDocument/2006/relationships/hyperlink" Target="https://grantcue.com/foundations/the-fred-harris-daniels-foundation-046014333" TargetMode="External" Id="rId668"/><Relationship Type="http://schemas.openxmlformats.org/officeDocument/2006/relationships/hyperlink" Target="https://grantcue.com/foundations/robert-and-dana-smith-charitable-foundation-c-o-castanea-partners-223850789" TargetMode="External" Id="rId669"/><Relationship Type="http://schemas.openxmlformats.org/officeDocument/2006/relationships/hyperlink" Target="https://grantcue.com/foundations/the-sidney-a-swensrud-foundation-256050238" TargetMode="External" Id="rId670"/><Relationship Type="http://schemas.openxmlformats.org/officeDocument/2006/relationships/hyperlink" Target="https://grantcue.com/foundations/bruce-and-cynthia-sherman-charitable-foundation-inc-050629744" TargetMode="External" Id="rId671"/><Relationship Type="http://schemas.openxmlformats.org/officeDocument/2006/relationships/hyperlink" Target="https://grantcue.com/foundations/red-wing-shoe-company-foundation-416020177" TargetMode="External" Id="rId672"/><Relationship Type="http://schemas.openxmlformats.org/officeDocument/2006/relationships/hyperlink" Target="https://grantcue.com/foundations/the-amg-charitable-foundation-364703120" TargetMode="External" Id="rId673"/><Relationship Type="http://schemas.openxmlformats.org/officeDocument/2006/relationships/hyperlink" Target="https://grantcue.com/foundations/the-john-and-christine-fitzgibbons-foundation-137548509" TargetMode="External" Id="rId674"/><Relationship Type="http://schemas.openxmlformats.org/officeDocument/2006/relationships/hyperlink" Target="https://grantcue.com/foundations/lovett-woodsum-foundation-inc-042944183" TargetMode="External" Id="rId675"/><Relationship Type="http://schemas.openxmlformats.org/officeDocument/2006/relationships/hyperlink" Target="https://grantcue.com/foundations/the-david-s-howe-foundation-c-o-prager-metis-cpas-llc-134010543" TargetMode="External" Id="rId676"/><Relationship Type="http://schemas.openxmlformats.org/officeDocument/2006/relationships/hyperlink" Target="https://grantcue.com/foundations/caroline-and-sigmund-schott-fund-112856561" TargetMode="External" Id="rId677"/><Relationship Type="http://schemas.openxmlformats.org/officeDocument/2006/relationships/hyperlink" Target="https://grantcue.com/foundations/the-fiducia-fund-846683674" TargetMode="External" Id="rId678"/><Relationship Type="http://schemas.openxmlformats.org/officeDocument/2006/relationships/hyperlink" Target="https://grantcue.com/foundations/ruth-h-and-warren-a-ellsworth-foundation-046113491" TargetMode="External" Id="rId679"/><Relationship Type="http://schemas.openxmlformats.org/officeDocument/2006/relationships/hyperlink" Target="https://alexion.com/" TargetMode="External" Id="rId680"/><Relationship Type="http://schemas.openxmlformats.org/officeDocument/2006/relationships/hyperlink" Target="https://grantcue.com/foundations/the-alexion-charitable-foundation-inc-831065602" TargetMode="External" Id="rId681"/><Relationship Type="http://schemas.openxmlformats.org/officeDocument/2006/relationships/hyperlink" Target="https://grantcue.com/foundations/the-menemsha-family-fund-364267729" TargetMode="External" Id="rId682"/><Relationship Type="http://schemas.openxmlformats.org/officeDocument/2006/relationships/hyperlink" Target="https://www.shawfoundation.org/" TargetMode="External" Id="rId683"/><Relationship Type="http://schemas.openxmlformats.org/officeDocument/2006/relationships/hyperlink" Target="https://grantcue.com/foundations/gardiner-howland-shaw-foundation-046111826" TargetMode="External" Id="rId684"/><Relationship Type="http://schemas.openxmlformats.org/officeDocument/2006/relationships/hyperlink" Target="https://grantcue.com/foundations/james-j-pallotta-charitable-trust-223208194" TargetMode="External" Id="rId685"/><Relationship Type="http://schemas.openxmlformats.org/officeDocument/2006/relationships/hyperlink" Target="https://www.sudburyfoundation.org/" TargetMode="External" Id="rId686"/><Relationship Type="http://schemas.openxmlformats.org/officeDocument/2006/relationships/hyperlink" Target="https://grantcue.com/foundations/the-sudbury-foundation-046037026" TargetMode="External" Id="rId687"/><Relationship Type="http://schemas.openxmlformats.org/officeDocument/2006/relationships/hyperlink" Target="https://grantcue.com/foundations/bertolon-family-foundation-046917944" TargetMode="External" Id="rId688"/><Relationship Type="http://schemas.openxmlformats.org/officeDocument/2006/relationships/hyperlink" Target="https://grantcue.com/foundations/berry-drew-family-foundation-816766506" TargetMode="External" Id="rId689"/><Relationship Type="http://schemas.openxmlformats.org/officeDocument/2006/relationships/hyperlink" Target="https://grantcue.com/foundations/sumner-roy-kates-charitable-trust-0762147-812865402" TargetMode="External" Id="rId690"/><Relationship Type="http://schemas.openxmlformats.org/officeDocument/2006/relationships/hyperlink" Target="https://grantcue.com/foundations/gerondelis-foundation-inc-046130871" TargetMode="External" Id="rId691"/><Relationship Type="http://schemas.openxmlformats.org/officeDocument/2006/relationships/hyperlink" Target="https://grantcue.com/foundations/hoche-scofield-foundation-equity-222519554" TargetMode="External" Id="rId692"/><Relationship Type="http://schemas.openxmlformats.org/officeDocument/2006/relationships/hyperlink" Target="https://grantcue.com/foundations/bacchetta-foundation-c-o-princeton-family-office-452554800" TargetMode="External" Id="rId693"/><Relationship Type="http://schemas.openxmlformats.org/officeDocument/2006/relationships/hyperlink" Target="https://grantcue.com/foundations/avis-and-clifford-barrus-medical-fdn-inc-c-o-bessemer-trust-company-na-872485317" TargetMode="External" Id="rId694"/><Relationship Type="http://schemas.openxmlformats.org/officeDocument/2006/relationships/hyperlink" Target="https://grantcue.com/foundations/living-springs-foundation-411904085" TargetMode="External" Id="rId695"/><Relationship Type="http://schemas.openxmlformats.org/officeDocument/2006/relationships/hyperlink" Target="https://grantcue.com/foundations/trefler-foundation-043369962" TargetMode="External" Id="rId696"/><Relationship Type="http://schemas.openxmlformats.org/officeDocument/2006/relationships/hyperlink" Target="https://grantcue.com/foundations/oliver-and-jennie-donaldson-char-1071-046229044" TargetMode="External" Id="rId697"/><Relationship Type="http://schemas.openxmlformats.org/officeDocument/2006/relationships/hyperlink" Target="https://grantcue.com/foundations/the-water-cove-charitable-foundation-046905190" TargetMode="External" Id="rId698"/><Relationship Type="http://schemas.openxmlformats.org/officeDocument/2006/relationships/hyperlink" Target="https://grantcue.com/foundations/strauss-foundation-incorporated-526039178" TargetMode="External" Id="rId699"/><Relationship Type="http://schemas.openxmlformats.org/officeDocument/2006/relationships/hyperlink" Target="https://grantcue.com/foundations/vitamix-foundation-463655204" TargetMode="External" Id="rId700"/><Relationship Type="http://schemas.openxmlformats.org/officeDocument/2006/relationships/hyperlink" Target="https://grantcue.com/foundations/marlin-miller-jr-family-foundation-232591890" TargetMode="External" Id="rId701"/><Relationship Type="http://schemas.openxmlformats.org/officeDocument/2006/relationships/hyperlink" Target="https://grantcue.com/foundations/o-scannlain-family-charitable-foundation-854373151" TargetMode="External" Id="rId702"/><Relationship Type="http://schemas.openxmlformats.org/officeDocument/2006/relationships/hyperlink" Target="https://grantcue.com/foundations/northern-bank-and-trust-charitable-foundation-inc-461606139" TargetMode="External" Id="rId703"/><Relationship Type="http://schemas.openxmlformats.org/officeDocument/2006/relationships/hyperlink" Target="https://grantcue.com/foundations/nbt-ii-foundation-jh3540-562341579" TargetMode="External" Id="rId704"/><Relationship Type="http://schemas.openxmlformats.org/officeDocument/2006/relationships/hyperlink" Target="https://grantcue.com/foundations/anne-and-john-tatta-family-foundation-inc-650883794" TargetMode="External" Id="rId705"/><Relationship Type="http://schemas.openxmlformats.org/officeDocument/2006/relationships/hyperlink" Target="https://grantcue.com/foundations/blanchard-arthur-f-tr-uagree-046093374" TargetMode="External" Id="rId706"/><Relationship Type="http://schemas.openxmlformats.org/officeDocument/2006/relationships/hyperlink" Target="https://grantcue.com/foundations/stanley-w-watson-foundation-c-o-carol-chittenden-223100750" TargetMode="External" Id="rId707"/><Relationship Type="http://schemas.openxmlformats.org/officeDocument/2006/relationships/hyperlink" Target="https://grantcue.com/foundations/simon-b-gottlieb-charitable-foundation-856164064" TargetMode="External" Id="rId708"/><Relationship Type="http://schemas.openxmlformats.org/officeDocument/2006/relationships/hyperlink" Target="https://grantcue.com/foundations/jae-s-lim-foundation-272910858" TargetMode="External" Id="rId709"/><Relationship Type="http://schemas.openxmlformats.org/officeDocument/2006/relationships/hyperlink" Target="https://grantcue.com/foundations/unlikely-collaborators-foundation-880946264" TargetMode="External" Id="rId710"/><Relationship Type="http://schemas.openxmlformats.org/officeDocument/2006/relationships/hyperlink" Target="https://grantcue.com/foundations/foundation-m-043559359" TargetMode="External" Id="rId711"/><Relationship Type="http://schemas.openxmlformats.org/officeDocument/2006/relationships/hyperlink" Target="https://grantcue.com/foundations/the-romney-foundation-for-children-c-o-ann-d-and-w-mitt-romney-046907315" TargetMode="External" Id="rId712"/><Relationship Type="http://schemas.openxmlformats.org/officeDocument/2006/relationships/hyperlink" Target="https://grantcue.com/foundations/co-ttee-uw-of-james-w-dunphy-046024367" TargetMode="External" Id="rId713"/><Relationship Type="http://schemas.openxmlformats.org/officeDocument/2006/relationships/hyperlink" Target="https://grantcue.com/foundations/sunlin-and-priscilla-chou-foundation-203709951" TargetMode="External" Id="rId714"/><Relationship Type="http://schemas.openxmlformats.org/officeDocument/2006/relationships/hyperlink" Target="https://grantcue.com/foundations/american-tower-corporation-foundation-inc-815266916" TargetMode="External" Id="rId715"/><Relationship Type="http://schemas.openxmlformats.org/officeDocument/2006/relationships/hyperlink" Target="https://grantcue.com/foundations/deborah-m-noonan-memorial-fund-306306752" TargetMode="External" Id="rId716"/><Relationship Type="http://schemas.openxmlformats.org/officeDocument/2006/relationships/hyperlink" Target="https://grantcue.com/foundations/demarest-lloyd-jr-foundation-510190219" TargetMode="External" Id="rId717"/><Relationship Type="http://schemas.openxmlformats.org/officeDocument/2006/relationships/hyperlink" Target="https://grantcue.com/foundations/ud-dorothy-j-chadwick-061157-136069950" TargetMode="External" Id="rId718"/><Relationship Type="http://schemas.openxmlformats.org/officeDocument/2006/relationships/hyperlink" Target="https://grantcue.com/foundations/mfs-investment-management-foundation-inc-871687549" TargetMode="External" Id="rId719"/><Relationship Type="http://schemas.openxmlformats.org/officeDocument/2006/relationships/hyperlink" Target="https://grantcue.com/foundations/godley-family-foundation-456465083" TargetMode="External" Id="rId720"/><Relationship Type="http://schemas.openxmlformats.org/officeDocument/2006/relationships/hyperlink" Target="https://grantcue.com/foundations/george-h-graff-irrevocable-trust-richard-l-lynch-successor-trustee-656463779" TargetMode="External" Id="rId721"/><Relationship Type="http://schemas.openxmlformats.org/officeDocument/2006/relationships/hyperlink" Target="https://grantcue.com/foundations/the-robert-and-cynthia-marr-charitable-foundation-766181299" TargetMode="External" Id="rId722"/><Relationship Type="http://schemas.openxmlformats.org/officeDocument/2006/relationships/hyperlink" Target="https://grantcue.com/foundations/claure-family-foundation-inc-274196844" TargetMode="External" Id="rId723"/><Relationship Type="http://schemas.openxmlformats.org/officeDocument/2006/relationships/hyperlink" Target="https://grantcue.com/foundations/edith-h-overly-foundation-223043340" TargetMode="External" Id="rId724"/><Relationship Type="http://schemas.openxmlformats.org/officeDocument/2006/relationships/hyperlink" Target="https://grantcue.com/foundations/bt-charitable-foundation-854281104" TargetMode="External" Id="rId725"/><Relationship Type="http://schemas.openxmlformats.org/officeDocument/2006/relationships/hyperlink" Target="https://grantcue.com/foundations/kim-family-foundation-inc-832752312" TargetMode="External" Id="rId726"/><Relationship Type="http://schemas.openxmlformats.org/officeDocument/2006/relationships/hyperlink" Target="https://grantcue.com/foundations/john-w-henry-family-foundation-inc-201555835" TargetMode="External" Id="rId727"/><Relationship Type="http://schemas.openxmlformats.org/officeDocument/2006/relationships/hyperlink" Target="https://grantcue.com/foundations/robert-l-corkin-charitable-foundation-056022654" TargetMode="External" Id="rId728"/><Relationship Type="http://schemas.openxmlformats.org/officeDocument/2006/relationships/hyperlink" Target="https://grantcue.com/foundations/peale-foundation-inc-141746478" TargetMode="External" Id="rId729"/><Relationship Type="http://schemas.openxmlformats.org/officeDocument/2006/relationships/hyperlink" Target="https://grantcue.com/foundations/towards-sustainability-foundation-c-o-charles-p-nelson-jr-cambridge-trust-043397681" TargetMode="External" Id="rId730"/><Relationship Type="http://schemas.openxmlformats.org/officeDocument/2006/relationships/hyperlink" Target="https://grantcue.com/foundations/the-jeffrey-horvitz-foundation-341817950" TargetMode="External" Id="rId731"/><Relationship Type="http://schemas.openxmlformats.org/officeDocument/2006/relationships/hyperlink" Target="https://grantcue.com/foundations/sidney-r-baer-jr-foundation-436829338" TargetMode="External" Id="rId732"/><Relationship Type="http://schemas.openxmlformats.org/officeDocument/2006/relationships/hyperlink" Target="https://grantcue.com/foundations/the-royer-family-charitable-foundation-943447665" TargetMode="External" Id="rId733"/><Relationship Type="http://schemas.openxmlformats.org/officeDocument/2006/relationships/hyperlink" Target="https://grantcue.com/foundations/anna-b-stearns-charitable-foundation-inc-046144732" TargetMode="External" Id="rId734"/><Relationship Type="http://schemas.openxmlformats.org/officeDocument/2006/relationships/hyperlink" Target="http://www.cabotcorp.com/COMPANY/FOUNDATION" TargetMode="External" Id="rId735"/><Relationship Type="http://schemas.openxmlformats.org/officeDocument/2006/relationships/hyperlink" Target="https://grantcue.com/foundations/cabot-corporation-foundation-inc-046035227" TargetMode="External" Id="rId736"/><Relationship Type="http://schemas.openxmlformats.org/officeDocument/2006/relationships/hyperlink" Target="https://grantcue.com/foundations/alta-w-foster-trust-046269700" TargetMode="External" Id="rId737"/><Relationship Type="http://schemas.openxmlformats.org/officeDocument/2006/relationships/hyperlink" Target="https://grantcue.com/foundations/the-ajana-foundation-137299038" TargetMode="External" Id="rId738"/><Relationship Type="http://schemas.openxmlformats.org/officeDocument/2006/relationships/hyperlink" Target="https://grantcue.com/foundations/shayne-foundation-621540372" TargetMode="External" Id="rId739"/><Relationship Type="http://schemas.openxmlformats.org/officeDocument/2006/relationships/hyperlink" Target="https://www.bnsupport.org/" TargetMode="External" Id="rId740"/><Relationship Type="http://schemas.openxmlformats.org/officeDocument/2006/relationships/hyperlink" Target="https://grantcue.com/foundations/boston-neighborhood-support-inc-042129132" TargetMode="External" Id="rId741"/><Relationship Type="http://schemas.openxmlformats.org/officeDocument/2006/relationships/hyperlink" Target="https://grantcue.com/foundations/the-clark-r-smith-family-foundation-c-o-hemenway-and-barnes-llp-222757313" TargetMode="External" Id="rId742"/><Relationship Type="http://schemas.openxmlformats.org/officeDocument/2006/relationships/hyperlink" Target="https://grantcue.com/foundations/the-jenzabar-foundation-inc-261635489" TargetMode="External" Id="rId743"/><Relationship Type="http://schemas.openxmlformats.org/officeDocument/2006/relationships/hyperlink" Target="https://grantcue.com/foundations/bet-lev-foundation-251905937" TargetMode="External" Id="rId744"/><Relationship Type="http://schemas.openxmlformats.org/officeDocument/2006/relationships/hyperlink" Target="https://grantcue.com/foundations/nion-robert-thieriot-foundation-830332938" TargetMode="External" Id="rId745"/><Relationship Type="http://schemas.openxmlformats.org/officeDocument/2006/relationships/hyperlink" Target="https://grantcue.com/foundations/edward-s-and-winifred-g-moseley-foundation-743201002" TargetMode="External" Id="rId746"/><Relationship Type="http://schemas.openxmlformats.org/officeDocument/2006/relationships/hyperlink" Target="https://grantcue.com/foundations/george-and-wendy-david-fund-306407520" TargetMode="External" Id="rId747"/><Relationship Type="http://schemas.openxmlformats.org/officeDocument/2006/relationships/hyperlink" Target="https://grantcue.com/foundations/pikake-foundation-inc-943257071" TargetMode="External" Id="rId748"/><Relationship Type="http://schemas.openxmlformats.org/officeDocument/2006/relationships/hyperlink" Target="https://grantcue.com/foundations/merrill-family-charitable-foundation-inc-223494040" TargetMode="External" Id="rId749"/><Relationship Type="http://schemas.openxmlformats.org/officeDocument/2006/relationships/hyperlink" Target="https://www.germeshausen.org/" TargetMode="External" Id="rId750"/><Relationship Type="http://schemas.openxmlformats.org/officeDocument/2006/relationships/hyperlink" Target="https://grantcue.com/foundations/germeshausen-foundation-inc-043485516" TargetMode="External" Id="rId751"/><Relationship Type="http://schemas.openxmlformats.org/officeDocument/2006/relationships/hyperlink" Target="https://grantcue.com/foundations/pannell-family-foundation-456671361" TargetMode="External" Id="rId752"/><Relationship Type="http://schemas.openxmlformats.org/officeDocument/2006/relationships/hyperlink" Target="https://grantcue.com/foundations/ray-of-hope-foundation-056149197" TargetMode="External" Id="rId753"/><Relationship Type="http://schemas.openxmlformats.org/officeDocument/2006/relationships/hyperlink" Target="https://grantcue.com/foundations/emerald-foundation-inc-co-solomon-blum-heymann-133912580" TargetMode="External" Id="rId754"/><Relationship Type="http://schemas.openxmlformats.org/officeDocument/2006/relationships/hyperlink" Target="https://www.mrpf.org/" TargetMode="External" Id="rId755"/><Relationship Type="http://schemas.openxmlformats.org/officeDocument/2006/relationships/hyperlink" Target="https://grantcue.com/foundations/mattina-r-proctor-foundation-111067014" TargetMode="External" Id="rId756"/><Relationship Type="http://schemas.openxmlformats.org/officeDocument/2006/relationships/hyperlink" Target="https://grantcue.com/foundations/sensata-technologies-foundation-inc-821413724" TargetMode="External" Id="rId757"/><Relationship Type="http://schemas.openxmlformats.org/officeDocument/2006/relationships/hyperlink" Target="https://grantcue.com/foundations/quonochontaug-foundation-274129667" TargetMode="External" Id="rId758"/><Relationship Type="http://schemas.openxmlformats.org/officeDocument/2006/relationships/hyperlink" Target="https://grantcue.com/foundations/the-ausolus-trust-c-o-boston-family-office-george-p-beal-043368079" TargetMode="External" Id="rId759"/><Relationship Type="http://schemas.openxmlformats.org/officeDocument/2006/relationships/hyperlink" Target="https://grantcue.com/foundations/timken-matthews-family-foundation-341526564" TargetMode="External" Id="rId760"/><Relationship Type="http://schemas.openxmlformats.org/officeDocument/2006/relationships/hyperlink" Target="https://grantcue.com/foundations/de-la-cour-family-foundation-233025610" TargetMode="External" Id="rId761"/><Relationship Type="http://schemas.openxmlformats.org/officeDocument/2006/relationships/hyperlink" Target="https://grantcue.com/foundations/candace-l-and-barry-r-sloane-charitable-foundation-873695996" TargetMode="External" Id="rId762"/><Relationship Type="http://schemas.openxmlformats.org/officeDocument/2006/relationships/hyperlink" Target="https://grantcue.com/foundations/koppelman-family-foundation-c-o-robert-friedman-cozen-and-o-connor-232903238" TargetMode="External" Id="rId763"/><Relationship Type="http://schemas.openxmlformats.org/officeDocument/2006/relationships/hyperlink" Target="https://grantcue.com/foundations/the-robert-m-sinskey-foundation-954628223" TargetMode="External" Id="rId764"/><Relationship Type="http://schemas.openxmlformats.org/officeDocument/2006/relationships/hyperlink" Target="https://grantcue.com/foundations/lincoln-and-therese-filene-foundation-inc-0706176-237423946" TargetMode="External" Id="rId765"/><Relationship Type="http://schemas.openxmlformats.org/officeDocument/2006/relationships/hyperlink" Target="https://grantcue.com/foundations/grayson-family-foundation-522007478" TargetMode="External" Id="rId766"/><Relationship Type="http://schemas.openxmlformats.org/officeDocument/2006/relationships/hyperlink" Target="https://grantcue.com/foundations/the-sidney-and-deanna-wolk-family-foundation-474203929" TargetMode="External" Id="rId767"/><Relationship Type="http://schemas.openxmlformats.org/officeDocument/2006/relationships/hyperlink" Target="https://grantcue.com/foundations/farmor-foundation-c-o-eleutherian-trust-company-510355032" TargetMode="External" Id="rId768"/><Relationship Type="http://schemas.openxmlformats.org/officeDocument/2006/relationships/hyperlink" Target="https://grantcue.com/foundations/the-charles-irwin-travelli-fund-c-o-tyler-and-reynolds-042260155" TargetMode="External" Id="rId769"/><Relationship Type="http://schemas.openxmlformats.org/officeDocument/2006/relationships/hyperlink" Target="https://grantcue.com/foundations/dolores-zohrab-liebmann-fund-xxxxx6001-133682433" TargetMode="External" Id="rId770"/><Relationship Type="http://schemas.openxmlformats.org/officeDocument/2006/relationships/hyperlink" Target="https://grantcue.com/foundations/jack-tarver-fdn-irrv-tr-453629804" TargetMode="External" Id="rId771"/><Relationship Type="http://schemas.openxmlformats.org/officeDocument/2006/relationships/hyperlink" Target="https://grantcue.com/foundations/o-neill-family-charitable-foundation-223851081" TargetMode="External" Id="rId772"/><Relationship Type="http://schemas.openxmlformats.org/officeDocument/2006/relationships/hyperlink" Target="https://grantcue.com/foundations/cathy-and-george-sakellaris-family-foundation-854194151" TargetMode="External" Id="rId773"/><Relationship Type="http://schemas.openxmlformats.org/officeDocument/2006/relationships/hyperlink" Target="https://grantcue.com/foundations/donovan-family-foundation-043584922" TargetMode="External" Id="rId774"/><Relationship Type="http://schemas.openxmlformats.org/officeDocument/2006/relationships/hyperlink" Target="https://www.guidestar.org/" TargetMode="External" Id="rId775"/><Relationship Type="http://schemas.openxmlformats.org/officeDocument/2006/relationships/hyperlink" Target="https://grantcue.com/foundations/trust-uwo-herman-dana-046209497" TargetMode="External" Id="rId776"/><Relationship Type="http://schemas.openxmlformats.org/officeDocument/2006/relationships/hyperlink" Target="https://grantcue.com/foundations/the-sidman-family-foundation-inc-203867727" TargetMode="External" Id="rId777"/><Relationship Type="http://schemas.openxmlformats.org/officeDocument/2006/relationships/hyperlink" Target="https://grantcue.com/foundations/thomas-a-rodgers-jr-family-foundation-043442439" TargetMode="External" Id="rId778"/><Relationship Type="http://schemas.openxmlformats.org/officeDocument/2006/relationships/hyperlink" Target="https://grantcue.com/foundations/ntt-research-foundation-873826522" TargetMode="External" Id="rId779"/><Relationship Type="http://schemas.openxmlformats.org/officeDocument/2006/relationships/hyperlink" Target="https://grantcue.com/foundations/the-john-j-mcdonnell-margaret-t-o-brien-foundation-510644921" TargetMode="External" Id="rId780"/><Relationship Type="http://schemas.openxmlformats.org/officeDocument/2006/relationships/hyperlink" Target="https://grantcue.com/foundations/nancy-ann-mellen-foundation-c-o-paul-mccoy-family-office-812469139" TargetMode="External" Id="rId781"/><Relationship Type="http://schemas.openxmlformats.org/officeDocument/2006/relationships/hyperlink" Target="https://grantcue.com/foundations/lyndon-paul-lorusso-charitable-foundatio-542082336" TargetMode="External" Id="rId782"/><Relationship Type="http://schemas.openxmlformats.org/officeDocument/2006/relationships/hyperlink" Target="https://grantcue.com/foundations/sills-family-foundation-521790278" TargetMode="External" Id="rId783"/><Relationship Type="http://schemas.openxmlformats.org/officeDocument/2006/relationships/hyperlink" Target="https://grantcue.com/foundations/the-jireh-foundation-c-o-deborah-dunsire-262463079" TargetMode="External" Id="rId784"/><Relationship Type="http://schemas.openxmlformats.org/officeDocument/2006/relationships/hyperlink" Target="https://grantcue.com/foundations/john-and-emily-park-family-foundation-843220078" TargetMode="External" Id="rId785"/><Relationship Type="http://schemas.openxmlformats.org/officeDocument/2006/relationships/hyperlink" Target="https://grantcue.com/foundations/tr-uw-g-gorham-peters-7550-xxxxxx07373-046111827" TargetMode="External" Id="rId786"/><Relationship Type="http://schemas.openxmlformats.org/officeDocument/2006/relationships/hyperlink" Target="https://grantcue.com/foundations/herb-and-maxine-jacobs-foundation-inc-462134297" TargetMode="External" Id="rId787"/><Relationship Type="http://schemas.openxmlformats.org/officeDocument/2006/relationships/hyperlink" Target="https://grantcue.com/foundations/the-robbins-de-beaumont-foundation-c-o-john-k-graham-manager-046719809" TargetMode="External" Id="rId788"/><Relationship Type="http://schemas.openxmlformats.org/officeDocument/2006/relationships/hyperlink" Target="https://grantcue.com/foundations/harriet-w-backus-charitable-trust-872889015" TargetMode="External" Id="rId789"/><Relationship Type="http://schemas.openxmlformats.org/officeDocument/2006/relationships/hyperlink" Target="https://grantcue.com/foundations/jackson-and-irene-golden-1989-charitable-trust-043150178" TargetMode="External" Id="rId790"/><Relationship Type="http://schemas.openxmlformats.org/officeDocument/2006/relationships/hyperlink" Target="https://grantcue.com/foundations/kelly-family-foundation-inc-c-o-obrien-and-associates-271510984" TargetMode="External" Id="rId791"/><Relationship Type="http://schemas.openxmlformats.org/officeDocument/2006/relationships/hyperlink" Target="https://grantcue.com/foundations/hjd-foundation-823683194" TargetMode="External" Id="rId792"/><Relationship Type="http://schemas.openxmlformats.org/officeDocument/2006/relationships/hyperlink" Target="https://grantcue.com/foundations/the-weston-charitable-trust-046639155" TargetMode="External" Id="rId793"/><Relationship Type="http://schemas.openxmlformats.org/officeDocument/2006/relationships/hyperlink" Target="https://grantcue.com/foundations/the-sperry-fund-136114308" TargetMode="External" Id="rId794"/><Relationship Type="http://schemas.openxmlformats.org/officeDocument/2006/relationships/hyperlink" Target="https://grantcue.com/foundations/the-david-and-tracey-frankel-foundation-inc-862217342" TargetMode="External" Id="rId795"/><Relationship Type="http://schemas.openxmlformats.org/officeDocument/2006/relationships/hyperlink" Target="https://grantcue.com/foundations/dea-code-family-foundation-inc-472584053" TargetMode="External" Id="rId796"/><Relationship Type="http://schemas.openxmlformats.org/officeDocument/2006/relationships/hyperlink" Target="https://grantcue.com/foundations/the-kw-fund-132895298" TargetMode="External" Id="rId797"/><Relationship Type="http://schemas.openxmlformats.org/officeDocument/2006/relationships/hyperlink" Target="https://grantcue.com/foundations/geoffrey-c-hughes-foundation-inc-133622255" TargetMode="External" Id="rId798"/><Relationship Type="http://schemas.openxmlformats.org/officeDocument/2006/relationships/hyperlink" Target="https://grantcue.com/foundations/dorothy-harrison-egan-foundation-571191002" TargetMode="External" Id="rId799"/><Relationship Type="http://schemas.openxmlformats.org/officeDocument/2006/relationships/hyperlink" Target="https://grantcue.com/foundations/hildreth-stewart-charitable-foundation-043195994" TargetMode="External" Id="rId800"/><Relationship Type="http://schemas.openxmlformats.org/officeDocument/2006/relationships/hyperlink" Target="https://grantcue.com/foundations/adelard-and-valeda-roy-foundation-046652923" TargetMode="External" Id="rId801"/><Relationship Type="http://schemas.openxmlformats.org/officeDocument/2006/relationships/hyperlink" Target="https://grantcue.com/foundations/the-roessner-family-foundation-inc-223496673" TargetMode="External" Id="rId802"/><Relationship Type="http://schemas.openxmlformats.org/officeDocument/2006/relationships/hyperlink" Target="https://grantcue.com/foundations/kingsbury-road-charitable-foundation-046820320" TargetMode="External" Id="rId803"/><Relationship Type="http://schemas.openxmlformats.org/officeDocument/2006/relationships/hyperlink" Target="https://grantcue.com/foundations/great-oaks-foundation-586163005" TargetMode="External" Id="rId804"/><Relationship Type="http://schemas.openxmlformats.org/officeDocument/2006/relationships/hyperlink" Target="https://grantcue.com/foundations/elmer-k-and-ethel-r-timby-charitable-trust-456251403" TargetMode="External" Id="rId805"/><Relationship Type="http://schemas.openxmlformats.org/officeDocument/2006/relationships/hyperlink" Target="https://www.sanbornfoundation.org/" TargetMode="External" Id="rId806"/><Relationship Type="http://schemas.openxmlformats.org/officeDocument/2006/relationships/hyperlink" Target="https://grantcue.com/foundations/elizabeth-and-george-l-sanborn-foundation-for-the-treatment-and-cure-of-cancer-043452444" TargetMode="External" Id="rId807"/><Relationship Type="http://schemas.openxmlformats.org/officeDocument/2006/relationships/hyperlink" Target="https://grantcue.com/foundations/ralph-and-helen-kelley-fdn-043042476" TargetMode="External" Id="rId808"/><Relationship Type="http://schemas.openxmlformats.org/officeDocument/2006/relationships/hyperlink" Target="https://grantcue.com/foundations/the-apple-lane-foundation-inc-14101830-061501640" TargetMode="External" Id="rId809"/><Relationship Type="http://schemas.openxmlformats.org/officeDocument/2006/relationships/hyperlink" Target="https://grantcue.com/foundations/lissy-family-foundation-465181325" TargetMode="External" Id="rId810"/><Relationship Type="http://schemas.openxmlformats.org/officeDocument/2006/relationships/hyperlink" Target="https://grantcue.com/foundations/tupancy-harris-fdn-1986-046547989" TargetMode="External" Id="rId811"/><Relationship Type="http://schemas.openxmlformats.org/officeDocument/2006/relationships/hyperlink" Target="https://grantcue.com/foundations/turning-leaf-foundation-inc-c-o-schofer-dillberg-and-co-043397818" TargetMode="External" Id="rId812"/><Relationship Type="http://schemas.openxmlformats.org/officeDocument/2006/relationships/hyperlink" Target="https://grantcue.com/foundations/william-and-hope-g-simpson-foundation-366071622" TargetMode="External" Id="rId813"/><Relationship Type="http://schemas.openxmlformats.org/officeDocument/2006/relationships/hyperlink" Target="https://grantcue.com/foundations/cammarata-family-foundation-ua-5-29-97-043374858" TargetMode="External" Id="rId814"/><Relationship Type="http://schemas.openxmlformats.org/officeDocument/2006/relationships/hyperlink" Target="https://www.gbkf.org/" TargetMode="External" Id="rId815"/><Relationship Type="http://schemas.openxmlformats.org/officeDocument/2006/relationships/hyperlink" Target="https://grantcue.com/foundations/grayce-b-kerr-fund-inc-731256124" TargetMode="External" Id="rId816"/><Relationship Type="http://schemas.openxmlformats.org/officeDocument/2006/relationships/hyperlink" Target="https://grantcue.com/foundations/esler-family-foundation-843919029" TargetMode="External" Id="rId817"/><Relationship Type="http://schemas.openxmlformats.org/officeDocument/2006/relationships/hyperlink" Target="https://grantcue.com/foundations/heather-and-robert-keane-family-foundation-inc-204818414" TargetMode="External" Id="rId818"/><Relationship Type="http://schemas.openxmlformats.org/officeDocument/2006/relationships/hyperlink" Target="https://grantcue.com/foundations/alvarium-foundation-823729527" TargetMode="External" Id="rId819"/><Relationship Type="http://schemas.openxmlformats.org/officeDocument/2006/relationships/hyperlink" Target="https://grantcue.com/foundations/ebling-family-foundation-463427189" TargetMode="External" Id="rId820"/><Relationship Type="http://schemas.openxmlformats.org/officeDocument/2006/relationships/hyperlink" Target="https://grantcue.com/foundations/the-roger-and-kathy-marino-foundation-866727427" TargetMode="External" Id="rId821"/><Relationship Type="http://schemas.openxmlformats.org/officeDocument/2006/relationships/hyperlink" Target="https://grantcue.com/foundations/peoplesbank-charitable-foundation-inc-820954751" TargetMode="External" Id="rId822"/><Relationship Type="http://schemas.openxmlformats.org/officeDocument/2006/relationships/hyperlink" Target="https://grantcue.com/foundations/the-hopedale-foundation-046044779" TargetMode="External" Id="rId823"/><Relationship Type="http://schemas.openxmlformats.org/officeDocument/2006/relationships/hyperlink" Target="https://grantcue.com/foundations/the-hagerty-family-foundation-200509132" TargetMode="External" Id="rId824"/><Relationship Type="http://schemas.openxmlformats.org/officeDocument/2006/relationships/hyperlink" Target="https://grantcue.com/foundations/matthew-a-and-susan-b-weatherbie-foundation-043532105" TargetMode="External" Id="rId825"/><Relationship Type="http://schemas.openxmlformats.org/officeDocument/2006/relationships/hyperlink" Target="https://grantcue.com/foundations/the-helidoni-foundation-inc-843852739" TargetMode="External" Id="rId826"/><Relationship Type="http://schemas.openxmlformats.org/officeDocument/2006/relationships/hyperlink" Target="https://grantcue.com/foundations/george-frederick-jewett-foundation-east-272954428" TargetMode="External" Id="rId827"/><Relationship Type="http://schemas.openxmlformats.org/officeDocument/2006/relationships/hyperlink" Target="https://grantcue.com/foundations/philip-and-bernice-krupp-foundation-for-jewish-life-263951290" TargetMode="External" Id="rId828"/><Relationship Type="http://schemas.openxmlformats.org/officeDocument/2006/relationships/hyperlink" Target="https://grantcue.com/foundations/michael-b-rukin-charitable-foundation-222992115" TargetMode="External" Id="rId829"/><Relationship Type="http://schemas.openxmlformats.org/officeDocument/2006/relationships/hyperlink" Target="https://grantcue.com/foundations/imagine-learning-foundation-871061541" TargetMode="External" Id="rId830"/><Relationship Type="http://schemas.openxmlformats.org/officeDocument/2006/relationships/hyperlink" Target="https://grantcue.com/foundations/the-ruettgers-family-charit-foundation-c-o-martina-frangis-cibc-043340591" TargetMode="External" Id="rId831"/><Relationship Type="http://schemas.openxmlformats.org/officeDocument/2006/relationships/hyperlink" Target="https://grantcue.com/foundations/the-harold-j-bowen-jr-and-duval-bowen-family-foundation-inc-830559591" TargetMode="External" Id="rId832"/><Relationship Type="http://schemas.openxmlformats.org/officeDocument/2006/relationships/hyperlink" Target="https://www.fitzpatricktrust.org/" TargetMode="External" Id="rId833"/><Relationship Type="http://schemas.openxmlformats.org/officeDocument/2006/relationships/hyperlink" Target="https://grantcue.com/foundations/jane-and-jack-fitzpatrick-trust-202612696" TargetMode="External" Id="rId834"/><Relationship Type="http://schemas.openxmlformats.org/officeDocument/2006/relationships/hyperlink" Target="https://grantcue.com/foundations/newburyport-bank-charitable-foundation-inc-200318941" TargetMode="External" Id="rId835"/><Relationship Type="http://schemas.openxmlformats.org/officeDocument/2006/relationships/hyperlink" Target="https://grantcue.com/foundations/van-sloun-foundation-c-o-baldwin-brothers-llc-046691809" TargetMode="External" Id="rId836"/><Relationship Type="http://schemas.openxmlformats.org/officeDocument/2006/relationships/hyperlink" Target="https://grantcue.com/foundations/the-chandler-b-and-oliver-a-evans-foundation-823589805" TargetMode="External" Id="rId837"/><Relationship Type="http://schemas.openxmlformats.org/officeDocument/2006/relationships/hyperlink" Target="https://grantcue.com/foundations/the-william-r-wheeler-and-sandra-l-wheeler-charitable-foundation-inc-814436916" TargetMode="External" Id="rId838"/><Relationship Type="http://schemas.openxmlformats.org/officeDocument/2006/relationships/hyperlink" Target="https://grantcue.com/foundations/collatos-family-foundation-c-o-kingsley-business-service-inc-826588923" TargetMode="External" Id="rId839"/><Relationship Type="http://schemas.openxmlformats.org/officeDocument/2006/relationships/hyperlink" Target="https://grantcue.com/foundations/withstandley-family-charitable-foundation-926473716" TargetMode="External" Id="rId840"/><Relationship Type="http://schemas.openxmlformats.org/officeDocument/2006/relationships/hyperlink" Target="https://grantcue.com/foundations/stephen-c-luce-foundation-237105691" TargetMode="External" Id="rId841"/><Relationship Type="http://schemas.openxmlformats.org/officeDocument/2006/relationships/hyperlink" Target="https://grantcue.com/foundations/the-lookout-fund-inc-136213665" TargetMode="External" Id="rId842"/><Relationship Type="http://schemas.openxmlformats.org/officeDocument/2006/relationships/hyperlink" Target="https://grantcue.com/foundations/msl-renewed-hope-foundation-inc-461455799" TargetMode="External" Id="rId843"/><Relationship Type="http://schemas.openxmlformats.org/officeDocument/2006/relationships/hyperlink" Target="https://grantcue.com/foundations/richard-k-and-nancy-l-donahue-charitable-foundation-043133049" TargetMode="External" Id="rId844"/><Relationship Type="http://schemas.openxmlformats.org/officeDocument/2006/relationships/hyperlink" Target="https://grantcue.com/foundations/the-azeez-foundation-232967146" TargetMode="External" Id="rId845"/><Relationship Type="http://schemas.openxmlformats.org/officeDocument/2006/relationships/hyperlink" Target="https://grantcue.com/foundations/the-sherman-and-joyce-scott-family-foundation-274313916" TargetMode="External" Id="rId846"/><Relationship Type="http://schemas.openxmlformats.org/officeDocument/2006/relationships/hyperlink" Target="https://grantcue.com/foundations/bertram-a-and-ronald-m-druker-charitable-fndn-042751060" TargetMode="External" Id="rId847"/><Relationship Type="http://schemas.openxmlformats.org/officeDocument/2006/relationships/hyperlink" Target="https://www.bernicebarbour.org/" TargetMode="External" Id="rId848"/><Relationship Type="http://schemas.openxmlformats.org/officeDocument/2006/relationships/hyperlink" Target="https://grantcue.com/foundations/bernice-barbour-foundation-inc-5487-00-40-222779967" TargetMode="External" Id="rId849"/><Relationship Type="http://schemas.openxmlformats.org/officeDocument/2006/relationships/hyperlink" Target="https://grantcue.com/foundations/the-new-england-foundation-222757391" TargetMode="External" Id="rId850"/><Relationship Type="http://schemas.openxmlformats.org/officeDocument/2006/relationships/hyperlink" Target="https://grantcue.com/foundations/edward-p-clark-memorial-tr-016035550" TargetMode="External" Id="rId851"/><Relationship Type="http://schemas.openxmlformats.org/officeDocument/2006/relationships/hyperlink" Target="https://grantcue.com/foundations/hsing-family-foundation-273710264" TargetMode="External" Id="rId852"/><Relationship Type="http://schemas.openxmlformats.org/officeDocument/2006/relationships/hyperlink" Target="https://grantcue.com/foundations/randi-and-joel-cutler-family-foundation-876803240" TargetMode="External" Id="rId853"/><Relationship Type="http://schemas.openxmlformats.org/officeDocument/2006/relationships/hyperlink" Target="https://grantcue.com/foundations/the-adjuvant-foundation-363866528" TargetMode="External" Id="rId854"/><Relationship Type="http://schemas.openxmlformats.org/officeDocument/2006/relationships/hyperlink" Target="https://grantcue.com/foundations/edwin-phillips-trust-046025549" TargetMode="External" Id="rId855"/><Relationship Type="http://schemas.openxmlformats.org/officeDocument/2006/relationships/hyperlink" Target="https://grantcue.com/foundations/the-rogers-family-foundation-464720072" TargetMode="External" Id="rId856"/><Relationship Type="http://schemas.openxmlformats.org/officeDocument/2006/relationships/hyperlink" Target="https://grantcue.com/foundations/green-family-charitable-foundation-453959167" TargetMode="External" Id="rId857"/><Relationship Type="http://schemas.openxmlformats.org/officeDocument/2006/relationships/hyperlink" Target="https://grantcue.com/foundations/matt-ryd-all-stars-foundation-ltd-823812936" TargetMode="External" Id="rId858"/><Relationship Type="http://schemas.openxmlformats.org/officeDocument/2006/relationships/hyperlink" Target="https://grantcue.com/foundations/the-anthony-and-gladys-sakowich-charitable-foundation-475387265" TargetMode="External" Id="rId859"/><Relationship Type="http://schemas.openxmlformats.org/officeDocument/2006/relationships/hyperlink" Target="https://grantcue.com/foundations/meehan-foundation-c-o-meehan-and-assoc-137099577" TargetMode="External" Id="rId860"/><Relationship Type="http://schemas.openxmlformats.org/officeDocument/2006/relationships/hyperlink" Target="https://grantcue.com/foundations/isa-maria-and-david-shoolman-family-founda-367691360" TargetMode="External" Id="rId861"/><Relationship Type="http://schemas.openxmlformats.org/officeDocument/2006/relationships/hyperlink" Target="https://grantcue.com/foundations/fresh-sound-foundation-inc-061428363" TargetMode="External" Id="rId862"/><Relationship Type="http://schemas.openxmlformats.org/officeDocument/2006/relationships/hyperlink" Target="https://grantcue.com/foundations/everett-and-marion-mitchell-foundation-207088204" TargetMode="External" Id="rId863"/><Relationship Type="http://schemas.openxmlformats.org/officeDocument/2006/relationships/hyperlink" Target="https://grantcue.com/foundations/pjc-foundation-c-o-sterling-foundation-management-llc-202712394" TargetMode="External" Id="rId864"/><Relationship Type="http://schemas.openxmlformats.org/officeDocument/2006/relationships/hyperlink" Target="https://grantcue.com/foundations/cjl-charitable-foundation-046552121" TargetMode="External" Id="rId865"/><Relationship Type="http://schemas.openxmlformats.org/officeDocument/2006/relationships/hyperlink" Target="https://grantcue.com/foundations/bafflin-foundation-050454795" TargetMode="External" Id="rId866"/><Relationship Type="http://schemas.openxmlformats.org/officeDocument/2006/relationships/hyperlink" Target="https://grantcue.com/foundations/demoulas-foundation-042723441" TargetMode="External" Id="rId867"/><Relationship Type="http://schemas.openxmlformats.org/officeDocument/2006/relationships/hyperlink" Target="https://www.baystatecharitable.com/" TargetMode="External" Id="rId868"/><Relationship Type="http://schemas.openxmlformats.org/officeDocument/2006/relationships/hyperlink" Target="https://grantcue.com/foundations/the-bay-state-federal-savings-charitable-foundation-043415547" TargetMode="External" Id="rId869"/><Relationship Type="http://schemas.openxmlformats.org/officeDocument/2006/relationships/hyperlink" Target="https://grantcue.com/foundations/roberta-m-childs-charitable-foundation-042660275" TargetMode="External" Id="rId870"/><Relationship Type="http://schemas.openxmlformats.org/officeDocument/2006/relationships/hyperlink" Target="https://grantcue.com/foundations/kevin-and-nicole-systrom-foundation-863372429" TargetMode="External" Id="rId871"/><Relationship Type="http://schemas.openxmlformats.org/officeDocument/2006/relationships/hyperlink" Target="https://grantcue.com/foundations/the-windover-foundation-046897800" TargetMode="External" Id="rId872"/><Relationship Type="http://schemas.openxmlformats.org/officeDocument/2006/relationships/hyperlink" Target="https://grantcue.com/foundations/spier-family-foundation-656423627" TargetMode="External" Id="rId873"/><Relationship Type="http://schemas.openxmlformats.org/officeDocument/2006/relationships/hyperlink" Target="https://harrisphilanthropies.org/" TargetMode="External" Id="rId874"/><Relationship Type="http://schemas.openxmlformats.org/officeDocument/2006/relationships/hyperlink" Target="https://grantcue.com/foundations/harris-philanthropies-inc-464326561" TargetMode="External" Id="rId875"/><Relationship Type="http://schemas.openxmlformats.org/officeDocument/2006/relationships/hyperlink" Target="https://grantcue.com/foundations/the-slater-foundation-inc-311582513" TargetMode="External" Id="rId876"/><Relationship Type="http://schemas.openxmlformats.org/officeDocument/2006/relationships/hyperlink" Target="https://grantcue.com/foundations/c-northrop-and-a-marder-pond-fdn-226727894" TargetMode="External" Id="rId877"/><Relationship Type="http://schemas.openxmlformats.org/officeDocument/2006/relationships/hyperlink" Target="https://grantcue.com/foundations/elisha-v-ashton-trust-uw-046016303" TargetMode="External" Id="rId878"/><Relationship Type="http://schemas.openxmlformats.org/officeDocument/2006/relationships/hyperlink" Target="https://grantcue.com/foundations/tan-family-education-foundation-455413079" TargetMode="External" Id="rId879"/><Relationship Type="http://schemas.openxmlformats.org/officeDocument/2006/relationships/hyperlink" Target="https://grantcue.com/foundations/western-philanthropies-inc-446011936" TargetMode="External" Id="rId880"/><Relationship Type="http://schemas.openxmlformats.org/officeDocument/2006/relationships/hyperlink" Target="https://grantcue.com/foundations/dysimmune-diseases-foundation-451477924" TargetMode="External" Id="rId881"/><Relationship Type="http://schemas.openxmlformats.org/officeDocument/2006/relationships/hyperlink" Target="https://grantcue.com/foundations/charles-pankow-foundation-710919052" TargetMode="External" Id="rId882"/><Relationship Type="http://schemas.openxmlformats.org/officeDocument/2006/relationships/hyperlink" Target="https://grantcue.com/foundations/hirsh-family-foundation-043191009" TargetMode="External" Id="rId883"/><Relationship Type="http://schemas.openxmlformats.org/officeDocument/2006/relationships/hyperlink" Target="https://grantcue.com/foundations/six-string-giving-foundation-872664106" TargetMode="External" Id="rId884"/><Relationship Type="http://schemas.openxmlformats.org/officeDocument/2006/relationships/hyperlink" Target="https://grantcue.com/foundations/henry-hornblower-fund-inc-237425285" TargetMode="External" Id="rId885"/><Relationship Type="http://schemas.openxmlformats.org/officeDocument/2006/relationships/hyperlink" Target="https://grantcue.com/foundations/conine-family-foundation-c-o-paul-mccoy-family-office-svcs-815313933" TargetMode="External" Id="rId886"/><Relationship Type="http://schemas.openxmlformats.org/officeDocument/2006/relationships/hyperlink" Target="https://www.nebf.org/" TargetMode="External" Id="rId887"/><Relationship Type="http://schemas.openxmlformats.org/officeDocument/2006/relationships/hyperlink" Target="https://grantcue.com/foundations/new-england-biolabs-foundation-042776213" TargetMode="External" Id="rId888"/><Relationship Type="http://schemas.openxmlformats.org/officeDocument/2006/relationships/hyperlink" Target="https://www.charlesbankhomesfoundation.org/" TargetMode="External" Id="rId889"/><Relationship Type="http://schemas.openxmlformats.org/officeDocument/2006/relationships/hyperlink" Target="https://grantcue.com/foundations/charlesbank-homes-042103755" TargetMode="External" Id="rId890"/><Relationship Type="http://schemas.openxmlformats.org/officeDocument/2006/relationships/hyperlink" Target="https://grantcue.com/foundations/csp-charitable-foundation-471397117" TargetMode="External" Id="rId891"/><Relationship Type="http://schemas.openxmlformats.org/officeDocument/2006/relationships/hyperlink" Target="https://grantcue.com/foundations/parker-family-foundation-043542674" TargetMode="External" Id="rId892"/><Relationship Type="http://schemas.openxmlformats.org/officeDocument/2006/relationships/hyperlink" Target="https://grantcue.com/foundations/bell-family-foundation-046771029" TargetMode="External" Id="rId893"/><Relationship Type="http://schemas.openxmlformats.org/officeDocument/2006/relationships/hyperlink" Target="https://grantcue.com/foundations/the-baddour-family-foundation-043446684" TargetMode="External" Id="rId894"/><Relationship Type="http://schemas.openxmlformats.org/officeDocument/2006/relationships/hyperlink" Target="https://grantcue.com/foundations/tbd-foundation-476490075" TargetMode="External" Id="rId895"/><Relationship Type="http://schemas.openxmlformats.org/officeDocument/2006/relationships/hyperlink" Target="https://grantcue.com/foundations/o-donnell-family-charitable-trust-joseph-matzkin-esq-trustee-046828957" TargetMode="External" Id="rId896"/><Relationship Type="http://schemas.openxmlformats.org/officeDocument/2006/relationships/hyperlink" Target="https://grantcue.com/foundations/boston-fatherless-and-widows-society-046006506" TargetMode="External" Id="rId897"/><Relationship Type="http://schemas.openxmlformats.org/officeDocument/2006/relationships/hyperlink" Target="https://grantcue.com/foundations/the-c-richard-and-olive-j-brose-hie-hill-foundation-inc-262365301" TargetMode="External" Id="rId898"/><Relationship Type="http://schemas.openxmlformats.org/officeDocument/2006/relationships/hyperlink" Target="https://grantcue.com/foundations/ttee-uw-of-frank-m-noonan-046025957" TargetMode="External" Id="rId899"/><Relationship Type="http://schemas.openxmlformats.org/officeDocument/2006/relationships/hyperlink" Target="https://parkerfoundationlowell.org/" TargetMode="External" Id="rId900"/><Relationship Type="http://schemas.openxmlformats.org/officeDocument/2006/relationships/hyperlink" Target="https://grantcue.com/foundations/theodore-edson-parker-foundation-046036092" TargetMode="External" Id="rId901"/><Relationship Type="http://schemas.openxmlformats.org/officeDocument/2006/relationships/hyperlink" Target="https://www.capecodfive.com/" TargetMode="External" Id="rId902"/><Relationship Type="http://schemas.openxmlformats.org/officeDocument/2006/relationships/hyperlink" Target="https://grantcue.com/foundations/mutual-bancorp-foundation-inc-fka-cape-cod-5-foundation-inc-843443360" TargetMode="External" Id="rId903"/><Relationship Type="http://schemas.openxmlformats.org/officeDocument/2006/relationships/hyperlink" Target="https://grantcue.com/foundations/bilezikian-family-foundation-inc-043504021" TargetMode="External" Id="rId904"/><Relationship Type="http://schemas.openxmlformats.org/officeDocument/2006/relationships/hyperlink" Target="https://grantcue.com/foundations/the-buchwald-family-foundation-454059273" TargetMode="External" Id="rId905"/><Relationship Type="http://schemas.openxmlformats.org/officeDocument/2006/relationships/hyperlink" Target="https://grantcue.com/foundations/nancy-conger-weldon-charitable-foundation-inc-043495623" TargetMode="External" Id="rId906"/><Relationship Type="http://schemas.openxmlformats.org/officeDocument/2006/relationships/hyperlink" Target="https://grantcue.com/foundations/stifler-family-foundation-106001398" TargetMode="External" Id="rId907"/><Relationship Type="http://schemas.openxmlformats.org/officeDocument/2006/relationships/hyperlink" Target="https://grantcue.com/foundations/the-lenox-foundation-311532337" TargetMode="External" Id="rId908"/><Relationship Type="http://schemas.openxmlformats.org/officeDocument/2006/relationships/hyperlink" Target="https://grantcue.com/foundations/gerald-r-jordan-foundation-043293081" TargetMode="External" Id="rId909"/><Relationship Type="http://schemas.openxmlformats.org/officeDocument/2006/relationships/hyperlink" Target="https://grantcue.com/foundations/dickinson-family-foundation-inc-c-o-grassi-and-co-cpa-s-pc-911969396" TargetMode="External" Id="rId910"/><Relationship Type="http://schemas.openxmlformats.org/officeDocument/2006/relationships/hyperlink" Target="https://grantcue.com/foundations/g-and-d-daniels-wildlife-trb-274671977" TargetMode="External" Id="rId911"/><Relationship Type="http://schemas.openxmlformats.org/officeDocument/2006/relationships/hyperlink" Target="https://grantcue.com/foundations/glass-charitable-foundation-367255316" TargetMode="External" Id="rId912"/><Relationship Type="http://schemas.openxmlformats.org/officeDocument/2006/relationships/hyperlink" Target="https://grantcue.com/foundations/the-seaver-foundation-510461454" TargetMode="External" Id="rId913"/><Relationship Type="http://schemas.openxmlformats.org/officeDocument/2006/relationships/hyperlink" Target="https://www.endowmentforhealth.org/" TargetMode="External" Id="rId914"/><Relationship Type="http://schemas.openxmlformats.org/officeDocument/2006/relationships/hyperlink" Target="https://grantcue.com/foundations/endowment-for-health-inc-020512290" TargetMode="External" Id="rId915"/><Relationship Type="http://schemas.openxmlformats.org/officeDocument/2006/relationships/hyperlink" Target="https://grantcue.com/foundations/the-peninsula-charities-foundation-ii-650877197" TargetMode="External" Id="rId916"/><Relationship Type="http://schemas.openxmlformats.org/officeDocument/2006/relationships/hyperlink" Target="https://grantcue.com/foundations/timothy-and-barbara-michels-family-foundation-392044009" TargetMode="External" Id="rId917"/><Relationship Type="http://schemas.openxmlformats.org/officeDocument/2006/relationships/hyperlink" Target="https://grantcue.com/foundations/fund-for-individual-potential-266112299" TargetMode="External" Id="rId918"/><Relationship Type="http://schemas.openxmlformats.org/officeDocument/2006/relationships/hyperlink" Target="https://grantcue.com/foundations/emily-landecker-foundation-inc-201983521" TargetMode="External" Id="rId919"/><Relationship Type="http://schemas.openxmlformats.org/officeDocument/2006/relationships/hyperlink" Target="https://grantcue.com/foundations/the-couch-family-foundation-c-o-cf-advisors-100000573" TargetMode="External" Id="rId920"/><Relationship Type="http://schemas.openxmlformats.org/officeDocument/2006/relationships/hyperlink" Target="https://grantcue.com/foundations/engles-family-foundation-813124268" TargetMode="External" Id="rId921"/><Relationship Type="http://schemas.openxmlformats.org/officeDocument/2006/relationships/hyperlink" Target="https://grantcue.com/foundations/cogswell-benevolent-trust-020235690" TargetMode="External" Id="rId922"/><Relationship Type="http://schemas.openxmlformats.org/officeDocument/2006/relationships/hyperlink" Target="https://grantcue.com/foundations/charles-foundation-inc-c-o-robert-c-rooke-223292066" TargetMode="External" Id="rId923"/><Relationship Type="http://schemas.openxmlformats.org/officeDocument/2006/relationships/hyperlink" Target="https://grantcue.com/foundations/jane-s-trust-foundation-273422536" TargetMode="External" Id="rId924"/><Relationship Type="http://schemas.openxmlformats.org/officeDocument/2006/relationships/hyperlink" Target="https://grantcue.com/foundations/lubbe-family-foundation-456643003" TargetMode="External" Id="rId925"/><Relationship Type="http://schemas.openxmlformats.org/officeDocument/2006/relationships/hyperlink" Target="https://grantcue.com/foundations/the-burkehaven-family-foundation-826746205" TargetMode="External" Id="rId926"/><Relationship Type="http://schemas.openxmlformats.org/officeDocument/2006/relationships/hyperlink" Target="https://grantcue.com/foundations/grey-rocks-foundation-inc-042944189" TargetMode="External" Id="rId927"/><Relationship Type="http://schemas.openxmlformats.org/officeDocument/2006/relationships/hyperlink" Target="https://grantcue.com/foundations/spaht-family-foundation-832183149" TargetMode="External" Id="rId928"/><Relationship Type="http://schemas.openxmlformats.org/officeDocument/2006/relationships/hyperlink" Target="https://grantcue.com/foundations/clearview-family-foundation-137347303" TargetMode="External" Id="rId929"/><Relationship Type="http://schemas.openxmlformats.org/officeDocument/2006/relationships/hyperlink" Target="https://grantcue.com/foundations/the-penates-foundation-222536075" TargetMode="External" Id="rId930"/><Relationship Type="http://schemas.openxmlformats.org/officeDocument/2006/relationships/hyperlink" Target="https://grantcue.com/foundations/barrette-family-fund-043732711" TargetMode="External" Id="rId931"/><Relationship Type="http://schemas.openxmlformats.org/officeDocument/2006/relationships/hyperlink" Target="https://grantcue.com/foundations/mt-roeschmore-foundation-020519852" TargetMode="External" Id="rId932"/><Relationship Type="http://schemas.openxmlformats.org/officeDocument/2006/relationships/hyperlink" Target="https://servicecuimpactfoundation.org/" TargetMode="External" Id="rId933"/><Relationship Type="http://schemas.openxmlformats.org/officeDocument/2006/relationships/hyperlink" Target="https://grantcue.com/foundations/service-credit-union-impact-foundation-843223773" TargetMode="External" Id="rId934"/><Relationship Type="http://schemas.openxmlformats.org/officeDocument/2006/relationships/hyperlink" Target="https://grantcue.com/foundations/the-deka-foundation-271188399" TargetMode="External" Id="rId935"/><Relationship Type="http://schemas.openxmlformats.org/officeDocument/2006/relationships/hyperlink" Target="https://www.nhchildrenshealthfoundation.org/" TargetMode="External" Id="rId936"/><Relationship Type="http://schemas.openxmlformats.org/officeDocument/2006/relationships/hyperlink" Target="https://grantcue.com/foundations/new-hampshire-children-s-health-foundation-020497577" TargetMode="External" Id="rId937"/><Relationship Type="http://schemas.openxmlformats.org/officeDocument/2006/relationships/hyperlink" Target="https://grantcue.com/foundations/the-linden-foundation-inc-c-o-gma-foundations-226678640" TargetMode="External" Id="rId938"/><Relationship Type="http://schemas.openxmlformats.org/officeDocument/2006/relationships/hyperlink" Target="https://grantcue.com/foundations/stanton-k-9-foundation-991383074" TargetMode="External" Id="rId939"/><Relationship Type="http://schemas.openxmlformats.org/officeDocument/2006/relationships/hyperlink" Target="https://grantcue.com/foundations/chutorian-semler-family-foundation-371557936" TargetMode="External" Id="rId940"/><Relationship Type="http://schemas.openxmlformats.org/officeDocument/2006/relationships/hyperlink" Target="https://www.foundationforseacoasthealth.org/" TargetMode="External" Id="rId941"/><Relationship Type="http://schemas.openxmlformats.org/officeDocument/2006/relationships/hyperlink" Target="https://grantcue.com/foundations/foundation-for-seacoast-health-020386319" TargetMode="External" Id="rId942"/><Relationship Type="http://schemas.openxmlformats.org/officeDocument/2006/relationships/hyperlink" Target="https://grantcue.com/foundations/cabbadetus-foundation-266124255" TargetMode="External" Id="rId943"/><Relationship Type="http://schemas.openxmlformats.org/officeDocument/2006/relationships/hyperlink" Target="https://grantcue.com/foundations/mary-gale-foundation-inc-571171038" TargetMode="External" Id="rId944"/><Relationship Type="http://schemas.openxmlformats.org/officeDocument/2006/relationships/hyperlink" Target="https://www.thedoblesfoundation.org/" TargetMode="External" Id="rId945"/><Relationship Type="http://schemas.openxmlformats.org/officeDocument/2006/relationships/hyperlink" Target="https://grantcue.com/foundations/arthur-jr-dobles-and-olive-g-dobles-crut-326435321" TargetMode="External" Id="rId946"/><Relationship Type="http://schemas.openxmlformats.org/officeDocument/2006/relationships/hyperlink" Target="https://grantcue.com/foundations/samuel-p-hunt-foundation-c-o-james-c-tyrie-trustee-026004471" TargetMode="External" Id="rId947"/><Relationship Type="http://schemas.openxmlformats.org/officeDocument/2006/relationships/hyperlink" Target="https://grantcue.com/foundations/jwm-iii-family-foundation-832744661" TargetMode="External" Id="rId948"/><Relationship Type="http://schemas.openxmlformats.org/officeDocument/2006/relationships/hyperlink" Target="https://grantcue.com/foundations/the-foss-family-foundation-c-o-dan-davidson-020511772" TargetMode="External" Id="rId949"/><Relationship Type="http://schemas.openxmlformats.org/officeDocument/2006/relationships/hyperlink" Target="https://grantcue.com/foundations/the-vincent-dowling-family-foundation-inc-020709433" TargetMode="External" Id="rId950"/><Relationship Type="http://schemas.openxmlformats.org/officeDocument/2006/relationships/hyperlink" Target="https://www.alexandereastman.org/" TargetMode="External" Id="rId951"/><Relationship Type="http://schemas.openxmlformats.org/officeDocument/2006/relationships/hyperlink" Target="https://grantcue.com/foundations/alexander-eastman-foundation-020222124" TargetMode="External" Id="rId952"/><Relationship Type="http://schemas.openxmlformats.org/officeDocument/2006/relationships/hyperlink" Target="https://grantcue.com/foundations/the-prudential-foundation-222175290" TargetMode="External" Id="rId953"/><Relationship Type="http://schemas.openxmlformats.org/officeDocument/2006/relationships/hyperlink" Target="https://grantcue.com/foundations/douglas-m-noble-family-foundation-853962893" TargetMode="External" Id="rId954"/><Relationship Type="http://schemas.openxmlformats.org/officeDocument/2006/relationships/hyperlink" Target="https://www.bms.com/FOUNDATION" TargetMode="External" Id="rId955"/><Relationship Type="http://schemas.openxmlformats.org/officeDocument/2006/relationships/hyperlink" Target="https://grantcue.com/foundations/bristol-myers-squibb-foundation-inc-133127947" TargetMode="External" Id="rId956"/><Relationship Type="http://schemas.openxmlformats.org/officeDocument/2006/relationships/hyperlink" Target="https://grantcue.com/foundations/merck-foundation-a-new-jersey-nonprofit-corporation-226028476" TargetMode="External" Id="rId957"/><Relationship Type="http://schemas.openxmlformats.org/officeDocument/2006/relationships/hyperlink" Target="https://grantcue.com/foundations/the-wilf-family-foundation-226075840" TargetMode="External" Id="rId958"/><Relationship Type="http://schemas.openxmlformats.org/officeDocument/2006/relationships/hyperlink" Target="https://grantcue.com/foundations/the-leon-and-toby-cooperman-family-foundation-133102941" TargetMode="External" Id="rId959"/><Relationship Type="http://schemas.openxmlformats.org/officeDocument/2006/relationships/hyperlink" Target="https://grantcue.com/foundations/golden-dome-foundation-inc-473400712" TargetMode="External" Id="rId960"/><Relationship Type="http://schemas.openxmlformats.org/officeDocument/2006/relationships/hyperlink" Target="https://grantcue.com/foundations/fm-kirby-foundation-inc-516017929" TargetMode="External" Id="rId961"/><Relationship Type="http://schemas.openxmlformats.org/officeDocument/2006/relationships/hyperlink" Target="https://grantcue.com/foundations/ap-kirby-jr-foundation-inc-222922817" TargetMode="External" Id="rId962"/><Relationship Type="http://schemas.openxmlformats.org/officeDocument/2006/relationships/hyperlink" Target="https://grantcue.com/foundations/margaret-a-darrin-charitable-trust-c-o-michael-t-hanifin-476723443" TargetMode="External" Id="rId963"/><Relationship Type="http://schemas.openxmlformats.org/officeDocument/2006/relationships/hyperlink" Target="https://grantcue.com/foundations/the-townsend-foundation-inc-223435514" TargetMode="External" Id="rId964"/><Relationship Type="http://schemas.openxmlformats.org/officeDocument/2006/relationships/hyperlink" Target="https://grantcue.com/foundations/henry-m-rowan-family-foundation-inc-223655770" TargetMode="External" Id="rId965"/><Relationship Type="http://schemas.openxmlformats.org/officeDocument/2006/relationships/hyperlink" Target="https://grantcue.com/foundations/victoria-foundation-inc-221554541" TargetMode="External" Id="rId966"/><Relationship Type="http://schemas.openxmlformats.org/officeDocument/2006/relationships/hyperlink" Target="https://grantcue.com/foundations/max-and-lilian-rappaport-foundation-ft-treatment-and-study-of-social-trauma-223410986" TargetMode="External" Id="rId967"/><Relationship Type="http://schemas.openxmlformats.org/officeDocument/2006/relationships/hyperlink" Target="https://grantcue.com/foundations/high-meadows-foundation-c-o-carl-ferenbach-208521462" TargetMode="External" Id="rId968"/><Relationship Type="http://schemas.openxmlformats.org/officeDocument/2006/relationships/hyperlink" Target="https://grantcue.com/foundations/the-jay-and-linda-grunin-foundation-d-b-a-grunin-foundation-453988913" TargetMode="External" Id="rId969"/><Relationship Type="http://schemas.openxmlformats.org/officeDocument/2006/relationships/hyperlink" Target="https://grantcue.com/foundations/hfo-foundation-236870251" TargetMode="External" Id="rId970"/><Relationship Type="http://schemas.openxmlformats.org/officeDocument/2006/relationships/hyperlink" Target="https://grantcue.com/foundations/blanche-and-irving-laurie-foundation-222489725" TargetMode="External" Id="rId971"/><Relationship Type="http://schemas.openxmlformats.org/officeDocument/2006/relationships/hyperlink" Target="https://grantcue.com/foundations/exelon-foundation-830499473" TargetMode="External" Id="rId972"/><Relationship Type="http://schemas.openxmlformats.org/officeDocument/2006/relationships/hyperlink" Target="https://grantcue.com/foundations/the-crh-foundation-222669586" TargetMode="External" Id="rId973"/><Relationship Type="http://schemas.openxmlformats.org/officeDocument/2006/relationships/hyperlink" Target="https://www.grdodge.org/" TargetMode="External" Id="rId974"/><Relationship Type="http://schemas.openxmlformats.org/officeDocument/2006/relationships/hyperlink" Target="https://grantcue.com/foundations/geraldine-r-dodge-foundation-inc-237406010" TargetMode="External" Id="rId975"/><Relationship Type="http://schemas.openxmlformats.org/officeDocument/2006/relationships/hyperlink" Target="https://grantcue.com/foundations/the-haines-family-foundation-inc-c-o-holly-haines-223412616" TargetMode="External" Id="rId976"/><Relationship Type="http://schemas.openxmlformats.org/officeDocument/2006/relationships/hyperlink" Target="https://www.hovnanianfoundation.org/" TargetMode="External" Id="rId977"/><Relationship Type="http://schemas.openxmlformats.org/officeDocument/2006/relationships/hyperlink" Target="https://grantcue.com/foundations/the-h-hovnanian-family-foundation-inc-592714390" TargetMode="External" Id="rId978"/><Relationship Type="http://schemas.openxmlformats.org/officeDocument/2006/relationships/hyperlink" Target="https://grantcue.com/foundations/mustang-foundation-inc-823625985" TargetMode="External" Id="rId979"/><Relationship Type="http://schemas.openxmlformats.org/officeDocument/2006/relationships/hyperlink" Target="https://grantcue.com/foundations/henry-and-marilyn-taub-foundation-226100525" TargetMode="External" Id="rId980"/><Relationship Type="http://schemas.openxmlformats.org/officeDocument/2006/relationships/hyperlink" Target="https://grantcue.com/foundations/dorothy-fielder-brown-irrevocable-tr-226765061" TargetMode="External" Id="rId981"/><Relationship Type="http://schemas.openxmlformats.org/officeDocument/2006/relationships/hyperlink" Target="https://grantcue.com/foundations/new-tamarind-foundation-inc-c-o-pkf-o-connor-davies-263324875" TargetMode="External" Id="rId982"/><Relationship Type="http://schemas.openxmlformats.org/officeDocument/2006/relationships/hyperlink" Target="https://www.hfnj.org/" TargetMode="External" Id="rId983"/><Relationship Type="http://schemas.openxmlformats.org/officeDocument/2006/relationships/hyperlink" Target="https://grantcue.com/foundations/the-healthcare-foundation-of-new-jersey-inc-223451664" TargetMode="External" Id="rId984"/><Relationship Type="http://schemas.openxmlformats.org/officeDocument/2006/relationships/hyperlink" Target="https://grantcue.com/foundations/martin-and-sondra-rappaport-charitable-private-foundation-inc-383854291" TargetMode="External" Id="rId985"/><Relationship Type="http://schemas.openxmlformats.org/officeDocument/2006/relationships/hyperlink" Target="https://grantcue.com/foundations/hugin-family-foundation-inc-030374762" TargetMode="External" Id="rId986"/><Relationship Type="http://schemas.openxmlformats.org/officeDocument/2006/relationships/hyperlink" Target="https://grantcue.com/foundations/pseg-foundation-inc-223125880" TargetMode="External" Id="rId987"/><Relationship Type="http://schemas.openxmlformats.org/officeDocument/2006/relationships/hyperlink" Target="https://grantcue.com/foundations/hugh-l-adams-charitable-trust-136039262" TargetMode="External" Id="rId988"/><Relationship Type="http://schemas.openxmlformats.org/officeDocument/2006/relationships/hyperlink" Target="https://grantcue.com/foundations/kceg-foundation-the-137103161" TargetMode="External" Id="rId989"/><Relationship Type="http://schemas.openxmlformats.org/officeDocument/2006/relationships/hyperlink" Target="https://grantcue.com/foundations/the-widgeon-point-charitable-foundation-136201175" TargetMode="External" Id="rId990"/><Relationship Type="http://schemas.openxmlformats.org/officeDocument/2006/relationships/hyperlink" Target="https://grantcue.com/foundations/the-mcj-amelior-foundation-222497895" TargetMode="External" Id="rId991"/><Relationship Type="http://schemas.openxmlformats.org/officeDocument/2006/relationships/hyperlink" Target="https://grantcue.com/foundations/the-kaplen-foundation-226048152" TargetMode="External" Id="rId992"/><Relationship Type="http://schemas.openxmlformats.org/officeDocument/2006/relationships/hyperlink" Target="https://grantcue.com/foundations/sff-foundation-208522594" TargetMode="External" Id="rId993"/><Relationship Type="http://schemas.openxmlformats.org/officeDocument/2006/relationships/hyperlink" Target="https://grantcue.com/foundations/gong-family-foundation-850778984" TargetMode="External" Id="rId994"/><Relationship Type="http://schemas.openxmlformats.org/officeDocument/2006/relationships/hyperlink" Target="https://grantcue.com/foundations/the-fournier-family-foundation-c-o-pennant-investors-gp-202015176" TargetMode="External" Id="rId995"/><Relationship Type="http://schemas.openxmlformats.org/officeDocument/2006/relationships/hyperlink" Target="https://grantcue.com/foundations/the-kimmelman-family-foundation-c-o-rosanne-migliorino-826694821" TargetMode="External" Id="rId996"/><Relationship Type="http://schemas.openxmlformats.org/officeDocument/2006/relationships/hyperlink" Target="https://grantcue.com/foundations/sy-syms-foundation-222617727" TargetMode="External" Id="rId997"/><Relationship Type="http://schemas.openxmlformats.org/officeDocument/2006/relationships/hyperlink" Target="https://grantcue.com/foundations/the-james-and-sharon-maida-foundation-223479321" TargetMode="External" Id="rId998"/><Relationship Type="http://schemas.openxmlformats.org/officeDocument/2006/relationships/hyperlink" Target="https://grantcue.com/foundations/hopelab-foundation-inc-770560011" TargetMode="External" Id="rId999"/><Relationship Type="http://schemas.openxmlformats.org/officeDocument/2006/relationships/hyperlink" Target="https://www.stonefdnnj.org/" TargetMode="External" Id="rId1000"/><Relationship Type="http://schemas.openxmlformats.org/officeDocument/2006/relationships/hyperlink" Target="https://grantcue.com/foundations/the-stone-foundation-of-new-jersey-133947516" TargetMode="External" Id="rId1001"/><Relationship Type="http://schemas.openxmlformats.org/officeDocument/2006/relationships/hyperlink" Target="https://grantcue.com/foundations/the-copper-beech-foundation-inc-223793126" TargetMode="External" Id="rId1002"/><Relationship Type="http://schemas.openxmlformats.org/officeDocument/2006/relationships/hyperlink" Target="https://grantcue.com/foundations/lumena-foundation-a-new-jersey-nonprofit-corporation-823472924" TargetMode="External" Id="rId1003"/><Relationship Type="http://schemas.openxmlformats.org/officeDocument/2006/relationships/hyperlink" Target="https://grantcue.com/foundations/william-g-rohrer-charitable-foundation-226455062" TargetMode="External" Id="rId1004"/><Relationship Type="http://schemas.openxmlformats.org/officeDocument/2006/relationships/hyperlink" Target="https://grantcue.com/foundations/the-schwartz-creed-foundation-c-o-robert-schwartz-232267403" TargetMode="External" Id="rId1005"/><Relationship Type="http://schemas.openxmlformats.org/officeDocument/2006/relationships/hyperlink" Target="https://grantcue.com/foundations/the-sumner-family-foundation-inc-474017008" TargetMode="External" Id="rId1006"/><Relationship Type="http://schemas.openxmlformats.org/officeDocument/2006/relationships/hyperlink" Target="https://grantcue.com/foundations/george-h-and-estelle-m-sands-foundation-c-o-jeffrey-h-sands-trustee-223483828" TargetMode="External" Id="rId1007"/><Relationship Type="http://schemas.openxmlformats.org/officeDocument/2006/relationships/hyperlink" Target="https://grantcue.com/foundations/the-sandy-hill-foundation-222668774" TargetMode="External" Id="rId1008"/><Relationship Type="http://schemas.openxmlformats.org/officeDocument/2006/relationships/hyperlink" Target="https://grantcue.com/foundations/s-irving-and-anne-nevard-sherr-foundation-c-o-orloff-lowenbach-et-al-464070243" TargetMode="External" Id="rId1009"/><Relationship Type="http://schemas.openxmlformats.org/officeDocument/2006/relationships/hyperlink" Target="https://grantcue.com/foundations/envision-healthcare-charitable-fund-824054697" TargetMode="External" Id="rId1010"/><Relationship Type="http://schemas.openxmlformats.org/officeDocument/2006/relationships/hyperlink" Target="https://www.turrellfund.org/" TargetMode="External" Id="rId1011"/><Relationship Type="http://schemas.openxmlformats.org/officeDocument/2006/relationships/hyperlink" Target="https://grantcue.com/foundations/turrell-fund-221551936" TargetMode="External" Id="rId1012"/><Relationship Type="http://schemas.openxmlformats.org/officeDocument/2006/relationships/hyperlink" Target="https://grantcue.com/foundations/allen-i-gross-charitable-foundation-112906887" TargetMode="External" Id="rId1013"/><Relationship Type="http://schemas.openxmlformats.org/officeDocument/2006/relationships/hyperlink" Target="https://grantcue.com/foundations/chuny-and-chavi-herzka-foundation-inc-872365342" TargetMode="External" Id="rId1014"/><Relationship Type="http://schemas.openxmlformats.org/officeDocument/2006/relationships/hyperlink" Target="https://columbiabankonline.com/COLUMBIA-FOUNDATION" TargetMode="External" Id="rId1015"/><Relationship Type="http://schemas.openxmlformats.org/officeDocument/2006/relationships/hyperlink" Target="https://grantcue.com/foundations/columbia-bank-foundation-201115566" TargetMode="External" Id="rId1016"/><Relationship Type="http://schemas.openxmlformats.org/officeDocument/2006/relationships/hyperlink" Target="https://grantcue.com/foundations/ej-grassmann-trust-226326539" TargetMode="External" Id="rId1017"/><Relationship Type="http://schemas.openxmlformats.org/officeDocument/2006/relationships/hyperlink" Target="https://grantcue.com/foundations/the-lebensfeld-foundation-c-o-sullivan-and-cromwell-llp-136086169" TargetMode="External" Id="rId1018"/><Relationship Type="http://schemas.openxmlformats.org/officeDocument/2006/relationships/hyperlink" Target="https://grantcue.com/foundations/the-burke-foundation-inc-521632596" TargetMode="External" Id="rId1019"/><Relationship Type="http://schemas.openxmlformats.org/officeDocument/2006/relationships/hyperlink" Target="https://www.fundfornj.org/" TargetMode="External" Id="rId1020"/><Relationship Type="http://schemas.openxmlformats.org/officeDocument/2006/relationships/hyperlink" Target="https://grantcue.com/foundations/fund-for-new-jersey-221895028" TargetMode="External" Id="rId1021"/><Relationship Type="http://schemas.openxmlformats.org/officeDocument/2006/relationships/hyperlink" Target="https://grantcue.com/foundations/curtis-w-mcgraw-foundation-221761678" TargetMode="External" Id="rId1022"/><Relationship Type="http://schemas.openxmlformats.org/officeDocument/2006/relationships/hyperlink" Target="https://grantcue.com/foundations/ray-and-sharon-haber-foundation-inc-202059762" TargetMode="External" Id="rId1023"/><Relationship Type="http://schemas.openxmlformats.org/officeDocument/2006/relationships/hyperlink" Target="https://www.broadridge.com/ABOUT/SUSTAINABILITY/" TargetMode="External" Id="rId1024"/><Relationship Type="http://schemas.openxmlformats.org/officeDocument/2006/relationships/hyperlink" Target="https://grantcue.com/foundations/broadridge-foundation-c-o-broadridge-financial-solutions-262870487" TargetMode="External" Id="rId1025"/><Relationship Type="http://schemas.openxmlformats.org/officeDocument/2006/relationships/hyperlink" Target="https://www.oceanfirstfdn.org/" TargetMode="External" Id="rId1026"/><Relationship Type="http://schemas.openxmlformats.org/officeDocument/2006/relationships/hyperlink" Target="https://grantcue.com/foundations/oceanfirst-foundation-223465454" TargetMode="External" Id="rId1027"/><Relationship Type="http://schemas.openxmlformats.org/officeDocument/2006/relationships/hyperlink" Target="https://grantcue.com/foundations/louise-washington-charitable-tr-226580528" TargetMode="External" Id="rId1028"/><Relationship Type="http://schemas.openxmlformats.org/officeDocument/2006/relationships/hyperlink" Target="https://grantcue.com/foundations/michael-j-and-patricia-levitt-family-charitable-foundation-inc-208140755" TargetMode="External" Id="rId1029"/><Relationship Type="http://schemas.openxmlformats.org/officeDocument/2006/relationships/hyperlink" Target="https://grantcue.com/foundations/holmes-family-foundation-inc-383709254" TargetMode="External" Id="rId1030"/><Relationship Type="http://schemas.openxmlformats.org/officeDocument/2006/relationships/hyperlink" Target="https://grantcue.com/foundations/krieger-charitable-trust-fka-cecilia-l-krieger-trust-226374448" TargetMode="External" Id="rId1031"/><Relationship Type="http://schemas.openxmlformats.org/officeDocument/2006/relationships/hyperlink" Target="https://grantcue.com/foundations/the-goldman-family-foundation-372009380" TargetMode="External" Id="rId1032"/><Relationship Type="http://schemas.openxmlformats.org/officeDocument/2006/relationships/hyperlink" Target="https://grantcue.com/foundations/mike-and-patti-hennessy-foundation-inc-854293362" TargetMode="External" Id="rId1033"/><Relationship Type="http://schemas.openxmlformats.org/officeDocument/2006/relationships/hyperlink" Target="https://grantcue.com/foundations/jules-l-plangere-jr-fam-fdn-inc-650747053" TargetMode="External" Id="rId1034"/><Relationship Type="http://schemas.openxmlformats.org/officeDocument/2006/relationships/hyperlink" Target="https://grantcue.com/foundations/the-boye-foundation-223769157" TargetMode="External" Id="rId1035"/><Relationship Type="http://schemas.openxmlformats.org/officeDocument/2006/relationships/hyperlink" Target="https://grantcue.com/foundations/the-gagnon-family-foundation-inc-fka-the-lois-e-and-neil-j-gagnon-foundation-521868735" TargetMode="External" Id="rId1036"/><Relationship Type="http://schemas.openxmlformats.org/officeDocument/2006/relationships/hyperlink" Target="https://www.chubb.com/" TargetMode="External" Id="rId1037"/><Relationship Type="http://schemas.openxmlformats.org/officeDocument/2006/relationships/hyperlink" Target="https://grantcue.com/foundations/the-chubb-foundation-226058567" TargetMode="External" Id="rId1038"/><Relationship Type="http://schemas.openxmlformats.org/officeDocument/2006/relationships/hyperlink" Target="https://grantcue.com/foundations/mary-delahanty-clapham-charitable-tr-516570085" TargetMode="External" Id="rId1039"/><Relationship Type="http://schemas.openxmlformats.org/officeDocument/2006/relationships/hyperlink" Target="https://grantcue.com/foundations/john-a-and-margaret-post-foundation-223401833" TargetMode="External" Id="rId1040"/><Relationship Type="http://schemas.openxmlformats.org/officeDocument/2006/relationships/hyperlink" Target="https://grantcue.com/foundations/the-reeves-foundation-inc-581792933" TargetMode="External" Id="rId1041"/><Relationship Type="http://schemas.openxmlformats.org/officeDocument/2006/relationships/hyperlink" Target="https://grantcue.com/foundations/joy-street-foundation-c-o-kathryn-kimber-226678567" TargetMode="External" Id="rId1042"/><Relationship Type="http://schemas.openxmlformats.org/officeDocument/2006/relationships/hyperlink" Target="https://grantcue.com/foundations/donum-dei-foundation-inc-464207574" TargetMode="External" Id="rId1043"/><Relationship Type="http://schemas.openxmlformats.org/officeDocument/2006/relationships/hyperlink" Target="https://grantcue.com/foundations/amed-khan-foundation-inc-874762796" TargetMode="External" Id="rId1044"/><Relationship Type="http://schemas.openxmlformats.org/officeDocument/2006/relationships/hyperlink" Target="https://grantcue.com/foundations/fernholz-foundation-900403980" TargetMode="External" Id="rId1045"/><Relationship Type="http://schemas.openxmlformats.org/officeDocument/2006/relationships/hyperlink" Target="https://grantcue.com/foundations/marisa-martini-private-foundation-inc-c-o-rebecca-alicea-871325288" TargetMode="External" Id="rId1046"/><Relationship Type="http://schemas.openxmlformats.org/officeDocument/2006/relationships/hyperlink" Target="https://grantcue.com/foundations/chern-family-foundation-873202211" TargetMode="External" Id="rId1047"/><Relationship Type="http://schemas.openxmlformats.org/officeDocument/2006/relationships/hyperlink" Target="https://investorsfoundation.org/" TargetMode="External" Id="rId1048"/><Relationship Type="http://schemas.openxmlformats.org/officeDocument/2006/relationships/hyperlink" Target="https://grantcue.com/foundations/investors-foundation-inc-203743857" TargetMode="External" Id="rId1049"/><Relationship Type="http://schemas.openxmlformats.org/officeDocument/2006/relationships/hyperlink" Target="https://grantcue.com/foundations/michael-j-kosloski-foundation-226800804" TargetMode="External" Id="rId1050"/><Relationship Type="http://schemas.openxmlformats.org/officeDocument/2006/relationships/hyperlink" Target="https://grantcue.com/foundations/quentin-j-kennedy-foundation-inc-222653050" TargetMode="External" Id="rId1051"/><Relationship Type="http://schemas.openxmlformats.org/officeDocument/2006/relationships/hyperlink" Target="https://grantcue.com/foundations/the-gant-family-foundation-c-o-eisner-advisory-group-llc-237015091" TargetMode="External" Id="rId1052"/><Relationship Type="http://schemas.openxmlformats.org/officeDocument/2006/relationships/hyperlink" Target="https://grantcue.com/foundations/prospect-hill-foundation-inc-c-o-meghan-w-cioffi-205572208" TargetMode="External" Id="rId1053"/><Relationship Type="http://schemas.openxmlformats.org/officeDocument/2006/relationships/hyperlink" Target="https://www.newcombefoundation.org/" TargetMode="External" Id="rId1054"/><Relationship Type="http://schemas.openxmlformats.org/officeDocument/2006/relationships/hyperlink" Target="https://grantcue.com/foundations/the-charlotte-w-newcombe-foundation-232120614" TargetMode="External" Id="rId1055"/><Relationship Type="http://schemas.openxmlformats.org/officeDocument/2006/relationships/hyperlink" Target="https://grantcue.com/foundations/healey-education-foundation-inc-223589468" TargetMode="External" Id="rId1056"/><Relationship Type="http://schemas.openxmlformats.org/officeDocument/2006/relationships/hyperlink" Target="https://grantcue.com/foundations/claudio-and-penny-pincus-foundation-261446530" TargetMode="External" Id="rId1057"/><Relationship Type="http://schemas.openxmlformats.org/officeDocument/2006/relationships/hyperlink" Target="https://grantcue.com/foundations/the-david-and-carol-lackland-family-foundation-inc-223646396" TargetMode="External" Id="rId1058"/><Relationship Type="http://schemas.openxmlformats.org/officeDocument/2006/relationships/hyperlink" Target="https://grantcue.com/foundations/salomon-stern-foundation-116036966" TargetMode="External" Id="rId1059"/><Relationship Type="http://schemas.openxmlformats.org/officeDocument/2006/relationships/hyperlink" Target="https://grantcue.com/foundations/maher-charitable-foundation-271447747" TargetMode="External" Id="rId1060"/><Relationship Type="http://schemas.openxmlformats.org/officeDocument/2006/relationships/hyperlink" Target="https://www.subaru.com/ABOUT-SUBARU/SUBARU-FOUNDATION" TargetMode="External" Id="rId1061"/><Relationship Type="http://schemas.openxmlformats.org/officeDocument/2006/relationships/hyperlink" Target="https://grantcue.com/foundations/subaru-of-america-foundation-inc-222531774" TargetMode="External" Id="rId1062"/><Relationship Type="http://schemas.openxmlformats.org/officeDocument/2006/relationships/hyperlink" Target="https://dorothybhershfoundation.org/" TargetMode="External" Id="rId1063"/><Relationship Type="http://schemas.openxmlformats.org/officeDocument/2006/relationships/hyperlink" Target="https://grantcue.com/foundations/dorothy-b-hersh-foundation-inc-222280011" TargetMode="External" Id="rId1064"/><Relationship Type="http://schemas.openxmlformats.org/officeDocument/2006/relationships/hyperlink" Target="https://njresources.com/COMMUNITY/NJNG-CHARITY/INDEX.ASPX" TargetMode="External" Id="rId1065"/><Relationship Type="http://schemas.openxmlformats.org/officeDocument/2006/relationships/hyperlink" Target="https://grantcue.com/foundations/new-jersey-natural-gas-company-charity-inc-223828939" TargetMode="External" Id="rId1066"/><Relationship Type="http://schemas.openxmlformats.org/officeDocument/2006/relationships/hyperlink" Target="https://grantcue.com/foundations/children-s-foundation-of-the-oranges-221711513" TargetMode="External" Id="rId1067"/><Relationship Type="http://schemas.openxmlformats.org/officeDocument/2006/relationships/hyperlink" Target="https://grantcue.com/foundations/csp-family-foundation-xxxxx8002-c-o-jp-morgan-201379399" TargetMode="External" Id="rId1068"/><Relationship Type="http://schemas.openxmlformats.org/officeDocument/2006/relationships/hyperlink" Target="https://grantcue.com/foundations/aish-tamid-foundation-inc-861267683" TargetMode="External" Id="rId1069"/><Relationship Type="http://schemas.openxmlformats.org/officeDocument/2006/relationships/hyperlink" Target="https://grantcue.com/foundations/sidney-and-sandy-brown-foundation-inc-223843782" TargetMode="External" Id="rId1070"/><Relationship Type="http://schemas.openxmlformats.org/officeDocument/2006/relationships/hyperlink" Target="https://grantcue.com/foundations/the-allen-family-foundation-inc-136083684" TargetMode="External" Id="rId1071"/><Relationship Type="http://schemas.openxmlformats.org/officeDocument/2006/relationships/hyperlink" Target="https://grantcue.com/foundations/domenica-foundation-inc-203904706" TargetMode="External" Id="rId1072"/><Relationship Type="http://schemas.openxmlformats.org/officeDocument/2006/relationships/hyperlink" Target="https://grantcue.com/foundations/the-marion-and-norman-tanzman-charitable-foundation-223506061" TargetMode="External" Id="rId1073"/><Relationship Type="http://schemas.openxmlformats.org/officeDocument/2006/relationships/hyperlink" Target="https://grantcue.com/foundations/paragano-family-foundation-inc-5484-05-42-222483286" TargetMode="External" Id="rId1074"/><Relationship Type="http://schemas.openxmlformats.org/officeDocument/2006/relationships/hyperlink" Target="https://grantcue.com/foundations/the-vincent-cestone-foundation-inc-223624581" TargetMode="External" Id="rId1075"/><Relationship Type="http://schemas.openxmlformats.org/officeDocument/2006/relationships/hyperlink" Target="https://grantcue.com/foundations/the-james-p-pace-family-foundation-202061425" TargetMode="External" Id="rId1076"/><Relationship Type="http://schemas.openxmlformats.org/officeDocument/2006/relationships/hyperlink" Target="https://grantcue.com/foundations/rajam-family-foundation-862217899" TargetMode="External" Id="rId1077"/><Relationship Type="http://schemas.openxmlformats.org/officeDocument/2006/relationships/hyperlink" Target="https://grantcue.com/foundations/the-loconte-family-charitable-foundation-inc-463991482" TargetMode="External" Id="rId1078"/><Relationship Type="http://schemas.openxmlformats.org/officeDocument/2006/relationships/hyperlink" Target="https://grantcue.com/foundations/the-health-care-foundation-of-the-oranges-inc-223099082" TargetMode="External" Id="rId1079"/><Relationship Type="http://schemas.openxmlformats.org/officeDocument/2006/relationships/hyperlink" Target="https://grantcue.com/foundations/kurt-and-gina-conti-family-foundation-836293063" TargetMode="External" Id="rId1080"/><Relationship Type="http://schemas.openxmlformats.org/officeDocument/2006/relationships/hyperlink" Target="https://grantcue.com/foundations/gff-foundation-270977514" TargetMode="External" Id="rId1081"/><Relationship Type="http://schemas.openxmlformats.org/officeDocument/2006/relationships/hyperlink" Target="https://grantcue.com/foundations/tt-ua-wh-oliver-etnier-026813-000-516170516" TargetMode="External" Id="rId1082"/><Relationship Type="http://schemas.openxmlformats.org/officeDocument/2006/relationships/hyperlink" Target="https://www.partnersfdn.org/" TargetMode="External" Id="rId1083"/><Relationship Type="http://schemas.openxmlformats.org/officeDocument/2006/relationships/hyperlink" Target="https://grantcue.com/foundations/partners-for-health-inc-223122804" TargetMode="External" Id="rId1084"/><Relationship Type="http://schemas.openxmlformats.org/officeDocument/2006/relationships/hyperlink" Target="https://thebolgerfoundation.org/" TargetMode="External" Id="rId1085"/><Relationship Type="http://schemas.openxmlformats.org/officeDocument/2006/relationships/hyperlink" Target="https://grantcue.com/foundations/bolger-foundation-237418090" TargetMode="External" Id="rId1086"/><Relationship Type="http://schemas.openxmlformats.org/officeDocument/2006/relationships/hyperlink" Target="https://grantcue.com/foundations/y-and-c-foundation-270852282" TargetMode="External" Id="rId1087"/><Relationship Type="http://schemas.openxmlformats.org/officeDocument/2006/relationships/hyperlink" Target="https://grantcue.com/foundations/n-and-s-foundation-inc-843637748" TargetMode="External" Id="rId1088"/><Relationship Type="http://schemas.openxmlformats.org/officeDocument/2006/relationships/hyperlink" Target="https://grantcue.com/foundations/the-pechter-foundation-133711334" TargetMode="External" Id="rId1089"/><Relationship Type="http://schemas.openxmlformats.org/officeDocument/2006/relationships/hyperlink" Target="https://grantcue.com/foundations/wayne-and-jill-canastra-family-foundation-inc-474591538" TargetMode="External" Id="rId1090"/><Relationship Type="http://schemas.openxmlformats.org/officeDocument/2006/relationships/hyperlink" Target="https://www.dircksfoundation.org/" TargetMode="External" Id="rId1091"/><Relationship Type="http://schemas.openxmlformats.org/officeDocument/2006/relationships/hyperlink" Target="https://grantcue.com/foundations/robert-and-joan-dircks-foundation-inc-223135737" TargetMode="External" Id="rId1092"/><Relationship Type="http://schemas.openxmlformats.org/officeDocument/2006/relationships/hyperlink" Target="https://grantcue.com/foundations/joseph-j-jaroschak-foundation-inc-222693991" TargetMode="External" Id="rId1093"/><Relationship Type="http://schemas.openxmlformats.org/officeDocument/2006/relationships/hyperlink" Target="https://grantcue.com/foundations/d-aloia-family-foundation-262453178" TargetMode="External" Id="rId1094"/><Relationship Type="http://schemas.openxmlformats.org/officeDocument/2006/relationships/hyperlink" Target="https://grantcue.com/foundations/daughters-of-miriam-foundation-inc-222563733" TargetMode="External" Id="rId1095"/><Relationship Type="http://schemas.openxmlformats.org/officeDocument/2006/relationships/hyperlink" Target="https://grantcue.com/foundations/fund-for-life-foundation-inc-c-o-roth-and-company-llp-113239215" TargetMode="External" Id="rId1096"/><Relationship Type="http://schemas.openxmlformats.org/officeDocument/2006/relationships/hyperlink" Target="https://grantcue.com/foundations/mcmullen-family-foundation-133721747" TargetMode="External" Id="rId1097"/><Relationship Type="http://schemas.openxmlformats.org/officeDocument/2006/relationships/hyperlink" Target="https://grantcue.com/foundations/the-grubman-compton-foundation-c-o-wilkin-and-guttenplan-133936474" TargetMode="External" Id="rId1098"/><Relationship Type="http://schemas.openxmlformats.org/officeDocument/2006/relationships/hyperlink" Target="https://grantcue.com/foundations/educational-ventures-inc-223133067" TargetMode="External" Id="rId1099"/><Relationship Type="http://schemas.openxmlformats.org/officeDocument/2006/relationships/hyperlink" Target="https://grantcue.com/foundations/large-foundation-226049246" TargetMode="External" Id="rId1100"/><Relationship Type="http://schemas.openxmlformats.org/officeDocument/2006/relationships/hyperlink" Target="https://www.theprovidentbankfoundation.org/" TargetMode="External" Id="rId1101"/><Relationship Type="http://schemas.openxmlformats.org/officeDocument/2006/relationships/hyperlink" Target="https://grantcue.com/foundations/the-provident-bank-foundation-043739441" TargetMode="External" Id="rId1102"/><Relationship Type="http://schemas.openxmlformats.org/officeDocument/2006/relationships/hyperlink" Target="https://grantcue.com/foundations/the-george-w-bauer-family-foundation-226069622" TargetMode="External" Id="rId1103"/><Relationship Type="http://schemas.openxmlformats.org/officeDocument/2006/relationships/hyperlink" Target="https://grantcue.com/foundations/petrucci-family-foundation-inc-201601999" TargetMode="External" Id="rId1104"/><Relationship Type="http://schemas.openxmlformats.org/officeDocument/2006/relationships/hyperlink" Target="https://grantcue.com/foundations/elizabethtown-healthcare-foundation-222473474" TargetMode="External" Id="rId1105"/><Relationship Type="http://schemas.openxmlformats.org/officeDocument/2006/relationships/hyperlink" Target="https://grantcue.com/foundations/walter-henry-freygang-foundation-226027952" TargetMode="External" Id="rId1106"/><Relationship Type="http://schemas.openxmlformats.org/officeDocument/2006/relationships/hyperlink" Target="http://schumannfund.org/" TargetMode="External" Id="rId1107"/><Relationship Type="http://schemas.openxmlformats.org/officeDocument/2006/relationships/hyperlink" Target="https://grantcue.com/foundations/schumann-fund-for-new-jersey-inc-521556076" TargetMode="External" Id="rId1108"/><Relationship Type="http://schemas.openxmlformats.org/officeDocument/2006/relationships/hyperlink" Target="https://grantcue.com/foundations/the-stuart-s-flamberg-foundation-223755887" TargetMode="External" Id="rId1109"/><Relationship Type="http://schemas.openxmlformats.org/officeDocument/2006/relationships/hyperlink" Target="https://grantcue.com/foundations/james-t-ueltschi-foundation-061519388" TargetMode="External" Id="rId1110"/><Relationship Type="http://schemas.openxmlformats.org/officeDocument/2006/relationships/hyperlink" Target="https://grantcue.com/foundations/braniff-family-private-foundation-931343532" TargetMode="External" Id="rId1111"/><Relationship Type="http://schemas.openxmlformats.org/officeDocument/2006/relationships/hyperlink" Target="https://grantcue.com/foundations/serviam-foundation-inc-463877411" TargetMode="External" Id="rId1112"/><Relationship Type="http://schemas.openxmlformats.org/officeDocument/2006/relationships/hyperlink" Target="https://grantcue.com/foundations/macmahon-family-charitable-foundation-056141146" TargetMode="External" Id="rId1113"/><Relationship Type="http://schemas.openxmlformats.org/officeDocument/2006/relationships/hyperlink" Target="https://grantcue.com/foundations/m-and-t-weiner-foundation-132974080" TargetMode="External" Id="rId1114"/><Relationship Type="http://schemas.openxmlformats.org/officeDocument/2006/relationships/hyperlink" Target="https://grantcue.com/foundations/david-and-margery-inkeles-charitable-foundation-223505137" TargetMode="External" Id="rId1115"/><Relationship Type="http://schemas.openxmlformats.org/officeDocument/2006/relationships/hyperlink" Target="https://grantcue.com/foundations/montecalvo-family-foundation-854184959" TargetMode="External" Id="rId1116"/><Relationship Type="http://schemas.openxmlformats.org/officeDocument/2006/relationships/hyperlink" Target="https://grantcue.com/foundations/alfiero-and-lucia-palestroni-foundation-inc-223452466" TargetMode="External" Id="rId1117"/><Relationship Type="http://schemas.openxmlformats.org/officeDocument/2006/relationships/hyperlink" Target="https://grantcue.com/foundations/waldis-family-foundation-inc-c-o-thomas-sienicki-208490871" TargetMode="External" Id="rId1118"/><Relationship Type="http://schemas.openxmlformats.org/officeDocument/2006/relationships/hyperlink" Target="https://grantcue.com/foundations/caroline-hunter-charitable-trust-472692522" TargetMode="External" Id="rId1119"/><Relationship Type="http://schemas.openxmlformats.org/officeDocument/2006/relationships/hyperlink" Target="https://grantcue.com/foundations/chia-family-foundation-inc-133904882" TargetMode="External" Id="rId1120"/><Relationship Type="http://schemas.openxmlformats.org/officeDocument/2006/relationships/hyperlink" Target="https://grantcue.com/foundations/e-and-s-van-houten-memorial-fund-226311438" TargetMode="External" Id="rId1121"/><Relationship Type="http://schemas.openxmlformats.org/officeDocument/2006/relationships/hyperlink" Target="https://grantcue.com/foundations/church-and-dwight-philanthropic-foundation-inc-853309126" TargetMode="External" Id="rId1122"/><Relationship Type="http://schemas.openxmlformats.org/officeDocument/2006/relationships/hyperlink" Target="https://grantcue.com/foundations/yaw-paw-camp-foundation-of-ridgewood-glen-rock-inc-c-o-charles-collins-jr-221736273" TargetMode="External" Id="rId1123"/><Relationship Type="http://schemas.openxmlformats.org/officeDocument/2006/relationships/hyperlink" Target="https://grantcue.com/foundations/south-jersey-charitable-foundation-223643575" TargetMode="External" Id="rId1124"/><Relationship Type="http://schemas.openxmlformats.org/officeDocument/2006/relationships/hyperlink" Target="https://grantcue.com/foundations/russo-family-foundation-inc-811485458" TargetMode="External" Id="rId1125"/><Relationship Type="http://schemas.openxmlformats.org/officeDocument/2006/relationships/hyperlink" Target="https://grantcue.com/foundations/spodek-family-foundation-817137839" TargetMode="External" Id="rId1126"/><Relationship Type="http://schemas.openxmlformats.org/officeDocument/2006/relationships/hyperlink" Target="https://grantcue.com/foundations/fenwick-foundation-562150323" TargetMode="External" Id="rId1127"/><Relationship Type="http://schemas.openxmlformats.org/officeDocument/2006/relationships/hyperlink" Target="https://www.catholichumanservicesfoundation.org/" TargetMode="External" Id="rId1128"/><Relationship Type="http://schemas.openxmlformats.org/officeDocument/2006/relationships/hyperlink" Target="https://grantcue.com/foundations/catholic-human-services-foundation-262967521" TargetMode="External" Id="rId1129"/><Relationship Type="http://schemas.openxmlformats.org/officeDocument/2006/relationships/hyperlink" Target="https://www.formanscholars.org/" TargetMode="External" Id="rId1130"/><Relationship Type="http://schemas.openxmlformats.org/officeDocument/2006/relationships/hyperlink" Target="https://grantcue.com/foundations/the-forman-s-acton-educational-foundation-inc-471997891" TargetMode="External" Id="rId1131"/><Relationship Type="http://schemas.openxmlformats.org/officeDocument/2006/relationships/hyperlink" Target="https://grantcue.com/foundations/frederick-e-g-valergakis-charitable-trust-232057515" TargetMode="External" Id="rId1132"/><Relationship Type="http://schemas.openxmlformats.org/officeDocument/2006/relationships/hyperlink" Target="https://grantcue.com/foundations/w-m-pitkin-foundation-inc-winne-banta-basralian-and-kahn-pc-223119444" TargetMode="External" Id="rId1133"/><Relationship Type="http://schemas.openxmlformats.org/officeDocument/2006/relationships/hyperlink" Target="https://grantcue.com/foundations/shivshakti-foundation-200017498" TargetMode="External" Id="rId1134"/><Relationship Type="http://schemas.openxmlformats.org/officeDocument/2006/relationships/hyperlink" Target="https://grantcue.com/foundations/doherty-family-charitable-fdn-462608635" TargetMode="External" Id="rId1135"/><Relationship Type="http://schemas.openxmlformats.org/officeDocument/2006/relationships/hyperlink" Target="https://grantcue.com/foundations/the-shapiro-family-foundation-226767630" TargetMode="External" Id="rId1136"/><Relationship Type="http://schemas.openxmlformats.org/officeDocument/2006/relationships/hyperlink" Target="https://grantcue.com/foundations/the-paula-and-william-j-marino-family-foundation-453967497" TargetMode="External" Id="rId1137"/><Relationship Type="http://schemas.openxmlformats.org/officeDocument/2006/relationships/hyperlink" Target="https://grantcue.com/foundations/locks-foundation-222709744" TargetMode="External" Id="rId1138"/><Relationship Type="http://schemas.openxmlformats.org/officeDocument/2006/relationships/hyperlink" Target="https://grantcue.com/foundations/matrix-foundation-inc-223231774" TargetMode="External" Id="rId1139"/><Relationship Type="http://schemas.openxmlformats.org/officeDocument/2006/relationships/hyperlink" Target="https://grantcue.com/foundations/lydia-collins-deforest-char-tr-uw-030433603" TargetMode="External" Id="rId1140"/><Relationship Type="http://schemas.openxmlformats.org/officeDocument/2006/relationships/hyperlink" Target="https://grantcue.com/foundations/booye-mark-t-charitable-trust-812320685" TargetMode="External" Id="rId1141"/><Relationship Type="http://schemas.openxmlformats.org/officeDocument/2006/relationships/hyperlink" Target="https://grantcue.com/foundations/the-brown-foundation-226083927" TargetMode="External" Id="rId1142"/><Relationship Type="http://schemas.openxmlformats.org/officeDocument/2006/relationships/hyperlink" Target="https://grantcue.com/foundations/ganz-family-foundation-856773786" TargetMode="External" Id="rId1143"/><Relationship Type="http://schemas.openxmlformats.org/officeDocument/2006/relationships/hyperlink" Target="https://grantcue.com/foundations/dalal-family-foundation-inc-223559839" TargetMode="External" Id="rId1144"/><Relationship Type="http://schemas.openxmlformats.org/officeDocument/2006/relationships/hyperlink" Target="https://www.theknightfamilycharitablefoundation.org/" TargetMode="External" Id="rId1145"/><Relationship Type="http://schemas.openxmlformats.org/officeDocument/2006/relationships/hyperlink" Target="https://grantcue.com/foundations/the-knight-family-charitable-foundation-inc-223565056" TargetMode="External" Id="rId1146"/><Relationship Type="http://schemas.openxmlformats.org/officeDocument/2006/relationships/hyperlink" Target="https://grantcue.com/foundations/alfred-and-adele-olejarz-charitable-tr-387157794" TargetMode="External" Id="rId1147"/><Relationship Type="http://schemas.openxmlformats.org/officeDocument/2006/relationships/hyperlink" Target="https://grantcue.com/foundations/larry-l-luing-family-foundation-inc-223564439" TargetMode="External" Id="rId1148"/><Relationship Type="http://schemas.openxmlformats.org/officeDocument/2006/relationships/hyperlink" Target="https://grantcue.com/foundations/the-conestoga-road-foundation-275271188" TargetMode="External" Id="rId1149"/><Relationship Type="http://schemas.openxmlformats.org/officeDocument/2006/relationships/hyperlink" Target="https://www.mwstarrettfoundation.org/" TargetMode="External" Id="rId1150"/><Relationship Type="http://schemas.openxmlformats.org/officeDocument/2006/relationships/hyperlink" Target="https://grantcue.com/foundations/the-mimi-washington-starrett-foundation-inc-861760106" TargetMode="External" Id="rId1151"/><Relationship Type="http://schemas.openxmlformats.org/officeDocument/2006/relationships/hyperlink" Target="https://grantcue.com/foundations/community-health-connections-foundation-inc-221508542" TargetMode="External" Id="rId1152"/><Relationship Type="http://schemas.openxmlformats.org/officeDocument/2006/relationships/hyperlink" Target="https://grantcue.com/foundations/inserra-family-foundation-222788116" TargetMode="External" Id="rId1153"/><Relationship Type="http://schemas.openxmlformats.org/officeDocument/2006/relationships/hyperlink" Target="https://grantcue.com/foundations/the-solovey-family-foundation-inc-c-o-leshkowitz-and-co-874778221" TargetMode="External" Id="rId1154"/><Relationship Type="http://schemas.openxmlformats.org/officeDocument/2006/relationships/hyperlink" Target="https://grantcue.com/foundations/the-tuchman-foundation-inc-226682754" TargetMode="External" Id="rId1155"/><Relationship Type="http://schemas.openxmlformats.org/officeDocument/2006/relationships/hyperlink" Target="https://grantcue.com/foundations/the-tallent-foundation-854108602" TargetMode="External" Id="rId1156"/><Relationship Type="http://schemas.openxmlformats.org/officeDocument/2006/relationships/hyperlink" Target="https://grantcue.com/foundations/charles-f-seabrook-char-226212177" TargetMode="External" Id="rId1157"/><Relationship Type="http://schemas.openxmlformats.org/officeDocument/2006/relationships/hyperlink" Target="https://grantcue.com/foundations/the-robert-and-marion-schamann-brozowski-foundation-inc-223613766" TargetMode="External" Id="rId1158"/><Relationship Type="http://schemas.openxmlformats.org/officeDocument/2006/relationships/hyperlink" Target="https://grantcue.com/foundations/smith-church-fund-ta-xxxxx7009-226021858" TargetMode="External" Id="rId1159"/><Relationship Type="http://schemas.openxmlformats.org/officeDocument/2006/relationships/hyperlink" Target="https://grantcue.com/foundations/sheldon-k-beren-charitable-trust-c-o-zev-beren-470862874" TargetMode="External" Id="rId1160"/><Relationship Type="http://schemas.openxmlformats.org/officeDocument/2006/relationships/hyperlink" Target="https://grantcue.com/foundations/woman-s-club-of-westfield-221585838" TargetMode="External" Id="rId1161"/><Relationship Type="http://schemas.openxmlformats.org/officeDocument/2006/relationships/hyperlink" Target="https://www.pfizerrxpathways.com/" TargetMode="External" Id="rId1162"/><Relationship Type="http://schemas.openxmlformats.org/officeDocument/2006/relationships/hyperlink" Target="https://grantcue.com/foundations/pfizer-patient-assistance-foundation-inc-261437283" TargetMode="External" Id="rId1163"/><Relationship Type="http://schemas.openxmlformats.org/officeDocument/2006/relationships/hyperlink" Target="https://grantcue.com/foundations/the-bloomberg-family-foundation-inc-205602483" TargetMode="External" Id="rId1164"/><Relationship Type="http://schemas.openxmlformats.org/officeDocument/2006/relationships/hyperlink" Target="https://www.fordfoundation.org/" TargetMode="External" Id="rId1165"/><Relationship Type="http://schemas.openxmlformats.org/officeDocument/2006/relationships/hyperlink" Target="https://grantcue.com/foundations/the-ford-foundation-131684331" TargetMode="External" Id="rId1166"/><Relationship Type="http://schemas.openxmlformats.org/officeDocument/2006/relationships/hyperlink" Target="https://grantcue.com/foundations/sergey-brin-family-foundation-c-o-pacific-foundation-services-472107200" TargetMode="External" Id="rId1167"/><Relationship Type="http://schemas.openxmlformats.org/officeDocument/2006/relationships/hyperlink" Target="https://www.mellon.org/" TargetMode="External" Id="rId1168"/><Relationship Type="http://schemas.openxmlformats.org/officeDocument/2006/relationships/hyperlink" Target="https://grantcue.com/foundations/the-andrew-w-mellon-foundation-131879954" TargetMode="External" Id="rId1169"/><Relationship Type="http://schemas.openxmlformats.org/officeDocument/2006/relationships/hyperlink" Target="https://grantcue.com/foundations/foundation-to-promote-open-society-263753801" TargetMode="External" Id="rId1170"/><Relationship Type="http://schemas.openxmlformats.org/officeDocument/2006/relationships/hyperlink" Target="https://grantcue.com/foundations/john-d-and-catherine-t-macarthur-foundation-237093598" TargetMode="External" Id="rId1171"/><Relationship Type="http://schemas.openxmlformats.org/officeDocument/2006/relationships/hyperlink" Target="https://grantcue.com/foundations/wellspring-philanthropic-fund-inc-223692921" TargetMode="External" Id="rId1172"/><Relationship Type="http://schemas.openxmlformats.org/officeDocument/2006/relationships/hyperlink" Target="https://carnegie.org/" TargetMode="External" Id="rId1173"/><Relationship Type="http://schemas.openxmlformats.org/officeDocument/2006/relationships/hyperlink" Target="https://grantcue.com/foundations/carnegie-corporation-of-new-york-131628151" TargetMode="External" Id="rId1174"/><Relationship Type="http://schemas.openxmlformats.org/officeDocument/2006/relationships/hyperlink" Target="https://grantcue.com/foundations/sequoia-climate-foundation-854095972" TargetMode="External" Id="rId1175"/><Relationship Type="http://schemas.openxmlformats.org/officeDocument/2006/relationships/hyperlink" Target="https://grantcue.com/foundations/the-simons-foundation-inc-133794889" TargetMode="External" Id="rId1176"/><Relationship Type="http://schemas.openxmlformats.org/officeDocument/2006/relationships/hyperlink" Target="https://grantcue.com/foundations/the-rockefeller-foundation-131659629" TargetMode="External" Id="rId1177"/><Relationship Type="http://schemas.openxmlformats.org/officeDocument/2006/relationships/hyperlink" Target="https://grantcue.com/foundations/novo-foundation-470824753" TargetMode="External" Id="rId1178"/><Relationship Type="http://schemas.openxmlformats.org/officeDocument/2006/relationships/hyperlink" Target="https://grantcue.com/foundations/the-gottesman-fund-526061469" TargetMode="External" Id="rId1179"/><Relationship Type="http://schemas.openxmlformats.org/officeDocument/2006/relationships/hyperlink" Target="https://www.cabrinihealth.org/" TargetMode="External" Id="rId1180"/><Relationship Type="http://schemas.openxmlformats.org/officeDocument/2006/relationships/hyperlink" Target="https://grantcue.com/foundations/mother-cabrini-health-foundation-inc-830590263" TargetMode="External" Id="rId1181"/><Relationship Type="http://schemas.openxmlformats.org/officeDocument/2006/relationships/hyperlink" Target="https://www.opensocietyfoundations.org/" TargetMode="External" Id="rId1182"/><Relationship Type="http://schemas.openxmlformats.org/officeDocument/2006/relationships/hyperlink" Target="https://grantcue.com/foundations/open-society-institute-137029285" TargetMode="External" Id="rId1183"/><Relationship Type="http://schemas.openxmlformats.org/officeDocument/2006/relationships/hyperlink" Target="https://ralphcwilsonjrfoundation.org/" TargetMode="External" Id="rId1184"/><Relationship Type="http://schemas.openxmlformats.org/officeDocument/2006/relationships/hyperlink" Target="https://grantcue.com/foundations/the-ralph-c-wilson-jr-foundation-450921232" TargetMode="External" Id="rId1185"/><Relationship Type="http://schemas.openxmlformats.org/officeDocument/2006/relationships/hyperlink" Target="https://grantcue.com/foundations/druckenmiller-foundation-133735187" TargetMode="External" Id="rId1186"/><Relationship Type="http://schemas.openxmlformats.org/officeDocument/2006/relationships/hyperlink" Target="https://grantcue.com/foundations/valhalla-foundation-200478828" TargetMode="External" Id="rId1187"/><Relationship Type="http://schemas.openxmlformats.org/officeDocument/2006/relationships/hyperlink" Target="https://grantcue.com/foundations/the-harry-and-jeanette-weinberg-foundation-inc-526037034" TargetMode="External" Id="rId1188"/><Relationship Type="http://schemas.openxmlformats.org/officeDocument/2006/relationships/hyperlink" Target="https://grantcue.com/foundations/robertson-foundation-137068398" TargetMode="External" Id="rId1189"/><Relationship Type="http://schemas.openxmlformats.org/officeDocument/2006/relationships/hyperlink" Target="https://grantcue.com/foundations/lannan-foundation-366062451" TargetMode="External" Id="rId1190"/><Relationship Type="http://schemas.openxmlformats.org/officeDocument/2006/relationships/hyperlink" Target="https://www.surdna.org/" TargetMode="External" Id="rId1191"/><Relationship Type="http://schemas.openxmlformats.org/officeDocument/2006/relationships/hyperlink" Target="https://grantcue.com/foundations/surdna-foundation-inc-136108163" TargetMode="External" Id="rId1192"/><Relationship Type="http://schemas.openxmlformats.org/officeDocument/2006/relationships/hyperlink" Target="https://grantcue.com/foundations/gray-foundation-c-o-goldman-sachs-wealth-services-lp-471408100" TargetMode="External" Id="rId1193"/><Relationship Type="http://schemas.openxmlformats.org/officeDocument/2006/relationships/hyperlink" Target="https://grantcue.com/foundations/the-peter-and-carmen-lucia-buck-foundation-inc-061547852" TargetMode="External" Id="rId1194"/><Relationship Type="http://schemas.openxmlformats.org/officeDocument/2006/relationships/hyperlink" Target="https://grantcue.com/foundations/beth-and-ravenel-curry-foundation-237411083" TargetMode="External" Id="rId1195"/><Relationship Type="http://schemas.openxmlformats.org/officeDocument/2006/relationships/hyperlink" Target="https://grantcue.com/foundations/anna-maria-and-stephen-kellen-foundation-inc-c-o-joel-e-sammet-and-co-llp-133173593" TargetMode="External" Id="rId1196"/><Relationship Type="http://schemas.openxmlformats.org/officeDocument/2006/relationships/hyperlink" Target="https://grantcue.com/foundations/knapp-swezey-foundation-inc-113038738" TargetMode="External" Id="rId1197"/><Relationship Type="http://schemas.openxmlformats.org/officeDocument/2006/relationships/hyperlink" Target="https://grantcue.com/foundations/the-koum-family-foundation-475446562" TargetMode="External" Id="rId1198"/><Relationship Type="http://schemas.openxmlformats.org/officeDocument/2006/relationships/hyperlink" Target="https://grantcue.com/foundations/aurora-foundation-367634806" TargetMode="External" Id="rId1199"/><Relationship Type="http://schemas.openxmlformats.org/officeDocument/2006/relationships/hyperlink" Target="https://www.dorisduke.org/" TargetMode="External" Id="rId1200"/><Relationship Type="http://schemas.openxmlformats.org/officeDocument/2006/relationships/hyperlink" Target="https://grantcue.com/foundations/doris-duke-charitable-foundation-inc-823691183" TargetMode="External" Id="rId1201"/><Relationship Type="http://schemas.openxmlformats.org/officeDocument/2006/relationships/hyperlink" Target="https://grantcue.com/foundations/the-tepper-foundation-223500313" TargetMode="External" Id="rId1202"/><Relationship Type="http://schemas.openxmlformats.org/officeDocument/2006/relationships/hyperlink" Target="https://grantcue.com/foundations/palladium-foundation-200137383" TargetMode="External" Id="rId1203"/><Relationship Type="http://schemas.openxmlformats.org/officeDocument/2006/relationships/hyperlink" Target="https://www.shubertfoundation.org/" TargetMode="External" Id="rId1204"/><Relationship Type="http://schemas.openxmlformats.org/officeDocument/2006/relationships/hyperlink" Target="https://grantcue.com/foundations/the-shubert-foundation-inc-136106961" TargetMode="External" Id="rId1205"/><Relationship Type="http://schemas.openxmlformats.org/officeDocument/2006/relationships/hyperlink" Target="https://grantcue.com/foundations/the-marianthi-foundation-inc-c-o-cbiz-advisors-llc-226616473" TargetMode="External" Id="rId1206"/><Relationship Type="http://schemas.openxmlformats.org/officeDocument/2006/relationships/hyperlink" Target="https://grantcue.com/foundations/the-starr-foundation-136151545" TargetMode="External" Id="rId1207"/><Relationship Type="http://schemas.openxmlformats.org/officeDocument/2006/relationships/hyperlink" Target="https://grantcue.com/foundations/the-pindaros-foundation-inc-010623055" TargetMode="External" Id="rId1208"/><Relationship Type="http://schemas.openxmlformats.org/officeDocument/2006/relationships/hyperlink" Target="https://grantcue.com/foundations/adelson-family-foundation-047024330" TargetMode="External" Id="rId1209"/><Relationship Type="http://schemas.openxmlformats.org/officeDocument/2006/relationships/hyperlink" Target="https://grantcue.com/foundations/marty-and-dorothy-silverman-foundation-222777449" TargetMode="External" Id="rId1210"/><Relationship Type="http://schemas.openxmlformats.org/officeDocument/2006/relationships/hyperlink" Target="https://grantcue.com/foundations/foundation-for-a-just-society-273345774" TargetMode="External" Id="rId1211"/><Relationship Type="http://schemas.openxmlformats.org/officeDocument/2006/relationships/hyperlink" Target="https://grantcue.com/foundations/the-shimon-ben-joseph-foundation-dba-jim-joseph-foundation-331114104" TargetMode="External" Id="rId1212"/><Relationship Type="http://schemas.openxmlformats.org/officeDocument/2006/relationships/hyperlink" Target="https://grantcue.com/foundations/the-poses-family-foundation-206375470" TargetMode="External" Id="rId1213"/><Relationship Type="http://schemas.openxmlformats.org/officeDocument/2006/relationships/hyperlink" Target="https://www.rbf.org/" TargetMode="External" Id="rId1214"/><Relationship Type="http://schemas.openxmlformats.org/officeDocument/2006/relationships/hyperlink" Target="https://grantcue.com/foundations/rockefeller-brothers-fund-inc-131760106" TargetMode="External" Id="rId1215"/><Relationship Type="http://schemas.openxmlformats.org/officeDocument/2006/relationships/hyperlink" Target="https://grantcue.com/foundations/priem-family-foundation-c-o-dan-moreno-cpa-943340371" TargetMode="External" Id="rId1216"/><Relationship Type="http://schemas.openxmlformats.org/officeDocument/2006/relationships/hyperlink" Target="https://grantcue.com/foundations/arnhold-foundation-inc-c-o-joel-e-sammet-and-co-llp-133456684" TargetMode="External" Id="rId1217"/><Relationship Type="http://schemas.openxmlformats.org/officeDocument/2006/relationships/hyperlink" Target="https://grantcue.com/foundations/murray-and-sydell-rosenberg-foundationinc-581947342" TargetMode="External" Id="rId1218"/><Relationship Type="http://schemas.openxmlformats.org/officeDocument/2006/relationships/hyperlink" Target="https://grantcue.com/foundations/mjs-foundation-inc-453826353" TargetMode="External" Id="rId1219"/><Relationship Type="http://schemas.openxmlformats.org/officeDocument/2006/relationships/hyperlink" Target="https://grantcue.com/foundations/mercury-foundation-814466525" TargetMode="External" Id="rId1220"/><Relationship Type="http://schemas.openxmlformats.org/officeDocument/2006/relationships/hyperlink" Target="https://mertzfoundation.org/" TargetMode="External" Id="rId1221"/><Relationship Type="http://schemas.openxmlformats.org/officeDocument/2006/relationships/hyperlink" Target="https://grantcue.com/foundations/esther-and-harold-mertz-foundation-c-o-dianne-r-stadtfeld-sdtc-llc-137231616" TargetMode="External" Id="rId1222"/><Relationship Type="http://schemas.openxmlformats.org/officeDocument/2006/relationships/hyperlink" Target="https://grantcue.com/foundations/popplestone-foundation-c-o-sullivan-and-worcester-llp-043528004" TargetMode="External" Id="rId1223"/><Relationship Type="http://schemas.openxmlformats.org/officeDocument/2006/relationships/hyperlink" Target="https://grantcue.com/foundations/dalio-foundation-inc-431965846" TargetMode="External" Id="rId1224"/><Relationship Type="http://schemas.openxmlformats.org/officeDocument/2006/relationships/hyperlink" Target="https://grantcue.com/foundations/the-james-and-merryl-tisch-foundation-inc-133693587" TargetMode="External" Id="rId1225"/><Relationship Type="http://schemas.openxmlformats.org/officeDocument/2006/relationships/hyperlink" Target="https://grantcue.com/foundations/carson-family-charitable-trust-136957038" TargetMode="External" Id="rId1226"/><Relationship Type="http://schemas.openxmlformats.org/officeDocument/2006/relationships/hyperlink" Target="https://www.hluce.org/" TargetMode="External" Id="rId1227"/><Relationship Type="http://schemas.openxmlformats.org/officeDocument/2006/relationships/hyperlink" Target="https://grantcue.com/foundations/the-henry-luce-foundation-inc-136001282" TargetMode="External" Id="rId1228"/><Relationship Type="http://schemas.openxmlformats.org/officeDocument/2006/relationships/hyperlink" Target="https://www.td.com/us/en/about-us/funding-opportunities" TargetMode="External" Id="rId1229"/><Relationship Type="http://schemas.openxmlformats.org/officeDocument/2006/relationships/hyperlink" Target="https://grantcue.com/foundations/td-charitable-foundation-141864317" TargetMode="External" Id="rId1230"/><Relationship Type="http://schemas.openxmlformats.org/officeDocument/2006/relationships/hyperlink" Target="https://grantcue.com/foundations/sherman-fairchild-foundation-inc-131951698" TargetMode="External" Id="rId1231"/><Relationship Type="http://schemas.openxmlformats.org/officeDocument/2006/relationships/hyperlink" Target="https://grantcue.com/foundations/johnson-robert-k-foundation-main-206981384" TargetMode="External" Id="rId1232"/><Relationship Type="http://schemas.openxmlformats.org/officeDocument/2006/relationships/hyperlink" Target="https://grantcue.com/foundations/the-marie-josee-and-henry-r-kravis-foundation-133341521" TargetMode="External" Id="rId1233"/><Relationship Type="http://schemas.openxmlformats.org/officeDocument/2006/relationships/hyperlink" Target="https://grantcue.com/foundations/every-org-611913297" TargetMode="External" Id="rId1234"/><Relationship Type="http://schemas.openxmlformats.org/officeDocument/2006/relationships/hyperlink" Target="https://www.esl.org/community/community-impact/grant-requests" TargetMode="External" Id="rId1235"/><Relationship Type="http://schemas.openxmlformats.org/officeDocument/2006/relationships/hyperlink" Target="https://grantcue.com/foundations/esl-charitable-foundation-820548352" TargetMode="External" Id="rId1236"/><Relationship Type="http://schemas.openxmlformats.org/officeDocument/2006/relationships/hyperlink" Target="https://grantcue.com/foundations/blavatnik-family-foundation-812444350" TargetMode="External" Id="rId1237"/><Relationship Type="http://schemas.openxmlformats.org/officeDocument/2006/relationships/hyperlink" Target="https://grantcue.com/foundations/lakeshore-foundation-dated-april-5-2011-306284987" TargetMode="External" Id="rId1238"/><Relationship Type="http://schemas.openxmlformats.org/officeDocument/2006/relationships/hyperlink" Target="https://grantcue.com/foundations/the-thompson-family-foundation-inc-061194385" TargetMode="External" Id="rId1239"/><Relationship Type="http://schemas.openxmlformats.org/officeDocument/2006/relationships/hyperlink" Target="https://grantcue.com/foundations/jkw-foundation-tr-ua-092597-137127165" TargetMode="External" Id="rId1240"/><Relationship Type="http://schemas.openxmlformats.org/officeDocument/2006/relationships/hyperlink" Target="https://thepinkertonfoundation.org/" TargetMode="External" Id="rId1241"/><Relationship Type="http://schemas.openxmlformats.org/officeDocument/2006/relationships/hyperlink" Target="https://grantcue.com/foundations/pinkerton-foundation-136206624" TargetMode="External" Id="rId1242"/><Relationship Type="http://schemas.openxmlformats.org/officeDocument/2006/relationships/hyperlink" Target="https://grantcue.com/foundations/leon-levy-foundation-306085406" TargetMode="External" Id="rId1243"/><Relationship Type="http://schemas.openxmlformats.org/officeDocument/2006/relationships/hyperlink" Target="https://grantcue.com/foundations/jerome-l-greene-foundation-132960852" TargetMode="External" Id="rId1244"/><Relationship Type="http://schemas.openxmlformats.org/officeDocument/2006/relationships/hyperlink" Target="https://grantcue.com/foundations/donald-a-pels-charitable-trust-utd-8-18-92-c-o-pkf-o-connor-davies-136998091" TargetMode="External" Id="rId1245"/><Relationship Type="http://schemas.openxmlformats.org/officeDocument/2006/relationships/hyperlink" Target="https://grantcue.com/foundations/hess-philanthropic-fund-813520745" TargetMode="External" Id="rId1246"/><Relationship Type="http://schemas.openxmlformats.org/officeDocument/2006/relationships/hyperlink" Target="https://www.hearstfdn.org/" TargetMode="External" Id="rId1247"/><Relationship Type="http://schemas.openxmlformats.org/officeDocument/2006/relationships/hyperlink" Target="https://grantcue.com/foundations/william-randolph-hearst-foundation-136019226" TargetMode="External" Id="rId1248"/><Relationship Type="http://schemas.openxmlformats.org/officeDocument/2006/relationships/hyperlink" Target="https://grantcue.com/foundations/endeavor-foundation-inc-136147952" TargetMode="External" Id="rId1249"/><Relationship Type="http://schemas.openxmlformats.org/officeDocument/2006/relationships/hyperlink" Target="https://grantcue.com/foundations/the-estee-lauder-companies-charitable-foundation-812590470" TargetMode="External" Id="rId1250"/><Relationship Type="http://schemas.openxmlformats.org/officeDocument/2006/relationships/hyperlink" Target="https://eglcf.org/foundation/" TargetMode="External" Id="rId1251"/><Relationship Type="http://schemas.openxmlformats.org/officeDocument/2006/relationships/hyperlink" Target="https://grantcue.com/foundations/egl-charitable-foundation-273667312" TargetMode="External" Id="rId1252"/><Relationship Type="http://schemas.openxmlformats.org/officeDocument/2006/relationships/hyperlink" Target="https://grantcue.com/foundations/hampshire-foundation-inc-454291634" TargetMode="External" Id="rId1253"/><Relationship Type="http://schemas.openxmlformats.org/officeDocument/2006/relationships/hyperlink" Target="https://grantcue.com/foundations/the-horace-w-goldsmith-foundation-136107758" TargetMode="External" Id="rId1254"/><Relationship Type="http://schemas.openxmlformats.org/officeDocument/2006/relationships/hyperlink" Target="https://www.warholfoundation.org/" TargetMode="External" Id="rId1255"/><Relationship Type="http://schemas.openxmlformats.org/officeDocument/2006/relationships/hyperlink" Target="https://grantcue.com/foundations/the-andy-warhol-foundation-for-the-visual-arts-inc-133410749" TargetMode="External" Id="rId1256"/><Relationship Type="http://schemas.openxmlformats.org/officeDocument/2006/relationships/hyperlink" Target="https://grantcue.com/foundations/vital-projects-fund-inc-c-o-mcdermott-will-and-schulte-llp-133711340" TargetMode="External" Id="rId1257"/><Relationship Type="http://schemas.openxmlformats.org/officeDocument/2006/relationships/hyperlink" Target="https://www.parkfoundation.org/" TargetMode="External" Id="rId1258"/><Relationship Type="http://schemas.openxmlformats.org/officeDocument/2006/relationships/hyperlink" Target="https://grantcue.com/foundations/park-foundation-inc-166071043" TargetMode="External" Id="rId1259"/><Relationship Type="http://schemas.openxmlformats.org/officeDocument/2006/relationships/hyperlink" Target="https://grantcue.com/foundations/robert-m-beren-family-foundation-inc-c-o-donna-stucky-480990309" TargetMode="External" Id="rId1260"/><Relationship Type="http://schemas.openxmlformats.org/officeDocument/2006/relationships/hyperlink" Target="https://grantcue.com/foundations/the-laurie-m-tisch-foundation-inc-133693585" TargetMode="External" Id="rId1261"/><Relationship Type="http://schemas.openxmlformats.org/officeDocument/2006/relationships/hyperlink" Target="https://grantcue.com/foundations/betty-wold-johnson-foundation-834428102" TargetMode="External" Id="rId1262"/><Relationship Type="http://schemas.openxmlformats.org/officeDocument/2006/relationships/hyperlink" Target="https://grantcue.com/foundations/math-for-america-200651886" TargetMode="External" Id="rId1263"/><Relationship Type="http://schemas.openxmlformats.org/officeDocument/2006/relationships/hyperlink" Target="https://grantcue.com/foundations/sue-and-edgar-wachenheim-foundation-237011002" TargetMode="External" Id="rId1264"/><Relationship Type="http://schemas.openxmlformats.org/officeDocument/2006/relationships/hyperlink" Target="https://grantcue.com/foundations/redlich-horwitz-foundation-222798198" TargetMode="External" Id="rId1265"/><Relationship Type="http://schemas.openxmlformats.org/officeDocument/2006/relationships/hyperlink" Target="https://howardgilmanfoundation.org/" TargetMode="External" Id="rId1266"/><Relationship Type="http://schemas.openxmlformats.org/officeDocument/2006/relationships/hyperlink" Target="https://grantcue.com/foundations/the-howard-gilman-foundation-inc-133097486" TargetMode="External" Id="rId1267"/><Relationship Type="http://schemas.openxmlformats.org/officeDocument/2006/relationships/hyperlink" Target="https://grantcue.com/foundations/the-essex-avenue-foundation-851891431" TargetMode="External" Id="rId1268"/><Relationship Type="http://schemas.openxmlformats.org/officeDocument/2006/relationships/hyperlink" Target="https://grantcue.com/foundations/goldstein-family-foundation-020581239" TargetMode="External" Id="rId1269"/><Relationship Type="http://schemas.openxmlformats.org/officeDocument/2006/relationships/hyperlink" Target="https://grantcue.com/foundations/the-theodore-j-forstmann-charitable-tr-c-o-bessemer-trust-company-na-471716810" TargetMode="External" Id="rId1270"/><Relationship Type="http://schemas.openxmlformats.org/officeDocument/2006/relationships/hyperlink" Target="https://grantcue.com/foundations/engelstad-family-foundation-806008137" TargetMode="External" Id="rId1271"/><Relationship Type="http://schemas.openxmlformats.org/officeDocument/2006/relationships/hyperlink" Target="https://theglazerfoundation.org/" TargetMode="External" Id="rId1272"/><Relationship Type="http://schemas.openxmlformats.org/officeDocument/2006/relationships/hyperlink" Target="https://grantcue.com/foundations/the-diane-and-guilford-glazer-foundation-843205480" TargetMode="External" Id="rId1273"/><Relationship Type="http://schemas.openxmlformats.org/officeDocument/2006/relationships/hyperlink" Target="https://grantcue.com/foundations/the-john-martin-foundation-300948144" TargetMode="External" Id="rId1274"/><Relationship Type="http://schemas.openxmlformats.org/officeDocument/2006/relationships/hyperlink" Target="https://grantcue.com/foundations/the-zegar-family-foundation-137548507" TargetMode="External" Id="rId1275"/><Relationship Type="http://schemas.openxmlformats.org/officeDocument/2006/relationships/hyperlink" Target="https://grantcue.com/foundations/trubob-fund-331980491" TargetMode="External" Id="rId1276"/><Relationship Type="http://schemas.openxmlformats.org/officeDocument/2006/relationships/hyperlink" Target="https://grantcue.com/foundations/the-h-and-f-baker-foundation-inc-461453390" TargetMode="External" Id="rId1277"/><Relationship Type="http://schemas.openxmlformats.org/officeDocument/2006/relationships/hyperlink" Target="https://grantcue.com/foundations/edward-p-evans-foundation-256232129" TargetMode="External" Id="rId1278"/><Relationship Type="http://schemas.openxmlformats.org/officeDocument/2006/relationships/hyperlink" Target="https://grantcue.com/foundations/the-tow-foundation-inc-066484045" TargetMode="External" Id="rId1279"/><Relationship Type="http://schemas.openxmlformats.org/officeDocument/2006/relationships/hyperlink" Target="https://grantcue.com/foundations/the-robert-w-wilson-charitable-trust-516536168" TargetMode="External" Id="rId1280"/><Relationship Type="http://schemas.openxmlformats.org/officeDocument/2006/relationships/hyperlink" Target="https://grantcue.com/foundations/the-tang-fund-383973256" TargetMode="External" Id="rId1281"/><Relationship Type="http://schemas.openxmlformats.org/officeDocument/2006/relationships/hyperlink" Target="https://grantcue.com/foundations/the-margaret-and-daniel-loeb-foundation-522251371" TargetMode="External" Id="rId1282"/><Relationship Type="http://schemas.openxmlformats.org/officeDocument/2006/relationships/hyperlink" Target="https://grantcue.com/foundations/john-and-daria-barry-foundation-461550110" TargetMode="External" Id="rId1283"/><Relationship Type="http://schemas.openxmlformats.org/officeDocument/2006/relationships/hyperlink" Target="https://grantcue.com/foundations/the-hook-family-foundation-760574363" TargetMode="External" Id="rId1284"/><Relationship Type="http://schemas.openxmlformats.org/officeDocument/2006/relationships/hyperlink" Target="https://grantcue.com/foundations/flock-inc-208087695" TargetMode="External" Id="rId1285"/><Relationship Type="http://schemas.openxmlformats.org/officeDocument/2006/relationships/hyperlink" Target="https://grantcue.com/foundations/the-damial-foundation-inc-133693581" TargetMode="External" Id="rId1286"/><Relationship Type="http://schemas.openxmlformats.org/officeDocument/2006/relationships/hyperlink" Target="https://grantcue.com/foundations/the-macmillan-family-foundation-inc-481286405" TargetMode="External" Id="rId1287"/><Relationship Type="http://schemas.openxmlformats.org/officeDocument/2006/relationships/hyperlink" Target="https://grantcue.com/foundations/the-pfizer-foundation-inc-136083839" TargetMode="External" Id="rId1288"/><Relationship Type="http://schemas.openxmlformats.org/officeDocument/2006/relationships/hyperlink" Target="https://grantcue.com/foundations/kaphan-foundation-651211107" TargetMode="External" Id="rId1289"/><Relationship Type="http://schemas.openxmlformats.org/officeDocument/2006/relationships/hyperlink" Target="https://grantcue.com/foundations/john-e-fetzer-institute-inc-386052788" TargetMode="External" Id="rId1290"/><Relationship Type="http://schemas.openxmlformats.org/officeDocument/2006/relationships/hyperlink" Target="https://grantcue.com/foundations/the-alice-m-and-thomas-j-tisch-foundation-inc-133693582" TargetMode="External" Id="rId1291"/><Relationship Type="http://schemas.openxmlformats.org/officeDocument/2006/relationships/hyperlink" Target="https://grantcue.com/foundations/the-jonathan-m-tisch-family-foundation-134037382" TargetMode="External" Id="rId1292"/><Relationship Type="http://schemas.openxmlformats.org/officeDocument/2006/relationships/hyperlink" Target="https://grantcue.com/foundations/the-sidney-e-frank-foundation-c-o-pkf-o-connor-davies-206383779" TargetMode="External" Id="rId1293"/><Relationship Type="http://schemas.openxmlformats.org/officeDocument/2006/relationships/hyperlink" Target="https://grantcue.com/foundations/nash-family-foundation-136168559" TargetMode="External" Id="rId1294"/><Relationship Type="http://schemas.openxmlformats.org/officeDocument/2006/relationships/hyperlink" Target="https://grantcue.com/foundations/the-chase-and-stephanie-coleman-foundation-830451634" TargetMode="External" Id="rId1295"/><Relationship Type="http://schemas.openxmlformats.org/officeDocument/2006/relationships/hyperlink" Target="https://www.nyhealthfoundation.org/" TargetMode="External" Id="rId1296"/><Relationship Type="http://schemas.openxmlformats.org/officeDocument/2006/relationships/hyperlink" Target="https://grantcue.com/foundations/new-york-state-health-fdn-d-b-a-new-york-health-foundation-300127892" TargetMode="External" Id="rId1297"/><Relationship Type="http://schemas.openxmlformats.org/officeDocument/2006/relationships/hyperlink" Target="https://clarkscholarship.org/" TargetMode="External" Id="rId1298"/><Relationship Type="http://schemas.openxmlformats.org/officeDocument/2006/relationships/hyperlink" Target="https://grantcue.com/foundations/the-clark-foundation-135616528" TargetMode="External" Id="rId1299"/><Relationship Type="http://schemas.openxmlformats.org/officeDocument/2006/relationships/hyperlink" Target="https://grantcue.com/foundations/the-herbert-and-nell-singer-foundation-inc-133151548" TargetMode="External" Id="rId1300"/><Relationship Type="http://schemas.openxmlformats.org/officeDocument/2006/relationships/hyperlink" Target="https://grantcue.com/foundations/nonna-s-garden-137548350" TargetMode="External" Id="rId1301"/><Relationship Type="http://schemas.openxmlformats.org/officeDocument/2006/relationships/hyperlink" Target="https://grantcue.com/foundations/people-s-support-foundation-limited-821202926" TargetMode="External" Id="rId1302"/><Relationship Type="http://schemas.openxmlformats.org/officeDocument/2006/relationships/hyperlink" Target="https://grantcue.com/foundations/the-blackstone-charitable-foundation-260462996" TargetMode="External" Id="rId1303"/><Relationship Type="http://schemas.openxmlformats.org/officeDocument/2006/relationships/hyperlink" Target="https://grantcue.com/foundations/quadrivium-461535719" TargetMode="External" Id="rId1304"/><Relationship Type="http://schemas.openxmlformats.org/officeDocument/2006/relationships/hyperlink" Target="https://grantcue.com/foundations/erik-e-and-edith-h-bergstrom-foundation-a-charitable-trust-912155835" TargetMode="External" Id="rId1305"/><Relationship Type="http://schemas.openxmlformats.org/officeDocument/2006/relationships/hyperlink" Target="https://grantcue.com/foundations/the-sol-goldman-charitable-trust-133577310" TargetMode="External" Id="rId1306"/><Relationship Type="http://schemas.openxmlformats.org/officeDocument/2006/relationships/hyperlink" Target="https://grantcue.com/foundations/the-howard-and-nancy-marks-foundation-c-o-freemark-partners-873980068" TargetMode="External" Id="rId1307"/><Relationship Type="http://schemas.openxmlformats.org/officeDocument/2006/relationships/hyperlink" Target="https://grantcue.com/foundations/the-lucille-lortel-foundation-inc-133036521" TargetMode="External" Id="rId1308"/><Relationship Type="http://schemas.openxmlformats.org/officeDocument/2006/relationships/hyperlink" Target="https://grantcue.com/foundations/gordon-and-llura-gund-1993-charitable-foundation-341730494" TargetMode="External" Id="rId1309"/><Relationship Type="http://schemas.openxmlformats.org/officeDocument/2006/relationships/hyperlink" Target="https://grantcue.com/foundations/iris-foundation-136977690" TargetMode="External" Id="rId1310"/><Relationship Type="http://schemas.openxmlformats.org/officeDocument/2006/relationships/hyperlink" Target="https://grantcue.com/foundations/glenn-foundation-for-medical-research-inc-860710305" TargetMode="External" Id="rId1311"/><Relationship Type="http://schemas.openxmlformats.org/officeDocument/2006/relationships/hyperlink" Target="https://grantcue.com/foundations/advocates-for-climate-innovation-133748063" TargetMode="External" Id="rId1312"/><Relationship Type="http://schemas.openxmlformats.org/officeDocument/2006/relationships/hyperlink" Target="https://grantcue.com/foundations/thomas-w-smith-foundation-inc-473862135" TargetMode="External" Id="rId1313"/><Relationship Type="http://schemas.openxmlformats.org/officeDocument/2006/relationships/hyperlink" Target="https://grantcue.com/foundations/the-kovner-foundation-223468030" TargetMode="External" Id="rId1314"/><Relationship Type="http://schemas.openxmlformats.org/officeDocument/2006/relationships/hyperlink" Target="https://www.mertzgilmore.org/" TargetMode="External" Id="rId1315"/><Relationship Type="http://schemas.openxmlformats.org/officeDocument/2006/relationships/hyperlink" Target="https://grantcue.com/foundations/mertz-gilmore-foundation-132872722" TargetMode="External" Id="rId1316"/><Relationship Type="http://schemas.openxmlformats.org/officeDocument/2006/relationships/hyperlink" Target="https://www.sportsmatter.org/" TargetMode="External" Id="rId1317"/><Relationship Type="http://schemas.openxmlformats.org/officeDocument/2006/relationships/hyperlink" Target="https://grantcue.com/foundations/dick-s-sporting-goods-foundation-274516157" TargetMode="External" Id="rId1318"/><Relationship Type="http://schemas.openxmlformats.org/officeDocument/2006/relationships/hyperlink" Target="https://grantcue.com/foundations/the-william-jeff-and-jennifer-gross-family-foundation-822674631" TargetMode="External" Id="rId1319"/><Relationship Type="http://schemas.openxmlformats.org/officeDocument/2006/relationships/hyperlink" Target="https://grantcue.com/foundations/the-teagle-foundation-201370387" TargetMode="External" Id="rId1320"/><Relationship Type="http://schemas.openxmlformats.org/officeDocument/2006/relationships/hyperlink" Target="https://grantcue.com/foundations/shapiro-silverberg-foundation-134151366" TargetMode="External" Id="rId1321"/><Relationship Type="http://schemas.openxmlformats.org/officeDocument/2006/relationships/hyperlink" Target="https://grantcue.com/foundations/john-and-amy-griffin-foundation-c-o-john-griffin-ttee-020562020" TargetMode="External" Id="rId1322"/><Relationship Type="http://schemas.openxmlformats.org/officeDocument/2006/relationships/hyperlink" Target="https://grantcue.com/foundations/barbara-newington-foundation-agreement-dated-12-17-14-593611060" TargetMode="External" Id="rId1323"/><Relationship Type="http://schemas.openxmlformats.org/officeDocument/2006/relationships/hyperlink" Target="https://grantcue.com/foundations/black-family-philanthropies-inc-922376636" TargetMode="External" Id="rId1324"/><Relationship Type="http://schemas.openxmlformats.org/officeDocument/2006/relationships/hyperlink" Target="https://grantcue.com/foundations/pincus-family-foundation-256874818" TargetMode="External" Id="rId1325"/><Relationship Type="http://schemas.openxmlformats.org/officeDocument/2006/relationships/hyperlink" Target="https://grantcue.com/foundations/charina-endowment-fund-inc-133675545" TargetMode="External" Id="rId1326"/><Relationship Type="http://schemas.openxmlformats.org/officeDocument/2006/relationships/hyperlink" Target="https://grantcue.com/foundations/jay-and-jean-schottenstein-foundation-311111955" TargetMode="External" Id="rId1327"/><Relationship Type="http://schemas.openxmlformats.org/officeDocument/2006/relationships/hyperlink" Target="https://hearstfdn.org/" TargetMode="External" Id="rId1328"/><Relationship Type="http://schemas.openxmlformats.org/officeDocument/2006/relationships/hyperlink" Target="https://grantcue.com/foundations/the-hearst-foundation-136161746" TargetMode="External" Id="rId1329"/><Relationship Type="http://schemas.openxmlformats.org/officeDocument/2006/relationships/hyperlink" Target="https://grantcue.com/foundations/surgo-foundation-us-611733092" TargetMode="External" Id="rId1330"/><Relationship Type="http://schemas.openxmlformats.org/officeDocument/2006/relationships/hyperlink" Target="https://grantcue.com/foundations/eugene-and-marilyn-stein-family-foundation-954659838" TargetMode="External" Id="rId1331"/><Relationship Type="http://schemas.openxmlformats.org/officeDocument/2006/relationships/hyperlink" Target="https://grantcue.com/foundations/the-kaye-family-foundation-134092284" TargetMode="External" Id="rId1332"/><Relationship Type="http://schemas.openxmlformats.org/officeDocument/2006/relationships/hyperlink" Target="https://grantcue.com/foundations/eugene-v-and-clare-e-thaw-charitable-trust-133081491" TargetMode="External" Id="rId1333"/><Relationship Type="http://schemas.openxmlformats.org/officeDocument/2006/relationships/hyperlink" Target="https://grantcue.com/foundations/the-russell-berrie-foundation-222620908" TargetMode="External" Id="rId1334"/><Relationship Type="http://schemas.openxmlformats.org/officeDocument/2006/relationships/hyperlink" Target="https://www.dysonfoundation.org/" TargetMode="External" Id="rId1335"/><Relationship Type="http://schemas.openxmlformats.org/officeDocument/2006/relationships/hyperlink" Target="https://grantcue.com/foundations/the-dyson-foundation-136084888" TargetMode="External" Id="rId1336"/><Relationship Type="http://schemas.openxmlformats.org/officeDocument/2006/relationships/hyperlink" Target="https://www.samuels.org/" TargetMode="External" Id="rId1337"/><Relationship Type="http://schemas.openxmlformats.org/officeDocument/2006/relationships/hyperlink" Target="https://grantcue.com/foundations/the-fan-fox-and-leslie-r-samuels-foundation-inc-133124818" TargetMode="External" Id="rId1338"/><Relationship Type="http://schemas.openxmlformats.org/officeDocument/2006/relationships/hyperlink" Target="https://grantcue.com/foundations/nick-simons-foundation-203101239" TargetMode="External" Id="rId1339"/><Relationship Type="http://schemas.openxmlformats.org/officeDocument/2006/relationships/hyperlink" Target="https://grantcue.com/foundations/pichai-family-foundation-832405611" TargetMode="External" Id="rId1340"/><Relationship Type="http://schemas.openxmlformats.org/officeDocument/2006/relationships/hyperlink" Target="https://grantcue.com/foundations/ainslie-foundation-814732333" TargetMode="External" Id="rId1341"/><Relationship Type="http://schemas.openxmlformats.org/officeDocument/2006/relationships/hyperlink" Target="https://grantcue.com/foundations/the-meyer-and-deanne-sharlin-foundation-c-o-marc-feinberg-923830845" TargetMode="External" Id="rId1342"/><Relationship Type="http://schemas.openxmlformats.org/officeDocument/2006/relationships/hyperlink" Target="https://grantcue.com/foundations/moise-y-safra-foundation-inc-270521354" TargetMode="External" Id="rId1343"/><Relationship Type="http://schemas.openxmlformats.org/officeDocument/2006/relationships/hyperlink" Target="https://scjohnson.com/en/news-stories/official-communications/sc-johnson-philanthropy-scj-giving-inc" TargetMode="External" Id="rId1344"/><Relationship Type="http://schemas.openxmlformats.org/officeDocument/2006/relationships/hyperlink" Target="https://grantcue.com/foundations/sc-johnson-giving-inc-396052089" TargetMode="External" Id="rId1345"/><Relationship Type="http://schemas.openxmlformats.org/officeDocument/2006/relationships/hyperlink" Target="https://grantcue.com/foundations/the-north-star-charitable-foundation-465425456" TargetMode="External" Id="rId1346"/><Relationship Type="http://schemas.openxmlformats.org/officeDocument/2006/relationships/hyperlink" Target="https://grantcue.com/foundations/the-gaisman-foundation-inc-c-o-eric-waldman-136129464" TargetMode="External" Id="rId1347"/><Relationship Type="http://schemas.openxmlformats.org/officeDocument/2006/relationships/hyperlink" Target="https://grantcue.com/foundations/the-z-s-and-m-wilf-foundation-inc-223553441" TargetMode="External" Id="rId1348"/><Relationship Type="http://schemas.openxmlformats.org/officeDocument/2006/relationships/hyperlink" Target="https://grantcue.com/foundations/select-equity-group-foundation-137221529" TargetMode="External" Id="rId1349"/><Relationship Type="http://schemas.openxmlformats.org/officeDocument/2006/relationships/hyperlink" Target="https://grantcue.com/foundations/the-david-r-and-patricia-d-atkinson-foundation-223753685" TargetMode="External" Id="rId1350"/><Relationship Type="http://schemas.openxmlformats.org/officeDocument/2006/relationships/hyperlink" Target="https://grantcue.com/foundations/the-stuart-family-foundation-inc-133861861" TargetMode="External" Id="rId1351"/><Relationship Type="http://schemas.openxmlformats.org/officeDocument/2006/relationships/hyperlink" Target="https://grantcue.com/foundations/helen-frankenthaler-foundation-inc-133244308" TargetMode="External" Id="rId1352"/><Relationship Type="http://schemas.openxmlformats.org/officeDocument/2006/relationships/hyperlink" Target="https://grantcue.com/foundations/the-v-and-l-marx-foundation-030536676" TargetMode="External" Id="rId1353"/><Relationship Type="http://schemas.openxmlformats.org/officeDocument/2006/relationships/hyperlink" Target="https://grantcue.com/foundations/t-kimball-brooker-foundation-363481541" TargetMode="External" Id="rId1354"/><Relationship Type="http://schemas.openxmlformats.org/officeDocument/2006/relationships/hyperlink" Target="https://grantcue.com/foundations/andrew-sabin-family-foundation-208729425" TargetMode="External" Id="rId1355"/><Relationship Type="http://schemas.openxmlformats.org/officeDocument/2006/relationships/hyperlink" Target="https://grantcue.com/foundations/the-warburg-pincus-foundation-134148834" TargetMode="External" Id="rId1356"/><Relationship Type="http://schemas.openxmlformats.org/officeDocument/2006/relationships/hyperlink" Target="https://grantcue.com/foundations/micah-philanthropies-806093211" TargetMode="External" Id="rId1357"/><Relationship Type="http://schemas.openxmlformats.org/officeDocument/2006/relationships/hyperlink" Target="https://grantcue.com/foundations/the-rachael-ray-foundation-813236729" TargetMode="External" Id="rId1358"/><Relationship Type="http://schemas.openxmlformats.org/officeDocument/2006/relationships/hyperlink" Target="https://grantcue.com/foundations/the-rory-and-howard-meyers-family-foundation-320493781" TargetMode="External" Id="rId1359"/><Relationship Type="http://schemas.openxmlformats.org/officeDocument/2006/relationships/hyperlink" Target="https://grantcue.com/foundations/keren-keshet-the-rainbow-foundation-134069592" TargetMode="External" Id="rId1360"/><Relationship Type="http://schemas.openxmlformats.org/officeDocument/2006/relationships/hyperlink" Target="https://grantcue.com/foundations/jennifer-and-jonathan-allan-soros-founda-800464952" TargetMode="External" Id="rId1361"/><Relationship Type="http://schemas.openxmlformats.org/officeDocument/2006/relationships/hyperlink" Target="https://grantcue.com/foundations/moglia-family-foundation-356766677" TargetMode="External" Id="rId1362"/><Relationship Type="http://schemas.openxmlformats.org/officeDocument/2006/relationships/hyperlink" Target="https://www.farashfoundation.org/" TargetMode="External" Id="rId1363"/><Relationship Type="http://schemas.openxmlformats.org/officeDocument/2006/relationships/hyperlink" Target="https://grantcue.com/foundations/max-and-marian-farash-charitable-foundation-222948675" TargetMode="External" Id="rId1364"/><Relationship Type="http://schemas.openxmlformats.org/officeDocument/2006/relationships/hyperlink" Target="https://grantcue.com/foundations/the-heckscher-foundation-for-children-131820170" TargetMode="External" Id="rId1365"/><Relationship Type="http://schemas.openxmlformats.org/officeDocument/2006/relationships/hyperlink" Target="https://grantcue.com/foundations/norman-e-alexander-family-s-foundation-inc-c-o-r-mittenthal-tcc-group-264413503" TargetMode="External" Id="rId1366"/><Relationship Type="http://schemas.openxmlformats.org/officeDocument/2006/relationships/hyperlink" Target="https://grantcue.com/foundations/simonian-family-foundation-882707665" TargetMode="External" Id="rId1367"/><Relationship Type="http://schemas.openxmlformats.org/officeDocument/2006/relationships/hyperlink" Target="https://www.altmanfoundation.org/" TargetMode="External" Id="rId1368"/><Relationship Type="http://schemas.openxmlformats.org/officeDocument/2006/relationships/hyperlink" Target="https://grantcue.com/foundations/altman-foundation-131623879" TargetMode="External" Id="rId1369"/><Relationship Type="http://schemas.openxmlformats.org/officeDocument/2006/relationships/hyperlink" Target="https://grantcue.com/foundations/the-j-baker-foundation-inc-461453525" TargetMode="External" Id="rId1370"/><Relationship Type="http://schemas.openxmlformats.org/officeDocument/2006/relationships/hyperlink" Target="https://grantcue.com/foundations/upmobility-foundation-inc-471689125" TargetMode="External" Id="rId1371"/><Relationship Type="http://schemas.openxmlformats.org/officeDocument/2006/relationships/hyperlink" Target="https://grantcue.com/foundations/malchus-foundation-866365575" TargetMode="External" Id="rId1372"/><Relationship Type="http://schemas.openxmlformats.org/officeDocument/2006/relationships/hyperlink" Target="https://grantcue.com/foundations/the-kaplen-brothers-fund-inc-454694896" TargetMode="External" Id="rId1373"/><Relationship Type="http://schemas.openxmlformats.org/officeDocument/2006/relationships/hyperlink" Target="https://grantcue.com/foundations/the-gerstner-family-foundation-208559135" TargetMode="External" Id="rId1374"/><Relationship Type="http://schemas.openxmlformats.org/officeDocument/2006/relationships/hyperlink" Target="https://segalfamilyfoundation.org/" TargetMode="External" Id="rId1375"/><Relationship Type="http://schemas.openxmlformats.org/officeDocument/2006/relationships/hyperlink" Target="https://grantcue.com/foundations/segal-family-foundation-inc-562446941" TargetMode="External" Id="rId1376"/><Relationship Type="http://schemas.openxmlformats.org/officeDocument/2006/relationships/hyperlink" Target="https://grantcue.com/foundations/the-steve-tisch-family-foundation-134037377" TargetMode="External" Id="rId1377"/><Relationship Type="http://schemas.openxmlformats.org/officeDocument/2006/relationships/hyperlink" Target="https://grantcue.com/foundations/the-taft-foundation-201232852" TargetMode="External" Id="rId1378"/><Relationship Type="http://schemas.openxmlformats.org/officeDocument/2006/relationships/hyperlink" Target="https://grantcue.com/foundations/mike-and-sofia-segal-foundation-207395108" TargetMode="External" Id="rId1379"/><Relationship Type="http://schemas.openxmlformats.org/officeDocument/2006/relationships/hyperlink" Target="https://grantcue.com/foundations/three-sisters-foundation-bessemer-trust-company-of-delaware-900914803" TargetMode="External" Id="rId1380"/><Relationship Type="http://schemas.openxmlformats.org/officeDocument/2006/relationships/hyperlink" Target="https://grantcue.com/foundations/john-p-and-anne-welsh-mcnulty-foundation-521445003" TargetMode="External" Id="rId1381"/><Relationship Type="http://schemas.openxmlformats.org/officeDocument/2006/relationships/hyperlink" Target="https://grantcue.com/foundations/the-catherine-and-joseph-aresty-foundation-inc-133962647" TargetMode="External" Id="rId1382"/><Relationship Type="http://schemas.openxmlformats.org/officeDocument/2006/relationships/hyperlink" Target="https://grantcue.com/foundations/screaming-comet-foundation-c-o-william-e-ford-200512645" TargetMode="External" Id="rId1383"/><Relationship Type="http://schemas.openxmlformats.org/officeDocument/2006/relationships/hyperlink" Target="https://grantcue.com/foundations/gracias-family-foundation-853941297" TargetMode="External" Id="rId1384"/><Relationship Type="http://schemas.openxmlformats.org/officeDocument/2006/relationships/hyperlink" Target="https://grantcue.com/foundations/samuel-i-newhouse-foundation-inc-116006296" TargetMode="External" Id="rId1385"/><Relationship Type="http://schemas.openxmlformats.org/officeDocument/2006/relationships/hyperlink" Target="https://grantcue.com/foundations/the-della-pietra-foundation-832596679" TargetMode="External" Id="rId1386"/><Relationship Type="http://schemas.openxmlformats.org/officeDocument/2006/relationships/hyperlink" Target="https://grantcue.com/foundations/the-six-four-foundation-980364976" TargetMode="External" Id="rId1387"/><Relationship Type="http://schemas.openxmlformats.org/officeDocument/2006/relationships/hyperlink" Target="https://www.lavellefund.org/" TargetMode="External" Id="rId1388"/><Relationship Type="http://schemas.openxmlformats.org/officeDocument/2006/relationships/hyperlink" Target="https://grantcue.com/foundations/lavelle-fund-for-the-blind-inc-131740463" TargetMode="External" Id="rId1389"/><Relationship Type="http://schemas.openxmlformats.org/officeDocument/2006/relationships/hyperlink" Target="https://grantcue.com/foundations/patricia-and-bernard-goldstein-family-foundation-208800325" TargetMode="External" Id="rId1390"/><Relationship Type="http://schemas.openxmlformats.org/officeDocument/2006/relationships/hyperlink" Target="https://grantcue.com/foundations/eveillard-family-charitable-trust-566648252" TargetMode="External" Id="rId1391"/><Relationship Type="http://schemas.openxmlformats.org/officeDocument/2006/relationships/hyperlink" Target="https://grantcue.com/foundations/thomas-l-kempner-jr-foundation-133407819" TargetMode="External" Id="rId1392"/><Relationship Type="http://schemas.openxmlformats.org/officeDocument/2006/relationships/hyperlink" Target="https://grantcue.com/foundations/secunda-family-foundation-inc-205968142" TargetMode="External" Id="rId1393"/><Relationship Type="http://schemas.openxmlformats.org/officeDocument/2006/relationships/hyperlink" Target="https://grantcue.com/foundations/gerry-foundation-inc-141798234" TargetMode="External" Id="rId1394"/><Relationship Type="http://schemas.openxmlformats.org/officeDocument/2006/relationships/hyperlink" Target="https://www.gf.org/" TargetMode="External" Id="rId1395"/><Relationship Type="http://schemas.openxmlformats.org/officeDocument/2006/relationships/hyperlink" Target="https://grantcue.com/foundations/john-simon-guggenheim-memorial-foundation-135673173" TargetMode="External" Id="rId1396"/><Relationship Type="http://schemas.openxmlformats.org/officeDocument/2006/relationships/hyperlink" Target="https://grantcue.com/foundations/apollo-opportunity-foundation-874097394" TargetMode="External" Id="rId1397"/><Relationship Type="http://schemas.openxmlformats.org/officeDocument/2006/relationships/hyperlink" Target="https://grantcue.com/foundations/the-dinan-family-foundation-133976827" TargetMode="External" Id="rId1398"/><Relationship Type="http://schemas.openxmlformats.org/officeDocument/2006/relationships/hyperlink" Target="https://grantcue.com/foundations/himan-brown-charitable-trust-276669056" TargetMode="External" Id="rId1399"/><Relationship Type="http://schemas.openxmlformats.org/officeDocument/2006/relationships/hyperlink" Target="https://grantcue.com/foundations/trevor-place-foundation-137273247" TargetMode="External" Id="rId1400"/><Relationship Type="http://schemas.openxmlformats.org/officeDocument/2006/relationships/hyperlink" Target="https://grantcue.com/foundations/the-pixley-hill-foundation-inc-472936801" TargetMode="External" Id="rId1401"/><Relationship Type="http://schemas.openxmlformats.org/officeDocument/2006/relationships/hyperlink" Target="https://grantcue.com/foundations/the-pershing-square-foundation-208068401" TargetMode="External" Id="rId1402"/><Relationship Type="http://schemas.openxmlformats.org/officeDocument/2006/relationships/hyperlink" Target="https://grantcue.com/foundations/mark-and-anla-cheng-kingdon-foundation-c-o-anla-cheng-kingdon-133948023" TargetMode="External" Id="rId1403"/><Relationship Type="http://schemas.openxmlformats.org/officeDocument/2006/relationships/hyperlink" Target="https://grantcue.com/foundations/the-wyckoff-family-foundation-inc-100001401" TargetMode="External" Id="rId1404"/><Relationship Type="http://schemas.openxmlformats.org/officeDocument/2006/relationships/hyperlink" Target="https://tigerfoundation.org/" TargetMode="External" Id="rId1405"/><Relationship Type="http://schemas.openxmlformats.org/officeDocument/2006/relationships/hyperlink" Target="https://grantcue.com/foundations/tiger-foundation-133555671" TargetMode="External" Id="rId1406"/><Relationship Type="http://schemas.openxmlformats.org/officeDocument/2006/relationships/hyperlink" Target="https://emersonfoundation.com/" TargetMode="External" Id="rId1407"/><Relationship Type="http://schemas.openxmlformats.org/officeDocument/2006/relationships/hyperlink" Target="https://grantcue.com/foundations/fred-l-emerson-foundation-inc-156017650" TargetMode="External" Id="rId1408"/><Relationship Type="http://schemas.openxmlformats.org/officeDocument/2006/relationships/hyperlink" Target="https://grantcue.com/foundations/booth-ferris-foundation-xxxxx4008-136170340" TargetMode="External" Id="rId1409"/><Relationship Type="http://schemas.openxmlformats.org/officeDocument/2006/relationships/hyperlink" Target="https://grantcue.com/foundations/the-kohlberg-foundation-inc-133496263" TargetMode="External" Id="rId1410"/><Relationship Type="http://schemas.openxmlformats.org/officeDocument/2006/relationships/hyperlink" Target="https://grantcue.com/foundations/seed-the-dream-foundation-274662369" TargetMode="External" Id="rId1411"/><Relationship Type="http://schemas.openxmlformats.org/officeDocument/2006/relationships/hyperlink" Target="https://grantcue.com/foundations/the-gaudio-family-foundation-c-o-fulton-vittoria-llp-453597259" TargetMode="External" Id="rId1412"/><Relationship Type="http://schemas.openxmlformats.org/officeDocument/2006/relationships/hyperlink" Target="https://grantcue.com/foundations/berry-charitable-foundation-f-k-a-the-paiko-foundation-306282543" TargetMode="External" Id="rId1413"/><Relationship Type="http://schemas.openxmlformats.org/officeDocument/2006/relationships/hyperlink" Target="https://grantcue.com/foundations/bais-ephraim-charitable-foundation-trust-116548272" TargetMode="External" Id="rId1414"/><Relationship Type="http://schemas.openxmlformats.org/officeDocument/2006/relationships/hyperlink" Target="https://grantcue.com/foundations/the-carmel-hill-fund-136881103" TargetMode="External" Id="rId1415"/><Relationship Type="http://schemas.openxmlformats.org/officeDocument/2006/relationships/hyperlink" Target="https://grantcue.com/foundations/the-shs-foundation-256819008" TargetMode="External" Id="rId1416"/><Relationship Type="http://schemas.openxmlformats.org/officeDocument/2006/relationships/hyperlink" Target="https://grantcue.com/foundations/the-applebaum-foundation-inc-591002714" TargetMode="External" Id="rId1417"/><Relationship Type="http://schemas.openxmlformats.org/officeDocument/2006/relationships/hyperlink" Target="https://grantcue.com/foundations/the-wildcat-foundation-456518655" TargetMode="External" Id="rId1418"/><Relationship Type="http://schemas.openxmlformats.org/officeDocument/2006/relationships/hyperlink" Target="https://grantcue.com/foundations/the-sands-family-foundation-inc-c-o-wildstar-partners-llc-546052978" TargetMode="External" Id="rId1419"/><Relationship Type="http://schemas.openxmlformats.org/officeDocument/2006/relationships/hyperlink" Target="https://grantcue.com/foundations/the-james-and-judith-k-dimon-foundation-133922199" TargetMode="External" Id="rId1420"/><Relationship Type="http://schemas.openxmlformats.org/officeDocument/2006/relationships/hyperlink" Target="https://grantcue.com/foundations/law-foundation-inc-223074635" TargetMode="External" Id="rId1421"/><Relationship Type="http://schemas.openxmlformats.org/officeDocument/2006/relationships/hyperlink" Target="https://grantcue.com/foundations/dorot-foundation-136116927" TargetMode="External" Id="rId1422"/><Relationship Type="http://schemas.openxmlformats.org/officeDocument/2006/relationships/hyperlink" Target="https://grantcue.com/foundations/swartz-foundation-043255974" TargetMode="External" Id="rId1423"/><Relationship Type="http://schemas.openxmlformats.org/officeDocument/2006/relationships/hyperlink" Target="https://grantcue.com/foundations/the-helen-gurley-brown-foundation-273406311" TargetMode="External" Id="rId1424"/><Relationship Type="http://schemas.openxmlformats.org/officeDocument/2006/relationships/hyperlink" Target="https://www.vanamfound.org/" TargetMode="External" Id="rId1425"/><Relationship Type="http://schemas.openxmlformats.org/officeDocument/2006/relationships/hyperlink" Target="https://grantcue.com/foundations/van-ameringen-foundation-inc-136125699" TargetMode="External" Id="rId1426"/><Relationship Type="http://schemas.openxmlformats.org/officeDocument/2006/relationships/hyperlink" Target="https://grantcue.com/foundations/neil-s-hirsch-foundation-136881621" TargetMode="External" Id="rId1427"/><Relationship Type="http://schemas.openxmlformats.org/officeDocument/2006/relationships/hyperlink" Target="https://www.nyf.org/" TargetMode="External" Id="rId1428"/><Relationship Type="http://schemas.openxmlformats.org/officeDocument/2006/relationships/hyperlink" Target="https://grantcue.com/foundations/new-york-foundation-135626345" TargetMode="External" Id="rId1429"/><Relationship Type="http://schemas.openxmlformats.org/officeDocument/2006/relationships/hyperlink" Target="https://grantcue.com/foundations/huo-family-foundation-271227674" TargetMode="External" Id="rId1430"/><Relationship Type="http://schemas.openxmlformats.org/officeDocument/2006/relationships/hyperlink" Target="https://grantcue.com/foundations/the-abby-and-david-cohen-family-foundation-134090442" TargetMode="External" Id="rId1431"/><Relationship Type="http://schemas.openxmlformats.org/officeDocument/2006/relationships/hyperlink" Target="https://grantcue.com/foundations/margaret-a-roberts-charitable-foundation-c-o-kirk-hoopingarner-367238483" TargetMode="External" Id="rId1432"/><Relationship Type="http://schemas.openxmlformats.org/officeDocument/2006/relationships/hyperlink" Target="https://eugenelangfoundation.org/" TargetMode="External" Id="rId1433"/><Relationship Type="http://schemas.openxmlformats.org/officeDocument/2006/relationships/hyperlink" Target="https://grantcue.com/foundations/eugene-m-lang-foundation-136153412" TargetMode="External" Id="rId1434"/><Relationship Type="http://schemas.openxmlformats.org/officeDocument/2006/relationships/hyperlink" Target="https://grantcue.com/foundations/the-donald-and-barbara-zucker-family-foundation-203932106" TargetMode="External" Id="rId1435"/><Relationship Type="http://schemas.openxmlformats.org/officeDocument/2006/relationships/hyperlink" Target="https://grantcue.com/foundations/kate-cassidy-foundation-611715303" TargetMode="External" Id="rId1436"/><Relationship Type="http://schemas.openxmlformats.org/officeDocument/2006/relationships/hyperlink" Target="https://www.oishei.org/" TargetMode="External" Id="rId1437"/><Relationship Type="http://schemas.openxmlformats.org/officeDocument/2006/relationships/hyperlink" Target="https://grantcue.com/foundations/the-john-r-oishei-foundation-160874319" TargetMode="External" Id="rId1438"/><Relationship Type="http://schemas.openxmlformats.org/officeDocument/2006/relationships/hyperlink" Target="https://grantcue.com/foundations/october-mountain-foundation-inc-474442570" TargetMode="External" Id="rId1439"/><Relationship Type="http://schemas.openxmlformats.org/officeDocument/2006/relationships/hyperlink" Target="https://grantcue.com/foundations/rosenkranz-foundation-inc-133940017" TargetMode="External" Id="rId1440"/><Relationship Type="http://schemas.openxmlformats.org/officeDocument/2006/relationships/hyperlink" Target="https://grantcue.com/foundations/the-winston-foundation-inc-c-o-l-ippolito-paul-weiss-et-al-136161672" TargetMode="External" Id="rId1441"/><Relationship Type="http://schemas.openxmlformats.org/officeDocument/2006/relationships/hyperlink" Target="https://grantcue.com/foundations/jmm-charitable-foundation-inc-204679694" TargetMode="External" Id="rId1442"/><Relationship Type="http://schemas.openxmlformats.org/officeDocument/2006/relationships/hyperlink" Target="https://grantcue.com/foundations/the-ruth-stanton-foundation-137031172" TargetMode="External" Id="rId1443"/><Relationship Type="http://schemas.openxmlformats.org/officeDocument/2006/relationships/hyperlink" Target="https://grantcue.com/foundations/the-pary-and-abdulrahim-levian-charitable-foundation-061684665" TargetMode="External" Id="rId1444"/><Relationship Type="http://schemas.openxmlformats.org/officeDocument/2006/relationships/hyperlink" Target="https://grantcue.com/foundations/sandberg-goldberg-bernthal-family-charitable-foundation-832713007" TargetMode="External" Id="rId1445"/><Relationship Type="http://schemas.openxmlformats.org/officeDocument/2006/relationships/hyperlink" Target="https://grantcue.com/foundations/huberfeld-family-foundation-134042543" TargetMode="External" Id="rId1446"/><Relationship Type="http://schemas.openxmlformats.org/officeDocument/2006/relationships/hyperlink" Target="https://grantcue.com/foundations/the-esther-a-and-joseph-klingenstein-fund-inc-136028788" TargetMode="External" Id="rId1447"/><Relationship Type="http://schemas.openxmlformats.org/officeDocument/2006/relationships/hyperlink" Target="https://grantcue.com/foundations/robert-rauschenberg-foundation-650200989" TargetMode="External" Id="rId1448"/><Relationship Type="http://schemas.openxmlformats.org/officeDocument/2006/relationships/hyperlink" Target="https://grantcue.com/foundations/ac-and-jc-foundation-inc-842735202" TargetMode="External" Id="rId1449"/><Relationship Type="http://schemas.openxmlformats.org/officeDocument/2006/relationships/hyperlink" Target="https://grantcue.com/foundations/alcoa-foundation-364831759" TargetMode="External" Id="rId1450"/><Relationship Type="http://schemas.openxmlformats.org/officeDocument/2006/relationships/hyperlink" Target="https://www.jpmorgan.com/private-bank/foundations/decamp" TargetMode="External" Id="rId1451"/><Relationship Type="http://schemas.openxmlformats.org/officeDocument/2006/relationships/hyperlink" Target="https://grantcue.com/foundations/the-ira-decamp-foundation-xxxxx2009-510138577" TargetMode="External" Id="rId1452"/><Relationship Type="http://schemas.openxmlformats.org/officeDocument/2006/relationships/hyperlink" Target="https://grantcue.com/foundations/institute-for-follicular-lymphoma-innovation-880639274" TargetMode="External" Id="rId1453"/><Relationship Type="http://schemas.openxmlformats.org/officeDocument/2006/relationships/hyperlink" Target="https://grantcue.com/foundations/hunt-street-fund-inc-861079390" TargetMode="External" Id="rId1454"/><Relationship Type="http://schemas.openxmlformats.org/officeDocument/2006/relationships/hyperlink" Target="https://grantcue.com/foundations/the-shoreland-foundation-113241828" TargetMode="External" Id="rId1455"/><Relationship Type="http://schemas.openxmlformats.org/officeDocument/2006/relationships/hyperlink" Target="https://www.thegrhf.org/" TargetMode="External" Id="rId1456"/><Relationship Type="http://schemas.openxmlformats.org/officeDocument/2006/relationships/hyperlink" Target="https://grantcue.com/foundations/greater-rochester-health-foundation-134301222" TargetMode="External" Id="rId1457"/><Relationship Type="http://schemas.openxmlformats.org/officeDocument/2006/relationships/hyperlink" Target="https://grantcue.com/foundations/jonathan-m-nelson-family-foundation-050504814" TargetMode="External" Id="rId1458"/><Relationship Type="http://schemas.openxmlformats.org/officeDocument/2006/relationships/hyperlink" Target="https://grantcue.com/foundations/the-andrew-and-ann-tisch-foundation-inc-133693583" TargetMode="External" Id="rId1459"/><Relationship Type="http://schemas.openxmlformats.org/officeDocument/2006/relationships/hyperlink" Target="https://grantcue.com/foundations/gabelli-foundation-inc-942975159" TargetMode="External" Id="rId1460"/><Relationship Type="http://schemas.openxmlformats.org/officeDocument/2006/relationships/hyperlink" Target="https://grantcue.com/foundations/dune-road-foundation-inc-853757218" TargetMode="External" Id="rId1461"/><Relationship Type="http://schemas.openxmlformats.org/officeDocument/2006/relationships/hyperlink" Target="https://grantcue.com/foundations/griffith-r-harsh-iv-and-margaret-c-whitman-charitable-foundation-208033091" TargetMode="External" Id="rId1462"/><Relationship Type="http://schemas.openxmlformats.org/officeDocument/2006/relationships/hyperlink" Target="https://grantcue.com/foundations/the-block-friedman-family-foundation-inc-226026000" TargetMode="External" Id="rId1463"/><Relationship Type="http://schemas.openxmlformats.org/officeDocument/2006/relationships/hyperlink" Target="https://grantcue.com/foundations/jack-adjmi-family-foundation-inc-133202295" TargetMode="External" Id="rId1464"/><Relationship Type="http://schemas.openxmlformats.org/officeDocument/2006/relationships/hyperlink" Target="https://grantcue.com/foundations/the-stephanie-and-carter-mcclelland-foundation-137154217" TargetMode="External" Id="rId1465"/><Relationship Type="http://schemas.openxmlformats.org/officeDocument/2006/relationships/hyperlink" Target="https://grantcue.com/foundations/the-lauren-and-lee-fixel-family-foundation-inc-460666525" TargetMode="External" Id="rId1466"/><Relationship Type="http://schemas.openxmlformats.org/officeDocument/2006/relationships/hyperlink" Target="https://grantcue.com/foundations/krfrench-family-foundation-461592953" TargetMode="External" Id="rId1467"/><Relationship Type="http://schemas.openxmlformats.org/officeDocument/2006/relationships/hyperlink" Target="https://grantcue.com/foundations/susan-s-and-kenneth-l-wallach-foundation-137147899" TargetMode="External" Id="rId1468"/><Relationship Type="http://schemas.openxmlformats.org/officeDocument/2006/relationships/hyperlink" Target="https://grantcue.com/foundations/o-neill-family-charitable-trust-456363482" TargetMode="External" Id="rId1469"/><Relationship Type="http://schemas.openxmlformats.org/officeDocument/2006/relationships/hyperlink" Target="https://grantcue.com/foundations/the-jaharis-family-foundation-c-o-oikos-holdings-llc-874481479" TargetMode="External" Id="rId1470"/><Relationship Type="http://schemas.openxmlformats.org/officeDocument/2006/relationships/hyperlink" Target="https://grantcue.com/foundations/teiger-foundation-263533921" TargetMode="External" Id="rId1471"/><Relationship Type="http://schemas.openxmlformats.org/officeDocument/2006/relationships/hyperlink" Target="https://grantcue.com/foundations/philippe-and-ana-laffont-family-foundation-c-o-coatue-management-271517424" TargetMode="External" Id="rId1472"/><Relationship Type="http://schemas.openxmlformats.org/officeDocument/2006/relationships/hyperlink" Target="https://grantcue.com/foundations/the-overbrook-foundation-136088860" TargetMode="External" Id="rId1473"/><Relationship Type="http://schemas.openxmlformats.org/officeDocument/2006/relationships/hyperlink" Target="https://grantcue.com/foundations/william-s-paley-foundation-inc-136085929" TargetMode="External" Id="rId1474"/><Relationship Type="http://schemas.openxmlformats.org/officeDocument/2006/relationships/hyperlink" Target="https://grantcue.com/foundations/the-corey-foundation-113453820" TargetMode="External" Id="rId1475"/><Relationship Type="http://schemas.openxmlformats.org/officeDocument/2006/relationships/hyperlink" Target="https://grantcue.com/foundations/louis-and-anne-abrons-foundation-inc-136061329" TargetMode="External" Id="rId1476"/><Relationship Type="http://schemas.openxmlformats.org/officeDocument/2006/relationships/hyperlink" Target="https://grantcue.com/foundations/unbound-philanthropy-830411606" TargetMode="External" Id="rId1477"/><Relationship Type="http://schemas.openxmlformats.org/officeDocument/2006/relationships/hyperlink" Target="https://grantcue.com/foundations/perspective-media-initiatives-inc-874236519" TargetMode="External" Id="rId1478"/><Relationship Type="http://schemas.openxmlformats.org/officeDocument/2006/relationships/hyperlink" Target="https://grantcue.com/foundations/scott-bieler-foundation-inc-812815534" TargetMode="External" Id="rId1479"/><Relationship Type="http://schemas.openxmlformats.org/officeDocument/2006/relationships/hyperlink" Target="https://grantcue.com/foundations/the-john-a-moran-charitable-trust-650066880" TargetMode="External" Id="rId1480"/><Relationship Type="http://schemas.openxmlformats.org/officeDocument/2006/relationships/hyperlink" Target="https://grantcue.com/foundations/morgan-stanley-foundation-inc-261226280" TargetMode="External" Id="rId1481"/><Relationship Type="http://schemas.openxmlformats.org/officeDocument/2006/relationships/hyperlink" Target="https://grantcue.com/foundations/joyce-and-irving-goldman-family-foundation-inc-133216152" TargetMode="External" Id="rId1482"/><Relationship Type="http://schemas.openxmlformats.org/officeDocument/2006/relationships/hyperlink" Target="https://grantcue.com/foundations/rjm-foundation-270429976" TargetMode="External" Id="rId1483"/><Relationship Type="http://schemas.openxmlformats.org/officeDocument/2006/relationships/hyperlink" Target="https://grantcue.com/foundations/leila-and-mickey-straus-fam-char-tr-136881724" TargetMode="External" Id="rId1484"/><Relationship Type="http://schemas.openxmlformats.org/officeDocument/2006/relationships/hyperlink" Target="https://grantcue.com/foundations/morris-and-alma-schapiro-fund-136089254" TargetMode="External" Id="rId1485"/><Relationship Type="http://schemas.openxmlformats.org/officeDocument/2006/relationships/hyperlink" Target="https://grantcue.com/foundations/zichron-yechiel-mechel-foundation-856822856" TargetMode="External" Id="rId1486"/><Relationship Type="http://schemas.openxmlformats.org/officeDocument/2006/relationships/hyperlink" Target="https://grantcue.com/foundations/robert-i-schattner-foundation-inc-aka-schattner-foundation-521800778" TargetMode="External" Id="rId1487"/><Relationship Type="http://schemas.openxmlformats.org/officeDocument/2006/relationships/hyperlink" Target="https://grantcue.com/foundations/tiger-baron-foundation-inc-752979875" TargetMode="External" Id="rId1488"/><Relationship Type="http://schemas.openxmlformats.org/officeDocument/2006/relationships/hyperlink" Target="https://grantcue.com/foundations/gladys-and-roland-harriman-foundation-510193915" TargetMode="External" Id="rId1489"/><Relationship Type="http://schemas.openxmlformats.org/officeDocument/2006/relationships/hyperlink" Target="https://www.rlounsbery.org/" TargetMode="External" Id="rId1490"/><Relationship Type="http://schemas.openxmlformats.org/officeDocument/2006/relationships/hyperlink" Target="https://grantcue.com/foundations/richard-lounsbery-foundation-inc-136081860" TargetMode="External" Id="rId1491"/><Relationship Type="http://schemas.openxmlformats.org/officeDocument/2006/relationships/hyperlink" Target="https://grantcue.com/foundations/living-peace-foundation-263973882" TargetMode="External" Id="rId1492"/><Relationship Type="http://schemas.openxmlformats.org/officeDocument/2006/relationships/hyperlink" Target="https://grantcue.com/foundations/the-gerald-j-and-dorothy-r-friedman-new-york-foundation-for-medical-research-134034562" TargetMode="External" Id="rId1493"/><Relationship Type="http://schemas.openxmlformats.org/officeDocument/2006/relationships/hyperlink" Target="https://grantcue.com/foundations/the-rice-family-foundation-c-o-citrin-cooperman-advisors-llc-133542090" TargetMode="External" Id="rId1494"/><Relationship Type="http://schemas.openxmlformats.org/officeDocument/2006/relationships/hyperlink" Target="https://grantcue.com/foundations/alexander-foundation-inc-c-o-ruane-cunniff-lp-203985244" TargetMode="External" Id="rId1495"/><Relationship Type="http://schemas.openxmlformats.org/officeDocument/2006/relationships/hyperlink" Target="https://www.thehf.org/" TargetMode="External" Id="rId1496"/><Relationship Type="http://schemas.openxmlformats.org/officeDocument/2006/relationships/hyperlink" Target="https://grantcue.com/foundations/harnisch-family-foundation-510381959" TargetMode="External" Id="rId1497"/><Relationship Type="http://schemas.openxmlformats.org/officeDocument/2006/relationships/hyperlink" Target="https://grantcue.com/foundations/the-barry-s-sternlicht-foundation-260039094" TargetMode="External" Id="rId1498"/><Relationship Type="http://schemas.openxmlformats.org/officeDocument/2006/relationships/hyperlink" Target="https://grantcue.com/foundations/allen-wyoming-foundation-inc-851631818" TargetMode="External" Id="rId1499"/><Relationship Type="http://schemas.openxmlformats.org/officeDocument/2006/relationships/hyperlink" Target="https://grantcue.com/foundations/the-marc-haas-foundation-inc-c-o-hbk-cpa-s-and-consultants-133073137" TargetMode="External" Id="rId1500"/><Relationship Type="http://schemas.openxmlformats.org/officeDocument/2006/relationships/hyperlink" Target="https://grantcue.com/foundations/the-gerald-and-daphna-cramer-foundation-133749869" TargetMode="External" Id="rId1501"/><Relationship Type="http://schemas.openxmlformats.org/officeDocument/2006/relationships/hyperlink" Target="https://www.tmbrf.org/" TargetMode="External" Id="rId1502"/><Relationship Type="http://schemas.openxmlformats.org/officeDocument/2006/relationships/hyperlink" Target="https://grantcue.com/foundations/mcknight-brain-research-foundation-656301255" TargetMode="External" Id="rId1503"/><Relationship Type="http://schemas.openxmlformats.org/officeDocument/2006/relationships/hyperlink" Target="https://grantcue.com/foundations/the-hartman-family-foundation-357103482" TargetMode="External" Id="rId1504"/><Relationship Type="http://schemas.openxmlformats.org/officeDocument/2006/relationships/hyperlink" Target="https://grantcue.com/foundations/the-mackenzie-family-foundation-461405655" TargetMode="External" Id="rId1505"/><Relationship Type="http://schemas.openxmlformats.org/officeDocument/2006/relationships/hyperlink" Target="https://grantcue.com/foundations/the-riggio-foundation-c-o-maria-florez-trfo-llc-137039631" TargetMode="External" Id="rId1506"/><Relationship Type="http://schemas.openxmlformats.org/officeDocument/2006/relationships/hyperlink" Target="https://grantcue.com/foundations/bug-and-bean-fund-c-o-frank-waterson-homrich-and-berg-843119862" TargetMode="External" Id="rId1507"/><Relationship Type="http://schemas.openxmlformats.org/officeDocument/2006/relationships/hyperlink" Target="https://www.jmkfund.org/" TargetMode="External" Id="rId1508"/><Relationship Type="http://schemas.openxmlformats.org/officeDocument/2006/relationships/hyperlink" Target="https://grantcue.com/foundations/the-jm-kaplan-fund-inc-136090286" TargetMode="External" Id="rId1509"/><Relationship Type="http://schemas.openxmlformats.org/officeDocument/2006/relationships/hyperlink" Target="https://grantcue.com/foundations/soros-fund-charitable-foundation-133388177" TargetMode="External" Id="rId1510"/><Relationship Type="http://schemas.openxmlformats.org/officeDocument/2006/relationships/hyperlink" Target="https://grantcue.com/foundations/ad-impact-inc-814562993" TargetMode="External" Id="rId1511"/><Relationship Type="http://schemas.openxmlformats.org/officeDocument/2006/relationships/hyperlink" Target="https://grantcue.com/foundations/lefkovits-family-foundation-223266735" TargetMode="External" Id="rId1512"/><Relationship Type="http://schemas.openxmlformats.org/officeDocument/2006/relationships/hyperlink" Target="https://grantcue.com/foundations/northlight-foundation-inc-450612382" TargetMode="External" Id="rId1513"/><Relationship Type="http://schemas.openxmlformats.org/officeDocument/2006/relationships/hyperlink" Target="https://grantcue.com/foundations/the-dr-m-lee-pearce-foundation-inc-592424272" TargetMode="External" Id="rId1514"/><Relationship Type="http://schemas.openxmlformats.org/officeDocument/2006/relationships/hyperlink" Target="https://grantcue.com/foundations/baron-family-foundation-142004657" TargetMode="External" Id="rId1515"/><Relationship Type="http://schemas.openxmlformats.org/officeDocument/2006/relationships/hyperlink" Target="https://grantcue.com/foundations/the-allen-and-eve-foundation-inc-c-o-acadia-family-office-853969260" TargetMode="External" Id="rId1516"/><Relationship Type="http://schemas.openxmlformats.org/officeDocument/2006/relationships/hyperlink" Target="https://grantcue.com/foundations/tikkun-olam-foundation-inc-c-o-rockefeller-philanthropy-advisors-464286227" TargetMode="External" Id="rId1517"/><Relationship Type="http://schemas.openxmlformats.org/officeDocument/2006/relationships/hyperlink" Target="https://grantcue.com/foundations/charina-foundation-inc-richard-menschel-133050294" TargetMode="External" Id="rId1518"/><Relationship Type="http://schemas.openxmlformats.org/officeDocument/2006/relationships/hyperlink" Target="https://grantcue.com/foundations/the-derfner-foundation-133661341" TargetMode="External" Id="rId1519"/><Relationship Type="http://schemas.openxmlformats.org/officeDocument/2006/relationships/hyperlink" Target="https://grantcue.com/foundations/the-mccance-foundation-046772532" TargetMode="External" Id="rId1520"/><Relationship Type="http://schemas.openxmlformats.org/officeDocument/2006/relationships/hyperlink" Target="https://grantcue.com/foundations/the-mc-cutchen-foundation-226050116" TargetMode="External" Id="rId1521"/><Relationship Type="http://schemas.openxmlformats.org/officeDocument/2006/relationships/hyperlink" Target="https://www.revsonfoundation.org/" TargetMode="External" Id="rId1522"/><Relationship Type="http://schemas.openxmlformats.org/officeDocument/2006/relationships/hyperlink" Target="https://grantcue.com/foundations/charles-h-revson-foundation-inc-136126105" TargetMode="External" Id="rId1523"/><Relationship Type="http://schemas.openxmlformats.org/officeDocument/2006/relationships/hyperlink" Target="https://grantcue.com/foundations/virginia-b-toulmin-charitable-foundation-iii-137385769" TargetMode="External" Id="rId1524"/><Relationship Type="http://schemas.openxmlformats.org/officeDocument/2006/relationships/hyperlink" Target="https://grantcue.com/foundations/the-alexander-grass-foundation-272987061" TargetMode="External" Id="rId1525"/><Relationship Type="http://schemas.openxmlformats.org/officeDocument/2006/relationships/hyperlink" Target="https://grantcue.com/foundations/the-coach-foundation-inc-262939018" TargetMode="External" Id="rId1526"/><Relationship Type="http://schemas.openxmlformats.org/officeDocument/2006/relationships/hyperlink" Target="https://grantcue.com/foundations/the-monarch-charitable-foundation-aka-the-monarch-foundation-824278252" TargetMode="External" Id="rId1527"/><Relationship Type="http://schemas.openxmlformats.org/officeDocument/2006/relationships/hyperlink" Target="https://grantcue.com/foundations/fourdoves-foundation-455403404" TargetMode="External" Id="rId1528"/><Relationship Type="http://schemas.openxmlformats.org/officeDocument/2006/relationships/hyperlink" Target="https://grantcue.com/foundations/the-mslpj-foundation-474204322" TargetMode="External" Id="rId1529"/><Relationship Type="http://schemas.openxmlformats.org/officeDocument/2006/relationships/hyperlink" Target="https://grantcue.com/foundations/seadream-family-foundation-inc-452470819" TargetMode="External" Id="rId1530"/><Relationship Type="http://schemas.openxmlformats.org/officeDocument/2006/relationships/hyperlink" Target="https://grantcue.com/foundations/the-anthony-a-yoseloff-foundation-inc-900111032" TargetMode="External" Id="rId1531"/><Relationship Type="http://schemas.openxmlformats.org/officeDocument/2006/relationships/hyperlink" Target="https://grantcue.com/foundations/the-judy-and-michael-steinhardt-foundation-133357500" TargetMode="External" Id="rId1532"/><Relationship Type="http://schemas.openxmlformats.org/officeDocument/2006/relationships/hyperlink" Target="https://grantcue.com/foundations/dorothy-tapper-goldman-foundation-061635177" TargetMode="External" Id="rId1533"/><Relationship Type="http://schemas.openxmlformats.org/officeDocument/2006/relationships/hyperlink" Target="https://grantcue.com/foundations/the-y-c-hohelen-and-michael-chiang-foundation-050613835" TargetMode="External" Id="rId1534"/><Relationship Type="http://schemas.openxmlformats.org/officeDocument/2006/relationships/hyperlink" Target="https://grantcue.com/foundations/wachtell-lipton-rosen-and-katz-foundation-133099901" TargetMode="External" Id="rId1535"/><Relationship Type="http://schemas.openxmlformats.org/officeDocument/2006/relationships/hyperlink" Target="https://grantcue.com/foundations/joseph-s-and-diane-h-steinberg-1992-charitable-trust-137002791" TargetMode="External" Id="rId1536"/><Relationship Type="http://schemas.openxmlformats.org/officeDocument/2006/relationships/hyperlink" Target="https://grantcue.com/foundations/david-e-simon-and-jacqueline-s-simon-charitable-foundation-141859319" TargetMode="External" Id="rId1537"/><Relationship Type="http://schemas.openxmlformats.org/officeDocument/2006/relationships/hyperlink" Target="https://grantcue.com/foundations/saunders-foundation-161289330" TargetMode="External" Id="rId1538"/><Relationship Type="http://schemas.openxmlformats.org/officeDocument/2006/relationships/hyperlink" Target="https://www.scherman.org/" TargetMode="External" Id="rId1539"/><Relationship Type="http://schemas.openxmlformats.org/officeDocument/2006/relationships/hyperlink" Target="https://grantcue.com/foundations/the-scherman-foundation-inc-136098464" TargetMode="External" Id="rId1540"/><Relationship Type="http://schemas.openxmlformats.org/officeDocument/2006/relationships/hyperlink" Target="https://grantcue.com/foundations/the-ilsababy-foundation-454633586" TargetMode="External" Id="rId1541"/><Relationship Type="http://schemas.openxmlformats.org/officeDocument/2006/relationships/hyperlink" Target="https://grantcue.com/foundations/solon-e-summerfield-foundation-inc-c-o-intentional-philanthropy-131797260" TargetMode="External" Id="rId1542"/><Relationship Type="http://schemas.openxmlformats.org/officeDocument/2006/relationships/hyperlink" Target="https://grantcue.com/foundations/norman-e-alexander-family-m-foundation-264413461" TargetMode="External" Id="rId1543"/><Relationship Type="http://schemas.openxmlformats.org/officeDocument/2006/relationships/hyperlink" Target="https://www.achelisbodman.org/" TargetMode="External" Id="rId1544"/><Relationship Type="http://schemas.openxmlformats.org/officeDocument/2006/relationships/hyperlink" Target="https://grantcue.com/foundations/the-achelis-and-bodman-foundation-co-manice-and-budd-llp-136022018" TargetMode="External" Id="rId1545"/><Relationship Type="http://schemas.openxmlformats.org/officeDocument/2006/relationships/hyperlink" Target="https://grantcue.com/foundations/the-pierre-and-tana-matisse-foundation-inc-133838457" TargetMode="External" Id="rId1546"/><Relationship Type="http://schemas.openxmlformats.org/officeDocument/2006/relationships/hyperlink" Target="https://grantcue.com/foundations/paulson-family-foundation-263922995" TargetMode="External" Id="rId1547"/><Relationship Type="http://schemas.openxmlformats.org/officeDocument/2006/relationships/hyperlink" Target="https://grantcue.com/foundations/pels-tzedek-tirdof-inc-871577067" TargetMode="External" Id="rId1548"/><Relationship Type="http://schemas.openxmlformats.org/officeDocument/2006/relationships/hyperlink" Target="https://grantcue.com/foundations/mary-and-james-g-wallach-foundation-136278694" TargetMode="External" Id="rId1549"/><Relationship Type="http://schemas.openxmlformats.org/officeDocument/2006/relationships/hyperlink" Target="https://grantcue.com/foundations/the-escoll-lubeck-charitable-foundation-inc-882799445" TargetMode="External" Id="rId1550"/><Relationship Type="http://schemas.openxmlformats.org/officeDocument/2006/relationships/hyperlink" Target="https://grantcue.com/foundations/the-klingenstein-martell-foundation-fka-the-sarah-d-klingenstein-foundation-134078024" TargetMode="External" Id="rId1551"/><Relationship Type="http://schemas.openxmlformats.org/officeDocument/2006/relationships/hyperlink" Target="https://grantcue.com/foundations/mz-foundation-attn-myron-zimmerman-president-943316088" TargetMode="External" Id="rId1552"/><Relationship Type="http://schemas.openxmlformats.org/officeDocument/2006/relationships/hyperlink" Target="https://grantcue.com/foundations/the-carroll-and-milton-petrie-foundation-inc-201451752" TargetMode="External" Id="rId1553"/><Relationship Type="http://schemas.openxmlformats.org/officeDocument/2006/relationships/hyperlink" Target="https://grantcue.com/foundations/the-ralph-and-ricky-lauren-family-foundation-inc-454717268" TargetMode="External" Id="rId1554"/><Relationship Type="http://schemas.openxmlformats.org/officeDocument/2006/relationships/hyperlink" Target="https://grantcue.com/foundations/the-marvin-h-davidson-foundation-inc-136217756" TargetMode="External" Id="rId1555"/><Relationship Type="http://schemas.openxmlformats.org/officeDocument/2006/relationships/hyperlink" Target="https://www.thekochfoundation.org/" TargetMode="External" Id="rId1556"/><Relationship Type="http://schemas.openxmlformats.org/officeDocument/2006/relationships/hyperlink" Target="https://grantcue.com/foundations/koch-foundation-inc-591885997" TargetMode="External" Id="rId1557"/><Relationship Type="http://schemas.openxmlformats.org/officeDocument/2006/relationships/hyperlink" Target="https://grantcue.com/foundations/orange-crimson-foundation-461233894" TargetMode="External" Id="rId1558"/><Relationship Type="http://schemas.openxmlformats.org/officeDocument/2006/relationships/hyperlink" Target="https://grantcue.com/foundations/soros-economic-development-fund-133965896" TargetMode="External" Id="rId1559"/><Relationship Type="http://schemas.openxmlformats.org/officeDocument/2006/relationships/hyperlink" Target="https://grantcue.com/foundations/the-setton-foundation-113577481" TargetMode="External" Id="rId1560"/><Relationship Type="http://schemas.openxmlformats.org/officeDocument/2006/relationships/hyperlink" Target="https://grantcue.com/foundations/niebla-foundation-inc-203882457" TargetMode="External" Id="rId1561"/><Relationship Type="http://schemas.openxmlformats.org/officeDocument/2006/relationships/hyperlink" Target="https://grantcue.com/foundations/fuhrman-family-foundation-461579112" TargetMode="External" Id="rId1562"/><Relationship Type="http://schemas.openxmlformats.org/officeDocument/2006/relationships/hyperlink" Target="https://grantcue.com/foundations/infosys-foundation-usa-264592537" TargetMode="External" Id="rId1563"/><Relationship Type="http://schemas.openxmlformats.org/officeDocument/2006/relationships/hyperlink" Target="https://grantcue.com/foundations/put-god-first-foundation-874064687" TargetMode="External" Id="rId1564"/><Relationship Type="http://schemas.openxmlformats.org/officeDocument/2006/relationships/hyperlink" Target="https://www.rdlgfoundation.org/" TargetMode="External" Id="rId1565"/><Relationship Type="http://schemas.openxmlformats.org/officeDocument/2006/relationships/hyperlink" Target="https://grantcue.com/foundations/robert-david-lion-gardiner-foundation-inc-133354308" TargetMode="External" Id="rId1566"/><Relationship Type="http://schemas.openxmlformats.org/officeDocument/2006/relationships/hyperlink" Target="https://grantcue.com/foundations/the-edward-john-and-patricia-rosenwald-foundation-743107995" TargetMode="External" Id="rId1567"/><Relationship Type="http://schemas.openxmlformats.org/officeDocument/2006/relationships/hyperlink" Target="https://grantcue.com/foundations/herrendorf-family-foundation-inc-363553268" TargetMode="External" Id="rId1568"/><Relationship Type="http://schemas.openxmlformats.org/officeDocument/2006/relationships/hyperlink" Target="https://grantcue.com/foundations/flagstar-foundation-inc-821812075" TargetMode="External" Id="rId1569"/><Relationship Type="http://schemas.openxmlformats.org/officeDocument/2006/relationships/hyperlink" Target="https://grantcue.com/foundations/cherna-moskowitz-foundation-262547583" TargetMode="External" Id="rId1570"/><Relationship Type="http://schemas.openxmlformats.org/officeDocument/2006/relationships/hyperlink" Target="https://grantcue.com/foundations/ehrenkranz-family-foundation-c-o-joel-s-ehrenkranz-133977888" TargetMode="External" Id="rId1571"/><Relationship Type="http://schemas.openxmlformats.org/officeDocument/2006/relationships/hyperlink" Target="https://www.chubb.com/" TargetMode="External" Id="rId1572"/><Relationship Type="http://schemas.openxmlformats.org/officeDocument/2006/relationships/hyperlink" Target="https://grantcue.com/foundations/chubb-charitable-foundation-262456949" TargetMode="External" Id="rId1573"/><Relationship Type="http://schemas.openxmlformats.org/officeDocument/2006/relationships/hyperlink" Target="https://grantcue.com/foundations/stephanie-and-peter-nolan-foundation-461583912" TargetMode="External" Id="rId1574"/><Relationship Type="http://schemas.openxmlformats.org/officeDocument/2006/relationships/hyperlink" Target="https://grantcue.com/foundations/the-robert-and-kate-niehaus-foundation-134007527" TargetMode="External" Id="rId1575"/><Relationship Type="http://schemas.openxmlformats.org/officeDocument/2006/relationships/hyperlink" Target="https://www.rfca.org/" TargetMode="External" Id="rId1576"/><Relationship Type="http://schemas.openxmlformats.org/officeDocument/2006/relationships/hyperlink" Target="https://grantcue.com/foundations/raskob-foundation-for-catholic-activities-inc-510070060" TargetMode="External" Id="rId1577"/><Relationship Type="http://schemas.openxmlformats.org/officeDocument/2006/relationships/hyperlink" Target="https://www.hydeandwatson.org/" TargetMode="External" Id="rId1578"/><Relationship Type="http://schemas.openxmlformats.org/officeDocument/2006/relationships/hyperlink" Target="https://grantcue.com/foundations/the-hyde-and-watson-foundation-222425725" TargetMode="External" Id="rId1579"/><Relationship Type="http://schemas.openxmlformats.org/officeDocument/2006/relationships/hyperlink" Target="https://pier24.org/" TargetMode="External" Id="rId1580"/><Relationship Type="http://schemas.openxmlformats.org/officeDocument/2006/relationships/hyperlink" Target="https://grantcue.com/foundations/pilara-family-foundation-841694739" TargetMode="External" Id="rId1581"/><Relationship Type="http://schemas.openxmlformats.org/officeDocument/2006/relationships/hyperlink" Target="https://grantcue.com/foundations/the-thomas-and-agnes-carvel-foundation-132879673" TargetMode="External" Id="rId1582"/><Relationship Type="http://schemas.openxmlformats.org/officeDocument/2006/relationships/hyperlink" Target="https://grantcue.com/foundations/the-austin-and-gabriela-hearst-foundation-226748476" TargetMode="External" Id="rId1583"/><Relationship Type="http://schemas.openxmlformats.org/officeDocument/2006/relationships/hyperlink" Target="https://grantcue.com/foundations/cross-river-community-foundation-881435891" TargetMode="External" Id="rId1584"/><Relationship Type="http://schemas.openxmlformats.org/officeDocument/2006/relationships/hyperlink" Target="https://grantcue.com/foundations/the-hamond-family-foundation-581705602" TargetMode="External" Id="rId1585"/><Relationship Type="http://schemas.openxmlformats.org/officeDocument/2006/relationships/hyperlink" Target="https://grantcue.com/foundations/goldman-sonnenfeldt-foundation-inc-133997780" TargetMode="External" Id="rId1586"/><Relationship Type="http://schemas.openxmlformats.org/officeDocument/2006/relationships/hyperlink" Target="https://grantcue.com/foundations/allyn-family-foundation-inc-156017723" TargetMode="External" Id="rId1587"/><Relationship Type="http://schemas.openxmlformats.org/officeDocument/2006/relationships/hyperlink" Target="https://www.macyfoundation.org/" TargetMode="External" Id="rId1588"/><Relationship Type="http://schemas.openxmlformats.org/officeDocument/2006/relationships/hyperlink" Target="https://grantcue.com/foundations/josiah-macy-jr-foundation-135596895" TargetMode="External" Id="rId1589"/><Relationship Type="http://schemas.openxmlformats.org/officeDocument/2006/relationships/hyperlink" Target="https://grantcue.com/foundations/john-brown-cook-foundation-066022958" TargetMode="External" Id="rId1590"/><Relationship Type="http://schemas.openxmlformats.org/officeDocument/2006/relationships/hyperlink" Target="https://grantcue.com/foundations/bernard-f-and-alva-b-gimbel-foundation-inc-136090843" TargetMode="External" Id="rId1591"/><Relationship Type="http://schemas.openxmlformats.org/officeDocument/2006/relationships/hyperlink" Target="https://grantcue.com/foundations/ruderman-family-foundation-043334973" TargetMode="External" Id="rId1592"/><Relationship Type="http://schemas.openxmlformats.org/officeDocument/2006/relationships/hyperlink" Target="https://www.edwingouldfoundation.org/" TargetMode="External" Id="rId1593"/><Relationship Type="http://schemas.openxmlformats.org/officeDocument/2006/relationships/hyperlink" Target="https://grantcue.com/foundations/edwin-gould-foundation-for-children-135675642" TargetMode="External" Id="rId1594"/><Relationship Type="http://schemas.openxmlformats.org/officeDocument/2006/relationships/hyperlink" Target="https://grantcue.com/foundations/royce-family-fund-inc-c-o-royce-and-associates-133318620" TargetMode="External" Id="rId1595"/><Relationship Type="http://schemas.openxmlformats.org/officeDocument/2006/relationships/hyperlink" Target="https://grantcue.com/foundations/david-and-candace-weir-foundation-133797919" TargetMode="External" Id="rId1596"/><Relationship Type="http://schemas.openxmlformats.org/officeDocument/2006/relationships/hyperlink" Target="https://grantcue.com/foundations/clarios-foundation-inc-844258961" TargetMode="External" Id="rId1597"/><Relationship Type="http://schemas.openxmlformats.org/officeDocument/2006/relationships/hyperlink" Target="https://konarfoundation.org/" TargetMode="External" Id="rId1598"/><Relationship Type="http://schemas.openxmlformats.org/officeDocument/2006/relationships/hyperlink" Target="https://grantcue.com/foundations/william-and-sheila-konar-foundation-c-o-ann-marie-mahoney-222434846" TargetMode="External" Id="rId1599"/><Relationship Type="http://schemas.openxmlformats.org/officeDocument/2006/relationships/hyperlink" Target="https://grantcue.com/foundations/alexander-m-lewyt-and-elisabeth-lewyt-wholly-charitable-trust-477038614" TargetMode="External" Id="rId1600"/><Relationship Type="http://schemas.openxmlformats.org/officeDocument/2006/relationships/hyperlink" Target="https://grantcue.com/foundations/carl-e-touhey-foundation-223016226" TargetMode="External" Id="rId1601"/><Relationship Type="http://schemas.openxmlformats.org/officeDocument/2006/relationships/hyperlink" Target="https://grantcue.com/foundations/trust-uw-for-the-de-kay-foundation-xxxxx1001-136203234" TargetMode="External" Id="rId1602"/><Relationship Type="http://schemas.openxmlformats.org/officeDocument/2006/relationships/hyperlink" Target="https://grantcue.com/foundations/the-alfa-foundation-137228276" TargetMode="External" Id="rId1603"/><Relationship Type="http://schemas.openxmlformats.org/officeDocument/2006/relationships/hyperlink" Target="https://grantcue.com/foundations/joe-plumeri-foundation-inc-331126619" TargetMode="External" Id="rId1604"/><Relationship Type="http://schemas.openxmlformats.org/officeDocument/2006/relationships/hyperlink" Target="https://grantcue.com/foundations/the-angelo-family-charitable-foundation-811326413" TargetMode="External" Id="rId1605"/><Relationship Type="http://schemas.openxmlformats.org/officeDocument/2006/relationships/hyperlink" Target="https://grantcue.com/foundations/the-wayne-and-wendy-holman-foundation-477282590" TargetMode="External" Id="rId1606"/><Relationship Type="http://schemas.openxmlformats.org/officeDocument/2006/relationships/hyperlink" Target="https://grantcue.com/foundations/the-rimora-foundation-611579580" TargetMode="External" Id="rId1607"/><Relationship Type="http://schemas.openxmlformats.org/officeDocument/2006/relationships/hyperlink" Target="https://grantcue.com/foundations/miriam-and-arthur-diamond-charitable-trust-137093689" TargetMode="External" Id="rId1608"/><Relationship Type="http://schemas.openxmlformats.org/officeDocument/2006/relationships/hyperlink" Target="https://grantcue.com/foundations/the-sidney-j-weinberg-jr-foundation-132998603" TargetMode="External" Id="rId1609"/><Relationship Type="http://schemas.openxmlformats.org/officeDocument/2006/relationships/hyperlink" Target="https://grantcue.com/foundations/the-keith-haring-foundation-inc-110249024" TargetMode="External" Id="rId1610"/><Relationship Type="http://schemas.openxmlformats.org/officeDocument/2006/relationships/hyperlink" Target="https://grantcue.com/foundations/the-panaphil-foundation-136959472" TargetMode="External" Id="rId1611"/><Relationship Type="http://schemas.openxmlformats.org/officeDocument/2006/relationships/hyperlink" Target="https://grantcue.com/foundations/m-piuze-foundation-611460815" TargetMode="External" Id="rId1612"/><Relationship Type="http://schemas.openxmlformats.org/officeDocument/2006/relationships/hyperlink" Target="https://grantcue.com/foundations/m-d-katz-foundation-inc-116035541" TargetMode="External" Id="rId1613"/><Relationship Type="http://schemas.openxmlformats.org/officeDocument/2006/relationships/hyperlink" Target="https://grantcue.com/foundations/peierls-foundation-136082503" TargetMode="External" Id="rId1614"/><Relationship Type="http://schemas.openxmlformats.org/officeDocument/2006/relationships/hyperlink" Target="https://grantcue.com/foundations/the-sarah-min-and-matt-pincus-foundation-276641409" TargetMode="External" Id="rId1615"/><Relationship Type="http://schemas.openxmlformats.org/officeDocument/2006/relationships/hyperlink" Target="https://grantcue.com/foundations/central-national-gottesman-foundation-133047546" TargetMode="External" Id="rId1616"/><Relationship Type="http://schemas.openxmlformats.org/officeDocument/2006/relationships/hyperlink" Target="https://grantcue.com/foundations/michele-and-david-mittelman-family-foundation-206329119" TargetMode="External" Id="rId1617"/><Relationship Type="http://schemas.openxmlformats.org/officeDocument/2006/relationships/hyperlink" Target="https://grantcue.com/foundations/the-paul-and-karen-levy-family-foundation-133982379" TargetMode="External" Id="rId1618"/><Relationship Type="http://schemas.openxmlformats.org/officeDocument/2006/relationships/hyperlink" Target="https://grantcue.com/foundations/the-efrusy-family-foundation-461252608" TargetMode="External" Id="rId1619"/><Relationship Type="http://schemas.openxmlformats.org/officeDocument/2006/relationships/hyperlink" Target="https://grantcue.com/foundations/the-viniar-family-foundation-133748089" TargetMode="External" Id="rId1620"/><Relationship Type="http://schemas.openxmlformats.org/officeDocument/2006/relationships/hyperlink" Target="https://grantcue.com/foundations/the-sandler-o-neill-assistance-foundation-061631340" TargetMode="External" Id="rId1621"/><Relationship Type="http://schemas.openxmlformats.org/officeDocument/2006/relationships/hyperlink" Target="https://grantcue.com/foundations/the-dct-foundation-472663403" TargetMode="External" Id="rId1622"/><Relationship Type="http://schemas.openxmlformats.org/officeDocument/2006/relationships/hyperlink" Target="https://grantcue.com/foundations/waldman-foundation-c-o-pkf-o-connor-davies-llp-261495686" TargetMode="External" Id="rId1623"/><Relationship Type="http://schemas.openxmlformats.org/officeDocument/2006/relationships/hyperlink" Target="https://grantcue.com/foundations/the-clifford-family-foundation-charitable-trust-c-o-daniel-carbonneau-223025894" TargetMode="External" Id="rId1624"/><Relationship Type="http://schemas.openxmlformats.org/officeDocument/2006/relationships/hyperlink" Target="https://grantcue.com/foundations/zygmunt-and-audrey-wilf-foundation-222747584" TargetMode="External" Id="rId1625"/><Relationship Type="http://schemas.openxmlformats.org/officeDocument/2006/relationships/hyperlink" Target="http://nationalgridfoundation.com/" TargetMode="External" Id="rId1626"/><Relationship Type="http://schemas.openxmlformats.org/officeDocument/2006/relationships/hyperlink" Target="https://grantcue.com/foundations/national-grid-foundation-113466416" TargetMode="External" Id="rId1627"/><Relationship Type="http://schemas.openxmlformats.org/officeDocument/2006/relationships/hyperlink" Target="https://grantcue.com/foundations/friedman-family-charitable-trust-c-o-philip-friedman-137385556" TargetMode="External" Id="rId1628"/><Relationship Type="http://schemas.openxmlformats.org/officeDocument/2006/relationships/hyperlink" Target="https://grantcue.com/foundations/rh-growth-foundation-933148518" TargetMode="External" Id="rId1629"/><Relationship Type="http://schemas.openxmlformats.org/officeDocument/2006/relationships/hyperlink" Target="https://grantcue.com/foundations/aditi-foundation-c-o-south-dakota-trust-company-llc-tte-851110829" TargetMode="External" Id="rId1630"/><Relationship Type="http://schemas.openxmlformats.org/officeDocument/2006/relationships/hyperlink" Target="https://grantcue.com/foundations/bin-lin-and-daisy-liu-family-foundation-842677896" TargetMode="External" Id="rId1631"/><Relationship Type="http://schemas.openxmlformats.org/officeDocument/2006/relationships/hyperlink" Target="https://grantcue.com/foundations/factset-charitable-foundation-873645269" TargetMode="External" Id="rId1632"/><Relationship Type="http://schemas.openxmlformats.org/officeDocument/2006/relationships/hyperlink" Target="https://grantcue.com/foundations/the-samuel-and-ronnie-heyman-family-foundation-066035519" TargetMode="External" Id="rId1633"/><Relationship Type="http://schemas.openxmlformats.org/officeDocument/2006/relationships/hyperlink" Target="https://www.oneill-foundation.org/" TargetMode="External" Id="rId1634"/><Relationship Type="http://schemas.openxmlformats.org/officeDocument/2006/relationships/hyperlink" Target="https://grantcue.com/foundations/william-j-and-dorothy-k-o-neill-foundation-inc-341560893" TargetMode="External" Id="rId1635"/><Relationship Type="http://schemas.openxmlformats.org/officeDocument/2006/relationships/hyperlink" Target="https://grantcue.com/foundations/the-katie-mcgrath-and-jj-abrams-family-foundation-453682112" TargetMode="External" Id="rId1636"/><Relationship Type="http://schemas.openxmlformats.org/officeDocument/2006/relationships/hyperlink" Target="https://grantcue.com/foundations/schwarz-foundation-222430208" TargetMode="External" Id="rId1637"/><Relationship Type="http://schemas.openxmlformats.org/officeDocument/2006/relationships/hyperlink" Target="https://grantcue.com/foundations/amazin-mets-foundation-inc-861432100" TargetMode="External" Id="rId1638"/><Relationship Type="http://schemas.openxmlformats.org/officeDocument/2006/relationships/hyperlink" Target="https://grantcue.com/foundations/the-fine-and-greenwald-foundation-c-o-marsha-soffer-241697726" TargetMode="External" Id="rId1639"/><Relationship Type="http://schemas.openxmlformats.org/officeDocument/2006/relationships/hyperlink" Target="https://grantcue.com/foundations/mariposa-foundation-inc-510170409" TargetMode="External" Id="rId1640"/><Relationship Type="http://schemas.openxmlformats.org/officeDocument/2006/relationships/hyperlink" Target="https://grantcue.com/foundations/general-atlantic-foundation-311725309" TargetMode="External" Id="rId1641"/><Relationship Type="http://schemas.openxmlformats.org/officeDocument/2006/relationships/hyperlink" Target="https://grantcue.com/foundations/prospect-hill-foundation-inc-136075567" TargetMode="External" Id="rId1642"/><Relationship Type="http://schemas.openxmlformats.org/officeDocument/2006/relationships/hyperlink" Target="https://www.thecullenfoundation.org/" TargetMode="External" Id="rId1643"/><Relationship Type="http://schemas.openxmlformats.org/officeDocument/2006/relationships/hyperlink" Target="https://grantcue.com/foundations/cullen-foundation-of-western-new-york-inc-870849992" TargetMode="External" Id="rId1644"/><Relationship Type="http://schemas.openxmlformats.org/officeDocument/2006/relationships/hyperlink" Target="https://grantcue.com/foundations/walter-p-and-elizabeth-m-stern-foundation-inc-136111129" TargetMode="External" Id="rId1645"/><Relationship Type="http://schemas.openxmlformats.org/officeDocument/2006/relationships/hyperlink" Target="https://grantcue.com/foundations/blitzer-family-foundation-471261557" TargetMode="External" Id="rId1646"/><Relationship Type="http://schemas.openxmlformats.org/officeDocument/2006/relationships/hyperlink" Target="https://grantcue.com/foundations/the-deborah-loeb-brice-foundation-237065499" TargetMode="External" Id="rId1647"/><Relationship Type="http://schemas.openxmlformats.org/officeDocument/2006/relationships/hyperlink" Target="https://grantcue.com/foundations/ryzman-foundation-inc-953653055" TargetMode="External" Id="rId1648"/><Relationship Type="http://schemas.openxmlformats.org/officeDocument/2006/relationships/hyperlink" Target="https://grantcue.com/foundations/the-mai-family-foundation-133915987" TargetMode="External" Id="rId1649"/><Relationship Type="http://schemas.openxmlformats.org/officeDocument/2006/relationships/hyperlink" Target="https://grantcue.com/foundations/the-selander-foundation-202024998" TargetMode="External" Id="rId1650"/><Relationship Type="http://schemas.openxmlformats.org/officeDocument/2006/relationships/hyperlink" Target="https://www.skaddenfellowships.org/" TargetMode="External" Id="rId1651"/><Relationship Type="http://schemas.openxmlformats.org/officeDocument/2006/relationships/hyperlink" Target="https://grantcue.com/foundations/the-skadden-foundation-133455231" TargetMode="External" Id="rId1652"/><Relationship Type="http://schemas.openxmlformats.org/officeDocument/2006/relationships/hyperlink" Target="https://grantcue.com/foundations/the-elma-music-foundation-us-273622277" TargetMode="External" Id="rId1653"/><Relationship Type="http://schemas.openxmlformats.org/officeDocument/2006/relationships/hyperlink" Target="https://grantcue.com/foundations/richard-and-karen-lefrak-charitable-foundation-inc-112994678" TargetMode="External" Id="rId1654"/><Relationship Type="http://schemas.openxmlformats.org/officeDocument/2006/relationships/hyperlink" Target="https://grantcue.com/foundations/the-2a-foundation-inc-270846607" TargetMode="External" Id="rId1655"/><Relationship Type="http://schemas.openxmlformats.org/officeDocument/2006/relationships/hyperlink" Target="https://grantcue.com/foundations/fisher-brothers-foundation-inc-fisher-brothers-133118286" TargetMode="External" Id="rId1656"/><Relationship Type="http://schemas.openxmlformats.org/officeDocument/2006/relationships/hyperlink" Target="https://grantcue.com/foundations/seven-turns-fund-inc-203992304" TargetMode="External" Id="rId1657"/><Relationship Type="http://schemas.openxmlformats.org/officeDocument/2006/relationships/hyperlink" Target="https://grantcue.com/foundations/the-pollock-krasner-foundation-inc-133255693" TargetMode="External" Id="rId1658"/><Relationship Type="http://schemas.openxmlformats.org/officeDocument/2006/relationships/hyperlink" Target="https://grantcue.com/foundations/the-stewart-j-rahr-foundation-274275648" TargetMode="External" Id="rId1659"/><Relationship Type="http://schemas.openxmlformats.org/officeDocument/2006/relationships/hyperlink" Target="https://grantcue.com/foundations/the-barrera-puri-family-foundation-206777049" TargetMode="External" Id="rId1660"/><Relationship Type="http://schemas.openxmlformats.org/officeDocument/2006/relationships/hyperlink" Target="https://grantcue.com/foundations/ralph-j-harary-foundation-inc-222457455" TargetMode="External" Id="rId1661"/><Relationship Type="http://schemas.openxmlformats.org/officeDocument/2006/relationships/hyperlink" Target="https://grantcue.com/foundations/dennis-and-mireille-gillings-foundation-562197561" TargetMode="External" Id="rId1662"/><Relationship Type="http://schemas.openxmlformats.org/officeDocument/2006/relationships/hyperlink" Target="https://grantcue.com/foundations/barrie-and-deedee-wigmore-foundation-132967487" TargetMode="External" Id="rId1663"/><Relationship Type="http://schemas.openxmlformats.org/officeDocument/2006/relationships/hyperlink" Target="https://grantcue.com/foundations/grayer-family-foundation-c-o-barry-horowitz-withumsmithbrown-137394495" TargetMode="External" Id="rId1664"/><Relationship Type="http://schemas.openxmlformats.org/officeDocument/2006/relationships/hyperlink" Target="https://www.blaufund.org/" TargetMode="External" Id="rId1665"/><Relationship Type="http://schemas.openxmlformats.org/officeDocument/2006/relationships/hyperlink" Target="https://grantcue.com/foundations/the-morton-k-and-jane-blaustein-foundation-inc-521607300" TargetMode="External" Id="rId1666"/><Relationship Type="http://schemas.openxmlformats.org/officeDocument/2006/relationships/hyperlink" Target="https://grantcue.com/foundations/the-deborah-rose-foundation-c-o-eisner-adv-group-llc-134088811" TargetMode="External" Id="rId1667"/><Relationship Type="http://schemas.openxmlformats.org/officeDocument/2006/relationships/hyperlink" Target="https://grantcue.com/foundations/votum-foundation-inc-593580800" TargetMode="External" Id="rId1668"/><Relationship Type="http://schemas.openxmlformats.org/officeDocument/2006/relationships/hyperlink" Target="https://grantcue.com/foundations/w-l-lyons-brown-jr-charitable-foundation-611233038" TargetMode="External" Id="rId1669"/><Relationship Type="http://schemas.openxmlformats.org/officeDocument/2006/relationships/hyperlink" Target="https://grantcue.com/foundations/joseph-and-sylvia-slifka-foundation-inc-136106433" TargetMode="External" Id="rId1670"/><Relationship Type="http://schemas.openxmlformats.org/officeDocument/2006/relationships/hyperlink" Target="https://grantcue.com/foundations/edward-and-helen-mardigian-foundation-386048886" TargetMode="External" Id="rId1671"/><Relationship Type="http://schemas.openxmlformats.org/officeDocument/2006/relationships/hyperlink" Target="https://grantcue.com/foundations/ralph-landau-foundation-132895717" TargetMode="External" Id="rId1672"/><Relationship Type="http://schemas.openxmlformats.org/officeDocument/2006/relationships/hyperlink" Target="https://grantcue.com/foundations/phelps-community-foundation-inc-133263295" TargetMode="External" Id="rId1673"/><Relationship Type="http://schemas.openxmlformats.org/officeDocument/2006/relationships/hyperlink" Target="https://grantcue.com/foundations/ann-and-david-kuppermann-foundation-136892493" TargetMode="External" Id="rId1674"/><Relationship Type="http://schemas.openxmlformats.org/officeDocument/2006/relationships/hyperlink" Target="https://grantcue.com/foundations/the-bluebell-foundation-c-o-judith-l-biggs-trustee-364527728" TargetMode="External" Id="rId1675"/><Relationship Type="http://schemas.openxmlformats.org/officeDocument/2006/relationships/hyperlink" Target="https://www.rcsheldonfoundation.org/" TargetMode="External" Id="rId1676"/><Relationship Type="http://schemas.openxmlformats.org/officeDocument/2006/relationships/hyperlink" Target="https://grantcue.com/foundations/ralph-c-sheldon-foundation-inc-166030502" TargetMode="External" Id="rId1677"/><Relationship Type="http://schemas.openxmlformats.org/officeDocument/2006/relationships/hyperlink" Target="https://grantcue.com/foundations/quad-family-foundation-463835222" TargetMode="External" Id="rId1678"/><Relationship Type="http://schemas.openxmlformats.org/officeDocument/2006/relationships/hyperlink" Target="https://grantcue.com/foundations/swieca-children-foundation-464310665" TargetMode="External" Id="rId1679"/><Relationship Type="http://schemas.openxmlformats.org/officeDocument/2006/relationships/hyperlink" Target="https://grantcue.com/foundations/the-jaffe-family-foundation-222827692" TargetMode="External" Id="rId1680"/><Relationship Type="http://schemas.openxmlformats.org/officeDocument/2006/relationships/hyperlink" Target="https://grantcue.com/foundations/swieca-family-foundation-137437179" TargetMode="External" Id="rId1681"/><Relationship Type="http://schemas.openxmlformats.org/officeDocument/2006/relationships/hyperlink" Target="https://grantcue.com/foundations/the-john-s-hilson-family-fund-136135887" TargetMode="External" Id="rId1682"/><Relationship Type="http://schemas.openxmlformats.org/officeDocument/2006/relationships/hyperlink" Target="https://www.kressfoundation.org/" TargetMode="External" Id="rId1683"/><Relationship Type="http://schemas.openxmlformats.org/officeDocument/2006/relationships/hyperlink" Target="https://grantcue.com/foundations/samuel-h-kress-foundation-131624176" TargetMode="External" Id="rId1684"/><Relationship Type="http://schemas.openxmlformats.org/officeDocument/2006/relationships/hyperlink" Target="https://grantcue.com/foundations/the-rona-jaffe-foundation-133383860" TargetMode="External" Id="rId1685"/><Relationship Type="http://schemas.openxmlformats.org/officeDocument/2006/relationships/hyperlink" Target="https://grantcue.com/foundations/george-l-ohrstrom-foundation-133415874" TargetMode="External" Id="rId1686"/><Relationship Type="http://schemas.openxmlformats.org/officeDocument/2006/relationships/hyperlink" Target="https://grantcue.com/foundations/peter-and-susan-solomon-family-foundation-133384028" TargetMode="External" Id="rId1687"/><Relationship Type="http://schemas.openxmlformats.org/officeDocument/2006/relationships/hyperlink" Target="https://grantcue.com/foundations/the-millstream-fund-inc-c-o-withumsmithbrown-pc-521472819" TargetMode="External" Id="rId1688"/><Relationship Type="http://schemas.openxmlformats.org/officeDocument/2006/relationships/hyperlink" Target="https://grantcue.com/foundations/hacet-foundation-inc-900925621" TargetMode="External" Id="rId1689"/><Relationship Type="http://schemas.openxmlformats.org/officeDocument/2006/relationships/hyperlink" Target="https://grantcue.com/foundations/the-spiros-segalas-charitable-trust-136848308" TargetMode="External" Id="rId1690"/><Relationship Type="http://schemas.openxmlformats.org/officeDocument/2006/relationships/hyperlink" Target="https://grantcue.com/foundations/the-lozen-foundation-inc-832625727" TargetMode="External" Id="rId1691"/><Relationship Type="http://schemas.openxmlformats.org/officeDocument/2006/relationships/hyperlink" Target="https://grantcue.com/foundations/dancing-tides-foundation-inc-c-o-flsv-seth-starr-010553351" TargetMode="External" Id="rId1692"/><Relationship Type="http://schemas.openxmlformats.org/officeDocument/2006/relationships/hyperlink" Target="https://grantcue.com/foundations/doris-and-stanley-tananbaum-foundation-c-o-prager-metis-cpa-s-llc-137161531" TargetMode="External" Id="rId1693"/><Relationship Type="http://schemas.openxmlformats.org/officeDocument/2006/relationships/hyperlink" Target="https://grantcue.com/foundations/martin-and-toni-sosnoff-foundation-222231640" TargetMode="External" Id="rId1694"/><Relationship Type="http://schemas.openxmlformats.org/officeDocument/2006/relationships/hyperlink" Target="https://grantcue.com/foundations/reginald-a-and-elizabeth-s-lenna-fdn-inc-dba-lenna-foundation-112800733" TargetMode="External" Id="rId1695"/><Relationship Type="http://schemas.openxmlformats.org/officeDocument/2006/relationships/hyperlink" Target="https://grantcue.com/foundations/lakeridge-foundation-200940862" TargetMode="External" Id="rId1696"/><Relationship Type="http://schemas.openxmlformats.org/officeDocument/2006/relationships/hyperlink" Target="https://grantcue.com/foundations/john-c-dunphy-private-foundation-inc-261316308" TargetMode="External" Id="rId1697"/><Relationship Type="http://schemas.openxmlformats.org/officeDocument/2006/relationships/hyperlink" Target="https://grantcue.com/foundations/yvette-and-arthur-eder-charitable-foundation-trust-756642619" TargetMode="External" Id="rId1698"/><Relationship Type="http://schemas.openxmlformats.org/officeDocument/2006/relationships/hyperlink" Target="https://grantcue.com/foundations/john-s-and-amy-s-weinberg-foundation-133749671" TargetMode="External" Id="rId1699"/><Relationship Type="http://schemas.openxmlformats.org/officeDocument/2006/relationships/hyperlink" Target="https://grantcue.com/foundations/je-and-zb-butler-foundation-inc-136082916" TargetMode="External" Id="rId1700"/><Relationship Type="http://schemas.openxmlformats.org/officeDocument/2006/relationships/hyperlink" Target="https://grantcue.com/foundations/pascucci-family-foundation-113346466" TargetMode="External" Id="rId1701"/><Relationship Type="http://schemas.openxmlformats.org/officeDocument/2006/relationships/hyperlink" Target="https://www.sozoseifoundation.org/" TargetMode="External" Id="rId1702"/><Relationship Type="http://schemas.openxmlformats.org/officeDocument/2006/relationships/hyperlink" Target="https://grantcue.com/foundations/sozosei-foundation-inc-843915935" TargetMode="External" Id="rId1703"/><Relationship Type="http://schemas.openxmlformats.org/officeDocument/2006/relationships/hyperlink" Target="https://grantcue.com/foundations/meinig-family-foundation-731373991" TargetMode="External" Id="rId1704"/><Relationship Type="http://schemas.openxmlformats.org/officeDocument/2006/relationships/hyperlink" Target="https://grantcue.com/foundations/the-roe-green-foundation-341886405" TargetMode="External" Id="rId1705"/><Relationship Type="http://schemas.openxmlformats.org/officeDocument/2006/relationships/hyperlink" Target="https://grantcue.com/foundations/sarah-decoizart-perpetual-charitable-tr-137046581" TargetMode="External" Id="rId1706"/><Relationship Type="http://schemas.openxmlformats.org/officeDocument/2006/relationships/hyperlink" Target="https://grantcue.com/foundations/the-nielsen-foundation-inc-475513015" TargetMode="External" Id="rId1707"/><Relationship Type="http://schemas.openxmlformats.org/officeDocument/2006/relationships/hyperlink" Target="https://grantcue.com/foundations/lily-auchincloss-foundation-inc-133935995" TargetMode="External" Id="rId1708"/><Relationship Type="http://schemas.openxmlformats.org/officeDocument/2006/relationships/hyperlink" Target="https://grantcue.com/foundations/quinn-emanuel-foundation-200423348" TargetMode="External" Id="rId1709"/><Relationship Type="http://schemas.openxmlformats.org/officeDocument/2006/relationships/hyperlink" Target="https://grantcue.com/foundations/the-leslie-and-roslyn-goldstein-foundation-061035614" TargetMode="External" Id="rId1710"/><Relationship Type="http://schemas.openxmlformats.org/officeDocument/2006/relationships/hyperlink" Target="https://grantcue.com/foundations/the-michael-and-dudley-delbalso-charitable-trust-136878848" TargetMode="External" Id="rId1711"/><Relationship Type="http://schemas.openxmlformats.org/officeDocument/2006/relationships/hyperlink" Target="https://grantcue.com/foundations/wright-family-foundation-inc-141798255" TargetMode="External" Id="rId1712"/><Relationship Type="http://schemas.openxmlformats.org/officeDocument/2006/relationships/hyperlink" Target="https://grantcue.com/foundations/the-cooper-family-foundation-i-inc-112831400" TargetMode="External" Id="rId1713"/><Relationship Type="http://schemas.openxmlformats.org/officeDocument/2006/relationships/hyperlink" Target="https://grantcue.com/foundations/the-adar-foundation-206607160" TargetMode="External" Id="rId1714"/><Relationship Type="http://schemas.openxmlformats.org/officeDocument/2006/relationships/hyperlink" Target="https://grantcue.com/foundations/michael-and-andrea-leven-family-foundation-274093841" TargetMode="External" Id="rId1715"/><Relationship Type="http://schemas.openxmlformats.org/officeDocument/2006/relationships/hyperlink" Target="https://grantcue.com/foundations/nicholas-j-and-anna-k-bouras-foundation-inc-223591803" TargetMode="External" Id="rId1716"/><Relationship Type="http://schemas.openxmlformats.org/officeDocument/2006/relationships/hyperlink" Target="https://www.avdf.org/" TargetMode="External" Id="rId1717"/><Relationship Type="http://schemas.openxmlformats.org/officeDocument/2006/relationships/hyperlink" Target="https://grantcue.com/foundations/arthur-vining-davis-foundation-2-256041850" TargetMode="External" Id="rId1718"/><Relationship Type="http://schemas.openxmlformats.org/officeDocument/2006/relationships/hyperlink" Target="https://www.wgpfoundation.org/" TargetMode="External" Id="rId1719"/><Relationship Type="http://schemas.openxmlformats.org/officeDocument/2006/relationships/hyperlink" Target="https://grantcue.com/foundations/the-william-g-pomeroy-foundation-206572301" TargetMode="External" Id="rId1720"/><Relationship Type="http://schemas.openxmlformats.org/officeDocument/2006/relationships/hyperlink" Target="https://grantcue.com/foundations/the-edlow-family-fund-inc-133190911" TargetMode="External" Id="rId1721"/><Relationship Type="http://schemas.openxmlformats.org/officeDocument/2006/relationships/hyperlink" Target="https://grantcue.com/foundations/the-willard-tc-johnson-foundation-inc-c-o-the-johnson-company-132993310" TargetMode="External" Id="rId1722"/><Relationship Type="http://schemas.openxmlformats.org/officeDocument/2006/relationships/hyperlink" Target="https://grantcue.com/foundations/the-tina-snider-foundation-931369489" TargetMode="External" Id="rId1723"/><Relationship Type="http://schemas.openxmlformats.org/officeDocument/2006/relationships/hyperlink" Target="https://www.hfwcny.org/" TargetMode="External" Id="rId1724"/><Relationship Type="http://schemas.openxmlformats.org/officeDocument/2006/relationships/hyperlink" Target="https://grantcue.com/foundations/health-foundation-for-western-and-central-new-york-223804398" TargetMode="External" Id="rId1725"/><Relationship Type="http://schemas.openxmlformats.org/officeDocument/2006/relationships/hyperlink" Target="https://grantcue.com/foundations/philip-and-janice-levin-foundation-226075837" TargetMode="External" Id="rId1726"/><Relationship Type="http://schemas.openxmlformats.org/officeDocument/2006/relationships/hyperlink" Target="https://grantcue.com/foundations/the-kimmel-family-foundation-137024058" TargetMode="External" Id="rId1727"/><Relationship Type="http://schemas.openxmlformats.org/officeDocument/2006/relationships/hyperlink" Target="https://grantcue.com/foundations/uw-h-p-farrington-hpf-fdn-rsdy-136172804" TargetMode="External" Id="rId1728"/><Relationship Type="http://schemas.openxmlformats.org/officeDocument/2006/relationships/hyperlink" Target="https://grantcue.com/foundations/zichron-chana-charitable-foundation-920182241" TargetMode="External" Id="rId1729"/><Relationship Type="http://schemas.openxmlformats.org/officeDocument/2006/relationships/hyperlink" Target="https://grantcue.com/foundations/fay-j-lindner-foundation-116043320" TargetMode="External" Id="rId1730"/><Relationship Type="http://schemas.openxmlformats.org/officeDocument/2006/relationships/hyperlink" Target="https://grantcue.com/foundations/michael-david-falk-foundation-136265854" TargetMode="External" Id="rId1731"/><Relationship Type="http://schemas.openxmlformats.org/officeDocument/2006/relationships/hyperlink" Target="https://grantcue.com/foundations/the-ohnell-family-foundation-223219022" TargetMode="External" Id="rId1732"/><Relationship Type="http://schemas.openxmlformats.org/officeDocument/2006/relationships/hyperlink" Target="https://grantcue.com/foundations/brian-p-friedman-family-foundation-133705915" TargetMode="External" Id="rId1733"/><Relationship Type="http://schemas.openxmlformats.org/officeDocument/2006/relationships/hyperlink" Target="https://grantcue.com/foundations/stephen-dellapietra-and-pamela-hurst-dellapietra-family-foundation-inc-464352404" TargetMode="External" Id="rId1734"/><Relationship Type="http://schemas.openxmlformats.org/officeDocument/2006/relationships/hyperlink" Target="https://grantcue.com/foundations/rose-m-badgeley-charitable-trust-10-214890-136744781" TargetMode="External" Id="rId1735"/><Relationship Type="http://schemas.openxmlformats.org/officeDocument/2006/relationships/hyperlink" Target="https://grantcue.com/foundations/j-blair-and-tena-frank-foundation-814175987" TargetMode="External" Id="rId1736"/><Relationship Type="http://schemas.openxmlformats.org/officeDocument/2006/relationships/hyperlink" Target="https://grantcue.com/foundations/the-fullerton-family-charitable-fund-472940908" TargetMode="External" Id="rId1737"/><Relationship Type="http://schemas.openxmlformats.org/officeDocument/2006/relationships/hyperlink" Target="https://grantcue.com/foundations/james-j-mccann-charitable-trust-146050628" TargetMode="External" Id="rId1738"/><Relationship Type="http://schemas.openxmlformats.org/officeDocument/2006/relationships/hyperlink" Target="https://grantcue.com/foundations/kahng-foundation-742883492" TargetMode="External" Id="rId1739"/><Relationship Type="http://schemas.openxmlformats.org/officeDocument/2006/relationships/hyperlink" Target="https://grantcue.com/foundations/mark-family-foundation-c-o-mark-asset-management-137052586" TargetMode="External" Id="rId1740"/><Relationship Type="http://schemas.openxmlformats.org/officeDocument/2006/relationships/hyperlink" Target="https://grantcue.com/foundations/the-enoch-foundation-136989587" TargetMode="External" Id="rId1741"/><Relationship Type="http://schemas.openxmlformats.org/officeDocument/2006/relationships/hyperlink" Target="https://grantcue.com/foundations/inavale-foundation-inc-043409789" TargetMode="External" Id="rId1742"/><Relationship Type="http://schemas.openxmlformats.org/officeDocument/2006/relationships/hyperlink" Target="https://grantcue.com/foundations/lisa-and-steven-tananbaum-family-foundation-137378428" TargetMode="External" Id="rId1743"/><Relationship Type="http://schemas.openxmlformats.org/officeDocument/2006/relationships/hyperlink" Target="https://grantcue.com/foundations/richard-w-goldman-family-foundation-451261400" TargetMode="External" Id="rId1744"/><Relationship Type="http://schemas.openxmlformats.org/officeDocument/2006/relationships/hyperlink" Target="https://grantcue.com/foundations/tr-uw-for-r-l-zuhlke-char-tr-xxxxx4004-136374227" TargetMode="External" Id="rId1745"/><Relationship Type="http://schemas.openxmlformats.org/officeDocument/2006/relationships/hyperlink" Target="https://grantcue.com/foundations/edris-charitable-foundation-463935635" TargetMode="External" Id="rId1746"/><Relationship Type="http://schemas.openxmlformats.org/officeDocument/2006/relationships/hyperlink" Target="https://grantcue.com/foundations/d-angelo-foundation-223555150" TargetMode="External" Id="rId1747"/><Relationship Type="http://schemas.openxmlformats.org/officeDocument/2006/relationships/hyperlink" Target="https://grantcue.com/foundations/the-hayes-foundation-061636828" TargetMode="External" Id="rId1748"/><Relationship Type="http://schemas.openxmlformats.org/officeDocument/2006/relationships/hyperlink" Target="https://nancyandedwinmarksfamilyfoundation.org/" TargetMode="External" Id="rId1749"/><Relationship Type="http://schemas.openxmlformats.org/officeDocument/2006/relationships/hyperlink" Target="https://grantcue.com/foundations/nancy-and-edwin-marks-family-foundation-133385770" TargetMode="External" Id="rId1750"/><Relationship Type="http://schemas.openxmlformats.org/officeDocument/2006/relationships/hyperlink" Target="https://grantcue.com/foundations/the-bok-family-foundation-256872863" TargetMode="External" Id="rId1751"/><Relationship Type="http://schemas.openxmlformats.org/officeDocument/2006/relationships/hyperlink" Target="https://grantcue.com/foundations/morgan-stanley-foundation-136155650" TargetMode="External" Id="rId1752"/><Relationship Type="http://schemas.openxmlformats.org/officeDocument/2006/relationships/hyperlink" Target="https://grantcue.com/foundations/paul-and-daisy-soros-foundation-daisy-soros-137057096" TargetMode="External" Id="rId1753"/><Relationship Type="http://schemas.openxmlformats.org/officeDocument/2006/relationships/hyperlink" Target="https://grantcue.com/foundations/hermione-foundation-c-o-laura-sloate-133673826" TargetMode="External" Id="rId1754"/><Relationship Type="http://schemas.openxmlformats.org/officeDocument/2006/relationships/hyperlink" Target="https://grantcue.com/foundations/b-and-m-steinmetz-foundation-237048163" TargetMode="External" Id="rId1755"/><Relationship Type="http://schemas.openxmlformats.org/officeDocument/2006/relationships/hyperlink" Target="http://www.theoconnorfoundation.org/" TargetMode="External" Id="rId1756"/><Relationship Type="http://schemas.openxmlformats.org/officeDocument/2006/relationships/hyperlink" Target="https://grantcue.com/foundations/a-lindsay-and-olive-b-o-connor-foundation-inc-166063485" TargetMode="External" Id="rId1757"/><Relationship Type="http://schemas.openxmlformats.org/officeDocument/2006/relationships/hyperlink" Target="https://grantcue.com/foundations/the-li-lu-foundation-455193233" TargetMode="External" Id="rId1758"/><Relationship Type="http://schemas.openxmlformats.org/officeDocument/2006/relationships/hyperlink" Target="https://grantcue.com/foundations/the-bernard-and-virginia-bartley-charitable-foundation-886551363" TargetMode="External" Id="rId1759"/><Relationship Type="http://schemas.openxmlformats.org/officeDocument/2006/relationships/hyperlink" Target="https://grantcue.com/foundations/louis-s-and-molly-b-wolk-foundation-222405596" TargetMode="External" Id="rId1760"/><Relationship Type="http://schemas.openxmlformats.org/officeDocument/2006/relationships/hyperlink" Target="https://grantcue.com/foundations/p-squared-philanthropies-inc-831042303" TargetMode="External" Id="rId1761"/><Relationship Type="http://schemas.openxmlformats.org/officeDocument/2006/relationships/hyperlink" Target="https://grantcue.com/foundations/belvedere-charitable-foundation-980509706" TargetMode="External" Id="rId1762"/><Relationship Type="http://schemas.openxmlformats.org/officeDocument/2006/relationships/hyperlink" Target="https://grantcue.com/foundations/the-ralph-lauren-corporate-foundation-c-o-cbiz-mhm-llc-522316766" TargetMode="External" Id="rId1763"/><Relationship Type="http://schemas.openxmlformats.org/officeDocument/2006/relationships/hyperlink" Target="https://grantcue.com/foundations/henry-and-lucy-moses-fund-inc-c-o-moses-and-singer-llp-136092967" TargetMode="External" Id="rId1764"/><Relationship Type="http://schemas.openxmlformats.org/officeDocument/2006/relationships/hyperlink" Target="https://grantcue.com/foundations/the-common-sense-fund-inc-133157570" TargetMode="External" Id="rId1765"/><Relationship Type="http://schemas.openxmlformats.org/officeDocument/2006/relationships/hyperlink" Target="https://grantcue.com/foundations/foundation-214-inc-841943354" TargetMode="External" Id="rId1766"/><Relationship Type="http://schemas.openxmlformats.org/officeDocument/2006/relationships/hyperlink" Target="https://grantcue.com/foundations/barton-family-foundation-916563332" TargetMode="External" Id="rId1767"/><Relationship Type="http://schemas.openxmlformats.org/officeDocument/2006/relationships/hyperlink" Target="https://grantcue.com/foundations/robert-sterling-clark-foundation-inc-131957792" TargetMode="External" Id="rId1768"/><Relationship Type="http://schemas.openxmlformats.org/officeDocument/2006/relationships/hyperlink" Target="https://grantcue.com/foundations/astellas-global-health-foundation-521820099" TargetMode="External" Id="rId1769"/><Relationship Type="http://schemas.openxmlformats.org/officeDocument/2006/relationships/hyperlink" Target="https://grantcue.com/foundations/peter-a-and-marion-w-schwartz-family-foundation-trust-066447457" TargetMode="External" Id="rId1770"/><Relationship Type="http://schemas.openxmlformats.org/officeDocument/2006/relationships/hyperlink" Target="https://grantcue.com/foundations/zeitz-foundation-inc-116037021" TargetMode="External" Id="rId1771"/><Relationship Type="http://schemas.openxmlformats.org/officeDocument/2006/relationships/hyperlink" Target="https://grantcue.com/foundations/the-atlantic-foundation-226054882" TargetMode="External" Id="rId1772"/><Relationship Type="http://schemas.openxmlformats.org/officeDocument/2006/relationships/hyperlink" Target="https://grantcue.com/foundations/the-hymowitz-family-foundation-trust-134089721" TargetMode="External" Id="rId1773"/><Relationship Type="http://schemas.openxmlformats.org/officeDocument/2006/relationships/hyperlink" Target="https://grantcue.com/foundations/nuttall-philanthropies-inc-fka-nuttal-family-foundation-872808116" TargetMode="External" Id="rId1774"/><Relationship Type="http://schemas.openxmlformats.org/officeDocument/2006/relationships/hyperlink" Target="https://grantcue.com/foundations/fondation-goldikova-inc-843840462" TargetMode="External" Id="rId1775"/><Relationship Type="http://schemas.openxmlformats.org/officeDocument/2006/relationships/hyperlink" Target="https://grantcue.com/foundations/the-elizabeth-and-michel-sorel-charitable-organization-inc-c-o-sterling-fdn-mgmt-133918852" TargetMode="External" Id="rId1776"/><Relationship Type="http://schemas.openxmlformats.org/officeDocument/2006/relationships/hyperlink" Target="https://grantcue.com/foundations/avery-dennison-foundation-953251844" TargetMode="External" Id="rId1777"/><Relationship Type="http://schemas.openxmlformats.org/officeDocument/2006/relationships/hyperlink" Target="https://grantcue.com/foundations/willow-redistribution-foundation-832811578" TargetMode="External" Id="rId1778"/><Relationship Type="http://schemas.openxmlformats.org/officeDocument/2006/relationships/hyperlink" Target="https://grantcue.com/foundations/huber-foundation-210737062" TargetMode="External" Id="rId1779"/><Relationship Type="http://schemas.openxmlformats.org/officeDocument/2006/relationships/hyperlink" Target="https://grantcue.com/foundations/gold-family-charitable-trust-823227784" TargetMode="External" Id="rId1780"/><Relationship Type="http://schemas.openxmlformats.org/officeDocument/2006/relationships/hyperlink" Target="https://grantcue.com/foundations/jsrct-990554074" TargetMode="External" Id="rId1781"/><Relationship Type="http://schemas.openxmlformats.org/officeDocument/2006/relationships/hyperlink" Target="https://grantcue.com/foundations/the-jin-hua-foundation-465025837" TargetMode="External" Id="rId1782"/><Relationship Type="http://schemas.openxmlformats.org/officeDocument/2006/relationships/hyperlink" Target="https://grantcue.com/foundations/trust-uwo-irma-t-hirschl-charitable-trust-136356381" TargetMode="External" Id="rId1783"/><Relationship Type="http://schemas.openxmlformats.org/officeDocument/2006/relationships/hyperlink" Target="https://grantcue.com/foundations/the-william-and-elaine-kaplan-family-private-foundation-222470361" TargetMode="External" Id="rId1784"/><Relationship Type="http://schemas.openxmlformats.org/officeDocument/2006/relationships/hyperlink" Target="https://grantcue.com/foundations/thomas-and-elizabeth-laffont-family-foundation-c-o-coatue-management-861914134" TargetMode="External" Id="rId1785"/><Relationship Type="http://schemas.openxmlformats.org/officeDocument/2006/relationships/hyperlink" Target="https://grantcue.com/foundations/viking-global-foundation-inc-900512778" TargetMode="External" Id="rId1786"/><Relationship Type="http://schemas.openxmlformats.org/officeDocument/2006/relationships/hyperlink" Target="https://grantcue.com/foundations/focus-for-health-inc-273400299" TargetMode="External" Id="rId1787"/><Relationship Type="http://schemas.openxmlformats.org/officeDocument/2006/relationships/hyperlink" Target="https://grantcue.com/foundations/the-countess-moira-charitable-foundation-113551993" TargetMode="External" Id="rId1788"/><Relationship Type="http://schemas.openxmlformats.org/officeDocument/2006/relationships/hyperlink" Target="https://grantcue.com/foundations/the-laurance-s-rockefeller-fund-5018-204192256" TargetMode="External" Id="rId1789"/><Relationship Type="http://schemas.openxmlformats.org/officeDocument/2006/relationships/hyperlink" Target="https://grantcue.com/foundations/the-oxford-league-inc-020491795" TargetMode="External" Id="rId1790"/><Relationship Type="http://schemas.openxmlformats.org/officeDocument/2006/relationships/hyperlink" Target="https://grantcue.com/foundations/frances-and-benjamin-benenson-foundation-inc-133267113" TargetMode="External" Id="rId1791"/><Relationship Type="http://schemas.openxmlformats.org/officeDocument/2006/relationships/hyperlink" Target="https://grantcue.com/foundations/pannonia-foundation-134112882" TargetMode="External" Id="rId1792"/><Relationship Type="http://schemas.openxmlformats.org/officeDocument/2006/relationships/hyperlink" Target="https://grantcue.com/foundations/epstein-teicher-philanthropies-132902852" TargetMode="External" Id="rId1793"/><Relationship Type="http://schemas.openxmlformats.org/officeDocument/2006/relationships/hyperlink" Target="https://grantcue.com/foundations/arthur-and-joan-weisberg-family-foundation-inc-550746517" TargetMode="External" Id="rId1794"/><Relationship Type="http://schemas.openxmlformats.org/officeDocument/2006/relationships/hyperlink" Target="https://grantcue.com/foundations/the-derald-h-ruttenberg-foundation-133317499" TargetMode="External" Id="rId1795"/><Relationship Type="http://schemas.openxmlformats.org/officeDocument/2006/relationships/hyperlink" Target="https://grantcue.com/foundations/the-heffernan-family-foundation-464243193" TargetMode="External" Id="rId1796"/><Relationship Type="http://schemas.openxmlformats.org/officeDocument/2006/relationships/hyperlink" Target="https://grantcue.com/foundations/norman-e-alexander-family-g-foundation-inc-264413332" TargetMode="External" Id="rId1797"/><Relationship Type="http://schemas.openxmlformats.org/officeDocument/2006/relationships/hyperlink" Target="https://grantcue.com/foundations/the-bahnik-foundation-inc-113216930" TargetMode="External" Id="rId1798"/><Relationship Type="http://schemas.openxmlformats.org/officeDocument/2006/relationships/hyperlink" Target="https://www.gladysbrooksfoundation.org/" TargetMode="External" Id="rId1799"/><Relationship Type="http://schemas.openxmlformats.org/officeDocument/2006/relationships/hyperlink" Target="https://grantcue.com/foundations/uw-gladys-brooks-foundation-c-o-bank-of-america-na-132955337" TargetMode="External" Id="rId1800"/><Relationship Type="http://schemas.openxmlformats.org/officeDocument/2006/relationships/hyperlink" Target="https://grantcue.com/foundations/eutopia-foundation-473998424" TargetMode="External" Id="rId1801"/><Relationship Type="http://schemas.openxmlformats.org/officeDocument/2006/relationships/hyperlink" Target="https://www.thestatenislandfoundation.org/" TargetMode="External" Id="rId1802"/><Relationship Type="http://schemas.openxmlformats.org/officeDocument/2006/relationships/hyperlink" Target="https://grantcue.com/foundations/the-staten-island-foundation-133993115" TargetMode="External" Id="rId1803"/><Relationship Type="http://schemas.openxmlformats.org/officeDocument/2006/relationships/hyperlink" Target="https://grantcue.com/foundations/the-zahava-and-moshael-j-straus-family-fo-133913229" TargetMode="External" Id="rId1804"/><Relationship Type="http://schemas.openxmlformats.org/officeDocument/2006/relationships/hyperlink" Target="https://grantcue.com/foundations/eris-and-larry-field-family-foundation-953905829" TargetMode="External" Id="rId1805"/><Relationship Type="http://schemas.openxmlformats.org/officeDocument/2006/relationships/hyperlink" Target="https://grantcue.com/foundations/peggy-n-and-roger-g-gerry-charitable-136753033" TargetMode="External" Id="rId1806"/><Relationship Type="http://schemas.openxmlformats.org/officeDocument/2006/relationships/hyperlink" Target="https://grantcue.com/foundations/the-longhill-charitable-foundation-237149847" TargetMode="External" Id="rId1807"/><Relationship Type="http://schemas.openxmlformats.org/officeDocument/2006/relationships/hyperlink" Target="https://grantcue.com/foundations/anthony-j-and-christie-b-de-nicola-foundation-316647684" TargetMode="External" Id="rId1808"/><Relationship Type="http://schemas.openxmlformats.org/officeDocument/2006/relationships/hyperlink" Target="https://grantcue.com/foundations/lake-road-foundation-133745065" TargetMode="External" Id="rId1809"/><Relationship Type="http://schemas.openxmlformats.org/officeDocument/2006/relationships/hyperlink" Target="https://grantcue.com/foundations/the-daniel-and-estrellita-brodsky-family-foundation-134065150" TargetMode="External" Id="rId1810"/><Relationship Type="http://schemas.openxmlformats.org/officeDocument/2006/relationships/hyperlink" Target="https://grantcue.com/foundations/the-lawrence-foundation-c-o-hertz-herson-cpa-llp-132880731" TargetMode="External" Id="rId1811"/><Relationship Type="http://schemas.openxmlformats.org/officeDocument/2006/relationships/hyperlink" Target="https://grantcue.com/foundations/david-and-molly-pyott-foundation-473033646" TargetMode="External" Id="rId1812"/><Relationship Type="http://schemas.openxmlformats.org/officeDocument/2006/relationships/hyperlink" Target="https://grantcue.com/foundations/weiss-family-foundation-208916545" TargetMode="External" Id="rId1813"/><Relationship Type="http://schemas.openxmlformats.org/officeDocument/2006/relationships/hyperlink" Target="https://www.thedeckerfoundation.com/" TargetMode="External" Id="rId1814"/><Relationship Type="http://schemas.openxmlformats.org/officeDocument/2006/relationships/hyperlink" Target="https://grantcue.com/foundations/dr-g-clifford-and-florence-b-decker-foundation-inc-161131704" TargetMode="External" Id="rId1815"/><Relationship Type="http://schemas.openxmlformats.org/officeDocument/2006/relationships/hyperlink" Target="https://jain-foundation.org/" TargetMode="External" Id="rId1816"/><Relationship Type="http://schemas.openxmlformats.org/officeDocument/2006/relationships/hyperlink" Target="https://grantcue.com/foundations/the-jain-foundation-inc-200284800" TargetMode="External" Id="rId1817"/><Relationship Type="http://schemas.openxmlformats.org/officeDocument/2006/relationships/hyperlink" Target="https://grantcue.com/foundations/gary-saltz-foundation-inc-133267114" TargetMode="External" Id="rId1818"/><Relationship Type="http://schemas.openxmlformats.org/officeDocument/2006/relationships/hyperlink" Target="https://grantcue.com/foundations/nelson-and-claudia-peltz-family-foundation-300181229" TargetMode="External" Id="rId1819"/><Relationship Type="http://schemas.openxmlformats.org/officeDocument/2006/relationships/hyperlink" Target="https://libraphilanthropies.org/" TargetMode="External" Id="rId1820"/><Relationship Type="http://schemas.openxmlformats.org/officeDocument/2006/relationships/hyperlink" Target="https://grantcue.com/foundations/libra-global-philanthropies-foundation-inc-873731514" TargetMode="External" Id="rId1821"/><Relationship Type="http://schemas.openxmlformats.org/officeDocument/2006/relationships/hyperlink" Target="https://grantcue.com/foundations/the-tianaderrah-foundation-ny-166445118" TargetMode="External" Id="rId1822"/><Relationship Type="http://schemas.openxmlformats.org/officeDocument/2006/relationships/hyperlink" Target="https://www.andersonrogersfoundation.org/" TargetMode="External" Id="rId1823"/><Relationship Type="http://schemas.openxmlformats.org/officeDocument/2006/relationships/hyperlink" Target="https://grantcue.com/foundations/anderson-rogers-foundation-inc-223052390" TargetMode="External" Id="rId1824"/><Relationship Type="http://schemas.openxmlformats.org/officeDocument/2006/relationships/hyperlink" Target="https://grantcue.com/foundations/harry-and-andrew-h-rosenthal-foundation-inc-132631210" TargetMode="External" Id="rId1825"/><Relationship Type="http://schemas.openxmlformats.org/officeDocument/2006/relationships/hyperlink" Target="https://grantcue.com/foundations/bny-mellon-foundation-311605320" TargetMode="External" Id="rId1826"/><Relationship Type="http://schemas.openxmlformats.org/officeDocument/2006/relationships/hyperlink" Target="https://www.sfoa.org/" TargetMode="External" Id="rId1827"/><Relationship Type="http://schemas.openxmlformats.org/officeDocument/2006/relationships/hyperlink" Target="https://grantcue.com/foundations/sephardic-home-for-the-aged-foundation-dba-the-sephardic-foundation-on-aging-111694718" TargetMode="External" Id="rId1828"/><Relationship Type="http://schemas.openxmlformats.org/officeDocument/2006/relationships/hyperlink" Target="https://grantcue.com/foundations/homes-for-the-homeless-institute-inc-133958797" TargetMode="External" Id="rId1829"/><Relationship Type="http://schemas.openxmlformats.org/officeDocument/2006/relationships/hyperlink" Target="https://grantcue.com/foundations/tapper-charitable-foundation-042700063" TargetMode="External" Id="rId1830"/><Relationship Type="http://schemas.openxmlformats.org/officeDocument/2006/relationships/hyperlink" Target="https://grantcue.com/foundations/robert-and-molly-tarr-charitable-foundation-043173231" TargetMode="External" Id="rId1831"/><Relationship Type="http://schemas.openxmlformats.org/officeDocument/2006/relationships/hyperlink" Target="https://grantcue.com/foundations/the-jake-aronov-charitable-foundation-631215344" TargetMode="External" Id="rId1832"/><Relationship Type="http://schemas.openxmlformats.org/officeDocument/2006/relationships/hyperlink" Target="https://grantcue.com/foundations/david-and-fela-shapell-family-foundation-956187271" TargetMode="External" Id="rId1833"/><Relationship Type="http://schemas.openxmlformats.org/officeDocument/2006/relationships/hyperlink" Target="https://grantcue.com/foundations/falconwood-foundation-133456475" TargetMode="External" Id="rId1834"/><Relationship Type="http://schemas.openxmlformats.org/officeDocument/2006/relationships/hyperlink" Target="https://grantcue.com/foundations/maverick-capital-foundation-710917626" TargetMode="External" Id="rId1835"/><Relationship Type="http://schemas.openxmlformats.org/officeDocument/2006/relationships/hyperlink" Target="https://grantcue.com/foundations/sig-and-mimi-feiger-family-foundation-811386333" TargetMode="External" Id="rId1836"/><Relationship Type="http://schemas.openxmlformats.org/officeDocument/2006/relationships/hyperlink" Target="https://grantcue.com/foundations/terumah-foundation-inc-133694180" TargetMode="External" Id="rId1837"/><Relationship Type="http://schemas.openxmlformats.org/officeDocument/2006/relationships/hyperlink" Target="https://grantcue.com/foundations/the-roy-cockrum-foundation-300839745" TargetMode="External" Id="rId1838"/><Relationship Type="http://schemas.openxmlformats.org/officeDocument/2006/relationships/hyperlink" Target="https://grantcue.com/foundations/yaffa-foundation-inc-823804160" TargetMode="External" Id="rId1839"/><Relationship Type="http://schemas.openxmlformats.org/officeDocument/2006/relationships/hyperlink" Target="https://grantcue.com/foundations/massry-charitable-foundation-inc-c-o-norman-massry-141777179" TargetMode="External" Id="rId1840"/><Relationship Type="http://schemas.openxmlformats.org/officeDocument/2006/relationships/hyperlink" Target="https://www.barkerwelfare.org/" TargetMode="External" Id="rId1841"/><Relationship Type="http://schemas.openxmlformats.org/officeDocument/2006/relationships/hyperlink" Target="https://grantcue.com/foundations/the-barker-welfare-foundation-366018526" TargetMode="External" Id="rId1842"/><Relationship Type="http://schemas.openxmlformats.org/officeDocument/2006/relationships/hyperlink" Target="https://grantcue.com/foundations/brian-and-joelle-kelly-family-foundation-266139249" TargetMode="External" Id="rId1843"/><Relationship Type="http://schemas.openxmlformats.org/officeDocument/2006/relationships/hyperlink" Target="https://grantcue.com/foundations/adams-family-foundation-461605016" TargetMode="External" Id="rId1844"/><Relationship Type="http://schemas.openxmlformats.org/officeDocument/2006/relationships/hyperlink" Target="https://grantcue.com/foundations/del-vecchio-family-foundation-205156807" TargetMode="External" Id="rId1845"/><Relationship Type="http://schemas.openxmlformats.org/officeDocument/2006/relationships/hyperlink" Target="https://grantcue.com/foundations/the-sidhu-singh-family-foundation-752849866" TargetMode="External" Id="rId1846"/><Relationship Type="http://schemas.openxmlformats.org/officeDocument/2006/relationships/hyperlink" Target="https://grantcue.com/foundations/jack-chehebar-foundation-137555242" TargetMode="External" Id="rId1847"/><Relationship Type="http://schemas.openxmlformats.org/officeDocument/2006/relationships/hyperlink" Target="https://www.robinsonbroadhurst.org/" TargetMode="External" Id="rId1848"/><Relationship Type="http://schemas.openxmlformats.org/officeDocument/2006/relationships/hyperlink" Target="https://grantcue.com/foundations/robinson-broadhurst-foundation-inc-222558699" TargetMode="External" Id="rId1849"/><Relationship Type="http://schemas.openxmlformats.org/officeDocument/2006/relationships/hyperlink" Target="https://grantcue.com/foundations/woodshouse-foundation-136983078" TargetMode="External" Id="rId1850"/><Relationship Type="http://schemas.openxmlformats.org/officeDocument/2006/relationships/hyperlink" Target="https://grantcue.com/foundations/the-revlis-foundation-c-o-northern-trust-816321247" TargetMode="External" Id="rId1851"/><Relationship Type="http://schemas.openxmlformats.org/officeDocument/2006/relationships/hyperlink" Target="https://www.gebbie.org/" TargetMode="External" Id="rId1852"/><Relationship Type="http://schemas.openxmlformats.org/officeDocument/2006/relationships/hyperlink" Target="https://grantcue.com/foundations/gebbie-foundation-inc-166050287" TargetMode="External" Id="rId1853"/><Relationship Type="http://schemas.openxmlformats.org/officeDocument/2006/relationships/hyperlink" Target="https://www.moriahfund.org/" TargetMode="External" Id="rId1854"/><Relationship Type="http://schemas.openxmlformats.org/officeDocument/2006/relationships/hyperlink" Target="https://grantcue.com/foundations/moriah-fund-inc-311129589" TargetMode="External" Id="rId1855"/><Relationship Type="http://schemas.openxmlformats.org/officeDocument/2006/relationships/hyperlink" Target="https://grantcue.com/foundations/jvz-foundation-208042292" TargetMode="External" Id="rId1856"/><Relationship Type="http://schemas.openxmlformats.org/officeDocument/2006/relationships/hyperlink" Target="https://grantcue.com/foundations/lemberg-foundation-inc-136082064" TargetMode="External" Id="rId1857"/><Relationship Type="http://schemas.openxmlformats.org/officeDocument/2006/relationships/hyperlink" Target="https://grantcue.com/foundations/rowe-family-foundation-200721105" TargetMode="External" Id="rId1858"/><Relationship Type="http://schemas.openxmlformats.org/officeDocument/2006/relationships/hyperlink" Target="https://grantcue.com/foundations/the-william-and-phyllis-mack-family-foundation-inc-223512719" TargetMode="External" Id="rId1859"/><Relationship Type="http://schemas.openxmlformats.org/officeDocument/2006/relationships/hyperlink" Target="https://grantcue.com/foundations/donald-j-slavik-family-foundation-826893331" TargetMode="External" Id="rId1860"/><Relationship Type="http://schemas.openxmlformats.org/officeDocument/2006/relationships/hyperlink" Target="https://grantcue.com/foundations/the-leonard-and-robert-weintraub-family-foundation-inc-812904679" TargetMode="External" Id="rId1861"/><Relationship Type="http://schemas.openxmlformats.org/officeDocument/2006/relationships/hyperlink" Target="https://grantcue.com/foundations/the-lucius-n-littauer-foundation-inc-131688027" TargetMode="External" Id="rId1862"/><Relationship Type="http://schemas.openxmlformats.org/officeDocument/2006/relationships/hyperlink" Target="https://grantcue.com/foundations/israel-henry-beren-charitable-foundation-inc-452529445" TargetMode="External" Id="rId1863"/><Relationship Type="http://schemas.openxmlformats.org/officeDocument/2006/relationships/hyperlink" Target="https://www.jfew.org/" TargetMode="External" Id="rId1864"/><Relationship Type="http://schemas.openxmlformats.org/officeDocument/2006/relationships/hyperlink" Target="https://grantcue.com/foundations/jewish-foundation-for-education-of-women-131860415" TargetMode="External" Id="rId1865"/><Relationship Type="http://schemas.openxmlformats.org/officeDocument/2006/relationships/hyperlink" Target="https://grantcue.com/foundations/sunshine-foundation-566615926" TargetMode="External" Id="rId1866"/><Relationship Type="http://schemas.openxmlformats.org/officeDocument/2006/relationships/hyperlink" Target="https://grantcue.com/foundations/jm-mcdonald-foundation-inc-471431059" TargetMode="External" Id="rId1867"/><Relationship Type="http://schemas.openxmlformats.org/officeDocument/2006/relationships/hyperlink" Target="https://grantcue.com/foundations/laurie-kayden-foundation-133557216" TargetMode="External" Id="rId1868"/><Relationship Type="http://schemas.openxmlformats.org/officeDocument/2006/relationships/hyperlink" Target="https://grantcue.com/foundations/the-arnow-family-fund-inc-133188773" TargetMode="External" Id="rId1869"/><Relationship Type="http://schemas.openxmlformats.org/officeDocument/2006/relationships/hyperlink" Target="https://grantcue.com/foundations/the-horn-foundation-c-o-cp-money-management-954247470" TargetMode="External" Id="rId1870"/><Relationship Type="http://schemas.openxmlformats.org/officeDocument/2006/relationships/hyperlink" Target="https://grantcue.com/foundations/global-village-charitable-trust-341757652" TargetMode="External" Id="rId1871"/><Relationship Type="http://schemas.openxmlformats.org/officeDocument/2006/relationships/hyperlink" Target="https://grantcue.com/foundations/parkview-foundation-113544307" TargetMode="External" Id="rId1872"/><Relationship Type="http://schemas.openxmlformats.org/officeDocument/2006/relationships/hyperlink" Target="https://www.reismanfoundation.org/" TargetMode="External" Id="rId1873"/><Relationship Type="http://schemas.openxmlformats.org/officeDocument/2006/relationships/hyperlink" Target="https://grantcue.com/foundations/the-dorothy-and-marshall-m-reisman-foundation-166353565" TargetMode="External" Id="rId1874"/><Relationship Type="http://schemas.openxmlformats.org/officeDocument/2006/relationships/hyperlink" Target="https://grantcue.com/foundations/smart-family-foundation-of-new-york-813395492" TargetMode="External" Id="rId1875"/><Relationship Type="http://schemas.openxmlformats.org/officeDocument/2006/relationships/hyperlink" Target="https://grantcue.com/foundations/cdl-foundation-inc-061492452" TargetMode="External" Id="rId1876"/><Relationship Type="http://schemas.openxmlformats.org/officeDocument/2006/relationships/hyperlink" Target="https://grantcue.com/foundations/great-hill-philanthropic-fund-inc-331451282" TargetMode="External" Id="rId1877"/><Relationship Type="http://schemas.openxmlformats.org/officeDocument/2006/relationships/hyperlink" Target="https://grantcue.com/foundations/alan-b-slifka-foundation-136192257" TargetMode="External" Id="rId1878"/><Relationship Type="http://schemas.openxmlformats.org/officeDocument/2006/relationships/hyperlink" Target="https://grantcue.com/foundations/the-william-brown-foundation-inc-co-morrison-cohen-llp-133307838" TargetMode="External" Id="rId1879"/><Relationship Type="http://schemas.openxmlformats.org/officeDocument/2006/relationships/hyperlink" Target="https://www.citizensbank.com/ABOUT-US/COMMUNITY.A" TargetMode="External" Id="rId1880"/><Relationship Type="http://schemas.openxmlformats.org/officeDocument/2006/relationships/hyperlink" Target="https://grantcue.com/foundations/citizens-philanthropic-foundation-inc-562582815" TargetMode="External" Id="rId1881"/><Relationship Type="http://schemas.openxmlformats.org/officeDocument/2006/relationships/hyperlink" Target="https://grantcue.com/foundations/feinstein-health-fund-inc-274408507" TargetMode="External" Id="rId1882"/><Relationship Type="http://schemas.openxmlformats.org/officeDocument/2006/relationships/hyperlink" Target="https://grantcue.com/foundations/joseph-and-martha-melohn-tzedaka-fund-133395219" TargetMode="External" Id="rId1883"/><Relationship Type="http://schemas.openxmlformats.org/officeDocument/2006/relationships/hyperlink" Target="https://grantcue.com/foundations/tegna-foundation-inc-473209957" TargetMode="External" Id="rId1884"/><Relationship Type="http://schemas.openxmlformats.org/officeDocument/2006/relationships/hyperlink" Target="https://grantcue.com/foundations/the-fridolin-charitable-trust-546717390" TargetMode="External" Id="rId1885"/><Relationship Type="http://schemas.openxmlformats.org/officeDocument/2006/relationships/hyperlink" Target="https://grantcue.com/foundations/bridgemill-foundation-c-o-jh-tucker-wilson-jr-133671059" TargetMode="External" Id="rId1886"/><Relationship Type="http://schemas.openxmlformats.org/officeDocument/2006/relationships/hyperlink" Target="https://grantcue.com/foundations/joseph-and-elizabeth-wilf-foundation-inc-223411571" TargetMode="External" Id="rId1887"/><Relationship Type="http://schemas.openxmlformats.org/officeDocument/2006/relationships/hyperlink" Target="https://grantcue.com/foundations/yr-foundation-trust-465051622" TargetMode="External" Id="rId1888"/><Relationship Type="http://schemas.openxmlformats.org/officeDocument/2006/relationships/hyperlink" Target="https://grantcue.com/foundations/stephen-and-amandine-freidheim-foundation-c-o-cyrus-capital-partners-800116118" TargetMode="External" Id="rId1889"/><Relationship Type="http://schemas.openxmlformats.org/officeDocument/2006/relationships/hyperlink" Target="https://grantcue.com/foundations/the-samuel-bronfman-foundation-inc-c-o-baker-tilly-advisory-group-lp-141918185" TargetMode="External" Id="rId1890"/><Relationship Type="http://schemas.openxmlformats.org/officeDocument/2006/relationships/hyperlink" Target="https://grantcue.com/foundations/the-cultural-heritage-preservation-fund-201442065" TargetMode="External" Id="rId1891"/><Relationship Type="http://schemas.openxmlformats.org/officeDocument/2006/relationships/hyperlink" Target="https://grantcue.com/foundations/jessie-smith-noyes-foundation-135600408" TargetMode="External" Id="rId1892"/><Relationship Type="http://schemas.openxmlformats.org/officeDocument/2006/relationships/hyperlink" Target="https://grantcue.com/foundations/the-wright-foundation-inc-134141287" TargetMode="External" Id="rId1893"/><Relationship Type="http://schemas.openxmlformats.org/officeDocument/2006/relationships/hyperlink" Target="https://grantcue.com/foundations/llewellyn-family-foundation-384004143" TargetMode="External" Id="rId1894"/><Relationship Type="http://schemas.openxmlformats.org/officeDocument/2006/relationships/hyperlink" Target="https://grantcue.com/foundations/women-arts-and-acres-foundation-922563094" TargetMode="External" Id="rId1895"/><Relationship Type="http://schemas.openxmlformats.org/officeDocument/2006/relationships/hyperlink" Target="https://grantcue.com/foundations/the-sarah-and-daniel-rueven-foundation-c-o-kintegral-advisory-llc-833943012" TargetMode="External" Id="rId1896"/><Relationship Type="http://schemas.openxmlformats.org/officeDocument/2006/relationships/hyperlink" Target="https://grantcue.com/foundations/the-meyer-foundation-c-o-brick-and-patel-llp-133317912" TargetMode="External" Id="rId1897"/><Relationship Type="http://schemas.openxmlformats.org/officeDocument/2006/relationships/hyperlink" Target="https://grantcue.com/foundations/chehebar-family-foundation-133178015" TargetMode="External" Id="rId1898"/><Relationship Type="http://schemas.openxmlformats.org/officeDocument/2006/relationships/hyperlink" Target="https://www.eeford.org/" TargetMode="External" Id="rId1899"/><Relationship Type="http://schemas.openxmlformats.org/officeDocument/2006/relationships/hyperlink" Target="https://grantcue.com/foundations/the-edward-e-ford-foundation-xxxxx2009-136047243" TargetMode="External" Id="rId1900"/><Relationship Type="http://schemas.openxmlformats.org/officeDocument/2006/relationships/hyperlink" Target="https://grantcue.com/foundations/progress-charitable-foundation-de-203987489" TargetMode="External" Id="rId1901"/><Relationship Type="http://schemas.openxmlformats.org/officeDocument/2006/relationships/hyperlink" Target="https://grantcue.com/foundations/thomas-d-and-denise-r-stern-family-foundation-134195656" TargetMode="External" Id="rId1902"/><Relationship Type="http://schemas.openxmlformats.org/officeDocument/2006/relationships/hyperlink" Target="https://grantcue.com/foundations/the-daniell-family-foundation-inc-c-o-sandra-dane-061356015" TargetMode="External" Id="rId1903"/><Relationship Type="http://schemas.openxmlformats.org/officeDocument/2006/relationships/hyperlink" Target="https://grantcue.com/foundations/william-f-harnisch-foundation-inc-c-o-william-f-harnisch-113353576" TargetMode="External" Id="rId1904"/><Relationship Type="http://schemas.openxmlformats.org/officeDocument/2006/relationships/hyperlink" Target="https://grantcue.com/foundations/helen-v-froehlich-foundation-367033137" TargetMode="External" Id="rId1905"/><Relationship Type="http://schemas.openxmlformats.org/officeDocument/2006/relationships/hyperlink" Target="https://grantcue.com/foundations/the-eric-d-and-steven-d-hovde-foundation-522107093" TargetMode="External" Id="rId1906"/><Relationship Type="http://schemas.openxmlformats.org/officeDocument/2006/relationships/hyperlink" Target="https://grantcue.com/foundations/the-emma-and-georgina-bloomberg-foundation-137151342" TargetMode="External" Id="rId1907"/><Relationship Type="http://schemas.openxmlformats.org/officeDocument/2006/relationships/hyperlink" Target="https://grantcue.com/foundations/iris-and-saul-katz-family-foundation-inc-112626656" TargetMode="External" Id="rId1908"/><Relationship Type="http://schemas.openxmlformats.org/officeDocument/2006/relationships/hyperlink" Target="https://grantcue.com/foundations/the-speyer-family-foundation-inc-136158848" TargetMode="External" Id="rId1909"/><Relationship Type="http://schemas.openxmlformats.org/officeDocument/2006/relationships/hyperlink" Target="https://grantcue.com/foundations/lowy-foundation-usa-inc-832630153" TargetMode="External" Id="rId1910"/><Relationship Type="http://schemas.openxmlformats.org/officeDocument/2006/relationships/hyperlink" Target="https://grantcue.com/foundations/jandon-foundation-c-o-leslie-cecil-136199442" TargetMode="External" Id="rId1911"/><Relationship Type="http://schemas.openxmlformats.org/officeDocument/2006/relationships/hyperlink" Target="https://grantcue.com/foundations/the-david-berg-foundation-inc-133753217" TargetMode="External" Id="rId1912"/><Relationship Type="http://schemas.openxmlformats.org/officeDocument/2006/relationships/hyperlink" Target="https://grantcue.com/foundations/the-alvarez-charitable-foundation-inc-223479932" TargetMode="External" Id="rId1913"/><Relationship Type="http://schemas.openxmlformats.org/officeDocument/2006/relationships/hyperlink" Target="https://grantcue.com/foundations/the-david-and-sondra-mack-family-foundation-inc-223632663" TargetMode="External" Id="rId1914"/><Relationship Type="http://schemas.openxmlformats.org/officeDocument/2006/relationships/hyperlink" Target="https://grantcue.com/foundations/the-ted-snowdon-foundation-133948662" TargetMode="External" Id="rId1915"/><Relationship Type="http://schemas.openxmlformats.org/officeDocument/2006/relationships/hyperlink" Target="https://grantcue.com/foundations/the-kingsberg-foundation-136151289" TargetMode="External" Id="rId1916"/><Relationship Type="http://schemas.openxmlformats.org/officeDocument/2006/relationships/hyperlink" Target="https://grantcue.com/foundations/the-swyer-family-foundation-inc-342056927" TargetMode="External" Id="rId1917"/><Relationship Type="http://schemas.openxmlformats.org/officeDocument/2006/relationships/hyperlink" Target="https://www.coplandfund.org/" TargetMode="External" Id="rId1918"/><Relationship Type="http://schemas.openxmlformats.org/officeDocument/2006/relationships/hyperlink" Target="https://grantcue.com/foundations/the-aaron-copland-fund-for-music-inc-co-alter-kendrick-and-baron-llp-133620909" TargetMode="External" Id="rId1919"/><Relationship Type="http://schemas.openxmlformats.org/officeDocument/2006/relationships/hyperlink" Target="https://www.themlwendtfoundation.org/" TargetMode="External" Id="rId1920"/><Relationship Type="http://schemas.openxmlformats.org/officeDocument/2006/relationships/hyperlink" Target="https://grantcue.com/foundations/the-margaret-l-wendt-foundation-166030037" TargetMode="External" Id="rId1921"/><Relationship Type="http://schemas.openxmlformats.org/officeDocument/2006/relationships/hyperlink" Target="https://grantcue.com/foundations/gale-foundation-760009604" TargetMode="External" Id="rId1922"/><Relationship Type="http://schemas.openxmlformats.org/officeDocument/2006/relationships/hyperlink" Target="https://grantcue.com/foundations/the-harvey-and-gloria-kaylie-foundation-inc-113502781" TargetMode="External" Id="rId1923"/><Relationship Type="http://schemas.openxmlformats.org/officeDocument/2006/relationships/hyperlink" Target="https://grantcue.com/foundations/disosway-foundation-inc-821970273" TargetMode="External" Id="rId1924"/><Relationship Type="http://schemas.openxmlformats.org/officeDocument/2006/relationships/hyperlink" Target="https://grantcue.com/foundations/maurice-and-judi-falk-charitable-foundation-113239050" TargetMode="External" Id="rId1925"/><Relationship Type="http://schemas.openxmlformats.org/officeDocument/2006/relationships/hyperlink" Target="https://grantcue.com/foundations/filomen-m-d-agostino-foundation-133548660" TargetMode="External" Id="rId1926"/><Relationship Type="http://schemas.openxmlformats.org/officeDocument/2006/relationships/hyperlink" Target="https://grantcue.com/foundations/jack-and-dalia-scaba-foundation-inc-931394763" TargetMode="External" Id="rId1927"/><Relationship Type="http://schemas.openxmlformats.org/officeDocument/2006/relationships/hyperlink" Target="https://grantcue.com/foundations/the-ganger-foundation-inc-113162524" TargetMode="External" Id="rId1928"/><Relationship Type="http://schemas.openxmlformats.org/officeDocument/2006/relationships/hyperlink" Target="https://grantcue.com/foundations/the-singer-family-charitable-foundation-222664654" TargetMode="External" Id="rId1929"/><Relationship Type="http://schemas.openxmlformats.org/officeDocument/2006/relationships/hyperlink" Target="https://grantcue.com/foundations/the-pittman-family-foundation-541876548" TargetMode="External" Id="rId1930"/><Relationship Type="http://schemas.openxmlformats.org/officeDocument/2006/relationships/hyperlink" Target="https://grantcue.com/foundations/tyler-perry-foundation-inc-260426383" TargetMode="External" Id="rId1931"/><Relationship Type="http://schemas.openxmlformats.org/officeDocument/2006/relationships/hyperlink" Target="https://grantcue.com/foundations/the-robert-and-joyce-menschel-family-fdn-c-o-mcdermott-will-and-shulte-jay-rivli-136098443" TargetMode="External" Id="rId1932"/><Relationship Type="http://schemas.openxmlformats.org/officeDocument/2006/relationships/hyperlink" Target="https://grantcue.com/foundations/the-bennett-foundation-954720080" TargetMode="External" Id="rId1933"/><Relationship Type="http://schemas.openxmlformats.org/officeDocument/2006/relationships/hyperlink" Target="https://grantcue.com/foundations/greenblatt-family-charitable-trust-c-o-william-greenblatt-276946683" TargetMode="External" Id="rId1934"/><Relationship Type="http://schemas.openxmlformats.org/officeDocument/2006/relationships/hyperlink" Target="https://grantcue.com/foundations/the-ryna-and-melvin-cohen-family-foundation-521800019" TargetMode="External" Id="rId1935"/><Relationship Type="http://schemas.openxmlformats.org/officeDocument/2006/relationships/hyperlink" Target="https://grantcue.com/foundations/eric-and-simone-lang-foundation-306601935" TargetMode="External" Id="rId1936"/><Relationship Type="http://schemas.openxmlformats.org/officeDocument/2006/relationships/hyperlink" Target="https://grantcue.com/foundations/nordlys-foundation-146205088" TargetMode="External" Id="rId1937"/><Relationship Type="http://schemas.openxmlformats.org/officeDocument/2006/relationships/hyperlink" Target="https://grantcue.com/foundations/the-michael-and-carol-lowenstein-foundation-inc-205953051" TargetMode="External" Id="rId1938"/><Relationship Type="http://schemas.openxmlformats.org/officeDocument/2006/relationships/hyperlink" Target="https://grantcue.com/foundations/the-cameron-and-jane-baird-foundation-166029481" TargetMode="External" Id="rId1939"/><Relationship Type="http://schemas.openxmlformats.org/officeDocument/2006/relationships/hyperlink" Target="https://grantcue.com/foundations/the-dds-foundation-c-o-daniel-schwartz-134089802" TargetMode="External" Id="rId1940"/><Relationship Type="http://schemas.openxmlformats.org/officeDocument/2006/relationships/hyperlink" Target="https://grantcue.com/foundations/the-barry-and-mimi-sternlicht-foundation-813797200" TargetMode="External" Id="rId1941"/><Relationship Type="http://schemas.openxmlformats.org/officeDocument/2006/relationships/hyperlink" Target="https://grantcue.com/foundations/the-luminescence-foundation-inc-541989253" TargetMode="External" Id="rId1942"/><Relationship Type="http://schemas.openxmlformats.org/officeDocument/2006/relationships/hyperlink" Target="https://grantcue.com/foundations/the-shaw-family-endowment-fund-260476590" TargetMode="External" Id="rId1943"/><Relationship Type="http://schemas.openxmlformats.org/officeDocument/2006/relationships/hyperlink" Target="https://grantcue.com/foundations/b-h-homan-jr-tr-xxxxx3001-136741112" TargetMode="External" Id="rId1944"/><Relationship Type="http://schemas.openxmlformats.org/officeDocument/2006/relationships/hyperlink" Target="https://grantcue.com/foundations/furtherjustice-foundation-inc-873268173" TargetMode="External" Id="rId1945"/><Relationship Type="http://schemas.openxmlformats.org/officeDocument/2006/relationships/hyperlink" Target="https://grantcue.com/foundations/the-jeanine-heller-foundation-inc-c-o-william-a-vogel-810691564" TargetMode="External" Id="rId1946"/><Relationship Type="http://schemas.openxmlformats.org/officeDocument/2006/relationships/hyperlink" Target="https://www.dmjf.org/" TargetMode="External" Id="rId1947"/><Relationship Type="http://schemas.openxmlformats.org/officeDocument/2006/relationships/hyperlink" Target="https://grantcue.com/foundations/daisy-marquis-jones-foundation-237000227" TargetMode="External" Id="rId1948"/><Relationship Type="http://schemas.openxmlformats.org/officeDocument/2006/relationships/hyperlink" Target="https://grantcue.com/foundations/butler-parklands-inc-043032409" TargetMode="External" Id="rId1949"/><Relationship Type="http://schemas.openxmlformats.org/officeDocument/2006/relationships/hyperlink" Target="https://grantcue.com/foundations/joy-of-giving-something-inc-134033237" TargetMode="External" Id="rId1950"/><Relationship Type="http://schemas.openxmlformats.org/officeDocument/2006/relationships/hyperlink" Target="https://grantcue.com/foundations/island-outreach-foundation-inc-260734110" TargetMode="External" Id="rId1951"/><Relationship Type="http://schemas.openxmlformats.org/officeDocument/2006/relationships/hyperlink" Target="https://grantcue.com/foundations/the-jon-and-mary-shirley-foundation-c-o-jerold-t-everard-943163120" TargetMode="External" Id="rId1952"/><Relationship Type="http://schemas.openxmlformats.org/officeDocument/2006/relationships/hyperlink" Target="https://grantcue.com/foundations/stanley-marion-paul-and-edward-bergman-family-foundation-474586203" TargetMode="External" Id="rId1953"/><Relationship Type="http://schemas.openxmlformats.org/officeDocument/2006/relationships/hyperlink" Target="https://grantcue.com/foundations/abraham-and-sonia-rochlin-foundation-941696244" TargetMode="External" Id="rId1954"/><Relationship Type="http://schemas.openxmlformats.org/officeDocument/2006/relationships/hyperlink" Target="https://grantcue.com/foundations/henry-l-kimelman-family-foundation-666012547" TargetMode="External" Id="rId1955"/><Relationship Type="http://schemas.openxmlformats.org/officeDocument/2006/relationships/hyperlink" Target="https://grantcue.com/foundations/schneur-family-foundation-923687944" TargetMode="External" Id="rId1956"/><Relationship Type="http://schemas.openxmlformats.org/officeDocument/2006/relationships/hyperlink" Target="https://grantcue.com/foundations/the-bari-lipp-foundation-inc-133921302" TargetMode="External" Id="rId1957"/><Relationship Type="http://schemas.openxmlformats.org/officeDocument/2006/relationships/hyperlink" Target="https://grantcue.com/foundations/the-william-louis-dreyfus-foundation-c-o-louis-dreyfus-family-office-463745686" TargetMode="External" Id="rId1958"/><Relationship Type="http://schemas.openxmlformats.org/officeDocument/2006/relationships/hyperlink" Target="https://grantcue.com/foundations/the-ben-may-charitable-trust-hancock-whitney-bank-successor-trustee-237145009" TargetMode="External" Id="rId1959"/><Relationship Type="http://schemas.openxmlformats.org/officeDocument/2006/relationships/hyperlink" Target="https://grantcue.com/foundations/the-burch-family-foundation-c-o-robert-l-burch-iii-134144134" TargetMode="External" Id="rId1960"/><Relationship Type="http://schemas.openxmlformats.org/officeDocument/2006/relationships/hyperlink" Target="https://www.wnyfoundation.org/" TargetMode="External" Id="rId1961"/><Relationship Type="http://schemas.openxmlformats.org/officeDocument/2006/relationships/hyperlink" Target="https://grantcue.com/foundations/the-western-new-york-foundation-160845962" TargetMode="External" Id="rId1962"/><Relationship Type="http://schemas.openxmlformats.org/officeDocument/2006/relationships/hyperlink" Target="https://grantcue.com/foundations/hickory-foundation-223472805" TargetMode="External" Id="rId1963"/><Relationship Type="http://schemas.openxmlformats.org/officeDocument/2006/relationships/hyperlink" Target="https://grantcue.com/foundations/plm-foundation-philip-l-milstein-trustee-137105558" TargetMode="External" Id="rId1964"/><Relationship Type="http://schemas.openxmlformats.org/officeDocument/2006/relationships/hyperlink" Target="https://grantcue.com/foundations/jenny-johnson-family-foundation-inc-832779810" TargetMode="External" Id="rId1965"/><Relationship Type="http://schemas.openxmlformats.org/officeDocument/2006/relationships/hyperlink" Target="https://grantcue.com/foundations/passfield-hall-foundation-inc-c-o-pw-llp-843517576" TargetMode="External" Id="rId1966"/><Relationship Type="http://schemas.openxmlformats.org/officeDocument/2006/relationships/hyperlink" Target="https://griffincf.org/" TargetMode="External" Id="rId1967"/><Relationship Type="http://schemas.openxmlformats.org/officeDocument/2006/relationships/hyperlink" Target="https://grantcue.com/foundations/the-griffin-charitable-foundation-inc-843999885" TargetMode="External" Id="rId1968"/><Relationship Type="http://schemas.openxmlformats.org/officeDocument/2006/relationships/hyperlink" Target="https://creynolds.org/" TargetMode="External" Id="rId1969"/><Relationship Type="http://schemas.openxmlformats.org/officeDocument/2006/relationships/hyperlink" Target="https://grantcue.com/foundations/the-christopher-reynolds-foundation-inc-136129401" TargetMode="External" Id="rId1970"/><Relationship Type="http://schemas.openxmlformats.org/officeDocument/2006/relationships/hyperlink" Target="https://grantcue.com/foundations/lurie-family-foundation-202741949" TargetMode="External" Id="rId1971"/><Relationship Type="http://schemas.openxmlformats.org/officeDocument/2006/relationships/hyperlink" Target="https://grantcue.com/foundations/the-catherine-jefferson-foundation-inc-357004054" TargetMode="External" Id="rId1972"/><Relationship Type="http://schemas.openxmlformats.org/officeDocument/2006/relationships/hyperlink" Target="https://grantcue.com/foundations/jerome-levy-foundation-136159573" TargetMode="External" Id="rId1973"/><Relationship Type="http://schemas.openxmlformats.org/officeDocument/2006/relationships/hyperlink" Target="https://grantcue.com/foundations/century-21-associates-foundation-inc-222412138" TargetMode="External" Id="rId1974"/><Relationship Type="http://schemas.openxmlformats.org/officeDocument/2006/relationships/hyperlink" Target="https://grantcue.com/foundations/judith-l-chiara-charitable-fund-inc-c-o-river-partners-capital-mgmt-lp-311577990" TargetMode="External" Id="rId1975"/><Relationship Type="http://schemas.openxmlformats.org/officeDocument/2006/relationships/hyperlink" Target="https://thwwf.org/" TargetMode="External" Id="rId1976"/><Relationship Type="http://schemas.openxmlformats.org/officeDocument/2006/relationships/hyperlink" Target="https://grantcue.com/foundations/the-hw-wilson-foundation-inc-237418062" TargetMode="External" Id="rId1977"/><Relationship Type="http://schemas.openxmlformats.org/officeDocument/2006/relationships/hyperlink" Target="https://grantcue.com/foundations/the-weiskopf-family-foundation-836588178" TargetMode="External" Id="rId1978"/><Relationship Type="http://schemas.openxmlformats.org/officeDocument/2006/relationships/hyperlink" Target="https://grantcue.com/foundations/pettit-foundation-208043553" TargetMode="External" Id="rId1979"/><Relationship Type="http://schemas.openxmlformats.org/officeDocument/2006/relationships/hyperlink" Target="https://grantcue.com/foundations/james-h-clark-charitable-foundation-943346273" TargetMode="External" Id="rId1980"/><Relationship Type="http://schemas.openxmlformats.org/officeDocument/2006/relationships/hyperlink" Target="https://grantcue.com/foundations/benedict-silverman-foundation-261441980" TargetMode="External" Id="rId1981"/><Relationship Type="http://schemas.openxmlformats.org/officeDocument/2006/relationships/hyperlink" Target="https://grantcue.com/foundations/the-brandt-jackson-foundation-273784972" TargetMode="External" Id="rId1982"/><Relationship Type="http://schemas.openxmlformats.org/officeDocument/2006/relationships/hyperlink" Target="https://grantcue.com/foundations/lytton-kambara-foundation-814172003" TargetMode="External" Id="rId1983"/><Relationship Type="http://schemas.openxmlformats.org/officeDocument/2006/relationships/hyperlink" Target="https://grantcue.com/foundations/smalley-foundation-inc-136225947" TargetMode="External" Id="rId1984"/><Relationship Type="http://schemas.openxmlformats.org/officeDocument/2006/relationships/hyperlink" Target="https://grantcue.com/foundations/the-john-f-welch-jr-foundation-222801492" TargetMode="External" Id="rId1985"/><Relationship Type="http://schemas.openxmlformats.org/officeDocument/2006/relationships/hyperlink" Target="https://grantcue.com/foundations/lanza-family-foundation-c-o-pkf-o-connor-davies-advisory-llc-133922706" TargetMode="External" Id="rId1986"/><Relationship Type="http://schemas.openxmlformats.org/officeDocument/2006/relationships/hyperlink" Target="https://grantcue.com/foundations/dreitzer-foundation-inc-136162509" TargetMode="External" Id="rId1987"/><Relationship Type="http://schemas.openxmlformats.org/officeDocument/2006/relationships/hyperlink" Target="https://grantcue.com/foundations/dorinda-miles-smith-foundation-inc-884163943" TargetMode="External" Id="rId1988"/><Relationship Type="http://schemas.openxmlformats.org/officeDocument/2006/relationships/hyperlink" Target="https://grantcue.com/foundations/jane-n-mooty-foundation-411687108" TargetMode="External" Id="rId1989"/><Relationship Type="http://schemas.openxmlformats.org/officeDocument/2006/relationships/hyperlink" Target="https://grantcue.com/foundations/the-howard-and-sarah-d-solomon-foundation-262263178" TargetMode="External" Id="rId1990"/><Relationship Type="http://schemas.openxmlformats.org/officeDocument/2006/relationships/hyperlink" Target="https://grantcue.com/foundations/m-a-and-g-a-ackerman-memorial-fund-366039158" TargetMode="External" Id="rId1991"/><Relationship Type="http://schemas.openxmlformats.org/officeDocument/2006/relationships/hyperlink" Target="https://grantcue.com/foundations/the-gary-and-pennie-abramson-charitable-foundation-522102799" TargetMode="External" Id="rId1992"/><Relationship Type="http://schemas.openxmlformats.org/officeDocument/2006/relationships/hyperlink" Target="https://grantcue.com/foundations/the-naomi-prawer-kadar-foundation-inc-273144255" TargetMode="External" Id="rId1993"/><Relationship Type="http://schemas.openxmlformats.org/officeDocument/2006/relationships/hyperlink" Target="https://grantcue.com/foundations/inmaat-foundation-c-o-presti-and-naegele-453814655" TargetMode="External" Id="rId1994"/><Relationship Type="http://schemas.openxmlformats.org/officeDocument/2006/relationships/hyperlink" Target="https://grantcue.com/foundations/transitcenter-inc-134146467" TargetMode="External" Id="rId1995"/><Relationship Type="http://schemas.openxmlformats.org/officeDocument/2006/relationships/hyperlink" Target="https://grantcue.com/foundations/paychex-charitable-foundation-inc-465691719" TargetMode="External" Id="rId1996"/><Relationship Type="http://schemas.openxmlformats.org/officeDocument/2006/relationships/hyperlink" Target="https://grantcue.com/foundations/peckham-family-foundation-141814765" TargetMode="External" Id="rId1997"/><Relationship Type="http://schemas.openxmlformats.org/officeDocument/2006/relationships/hyperlink" Target="https://grantcue.com/foundations/the-persepolis-foundation-134093707" TargetMode="External" Id="rId1998"/><Relationship Type="http://schemas.openxmlformats.org/officeDocument/2006/relationships/hyperlink" Target="https://grantcue.com/foundations/leo-model-foundation-inc-237084119" TargetMode="External" Id="rId1999"/><Relationship Type="http://schemas.openxmlformats.org/officeDocument/2006/relationships/hyperlink" Target="https://www.hrbtfoundation.com/" TargetMode="External" Id="rId2000"/><Relationship Type="http://schemas.openxmlformats.org/officeDocument/2006/relationships/hyperlink" Target="https://grantcue.com/foundations/hrbt-foundation-223595668" TargetMode="External" Id="rId2001"/><Relationship Type="http://schemas.openxmlformats.org/officeDocument/2006/relationships/hyperlink" Target="https://grantcue.com/foundations/the-moses-feldman-family-foundation-202086533" TargetMode="External" Id="rId2002"/><Relationship Type="http://schemas.openxmlformats.org/officeDocument/2006/relationships/hyperlink" Target="https://grantcue.com/foundations/bruce-g-geary-foundation-208075415" TargetMode="External" Id="rId2003"/><Relationship Type="http://schemas.openxmlformats.org/officeDocument/2006/relationships/hyperlink" Target="https://grantcue.com/foundations/the-nanar-and-anthony-yoseloff-foundation-inc-843759217" TargetMode="External" Id="rId2004"/><Relationship Type="http://schemas.openxmlformats.org/officeDocument/2006/relationships/hyperlink" Target="https://grantcue.com/foundations/the-price-family-foundation-223483367" TargetMode="External" Id="rId2005"/><Relationship Type="http://schemas.openxmlformats.org/officeDocument/2006/relationships/hyperlink" Target="https://grantcue.com/foundations/the-marion-and-maximilian-hoffman-foundation-inc-112697957" TargetMode="External" Id="rId2006"/><Relationship Type="http://schemas.openxmlformats.org/officeDocument/2006/relationships/hyperlink" Target="https://grantcue.com/foundations/tamias-foundation-inc-c-o-knollwood-investment-advisory-510438443" TargetMode="External" Id="rId2007"/><Relationship Type="http://schemas.openxmlformats.org/officeDocument/2006/relationships/hyperlink" Target="http://www.puffinfoundation.org/" TargetMode="External" Id="rId2008"/><Relationship Type="http://schemas.openxmlformats.org/officeDocument/2006/relationships/hyperlink" Target="https://grantcue.com/foundations/the-puffin-foundation-ltd-f-k-a-puffin-new-jersey-inc-471164496" TargetMode="External" Id="rId2009"/><Relationship Type="http://schemas.openxmlformats.org/officeDocument/2006/relationships/hyperlink" Target="https://grantcue.com/foundations/walentas-foundation-ltd-455331864" TargetMode="External" Id="rId2010"/><Relationship Type="http://schemas.openxmlformats.org/officeDocument/2006/relationships/hyperlink" Target="https://grantcue.com/foundations/stanrose-foundation-814670609" TargetMode="External" Id="rId2011"/><Relationship Type="http://schemas.openxmlformats.org/officeDocument/2006/relationships/hyperlink" Target="https://grantcue.com/foundations/the-saul-steinberg-foundation-134115047" TargetMode="External" Id="rId2012"/><Relationship Type="http://schemas.openxmlformats.org/officeDocument/2006/relationships/hyperlink" Target="https://grantcue.com/foundations/the-pamela-and-laurence-tarica-foundation-274057867" TargetMode="External" Id="rId2013"/><Relationship Type="http://schemas.openxmlformats.org/officeDocument/2006/relationships/hyperlink" Target="https://grantcue.com/foundations/william-and-lynda-steere-foundation-656286705" TargetMode="External" Id="rId2014"/><Relationship Type="http://schemas.openxmlformats.org/officeDocument/2006/relationships/hyperlink" Target="https://grantcue.com/foundations/cjm-foundation-abigail-black-elbaum-trustee-137105559" TargetMode="External" Id="rId2015"/><Relationship Type="http://schemas.openxmlformats.org/officeDocument/2006/relationships/hyperlink" Target="https://grantcue.com/foundations/the-wendy-e-scripps-foundation-357053767" TargetMode="External" Id="rId2016"/><Relationship Type="http://schemas.openxmlformats.org/officeDocument/2006/relationships/hyperlink" Target="https://grantcue.com/foundations/schumann-robert-f-fdn-main-454757108" TargetMode="External" Id="rId2017"/><Relationship Type="http://schemas.openxmlformats.org/officeDocument/2006/relationships/hyperlink" Target="https://grantcue.com/foundations/charles-e-scheidt-family-foundation-467165756" TargetMode="External" Id="rId2018"/><Relationship Type="http://schemas.openxmlformats.org/officeDocument/2006/relationships/hyperlink" Target="https://www.fmmullerfdn.org/" TargetMode="External" Id="rId2019"/><Relationship Type="http://schemas.openxmlformats.org/officeDocument/2006/relationships/hyperlink" Target="https://grantcue.com/foundations/the-florence-m-muller-foundation-134275798" TargetMode="External" Id="rId2020"/><Relationship Type="http://schemas.openxmlformats.org/officeDocument/2006/relationships/hyperlink" Target="https://grantcue.com/foundations/gerald-l-lennard-foundation-inc-133888381" TargetMode="External" Id="rId2021"/><Relationship Type="http://schemas.openxmlformats.org/officeDocument/2006/relationships/hyperlink" Target="https://grantcue.com/foundations/the-victor-azrak-and-sons-family-foundation-inc-814514877" TargetMode="External" Id="rId2022"/><Relationship Type="http://schemas.openxmlformats.org/officeDocument/2006/relationships/hyperlink" Target="https://grantcue.com/foundations/heisman-trophy-trust-137052079" TargetMode="External" Id="rId2023"/><Relationship Type="http://schemas.openxmlformats.org/officeDocument/2006/relationships/hyperlink" Target="https://grantcue.com/foundations/the-shen-family-foundation-226627837" TargetMode="External" Id="rId2024"/><Relationship Type="http://schemas.openxmlformats.org/officeDocument/2006/relationships/hyperlink" Target="https://grantcue.com/foundations/nisaba-inc-c-o-bruce-goldman-844646395" TargetMode="External" Id="rId2025"/><Relationship Type="http://schemas.openxmlformats.org/officeDocument/2006/relationships/hyperlink" Target="https://grantcue.com/foundations/keidan-family-foundation-inc-562618835" TargetMode="External" Id="rId2026"/><Relationship Type="http://schemas.openxmlformats.org/officeDocument/2006/relationships/hyperlink" Target="https://grantcue.com/foundations/hawthornden-foundation-521324746" TargetMode="External" Id="rId2027"/><Relationship Type="http://schemas.openxmlformats.org/officeDocument/2006/relationships/hyperlink" Target="https://grantcue.com/foundations/the-lucretia-philanthropic-foundation-inc-c-o-stanton-and-company-203964837" TargetMode="External" Id="rId2028"/><Relationship Type="http://schemas.openxmlformats.org/officeDocument/2006/relationships/hyperlink" Target="https://grantcue.com/foundations/the-marshmere-foundation-137119435" TargetMode="External" Id="rId2029"/><Relationship Type="http://schemas.openxmlformats.org/officeDocument/2006/relationships/hyperlink" Target="https://grantcue.com/foundations/the-stainman-family-foundation-inc-133980213" TargetMode="External" Id="rId2030"/><Relationship Type="http://schemas.openxmlformats.org/officeDocument/2006/relationships/hyperlink" Target="https://grantcue.com/foundations/the-chesapeake-charitable-foundation-326321709" TargetMode="External" Id="rId2031"/><Relationship Type="http://schemas.openxmlformats.org/officeDocument/2006/relationships/hyperlink" Target="https://grantcue.com/foundations/mashhoon-family-foundation-260663435" TargetMode="External" Id="rId2032"/><Relationship Type="http://schemas.openxmlformats.org/officeDocument/2006/relationships/hyperlink" Target="https://grantcue.com/foundations/gabelli-funds-foundation-inc-994723264" TargetMode="External" Id="rId2033"/><Relationship Type="http://schemas.openxmlformats.org/officeDocument/2006/relationships/hyperlink" Target="https://grantcue.com/foundations/the-peter-a-and-deborah-l-weinberg-family-foundation-133920469" TargetMode="External" Id="rId2034"/><Relationship Type="http://schemas.openxmlformats.org/officeDocument/2006/relationships/hyperlink" Target="https://www.aeo-inc.com/AEO-FOUNDATION/" TargetMode="External" Id="rId2035"/><Relationship Type="http://schemas.openxmlformats.org/officeDocument/2006/relationships/hyperlink" Target="https://grantcue.com/foundations/american-eagle-outfitters-foundation-251827476" TargetMode="External" Id="rId2036"/><Relationship Type="http://schemas.openxmlformats.org/officeDocument/2006/relationships/hyperlink" Target="https://grantcue.com/foundations/joseph-and-arlene-taub-foundation-226104545" TargetMode="External" Id="rId2037"/><Relationship Type="http://schemas.openxmlformats.org/officeDocument/2006/relationships/hyperlink" Target="https://grantcue.com/foundations/sol-and-margaret-berger-foundation-c-o-citrin-cooperman-advisors-llc-136118516" TargetMode="External" Id="rId2038"/><Relationship Type="http://schemas.openxmlformats.org/officeDocument/2006/relationships/hyperlink" Target="https://grantcue.com/foundations/the-poss-family-foundation-c-o-dr-ellen-m-poss-043412829" TargetMode="External" Id="rId2039"/><Relationship Type="http://schemas.openxmlformats.org/officeDocument/2006/relationships/hyperlink" Target="https://grantcue.com/foundations/the-rauch-foundation-inc-112001717" TargetMode="External" Id="rId2040"/><Relationship Type="http://schemas.openxmlformats.org/officeDocument/2006/relationships/hyperlink" Target="https://grantcue.com/foundations/saul-and-marion-kleinkramer-foundation-c-o-bessemer-trust-company-na-113336273" TargetMode="External" Id="rId2041"/><Relationship Type="http://schemas.openxmlformats.org/officeDocument/2006/relationships/hyperlink" Target="https://grantcue.com/foundations/oppenheimer-and-haas-xxxxx1004-136013101" TargetMode="External" Id="rId2042"/><Relationship Type="http://schemas.openxmlformats.org/officeDocument/2006/relationships/hyperlink" Target="https://grantcue.com/foundations/marc-and-diane-spilker-foundation-133933345" TargetMode="External" Id="rId2043"/><Relationship Type="http://schemas.openxmlformats.org/officeDocument/2006/relationships/hyperlink" Target="https://grantcue.com/foundations/the-ronald-p-and-susan-e-lynch-foundation-c-o-milton-kain-136863977" TargetMode="External" Id="rId2044"/><Relationship Type="http://schemas.openxmlformats.org/officeDocument/2006/relationships/hyperlink" Target="https://www.jameshcummings.com/" TargetMode="External" Id="rId2045"/><Relationship Type="http://schemas.openxmlformats.org/officeDocument/2006/relationships/hyperlink" Target="https://grantcue.com/foundations/james-h-cummings-foundation-inc-160864200" TargetMode="External" Id="rId2046"/><Relationship Type="http://schemas.openxmlformats.org/officeDocument/2006/relationships/hyperlink" Target="https://grantcue.com/foundations/wolfensohn-family-foundation-133781581" TargetMode="External" Id="rId2047"/><Relationship Type="http://schemas.openxmlformats.org/officeDocument/2006/relationships/hyperlink" Target="https://grantcue.com/foundations/leo-rosner-foundation-inc-136161637" TargetMode="External" Id="rId2048"/><Relationship Type="http://schemas.openxmlformats.org/officeDocument/2006/relationships/hyperlink" Target="https://grantcue.com/foundations/iac-charitable-foundation-inc-133994361" TargetMode="External" Id="rId2049"/><Relationship Type="http://schemas.openxmlformats.org/officeDocument/2006/relationships/hyperlink" Target="https://grantcue.com/foundations/weil-gotshal-and-manges-foundation-inc-133158325" TargetMode="External" Id="rId2050"/><Relationship Type="http://schemas.openxmlformats.org/officeDocument/2006/relationships/hyperlink" Target="https://grantcue.com/foundations/page-and-otto-marx-jr-foundation-133200783" TargetMode="External" Id="rId2051"/><Relationship Type="http://schemas.openxmlformats.org/officeDocument/2006/relationships/hyperlink" Target="https://grantcue.com/foundations/a-and-h-shamah-family-foundation-inc-472425815" TargetMode="External" Id="rId2052"/><Relationship Type="http://schemas.openxmlformats.org/officeDocument/2006/relationships/hyperlink" Target="https://grantcue.com/foundations/oceanic-heritage-foundation-c-o-morgan-stanley-431836518" TargetMode="External" Id="rId2053"/><Relationship Type="http://schemas.openxmlformats.org/officeDocument/2006/relationships/hyperlink" Target="https://grantcue.com/foundations/the-march-forth-foundation-c-o-kintegral-advisory-llc-852050709" TargetMode="External" Id="rId2054"/><Relationship Type="http://schemas.openxmlformats.org/officeDocument/2006/relationships/hyperlink" Target="https://grantcue.com/foundations/the-joan-f-and-donald-e-axinn-foundation-inc-237165425" TargetMode="External" Id="rId2055"/><Relationship Type="http://schemas.openxmlformats.org/officeDocument/2006/relationships/hyperlink" Target="https://grantcue.com/foundations/the-hilibrand-foundation-c-o-steven-m-loeb-esq-133632625" TargetMode="External" Id="rId2056"/><Relationship Type="http://schemas.openxmlformats.org/officeDocument/2006/relationships/hyperlink" Target="https://grantcue.com/foundations/ohel-harav-yehoshua-boruch-foundation-inc-113201774" TargetMode="External" Id="rId2057"/><Relationship Type="http://schemas.openxmlformats.org/officeDocument/2006/relationships/hyperlink" Target="https://grantcue.com/foundations/lois-chiles-foundation-201673659" TargetMode="External" Id="rId2058"/><Relationship Type="http://schemas.openxmlformats.org/officeDocument/2006/relationships/hyperlink" Target="https://grantcue.com/foundations/sanford-j-grossman-charitable-trust-co-quantitative-financial-strategies-336316059" TargetMode="External" Id="rId2059"/><Relationship Type="http://schemas.openxmlformats.org/officeDocument/2006/relationships/hyperlink" Target="https://grantcue.com/foundations/helen-m-dekay-ua-120859-xxxxx0007-066035314" TargetMode="External" Id="rId2060"/><Relationship Type="http://schemas.openxmlformats.org/officeDocument/2006/relationships/hyperlink" Target="https://grantcue.com/foundations/michael-antonov-charitable-foundation-inc-471849235" TargetMode="External" Id="rId2061"/><Relationship Type="http://schemas.openxmlformats.org/officeDocument/2006/relationships/hyperlink" Target="https://grantcue.com/foundations/the-pacific-view-foundation-200031517" TargetMode="External" Id="rId2062"/><Relationship Type="http://schemas.openxmlformats.org/officeDocument/2006/relationships/hyperlink" Target="https://grantcue.com/foundations/the-evelyn-sharp-foundation-136119532" TargetMode="External" Id="rId2063"/><Relationship Type="http://schemas.openxmlformats.org/officeDocument/2006/relationships/hyperlink" Target="https://grantcue.com/foundations/ahba-inc-133997367" TargetMode="External" Id="rId2064"/><Relationship Type="http://schemas.openxmlformats.org/officeDocument/2006/relationships/hyperlink" Target="https://grantcue.com/foundations/the-melly-foundation-237059703" TargetMode="External" Id="rId2065"/><Relationship Type="http://schemas.openxmlformats.org/officeDocument/2006/relationships/hyperlink" Target="https://grantcue.com/foundations/george-link-jr-foundation-inc-133041396" TargetMode="External" Id="rId2066"/><Relationship Type="http://schemas.openxmlformats.org/officeDocument/2006/relationships/hyperlink" Target="https://grantcue.com/foundations/the-krimendahlsaint-amand-foundation-237000391" TargetMode="External" Id="rId2067"/><Relationship Type="http://schemas.openxmlformats.org/officeDocument/2006/relationships/hyperlink" Target="https://tmuny.org/" TargetMode="External" Id="rId2068"/><Relationship Type="http://schemas.openxmlformats.org/officeDocument/2006/relationships/hyperlink" Target="https://grantcue.com/foundations/trust-for-mutual-understanding-133212724" TargetMode="External" Id="rId2069"/><Relationship Type="http://schemas.openxmlformats.org/officeDocument/2006/relationships/hyperlink" Target="https://grantcue.com/foundations/oclo-inc-522171831" TargetMode="External" Id="rId2070"/><Relationship Type="http://schemas.openxmlformats.org/officeDocument/2006/relationships/hyperlink" Target="https://grantcue.com/foundations/burnham-family-foundation-356951044" TargetMode="External" Id="rId2071"/><Relationship Type="http://schemas.openxmlformats.org/officeDocument/2006/relationships/hyperlink" Target="https://www.shinemanfoundation.org/" TargetMode="External" Id="rId2072"/><Relationship Type="http://schemas.openxmlformats.org/officeDocument/2006/relationships/hyperlink" Target="https://grantcue.com/foundations/richard-s-shineman-foundation-461998245" TargetMode="External" Id="rId2073"/><Relationship Type="http://schemas.openxmlformats.org/officeDocument/2006/relationships/hyperlink" Target="https://grantcue.com/foundations/saks-fifth-avenue-foundation-631207483" TargetMode="External" Id="rId2074"/><Relationship Type="http://schemas.openxmlformats.org/officeDocument/2006/relationships/hyperlink" Target="https://grantcue.com/foundations/the-thomas-d-klingenstein-and-nancy-d-perlman-family-fund-inc-061524760" TargetMode="External" Id="rId2075"/><Relationship Type="http://schemas.openxmlformats.org/officeDocument/2006/relationships/hyperlink" Target="https://grantcue.com/foundations/schleifer-family-foundation-133925934" TargetMode="External" Id="rId2076"/><Relationship Type="http://schemas.openxmlformats.org/officeDocument/2006/relationships/hyperlink" Target="https://grantcue.com/foundations/thea-petschek-iervolino-foundation-473702185" TargetMode="External" Id="rId2077"/><Relationship Type="http://schemas.openxmlformats.org/officeDocument/2006/relationships/hyperlink" Target="https://grantcue.com/foundations/burpee-foundation-743047509" TargetMode="External" Id="rId2078"/><Relationship Type="http://schemas.openxmlformats.org/officeDocument/2006/relationships/hyperlink" Target="https://grantcue.com/foundations/gt-foundation-237927474" TargetMode="External" Id="rId2079"/><Relationship Type="http://schemas.openxmlformats.org/officeDocument/2006/relationships/hyperlink" Target="https://grantcue.com/foundations/robert-j-bauer-family-foundation-226784245" TargetMode="External" Id="rId2080"/><Relationship Type="http://schemas.openxmlformats.org/officeDocument/2006/relationships/hyperlink" Target="https://grantcue.com/foundations/podhurst-dern-koffsky-weinberg-foundation-464352428" TargetMode="External" Id="rId2081"/><Relationship Type="http://schemas.openxmlformats.org/officeDocument/2006/relationships/hyperlink" Target="https://grantcue.com/foundations/wild-lives-foundation-811612906" TargetMode="External" Id="rId2082"/><Relationship Type="http://schemas.openxmlformats.org/officeDocument/2006/relationships/hyperlink" Target="https://grantcue.com/foundations/fredman-family-foundation-inc-271430745" TargetMode="External" Id="rId2083"/><Relationship Type="http://schemas.openxmlformats.org/officeDocument/2006/relationships/hyperlink" Target="https://grantcue.com/foundations/the-forth-foundation-205369388" TargetMode="External" Id="rId2084"/><Relationship Type="http://schemas.openxmlformats.org/officeDocument/2006/relationships/hyperlink" Target="https://grantcue.com/foundations/cabasso-family-foundation-812254560" TargetMode="External" Id="rId2085"/><Relationship Type="http://schemas.openxmlformats.org/officeDocument/2006/relationships/hyperlink" Target="https://grantcue.com/foundations/whaley-family-foundation-inc-562196964" TargetMode="External" Id="rId2086"/><Relationship Type="http://schemas.openxmlformats.org/officeDocument/2006/relationships/hyperlink" Target="https://grantcue.com/foundations/the-heineman-russell-family-foundation-270961125" TargetMode="External" Id="rId2087"/><Relationship Type="http://schemas.openxmlformats.org/officeDocument/2006/relationships/hyperlink" Target="https://grantcue.com/foundations/acquavella-family-foundation-137140356" TargetMode="External" Id="rId2088"/><Relationship Type="http://schemas.openxmlformats.org/officeDocument/2006/relationships/hyperlink" Target="https://www.whiting.org/" TargetMode="External" Id="rId2089"/><Relationship Type="http://schemas.openxmlformats.org/officeDocument/2006/relationships/hyperlink" Target="https://grantcue.com/foundations/mrs-giles-whiting-foundation-136154484" TargetMode="External" Id="rId2090"/><Relationship Type="http://schemas.openxmlformats.org/officeDocument/2006/relationships/hyperlink" Target="https://grantcue.com/foundations/the-lance-r-wachenheim-foundation-261497632" TargetMode="External" Id="rId2091"/><Relationship Type="http://schemas.openxmlformats.org/officeDocument/2006/relationships/hyperlink" Target="https://grantcue.com/foundations/the-hermine-and-david-heller-foundation-133936476" TargetMode="External" Id="rId2092"/><Relationship Type="http://schemas.openxmlformats.org/officeDocument/2006/relationships/hyperlink" Target="https://grantcue.com/foundations/sonia-jaye-and-edward-barsukov-foundation-134270505" TargetMode="External" Id="rId2093"/><Relationship Type="http://schemas.openxmlformats.org/officeDocument/2006/relationships/hyperlink" Target="https://grantcue.com/foundations/rich-family-foundation-166026199" TargetMode="External" Id="rId2094"/><Relationship Type="http://schemas.openxmlformats.org/officeDocument/2006/relationships/hyperlink" Target="https://grantcue.com/foundations/gatinais-foundation-2601-21-44-882109752" TargetMode="External" Id="rId2095"/><Relationship Type="http://schemas.openxmlformats.org/officeDocument/2006/relationships/hyperlink" Target="https://www.meefoundation.org/" TargetMode="External" Id="rId2096"/><Relationship Type="http://schemas.openxmlformats.org/officeDocument/2006/relationships/hyperlink" Target="https://grantcue.com/foundations/george-a-and-margaret-mee-charitable-foundation-inc-562313198" TargetMode="External" Id="rId2097"/><Relationship Type="http://schemas.openxmlformats.org/officeDocument/2006/relationships/hyperlink" Target="https://grantcue.com/foundations/beckman-family-foundation-137034350" TargetMode="External" Id="rId2098"/><Relationship Type="http://schemas.openxmlformats.org/officeDocument/2006/relationships/hyperlink" Target="https://grantcue.com/foundations/the-slomo-and-cindy-silvian-foundation-inc-342037021" TargetMode="External" Id="rId2099"/><Relationship Type="http://schemas.openxmlformats.org/officeDocument/2006/relationships/hyperlink" Target="https://grantcue.com/foundations/brooks-family-foundation-043582018" TargetMode="External" Id="rId2100"/><Relationship Type="http://schemas.openxmlformats.org/officeDocument/2006/relationships/hyperlink" Target="https://grantcue.com/foundations/the-mailman-foundation-inc-136161556" TargetMode="External" Id="rId2101"/><Relationship Type="http://schemas.openxmlformats.org/officeDocument/2006/relationships/hyperlink" Target="https://grantcue.com/foundations/mal-bdl-charitable-foundation-c-o-basswood-partners-823367003" TargetMode="External" Id="rId2102"/><Relationship Type="http://schemas.openxmlformats.org/officeDocument/2006/relationships/hyperlink" Target="https://grantcue.com/foundations/ner-tzion-foundation-020613293" TargetMode="External" Id="rId2103"/><Relationship Type="http://schemas.openxmlformats.org/officeDocument/2006/relationships/hyperlink" Target="https://grantcue.com/foundations/source-of-hope-foundation-c-o-pkf-o-connor-davies-264380918" TargetMode="External" Id="rId2104"/><Relationship Type="http://schemas.openxmlformats.org/officeDocument/2006/relationships/hyperlink" Target="https://grantcue.com/foundations/the-goldstein-family-foundation-c-o-arthur-fox-cpa-133192220" TargetMode="External" Id="rId2105"/><Relationship Type="http://schemas.openxmlformats.org/officeDocument/2006/relationships/hyperlink" Target="https://grantcue.com/foundations/alice-f-and-cortland-j-knipe-charitable-tr-262077849" TargetMode="External" Id="rId2106"/><Relationship Type="http://schemas.openxmlformats.org/officeDocument/2006/relationships/hyperlink" Target="https://grantcue.com/foundations/russell-colgate-fund-inc-221713065" TargetMode="External" Id="rId2107"/><Relationship Type="http://schemas.openxmlformats.org/officeDocument/2006/relationships/hyperlink" Target="https://grantcue.com/foundations/the-joe-and-sandy-samberg-foundation-inc-260469459" TargetMode="External" Id="rId2108"/><Relationship Type="http://schemas.openxmlformats.org/officeDocument/2006/relationships/hyperlink" Target="https://grantcue.com/foundations/the-jacobson-family-foundation-c-o-milbank-j-soojian-133922461" TargetMode="External" Id="rId2109"/><Relationship Type="http://schemas.openxmlformats.org/officeDocument/2006/relationships/hyperlink" Target="https://grantcue.com/foundations/riley-family-foundation-c-o-eisner-advisory-group-llc-133638509" TargetMode="External" Id="rId2110"/><Relationship Type="http://schemas.openxmlformats.org/officeDocument/2006/relationships/hyperlink" Target="https://grantcue.com/foundations/the-howard-bayne-fund-136100680" TargetMode="External" Id="rId2111"/><Relationship Type="http://schemas.openxmlformats.org/officeDocument/2006/relationships/hyperlink" Target="https://grantcue.com/foundations/arnold-g-and-martha-m-langbo-foundation-383026270" TargetMode="External" Id="rId2112"/><Relationship Type="http://schemas.openxmlformats.org/officeDocument/2006/relationships/hyperlink" Target="https://grantcue.com/foundations/alvin-sherman-family-foundation-650419459" TargetMode="External" Id="rId2113"/><Relationship Type="http://schemas.openxmlformats.org/officeDocument/2006/relationships/hyperlink" Target="https://grantcue.com/foundations/the-canary-charitable-foundation-134005475" TargetMode="External" Id="rId2114"/><Relationship Type="http://schemas.openxmlformats.org/officeDocument/2006/relationships/hyperlink" Target="https://grantcue.com/foundations/keren-yaakov-ben-menachen-tzvi-foundation-208027048" TargetMode="External" Id="rId2115"/><Relationship Type="http://schemas.openxmlformats.org/officeDocument/2006/relationships/hyperlink" Target="https://grantcue.com/foundations/the-charles-and-marjorie-holloway-foundation-inc-223048105" TargetMode="External" Id="rId2116"/><Relationship Type="http://schemas.openxmlformats.org/officeDocument/2006/relationships/hyperlink" Target="https://grantcue.com/foundations/the-zelnickbelzberg-charitable-trust-137187853" TargetMode="External" Id="rId2117"/><Relationship Type="http://schemas.openxmlformats.org/officeDocument/2006/relationships/hyperlink" Target="https://grantcue.com/foundations/allene-reuss-memorial-trust-137086745" TargetMode="External" Id="rId2118"/><Relationship Type="http://schemas.openxmlformats.org/officeDocument/2006/relationships/hyperlink" Target="https://grantcue.com/foundations/chang-k-park-foundation-261535704" TargetMode="External" Id="rId2119"/><Relationship Type="http://schemas.openxmlformats.org/officeDocument/2006/relationships/hyperlink" Target="https://grantcue.com/foundations/krouse-family-foundation-inc-261514117" TargetMode="External" Id="rId2120"/><Relationship Type="http://schemas.openxmlformats.org/officeDocument/2006/relationships/hyperlink" Target="https://www.kleefoundation.org/" TargetMode="External" Id="rId2121"/><Relationship Type="http://schemas.openxmlformats.org/officeDocument/2006/relationships/hyperlink" Target="https://grantcue.com/foundations/conrad-and-virginia-klee-foundation-inc-156019821" TargetMode="External" Id="rId2122"/><Relationship Type="http://schemas.openxmlformats.org/officeDocument/2006/relationships/hyperlink" Target="https://grantcue.com/foundations/perry-and-donna-golkin-family-foundation-c-o-kaliber-and-company-133928587" TargetMode="External" Id="rId2123"/><Relationship Type="http://schemas.openxmlformats.org/officeDocument/2006/relationships/hyperlink" Target="https://grantcue.com/foundations/the-suwinski-family-foundation-inc-161587911" TargetMode="External" Id="rId2124"/><Relationship Type="http://schemas.openxmlformats.org/officeDocument/2006/relationships/hyperlink" Target="https://grantcue.com/foundations/the-gloria-and-ken-levy-foundation-770388772" TargetMode="External" Id="rId2125"/><Relationship Type="http://schemas.openxmlformats.org/officeDocument/2006/relationships/hyperlink" Target="https://grantcue.com/foundations/the-viola-fund-133398045" TargetMode="External" Id="rId2126"/><Relationship Type="http://schemas.openxmlformats.org/officeDocument/2006/relationships/hyperlink" Target="https://marilynlichtmanfoundation.org/" TargetMode="External" Id="rId2127"/><Relationship Type="http://schemas.openxmlformats.org/officeDocument/2006/relationships/hyperlink" Target="https://grantcue.com/foundations/the-marilyn-lichtman-foundation-812803908" TargetMode="External" Id="rId2128"/><Relationship Type="http://schemas.openxmlformats.org/officeDocument/2006/relationships/hyperlink" Target="https://grantcue.com/foundations/gemunder-family-foundation-inc-454015653" TargetMode="External" Id="rId2129"/><Relationship Type="http://schemas.openxmlformats.org/officeDocument/2006/relationships/hyperlink" Target="https://grantcue.com/foundations/the-brodsky-family-foundation-133236064" TargetMode="External" Id="rId2130"/><Relationship Type="http://schemas.openxmlformats.org/officeDocument/2006/relationships/hyperlink" Target="https://www.chdodgefoundation.org/" TargetMode="External" Id="rId2131"/><Relationship Type="http://schemas.openxmlformats.org/officeDocument/2006/relationships/hyperlink" Target="https://grantcue.com/foundations/cleveland-h-dodge-foundation-inc-136015087" TargetMode="External" Id="rId2132"/><Relationship Type="http://schemas.openxmlformats.org/officeDocument/2006/relationships/hyperlink" Target="https://grantcue.com/foundations/vyuha-inc-814656022" TargetMode="External" Id="rId2133"/><Relationship Type="http://schemas.openxmlformats.org/officeDocument/2006/relationships/hyperlink" Target="https://grantcue.com/foundations/the-alphadyne-foundation-851674725" TargetMode="External" Id="rId2134"/><Relationship Type="http://schemas.openxmlformats.org/officeDocument/2006/relationships/hyperlink" Target="https://grantcue.com/foundations/the-rosenzweig-coopersmith-foundation-c-o-fundamental-383393545" TargetMode="External" Id="rId2135"/><Relationship Type="http://schemas.openxmlformats.org/officeDocument/2006/relationships/hyperlink" Target="https://grantcue.com/foundations/m-and-d-bawabeh-foundation-inc-204973858" TargetMode="External" Id="rId2136"/><Relationship Type="http://schemas.openxmlformats.org/officeDocument/2006/relationships/hyperlink" Target="https://grantcue.com/foundations/the-geoffrey-beene-foundation-436936635" TargetMode="External" Id="rId2137"/><Relationship Type="http://schemas.openxmlformats.org/officeDocument/2006/relationships/hyperlink" Target="https://grantcue.com/foundations/gelband-family-foundation-811610730" TargetMode="External" Id="rId2138"/><Relationship Type="http://schemas.openxmlformats.org/officeDocument/2006/relationships/hyperlink" Target="https://grantcue.com/foundations/american-friends-of-binyan-av-foundation-113472950" TargetMode="External" Id="rId2139"/><Relationship Type="http://schemas.openxmlformats.org/officeDocument/2006/relationships/hyperlink" Target="https://grantcue.com/foundations/the-kim-and-david-wagman-foundation-202578755" TargetMode="External" Id="rId2140"/><Relationship Type="http://schemas.openxmlformats.org/officeDocument/2006/relationships/hyperlink" Target="https://grantcue.com/foundations/elizabeth-l-elting-foundation-813100128" TargetMode="External" Id="rId2141"/><Relationship Type="http://schemas.openxmlformats.org/officeDocument/2006/relationships/hyperlink" Target="https://grantcue.com/foundations/gs-humane-corp-208071520" TargetMode="External" Id="rId2142"/><Relationship Type="http://schemas.openxmlformats.org/officeDocument/2006/relationships/hyperlink" Target="https://grantcue.com/foundations/the-frederick-b-and-ramona-e-mirabito-foundation-161577124" TargetMode="External" Id="rId2143"/><Relationship Type="http://schemas.openxmlformats.org/officeDocument/2006/relationships/hyperlink" Target="https://grantcue.com/foundations/the-allan-s-gordon-foundation-137107377" TargetMode="External" Id="rId2144"/><Relationship Type="http://schemas.openxmlformats.org/officeDocument/2006/relationships/hyperlink" Target="https://grantcue.com/foundations/ylry-inc-133722745" TargetMode="External" Id="rId2145"/><Relationship Type="http://schemas.openxmlformats.org/officeDocument/2006/relationships/hyperlink" Target="https://grantcue.com/foundations/the-feil-family-foundation-formerly-louis-and-gertrude-feil-foundation-inc-132958414" TargetMode="External" Id="rId2146"/><Relationship Type="http://schemas.openxmlformats.org/officeDocument/2006/relationships/hyperlink" Target="https://grantcue.com/foundations/the-rock-foundation-061603870" TargetMode="External" Id="rId2147"/><Relationship Type="http://schemas.openxmlformats.org/officeDocument/2006/relationships/hyperlink" Target="https://grantcue.com/foundations/robert-and-jill-leblanc-charitable-trust-472505618" TargetMode="External" Id="rId2148"/><Relationship Type="http://schemas.openxmlformats.org/officeDocument/2006/relationships/hyperlink" Target="https://grantcue.com/foundations/ada-howe-kent-foundation-136066978" TargetMode="External" Id="rId2149"/><Relationship Type="http://schemas.openxmlformats.org/officeDocument/2006/relationships/hyperlink" Target="https://grantcue.com/foundations/care-support-foundation-inc-200616112" TargetMode="External" Id="rId2150"/><Relationship Type="http://schemas.openxmlformats.org/officeDocument/2006/relationships/hyperlink" Target="https://grantcue.com/foundations/the-shapiro-pogrebin-foundation-472024662" TargetMode="External" Id="rId2151"/><Relationship Type="http://schemas.openxmlformats.org/officeDocument/2006/relationships/hyperlink" Target="https://grantcue.com/foundations/appleman-foundation-inc-136154978" TargetMode="External" Id="rId2152"/><Relationship Type="http://schemas.openxmlformats.org/officeDocument/2006/relationships/hyperlink" Target="https://grantcue.com/foundations/the-volcker-family-foundation-inc-fairfield-maxwell-ltd-133917327" TargetMode="External" Id="rId2153"/><Relationship Type="http://schemas.openxmlformats.org/officeDocument/2006/relationships/hyperlink" Target="https://grantcue.com/foundations/the-lourie-foundation-inc-204000015" TargetMode="External" Id="rId2154"/><Relationship Type="http://schemas.openxmlformats.org/officeDocument/2006/relationships/hyperlink" Target="https://grantcue.com/foundations/yarim-foundation-c-o-jacob-rosenberg-467034810" TargetMode="External" Id="rId2155"/><Relationship Type="http://schemas.openxmlformats.org/officeDocument/2006/relationships/hyperlink" Target="https://www.fordhamstreet.org/" TargetMode="External" Id="rId2156"/><Relationship Type="http://schemas.openxmlformats.org/officeDocument/2006/relationships/hyperlink" Target="https://grantcue.com/foundations/fordham-street-foundation-200532818" TargetMode="External" Id="rId2157"/><Relationship Type="http://schemas.openxmlformats.org/officeDocument/2006/relationships/hyperlink" Target="https://grantcue.com/foundations/e-schwartz-charitable-foundation-xxxxx7006-516593287" TargetMode="External" Id="rId2158"/><Relationship Type="http://schemas.openxmlformats.org/officeDocument/2006/relationships/hyperlink" Target="https://dematteisfamilyfoundation.org/" TargetMode="External" Id="rId2159"/><Relationship Type="http://schemas.openxmlformats.org/officeDocument/2006/relationships/hyperlink" Target="https://grantcue.com/foundations/2001-frederick-and-nancy-dematteis-family-charitable-trust-137294014" TargetMode="External" Id="rId2160"/><Relationship Type="http://schemas.openxmlformats.org/officeDocument/2006/relationships/hyperlink" Target="https://grantcue.com/foundations/the-schneider-lesser-foundation-inc-c-o-mindy-schneider-462109602" TargetMode="External" Id="rId2161"/><Relationship Type="http://schemas.openxmlformats.org/officeDocument/2006/relationships/hyperlink" Target="https://grantcue.com/foundations/the-dillon-fund-136400226" TargetMode="External" Id="rId2162"/><Relationship Type="http://schemas.openxmlformats.org/officeDocument/2006/relationships/hyperlink" Target="https://grantcue.com/foundations/caufield-family-foundation-943187012" TargetMode="External" Id="rId2163"/><Relationship Type="http://schemas.openxmlformats.org/officeDocument/2006/relationships/hyperlink" Target="https://grantcue.com/foundations/dammann-fund-inc-136089896" TargetMode="External" Id="rId2164"/><Relationship Type="http://schemas.openxmlformats.org/officeDocument/2006/relationships/hyperlink" Target="https://grantcue.com/foundations/neil-jane-william-estelle-golub-family-foundation-inc-222809785" TargetMode="External" Id="rId2165"/><Relationship Type="http://schemas.openxmlformats.org/officeDocument/2006/relationships/hyperlink" Target="https://grantcue.com/foundations/louis-armstrong-educational-foundat-132659286" TargetMode="External" Id="rId2166"/><Relationship Type="http://schemas.openxmlformats.org/officeDocument/2006/relationships/hyperlink" Target="https://grantcue.com/foundations/ellen-and-ronald-block-family-foundation-inc-202067790" TargetMode="External" Id="rId2167"/><Relationship Type="http://schemas.openxmlformats.org/officeDocument/2006/relationships/hyperlink" Target="https://grantcue.com/foundations/metta-tree-foundation-43-59869-881395255" TargetMode="External" Id="rId2168"/><Relationship Type="http://schemas.openxmlformats.org/officeDocument/2006/relationships/hyperlink" Target="https://grantcue.com/foundations/shippy-foundation-c-o-the-clark-estates-inc-204083744" TargetMode="External" Id="rId2169"/><Relationship Type="http://schemas.openxmlformats.org/officeDocument/2006/relationships/hyperlink" Target="https://grantcue.com/foundations/joan-n-and-norman-bluestone-foundation-inc-550807934" TargetMode="External" Id="rId2170"/><Relationship Type="http://schemas.openxmlformats.org/officeDocument/2006/relationships/hyperlink" Target="https://grantcue.com/foundations/the-norma-pace-foundation-816722062" TargetMode="External" Id="rId2171"/><Relationship Type="http://schemas.openxmlformats.org/officeDocument/2006/relationships/hyperlink" Target="https://grantcue.com/foundations/cheryl-spencer-memorial-foundation-c-o-mark-spencer-046360057" TargetMode="External" Id="rId2172"/><Relationship Type="http://schemas.openxmlformats.org/officeDocument/2006/relationships/hyperlink" Target="https://grantcue.com/foundations/point72-employee-directed-giving-foundation-475293048" TargetMode="External" Id="rId2173"/><Relationship Type="http://schemas.openxmlformats.org/officeDocument/2006/relationships/hyperlink" Target="https://grantcue.com/foundations/levine-impact-lab-inc-934925946" TargetMode="External" Id="rId2174"/><Relationship Type="http://schemas.openxmlformats.org/officeDocument/2006/relationships/hyperlink" Target="https://wadasfoundation.org/" TargetMode="External" Id="rId2175"/><Relationship Type="http://schemas.openxmlformats.org/officeDocument/2006/relationships/hyperlink" Target="https://grantcue.com/foundations/edwin-j-wadas-foundation-inc-161361881" TargetMode="External" Id="rId2176"/><Relationship Type="http://schemas.openxmlformats.org/officeDocument/2006/relationships/hyperlink" Target="https://grantcue.com/foundations/key-food-stores-foundation-inc-116035538" TargetMode="External" Id="rId2177"/><Relationship Type="http://schemas.openxmlformats.org/officeDocument/2006/relationships/hyperlink" Target="https://grantcue.com/foundations/the-simi-and-leon-charitable-foundation-inc-883158537" TargetMode="External" Id="rId2178"/><Relationship Type="http://schemas.openxmlformats.org/officeDocument/2006/relationships/hyperlink" Target="https://grantcue.com/foundations/the-stitt-foundation-inc-852753005" TargetMode="External" Id="rId2179"/><Relationship Type="http://schemas.openxmlformats.org/officeDocument/2006/relationships/hyperlink" Target="https://grantcue.com/foundations/morris-willner-family-foundation-386881439" TargetMode="External" Id="rId2180"/><Relationship Type="http://schemas.openxmlformats.org/officeDocument/2006/relationships/hyperlink" Target="https://grantcue.com/foundations/the-sylvan-c-herman-foundation-inc-203265230" TargetMode="External" Id="rId2181"/><Relationship Type="http://schemas.openxmlformats.org/officeDocument/2006/relationships/hyperlink" Target="https://grantcue.com/foundations/walter-and-shirley-wang-foundation-inc-262012421" TargetMode="External" Id="rId2182"/><Relationship Type="http://schemas.openxmlformats.org/officeDocument/2006/relationships/hyperlink" Target="https://grantcue.com/foundations/ac-israel-foundation-inc-516021414" TargetMode="External" Id="rId2183"/><Relationship Type="http://schemas.openxmlformats.org/officeDocument/2006/relationships/hyperlink" Target="https://grantcue.com/foundations/the-nathan-seter-foundation-c-o-milbank-tweed-hadley-and-mccloy-llp-134150736" TargetMode="External" Id="rId2184"/><Relationship Type="http://schemas.openxmlformats.org/officeDocument/2006/relationships/hyperlink" Target="https://grantcue.com/foundations/sisters-of-reparation-char-tr-203278834" TargetMode="External" Id="rId2185"/><Relationship Type="http://schemas.openxmlformats.org/officeDocument/2006/relationships/hyperlink" Target="https://grantcue.com/foundations/leonian-charitable-trust-367691472" TargetMode="External" Id="rId2186"/><Relationship Type="http://schemas.openxmlformats.org/officeDocument/2006/relationships/hyperlink" Target="https://grantcue.com/foundations/cultures-of-resistance-network-foundation-203587464" TargetMode="External" Id="rId2187"/><Relationship Type="http://schemas.openxmlformats.org/officeDocument/2006/relationships/hyperlink" Target="https://grantcue.com/foundations/the-jcdrp-family-foundation-inc-814648128" TargetMode="External" Id="rId2188"/><Relationship Type="http://schemas.openxmlformats.org/officeDocument/2006/relationships/hyperlink" Target="https://grantcue.com/foundations/clrc-inc-133997365" TargetMode="External" Id="rId2189"/><Relationship Type="http://schemas.openxmlformats.org/officeDocument/2006/relationships/hyperlink" Target="https://grantcue.com/foundations/the-krupp-foundation-043294086" TargetMode="External" Id="rId2190"/><Relationship Type="http://schemas.openxmlformats.org/officeDocument/2006/relationships/hyperlink" Target="https://www.tiffanyandcofoundation.org/" TargetMode="External" Id="rId2191"/><Relationship Type="http://schemas.openxmlformats.org/officeDocument/2006/relationships/hyperlink" Target="https://grantcue.com/foundations/the-tiffany-and-co-foundation-134096178" TargetMode="External" Id="rId2192"/><Relationship Type="http://schemas.openxmlformats.org/officeDocument/2006/relationships/hyperlink" Target="https://grantcue.com/foundations/hettinger-foundation-136097726" TargetMode="External" Id="rId2193"/><Relationship Type="http://schemas.openxmlformats.org/officeDocument/2006/relationships/hyperlink" Target="https://grantcue.com/foundations/wegman-family-charitable-foundation-223247037" TargetMode="External" Id="rId2194"/><Relationship Type="http://schemas.openxmlformats.org/officeDocument/2006/relationships/hyperlink" Target="https://grantcue.com/foundations/ecotrust-411735062" TargetMode="External" Id="rId2195"/><Relationship Type="http://schemas.openxmlformats.org/officeDocument/2006/relationships/hyperlink" Target="https://grantcue.com/foundations/insita-group-ltd-823716495" TargetMode="External" Id="rId2196"/><Relationship Type="http://schemas.openxmlformats.org/officeDocument/2006/relationships/hyperlink" Target="https://grantcue.com/foundations/charles-lawrence-keith-and-clara-miller-foundation-132918230" TargetMode="External" Id="rId2197"/><Relationship Type="http://schemas.openxmlformats.org/officeDocument/2006/relationships/hyperlink" Target="https://grantcue.com/foundations/ann-and-richard-sarnoff-family-foundation-206673225" TargetMode="External" Id="rId2198"/><Relationship Type="http://schemas.openxmlformats.org/officeDocument/2006/relationships/hyperlink" Target="https://grantcue.com/foundations/philip-and-daniele-barach-family-foundat-342058891" TargetMode="External" Id="rId2199"/><Relationship Type="http://schemas.openxmlformats.org/officeDocument/2006/relationships/hyperlink" Target="https://grantcue.com/foundations/michael-s-feldberg-ruth-lazarus-charitable-trust-066519554" TargetMode="External" Id="rId2200"/><Relationship Type="http://schemas.openxmlformats.org/officeDocument/2006/relationships/hyperlink" Target="https://grantcue.com/foundations/jlrj-inc-134077806" TargetMode="External" Id="rId2201"/><Relationship Type="http://schemas.openxmlformats.org/officeDocument/2006/relationships/hyperlink" Target="https://grantcue.com/foundations/hagedorn-fund-xxxxx5004-136048718" TargetMode="External" Id="rId2202"/><Relationship Type="http://schemas.openxmlformats.org/officeDocument/2006/relationships/hyperlink" Target="https://grantcue.com/foundations/charles-r-wood-foundation-222237193" TargetMode="External" Id="rId2203"/><Relationship Type="http://schemas.openxmlformats.org/officeDocument/2006/relationships/hyperlink" Target="https://grantcue.com/foundations/the-rosenstiel-foundation-066034536" TargetMode="External" Id="rId2204"/><Relationship Type="http://schemas.openxmlformats.org/officeDocument/2006/relationships/hyperlink" Target="https://grantcue.com/foundations/joseph-handleman-i-believe-in-you-trust-f-k-a-joseph-handleman-trust-foundation-656263328" TargetMode="External" Id="rId2205"/><Relationship Type="http://schemas.openxmlformats.org/officeDocument/2006/relationships/hyperlink" Target="https://grantcue.com/foundations/hochberg-family-foundation-363152002" TargetMode="External" Id="rId2206"/><Relationship Type="http://schemas.openxmlformats.org/officeDocument/2006/relationships/hyperlink" Target="https://grantcue.com/foundations/g-and-e-dubin-family-foundation-137265141" TargetMode="External" Id="rId2207"/><Relationship Type="http://schemas.openxmlformats.org/officeDocument/2006/relationships/hyperlink" Target="https://grantcue.com/foundations/zeff-kesher-foundation-461444858" TargetMode="External" Id="rId2208"/><Relationship Type="http://schemas.openxmlformats.org/officeDocument/2006/relationships/hyperlink" Target="https://grantcue.com/foundations/george-and-adele-klein-family-foundation-816889929" TargetMode="External" Id="rId2209"/><Relationship Type="http://schemas.openxmlformats.org/officeDocument/2006/relationships/hyperlink" Target="https://grantcue.com/foundations/jack-s-foundation-inc-475662391" TargetMode="External" Id="rId2210"/><Relationship Type="http://schemas.openxmlformats.org/officeDocument/2006/relationships/hyperlink" Target="https://patrickpleefoundation.org/" TargetMode="External" Id="rId2211"/><Relationship Type="http://schemas.openxmlformats.org/officeDocument/2006/relationships/hyperlink" Target="https://grantcue.com/foundations/patrick-p-lee-foundation-453845576" TargetMode="External" Id="rId2212"/><Relationship Type="http://schemas.openxmlformats.org/officeDocument/2006/relationships/hyperlink" Target="https://grantcue.com/foundations/the-eberstadt-kuffner-fund-inc-136225395" TargetMode="External" Id="rId2213"/><Relationship Type="http://schemas.openxmlformats.org/officeDocument/2006/relationships/hyperlink" Target="https://grantcue.com/foundations/elkes-foundation-iii-823897250" TargetMode="External" Id="rId2214"/><Relationship Type="http://schemas.openxmlformats.org/officeDocument/2006/relationships/hyperlink" Target="https://grantcue.com/foundations/banga-family-foundation-931621605" TargetMode="External" Id="rId2215"/><Relationship Type="http://schemas.openxmlformats.org/officeDocument/2006/relationships/hyperlink" Target="https://grantcue.com/foundations/amos-and-ruth-wilnai-foundation-204839728" TargetMode="External" Id="rId2216"/><Relationship Type="http://schemas.openxmlformats.org/officeDocument/2006/relationships/hyperlink" Target="https://grantcue.com/foundations/idc-foundation-inc-472662220" TargetMode="External" Id="rId2217"/><Relationship Type="http://schemas.openxmlformats.org/officeDocument/2006/relationships/hyperlink" Target="https://www.buffalobills.com/" TargetMode="External" Id="rId2218"/><Relationship Type="http://schemas.openxmlformats.org/officeDocument/2006/relationships/hyperlink" Target="https://grantcue.com/foundations/buffalo-bills-foundation-inc-161291395" TargetMode="External" Id="rId2219"/><Relationship Type="http://schemas.openxmlformats.org/officeDocument/2006/relationships/hyperlink" Target="https://grantcue.com/foundations/the-joel-foundation-460795952" TargetMode="External" Id="rId2220"/><Relationship Type="http://schemas.openxmlformats.org/officeDocument/2006/relationships/hyperlink" Target="https://grantcue.com/foundations/taubman-foundation-for-the-arts-273136632" TargetMode="External" Id="rId2221"/><Relationship Type="http://schemas.openxmlformats.org/officeDocument/2006/relationships/hyperlink" Target="https://grantcue.com/foundations/the-donald-f-and-edna-g-bishop-scholarship-foundation-166332120" TargetMode="External" Id="rId2222"/><Relationship Type="http://schemas.openxmlformats.org/officeDocument/2006/relationships/hyperlink" Target="https://grantcue.com/foundations/the-movado-group-foundation-223321221" TargetMode="External" Id="rId2223"/><Relationship Type="http://schemas.openxmlformats.org/officeDocument/2006/relationships/hyperlink" Target="https://www.dorisduke.org/" TargetMode="External" Id="rId2224"/><Relationship Type="http://schemas.openxmlformats.org/officeDocument/2006/relationships/hyperlink" Target="https://grantcue.com/foundations/doris-duke-foundation-131655241" TargetMode="External" Id="rId2225"/><Relationship Type="http://schemas.openxmlformats.org/officeDocument/2006/relationships/hyperlink" Target="https://grantcue.com/foundations/amy-p-goldman-foundation-204853144" TargetMode="External" Id="rId2226"/><Relationship Type="http://schemas.openxmlformats.org/officeDocument/2006/relationships/hyperlink" Target="https://grantcue.com/foundations/the-sudarsky-family-foundation-inc-831362706" TargetMode="External" Id="rId2227"/><Relationship Type="http://schemas.openxmlformats.org/officeDocument/2006/relationships/hyperlink" Target="https://grantcue.com/foundations/haddad-brands-family-foundation-136126372" TargetMode="External" Id="rId2228"/><Relationship Type="http://schemas.openxmlformats.org/officeDocument/2006/relationships/hyperlink" Target="https://grantcue.com/foundations/david-schwartz-foundation-inc-813360510" TargetMode="External" Id="rId2229"/><Relationship Type="http://schemas.openxmlformats.org/officeDocument/2006/relationships/hyperlink" Target="https://grantcue.com/foundations/hester-family-foundation-884350044" TargetMode="External" Id="rId2230"/><Relationship Type="http://schemas.openxmlformats.org/officeDocument/2006/relationships/hyperlink" Target="https://grantcue.com/foundations/millbrook-tribute-garden-141340079" TargetMode="External" Id="rId2231"/><Relationship Type="http://schemas.openxmlformats.org/officeDocument/2006/relationships/hyperlink" Target="https://grantcue.com/foundations/nina-w-werblow-charitable-trust-136742999" TargetMode="External" Id="rId2232"/><Relationship Type="http://schemas.openxmlformats.org/officeDocument/2006/relationships/hyperlink" Target="https://grantcue.com/foundations/the-green-fund-inc-136160950" TargetMode="External" Id="rId2233"/><Relationship Type="http://schemas.openxmlformats.org/officeDocument/2006/relationships/hyperlink" Target="https://grantcue.com/foundations/carol-and-edmund-blake-foundation-c-o-eric-freedgood-pinnacle-associates-472970593" TargetMode="External" Id="rId2234"/><Relationship Type="http://schemas.openxmlformats.org/officeDocument/2006/relationships/hyperlink" Target="https://gottliebfoundation.org/" TargetMode="External" Id="rId2235"/><Relationship Type="http://schemas.openxmlformats.org/officeDocument/2006/relationships/hyperlink" Target="https://grantcue.com/foundations/adolph-and-esther-gottlieb-foundation-132853957" TargetMode="External" Id="rId2236"/><Relationship Type="http://schemas.openxmlformats.org/officeDocument/2006/relationships/hyperlink" Target="https://grantcue.com/foundations/bchb-inc-133997366" TargetMode="External" Id="rId2237"/><Relationship Type="http://schemas.openxmlformats.org/officeDocument/2006/relationships/hyperlink" Target="https://grantcue.com/foundations/kaufman-family-foundation-16115009633-036111428" TargetMode="External" Id="rId2238"/><Relationship Type="http://schemas.openxmlformats.org/officeDocument/2006/relationships/hyperlink" Target="https://grantcue.com/foundations/aron-and-shaindy-grossman-foundatio-464427899" TargetMode="External" Id="rId2239"/><Relationship Type="http://schemas.openxmlformats.org/officeDocument/2006/relationships/hyperlink" Target="https://grantcue.com/foundations/daryl-and-steven-roth-foundation-223339611" TargetMode="External" Id="rId2240"/><Relationship Type="http://schemas.openxmlformats.org/officeDocument/2006/relationships/hyperlink" Target="https://grantcue.com/foundations/lisa-and-michael-leffell-foundation-316633021" TargetMode="External" Id="rId2241"/><Relationship Type="http://schemas.openxmlformats.org/officeDocument/2006/relationships/hyperlink" Target="https://grantcue.com/foundations/robert-and-michelle-diener-foundation-752919060" TargetMode="External" Id="rId2242"/><Relationship Type="http://schemas.openxmlformats.org/officeDocument/2006/relationships/hyperlink" Target="https://grantcue.com/foundations/clayco-foundation-471330583" TargetMode="External" Id="rId2243"/><Relationship Type="http://schemas.openxmlformats.org/officeDocument/2006/relationships/hyperlink" Target="https://grantcue.com/foundations/jeannette-and-h-peter-kriendler-char-trust-136880589" TargetMode="External" Id="rId2244"/><Relationship Type="http://schemas.openxmlformats.org/officeDocument/2006/relationships/hyperlink" Target="https://grantcue.com/foundations/the-jacob-moses-foundation-inc-c-o-ap-and-g-co-inc-201441233" TargetMode="External" Id="rId2245"/><Relationship Type="http://schemas.openxmlformats.org/officeDocument/2006/relationships/hyperlink" Target="https://grantcue.com/foundations/red-butterfly-foundation-c-o-wiggin-dana-461624579" TargetMode="External" Id="rId2246"/><Relationship Type="http://schemas.openxmlformats.org/officeDocument/2006/relationships/hyperlink" Target="https://grantcue.com/foundations/leibowitz-and-greenway-family-charitable-foundation-656358233" TargetMode="External" Id="rId2247"/><Relationship Type="http://schemas.openxmlformats.org/officeDocument/2006/relationships/hyperlink" Target="https://grantcue.com/foundations/alpern-family-foundation-inc-136100302" TargetMode="External" Id="rId2248"/><Relationship Type="http://schemas.openxmlformats.org/officeDocument/2006/relationships/hyperlink" Target="https://grantcue.com/foundations/pbhp-inc-522171835" TargetMode="External" Id="rId2249"/><Relationship Type="http://schemas.openxmlformats.org/officeDocument/2006/relationships/hyperlink" Target="https://grantcue.com/foundations/seneca-foods-foundation-222996324" TargetMode="External" Id="rId2250"/><Relationship Type="http://schemas.openxmlformats.org/officeDocument/2006/relationships/hyperlink" Target="https://grantcue.com/foundations/regina-bauer-frankenberg-foundation-xxxxx3008-133741659" TargetMode="External" Id="rId2251"/><Relationship Type="http://schemas.openxmlformats.org/officeDocument/2006/relationships/hyperlink" Target="https://grantcue.com/foundations/the-adjmi-dwek-foundation-inc-133782816" TargetMode="External" Id="rId2252"/><Relationship Type="http://schemas.openxmlformats.org/officeDocument/2006/relationships/hyperlink" Target="https://grantcue.com/foundations/the-felzen-laskin-family-foundation-inc-c-o-nicholas-felzen-133245633" TargetMode="External" Id="rId2253"/><Relationship Type="http://schemas.openxmlformats.org/officeDocument/2006/relationships/hyperlink" Target="https://grantcue.com/foundations/jerome-l-stern-family-foundation-inc-136127063" TargetMode="External" Id="rId2254"/><Relationship Type="http://schemas.openxmlformats.org/officeDocument/2006/relationships/hyperlink" Target="https://grantcue.com/foundations/the-sharon-levine-foundation-205390754" TargetMode="External" Id="rId2255"/><Relationship Type="http://schemas.openxmlformats.org/officeDocument/2006/relationships/hyperlink" Target="https://grantcue.com/foundations/the-louis-and-rachel-rudin-foundation-inc-237039549" TargetMode="External" Id="rId2256"/><Relationship Type="http://schemas.openxmlformats.org/officeDocument/2006/relationships/hyperlink" Target="https://grantcue.com/foundations/the-ae-family-foundation-133317246" TargetMode="External" Id="rId2257"/><Relationship Type="http://schemas.openxmlformats.org/officeDocument/2006/relationships/hyperlink" Target="https://grantcue.com/foundations/edward-s-moore-family-foundation-inc-200249777" TargetMode="External" Id="rId2258"/><Relationship Type="http://schemas.openxmlformats.org/officeDocument/2006/relationships/hyperlink" Target="https://grantcue.com/foundations/the-fuchs-family-foundation-inc-311803252" TargetMode="External" Id="rId2259"/><Relationship Type="http://schemas.openxmlformats.org/officeDocument/2006/relationships/hyperlink" Target="https://grantcue.com/foundations/pohly-turaj-family-foundation-inc-c-o-andersen-tax-llc-900113039" TargetMode="External" Id="rId2260"/><Relationship Type="http://schemas.openxmlformats.org/officeDocument/2006/relationships/hyperlink" Target="https://grantcue.com/foundations/the-seymour-foundation-inc-832352322" TargetMode="External" Id="rId2261"/><Relationship Type="http://schemas.openxmlformats.org/officeDocument/2006/relationships/hyperlink" Target="https://grantcue.com/foundations/michael-tuch-foundation-inc-136002848" TargetMode="External" Id="rId2262"/><Relationship Type="http://schemas.openxmlformats.org/officeDocument/2006/relationships/hyperlink" Target="https://grantcue.com/foundations/liskmorris-foundation-inc-813204719" TargetMode="External" Id="rId2263"/><Relationship Type="http://schemas.openxmlformats.org/officeDocument/2006/relationships/hyperlink" Target="https://grantcue.com/foundations/the-robert-and-lisa-moser-family-foundation-inc-844056488" TargetMode="External" Id="rId2264"/><Relationship Type="http://schemas.openxmlformats.org/officeDocument/2006/relationships/hyperlink" Target="https://grantcue.com/foundations/warrior-mensch-foundation-c-o-caryn-seidman-becker-593788470" TargetMode="External" Id="rId2265"/><Relationship Type="http://schemas.openxmlformats.org/officeDocument/2006/relationships/hyperlink" Target="https://cloudsplitter.org/" TargetMode="External" Id="rId2266"/><Relationship Type="http://schemas.openxmlformats.org/officeDocument/2006/relationships/hyperlink" Target="https://grantcue.com/foundations/cloudsplitter-foundation-222784895" TargetMode="External" Id="rId2267"/><Relationship Type="http://schemas.openxmlformats.org/officeDocument/2006/relationships/hyperlink" Target="https://grantcue.com/foundations/new-york-eye-and-ear-infirmary-foundation-134012469" TargetMode="External" Id="rId2268"/><Relationship Type="http://schemas.openxmlformats.org/officeDocument/2006/relationships/hyperlink" Target="https://grantcue.com/foundations/e-world-foundation-845173156" TargetMode="External" Id="rId2269"/><Relationship Type="http://schemas.openxmlformats.org/officeDocument/2006/relationships/hyperlink" Target="https://grantcue.com/foundations/desert-flower-foundation-474314183" TargetMode="External" Id="rId2270"/><Relationship Type="http://schemas.openxmlformats.org/officeDocument/2006/relationships/hyperlink" Target="https://grantcue.com/foundations/valerie-and-charles-diker-fund-inc-136075504" TargetMode="External" Id="rId2271"/><Relationship Type="http://schemas.openxmlformats.org/officeDocument/2006/relationships/hyperlink" Target="https://grantcue.com/foundations/r-and-r-family-foundation-237112485" TargetMode="External" Id="rId2272"/><Relationship Type="http://schemas.openxmlformats.org/officeDocument/2006/relationships/hyperlink" Target="https://www.harknessfoundation.org/" TargetMode="External" Id="rId2273"/><Relationship Type="http://schemas.openxmlformats.org/officeDocument/2006/relationships/hyperlink" Target="https://grantcue.com/foundations/the-harkness-foundation-for-dance-inc-131926551" TargetMode="External" Id="rId2274"/><Relationship Type="http://schemas.openxmlformats.org/officeDocument/2006/relationships/hyperlink" Target="https://grantcue.com/foundations/melissa-and-john-v-ceriale-family-foundation-inc-271262041" TargetMode="External" Id="rId2275"/><Relationship Type="http://schemas.openxmlformats.org/officeDocument/2006/relationships/hyperlink" Target="https://grantcue.com/foundations/bli-metzurim-jbb-family-foundation-861736664" TargetMode="External" Id="rId2276"/><Relationship Type="http://schemas.openxmlformats.org/officeDocument/2006/relationships/hyperlink" Target="https://grantcue.com/foundations/indian-trail-charitable-foundation-inc-222769941" TargetMode="External" Id="rId2277"/><Relationship Type="http://schemas.openxmlformats.org/officeDocument/2006/relationships/hyperlink" Target="https://grantcue.com/foundations/william-gundry-broughton-charitable-private-foundation-inc-223122633" TargetMode="External" Id="rId2278"/><Relationship Type="http://schemas.openxmlformats.org/officeDocument/2006/relationships/hyperlink" Target="https://grantcue.com/foundations/the-topfield-foundation-inc-461048017" TargetMode="External" Id="rId2279"/><Relationship Type="http://schemas.openxmlformats.org/officeDocument/2006/relationships/hyperlink" Target="https://grantcue.com/foundations/arts-and-letters-foundation-inc-522069719" TargetMode="External" Id="rId2280"/><Relationship Type="http://schemas.openxmlformats.org/officeDocument/2006/relationships/hyperlink" Target="https://grantcue.com/foundations/gwendolyn-j-mccullen-char-trust-uw-746515785" TargetMode="External" Id="rId2281"/><Relationship Type="http://schemas.openxmlformats.org/officeDocument/2006/relationships/hyperlink" Target="https://grantcue.com/foundations/the-children-s-trust-c-o-the-johnson-company-206512349" TargetMode="External" Id="rId2282"/><Relationship Type="http://schemas.openxmlformats.org/officeDocument/2006/relationships/hyperlink" Target="https://grantcue.com/foundations/john-h-and-ethel-g-noble-charitable-trust-136307313" TargetMode="External" Id="rId2283"/><Relationship Type="http://schemas.openxmlformats.org/officeDocument/2006/relationships/hyperlink" Target="https://grantcue.com/foundations/barry-l-and-jan-r-zubrow-foundation-133532026" TargetMode="External" Id="rId2284"/><Relationship Type="http://schemas.openxmlformats.org/officeDocument/2006/relationships/hyperlink" Target="https://grantcue.com/foundations/russell-grinnell-memorial-trust-311603440" TargetMode="External" Id="rId2285"/><Relationship Type="http://schemas.openxmlformats.org/officeDocument/2006/relationships/hyperlink" Target="https://grantcue.com/foundations/gbrg-inc-134072646" TargetMode="External" Id="rId2286"/><Relationship Type="http://schemas.openxmlformats.org/officeDocument/2006/relationships/hyperlink" Target="https://grantcue.com/foundations/e-and-h-parnes-foundation-inc-237237932" TargetMode="External" Id="rId2287"/><Relationship Type="http://schemas.openxmlformats.org/officeDocument/2006/relationships/hyperlink" Target="https://grantcue.com/foundations/schwartz-family-foundation-c-o-alan-schwartz-guggenheim-partners-137138217" TargetMode="External" Id="rId2288"/><Relationship Type="http://schemas.openxmlformats.org/officeDocument/2006/relationships/hyperlink" Target="https://grantcue.com/foundations/the-tessler-family-charitable-trust-203160368" TargetMode="External" Id="rId2289"/><Relationship Type="http://schemas.openxmlformats.org/officeDocument/2006/relationships/hyperlink" Target="https://grantcue.com/foundations/mrhm-inc-134077880" TargetMode="External" Id="rId2290"/><Relationship Type="http://schemas.openxmlformats.org/officeDocument/2006/relationships/hyperlink" Target="https://grantcue.com/foundations/the-malcolm-hewitt-wiener-foundation-c-o-millburn-ridgefield-llc-133250321" TargetMode="External" Id="rId2291"/><Relationship Type="http://schemas.openxmlformats.org/officeDocument/2006/relationships/hyperlink" Target="https://grantcue.com/foundations/mary-w-harriman-foundation-237356000" TargetMode="External" Id="rId2292"/><Relationship Type="http://schemas.openxmlformats.org/officeDocument/2006/relationships/hyperlink" Target="https://grantcue.com/foundations/the-gibson-dunn-and-crutcher-foundation-954301635" TargetMode="External" Id="rId2293"/><Relationship Type="http://schemas.openxmlformats.org/officeDocument/2006/relationships/hyperlink" Target="https://grantcue.com/foundations/the-alan-c-greenberg-family-foundation-357089953" TargetMode="External" Id="rId2294"/><Relationship Type="http://schemas.openxmlformats.org/officeDocument/2006/relationships/hyperlink" Target="https://grantcue.com/foundations/demartini-family-foundation-946781245" TargetMode="External" Id="rId2295"/><Relationship Type="http://schemas.openxmlformats.org/officeDocument/2006/relationships/hyperlink" Target="https://grantcue.com/foundations/finistere-charitable-foundation-822856772" TargetMode="External" Id="rId2296"/><Relationship Type="http://schemas.openxmlformats.org/officeDocument/2006/relationships/hyperlink" Target="https://grantcue.com/foundations/the-marian-b-and-jacob-k-javits-foundation-inc-133226735" TargetMode="External" Id="rId2297"/><Relationship Type="http://schemas.openxmlformats.org/officeDocument/2006/relationships/hyperlink" Target="https://grantcue.com/foundations/edwin-j-hoffritz-tr-uw-article-seventh-136655406" TargetMode="External" Id="rId2298"/><Relationship Type="http://schemas.openxmlformats.org/officeDocument/2006/relationships/hyperlink" Target="https://grantcue.com/foundations/the-francesco-and-mary-giambelli-foundation-inc-463230605" TargetMode="External" Id="rId2299"/><Relationship Type="http://schemas.openxmlformats.org/officeDocument/2006/relationships/hyperlink" Target="https://grantcue.com/foundations/the-sirus-fund-137100236" TargetMode="External" Id="rId2300"/><Relationship Type="http://schemas.openxmlformats.org/officeDocument/2006/relationships/hyperlink" Target="https://grantcue.com/foundations/charles-and-lucille-king-family-foundation-inc-133489257" TargetMode="External" Id="rId2301"/><Relationship Type="http://schemas.openxmlformats.org/officeDocument/2006/relationships/hyperlink" Target="https://grantcue.com/foundations/marjorie-and-clarence-e-unterberg-fdninc-133792809" TargetMode="External" Id="rId2302"/><Relationship Type="http://schemas.openxmlformats.org/officeDocument/2006/relationships/hyperlink" Target="https://grantcue.com/foundations/robert-lehman-foundation-inc-136094018" TargetMode="External" Id="rId2303"/><Relationship Type="http://schemas.openxmlformats.org/officeDocument/2006/relationships/hyperlink" Target="https://grantcue.com/foundations/fimf-inc-134072661" TargetMode="External" Id="rId2304"/><Relationship Type="http://schemas.openxmlformats.org/officeDocument/2006/relationships/hyperlink" Target="https://grantcue.com/foundations/maude-pritchard-char-trust-xxxxx2009-136824965" TargetMode="External" Id="rId2305"/><Relationship Type="http://schemas.openxmlformats.org/officeDocument/2006/relationships/hyperlink" Target="https://grantcue.com/foundations/the-john-h-and-catherine-v-hahn-charitab-465484747" TargetMode="External" Id="rId2306"/><Relationship Type="http://schemas.openxmlformats.org/officeDocument/2006/relationships/hyperlink" Target="https://grantcue.com/foundations/j-and-ar-foundation-136962028" TargetMode="External" Id="rId2307"/><Relationship Type="http://schemas.openxmlformats.org/officeDocument/2006/relationships/hyperlink" Target="https://grantcue.com/foundations/united-armenian-charities-inc-136125023" TargetMode="External" Id="rId2308"/><Relationship Type="http://schemas.openxmlformats.org/officeDocument/2006/relationships/hyperlink" Target="https://grantcue.com/foundations/the-karpus-family-foundation-inc-472479174" TargetMode="External" Id="rId2309"/><Relationship Type="http://schemas.openxmlformats.org/officeDocument/2006/relationships/hyperlink" Target="https://grantcue.com/foundations/isaac-and-marjorie-gindi-foundation-inc-810862696" TargetMode="External" Id="rId2310"/><Relationship Type="http://schemas.openxmlformats.org/officeDocument/2006/relationships/hyperlink" Target="https://grantcue.com/foundations/ted-and-meredith-segal-foundation-814713571" TargetMode="External" Id="rId2311"/><Relationship Type="http://schemas.openxmlformats.org/officeDocument/2006/relationships/hyperlink" Target="https://grantcue.com/foundations/the-saltzman-foundation-inc-136142471" TargetMode="External" Id="rId2312"/><Relationship Type="http://schemas.openxmlformats.org/officeDocument/2006/relationships/hyperlink" Target="https://grantcue.com/foundations/paul-s-nadler-family-charitable-trust-226886319" TargetMode="External" Id="rId2313"/><Relationship Type="http://schemas.openxmlformats.org/officeDocument/2006/relationships/hyperlink" Target="https://grantcue.com/foundations/jjj-charitable-foundation-133932002" TargetMode="External" Id="rId2314"/><Relationship Type="http://schemas.openxmlformats.org/officeDocument/2006/relationships/hyperlink" Target="https://grantcue.com/foundations/maria-and-bernard-a-pargh-family-foundation-836462178" TargetMode="External" Id="rId2315"/><Relationship Type="http://schemas.openxmlformats.org/officeDocument/2006/relationships/hyperlink" Target="https://grantcue.com/foundations/lm-foundation-357159067" TargetMode="External" Id="rId2316"/><Relationship Type="http://schemas.openxmlformats.org/officeDocument/2006/relationships/hyperlink" Target="https://grantcue.com/foundations/conard-davis-family-foundation-207204420" TargetMode="External" Id="rId2317"/><Relationship Type="http://schemas.openxmlformats.org/officeDocument/2006/relationships/hyperlink" Target="https://grantcue.com/foundations/zide-family-foundation-c-o-goldman-sachs-trust-company-463046255" TargetMode="External" Id="rId2318"/><Relationship Type="http://schemas.openxmlformats.org/officeDocument/2006/relationships/hyperlink" Target="https://grantcue.com/foundations/ayudar-foundation-841561916" TargetMode="External" Id="rId2319"/><Relationship Type="http://schemas.openxmlformats.org/officeDocument/2006/relationships/hyperlink" Target="https://grantcue.com/foundations/may-and-samuel-rudin-family-foundation-inc-133875171" TargetMode="External" Id="rId2320"/><Relationship Type="http://schemas.openxmlformats.org/officeDocument/2006/relationships/hyperlink" Target="https://grantcue.com/foundations/joseph-alexander-foundation-inc-510175951" TargetMode="External" Id="rId2321"/><Relationship Type="http://schemas.openxmlformats.org/officeDocument/2006/relationships/hyperlink" Target="https://grantcue.com/foundations/gene-s-moss-foundation-ii-inc-920629993" TargetMode="External" Id="rId2322"/><Relationship Type="http://schemas.openxmlformats.org/officeDocument/2006/relationships/hyperlink" Target="https://grantcue.com/foundations/one-world-fund-046485766" TargetMode="External" Id="rId2323"/><Relationship Type="http://schemas.openxmlformats.org/officeDocument/2006/relationships/hyperlink" Target="https://grantcue.com/foundations/distracted-globe-foundation-364667713" TargetMode="External" Id="rId2324"/><Relationship Type="http://schemas.openxmlformats.org/officeDocument/2006/relationships/hyperlink" Target="https://www.rcsf.org/" TargetMode="External" Id="rId2325"/><Relationship Type="http://schemas.openxmlformats.org/officeDocument/2006/relationships/hyperlink" Target="https://grantcue.com/foundations/richmond-county-savings-foundation-061503051" TargetMode="External" Id="rId2326"/><Relationship Type="http://schemas.openxmlformats.org/officeDocument/2006/relationships/hyperlink" Target="https://grantcue.com/foundations/randi-and-clifford-lane-foundation-113635985" TargetMode="External" Id="rId2327"/><Relationship Type="http://schemas.openxmlformats.org/officeDocument/2006/relationships/hyperlink" Target="https://grantcue.com/foundations/review-foundation-223252633" TargetMode="External" Id="rId2328"/><Relationship Type="http://schemas.openxmlformats.org/officeDocument/2006/relationships/hyperlink" Target="https://grantcue.com/foundations/melvin-s-cutler-charitable-foundation-c-o-greenbergrosenblatt-kull-and-bitsoli-042733957" TargetMode="External" Id="rId2329"/><Relationship Type="http://schemas.openxmlformats.org/officeDocument/2006/relationships/hyperlink" Target="https://grantcue.com/foundations/stern-family-philanthropic-foundation-133949201" TargetMode="External" Id="rId2330"/><Relationship Type="http://schemas.openxmlformats.org/officeDocument/2006/relationships/hyperlink" Target="https://grantcue.com/foundations/lfh-foundation-family-trust-226727578" TargetMode="External" Id="rId2331"/><Relationship Type="http://schemas.openxmlformats.org/officeDocument/2006/relationships/hyperlink" Target="https://grantcue.com/foundations/heidi-and-lola-loening-foundation-dba-hilo-foundation-203642156" TargetMode="External" Id="rId2332"/><Relationship Type="http://schemas.openxmlformats.org/officeDocument/2006/relationships/hyperlink" Target="https://grantcue.com/foundations/mary-j-hutchins-foundation-inc-136083578" TargetMode="External" Id="rId2333"/><Relationship Type="http://schemas.openxmlformats.org/officeDocument/2006/relationships/hyperlink" Target="https://grantcue.com/foundations/the-arnold-s-and-madaleine-penner-family-f-133935352" TargetMode="External" Id="rId2334"/><Relationship Type="http://schemas.openxmlformats.org/officeDocument/2006/relationships/hyperlink" Target="https://grantcue.com/foundations/paul-and-jenna-segal-family-foundation-461344180" TargetMode="External" Id="rId2335"/><Relationship Type="http://schemas.openxmlformats.org/officeDocument/2006/relationships/hyperlink" Target="https://grantcue.com/foundations/the-deluca-foundation-inc-042861153" TargetMode="External" Id="rId2336"/><Relationship Type="http://schemas.openxmlformats.org/officeDocument/2006/relationships/hyperlink" Target="https://grantcue.com/foundations/peco-foundation-237031675" TargetMode="External" Id="rId2337"/><Relationship Type="http://schemas.openxmlformats.org/officeDocument/2006/relationships/hyperlink" Target="https://grantcue.com/foundations/janet-traeger-salz-charitable-trust-357144794" TargetMode="External" Id="rId2338"/><Relationship Type="http://schemas.openxmlformats.org/officeDocument/2006/relationships/hyperlink" Target="https://grantcue.com/foundations/the-kilts-family-foundation-134147482" TargetMode="External" Id="rId2339"/><Relationship Type="http://schemas.openxmlformats.org/officeDocument/2006/relationships/hyperlink" Target="https://grantcue.com/foundations/james-g-hart-foundation-200254015" TargetMode="External" Id="rId2340"/><Relationship Type="http://schemas.openxmlformats.org/officeDocument/2006/relationships/hyperlink" Target="https://grantcue.com/foundations/mr-and-mrs-robert-c-baker-family-fdn-c-o-national-realty-and-development-corp-133798665" TargetMode="External" Id="rId2341"/><Relationship Type="http://schemas.openxmlformats.org/officeDocument/2006/relationships/hyperlink" Target="https://grantcue.com/foundations/ohel-naftoly-844589219" TargetMode="External" Id="rId2342"/><Relationship Type="http://schemas.openxmlformats.org/officeDocument/2006/relationships/hyperlink" Target="https://grantcue.com/foundations/j-f-and-w-s-schoellkopf-fdn-bank-of-america-046008242" TargetMode="External" Id="rId2343"/><Relationship Type="http://schemas.openxmlformats.org/officeDocument/2006/relationships/hyperlink" Target="https://grantcue.com/foundations/ellen-g-adelson-family-foundation-260638885" TargetMode="External" Id="rId2344"/><Relationship Type="http://schemas.openxmlformats.org/officeDocument/2006/relationships/hyperlink" Target="https://grantcue.com/foundations/richard-and-barbara-moore-family-foundation-inc-873808712" TargetMode="External" Id="rId2345"/><Relationship Type="http://schemas.openxmlformats.org/officeDocument/2006/relationships/hyperlink" Target="https://grantcue.com/foundations/green-family-foundation-inc-204256553" TargetMode="External" Id="rId2346"/><Relationship Type="http://schemas.openxmlformats.org/officeDocument/2006/relationships/hyperlink" Target="https://grantcue.com/foundations/hurley-family-foundation-475112813" TargetMode="External" Id="rId2347"/><Relationship Type="http://schemas.openxmlformats.org/officeDocument/2006/relationships/hyperlink" Target="https://grantcue.com/foundations/saul-foundation-for-progress-inc-c-o-nixon-peabody-llp-474954803" TargetMode="External" Id="rId2348"/><Relationship Type="http://schemas.openxmlformats.org/officeDocument/2006/relationships/hyperlink" Target="https://grantcue.com/foundations/hlmh-inc-134072644" TargetMode="External" Id="rId2349"/><Relationship Type="http://schemas.openxmlformats.org/officeDocument/2006/relationships/hyperlink" Target="https://grantcue.com/foundations/golden-family-foundation-133438614" TargetMode="External" Id="rId2350"/><Relationship Type="http://schemas.openxmlformats.org/officeDocument/2006/relationships/hyperlink" Target="https://grantcue.com/foundations/picket-family-foundation-inc-c-o-gotham-organization-inc-263870611" TargetMode="External" Id="rId2351"/><Relationship Type="http://schemas.openxmlformats.org/officeDocument/2006/relationships/hyperlink" Target="https://grantcue.com/foundations/the-hazen-polsky-foundation-inc-510245812" TargetMode="External" Id="rId2352"/><Relationship Type="http://schemas.openxmlformats.org/officeDocument/2006/relationships/hyperlink" Target="https://grantcue.com/foundations/i-waldbaum-family-foundation-136145916" TargetMode="External" Id="rId2353"/><Relationship Type="http://schemas.openxmlformats.org/officeDocument/2006/relationships/hyperlink" Target="https://grantcue.com/foundations/the-betsy-and-jesse-fink-family-foundation-137219308" TargetMode="External" Id="rId2354"/><Relationship Type="http://schemas.openxmlformats.org/officeDocument/2006/relationships/hyperlink" Target="https://grantcue.com/foundations/the-hite-foundation-inc-222856867" TargetMode="External" Id="rId2355"/><Relationship Type="http://schemas.openxmlformats.org/officeDocument/2006/relationships/hyperlink" Target="https://grantcue.com/foundations/joyce-and-daniel-cowin-foundation-136154142" TargetMode="External" Id="rId2356"/><Relationship Type="http://schemas.openxmlformats.org/officeDocument/2006/relationships/hyperlink" Target="https://grantcue.com/foundations/marc-charitable-fund-inc-c-o-dz-capital-llc-822287561" TargetMode="External" Id="rId2357"/><Relationship Type="http://schemas.openxmlformats.org/officeDocument/2006/relationships/hyperlink" Target="https://grantcue.com/foundations/beatrice-snyder-foundation-c-o-fox-and-associates-223595071" TargetMode="External" Id="rId2358"/><Relationship Type="http://schemas.openxmlformats.org/officeDocument/2006/relationships/hyperlink" Target="https://grantcue.com/foundations/the-strasbourg-foundation-464388581" TargetMode="External" Id="rId2359"/><Relationship Type="http://schemas.openxmlformats.org/officeDocument/2006/relationships/hyperlink" Target="https://grantcue.com/foundations/fishman-family-foundation-473149659" TargetMode="External" Id="rId2360"/><Relationship Type="http://schemas.openxmlformats.org/officeDocument/2006/relationships/hyperlink" Target="https://grantcue.com/foundations/the-sidney-and-mildred-edelstein-foundation-133347784" TargetMode="External" Id="rId2361"/><Relationship Type="http://schemas.openxmlformats.org/officeDocument/2006/relationships/hyperlink" Target="https://grantcue.com/foundations/einstein-astrof-foundation-inc-854276995" TargetMode="External" Id="rId2362"/><Relationship Type="http://schemas.openxmlformats.org/officeDocument/2006/relationships/hyperlink" Target="https://grantcue.com/foundations/gibbons-scattone-family-foundation-823761185" TargetMode="External" Id="rId2363"/><Relationship Type="http://schemas.openxmlformats.org/officeDocument/2006/relationships/hyperlink" Target="https://grantcue.com/foundations/klein-family-foundation-c-o-dinah-klein-134092608" TargetMode="External" Id="rId2364"/><Relationship Type="http://schemas.openxmlformats.org/officeDocument/2006/relationships/hyperlink" Target="https://grantcue.com/foundations/field-hall-foundation-133410437" TargetMode="External" Id="rId2365"/><Relationship Type="http://schemas.openxmlformats.org/officeDocument/2006/relationships/hyperlink" Target="https://grantcue.com/foundations/chin-ying-foundation-inc-873862000" TargetMode="External" Id="rId2366"/><Relationship Type="http://schemas.openxmlformats.org/officeDocument/2006/relationships/hyperlink" Target="https://grantcue.com/foundations/emle-inc-133997362" TargetMode="External" Id="rId2367"/><Relationship Type="http://schemas.openxmlformats.org/officeDocument/2006/relationships/hyperlink" Target="https://grantcue.com/foundations/lostand-foundation-c-o-jonathan-f-p-rose-133945705" TargetMode="External" Id="rId2368"/><Relationship Type="http://schemas.openxmlformats.org/officeDocument/2006/relationships/hyperlink" Target="https://grantcue.com/foundations/joseph-and-renee-bijou-family-foundation-222861787" TargetMode="External" Id="rId2369"/><Relationship Type="http://schemas.openxmlformats.org/officeDocument/2006/relationships/hyperlink" Target="https://www.mizuhogroup.com/AMERICAS/FOUNDATION" TargetMode="External" Id="rId2370"/><Relationship Type="http://schemas.openxmlformats.org/officeDocument/2006/relationships/hyperlink" Target="https://grantcue.com/foundations/mizuho-usa-foundation-inc-133550008" TargetMode="External" Id="rId2371"/><Relationship Type="http://schemas.openxmlformats.org/officeDocument/2006/relationships/hyperlink" Target="https://grantcue.com/foundations/james-t-lee-foundation-inc-131878496" TargetMode="External" Id="rId2372"/><Relationship Type="http://schemas.openxmlformats.org/officeDocument/2006/relationships/hyperlink" Target="https://grantcue.com/foundations/mutual-of-america-foundation-133443360" TargetMode="External" Id="rId2373"/><Relationship Type="http://schemas.openxmlformats.org/officeDocument/2006/relationships/hyperlink" Target="https://grantcue.com/foundations/bernard-and-estelle-siegel-foundation-237015786" TargetMode="External" Id="rId2374"/><Relationship Type="http://schemas.openxmlformats.org/officeDocument/2006/relationships/hyperlink" Target="https://grantcue.com/foundations/tsunami-foundation-137019761" TargetMode="External" Id="rId2375"/><Relationship Type="http://schemas.openxmlformats.org/officeDocument/2006/relationships/hyperlink" Target="https://grantcue.com/foundations/head-family-charitable-foundation-5507-19-44-386949833" TargetMode="External" Id="rId2376"/><Relationship Type="http://schemas.openxmlformats.org/officeDocument/2006/relationships/hyperlink" Target="https://grantcue.com/foundations/vica-foundation-c-o-timothy-crowley-trustee-272178283" TargetMode="External" Id="rId2377"/><Relationship Type="http://schemas.openxmlformats.org/officeDocument/2006/relationships/hyperlink" Target="https://grantcue.com/foundations/bangs-russell-foundation-xxx-xx-xxxx-201840390" TargetMode="External" Id="rId2378"/><Relationship Type="http://schemas.openxmlformats.org/officeDocument/2006/relationships/hyperlink" Target="https://grantcue.com/foundations/m-b-seretean-foundation-620725600" TargetMode="External" Id="rId2379"/><Relationship Type="http://schemas.openxmlformats.org/officeDocument/2006/relationships/hyperlink" Target="https://grantcue.com/foundations/the-jon-holden-dehaan-foundation-346924212" TargetMode="External" Id="rId2380"/><Relationship Type="http://schemas.openxmlformats.org/officeDocument/2006/relationships/hyperlink" Target="https://grantcue.com/foundations/lmcl-inc-134077883" TargetMode="External" Id="rId2381"/><Relationship Type="http://schemas.openxmlformats.org/officeDocument/2006/relationships/hyperlink" Target="https://grantcue.com/foundations/keshet-foundation-c-o-beach-capital-management-137132997" TargetMode="External" Id="rId2382"/><Relationship Type="http://schemas.openxmlformats.org/officeDocument/2006/relationships/hyperlink" Target="https://grantcue.com/foundations/the-isak-and-rose-weinman-foundation-inc-136110132" TargetMode="External" Id="rId2383"/><Relationship Type="http://schemas.openxmlformats.org/officeDocument/2006/relationships/hyperlink" Target="https://grantcue.com/foundations/leaves-of-grass-fund-222824793" TargetMode="External" Id="rId2384"/><Relationship Type="http://schemas.openxmlformats.org/officeDocument/2006/relationships/hyperlink" Target="https://grantcue.com/foundations/frederic-r-coudert-foundation-c-o-cohnreznick-llp-137180778" TargetMode="External" Id="rId2385"/><Relationship Type="http://schemas.openxmlformats.org/officeDocument/2006/relationships/hyperlink" Target="https://www.hoytfoundation.org/" TargetMode="External" Id="rId2386"/><Relationship Type="http://schemas.openxmlformats.org/officeDocument/2006/relationships/hyperlink" Target="https://grantcue.com/foundations/the-stewart-w-and-willma-c-hoyt-foundation-inc-223209342" TargetMode="External" Id="rId2387"/><Relationship Type="http://schemas.openxmlformats.org/officeDocument/2006/relationships/hyperlink" Target="https://thegoodnowfund.org/" TargetMode="External" Id="rId2388"/><Relationship Type="http://schemas.openxmlformats.org/officeDocument/2006/relationships/hyperlink" Target="https://grantcue.com/foundations/the-goodnow-fund-066395384" TargetMode="External" Id="rId2389"/><Relationship Type="http://schemas.openxmlformats.org/officeDocument/2006/relationships/hyperlink" Target="https://grantcue.com/foundations/alexis-gregory-foundation-133201280" TargetMode="External" Id="rId2390"/><Relationship Type="http://schemas.openxmlformats.org/officeDocument/2006/relationships/hyperlink" Target="https://grantcue.com/foundations/joseph-f-stein-family-foundation-inc-134144648" TargetMode="External" Id="rId2391"/><Relationship Type="http://schemas.openxmlformats.org/officeDocument/2006/relationships/hyperlink" Target="https://grantcue.com/foundations/billy-rose-foundation-inc-136165466" TargetMode="External" Id="rId2392"/><Relationship Type="http://schemas.openxmlformats.org/officeDocument/2006/relationships/hyperlink" Target="https://grantcue.com/foundations/charitable-trust-uw-monique-weill-caulier-133020092" TargetMode="External" Id="rId2393"/><Relationship Type="http://schemas.openxmlformats.org/officeDocument/2006/relationships/hyperlink" Target="https://grantcue.com/foundations/brown-foundation-inc-222663141" TargetMode="External" Id="rId2394"/><Relationship Type="http://schemas.openxmlformats.org/officeDocument/2006/relationships/hyperlink" Target="https://grantcue.com/foundations/dranthony-r-volpe-and-mrs-marlene-m-volpe-charitable-trust-814816370" TargetMode="External" Id="rId2395"/><Relationship Type="http://schemas.openxmlformats.org/officeDocument/2006/relationships/hyperlink" Target="https://grantcue.com/foundations/the-cricket-island-foundation-341925915" TargetMode="External" Id="rId2396"/><Relationship Type="http://schemas.openxmlformats.org/officeDocument/2006/relationships/hyperlink" Target="https://grantcue.com/foundations/sam-spiegel-foundation-inc-david-n-bottoms-jr-136163123" TargetMode="External" Id="rId2397"/><Relationship Type="http://schemas.openxmlformats.org/officeDocument/2006/relationships/hyperlink" Target="https://grantcue.com/foundations/dextra-baldwin-mcgonagle-foundation-inc-136219236" TargetMode="External" Id="rId2398"/><Relationship Type="http://schemas.openxmlformats.org/officeDocument/2006/relationships/hyperlink" Target="https://grantcue.com/foundations/university-champs-association-934591782" TargetMode="External" Id="rId2399"/><Relationship Type="http://schemas.openxmlformats.org/officeDocument/2006/relationships/hyperlink" Target="https://grantcue.com/foundations/nassimi-family-foundation-inc-133781329" TargetMode="External" Id="rId2400"/><Relationship Type="http://schemas.openxmlformats.org/officeDocument/2006/relationships/hyperlink" Target="https://grantcue.com/foundations/ernst-and-elfriede-frank-foundation-inc-136106471" TargetMode="External" Id="rId2401"/><Relationship Type="http://schemas.openxmlformats.org/officeDocument/2006/relationships/hyperlink" Target="https://grantcue.com/foundations/radio-drama-network-inc-133253712" TargetMode="External" Id="rId2402"/><Relationship Type="http://schemas.openxmlformats.org/officeDocument/2006/relationships/hyperlink" Target="https://grantcue.com/foundations/emanuel-and-riane-gruss-charitable-foundation-inc-132969811" TargetMode="External" Id="rId2403"/><Relationship Type="http://schemas.openxmlformats.org/officeDocument/2006/relationships/hyperlink" Target="https://grantcue.com/foundations/danny-kaye-and-sylvia-fine-kaye-foundation-841283914" TargetMode="External" Id="rId2404"/><Relationship Type="http://schemas.openxmlformats.org/officeDocument/2006/relationships/hyperlink" Target="https://grantcue.com/foundations/tina-and-steven-price-charitable-foundation-206019600" TargetMode="External" Id="rId2405"/><Relationship Type="http://schemas.openxmlformats.org/officeDocument/2006/relationships/hyperlink" Target="https://grantcue.com/foundations/the-arlindo-and-evelyn-jorge-family-foundation-and-trust-206710947" TargetMode="External" Id="rId2406"/><Relationship Type="http://schemas.openxmlformats.org/officeDocument/2006/relationships/hyperlink" Target="https://grantcue.com/foundations/the-yvette-and-joel-mallah-family-foundation-137172805" TargetMode="External" Id="rId2407"/><Relationship Type="http://schemas.openxmlformats.org/officeDocument/2006/relationships/hyperlink" Target="https://www.grigglewis.org/" TargetMode="External" Id="rId2408"/><Relationship Type="http://schemas.openxmlformats.org/officeDocument/2006/relationships/hyperlink" Target="https://grantcue.com/foundations/grigg-lewis-foundation-inc-161550858" TargetMode="External" Id="rId2409"/><Relationship Type="http://schemas.openxmlformats.org/officeDocument/2006/relationships/hyperlink" Target="https://grantcue.com/foundations/nash-charity-foundation-inc-465179443" TargetMode="External" Id="rId2410"/><Relationship Type="http://schemas.openxmlformats.org/officeDocument/2006/relationships/hyperlink" Target="https://grantcue.com/foundations/the-kurt-feuerman-foundation-266087264" TargetMode="External" Id="rId2411"/><Relationship Type="http://schemas.openxmlformats.org/officeDocument/2006/relationships/hyperlink" Target="https://grantcue.com/foundations/the-fried-foundation-inc-136197403" TargetMode="External" Id="rId2412"/><Relationship Type="http://schemas.openxmlformats.org/officeDocument/2006/relationships/hyperlink" Target="https://grantcue.com/foundations/the-isambard-kingdom-brunel-society-of-na-264312827" TargetMode="External" Id="rId2413"/><Relationship Type="http://schemas.openxmlformats.org/officeDocument/2006/relationships/hyperlink" Target="https://grantcue.com/foundations/the-destina-foundation-inc-471859649" TargetMode="External" Id="rId2414"/><Relationship Type="http://schemas.openxmlformats.org/officeDocument/2006/relationships/hyperlink" Target="https://grantcue.com/foundations/the-martha-and-alexis-stewart-charitable-foundation-571167957" TargetMode="External" Id="rId2415"/><Relationship Type="http://schemas.openxmlformats.org/officeDocument/2006/relationships/hyperlink" Target="https://grantcue.com/foundations/the-d-j-mcmanus-foundation-inc-134080144" TargetMode="External" Id="rId2416"/><Relationship Type="http://schemas.openxmlformats.org/officeDocument/2006/relationships/hyperlink" Target="https://grantcue.com/foundations/nancy-glickenhaus-foundation-921408726" TargetMode="External" Id="rId2417"/><Relationship Type="http://schemas.openxmlformats.org/officeDocument/2006/relationships/hyperlink" Target="https://grantcue.com/foundations/diamonstein-spielvogel-foundation-inc-c-o-robert-a-goodman-and-co-llp-133425940" TargetMode="External" Id="rId2418"/><Relationship Type="http://schemas.openxmlformats.org/officeDocument/2006/relationships/hyperlink" Target="https://grantcue.com/foundations/walter-and-marilyn-joy-samuels-charitable-foundation-trust-357099888" TargetMode="External" Id="rId2419"/><Relationship Type="http://schemas.openxmlformats.org/officeDocument/2006/relationships/hyperlink" Target="https://grantcue.com/foundations/hamel-family-foundation-inc-472441438" TargetMode="External" Id="rId2420"/><Relationship Type="http://schemas.openxmlformats.org/officeDocument/2006/relationships/hyperlink" Target="https://grantcue.com/foundations/rdm-positive-impact-foundation-203502111" TargetMode="External" Id="rId2421"/><Relationship Type="http://schemas.openxmlformats.org/officeDocument/2006/relationships/hyperlink" Target="https://grantcue.com/foundations/the-lazard-charitable-foundation-c-o-lazard-freres-and-co-llc-824711344" TargetMode="External" Id="rId2422"/><Relationship Type="http://schemas.openxmlformats.org/officeDocument/2006/relationships/hyperlink" Target="https://grantcue.com/foundations/ann-and-robert-fromer-charitable-fdn-inc-464350926" TargetMode="External" Id="rId2423"/><Relationship Type="http://schemas.openxmlformats.org/officeDocument/2006/relationships/hyperlink" Target="https://grantcue.com/foundations/the-robbins-family-foundation-c-o-clifton-s-robbins-as-trustee-133745914" TargetMode="External" Id="rId2424"/><Relationship Type="http://schemas.openxmlformats.org/officeDocument/2006/relationships/hyperlink" Target="https://grantcue.com/foundations/carl-m-jacobs-foundation-813376722" TargetMode="External" Id="rId2425"/><Relationship Type="http://schemas.openxmlformats.org/officeDocument/2006/relationships/hyperlink" Target="https://grantcue.com/foundations/point-gammon-foundation-134049057" TargetMode="External" Id="rId2426"/><Relationship Type="http://schemas.openxmlformats.org/officeDocument/2006/relationships/hyperlink" Target="https://grantcue.com/foundations/the-knapp-family-foundation-inc-132979552" TargetMode="External" Id="rId2427"/><Relationship Type="http://schemas.openxmlformats.org/officeDocument/2006/relationships/hyperlink" Target="https://grantcue.com/foundations/c-l-c-kramer-foundation-inc-136226513" TargetMode="External" Id="rId2428"/><Relationship Type="http://schemas.openxmlformats.org/officeDocument/2006/relationships/hyperlink" Target="https://grantcue.com/foundations/the-mulchand-and-parpati-thadhani-fnd-134126170" TargetMode="External" Id="rId2429"/><Relationship Type="http://schemas.openxmlformats.org/officeDocument/2006/relationships/hyperlink" Target="https://grantcue.com/foundations/a-and-j-saks-foundation-inc-133933281" TargetMode="External" Id="rId2430"/><Relationship Type="http://schemas.openxmlformats.org/officeDocument/2006/relationships/hyperlink" Target="https://www.jldreyfus.org/" TargetMode="External" Id="rId2431"/><Relationship Type="http://schemas.openxmlformats.org/officeDocument/2006/relationships/hyperlink" Target="https://grantcue.com/foundations/the-jean-and-louis-dreyfus-foundation-inc-132947180" TargetMode="External" Id="rId2432"/><Relationship Type="http://schemas.openxmlformats.org/officeDocument/2006/relationships/hyperlink" Target="https://grantcue.com/foundations/a-and-m-snyder-family-foundation-873972808" TargetMode="External" Id="rId2433"/><Relationship Type="http://schemas.openxmlformats.org/officeDocument/2006/relationships/hyperlink" Target="https://grantcue.com/foundations/franklin-philanthropic-foundation-363668125" TargetMode="External" Id="rId2434"/><Relationship Type="http://schemas.openxmlformats.org/officeDocument/2006/relationships/hyperlink" Target="https://grantcue.com/foundations/a-p-w-foundation-inc-113242355" TargetMode="External" Id="rId2435"/><Relationship Type="http://schemas.openxmlformats.org/officeDocument/2006/relationships/hyperlink" Target="https://grantcue.com/foundations/csb-foundation-inc-271539720" TargetMode="External" Id="rId2436"/><Relationship Type="http://schemas.openxmlformats.org/officeDocument/2006/relationships/hyperlink" Target="https://swmetcalffoundation.com/" TargetMode="External" Id="rId2437"/><Relationship Type="http://schemas.openxmlformats.org/officeDocument/2006/relationships/hyperlink" Target="https://grantcue.com/foundations/the-stanley-w-metcalf-foundation-inc-156017859" TargetMode="External" Id="rId2438"/><Relationship Type="http://schemas.openxmlformats.org/officeDocument/2006/relationships/hyperlink" Target="https://www.tsbfoundation.org/" TargetMode="External" Id="rId2439"/><Relationship Type="http://schemas.openxmlformats.org/officeDocument/2006/relationships/hyperlink" Target="https://grantcue.com/foundations/the-troy-savings-bank-charitable-fo-141813865" TargetMode="External" Id="rId2440"/><Relationship Type="http://schemas.openxmlformats.org/officeDocument/2006/relationships/hyperlink" Target="https://grantcue.com/foundations/the-carl-r-kuehner-iii-foundation-010548657" TargetMode="External" Id="rId2441"/><Relationship Type="http://schemas.openxmlformats.org/officeDocument/2006/relationships/hyperlink" Target="https://grantcue.com/foundations/edith-c-blum-foundation-inc-133564317" TargetMode="External" Id="rId2442"/><Relationship Type="http://schemas.openxmlformats.org/officeDocument/2006/relationships/hyperlink" Target="https://grantcue.com/foundations/kaab-memorial-foundation-inc-843972172" TargetMode="External" Id="rId2443"/><Relationship Type="http://schemas.openxmlformats.org/officeDocument/2006/relationships/hyperlink" Target="https://grantcue.com/foundations/lawrence-t-babbio-jr-foundation-461601552" TargetMode="External" Id="rId2444"/><Relationship Type="http://schemas.openxmlformats.org/officeDocument/2006/relationships/hyperlink" Target="https://grantcue.com/foundations/the-jane-henson-foundation-061573700" TargetMode="External" Id="rId2445"/><Relationship Type="http://schemas.openxmlformats.org/officeDocument/2006/relationships/hyperlink" Target="https://grantcue.com/foundations/lufkin-family-foundation-c-o-dan-w-lufkin-133999095" TargetMode="External" Id="rId2446"/><Relationship Type="http://schemas.openxmlformats.org/officeDocument/2006/relationships/hyperlink" Target="https://grantcue.com/foundations/lurje-schaina-and-josephina-memorial-foundation-inc-136176033" TargetMode="External" Id="rId2447"/><Relationship Type="http://schemas.openxmlformats.org/officeDocument/2006/relationships/hyperlink" Target="https://grantcue.com/foundations/wh-greene-foundation-331049504" TargetMode="External" Id="rId2448"/><Relationship Type="http://schemas.openxmlformats.org/officeDocument/2006/relationships/hyperlink" Target="https://grantcue.com/foundations/kenneth-and-claudia-silverman-family-foundation-226831069" TargetMode="External" Id="rId2449"/><Relationship Type="http://schemas.openxmlformats.org/officeDocument/2006/relationships/hyperlink" Target="https://grantcue.com/foundations/james-and-victoria-chang-family-foundation-274811784" TargetMode="External" Id="rId2450"/><Relationship Type="http://schemas.openxmlformats.org/officeDocument/2006/relationships/hyperlink" Target="https://grantcue.com/foundations/the-shores-foundation-357159068" TargetMode="External" Id="rId2451"/><Relationship Type="http://schemas.openxmlformats.org/officeDocument/2006/relationships/hyperlink" Target="https://grantcue.com/foundations/mount-holly-charitable-foundation-880845968" TargetMode="External" Id="rId2452"/><Relationship Type="http://schemas.openxmlformats.org/officeDocument/2006/relationships/hyperlink" Target="https://grantcue.com/foundations/srs-family-foundation-inc-472274823" TargetMode="External" Id="rId2453"/><Relationship Type="http://schemas.openxmlformats.org/officeDocument/2006/relationships/hyperlink" Target="https://grantcue.com/foundations/strong-foundation-of-new-york-136093147" TargetMode="External" Id="rId2454"/><Relationship Type="http://schemas.openxmlformats.org/officeDocument/2006/relationships/hyperlink" Target="https://grantcue.com/foundations/cedar-hill-foundation-133948444" TargetMode="External" Id="rId2455"/><Relationship Type="http://schemas.openxmlformats.org/officeDocument/2006/relationships/hyperlink" Target="https://grantcue.com/foundations/louis-j-and-june-e-kay-foundation-262145377" TargetMode="External" Id="rId2456"/><Relationship Type="http://schemas.openxmlformats.org/officeDocument/2006/relationships/hyperlink" Target="https://grantcue.com/foundations/mjh-foundation-341853843" TargetMode="External" Id="rId2457"/><Relationship Type="http://schemas.openxmlformats.org/officeDocument/2006/relationships/hyperlink" Target="https://grantcue.com/foundations/suzanne-and-charles-goodman-charitable-trust-for-jewish-causes-996130685" TargetMode="External" Id="rId2458"/><Relationship Type="http://schemas.openxmlformats.org/officeDocument/2006/relationships/hyperlink" Target="https://grantcue.com/foundations/alfred-harcourt-foundation-inc-136084636" TargetMode="External" Id="rId2459"/><Relationship Type="http://schemas.openxmlformats.org/officeDocument/2006/relationships/hyperlink" Target="https://grantcue.com/foundations/john-ben-snow-memorial-tr-uw-839158-136633814" TargetMode="External" Id="rId2460"/><Relationship Type="http://schemas.openxmlformats.org/officeDocument/2006/relationships/hyperlink" Target="https://grantcue.com/foundations/scott-and-vanessa-thompson-foundation-272509184" TargetMode="External" Id="rId2461"/><Relationship Type="http://schemas.openxmlformats.org/officeDocument/2006/relationships/hyperlink" Target="https://grantcue.com/foundations/cranshaw-corporation-136110555" TargetMode="External" Id="rId2462"/><Relationship Type="http://schemas.openxmlformats.org/officeDocument/2006/relationships/hyperlink" Target="https://grantcue.com/foundations/ann-and-carl-myers-charitable-foundation-inc-274272079" TargetMode="External" Id="rId2463"/><Relationship Type="http://schemas.openxmlformats.org/officeDocument/2006/relationships/hyperlink" Target="https://grantcue.com/foundations/sibbri-foundation-c-o-brian-t-bristol-256901390" TargetMode="External" Id="rId2464"/><Relationship Type="http://schemas.openxmlformats.org/officeDocument/2006/relationships/hyperlink" Target="https://grantcue.com/foundations/tianaderrah-foundation-de-300883477" TargetMode="External" Id="rId2465"/><Relationship Type="http://schemas.openxmlformats.org/officeDocument/2006/relationships/hyperlink" Target="https://grantcue.com/foundations/rt-charitable-foundation-854265110" TargetMode="External" Id="rId2466"/><Relationship Type="http://schemas.openxmlformats.org/officeDocument/2006/relationships/hyperlink" Target="https://grantcue.com/foundations/ganek-family-foundation-c-o-select-family-office-453760732" TargetMode="External" Id="rId2467"/><Relationship Type="http://schemas.openxmlformats.org/officeDocument/2006/relationships/hyperlink" Target="https://grantcue.com/foundations/mary-jane-wahl-gearns-foundation-462659091" TargetMode="External" Id="rId2468"/><Relationship Type="http://schemas.openxmlformats.org/officeDocument/2006/relationships/hyperlink" Target="https://grantcue.com/foundations/the-perkin-fund-136222498" TargetMode="External" Id="rId2469"/><Relationship Type="http://schemas.openxmlformats.org/officeDocument/2006/relationships/hyperlink" Target="https://grantcue.com/foundations/theodore-a-rapp-foundation-331013781" TargetMode="External" Id="rId2470"/><Relationship Type="http://schemas.openxmlformats.org/officeDocument/2006/relationships/hyperlink" Target="https://grantcue.com/foundations/the-mann-family-foundation-inc-222776320" TargetMode="External" Id="rId2471"/><Relationship Type="http://schemas.openxmlformats.org/officeDocument/2006/relationships/hyperlink" Target="https://grantcue.com/foundations/jack-rudin-family-foundation-inc-834093384" TargetMode="External" Id="rId2472"/><Relationship Type="http://schemas.openxmlformats.org/officeDocument/2006/relationships/hyperlink" Target="https://grantcue.com/foundations/dbid-inc-133997364" TargetMode="External" Id="rId2473"/><Relationship Type="http://schemas.openxmlformats.org/officeDocument/2006/relationships/hyperlink" Target="https://grantcue.com/foundations/lise-and-jeffrey-wilks-family-foundation-274318322" TargetMode="External" Id="rId2474"/><Relationship Type="http://schemas.openxmlformats.org/officeDocument/2006/relationships/hyperlink" Target="https://grantcue.com/foundations/lowy-medical-research-institute-inc-461431618" TargetMode="External" Id="rId2475"/><Relationship Type="http://schemas.openxmlformats.org/officeDocument/2006/relationships/hyperlink" Target="https://grantcue.com/foundations/pine-tree-foundation-of-new-york-137308483" TargetMode="External" Id="rId2476"/><Relationship Type="http://schemas.openxmlformats.org/officeDocument/2006/relationships/hyperlink" Target="https://grantcue.com/foundations/frances-lear-foundation-c-o-pkf-o-connor-davies-llp-043489966" TargetMode="External" Id="rId2477"/><Relationship Type="http://schemas.openxmlformats.org/officeDocument/2006/relationships/hyperlink" Target="https://grantcue.com/foundations/bradley-l-goldberg-family-foundation-136847767" TargetMode="External" Id="rId2478"/><Relationship Type="http://schemas.openxmlformats.org/officeDocument/2006/relationships/hyperlink" Target="https://grantcue.com/foundations/river-farm-america-foundation-454427264" TargetMode="External" Id="rId2479"/><Relationship Type="http://schemas.openxmlformats.org/officeDocument/2006/relationships/hyperlink" Target="https://grantcue.com/foundations/the-pamela-howard-family-foundation-inc-c-o-andersen-tax-llc-134192506" TargetMode="External" Id="rId2480"/><Relationship Type="http://schemas.openxmlformats.org/officeDocument/2006/relationships/hyperlink" Target="https://grantcue.com/foundations/the-alexander-bodini-foundation-203286810" TargetMode="External" Id="rId2481"/><Relationship Type="http://schemas.openxmlformats.org/officeDocument/2006/relationships/hyperlink" Target="https://grantcue.com/foundations/st-giles-foundation-111630806" TargetMode="External" Id="rId2482"/><Relationship Type="http://schemas.openxmlformats.org/officeDocument/2006/relationships/hyperlink" Target="https://grantcue.com/foundations/seedworks-fund-046795920" TargetMode="External" Id="rId2483"/><Relationship Type="http://schemas.openxmlformats.org/officeDocument/2006/relationships/hyperlink" Target="https://grantcue.com/foundations/metta-charitable-foundation-870969863" TargetMode="External" Id="rId2484"/><Relationship Type="http://schemas.openxmlformats.org/officeDocument/2006/relationships/hyperlink" Target="https://grantcue.com/foundations/joseph-and-sophia-abeles-foundation-136259577" TargetMode="External" Id="rId2485"/><Relationship Type="http://schemas.openxmlformats.org/officeDocument/2006/relationships/hyperlink" Target="https://grantcue.com/foundations/dreams-r-us-foundation-116458173" TargetMode="External" Id="rId2486"/><Relationship Type="http://schemas.openxmlformats.org/officeDocument/2006/relationships/hyperlink" Target="https://grantcue.com/foundations/holly-peterson-foundation-261607014" TargetMode="External" Id="rId2487"/><Relationship Type="http://schemas.openxmlformats.org/officeDocument/2006/relationships/hyperlink" Target="https://grantcue.com/foundations/the-dubose-and-dorothy-heyward-mem-fd-136840999" TargetMode="External" Id="rId2488"/><Relationship Type="http://schemas.openxmlformats.org/officeDocument/2006/relationships/hyperlink" Target="https://grantcue.com/foundations/steven-m-and-joyce-e-tadler-charitable-trust-356797771" TargetMode="External" Id="rId2489"/><Relationship Type="http://schemas.openxmlformats.org/officeDocument/2006/relationships/hyperlink" Target="https://grantcue.com/foundations/mickey-shapiro-charitable-trust-306068151" TargetMode="External" Id="rId2490"/><Relationship Type="http://schemas.openxmlformats.org/officeDocument/2006/relationships/hyperlink" Target="https://grantcue.com/foundations/ct-charitable-foundation-854180796" TargetMode="External" Id="rId2491"/><Relationship Type="http://schemas.openxmlformats.org/officeDocument/2006/relationships/hyperlink" Target="https://grantcue.com/foundations/johanette-wallerstein-institute-5607-00-43-226042908" TargetMode="External" Id="rId2492"/><Relationship Type="http://schemas.openxmlformats.org/officeDocument/2006/relationships/hyperlink" Target="https://grantcue.com/foundations/purjes-foundation-137220937" TargetMode="External" Id="rId2493"/><Relationship Type="http://schemas.openxmlformats.org/officeDocument/2006/relationships/hyperlink" Target="https://grantcue.com/foundations/bydale-foundation-136195286" TargetMode="External" Id="rId2494"/><Relationship Type="http://schemas.openxmlformats.org/officeDocument/2006/relationships/hyperlink" Target="https://grantcue.com/foundations/theodore-l-cross-family-charitable-foundation-043254361" TargetMode="External" Id="rId2495"/><Relationship Type="http://schemas.openxmlformats.org/officeDocument/2006/relationships/hyperlink" Target="https://grantcue.com/foundations/cutco-foundation-inc-161491450" TargetMode="External" Id="rId2496"/><Relationship Type="http://schemas.openxmlformats.org/officeDocument/2006/relationships/hyperlink" Target="https://grantcue.com/foundations/tioga-county-senior-citizens-foundation-150543615" TargetMode="External" Id="rId2497"/><Relationship Type="http://schemas.openxmlformats.org/officeDocument/2006/relationships/hyperlink" Target="https://grantcue.com/foundations/yvonne-and-leslie-pollack-family-foundation-inc-133985619" TargetMode="External" Id="rId2498"/><Relationship Type="http://schemas.openxmlformats.org/officeDocument/2006/relationships/hyperlink" Target="https://grantcue.com/foundations/the-aaron-and-renee-harari-family-foundation-inc-881008155" TargetMode="External" Id="rId2499"/><Relationship Type="http://schemas.openxmlformats.org/officeDocument/2006/relationships/hyperlink" Target="https://grantcue.com/foundations/daniel-m-neidich-and-brooke-garber-foundation-133318126" TargetMode="External" Id="rId2500"/><Relationship Type="http://schemas.openxmlformats.org/officeDocument/2006/relationships/hyperlink" Target="https://grantcue.com/foundations/rochelle-and-david-a-hirsch-foundation-inc-c-o-david-hirsch-550809138" TargetMode="External" Id="rId2501"/><Relationship Type="http://schemas.openxmlformats.org/officeDocument/2006/relationships/hyperlink" Target="https://grantcue.com/foundations/the-emily-davie-and-joseph-s-kornfeld-foundation-133042360" TargetMode="External" Id="rId2502"/><Relationship Type="http://schemas.openxmlformats.org/officeDocument/2006/relationships/hyperlink" Target="https://grantcue.com/foundations/amy-and-michael-mccaffery-foundation-476804104" TargetMode="External" Id="rId2503"/><Relationship Type="http://schemas.openxmlformats.org/officeDocument/2006/relationships/hyperlink" Target="https://grantcue.com/foundations/stillman-family-foundation-274027513" TargetMode="External" Id="rId2504"/><Relationship Type="http://schemas.openxmlformats.org/officeDocument/2006/relationships/hyperlink" Target="https://grantcue.com/foundations/abby-s-and-howard-p-milstein-foundation-howard-p-milstein-trustee-133921824" TargetMode="External" Id="rId2505"/><Relationship Type="http://schemas.openxmlformats.org/officeDocument/2006/relationships/hyperlink" Target="https://grantcue.com/foundations/deeks-foundation-223702778" TargetMode="External" Id="rId2506"/><Relationship Type="http://schemas.openxmlformats.org/officeDocument/2006/relationships/hyperlink" Target="https://grantcue.com/foundations/the-daniel-benton-and-stephanie-march-family-foundation-f-k-a-lisabeth-fdn-066486254" TargetMode="External" Id="rId2507"/><Relationship Type="http://schemas.openxmlformats.org/officeDocument/2006/relationships/hyperlink" Target="https://grantcue.com/foundations/laurentshatcher-foundation-inc-136114331" TargetMode="External" Id="rId2508"/><Relationship Type="http://schemas.openxmlformats.org/officeDocument/2006/relationships/hyperlink" Target="https://grantcue.com/foundations/thomas-h-lowder-family-foundation-631139498" TargetMode="External" Id="rId2509"/><Relationship Type="http://schemas.openxmlformats.org/officeDocument/2006/relationships/hyperlink" Target="https://grantcue.com/foundations/erwin-and-ruth-zafir-foundation-inc-113135109" TargetMode="External" Id="rId2510"/><Relationship Type="http://schemas.openxmlformats.org/officeDocument/2006/relationships/hyperlink" Target="https://grantcue.com/foundations/the-goodman-family-foundation-510486580" TargetMode="External" Id="rId2511"/><Relationship Type="http://schemas.openxmlformats.org/officeDocument/2006/relationships/hyperlink" Target="https://grantcue.com/foundations/munger-charitable-trust-number-four-c-o-william-h-borthwick-276085514" TargetMode="External" Id="rId2512"/><Relationship Type="http://schemas.openxmlformats.org/officeDocument/2006/relationships/hyperlink" Target="https://grantcue.com/foundations/martha-washington-straus-harry-h-straus-foundation-inc-560645526" TargetMode="External" Id="rId2513"/><Relationship Type="http://schemas.openxmlformats.org/officeDocument/2006/relationships/hyperlink" Target="https://grantcue.com/foundations/emes-foundation-inc-113640577" TargetMode="External" Id="rId2514"/><Relationship Type="http://schemas.openxmlformats.org/officeDocument/2006/relationships/hyperlink" Target="https://grantcue.com/foundations/chess-foundation-300782279" TargetMode="External" Id="rId2515"/><Relationship Type="http://schemas.openxmlformats.org/officeDocument/2006/relationships/hyperlink" Target="https://grantcue.com/foundations/msg-foundation-inc-271540184" TargetMode="External" Id="rId2516"/><Relationship Type="http://schemas.openxmlformats.org/officeDocument/2006/relationships/hyperlink" Target="https://grantcue.com/foundations/spector-family-foundation-203926141" TargetMode="External" Id="rId2517"/><Relationship Type="http://schemas.openxmlformats.org/officeDocument/2006/relationships/hyperlink" Target="https://grantcue.com/foundations/simchat-hayim-inc-923335595" TargetMode="External" Id="rId2518"/><Relationship Type="http://schemas.openxmlformats.org/officeDocument/2006/relationships/hyperlink" Target="https://grantcue.com/foundations/the-powers-family-foundation-133637704" TargetMode="External" Id="rId2519"/><Relationship Type="http://schemas.openxmlformats.org/officeDocument/2006/relationships/hyperlink" Target="https://grantcue.com/foundations/edith-and-f-m-achilles-mem-fund-xxxxx0001-137102170" TargetMode="External" Id="rId2520"/><Relationship Type="http://schemas.openxmlformats.org/officeDocument/2006/relationships/hyperlink" Target="https://grantcue.com/foundations/roth-family-foundation-880352682" TargetMode="External" Id="rId2521"/><Relationship Type="http://schemas.openxmlformats.org/officeDocument/2006/relationships/hyperlink" Target="https://grantcue.com/foundations/iimi-inc-134077817" TargetMode="External" Id="rId2522"/><Relationship Type="http://schemas.openxmlformats.org/officeDocument/2006/relationships/hyperlink" Target="https://grantcue.com/foundations/alternative-energy-foundation-261392098" TargetMode="External" Id="rId2523"/><Relationship Type="http://schemas.openxmlformats.org/officeDocument/2006/relationships/hyperlink" Target="https://grantcue.com/foundations/the-stefany-and-simon-bergson-foundation-134077237" TargetMode="External" Id="rId2524"/><Relationship Type="http://schemas.openxmlformats.org/officeDocument/2006/relationships/hyperlink" Target="https://grantcue.com/foundations/paul-and-patricia-gioia-foundation-141828523" TargetMode="External" Id="rId2525"/><Relationship Type="http://schemas.openxmlformats.org/officeDocument/2006/relationships/hyperlink" Target="https://grantcue.com/foundations/clark-r-green-charitable-foundation-113296925" TargetMode="External" Id="rId2526"/><Relationship Type="http://schemas.openxmlformats.org/officeDocument/2006/relationships/hyperlink" Target="https://www.arkell.org/" TargetMode="External" Id="rId2527"/><Relationship Type="http://schemas.openxmlformats.org/officeDocument/2006/relationships/hyperlink" Target="https://grantcue.com/foundations/arkell-hall-foundation-inc-141343077" TargetMode="External" Id="rId2528"/><Relationship Type="http://schemas.openxmlformats.org/officeDocument/2006/relationships/hyperlink" Target="https://levittfoundationnyc.org/" TargetMode="External" Id="rId2529"/><Relationship Type="http://schemas.openxmlformats.org/officeDocument/2006/relationships/hyperlink" Target="https://grantcue.com/foundations/levitt-foundation-inc-136128226" TargetMode="External" Id="rId2530"/><Relationship Type="http://schemas.openxmlformats.org/officeDocument/2006/relationships/hyperlink" Target="https://grantcue.com/foundations/citrin-family-foundation-203144815" TargetMode="External" Id="rId2531"/><Relationship Type="http://schemas.openxmlformats.org/officeDocument/2006/relationships/hyperlink" Target="https://grantcue.com/foundations/lee-and-stuart-rolfe-family-foundation-203992891" TargetMode="External" Id="rId2532"/><Relationship Type="http://schemas.openxmlformats.org/officeDocument/2006/relationships/hyperlink" Target="https://grantcue.com/foundations/naon-inc-134099539" TargetMode="External" Id="rId2533"/><Relationship Type="http://schemas.openxmlformats.org/officeDocument/2006/relationships/hyperlink" Target="https://grantcue.com/foundations/nelson-charitable-foundation-134188888" TargetMode="External" Id="rId2534"/><Relationship Type="http://schemas.openxmlformats.org/officeDocument/2006/relationships/hyperlink" Target="https://grantcue.com/foundations/lcpv-foundation-inc-851672894" TargetMode="External" Id="rId2535"/><Relationship Type="http://schemas.openxmlformats.org/officeDocument/2006/relationships/hyperlink" Target="https://grantcue.com/foundations/brownington-foundation-inc-237043230" TargetMode="External" Id="rId2536"/><Relationship Type="http://schemas.openxmlformats.org/officeDocument/2006/relationships/hyperlink" Target="https://cowlescharitabletrust.org/" TargetMode="External" Id="rId2537"/><Relationship Type="http://schemas.openxmlformats.org/officeDocument/2006/relationships/hyperlink" Target="https://grantcue.com/foundations/the-cowles-charitable-trust-136090295" TargetMode="External" Id="rId2538"/><Relationship Type="http://schemas.openxmlformats.org/officeDocument/2006/relationships/hyperlink" Target="https://grantcue.com/foundations/the-charles-and-mary-crossed-foundation-161440339" TargetMode="External" Id="rId2539"/><Relationship Type="http://schemas.openxmlformats.org/officeDocument/2006/relationships/hyperlink" Target="https://grantcue.com/foundations/mary-p-dolciani-halloran-foundation-c-o-pkf-o-connor-davies-advisory-llc-133147449" TargetMode="External" Id="rId2540"/><Relationship Type="http://schemas.openxmlformats.org/officeDocument/2006/relationships/hyperlink" Target="https://grantcue.com/foundations/jacques-and-natasha-gelman-foundation-c-o-janet-c-neschis-esq-462953602" TargetMode="External" Id="rId2541"/><Relationship Type="http://schemas.openxmlformats.org/officeDocument/2006/relationships/hyperlink" Target="https://grantcue.com/foundations/borgenicht-foundation-inc-200051444" TargetMode="External" Id="rId2542"/><Relationship Type="http://schemas.openxmlformats.org/officeDocument/2006/relationships/hyperlink" Target="https://grantcue.com/foundations/marsha-and-jeffrey-perelman-family-foundation-843924225" TargetMode="External" Id="rId2543"/><Relationship Type="http://schemas.openxmlformats.org/officeDocument/2006/relationships/hyperlink" Target="https://grantcue.com/foundations/tsadra-foundation-137224970" TargetMode="External" Id="rId2544"/><Relationship Type="http://schemas.openxmlformats.org/officeDocument/2006/relationships/hyperlink" Target="https://grantcue.com/foundations/the-swanson-foundation-465523116" TargetMode="External" Id="rId2545"/><Relationship Type="http://schemas.openxmlformats.org/officeDocument/2006/relationships/hyperlink" Target="https://grantcue.com/foundations/streicker-foundation-inc-061485504" TargetMode="External" Id="rId2546"/><Relationship Type="http://schemas.openxmlformats.org/officeDocument/2006/relationships/hyperlink" Target="https://grantcue.com/foundations/opus-prize-foundation-c-o-adler-trust-company-460434399" TargetMode="External" Id="rId2547"/><Relationship Type="http://schemas.openxmlformats.org/officeDocument/2006/relationships/hyperlink" Target="https://grantcue.com/foundations/dalia-and-larry-leeds-family-foundation-c-o-lipsky-goodkin-and-co-137219856" TargetMode="External" Id="rId2548"/><Relationship Type="http://schemas.openxmlformats.org/officeDocument/2006/relationships/hyperlink" Target="https://grantcue.com/foundations/the-kite-key-foundation-061518993" TargetMode="External" Id="rId2549"/><Relationship Type="http://schemas.openxmlformats.org/officeDocument/2006/relationships/hyperlink" Target="https://grantcue.com/foundations/the-thomas-c-quick-charitable-trust-u-a-december-29-1986-592819786" TargetMode="External" Id="rId2550"/><Relationship Type="http://schemas.openxmlformats.org/officeDocument/2006/relationships/hyperlink" Target="https://grantcue.com/foundations/association-of-charles-evans-housing-foundation-264611657" TargetMode="External" Id="rId2551"/><Relationship Type="http://schemas.openxmlformats.org/officeDocument/2006/relationships/hyperlink" Target="https://grantcue.com/foundations/the-riedman-foundation-222279168" TargetMode="External" Id="rId2552"/><Relationship Type="http://schemas.openxmlformats.org/officeDocument/2006/relationships/hyperlink" Target="https://grantcue.com/foundations/meyer-bobrow-family-foundation-c-o-steven-oram-522088460" TargetMode="External" Id="rId2553"/><Relationship Type="http://schemas.openxmlformats.org/officeDocument/2006/relationships/hyperlink" Target="https://grantcue.com/foundations/herbert-and-dolly-ladds-family-foundation-933013213" TargetMode="External" Id="rId2554"/><Relationship Type="http://schemas.openxmlformats.org/officeDocument/2006/relationships/hyperlink" Target="https://grantcue.com/foundations/the-darby-foundation-800089734" TargetMode="External" Id="rId2555"/><Relationship Type="http://schemas.openxmlformats.org/officeDocument/2006/relationships/hyperlink" Target="https://grantcue.com/foundations/the-a-woodner-fund-inc-134092338" TargetMode="External" Id="rId2556"/><Relationship Type="http://schemas.openxmlformats.org/officeDocument/2006/relationships/hyperlink" Target="https://grantcue.com/foundations/the-roe-foundation-inc-c-o-pan-am-equities-inc-133840700" TargetMode="External" Id="rId2557"/><Relationship Type="http://schemas.openxmlformats.org/officeDocument/2006/relationships/hyperlink" Target="https://grantcue.com/foundations/lawton-w-fitt-and-james-i-mclaren-foundation-133919763" TargetMode="External" Id="rId2558"/><Relationship Type="http://schemas.openxmlformats.org/officeDocument/2006/relationships/hyperlink" Target="https://grantcue.com/foundations/teeem-inc-372002172" TargetMode="External" Id="rId2559"/><Relationship Type="http://schemas.openxmlformats.org/officeDocument/2006/relationships/hyperlink" Target="https://grantcue.com/foundations/henry-and-elaine-kaufman-foundation-inc-237045903" TargetMode="External" Id="rId2560"/><Relationship Type="http://schemas.openxmlformats.org/officeDocument/2006/relationships/hyperlink" Target="https://grantcue.com/foundations/mushett-family-foundation-inc-223614593" TargetMode="External" Id="rId2561"/><Relationship Type="http://schemas.openxmlformats.org/officeDocument/2006/relationships/hyperlink" Target="https://manespeaceprize.com/" TargetMode="External" Id="rId2562"/><Relationship Type="http://schemas.openxmlformats.org/officeDocument/2006/relationships/hyperlink" Target="https://grantcue.com/foundations/manes-peace-prize-foundation-207432171" TargetMode="External" Id="rId2563"/><Relationship Type="http://schemas.openxmlformats.org/officeDocument/2006/relationships/hyperlink" Target="https://grantcue.com/foundations/john-and-janet-kornreich-charitable-foundation-ltd-133974159" TargetMode="External" Id="rId2564"/><Relationship Type="http://schemas.openxmlformats.org/officeDocument/2006/relationships/hyperlink" Target="https://grantcue.com/foundations/robert-and-bethany-millard-charitable-foundation-c-o-graypoint-llc-133566723" TargetMode="External" Id="rId2565"/><Relationship Type="http://schemas.openxmlformats.org/officeDocument/2006/relationships/hyperlink" Target="https://grantcue.com/foundations/faith-hope-and-love-foundation-562302309" TargetMode="External" Id="rId2566"/><Relationship Type="http://schemas.openxmlformats.org/officeDocument/2006/relationships/hyperlink" Target="https://grantcue.com/foundations/barnett-and-annalee-newman-foundation-c-o-silberman-zaretsky-pc-137105549" TargetMode="External" Id="rId2567"/><Relationship Type="http://schemas.openxmlformats.org/officeDocument/2006/relationships/hyperlink" Target="https://grantcue.com/foundations/nazarian-family-foundation-112889824" TargetMode="External" Id="rId2568"/><Relationship Type="http://schemas.openxmlformats.org/officeDocument/2006/relationships/hyperlink" Target="https://grantcue.com/foundations/am-torah-vchesed-fund-ltd-881613538" TargetMode="External" Id="rId2569"/><Relationship Type="http://schemas.openxmlformats.org/officeDocument/2006/relationships/hyperlink" Target="https://grantcue.com/foundations/the-theodore-h-barth-foundation-inc-136103401" TargetMode="External" Id="rId2570"/><Relationship Type="http://schemas.openxmlformats.org/officeDocument/2006/relationships/hyperlink" Target="https://grantcue.com/foundations/daniel-l-nir-and-jill-e-braufman-family-foundation-inc-300218951" TargetMode="External" Id="rId2571"/><Relationship Type="http://schemas.openxmlformats.org/officeDocument/2006/relationships/hyperlink" Target="https://grantcue.com/foundations/sjs-charitable-trust-c-o-andersen-tax-270653520" TargetMode="External" Id="rId2572"/><Relationship Type="http://schemas.openxmlformats.org/officeDocument/2006/relationships/hyperlink" Target="https://grantcue.com/foundations/the-ralph-e-ogden-foundation-inc-141455902" TargetMode="External" Id="rId2573"/><Relationship Type="http://schemas.openxmlformats.org/officeDocument/2006/relationships/hyperlink" Target="https://grantcue.com/foundations/the-sirovich-family-charitable-fdn-c-o-scopia-capital-management-823454386" TargetMode="External" Id="rId2574"/><Relationship Type="http://schemas.openxmlformats.org/officeDocument/2006/relationships/hyperlink" Target="https://grantcue.com/foundations/jed-david-satow-family-foundation-inc-134067343" TargetMode="External" Id="rId2575"/><Relationship Type="http://schemas.openxmlformats.org/officeDocument/2006/relationships/hyperlink" Target="https://grantcue.com/foundations/lewis-family-trust-226885462" TargetMode="External" Id="rId2576"/><Relationship Type="http://schemas.openxmlformats.org/officeDocument/2006/relationships/hyperlink" Target="https://statlerfoundation.com/" TargetMode="External" Id="rId2577"/><Relationship Type="http://schemas.openxmlformats.org/officeDocument/2006/relationships/hyperlink" Target="https://grantcue.com/foundations/the-statler-foundation-131889077" TargetMode="External" Id="rId2578"/><Relationship Type="http://schemas.openxmlformats.org/officeDocument/2006/relationships/hyperlink" Target="https://grantcue.com/foundations/strypemonde-foundation-137204588" TargetMode="External" Id="rId2579"/><Relationship Type="http://schemas.openxmlformats.org/officeDocument/2006/relationships/hyperlink" Target="https://grantcue.com/foundations/jacara-foundation-inc-884248267" TargetMode="External" Id="rId2580"/><Relationship Type="http://schemas.openxmlformats.org/officeDocument/2006/relationships/hyperlink" Target="https://grantcue.com/foundations/the-wolstencroft-family-foundation-133976344" TargetMode="External" Id="rId2581"/><Relationship Type="http://schemas.openxmlformats.org/officeDocument/2006/relationships/hyperlink" Target="https://grantcue.com/foundations/chaim-and-dvora-ostreicher-foundation-113637425" TargetMode="External" Id="rId2582"/><Relationship Type="http://schemas.openxmlformats.org/officeDocument/2006/relationships/hyperlink" Target="https://grantcue.com/foundations/oppenheim-family-fund-inc-136158857" TargetMode="External" Id="rId2583"/><Relationship Type="http://schemas.openxmlformats.org/officeDocument/2006/relationships/hyperlink" Target="https://grantcue.com/foundations/the-petrocelli-family-foundation-201690418" TargetMode="External" Id="rId2584"/><Relationship Type="http://schemas.openxmlformats.org/officeDocument/2006/relationships/hyperlink" Target="https://grantcue.com/foundations/mohapatra-family-foundation-inc-464347632" TargetMode="External" Id="rId2585"/><Relationship Type="http://schemas.openxmlformats.org/officeDocument/2006/relationships/hyperlink" Target="https://grantcue.com/foundations/eisenberg-family-foundation-inc-113543069" TargetMode="External" Id="rId2586"/><Relationship Type="http://schemas.openxmlformats.org/officeDocument/2006/relationships/hyperlink" Target="https://grantcue.com/foundations/frieder-family-foundation-815161500" TargetMode="External" Id="rId2587"/><Relationship Type="http://schemas.openxmlformats.org/officeDocument/2006/relationships/hyperlink" Target="https://grantcue.com/foundations/the-debs-foundation-133639449" TargetMode="External" Id="rId2588"/><Relationship Type="http://schemas.openxmlformats.org/officeDocument/2006/relationships/hyperlink" Target="https://grantcue.com/foundations/two-lights-foundation-inc-471342003" TargetMode="External" Id="rId2589"/><Relationship Type="http://schemas.openxmlformats.org/officeDocument/2006/relationships/hyperlink" Target="https://grantcue.com/foundations/raymond-zimmerman-family-foundation-626166380" TargetMode="External" Id="rId2590"/><Relationship Type="http://schemas.openxmlformats.org/officeDocument/2006/relationships/hyperlink" Target="https://grantcue.com/foundations/ethel-kennedy-foundation-112768682" TargetMode="External" Id="rId2591"/><Relationship Type="http://schemas.openxmlformats.org/officeDocument/2006/relationships/hyperlink" Target="https://grantcue.com/foundations/rodney-l-white-foundation-inc-136182934" TargetMode="External" Id="rId2592"/><Relationship Type="http://schemas.openxmlformats.org/officeDocument/2006/relationships/hyperlink" Target="https://grantcue.com/foundations/the-nancy-friday-foundation-c-o-kofler-and-co-cpas-pc-476538046" TargetMode="External" Id="rId2593"/><Relationship Type="http://schemas.openxmlformats.org/officeDocument/2006/relationships/hyperlink" Target="https://grantcue.com/foundations/uw-estelle-a-manning-residuary-136073778" TargetMode="External" Id="rId2594"/><Relationship Type="http://schemas.openxmlformats.org/officeDocument/2006/relationships/hyperlink" Target="https://grantcue.com/foundations/berger-family-foundation-472357665" TargetMode="External" Id="rId2595"/><Relationship Type="http://schemas.openxmlformats.org/officeDocument/2006/relationships/hyperlink" Target="https://www.smbcgroup.com/" TargetMode="External" Id="rId2596"/><Relationship Type="http://schemas.openxmlformats.org/officeDocument/2006/relationships/hyperlink" Target="https://grantcue.com/foundations/smbc-global-foundation-inc-133766226" TargetMode="External" Id="rId2597"/><Relationship Type="http://schemas.openxmlformats.org/officeDocument/2006/relationships/hyperlink" Target="https://grantcue.com/foundations/ganzi-family-foundation-uad-12192009-271538063" TargetMode="External" Id="rId2598"/><Relationship Type="http://schemas.openxmlformats.org/officeDocument/2006/relationships/hyperlink" Target="https://grantcue.com/foundations/the-ellen-and-gary-davis-foundation-061357318" TargetMode="External" Id="rId2599"/><Relationship Type="http://schemas.openxmlformats.org/officeDocument/2006/relationships/hyperlink" Target="https://grantcue.com/foundations/the-winters-family-fund-137388516" TargetMode="External" Id="rId2600"/><Relationship Type="http://schemas.openxmlformats.org/officeDocument/2006/relationships/hyperlink" Target="https://grantcue.com/foundations/the-rosenblatt-charitable-trust-356876040" TargetMode="External" Id="rId2601"/><Relationship Type="http://schemas.openxmlformats.org/officeDocument/2006/relationships/hyperlink" Target="https://grantcue.com/foundations/faro-foundation-276020872" TargetMode="External" Id="rId2602"/><Relationship Type="http://schemas.openxmlformats.org/officeDocument/2006/relationships/hyperlink" Target="https://grantcue.com/foundations/the-frk-foundation-d-b-a-frederick-r-koch-foundation-850719012" TargetMode="External" Id="rId2603"/><Relationship Type="http://schemas.openxmlformats.org/officeDocument/2006/relationships/hyperlink" Target="https://grantcue.com/foundations/rubin-family-foundation-452485007" TargetMode="External" Id="rId2604"/><Relationship Type="http://schemas.openxmlformats.org/officeDocument/2006/relationships/hyperlink" Target="https://grantcue.com/foundations/david-himelberg-foundation-137200887" TargetMode="External" Id="rId2605"/><Relationship Type="http://schemas.openxmlformats.org/officeDocument/2006/relationships/hyperlink" Target="https://jeromerobbins.org/" TargetMode="External" Id="rId2606"/><Relationship Type="http://schemas.openxmlformats.org/officeDocument/2006/relationships/hyperlink" Target="https://grantcue.com/foundations/jerome-robbins-foundation-136021425" TargetMode="External" Id="rId2607"/><Relationship Type="http://schemas.openxmlformats.org/officeDocument/2006/relationships/hyperlink" Target="https://grantcue.com/foundations/find-your-grind-foundation-813840186" TargetMode="External" Id="rId2608"/><Relationship Type="http://schemas.openxmlformats.org/officeDocument/2006/relationships/hyperlink" Target="https://grantcue.com/foundations/white-star-education-foundation-464285244" TargetMode="External" Id="rId2609"/><Relationship Type="http://schemas.openxmlformats.org/officeDocument/2006/relationships/hyperlink" Target="https://grantcue.com/foundations/albert-and-cynthia-setton-family-foundation-inc-832890601" TargetMode="External" Id="rId2610"/><Relationship Type="http://schemas.openxmlformats.org/officeDocument/2006/relationships/hyperlink" Target="https://grantcue.com/foundations/leonard-litz-foundation-843686034" TargetMode="External" Id="rId2611"/><Relationship Type="http://schemas.openxmlformats.org/officeDocument/2006/relationships/hyperlink" Target="https://grantcue.com/foundations/cremona-foundation-c-o-frank-rimerman-co-llp-474108450" TargetMode="External" Id="rId2612"/><Relationship Type="http://schemas.openxmlformats.org/officeDocument/2006/relationships/hyperlink" Target="https://grantcue.com/foundations/srour-foundation-inc-874276494" TargetMode="External" Id="rId2613"/><Relationship Type="http://schemas.openxmlformats.org/officeDocument/2006/relationships/hyperlink" Target="https://grantcue.com/foundations/rees-paul-and-martha-charitable-tua-206740669" TargetMode="External" Id="rId2614"/><Relationship Type="http://schemas.openxmlformats.org/officeDocument/2006/relationships/hyperlink" Target="https://grantcue.com/foundations/marbeh-shalom-foundation-inc-c-o-es-originals-452818049" TargetMode="External" Id="rId2615"/><Relationship Type="http://schemas.openxmlformats.org/officeDocument/2006/relationships/hyperlink" Target="https://grantcue.com/foundations/the-dianne-and-david-stern-foundation-261598679" TargetMode="External" Id="rId2616"/><Relationship Type="http://schemas.openxmlformats.org/officeDocument/2006/relationships/hyperlink" Target="https://grantcue.com/foundations/birkas-rosh-foundation-inc-311732874" TargetMode="External" Id="rId2617"/><Relationship Type="http://schemas.openxmlformats.org/officeDocument/2006/relationships/hyperlink" Target="https://grantcue.com/foundations/the-bondi-foundation-134015931" TargetMode="External" Id="rId2618"/><Relationship Type="http://schemas.openxmlformats.org/officeDocument/2006/relationships/hyperlink" Target="https://grantcue.com/foundations/doty-family-foundation-132921496" TargetMode="External" Id="rId2619"/><Relationship Type="http://schemas.openxmlformats.org/officeDocument/2006/relationships/hyperlink" Target="https://grantcue.com/foundations/abraham-and-mildred-goldstein-charitable-trust-c-o-brian-stillman-trustee-137061296" TargetMode="External" Id="rId2620"/><Relationship Type="http://schemas.openxmlformats.org/officeDocument/2006/relationships/hyperlink" Target="https://grantcue.com/foundations/the-benjamin-and-susan-winter-foundation-c-o-the-winter-organization-137107477" TargetMode="External" Id="rId2621"/><Relationship Type="http://schemas.openxmlformats.org/officeDocument/2006/relationships/hyperlink" Target="https://grantcue.com/foundations/barbara-and-fred-kort-foundation-261609012" TargetMode="External" Id="rId2622"/><Relationship Type="http://schemas.openxmlformats.org/officeDocument/2006/relationships/hyperlink" Target="https://grantcue.com/foundations/corner-foundation-inc-464340215" TargetMode="External" Id="rId2623"/><Relationship Type="http://schemas.openxmlformats.org/officeDocument/2006/relationships/hyperlink" Target="https://grantcue.com/foundations/nathan-anne-kim-and-julian-geller-foundation-300175465" TargetMode="External" Id="rId2624"/><Relationship Type="http://schemas.openxmlformats.org/officeDocument/2006/relationships/hyperlink" Target="https://grantcue.com/foundations/sokoloff-foundation-inc-136155196" TargetMode="External" Id="rId2625"/><Relationship Type="http://schemas.openxmlformats.org/officeDocument/2006/relationships/hyperlink" Target="https://www.poncedeleonfoundation.org/" TargetMode="External" Id="rId2626"/><Relationship Type="http://schemas.openxmlformats.org/officeDocument/2006/relationships/hyperlink" Target="https://grantcue.com/foundations/ponce-de-leon-foundation-821738716" TargetMode="External" Id="rId2627"/><Relationship Type="http://schemas.openxmlformats.org/officeDocument/2006/relationships/hyperlink" Target="https://grantcue.com/foundations/c-j-heilig-foundation-inc-c-o-dr-william-lecates-061483018" TargetMode="External" Id="rId2628"/><Relationship Type="http://schemas.openxmlformats.org/officeDocument/2006/relationships/hyperlink" Target="https://grantcue.com/foundations/ford-s-n-and-ada-fund-pfdn-340842282" TargetMode="External" Id="rId2629"/><Relationship Type="http://schemas.openxmlformats.org/officeDocument/2006/relationships/hyperlink" Target="https://grantcue.com/foundations/bauer-family-foundation-203448306" TargetMode="External" Id="rId2630"/><Relationship Type="http://schemas.openxmlformats.org/officeDocument/2006/relationships/hyperlink" Target="https://grantcue.com/foundations/the-lohrfink-foundation-133919765" TargetMode="External" Id="rId2631"/><Relationship Type="http://schemas.openxmlformats.org/officeDocument/2006/relationships/hyperlink" Target="https://grantcue.com/foundations/marion-e-kenworthy-sarah-h-swift-foundation-c-o-kathryn-conroy-136140940" TargetMode="External" Id="rId2632"/><Relationship Type="http://schemas.openxmlformats.org/officeDocument/2006/relationships/hyperlink" Target="https://www.tuttlefund.org/" TargetMode="External" Id="rId2633"/><Relationship Type="http://schemas.openxmlformats.org/officeDocument/2006/relationships/hyperlink" Target="https://grantcue.com/foundations/isaac-h-tuttle-fund-135628325" TargetMode="External" Id="rId2634"/><Relationship Type="http://schemas.openxmlformats.org/officeDocument/2006/relationships/hyperlink" Target="https://grantcue.com/foundations/the-betsy-and-alan-d-cohn-foundation-inc-237046420" TargetMode="External" Id="rId2635"/><Relationship Type="http://schemas.openxmlformats.org/officeDocument/2006/relationships/hyperlink" Target="https://grantcue.com/foundations/george-and-martha-rich-foundation-226575217" TargetMode="External" Id="rId2636"/><Relationship Type="http://schemas.openxmlformats.org/officeDocument/2006/relationships/hyperlink" Target="https://grantcue.com/foundations/the-lerer-family-charitable-foundation-inc-311753295" TargetMode="External" Id="rId2637"/><Relationship Type="http://schemas.openxmlformats.org/officeDocument/2006/relationships/hyperlink" Target="https://grantcue.com/foundations/the-dorothea-and-leo-rabkin-foundation-134091650" TargetMode="External" Id="rId2638"/><Relationship Type="http://schemas.openxmlformats.org/officeDocument/2006/relationships/hyperlink" Target="https://grantcue.com/foundations/the-jack-and-sarita-gantz-foundation-inc-133352396" TargetMode="External" Id="rId2639"/><Relationship Type="http://schemas.openxmlformats.org/officeDocument/2006/relationships/hyperlink" Target="https://grantcue.com/foundations/mallah-family-foundation-inc-c-o-david-dorfman-464319882" TargetMode="External" Id="rId2640"/><Relationship Type="http://schemas.openxmlformats.org/officeDocument/2006/relationships/hyperlink" Target="https://grantcue.com/foundations/a-kinder-world-foundation-206197902" TargetMode="External" Id="rId2641"/><Relationship Type="http://schemas.openxmlformats.org/officeDocument/2006/relationships/hyperlink" Target="https://grantcue.com/foundations/herman-goldman-foundation-136066039" TargetMode="External" Id="rId2642"/><Relationship Type="http://schemas.openxmlformats.org/officeDocument/2006/relationships/hyperlink" Target="https://grantcue.com/foundations/sophia-and-william-casey-foundation-510153218" TargetMode="External" Id="rId2643"/><Relationship Type="http://schemas.openxmlformats.org/officeDocument/2006/relationships/hyperlink" Target="https://grantcue.com/foundations/four-friends-foundation-954292739" TargetMode="External" Id="rId2644"/><Relationship Type="http://schemas.openxmlformats.org/officeDocument/2006/relationships/hyperlink" Target="https://grantcue.com/foundations/the-seidenberg-family-foundation-inc-061386525" TargetMode="External" Id="rId2645"/><Relationship Type="http://schemas.openxmlformats.org/officeDocument/2006/relationships/hyperlink" Target="https://grantcue.com/foundations/burrows-foundation-223059155" TargetMode="External" Id="rId2646"/><Relationship Type="http://schemas.openxmlformats.org/officeDocument/2006/relationships/hyperlink" Target="https://grantcue.com/foundations/the-aaron-and-betty-lee-stern-foundation-270771357" TargetMode="External" Id="rId2647"/><Relationship Type="http://schemas.openxmlformats.org/officeDocument/2006/relationships/hyperlink" Target="https://www.katespade.com/" TargetMode="External" Id="rId2648"/><Relationship Type="http://schemas.openxmlformats.org/officeDocument/2006/relationships/hyperlink" Target="https://grantcue.com/foundations/kate-spade-new-york-foundation-133060673" TargetMode="External" Id="rId2649"/><Relationship Type="http://schemas.openxmlformats.org/officeDocument/2006/relationships/hyperlink" Target="https://grantcue.com/foundations/the-adikes-family-foundation-co-brosnan-and-associates-llp-116560827" TargetMode="External" Id="rId2650"/><Relationship Type="http://schemas.openxmlformats.org/officeDocument/2006/relationships/hyperlink" Target="https://grantcue.com/foundations/the-weininger-foundation-inc-c-o-patterson-belknap-attnetta-brandman-133147339" TargetMode="External" Id="rId2651"/><Relationship Type="http://schemas.openxmlformats.org/officeDocument/2006/relationships/hyperlink" Target="https://grantcue.com/foundations/linville-family-foundation-137177348" TargetMode="External" Id="rId2652"/><Relationship Type="http://schemas.openxmlformats.org/officeDocument/2006/relationships/hyperlink" Target="https://grantcue.com/foundations/understood-for-all-inc-832365235" TargetMode="External" Id="rId2653"/><Relationship Type="http://schemas.openxmlformats.org/officeDocument/2006/relationships/hyperlink" Target="https://grantcue.com/foundations/the-mccarthy-charities-inc-146019064" TargetMode="External" Id="rId2654"/><Relationship Type="http://schemas.openxmlformats.org/officeDocument/2006/relationships/hyperlink" Target="https://grantcue.com/foundations/herbert-and-yvonne-missry-foundation-113522784" TargetMode="External" Id="rId2655"/><Relationship Type="http://schemas.openxmlformats.org/officeDocument/2006/relationships/hyperlink" Target="https://grantcue.com/foundations/chrysanta-foundation-832658221" TargetMode="External" Id="rId2656"/><Relationship Type="http://schemas.openxmlformats.org/officeDocument/2006/relationships/hyperlink" Target="https://grantcue.com/foundations/orentreich-family-foundation-136879797" TargetMode="External" Id="rId2657"/><Relationship Type="http://schemas.openxmlformats.org/officeDocument/2006/relationships/hyperlink" Target="https://grantcue.com/foundations/lambert-family-foundation-c-o-bessemer-trust-company-na-316665497" TargetMode="External" Id="rId2658"/><Relationship Type="http://schemas.openxmlformats.org/officeDocument/2006/relationships/hyperlink" Target="https://grantcue.com/foundations/otzar-hachesed-foundation-trust-823689360" TargetMode="External" Id="rId2659"/><Relationship Type="http://schemas.openxmlformats.org/officeDocument/2006/relationships/hyperlink" Target="https://grantcue.com/foundations/redstone-family-foundation-262875287" TargetMode="External" Id="rId2660"/><Relationship Type="http://schemas.openxmlformats.org/officeDocument/2006/relationships/hyperlink" Target="https://www.leonianfoundation.org/" TargetMode="External" Id="rId2661"/><Relationship Type="http://schemas.openxmlformats.org/officeDocument/2006/relationships/hyperlink" Target="https://grantcue.com/foundations/phillip-and-edith-leonian-foundation-363204862" TargetMode="External" Id="rId2662"/><Relationship Type="http://schemas.openxmlformats.org/officeDocument/2006/relationships/hyperlink" Target="https://grantcue.com/foundations/the-henry-l-and-grace-doherty-charitable-foundation-inc-136401292" TargetMode="External" Id="rId2663"/><Relationship Type="http://schemas.openxmlformats.org/officeDocument/2006/relationships/hyperlink" Target="https://grantcue.com/foundations/eggnog-latte-foundation-dba-renee-and-jeff-harbers-family-fdn-261616837" TargetMode="External" Id="rId2664"/><Relationship Type="http://schemas.openxmlformats.org/officeDocument/2006/relationships/hyperlink" Target="https://grantcue.com/foundations/emet-vemunah-sam-and-samantha-sasson-family-foundation-471913346" TargetMode="External" Id="rId2665"/><Relationship Type="http://schemas.openxmlformats.org/officeDocument/2006/relationships/hyperlink" Target="https://www.northstarfinancial.com/FOUNDATION" TargetMode="External" Id="rId2666"/><Relationship Type="http://schemas.openxmlformats.org/officeDocument/2006/relationships/hyperlink" Target="https://grantcue.com/foundations/scott-richards-north-star-charitable-foundation-dba-scott-richards-north-star-760764527" TargetMode="External" Id="rId2667"/><Relationship Type="http://schemas.openxmlformats.org/officeDocument/2006/relationships/hyperlink" Target="https://grantcue.com/foundations/ardian-us-foundation-inc-fka-axa-private-equity-us-foundation-inc-383886914" TargetMode="External" Id="rId2668"/><Relationship Type="http://schemas.openxmlformats.org/officeDocument/2006/relationships/hyperlink" Target="https://grantcue.com/foundations/fred-i-and-gilda-nobel-foundation-inc-113187562" TargetMode="External" Id="rId2669"/><Relationship Type="http://schemas.openxmlformats.org/officeDocument/2006/relationships/hyperlink" Target="https://grantcue.com/foundations/the-mam-nwj-foundation-inc-133505841" TargetMode="External" Id="rId2670"/><Relationship Type="http://schemas.openxmlformats.org/officeDocument/2006/relationships/hyperlink" Target="https://grantcue.com/foundations/waldorf-educational-foundation-0049-05-11-236254206" TargetMode="External" Id="rId2671"/><Relationship Type="http://schemas.openxmlformats.org/officeDocument/2006/relationships/hyperlink" Target="https://grantcue.com/foundations/the-harry-frank-guggenheim-foundation-136043471" TargetMode="External" Id="rId2672"/><Relationship Type="http://schemas.openxmlformats.org/officeDocument/2006/relationships/hyperlink" Target="https://grantcue.com/foundations/the-yonah-foundation-883466720" TargetMode="External" Id="rId2673"/><Relationship Type="http://schemas.openxmlformats.org/officeDocument/2006/relationships/hyperlink" Target="https://grantcue.com/foundations/uw-mccurdy-article-2nd-char-tr-136216017" TargetMode="External" Id="rId2674"/><Relationship Type="http://schemas.openxmlformats.org/officeDocument/2006/relationships/hyperlink" Target="https://grantcue.com/foundations/alexander-and-anne-smith-family-foundation-463857755" TargetMode="External" Id="rId2675"/><Relationship Type="http://schemas.openxmlformats.org/officeDocument/2006/relationships/hyperlink" Target="https://grantcue.com/foundations/the-morton-and-beverley-rechler-family-foundation-inc-592828631" TargetMode="External" Id="rId2676"/><Relationship Type="http://schemas.openxmlformats.org/officeDocument/2006/relationships/hyperlink" Target="https://grantcue.com/foundations/tiger-hl-foundation-477078241" TargetMode="External" Id="rId2677"/><Relationship Type="http://schemas.openxmlformats.org/officeDocument/2006/relationships/hyperlink" Target="https://grantcue.com/foundations/adele-gifford-residuary-trust-xxx-xx-xxxx-026046966" TargetMode="External" Id="rId2678"/><Relationship Type="http://schemas.openxmlformats.org/officeDocument/2006/relationships/hyperlink" Target="https://grantcue.com/foundations/the-stringer-foundation-113288229" TargetMode="External" Id="rId2679"/><Relationship Type="http://schemas.openxmlformats.org/officeDocument/2006/relationships/hyperlink" Target="https://grantcue.com/foundations/trust-u-n-o-mariette-pc-major-elisabeth-stb-mccarthy-successor-ttee-136607761" TargetMode="External" Id="rId2680"/><Relationship Type="http://schemas.openxmlformats.org/officeDocument/2006/relationships/hyperlink" Target="https://grantcue.com/foundations/the-kors-le-pere-foundation-454035400" TargetMode="External" Id="rId2681"/><Relationship Type="http://schemas.openxmlformats.org/officeDocument/2006/relationships/hyperlink" Target="https://grantcue.com/foundations/ridgewood-foundation-050584005" TargetMode="External" Id="rId2682"/><Relationship Type="http://schemas.openxmlformats.org/officeDocument/2006/relationships/hyperlink" Target="https://grantcue.com/foundations/the-asha-and-lal-sani-family-foundation-inc-136201183" TargetMode="External" Id="rId2683"/><Relationship Type="http://schemas.openxmlformats.org/officeDocument/2006/relationships/hyperlink" Target="https://grantcue.com/foundations/alfred-and-harriet-feinman-foundation-237007870" TargetMode="External" Id="rId2684"/><Relationship Type="http://schemas.openxmlformats.org/officeDocument/2006/relationships/hyperlink" Target="https://grantcue.com/foundations/the-buller-foundation-c-o-kwm-cpas-llp-471291497" TargetMode="External" Id="rId2685"/><Relationship Type="http://schemas.openxmlformats.org/officeDocument/2006/relationships/hyperlink" Target="https://grantcue.com/foundations/lawrence-p-castellani-family-foundation-166399132" TargetMode="External" Id="rId2686"/><Relationship Type="http://schemas.openxmlformats.org/officeDocument/2006/relationships/hyperlink" Target="https://grantcue.com/foundations/e-r-g-foundation-134171703" TargetMode="External" Id="rId2687"/><Relationship Type="http://schemas.openxmlformats.org/officeDocument/2006/relationships/hyperlink" Target="https://grantcue.com/foundations/the-wildwood-foundation-c-o-morgens-waterfall-vintiadis-316090956" TargetMode="External" Id="rId2688"/><Relationship Type="http://schemas.openxmlformats.org/officeDocument/2006/relationships/hyperlink" Target="https://grantcue.com/foundations/the-bff-foundation-inc-113261912" TargetMode="External" Id="rId2689"/><Relationship Type="http://schemas.openxmlformats.org/officeDocument/2006/relationships/hyperlink" Target="https://grantcue.com/foundations/the-georgescu-family-foundation-134111095" TargetMode="External" Id="rId2690"/><Relationship Type="http://schemas.openxmlformats.org/officeDocument/2006/relationships/hyperlink" Target="https://grantcue.com/foundations/the-gary-w-parr-family-foundation-562003520" TargetMode="External" Id="rId2691"/><Relationship Type="http://schemas.openxmlformats.org/officeDocument/2006/relationships/hyperlink" Target="https://grantcue.com/foundations/first-eagle-investments-foundation-454165305" TargetMode="External" Id="rId2692"/><Relationship Type="http://schemas.openxmlformats.org/officeDocument/2006/relationships/hyperlink" Target="https://grantcue.com/foundations/keeler-motor-car-company-charitable-foundation-461612917" TargetMode="External" Id="rId2693"/><Relationship Type="http://schemas.openxmlformats.org/officeDocument/2006/relationships/hyperlink" Target="https://grantcue.com/foundations/cm-bass-foundation-823589887" TargetMode="External" Id="rId2694"/><Relationship Type="http://schemas.openxmlformats.org/officeDocument/2006/relationships/hyperlink" Target="https://grantcue.com/foundations/lui-and-wan-foundation-134161117" TargetMode="External" Id="rId2695"/><Relationship Type="http://schemas.openxmlformats.org/officeDocument/2006/relationships/hyperlink" Target="https://grantcue.com/foundations/the-baratta-family-foundation-830767499" TargetMode="External" Id="rId2696"/><Relationship Type="http://schemas.openxmlformats.org/officeDocument/2006/relationships/hyperlink" Target="https://grantcue.com/foundations/bank-of-utica-foundation-inc-161423958" TargetMode="External" Id="rId2697"/><Relationship Type="http://schemas.openxmlformats.org/officeDocument/2006/relationships/hyperlink" Target="https://grantcue.com/foundations/green-park-foundation-522178078" TargetMode="External" Id="rId2698"/><Relationship Type="http://schemas.openxmlformats.org/officeDocument/2006/relationships/hyperlink" Target="https://grantcue.com/foundations/george-w-sullivan-foundation-161534284" TargetMode="External" Id="rId2699"/><Relationship Type="http://schemas.openxmlformats.org/officeDocument/2006/relationships/hyperlink" Target="https://grantcue.com/foundations/charles-s-keene-fdn-ua-6324-136053173" TargetMode="External" Id="rId2700"/><Relationship Type="http://schemas.openxmlformats.org/officeDocument/2006/relationships/hyperlink" Target="https://grantcue.com/foundations/the-leni-and-peter-may-family-foundation-133557827" TargetMode="External" Id="rId2701"/><Relationship Type="http://schemas.openxmlformats.org/officeDocument/2006/relationships/hyperlink" Target="https://grantcue.com/foundations/joseph-and-barbara-ellis-foundation-133437916" TargetMode="External" Id="rId2702"/><Relationship Type="http://schemas.openxmlformats.org/officeDocument/2006/relationships/hyperlink" Target="https://grantcue.com/foundations/the-loreen-arbus-foundation-753126107" TargetMode="External" Id="rId2703"/><Relationship Type="http://schemas.openxmlformats.org/officeDocument/2006/relationships/hyperlink" Target="https://grantcue.com/foundations/smotrich-family-foundation-911989466" TargetMode="External" Id="rId2704"/><Relationship Type="http://schemas.openxmlformats.org/officeDocument/2006/relationships/hyperlink" Target="https://grantcue.com/foundations/rebecca-davis-tw-for-charity-256104864" TargetMode="External" Id="rId2705"/><Relationship Type="http://schemas.openxmlformats.org/officeDocument/2006/relationships/hyperlink" Target="https://grantcue.com/foundations/reginald-r-and-jameson-a-baxter-foundation-275276739" TargetMode="External" Id="rId2706"/><Relationship Type="http://schemas.openxmlformats.org/officeDocument/2006/relationships/hyperlink" Target="https://grantcue.com/foundations/chur-family-foundation-463242500" TargetMode="External" Id="rId2707"/><Relationship Type="http://schemas.openxmlformats.org/officeDocument/2006/relationships/hyperlink" Target="https://grantcue.com/foundations/the-beir-foundation-136084093" TargetMode="External" Id="rId2708"/><Relationship Type="http://schemas.openxmlformats.org/officeDocument/2006/relationships/hyperlink" Target="https://grantcue.com/foundations/the-shalom-ish-foundation-113405442" TargetMode="External" Id="rId2709"/><Relationship Type="http://schemas.openxmlformats.org/officeDocument/2006/relationships/hyperlink" Target="https://grantcue.com/foundations/gedale-b-and-barbara-s-horowitz-foundation-237101730" TargetMode="External" Id="rId2710"/><Relationship Type="http://schemas.openxmlformats.org/officeDocument/2006/relationships/hyperlink" Target="https://grantcue.com/foundations/the-raiff-foundation-robert-m-raiff-trustee-137070078" TargetMode="External" Id="rId2711"/><Relationship Type="http://schemas.openxmlformats.org/officeDocument/2006/relationships/hyperlink" Target="https://grantcue.com/foundations/the-eccles-family-foundation-527132892" TargetMode="External" Id="rId2712"/><Relationship Type="http://schemas.openxmlformats.org/officeDocument/2006/relationships/hyperlink" Target="https://grantcue.com/foundations/the-krasne-foundation-inc-136112855" TargetMode="External" Id="rId2713"/><Relationship Type="http://schemas.openxmlformats.org/officeDocument/2006/relationships/hyperlink" Target="https://grantcue.com/foundations/the-fox-aarons-foundation-814159057" TargetMode="External" Id="rId2714"/><Relationship Type="http://schemas.openxmlformats.org/officeDocument/2006/relationships/hyperlink" Target="https://grantcue.com/foundations/tuchman-family-foundation-co-mantucket-capital-mgmt-corp-841366236" TargetMode="External" Id="rId2715"/><Relationship Type="http://schemas.openxmlformats.org/officeDocument/2006/relationships/hyperlink" Target="https://grantcue.com/foundations/victoria-loconsolo-foundation-inc-112577394" TargetMode="External" Id="rId2716"/><Relationship Type="http://schemas.openxmlformats.org/officeDocument/2006/relationships/hyperlink" Target="https://grantcue.com/foundations/sarita-kenedy-east-foundation-inc-136116447" TargetMode="External" Id="rId2717"/><Relationship Type="http://schemas.openxmlformats.org/officeDocument/2006/relationships/hyperlink" Target="https://grantcue.com/foundations/ruby-b-fleming-ua-2-27-74-136644818" TargetMode="External" Id="rId2718"/><Relationship Type="http://schemas.openxmlformats.org/officeDocument/2006/relationships/hyperlink" Target="https://grantcue.com/foundations/the-ferriday-fund-charitable-trust-615-136967609" TargetMode="External" Id="rId2719"/><Relationship Type="http://schemas.openxmlformats.org/officeDocument/2006/relationships/hyperlink" Target="https://grantcue.com/foundations/the-alvan-g-and-carol-j-lampke-family-foundation-263804618" TargetMode="External" Id="rId2720"/><Relationship Type="http://schemas.openxmlformats.org/officeDocument/2006/relationships/hyperlink" Target="https://grantcue.com/foundations/the-jct-foundation-c-o-jeff-tarr-133237111" TargetMode="External" Id="rId2721"/><Relationship Type="http://schemas.openxmlformats.org/officeDocument/2006/relationships/hyperlink" Target="https://grantcue.com/foundations/the-newcomb-hargraves-foundation-c-o-newcomb-and-hargraves-316650840" TargetMode="External" Id="rId2722"/><Relationship Type="http://schemas.openxmlformats.org/officeDocument/2006/relationships/hyperlink" Target="https://grantcue.com/foundations/the-altschul-foundation-136400009" TargetMode="External" Id="rId2723"/><Relationship Type="http://schemas.openxmlformats.org/officeDocument/2006/relationships/hyperlink" Target="https://grantcue.com/foundations/rosalie-j-and-c-daniel-maldari-family-co-community-healthcare-network-113521349" TargetMode="External" Id="rId2724"/><Relationship Type="http://schemas.openxmlformats.org/officeDocument/2006/relationships/hyperlink" Target="https://grantcue.com/foundations/ramaswamy-bansal-family-foundation-832880553" TargetMode="External" Id="rId2725"/><Relationship Type="http://schemas.openxmlformats.org/officeDocument/2006/relationships/hyperlink" Target="https://grantcue.com/foundations/e-bamberger-est-art-5th-perp-char-trust-137053837" TargetMode="External" Id="rId2726"/><Relationship Type="http://schemas.openxmlformats.org/officeDocument/2006/relationships/hyperlink" Target="https://grantcue.com/foundations/the-realty-foundation-of-new-york-inc-133317104" TargetMode="External" Id="rId2727"/><Relationship Type="http://schemas.openxmlformats.org/officeDocument/2006/relationships/hyperlink" Target="https://grantcue.com/foundations/the-paul-and-harriet-weissman-family-foundation-inc-237049744" TargetMode="External" Id="rId2728"/><Relationship Type="http://schemas.openxmlformats.org/officeDocument/2006/relationships/hyperlink" Target="https://grantcue.com/foundations/the-louis-b-mayer-foundation-952232340" TargetMode="External" Id="rId2729"/><Relationship Type="http://schemas.openxmlformats.org/officeDocument/2006/relationships/hyperlink" Target="https://grantcue.com/foundations/burch-family-foundation-953924403" TargetMode="External" Id="rId2730"/><Relationship Type="http://schemas.openxmlformats.org/officeDocument/2006/relationships/hyperlink" Target="https://grantcue.com/foundations/thompson-family-foundation-341913926" TargetMode="External" Id="rId2731"/><Relationship Type="http://schemas.openxmlformats.org/officeDocument/2006/relationships/hyperlink" Target="https://grantcue.com/foundations/stiefel-freethought-foundation-270858715" TargetMode="External" Id="rId2732"/><Relationship Type="http://schemas.openxmlformats.org/officeDocument/2006/relationships/hyperlink" Target="https://grantcue.com/foundations/william-and-diane-hein-foundation-161484562" TargetMode="External" Id="rId2733"/><Relationship Type="http://schemas.openxmlformats.org/officeDocument/2006/relationships/hyperlink" Target="https://grantcue.com/foundations/westlawn-foundation-204057446" TargetMode="External" Id="rId2734"/><Relationship Type="http://schemas.openxmlformats.org/officeDocument/2006/relationships/hyperlink" Target="https://wilsonfdn.org/" TargetMode="External" Id="rId2735"/><Relationship Type="http://schemas.openxmlformats.org/officeDocument/2006/relationships/hyperlink" Target="https://grantcue.com/foundations/marie-c-and-joseph-c-wilson-foundation-inc-843582646" TargetMode="External" Id="rId2736"/><Relationship Type="http://schemas.openxmlformats.org/officeDocument/2006/relationships/hyperlink" Target="https://grantcue.com/foundations/the-norman-and-bettina-roberts-foundation-133702467" TargetMode="External" Id="rId2737"/><Relationship Type="http://schemas.openxmlformats.org/officeDocument/2006/relationships/hyperlink" Target="https://grantcue.com/foundations/helen-and-ritter-shumway-fdn-166538147" TargetMode="External" Id="rId2738"/><Relationship Type="http://schemas.openxmlformats.org/officeDocument/2006/relationships/hyperlink" Target="https://grantcue.com/foundations/leventhal-family-charitable-foundation-134092955" TargetMode="External" Id="rId2739"/><Relationship Type="http://schemas.openxmlformats.org/officeDocument/2006/relationships/hyperlink" Target="https://grantcue.com/foundations/ttees-the-edith-w-mac-guire-char-tr-311627048" TargetMode="External" Id="rId2740"/><Relationship Type="http://schemas.openxmlformats.org/officeDocument/2006/relationships/hyperlink" Target="https://grantcue.com/foundations/zelig-and-rifky-weiss-family-foundation-inc-463596714" TargetMode="External" Id="rId2741"/><Relationship Type="http://schemas.openxmlformats.org/officeDocument/2006/relationships/hyperlink" Target="https://grantcue.com/foundations/tr-uw-ab-lapine-char-trust-14-203310-456633621" TargetMode="External" Id="rId2742"/><Relationship Type="http://schemas.openxmlformats.org/officeDocument/2006/relationships/hyperlink" Target="https://grantcue.com/foundations/irene-ritter-foundation-attndavid-ritter-134090839" TargetMode="External" Id="rId2743"/><Relationship Type="http://schemas.openxmlformats.org/officeDocument/2006/relationships/hyperlink" Target="https://grantcue.com/foundations/rubens-family-foundation-656235868" TargetMode="External" Id="rId2744"/><Relationship Type="http://schemas.openxmlformats.org/officeDocument/2006/relationships/hyperlink" Target="https://grantcue.com/foundations/the-lazarus-charitable-trust-co-joan-lazarus-133360876" TargetMode="External" Id="rId2745"/><Relationship Type="http://schemas.openxmlformats.org/officeDocument/2006/relationships/hyperlink" Target="https://grantcue.com/foundations/the-margules-foundation-inc-113129095" TargetMode="External" Id="rId2746"/><Relationship Type="http://schemas.openxmlformats.org/officeDocument/2006/relationships/hyperlink" Target="https://grantcue.com/foundations/mary-and-charles-sethness-charitable-foundation-900103956" TargetMode="External" Id="rId2747"/><Relationship Type="http://schemas.openxmlformats.org/officeDocument/2006/relationships/hyperlink" Target="https://grantcue.com/foundations/the-rodgers-family-foundation-inc-c-o-j-rubenstein-esq-136062852" TargetMode="External" Id="rId2748"/><Relationship Type="http://schemas.openxmlformats.org/officeDocument/2006/relationships/hyperlink" Target="https://grantcue.com/foundations/joseph-and-laura-wortman-fdn-co-jtc-trust-136919339" TargetMode="External" Id="rId2749"/><Relationship Type="http://schemas.openxmlformats.org/officeDocument/2006/relationships/hyperlink" Target="https://grantcue.com/foundations/the-kari-and-dick-clark-foundation-776280186" TargetMode="External" Id="rId2750"/><Relationship Type="http://schemas.openxmlformats.org/officeDocument/2006/relationships/hyperlink" Target="https://grantcue.com/foundations/cal-foundation-inc-136083347" TargetMode="External" Id="rId2751"/><Relationship Type="http://schemas.openxmlformats.org/officeDocument/2006/relationships/hyperlink" Target="https://grantcue.com/foundations/st-faith-s-house-foundation-131740123" TargetMode="External" Id="rId2752"/><Relationship Type="http://schemas.openxmlformats.org/officeDocument/2006/relationships/hyperlink" Target="https://grantcue.com/foundations/k-t-elghanayan-fund-464335058" TargetMode="External" Id="rId2753"/><Relationship Type="http://schemas.openxmlformats.org/officeDocument/2006/relationships/hyperlink" Target="https://grantcue.com/foundations/stephen-mack-and-kelly-mack-foundation-inc-203901963" TargetMode="External" Id="rId2754"/><Relationship Type="http://schemas.openxmlformats.org/officeDocument/2006/relationships/hyperlink" Target="https://grantcue.com/foundations/bialkin-family-foundation-237003181" TargetMode="External" Id="rId2755"/><Relationship Type="http://schemas.openxmlformats.org/officeDocument/2006/relationships/hyperlink" Target="https://www.guttmanfoundation.org/" TargetMode="External" Id="rId2756"/><Relationship Type="http://schemas.openxmlformats.org/officeDocument/2006/relationships/hyperlink" Target="https://grantcue.com/foundations/stella-and-charles-guttman-foundation-inc-136103039" TargetMode="External" Id="rId2757"/><Relationship Type="http://schemas.openxmlformats.org/officeDocument/2006/relationships/hyperlink" Target="https://grantcue.com/foundations/the-adam-r-rose-foundation-137095495" TargetMode="External" Id="rId2758"/><Relationship Type="http://schemas.openxmlformats.org/officeDocument/2006/relationships/hyperlink" Target="https://grantcue.com/foundations/the-goldenberg-foundation-113182539" TargetMode="External" Id="rId2759"/><Relationship Type="http://schemas.openxmlformats.org/officeDocument/2006/relationships/hyperlink" Target="https://grantcue.com/foundations/susan-and-elihu-rose-foundation-inc-133484181" TargetMode="External" Id="rId2760"/><Relationship Type="http://schemas.openxmlformats.org/officeDocument/2006/relationships/hyperlink" Target="https://grantcue.com/foundations/the-vilcek-foundation-inc-510404790" TargetMode="External" Id="rId2761"/><Relationship Type="http://schemas.openxmlformats.org/officeDocument/2006/relationships/hyperlink" Target="https://grantcue.com/foundations/angeles-t-arredondo-foundation-133100869" TargetMode="External" Id="rId2762"/><Relationship Type="http://schemas.openxmlformats.org/officeDocument/2006/relationships/hyperlink" Target="https://grantcue.com/foundations/j-gurwin-foundation-inc-136059258" TargetMode="External" Id="rId2763"/><Relationship Type="http://schemas.openxmlformats.org/officeDocument/2006/relationships/hyperlink" Target="https://grantcue.com/foundations/sherrill-family-foundation-472847710" TargetMode="External" Id="rId2764"/><Relationship Type="http://schemas.openxmlformats.org/officeDocument/2006/relationships/hyperlink" Target="https://grantcue.com/foundations/the-reich-fund-510166322" TargetMode="External" Id="rId2765"/><Relationship Type="http://schemas.openxmlformats.org/officeDocument/2006/relationships/hyperlink" Target="https://grantcue.com/foundations/trellis-art-fund-inc-320704987" TargetMode="External" Id="rId2766"/><Relationship Type="http://schemas.openxmlformats.org/officeDocument/2006/relationships/hyperlink" Target="https://grantcue.com/foundations/galvan-foundation-charitable-trust-454110126" TargetMode="External" Id="rId2767"/><Relationship Type="http://schemas.openxmlformats.org/officeDocument/2006/relationships/hyperlink" Target="https://grantcue.com/foundations/sobecki-family-foundation-816130118" TargetMode="External" Id="rId2768"/><Relationship Type="http://schemas.openxmlformats.org/officeDocument/2006/relationships/hyperlink" Target="https://grantcue.com/foundations/charles-h-douglas-charitable-trust-c-o-trustco-bank-141814550" TargetMode="External" Id="rId2769"/><Relationship Type="http://schemas.openxmlformats.org/officeDocument/2006/relationships/hyperlink" Target="https://grantcue.com/foundations/gemiluth-chessed-of-greater-new-york-inc-131915123" TargetMode="External" Id="rId2770"/><Relationship Type="http://schemas.openxmlformats.org/officeDocument/2006/relationships/hyperlink" Target="https://grantcue.com/foundations/sunrise-foundation-for-education-and-the-arts-475203749" TargetMode="External" Id="rId2771"/><Relationship Type="http://schemas.openxmlformats.org/officeDocument/2006/relationships/hyperlink" Target="https://grantcue.com/foundations/john-xikis-foundation-inc-272228270" TargetMode="External" Id="rId2772"/><Relationship Type="http://schemas.openxmlformats.org/officeDocument/2006/relationships/hyperlink" Target="https://grantcue.com/foundations/the-jordan-family-foundation-882989784" TargetMode="External" Id="rId2773"/><Relationship Type="http://schemas.openxmlformats.org/officeDocument/2006/relationships/hyperlink" Target="https://grantcue.com/foundations/the-wellspring-foundation-c-o-berger-katz-weishaus-133457878" TargetMode="External" Id="rId2774"/><Relationship Type="http://schemas.openxmlformats.org/officeDocument/2006/relationships/hyperlink" Target="https://grantcue.com/foundations/the-daba-fund-c-o-intentional-philanthropy-llc-843215732" TargetMode="External" Id="rId2775"/><Relationship Type="http://schemas.openxmlformats.org/officeDocument/2006/relationships/hyperlink" Target="https://grantcue.com/foundations/osaic-foundation-inc-921472515" TargetMode="External" Id="rId2776"/><Relationship Type="http://schemas.openxmlformats.org/officeDocument/2006/relationships/hyperlink" Target="https://grantcue.com/foundations/davood-and-tamara-zar-family-foundation-472625795" TargetMode="External" Id="rId2777"/><Relationship Type="http://schemas.openxmlformats.org/officeDocument/2006/relationships/hyperlink" Target="https://grantcue.com/foundations/barbara-and-david-zalaznick-foundation-barbara-zalaznick-trustee-133921831" TargetMode="External" Id="rId2778"/><Relationship Type="http://schemas.openxmlformats.org/officeDocument/2006/relationships/hyperlink" Target="https://grantcue.com/foundations/the-schwartz-family-foundation-inc-156017667" TargetMode="External" Id="rId2779"/><Relationship Type="http://schemas.openxmlformats.org/officeDocument/2006/relationships/hyperlink" Target="https://grantcue.com/foundations/lofberg-family-foundation-c-o-walter-and-shuffain-pc-474915692" TargetMode="External" Id="rId2780"/><Relationship Type="http://schemas.openxmlformats.org/officeDocument/2006/relationships/hyperlink" Target="https://grantcue.com/foundations/william-and-dewey-edelman-charitable-trust-137109390" TargetMode="External" Id="rId2781"/><Relationship Type="http://schemas.openxmlformats.org/officeDocument/2006/relationships/hyperlink" Target="https://grantcue.com/foundations/the-karen-a-and-kevin-w-kennedy-foundation-133318161" TargetMode="External" Id="rId2782"/><Relationship Type="http://schemas.openxmlformats.org/officeDocument/2006/relationships/hyperlink" Target="https://grantcue.com/foundations/kanaan-family-foundation-320121980" TargetMode="External" Id="rId2783"/><Relationship Type="http://schemas.openxmlformats.org/officeDocument/2006/relationships/hyperlink" Target="https://grantcue.com/foundations/the-walter-e-schmid-family-foundation-816908327" TargetMode="External" Id="rId2784"/><Relationship Type="http://schemas.openxmlformats.org/officeDocument/2006/relationships/hyperlink" Target="https://grantcue.com/foundations/steele-family-foundation-223431692" TargetMode="External" Id="rId2785"/><Relationship Type="http://schemas.openxmlformats.org/officeDocument/2006/relationships/hyperlink" Target="https://grantcue.com/foundations/birchas-mordechai-charitable-foundation-262294829" TargetMode="External" Id="rId2786"/><Relationship Type="http://schemas.openxmlformats.org/officeDocument/2006/relationships/hyperlink" Target="https://grantcue.com/foundations/achim-foundation-113622409" TargetMode="External" Id="rId2787"/><Relationship Type="http://schemas.openxmlformats.org/officeDocument/2006/relationships/hyperlink" Target="https://grantcue.com/foundations/corinthian-international-foundation-c-o-larry-miller-222701884" TargetMode="External" Id="rId2788"/><Relationship Type="http://schemas.openxmlformats.org/officeDocument/2006/relationships/hyperlink" Target="https://grantcue.com/foundations/shanken-family-foundation-134027049" TargetMode="External" Id="rId2789"/><Relationship Type="http://schemas.openxmlformats.org/officeDocument/2006/relationships/hyperlink" Target="https://grantcue.com/foundations/elias-foundation-134092287" TargetMode="External" Id="rId2790"/><Relationship Type="http://schemas.openxmlformats.org/officeDocument/2006/relationships/hyperlink" Target="https://grantcue.com/foundations/fondation-dune-inc-843840295" TargetMode="External" Id="rId2791"/><Relationship Type="http://schemas.openxmlformats.org/officeDocument/2006/relationships/hyperlink" Target="https://grantcue.com/foundations/the-lori-and-mark-fife-foundation-inc-522026744" TargetMode="External" Id="rId2792"/><Relationship Type="http://schemas.openxmlformats.org/officeDocument/2006/relationships/hyperlink" Target="https://grantcue.com/foundations/capri-holdings-foundation-for-the-advancement-of-diversity-in-fashion-inc-854107828" TargetMode="External" Id="rId2793"/><Relationship Type="http://schemas.openxmlformats.org/officeDocument/2006/relationships/hyperlink" Target="https://grantcue.com/foundations/queensgate-foundation-c-o-tag-associates-llc-133336710" TargetMode="External" Id="rId2794"/><Relationship Type="http://schemas.openxmlformats.org/officeDocument/2006/relationships/hyperlink" Target="https://grantcue.com/foundations/the-william-c-bullitt-foundation-inc-134183316" TargetMode="External" Id="rId2795"/><Relationship Type="http://schemas.openxmlformats.org/officeDocument/2006/relationships/hyperlink" Target="https://grantcue.com/foundations/american-academy-of-arts-and-letters-130429640" TargetMode="External" Id="rId2796"/><Relationship Type="http://schemas.openxmlformats.org/officeDocument/2006/relationships/hyperlink" Target="https://grantcue.com/foundations/norman-foundation-inc-131862694" TargetMode="External" Id="rId2797"/><Relationship Type="http://schemas.openxmlformats.org/officeDocument/2006/relationships/hyperlink" Target="https://grantcue.com/foundations/the-donald-f-and-maxine-b-davison-foundation-306010237" TargetMode="External" Id="rId2798"/><Relationship Type="http://schemas.openxmlformats.org/officeDocument/2006/relationships/hyperlink" Target="https://grantcue.com/foundations/the-dorothy-and-david-schachne-charitabl-842353137" TargetMode="External" Id="rId2799"/><Relationship Type="http://schemas.openxmlformats.org/officeDocument/2006/relationships/hyperlink" Target="https://grantcue.com/foundations/the-brooklyn-nets-and-new-york-liberty-foundation-205370246" TargetMode="External" Id="rId2800"/><Relationship Type="http://schemas.openxmlformats.org/officeDocument/2006/relationships/hyperlink" Target="https://grantcue.com/foundations/eisenberg-family-foundation-817084477" TargetMode="External" Id="rId2801"/><Relationship Type="http://schemas.openxmlformats.org/officeDocument/2006/relationships/hyperlink" Target="https://grantcue.com/foundations/helen-and-irving-spatz-foundation-136816200" TargetMode="External" Id="rId2802"/><Relationship Type="http://schemas.openxmlformats.org/officeDocument/2006/relationships/hyperlink" Target="https://grantcue.com/foundations/joseph-family-foundation-813816397" TargetMode="External" Id="rId2803"/><Relationship Type="http://schemas.openxmlformats.org/officeDocument/2006/relationships/hyperlink" Target="https://grantcue.com/foundations/the-june-leaf-and-robert-frank-fdn-inc-f-k-a-the-andrea-frank-fdn-inc-133857299" TargetMode="External" Id="rId2804"/><Relationship Type="http://schemas.openxmlformats.org/officeDocument/2006/relationships/hyperlink" Target="https://grantcue.com/foundations/the-david-hochberg-foundation-c-o-citrin-cooperman-133800403" TargetMode="External" Id="rId2805"/><Relationship Type="http://schemas.openxmlformats.org/officeDocument/2006/relationships/hyperlink" Target="https://grantcue.com/foundations/linda-and-denis-cronin-foundation-inc-112537407" TargetMode="External" Id="rId2806"/><Relationship Type="http://schemas.openxmlformats.org/officeDocument/2006/relationships/hyperlink" Target="https://grantcue.com/foundations/larry-and-millie-magid-family-foundation-inc-814984390" TargetMode="External" Id="rId2807"/><Relationship Type="http://schemas.openxmlformats.org/officeDocument/2006/relationships/hyperlink" Target="https://grantcue.com/foundations/fred-and-patricia-salerno-private-foundation-472277331" TargetMode="External" Id="rId2808"/><Relationship Type="http://schemas.openxmlformats.org/officeDocument/2006/relationships/hyperlink" Target="https://grantcue.com/foundations/leroy-neiman-and-janet-byrne-neiman-foundation-inc-133385053" TargetMode="External" Id="rId2809"/><Relationship Type="http://schemas.openxmlformats.org/officeDocument/2006/relationships/hyperlink" Target="https://grantcue.com/foundations/the-rita-and-burt-tansky-foundation-453516217" TargetMode="External" Id="rId2810"/><Relationship Type="http://schemas.openxmlformats.org/officeDocument/2006/relationships/hyperlink" Target="https://grantcue.com/foundations/the-andre-and-elizabeth-kertesz-foundation-inc-133136378" TargetMode="External" Id="rId2811"/><Relationship Type="http://schemas.openxmlformats.org/officeDocument/2006/relationships/hyperlink" Target="https://grantcue.com/foundations/stephen-and-pamela-thorne-foundation-trust-821937637" TargetMode="External" Id="rId2812"/><Relationship Type="http://schemas.openxmlformats.org/officeDocument/2006/relationships/hyperlink" Target="https://grantcue.com/foundations/burton-g-and-anne-c-greenblatt-foundation-inc-521638050" TargetMode="External" Id="rId2813"/><Relationship Type="http://schemas.openxmlformats.org/officeDocument/2006/relationships/hyperlink" Target="https://grantcue.com/foundations/william-rankin-elizabeth-forbes-rankin-trust-136584984" TargetMode="External" Id="rId2814"/><Relationship Type="http://schemas.openxmlformats.org/officeDocument/2006/relationships/hyperlink" Target="https://grantcue.com/foundations/the-zev-and-susan-munk-family-foundation-472374942" TargetMode="External" Id="rId2815"/><Relationship Type="http://schemas.openxmlformats.org/officeDocument/2006/relationships/hyperlink" Target="https://grantcue.com/foundations/howard-and-amy-finkelstein-foundation-inc-134092400" TargetMode="External" Id="rId2816"/><Relationship Type="http://schemas.openxmlformats.org/officeDocument/2006/relationships/hyperlink" Target="https://grantcue.com/foundations/stephens-family-charitable-foundation-205494733" TargetMode="External" Id="rId2817"/><Relationship Type="http://schemas.openxmlformats.org/officeDocument/2006/relationships/hyperlink" Target="https://grantcue.com/foundations/shockwave-foundation-850933937" TargetMode="External" Id="rId2818"/><Relationship Type="http://schemas.openxmlformats.org/officeDocument/2006/relationships/hyperlink" Target="https://grantcue.com/foundations/the-marlee-foundation-inc-473165035" TargetMode="External" Id="rId2819"/><Relationship Type="http://schemas.openxmlformats.org/officeDocument/2006/relationships/hyperlink" Target="https://grantcue.com/foundations/fite-family-foundation-844280222" TargetMode="External" Id="rId2820"/><Relationship Type="http://schemas.openxmlformats.org/officeDocument/2006/relationships/hyperlink" Target="https://grantcue.com/foundations/steven-a-and-marianne-m-mills-charitable-foundation-inc-311764912" TargetMode="External" Id="rId2821"/><Relationship Type="http://schemas.openxmlformats.org/officeDocument/2006/relationships/hyperlink" Target="https://grantcue.com/foundations/the-ping-y-tai-foundation-inc-co-shapiro-and-duffalo-cpa-pc-133980789" TargetMode="External" Id="rId2822"/><Relationship Type="http://schemas.openxmlformats.org/officeDocument/2006/relationships/hyperlink" Target="https://grantcue.com/foundations/lovell-family-ltd-136149611" TargetMode="External" Id="rId2823"/><Relationship Type="http://schemas.openxmlformats.org/officeDocument/2006/relationships/hyperlink" Target="https://grantcue.com/foundations/howard-and-debbie-schiller-foundation-133933626" TargetMode="External" Id="rId2824"/><Relationship Type="http://schemas.openxmlformats.org/officeDocument/2006/relationships/hyperlink" Target="https://grantcue.com/foundations/charitable-trust-uwo-elizabeth-k-dollard-133496754" TargetMode="External" Id="rId2825"/><Relationship Type="http://schemas.openxmlformats.org/officeDocument/2006/relationships/hyperlink" Target="https://grantcue.com/foundations/jane-a-lehman-and-alan-g-lehman-foundation-256818502" TargetMode="External" Id="rId2826"/><Relationship Type="http://schemas.openxmlformats.org/officeDocument/2006/relationships/hyperlink" Target="https://grantcue.com/foundations/gannett-foundation-inc-541568843" TargetMode="External" Id="rId2827"/><Relationship Type="http://schemas.openxmlformats.org/officeDocument/2006/relationships/hyperlink" Target="https://grantcue.com/foundations/eaglemere-foundation-inc-043424302" TargetMode="External" Id="rId2828"/><Relationship Type="http://schemas.openxmlformats.org/officeDocument/2006/relationships/hyperlink" Target="https://grantcue.com/foundations/the-pargh-foundation-833049885" TargetMode="External" Id="rId2829"/><Relationship Type="http://schemas.openxmlformats.org/officeDocument/2006/relationships/hyperlink" Target="https://grantcue.com/foundations/aufzien-foundation-inc-222838652" TargetMode="External" Id="rId2830"/><Relationship Type="http://schemas.openxmlformats.org/officeDocument/2006/relationships/hyperlink" Target="https://grantcue.com/foundations/the-greater-norwich-foundation-166064927" TargetMode="External" Id="rId2831"/><Relationship Type="http://schemas.openxmlformats.org/officeDocument/2006/relationships/hyperlink" Target="https://grantcue.com/foundations/reyim-ahuvim-foundation-200375295" TargetMode="External" Id="rId2832"/><Relationship Type="http://schemas.openxmlformats.org/officeDocument/2006/relationships/hyperlink" Target="https://grantcue.com/foundations/the-dale-and-max-berger-family-foundation-461612011" TargetMode="External" Id="rId2833"/><Relationship Type="http://schemas.openxmlformats.org/officeDocument/2006/relationships/hyperlink" Target="https://grantcue.com/foundations/barry-friedberg-and-charlotte-moss-family-foundation-137154197" TargetMode="External" Id="rId2834"/><Relationship Type="http://schemas.openxmlformats.org/officeDocument/2006/relationships/hyperlink" Target="https://grantcue.com/foundations/guerrerio-family-foundation-431871849" TargetMode="External" Id="rId2835"/><Relationship Type="http://schemas.openxmlformats.org/officeDocument/2006/relationships/hyperlink" Target="https://grantcue.com/foundations/halff-windham-foundation-832365293" TargetMode="External" Id="rId2836"/><Relationship Type="http://schemas.openxmlformats.org/officeDocument/2006/relationships/hyperlink" Target="https://grantcue.com/foundations/uw-martin-s-paine-fdn-136074009" TargetMode="External" Id="rId2837"/><Relationship Type="http://schemas.openxmlformats.org/officeDocument/2006/relationships/hyperlink" Target="https://grantcue.com/foundations/the-susan-stein-shiva-foundation-fka-the-susan-s-shiva-foundation-273493774" TargetMode="External" Id="rId2838"/><Relationship Type="http://schemas.openxmlformats.org/officeDocument/2006/relationships/hyperlink" Target="https://grantcue.com/foundations/marietta-and-andrew-romay-foundation-inc-c-o-peter-frey-133596234" TargetMode="External" Id="rId2839"/><Relationship Type="http://schemas.openxmlformats.org/officeDocument/2006/relationships/hyperlink" Target="https://grantcue.com/foundations/the-1156-foundation-466731126" TargetMode="External" Id="rId2840"/><Relationship Type="http://schemas.openxmlformats.org/officeDocument/2006/relationships/hyperlink" Target="https://grantcue.com/foundations/the-robert-and-nettie-benenson-founda-510173119" TargetMode="External" Id="rId2841"/><Relationship Type="http://schemas.openxmlformats.org/officeDocument/2006/relationships/hyperlink" Target="https://grantcue.com/foundations/tower-family-north-country-foundati-844705293" TargetMode="External" Id="rId2842"/><Relationship Type="http://schemas.openxmlformats.org/officeDocument/2006/relationships/hyperlink" Target="https://grantcue.com/foundations/rowboat-family-foundation-814333414" TargetMode="External" Id="rId2843"/><Relationship Type="http://schemas.openxmlformats.org/officeDocument/2006/relationships/hyperlink" Target="https://grantcue.com/foundations/create-tailwind-foundation-813849718" TargetMode="External" Id="rId2844"/><Relationship Type="http://schemas.openxmlformats.org/officeDocument/2006/relationships/hyperlink" Target="https://grantcue.com/foundations/jas-family-foundation-611582623" TargetMode="External" Id="rId2845"/><Relationship Type="http://schemas.openxmlformats.org/officeDocument/2006/relationships/hyperlink" Target="https://grantcue.com/foundations/c-and-y-foundation-inc-043666136" TargetMode="External" Id="rId2846"/><Relationship Type="http://schemas.openxmlformats.org/officeDocument/2006/relationships/hyperlink" Target="https://grantcue.com/foundations/aw-dormeuil-and-r-dormeuil-foundation-c-o-degaetano-and-carr-133301202" TargetMode="External" Id="rId2847"/><Relationship Type="http://schemas.openxmlformats.org/officeDocument/2006/relationships/hyperlink" Target="https://grantcue.com/foundations/the-barbara-epstein-foundation-inc-c-o-lewis-epstein-208355941" TargetMode="External" Id="rId2848"/><Relationship Type="http://schemas.openxmlformats.org/officeDocument/2006/relationships/hyperlink" Target="https://grantcue.com/foundations/pivotal-philanthropies-foundation-882918646" TargetMode="External" Id="rId2849"/><Relationship Type="http://schemas.openxmlformats.org/officeDocument/2006/relationships/hyperlink" Target="https://williampennfoundation.org/" TargetMode="External" Id="rId2850"/><Relationship Type="http://schemas.openxmlformats.org/officeDocument/2006/relationships/hyperlink" Target="https://grantcue.com/foundations/the-william-penn-foundation-231503488" TargetMode="External" Id="rId2851"/><Relationship Type="http://schemas.openxmlformats.org/officeDocument/2006/relationships/hyperlink" Target="https://grantcue.com/foundations/the-carl-victor-page-memorial-foundation-201922957" TargetMode="External" Id="rId2852"/><Relationship Type="http://schemas.openxmlformats.org/officeDocument/2006/relationships/hyperlink" Target="https://grantcue.com/foundations/the-paul-e-singer-foundation-272009342" TargetMode="External" Id="rId2853"/><Relationship Type="http://schemas.openxmlformats.org/officeDocument/2006/relationships/hyperlink" Target="https://grantcue.com/foundations/the-snider-foundation-232047668" TargetMode="External" Id="rId2854"/><Relationship Type="http://schemas.openxmlformats.org/officeDocument/2006/relationships/hyperlink" Target="https://www.heinz.org/" TargetMode="External" Id="rId2855"/><Relationship Type="http://schemas.openxmlformats.org/officeDocument/2006/relationships/hyperlink" Target="https://grantcue.com/foundations/the-heinz-endowments-251721100" TargetMode="External" Id="rId2856"/><Relationship Type="http://schemas.openxmlformats.org/officeDocument/2006/relationships/hyperlink" Target="https://grantcue.com/foundations/the-norman-r-rales-and-ruth-rales-foundation-596874589" TargetMode="External" Id="rId2857"/><Relationship Type="http://schemas.openxmlformats.org/officeDocument/2006/relationships/hyperlink" Target="https://grantcue.com/foundations/horowitz-family-foundation-c-o-frank-rimerman-co-llp-357050910" TargetMode="External" Id="rId2858"/><Relationship Type="http://schemas.openxmlformats.org/officeDocument/2006/relationships/hyperlink" Target="https://www.rkmf.org/" TargetMode="External" Id="rId2859"/><Relationship Type="http://schemas.openxmlformats.org/officeDocument/2006/relationships/hyperlink" Target="https://grantcue.com/foundations/richard-king-mellon-foundation-251127705" TargetMode="External" Id="rId2860"/><Relationship Type="http://schemas.openxmlformats.org/officeDocument/2006/relationships/hyperlink" Target="http://hillmanfamilyfoundations.org/" TargetMode="External" Id="rId2861"/><Relationship Type="http://schemas.openxmlformats.org/officeDocument/2006/relationships/hyperlink" Target="https://grantcue.com/foundations/hillman-family-foundations-256065959" TargetMode="External" Id="rId2862"/><Relationship Type="http://schemas.openxmlformats.org/officeDocument/2006/relationships/hyperlink" Target="https://grantcue.com/foundations/the-davis-family-foundation-inc-010751429" TargetMode="External" Id="rId2863"/><Relationship Type="http://schemas.openxmlformats.org/officeDocument/2006/relationships/hyperlink" Target="https://grantcue.com/foundations/hess-foundation-inc-221713046" TargetMode="External" Id="rId2864"/><Relationship Type="http://schemas.openxmlformats.org/officeDocument/2006/relationships/hyperlink" Target="https://grantcue.com/foundations/w-p-carey-foundation-inc-133597510" TargetMode="External" Id="rId2865"/><Relationship Type="http://schemas.openxmlformats.org/officeDocument/2006/relationships/hyperlink" Target="https://grantcue.com/foundations/enlight-foundation-201063909" TargetMode="External" Id="rId2866"/><Relationship Type="http://schemas.openxmlformats.org/officeDocument/2006/relationships/hyperlink" Target="https://grantcue.com/foundations/mccune-foundation-pnc-bank-na-256210269" TargetMode="External" Id="rId2867"/><Relationship Type="http://schemas.openxmlformats.org/officeDocument/2006/relationships/hyperlink" Target="https://colcomfdn.org/" TargetMode="External" Id="rId2868"/><Relationship Type="http://schemas.openxmlformats.org/officeDocument/2006/relationships/hyperlink" Target="https://grantcue.com/foundations/colcom-foundation-311479839" TargetMode="External" Id="rId2869"/><Relationship Type="http://schemas.openxmlformats.org/officeDocument/2006/relationships/hyperlink" Target="https://grantcue.com/foundations/the-spray-foundation-inc-c-o-clay-k-kirk-582219018" TargetMode="External" Id="rId2870"/><Relationship Type="http://schemas.openxmlformats.org/officeDocument/2006/relationships/hyperlink" Target="https://grantcue.com/foundations/the-hollyhock-foundation-inc-c-o-robert-a-karr-542091336" TargetMode="External" Id="rId2871"/><Relationship Type="http://schemas.openxmlformats.org/officeDocument/2006/relationships/hyperlink" Target="https://grantcue.com/foundations/the-mark-e-and-mary-a-davis-foundation-326369521" TargetMode="External" Id="rId2872"/><Relationship Type="http://schemas.openxmlformats.org/officeDocument/2006/relationships/hyperlink" Target="https://grantcue.com/foundations/the-howley-foundation-616565954" TargetMode="External" Id="rId2873"/><Relationship Type="http://schemas.openxmlformats.org/officeDocument/2006/relationships/hyperlink" Target="https://grantcue.com/foundations/orland-bethel-family-foundation-921328620" TargetMode="External" Id="rId2874"/><Relationship Type="http://schemas.openxmlformats.org/officeDocument/2006/relationships/hyperlink" Target="https://grantcue.com/foundations/colton-family-foundation-c-o-stewart-m-colton-222520918" TargetMode="External" Id="rId2875"/><Relationship Type="http://schemas.openxmlformats.org/officeDocument/2006/relationships/hyperlink" Target="https://grantcue.com/foundations/wyncote-foundation-263535044" TargetMode="External" Id="rId2876"/><Relationship Type="http://schemas.openxmlformats.org/officeDocument/2006/relationships/hyperlink" Target="https://posnerfoundation.org/" TargetMode="External" Id="rId2877"/><Relationship Type="http://schemas.openxmlformats.org/officeDocument/2006/relationships/hyperlink" Target="https://grantcue.com/foundations/posner-foundation-of-pittsburgh-256055022" TargetMode="External" Id="rId2878"/><Relationship Type="http://schemas.openxmlformats.org/officeDocument/2006/relationships/hyperlink" Target="https://grantcue.com/foundations/esb3-foundation-741488953" TargetMode="External" Id="rId2879"/><Relationship Type="http://schemas.openxmlformats.org/officeDocument/2006/relationships/hyperlink" Target="https://www.scaife.com/" TargetMode="External" Id="rId2880"/><Relationship Type="http://schemas.openxmlformats.org/officeDocument/2006/relationships/hyperlink" Target="https://grantcue.com/foundations/allegheny-foundation-256012303" TargetMode="External" Id="rId2881"/><Relationship Type="http://schemas.openxmlformats.org/officeDocument/2006/relationships/hyperlink" Target="https://grantcue.com/foundations/the-james-huntington-foundation-c-o-mr-samuel-h-ellis-363553345" TargetMode="External" Id="rId2882"/><Relationship Type="http://schemas.openxmlformats.org/officeDocument/2006/relationships/hyperlink" Target="https://grantcue.com/foundations/beloved-in-christ-foundation-320395390" TargetMode="External" Id="rId2883"/><Relationship Type="http://schemas.openxmlformats.org/officeDocument/2006/relationships/hyperlink" Target="https://www.airproducts.com/company" TargetMode="External" Id="rId2884"/><Relationship Type="http://schemas.openxmlformats.org/officeDocument/2006/relationships/hyperlink" Target="https://grantcue.com/foundations/air-products-foundation-232130928" TargetMode="External" Id="rId2885"/><Relationship Type="http://schemas.openxmlformats.org/officeDocument/2006/relationships/hyperlink" Target="https://grantcue.com/foundations/the-james-family-charitable-foundation-137051493" TargetMode="External" Id="rId2886"/><Relationship Type="http://schemas.openxmlformats.org/officeDocument/2006/relationships/hyperlink" Target="https://buncher.com/about/history/" TargetMode="External" Id="rId2887"/><Relationship Type="http://schemas.openxmlformats.org/officeDocument/2006/relationships/hyperlink" Target="https://grantcue.com/foundations/the-jack-buncher-foundation-237366998" TargetMode="External" Id="rId2888"/><Relationship Type="http://schemas.openxmlformats.org/officeDocument/2006/relationships/hyperlink" Target="https://www.wwsmithcharitabletrust.org/" TargetMode="External" Id="rId2889"/><Relationship Type="http://schemas.openxmlformats.org/officeDocument/2006/relationships/hyperlink" Target="https://grantcue.com/foundations/w-w-smith-charitable-trust-236648841" TargetMode="External" Id="rId2890"/><Relationship Type="http://schemas.openxmlformats.org/officeDocument/2006/relationships/hyperlink" Target="https://grantcue.com/foundations/dhanam-foundation-201914298" TargetMode="External" Id="rId2891"/><Relationship Type="http://schemas.openxmlformats.org/officeDocument/2006/relationships/hyperlink" Target="https://www.monellfoundation.org/" TargetMode="External" Id="rId2892"/><Relationship Type="http://schemas.openxmlformats.org/officeDocument/2006/relationships/hyperlink" Target="https://grantcue.com/foundations/the-ambrose-monell-foundation-c-o-fulton-vittoria-llp-131982683" TargetMode="External" Id="rId2893"/><Relationship Type="http://schemas.openxmlformats.org/officeDocument/2006/relationships/hyperlink" Target="https://grantcue.com/foundations/the-ezrah-charitable-trust-812608588" TargetMode="External" Id="rId2894"/><Relationship Type="http://schemas.openxmlformats.org/officeDocument/2006/relationships/hyperlink" Target="http://www.highmarkfoundation.org/" TargetMode="External" Id="rId2895"/><Relationship Type="http://schemas.openxmlformats.org/officeDocument/2006/relationships/hyperlink" Target="https://grantcue.com/foundations/highmark-foundation-251876666" TargetMode="External" Id="rId2896"/><Relationship Type="http://schemas.openxmlformats.org/officeDocument/2006/relationships/hyperlink" Target="https://grantcue.com/foundations/claws-foundation-c-o-sterling-foundation-management-llc-201658710" TargetMode="External" Id="rId2897"/><Relationship Type="http://schemas.openxmlformats.org/officeDocument/2006/relationships/hyperlink" Target="https://grantcue.com/foundations/the-neubauer-family-foundation-256627704" TargetMode="External" Id="rId2898"/><Relationship Type="http://schemas.openxmlformats.org/officeDocument/2006/relationships/hyperlink" Target="https://grantcue.com/foundations/lasko-family-foundation-232307053" TargetMode="External" Id="rId2899"/><Relationship Type="http://schemas.openxmlformats.org/officeDocument/2006/relationships/hyperlink" Target="https://grantcue.com/foundations/lincoln-financial-foundation-inc-356042099" TargetMode="External" Id="rId2900"/><Relationship Type="http://schemas.openxmlformats.org/officeDocument/2006/relationships/hyperlink" Target="https://grantcue.com/foundations/deborah-joy-simon-charitable-foundation-300125798" TargetMode="External" Id="rId2901"/><Relationship Type="http://schemas.openxmlformats.org/officeDocument/2006/relationships/hyperlink" Target="https://grantcue.com/foundations/falling-leaves-foundation-204861119" TargetMode="External" Id="rId2902"/><Relationship Type="http://schemas.openxmlformats.org/officeDocument/2006/relationships/hyperlink" Target="https://grantcue.com/foundations/the-daniel-b-and-florence-e-green-foundation-201910865" TargetMode="External" Id="rId2903"/><Relationship Type="http://schemas.openxmlformats.org/officeDocument/2006/relationships/hyperlink" Target="https://www.connellyfdn.org/" TargetMode="External" Id="rId2904"/><Relationship Type="http://schemas.openxmlformats.org/officeDocument/2006/relationships/hyperlink" Target="https://grantcue.com/foundations/connelly-foundation-236296825" TargetMode="External" Id="rId2905"/><Relationship Type="http://schemas.openxmlformats.org/officeDocument/2006/relationships/hyperlink" Target="https://www.questdiagnostics.com/" TargetMode="External" Id="rId2906"/><Relationship Type="http://schemas.openxmlformats.org/officeDocument/2006/relationships/hyperlink" Target="https://grantcue.com/foundations/quest-diagnostics-foundation-inc-223093807" TargetMode="External" Id="rId2907"/><Relationship Type="http://schemas.openxmlformats.org/officeDocument/2006/relationships/hyperlink" Target="https://grantcue.com/foundations/rise8-foundation-c-o-acadia-family-office-266476207" TargetMode="External" Id="rId2908"/><Relationship Type="http://schemas.openxmlformats.org/officeDocument/2006/relationships/hyperlink" Target="https://grantcue.com/foundations/i-am-mercy-foundation-a-k-a-i-am-the-vine-foundation-873403254" TargetMode="External" Id="rId2909"/><Relationship Type="http://schemas.openxmlformats.org/officeDocument/2006/relationships/hyperlink" Target="https://www.williamgmcgowanfund.org/" TargetMode="External" Id="rId2910"/><Relationship Type="http://schemas.openxmlformats.org/officeDocument/2006/relationships/hyperlink" Target="https://grantcue.com/foundations/william-g-mcgowan-charitable-fund-521829785" TargetMode="External" Id="rId2911"/><Relationship Type="http://schemas.openxmlformats.org/officeDocument/2006/relationships/hyperlink" Target="https://www.steinmanfoundation.org/" TargetMode="External" Id="rId2912"/><Relationship Type="http://schemas.openxmlformats.org/officeDocument/2006/relationships/hyperlink" Target="https://grantcue.com/foundations/the-steinman-foundation-236266377" TargetMode="External" Id="rId2913"/><Relationship Type="http://schemas.openxmlformats.org/officeDocument/2006/relationships/hyperlink" Target="https://grantcue.com/foundations/the-e-and-ss-foundation-inc-460666419" TargetMode="External" Id="rId2914"/><Relationship Type="http://schemas.openxmlformats.org/officeDocument/2006/relationships/hyperlink" Target="http://www.cigna.com/ABOUTUS/COMMUNITY/GIVING.HTML" TargetMode="External" Id="rId2915"/><Relationship Type="http://schemas.openxmlformats.org/officeDocument/2006/relationships/hyperlink" Target="https://grantcue.com/foundations/the-cigna-group-foundation-236261726" TargetMode="External" Id="rId2916"/><Relationship Type="http://schemas.openxmlformats.org/officeDocument/2006/relationships/hyperlink" Target="https://grantcue.com/foundations/the-rutledge-family-foundation-810861760" TargetMode="External" Id="rId2917"/><Relationship Type="http://schemas.openxmlformats.org/officeDocument/2006/relationships/hyperlink" Target="https://www.grable.org/" TargetMode="External" Id="rId2918"/><Relationship Type="http://schemas.openxmlformats.org/officeDocument/2006/relationships/hyperlink" Target="https://grantcue.com/foundations/the-grable-foundation-251309888" TargetMode="External" Id="rId2919"/><Relationship Type="http://schemas.openxmlformats.org/officeDocument/2006/relationships/hyperlink" Target="https://www.pplweb.com/communities/ppl-foundation/" TargetMode="External" Id="rId2920"/><Relationship Type="http://schemas.openxmlformats.org/officeDocument/2006/relationships/hyperlink" Target="https://grantcue.com/foundations/ppl-foundation-461605118" TargetMode="External" Id="rId2921"/><Relationship Type="http://schemas.openxmlformats.org/officeDocument/2006/relationships/hyperlink" Target="https://grantcue.com/foundations/the-rider-pool-foundation-236207356" TargetMode="External" Id="rId2922"/><Relationship Type="http://schemas.openxmlformats.org/officeDocument/2006/relationships/hyperlink" Target="https://grantcue.com/foundations/dunleavy-foundation-854313867" TargetMode="External" Id="rId2923"/><Relationship Type="http://schemas.openxmlformats.org/officeDocument/2006/relationships/hyperlink" Target="https://grantcue.com/foundations/the-mitchell-and-hilarie-morgan-family-foundation-256683715" TargetMode="External" Id="rId2924"/><Relationship Type="http://schemas.openxmlformats.org/officeDocument/2006/relationships/hyperlink" Target="https://powdermillfoundation.org/" TargetMode="External" Id="rId2925"/><Relationship Type="http://schemas.openxmlformats.org/officeDocument/2006/relationships/hyperlink" Target="https://grantcue.com/foundations/powder-mill-foundation-237751589" TargetMode="External" Id="rId2926"/><Relationship Type="http://schemas.openxmlformats.org/officeDocument/2006/relationships/hyperlink" Target="https://grantcue.com/foundations/wilson-foundation-863212786" TargetMode="External" Id="rId2927"/><Relationship Type="http://schemas.openxmlformats.org/officeDocument/2006/relationships/hyperlink" Target="https://www.allonefoundations.org/" TargetMode="External" Id="rId2928"/><Relationship Type="http://schemas.openxmlformats.org/officeDocument/2006/relationships/hyperlink" Target="https://grantcue.com/foundations/allone-foundation-300892103" TargetMode="External" Id="rId2929"/><Relationship Type="http://schemas.openxmlformats.org/officeDocument/2006/relationships/hyperlink" Target="https://grantcue.com/foundations/the-barrack-foundation-232084461" TargetMode="External" Id="rId2930"/><Relationship Type="http://schemas.openxmlformats.org/officeDocument/2006/relationships/hyperlink" Target="https://grantcue.com/foundations/the-maguire-foundation-233057805" TargetMode="External" Id="rId2931"/><Relationship Type="http://schemas.openxmlformats.org/officeDocument/2006/relationships/hyperlink" Target="https://www.mosestaylorfoundation.org/" TargetMode="External" Id="rId2932"/><Relationship Type="http://schemas.openxmlformats.org/officeDocument/2006/relationships/hyperlink" Target="https://grantcue.com/foundations/moses-taylor-foundation-inc-232281586" TargetMode="External" Id="rId2933"/><Relationship Type="http://schemas.openxmlformats.org/officeDocument/2006/relationships/hyperlink" Target="https://grantcue.com/foundations/weitzman-family-foundation-466477200" TargetMode="External" Id="rId2934"/><Relationship Type="http://schemas.openxmlformats.org/officeDocument/2006/relationships/hyperlink" Target="https://grantcue.com/foundations/shear-family-foundation-inc-471833006" TargetMode="External" Id="rId2935"/><Relationship Type="http://schemas.openxmlformats.org/officeDocument/2006/relationships/hyperlink" Target="https://grantcue.com/foundations/the-g-unger-vetlesen-foundation-c-o-fulton-vittoria-llp-131982695" TargetMode="External" Id="rId2936"/><Relationship Type="http://schemas.openxmlformats.org/officeDocument/2006/relationships/hyperlink" Target="https://grantcue.com/foundations/raynier-institute-and-foundation-911644205" TargetMode="External" Id="rId2937"/><Relationship Type="http://schemas.openxmlformats.org/officeDocument/2006/relationships/hyperlink" Target="https://grantcue.com/foundations/the-hscc-stone-family-foundation-920613443" TargetMode="External" Id="rId2938"/><Relationship Type="http://schemas.openxmlformats.org/officeDocument/2006/relationships/hyperlink" Target="https://grantcue.com/foundations/the-ds-foundation-412115627" TargetMode="External" Id="rId2939"/><Relationship Type="http://schemas.openxmlformats.org/officeDocument/2006/relationships/hyperlink" Target="https://www.ibxfoundation.org/" TargetMode="External" Id="rId2940"/><Relationship Type="http://schemas.openxmlformats.org/officeDocument/2006/relationships/hyperlink" Target="https://grantcue.com/foundations/independence-blue-cross-foundation-364685801" TargetMode="External" Id="rId2941"/><Relationship Type="http://schemas.openxmlformats.org/officeDocument/2006/relationships/hyperlink" Target="https://grantcue.com/foundations/mbk-educational-foundation-inc-262987483" TargetMode="External" Id="rId2942"/><Relationship Type="http://schemas.openxmlformats.org/officeDocument/2006/relationships/hyperlink" Target="https://grantcue.com/foundations/the-allerton-foundation-inc-233035225" TargetMode="External" Id="rId2943"/><Relationship Type="http://schemas.openxmlformats.org/officeDocument/2006/relationships/hyperlink" Target="https://grantcue.com/foundations/the-walter-r-garrison-foundation-821851668" TargetMode="External" Id="rId2944"/><Relationship Type="http://schemas.openxmlformats.org/officeDocument/2006/relationships/hyperlink" Target="https://grantcue.com/foundations/the-davenport-family-foundation-237871419" TargetMode="External" Id="rId2945"/><Relationship Type="http://schemas.openxmlformats.org/officeDocument/2006/relationships/hyperlink" Target="https://grantcue.com/foundations/psalm-103-foundation-232500843" TargetMode="External" Id="rId2946"/><Relationship Type="http://schemas.openxmlformats.org/officeDocument/2006/relationships/hyperlink" Target="https://grantcue.com/foundations/howmet-aerospace-foundation-843022317" TargetMode="External" Id="rId2947"/><Relationship Type="http://schemas.openxmlformats.org/officeDocument/2006/relationships/hyperlink" Target="https://grantcue.com/foundations/the-story-garschina-foundation-co-kenneth-garschina-454039101" TargetMode="External" Id="rId2948"/><Relationship Type="http://schemas.openxmlformats.org/officeDocument/2006/relationships/hyperlink" Target="https://grantcue.com/foundations/william-maul-measey-trust-946714956" TargetMode="External" Id="rId2949"/><Relationship Type="http://schemas.openxmlformats.org/officeDocument/2006/relationships/hyperlink" Target="https://www.scaifefamily.org/" TargetMode="External" Id="rId2950"/><Relationship Type="http://schemas.openxmlformats.org/officeDocument/2006/relationships/hyperlink" Target="https://grantcue.com/foundations/scaife-family-foundation-251427015" TargetMode="External" Id="rId2951"/><Relationship Type="http://schemas.openxmlformats.org/officeDocument/2006/relationships/hyperlink" Target="https://grantcue.com/foundations/kolatch-family-foundation-133918276" TargetMode="External" Id="rId2952"/><Relationship Type="http://schemas.openxmlformats.org/officeDocument/2006/relationships/hyperlink" Target="https://www.buhlfoundation.org/" TargetMode="External" Id="rId2953"/><Relationship Type="http://schemas.openxmlformats.org/officeDocument/2006/relationships/hyperlink" Target="https://grantcue.com/foundations/the-buhl-foundation-250378910" TargetMode="External" Id="rId2954"/><Relationship Type="http://schemas.openxmlformats.org/officeDocument/2006/relationships/hyperlink" Target="https://grantcue.com/foundations/scott-foundation-inc-454330408" TargetMode="External" Id="rId2955"/><Relationship Type="http://schemas.openxmlformats.org/officeDocument/2006/relationships/hyperlink" Target="https://mcelhattan.org/" TargetMode="External" Id="rId2956"/><Relationship Type="http://schemas.openxmlformats.org/officeDocument/2006/relationships/hyperlink" Target="https://grantcue.com/foundations/mcelhattan-foundation-251756557" TargetMode="External" Id="rId2957"/><Relationship Type="http://schemas.openxmlformats.org/officeDocument/2006/relationships/hyperlink" Target="https://www.scattergoodfoundation.org/" TargetMode="External" Id="rId2958"/><Relationship Type="http://schemas.openxmlformats.org/officeDocument/2006/relationships/hyperlink" Target="https://grantcue.com/foundations/scattergood-behavioral-health-foundation-231352178" TargetMode="External" Id="rId2959"/><Relationship Type="http://schemas.openxmlformats.org/officeDocument/2006/relationships/hyperlink" Target="https://grantcue.com/foundations/alverin-m-cornell-foundation-367371436" TargetMode="External" Id="rId2960"/><Relationship Type="http://schemas.openxmlformats.org/officeDocument/2006/relationships/hyperlink" Target="https://www.independencefoundation.org/" TargetMode="External" Id="rId2961"/><Relationship Type="http://schemas.openxmlformats.org/officeDocument/2006/relationships/hyperlink" Target="https://grantcue.com/foundations/independence-foundation-231352110" TargetMode="External" Id="rId2962"/><Relationship Type="http://schemas.openxmlformats.org/officeDocument/2006/relationships/hyperlink" Target="https://grantcue.com/foundations/smilow-foundation-066299809" TargetMode="External" Id="rId2963"/><Relationship Type="http://schemas.openxmlformats.org/officeDocument/2006/relationships/hyperlink" Target="https://grantcue.com/foundations/ryan-memorial-foundation-251781266" TargetMode="External" Id="rId2964"/><Relationship Type="http://schemas.openxmlformats.org/officeDocument/2006/relationships/hyperlink" Target="https://grantcue.com/foundations/the-harold-w-mcgraw-jr-family-foundation-inc-c-o-cummings-and-lockwood-273418504" TargetMode="External" Id="rId2965"/><Relationship Type="http://schemas.openxmlformats.org/officeDocument/2006/relationships/hyperlink" Target="https://grantcue.com/foundations/arconic-foundation-843049720" TargetMode="External" Id="rId2966"/><Relationship Type="http://schemas.openxmlformats.org/officeDocument/2006/relationships/hyperlink" Target="https://www.presserfoundation.org/" TargetMode="External" Id="rId2967"/><Relationship Type="http://schemas.openxmlformats.org/officeDocument/2006/relationships/hyperlink" Target="https://grantcue.com/foundations/the-presser-foundation-232164013" TargetMode="External" Id="rId2968"/><Relationship Type="http://schemas.openxmlformats.org/officeDocument/2006/relationships/hyperlink" Target="https://grantcue.com/foundations/david-and-laura-merage-foundation-450493925" TargetMode="External" Id="rId2969"/><Relationship Type="http://schemas.openxmlformats.org/officeDocument/2006/relationships/hyperlink" Target="https://grantcue.com/foundations/the-moh-foundation-680492736" TargetMode="External" Id="rId2970"/><Relationship Type="http://schemas.openxmlformats.org/officeDocument/2006/relationships/hyperlink" Target="https://www.sefada.org/" TargetMode="External" Id="rId2971"/><Relationship Type="http://schemas.openxmlformats.org/officeDocument/2006/relationships/hyperlink" Target="https://grantcue.com/foundations/silverback-educational-foundation-for-the-arts-dance-and-athletics-464902114" TargetMode="External" Id="rId2972"/><Relationship Type="http://schemas.openxmlformats.org/officeDocument/2006/relationships/hyperlink" Target="https://grantcue.com/foundations/clark-associates-charitable-foundation-c-o-fred-clark-256773373" TargetMode="External" Id="rId2973"/><Relationship Type="http://schemas.openxmlformats.org/officeDocument/2006/relationships/hyperlink" Target="https://grantcue.com/foundations/chappell-culpeper-family-foundation-256727111" TargetMode="External" Id="rId2974"/><Relationship Type="http://schemas.openxmlformats.org/officeDocument/2006/relationships/hyperlink" Target="https://grantcue.com/foundations/the-benter-foundation-c-o-william-benter-208807953" TargetMode="External" Id="rId2975"/><Relationship Type="http://schemas.openxmlformats.org/officeDocument/2006/relationships/hyperlink" Target="https://grantcue.com/foundations/alexander-and-jane-boyd-ta-foundation-232251378" TargetMode="External" Id="rId2976"/><Relationship Type="http://schemas.openxmlformats.org/officeDocument/2006/relationships/hyperlink" Target="https://www.dsfcf.org/" TargetMode="External" Id="rId2977"/><Relationship Type="http://schemas.openxmlformats.org/officeDocument/2006/relationships/hyperlink" Target="https://grantcue.com/foundations/dsf-charitable-foundation-inc-251847237" TargetMode="External" Id="rId2978"/><Relationship Type="http://schemas.openxmlformats.org/officeDocument/2006/relationships/hyperlink" Target="https://www.eqt.com/COMMUNITY/EQT-FOUNDATION" TargetMode="External" Id="rId2979"/><Relationship Type="http://schemas.openxmlformats.org/officeDocument/2006/relationships/hyperlink" Target="https://grantcue.com/foundations/eqt-foundation-043747289" TargetMode="External" Id="rId2980"/><Relationship Type="http://schemas.openxmlformats.org/officeDocument/2006/relationships/hyperlink" Target="https://grantcue.com/foundations/the-arthur-j-and-lee-r-glatfelter-foundation-232573295" TargetMode="External" Id="rId2981"/><Relationship Type="http://schemas.openxmlformats.org/officeDocument/2006/relationships/hyperlink" Target="https://grantcue.com/foundations/jhc-foundation-824058364" TargetMode="External" Id="rId2982"/><Relationship Type="http://schemas.openxmlformats.org/officeDocument/2006/relationships/hyperlink" Target="https://www.independencemedia.org/" TargetMode="External" Id="rId2983"/><Relationship Type="http://schemas.openxmlformats.org/officeDocument/2006/relationships/hyperlink" Target="https://grantcue.com/foundations/independence-public-media-of-philadelphia-inc-222600747" TargetMode="External" Id="rId2984"/><Relationship Type="http://schemas.openxmlformats.org/officeDocument/2006/relationships/hyperlink" Target="https://grantcue.com/foundations/jane-and-leonard-korman-family-foundation-204253701" TargetMode="External" Id="rId2985"/><Relationship Type="http://schemas.openxmlformats.org/officeDocument/2006/relationships/hyperlink" Target="https://grantcue.com/foundations/richard-c-von-hess-foundation-236962077" TargetMode="External" Id="rId2986"/><Relationship Type="http://schemas.openxmlformats.org/officeDocument/2006/relationships/hyperlink" Target="https://grantcue.com/foundations/airie-knipel-harry-v-and-j-william-warehime-foundation-311481509" TargetMode="External" Id="rId2987"/><Relationship Type="http://schemas.openxmlformats.org/officeDocument/2006/relationships/hyperlink" Target="https://grantcue.com/foundations/essa-bank-and-trust-foundation-208227643" TargetMode="External" Id="rId2988"/><Relationship Type="http://schemas.openxmlformats.org/officeDocument/2006/relationships/hyperlink" Target="https://grantcue.com/foundations/aldrich-foundation-873136736" TargetMode="External" Id="rId2989"/><Relationship Type="http://schemas.openxmlformats.org/officeDocument/2006/relationships/hyperlink" Target="https://grantcue.com/foundations/the-barba-family-foundation-inc-823703836" TargetMode="External" Id="rId2990"/><Relationship Type="http://schemas.openxmlformats.org/officeDocument/2006/relationships/hyperlink" Target="https://grantcue.com/foundations/edward-h-andrews-foundation-311514306" TargetMode="External" Id="rId2991"/><Relationship Type="http://schemas.openxmlformats.org/officeDocument/2006/relationships/hyperlink" Target="https://grantcue.com/foundations/rhoads-jr-jay-environmental-fund-tr-364613133" TargetMode="External" Id="rId2992"/><Relationship Type="http://schemas.openxmlformats.org/officeDocument/2006/relationships/hyperlink" Target="https://www.pottstownfoundation.org/" TargetMode="External" Id="rId2993"/><Relationship Type="http://schemas.openxmlformats.org/officeDocument/2006/relationships/hyperlink" Target="https://grantcue.com/foundations/pottstown-regional-community-foundation-fka-pottstown-area-health-and-wellness-232344729" TargetMode="External" Id="rId2994"/><Relationship Type="http://schemas.openxmlformats.org/officeDocument/2006/relationships/hyperlink" Target="https://www.palumbocharitabletrust.org/" TargetMode="External" Id="rId2995"/><Relationship Type="http://schemas.openxmlformats.org/officeDocument/2006/relationships/hyperlink" Target="https://grantcue.com/foundations/aj-and-sigismunda-palumbo-charitable-trust-256168159" TargetMode="External" Id="rId2996"/><Relationship Type="http://schemas.openxmlformats.org/officeDocument/2006/relationships/hyperlink" Target="https://www.measeyfoundation.org/" TargetMode="External" Id="rId2997"/><Relationship Type="http://schemas.openxmlformats.org/officeDocument/2006/relationships/hyperlink" Target="https://grantcue.com/foundations/benjamin-and-mary-siddons-measey-foundation-236298781" TargetMode="External" Id="rId2998"/><Relationship Type="http://schemas.openxmlformats.org/officeDocument/2006/relationships/hyperlink" Target="https://grantcue.com/foundations/the-specter-foundation-387076393" TargetMode="External" Id="rId2999"/><Relationship Type="http://schemas.openxmlformats.org/officeDocument/2006/relationships/hyperlink" Target="https://grantcue.com/foundations/keyes-foundation-911939734" TargetMode="External" Id="rId3000"/><Relationship Type="http://schemas.openxmlformats.org/officeDocument/2006/relationships/hyperlink" Target="https://grantcue.com/foundations/arete-foundation-236779271" TargetMode="External" Id="rId3001"/><Relationship Type="http://schemas.openxmlformats.org/officeDocument/2006/relationships/hyperlink" Target="https://trexlertrust.org/" TargetMode="External" Id="rId3002"/><Relationship Type="http://schemas.openxmlformats.org/officeDocument/2006/relationships/hyperlink" Target="https://grantcue.com/foundations/harry-c-trexler-estate-231162215" TargetMode="External" Id="rId3003"/><Relationship Type="http://schemas.openxmlformats.org/officeDocument/2006/relationships/hyperlink" Target="https://stoneleighfoundation.org/" TargetMode="External" Id="rId3004"/><Relationship Type="http://schemas.openxmlformats.org/officeDocument/2006/relationships/hyperlink" Target="https://grantcue.com/foundations/stoneleigh-foundation-371526458" TargetMode="External" Id="rId3005"/><Relationship Type="http://schemas.openxmlformats.org/officeDocument/2006/relationships/hyperlink" Target="https://grantcue.com/foundations/the-pilgrim-foundation-232955610" TargetMode="External" Id="rId3006"/><Relationship Type="http://schemas.openxmlformats.org/officeDocument/2006/relationships/hyperlink" Target="https://grantcue.com/foundations/the-woodtiger-fund-270222692" TargetMode="External" Id="rId3007"/><Relationship Type="http://schemas.openxmlformats.org/officeDocument/2006/relationships/hyperlink" Target="https://www.jkscharitablefoundation.org/" TargetMode="External" Id="rId3008"/><Relationship Type="http://schemas.openxmlformats.org/officeDocument/2006/relationships/hyperlink" Target="https://grantcue.com/foundations/jennie-k-scaife-charitable-foundation-inc-844738066" TargetMode="External" Id="rId3009"/><Relationship Type="http://schemas.openxmlformats.org/officeDocument/2006/relationships/hyperlink" Target="https://grantcue.com/foundations/bny-mellon-foundation-of-southwestern-pa-237423500" TargetMode="External" Id="rId3010"/><Relationship Type="http://schemas.openxmlformats.org/officeDocument/2006/relationships/hyperlink" Target="https://grantcue.com/foundations/the-christina-foundation-136277184" TargetMode="External" Id="rId3011"/><Relationship Type="http://schemas.openxmlformats.org/officeDocument/2006/relationships/hyperlink" Target="https://grantcue.com/foundations/the-breidegam-family-foundation-233094851" TargetMode="External" Id="rId3012"/><Relationship Type="http://schemas.openxmlformats.org/officeDocument/2006/relationships/hyperlink" Target="https://grantcue.com/foundations/asplundh-foundation-236297246" TargetMode="External" Id="rId3013"/><Relationship Type="http://schemas.openxmlformats.org/officeDocument/2006/relationships/hyperlink" Target="https://grantcue.com/foundations/john-e-morgan-foundation-inc-562290010" TargetMode="External" Id="rId3014"/><Relationship Type="http://schemas.openxmlformats.org/officeDocument/2006/relationships/hyperlink" Target="https://skentrockwellfoundation.org/" TargetMode="External" Id="rId3015"/><Relationship Type="http://schemas.openxmlformats.org/officeDocument/2006/relationships/hyperlink" Target="https://grantcue.com/foundations/s-kent-rockwell-foundation-inc-471440025" TargetMode="External" Id="rId3016"/><Relationship Type="http://schemas.openxmlformats.org/officeDocument/2006/relationships/hyperlink" Target="https://grantcue.com/foundations/weintraub-family-foundation-141878788" TargetMode="External" Id="rId3017"/><Relationship Type="http://schemas.openxmlformats.org/officeDocument/2006/relationships/hyperlink" Target="https://grantcue.com/foundations/the-roemer-foundation-232870277" TargetMode="External" Id="rId3018"/><Relationship Type="http://schemas.openxmlformats.org/officeDocument/2006/relationships/hyperlink" Target="https://grantcue.com/foundations/the-abramson-family-foundation-311482888" TargetMode="External" Id="rId3019"/><Relationship Type="http://schemas.openxmlformats.org/officeDocument/2006/relationships/hyperlink" Target="https://grantcue.com/foundations/the-hamer-foundation-251610780" TargetMode="External" Id="rId3020"/><Relationship Type="http://schemas.openxmlformats.org/officeDocument/2006/relationships/hyperlink" Target="https://grantcue.com/foundations/the-julian-a-and-lois-g-brodsky-foundation-232785280" TargetMode="External" Id="rId3021"/><Relationship Type="http://schemas.openxmlformats.org/officeDocument/2006/relationships/hyperlink" Target="https://grantcue.com/foundations/the-henry-b-tippie-foundation-742880664" TargetMode="External" Id="rId3022"/><Relationship Type="http://schemas.openxmlformats.org/officeDocument/2006/relationships/hyperlink" Target="https://grantcue.com/foundations/morel-family-foundation-475521535" TargetMode="External" Id="rId3023"/><Relationship Type="http://schemas.openxmlformats.org/officeDocument/2006/relationships/hyperlink" Target="https://grantcue.com/foundations/katz-foundation-c-o-drew-katz-223336393" TargetMode="External" Id="rId3024"/><Relationship Type="http://schemas.openxmlformats.org/officeDocument/2006/relationships/hyperlink" Target="https://grantcue.com/foundations/claude-stauffer-memorial-trust-597274205" TargetMode="External" Id="rId3025"/><Relationship Type="http://schemas.openxmlformats.org/officeDocument/2006/relationships/hyperlink" Target="https://grantcue.com/foundations/daniel-w-dietrich-ii-foundation-813953762" TargetMode="External" Id="rId3026"/><Relationship Type="http://schemas.openxmlformats.org/officeDocument/2006/relationships/hyperlink" Target="https://grantcue.com/foundations/centimark-foundation-208911858" TargetMode="External" Id="rId3027"/><Relationship Type="http://schemas.openxmlformats.org/officeDocument/2006/relationships/hyperlink" Target="https://grantcue.com/foundations/marvin-papillon-charitable-remainder-annuity-866763228" TargetMode="External" Id="rId3028"/><Relationship Type="http://schemas.openxmlformats.org/officeDocument/2006/relationships/hyperlink" Target="https://grantcue.com/foundations/rossin-foundation-256327217" TargetMode="External" Id="rId3029"/><Relationship Type="http://schemas.openxmlformats.org/officeDocument/2006/relationships/hyperlink" Target="https://grantcue.com/foundations/robert-a-and-christine-j-pietrandrea-charitable-foundation-844050013" TargetMode="External" Id="rId3030"/><Relationship Type="http://schemas.openxmlformats.org/officeDocument/2006/relationships/hyperlink" Target="https://grantcue.com/foundations/siochain-foundation-061519387" TargetMode="External" Id="rId3031"/><Relationship Type="http://schemas.openxmlformats.org/officeDocument/2006/relationships/hyperlink" Target="https://grantcue.com/foundations/the-hilda-mullen-foundation-c-o-barbara-whitman-137120449" TargetMode="External" Id="rId3032"/><Relationship Type="http://schemas.openxmlformats.org/officeDocument/2006/relationships/hyperlink" Target="https://grantcue.com/foundations/h-s-lee-family-foundation-823635509" TargetMode="External" Id="rId3033"/><Relationship Type="http://schemas.openxmlformats.org/officeDocument/2006/relationships/hyperlink" Target="https://grantcue.com/foundations/the-lutheran-foundation-for-long-term-living-871874516" TargetMode="External" Id="rId3034"/><Relationship Type="http://schemas.openxmlformats.org/officeDocument/2006/relationships/hyperlink" Target="https://grantcue.com/foundations/the-rocco-and-nancy-ortenzio-foundation-236805409" TargetMode="External" Id="rId3035"/><Relationship Type="http://schemas.openxmlformats.org/officeDocument/2006/relationships/hyperlink" Target="https://www.pchf1.org/" TargetMode="External" Id="rId3036"/><Relationship Type="http://schemas.openxmlformats.org/officeDocument/2006/relationships/hyperlink" Target="https://grantcue.com/foundations/phoenixville-community-health-foundation-232912035" TargetMode="External" Id="rId3037"/><Relationship Type="http://schemas.openxmlformats.org/officeDocument/2006/relationships/hyperlink" Target="https://grantcue.com/foundations/patriarch-family-foundation-208353260" TargetMode="External" Id="rId3038"/><Relationship Type="http://schemas.openxmlformats.org/officeDocument/2006/relationships/hyperlink" Target="https://grantcue.com/foundations/katherine-mabis-mckenna-foundation-237042752" TargetMode="External" Id="rId3039"/><Relationship Type="http://schemas.openxmlformats.org/officeDocument/2006/relationships/hyperlink" Target="https://grantcue.com/foundations/the-alix-foundation-383171122" TargetMode="External" Id="rId3040"/><Relationship Type="http://schemas.openxmlformats.org/officeDocument/2006/relationships/hyperlink" Target="https://grantcue.com/foundations/justamere-foundation-862670774" TargetMode="External" Id="rId3041"/><Relationship Type="http://schemas.openxmlformats.org/officeDocument/2006/relationships/hyperlink" Target="https://grantcue.com/foundations/valley-fund-charitable-foundation-461211777" TargetMode="External" Id="rId3042"/><Relationship Type="http://schemas.openxmlformats.org/officeDocument/2006/relationships/hyperlink" Target="https://grantcue.com/foundations/the-burke-foundation-c-o-merrilynn-young-251407410" TargetMode="External" Id="rId3043"/><Relationship Type="http://schemas.openxmlformats.org/officeDocument/2006/relationships/hyperlink" Target="https://grantcue.com/foundations/the-burke-family-foundation-c-o-merrilynn-young-311583757" TargetMode="External" Id="rId3044"/><Relationship Type="http://schemas.openxmlformats.org/officeDocument/2006/relationships/hyperlink" Target="https://grantcue.com/foundations/beacon-foundation-202734721" TargetMode="External" Id="rId3045"/><Relationship Type="http://schemas.openxmlformats.org/officeDocument/2006/relationships/hyperlink" Target="https://grantcue.com/foundations/the-john-b-rosenthal-foundation-c-o-pennrose-llc-271630253" TargetMode="External" Id="rId3046"/><Relationship Type="http://schemas.openxmlformats.org/officeDocument/2006/relationships/hyperlink" Target="https://grantcue.com/foundations/salvaggio-family-foundation-c-o-anthony-salvaggio-256614812" TargetMode="External" Id="rId3047"/><Relationship Type="http://schemas.openxmlformats.org/officeDocument/2006/relationships/hyperlink" Target="https://grantcue.com/foundations/heinz-family-foundation-251689382" TargetMode="External" Id="rId3048"/><Relationship Type="http://schemas.openxmlformats.org/officeDocument/2006/relationships/hyperlink" Target="https://www.claneilfoundation.org/" TargetMode="External" Id="rId3049"/><Relationship Type="http://schemas.openxmlformats.org/officeDocument/2006/relationships/hyperlink" Target="https://grantcue.com/foundations/claneil-foundation-inc-236445450" TargetMode="External" Id="rId3050"/><Relationship Type="http://schemas.openxmlformats.org/officeDocument/2006/relationships/hyperlink" Target="https://grantcue.com/foundations/the-delaney-family-foundation-384133591" TargetMode="External" Id="rId3051"/><Relationship Type="http://schemas.openxmlformats.org/officeDocument/2006/relationships/hyperlink" Target="https://grantcue.com/foundations/the-patriot-foundation-436763559" TargetMode="External" Id="rId3052"/><Relationship Type="http://schemas.openxmlformats.org/officeDocument/2006/relationships/hyperlink" Target="https://grantcue.com/foundations/giant-eagle-foundation-c-o-louis-plung-and-co-320384487" TargetMode="External" Id="rId3053"/><Relationship Type="http://schemas.openxmlformats.org/officeDocument/2006/relationships/hyperlink" Target="https://grantcue.com/foundations/power-for-good-foundation-921575675" TargetMode="External" Id="rId3054"/><Relationship Type="http://schemas.openxmlformats.org/officeDocument/2006/relationships/hyperlink" Target="https://grantcue.com/foundations/catesby-foundation-237149750" TargetMode="External" Id="rId3055"/><Relationship Type="http://schemas.openxmlformats.org/officeDocument/2006/relationships/hyperlink" Target="https://grantcue.com/foundations/kenneth-and-caroline-taylor-family-foundation-256742004" TargetMode="External" Id="rId3056"/><Relationship Type="http://schemas.openxmlformats.org/officeDocument/2006/relationships/hyperlink" Target="https://grantcue.com/foundations/ss-family-foundation-845190233" TargetMode="External" Id="rId3057"/><Relationship Type="http://schemas.openxmlformats.org/officeDocument/2006/relationships/hyperlink" Target="https://grantcue.com/foundations/kinsley-foundation-232870170" TargetMode="External" Id="rId3058"/><Relationship Type="http://schemas.openxmlformats.org/officeDocument/2006/relationships/hyperlink" Target="https://grantcue.com/foundations/m-l-mason-mem-fund-12-26-35-256020716" TargetMode="External" Id="rId3059"/><Relationship Type="http://schemas.openxmlformats.org/officeDocument/2006/relationships/hyperlink" Target="https://grantcue.com/foundations/broughton-foundation-232792113" TargetMode="External" Id="rId3060"/><Relationship Type="http://schemas.openxmlformats.org/officeDocument/2006/relationships/hyperlink" Target="https://grantcue.com/foundations/seligsohn-foundation-232267682" TargetMode="External" Id="rId3061"/><Relationship Type="http://schemas.openxmlformats.org/officeDocument/2006/relationships/hyperlink" Target="https://grantcue.com/foundations/arbour-way-foundation-inc-881930194" TargetMode="External" Id="rId3062"/><Relationship Type="http://schemas.openxmlformats.org/officeDocument/2006/relationships/hyperlink" Target="https://www.barrafoundation.org/" TargetMode="External" Id="rId3063"/><Relationship Type="http://schemas.openxmlformats.org/officeDocument/2006/relationships/hyperlink" Target="https://grantcue.com/foundations/the-barra-foundation-inc-236277885" TargetMode="External" Id="rId3064"/><Relationship Type="http://schemas.openxmlformats.org/officeDocument/2006/relationships/hyperlink" Target="https://grantcue.com/foundations/the-chatham-foundation-300162130" TargetMode="External" Id="rId3065"/><Relationship Type="http://schemas.openxmlformats.org/officeDocument/2006/relationships/hyperlink" Target="https://hoytfoundation.com/" TargetMode="External" Id="rId3066"/><Relationship Type="http://schemas.openxmlformats.org/officeDocument/2006/relationships/hyperlink" Target="https://grantcue.com/foundations/hoyt-foundation-256064468" TargetMode="External" Id="rId3067"/><Relationship Type="http://schemas.openxmlformats.org/officeDocument/2006/relationships/hyperlink" Target="https://grantcue.com/foundations/he-rayfield-jr-foundation-inc-562032126" TargetMode="External" Id="rId3068"/><Relationship Type="http://schemas.openxmlformats.org/officeDocument/2006/relationships/hyperlink" Target="https://grantcue.com/foundations/the-armstrong-foundation-232642354" TargetMode="External" Id="rId3069"/><Relationship Type="http://schemas.openxmlformats.org/officeDocument/2006/relationships/hyperlink" Target="https://grantcue.com/foundations/the-w-dale-brougher-foundation-521499358" TargetMode="External" Id="rId3070"/><Relationship Type="http://schemas.openxmlformats.org/officeDocument/2006/relationships/hyperlink" Target="https://grantcue.com/foundations/the-robert-j-gunterberg-charitable-foundation-331176987" TargetMode="External" Id="rId3071"/><Relationship Type="http://schemas.openxmlformats.org/officeDocument/2006/relationships/hyperlink" Target="https://grantcue.com/foundations/riley-family-foundation-823802429" TargetMode="External" Id="rId3072"/><Relationship Type="http://schemas.openxmlformats.org/officeDocument/2006/relationships/hyperlink" Target="https://grantcue.com/foundations/woodward-geo-jr-and-harriet-e-t-w-237750367" TargetMode="External" Id="rId3073"/><Relationship Type="http://schemas.openxmlformats.org/officeDocument/2006/relationships/hyperlink" Target="https://grantcue.com/foundations/b-k-simon-family-charitable-fdn-tr-206817430" TargetMode="External" Id="rId3074"/><Relationship Type="http://schemas.openxmlformats.org/officeDocument/2006/relationships/hyperlink" Target="https://pkindfamilyfoundation.org/" TargetMode="External" Id="rId3075"/><Relationship Type="http://schemas.openxmlformats.org/officeDocument/2006/relationships/hyperlink" Target="https://grantcue.com/foundations/the-patricia-kind-family-foundation-237839035" TargetMode="External" Id="rId3076"/><Relationship Type="http://schemas.openxmlformats.org/officeDocument/2006/relationships/hyperlink" Target="https://grantcue.com/foundations/the-kurz-family-foundation-ltd-c-o-baker-tilly-133680855" TargetMode="External" Id="rId3077"/><Relationship Type="http://schemas.openxmlformats.org/officeDocument/2006/relationships/hyperlink" Target="https://grantcue.com/foundations/addison-gibson-foundation-250965379" TargetMode="External" Id="rId3078"/><Relationship Type="http://schemas.openxmlformats.org/officeDocument/2006/relationships/hyperlink" Target="https://grantcue.com/foundations/jampart-charitable-trust-237009635" TargetMode="External" Id="rId3079"/><Relationship Type="http://schemas.openxmlformats.org/officeDocument/2006/relationships/hyperlink" Target="https://lenfestfoundation.org/" TargetMode="External" Id="rId3080"/><Relationship Type="http://schemas.openxmlformats.org/officeDocument/2006/relationships/hyperlink" Target="https://grantcue.com/foundations/the-lenfest-scholars-foundation-inc-471810540" TargetMode="External" Id="rId3081"/><Relationship Type="http://schemas.openxmlformats.org/officeDocument/2006/relationships/hyperlink" Target="https://grantcue.com/foundations/wiegand-morning-star-foundation-inc-c-o-carr-and-associates-562449126" TargetMode="External" Id="rId3082"/><Relationship Type="http://schemas.openxmlformats.org/officeDocument/2006/relationships/hyperlink" Target="https://grantcue.com/foundations/the-robert-and-jane-toll-foundation-232654322" TargetMode="External" Id="rId3083"/><Relationship Type="http://schemas.openxmlformats.org/officeDocument/2006/relationships/hyperlink" Target="https://grantcue.com/foundations/sandi-feinberg-and-tara-lipton-family-foundation-352755099" TargetMode="External" Id="rId3084"/><Relationship Type="http://schemas.openxmlformats.org/officeDocument/2006/relationships/hyperlink" Target="https://grantcue.com/foundations/edward-m-wilson-foundation-310976337" TargetMode="External" Id="rId3085"/><Relationship Type="http://schemas.openxmlformats.org/officeDocument/2006/relationships/hyperlink" Target="https://grantcue.com/foundations/fleming-foundation-232585510" TargetMode="External" Id="rId3086"/><Relationship Type="http://schemas.openxmlformats.org/officeDocument/2006/relationships/hyperlink" Target="https://grantcue.com/foundations/dunlap-family-foundation-884360481" TargetMode="External" Id="rId3087"/><Relationship Type="http://schemas.openxmlformats.org/officeDocument/2006/relationships/hyperlink" Target="https://grantcue.com/foundations/the-rita-and-alex-hillman-foundation-132560546" TargetMode="External" Id="rId3088"/><Relationship Type="http://schemas.openxmlformats.org/officeDocument/2006/relationships/hyperlink" Target="https://grantcue.com/foundations/rama-and-shashi-marda-foundation-462902292" TargetMode="External" Id="rId3089"/><Relationship Type="http://schemas.openxmlformats.org/officeDocument/2006/relationships/hyperlink" Target="https://www.stauntonfarm.org/" TargetMode="External" Id="rId3090"/><Relationship Type="http://schemas.openxmlformats.org/officeDocument/2006/relationships/hyperlink" Target="https://grantcue.com/foundations/staunton-farm-foundation-540-054-dba-staunton-farm-foundation-250965573" TargetMode="External" Id="rId3091"/><Relationship Type="http://schemas.openxmlformats.org/officeDocument/2006/relationships/hyperlink" Target="https://grantcue.com/foundations/the-graham-foundation-236805421" TargetMode="External" Id="rId3092"/><Relationship Type="http://schemas.openxmlformats.org/officeDocument/2006/relationships/hyperlink" Target="https://grantcue.com/foundations/elkin-lewis-fund-tw-236214962" TargetMode="External" Id="rId3093"/><Relationship Type="http://schemas.openxmlformats.org/officeDocument/2006/relationships/hyperlink" Target="https://grantcue.com/foundations/the-spira-family-foundation-233027959" TargetMode="External" Id="rId3094"/><Relationship Type="http://schemas.openxmlformats.org/officeDocument/2006/relationships/hyperlink" Target="https://grantcue.com/foundations/william-b-dietrich-foundation-900628306" TargetMode="External" Id="rId3095"/><Relationship Type="http://schemas.openxmlformats.org/officeDocument/2006/relationships/hyperlink" Target="https://grantcue.com/foundations/the-raj-and-neera-singh-charitable-foundation-inc-205198104" TargetMode="External" Id="rId3096"/><Relationship Type="http://schemas.openxmlformats.org/officeDocument/2006/relationships/hyperlink" Target="https://grantcue.com/foundations/franklin-st-giving-tree-foundation-256667093" TargetMode="External" Id="rId3097"/><Relationship Type="http://schemas.openxmlformats.org/officeDocument/2006/relationships/hyperlink" Target="https://grantcue.com/foundations/poor-richard-s-charitable-trust-237909451" TargetMode="External" Id="rId3098"/><Relationship Type="http://schemas.openxmlformats.org/officeDocument/2006/relationships/hyperlink" Target="https://grantcue.com/foundations/the-davis-and-smith-family-foundation-inc-843207370" TargetMode="External" Id="rId3099"/><Relationship Type="http://schemas.openxmlformats.org/officeDocument/2006/relationships/hyperlink" Target="https://grantcue.com/foundations/philadelphia-insurance-companies-fdn-461563265" TargetMode="External" Id="rId3100"/><Relationship Type="http://schemas.openxmlformats.org/officeDocument/2006/relationships/hyperlink" Target="https://grantcue.com/foundations/anne-and-philip-glatfelter-iii-family-foundation-233094915" TargetMode="External" Id="rId3101"/><Relationship Type="http://schemas.openxmlformats.org/officeDocument/2006/relationships/hyperlink" Target="https://grantcue.com/foundations/astrazeneca-foundation-fka-astrazeneca-healthcare-foundation-510349682" TargetMode="External" Id="rId3102"/><Relationship Type="http://schemas.openxmlformats.org/officeDocument/2006/relationships/hyperlink" Target="https://www.stackpolehall.org/" TargetMode="External" Id="rId3103"/><Relationship Type="http://schemas.openxmlformats.org/officeDocument/2006/relationships/hyperlink" Target="https://grantcue.com/foundations/the-stackpole-hall-foundation-256006650" TargetMode="External" Id="rId3104"/><Relationship Type="http://schemas.openxmlformats.org/officeDocument/2006/relationships/hyperlink" Target="https://grantcue.com/foundations/myles-d-and-j-faye-sampson-family-foundationc-o-intentional-philanthrophy-256407379" TargetMode="External" Id="rId3105"/><Relationship Type="http://schemas.openxmlformats.org/officeDocument/2006/relationships/hyperlink" Target="https://grantcue.com/foundations/the-lester-g-abeloff-foundation-263528330" TargetMode="External" Id="rId3106"/><Relationship Type="http://schemas.openxmlformats.org/officeDocument/2006/relationships/hyperlink" Target="https://www.wyethfoundation.org/" TargetMode="External" Id="rId3107"/><Relationship Type="http://schemas.openxmlformats.org/officeDocument/2006/relationships/hyperlink" Target="https://grantcue.com/foundations/wyeth-foundation-for-american-art-061662503" TargetMode="External" Id="rId3108"/><Relationship Type="http://schemas.openxmlformats.org/officeDocument/2006/relationships/hyperlink" Target="https://www.genuardifamilyfoundation.org/" TargetMode="External" Id="rId3109"/><Relationship Type="http://schemas.openxmlformats.org/officeDocument/2006/relationships/hyperlink" Target="https://grantcue.com/foundations/genuardi-family-foundation-233041300" TargetMode="External" Id="rId3110"/><Relationship Type="http://schemas.openxmlformats.org/officeDocument/2006/relationships/hyperlink" Target="https://grantcue.com/foundations/the-terryglass-foundation-c-o-h-edward-and-ellen-m-hanway-386988295" TargetMode="External" Id="rId3111"/><Relationship Type="http://schemas.openxmlformats.org/officeDocument/2006/relationships/hyperlink" Target="https://www.piercefamilyfdn.org/" TargetMode="External" Id="rId3112"/><Relationship Type="http://schemas.openxmlformats.org/officeDocument/2006/relationships/hyperlink" Target="https://grantcue.com/foundations/the-leo-and-peggy-pierce-family-foundation-inc-464678057" TargetMode="External" Id="rId3113"/><Relationship Type="http://schemas.openxmlformats.org/officeDocument/2006/relationships/hyperlink" Target="https://www.wsfsbank.com/ABOUT-US/COMMUNITY/WSFS-FOUNDATI" TargetMode="External" Id="rId3114"/><Relationship Type="http://schemas.openxmlformats.org/officeDocument/2006/relationships/hyperlink" Target="https://grantcue.com/foundations/wsfs-cares-foundation-134229063" TargetMode="External" Id="rId3115"/><Relationship Type="http://schemas.openxmlformats.org/officeDocument/2006/relationships/hyperlink" Target="https://www.frontierpartners.com/FOUNDATION.HTML" TargetMode="External" Id="rId3116"/><Relationship Type="http://schemas.openxmlformats.org/officeDocument/2006/relationships/hyperlink" Target="https://grantcue.com/foundations/new-frontiers-foundation-364112843" TargetMode="External" Id="rId3117"/><Relationship Type="http://schemas.openxmlformats.org/officeDocument/2006/relationships/hyperlink" Target="https://grantcue.com/foundations/rk-mellon-family-foundation-251356145" TargetMode="External" Id="rId3118"/><Relationship Type="http://schemas.openxmlformats.org/officeDocument/2006/relationships/hyperlink" Target="https://www.rtwcf.org/" TargetMode="External" Id="rId3119"/><Relationship Type="http://schemas.openxmlformats.org/officeDocument/2006/relationships/hyperlink" Target="https://grantcue.com/foundations/rtw-foundation-831433853" TargetMode="External" Id="rId3120"/><Relationship Type="http://schemas.openxmlformats.org/officeDocument/2006/relationships/hyperlink" Target="https://grantcue.com/foundations/dietz-family-foundation-1730-03-44-233028685" TargetMode="External" Id="rId3121"/><Relationship Type="http://schemas.openxmlformats.org/officeDocument/2006/relationships/hyperlink" Target="https://grantcue.com/foundations/the-mclelland-family-foundation-c-o-michael-b-mclelland-272995394" TargetMode="External" Id="rId3122"/><Relationship Type="http://schemas.openxmlformats.org/officeDocument/2006/relationships/hyperlink" Target="https://grantcue.com/foundations/the-sedwick-charitable-foundation-c-o-dru-a-sedwick-471844352" TargetMode="External" Id="rId3123"/><Relationship Type="http://schemas.openxmlformats.org/officeDocument/2006/relationships/hyperlink" Target="https://grantcue.com/foundations/faye-and-mayer-krupp-family-foundation-411856606" TargetMode="External" Id="rId3124"/><Relationship Type="http://schemas.openxmlformats.org/officeDocument/2006/relationships/hyperlink" Target="https://grantcue.com/foundations/the-haldeman-family-foundation-352218296" TargetMode="External" Id="rId3125"/><Relationship Type="http://schemas.openxmlformats.org/officeDocument/2006/relationships/hyperlink" Target="https://grantcue.com/foundations/salvitti-family-foundation-ima-251755617" TargetMode="External" Id="rId3126"/><Relationship Type="http://schemas.openxmlformats.org/officeDocument/2006/relationships/hyperlink" Target="https://grantcue.com/foundations/fleischner-family-charitable-foundation-c-o-jeff-morrison-471108283" TargetMode="External" Id="rId3127"/><Relationship Type="http://schemas.openxmlformats.org/officeDocument/2006/relationships/hyperlink" Target="https://grantcue.com/foundations/the-james-and-agnes-kim-foundation-inc-c-o-siana-carr-o-connor-and-lynam-llp-232899799" TargetMode="External" Id="rId3128"/><Relationship Type="http://schemas.openxmlformats.org/officeDocument/2006/relationships/hyperlink" Target="https://www.birminghamfoundation.org/" TargetMode="External" Id="rId3129"/><Relationship Type="http://schemas.openxmlformats.org/officeDocument/2006/relationships/hyperlink" Target="https://grantcue.com/foundations/the-birmingham-foundation-250965572" TargetMode="External" Id="rId3130"/><Relationship Type="http://schemas.openxmlformats.org/officeDocument/2006/relationships/hyperlink" Target="https://grantcue.com/foundations/uncommon-individual-foundation-222741682" TargetMode="External" Id="rId3131"/><Relationship Type="http://schemas.openxmlformats.org/officeDocument/2006/relationships/hyperlink" Target="https://grantcue.com/foundations/satell-family-foundation-c-o-edward-m-satell-237769039" TargetMode="External" Id="rId3132"/><Relationship Type="http://schemas.openxmlformats.org/officeDocument/2006/relationships/hyperlink" Target="https://grantcue.com/foundations/the-religious-support-fund-c-o-schneider-downs-and-co-inc-833712504" TargetMode="External" Id="rId3133"/><Relationship Type="http://schemas.openxmlformats.org/officeDocument/2006/relationships/hyperlink" Target="https://grantcue.com/foundations/ainsworth-foundation-832318716" TargetMode="External" Id="rId3134"/><Relationship Type="http://schemas.openxmlformats.org/officeDocument/2006/relationships/hyperlink" Target="https://grantcue.com/foundations/the-doug-and-gay-lane-foundation-223554995" TargetMode="External" Id="rId3135"/><Relationship Type="http://schemas.openxmlformats.org/officeDocument/2006/relationships/hyperlink" Target="https://buhlregionalhealthfoundation.org/" TargetMode="External" Id="rId3136"/><Relationship Type="http://schemas.openxmlformats.org/officeDocument/2006/relationships/hyperlink" Target="https://grantcue.com/foundations/buhl-regional-health-foundation-455247666" TargetMode="External" Id="rId3137"/><Relationship Type="http://schemas.openxmlformats.org/officeDocument/2006/relationships/hyperlink" Target="https://grantcue.com/foundations/francesco-a-mascaro-charitable-trust-466449106" TargetMode="External" Id="rId3138"/><Relationship Type="http://schemas.openxmlformats.org/officeDocument/2006/relationships/hyperlink" Target="https://grantcue.com/foundations/the-evans-family-foundation-dba-lenox-street-foundation-043523698" TargetMode="External" Id="rId3139"/><Relationship Type="http://schemas.openxmlformats.org/officeDocument/2006/relationships/hyperlink" Target="https://grantcue.com/foundations/long-family-education-foundation-222719260" TargetMode="External" Id="rId3140"/><Relationship Type="http://schemas.openxmlformats.org/officeDocument/2006/relationships/hyperlink" Target="https://grantcue.com/foundations/samuel-edith-justus-char-trust-471840657" TargetMode="External" Id="rId3141"/><Relationship Type="http://schemas.openxmlformats.org/officeDocument/2006/relationships/hyperlink" Target="https://grantcue.com/foundations/c-stone-foundation-c-o-catherine-s-campbell-208134458" TargetMode="External" Id="rId3142"/><Relationship Type="http://schemas.openxmlformats.org/officeDocument/2006/relationships/hyperlink" Target="https://grantcue.com/foundations/research-fund-for-cystic-fibrosis-inc-222545566" TargetMode="External" Id="rId3143"/><Relationship Type="http://schemas.openxmlformats.org/officeDocument/2006/relationships/hyperlink" Target="https://www.theopportunityfund.org/" TargetMode="External" Id="rId3144"/><Relationship Type="http://schemas.openxmlformats.org/officeDocument/2006/relationships/hyperlink" Target="https://grantcue.com/foundations/opportunity-foundation-387132674" TargetMode="External" Id="rId3145"/><Relationship Type="http://schemas.openxmlformats.org/officeDocument/2006/relationships/hyperlink" Target="https://grantcue.com/foundations/the-hawk-family-foundation-421719365" TargetMode="External" Id="rId3146"/><Relationship Type="http://schemas.openxmlformats.org/officeDocument/2006/relationships/hyperlink" Target="https://grantcue.com/foundations/thomas-and-marina-purcell-family-foundation-262626965" TargetMode="External" Id="rId3147"/><Relationship Type="http://schemas.openxmlformats.org/officeDocument/2006/relationships/hyperlink" Target="https://grantcue.com/foundations/the-topper-foundation-200523820" TargetMode="External" Id="rId3148"/><Relationship Type="http://schemas.openxmlformats.org/officeDocument/2006/relationships/hyperlink" Target="https://grantcue.com/foundations/the-peirce-family-foundation-inc-232903074" TargetMode="External" Id="rId3149"/><Relationship Type="http://schemas.openxmlformats.org/officeDocument/2006/relationships/hyperlink" Target="https://grantcue.com/foundations/the-buckley-foundation-387171837" TargetMode="External" Id="rId3150"/><Relationship Type="http://schemas.openxmlformats.org/officeDocument/2006/relationships/hyperlink" Target="https://grantcue.com/foundations/the-vert-charitable-trust-ua-12222011-387016980" TargetMode="External" Id="rId3151"/><Relationship Type="http://schemas.openxmlformats.org/officeDocument/2006/relationships/hyperlink" Target="https://gordoncharterfoundation.com/" TargetMode="External" Id="rId3152"/><Relationship Type="http://schemas.openxmlformats.org/officeDocument/2006/relationships/hyperlink" Target="https://grantcue.com/foundations/the-gordon-charter-foundation-271234570" TargetMode="External" Id="rId3153"/><Relationship Type="http://schemas.openxmlformats.org/officeDocument/2006/relationships/hyperlink" Target="https://grantcue.com/foundations/glencairn-foundation-231429828" TargetMode="External" Id="rId3154"/><Relationship Type="http://schemas.openxmlformats.org/officeDocument/2006/relationships/hyperlink" Target="https://grantcue.com/foundations/the-spionkop-charitable-trust-c-o-charles-pratt-and-company-llc-137087319" TargetMode="External" Id="rId3155"/><Relationship Type="http://schemas.openxmlformats.org/officeDocument/2006/relationships/hyperlink" Target="https://grantcue.com/foundations/the-fruth-family-foundation-710956112" TargetMode="External" Id="rId3156"/><Relationship Type="http://schemas.openxmlformats.org/officeDocument/2006/relationships/hyperlink" Target="https://grantcue.com/foundations/another-light-foundation-994284365" TargetMode="External" Id="rId3157"/><Relationship Type="http://schemas.openxmlformats.org/officeDocument/2006/relationships/hyperlink" Target="https://grantcue.com/foundations/the-lindy-snider-foundation-994284545" TargetMode="External" Id="rId3158"/><Relationship Type="http://schemas.openxmlformats.org/officeDocument/2006/relationships/hyperlink" Target="https://grantcue.com/foundations/the-mascaro-family-foundation-134203614" TargetMode="External" Id="rId3159"/><Relationship Type="http://schemas.openxmlformats.org/officeDocument/2006/relationships/hyperlink" Target="https://grantcue.com/foundations/the-suzanne-roberts-cultural-development-fund-sheldon-bonovitz-trustee-813282533" TargetMode="External" Id="rId3160"/><Relationship Type="http://schemas.openxmlformats.org/officeDocument/2006/relationships/hyperlink" Target="https://www.cnx.com/" TargetMode="External" Id="rId3161"/><Relationship Type="http://schemas.openxmlformats.org/officeDocument/2006/relationships/hyperlink" Target="https://grantcue.com/foundations/cnx-foundation-872046299" TargetMode="External" Id="rId3162"/><Relationship Type="http://schemas.openxmlformats.org/officeDocument/2006/relationships/hyperlink" Target="https://grantcue.com/foundations/pine-tree-foundation-222751187" TargetMode="External" Id="rId3163"/><Relationship Type="http://schemas.openxmlformats.org/officeDocument/2006/relationships/hyperlink" Target="https://www.dfhughesfoundation.org/" TargetMode="External" Id="rId3164"/><Relationship Type="http://schemas.openxmlformats.org/officeDocument/2006/relationships/hyperlink" Target="https://grantcue.com/foundations/r-dale-and-frances-m-hughes-fdn-47f100011-237914215" TargetMode="External" Id="rId3165"/><Relationship Type="http://schemas.openxmlformats.org/officeDocument/2006/relationships/hyperlink" Target="https://grantcue.com/foundations/jane-e-fisher-charitable-trust-foundation-276987019" TargetMode="External" Id="rId3166"/><Relationship Type="http://schemas.openxmlformats.org/officeDocument/2006/relationships/hyperlink" Target="https://grantcue.com/foundations/taubert-memorial-foundation-954705413" TargetMode="External" Id="rId3167"/><Relationship Type="http://schemas.openxmlformats.org/officeDocument/2006/relationships/hyperlink" Target="https://grantcue.com/foundations/the-arcadia-foundation-236399772" TargetMode="External" Id="rId3168"/><Relationship Type="http://schemas.openxmlformats.org/officeDocument/2006/relationships/hyperlink" Target="https://grantcue.com/foundations/the-bruce-and-barbara-wiegand-family-foundation-387011787" TargetMode="External" Id="rId3169"/><Relationship Type="http://schemas.openxmlformats.org/officeDocument/2006/relationships/hyperlink" Target="https://grantcue.com/foundations/jeff-and-jenifer-westphal-foundation-200251341" TargetMode="External" Id="rId3170"/><Relationship Type="http://schemas.openxmlformats.org/officeDocument/2006/relationships/hyperlink" Target="https://grantcue.com/foundations/the-strine-foundation-232140514" TargetMode="External" Id="rId3171"/><Relationship Type="http://schemas.openxmlformats.org/officeDocument/2006/relationships/hyperlink" Target="https://grantcue.com/foundations/gerhart-family-charitable-trust-263384834" TargetMode="External" Id="rId3172"/><Relationship Type="http://schemas.openxmlformats.org/officeDocument/2006/relationships/hyperlink" Target="https://grantcue.com/foundations/rdm-foundation-453712288" TargetMode="External" Id="rId3173"/><Relationship Type="http://schemas.openxmlformats.org/officeDocument/2006/relationships/hyperlink" Target="https://grantcue.com/foundations/linlundh-foundation-c-o-bakertilly-llp-261099081" TargetMode="External" Id="rId3174"/><Relationship Type="http://schemas.openxmlformats.org/officeDocument/2006/relationships/hyperlink" Target="https://grantcue.com/foundations/e-newbold-and-margaret-dupont-smith-f-foundation-dba-thornedge-fdn-516015711" TargetMode="External" Id="rId3175"/><Relationship Type="http://schemas.openxmlformats.org/officeDocument/2006/relationships/hyperlink" Target="https://grantcue.com/foundations/the-harold-and-judy-mckonly-family-foundation-467324131" TargetMode="External" Id="rId3176"/><Relationship Type="http://schemas.openxmlformats.org/officeDocument/2006/relationships/hyperlink" Target="https://www.thealbertmgreenfieldfoundation.org/" TargetMode="External" Id="rId3177"/><Relationship Type="http://schemas.openxmlformats.org/officeDocument/2006/relationships/hyperlink" Target="https://grantcue.com/foundations/the-albert-m-greenfield-foundation-236050816" TargetMode="External" Id="rId3178"/><Relationship Type="http://schemas.openxmlformats.org/officeDocument/2006/relationships/hyperlink" Target="https://grantcue.com/foundations/betty-lou-yount-charitable-foundation-454144724" TargetMode="External" Id="rId3179"/><Relationship Type="http://schemas.openxmlformats.org/officeDocument/2006/relationships/hyperlink" Target="https://grantcue.com/foundations/teto-corporation-822165101" TargetMode="External" Id="rId3180"/><Relationship Type="http://schemas.openxmlformats.org/officeDocument/2006/relationships/hyperlink" Target="https://grantcue.com/foundations/linda-ye-and-robin-ren-family-foundation-853578092" TargetMode="External" Id="rId3181"/><Relationship Type="http://schemas.openxmlformats.org/officeDocument/2006/relationships/hyperlink" Target="https://grantcue.com/foundations/john-m-and-gertrude-e-petersen-foundation-251859031" TargetMode="External" Id="rId3182"/><Relationship Type="http://schemas.openxmlformats.org/officeDocument/2006/relationships/hyperlink" Target="https://grantcue.com/foundations/william-e-chatlos-foundation-306529677" TargetMode="External" Id="rId3183"/><Relationship Type="http://schemas.openxmlformats.org/officeDocument/2006/relationships/hyperlink" Target="https://grantcue.com/foundations/northwest-charitable-foundation-271403629" TargetMode="External" Id="rId3184"/><Relationship Type="http://schemas.openxmlformats.org/officeDocument/2006/relationships/hyperlink" Target="https://grantcue.com/foundations/burkholder-family-foundation-262899494" TargetMode="External" Id="rId3185"/><Relationship Type="http://schemas.openxmlformats.org/officeDocument/2006/relationships/hyperlink" Target="https://grantcue.com/foundations/the-mmz-foundation-461541252" TargetMode="External" Id="rId3186"/><Relationship Type="http://schemas.openxmlformats.org/officeDocument/2006/relationships/hyperlink" Target="https://grantcue.com/foundations/maslow-family-foundation-inc-232791676" TargetMode="External" Id="rId3187"/><Relationship Type="http://schemas.openxmlformats.org/officeDocument/2006/relationships/hyperlink" Target="https://grantcue.com/foundations/the-barbara-brodsky-foundation-455380788" TargetMode="External" Id="rId3188"/><Relationship Type="http://schemas.openxmlformats.org/officeDocument/2006/relationships/hyperlink" Target="https://grantcue.com/foundations/dina-and-andrew-wallach-foundation-454799778" TargetMode="External" Id="rId3189"/><Relationship Type="http://schemas.openxmlformats.org/officeDocument/2006/relationships/hyperlink" Target="https://grantcue.com/foundations/the-anthony-p-falcone-trust-236743142" TargetMode="External" Id="rId3190"/><Relationship Type="http://schemas.openxmlformats.org/officeDocument/2006/relationships/hyperlink" Target="https://grantcue.com/foundations/the-ethel-mae-hocker-foundationinc-201991591" TargetMode="External" Id="rId3191"/><Relationship Type="http://schemas.openxmlformats.org/officeDocument/2006/relationships/hyperlink" Target="https://grantcue.com/foundations/the-max-and-bella-stein-charitable-trust-846584433" TargetMode="External" Id="rId3192"/><Relationship Type="http://schemas.openxmlformats.org/officeDocument/2006/relationships/hyperlink" Target="https://grantcue.com/foundations/the-wilbur-c-and-betty-lea-henderson-foundation-271445136" TargetMode="External" Id="rId3193"/><Relationship Type="http://schemas.openxmlformats.org/officeDocument/2006/relationships/hyperlink" Target="https://grantcue.com/foundations/clapp-g-h-decd-char-and-ed-tr-256018976" TargetMode="External" Id="rId3194"/><Relationship Type="http://schemas.openxmlformats.org/officeDocument/2006/relationships/hyperlink" Target="https://grantcue.com/foundations/margaret-q-landenberger-research-foundation-650350358" TargetMode="External" Id="rId3195"/><Relationship Type="http://schemas.openxmlformats.org/officeDocument/2006/relationships/hyperlink" Target="https://grantcue.com/foundations/the-edwin-j-and-barbara-r-berkowitz-family-foundation-237978506" TargetMode="External" Id="rId3196"/><Relationship Type="http://schemas.openxmlformats.org/officeDocument/2006/relationships/hyperlink" Target="https://grantcue.com/foundations/millbury-foundation-251713891" TargetMode="External" Id="rId3197"/><Relationship Type="http://schemas.openxmlformats.org/officeDocument/2006/relationships/hyperlink" Target="https://grantcue.com/foundations/the-deanne-and-arnold-kaplan-foundation-232961830" TargetMode="External" Id="rId3198"/><Relationship Type="http://schemas.openxmlformats.org/officeDocument/2006/relationships/hyperlink" Target="https://grantcue.com/foundations/g-fred-and-sylvia-dibona-family-foundation-202771993" TargetMode="External" Id="rId3199"/><Relationship Type="http://schemas.openxmlformats.org/officeDocument/2006/relationships/hyperlink" Target="https://grantcue.com/foundations/james-and-amy-bennett-foundation-464196513" TargetMode="External" Id="rId3200"/><Relationship Type="http://schemas.openxmlformats.org/officeDocument/2006/relationships/hyperlink" Target="https://grantcue.com/foundations/the-richard-and-susan-master-family-foundation-472728225" TargetMode="External" Id="rId3201"/><Relationship Type="http://schemas.openxmlformats.org/officeDocument/2006/relationships/hyperlink" Target="https://grantcue.com/foundations/massey-charitable-trust-237007897" TargetMode="External" Id="rId3202"/><Relationship Type="http://schemas.openxmlformats.org/officeDocument/2006/relationships/hyperlink" Target="https://grantcue.com/foundations/farber-family-foundation-inc-c-o-fairman-group-family-office-650336266" TargetMode="External" Id="rId3203"/><Relationship Type="http://schemas.openxmlformats.org/officeDocument/2006/relationships/hyperlink" Target="https://grantcue.com/foundations/the-fannie-cox-foundation-026086221" TargetMode="External" Id="rId3204"/><Relationship Type="http://schemas.openxmlformats.org/officeDocument/2006/relationships/hyperlink" Target="https://grantcue.com/foundations/the-nerney-family-foundation-204976135" TargetMode="External" Id="rId3205"/><Relationship Type="http://schemas.openxmlformats.org/officeDocument/2006/relationships/hyperlink" Target="https://grantcue.com/foundations/miter-charitable-foundation-472381136" TargetMode="External" Id="rId3206"/><Relationship Type="http://schemas.openxmlformats.org/officeDocument/2006/relationships/hyperlink" Target="https://grantcue.com/foundations/fulton-forward-foundation-843024170" TargetMode="External" Id="rId3207"/><Relationship Type="http://schemas.openxmlformats.org/officeDocument/2006/relationships/hyperlink" Target="https://grantcue.com/foundations/woodstock-street-foundation-inc-c-o-the-siegfried-group-833244015" TargetMode="External" Id="rId3208"/><Relationship Type="http://schemas.openxmlformats.org/officeDocument/2006/relationships/hyperlink" Target="https://grantcue.com/foundations/saunders-house-foundation-873569932" TargetMode="External" Id="rId3209"/><Relationship Type="http://schemas.openxmlformats.org/officeDocument/2006/relationships/hyperlink" Target="https://grantcue.com/foundations/schatzy-c-o-schneider-downs-and-co-inc-833712626" TargetMode="External" Id="rId3210"/><Relationship Type="http://schemas.openxmlformats.org/officeDocument/2006/relationships/hyperlink" Target="https://grantcue.com/foundations/john-nesbit-rees-and-sarah-henne-rees-charitable-fou-256264847" TargetMode="External" Id="rId3211"/><Relationship Type="http://schemas.openxmlformats.org/officeDocument/2006/relationships/hyperlink" Target="https://www.rangosfoundation.org/" TargetMode="External" Id="rId3212"/><Relationship Type="http://schemas.openxmlformats.org/officeDocument/2006/relationships/hyperlink" Target="https://grantcue.com/foundations/john-g-rangos-sr-charitable-foundation-u-a-dtd-12-17-1987-251599198" TargetMode="External" Id="rId3213"/><Relationship Type="http://schemas.openxmlformats.org/officeDocument/2006/relationships/hyperlink" Target="https://grantcue.com/foundations/amerihealth-caritas-foundation-274735585" TargetMode="External" Id="rId3214"/><Relationship Type="http://schemas.openxmlformats.org/officeDocument/2006/relationships/hyperlink" Target="https://grantcue.com/foundations/fred-j-and-shirley-h-jordan-foundation-272151492" TargetMode="External" Id="rId3215"/><Relationship Type="http://schemas.openxmlformats.org/officeDocument/2006/relationships/hyperlink" Target="https://shapirafdn.org/" TargetMode="External" Id="rId3216"/><Relationship Type="http://schemas.openxmlformats.org/officeDocument/2006/relationships/hyperlink" Target="https://grantcue.com/foundations/david-s-shapira-foundation-251711993" TargetMode="External" Id="rId3217"/><Relationship Type="http://schemas.openxmlformats.org/officeDocument/2006/relationships/hyperlink" Target="https://grantcue.com/foundations/iris-and-junming-le-foundation-206861899" TargetMode="External" Id="rId3218"/><Relationship Type="http://schemas.openxmlformats.org/officeDocument/2006/relationships/hyperlink" Target="https://grantcue.com/foundations/benco-family-foundation-fka-cohen-family-charitable-foundation-137483658" TargetMode="External" Id="rId3219"/><Relationship Type="http://schemas.openxmlformats.org/officeDocument/2006/relationships/hyperlink" Target="https://grantcue.com/foundations/the-1830-family-foundation-2138-00-42-261462775" TargetMode="External" Id="rId3220"/><Relationship Type="http://schemas.openxmlformats.org/officeDocument/2006/relationships/hyperlink" Target="https://grantcue.com/foundations/the-efm-foundation-206967970" TargetMode="External" Id="rId3221"/><Relationship Type="http://schemas.openxmlformats.org/officeDocument/2006/relationships/hyperlink" Target="https://grantcue.com/foundations/the-ginkgo-fund-611166955" TargetMode="External" Id="rId3222"/><Relationship Type="http://schemas.openxmlformats.org/officeDocument/2006/relationships/hyperlink" Target="https://grantcue.com/foundations/the-jill-and-mark-fishman-foundation-272372930" TargetMode="External" Id="rId3223"/><Relationship Type="http://schemas.openxmlformats.org/officeDocument/2006/relationships/hyperlink" Target="https://grantcue.com/foundations/hawk-ridgeview-foundation-386993571" TargetMode="External" Id="rId3224"/><Relationship Type="http://schemas.openxmlformats.org/officeDocument/2006/relationships/hyperlink" Target="https://grantcue.com/foundations/morse-family-foundation-826770075" TargetMode="External" Id="rId3225"/><Relationship Type="http://schemas.openxmlformats.org/officeDocument/2006/relationships/hyperlink" Target="https://grantcue.com/foundations/cooper-e-etal-ttees-c-s-fam-fdn-agy-311537177" TargetMode="External" Id="rId3226"/><Relationship Type="http://schemas.openxmlformats.org/officeDocument/2006/relationships/hyperlink" Target="https://grantcue.com/foundations/the-jaunich-family-foundation-203919872" TargetMode="External" Id="rId3227"/><Relationship Type="http://schemas.openxmlformats.org/officeDocument/2006/relationships/hyperlink" Target="https://grantcue.com/foundations/the-dale-h-and-jeane-v-smart-foundation-822744717" TargetMode="External" Id="rId3228"/><Relationship Type="http://schemas.openxmlformats.org/officeDocument/2006/relationships/hyperlink" Target="https://grantcue.com/foundations/lavino-edwin-m-ud-foundation-232032639" TargetMode="External" Id="rId3229"/><Relationship Type="http://schemas.openxmlformats.org/officeDocument/2006/relationships/hyperlink" Target="https://grantcue.com/foundations/marstine-family-foundation-c-o-private-foundation-solutions-261529893" TargetMode="External" Id="rId3230"/><Relationship Type="http://schemas.openxmlformats.org/officeDocument/2006/relationships/hyperlink" Target="https://grantcue.com/foundations/the-john-r-and-kiendl-dauphinot-gordon-fd-136920431" TargetMode="External" Id="rId3231"/><Relationship Type="http://schemas.openxmlformats.org/officeDocument/2006/relationships/hyperlink" Target="https://grantcue.com/foundations/orosz-family-foundation-inc-204716839" TargetMode="External" Id="rId3232"/><Relationship Type="http://schemas.openxmlformats.org/officeDocument/2006/relationships/hyperlink" Target="https://grantcue.com/foundations/the-argus-fund-205045447" TargetMode="External" Id="rId3233"/><Relationship Type="http://schemas.openxmlformats.org/officeDocument/2006/relationships/hyperlink" Target="https://grantcue.com/foundations/cornerstone-foundation-232593411" TargetMode="External" Id="rId3234"/><Relationship Type="http://schemas.openxmlformats.org/officeDocument/2006/relationships/hyperlink" Target="https://www.thericefamilyfoundation.com/" TargetMode="External" Id="rId3235"/><Relationship Type="http://schemas.openxmlformats.org/officeDocument/2006/relationships/hyperlink" Target="https://grantcue.com/foundations/rice-family-foundation-814690325" TargetMode="External" Id="rId3236"/><Relationship Type="http://schemas.openxmlformats.org/officeDocument/2006/relationships/hyperlink" Target="https://grantcue.com/foundations/cdl-family-foundation-873885559" TargetMode="External" Id="rId3237"/><Relationship Type="http://schemas.openxmlformats.org/officeDocument/2006/relationships/hyperlink" Target="https://grantcue.com/foundations/morris-charles-m-tr-ua-char-256312920" TargetMode="External" Id="rId3238"/><Relationship Type="http://schemas.openxmlformats.org/officeDocument/2006/relationships/hyperlink" Target="https://grantcue.com/foundations/jeff-and-sandy-wycoff-lang-foundation-c-o-private-foundation-solutions-832785900" TargetMode="External" Id="rId3239"/><Relationship Type="http://schemas.openxmlformats.org/officeDocument/2006/relationships/hyperlink" Target="https://grantcue.com/foundations/john-m-paz-fdn-12-23-10-john-m-paz-and-bbhtcde-276981716" TargetMode="External" Id="rId3240"/><Relationship Type="http://schemas.openxmlformats.org/officeDocument/2006/relationships/hyperlink" Target="https://grantcue.com/foundations/glenn-and-ruth-mengle-foundation-trust-256067616" TargetMode="External" Id="rId3241"/><Relationship Type="http://schemas.openxmlformats.org/officeDocument/2006/relationships/hyperlink" Target="https://grantcue.com/foundations/carroll-a-weinberg-md-and-charlotte-cohen-weinberg-foundation-inc-521679498" TargetMode="External" Id="rId3242"/><Relationship Type="http://schemas.openxmlformats.org/officeDocument/2006/relationships/hyperlink" Target="https://grantcue.com/foundations/the-arthur-and-gail-pasquarella-family-foundation-208071773" TargetMode="External" Id="rId3243"/><Relationship Type="http://schemas.openxmlformats.org/officeDocument/2006/relationships/hyperlink" Target="https://grantcue.com/foundations/steven-and-ilene-berman-family-foundation-inc-260005599" TargetMode="External" Id="rId3244"/><Relationship Type="http://schemas.openxmlformats.org/officeDocument/2006/relationships/hyperlink" Target="https://grantcue.com/foundations/cabot-kjellerup-foundation-465344811" TargetMode="External" Id="rId3245"/><Relationship Type="http://schemas.openxmlformats.org/officeDocument/2006/relationships/hyperlink" Target="https://grantcue.com/foundations/the-joukowsky-family-foundation-133242753" TargetMode="External" Id="rId3246"/><Relationship Type="http://schemas.openxmlformats.org/officeDocument/2006/relationships/hyperlink" Target="http://carolinealexanderbuck.org/" TargetMode="External" Id="rId3247"/><Relationship Type="http://schemas.openxmlformats.org/officeDocument/2006/relationships/hyperlink" Target="https://grantcue.com/foundations/caroline-alexander-buck-foundation-236257115" TargetMode="External" Id="rId3248"/><Relationship Type="http://schemas.openxmlformats.org/officeDocument/2006/relationships/hyperlink" Target="https://grantcue.com/foundations/roberts-percival-jr-tw-main-236219291" TargetMode="External" Id="rId3249"/><Relationship Type="http://schemas.openxmlformats.org/officeDocument/2006/relationships/hyperlink" Target="https://grantcue.com/foundations/freeman-henry-g-jr-decd-trust-236217332" TargetMode="External" Id="rId3250"/><Relationship Type="http://schemas.openxmlformats.org/officeDocument/2006/relationships/hyperlink" Target="https://grantcue.com/foundations/horst-foundation-c-o-clyde-w-horst-233028700" TargetMode="External" Id="rId3251"/><Relationship Type="http://schemas.openxmlformats.org/officeDocument/2006/relationships/hyperlink" Target="https://grantcue.com/foundations/kay-hardesty-logan-foundation-460912518" TargetMode="External" Id="rId3252"/><Relationship Type="http://schemas.openxmlformats.org/officeDocument/2006/relationships/hyperlink" Target="https://grantcue.com/foundations/the-baskin-foundation-inc-271941479" TargetMode="External" Id="rId3253"/><Relationship Type="http://schemas.openxmlformats.org/officeDocument/2006/relationships/hyperlink" Target="https://grantcue.com/foundations/samuel-s-fels-fund-231365325" TargetMode="External" Id="rId3254"/><Relationship Type="http://schemas.openxmlformats.org/officeDocument/2006/relationships/hyperlink" Target="https://www.healthspark.org/" TargetMode="External" Id="rId3255"/><Relationship Type="http://schemas.openxmlformats.org/officeDocument/2006/relationships/hyperlink" Target="https://grantcue.com/foundations/healthspark-foundation-231352175" TargetMode="External" Id="rId3256"/><Relationship Type="http://schemas.openxmlformats.org/officeDocument/2006/relationships/hyperlink" Target="https://grantcue.com/foundations/mckenna-philip-m-fdn-256082635" TargetMode="External" Id="rId3257"/><Relationship Type="http://schemas.openxmlformats.org/officeDocument/2006/relationships/hyperlink" Target="https://grantcue.com/foundations/the-cedarcrest-charitable-foundation-aka-blbb-charitable-273420282" TargetMode="External" Id="rId3258"/><Relationship Type="http://schemas.openxmlformats.org/officeDocument/2006/relationships/hyperlink" Target="https://grantcue.com/foundations/american-beverage-foundation-for-a-healthy-america-274908904" TargetMode="External" Id="rId3259"/><Relationship Type="http://schemas.openxmlformats.org/officeDocument/2006/relationships/hyperlink" Target="https://grantcue.com/foundations/htc-cottee-charles-and-barbara-close-foundation-273017122" TargetMode="External" Id="rId3260"/><Relationship Type="http://schemas.openxmlformats.org/officeDocument/2006/relationships/hyperlink" Target="https://grantcue.com/foundations/rose-koehler-curtze-mem-fd-256134986" TargetMode="External" Id="rId3261"/><Relationship Type="http://schemas.openxmlformats.org/officeDocument/2006/relationships/hyperlink" Target="https://grantcue.com/foundations/margaret-briggs-foundation-232719328" TargetMode="External" Id="rId3262"/><Relationship Type="http://schemas.openxmlformats.org/officeDocument/2006/relationships/hyperlink" Target="https://grantcue.com/foundations/m-e-and-o-l-gilliand-fdn-3-387099186" TargetMode="External" Id="rId3263"/><Relationship Type="http://schemas.openxmlformats.org/officeDocument/2006/relationships/hyperlink" Target="https://grantcue.com/foundations/the-palmer-foundation-251568606" TargetMode="External" Id="rId3264"/><Relationship Type="http://schemas.openxmlformats.org/officeDocument/2006/relationships/hyperlink" Target="https://grantcue.com/foundations/robert-and-mary-weisbrod-foundation-256105924" TargetMode="External" Id="rId3265"/><Relationship Type="http://schemas.openxmlformats.org/officeDocument/2006/relationships/hyperlink" Target="https://grantcue.com/foundations/robert-s-and-louise-s-kahn-foundation-c-o-robert-j-lally-311810008" TargetMode="External" Id="rId3266"/><Relationship Type="http://schemas.openxmlformats.org/officeDocument/2006/relationships/hyperlink" Target="https://grantcue.com/foundations/25th-century-foundation-311738216" TargetMode="External" Id="rId3267"/><Relationship Type="http://schemas.openxmlformats.org/officeDocument/2006/relationships/hyperlink" Target="https://grantcue.com/foundations/beatty-helen-d-groome-uw-236224798" TargetMode="External" Id="rId3268"/><Relationship Type="http://schemas.openxmlformats.org/officeDocument/2006/relationships/hyperlink" Target="https://grantcue.com/foundations/rita-m-mcginley-foundation-c-o-john-r-mcginleypresident-432024870" TargetMode="External" Id="rId3269"/><Relationship Type="http://schemas.openxmlformats.org/officeDocument/2006/relationships/hyperlink" Target="https://grantcue.com/foundations/comloquoy-robert-and-sara-s-char-fd-236604053" TargetMode="External" Id="rId3270"/><Relationship Type="http://schemas.openxmlformats.org/officeDocument/2006/relationships/hyperlink" Target="https://grantcue.com/foundations/way-foundation-inc-823325659" TargetMode="External" Id="rId3271"/><Relationship Type="http://schemas.openxmlformats.org/officeDocument/2006/relationships/hyperlink" Target="https://grantcue.com/foundations/the-nicely-ridge-foundation-c-o-nicholas-holland-823092179" TargetMode="External" Id="rId3272"/><Relationship Type="http://schemas.openxmlformats.org/officeDocument/2006/relationships/hyperlink" Target="https://www.fisafoundation.org/" TargetMode="External" Id="rId3273"/><Relationship Type="http://schemas.openxmlformats.org/officeDocument/2006/relationships/hyperlink" Target="https://grantcue.com/foundations/fisa-foundation-250965388" TargetMode="External" Id="rId3274"/><Relationship Type="http://schemas.openxmlformats.org/officeDocument/2006/relationships/hyperlink" Target="https://grantcue.com/foundations/the-candelaria-fund-943246086" TargetMode="External" Id="rId3275"/><Relationship Type="http://schemas.openxmlformats.org/officeDocument/2006/relationships/hyperlink" Target="https://grantcue.com/foundations/peoplesbank-charitable-foundation-inc-352631185" TargetMode="External" Id="rId3276"/><Relationship Type="http://schemas.openxmlformats.org/officeDocument/2006/relationships/hyperlink" Target="https://grantcue.com/foundations/ahearn-family-foundation-137582929" TargetMode="External" Id="rId3277"/><Relationship Type="http://schemas.openxmlformats.org/officeDocument/2006/relationships/hyperlink" Target="https://grantcue.com/foundations/children-can-shape-the-future-inc-c-o-pembroke-philanthropy-advisors-260135787" TargetMode="External" Id="rId3278"/><Relationship Type="http://schemas.openxmlformats.org/officeDocument/2006/relationships/hyperlink" Target="https://grantcue.com/foundations/htc-cottee-josephine-and-evelyn-smith-foundatio-387137897" TargetMode="External" Id="rId3279"/><Relationship Type="http://schemas.openxmlformats.org/officeDocument/2006/relationships/hyperlink" Target="https://grantcue.com/foundations/danaher-lynch-family-foundation-465315398" TargetMode="External" Id="rId3280"/><Relationship Type="http://schemas.openxmlformats.org/officeDocument/2006/relationships/hyperlink" Target="https://www.brookjlenfestfoundation.org/" TargetMode="External" Id="rId3281"/><Relationship Type="http://schemas.openxmlformats.org/officeDocument/2006/relationships/hyperlink" Target="https://grantcue.com/foundations/the-brook-j-lenfest-foundation-inc-233031338" TargetMode="External" Id="rId3282"/><Relationship Type="http://schemas.openxmlformats.org/officeDocument/2006/relationships/hyperlink" Target="https://grantcue.com/foundations/the-gitlin-family-foundation-256645244" TargetMode="External" Id="rId3283"/><Relationship Type="http://schemas.openxmlformats.org/officeDocument/2006/relationships/hyperlink" Target="https://grantcue.com/foundations/brca-research-and-cure-alliance-883337050" TargetMode="External" Id="rId3284"/><Relationship Type="http://schemas.openxmlformats.org/officeDocument/2006/relationships/hyperlink" Target="https://grantcue.com/foundations/philadelphia-health-partnership-232904262" TargetMode="External" Id="rId3285"/><Relationship Type="http://schemas.openxmlformats.org/officeDocument/2006/relationships/hyperlink" Target="https://grantcue.com/foundations/the-lubert-family-foundation-inc-660639002" TargetMode="External" Id="rId3286"/><Relationship Type="http://schemas.openxmlformats.org/officeDocument/2006/relationships/hyperlink" Target="https://grantcue.com/foundations/zeigler-family-foundation-461441975" TargetMode="External" Id="rId3287"/><Relationship Type="http://schemas.openxmlformats.org/officeDocument/2006/relationships/hyperlink" Target="https://grantcue.com/foundations/the-berstein-family-foundation-387217316" TargetMode="External" Id="rId3288"/><Relationship Type="http://schemas.openxmlformats.org/officeDocument/2006/relationships/hyperlink" Target="https://grantcue.com/foundations/james-and-marilyn-a-gilmore-foundation-256699697" TargetMode="External" Id="rId3289"/><Relationship Type="http://schemas.openxmlformats.org/officeDocument/2006/relationships/hyperlink" Target="https://grantcue.com/foundations/c-f-holdship-charitable-trust-463782528" TargetMode="External" Id="rId3290"/><Relationship Type="http://schemas.openxmlformats.org/officeDocument/2006/relationships/hyperlink" Target="https://grantcue.com/foundations/city-limits-foundation-874509470" TargetMode="External" Id="rId3291"/><Relationship Type="http://schemas.openxmlformats.org/officeDocument/2006/relationships/hyperlink" Target="https://grantcue.com/foundations/hummingbird-foundation-inc-593797192" TargetMode="External" Id="rId3292"/><Relationship Type="http://schemas.openxmlformats.org/officeDocument/2006/relationships/hyperlink" Target="https://grantcue.com/foundations/george-h-campbell-lillian-s-campbell-and-256833660" TargetMode="External" Id="rId3293"/><Relationship Type="http://schemas.openxmlformats.org/officeDocument/2006/relationships/hyperlink" Target="https://grantcue.com/foundations/the-robert-j-kahn-testamentary-foundation-c-o-murray-l-blackman-256667083" TargetMode="External" Id="rId3294"/><Relationship Type="http://schemas.openxmlformats.org/officeDocument/2006/relationships/hyperlink" Target="https://grantcue.com/foundations/hansen-foundation-251483674" TargetMode="External" Id="rId3295"/><Relationship Type="http://schemas.openxmlformats.org/officeDocument/2006/relationships/hyperlink" Target="https://grantcue.com/foundations/ews-foundation-461599518" TargetMode="External" Id="rId3296"/><Relationship Type="http://schemas.openxmlformats.org/officeDocument/2006/relationships/hyperlink" Target="https://grantcue.com/foundations/lorenzini-family-foundation-851044989" TargetMode="External" Id="rId3297"/><Relationship Type="http://schemas.openxmlformats.org/officeDocument/2006/relationships/hyperlink" Target="https://grantcue.com/foundations/plurabel-fund-471891989" TargetMode="External" Id="rId3298"/><Relationship Type="http://schemas.openxmlformats.org/officeDocument/2006/relationships/hyperlink" Target="https://grantcue.com/foundations/the-f-and-i-us-foundation-832679770" TargetMode="External" Id="rId3299"/><Relationship Type="http://schemas.openxmlformats.org/officeDocument/2006/relationships/hyperlink" Target="https://grantcue.com/foundations/marvin-samson-foundation-226943216" TargetMode="External" Id="rId3300"/><Relationship Type="http://schemas.openxmlformats.org/officeDocument/2006/relationships/hyperlink" Target="https://grantcue.com/foundations/john-calvin-bible-foundation-inc-522135959" TargetMode="External" Id="rId3301"/><Relationship Type="http://schemas.openxmlformats.org/officeDocument/2006/relationships/hyperlink" Target="https://grantcue.com/foundations/mantua-and-powelton-alliance-371880560" TargetMode="External" Id="rId3302"/><Relationship Type="http://schemas.openxmlformats.org/officeDocument/2006/relationships/hyperlink" Target="https://grantcue.com/foundations/schwab-silfen-foundation-236401901" TargetMode="External" Id="rId3303"/><Relationship Type="http://schemas.openxmlformats.org/officeDocument/2006/relationships/hyperlink" Target="https://grantcue.com/foundations/the-natali-foundation-842885087" TargetMode="External" Id="rId3304"/><Relationship Type="http://schemas.openxmlformats.org/officeDocument/2006/relationships/hyperlink" Target="https://grantcue.com/foundations/the-service-family-foundation-872935844" TargetMode="External" Id="rId3305"/><Relationship Type="http://schemas.openxmlformats.org/officeDocument/2006/relationships/hyperlink" Target="https://www.guidestar.org/" TargetMode="External" Id="rId3306"/><Relationship Type="http://schemas.openxmlformats.org/officeDocument/2006/relationships/hyperlink" Target="https://grantcue.com/foundations/dollar-bank-foundation-251822243" TargetMode="External" Id="rId3307"/><Relationship Type="http://schemas.openxmlformats.org/officeDocument/2006/relationships/hyperlink" Target="https://grantcue.com/foundations/the-kopelman-foundation-233096766" TargetMode="External" Id="rId3308"/><Relationship Type="http://schemas.openxmlformats.org/officeDocument/2006/relationships/hyperlink" Target="https://grantcue.com/foundations/wardle-family-foundation-256290322" TargetMode="External" Id="rId3309"/><Relationship Type="http://schemas.openxmlformats.org/officeDocument/2006/relationships/hyperlink" Target="https://grantcue.com/foundations/archie-w-and-grace-berry-foundation-236951678" TargetMode="External" Id="rId3310"/><Relationship Type="http://schemas.openxmlformats.org/officeDocument/2006/relationships/hyperlink" Target="https://grantcue.com/foundations/joseph-l-k-snyder-226217148" TargetMode="External" Id="rId3311"/><Relationship Type="http://schemas.openxmlformats.org/officeDocument/2006/relationships/hyperlink" Target="https://qftbfoundation.org/" TargetMode="External" Id="rId3312"/><Relationship Type="http://schemas.openxmlformats.org/officeDocument/2006/relationships/hyperlink" Target="https://grantcue.com/foundations/quest-for-the-best-357019969" TargetMode="External" Id="rId3313"/><Relationship Type="http://schemas.openxmlformats.org/officeDocument/2006/relationships/hyperlink" Target="https://grantcue.com/foundations/gibbs-var-char-236754370" TargetMode="External" Id="rId3314"/><Relationship Type="http://schemas.openxmlformats.org/officeDocument/2006/relationships/hyperlink" Target="https://grantcue.com/foundations/reliance-matrix-foundation-232711230" TargetMode="External" Id="rId3315"/><Relationship Type="http://schemas.openxmlformats.org/officeDocument/2006/relationships/hyperlink" Target="https://grantcue.com/foundations/the-shaw-family-foundation-474959876" TargetMode="External" Id="rId3316"/><Relationship Type="http://schemas.openxmlformats.org/officeDocument/2006/relationships/hyperlink" Target="https://grantcue.com/foundations/william-wright-family-foundation-752743584" TargetMode="External" Id="rId3317"/><Relationship Type="http://schemas.openxmlformats.org/officeDocument/2006/relationships/hyperlink" Target="https://grantcue.com/foundations/hollenstein-ross-family-foundation-c-o-susan-k-hollenstein-261507285" TargetMode="External" Id="rId3318"/><Relationship Type="http://schemas.openxmlformats.org/officeDocument/2006/relationships/hyperlink" Target="https://grantcue.com/foundations/the-philip-chosky-charitable-and-educational-foundation-232932969" TargetMode="External" Id="rId3319"/><Relationship Type="http://schemas.openxmlformats.org/officeDocument/2006/relationships/hyperlink" Target="https://kunkelfoundation.org/" TargetMode="External" Id="rId3320"/><Relationship Type="http://schemas.openxmlformats.org/officeDocument/2006/relationships/hyperlink" Target="https://grantcue.com/foundations/john-crain-kunkel-foundation-237026914" TargetMode="External" Id="rId3321"/><Relationship Type="http://schemas.openxmlformats.org/officeDocument/2006/relationships/hyperlink" Target="https://grantcue.com/foundations/marrazzo-family-foundation-833817278" TargetMode="External" Id="rId3322"/><Relationship Type="http://schemas.openxmlformats.org/officeDocument/2006/relationships/hyperlink" Target="https://grantcue.com/foundations/the-clara-e-and-john-h-ware-jr-foundation-201083951" TargetMode="External" Id="rId3323"/><Relationship Type="http://schemas.openxmlformats.org/officeDocument/2006/relationships/hyperlink" Target="https://grantcue.com/foundations/pts-foundation-232930670" TargetMode="External" Id="rId3324"/><Relationship Type="http://schemas.openxmlformats.org/officeDocument/2006/relationships/hyperlink" Target="https://grantcue.com/foundations/the-master-s-table-inc-621874715" TargetMode="External" Id="rId3325"/><Relationship Type="http://schemas.openxmlformats.org/officeDocument/2006/relationships/hyperlink" Target="https://grantcue.com/foundations/ross-family-fund-inc-232049592" TargetMode="External" Id="rId3326"/><Relationship Type="http://schemas.openxmlformats.org/officeDocument/2006/relationships/hyperlink" Target="https://grantcue.com/foundations/eureka-foundation-232434268" TargetMode="External" Id="rId3327"/><Relationship Type="http://schemas.openxmlformats.org/officeDocument/2006/relationships/hyperlink" Target="https://grantcue.com/foundations/orris-c-and-b-dewey-hirtzel-memorial-fd-256018933" TargetMode="External" Id="rId3328"/><Relationship Type="http://schemas.openxmlformats.org/officeDocument/2006/relationships/hyperlink" Target="https://grantcue.com/foundations/the-george-family-foundation-387106549" TargetMode="External" Id="rId3329"/><Relationship Type="http://schemas.openxmlformats.org/officeDocument/2006/relationships/hyperlink" Target="https://www.wyofound.org/" TargetMode="External" Id="rId3330"/><Relationship Type="http://schemas.openxmlformats.org/officeDocument/2006/relationships/hyperlink" Target="https://grantcue.com/foundations/the-wyomissing-foundation-inc-231980570" TargetMode="External" Id="rId3331"/><Relationship Type="http://schemas.openxmlformats.org/officeDocument/2006/relationships/hyperlink" Target="https://grantcue.com/foundations/equitrans-midstream-foundation-832213567" TargetMode="External" Id="rId3332"/><Relationship Type="http://schemas.openxmlformats.org/officeDocument/2006/relationships/hyperlink" Target="https://grantcue.com/foundations/caswell-f-holloway-jr-and-marie-b-holloway-foundation-650717395" TargetMode="External" Id="rId3333"/><Relationship Type="http://schemas.openxmlformats.org/officeDocument/2006/relationships/hyperlink" Target="https://grantcue.com/foundations/the-smith-foundation-aka-the-hoxie-harrison-smith-foundation-236238148" TargetMode="External" Id="rId3334"/><Relationship Type="http://schemas.openxmlformats.org/officeDocument/2006/relationships/hyperlink" Target="https://grantcue.com/foundations/the-merz-family-foundation-c-o-j-frederick-merz-jr-233023616" TargetMode="External" Id="rId3335"/><Relationship Type="http://schemas.openxmlformats.org/officeDocument/2006/relationships/hyperlink" Target="https://grantcue.com/foundations/the-elmer-r-deaver-foundation-idt-237830263" TargetMode="External" Id="rId3336"/><Relationship Type="http://schemas.openxmlformats.org/officeDocument/2006/relationships/hyperlink" Target="https://grantcue.com/foundations/edward-v-and-jessie-l-peters-charitable-trust-256358729" TargetMode="External" Id="rId3337"/><Relationship Type="http://schemas.openxmlformats.org/officeDocument/2006/relationships/hyperlink" Target="https://grantcue.com/foundations/arthur-w-phillips-trust-uw-256201015" TargetMode="External" Id="rId3338"/><Relationship Type="http://schemas.openxmlformats.org/officeDocument/2006/relationships/hyperlink" Target="https://grantcue.com/foundations/rothberg-family-charitable-foundation-for-childrens-diseases-061519674" TargetMode="External" Id="rId3339"/><Relationship Type="http://schemas.openxmlformats.org/officeDocument/2006/relationships/hyperlink" Target="https://grantcue.com/foundations/the-stewart-foundation-222762903" TargetMode="External" Id="rId3340"/><Relationship Type="http://schemas.openxmlformats.org/officeDocument/2006/relationships/hyperlink" Target="https://grantcue.com/foundations/withington-foundation-inc-c-o-andrew-k-rooke-223291812" TargetMode="External" Id="rId3341"/><Relationship Type="http://schemas.openxmlformats.org/officeDocument/2006/relationships/hyperlink" Target="https://grantcue.com/foundations/ann-g-and-james-b-ritchey-foundation-a-nj-nonprofit-corp-030398401" TargetMode="External" Id="rId3342"/><Relationship Type="http://schemas.openxmlformats.org/officeDocument/2006/relationships/hyperlink" Target="https://grantcue.com/foundations/ed-and-charlene-friedman-charitable-foundation-886290528" TargetMode="External" Id="rId3343"/><Relationship Type="http://schemas.openxmlformats.org/officeDocument/2006/relationships/hyperlink" Target="https://grantcue.com/foundations/zeldin-family-foundation-236861835" TargetMode="External" Id="rId3344"/><Relationship Type="http://schemas.openxmlformats.org/officeDocument/2006/relationships/hyperlink" Target="https://www.hillesfund.org/" TargetMode="External" Id="rId3345"/><Relationship Type="http://schemas.openxmlformats.org/officeDocument/2006/relationships/hyperlink" Target="https://grantcue.com/foundations/the-allen-hilles-fund-516154986" TargetMode="External" Id="rId3346"/><Relationship Type="http://schemas.openxmlformats.org/officeDocument/2006/relationships/hyperlink" Target="https://grantcue.com/foundations/the-tuttleman-foundation-237715836" TargetMode="External" Id="rId3347"/><Relationship Type="http://schemas.openxmlformats.org/officeDocument/2006/relationships/hyperlink" Target="https://grantcue.com/foundations/god-s-grace-foundation-933462979" TargetMode="External" Id="rId3348"/><Relationship Type="http://schemas.openxmlformats.org/officeDocument/2006/relationships/hyperlink" Target="https://grantcue.com/foundations/quaker-city-foundation-526854624" TargetMode="External" Id="rId3349"/><Relationship Type="http://schemas.openxmlformats.org/officeDocument/2006/relationships/hyperlink" Target="https://grantcue.com/foundations/arch-point-foundation-260613095" TargetMode="External" Id="rId3350"/><Relationship Type="http://schemas.openxmlformats.org/officeDocument/2006/relationships/hyperlink" Target="https://grantcue.com/foundations/petrillo-family-charitable-foundation-836094507" TargetMode="External" Id="rId3351"/><Relationship Type="http://schemas.openxmlformats.org/officeDocument/2006/relationships/hyperlink" Target="https://grantcue.com/foundations/philo-and-sarah-blaisdell-foundation-256035748" TargetMode="External" Id="rId3352"/><Relationship Type="http://schemas.openxmlformats.org/officeDocument/2006/relationships/hyperlink" Target="https://grantcue.com/foundations/fitch-lydia-j-uw-236463130" TargetMode="External" Id="rId3353"/><Relationship Type="http://schemas.openxmlformats.org/officeDocument/2006/relationships/hyperlink" Target="https://grantcue.com/foundations/the-porges-family-foundation-c-o-nicholas-holland-352487470" TargetMode="External" Id="rId3354"/><Relationship Type="http://schemas.openxmlformats.org/officeDocument/2006/relationships/hyperlink" Target="https://grantcue.com/foundations/franklin-foundation-inc-311191673" TargetMode="External" Id="rId3355"/><Relationship Type="http://schemas.openxmlformats.org/officeDocument/2006/relationships/hyperlink" Target="https://grantcue.com/foundations/christine-and-lawrence-smith-charitable-trust-256632482" TargetMode="External" Id="rId3356"/><Relationship Type="http://schemas.openxmlformats.org/officeDocument/2006/relationships/hyperlink" Target="https://grantcue.com/foundations/martin-guitar-charitable-foundation-311483218" TargetMode="External" Id="rId3357"/><Relationship Type="http://schemas.openxmlformats.org/officeDocument/2006/relationships/hyperlink" Target="https://grantcue.com/foundations/irene-c-shea-foundation-256410108" TargetMode="External" Id="rId3358"/><Relationship Type="http://schemas.openxmlformats.org/officeDocument/2006/relationships/hyperlink" Target="https://grantcue.com/foundations/frederick-h-bedford-jr-and-margaret-s-bedford-charitable-foundation-133544702" TargetMode="External" Id="rId3359"/><Relationship Type="http://schemas.openxmlformats.org/officeDocument/2006/relationships/hyperlink" Target="https://grantcue.com/foundations/the-cottage-bridge-foundation-208724288" TargetMode="External" Id="rId3360"/><Relationship Type="http://schemas.openxmlformats.org/officeDocument/2006/relationships/hyperlink" Target="https://grantcue.com/foundations/the-kindness-coalition-474160906" TargetMode="External" Id="rId3361"/><Relationship Type="http://schemas.openxmlformats.org/officeDocument/2006/relationships/hyperlink" Target="https://grantcue.com/foundations/rp-simmons-family-foundation-256277068" TargetMode="External" Id="rId3362"/><Relationship Type="http://schemas.openxmlformats.org/officeDocument/2006/relationships/hyperlink" Target="https://grantcue.com/foundations/sheller-family-foundation-233102577" TargetMode="External" Id="rId3363"/><Relationship Type="http://schemas.openxmlformats.org/officeDocument/2006/relationships/hyperlink" Target="https://grantcue.com/foundations/martin-foundation-272178874" TargetMode="External" Id="rId3364"/><Relationship Type="http://schemas.openxmlformats.org/officeDocument/2006/relationships/hyperlink" Target="https://grantcue.com/foundations/eric-and-kathryn-fraint-charitable-fund-464224914" TargetMode="External" Id="rId3365"/><Relationship Type="http://schemas.openxmlformats.org/officeDocument/2006/relationships/hyperlink" Target="https://grantcue.com/foundations/herr-benjamin-for-john-c-et-al-tr-386897740" TargetMode="External" Id="rId3366"/><Relationship Type="http://schemas.openxmlformats.org/officeDocument/2006/relationships/hyperlink" Target="https://grantcue.com/foundations/mckelvy-b-t-and-eg-morrison-mem-fd-256220228" TargetMode="External" Id="rId3367"/><Relationship Type="http://schemas.openxmlformats.org/officeDocument/2006/relationships/hyperlink" Target="https://grantcue.com/foundations/sharp-emma-o-parker-foundation-tr-237883782" TargetMode="External" Id="rId3368"/><Relationship Type="http://schemas.openxmlformats.org/officeDocument/2006/relationships/hyperlink" Target="https://grantcue.com/foundations/sheila-fortune-foundation-inc-841467131" TargetMode="External" Id="rId3369"/><Relationship Type="http://schemas.openxmlformats.org/officeDocument/2006/relationships/hyperlink" Target="https://grantcue.com/foundations/better-together-the-advantage-solutions-education-foundation-861269885" TargetMode="External" Id="rId3370"/><Relationship Type="http://schemas.openxmlformats.org/officeDocument/2006/relationships/hyperlink" Target="https://grantcue.com/foundations/w-eisenhart-co-tuw-fbo-charities-476335712" TargetMode="External" Id="rId3371"/><Relationship Type="http://schemas.openxmlformats.org/officeDocument/2006/relationships/hyperlink" Target="https://grantcue.com/foundations/the-nararo-foundation-c-o-thomas-i-whitman-020229861" TargetMode="External" Id="rId3372"/><Relationship Type="http://schemas.openxmlformats.org/officeDocument/2006/relationships/hyperlink" Target="https://grantcue.com/foundations/the-double-eagle-foundation-4191-06-43-256875219" TargetMode="External" Id="rId3373"/><Relationship Type="http://schemas.openxmlformats.org/officeDocument/2006/relationships/hyperlink" Target="https://grantcue.com/foundations/brooks-charles-for-charities-256025151" TargetMode="External" Id="rId3374"/><Relationship Type="http://schemas.openxmlformats.org/officeDocument/2006/relationships/hyperlink" Target="https://grantcue.com/foundations/drueding-foundation-232418214" TargetMode="External" Id="rId3375"/><Relationship Type="http://schemas.openxmlformats.org/officeDocument/2006/relationships/hyperlink" Target="https://grantcue.com/foundations/peter-and-judy-leone-foundation-461588133" TargetMode="External" Id="rId3376"/><Relationship Type="http://schemas.openxmlformats.org/officeDocument/2006/relationships/hyperlink" Target="https://grantcue.com/foundations/naomh-iosaf-an-t-oibri-376650468" TargetMode="External" Id="rId3377"/><Relationship Type="http://schemas.openxmlformats.org/officeDocument/2006/relationships/hyperlink" Target="https://grantcue.com/foundations/the-francis-j-dixon-foundation-251600852" TargetMode="External" Id="rId3378"/><Relationship Type="http://schemas.openxmlformats.org/officeDocument/2006/relationships/hyperlink" Target="https://www.ferree-foundation.org/" TargetMode="External" Id="rId3379"/><Relationship Type="http://schemas.openxmlformats.org/officeDocument/2006/relationships/hyperlink" Target="https://grantcue.com/foundations/ferree-foundation-201060557" TargetMode="External" Id="rId3380"/><Relationship Type="http://schemas.openxmlformats.org/officeDocument/2006/relationships/hyperlink" Target="https://grantcue.com/foundations/the-tombros-foundation-522284151" TargetMode="External" Id="rId3381"/><Relationship Type="http://schemas.openxmlformats.org/officeDocument/2006/relationships/hyperlink" Target="https://grantcue.com/foundations/theodore-brickman-ud-122794-brickman-foundation-237790986" TargetMode="External" Id="rId3382"/><Relationship Type="http://schemas.openxmlformats.org/officeDocument/2006/relationships/hyperlink" Target="https://grantcue.com/foundations/arts-equity-and-education-fund-823746641" TargetMode="External" Id="rId3383"/><Relationship Type="http://schemas.openxmlformats.org/officeDocument/2006/relationships/hyperlink" Target="https://grantcue.com/foundations/the-collins-companies-foundation-262768979" TargetMode="External" Id="rId3384"/><Relationship Type="http://schemas.openxmlformats.org/officeDocument/2006/relationships/hyperlink" Target="https://www.fcpartnership.com/" TargetMode="External" Id="rId3385"/><Relationship Type="http://schemas.openxmlformats.org/officeDocument/2006/relationships/hyperlink" Target="https://grantcue.com/foundations/foundations-community-partnership-236299881" TargetMode="External" Id="rId3386"/><Relationship Type="http://schemas.openxmlformats.org/officeDocument/2006/relationships/hyperlink" Target="https://grantcue.com/foundations/steven-and-catherine-jacob-family-foundation-263499433" TargetMode="External" Id="rId3387"/><Relationship Type="http://schemas.openxmlformats.org/officeDocument/2006/relationships/hyperlink" Target="https://grantcue.com/foundations/the-marc-david-foundation-c-o-mr-marc-berman-256627678" TargetMode="External" Id="rId3388"/><Relationship Type="http://schemas.openxmlformats.org/officeDocument/2006/relationships/hyperlink" Target="https://grantcue.com/foundations/robert-e-and-leila-stegner-family-foundation-932252629" TargetMode="External" Id="rId3389"/><Relationship Type="http://schemas.openxmlformats.org/officeDocument/2006/relationships/hyperlink" Target="https://grantcue.com/foundations/bison-charitable-foundation-465748145" TargetMode="External" Id="rId3390"/><Relationship Type="http://schemas.openxmlformats.org/officeDocument/2006/relationships/hyperlink" Target="https://grantcue.com/foundations/william-and-jemima-brossman-charita-charitable-foundation-236087844" TargetMode="External" Id="rId3391"/><Relationship Type="http://schemas.openxmlformats.org/officeDocument/2006/relationships/hyperlink" Target="https://grantcue.com/foundations/virginia-cretella-mars-foundation-133798973" TargetMode="External" Id="rId3392"/><Relationship Type="http://schemas.openxmlformats.org/officeDocument/2006/relationships/hyperlink" Target="https://grantcue.com/foundations/walter-l-schautz-foundation-246018362" TargetMode="External" Id="rId3393"/><Relationship Type="http://schemas.openxmlformats.org/officeDocument/2006/relationships/hyperlink" Target="https://grantcue.com/foundations/finneran-family-foundation-c-o-baker-tilly-advisory-group-lp-133447863" TargetMode="External" Id="rId3394"/><Relationship Type="http://schemas.openxmlformats.org/officeDocument/2006/relationships/hyperlink" Target="https://grantcue.com/foundations/the-reidler-foundation-c-o-fitzpatrick-lentz-and-bubba-pc-246022888" TargetMode="External" Id="rId3395"/><Relationship Type="http://schemas.openxmlformats.org/officeDocument/2006/relationships/hyperlink" Target="https://grantcue.com/foundations/richard-t-betts-family-foundation-460956443" TargetMode="External" Id="rId3396"/><Relationship Type="http://schemas.openxmlformats.org/officeDocument/2006/relationships/hyperlink" Target="https://grantcue.com/foundations/header-family-foundation-874143041" TargetMode="External" Id="rId3397"/><Relationship Type="http://schemas.openxmlformats.org/officeDocument/2006/relationships/hyperlink" Target="https://grantcue.com/foundations/five-below-foundation-825406623" TargetMode="External" Id="rId3398"/><Relationship Type="http://schemas.openxmlformats.org/officeDocument/2006/relationships/hyperlink" Target="https://grantcue.com/foundations/the-kck-foundation-c-o-spring-mill-partners-llc-832380567" TargetMode="External" Id="rId3399"/><Relationship Type="http://schemas.openxmlformats.org/officeDocument/2006/relationships/hyperlink" Target="https://grantcue.com/foundations/betty-and-leo-balzereit-foundation-256655172" TargetMode="External" Id="rId3400"/><Relationship Type="http://schemas.openxmlformats.org/officeDocument/2006/relationships/hyperlink" Target="https://grantcue.com/foundations/bruce-r-and-madelyn-g-snyder-foundation-232706874" TargetMode="External" Id="rId3401"/><Relationship Type="http://schemas.openxmlformats.org/officeDocument/2006/relationships/hyperlink" Target="https://grantcue.com/foundations/widener-memorial-foundation-in-aid-of-handicapped-children-236267223" TargetMode="External" Id="rId3402"/><Relationship Type="http://schemas.openxmlformats.org/officeDocument/2006/relationships/hyperlink" Target="https://gismondifoundation.org/" TargetMode="External" Id="rId3403"/><Relationship Type="http://schemas.openxmlformats.org/officeDocument/2006/relationships/hyperlink" Target="https://grantcue.com/foundations/gismondi-family-foundation-co-mr-john-471747095" TargetMode="External" Id="rId3404"/><Relationship Type="http://schemas.openxmlformats.org/officeDocument/2006/relationships/hyperlink" Target="https://grantcue.com/foundations/colgan-foundation-510481709" TargetMode="External" Id="rId3405"/><Relationship Type="http://schemas.openxmlformats.org/officeDocument/2006/relationships/hyperlink" Target="https://grantcue.com/foundations/emma-clyde-hodge-memorial-fund-256227653" TargetMode="External" Id="rId3406"/><Relationship Type="http://schemas.openxmlformats.org/officeDocument/2006/relationships/hyperlink" Target="https://grantcue.com/foundations/louis-and-bessie-stein-foundation-susan-l-wenger-president-236395253" TargetMode="External" Id="rId3407"/><Relationship Type="http://schemas.openxmlformats.org/officeDocument/2006/relationships/hyperlink" Target="https://grantcue.com/foundations/schwartz-mack-foundation-232625170" TargetMode="External" Id="rId3408"/><Relationship Type="http://schemas.openxmlformats.org/officeDocument/2006/relationships/hyperlink" Target="https://grantcue.com/foundations/charles-and-figa-kline-foundation-236262315" TargetMode="External" Id="rId3409"/><Relationship Type="http://schemas.openxmlformats.org/officeDocument/2006/relationships/hyperlink" Target="https://grantcue.com/foundations/miller-pierson-post-dod-166552192" TargetMode="External" Id="rId3410"/><Relationship Type="http://schemas.openxmlformats.org/officeDocument/2006/relationships/hyperlink" Target="https://grantcue.com/foundations/usher-family-foundation-256681379" TargetMode="External" Id="rId3411"/><Relationship Type="http://schemas.openxmlformats.org/officeDocument/2006/relationships/hyperlink" Target="https://grantcue.com/foundations/pamela-steele-white-family-foundation-812946503" TargetMode="External" Id="rId3412"/><Relationship Type="http://schemas.openxmlformats.org/officeDocument/2006/relationships/hyperlink" Target="https://grantcue.com/foundations/lvh-foundation-226083972" TargetMode="External" Id="rId3413"/><Relationship Type="http://schemas.openxmlformats.org/officeDocument/2006/relationships/hyperlink" Target="https://grantcue.com/foundations/ltm-family-foundation-c-o-steel-ledger-advisors-llc-812719184" TargetMode="External" Id="rId3414"/><Relationship Type="http://schemas.openxmlformats.org/officeDocument/2006/relationships/hyperlink" Target="https://grantcue.com/foundations/the-buttonwood-family-foundation-834632256" TargetMode="External" Id="rId3415"/><Relationship Type="http://schemas.openxmlformats.org/officeDocument/2006/relationships/hyperlink" Target="https://grantcue.com/foundations/the-yongping-and-fei-gu-foundation-934328103" TargetMode="External" Id="rId3416"/><Relationship Type="http://schemas.openxmlformats.org/officeDocument/2006/relationships/hyperlink" Target="https://grantcue.com/foundations/the-bishop-foundation-236255835" TargetMode="External" Id="rId3417"/><Relationship Type="http://schemas.openxmlformats.org/officeDocument/2006/relationships/hyperlink" Target="https://grantcue.com/foundations/the-blackhorse-foundation-232725907" TargetMode="External" Id="rId3418"/><Relationship Type="http://schemas.openxmlformats.org/officeDocument/2006/relationships/hyperlink" Target="https://grantcue.com/foundations/planet-heritage-foundation-inc-263878866" TargetMode="External" Id="rId3419"/><Relationship Type="http://schemas.openxmlformats.org/officeDocument/2006/relationships/hyperlink" Target="https://grantcue.com/foundations/sordoni-foundation-inc-460728514" TargetMode="External" Id="rId3420"/><Relationship Type="http://schemas.openxmlformats.org/officeDocument/2006/relationships/hyperlink" Target="https://grantcue.com/foundations/the-james-and-theodore-pedas-family-foundation-inc-911979866" TargetMode="External" Id="rId3421"/><Relationship Type="http://schemas.openxmlformats.org/officeDocument/2006/relationships/hyperlink" Target="https://grantcue.com/foundations/karen-b-yoh-foundation-262950728" TargetMode="External" Id="rId3422"/><Relationship Type="http://schemas.openxmlformats.org/officeDocument/2006/relationships/hyperlink" Target="https://grantcue.com/foundations/ahimsa-foundation-852700743" TargetMode="External" Id="rId3423"/><Relationship Type="http://schemas.openxmlformats.org/officeDocument/2006/relationships/hyperlink" Target="https://grantcue.com/foundations/the-holocene-foundation-823905017" TargetMode="External" Id="rId3424"/><Relationship Type="http://schemas.openxmlformats.org/officeDocument/2006/relationships/hyperlink" Target="https://www.pocfoundation.com/" TargetMode="External" Id="rId3425"/><Relationship Type="http://schemas.openxmlformats.org/officeDocument/2006/relationships/hyperlink" Target="https://grantcue.com/foundations/ralph-r-papitto-and-barbara-a-papitto-private-family-foundation-854150612" TargetMode="External" Id="rId3426"/><Relationship Type="http://schemas.openxmlformats.org/officeDocument/2006/relationships/hyperlink" Target="https://warrenalpertfoundation.org/" TargetMode="External" Id="rId3427"/><Relationship Type="http://schemas.openxmlformats.org/officeDocument/2006/relationships/hyperlink" Target="https://grantcue.com/foundations/warren-alpert-foundation-050426623" TargetMode="External" Id="rId3428"/><Relationship Type="http://schemas.openxmlformats.org/officeDocument/2006/relationships/hyperlink" Target="https://grantcue.com/foundations/the-donald-and-paula-smith-foundation-223732524" TargetMode="External" Id="rId3429"/><Relationship Type="http://schemas.openxmlformats.org/officeDocument/2006/relationships/hyperlink" Target="https://champlinfoundation.org/" TargetMode="External" Id="rId3430"/><Relationship Type="http://schemas.openxmlformats.org/officeDocument/2006/relationships/hyperlink" Target="https://grantcue.com/foundations/the-champlin-foundation-510165988" TargetMode="External" Id="rId3431"/><Relationship Type="http://schemas.openxmlformats.org/officeDocument/2006/relationships/hyperlink" Target="https://grantcue.com/foundations/van-beuren-charitable-foundation-inc-c-o-brandywine-group-advisors-inc-222773769" TargetMode="External" Id="rId3432"/><Relationship Type="http://schemas.openxmlformats.org/officeDocument/2006/relationships/hyperlink" Target="https://grantcue.com/foundations/joseph-and-terri-gugenheim-charitable-foundation-465290034" TargetMode="External" Id="rId3433"/><Relationship Type="http://schemas.openxmlformats.org/officeDocument/2006/relationships/hyperlink" Target="https://grantcue.com/foundations/the-hassenfeld-family-foundation-056015373" TargetMode="External" Id="rId3434"/><Relationship Type="http://schemas.openxmlformats.org/officeDocument/2006/relationships/hyperlink" Target="https://grantcue.com/foundations/fm-foundation-222773230" TargetMode="External" Id="rId3435"/><Relationship Type="http://schemas.openxmlformats.org/officeDocument/2006/relationships/hyperlink" Target="https://grantcue.com/foundations/the-gilbane-family-foundation-056006170" TargetMode="External" Id="rId3436"/><Relationship Type="http://schemas.openxmlformats.org/officeDocument/2006/relationships/hyperlink" Target="https://grantcue.com/foundations/the-johnson-street-foundation-137579596" TargetMode="External" Id="rId3437"/><Relationship Type="http://schemas.openxmlformats.org/officeDocument/2006/relationships/hyperlink" Target="https://www.bravofamilyfoundation.org/" TargetMode="External" Id="rId3438"/><Relationship Type="http://schemas.openxmlformats.org/officeDocument/2006/relationships/hyperlink" Target="https://grantcue.com/foundations/bravo-family-charitable-foundation-814657525" TargetMode="External" Id="rId3439"/><Relationship Type="http://schemas.openxmlformats.org/officeDocument/2006/relationships/hyperlink" Target="https://grantcue.com/foundations/bill-and-irma-dale-charitable-family-foundation-921303740" TargetMode="External" Id="rId3440"/><Relationship Type="http://schemas.openxmlformats.org/officeDocument/2006/relationships/hyperlink" Target="https://grantcue.com/foundations/schmaltz-enroth-family-foundation-823730519" TargetMode="External" Id="rId3441"/><Relationship Type="http://schemas.openxmlformats.org/officeDocument/2006/relationships/hyperlink" Target="https://grantcue.com/foundations/the-hallock-family-foundation-461527680" TargetMode="External" Id="rId3442"/><Relationship Type="http://schemas.openxmlformats.org/officeDocument/2006/relationships/hyperlink" Target="https://grantcue.com/foundations/the-picerne-family-charitable-foundation-050487100" TargetMode="External" Id="rId3443"/><Relationship Type="http://schemas.openxmlformats.org/officeDocument/2006/relationships/hyperlink" Target="https://grantcue.com/foundations/the-ressler-family-foundation-956979496" TargetMode="External" Id="rId3444"/><Relationship Type="http://schemas.openxmlformats.org/officeDocument/2006/relationships/hyperlink" Target="https://www.princetrusts.org/" TargetMode="External" Id="rId3445"/><Relationship Type="http://schemas.openxmlformats.org/officeDocument/2006/relationships/hyperlink" Target="https://grantcue.com/foundations/frederick-henry-prince-testamentary-trust-366009208" TargetMode="External" Id="rId3446"/><Relationship Type="http://schemas.openxmlformats.org/officeDocument/2006/relationships/hyperlink" Target="https://www.allettamcbeancharitabletrust.org/" TargetMode="External" Id="rId3447"/><Relationship Type="http://schemas.openxmlformats.org/officeDocument/2006/relationships/hyperlink" Target="https://grantcue.com/foundations/alletta-morris-mcbean-charitable-trust-943019660" TargetMode="External" Id="rId3448"/><Relationship Type="http://schemas.openxmlformats.org/officeDocument/2006/relationships/hyperlink" Target="https://grantcue.com/foundations/amica-companies-foundation-050493445" TargetMode="External" Id="rId3449"/><Relationship Type="http://schemas.openxmlformats.org/officeDocument/2006/relationships/hyperlink" Target="https://grantcue.com/foundations/louis-and-bessie-stein-foundation-fund-2-251899982" TargetMode="External" Id="rId3450"/><Relationship Type="http://schemas.openxmlformats.org/officeDocument/2006/relationships/hyperlink" Target="https://grantcue.com/foundations/john-and-amy-phelan-family-foundation-461579312" TargetMode="External" Id="rId3451"/><Relationship Type="http://schemas.openxmlformats.org/officeDocument/2006/relationships/hyperlink" Target="https://grantcue.com/foundations/the-fourten-foundation-c-o-pkf-o-connor-davies-advisory-llc-863735206" TargetMode="External" Id="rId3452"/><Relationship Type="http://schemas.openxmlformats.org/officeDocument/2006/relationships/hyperlink" Target="https://grantcue.com/foundations/howard-p-colhoun-family-foundation-inc-521853373" TargetMode="External" Id="rId3453"/><Relationship Type="http://schemas.openxmlformats.org/officeDocument/2006/relationships/hyperlink" Target="https://grantcue.com/foundations/egan-family-charitable-foundation-c-o-choate-llp-046746970" TargetMode="External" Id="rId3454"/><Relationship Type="http://schemas.openxmlformats.org/officeDocument/2006/relationships/hyperlink" Target="https://grantcue.com/foundations/earl-and-brenda-shapiro-foundation-c-o-mason-avenue-investments-450524597" TargetMode="External" Id="rId3455"/><Relationship Type="http://schemas.openxmlformats.org/officeDocument/2006/relationships/hyperlink" Target="https://grantcue.com/foundations/mulberry-essence-foundation-812068389" TargetMode="External" Id="rId3456"/><Relationship Type="http://schemas.openxmlformats.org/officeDocument/2006/relationships/hyperlink" Target="https://grantcue.com/foundations/the-henry-a-mckinnell-foundation-271279165" TargetMode="External" Id="rId3457"/><Relationship Type="http://schemas.openxmlformats.org/officeDocument/2006/relationships/hyperlink" Target="https://grantcue.com/foundations/joseph-and-marie-field-foundation-233009586" TargetMode="External" Id="rId3458"/><Relationship Type="http://schemas.openxmlformats.org/officeDocument/2006/relationships/hyperlink" Target="https://grantcue.com/foundations/centreville-savings-bank-charitable-foundation-510673508" TargetMode="External" Id="rId3459"/><Relationship Type="http://schemas.openxmlformats.org/officeDocument/2006/relationships/hyperlink" Target="https://grantcue.com/foundations/the-lampert-foundation-205436006" TargetMode="External" Id="rId3460"/><Relationship Type="http://schemas.openxmlformats.org/officeDocument/2006/relationships/hyperlink" Target="https://grantcue.com/foundations/the-kmj-family-foundation-260554486" TargetMode="External" Id="rId3461"/><Relationship Type="http://schemas.openxmlformats.org/officeDocument/2006/relationships/hyperlink" Target="https://grantcue.com/foundations/michael-and-mary-johnston-foundation-133388201" TargetMode="External" Id="rId3462"/><Relationship Type="http://schemas.openxmlformats.org/officeDocument/2006/relationships/hyperlink" Target="https://grantcue.com/foundations/edward-j-and-virginia-m-routhier-foundation-050485198" TargetMode="External" Id="rId3463"/><Relationship Type="http://schemas.openxmlformats.org/officeDocument/2006/relationships/hyperlink" Target="https://grantcue.com/foundations/the-rosenthal-fund-c-o-eva-rosenthal-133919545" TargetMode="External" Id="rId3464"/><Relationship Type="http://schemas.openxmlformats.org/officeDocument/2006/relationships/hyperlink" Target="https://httpwww.hasbro.org/" TargetMode="External" Id="rId3465"/><Relationship Type="http://schemas.openxmlformats.org/officeDocument/2006/relationships/hyperlink" Target="https://grantcue.com/foundations/hasbro-foundation-inc-222538470" TargetMode="External" Id="rId3466"/><Relationship Type="http://schemas.openxmlformats.org/officeDocument/2006/relationships/hyperlink" Target="https://grantcue.com/foundations/the-collis-foundation-061472006" TargetMode="External" Id="rId3467"/><Relationship Type="http://schemas.openxmlformats.org/officeDocument/2006/relationships/hyperlink" Target="https://grantcue.com/foundations/simon-w-wardwell-foundation-453697597" TargetMode="External" Id="rId3468"/><Relationship Type="http://schemas.openxmlformats.org/officeDocument/2006/relationships/hyperlink" Target="https://grantcue.com/foundations/ron-beller-and-jennifer-moses-family-foundation-inc-223077176" TargetMode="External" Id="rId3469"/><Relationship Type="http://schemas.openxmlformats.org/officeDocument/2006/relationships/hyperlink" Target="https://grantcue.com/foundations/star-family-foundation-461477949" TargetMode="External" Id="rId3470"/><Relationship Type="http://schemas.openxmlformats.org/officeDocument/2006/relationships/hyperlink" Target="https://grantcue.com/foundations/bazarsky-family-foundation-821138943" TargetMode="External" Id="rId3471"/><Relationship Type="http://schemas.openxmlformats.org/officeDocument/2006/relationships/hyperlink" Target="https://grantcue.com/foundations/combined-townsend-fund-056007985" TargetMode="External" Id="rId3472"/><Relationship Type="http://schemas.openxmlformats.org/officeDocument/2006/relationships/hyperlink" Target="https://grantcue.com/foundations/healey-family-foundation-133531967" TargetMode="External" Id="rId3473"/><Relationship Type="http://schemas.openxmlformats.org/officeDocument/2006/relationships/hyperlink" Target="https://grantcue.com/foundations/the-healey-family-foundation-357282258" TargetMode="External" Id="rId3474"/><Relationship Type="http://schemas.openxmlformats.org/officeDocument/2006/relationships/hyperlink" Target="https://grantcue.com/foundations/keane-family-foundation-c-o-o-brien-and-associates-046743248" TargetMode="External" Id="rId3475"/><Relationship Type="http://schemas.openxmlformats.org/officeDocument/2006/relationships/hyperlink" Target="https://grantcue.com/foundations/pugh-family-foundation-721491038" TargetMode="External" Id="rId3476"/><Relationship Type="http://schemas.openxmlformats.org/officeDocument/2006/relationships/hyperlink" Target="https://grantcue.com/foundations/grace-k-and-wesley-s-alpert-charitable-foundation-456592383" TargetMode="External" Id="rId3477"/><Relationship Type="http://schemas.openxmlformats.org/officeDocument/2006/relationships/hyperlink" Target="https://grantcue.com/foundations/the-riversville-foundation-c-o-cbiz-advisors-llc-066504128" TargetMode="External" Id="rId3478"/><Relationship Type="http://schemas.openxmlformats.org/officeDocument/2006/relationships/hyperlink" Target="https://grantcue.com/foundations/the-papitto-foundation-050426569" TargetMode="External" Id="rId3479"/><Relationship Type="http://schemas.openxmlformats.org/officeDocument/2006/relationships/hyperlink" Target="https://grantcue.com/foundations/alexander-family-foundation-inc-066068454" TargetMode="External" Id="rId3480"/><Relationship Type="http://schemas.openxmlformats.org/officeDocument/2006/relationships/hyperlink" Target="https://grantcue.com/foundations/the-richard-salomon-family-foundation-inc-136163521" TargetMode="External" Id="rId3481"/><Relationship Type="http://schemas.openxmlformats.org/officeDocument/2006/relationships/hyperlink" Target="https://grantcue.com/foundations/elm-street-foundation-816564039" TargetMode="External" Id="rId3482"/><Relationship Type="http://schemas.openxmlformats.org/officeDocument/2006/relationships/hyperlink" Target="https://grantcue.com/foundations/o-connell-family-foundation-inc-c-o-daniel-s-o-connell-133745912" TargetMode="External" Id="rId3483"/><Relationship Type="http://schemas.openxmlformats.org/officeDocument/2006/relationships/hyperlink" Target="https://grantcue.com/foundations/washington-trust-co-charitable-fdn-050477294" TargetMode="External" Id="rId3484"/><Relationship Type="http://schemas.openxmlformats.org/officeDocument/2006/relationships/hyperlink" Target="https://grantcue.com/foundations/liana-foundation-inc-223846401" TargetMode="External" Id="rId3485"/><Relationship Type="http://schemas.openxmlformats.org/officeDocument/2006/relationships/hyperlink" Target="https://grantcue.com/foundations/baranay-family-foundation-inc-271363578" TargetMode="External" Id="rId3486"/><Relationship Type="http://schemas.openxmlformats.org/officeDocument/2006/relationships/hyperlink" Target="https://grantcue.com/foundations/the-norman-and-rosalie-fain-family-foundation-056022655" TargetMode="External" Id="rId3487"/><Relationship Type="http://schemas.openxmlformats.org/officeDocument/2006/relationships/hyperlink" Target="https://grantcue.com/foundations/the-jennison-charitable-foundation-043332800" TargetMode="External" Id="rId3488"/><Relationship Type="http://schemas.openxmlformats.org/officeDocument/2006/relationships/hyperlink" Target="https://grantcue.com/foundations/fred-m-roddy-foundation-inc-056037528" TargetMode="External" Id="rId3489"/><Relationship Type="http://schemas.openxmlformats.org/officeDocument/2006/relationships/hyperlink" Target="https://grantcue.com/foundations/sara-and-robert-savage-charitable-foundation-u-a-d-12-28-2004-202057938" TargetMode="External" Id="rId3490"/><Relationship Type="http://schemas.openxmlformats.org/officeDocument/2006/relationships/hyperlink" Target="https://grantcue.com/foundations/felicia-fund-inc-050420703" TargetMode="External" Id="rId3491"/><Relationship Type="http://schemas.openxmlformats.org/officeDocument/2006/relationships/hyperlink" Target="https://grantcue.com/foundations/el-roble-azul-foundation-472308198" TargetMode="External" Id="rId3492"/><Relationship Type="http://schemas.openxmlformats.org/officeDocument/2006/relationships/hyperlink" Target="https://grantcue.com/foundations/ejmp-fund-for-philanthropy-262485081" TargetMode="External" Id="rId3493"/><Relationship Type="http://schemas.openxmlformats.org/officeDocument/2006/relationships/hyperlink" Target="https://grantcue.com/foundations/banknewport-charitable-foundation-inc-882461260" TargetMode="External" Id="rId3494"/><Relationship Type="http://schemas.openxmlformats.org/officeDocument/2006/relationships/hyperlink" Target="https://grantcue.com/foundations/the-philmoney-trust-852964927" TargetMode="External" Id="rId3495"/><Relationship Type="http://schemas.openxmlformats.org/officeDocument/2006/relationships/hyperlink" Target="https://grantcue.com/foundations/the-selma-and-irving-ettenberg-foundation-900959410" TargetMode="External" Id="rId3496"/><Relationship Type="http://schemas.openxmlformats.org/officeDocument/2006/relationships/hyperlink" Target="https://ncufoundation.org/" TargetMode="External" Id="rId3497"/><Relationship Type="http://schemas.openxmlformats.org/officeDocument/2006/relationships/hyperlink" Target="https://grantcue.com/foundations/navigant-credit-union-charitable-foundation-inc-815171277" TargetMode="External" Id="rId3498"/><Relationship Type="http://schemas.openxmlformats.org/officeDocument/2006/relationships/hyperlink" Target="https://grantcue.com/foundations/scoma-foundation-261196381" TargetMode="External" Id="rId3499"/><Relationship Type="http://schemas.openxmlformats.org/officeDocument/2006/relationships/hyperlink" Target="https://grantcue.com/foundations/betty-jane-seydler-foundation-134294409" TargetMode="External" Id="rId3500"/><Relationship Type="http://schemas.openxmlformats.org/officeDocument/2006/relationships/hyperlink" Target="https://grantcue.com/foundations/lisa-and-david-klaeser-foundation-c-o-sterling-foundation-management-llc-874036038" TargetMode="External" Id="rId3501"/><Relationship Type="http://schemas.openxmlformats.org/officeDocument/2006/relationships/hyperlink" Target="https://grantcue.com/foundations/the-ryan-family-foundation-201518978" TargetMode="External" Id="rId3502"/><Relationship Type="http://schemas.openxmlformats.org/officeDocument/2006/relationships/hyperlink" Target="https://grantcue.com/foundations/am-roberts-charitable-foundation-226948512" TargetMode="External" Id="rId3503"/><Relationship Type="http://schemas.openxmlformats.org/officeDocument/2006/relationships/hyperlink" Target="https://grantcue.com/foundations/golub-family-foundation-853656631" TargetMode="External" Id="rId3504"/><Relationship Type="http://schemas.openxmlformats.org/officeDocument/2006/relationships/hyperlink" Target="https://grantcue.com/foundations/donald-and-allison-gulbrandsen-foundation-inc-473775548" TargetMode="External" Id="rId3505"/><Relationship Type="http://schemas.openxmlformats.org/officeDocument/2006/relationships/hyperlink" Target="https://grantcue.com/foundations/the-pedrero-family-foundation-adba-the-pharr-foundation-260304971" TargetMode="External" Id="rId3506"/><Relationship Type="http://schemas.openxmlformats.org/officeDocument/2006/relationships/hyperlink" Target="https://grantcue.com/foundations/filkins-family-foundation-426559796" TargetMode="External" Id="rId3507"/><Relationship Type="http://schemas.openxmlformats.org/officeDocument/2006/relationships/hyperlink" Target="https://grantcue.com/foundations/the-argosy-foundation-046752868" TargetMode="External" Id="rId3508"/><Relationship Type="http://schemas.openxmlformats.org/officeDocument/2006/relationships/hyperlink" Target="https://grantcue.com/foundations/robert-j-and-jennifer-j-banks-charitable-trust-206296856" TargetMode="External" Id="rId3509"/><Relationship Type="http://schemas.openxmlformats.org/officeDocument/2006/relationships/hyperlink" Target="https://grantcue.com/foundations/hawk-rock-foundation-261518305" TargetMode="External" Id="rId3510"/><Relationship Type="http://schemas.openxmlformats.org/officeDocument/2006/relationships/hyperlink" Target="https://www.hendersonfdn.org/" TargetMode="External" Id="rId3511"/><Relationship Type="http://schemas.openxmlformats.org/officeDocument/2006/relationships/hyperlink" Target="https://grantcue.com/foundations/ad-henderson-foundation-inc-237047045" TargetMode="External" Id="rId3512"/><Relationship Type="http://schemas.openxmlformats.org/officeDocument/2006/relationships/hyperlink" Target="https://grantcue.com/foundations/the-prospect-fund-306057244" TargetMode="External" Id="rId3513"/><Relationship Type="http://schemas.openxmlformats.org/officeDocument/2006/relationships/hyperlink" Target="https://grantcue.com/foundations/four-pines-fund-inc-933920817" TargetMode="External" Id="rId3514"/><Relationship Type="http://schemas.openxmlformats.org/officeDocument/2006/relationships/hyperlink" Target="https://grantcue.com/foundations/the-waterwheel-foundation-133948773" TargetMode="External" Id="rId3515"/><Relationship Type="http://schemas.openxmlformats.org/officeDocument/2006/relationships/hyperlink" Target="https://grantcue.com/foundations/the-onda-foundation-inc-822019103" TargetMode="External" Id="rId3516"/><Relationship Type="http://schemas.openxmlformats.org/officeDocument/2006/relationships/hyperlink" Target="https://www.lintilhacfoundation.org/" TargetMode="External" Id="rId3517"/><Relationship Type="http://schemas.openxmlformats.org/officeDocument/2006/relationships/hyperlink" Target="https://grantcue.com/foundations/lintilhac-foundation-inc-352558724" TargetMode="External" Id="rId3518"/><Relationship Type="http://schemas.openxmlformats.org/officeDocument/2006/relationships/hyperlink" Target="https://www.nationallife.com/OUR-STORY/OUR-FOUNDATION" TargetMode="External" Id="rId3519"/><Relationship Type="http://schemas.openxmlformats.org/officeDocument/2006/relationships/hyperlink" Target="https://grantcue.com/foundations/national-life-group-charitable-foundation-inc-204818866" TargetMode="External" Id="rId3520"/><Relationship Type="http://schemas.openxmlformats.org/officeDocument/2006/relationships/hyperlink" Target="https://grantcue.com/foundations/the-sandy-river-charitable-foundation-522029911" TargetMode="External" Id="rId3521"/><Relationship Type="http://schemas.openxmlformats.org/officeDocument/2006/relationships/hyperlink" Target="https://grantcue.com/foundations/ejk-foundation-834229407" TargetMode="External" Id="rId3522"/><Relationship Type="http://schemas.openxmlformats.org/officeDocument/2006/relationships/hyperlink" Target="https://grantcue.com/foundations/m-and-c-somewhere-foundation-816177315" TargetMode="External" Id="rId3523"/><Relationship Type="http://schemas.openxmlformats.org/officeDocument/2006/relationships/hyperlink" Target="https://grantcue.com/foundations/one-hive-foundation-920684940" TargetMode="External" Id="rId3524"/><Relationship Type="http://schemas.openxmlformats.org/officeDocument/2006/relationships/hyperlink" Target="https://grantcue.com/foundations/steven-and-beverly-rubenstein-charitable-foundation-inc-200223308" TargetMode="External" Id="rId3525"/><Relationship Type="http://schemas.openxmlformats.org/officeDocument/2006/relationships/hyperlink" Target="https://grantcue.com/foundations/courtney-and-victoria-buffum-family-foundation-043359381" TargetMode="External" Id="rId3526"/><Relationship Type="http://schemas.openxmlformats.org/officeDocument/2006/relationships/hyperlink" Target="https://grantcue.com/foundations/forrest-c-and-frances-h-lattner-foundation-203106502" TargetMode="External" Id="rId3527"/><Relationship Type="http://schemas.openxmlformats.org/officeDocument/2006/relationships/hyperlink" Target="https://grantcue.com/foundations/mckenzie-family-charitable-trust-226596096" TargetMode="External" Id="rId3528"/><Relationship Type="http://schemas.openxmlformats.org/officeDocument/2006/relationships/hyperlink" Target="https://wwww.thomasthompsontrust.org/" TargetMode="External" Id="rId3529"/><Relationship Type="http://schemas.openxmlformats.org/officeDocument/2006/relationships/hyperlink" Target="https://grantcue.com/foundations/thomas-thompson-trust-030179429" TargetMode="External" Id="rId3530"/><Relationship Type="http://schemas.openxmlformats.org/officeDocument/2006/relationships/hyperlink" Target="https://grantcue.com/foundations/carolyn-and-george-rowland-char-fdn-tr-137097149" TargetMode="External" Id="rId3531"/><Relationship Type="http://schemas.openxmlformats.org/officeDocument/2006/relationships/hyperlink" Target="https://grantcue.com/foundations/trout-lily-foundation-c-o-hemenway-trust-company-llc-823683719" TargetMode="External" Id="rId3532"/><Relationship Type="http://schemas.openxmlformats.org/officeDocument/2006/relationships/hyperlink" Target="https://www.whipstockhill.org/" TargetMode="External" Id="rId3533"/><Relationship Type="http://schemas.openxmlformats.org/officeDocument/2006/relationships/hyperlink" Target="https://grantcue.com/foundations/whipstock-hill-preservation-society-inc-030349262" TargetMode="External" Id="rId3534"/><Relationship Type="http://schemas.openxmlformats.org/officeDocument/2006/relationships/hyperlink" Target="https://grantcue.com/foundations/mcpike-zima-charitable-foundation-us-812617818" TargetMode="External" Id="rId3535"/><Relationship Type="http://schemas.openxmlformats.org/officeDocument/2006/relationships/hyperlink" Target="https://grantcue.com/foundations/antonio-b-and-rita-m-pomerleau-foundation-inc-030355842" TargetMode="External" Id="rId3536"/><Relationship Type="http://schemas.openxmlformats.org/officeDocument/2006/relationships/hyperlink" Target="https://grantcue.com/foundations/majic-vermont-foundation-452437081" TargetMode="External" Id="rId3537"/><Relationship Type="http://schemas.openxmlformats.org/officeDocument/2006/relationships/hyperlink" Target="https://grantcue.com/foundations/jslh-foundation-261382214" TargetMode="External" Id="rId3538"/><Relationship Type="http://schemas.openxmlformats.org/officeDocument/2006/relationships/hyperlink" Target="https://grantcue.com/foundations/frank-and-zada-chase-charitable-trust-1576-036091970" TargetMode="External" Id="rId3539"/><Relationship Type="http://schemas.openxmlformats.org/officeDocument/2006/relationships/hyperlink" Target="https://grantcue.com/foundations/fore-aces-family-foundation-454047076" TargetMode="External" Id="rId3540"/><Relationship Type="http://schemas.openxmlformats.org/officeDocument/2006/relationships/hyperlink" Target="https://grantcue.com/foundations/alcyon-foundation-510355030" TargetMode="External" Id="rId3541"/><Relationship Type="http://schemas.openxmlformats.org/officeDocument/2006/relationships/hyperlink" Target="https://grantcue.com/foundations/lgt-foundation-061281494" TargetMode="External" Id="rId3542"/><Relationship Type="http://schemas.openxmlformats.org/officeDocument/2006/relationships/hyperlink" Target="https://grantcue.com/foundations/mascoma-bank-foundation-222816632" TargetMode="External" Id="rId3543"/><Relationship Type="http://schemas.openxmlformats.org/officeDocument/2006/relationships/hyperlink" Target="https://grantcue.com/foundations/charleigh-charitable-trust-463376803" TargetMode="External" Id="rId3544"/><Relationship Type="http://schemas.openxmlformats.org/officeDocument/2006/relationships/hyperlink" Target="https://grantcue.com/foundations/s-and-c-harvest-foundation-inc-200443423" TargetMode="External" Id="rId3545"/><Relationship Type="http://schemas.openxmlformats.org/officeDocument/2006/relationships/hyperlink" Target="https://grantcue.com/foundations/the-right-track-foundation-inc-833243459" TargetMode="External" Id="rId3546"/><Relationship Type="http://schemas.openxmlformats.org/officeDocument/2006/relationships/hyperlink" Target="https://grantcue.com/foundations/isaiah-61-foundation-141827942" TargetMode="External" Id="rId3547"/><Relationship Type="http://schemas.openxmlformats.org/officeDocument/2006/relationships/hyperlink" Target="https://www.mergensfoundation.org/" TargetMode="External" Id="rId3548"/><Relationship Type="http://schemas.openxmlformats.org/officeDocument/2006/relationships/hyperlink" Target="https://grantcue.com/foundations/george-w-mergens-foundation-030345055" TargetMode="External" Id="rId3549"/><Relationship Type="http://schemas.openxmlformats.org/officeDocument/2006/relationships/table" Target="/xl/tables/table3.xml" Id="rId3550"/></Relationships>
</file>

<file path=xl/worksheets/_rels/sheet4.xml.rels><Relationships xmlns="http://schemas.openxmlformats.org/package/2006/relationships"><Relationship Type="http://schemas.openxmlformats.org/officeDocument/2006/relationships/hyperlink" Target="https://www.crownfamilyphilanthropies.org/" TargetMode="External" Id="rId1"/><Relationship Type="http://schemas.openxmlformats.org/officeDocument/2006/relationships/hyperlink" Target="https://grantcue.com/foundations/arie-and-ida-crown-memorial-366076088" TargetMode="External" Id="rId2"/><Relationship Type="http://schemas.openxmlformats.org/officeDocument/2006/relationships/hyperlink" Target="https://grantcue.com/foundations/abbvie-foundation-460827839" TargetMode="External" Id="rId3"/><Relationship Type="http://schemas.openxmlformats.org/officeDocument/2006/relationships/hyperlink" Target="https://grantcue.com/foundations/builders-vision-foundation-821503941" TargetMode="External" Id="rId4"/><Relationship Type="http://schemas.openxmlformats.org/officeDocument/2006/relationships/hyperlink" Target="https://grantcue.com/foundations/zell-family-foundation-363487811" TargetMode="External" Id="rId5"/><Relationship Type="http://schemas.openxmlformats.org/officeDocument/2006/relationships/hyperlink" Target="https://grantcue.com/foundations/the-thomas-and-stacey-siebel-foundation-943256331" TargetMode="External" Id="rId6"/><Relationship Type="http://schemas.openxmlformats.org/officeDocument/2006/relationships/hyperlink" Target="https://grantcue.com/foundations/pritzker-family-foundation-c-o-pritzker-group-300039820" TargetMode="External" Id="rId7"/><Relationship Type="http://schemas.openxmlformats.org/officeDocument/2006/relationships/hyperlink" Target="https://www.joycefdn.org/" TargetMode="External" Id="rId8"/><Relationship Type="http://schemas.openxmlformats.org/officeDocument/2006/relationships/hyperlink" Target="https://grantcue.com/foundations/the-joyce-foundation-366079185" TargetMode="External" Id="rId9"/><Relationship Type="http://schemas.openxmlformats.org/officeDocument/2006/relationships/hyperlink" Target="https://grantcue.com/foundations/hamill-family-foundation-366096808" TargetMode="External" Id="rId10"/><Relationship Type="http://schemas.openxmlformats.org/officeDocument/2006/relationships/hyperlink" Target="https://grantcue.com/foundations/fulk-family-foundation-inc-470732237" TargetMode="External" Id="rId11"/><Relationship Type="http://schemas.openxmlformats.org/officeDocument/2006/relationships/hyperlink" Target="https://www.polkbrosfdn.org/" TargetMode="External" Id="rId12"/><Relationship Type="http://schemas.openxmlformats.org/officeDocument/2006/relationships/hyperlink" Target="https://grantcue.com/foundations/polk-bros-foundation-inc-366108293" TargetMode="External" Id="rId13"/><Relationship Type="http://schemas.openxmlformats.org/officeDocument/2006/relationships/hyperlink" Target="https://www.cosfoundation.org/" TargetMode="External" Id="rId14"/><Relationship Type="http://schemas.openxmlformats.org/officeDocument/2006/relationships/hyperlink" Target="https://grantcue.com/foundations/circle-of-service-foundation-364185939" TargetMode="External" Id="rId15"/><Relationship Type="http://schemas.openxmlformats.org/officeDocument/2006/relationships/hyperlink" Target="https://grantcue.com/foundations/frank-family-foundation-237376410" TargetMode="External" Id="rId16"/><Relationship Type="http://schemas.openxmlformats.org/officeDocument/2006/relationships/hyperlink" Target="https://grantcue.com/foundations/sue-ling-gin-foundation-trust-476858270" TargetMode="External" Id="rId17"/><Relationship Type="http://schemas.openxmlformats.org/officeDocument/2006/relationships/hyperlink" Target="https://grantcue.com/foundations/william-p-ingersoll-trust-xxxxx8005-366584340" TargetMode="External" Id="rId18"/><Relationship Type="http://schemas.openxmlformats.org/officeDocument/2006/relationships/hyperlink" Target="https://grantcue.com/foundations/st-george-corporation-364383840" TargetMode="External" Id="rId19"/><Relationship Type="http://schemas.openxmlformats.org/officeDocument/2006/relationships/hyperlink" Target="https://grantcue.com/foundations/the-negaunee-foundation-363555046" TargetMode="External" Id="rId20"/><Relationship Type="http://schemas.openxmlformats.org/officeDocument/2006/relationships/hyperlink" Target="https://grantcue.com/foundations/marguerite-casey-foundation-912062197" TargetMode="External" Id="rId21"/><Relationship Type="http://schemas.openxmlformats.org/officeDocument/2006/relationships/hyperlink" Target="https://grantcue.com/foundations/john-and-kathleen-schreiber-foundation-d-b-a-schreiber-philanthropy-421684377" TargetMode="External" Id="rId22"/><Relationship Type="http://schemas.openxmlformats.org/officeDocument/2006/relationships/hyperlink" Target="https://www.terraamericanart.org/" TargetMode="External" Id="rId23"/><Relationship Type="http://schemas.openxmlformats.org/officeDocument/2006/relationships/hyperlink" Target="https://grantcue.com/foundations/terra-foundation-for-american-art-362999442" TargetMode="External" Id="rId24"/><Relationship Type="http://schemas.openxmlformats.org/officeDocument/2006/relationships/hyperlink" Target="https://grantcue.com/foundations/foglia-family-foundation-363925857" TargetMode="External" Id="rId25"/><Relationship Type="http://schemas.openxmlformats.org/officeDocument/2006/relationships/hyperlink" Target="https://grantcue.com/foundations/eleven-eleven-foundation-461463656" TargetMode="External" Id="rId26"/><Relationship Type="http://schemas.openxmlformats.org/officeDocument/2006/relationships/hyperlink" Target="https://www.motorolasolutions.com/foundation" TargetMode="External" Id="rId27"/><Relationship Type="http://schemas.openxmlformats.org/officeDocument/2006/relationships/hyperlink" Target="https://grantcue.com/foundations/motorola-solutions-foundation-366109323" TargetMode="External" Id="rId28"/><Relationship Type="http://schemas.openxmlformats.org/officeDocument/2006/relationships/hyperlink" Target="https://grantcue.com/foundations/walgreens-foundation-274521750" TargetMode="External" Id="rId29"/><Relationship Type="http://schemas.openxmlformats.org/officeDocument/2006/relationships/hyperlink" Target="https://grantcue.com/foundations/wonderful-life-foundation-541995591" TargetMode="External" Id="rId30"/><Relationship Type="http://schemas.openxmlformats.org/officeDocument/2006/relationships/hyperlink" Target="https://grantcue.com/foundations/walder-foundation-464092041" TargetMode="External" Id="rId31"/><Relationship Type="http://schemas.openxmlformats.org/officeDocument/2006/relationships/hyperlink" Target="https://grantcue.com/foundations/wayfarer-foundation-862088032" TargetMode="External" Id="rId32"/><Relationship Type="http://schemas.openxmlformats.org/officeDocument/2006/relationships/hyperlink" Target="https://grantcue.com/foundations/westlake-health-foundation-363104071" TargetMode="External" Id="rId33"/><Relationship Type="http://schemas.openxmlformats.org/officeDocument/2006/relationships/hyperlink" Target="https://grantcue.com/foundations/the-irving-harris-foundation-366055115" TargetMode="External" Id="rId34"/><Relationship Type="http://schemas.openxmlformats.org/officeDocument/2006/relationships/hyperlink" Target="https://fieldfoundation.org/" TargetMode="External" Id="rId35"/><Relationship Type="http://schemas.openxmlformats.org/officeDocument/2006/relationships/hyperlink" Target="https://grantcue.com/foundations/field-foundation-of-illinois-366059408" TargetMode="External" Id="rId36"/><Relationship Type="http://schemas.openxmlformats.org/officeDocument/2006/relationships/hyperlink" Target="https://grantcue.com/foundations/stamps-family-charitable-foundation-inc-042943910" TargetMode="External" Id="rId37"/><Relationship Type="http://schemas.openxmlformats.org/officeDocument/2006/relationships/hyperlink" Target="https://fryfoundation.org/" TargetMode="External" Id="rId38"/><Relationship Type="http://schemas.openxmlformats.org/officeDocument/2006/relationships/hyperlink" Target="https://grantcue.com/foundations/lloyd-a-fry-foundation-366108775" TargetMode="External" Id="rId39"/><Relationship Type="http://schemas.openxmlformats.org/officeDocument/2006/relationships/hyperlink" Target="https://grantcue.com/foundations/nayar-family-foundation-c-o-janus-and-associates-cpas-pc-461528247" TargetMode="External" Id="rId40"/><Relationship Type="http://schemas.openxmlformats.org/officeDocument/2006/relationships/hyperlink" Target="https://alphawoodfoundation.org/" TargetMode="External" Id="rId41"/><Relationship Type="http://schemas.openxmlformats.org/officeDocument/2006/relationships/hyperlink" Target="https://grantcue.com/foundations/alphawood-foundation-363805338" TargetMode="External" Id="rId42"/><Relationship Type="http://schemas.openxmlformats.org/officeDocument/2006/relationships/hyperlink" Target="https://grantcue.com/foundations/trott-family-philanthropies-inc-853003942" TargetMode="External" Id="rId43"/><Relationship Type="http://schemas.openxmlformats.org/officeDocument/2006/relationships/hyperlink" Target="https://grantcue.com/foundations/patricia-a-bresky-family-foundation-815068397" TargetMode="External" Id="rId44"/><Relationship Type="http://schemas.openxmlformats.org/officeDocument/2006/relationships/hyperlink" Target="https://www.statefarm.com/about-us/corporate-responsibility/community-grants" TargetMode="External" Id="rId45"/><Relationship Type="http://schemas.openxmlformats.org/officeDocument/2006/relationships/hyperlink" Target="https://grantcue.com/foundations/state-farm-companies-foundation-366110423" TargetMode="External" Id="rId46"/><Relationship Type="http://schemas.openxmlformats.org/officeDocument/2006/relationships/hyperlink" Target="https://grantcue.com/foundations/the-canning-foundation-363913323" TargetMode="External" Id="rId47"/><Relationship Type="http://schemas.openxmlformats.org/officeDocument/2006/relationships/hyperlink" Target="https://grantcue.com/foundations/caerus-foundation-inc-710935903" TargetMode="External" Id="rId48"/><Relationship Type="http://schemas.openxmlformats.org/officeDocument/2006/relationships/hyperlink" Target="https://grantcue.com/foundations/the-john-p-calamos-foundation-c-o-calamos-family-office-201383344" TargetMode="External" Id="rId49"/><Relationship Type="http://schemas.openxmlformats.org/officeDocument/2006/relationships/hyperlink" Target="https://grantcue.com/foundations/dragonfly-fund-854119407" TargetMode="External" Id="rId50"/><Relationship Type="http://schemas.openxmlformats.org/officeDocument/2006/relationships/hyperlink" Target="https://grantcue.com/foundations/andreas-foundation-416017057" TargetMode="External" Id="rId51"/><Relationship Type="http://schemas.openxmlformats.org/officeDocument/2006/relationships/hyperlink" Target="https://grantcue.com/foundations/kao-family-foundation-202014620" TargetMode="External" Id="rId52"/><Relationship Type="http://schemas.openxmlformats.org/officeDocument/2006/relationships/hyperlink" Target="https://grantcue.com/foundations/the-bluhm-family-foundation-261572776" TargetMode="External" Id="rId53"/><Relationship Type="http://schemas.openxmlformats.org/officeDocument/2006/relationships/hyperlink" Target="https://grantcue.com/foundations/patrick-g-and-shirley-w-ryan-foundation-363305162" TargetMode="External" Id="rId54"/><Relationship Type="http://schemas.openxmlformats.org/officeDocument/2006/relationships/hyperlink" Target="https://grantcue.com/foundations/reva-and-david-logan-foundation-366139439" TargetMode="External" Id="rId55"/><Relationship Type="http://schemas.openxmlformats.org/officeDocument/2006/relationships/hyperlink" Target="https://grantcue.com/foundations/sacks-family-foundation-c-o-michael-sacks-364053778" TargetMode="External" Id="rId56"/><Relationship Type="http://schemas.openxmlformats.org/officeDocument/2006/relationships/hyperlink" Target="https://grantcue.com/foundations/edlis-neeson-foundation-nfp-208986573" TargetMode="External" Id="rId57"/><Relationship Type="http://schemas.openxmlformats.org/officeDocument/2006/relationships/hyperlink" Target="https://grantcue.com/foundations/chicago-cred-inc-813130448" TargetMode="External" Id="rId58"/><Relationship Type="http://schemas.openxmlformats.org/officeDocument/2006/relationships/hyperlink" Target="https://grantcue.com/foundations/the-walsh-foundation-c-o-mjms-family-office-services-llc-363994447" TargetMode="External" Id="rId59"/><Relationship Type="http://schemas.openxmlformats.org/officeDocument/2006/relationships/hyperlink" Target="https://grantcue.com/foundations/jtb-family-foundation-473790400" TargetMode="External" Id="rId60"/><Relationship Type="http://schemas.openxmlformats.org/officeDocument/2006/relationships/hyperlink" Target="https://grantcue.com/foundations/willow-springs-charitable-trust-jenny-b-stoddard-trustee-204383299" TargetMode="External" Id="rId61"/><Relationship Type="http://schemas.openxmlformats.org/officeDocument/2006/relationships/hyperlink" Target="https://grantcue.com/foundations/hunter-family-foundation-c-o-financial-investment-corp-371887329" TargetMode="External" Id="rId62"/><Relationship Type="http://schemas.openxmlformats.org/officeDocument/2006/relationships/hyperlink" Target="https://grantcue.com/foundations/john-d-and-alexandra-nichols-family-foundation-363858388" TargetMode="External" Id="rId63"/><Relationship Type="http://schemas.openxmlformats.org/officeDocument/2006/relationships/hyperlink" Target="https://grantcue.com/foundations/vivo-foundation-876329967" TargetMode="External" Id="rId64"/><Relationship Type="http://schemas.openxmlformats.org/officeDocument/2006/relationships/hyperlink" Target="https://grantcue.com/foundations/the-boler-family-foundation-366854134" TargetMode="External" Id="rId65"/><Relationship Type="http://schemas.openxmlformats.org/officeDocument/2006/relationships/hyperlink" Target="https://grantcue.com/foundations/the-pritzker-pucker-family-foundation-300036022" TargetMode="External" Id="rId66"/><Relationship Type="http://schemas.openxmlformats.org/officeDocument/2006/relationships/hyperlink" Target="https://grantcue.com/foundations/chicago-beyond-inc-475610834" TargetMode="External" Id="rId67"/><Relationship Type="http://schemas.openxmlformats.org/officeDocument/2006/relationships/hyperlink" Target="https://grantcue.com/foundations/ralla-klepak-performing-arts-foundation-843791888" TargetMode="External" Id="rId68"/><Relationship Type="http://schemas.openxmlformats.org/officeDocument/2006/relationships/hyperlink" Target="https://grantcue.com/foundations/hutchins-family-foundation-inc-c-o-glenn-h-hutchins-371501785" TargetMode="External" Id="rId69"/><Relationship Type="http://schemas.openxmlformats.org/officeDocument/2006/relationships/hyperlink" Target="https://grantcue.com/foundations/mansueto-foundation-271895175" TargetMode="External" Id="rId70"/><Relationship Type="http://schemas.openxmlformats.org/officeDocument/2006/relationships/hyperlink" Target="https://grantcue.com/foundations/tawani-charitable-distribution-fund-300040386" TargetMode="External" Id="rId71"/><Relationship Type="http://schemas.openxmlformats.org/officeDocument/2006/relationships/hyperlink" Target="https://hcfdn.org/" TargetMode="External" Id="rId72"/><Relationship Type="http://schemas.openxmlformats.org/officeDocument/2006/relationships/hyperlink" Target="https://grantcue.com/foundations/healthy-communities-foundation-364324067" TargetMode="External" Id="rId73"/><Relationship Type="http://schemas.openxmlformats.org/officeDocument/2006/relationships/hyperlink" Target="https://grantcue.com/foundations/edwardson-family-foundation-363757845" TargetMode="External" Id="rId74"/><Relationship Type="http://schemas.openxmlformats.org/officeDocument/2006/relationships/hyperlink" Target="https://grantcue.com/foundations/cushing-family-foundation-c-o-robert-t-napier-harrison-llp-461636778" TargetMode="External" Id="rId75"/><Relationship Type="http://schemas.openxmlformats.org/officeDocument/2006/relationships/hyperlink" Target="https://www.colemanfoundation.org/" TargetMode="External" Id="rId76"/><Relationship Type="http://schemas.openxmlformats.org/officeDocument/2006/relationships/hyperlink" Target="https://grantcue.com/foundations/the-coleman-foundation-inc-363025967" TargetMode="External" Id="rId77"/><Relationship Type="http://schemas.openxmlformats.org/officeDocument/2006/relationships/hyperlink" Target="https://grantcue.com/foundations/dorothea-berggren-charitable-foundation-200266874" TargetMode="External" Id="rId78"/><Relationship Type="http://schemas.openxmlformats.org/officeDocument/2006/relationships/hyperlink" Target="https://www.drschollfoundation.com/" TargetMode="External" Id="rId79"/><Relationship Type="http://schemas.openxmlformats.org/officeDocument/2006/relationships/hyperlink" Target="https://grantcue.com/foundations/dr-scholl-foundation-366068724" TargetMode="External" Id="rId80"/><Relationship Type="http://schemas.openxmlformats.org/officeDocument/2006/relationships/hyperlink" Target="https://grantcue.com/foundations/beatrice-p-delany-char-tr-xxxxx7003-136748171" TargetMode="External" Id="rId81"/><Relationship Type="http://schemas.openxmlformats.org/officeDocument/2006/relationships/hyperlink" Target="https://grantcue.com/foundations/the-khan-foundation-inc-200461026" TargetMode="External" Id="rId82"/><Relationship Type="http://schemas.openxmlformats.org/officeDocument/2006/relationships/hyperlink" Target="https://www.brinsonfoundation.org/" TargetMode="External" Id="rId83"/><Relationship Type="http://schemas.openxmlformats.org/officeDocument/2006/relationships/hyperlink" Target="https://grantcue.com/foundations/the-brinson-foundation-680656415" TargetMode="External" Id="rId84"/><Relationship Type="http://schemas.openxmlformats.org/officeDocument/2006/relationships/hyperlink" Target="https://www.darden.com/our-impact/communities/giving-back" TargetMode="External" Id="rId85"/><Relationship Type="http://schemas.openxmlformats.org/officeDocument/2006/relationships/hyperlink" Target="https://grantcue.com/foundations/darden-restaurants-inc-foundation-593332929" TargetMode="External" Id="rId86"/><Relationship Type="http://schemas.openxmlformats.org/officeDocument/2006/relationships/hyperlink" Target="https://grantcue.com/foundations/bramsen-charitable-foundation-dated-november-30-2018-832704828" TargetMode="External" Id="rId87"/><Relationship Type="http://schemas.openxmlformats.org/officeDocument/2006/relationships/hyperlink" Target="https://grantcue.com/foundations/julian-grace-foundation-471645999" TargetMode="External" Id="rId88"/><Relationship Type="http://schemas.openxmlformats.org/officeDocument/2006/relationships/hyperlink" Target="https://www.gilmorefndn.org/" TargetMode="External" Id="rId89"/><Relationship Type="http://schemas.openxmlformats.org/officeDocument/2006/relationships/hyperlink" Target="https://grantcue.com/foundations/gilmore-foundation-271400179" TargetMode="External" Id="rId90"/><Relationship Type="http://schemas.openxmlformats.org/officeDocument/2006/relationships/hyperlink" Target="http://www.rrf.org/" TargetMode="External" Id="rId91"/><Relationship Type="http://schemas.openxmlformats.org/officeDocument/2006/relationships/hyperlink" Target="https://grantcue.com/foundations/retirement-research-foundation-dba-rrf-foundation-for-aging-362429540" TargetMode="External" Id="rId92"/><Relationship Type="http://schemas.openxmlformats.org/officeDocument/2006/relationships/hyperlink" Target="https://grantcue.com/foundations/the-sidley-austin-foundation-c-o-timothy-f-bergen-203980527" TargetMode="External" Id="rId93"/><Relationship Type="http://schemas.openxmlformats.org/officeDocument/2006/relationships/hyperlink" Target="https://grantcue.com/foundations/the-polsky-foundation-651164639" TargetMode="External" Id="rId94"/><Relationship Type="http://schemas.openxmlformats.org/officeDocument/2006/relationships/hyperlink" Target="https://www.wpandhbwhitefoundation.org/" TargetMode="External" Id="rId95"/><Relationship Type="http://schemas.openxmlformats.org/officeDocument/2006/relationships/hyperlink" Target="https://grantcue.com/foundations/wp-and-hb-white-foundation-362601558" TargetMode="External" Id="rId96"/><Relationship Type="http://schemas.openxmlformats.org/officeDocument/2006/relationships/hyperlink" Target="https://grantcue.com/foundations/northern-trust-foundation-842220090" TargetMode="External" Id="rId97"/><Relationship Type="http://schemas.openxmlformats.org/officeDocument/2006/relationships/hyperlink" Target="https://grantcue.com/foundations/ed-uihlein-family-foundation-205723621" TargetMode="External" Id="rId98"/><Relationship Type="http://schemas.openxmlformats.org/officeDocument/2006/relationships/hyperlink" Target="https://grantcue.com/foundations/square-one-foundation-366068835" TargetMode="External" Id="rId99"/><Relationship Type="http://schemas.openxmlformats.org/officeDocument/2006/relationships/hyperlink" Target="https://grantcue.com/foundations/kazma-family-foundation-inc-c-o-leigh-anne-kazma-462160108" TargetMode="External" Id="rId100"/><Relationship Type="http://schemas.openxmlformats.org/officeDocument/2006/relationships/hyperlink" Target="https://gddf.org/" TargetMode="External" Id="rId101"/><Relationship Type="http://schemas.openxmlformats.org/officeDocument/2006/relationships/hyperlink" Target="https://grantcue.com/foundations/gaylord-and-dorothy-donnelley-foundation-366108460" TargetMode="External" Id="rId102"/><Relationship Type="http://schemas.openxmlformats.org/officeDocument/2006/relationships/hyperlink" Target="https://grantcue.com/foundations/perkins-malo-hunter-foundation-364098513" TargetMode="External" Id="rId103"/><Relationship Type="http://schemas.openxmlformats.org/officeDocument/2006/relationships/hyperlink" Target="https://grantcue.com/foundations/malott-family-foundation-363680666" TargetMode="External" Id="rId104"/><Relationship Type="http://schemas.openxmlformats.org/officeDocument/2006/relationships/hyperlink" Target="https://grantcue.com/foundations/dillon-foundation-366059349" TargetMode="External" Id="rId105"/><Relationship Type="http://schemas.openxmlformats.org/officeDocument/2006/relationships/hyperlink" Target="https://grantcue.com/foundations/jarvis-foundation-814471023" TargetMode="External" Id="rId106"/><Relationship Type="http://schemas.openxmlformats.org/officeDocument/2006/relationships/hyperlink" Target="https://grantcue.com/foundations/reed-family-foundation-inc-261247721" TargetMode="External" Id="rId107"/><Relationship Type="http://schemas.openxmlformats.org/officeDocument/2006/relationships/hyperlink" Target="https://grantcue.com/foundations/the-robert-e-gallagher-charitable-trust-367180671" TargetMode="External" Id="rId108"/><Relationship Type="http://schemas.openxmlformats.org/officeDocument/2006/relationships/hyperlink" Target="https://grantcue.com/foundations/cme-group-foundation-450575574" TargetMode="External" Id="rId109"/><Relationship Type="http://schemas.openxmlformats.org/officeDocument/2006/relationships/hyperlink" Target="https://grantcue.com/foundations/frank-e-payne-and-seba-b-payne-foundation-871526433" TargetMode="External" Id="rId110"/><Relationship Type="http://schemas.openxmlformats.org/officeDocument/2006/relationships/hyperlink" Target="https://www.vnafoundation.net/" TargetMode="External" Id="rId111"/><Relationship Type="http://schemas.openxmlformats.org/officeDocument/2006/relationships/hyperlink" Target="https://grantcue.com/foundations/visiting-nurse-association-of-chicago-aka-vna-foundation-362167943" TargetMode="External" Id="rId112"/><Relationship Type="http://schemas.openxmlformats.org/officeDocument/2006/relationships/hyperlink" Target="https://grantcue.com/foundations/woodward-governor-charitable-trust-846025403" TargetMode="External" Id="rId113"/><Relationship Type="http://schemas.openxmlformats.org/officeDocument/2006/relationships/hyperlink" Target="https://www.grandvictoriafdn.org/" TargetMode="External" Id="rId114"/><Relationship Type="http://schemas.openxmlformats.org/officeDocument/2006/relationships/hyperlink" Target="https://grantcue.com/foundations/grand-victoria-foundation-364107162" TargetMode="External" Id="rId115"/><Relationship Type="http://schemas.openxmlformats.org/officeDocument/2006/relationships/hyperlink" Target="https://grantcue.com/foundations/lohengrin-foundation-inc-136141339" TargetMode="External" Id="rId116"/><Relationship Type="http://schemas.openxmlformats.org/officeDocument/2006/relationships/hyperlink" Target="https://grantcue.com/foundations/perry-family-charitable-foundation-461528640" TargetMode="External" Id="rId117"/><Relationship Type="http://schemas.openxmlformats.org/officeDocument/2006/relationships/hyperlink" Target="https://www.ilchf.org/" TargetMode="External" Id="rId118"/><Relationship Type="http://schemas.openxmlformats.org/officeDocument/2006/relationships/hyperlink" Target="https://grantcue.com/foundations/illinois-children-s-healthcare-foundation-030503425" TargetMode="External" Id="rId119"/><Relationship Type="http://schemas.openxmlformats.org/officeDocument/2006/relationships/hyperlink" Target="https://www.wentcherfoundation.org/" TargetMode="External" Id="rId120"/><Relationship Type="http://schemas.openxmlformats.org/officeDocument/2006/relationships/hyperlink" Target="https://grantcue.com/foundations/ernest-wentcher-educational-fund-364170236" TargetMode="External" Id="rId121"/><Relationship Type="http://schemas.openxmlformats.org/officeDocument/2006/relationships/hyperlink" Target="https://grantcue.com/foundations/joseph-and-bessie-feinberg-foundation-237028857" TargetMode="External" Id="rId122"/><Relationship Type="http://schemas.openxmlformats.org/officeDocument/2006/relationships/hyperlink" Target="https://grantcue.com/foundations/walter-and-karla-goldschmidt-foundation-237410867" TargetMode="External" Id="rId123"/><Relationship Type="http://schemas.openxmlformats.org/officeDocument/2006/relationships/hyperlink" Target="https://grantcue.com/foundations/helen-v-brach-foundation-237376427" TargetMode="External" Id="rId124"/><Relationship Type="http://schemas.openxmlformats.org/officeDocument/2006/relationships/hyperlink" Target="https://grantcue.com/foundations/drw-foundation-201734765" TargetMode="External" Id="rId125"/><Relationship Type="http://schemas.openxmlformats.org/officeDocument/2006/relationships/hyperlink" Target="https://grantcue.com/foundations/eddema-foundation-363781866" TargetMode="External" Id="rId126"/><Relationship Type="http://schemas.openxmlformats.org/officeDocument/2006/relationships/hyperlink" Target="https://grantcue.com/foundations/the-berens-foundation-270600726" TargetMode="External" Id="rId127"/><Relationship Type="http://schemas.openxmlformats.org/officeDocument/2006/relationships/hyperlink" Target="https://grantcue.com/foundations/kovler-family-foundation-366152744" TargetMode="External" Id="rId128"/><Relationship Type="http://schemas.openxmlformats.org/officeDocument/2006/relationships/hyperlink" Target="https://www.woodsfund.org/" TargetMode="External" Id="rId129"/><Relationship Type="http://schemas.openxmlformats.org/officeDocument/2006/relationships/hyperlink" Target="https://grantcue.com/foundations/woods-fund-of-chicago-363917968" TargetMode="External" Id="rId130"/><Relationship Type="http://schemas.openxmlformats.org/officeDocument/2006/relationships/hyperlink" Target="https://grantcue.com/foundations/the-henry-and-gilda-buchbinder-family-foundation-364452084" TargetMode="External" Id="rId131"/><Relationship Type="http://schemas.openxmlformats.org/officeDocument/2006/relationships/hyperlink" Target="https://grantcue.com/foundations/the-simon-family-foundation-364325958" TargetMode="External" Id="rId132"/><Relationship Type="http://schemas.openxmlformats.org/officeDocument/2006/relationships/hyperlink" Target="https://grantcue.com/foundations/bobbie-and-stanton-cook-family-foundation-367166361" TargetMode="External" Id="rId133"/><Relationship Type="http://schemas.openxmlformats.org/officeDocument/2006/relationships/hyperlink" Target="https://grantcue.com/foundations/lundbeck-us-charitable-fund-823778277" TargetMode="External" Id="rId134"/><Relationship Type="http://schemas.openxmlformats.org/officeDocument/2006/relationships/hyperlink" Target="https://www.childrenscarefoundation.org/" TargetMode="External" Id="rId135"/><Relationship Type="http://schemas.openxmlformats.org/officeDocument/2006/relationships/hyperlink" Target="https://grantcue.com/foundations/children-s-care-foundation-366088708" TargetMode="External" Id="rId136"/><Relationship Type="http://schemas.openxmlformats.org/officeDocument/2006/relationships/hyperlink" Target="https://grantcue.com/foundations/julian-family-foundation-c-o-robert-t-napier-harrison-llp-476662944" TargetMode="External" Id="rId137"/><Relationship Type="http://schemas.openxmlformats.org/officeDocument/2006/relationships/hyperlink" Target="https://grantcue.com/foundations/richard-frank-foundation-954776084" TargetMode="External" Id="rId138"/><Relationship Type="http://schemas.openxmlformats.org/officeDocument/2006/relationships/hyperlink" Target="https://grantcue.com/foundations/i-a-o-shaughnessy-foundation-416011524" TargetMode="External" Id="rId139"/><Relationship Type="http://schemas.openxmlformats.org/officeDocument/2006/relationships/hyperlink" Target="https://grantcue.com/foundations/the-duchossois-family-foundation-363327987" TargetMode="External" Id="rId140"/><Relationship Type="http://schemas.openxmlformats.org/officeDocument/2006/relationships/hyperlink" Target="https://www.gustfoundation.org/" TargetMode="External" Id="rId141"/><Relationship Type="http://schemas.openxmlformats.org/officeDocument/2006/relationships/hyperlink" Target="https://grantcue.com/foundations/the-christopher-l-and-m-susan-gust-foundation-611405669" TargetMode="External" Id="rId142"/><Relationship Type="http://schemas.openxmlformats.org/officeDocument/2006/relationships/hyperlink" Target="https://www.wcstonefnd.org/" TargetMode="External" Id="rId143"/><Relationship Type="http://schemas.openxmlformats.org/officeDocument/2006/relationships/hyperlink" Target="https://grantcue.com/foundations/w-clement-and-jessie-v-stone-foundation-362498125" TargetMode="External" Id="rId144"/><Relationship Type="http://schemas.openxmlformats.org/officeDocument/2006/relationships/hyperlink" Target="https://grantcue.com/foundations/alper-family-foundation-133634384" TargetMode="External" Id="rId145"/><Relationship Type="http://schemas.openxmlformats.org/officeDocument/2006/relationships/hyperlink" Target="https://grantcue.com/foundations/national-recreation-foundation-incorporated-136172514" TargetMode="External" Id="rId146"/><Relationship Type="http://schemas.openxmlformats.org/officeDocument/2006/relationships/hyperlink" Target="https://grantcue.com/foundations/knight-impact-partners-c-o-rlk-partners-llc-276566394" TargetMode="External" Id="rId147"/><Relationship Type="http://schemas.openxmlformats.org/officeDocument/2006/relationships/hyperlink" Target="https://grantcue.com/foundations/frankel-julius-n-foundation-366765844" TargetMode="External" Id="rId148"/><Relationship Type="http://schemas.openxmlformats.org/officeDocument/2006/relationships/hyperlink" Target="https://grantcue.com/foundations/david-c-and-ellen-r-petrick-foundation-364281619" TargetMode="External" Id="rId149"/><Relationship Type="http://schemas.openxmlformats.org/officeDocument/2006/relationships/hyperlink" Target="https://grantcue.com/foundations/the-buchanan-family-foundation-366160998" TargetMode="External" Id="rId150"/><Relationship Type="http://schemas.openxmlformats.org/officeDocument/2006/relationships/hyperlink" Target="https://grantcue.com/foundations/james-and-zita-gavin-foundation-363256613" TargetMode="External" Id="rId151"/><Relationship Type="http://schemas.openxmlformats.org/officeDocument/2006/relationships/hyperlink" Target="https://grantcue.com/foundations/robert-and-penelope-steiner-family-foundation-871791008" TargetMode="External" Id="rId152"/><Relationship Type="http://schemas.openxmlformats.org/officeDocument/2006/relationships/hyperlink" Target="https://grantcue.com/foundations/james-p-and-brenda-s-grusecki-family-foundation-161639401" TargetMode="External" Id="rId153"/><Relationship Type="http://schemas.openxmlformats.org/officeDocument/2006/relationships/hyperlink" Target="https://www.hdrinc.com/HDR-FOUNDATION" TargetMode="External" Id="rId154"/><Relationship Type="http://schemas.openxmlformats.org/officeDocument/2006/relationships/hyperlink" Target="https://grantcue.com/foundations/hdr-foundation-460961680" TargetMode="External" Id="rId155"/><Relationship Type="http://schemas.openxmlformats.org/officeDocument/2006/relationships/hyperlink" Target="https://grantcue.com/foundations/karin-bain-and-john-kukral-foundation-814631874" TargetMode="External" Id="rId156"/><Relationship Type="http://schemas.openxmlformats.org/officeDocument/2006/relationships/hyperlink" Target="https://grantcue.com/foundations/jep-j-dau-tr-xxxxx9002-366015206" TargetMode="External" Id="rId157"/><Relationship Type="http://schemas.openxmlformats.org/officeDocument/2006/relationships/hyperlink" Target="https://grantcue.com/foundations/lewis-sebring-family-foundation-364120411" TargetMode="External" Id="rId158"/><Relationship Type="http://schemas.openxmlformats.org/officeDocument/2006/relationships/hyperlink" Target="https://grantcue.com/foundations/the-regenstein-foundation-363152531" TargetMode="External" Id="rId159"/><Relationship Type="http://schemas.openxmlformats.org/officeDocument/2006/relationships/hyperlink" Target="https://christopherff.org/" TargetMode="External" Id="rId160"/><Relationship Type="http://schemas.openxmlformats.org/officeDocument/2006/relationships/hyperlink" Target="https://grantcue.com/foundations/the-christopher-family-foundation-367092282" TargetMode="External" Id="rId161"/><Relationship Type="http://schemas.openxmlformats.org/officeDocument/2006/relationships/hyperlink" Target="https://grantcue.com/foundations/pattee-foundation-inc-371138998" TargetMode="External" Id="rId162"/><Relationship Type="http://schemas.openxmlformats.org/officeDocument/2006/relationships/hyperlink" Target="https://grantcue.com/foundations/hlh-family-foundation-inc-133501674" TargetMode="External" Id="rId163"/><Relationship Type="http://schemas.openxmlformats.org/officeDocument/2006/relationships/hyperlink" Target="https://grantcue.com/foundations/donald-r-wilson-jr-family-foundation-816959383" TargetMode="External" Id="rId164"/><Relationship Type="http://schemas.openxmlformats.org/officeDocument/2006/relationships/hyperlink" Target="https://grantcue.com/foundations/the-otho-sa-sprague-memorial-institute-366068723" TargetMode="External" Id="rId165"/><Relationship Type="http://schemas.openxmlformats.org/officeDocument/2006/relationships/hyperlink" Target="https://grantcue.com/foundations/the-bruce-and-beth-white-family-foundation-208107053" TargetMode="External" Id="rId166"/><Relationship Type="http://schemas.openxmlformats.org/officeDocument/2006/relationships/hyperlink" Target="https://grantcue.com/foundations/brooks-mccormick-jr-trust-for-animal-rights-law-and-policy-477124844" TargetMode="External" Id="rId167"/><Relationship Type="http://schemas.openxmlformats.org/officeDocument/2006/relationships/hyperlink" Target="https://grantcue.com/foundations/sunshine-charitable-foundation-201919538" TargetMode="External" Id="rId168"/><Relationship Type="http://schemas.openxmlformats.org/officeDocument/2006/relationships/hyperlink" Target="https://grantcue.com/foundations/abe-and-ida-cooper-foundation-363219529" TargetMode="External" Id="rId169"/><Relationship Type="http://schemas.openxmlformats.org/officeDocument/2006/relationships/hyperlink" Target="https://grantcue.com/foundations/the-sheba-foundation-363976909" TargetMode="External" Id="rId170"/><Relationship Type="http://schemas.openxmlformats.org/officeDocument/2006/relationships/hyperlink" Target="https://grantcue.com/foundations/united-airlines-pilots-retirement-foundation-581686601" TargetMode="External" Id="rId171"/><Relationship Type="http://schemas.openxmlformats.org/officeDocument/2006/relationships/hyperlink" Target="https://grantcue.com/foundations/telligen-community-initiative-202017785" TargetMode="External" Id="rId172"/><Relationship Type="http://schemas.openxmlformats.org/officeDocument/2006/relationships/hyperlink" Target="https://grantcue.com/foundations/mazza-foundation-366054751" TargetMode="External" Id="rId173"/><Relationship Type="http://schemas.openxmlformats.org/officeDocument/2006/relationships/hyperlink" Target="https://grantcue.com/foundations/mark-and-maureen-miller-family-fd-261828406" TargetMode="External" Id="rId174"/><Relationship Type="http://schemas.openxmlformats.org/officeDocument/2006/relationships/hyperlink" Target="https://grantcue.com/foundations/finnegan-family-foundation-364221334" TargetMode="External" Id="rId175"/><Relationship Type="http://schemas.openxmlformats.org/officeDocument/2006/relationships/hyperlink" Target="https://grantcue.com/foundations/chauncey-and-marion-d-mccormick-family-foundation-366054815" TargetMode="External" Id="rId176"/><Relationship Type="http://schemas.openxmlformats.org/officeDocument/2006/relationships/hyperlink" Target="https://www.poetryfoundation.org/" TargetMode="External" Id="rId177"/><Relationship Type="http://schemas.openxmlformats.org/officeDocument/2006/relationships/hyperlink" Target="https://grantcue.com/foundations/the-poetry-foundation-362490808" TargetMode="External" Id="rId178"/><Relationship Type="http://schemas.openxmlformats.org/officeDocument/2006/relationships/hyperlink" Target="https://grantcue.com/foundations/g-carl-ball-family-foundation-830366015" TargetMode="External" Id="rId179"/><Relationship Type="http://schemas.openxmlformats.org/officeDocument/2006/relationships/hyperlink" Target="https://grantcue.com/foundations/paul-galvin-memorial-foundation-trust-866182808" TargetMode="External" Id="rId180"/><Relationship Type="http://schemas.openxmlformats.org/officeDocument/2006/relationships/hyperlink" Target="https://grantcue.com/foundations/bruce-foundation-364257410" TargetMode="External" Id="rId181"/><Relationship Type="http://schemas.openxmlformats.org/officeDocument/2006/relationships/hyperlink" Target="https://grantcue.com/foundations/smart-family-foundation-of-illinois-812433446" TargetMode="External" Id="rId182"/><Relationship Type="http://schemas.openxmlformats.org/officeDocument/2006/relationships/hyperlink" Target="https://grantcue.com/foundations/the-lumpkin-family-foundation-c-o-adrienne-n-cole-237423640" TargetMode="External" Id="rId183"/><Relationship Type="http://schemas.openxmlformats.org/officeDocument/2006/relationships/hyperlink" Target="https://grantcue.com/foundations/rice-foundation-366043160" TargetMode="External" Id="rId184"/><Relationship Type="http://schemas.openxmlformats.org/officeDocument/2006/relationships/hyperlink" Target="https://grantcue.com/foundations/george-m-eisenberg-foundation-for-charities-363689650" TargetMode="External" Id="rId185"/><Relationship Type="http://schemas.openxmlformats.org/officeDocument/2006/relationships/hyperlink" Target="https://grantcue.com/foundations/nkc-family-foundation-472618874" TargetMode="External" Id="rId186"/><Relationship Type="http://schemas.openxmlformats.org/officeDocument/2006/relationships/hyperlink" Target="https://www.wheelerfoundation.org/" TargetMode="External" Id="rId187"/><Relationship Type="http://schemas.openxmlformats.org/officeDocument/2006/relationships/hyperlink" Target="https://grantcue.com/foundations/wheeler-foundation-611445596" TargetMode="External" Id="rId188"/><Relationship Type="http://schemas.openxmlformats.org/officeDocument/2006/relationships/hyperlink" Target="https://grantcue.com/foundations/robert-galvin-foundation-366065560" TargetMode="External" Id="rId189"/><Relationship Type="http://schemas.openxmlformats.org/officeDocument/2006/relationships/hyperlink" Target="https://grantcue.com/foundations/marc-and-jeanne-malnati-family-fdn-inc-832424720" TargetMode="External" Id="rId190"/><Relationship Type="http://schemas.openxmlformats.org/officeDocument/2006/relationships/hyperlink" Target="https://grantcue.com/foundations/the-simms-family-foundation-363413327" TargetMode="External" Id="rId191"/><Relationship Type="http://schemas.openxmlformats.org/officeDocument/2006/relationships/hyperlink" Target="https://grantcue.com/foundations/seeding-the-future-foundation-474718771" TargetMode="External" Id="rId192"/><Relationship Type="http://schemas.openxmlformats.org/officeDocument/2006/relationships/hyperlink" Target="https://grantcue.com/foundations/k5-foundation-co-pacific-foundation-services-831599193" TargetMode="External" Id="rId193"/><Relationship Type="http://schemas.openxmlformats.org/officeDocument/2006/relationships/hyperlink" Target="https://www.cmfdn.org/" TargetMode="External" Id="rId194"/><Relationship Type="http://schemas.openxmlformats.org/officeDocument/2006/relationships/hyperlink" Target="https://grantcue.com/foundations/community-memorial-foundation-364012380" TargetMode="External" Id="rId195"/><Relationship Type="http://schemas.openxmlformats.org/officeDocument/2006/relationships/hyperlink" Target="https://grantcue.com/foundations/marguerite-delany-hark-foundation-363617116" TargetMode="External" Id="rId196"/><Relationship Type="http://schemas.openxmlformats.org/officeDocument/2006/relationships/hyperlink" Target="https://grantcue.com/foundations/bernard-heerey-family-foundation-141840613" TargetMode="External" Id="rId197"/><Relationship Type="http://schemas.openxmlformats.org/officeDocument/2006/relationships/hyperlink" Target="https://grantcue.com/foundations/lost-pond-foundation-873736370" TargetMode="External" Id="rId198"/><Relationship Type="http://schemas.openxmlformats.org/officeDocument/2006/relationships/hyperlink" Target="https://grantcue.com/foundations/ahmad-family-charitable-foundation-463009111" TargetMode="External" Id="rId199"/><Relationship Type="http://schemas.openxmlformats.org/officeDocument/2006/relationships/hyperlink" Target="https://grantcue.com/foundations/lavin-family-foundation-366106074" TargetMode="External" Id="rId200"/><Relationship Type="http://schemas.openxmlformats.org/officeDocument/2006/relationships/hyperlink" Target="https://grantcue.com/foundations/anderson-family-foundation-367285001" TargetMode="External" Id="rId201"/><Relationship Type="http://schemas.openxmlformats.org/officeDocument/2006/relationships/hyperlink" Target="https://grantcue.com/foundations/segal-family-foundation-364330990" TargetMode="External" Id="rId202"/><Relationship Type="http://schemas.openxmlformats.org/officeDocument/2006/relationships/hyperlink" Target="https://grantcue.com/foundations/bryan-cressey-and-iliana-sweis-foundation-833694159" TargetMode="External" Id="rId203"/><Relationship Type="http://schemas.openxmlformats.org/officeDocument/2006/relationships/hyperlink" Target="https://grantcue.com/foundations/sage-foundation-386041518" TargetMode="External" Id="rId204"/><Relationship Type="http://schemas.openxmlformats.org/officeDocument/2006/relationships/hyperlink" Target="https://grantcue.com/foundations/absher-charitable-foundation-inc-832527679" TargetMode="External" Id="rId205"/><Relationship Type="http://schemas.openxmlformats.org/officeDocument/2006/relationships/hyperlink" Target="https://grantcue.com/foundations/butler-family-foundation-366101775" TargetMode="External" Id="rId206"/><Relationship Type="http://schemas.openxmlformats.org/officeDocument/2006/relationships/hyperlink" Target="https://grantcue.com/foundations/the-kadens-family-foundation-832261738" TargetMode="External" Id="rId207"/><Relationship Type="http://schemas.openxmlformats.org/officeDocument/2006/relationships/hyperlink" Target="https://www.dunhamfoundation.org/" TargetMode="External" Id="rId208"/><Relationship Type="http://schemas.openxmlformats.org/officeDocument/2006/relationships/hyperlink" Target="https://grantcue.com/foundations/dunham-foundation-842345560" TargetMode="External" Id="rId209"/><Relationship Type="http://schemas.openxmlformats.org/officeDocument/2006/relationships/hyperlink" Target="https://grantcue.com/foundations/kimley-horn-foundation-562188912" TargetMode="External" Id="rId210"/><Relationship Type="http://schemas.openxmlformats.org/officeDocument/2006/relationships/hyperlink" Target="https://grantcue.com/foundations/paul-and-pearl-caslow-foundation-366065830" TargetMode="External" Id="rId211"/><Relationship Type="http://schemas.openxmlformats.org/officeDocument/2006/relationships/hyperlink" Target="https://grantcue.com/foundations/julius-w-hegeler-ii-foundation-371302455" TargetMode="External" Id="rId212"/><Relationship Type="http://schemas.openxmlformats.org/officeDocument/2006/relationships/hyperlink" Target="https://grantcue.com/foundations/trustmark-foundation-363330631" TargetMode="External" Id="rId213"/><Relationship Type="http://schemas.openxmlformats.org/officeDocument/2006/relationships/hyperlink" Target="https://grantcue.com/foundations/kaplan-foundation-363796516" TargetMode="External" Id="rId214"/><Relationship Type="http://schemas.openxmlformats.org/officeDocument/2006/relationships/hyperlink" Target="https://grantcue.com/foundations/james-and-madeleine-mcmullan-family-foundation-363506203" TargetMode="External" Id="rId215"/><Relationship Type="http://schemas.openxmlformats.org/officeDocument/2006/relationships/hyperlink" Target="https://grantcue.com/foundations/rauner-family-foundation-363993405" TargetMode="External" Id="rId216"/><Relationship Type="http://schemas.openxmlformats.org/officeDocument/2006/relationships/hyperlink" Target="https://www.kotttrust.org/" TargetMode="External" Id="rId217"/><Relationship Type="http://schemas.openxmlformats.org/officeDocument/2006/relationships/hyperlink" Target="https://grantcue.com/foundations/russell-and-josephine-kott-memorial-charitable-trust-597229565" TargetMode="External" Id="rId218"/><Relationship Type="http://schemas.openxmlformats.org/officeDocument/2006/relationships/hyperlink" Target="https://grantcue.com/foundations/lumw-foundation-814661673" TargetMode="External" Id="rId219"/><Relationship Type="http://schemas.openxmlformats.org/officeDocument/2006/relationships/hyperlink" Target="https://grantcue.com/foundations/pepper-family-foundation-363540747" TargetMode="External" Id="rId220"/><Relationship Type="http://schemas.openxmlformats.org/officeDocument/2006/relationships/hyperlink" Target="https://grantcue.com/foundations/the-ritzenthaler-family-foundation-364120167" TargetMode="External" Id="rId221"/><Relationship Type="http://schemas.openxmlformats.org/officeDocument/2006/relationships/hyperlink" Target="https://grantcue.com/foundations/the-power-family-foundation-joseph-a-power-jr-364381677" TargetMode="External" Id="rId222"/><Relationship Type="http://schemas.openxmlformats.org/officeDocument/2006/relationships/hyperlink" Target="https://grantcue.com/foundations/the-gies-foundation-201685394" TargetMode="External" Id="rId223"/><Relationship Type="http://schemas.openxmlformats.org/officeDocument/2006/relationships/hyperlink" Target="https://grantcue.com/foundations/the-adam-and-john-brown-foundation-inc-333812313" TargetMode="External" Id="rId224"/><Relationship Type="http://schemas.openxmlformats.org/officeDocument/2006/relationships/hyperlink" Target="https://grantcue.com/foundations/the-manaaki-foundation-271371242" TargetMode="External" Id="rId225"/><Relationship Type="http://schemas.openxmlformats.org/officeDocument/2006/relationships/hyperlink" Target="https://grantcue.com/foundations/stephen-and-christy-king-family-foundation-814756312" TargetMode="External" Id="rId226"/><Relationship Type="http://schemas.openxmlformats.org/officeDocument/2006/relationships/hyperlink" Target="https://grantcue.com/foundations/abra-prentice-foundation-inc-363092281" TargetMode="External" Id="rId227"/><Relationship Type="http://schemas.openxmlformats.org/officeDocument/2006/relationships/hyperlink" Target="https://grantcue.com/foundations/the-meyer-charitable-foundation-364152268" TargetMode="External" Id="rId228"/><Relationship Type="http://schemas.openxmlformats.org/officeDocument/2006/relationships/hyperlink" Target="https://grantcue.com/foundations/berlin-family-fund-c-o-arnold-m-berlin-366057143" TargetMode="External" Id="rId229"/><Relationship Type="http://schemas.openxmlformats.org/officeDocument/2006/relationships/hyperlink" Target="https://grantcue.com/foundations/kiphart-family-foundation-832450434" TargetMode="External" Id="rId230"/><Relationship Type="http://schemas.openxmlformats.org/officeDocument/2006/relationships/hyperlink" Target="https://grantcue.com/foundations/cole-crone-family-foundation-inc-c-o-mr-marvin-crone-364039363" TargetMode="External" Id="rId231"/><Relationship Type="http://schemas.openxmlformats.org/officeDocument/2006/relationships/hyperlink" Target="https://grantcue.com/foundations/grandy-foundation-363563806" TargetMode="External" Id="rId232"/><Relationship Type="http://schemas.openxmlformats.org/officeDocument/2006/relationships/hyperlink" Target="https://grantcue.com/foundations/the-john-c-and-carolyn-noonan-parmer-private-foundation-364153563" TargetMode="External" Id="rId233"/><Relationship Type="http://schemas.openxmlformats.org/officeDocument/2006/relationships/hyperlink" Target="https://geneseofoundation.org/" TargetMode="External" Id="rId234"/><Relationship Type="http://schemas.openxmlformats.org/officeDocument/2006/relationships/hyperlink" Target="https://grantcue.com/foundations/geneseo-foundation-366079604" TargetMode="External" Id="rId235"/><Relationship Type="http://schemas.openxmlformats.org/officeDocument/2006/relationships/hyperlink" Target="https://grantcue.com/foundations/john-r-flanagan-charitable-foundation-813101626" TargetMode="External" Id="rId236"/><Relationship Type="http://schemas.openxmlformats.org/officeDocument/2006/relationships/hyperlink" Target="https://grantcue.com/foundations/peter-and-paula-fasseas-foundation-c-o-paula-fasseas-364010374" TargetMode="External" Id="rId237"/><Relationship Type="http://schemas.openxmlformats.org/officeDocument/2006/relationships/hyperlink" Target="https://grantcue.com/foundations/mary-hooker-dole-trust-xxxxx7002-366016121" TargetMode="External" Id="rId238"/><Relationship Type="http://schemas.openxmlformats.org/officeDocument/2006/relationships/hyperlink" Target="https://grantcue.com/foundations/full-circle-foundation-364265265" TargetMode="External" Id="rId239"/><Relationship Type="http://schemas.openxmlformats.org/officeDocument/2006/relationships/hyperlink" Target="https://grantcue.com/foundations/the-timothy-and-susanne-sullivan-family-foundation-203367664" TargetMode="External" Id="rId240"/><Relationship Type="http://schemas.openxmlformats.org/officeDocument/2006/relationships/hyperlink" Target="https://grantcue.com/foundations/peggy-and-steve-fossett-foundation-204521801" TargetMode="External" Id="rId241"/><Relationship Type="http://schemas.openxmlformats.org/officeDocument/2006/relationships/hyperlink" Target="https://grantcue.com/foundations/bergstrom-foundation-464591289" TargetMode="External" Id="rId242"/><Relationship Type="http://schemas.openxmlformats.org/officeDocument/2006/relationships/hyperlink" Target="https://grantcue.com/foundations/cless-family-foundation-363796675" TargetMode="External" Id="rId243"/><Relationship Type="http://schemas.openxmlformats.org/officeDocument/2006/relationships/hyperlink" Target="https://grantcue.com/foundations/john-r-halligan-charitable-fund-c-o-norman-kellerman-366078591" TargetMode="External" Id="rId244"/><Relationship Type="http://schemas.openxmlformats.org/officeDocument/2006/relationships/hyperlink" Target="https://grantcue.com/foundations/three-cords-foundation-c-o-sterling-foundation-management-llc-853561645" TargetMode="External" Id="rId245"/><Relationship Type="http://schemas.openxmlformats.org/officeDocument/2006/relationships/hyperlink" Target="https://www.emgeniustrust.org/" TargetMode="External" Id="rId246"/><Relationship Type="http://schemas.openxmlformats.org/officeDocument/2006/relationships/hyperlink" Target="https://grantcue.com/foundations/elizabeth-morse-genius-charitable-trust-367010559" TargetMode="External" Id="rId247"/><Relationship Type="http://schemas.openxmlformats.org/officeDocument/2006/relationships/hyperlink" Target="https://grantcue.com/foundations/walter-family-foundation-inc-461384089" TargetMode="External" Id="rId248"/><Relationship Type="http://schemas.openxmlformats.org/officeDocument/2006/relationships/hyperlink" Target="https://grantcue.com/foundations/helen-s-hope-foundation-542135918" TargetMode="External" Id="rId249"/><Relationship Type="http://schemas.openxmlformats.org/officeDocument/2006/relationships/hyperlink" Target="https://grantcue.com/foundations/john-h-hart-foundation-200156873" TargetMode="External" Id="rId250"/><Relationship Type="http://schemas.openxmlformats.org/officeDocument/2006/relationships/hyperlink" Target="https://grantcue.com/foundations/fred-g-harrison-foundation-376085205" TargetMode="External" Id="rId251"/><Relationship Type="http://schemas.openxmlformats.org/officeDocument/2006/relationships/hyperlink" Target="https://grantcue.com/foundations/the-ward-foundation-inc-832945207" TargetMode="External" Id="rId252"/><Relationship Type="http://schemas.openxmlformats.org/officeDocument/2006/relationships/hyperlink" Target="https://grantcue.com/foundations/idp-foundation-inc-262753703" TargetMode="External" Id="rId253"/><Relationship Type="http://schemas.openxmlformats.org/officeDocument/2006/relationships/hyperlink" Target="https://grantcue.com/foundations/the-chuck-and-monica-mcquaid-family-foundation-456540620" TargetMode="External" Id="rId254"/><Relationship Type="http://schemas.openxmlformats.org/officeDocument/2006/relationships/hyperlink" Target="https://grantcue.com/foundations/hobart-w-williams-366039360" TargetMode="External" Id="rId255"/><Relationship Type="http://schemas.openxmlformats.org/officeDocument/2006/relationships/hyperlink" Target="https://grantcue.com/foundations/eisenbrandt-family-foundation-463913488" TargetMode="External" Id="rId256"/><Relationship Type="http://schemas.openxmlformats.org/officeDocument/2006/relationships/hyperlink" Target="https://grantcue.com/foundations/taxman-family-foundation-c-o-seymour-taxman-204568076" TargetMode="External" Id="rId257"/><Relationship Type="http://schemas.openxmlformats.org/officeDocument/2006/relationships/hyperlink" Target="https://grantcue.com/foundations/john-ullrich-foundation-trust-busey-trust-co-trustee-376279232" TargetMode="External" Id="rId258"/><Relationship Type="http://schemas.openxmlformats.org/officeDocument/2006/relationships/hyperlink" Target="https://grantcue.com/foundations/the-carole-l-brookins-first-alliance-foundation-825433738" TargetMode="External" Id="rId259"/><Relationship Type="http://schemas.openxmlformats.org/officeDocument/2006/relationships/hyperlink" Target="https://grantcue.com/foundations/mcintosh-foundation-inc-363358483" TargetMode="External" Id="rId260"/><Relationship Type="http://schemas.openxmlformats.org/officeDocument/2006/relationships/hyperlink" Target="https://grantcue.com/foundations/curt-and-linda-rodin-family-foundation-203859431" TargetMode="External" Id="rId261"/><Relationship Type="http://schemas.openxmlformats.org/officeDocument/2006/relationships/hyperlink" Target="https://www.hemmelstein.org/" TargetMode="External" Id="rId262"/><Relationship Type="http://schemas.openxmlformats.org/officeDocument/2006/relationships/hyperlink" Target="https://grantcue.com/foundations/carylon-julius-and-marcie-hemmelstein-foundation-366033583" TargetMode="External" Id="rId263"/><Relationship Type="http://schemas.openxmlformats.org/officeDocument/2006/relationships/hyperlink" Target="https://grantcue.com/foundations/anixter-and-silva-family-foundation-363458779" TargetMode="External" Id="rId264"/><Relationship Type="http://schemas.openxmlformats.org/officeDocument/2006/relationships/hyperlink" Target="https://grantcue.com/foundations/the-anvil-administrators-ltd-363486613" TargetMode="External" Id="rId265"/><Relationship Type="http://schemas.openxmlformats.org/officeDocument/2006/relationships/hyperlink" Target="https://grantcue.com/foundations/conant-family-foundation-363820887" TargetMode="External" Id="rId266"/><Relationship Type="http://schemas.openxmlformats.org/officeDocument/2006/relationships/hyperlink" Target="https://grantcue.com/foundations/from-his-hand-foundation-270563840" TargetMode="External" Id="rId267"/><Relationship Type="http://schemas.openxmlformats.org/officeDocument/2006/relationships/hyperlink" Target="https://grantcue.com/foundations/the-kensington-square-foundation-367291505" TargetMode="External" Id="rId268"/><Relationship Type="http://schemas.openxmlformats.org/officeDocument/2006/relationships/hyperlink" Target="https://grantcue.com/foundations/david-and-etta-jonas-family-foundation-476500826" TargetMode="External" Id="rId269"/><Relationship Type="http://schemas.openxmlformats.org/officeDocument/2006/relationships/hyperlink" Target="https://grantcue.com/foundations/the-jeffrey-and-marianne-silver-family-fdn-475499005" TargetMode="External" Id="rId270"/><Relationship Type="http://schemas.openxmlformats.org/officeDocument/2006/relationships/hyperlink" Target="https://grantcue.com/foundations/louise-h-neuhoff-charitable-trust-agreement-856152110" TargetMode="External" Id="rId271"/><Relationship Type="http://schemas.openxmlformats.org/officeDocument/2006/relationships/hyperlink" Target="https://grantcue.com/foundations/charles-and-m-r-shapiro-foundation-inc-366109757" TargetMode="External" Id="rId272"/><Relationship Type="http://schemas.openxmlformats.org/officeDocument/2006/relationships/hyperlink" Target="https://grantcue.com/foundations/daniel-p-haerther-charitable-trust-261225450" TargetMode="External" Id="rId273"/><Relationship Type="http://schemas.openxmlformats.org/officeDocument/2006/relationships/hyperlink" Target="https://grantcue.com/foundations/blazer-foundation-363480054" TargetMode="External" Id="rId274"/><Relationship Type="http://schemas.openxmlformats.org/officeDocument/2006/relationships/hyperlink" Target="https://www.mellinger.org/" TargetMode="External" Id="rId275"/><Relationship Type="http://schemas.openxmlformats.org/officeDocument/2006/relationships/hyperlink" Target="https://grantcue.com/foundations/ea-mellinger-educational-foundation-inc-362428421" TargetMode="External" Id="rId276"/><Relationship Type="http://schemas.openxmlformats.org/officeDocument/2006/relationships/hyperlink" Target="https://grantcue.com/foundations/russell-and-betty-shirk-foundation-237022709" TargetMode="External" Id="rId277"/><Relationship Type="http://schemas.openxmlformats.org/officeDocument/2006/relationships/hyperlink" Target="https://grantcue.com/foundations/farley-family-charitable-foundation-c-o-chapman-and-cutler-llp-455492483" TargetMode="External" Id="rId278"/><Relationship Type="http://schemas.openxmlformats.org/officeDocument/2006/relationships/hyperlink" Target="https://grantcue.com/foundations/chuck-and-dee-howey-family-foundation-261480132" TargetMode="External" Id="rId279"/><Relationship Type="http://schemas.openxmlformats.org/officeDocument/2006/relationships/hyperlink" Target="https://grantcue.com/foundations/irwin-family-foundation-c-o-mr-robert-w-lynch-362913193" TargetMode="External" Id="rId280"/><Relationship Type="http://schemas.openxmlformats.org/officeDocument/2006/relationships/hyperlink" Target="https://www.hfnlc.org/" TargetMode="External" Id="rId281"/><Relationship Type="http://schemas.openxmlformats.org/officeDocument/2006/relationships/hyperlink" Target="https://grantcue.com/foundations/healthcare-foundation-of-northern-lake-county-205253008" TargetMode="External" Id="rId282"/><Relationship Type="http://schemas.openxmlformats.org/officeDocument/2006/relationships/hyperlink" Target="https://www.alliantcreditunionfoundation.org/" TargetMode="External" Id="rId283"/><Relationship Type="http://schemas.openxmlformats.org/officeDocument/2006/relationships/hyperlink" Target="https://grantcue.com/foundations/alliant-credit-union-foundation-711052113" TargetMode="External" Id="rId284"/><Relationship Type="http://schemas.openxmlformats.org/officeDocument/2006/relationships/hyperlink" Target="https://grantcue.com/foundations/the-makray-family-foundation-c-o-harrison-llp-364298517" TargetMode="External" Id="rId285"/><Relationship Type="http://schemas.openxmlformats.org/officeDocument/2006/relationships/hyperlink" Target="https://grantcue.com/foundations/arthur-o-silver-foundation-874395915" TargetMode="External" Id="rId286"/><Relationship Type="http://schemas.openxmlformats.org/officeDocument/2006/relationships/hyperlink" Target="https://grantcue.com/foundations/the-bersted-foundation-366493609" TargetMode="External" Id="rId287"/><Relationship Type="http://schemas.openxmlformats.org/officeDocument/2006/relationships/hyperlink" Target="https://grantcue.com/foundations/merchantz-family-foundation-363739087" TargetMode="External" Id="rId288"/><Relationship Type="http://schemas.openxmlformats.org/officeDocument/2006/relationships/hyperlink" Target="https://grantcue.com/foundations/susan-and-stephen-baird-family-foundation-c-o-stephen-w-baird-200478557" TargetMode="External" Id="rId289"/><Relationship Type="http://schemas.openxmlformats.org/officeDocument/2006/relationships/hyperlink" Target="https://www.morsetrust.org/" TargetMode="External" Id="rId290"/><Relationship Type="http://schemas.openxmlformats.org/officeDocument/2006/relationships/hyperlink" Target="https://grantcue.com/foundations/elizabeth-morse-charitable-trust-xxxxx1008-366999365" TargetMode="External" Id="rId291"/><Relationship Type="http://schemas.openxmlformats.org/officeDocument/2006/relationships/hyperlink" Target="https://grantcue.com/foundations/edward-hinz-family-foundation-921345267" TargetMode="External" Id="rId292"/><Relationship Type="http://schemas.openxmlformats.org/officeDocument/2006/relationships/hyperlink" Target="https://grantcue.com/foundations/donald-m-ephraim-family-foundation-363739581" TargetMode="External" Id="rId293"/><Relationship Type="http://schemas.openxmlformats.org/officeDocument/2006/relationships/hyperlink" Target="https://grantcue.com/foundations/aon-foundation-363337340" TargetMode="External" Id="rId294"/><Relationship Type="http://schemas.openxmlformats.org/officeDocument/2006/relationships/hyperlink" Target="https://grantcue.com/foundations/the-ed-watkowski-foundation-c-o-jason-s-ornduff-harrison-llp-932477586" TargetMode="External" Id="rId295"/><Relationship Type="http://schemas.openxmlformats.org/officeDocument/2006/relationships/hyperlink" Target="https://grantcue.com/foundations/lakonishok-foundation-463460720" TargetMode="External" Id="rId296"/><Relationship Type="http://schemas.openxmlformats.org/officeDocument/2006/relationships/hyperlink" Target="https://www.blowitzridgeway.org/" TargetMode="External" Id="rId297"/><Relationship Type="http://schemas.openxmlformats.org/officeDocument/2006/relationships/hyperlink" Target="https://grantcue.com/foundations/blowitz-ridgeway-foundation-c-o-impact-house-362488355" TargetMode="External" Id="rId298"/><Relationship Type="http://schemas.openxmlformats.org/officeDocument/2006/relationships/hyperlink" Target="https://grantcue.com/foundations/buehler-family-foundation-237166014" TargetMode="External" Id="rId299"/><Relationship Type="http://schemas.openxmlformats.org/officeDocument/2006/relationships/hyperlink" Target="https://grantcue.com/foundations/boyle-family-foundation-364057351" TargetMode="External" Id="rId300"/><Relationship Type="http://schemas.openxmlformats.org/officeDocument/2006/relationships/hyperlink" Target="https://grantcue.com/foundations/reinhardt-h-and-shirley-r-jahn-foundation-trust-426643394" TargetMode="External" Id="rId301"/><Relationship Type="http://schemas.openxmlformats.org/officeDocument/2006/relationships/hyperlink" Target="https://grantcue.com/foundations/jerome-nerenberg-2000-charitable-trust-uad-266307600" TargetMode="External" Id="rId302"/><Relationship Type="http://schemas.openxmlformats.org/officeDocument/2006/relationships/hyperlink" Target="https://grantcue.com/foundations/the-john-d-brubaker-family-foundation-836406448" TargetMode="External" Id="rId303"/><Relationship Type="http://schemas.openxmlformats.org/officeDocument/2006/relationships/hyperlink" Target="https://grantcue.com/foundations/mason-parson-family-foundation-inc-200488942" TargetMode="External" Id="rId304"/><Relationship Type="http://schemas.openxmlformats.org/officeDocument/2006/relationships/hyperlink" Target="https://grantcue.com/foundations/william-h-and-lois-j-mcessy-foundation-364074862" TargetMode="External" Id="rId305"/><Relationship Type="http://schemas.openxmlformats.org/officeDocument/2006/relationships/hyperlink" Target="https://grantcue.com/foundations/holthues-trust-421466786" TargetMode="External" Id="rId306"/><Relationship Type="http://schemas.openxmlformats.org/officeDocument/2006/relationships/hyperlink" Target="https://grantcue.com/foundations/the-future-wanxiang-foundation-inc-851628916" TargetMode="External" Id="rId307"/><Relationship Type="http://schemas.openxmlformats.org/officeDocument/2006/relationships/hyperlink" Target="https://grantcue.com/foundations/modestus-bauer-foundation-364473692" TargetMode="External" Id="rId308"/><Relationship Type="http://schemas.openxmlformats.org/officeDocument/2006/relationships/hyperlink" Target="https://grantcue.com/foundations/yagan-family-foundation-816993547" TargetMode="External" Id="rId309"/><Relationship Type="http://schemas.openxmlformats.org/officeDocument/2006/relationships/hyperlink" Target="https://grantcue.com/foundations/leo-and-yuki-graham-foundation-471930447" TargetMode="External" Id="rId310"/><Relationship Type="http://schemas.openxmlformats.org/officeDocument/2006/relationships/hyperlink" Target="https://grantcue.com/foundations/fred-b-snite-foundation-366084839" TargetMode="External" Id="rId311"/><Relationship Type="http://schemas.openxmlformats.org/officeDocument/2006/relationships/hyperlink" Target="https://grantcue.com/foundations/deering-foundation-366051876" TargetMode="External" Id="rId312"/><Relationship Type="http://schemas.openxmlformats.org/officeDocument/2006/relationships/hyperlink" Target="https://grantcue.com/foundations/the-kemper-foundation-366007812" TargetMode="External" Id="rId313"/><Relationship Type="http://schemas.openxmlformats.org/officeDocument/2006/relationships/hyperlink" Target="https://grantcue.com/foundations/the-james-and-lorraine-zerrusen-family-foundation-842526371" TargetMode="External" Id="rId314"/><Relationship Type="http://schemas.openxmlformats.org/officeDocument/2006/relationships/hyperlink" Target="https://grantcue.com/foundations/the-todi-foundation-232744913" TargetMode="External" Id="rId315"/><Relationship Type="http://schemas.openxmlformats.org/officeDocument/2006/relationships/hyperlink" Target="https://grantcue.com/foundations/the-quarry-fund-207203295" TargetMode="External" Id="rId316"/><Relationship Type="http://schemas.openxmlformats.org/officeDocument/2006/relationships/hyperlink" Target="https://grantcue.com/foundations/wohlers-family-foundation-the-northern-trust-260530001" TargetMode="External" Id="rId317"/><Relationship Type="http://schemas.openxmlformats.org/officeDocument/2006/relationships/hyperlink" Target="https://grantcue.com/foundations/the-smith-tieken-foundation-inc-261405041" TargetMode="External" Id="rId318"/><Relationship Type="http://schemas.openxmlformats.org/officeDocument/2006/relationships/hyperlink" Target="https://grantcue.com/foundations/francis-beidler-foundation-364260449" TargetMode="External" Id="rId319"/><Relationship Type="http://schemas.openxmlformats.org/officeDocument/2006/relationships/hyperlink" Target="https://grantcue.com/foundations/charles-w-and-patrica-s-bidwill-foundati-364479735" TargetMode="External" Id="rId320"/><Relationship Type="http://schemas.openxmlformats.org/officeDocument/2006/relationships/hyperlink" Target="https://grantcue.com/foundations/the-growmark-foundation-371401632" TargetMode="External" Id="rId321"/><Relationship Type="http://schemas.openxmlformats.org/officeDocument/2006/relationships/hyperlink" Target="https://grantcue.com/foundations/hubbell-waterman-fndn-c-o-lane-and-waterman-llp-426126467" TargetMode="External" Id="rId322"/><Relationship Type="http://schemas.openxmlformats.org/officeDocument/2006/relationships/hyperlink" Target="https://grantcue.com/foundations/seigle-foundation-363112783" TargetMode="External" Id="rId323"/><Relationship Type="http://schemas.openxmlformats.org/officeDocument/2006/relationships/hyperlink" Target="https://grantcue.com/foundations/community-health-foundation-of-warren-and-henderson-counties-208070870" TargetMode="External" Id="rId324"/><Relationship Type="http://schemas.openxmlformats.org/officeDocument/2006/relationships/hyperlink" Target="https://grantcue.com/foundations/armin-and-esther-hirsch-foundation-c-o-david-hirsch-363774078" TargetMode="External" Id="rId325"/><Relationship Type="http://schemas.openxmlformats.org/officeDocument/2006/relationships/hyperlink" Target="https://grantcue.com/foundations/his-first-foundation-john-s-wieland-371414330" TargetMode="External" Id="rId326"/><Relationship Type="http://schemas.openxmlformats.org/officeDocument/2006/relationships/hyperlink" Target="https://grantcue.com/foundations/damico-family-foundation-c-o-cerity-partners-010702653" TargetMode="External" Id="rId327"/><Relationship Type="http://schemas.openxmlformats.org/officeDocument/2006/relationships/hyperlink" Target="https://grantcue.com/foundations/rodkin-family-foundation-262434554" TargetMode="External" Id="rId328"/><Relationship Type="http://schemas.openxmlformats.org/officeDocument/2006/relationships/hyperlink" Target="https://grantcue.com/foundations/irish-woods-foundation-472618552" TargetMode="External" Id="rId329"/><Relationship Type="http://schemas.openxmlformats.org/officeDocument/2006/relationships/hyperlink" Target="https://grantcue.com/foundations/m-g-nelson-family-foundation-476678311" TargetMode="External" Id="rId330"/><Relationship Type="http://schemas.openxmlformats.org/officeDocument/2006/relationships/hyperlink" Target="https://grantcue.com/foundations/kaminski-family-foundation-826958484" TargetMode="External" Id="rId331"/><Relationship Type="http://schemas.openxmlformats.org/officeDocument/2006/relationships/hyperlink" Target="https://grantcue.com/foundations/nhl-foundation-us-inc-133498589" TargetMode="External" Id="rId332"/><Relationship Type="http://schemas.openxmlformats.org/officeDocument/2006/relationships/hyperlink" Target="https://www.granthealthcare.org/" TargetMode="External" Id="rId333"/><Relationship Type="http://schemas.openxmlformats.org/officeDocument/2006/relationships/hyperlink" Target="https://grantcue.com/foundations/grant-hospital-of-chicago-d-b-a-grant-healthcare-foundation-362167090" TargetMode="External" Id="rId334"/><Relationship Type="http://schemas.openxmlformats.org/officeDocument/2006/relationships/hyperlink" Target="https://grantcue.com/foundations/good-heart-work-smart-foundation-205836042" TargetMode="External" Id="rId335"/><Relationship Type="http://schemas.openxmlformats.org/officeDocument/2006/relationships/hyperlink" Target="https://grantcue.com/foundations/cnh-industrial-foundation-472363945" TargetMode="External" Id="rId336"/><Relationship Type="http://schemas.openxmlformats.org/officeDocument/2006/relationships/hyperlink" Target="https://grantcue.com/foundations/rahmah-foundation-inc-812598956" TargetMode="External" Id="rId337"/><Relationship Type="http://schemas.openxmlformats.org/officeDocument/2006/relationships/hyperlink" Target="https://www.schmittfoundation.org/" TargetMode="External" Id="rId338"/><Relationship Type="http://schemas.openxmlformats.org/officeDocument/2006/relationships/hyperlink" Target="https://grantcue.com/foundations/arthur-j-schmitt-foundation-362217999" TargetMode="External" Id="rId339"/><Relationship Type="http://schemas.openxmlformats.org/officeDocument/2006/relationships/hyperlink" Target="https://grantcue.com/foundations/j-and-v-flynn-foundation-371387143" TargetMode="External" Id="rId340"/><Relationship Type="http://schemas.openxmlformats.org/officeDocument/2006/relationships/hyperlink" Target="https://grantcue.com/foundations/barton-family-foundation-dtd-4242013-466750440" TargetMode="External" Id="rId341"/><Relationship Type="http://schemas.openxmlformats.org/officeDocument/2006/relationships/hyperlink" Target="https://www.rosenaufoundation.org/" TargetMode="External" Id="rId342"/><Relationship Type="http://schemas.openxmlformats.org/officeDocument/2006/relationships/hyperlink" Target="https://grantcue.com/foundations/rosenau-family-research-foundation-263070514" TargetMode="External" Id="rId343"/><Relationship Type="http://schemas.openxmlformats.org/officeDocument/2006/relationships/hyperlink" Target="https://oberweilerfoundation.org/" TargetMode="External" Id="rId344"/><Relationship Type="http://schemas.openxmlformats.org/officeDocument/2006/relationships/hyperlink" Target="https://grantcue.com/foundations/oberweiler-foundation-364376705" TargetMode="External" Id="rId345"/><Relationship Type="http://schemas.openxmlformats.org/officeDocument/2006/relationships/hyperlink" Target="https://grantcue.com/foundations/bronfman-hauptman-foundation-205618432" TargetMode="External" Id="rId346"/><Relationship Type="http://schemas.openxmlformats.org/officeDocument/2006/relationships/hyperlink" Target="https://grantcue.com/foundations/hulda-b-and-maurice-l-rothschild-fdn-366752787" TargetMode="External" Id="rId347"/><Relationship Type="http://schemas.openxmlformats.org/officeDocument/2006/relationships/hyperlink" Target="https://grantcue.com/foundations/daniel-and-louise-m-shipman-charity-366038534" TargetMode="External" Id="rId348"/><Relationship Type="http://schemas.openxmlformats.org/officeDocument/2006/relationships/hyperlink" Target="https://grantcue.com/foundations/donald-e-fike-family-foundation-452548424" TargetMode="External" Id="rId349"/><Relationship Type="http://schemas.openxmlformats.org/officeDocument/2006/relationships/hyperlink" Target="https://grantcue.com/foundations/clayton-brown-family-foundation-363250579" TargetMode="External" Id="rId350"/><Relationship Type="http://schemas.openxmlformats.org/officeDocument/2006/relationships/hyperlink" Target="https://grantcue.com/foundations/julia-harrison-bruce-foundation-376085206" TargetMode="External" Id="rId351"/><Relationship Type="http://schemas.openxmlformats.org/officeDocument/2006/relationships/hyperlink" Target="https://grantcue.com/foundations/usg-foundation-inc-362984045" TargetMode="External" Id="rId352"/><Relationship Type="http://schemas.openxmlformats.org/officeDocument/2006/relationships/hyperlink" Target="https://grantcue.com/foundations/farms-for-life-foundation-832048247" TargetMode="External" Id="rId353"/><Relationship Type="http://schemas.openxmlformats.org/officeDocument/2006/relationships/hyperlink" Target="https://grantcue.com/foundations/the-woods-foundation-364196899" TargetMode="External" Id="rId354"/><Relationship Type="http://schemas.openxmlformats.org/officeDocument/2006/relationships/hyperlink" Target="https://grantcue.com/foundations/john-and-mary-manley-foundation-363193559" TargetMode="External" Id="rId355"/><Relationship Type="http://schemas.openxmlformats.org/officeDocument/2006/relationships/hyperlink" Target="https://grantcue.com/foundations/doug-and-diane-oberhelman-family-foundation-461490164" TargetMode="External" Id="rId356"/><Relationship Type="http://schemas.openxmlformats.org/officeDocument/2006/relationships/hyperlink" Target="https://grantcue.com/foundations/ralph-franzen-charitable-foundation-xxxxx9002-366929982" TargetMode="External" Id="rId357"/><Relationship Type="http://schemas.openxmlformats.org/officeDocument/2006/relationships/hyperlink" Target="https://grantcue.com/foundations/s-and-e-bramsen-foundation-362546470" TargetMode="External" Id="rId358"/><Relationship Type="http://schemas.openxmlformats.org/officeDocument/2006/relationships/hyperlink" Target="https://grantcue.com/foundations/arthur-j-gallagher-foundation-366082304" TargetMode="External" Id="rId359"/><Relationship Type="http://schemas.openxmlformats.org/officeDocument/2006/relationships/hyperlink" Target="https://grantcue.com/foundations/l-and-w-charitable-foundation-c-o-mat-holdings-inc-472391923" TargetMode="External" Id="rId360"/><Relationship Type="http://schemas.openxmlformats.org/officeDocument/2006/relationships/hyperlink" Target="https://grantcue.com/foundations/edward-and-wanda-jordan-family-foundation-co-deborah-duvair-363586729" TargetMode="External" Id="rId361"/><Relationship Type="http://schemas.openxmlformats.org/officeDocument/2006/relationships/hyperlink" Target="https://grantcue.com/foundations/james-millikin-trust-a-370661226" TargetMode="External" Id="rId362"/><Relationship Type="http://schemas.openxmlformats.org/officeDocument/2006/relationships/hyperlink" Target="https://grantcue.com/foundations/david-b-and-pamela-m-waud-foundation-263875836" TargetMode="External" Id="rId363"/><Relationship Type="http://schemas.openxmlformats.org/officeDocument/2006/relationships/hyperlink" Target="https://grantcue.com/foundations/fred-j-brunner-foundation-366066471" TargetMode="External" Id="rId364"/><Relationship Type="http://schemas.openxmlformats.org/officeDocument/2006/relationships/hyperlink" Target="https://grantcue.com/foundations/allsup-family-foundation-376686334" TargetMode="External" Id="rId365"/><Relationship Type="http://schemas.openxmlformats.org/officeDocument/2006/relationships/hyperlink" Target="https://grantcue.com/foundations/the-jerome-mirza-foundation-371392755" TargetMode="External" Id="rId366"/><Relationship Type="http://schemas.openxmlformats.org/officeDocument/2006/relationships/hyperlink" Target="https://kapfam.com/" TargetMode="External" Id="rId367"/><Relationship Type="http://schemas.openxmlformats.org/officeDocument/2006/relationships/hyperlink" Target="https://grantcue.com/foundations/mayer-and-morris-kaplan-foundation-366099675" TargetMode="External" Id="rId368"/><Relationship Type="http://schemas.openxmlformats.org/officeDocument/2006/relationships/hyperlink" Target="https://grantcue.com/foundations/perlman-family-foundation-founded-by-anita-and-louis-perlman-362670190" TargetMode="External" Id="rId369"/><Relationship Type="http://schemas.openxmlformats.org/officeDocument/2006/relationships/hyperlink" Target="https://grantcue.com/foundations/sirius-fund-363712587" TargetMode="External" Id="rId370"/><Relationship Type="http://schemas.openxmlformats.org/officeDocument/2006/relationships/hyperlink" Target="https://grantcue.com/foundations/the-lehman-stamm-family-fund-c-o-kkp-group-llc-364267578" TargetMode="External" Id="rId371"/><Relationship Type="http://schemas.openxmlformats.org/officeDocument/2006/relationships/hyperlink" Target="https://grantcue.com/foundations/peak6-foundation-862586217" TargetMode="External" Id="rId372"/><Relationship Type="http://schemas.openxmlformats.org/officeDocument/2006/relationships/hyperlink" Target="https://grantcue.com/foundations/clune-cares-foundation-inc-884184746" TargetMode="External" Id="rId373"/><Relationship Type="http://schemas.openxmlformats.org/officeDocument/2006/relationships/hyperlink" Target="https://grantcue.com/foundations/sargent-family-foundation-357011349" TargetMode="External" Id="rId374"/><Relationship Type="http://schemas.openxmlformats.org/officeDocument/2006/relationships/hyperlink" Target="https://www.domanada.com/" TargetMode="External" Id="rId375"/><Relationship Type="http://schemas.openxmlformats.org/officeDocument/2006/relationships/hyperlink" Target="https://grantcue.com/foundations/domanada-foundation-366916790" TargetMode="External" Id="rId376"/><Relationship Type="http://schemas.openxmlformats.org/officeDocument/2006/relationships/hyperlink" Target="https://grantcue.com/foundations/jrm-family-foundation-364216229" TargetMode="External" Id="rId377"/><Relationship Type="http://schemas.openxmlformats.org/officeDocument/2006/relationships/hyperlink" Target="https://grantcue.com/foundations/bergstrom-inc-charitable-foundation-xxxxx2008-366692339" TargetMode="External" Id="rId378"/><Relationship Type="http://schemas.openxmlformats.org/officeDocument/2006/relationships/hyperlink" Target="https://grantcue.com/foundations/dehaven-foundation-204390643" TargetMode="External" Id="rId379"/><Relationship Type="http://schemas.openxmlformats.org/officeDocument/2006/relationships/hyperlink" Target="https://grantcue.com/foundations/souder-family-foundation-391560019" TargetMode="External" Id="rId380"/><Relationship Type="http://schemas.openxmlformats.org/officeDocument/2006/relationships/hyperlink" Target="https://grantcue.com/foundations/alpha-foundation-for-the-improvement-of-mine-safety-and-health-inc-455152759" TargetMode="External" Id="rId381"/><Relationship Type="http://schemas.openxmlformats.org/officeDocument/2006/relationships/hyperlink" Target="https://grantcue.com/foundations/robert-kyts-and-jadwiga-roguska-kyts-367353406" TargetMode="External" Id="rId382"/><Relationship Type="http://schemas.openxmlformats.org/officeDocument/2006/relationships/hyperlink" Target="https://grantcue.com/foundations/martha-and-joseph-schrodt-family-foundation-364443304" TargetMode="External" Id="rId383"/><Relationship Type="http://schemas.openxmlformats.org/officeDocument/2006/relationships/hyperlink" Target="https://grantcue.com/foundations/d-and-r-charitable-fund-c-o-louise-glasser-862247427" TargetMode="External" Id="rId384"/><Relationship Type="http://schemas.openxmlformats.org/officeDocument/2006/relationships/hyperlink" Target="https://grantcue.com/foundations/the-william-r-rich-foundation-c-o-lynne-kaplan-trustee-363885448" TargetMode="External" Id="rId385"/><Relationship Type="http://schemas.openxmlformats.org/officeDocument/2006/relationships/hyperlink" Target="https://grantcue.com/foundations/the-cynthia-elkins-foundation-364118927" TargetMode="External" Id="rId386"/><Relationship Type="http://schemas.openxmlformats.org/officeDocument/2006/relationships/hyperlink" Target="https://grantcue.com/foundations/the-irving-and-phyllis-millstein-foundation-for-animal-welfare-ltd-814594769" TargetMode="External" Id="rId387"/><Relationship Type="http://schemas.openxmlformats.org/officeDocument/2006/relationships/hyperlink" Target="https://grantcue.com/foundations/jean-paul-ohadi-memorial-foundation-364240821" TargetMode="External" Id="rId388"/><Relationship Type="http://schemas.openxmlformats.org/officeDocument/2006/relationships/hyperlink" Target="https://grantcue.com/foundations/ideal-industries-foundation-363449960" TargetMode="External" Id="rId389"/><Relationship Type="http://schemas.openxmlformats.org/officeDocument/2006/relationships/hyperlink" Target="https://grantcue.com/foundations/rita-b-keefe-charitable-foundation-inc-872769046" TargetMode="External" Id="rId390"/><Relationship Type="http://schemas.openxmlformats.org/officeDocument/2006/relationships/hyperlink" Target="https://grantcue.com/foundations/the-knowles-foundation-366051968" TargetMode="External" Id="rId391"/><Relationship Type="http://schemas.openxmlformats.org/officeDocument/2006/relationships/hyperlink" Target="https://grantcue.com/foundations/andrew-and-alice-fischer-charitable-trust-206792124" TargetMode="External" Id="rId392"/><Relationship Type="http://schemas.openxmlformats.org/officeDocument/2006/relationships/hyperlink" Target="https://grantcue.com/foundations/george-h-parr-trust-co-the-gerber-state-bank-376113187" TargetMode="External" Id="rId393"/><Relationship Type="http://schemas.openxmlformats.org/officeDocument/2006/relationships/hyperlink" Target="https://grantcue.com/foundations/crain-maling-foundation-204310219" TargetMode="External" Id="rId394"/><Relationship Type="http://schemas.openxmlformats.org/officeDocument/2006/relationships/hyperlink" Target="https://grantcue.com/foundations/pat-mac-s-pack-inc-464709722" TargetMode="External" Id="rId395"/><Relationship Type="http://schemas.openxmlformats.org/officeDocument/2006/relationships/hyperlink" Target="https://grantcue.com/foundations/the-kjellstrom-family-foundation-206368876" TargetMode="External" Id="rId396"/><Relationship Type="http://schemas.openxmlformats.org/officeDocument/2006/relationships/hyperlink" Target="https://grantcue.com/foundations/828-foundation-ua-dtd-1242023-936927822" TargetMode="External" Id="rId397"/><Relationship Type="http://schemas.openxmlformats.org/officeDocument/2006/relationships/hyperlink" Target="https://grantcue.com/foundations/aldridge-gives-foundation-921251493" TargetMode="External" Id="rId398"/><Relationship Type="http://schemas.openxmlformats.org/officeDocument/2006/relationships/hyperlink" Target="https://grantcue.com/foundations/the-dr-robert-a-behar-foundation-474505953" TargetMode="External" Id="rId399"/><Relationship Type="http://schemas.openxmlformats.org/officeDocument/2006/relationships/hyperlink" Target="https://www.wadsworthgolf.com/WADSWORTH_FOUNDATION.HT" TargetMode="External" Id="rId400"/><Relationship Type="http://schemas.openxmlformats.org/officeDocument/2006/relationships/hyperlink" Target="https://grantcue.com/foundations/wadsworth-golf-charities-foundation-364028075" TargetMode="External" Id="rId401"/><Relationship Type="http://schemas.openxmlformats.org/officeDocument/2006/relationships/hyperlink" Target="https://grantcue.com/foundations/a-g-cox-charity-trust-xxxxx9001-366011498" TargetMode="External" Id="rId402"/><Relationship Type="http://schemas.openxmlformats.org/officeDocument/2006/relationships/hyperlink" Target="https://grantcue.com/foundations/coherent-ii-vi-foundation-208824719" TargetMode="External" Id="rId403"/><Relationship Type="http://schemas.openxmlformats.org/officeDocument/2006/relationships/hyperlink" Target="https://grantcue.com/foundations/christiana-foundation-inc-366065745" TargetMode="External" Id="rId404"/><Relationship Type="http://schemas.openxmlformats.org/officeDocument/2006/relationships/hyperlink" Target="https://grantcue.com/foundations/reichert-foundation-363487139" TargetMode="External" Id="rId405"/><Relationship Type="http://schemas.openxmlformats.org/officeDocument/2006/relationships/hyperlink" Target="https://grantcue.com/foundations/james-and-catherine-denny-foundation-367067862" TargetMode="External" Id="rId406"/><Relationship Type="http://schemas.openxmlformats.org/officeDocument/2006/relationships/hyperlink" Target="https://www.pullmanfoundation.org/" TargetMode="External" Id="rId407"/><Relationship Type="http://schemas.openxmlformats.org/officeDocument/2006/relationships/hyperlink" Target="https://grantcue.com/foundations/george-m-pullman-educational-foundation-362216171" TargetMode="External" Id="rId408"/><Relationship Type="http://schemas.openxmlformats.org/officeDocument/2006/relationships/hyperlink" Target="https://grantcue.com/foundations/the-ellis-goodman-family-foundation-363566590" TargetMode="External" Id="rId409"/><Relationship Type="http://schemas.openxmlformats.org/officeDocument/2006/relationships/hyperlink" Target="https://grantcue.com/foundations/thierer-family-foundation-810718077" TargetMode="External" Id="rId410"/><Relationship Type="http://schemas.openxmlformats.org/officeDocument/2006/relationships/hyperlink" Target="https://grantcue.com/foundations/george-r-kendall-foundation-xxxxx3004-366403376" TargetMode="External" Id="rId411"/><Relationship Type="http://schemas.openxmlformats.org/officeDocument/2006/relationships/hyperlink" Target="https://grantcue.com/foundations/fjarli-foundation-571186466" TargetMode="External" Id="rId412"/><Relationship Type="http://schemas.openxmlformats.org/officeDocument/2006/relationships/hyperlink" Target="https://grantcue.com/foundations/bayer-family-foundation-061789656" TargetMode="External" Id="rId413"/><Relationship Type="http://schemas.openxmlformats.org/officeDocument/2006/relationships/hyperlink" Target="https://grantcue.com/foundations/marilyn-rauland-kidder-foundation-c-o-robert-t-napier-harrison-llp-833060254" TargetMode="External" Id="rId414"/><Relationship Type="http://schemas.openxmlformats.org/officeDocument/2006/relationships/hyperlink" Target="https://grantcue.com/foundations/our-home-ukraine-foundation-922701276" TargetMode="External" Id="rId415"/><Relationship Type="http://schemas.openxmlformats.org/officeDocument/2006/relationships/hyperlink" Target="https://www.wshf.org/" TargetMode="External" Id="rId416"/><Relationship Type="http://schemas.openxmlformats.org/officeDocument/2006/relationships/hyperlink" Target="https://grantcue.com/foundations/washington-square-health-foundation-361210140" TargetMode="External" Id="rId417"/><Relationship Type="http://schemas.openxmlformats.org/officeDocument/2006/relationships/hyperlink" Target="https://grantcue.com/foundations/joseph-l-and-emily-k-gidwitz-memorial-foundation-363209007" TargetMode="External" Id="rId418"/><Relationship Type="http://schemas.openxmlformats.org/officeDocument/2006/relationships/hyperlink" Target="https://grantcue.com/foundations/autism-spectrum-disorders-trust-326126002" TargetMode="External" Id="rId419"/><Relationship Type="http://schemas.openxmlformats.org/officeDocument/2006/relationships/hyperlink" Target="https://grantcue.com/foundations/ea-fortino-and-dp-duchossois-foundation-364217854" TargetMode="External" Id="rId420"/><Relationship Type="http://schemas.openxmlformats.org/officeDocument/2006/relationships/hyperlink" Target="https://grantcue.com/foundations/nathan-and-emily-blum-fund-366706638" TargetMode="External" Id="rId421"/><Relationship Type="http://schemas.openxmlformats.org/officeDocument/2006/relationships/hyperlink" Target="https://grantcue.com/foundations/schuler-education-foundation-364154510" TargetMode="External" Id="rId422"/><Relationship Type="http://schemas.openxmlformats.org/officeDocument/2006/relationships/hyperlink" Target="https://grantcue.com/foundations/kaufman-family-foundation-824077901" TargetMode="External" Id="rId423"/><Relationship Type="http://schemas.openxmlformats.org/officeDocument/2006/relationships/hyperlink" Target="https://grantcue.com/foundations/eunice-and-joshua-j-stone-foundation-475541838" TargetMode="External" Id="rId424"/><Relationship Type="http://schemas.openxmlformats.org/officeDocument/2006/relationships/hyperlink" Target="https://grantcue.com/foundations/paul-a-and-joan-s-rubschlager-foundation-363487448" TargetMode="External" Id="rId425"/><Relationship Type="http://schemas.openxmlformats.org/officeDocument/2006/relationships/hyperlink" Target="https://grantcue.com/foundations/van-wyk-charitable-foundation-inc-853974978" TargetMode="External" Id="rId426"/><Relationship Type="http://schemas.openxmlformats.org/officeDocument/2006/relationships/hyperlink" Target="https://grantcue.com/foundations/david-and-susan-schoenholz-foundation-134211341" TargetMode="External" Id="rId427"/><Relationship Type="http://schemas.openxmlformats.org/officeDocument/2006/relationships/hyperlink" Target="https://grantcue.com/foundations/t-kendall-hunt-family-foundation-inc-142013621" TargetMode="External" Id="rId428"/><Relationship Type="http://schemas.openxmlformats.org/officeDocument/2006/relationships/hyperlink" Target="https://grantcue.com/foundations/dean-l-and-rosemarie-buntrock-foundation-363001925" TargetMode="External" Id="rId429"/><Relationship Type="http://schemas.openxmlformats.org/officeDocument/2006/relationships/hyperlink" Target="https://grantcue.com/foundations/the-turano-foundation-c-o-lisa-turano-364133403" TargetMode="External" Id="rId430"/><Relationship Type="http://schemas.openxmlformats.org/officeDocument/2006/relationships/hyperlink" Target="https://grantcue.com/foundations/madigan-family-foundation-c-o-madden-jiganti-moore-and-sinars-364155300" TargetMode="External" Id="rId431"/><Relationship Type="http://schemas.openxmlformats.org/officeDocument/2006/relationships/hyperlink" Target="https://grantcue.com/foundations/michael-e-murphy-foundation-c-o-leslie-barker-363436624" TargetMode="External" Id="rId432"/><Relationship Type="http://schemas.openxmlformats.org/officeDocument/2006/relationships/hyperlink" Target="https://grantcue.com/foundations/donna-van-eekeren-foundation-367641053" TargetMode="External" Id="rId433"/><Relationship Type="http://schemas.openxmlformats.org/officeDocument/2006/relationships/hyperlink" Target="https://grantcue.com/foundations/kohn-and-mitchell-family-foundation-453915920" TargetMode="External" Id="rId434"/><Relationship Type="http://schemas.openxmlformats.org/officeDocument/2006/relationships/hyperlink" Target="https://grantcue.com/foundations/cf-industries-foundation-884379468" TargetMode="External" Id="rId435"/><Relationship Type="http://schemas.openxmlformats.org/officeDocument/2006/relationships/hyperlink" Target="https://grantcue.com/foundations/gene-a-salmon-charitable-trust-co-busey-207135495" TargetMode="External" Id="rId436"/><Relationship Type="http://schemas.openxmlformats.org/officeDocument/2006/relationships/hyperlink" Target="https://www.irvinsternfoundation.org/" TargetMode="External" Id="rId437"/><Relationship Type="http://schemas.openxmlformats.org/officeDocument/2006/relationships/hyperlink" Target="https://grantcue.com/foundations/irvin-stern-foundation-366047947" TargetMode="External" Id="rId438"/><Relationship Type="http://schemas.openxmlformats.org/officeDocument/2006/relationships/hyperlink" Target="https://grantcue.com/foundations/hough-family-fdn-pimco-260176778" TargetMode="External" Id="rId439"/><Relationship Type="http://schemas.openxmlformats.org/officeDocument/2006/relationships/hyperlink" Target="https://grantcue.com/foundations/roy-and-irene-rettinger-foundation-260359553" TargetMode="External" Id="rId440"/><Relationship Type="http://schemas.openxmlformats.org/officeDocument/2006/relationships/hyperlink" Target="https://grantcue.com/foundations/schultz-family-private-foundation-363690681" TargetMode="External" Id="rId441"/><Relationship Type="http://schemas.openxmlformats.org/officeDocument/2006/relationships/hyperlink" Target="https://foundation.makeitbetter.com/" TargetMode="External" Id="rId442"/><Relationship Type="http://schemas.openxmlformats.org/officeDocument/2006/relationships/hyperlink" Target="https://grantcue.com/foundations/make-it-better-foundation-270773475" TargetMode="External" Id="rId443"/><Relationship Type="http://schemas.openxmlformats.org/officeDocument/2006/relationships/hyperlink" Target="https://grantcue.com/foundations/the-bos-family-foundation-203716147" TargetMode="External" Id="rId444"/><Relationship Type="http://schemas.openxmlformats.org/officeDocument/2006/relationships/hyperlink" Target="https://grantcue.com/foundations/arkes-family-foundation-461536842" TargetMode="External" Id="rId445"/><Relationship Type="http://schemas.openxmlformats.org/officeDocument/2006/relationships/hyperlink" Target="https://grantcue.com/foundations/the-margulis-foundation-for-freedom-and-opportunity-471965321" TargetMode="External" Id="rId446"/><Relationship Type="http://schemas.openxmlformats.org/officeDocument/2006/relationships/hyperlink" Target="https://grantcue.com/foundations/levi-ray-and-shoup-foundation-326007063" TargetMode="External" Id="rId447"/><Relationship Type="http://schemas.openxmlformats.org/officeDocument/2006/relationships/hyperlink" Target="https://grantcue.com/foundations/ts-and-juanita-ballance-foundation-264741427" TargetMode="External" Id="rId448"/><Relationship Type="http://schemas.openxmlformats.org/officeDocument/2006/relationships/hyperlink" Target="https://grantcue.com/foundations/dolores-kohl-education-foundation-237206116" TargetMode="External" Id="rId449"/><Relationship Type="http://schemas.openxmlformats.org/officeDocument/2006/relationships/hyperlink" Target="https://grantcue.com/foundations/crane-family-foundation-473980494" TargetMode="External" Id="rId450"/><Relationship Type="http://schemas.openxmlformats.org/officeDocument/2006/relationships/hyperlink" Target="https://grantcue.com/foundations/lifetract-foundation-262643205" TargetMode="External" Id="rId451"/><Relationship Type="http://schemas.openxmlformats.org/officeDocument/2006/relationships/hyperlink" Target="https://grantcue.com/foundations/nicor-illinois-community-investment-inc-851859268" TargetMode="External" Id="rId452"/><Relationship Type="http://schemas.openxmlformats.org/officeDocument/2006/relationships/hyperlink" Target="https://grantcue.com/foundations/helen-and-curtis-pinnell-foundation-363621711" TargetMode="External" Id="rId453"/><Relationship Type="http://schemas.openxmlformats.org/officeDocument/2006/relationships/hyperlink" Target="https://grantcue.com/foundations/harold-m-and-adeline-s-morrison-family-foundation-367090069" TargetMode="External" Id="rId454"/><Relationship Type="http://schemas.openxmlformats.org/officeDocument/2006/relationships/hyperlink" Target="https://grantcue.com/foundations/howard-family-foundation-367041179" TargetMode="External" Id="rId455"/><Relationship Type="http://schemas.openxmlformats.org/officeDocument/2006/relationships/hyperlink" Target="https://grantcue.com/foundations/peter-and-penelope-west-charitable-fund-364118034" TargetMode="External" Id="rId456"/><Relationship Type="http://schemas.openxmlformats.org/officeDocument/2006/relationships/hyperlink" Target="https://grantcue.com/foundations/harry-f-chaddick-and-elaine-chaddick-foundation-inc-363320988" TargetMode="External" Id="rId457"/><Relationship Type="http://schemas.openxmlformats.org/officeDocument/2006/relationships/hyperlink" Target="https://vermilionhealthcarefoundation.org/" TargetMode="External" Id="rId458"/><Relationship Type="http://schemas.openxmlformats.org/officeDocument/2006/relationships/hyperlink" Target="https://grantcue.com/foundations/vermilion-healthcare-foundation-371225688" TargetMode="External" Id="rId459"/><Relationship Type="http://schemas.openxmlformats.org/officeDocument/2006/relationships/hyperlink" Target="https://grantcue.com/foundations/eugene-and-janet-lerner-family-foundation-inc-363674212" TargetMode="External" Id="rId460"/><Relationship Type="http://schemas.openxmlformats.org/officeDocument/2006/relationships/hyperlink" Target="https://grantcue.com/foundations/the-vitale-family-foundation-inc-510414438" TargetMode="External" Id="rId461"/><Relationship Type="http://schemas.openxmlformats.org/officeDocument/2006/relationships/hyperlink" Target="https://grantcue.com/foundations/marion-g-jackson-char-tr-046010559" TargetMode="External" Id="rId462"/><Relationship Type="http://schemas.openxmlformats.org/officeDocument/2006/relationships/hyperlink" Target="https://grantcue.com/foundations/kevin-walsh-family-foundation-357196069" TargetMode="External" Id="rId463"/><Relationship Type="http://schemas.openxmlformats.org/officeDocument/2006/relationships/hyperlink" Target="https://grantcue.com/foundations/irving-and-marilyn-naiditch-family-foundation-364479217" TargetMode="External" Id="rId464"/><Relationship Type="http://schemas.openxmlformats.org/officeDocument/2006/relationships/hyperlink" Target="https://grantcue.com/foundations/rothschild-family-foundation-954739446" TargetMode="External" Id="rId465"/><Relationship Type="http://schemas.openxmlformats.org/officeDocument/2006/relationships/hyperlink" Target="https://grantcue.com/foundations/goodman-family-foundation-363956748" TargetMode="External" Id="rId466"/><Relationship Type="http://schemas.openxmlformats.org/officeDocument/2006/relationships/hyperlink" Target="https://grantcue.com/foundations/best-portion-foundation-260894840" TargetMode="External" Id="rId467"/><Relationship Type="http://schemas.openxmlformats.org/officeDocument/2006/relationships/hyperlink" Target="https://grantcue.com/foundations/125-foundation-367686871" TargetMode="External" Id="rId468"/><Relationship Type="http://schemas.openxmlformats.org/officeDocument/2006/relationships/hyperlink" Target="https://grantcue.com/foundations/w-darrell-kilton-foundation-371233371" TargetMode="External" Id="rId469"/><Relationship Type="http://schemas.openxmlformats.org/officeDocument/2006/relationships/hyperlink" Target="https://grantcue.com/foundations/ceres-foundation-363735653" TargetMode="External" Id="rId470"/><Relationship Type="http://schemas.openxmlformats.org/officeDocument/2006/relationships/hyperlink" Target="https://grantcue.com/foundations/adreani-foundation-363059439" TargetMode="External" Id="rId471"/><Relationship Type="http://schemas.openxmlformats.org/officeDocument/2006/relationships/hyperlink" Target="https://grantcue.com/foundations/the-egerter-family-foundation-853751463" TargetMode="External" Id="rId472"/><Relationship Type="http://schemas.openxmlformats.org/officeDocument/2006/relationships/hyperlink" Target="https://grantcue.com/foundations/snyder-family-foundation-nfp-352274063" TargetMode="External" Id="rId473"/><Relationship Type="http://schemas.openxmlformats.org/officeDocument/2006/relationships/hyperlink" Target="https://grantcue.com/foundations/david-and-susan-kreisman-family-foundation-271527925" TargetMode="External" Id="rId474"/><Relationship Type="http://schemas.openxmlformats.org/officeDocument/2006/relationships/hyperlink" Target="https://grantcue.com/foundations/the-stare-fund-046026648" TargetMode="External" Id="rId475"/><Relationship Type="http://schemas.openxmlformats.org/officeDocument/2006/relationships/hyperlink" Target="https://grantcue.com/foundations/the-soderquist-family-foundation-731621266" TargetMode="External" Id="rId476"/><Relationship Type="http://schemas.openxmlformats.org/officeDocument/2006/relationships/hyperlink" Target="https://grantcue.com/foundations/rubino-family-foundation-882727962" TargetMode="External" Id="rId477"/><Relationship Type="http://schemas.openxmlformats.org/officeDocument/2006/relationships/hyperlink" Target="https://grantcue.com/foundations/martin-and-mary-l-boyer-foundation-c-o-louis-s-harrison-harrison-llp-260587477" TargetMode="External" Id="rId478"/><Relationship Type="http://schemas.openxmlformats.org/officeDocument/2006/relationships/hyperlink" Target="https://grantcue.com/foundations/a-franklin-pilchard-foundation-c-o-mpo-and-co-363723290" TargetMode="External" Id="rId479"/><Relationship Type="http://schemas.openxmlformats.org/officeDocument/2006/relationships/hyperlink" Target="https://grantcue.com/foundations/gurtz-family-foundation-c-o-gurtz-electric-company-260173765" TargetMode="External" Id="rId480"/><Relationship Type="http://schemas.openxmlformats.org/officeDocument/2006/relationships/hyperlink" Target="https://grantcue.com/foundations/mills-family-charitable-foundation-306000363" TargetMode="External" Id="rId481"/><Relationship Type="http://schemas.openxmlformats.org/officeDocument/2006/relationships/hyperlink" Target="https://grantcue.com/foundations/joan-and-norman-chapman-foundation-363480507" TargetMode="External" Id="rId482"/><Relationship Type="http://schemas.openxmlformats.org/officeDocument/2006/relationships/hyperlink" Target="https://grantcue.com/foundations/needmor-fund-for-social-justice-921083786" TargetMode="External" Id="rId483"/><Relationship Type="http://schemas.openxmlformats.org/officeDocument/2006/relationships/hyperlink" Target="https://grantcue.com/foundations/the-mcwethy-foundation-363912789" TargetMode="External" Id="rId484"/><Relationship Type="http://schemas.openxmlformats.org/officeDocument/2006/relationships/hyperlink" Target="https://grantcue.com/foundations/the-siragusa-family-foundation-363100492" TargetMode="External" Id="rId485"/><Relationship Type="http://schemas.openxmlformats.org/officeDocument/2006/relationships/hyperlink" Target="https://grantcue.com/foundations/leslie-m-modell-i-family-foundation-814703110" TargetMode="External" Id="rId486"/><Relationship Type="http://schemas.openxmlformats.org/officeDocument/2006/relationships/hyperlink" Target="https://grantcue.com/foundations/walter-lee-barker-and-betty-ruth-barker-foundation-872435825" TargetMode="External" Id="rId487"/><Relationship Type="http://schemas.openxmlformats.org/officeDocument/2006/relationships/hyperlink" Target="https://grantcue.com/foundations/patrick-and-anna-m-cudahy-fund-390991972" TargetMode="External" Id="rId488"/><Relationship Type="http://schemas.openxmlformats.org/officeDocument/2006/relationships/hyperlink" Target="https://grantcue.com/foundations/gahagen-z-j-char-fdn-256219884" TargetMode="External" Id="rId489"/><Relationship Type="http://schemas.openxmlformats.org/officeDocument/2006/relationships/hyperlink" Target="https://grantcue.com/foundations/accendra-health-foundation-fka-the-owens-and-minor-foundation-862820089" TargetMode="External" Id="rId490"/><Relationship Type="http://schemas.openxmlformats.org/officeDocument/2006/relationships/hyperlink" Target="https://grantcue.com/foundations/dale-and-deborah-smith-foundation-c-o-dale-and-deborah-smith-880960895" TargetMode="External" Id="rId491"/><Relationship Type="http://schemas.openxmlformats.org/officeDocument/2006/relationships/hyperlink" Target="https://grantcue.com/foundations/willens-family-foundation-843831250" TargetMode="External" Id="rId492"/><Relationship Type="http://schemas.openxmlformats.org/officeDocument/2006/relationships/hyperlink" Target="https://grantcue.com/foundations/supera-family-foundation-363013584" TargetMode="External" Id="rId493"/><Relationship Type="http://schemas.openxmlformats.org/officeDocument/2006/relationships/hyperlink" Target="https://grantcue.com/foundations/the-selfreliance-foundation-205423872" TargetMode="External" Id="rId494"/><Relationship Type="http://schemas.openxmlformats.org/officeDocument/2006/relationships/hyperlink" Target="https://grantcue.com/foundations/hecktman-family-foundation-870715390" TargetMode="External" Id="rId495"/><Relationship Type="http://schemas.openxmlformats.org/officeDocument/2006/relationships/hyperlink" Target="https://grantcue.com/foundations/sam-i-am-foundation-474574159" TargetMode="External" Id="rId496"/><Relationship Type="http://schemas.openxmlformats.org/officeDocument/2006/relationships/hyperlink" Target="https://grantcue.com/foundations/clayton-a-struve-family-foundation-367168400" TargetMode="External" Id="rId497"/><Relationship Type="http://schemas.openxmlformats.org/officeDocument/2006/relationships/hyperlink" Target="https://grantcue.com/foundations/james-j-and-jacqualine-a-mcdonough-foundation-363689173" TargetMode="External" Id="rId498"/><Relationship Type="http://schemas.openxmlformats.org/officeDocument/2006/relationships/hyperlink" Target="https://grantcue.com/foundations/florence-c-gregory-charitable-tr-t-367338985" TargetMode="External" Id="rId499"/><Relationship Type="http://schemas.openxmlformats.org/officeDocument/2006/relationships/hyperlink" Target="https://grantcue.com/foundations/cuore-e-mani-foundation-367483654" TargetMode="External" Id="rId500"/><Relationship Type="http://schemas.openxmlformats.org/officeDocument/2006/relationships/hyperlink" Target="https://grantcue.com/foundations/george-and-cindy-rusu-family-found-c-o-sageworth-trust-company-900639630" TargetMode="External" Id="rId501"/><Relationship Type="http://schemas.openxmlformats.org/officeDocument/2006/relationships/hyperlink" Target="https://grantcue.com/foundations/dudley-d-and-delores-r-malone-family-foundation-262989590" TargetMode="External" Id="rId502"/><Relationship Type="http://schemas.openxmlformats.org/officeDocument/2006/relationships/hyperlink" Target="https://grantcue.com/foundations/the-howard-s-dubin-family-foundation-364161932" TargetMode="External" Id="rId503"/><Relationship Type="http://schemas.openxmlformats.org/officeDocument/2006/relationships/hyperlink" Target="https://grantcue.com/foundations/glerum-family-foundation-472069978" TargetMode="External" Id="rId504"/><Relationship Type="http://schemas.openxmlformats.org/officeDocument/2006/relationships/hyperlink" Target="https://enchantedbackpack.org/" TargetMode="External" Id="rId505"/><Relationship Type="http://schemas.openxmlformats.org/officeDocument/2006/relationships/hyperlink" Target="https://grantcue.com/foundations/enchanted-backpack-814035984" TargetMode="External" Id="rId506"/><Relationship Type="http://schemas.openxmlformats.org/officeDocument/2006/relationships/hyperlink" Target="https://grantcue.com/foundations/kevin-and-mary-grace-burke-family-foundation-357041704" TargetMode="External" Id="rId507"/><Relationship Type="http://schemas.openxmlformats.org/officeDocument/2006/relationships/hyperlink" Target="https://grantcue.com/foundations/the-rick-and-tina-malnati-charitable-foundation-inc-815011883" TargetMode="External" Id="rId508"/><Relationship Type="http://schemas.openxmlformats.org/officeDocument/2006/relationships/hyperlink" Target="https://grantcue.com/foundations/robbins-family-foundation-261578481" TargetMode="External" Id="rId509"/><Relationship Type="http://schemas.openxmlformats.org/officeDocument/2006/relationships/hyperlink" Target="https://grantcue.com/foundations/gertrude-and-william-bernoudy-fnd-436512119" TargetMode="External" Id="rId510"/><Relationship Type="http://schemas.openxmlformats.org/officeDocument/2006/relationships/hyperlink" Target="https://grantcue.com/foundations/ellie-s-foundation-inc-c-o-denasha-a-scott-200414455" TargetMode="External" Id="rId511"/><Relationship Type="http://schemas.openxmlformats.org/officeDocument/2006/relationships/hyperlink" Target="https://grantcue.com/foundations/aa-harvey-foundation-832829362" TargetMode="External" Id="rId512"/><Relationship Type="http://schemas.openxmlformats.org/officeDocument/2006/relationships/hyperlink" Target="https://grantcue.com/foundations/morris-and-judith-rosenzweig-family-foundation-271523774" TargetMode="External" Id="rId513"/><Relationship Type="http://schemas.openxmlformats.org/officeDocument/2006/relationships/hyperlink" Target="https://grantcue.com/foundations/william-j-watson-irrevocable-trust-xxxxx5001-366014834" TargetMode="External" Id="rId514"/><Relationship Type="http://schemas.openxmlformats.org/officeDocument/2006/relationships/hyperlink" Target="https://grantcue.com/foundations/john-and-nancy-hughes-charitable-foundation-850691493" TargetMode="External" Id="rId515"/><Relationship Type="http://schemas.openxmlformats.org/officeDocument/2006/relationships/hyperlink" Target="https://grantcue.com/foundations/the-rich-foundation-364348318" TargetMode="External" Id="rId516"/><Relationship Type="http://schemas.openxmlformats.org/officeDocument/2006/relationships/hyperlink" Target="https://grantcue.com/foundations/nasdaq-educational-foundation-inc-521864429" TargetMode="External" Id="rId517"/><Relationship Type="http://schemas.openxmlformats.org/officeDocument/2006/relationships/hyperlink" Target="https://grantcue.com/foundations/the-dancing-skies-foundation-263286007" TargetMode="External" Id="rId518"/><Relationship Type="http://schemas.openxmlformats.org/officeDocument/2006/relationships/hyperlink" Target="https://grantcue.com/foundations/the-joseph-d-obrien-iii-memorial-foundation-874027437" TargetMode="External" Id="rId519"/><Relationship Type="http://schemas.openxmlformats.org/officeDocument/2006/relationships/hyperlink" Target="https://grantcue.com/foundations/colosimo-family-foundation-364333930" TargetMode="External" Id="rId520"/><Relationship Type="http://schemas.openxmlformats.org/officeDocument/2006/relationships/hyperlink" Target="https://www.albertpickjrfund.org/" TargetMode="External" Id="rId521"/><Relationship Type="http://schemas.openxmlformats.org/officeDocument/2006/relationships/hyperlink" Target="https://grantcue.com/foundations/the-albert-pick-jr-fund-366071402" TargetMode="External" Id="rId522"/><Relationship Type="http://schemas.openxmlformats.org/officeDocument/2006/relationships/hyperlink" Target="https://grantcue.com/foundations/the-evans-family-foundation-473505767" TargetMode="External" Id="rId523"/><Relationship Type="http://schemas.openxmlformats.org/officeDocument/2006/relationships/hyperlink" Target="https://grantcue.com/foundations/harry-swarts-and-dolly-swarts-memorial-fd-366693648" TargetMode="External" Id="rId524"/><Relationship Type="http://schemas.openxmlformats.org/officeDocument/2006/relationships/hyperlink" Target="https://grantcue.com/foundations/dan-and-pat-jorndt-amundsen-high-school-learning-foundation-inc-364332401" TargetMode="External" Id="rId525"/><Relationship Type="http://schemas.openxmlformats.org/officeDocument/2006/relationships/hyperlink" Target="https://grantcue.com/foundations/benck-family-foundation-823503103" TargetMode="External" Id="rId526"/><Relationship Type="http://schemas.openxmlformats.org/officeDocument/2006/relationships/hyperlink" Target="https://www.lillyendowment.org/" TargetMode="External" Id="rId527"/><Relationship Type="http://schemas.openxmlformats.org/officeDocument/2006/relationships/hyperlink" Target="https://grantcue.com/foundations/lilly-endowment-inc-350868122" TargetMode="External" Id="rId528"/><Relationship Type="http://schemas.openxmlformats.org/officeDocument/2006/relationships/hyperlink" Target="https://grantcue.com/foundations/indian-paintbrush-foundation-541739160" TargetMode="External" Id="rId529"/><Relationship Type="http://schemas.openxmlformats.org/officeDocument/2006/relationships/hyperlink" Target="https://grantcue.com/foundations/dean-and-barbara-white-family-foundation-inc-352015808" TargetMode="External" Id="rId530"/><Relationship Type="http://schemas.openxmlformats.org/officeDocument/2006/relationships/hyperlink" Target="https://www.glickphilanthropies.org/" TargetMode="External" Id="rId531"/><Relationship Type="http://schemas.openxmlformats.org/officeDocument/2006/relationships/hyperlink" Target="https://grantcue.com/foundations/eugene-and-marilyn-glick-foundation-351549707" TargetMode="External" Id="rId532"/><Relationship Type="http://schemas.openxmlformats.org/officeDocument/2006/relationships/hyperlink" Target="https://grantcue.com/foundations/tom-and-julie-wood-family-foundation-inc-274826335" TargetMode="External" Id="rId533"/><Relationship Type="http://schemas.openxmlformats.org/officeDocument/2006/relationships/hyperlink" Target="https://surackfamilyfoundation.com/" TargetMode="External" Id="rId534"/><Relationship Type="http://schemas.openxmlformats.org/officeDocument/2006/relationships/hyperlink" Target="https://grantcue.com/foundations/surack-family-foundation-inc-871894981" TargetMode="External" Id="rId535"/><Relationship Type="http://schemas.openxmlformats.org/officeDocument/2006/relationships/hyperlink" Target="https://grantcue.com/foundations/jean-and-bernas-downing-charitable-trust-387134032" TargetMode="External" Id="rId536"/><Relationship Type="http://schemas.openxmlformats.org/officeDocument/2006/relationships/hyperlink" Target="https://grantcue.com/foundations/eli-lilly-and-company-foundation-356202479" TargetMode="External" Id="rId537"/><Relationship Type="http://schemas.openxmlformats.org/officeDocument/2006/relationships/hyperlink" Target="https://www.toyota.com/" TargetMode="External" Id="rId538"/><Relationship Type="http://schemas.openxmlformats.org/officeDocument/2006/relationships/hyperlink" Target="https://grantcue.com/foundations/toyota-usa-foundation-c-o-corporate-tax-department-953255038" TargetMode="External" Id="rId539"/><Relationship Type="http://schemas.openxmlformats.org/officeDocument/2006/relationships/hyperlink" Target="https://wilsonsheehan.org/" TargetMode="External" Id="rId540"/><Relationship Type="http://schemas.openxmlformats.org/officeDocument/2006/relationships/hyperlink" Target="https://grantcue.com/foundations/wilson-sheehan-foundation-326266976" TargetMode="External" Id="rId541"/><Relationship Type="http://schemas.openxmlformats.org/officeDocument/2006/relationships/hyperlink" Target="https://www.thejamesfoundation.org/" TargetMode="External" Id="rId542"/><Relationship Type="http://schemas.openxmlformats.org/officeDocument/2006/relationships/hyperlink" Target="https://grantcue.com/foundations/the-james-foundation-inc-452195649" TargetMode="External" Id="rId543"/><Relationship Type="http://schemas.openxmlformats.org/officeDocument/2006/relationships/hyperlink" Target="https://grantcue.com/foundations/j-christopher-and-anne-n-reyes-foundation-207532299" TargetMode="External" Id="rId544"/><Relationship Type="http://schemas.openxmlformats.org/officeDocument/2006/relationships/hyperlink" Target="https://grantcue.com/foundations/the-sage-and-dice-foundation-c-o-william-c-stone-trustee-206771152" TargetMode="External" Id="rId545"/><Relationship Type="http://schemas.openxmlformats.org/officeDocument/2006/relationships/hyperlink" Target="https://grantcue.com/foundations/allen-whitehill-clowes-charitable-foundation-inc-351812631" TargetMode="External" Id="rId546"/><Relationship Type="http://schemas.openxmlformats.org/officeDocument/2006/relationships/hyperlink" Target="https://grantcue.com/foundations/regenstrief-foundation-inc-356066023" TargetMode="External" Id="rId547"/><Relationship Type="http://schemas.openxmlformats.org/officeDocument/2006/relationships/hyperlink" Target="https://grantcue.com/foundations/richard-m-fairbanks-foundation-inc-311189885" TargetMode="External" Id="rId548"/><Relationship Type="http://schemas.openxmlformats.org/officeDocument/2006/relationships/hyperlink" Target="https://grantcue.com/foundations/john-w-anderson-foundation-356070695" TargetMode="External" Id="rId549"/><Relationship Type="http://schemas.openxmlformats.org/officeDocument/2006/relationships/hyperlink" Target="https://grantcue.com/foundations/asante-foundation-inc-203554641" TargetMode="External" Id="rId550"/><Relationship Type="http://schemas.openxmlformats.org/officeDocument/2006/relationships/hyperlink" Target="https://grantcue.com/foundations/indiana-university-health-morgan-inc-273533027" TargetMode="External" Id="rId551"/><Relationship Type="http://schemas.openxmlformats.org/officeDocument/2006/relationships/hyperlink" Target="https://www.noyesfoundation.org/" TargetMode="External" Id="rId552"/><Relationship Type="http://schemas.openxmlformats.org/officeDocument/2006/relationships/hyperlink" Target="https://grantcue.com/foundations/nicholas-h-noyes-jr-memorial-foundation-351003699" TargetMode="External" Id="rId553"/><Relationship Type="http://schemas.openxmlformats.org/officeDocument/2006/relationships/hyperlink" Target="https://www.chsfoundation.org/" TargetMode="External" Id="rId554"/><Relationship Type="http://schemas.openxmlformats.org/officeDocument/2006/relationships/hyperlink" Target="https://grantcue.com/foundations/chs-foundation-416025858" TargetMode="External" Id="rId555"/><Relationship Type="http://schemas.openxmlformats.org/officeDocument/2006/relationships/hyperlink" Target="https://grantcue.com/foundations/encourage-inc-592752833" TargetMode="External" Id="rId556"/><Relationship Type="http://schemas.openxmlformats.org/officeDocument/2006/relationships/hyperlink" Target="https://donwoodfoundation.org/" TargetMode="External" Id="rId557"/><Relationship Type="http://schemas.openxmlformats.org/officeDocument/2006/relationships/hyperlink" Target="https://grantcue.com/foundations/8020-foundation-trust-823518678" TargetMode="External" Id="rId558"/><Relationship Type="http://schemas.openxmlformats.org/officeDocument/2006/relationships/hyperlink" Target="https://www.ballfdn.org/" TargetMode="External" Id="rId559"/><Relationship Type="http://schemas.openxmlformats.org/officeDocument/2006/relationships/hyperlink" Target="https://grantcue.com/foundations/ball-brothers-foundation-350882856" TargetMode="External" Id="rId560"/><Relationship Type="http://schemas.openxmlformats.org/officeDocument/2006/relationships/hyperlink" Target="https://grantcue.com/foundations/koch-foundation-inc-356023372" TargetMode="External" Id="rId561"/><Relationship Type="http://schemas.openxmlformats.org/officeDocument/2006/relationships/hyperlink" Target="https://www.juddleightonfoundation.org/" TargetMode="External" Id="rId562"/><Relationship Type="http://schemas.openxmlformats.org/officeDocument/2006/relationships/hyperlink" Target="https://grantcue.com/foundations/judd-leighton-foundation-inc-352120550" TargetMode="External" Id="rId563"/><Relationship Type="http://schemas.openxmlformats.org/officeDocument/2006/relationships/hyperlink" Target="https://grantcue.com/foundations/white-family-foundation-461413644" TargetMode="External" Id="rId564"/><Relationship Type="http://schemas.openxmlformats.org/officeDocument/2006/relationships/hyperlink" Target="https://grantcue.com/foundations/english-bonter-mitchell-fdn-356247168" TargetMode="External" Id="rId565"/><Relationship Type="http://schemas.openxmlformats.org/officeDocument/2006/relationships/hyperlink" Target="https://grantcue.com/foundations/ardelle-and-theresa-glaze-foundation-873526457" TargetMode="External" Id="rId566"/><Relationship Type="http://schemas.openxmlformats.org/officeDocument/2006/relationships/hyperlink" Target="https://grantcue.com/foundations/avis-foundation-inc-205063209" TargetMode="External" Id="rId567"/><Relationship Type="http://schemas.openxmlformats.org/officeDocument/2006/relationships/hyperlink" Target="https://grantcue.com/foundations/the-annexstad-family-foundation-411975043" TargetMode="External" Id="rId568"/><Relationship Type="http://schemas.openxmlformats.org/officeDocument/2006/relationships/hyperlink" Target="https://www.brotherhoodmutual.com/" TargetMode="External" Id="rId569"/><Relationship Type="http://schemas.openxmlformats.org/officeDocument/2006/relationships/hyperlink" Target="https://grantcue.com/foundations/brotherhood-mutual-foundation-inc-203618117" TargetMode="External" Id="rId570"/><Relationship Type="http://schemas.openxmlformats.org/officeDocument/2006/relationships/hyperlink" Target="https://grantcue.com/foundations/vera-z-dwyer-charitable-trust-uad-121920-208042109" TargetMode="External" Id="rId571"/><Relationship Type="http://schemas.openxmlformats.org/officeDocument/2006/relationships/hyperlink" Target="https://www.bethanylegacy.org/" TargetMode="External" Id="rId572"/><Relationship Type="http://schemas.openxmlformats.org/officeDocument/2006/relationships/hyperlink" Target="https://grantcue.com/foundations/bethany-legacy-foundation-inc-862593306" TargetMode="External" Id="rId573"/><Relationship Type="http://schemas.openxmlformats.org/officeDocument/2006/relationships/hyperlink" Target="https://grantcue.com/foundations/george-and-frances-ball-foundation-356033917" TargetMode="External" Id="rId574"/><Relationship Type="http://schemas.openxmlformats.org/officeDocument/2006/relationships/hyperlink" Target="https://grantcue.com/foundations/ronald-l-mcdaniel-foundation-364012153" TargetMode="External" Id="rId575"/><Relationship Type="http://schemas.openxmlformats.org/officeDocument/2006/relationships/hyperlink" Target="https://www.samerianfoundation.org/" TargetMode="External" Id="rId576"/><Relationship Type="http://schemas.openxmlformats.org/officeDocument/2006/relationships/hyperlink" Target="https://grantcue.com/foundations/samerian-foundation-inc-371439047" TargetMode="External" Id="rId577"/><Relationship Type="http://schemas.openxmlformats.org/officeDocument/2006/relationships/hyperlink" Target="https://www.k21healthfoundation.org/" TargetMode="External" Id="rId578"/><Relationship Type="http://schemas.openxmlformats.org/officeDocument/2006/relationships/hyperlink" Target="https://grantcue.com/foundations/kosciusko-21st-century-foundation-inc-aka-k21-health-foundation-351187105" TargetMode="External" Id="rId579"/><Relationship Type="http://schemas.openxmlformats.org/officeDocument/2006/relationships/hyperlink" Target="https://grantcue.com/foundations/boren-foundation-inc-351557058" TargetMode="External" Id="rId580"/><Relationship Type="http://schemas.openxmlformats.org/officeDocument/2006/relationships/hyperlink" Target="https://grantcue.com/foundations/donald-and-carla-beam-family-foundation-inc-203985774" TargetMode="External" Id="rId581"/><Relationship Type="http://schemas.openxmlformats.org/officeDocument/2006/relationships/hyperlink" Target="https://grantcue.com/foundations/t-and-w-foundation-inc-463730511" TargetMode="External" Id="rId582"/><Relationship Type="http://schemas.openxmlformats.org/officeDocument/2006/relationships/hyperlink" Target="https://grantcue.com/foundations/seisolo-foundation-453811029" TargetMode="External" Id="rId583"/><Relationship Type="http://schemas.openxmlformats.org/officeDocument/2006/relationships/hyperlink" Target="https://grantcue.com/foundations/louise-p-toole-charitable-trust-456165156" TargetMode="External" Id="rId584"/><Relationship Type="http://schemas.openxmlformats.org/officeDocument/2006/relationships/hyperlink" Target="https://grantcue.com/foundations/leslie-j-raffel-foundation-364230133" TargetMode="External" Id="rId585"/><Relationship Type="http://schemas.openxmlformats.org/officeDocument/2006/relationships/hyperlink" Target="https://grantcue.com/foundations/1st-source-bank-foundation-inc-xxx-xx-xxxx-356034211" TargetMode="External" Id="rId586"/><Relationship Type="http://schemas.openxmlformats.org/officeDocument/2006/relationships/hyperlink" Target="https://grantcue.com/foundations/the-corbett-family-charitable-foundation-inc-593548652" TargetMode="External" Id="rId587"/><Relationship Type="http://schemas.openxmlformats.org/officeDocument/2006/relationships/hyperlink" Target="https://grantcue.com/foundations/bill-and-linda-stavropoulos-family-foundation-450547094" TargetMode="External" Id="rId588"/><Relationship Type="http://schemas.openxmlformats.org/officeDocument/2006/relationships/hyperlink" Target="https://grantcue.com/foundations/cecil-a-and-mabel-lene-hamman-foundation-inc-262724931" TargetMode="External" Id="rId589"/><Relationship Type="http://schemas.openxmlformats.org/officeDocument/2006/relationships/hyperlink" Target="https://www.welbornfdn.org/" TargetMode="External" Id="rId590"/><Relationship Type="http://schemas.openxmlformats.org/officeDocument/2006/relationships/hyperlink" Target="https://grantcue.com/foundations/welborn-baptist-foundation-inc-352056722" TargetMode="External" Id="rId591"/><Relationship Type="http://schemas.openxmlformats.org/officeDocument/2006/relationships/hyperlink" Target="https://grantcue.com/foundations/aspen-foundation-311595975" TargetMode="External" Id="rId592"/><Relationship Type="http://schemas.openxmlformats.org/officeDocument/2006/relationships/hyperlink" Target="https://grantcue.com/foundations/ernest-gallo-foundation-946061537" TargetMode="External" Id="rId593"/><Relationship Type="http://schemas.openxmlformats.org/officeDocument/2006/relationships/hyperlink" Target="https://grantcue.com/foundations/arthur-dean-family-foundation-inc-814049126" TargetMode="External" Id="rId594"/><Relationship Type="http://schemas.openxmlformats.org/officeDocument/2006/relationships/hyperlink" Target="https://www.thfgi.org/" TargetMode="External" Id="rId595"/><Relationship Type="http://schemas.openxmlformats.org/officeDocument/2006/relationships/hyperlink" Target="https://grantcue.com/foundations/the-health-foundation-of-greater-indianapolis-inc-356203550" TargetMode="External" Id="rId596"/><Relationship Type="http://schemas.openxmlformats.org/officeDocument/2006/relationships/hyperlink" Target="https://grantcue.com/foundations/gilmore-and-golda-reynolds-foundation-356525698" TargetMode="External" Id="rId597"/><Relationship Type="http://schemas.openxmlformats.org/officeDocument/2006/relationships/hyperlink" Target="https://grantcue.com/foundations/fites-family-charitable-trust-371375732" TargetMode="External" Id="rId598"/><Relationship Type="http://schemas.openxmlformats.org/officeDocument/2006/relationships/hyperlink" Target="https://grantcue.com/foundations/prime-foundation-inc-814380271" TargetMode="External" Id="rId599"/><Relationship Type="http://schemas.openxmlformats.org/officeDocument/2006/relationships/hyperlink" Target="https://grantcue.com/foundations/blue-sky-foundation-inc-352153383" TargetMode="External" Id="rId600"/><Relationship Type="http://schemas.openxmlformats.org/officeDocument/2006/relationships/hyperlink" Target="https://grantcue.com/foundations/gaither-charitable-foundation-inc-352020501" TargetMode="External" Id="rId601"/><Relationship Type="http://schemas.openxmlformats.org/officeDocument/2006/relationships/hyperlink" Target="https://grantcue.com/foundations/valinhos-foundation-inc-471250013" TargetMode="External" Id="rId602"/><Relationship Type="http://schemas.openxmlformats.org/officeDocument/2006/relationships/hyperlink" Target="https://grantcue.com/foundations/the-garatoni-smith-family-foundation-262866592" TargetMode="External" Id="rId603"/><Relationship Type="http://schemas.openxmlformats.org/officeDocument/2006/relationships/hyperlink" Target="https://grantcue.com/foundations/atkinson-family-foundation-330564842" TargetMode="External" Id="rId604"/><Relationship Type="http://schemas.openxmlformats.org/officeDocument/2006/relationships/hyperlink" Target="https://grantcue.com/foundations/mckinney-family-foundation-inc-261585667" TargetMode="External" Id="rId605"/><Relationship Type="http://schemas.openxmlformats.org/officeDocument/2006/relationships/hyperlink" Target="https://grantcue.com/foundations/white-oak-foundation-inc-352090392" TargetMode="External" Id="rId606"/><Relationship Type="http://schemas.openxmlformats.org/officeDocument/2006/relationships/hyperlink" Target="https://grantcue.com/foundations/edmonds-family-foundation-inc-810759168" TargetMode="External" Id="rId607"/><Relationship Type="http://schemas.openxmlformats.org/officeDocument/2006/relationships/hyperlink" Target="https://grantcue.com/foundations/schwarz-family-foundation-inc-464218210" TargetMode="External" Id="rId608"/><Relationship Type="http://schemas.openxmlformats.org/officeDocument/2006/relationships/hyperlink" Target="https://grantcue.com/foundations/the-patricia-schaefer-foundation-tr-886221748" TargetMode="External" Id="rId609"/><Relationship Type="http://schemas.openxmlformats.org/officeDocument/2006/relationships/hyperlink" Target="https://grantcue.com/foundations/healthcare-foundation-of-miami-county-inc-201672681" TargetMode="External" Id="rId610"/><Relationship Type="http://schemas.openxmlformats.org/officeDocument/2006/relationships/hyperlink" Target="https://grantcue.com/foundations/raymond-foundation-inc-c-o-linda-raymond-611229966" TargetMode="External" Id="rId611"/><Relationship Type="http://schemas.openxmlformats.org/officeDocument/2006/relationships/hyperlink" Target="https://grantcue.com/foundations/the-rick-s-family-foundation-inc-823828842" TargetMode="External" Id="rId612"/><Relationship Type="http://schemas.openxmlformats.org/officeDocument/2006/relationships/hyperlink" Target="https://grantcue.com/foundations/charles-j-lynn-2835168510-xxxxx7008-356009281" TargetMode="External" Id="rId613"/><Relationship Type="http://schemas.openxmlformats.org/officeDocument/2006/relationships/hyperlink" Target="https://grantcue.com/foundations/kuiper-charitable-tr-431098011-266160779" TargetMode="External" Id="rId614"/><Relationship Type="http://schemas.openxmlformats.org/officeDocument/2006/relationships/hyperlink" Target="https://grantcue.com/foundations/the-ternet-family-foundation-xxx-xx-xxxx-616611472" TargetMode="External" Id="rId615"/><Relationship Type="http://schemas.openxmlformats.org/officeDocument/2006/relationships/hyperlink" Target="https://grantcue.com/foundations/holtz-charitable-foundation-inc-352042978" TargetMode="External" Id="rId616"/><Relationship Type="http://schemas.openxmlformats.org/officeDocument/2006/relationships/hyperlink" Target="https://grantcue.com/foundations/richard-e-and-sandra-j-dauch-family-foundation-300074517" TargetMode="External" Id="rId617"/><Relationship Type="http://schemas.openxmlformats.org/officeDocument/2006/relationships/hyperlink" Target="https://grantcue.com/foundations/william-j-and-bonnie-l-hefner-foundation-inc-300914351" TargetMode="External" Id="rId618"/><Relationship Type="http://schemas.openxmlformats.org/officeDocument/2006/relationships/hyperlink" Target="https://www.rjsfoundation.org/" TargetMode="External" Id="rId619"/><Relationship Type="http://schemas.openxmlformats.org/officeDocument/2006/relationships/hyperlink" Target="https://grantcue.com/foundations/rjs-foundation-inc-475044065" TargetMode="External" Id="rId620"/><Relationship Type="http://schemas.openxmlformats.org/officeDocument/2006/relationships/hyperlink" Target="https://www.steeldynamicsfoundation.org/" TargetMode="External" Id="rId621"/><Relationship Type="http://schemas.openxmlformats.org/officeDocument/2006/relationships/hyperlink" Target="https://grantcue.com/foundations/steel-dynamics-foundation-inc-263012038" TargetMode="External" Id="rId622"/><Relationship Type="http://schemas.openxmlformats.org/officeDocument/2006/relationships/hyperlink" Target="https://grantcue.com/foundations/the-robert-and-angela-ortenzio-family-foundation-256843186" TargetMode="External" Id="rId623"/><Relationship Type="http://schemas.openxmlformats.org/officeDocument/2006/relationships/hyperlink" Target="https://grantcue.com/foundations/carnegie-foundation-for-the-advancement-of-teaching-131623924" TargetMode="External" Id="rId624"/><Relationship Type="http://schemas.openxmlformats.org/officeDocument/2006/relationships/hyperlink" Target="https://grantcue.com/foundations/the-wyn-and-carol-laidig-foundation-inc-age-205966178" TargetMode="External" Id="rId625"/><Relationship Type="http://schemas.openxmlformats.org/officeDocument/2006/relationships/hyperlink" Target="https://grantcue.com/foundations/met-foundation-inc-351995120" TargetMode="External" Id="rId626"/><Relationship Type="http://schemas.openxmlformats.org/officeDocument/2006/relationships/hyperlink" Target="https://grantcue.com/foundations/jeffrey-and-margaret-jones-family-foundation-c-o-napier-harrison-llp-923848212" TargetMode="External" Id="rId627"/><Relationship Type="http://schemas.openxmlformats.org/officeDocument/2006/relationships/hyperlink" Target="https://grantcue.com/foundations/maschka-family-foundation-911785416" TargetMode="External" Id="rId628"/><Relationship Type="http://schemas.openxmlformats.org/officeDocument/2006/relationships/hyperlink" Target="https://grantcue.com/foundations/thompson-thrift-foundation-inc-872730145" TargetMode="External" Id="rId629"/><Relationship Type="http://schemas.openxmlformats.org/officeDocument/2006/relationships/hyperlink" Target="https://grantcue.com/foundations/wwmr-foundation-873414143" TargetMode="External" Id="rId630"/><Relationship Type="http://schemas.openxmlformats.org/officeDocument/2006/relationships/hyperlink" Target="https://grantcue.com/foundations/the-r-b-nordick-foundation-450442920" TargetMode="External" Id="rId631"/><Relationship Type="http://schemas.openxmlformats.org/officeDocument/2006/relationships/hyperlink" Target="https://www.finishline.com/STORE/YOUTHFOUNDATION" TargetMode="External" Id="rId632"/><Relationship Type="http://schemas.openxmlformats.org/officeDocument/2006/relationships/hyperlink" Target="https://grantcue.com/foundations/jd-finish-line-foundation-inc-352059749" TargetMode="External" Id="rId633"/><Relationship Type="http://schemas.openxmlformats.org/officeDocument/2006/relationships/hyperlink" Target="https://grantcue.com/foundations/the-cheeseman-family-foundationinc-341890064" TargetMode="External" Id="rId634"/><Relationship Type="http://schemas.openxmlformats.org/officeDocument/2006/relationships/hyperlink" Target="https://grantcue.com/foundations/the-smithville-charitable-foundation-inc-462100122" TargetMode="External" Id="rId635"/><Relationship Type="http://schemas.openxmlformats.org/officeDocument/2006/relationships/hyperlink" Target="https://grantcue.com/foundations/hubbard-family-foundation-inc-454264552" TargetMode="External" Id="rId636"/><Relationship Type="http://schemas.openxmlformats.org/officeDocument/2006/relationships/hyperlink" Target="https://grantcue.com/foundations/aetas-mirabilis-foundation-262857599" TargetMode="External" Id="rId637"/><Relationship Type="http://schemas.openxmlformats.org/officeDocument/2006/relationships/hyperlink" Target="https://grantcue.com/foundations/the-keenan-foundation-inc-c-o-james-keenan-814094893" TargetMode="External" Id="rId638"/><Relationship Type="http://schemas.openxmlformats.org/officeDocument/2006/relationships/hyperlink" Target="https://dbjfoundation.org/" TargetMode="External" Id="rId639"/><Relationship Type="http://schemas.openxmlformats.org/officeDocument/2006/relationships/hyperlink" Target="https://grantcue.com/foundations/dbj-foundation-341661482" TargetMode="External" Id="rId640"/><Relationship Type="http://schemas.openxmlformats.org/officeDocument/2006/relationships/hyperlink" Target="https://grantcue.com/foundations/kenneth-and-lela-harkless-foundation-incc-o-pat-appenzeller-310934821" TargetMode="External" Id="rId641"/><Relationship Type="http://schemas.openxmlformats.org/officeDocument/2006/relationships/hyperlink" Target="https://www.frodermanfoundation.com/" TargetMode="External" Id="rId642"/><Relationship Type="http://schemas.openxmlformats.org/officeDocument/2006/relationships/hyperlink" Target="https://grantcue.com/foundations/the-froderman-foundation-inc-356025283" TargetMode="External" Id="rId643"/><Relationship Type="http://schemas.openxmlformats.org/officeDocument/2006/relationships/hyperlink" Target="https://grantcue.com/foundations/morgan-family-foundation-inc-464245754" TargetMode="External" Id="rId644"/><Relationship Type="http://schemas.openxmlformats.org/officeDocument/2006/relationships/hyperlink" Target="https://grantcue.com/foundations/hazel-and-walter-bales-foundation-351783030" TargetMode="External" Id="rId645"/><Relationship Type="http://schemas.openxmlformats.org/officeDocument/2006/relationships/hyperlink" Target="https://grantcue.com/foundations/tyson-fund-co-tyson-united-methodist-church-356009973" TargetMode="External" Id="rId646"/><Relationship Type="http://schemas.openxmlformats.org/officeDocument/2006/relationships/hyperlink" Target="https://grantcue.com/foundations/the-patricia-h-snyder-family-foundation-c-o-norman-e-snyder-trustee-356710105" TargetMode="External" Id="rId647"/><Relationship Type="http://schemas.openxmlformats.org/officeDocument/2006/relationships/hyperlink" Target="https://grantcue.com/foundations/the-harlan-family-foundation-203994043" TargetMode="External" Id="rId648"/><Relationship Type="http://schemas.openxmlformats.org/officeDocument/2006/relationships/hyperlink" Target="https://grantcue.com/foundations/the-chapman-charitable-trust-dtd-3-3-17-826147903" TargetMode="External" Id="rId649"/><Relationship Type="http://schemas.openxmlformats.org/officeDocument/2006/relationships/hyperlink" Target="https://grantcue.com/foundations/hulman-and-company-foundation-inc-352063427" TargetMode="External" Id="rId650"/><Relationship Type="http://schemas.openxmlformats.org/officeDocument/2006/relationships/hyperlink" Target="https://grantcue.com/foundations/the-j-e-fehsenfeld-family-foundation-inc-352091086" TargetMode="External" Id="rId651"/><Relationship Type="http://schemas.openxmlformats.org/officeDocument/2006/relationships/hyperlink" Target="https://www.kendrickfoundation.org/" TargetMode="External" Id="rId652"/><Relationship Type="http://schemas.openxmlformats.org/officeDocument/2006/relationships/hyperlink" Target="https://grantcue.com/foundations/kendrick-foundation-inc-351124905" TargetMode="External" Id="rId653"/><Relationship Type="http://schemas.openxmlformats.org/officeDocument/2006/relationships/hyperlink" Target="https://grantcue.com/foundations/laura-lemle-family-foundation-516576020" TargetMode="External" Id="rId654"/><Relationship Type="http://schemas.openxmlformats.org/officeDocument/2006/relationships/hyperlink" Target="https://grantcue.com/foundations/graham-foundation-inc-311737383" TargetMode="External" Id="rId655"/><Relationship Type="http://schemas.openxmlformats.org/officeDocument/2006/relationships/hyperlink" Target="https://smzfoundation.org/" TargetMode="External" Id="rId656"/><Relationship Type="http://schemas.openxmlformats.org/officeDocument/2006/relationships/hyperlink" Target="https://grantcue.com/foundations/sherman-and-marjorie-zeigler-foundation-inc-311118863" TargetMode="External" Id="rId657"/><Relationship Type="http://schemas.openxmlformats.org/officeDocument/2006/relationships/hyperlink" Target="https://grantcue.com/foundations/r-david-and-suzanne-a-hoover-charitable-trust-274274566" TargetMode="External" Id="rId658"/><Relationship Type="http://schemas.openxmlformats.org/officeDocument/2006/relationships/hyperlink" Target="https://grantcue.com/foundations/braun-family-foundation-inc-co-jim-burger-onb-trust-co-454122368" TargetMode="External" Id="rId659"/><Relationship Type="http://schemas.openxmlformats.org/officeDocument/2006/relationships/hyperlink" Target="https://grantcue.com/foundations/m-and-t-foundation-454482686" TargetMode="External" Id="rId660"/><Relationship Type="http://schemas.openxmlformats.org/officeDocument/2006/relationships/hyperlink" Target="https://grantcue.com/foundations/the-klapper-family-foundation-inc-c-o-david-i-klapper-351999306" TargetMode="External" Id="rId661"/><Relationship Type="http://schemas.openxmlformats.org/officeDocument/2006/relationships/hyperlink" Target="https://grantcue.com/foundations/the-leighton-oare-foundation-inc-356034243" TargetMode="External" Id="rId662"/><Relationship Type="http://schemas.openxmlformats.org/officeDocument/2006/relationships/hyperlink" Target="https://grantcue.com/foundations/matthew-j-and-cindy-r-fetter-foundation-inc-453722251" TargetMode="External" Id="rId663"/><Relationship Type="http://schemas.openxmlformats.org/officeDocument/2006/relationships/hyperlink" Target="https://grantcue.com/foundations/cellarius-foundation-822818490" TargetMode="External" Id="rId664"/><Relationship Type="http://schemas.openxmlformats.org/officeDocument/2006/relationships/hyperlink" Target="https://grantcue.com/foundations/charles-and-rita-anderson-foundation-273784987" TargetMode="External" Id="rId665"/><Relationship Type="http://schemas.openxmlformats.org/officeDocument/2006/relationships/hyperlink" Target="https://grantcue.com/foundations/the-scheumann-foundation-inc-c-o-june-scheumann-300129316" TargetMode="External" Id="rId666"/><Relationship Type="http://schemas.openxmlformats.org/officeDocument/2006/relationships/hyperlink" Target="https://grantcue.com/foundations/gregory-l-gibson-charitable-foundation-inc-010852643" TargetMode="External" Id="rId667"/><Relationship Type="http://schemas.openxmlformats.org/officeDocument/2006/relationships/hyperlink" Target="https://grantcue.com/foundations/mcmillen-foundation-inc-356021003" TargetMode="External" Id="rId668"/><Relationship Type="http://schemas.openxmlformats.org/officeDocument/2006/relationships/hyperlink" Target="https://grantcue.com/foundations/the-mcnamara-purcell-foundation-367293187" TargetMode="External" Id="rId669"/><Relationship Type="http://schemas.openxmlformats.org/officeDocument/2006/relationships/hyperlink" Target="https://grantcue.com/foundations/william-j-shaw-family-foundation-522177437" TargetMode="External" Id="rId670"/><Relationship Type="http://schemas.openxmlformats.org/officeDocument/2006/relationships/hyperlink" Target="https://grantcue.com/foundations/weaver-family-foundation-inc-352026043" TargetMode="External" Id="rId671"/><Relationship Type="http://schemas.openxmlformats.org/officeDocument/2006/relationships/hyperlink" Target="https://ogle-fdn.org/" TargetMode="External" Id="rId672"/><Relationship Type="http://schemas.openxmlformats.org/officeDocument/2006/relationships/hyperlink" Target="https://grantcue.com/foundations/paul-ogle-foundation-inc-310988988" TargetMode="External" Id="rId673"/><Relationship Type="http://schemas.openxmlformats.org/officeDocument/2006/relationships/hyperlink" Target="https://grantcue.com/foundations/ruxer-foundation-inc-311076684" TargetMode="External" Id="rId674"/><Relationship Type="http://schemas.openxmlformats.org/officeDocument/2006/relationships/hyperlink" Target="https://grantcue.com/foundations/marcia-turner-kreyling-charitable-foundation-276584006" TargetMode="External" Id="rId675"/><Relationship Type="http://schemas.openxmlformats.org/officeDocument/2006/relationships/hyperlink" Target="https://grantcue.com/foundations/katharine-b-sutphin-foundation-inc-472544074" TargetMode="External" Id="rId676"/><Relationship Type="http://schemas.openxmlformats.org/officeDocument/2006/relationships/hyperlink" Target="https://www.carlandmildredreevesfoundation.org/" TargetMode="External" Id="rId677"/><Relationship Type="http://schemas.openxmlformats.org/officeDocument/2006/relationships/hyperlink" Target="https://grantcue.com/foundations/carl-marshall-reeves-and-mildred-almen-reeves-foundation-inc-352026200" TargetMode="External" Id="rId678"/><Relationship Type="http://schemas.openxmlformats.org/officeDocument/2006/relationships/hyperlink" Target="https://grantcue.com/foundations/kinney-family-foundation-866487054" TargetMode="External" Id="rId679"/><Relationship Type="http://schemas.openxmlformats.org/officeDocument/2006/relationships/hyperlink" Target="https://grantcue.com/foundations/ea-and-frances-reichart-foundation-inc-260533447" TargetMode="External" Id="rId680"/><Relationship Type="http://schemas.openxmlformats.org/officeDocument/2006/relationships/hyperlink" Target="https://grantcue.com/foundations/the-donald-f-wood-and-darlene-m-richardson-foundation-inc-204217594" TargetMode="External" Id="rId681"/><Relationship Type="http://schemas.openxmlformats.org/officeDocument/2006/relationships/hyperlink" Target="https://grantcue.com/foundations/dr-louis-a-and-anne-b-schneider-fdn-311193706" TargetMode="External" Id="rId682"/><Relationship Type="http://schemas.openxmlformats.org/officeDocument/2006/relationships/hyperlink" Target="https://grantcue.com/foundations/whispering-fox-foundation-364579715" TargetMode="External" Id="rId683"/><Relationship Type="http://schemas.openxmlformats.org/officeDocument/2006/relationships/hyperlink" Target="https://grantcue.com/foundations/ocie-v-miller-memorial-foundation-inc-461604047" TargetMode="External" Id="rId684"/><Relationship Type="http://schemas.openxmlformats.org/officeDocument/2006/relationships/hyperlink" Target="https://obcole.org/" TargetMode="External" Id="rId685"/><Relationship Type="http://schemas.openxmlformats.org/officeDocument/2006/relationships/hyperlink" Target="https://grantcue.com/foundations/olive-b-cole-foundation-inc-356040491" TargetMode="External" Id="rId686"/><Relationship Type="http://schemas.openxmlformats.org/officeDocument/2006/relationships/hyperlink" Target="https://grantcue.com/foundations/sol-and-arlene-bronstein-foundation-2-xxx-xx-xxxx-356345774" TargetMode="External" Id="rId687"/><Relationship Type="http://schemas.openxmlformats.org/officeDocument/2006/relationships/hyperlink" Target="https://www.doitbestfoundation.org/" TargetMode="External" Id="rId688"/><Relationship Type="http://schemas.openxmlformats.org/officeDocument/2006/relationships/hyperlink" Target="https://grantcue.com/foundations/do-it-best-foundation-inc-842148850" TargetMode="External" Id="rId689"/><Relationship Type="http://schemas.openxmlformats.org/officeDocument/2006/relationships/hyperlink" Target="https://grantcue.com/foundations/foreside-foundation-043358317" TargetMode="External" Id="rId690"/><Relationship Type="http://schemas.openxmlformats.org/officeDocument/2006/relationships/hyperlink" Target="https://grantcue.com/foundations/oliver-and-cunningham-fam-fdn-main-356013076" TargetMode="External" Id="rId691"/><Relationship Type="http://schemas.openxmlformats.org/officeDocument/2006/relationships/hyperlink" Target="https://grantcue.com/foundations/hollie-and-anna-oakley-foundation-inc-237008034" TargetMode="External" Id="rId692"/><Relationship Type="http://schemas.openxmlformats.org/officeDocument/2006/relationships/hyperlink" Target="https://grantcue.com/foundations/word-and-deed-foundation-of-immi-inc-351859427" TargetMode="External" Id="rId693"/><Relationship Type="http://schemas.openxmlformats.org/officeDocument/2006/relationships/hyperlink" Target="https://grantcue.com/foundations/doermer-family-foundation-inc-351793325" TargetMode="External" Id="rId694"/><Relationship Type="http://schemas.openxmlformats.org/officeDocument/2006/relationships/hyperlink" Target="https://grantcue.com/foundations/chase-family-foundation-371452120" TargetMode="External" Id="rId695"/><Relationship Type="http://schemas.openxmlformats.org/officeDocument/2006/relationships/hyperlink" Target="https://grantcue.com/foundations/php-foundation-inc-204615314" TargetMode="External" Id="rId696"/><Relationship Type="http://schemas.openxmlformats.org/officeDocument/2006/relationships/hyperlink" Target="https://grantcue.com/foundations/brickley-harry-dr-farm-foundation-inc-814620279" TargetMode="External" Id="rId697"/><Relationship Type="http://schemas.openxmlformats.org/officeDocument/2006/relationships/hyperlink" Target="https://grantcue.com/foundations/the-liegl-family-foundation-inc-270331346" TargetMode="External" Id="rId698"/><Relationship Type="http://schemas.openxmlformats.org/officeDocument/2006/relationships/hyperlink" Target="https://www.elanco.com/RESPONSIBILITY/THE-FOUNDATION" TargetMode="External" Id="rId699"/><Relationship Type="http://schemas.openxmlformats.org/officeDocument/2006/relationships/hyperlink" Target="https://grantcue.com/foundations/elanco-foundation-inc-841976546" TargetMode="External" Id="rId700"/><Relationship Type="http://schemas.openxmlformats.org/officeDocument/2006/relationships/hyperlink" Target="https://grantcue.com/foundations/schwartz-wiekamp-foundation-351760318" TargetMode="External" Id="rId701"/><Relationship Type="http://schemas.openxmlformats.org/officeDocument/2006/relationships/hyperlink" Target="https://grantcue.com/foundations/alfred-j-mcallister-and-dorothy-n-mcallister-foundation-352050825" TargetMode="External" Id="rId702"/><Relationship Type="http://schemas.openxmlformats.org/officeDocument/2006/relationships/hyperlink" Target="https://grantcue.com/foundations/1727-foundation-862710585" TargetMode="External" Id="rId703"/><Relationship Type="http://schemas.openxmlformats.org/officeDocument/2006/relationships/hyperlink" Target="https://grantcue.com/foundations/age-fisher-foundation-842644746" TargetMode="External" Id="rId704"/><Relationship Type="http://schemas.openxmlformats.org/officeDocument/2006/relationships/hyperlink" Target="https://grantcue.com/foundations/sourlis-irrevocable-charitable-trust-c-o-thomas-devine-peoples-bank-266158755" TargetMode="External" Id="rId705"/><Relationship Type="http://schemas.openxmlformats.org/officeDocument/2006/relationships/hyperlink" Target="https://grantcue.com/foundations/the-dr-dane-and-mary-louise-miller-foundation-inc-351806314" TargetMode="External" Id="rId706"/><Relationship Type="http://schemas.openxmlformats.org/officeDocument/2006/relationships/hyperlink" Target="https://grantcue.com/foundations/the-leep-foundation-inc-264818874" TargetMode="External" Id="rId707"/><Relationship Type="http://schemas.openxmlformats.org/officeDocument/2006/relationships/hyperlink" Target="https://grantcue.com/foundations/the-doerr-foundation-inc-454055009" TargetMode="External" Id="rId708"/><Relationship Type="http://schemas.openxmlformats.org/officeDocument/2006/relationships/hyperlink" Target="https://grantcue.com/foundations/the-stratford-foundation-222524023" TargetMode="External" Id="rId709"/><Relationship Type="http://schemas.openxmlformats.org/officeDocument/2006/relationships/hyperlink" Target="https://grantcue.com/foundations/zollner-foundation-356381471" TargetMode="External" Id="rId710"/><Relationship Type="http://schemas.openxmlformats.org/officeDocument/2006/relationships/hyperlink" Target="https://grantcue.com/foundations/houston-family-foundation-571133811" TargetMode="External" Id="rId711"/><Relationship Type="http://schemas.openxmlformats.org/officeDocument/2006/relationships/hyperlink" Target="https://grantcue.com/foundations/stone-bridge-foundation-inc-300891938" TargetMode="External" Id="rId712"/><Relationship Type="http://schemas.openxmlformats.org/officeDocument/2006/relationships/hyperlink" Target="https://grantcue.com/foundations/ron-and-lisa-fenech-foundation-201944647" TargetMode="External" Id="rId713"/><Relationship Type="http://schemas.openxmlformats.org/officeDocument/2006/relationships/hyperlink" Target="https://grantcue.com/foundations/weyreter-family-charitable-foundation-873973926" TargetMode="External" Id="rId714"/><Relationship Type="http://schemas.openxmlformats.org/officeDocument/2006/relationships/hyperlink" Target="https://grantcue.com/foundations/carroll-f-v-char-tr-main-356495556" TargetMode="External" Id="rId715"/><Relationship Type="http://schemas.openxmlformats.org/officeDocument/2006/relationships/hyperlink" Target="https://grantcue.com/foundations/leona-z-rosenberg-charitable-trust-367251850" TargetMode="External" Id="rId716"/><Relationship Type="http://schemas.openxmlformats.org/officeDocument/2006/relationships/hyperlink" Target="https://grantcue.com/foundations/sarkes-and-mary-tarzian-foundation-inc-455354049" TargetMode="External" Id="rId717"/><Relationship Type="http://schemas.openxmlformats.org/officeDocument/2006/relationships/hyperlink" Target="https://grantcue.com/foundations/oneamerica-foundation-inc-311146437" TargetMode="External" Id="rId718"/><Relationship Type="http://schemas.openxmlformats.org/officeDocument/2006/relationships/hyperlink" Target="https://grantcue.com/foundations/the-r-b-annis-educational-foundation-356627460" TargetMode="External" Id="rId719"/><Relationship Type="http://schemas.openxmlformats.org/officeDocument/2006/relationships/hyperlink" Target="https://grantcue.com/foundations/irions-foundation-inc-352022821" TargetMode="External" Id="rId720"/><Relationship Type="http://schemas.openxmlformats.org/officeDocument/2006/relationships/hyperlink" Target="https://grantcue.com/foundations/hale-family-foundation-inc-c-o-david-jackson-820865495" TargetMode="External" Id="rId721"/><Relationship Type="http://schemas.openxmlformats.org/officeDocument/2006/relationships/hyperlink" Target="https://grantcue.com/foundations/young-future-foundation-871701328" TargetMode="External" Id="rId722"/><Relationship Type="http://schemas.openxmlformats.org/officeDocument/2006/relationships/hyperlink" Target="https://whistlerfoundation.org/" TargetMode="External" Id="rId723"/><Relationship Type="http://schemas.openxmlformats.org/officeDocument/2006/relationships/hyperlink" Target="https://grantcue.com/foundations/roy-whistler-foundation-inc-352007510" TargetMode="External" Id="rId724"/><Relationship Type="http://schemas.openxmlformats.org/officeDocument/2006/relationships/hyperlink" Target="https://carvertrust.org/" TargetMode="External" Id="rId725"/><Relationship Type="http://schemas.openxmlformats.org/officeDocument/2006/relationships/hyperlink" Target="https://grantcue.com/foundations/roy-j-carver-charitable-trust-421186589" TargetMode="External" Id="rId726"/><Relationship Type="http://schemas.openxmlformats.org/officeDocument/2006/relationships/hyperlink" Target="https://www.lakinfoundation.org/" TargetMode="External" Id="rId727"/><Relationship Type="http://schemas.openxmlformats.org/officeDocument/2006/relationships/hyperlink" Target="https://grantcue.com/foundations/charles-e-lakin-foundation-inc-760751233" TargetMode="External" Id="rId728"/><Relationship Type="http://schemas.openxmlformats.org/officeDocument/2006/relationships/hyperlink" Target="https://grantcue.com/foundations/the-butler-family-foundation-421429940" TargetMode="External" Id="rId729"/><Relationship Type="http://schemas.openxmlformats.org/officeDocument/2006/relationships/hyperlink" Target="https://grantcue.com/foundations/the-geisler-penquite-foundation-237103845" TargetMode="External" Id="rId730"/><Relationship Type="http://schemas.openxmlformats.org/officeDocument/2006/relationships/hyperlink" Target="https://grantcue.com/foundations/scanlan-family-foundation-527240192" TargetMode="External" Id="rId731"/><Relationship Type="http://schemas.openxmlformats.org/officeDocument/2006/relationships/hyperlink" Target="https://www.iowawestfoundation.org/" TargetMode="External" Id="rId732"/><Relationship Type="http://schemas.openxmlformats.org/officeDocument/2006/relationships/hyperlink" Target="https://grantcue.com/foundations/iowa-west-foundation-421391990" TargetMode="External" Id="rId733"/><Relationship Type="http://schemas.openxmlformats.org/officeDocument/2006/relationships/hyperlink" Target="https://grantcue.com/foundations/the-gerdin-charitable-foundation-421462088" TargetMode="External" Id="rId734"/><Relationship Type="http://schemas.openxmlformats.org/officeDocument/2006/relationships/hyperlink" Target="https://www.hallperrine.org/" TargetMode="External" Id="rId735"/><Relationship Type="http://schemas.openxmlformats.org/officeDocument/2006/relationships/hyperlink" Target="https://grantcue.com/foundations/the-hall-perrine-foundation-426057097" TargetMode="External" Id="rId736"/><Relationship Type="http://schemas.openxmlformats.org/officeDocument/2006/relationships/hyperlink" Target="https://grantcue.com/foundations/thomas-and-linda-koehn-foundation-421293625" TargetMode="External" Id="rId737"/><Relationship Type="http://schemas.openxmlformats.org/officeDocument/2006/relationships/hyperlink" Target="https://grantcue.com/foundations/krause-gentle-foundation-421414004" TargetMode="External" Id="rId738"/><Relationship Type="http://schemas.openxmlformats.org/officeDocument/2006/relationships/hyperlink" Target="https://www.ottoschoitzfoundation.org/" TargetMode="External" Id="rId739"/><Relationship Type="http://schemas.openxmlformats.org/officeDocument/2006/relationships/hyperlink" Target="https://grantcue.com/foundations/otto-schoitz-foundation-811949053" TargetMode="External" Id="rId740"/><Relationship Type="http://schemas.openxmlformats.org/officeDocument/2006/relationships/hyperlink" Target="https://grantcue.com/foundations/fred-maytag-family-foundation-421444870" TargetMode="External" Id="rId741"/><Relationship Type="http://schemas.openxmlformats.org/officeDocument/2006/relationships/hyperlink" Target="https://www.hansonfoundation.org/" TargetMode="External" Id="rId742"/><Relationship Type="http://schemas.openxmlformats.org/officeDocument/2006/relationships/hyperlink" Target="https://grantcue.com/foundations/john-k-and-luise-v-hanson-foundation-421343843" TargetMode="External" Id="rId743"/><Relationship Type="http://schemas.openxmlformats.org/officeDocument/2006/relationships/hyperlink" Target="https://grantcue.com/foundations/donald-f-and-charlene-k-lamberti-foundation-421453781" TargetMode="External" Id="rId744"/><Relationship Type="http://schemas.openxmlformats.org/officeDocument/2006/relationships/hyperlink" Target="https://grantcue.com/foundations/lauridsen-family-foundation-472871002" TargetMode="External" Id="rId745"/><Relationship Type="http://schemas.openxmlformats.org/officeDocument/2006/relationships/hyperlink" Target="https://www.alliantenergy.com/" TargetMode="External" Id="rId746"/><Relationship Type="http://schemas.openxmlformats.org/officeDocument/2006/relationships/hyperlink" Target="https://grantcue.com/foundations/alliant-energy-foundation-inc-391444065" TargetMode="External" Id="rId747"/><Relationship Type="http://schemas.openxmlformats.org/officeDocument/2006/relationships/hyperlink" Target="https://grantcue.com/foundations/marie-h-bechtel-charitable-trust-260745711" TargetMode="External" Id="rId748"/><Relationship Type="http://schemas.openxmlformats.org/officeDocument/2006/relationships/hyperlink" Target="https://grantcue.com/foundations/truenorth-legacy-foundation-861212907" TargetMode="External" Id="rId749"/><Relationship Type="http://schemas.openxmlformats.org/officeDocument/2006/relationships/hyperlink" Target="https://grantcue.com/foundations/the-seidler-foundation-421209825" TargetMode="External" Id="rId750"/><Relationship Type="http://schemas.openxmlformats.org/officeDocument/2006/relationships/hyperlink" Target="https://grantcue.com/foundations/john-ruan-foundation-trust-426059463" TargetMode="External" Id="rId751"/><Relationship Type="http://schemas.openxmlformats.org/officeDocument/2006/relationships/hyperlink" Target="https://grantcue.com/foundations/sehgal-foundation-421477858" TargetMode="External" Id="rId752"/><Relationship Type="http://schemas.openxmlformats.org/officeDocument/2006/relationships/hyperlink" Target="https://grantcue.com/foundations/better-health-foundation-melinda-gowey-462452851" TargetMode="External" Id="rId753"/><Relationship Type="http://schemas.openxmlformats.org/officeDocument/2006/relationships/hyperlink" Target="https://www.athene.com/" TargetMode="External" Id="rId754"/><Relationship Type="http://schemas.openxmlformats.org/officeDocument/2006/relationships/hyperlink" Target="https://grantcue.com/foundations/athene-charitable-foundation-421431745" TargetMode="External" Id="rId755"/><Relationship Type="http://schemas.openxmlformats.org/officeDocument/2006/relationships/hyperlink" Target="https://grantcue.com/foundations/albaghdadi-family-medical-foundation-421466189" TargetMode="External" Id="rId756"/><Relationship Type="http://schemas.openxmlformats.org/officeDocument/2006/relationships/hyperlink" Target="https://grantcue.com/foundations/van-g-miller-family-charitable-foundation-811175024" TargetMode="External" Id="rId757"/><Relationship Type="http://schemas.openxmlformats.org/officeDocument/2006/relationships/hyperlink" Target="https://grantcue.com/foundations/schwartz-family-foundation-436900504" TargetMode="External" Id="rId758"/><Relationship Type="http://schemas.openxmlformats.org/officeDocument/2006/relationships/hyperlink" Target="https://grantcue.com/foundations/jensen-private-foundation-inc-273945904" TargetMode="External" Id="rId759"/><Relationship Type="http://schemas.openxmlformats.org/officeDocument/2006/relationships/hyperlink" Target="https://grantcue.com/foundations/dean-j-king-family-foundation-421480536" TargetMode="External" Id="rId760"/><Relationship Type="http://schemas.openxmlformats.org/officeDocument/2006/relationships/hyperlink" Target="https://grantcue.com/foundations/carlson-family-foundation-391891960" TargetMode="External" Id="rId761"/><Relationship Type="http://schemas.openxmlformats.org/officeDocument/2006/relationships/hyperlink" Target="https://grantcue.com/foundations/the-wellmark-foundation-421368650" TargetMode="External" Id="rId762"/><Relationship Type="http://schemas.openxmlformats.org/officeDocument/2006/relationships/hyperlink" Target="https://grantcue.com/foundations/ottumwa-regional-legacy-foundation-inc-420681060" TargetMode="External" Id="rId763"/><Relationship Type="http://schemas.openxmlformats.org/officeDocument/2006/relationships/hyperlink" Target="https://grantcue.com/foundations/emc-insurance-foundation-421343474" TargetMode="External" Id="rId764"/><Relationship Type="http://schemas.openxmlformats.org/officeDocument/2006/relationships/hyperlink" Target="https://www.grandoncf.org/" TargetMode="External" Id="rId765"/><Relationship Type="http://schemas.openxmlformats.org/officeDocument/2006/relationships/hyperlink" Target="https://grantcue.com/foundations/carleen-and-eugene-grandon-charitable-foundation-201134857" TargetMode="External" Id="rId766"/><Relationship Type="http://schemas.openxmlformats.org/officeDocument/2006/relationships/hyperlink" Target="https://grantcue.com/foundations/c-richard-stark-jr-and-joan-e-stark-foundation-421345092" TargetMode="External" Id="rId767"/><Relationship Type="http://schemas.openxmlformats.org/officeDocument/2006/relationships/hyperlink" Target="https://grantcue.com/foundations/the-carter-chapman-shreve-family-foundation-461299919" TargetMode="External" Id="rId768"/><Relationship Type="http://schemas.openxmlformats.org/officeDocument/2006/relationships/hyperlink" Target="https://grantcue.com/foundations/lavern-t-busse-and-audrey-busse-foundation-752342746" TargetMode="External" Id="rId769"/><Relationship Type="http://schemas.openxmlformats.org/officeDocument/2006/relationships/hyperlink" Target="https://grantcue.com/foundations/the-rona-and-jeffrey-abramson-foundation-454116761" TargetMode="External" Id="rId770"/><Relationship Type="http://schemas.openxmlformats.org/officeDocument/2006/relationships/hyperlink" Target="https://grantcue.com/foundations/kent-corporation-charitable-foundation-fka-kent-stein-foundation-426058939" TargetMode="External" Id="rId771"/><Relationship Type="http://schemas.openxmlformats.org/officeDocument/2006/relationships/hyperlink" Target="https://grantcue.com/foundations/tony-schneiderman-charitable-tr-926201804" TargetMode="External" Id="rId772"/><Relationship Type="http://schemas.openxmlformats.org/officeDocument/2006/relationships/hyperlink" Target="https://grantcue.com/foundations/weiler-foundation-263865871" TargetMode="External" Id="rId773"/><Relationship Type="http://schemas.openxmlformats.org/officeDocument/2006/relationships/hyperlink" Target="https://grantcue.com/foundations/harold-r-bechtel-charitable-trust-261284636" TargetMode="External" Id="rId774"/><Relationship Type="http://schemas.openxmlformats.org/officeDocument/2006/relationships/hyperlink" Target="https://grantcue.com/foundations/the-noble-foundation-c-o-claudia-miranda-west-bank-421427324" TargetMode="External" Id="rId775"/><Relationship Type="http://schemas.openxmlformats.org/officeDocument/2006/relationships/hyperlink" Target="https://grantcue.com/foundations/comfort-family-foundation-273079512" TargetMode="External" Id="rId776"/><Relationship Type="http://schemas.openxmlformats.org/officeDocument/2006/relationships/hyperlink" Target="https://grantcue.com/foundations/ellen-glazer-ziegler-foundation-421258465" TargetMode="External" Id="rId777"/><Relationship Type="http://schemas.openxmlformats.org/officeDocument/2006/relationships/hyperlink" Target="https://www.guernseyfoundation.com/" TargetMode="External" Id="rId778"/><Relationship Type="http://schemas.openxmlformats.org/officeDocument/2006/relationships/hyperlink" Target="https://grantcue.com/foundations/max-and-helen-guernsey-charitable-foundation-421460664" TargetMode="External" Id="rId779"/><Relationship Type="http://schemas.openxmlformats.org/officeDocument/2006/relationships/hyperlink" Target="https://grantcue.com/foundations/arlan-j-van-wyk-family-foundation-421484434" TargetMode="External" Id="rId780"/><Relationship Type="http://schemas.openxmlformats.org/officeDocument/2006/relationships/hyperlink" Target="https://grantcue.com/foundations/pauline-r-barrett-charitable-foundation-824638694" TargetMode="External" Id="rId781"/><Relationship Type="http://schemas.openxmlformats.org/officeDocument/2006/relationships/hyperlink" Target="https://grantcue.com/foundations/tomson-family-foundation-trust-356947483" TargetMode="External" Id="rId782"/><Relationship Type="http://schemas.openxmlformats.org/officeDocument/2006/relationships/hyperlink" Target="https://grantcue.com/foundations/meredith-corporation-foundation-421426258" TargetMode="External" Id="rId783"/><Relationship Type="http://schemas.openxmlformats.org/officeDocument/2006/relationships/hyperlink" Target="https://grantcue.com/foundations/hni-charitable-foundation-421246787" TargetMode="External" Id="rId784"/><Relationship Type="http://schemas.openxmlformats.org/officeDocument/2006/relationships/hyperlink" Target="https://grantcue.com/foundations/r-j-mcelroy-trust-426173496" TargetMode="External" Id="rId785"/><Relationship Type="http://schemas.openxmlformats.org/officeDocument/2006/relationships/hyperlink" Target="https://grantcue.com/foundations/john-and-cindy-family-foundation-814362179" TargetMode="External" Id="rId786"/><Relationship Type="http://schemas.openxmlformats.org/officeDocument/2006/relationships/hyperlink" Target="https://grantcue.com/foundations/ernst-family-foundation-843518735" TargetMode="External" Id="rId787"/><Relationship Type="http://schemas.openxmlformats.org/officeDocument/2006/relationships/hyperlink" Target="https://grantcue.com/foundations/constance-l-french-charitable-foundation-trust-876541249" TargetMode="External" Id="rId788"/><Relationship Type="http://schemas.openxmlformats.org/officeDocument/2006/relationships/hyperlink" Target="https://grantcue.com/foundations/pella-rolscreen-foundation-c-o-pella-corporation-237043881" TargetMode="External" Id="rId789"/><Relationship Type="http://schemas.openxmlformats.org/officeDocument/2006/relationships/hyperlink" Target="https://grantcue.com/foundations/united-fire-group-foundation-421492320" TargetMode="External" Id="rId790"/><Relationship Type="http://schemas.openxmlformats.org/officeDocument/2006/relationships/hyperlink" Target="https://grantcue.com/foundations/roland-and-ruby-holden-foundation-c-o-kristen-j-wilcox-421410022" TargetMode="External" Id="rId791"/><Relationship Type="http://schemas.openxmlformats.org/officeDocument/2006/relationships/hyperlink" Target="https://grantcue.com/foundations/george-f-murphy-perpetual-charitable-trust-426595689" TargetMode="External" Id="rId792"/><Relationship Type="http://schemas.openxmlformats.org/officeDocument/2006/relationships/hyperlink" Target="https://grantcue.com/foundations/vermeer-charitable-foundation-421087640" TargetMode="External" Id="rId793"/><Relationship Type="http://schemas.openxmlformats.org/officeDocument/2006/relationships/hyperlink" Target="https://grantcue.com/foundations/ochylski-family-foundation-364110483" TargetMode="External" Id="rId794"/><Relationship Type="http://schemas.openxmlformats.org/officeDocument/2006/relationships/hyperlink" Target="https://grantcue.com/foundations/northeast-iowa-charitable-foundation-421341188" TargetMode="External" Id="rId795"/><Relationship Type="http://schemas.openxmlformats.org/officeDocument/2006/relationships/hyperlink" Target="https://grantcue.com/foundations/perrin-foundation-inc-226049335" TargetMode="External" Id="rId796"/><Relationship Type="http://schemas.openxmlformats.org/officeDocument/2006/relationships/hyperlink" Target="https://grantcue.com/foundations/swinmurn-family-foundation-270690223" TargetMode="External" Id="rId797"/><Relationship Type="http://schemas.openxmlformats.org/officeDocument/2006/relationships/hyperlink" Target="https://grantcue.com/foundations/the-gallagher-family-foundation-421362579" TargetMode="External" Id="rId798"/><Relationship Type="http://schemas.openxmlformats.org/officeDocument/2006/relationships/hyperlink" Target="https://grantcue.com/foundations/kinney-lindstrom-foundation-inc-426037351" TargetMode="External" Id="rId799"/><Relationship Type="http://schemas.openxmlformats.org/officeDocument/2006/relationships/hyperlink" Target="https://grantcue.com/foundations/beer-paul-tw-426215149" TargetMode="External" Id="rId800"/><Relationship Type="http://schemas.openxmlformats.org/officeDocument/2006/relationships/hyperlink" Target="https://grantcue.com/foundations/versova-community-foundation-931566263" TargetMode="External" Id="rId801"/><Relationship Type="http://schemas.openxmlformats.org/officeDocument/2006/relationships/hyperlink" Target="https://grantcue.com/foundations/bookey-family-foundation-203828796" TargetMode="External" Id="rId802"/><Relationship Type="http://schemas.openxmlformats.org/officeDocument/2006/relationships/hyperlink" Target="https://grantcue.com/foundations/underwood-family-foundation-201487042" TargetMode="External" Id="rId803"/><Relationship Type="http://schemas.openxmlformats.org/officeDocument/2006/relationships/hyperlink" Target="https://grantcue.com/foundations/kyle-j-and-sharon-krause-family-foundation-462098909" TargetMode="External" Id="rId804"/><Relationship Type="http://schemas.openxmlformats.org/officeDocument/2006/relationships/hyperlink" Target="https://grantcue.com/foundations/the-howe-foundation-421395312" TargetMode="External" Id="rId805"/><Relationship Type="http://schemas.openxmlformats.org/officeDocument/2006/relationships/hyperlink" Target="https://grantcue.com/foundations/irving-and-elizabeth-jensen-foundation-421249886" TargetMode="External" Id="rId806"/><Relationship Type="http://schemas.openxmlformats.org/officeDocument/2006/relationships/hyperlink" Target="https://grantcue.com/foundations/edwin-t-meredith-foundation-426059818" TargetMode="External" Id="rId807"/><Relationship Type="http://schemas.openxmlformats.org/officeDocument/2006/relationships/hyperlink" Target="https://grantcue.com/foundations/mary-k-and-daniel-m-kelly-family-foundation-c-o-dan-kelly-201826362" TargetMode="External" Id="rId808"/><Relationship Type="http://schemas.openxmlformats.org/officeDocument/2006/relationships/hyperlink" Target="https://grantcue.com/foundations/harman-family-charitable-tr-main-831555150" TargetMode="External" Id="rId809"/><Relationship Type="http://schemas.openxmlformats.org/officeDocument/2006/relationships/hyperlink" Target="https://grantcue.com/foundations/the-wlt-foundation-306016104" TargetMode="External" Id="rId810"/><Relationship Type="http://schemas.openxmlformats.org/officeDocument/2006/relationships/hyperlink" Target="https://grantcue.com/foundations/the-sukup-family-foundation-421488675" TargetMode="External" Id="rId811"/><Relationship Type="http://schemas.openxmlformats.org/officeDocument/2006/relationships/hyperlink" Target="https://grantcue.com/foundations/herbert-l-and-nancy-m-townsend-foundation-472479056" TargetMode="External" Id="rId812"/><Relationship Type="http://schemas.openxmlformats.org/officeDocument/2006/relationships/hyperlink" Target="https://grantcue.com/foundations/burke-family-foundation-455592432" TargetMode="External" Id="rId813"/><Relationship Type="http://schemas.openxmlformats.org/officeDocument/2006/relationships/hyperlink" Target="https://grantcue.com/foundations/evans-family-charitable-foundation-863415564" TargetMode="External" Id="rId814"/><Relationship Type="http://schemas.openxmlformats.org/officeDocument/2006/relationships/hyperlink" Target="https://grantcue.com/foundations/perley-family-foundation-874043202" TargetMode="External" Id="rId815"/><Relationship Type="http://schemas.openxmlformats.org/officeDocument/2006/relationships/hyperlink" Target="https://grantcue.com/foundations/michael-l-peterson-foundation-882856860" TargetMode="External" Id="rId816"/><Relationship Type="http://schemas.openxmlformats.org/officeDocument/2006/relationships/hyperlink" Target="https://grantcue.com/foundations/anderson-allene-charitable-trust-926456129" TargetMode="External" Id="rId817"/><Relationship Type="http://schemas.openxmlformats.org/officeDocument/2006/relationships/hyperlink" Target="https://grantcue.com/foundations/myron-j-walker-trust-426054333" TargetMode="External" Id="rId818"/><Relationship Type="http://schemas.openxmlformats.org/officeDocument/2006/relationships/hyperlink" Target="https://grantcue.com/foundations/maurice-paul-and-glennys-brimmer-foundation-263667970" TargetMode="External" Id="rId819"/><Relationship Type="http://schemas.openxmlformats.org/officeDocument/2006/relationships/hyperlink" Target="https://grantcue.com/foundations/vogel-charities-inc-237169167" TargetMode="External" Id="rId820"/><Relationship Type="http://schemas.openxmlformats.org/officeDocument/2006/relationships/hyperlink" Target="https://grantcue.com/foundations/beryl-o-and-wilma-sime-roundy-charitable-203993988" TargetMode="External" Id="rId821"/><Relationship Type="http://schemas.openxmlformats.org/officeDocument/2006/relationships/hyperlink" Target="https://grantcue.com/foundations/leonard-a-good-testamentary-trust-426453227" TargetMode="External" Id="rId822"/><Relationship Type="http://schemas.openxmlformats.org/officeDocument/2006/relationships/hyperlink" Target="https://grantcue.com/foundations/new-hope-foundation-421395902" TargetMode="External" Id="rId823"/><Relationship Type="http://schemas.openxmlformats.org/officeDocument/2006/relationships/hyperlink" Target="https://grantcue.com/foundations/robert-griffith-charitable-trust-306135921" TargetMode="External" Id="rId824"/><Relationship Type="http://schemas.openxmlformats.org/officeDocument/2006/relationships/hyperlink" Target="https://marthaellentyefoundation.org/" TargetMode="External" Id="rId825"/><Relationship Type="http://schemas.openxmlformats.org/officeDocument/2006/relationships/hyperlink" Target="https://grantcue.com/foundations/martha-ellen-tye-foundation-421055988" TargetMode="External" Id="rId826"/><Relationship Type="http://schemas.openxmlformats.org/officeDocument/2006/relationships/hyperlink" Target="https://grantcue.com/foundations/the-denny-and-candy-elwell-foundation-421298057" TargetMode="External" Id="rId827"/><Relationship Type="http://schemas.openxmlformats.org/officeDocument/2006/relationships/hyperlink" Target="https://grantcue.com/foundations/the-chesterman-family-foundation-912086157" TargetMode="External" Id="rId828"/><Relationship Type="http://schemas.openxmlformats.org/officeDocument/2006/relationships/hyperlink" Target="https://grantcue.com/foundations/tenacre-foundation-210577480" TargetMode="External" Id="rId829"/><Relationship Type="http://schemas.openxmlformats.org/officeDocument/2006/relationships/hyperlink" Target="https://www.danehansenfoundation.org/" TargetMode="External" Id="rId830"/><Relationship Type="http://schemas.openxmlformats.org/officeDocument/2006/relationships/hyperlink" Target="https://grantcue.com/foundations/dane-g-hansen-foundation-486121156" TargetMode="External" Id="rId831"/><Relationship Type="http://schemas.openxmlformats.org/officeDocument/2006/relationships/hyperlink" Target="https://grantcue.com/foundations/the-patterson-family-foundation-376714807" TargetMode="External" Id="rId832"/><Relationship Type="http://schemas.openxmlformats.org/officeDocument/2006/relationships/hyperlink" Target="https://grantcue.com/foundations/stanley-e-fulton-family-foundation-830768074" TargetMode="External" Id="rId833"/><Relationship Type="http://schemas.openxmlformats.org/officeDocument/2006/relationships/hyperlink" Target="https://grantcue.com/foundations/horejsi-charitable-foundation-inc-460447536" TargetMode="External" Id="rId834"/><Relationship Type="http://schemas.openxmlformats.org/officeDocument/2006/relationships/hyperlink" Target="https://grantcue.com/foundations/the-dehaemers-family-charitable-trust-436931676" TargetMode="External" Id="rId835"/><Relationship Type="http://schemas.openxmlformats.org/officeDocument/2006/relationships/hyperlink" Target="https://grantcue.com/foundations/kelly-family-foundation-276825262" TargetMode="External" Id="rId836"/><Relationship Type="http://schemas.openxmlformats.org/officeDocument/2006/relationships/hyperlink" Target="https://grantcue.com/foundations/robert-e-and-patricia-schmidt-foundation-481077463" TargetMode="External" Id="rId837"/><Relationship Type="http://schemas.openxmlformats.org/officeDocument/2006/relationships/hyperlink" Target="https://grantcue.com/foundations/lewis-humphreys-charitable-trust-597276551" TargetMode="External" Id="rId838"/><Relationship Type="http://schemas.openxmlformats.org/officeDocument/2006/relationships/hyperlink" Target="https://grantcue.com/foundations/ws-and-ec-jones-testamentary-trust-480674648" TargetMode="External" Id="rId839"/><Relationship Type="http://schemas.openxmlformats.org/officeDocument/2006/relationships/hyperlink" Target="https://grantcue.com/foundations/the-weary-family-foundation-481224093" TargetMode="External" Id="rId840"/><Relationship Type="http://schemas.openxmlformats.org/officeDocument/2006/relationships/hyperlink" Target="https://grantcue.com/foundations/coleman-family-foundation-inc-431947299" TargetMode="External" Id="rId841"/><Relationship Type="http://schemas.openxmlformats.org/officeDocument/2006/relationships/hyperlink" Target="https://grantcue.com/foundations/textron-charitable-trust-dtd-122353-256115832" TargetMode="External" Id="rId842"/><Relationship Type="http://schemas.openxmlformats.org/officeDocument/2006/relationships/hyperlink" Target="https://grantcue.com/foundations/john-w-and-effie-e-speas-memorial-trust-446008249" TargetMode="External" Id="rId843"/><Relationship Type="http://schemas.openxmlformats.org/officeDocument/2006/relationships/hyperlink" Target="https://grantcue.com/foundations/beren-sea-foundation-460800568" TargetMode="External" Id="rId844"/><Relationship Type="http://schemas.openxmlformats.org/officeDocument/2006/relationships/hyperlink" Target="https://wyhealthfnd.org/" TargetMode="External" Id="rId845"/><Relationship Type="http://schemas.openxmlformats.org/officeDocument/2006/relationships/hyperlink" Target="https://grantcue.com/foundations/wyandotte-health-foundation-480547722" TargetMode="External" Id="rId846"/><Relationship Type="http://schemas.openxmlformats.org/officeDocument/2006/relationships/hyperlink" Target="https://kansaswallacefoundation.org/" TargetMode="External" Id="rId847"/><Relationship Type="http://schemas.openxmlformats.org/officeDocument/2006/relationships/hyperlink" Target="https://grantcue.com/foundations/dwane-l-and-velma-lunt-wallace-charitable-foundation-481071478" TargetMode="External" Id="rId848"/><Relationship Type="http://schemas.openxmlformats.org/officeDocument/2006/relationships/hyperlink" Target="https://grantcue.com/foundations/the-quinn-foundation-204268916" TargetMode="External" Id="rId849"/><Relationship Type="http://schemas.openxmlformats.org/officeDocument/2006/relationships/hyperlink" Target="https://grantcue.com/foundations/miller-family-foundation-inc-431943960" TargetMode="External" Id="rId850"/><Relationship Type="http://schemas.openxmlformats.org/officeDocument/2006/relationships/hyperlink" Target="https://grantcue.com/foundations/berry-foundation-inc-203942107" TargetMode="External" Id="rId851"/><Relationship Type="http://schemas.openxmlformats.org/officeDocument/2006/relationships/hyperlink" Target="https://grantcue.com/foundations/william-a-reed-and-mary-j-reed-charitable-family-foundation-436831861" TargetMode="External" Id="rId852"/><Relationship Type="http://schemas.openxmlformats.org/officeDocument/2006/relationships/hyperlink" Target="https://www.ksallstarscholarships.com/" TargetMode="External" Id="rId853"/><Relationship Type="http://schemas.openxmlformats.org/officeDocument/2006/relationships/hyperlink" Target="https://grantcue.com/foundations/kansas-all-star-scholars-fund-inc-454357031" TargetMode="External" Id="rId854"/><Relationship Type="http://schemas.openxmlformats.org/officeDocument/2006/relationships/hyperlink" Target="https://grantcue.com/foundations/the-ledezma-foundation-934923556" TargetMode="External" Id="rId855"/><Relationship Type="http://schemas.openxmlformats.org/officeDocument/2006/relationships/hyperlink" Target="https://grantcue.com/foundations/chase-koch-foundation-inc-831697305" TargetMode="External" Id="rId856"/><Relationship Type="http://schemas.openxmlformats.org/officeDocument/2006/relationships/hyperlink" Target="https://grantcue.com/foundations/david-and-tracy-lockton-family-foundation-846555083" TargetMode="External" Id="rId857"/><Relationship Type="http://schemas.openxmlformats.org/officeDocument/2006/relationships/hyperlink" Target="https://grantcue.com/foundations/the-lunsford-foundation-263739768" TargetMode="External" Id="rId858"/><Relationship Type="http://schemas.openxmlformats.org/officeDocument/2006/relationships/hyperlink" Target="https://grantcue.com/foundations/roc-foundation-882415003" TargetMode="External" Id="rId859"/><Relationship Type="http://schemas.openxmlformats.org/officeDocument/2006/relationships/hyperlink" Target="https://grantcue.com/foundations/mark-and-bette-morris-family-foundation-481077121" TargetMode="External" Id="rId860"/><Relationship Type="http://schemas.openxmlformats.org/officeDocument/2006/relationships/hyperlink" Target="https://courtneyturner-trust.org/" TargetMode="External" Id="rId861"/><Relationship Type="http://schemas.openxmlformats.org/officeDocument/2006/relationships/hyperlink" Target="https://grantcue.com/foundations/courtney-s-turner-charitable-trust-436316904" TargetMode="External" Id="rId862"/><Relationship Type="http://schemas.openxmlformats.org/officeDocument/2006/relationships/hyperlink" Target="https://www.kochfamilyfoundation.org/" TargetMode="External" Id="rId863"/><Relationship Type="http://schemas.openxmlformats.org/officeDocument/2006/relationships/hyperlink" Target="https://grantcue.com/foundations/koch-family-foundation-486113560" TargetMode="External" Id="rId864"/><Relationship Type="http://schemas.openxmlformats.org/officeDocument/2006/relationships/hyperlink" Target="https://grantcue.com/foundations/tom-feist-foundation-453415301" TargetMode="External" Id="rId865"/><Relationship Type="http://schemas.openxmlformats.org/officeDocument/2006/relationships/hyperlink" Target="https://grantcue.com/foundations/lair-foundation-260600516" TargetMode="External" Id="rId866"/><Relationship Type="http://schemas.openxmlformats.org/officeDocument/2006/relationships/hyperlink" Target="https://grantcue.com/foundations/the-walsh-family-foundation-263002122" TargetMode="External" Id="rId867"/><Relationship Type="http://schemas.openxmlformats.org/officeDocument/2006/relationships/hyperlink" Target="https://grantcue.com/foundations/lida-l-moffett-foundation-15544000-862974441" TargetMode="External" Id="rId868"/><Relationship Type="http://schemas.openxmlformats.org/officeDocument/2006/relationships/hyperlink" Target="https://grantcue.com/foundations/ethel-and-raymond-f-rice-foundation-237156608" TargetMode="External" Id="rId869"/><Relationship Type="http://schemas.openxmlformats.org/officeDocument/2006/relationships/hyperlink" Target="https://www.ruddfoundation.org/" TargetMode="External" Id="rId870"/><Relationship Type="http://schemas.openxmlformats.org/officeDocument/2006/relationships/hyperlink" Target="https://grantcue.com/foundations/rudd-foundation-886059216" TargetMode="External" Id="rId871"/><Relationship Type="http://schemas.openxmlformats.org/officeDocument/2006/relationships/hyperlink" Target="https://grantcue.com/foundations/roy-and-myrtle-parsons-trust-046977049" TargetMode="External" Id="rId872"/><Relationship Type="http://schemas.openxmlformats.org/officeDocument/2006/relationships/hyperlink" Target="https://grantcue.com/foundations/intrust-bank-charitable-tr-486102412" TargetMode="External" Id="rId873"/><Relationship Type="http://schemas.openxmlformats.org/officeDocument/2006/relationships/hyperlink" Target="https://grantcue.com/foundations/john-n-and-marilyn-p-mcconnell-charitable-foundation-inc-473373964" TargetMode="External" Id="rId874"/><Relationship Type="http://schemas.openxmlformats.org/officeDocument/2006/relationships/hyperlink" Target="https://grantcue.com/foundations/the-cloud-l-cray-and-sara-j-cray-family-foundation-481140738" TargetMode="External" Id="rId875"/><Relationship Type="http://schemas.openxmlformats.org/officeDocument/2006/relationships/hyperlink" Target="https://grantcue.com/foundations/cinelli-family-foundation-873895218" TargetMode="External" Id="rId876"/><Relationship Type="http://schemas.openxmlformats.org/officeDocument/2006/relationships/hyperlink" Target="https://grantcue.com/foundations/goebel-family-star-lumber-charitable-trust-481065296" TargetMode="External" Id="rId877"/><Relationship Type="http://schemas.openxmlformats.org/officeDocument/2006/relationships/hyperlink" Target="https://grantcue.com/foundations/bomhoff-foundation-486377562" TargetMode="External" Id="rId878"/><Relationship Type="http://schemas.openxmlformats.org/officeDocument/2006/relationships/hyperlink" Target="https://grantcue.com/foundations/clay-blair-foundation-481041889" TargetMode="External" Id="rId879"/><Relationship Type="http://schemas.openxmlformats.org/officeDocument/2006/relationships/hyperlink" Target="https://grantcue.com/foundations/mccune-and-middlekauff-foundation-481164218" TargetMode="External" Id="rId880"/><Relationship Type="http://schemas.openxmlformats.org/officeDocument/2006/relationships/hyperlink" Target="https://grantcue.com/foundations/1440-ventures-foundation-inc-873894190" TargetMode="External" Id="rId881"/><Relationship Type="http://schemas.openxmlformats.org/officeDocument/2006/relationships/hyperlink" Target="https://grantcue.com/foundations/sarver-charitable-trust-c-o-the-peoples-bank-486298990" TargetMode="External" Id="rId882"/><Relationship Type="http://schemas.openxmlformats.org/officeDocument/2006/relationships/hyperlink" Target="https://cohentrust.org/" TargetMode="External" Id="rId883"/><Relationship Type="http://schemas.openxmlformats.org/officeDocument/2006/relationships/hyperlink" Target="https://grantcue.com/foundations/barton-p-and-mary-d-cohen-charitable-1-266205947" TargetMode="External" Id="rId884"/><Relationship Type="http://schemas.openxmlformats.org/officeDocument/2006/relationships/hyperlink" Target="https://grantcue.com/foundations/jack-a-wilson-charitable-trust-387222547" TargetMode="External" Id="rId885"/><Relationship Type="http://schemas.openxmlformats.org/officeDocument/2006/relationships/hyperlink" Target="https://grantcue.com/foundations/all-aboard-foundation-813214863" TargetMode="External" Id="rId886"/><Relationship Type="http://schemas.openxmlformats.org/officeDocument/2006/relationships/hyperlink" Target="https://grantcue.com/foundations/spreading-the-good-news-of-salvation-foundation-046965300" TargetMode="External" Id="rId887"/><Relationship Type="http://schemas.openxmlformats.org/officeDocument/2006/relationships/hyperlink" Target="https://grantcue.com/foundations/russ-and-helen-meyer-charitable-trust-486336357" TargetMode="External" Id="rId888"/><Relationship Type="http://schemas.openxmlformats.org/officeDocument/2006/relationships/hyperlink" Target="https://grantcue.com/foundations/charles-a-sullivan-foundation-481196696" TargetMode="External" Id="rId889"/><Relationship Type="http://schemas.openxmlformats.org/officeDocument/2006/relationships/hyperlink" Target="https://grantcue.com/foundations/the-morgan-family-foundation-481024615" TargetMode="External" Id="rId890"/><Relationship Type="http://schemas.openxmlformats.org/officeDocument/2006/relationships/hyperlink" Target="https://grantcue.com/foundations/sam-price-family-foundation-300086435" TargetMode="External" Id="rId891"/><Relationship Type="http://schemas.openxmlformats.org/officeDocument/2006/relationships/hyperlink" Target="https://cohentrust.org/" TargetMode="External" Id="rId892"/><Relationship Type="http://schemas.openxmlformats.org/officeDocument/2006/relationships/hyperlink" Target="https://grantcue.com/foundations/barton-p-and-mary-d-cohen-charitable-2-266205956" TargetMode="External" Id="rId893"/><Relationship Type="http://schemas.openxmlformats.org/officeDocument/2006/relationships/hyperlink" Target="https://grantcue.com/foundations/baughman-foundation-486108797" TargetMode="External" Id="rId894"/><Relationship Type="http://schemas.openxmlformats.org/officeDocument/2006/relationships/hyperlink" Target="https://grantcue.com/foundations/robert-and-gwen-tyler-charitable-foundatio-200489246" TargetMode="External" Id="rId895"/><Relationship Type="http://schemas.openxmlformats.org/officeDocument/2006/relationships/hyperlink" Target="https://grantcue.com/foundations/muchnic-foundation-486102818" TargetMode="External" Id="rId896"/><Relationship Type="http://schemas.openxmlformats.org/officeDocument/2006/relationships/hyperlink" Target="https://grantcue.com/foundations/the-fidelity-bank-foundation-486112483" TargetMode="External" Id="rId897"/><Relationship Type="http://schemas.openxmlformats.org/officeDocument/2006/relationships/hyperlink" Target="https://www.petehenryfoundation.com/" TargetMode="External" Id="rId898"/><Relationship Type="http://schemas.openxmlformats.org/officeDocument/2006/relationships/hyperlink" Target="https://grantcue.com/foundations/the-pete-henry-foundation-481201942" TargetMode="External" Id="rId899"/><Relationship Type="http://schemas.openxmlformats.org/officeDocument/2006/relationships/hyperlink" Target="https://grantcue.com/foundations/guy-and-ruby-casebourn-murphy-charitable-trust-486316213" TargetMode="External" Id="rId900"/><Relationship Type="http://schemas.openxmlformats.org/officeDocument/2006/relationships/hyperlink" Target="https://www.wkkf.org/" TargetMode="External" Id="rId901"/><Relationship Type="http://schemas.openxmlformats.org/officeDocument/2006/relationships/hyperlink" Target="https://grantcue.com/foundations/wk-kellogg-foundation-381359264" TargetMode="External" Id="rId902"/><Relationship Type="http://schemas.openxmlformats.org/officeDocument/2006/relationships/hyperlink" Target="https://grantcue.com/foundations/the-gilbert-family-foundation-357294609" TargetMode="External" Id="rId903"/><Relationship Type="http://schemas.openxmlformats.org/officeDocument/2006/relationships/hyperlink" Target="https://www.kresge.org/" TargetMode="External" Id="rId904"/><Relationship Type="http://schemas.openxmlformats.org/officeDocument/2006/relationships/hyperlink" Target="https://grantcue.com/foundations/the-kresge-foundation-381359217" TargetMode="External" Id="rId905"/><Relationship Type="http://schemas.openxmlformats.org/officeDocument/2006/relationships/hyperlink" Target="https://grantcue.com/foundations/charles-stewart-mott-foundation-381211227" TargetMode="External" Id="rId906"/><Relationship Type="http://schemas.openxmlformats.org/officeDocument/2006/relationships/hyperlink" Target="https://grantcue.com/foundations/ford-philanthropy-381459376" TargetMode="External" Id="rId907"/><Relationship Type="http://schemas.openxmlformats.org/officeDocument/2006/relationships/hyperlink" Target="https://grantcue.com/foundations/vaughan-foundation-c-o-erik-h-serr-miller-canfield-383355160" TargetMode="External" Id="rId908"/><Relationship Type="http://schemas.openxmlformats.org/officeDocument/2006/relationships/hyperlink" Target="https://grantcue.com/foundations/the-peter-and-joan-secchia-family-inc-382641093" TargetMode="External" Id="rId909"/><Relationship Type="http://schemas.openxmlformats.org/officeDocument/2006/relationships/hyperlink" Target="https://grantcue.com/foundations/william-davidson-foundation-203899187" TargetMode="External" Id="rId910"/><Relationship Type="http://schemas.openxmlformats.org/officeDocument/2006/relationships/hyperlink" Target="https://strykerjohnstonfoundation.org/" TargetMode="External" Id="rId911"/><Relationship Type="http://schemas.openxmlformats.org/officeDocument/2006/relationships/hyperlink" Target="https://grantcue.com/foundations/the-ronda-e-stryker-and-william-d-johnston-foundation-383224966" TargetMode="External" Id="rId912"/><Relationship Type="http://schemas.openxmlformats.org/officeDocument/2006/relationships/hyperlink" Target="https://www.erbff.org/" TargetMode="External" Id="rId913"/><Relationship Type="http://schemas.openxmlformats.org/officeDocument/2006/relationships/hyperlink" Target="https://grantcue.com/foundations/the-fred-and-barbara-erb-family-foundation-205966333" TargetMode="External" Id="rId914"/><Relationship Type="http://schemas.openxmlformats.org/officeDocument/2006/relationships/hyperlink" Target="https://grantcue.com/foundations/samuel-and-jean-frankel-foundation-386088399" TargetMode="External" Id="rId915"/><Relationship Type="http://schemas.openxmlformats.org/officeDocument/2006/relationships/hyperlink" Target="https://grantcue.com/foundations/the-samuel-and-jean-frankel-jewish-heritage-foundation-300095016" TargetMode="External" Id="rId916"/><Relationship Type="http://schemas.openxmlformats.org/officeDocument/2006/relationships/hyperlink" Target="https://www.isgilmore.org/" TargetMode="External" Id="rId917"/><Relationship Type="http://schemas.openxmlformats.org/officeDocument/2006/relationships/hyperlink" Target="https://grantcue.com/foundations/irving-s-gilmore-foundation-237236057" TargetMode="External" Id="rId918"/><Relationship Type="http://schemas.openxmlformats.org/officeDocument/2006/relationships/hyperlink" Target="https://grantcue.com/foundations/christ-cares-for-kids-foundation-383505507" TargetMode="External" Id="rId919"/><Relationship Type="http://schemas.openxmlformats.org/officeDocument/2006/relationships/hyperlink" Target="https://grantcue.com/foundations/the-d-dan-and-betty-kahn-foundation-382712361" TargetMode="External" Id="rId920"/><Relationship Type="http://schemas.openxmlformats.org/officeDocument/2006/relationships/hyperlink" Target="https://herrickfdn.org/" TargetMode="External" Id="rId921"/><Relationship Type="http://schemas.openxmlformats.org/officeDocument/2006/relationships/hyperlink" Target="https://grantcue.com/foundations/herrick-foundation-386041517" TargetMode="External" Id="rId922"/><Relationship Type="http://schemas.openxmlformats.org/officeDocument/2006/relationships/hyperlink" Target="https://www.mcgregorfund.org/" TargetMode="External" Id="rId923"/><Relationship Type="http://schemas.openxmlformats.org/officeDocument/2006/relationships/hyperlink" Target="https://grantcue.com/foundations/mcgregor-fund-380808800" TargetMode="External" Id="rId924"/><Relationship Type="http://schemas.openxmlformats.org/officeDocument/2006/relationships/hyperlink" Target="https://grantcue.com/foundations/the-meijer-foundation-386575227" TargetMode="External" Id="rId925"/><Relationship Type="http://schemas.openxmlformats.org/officeDocument/2006/relationships/hyperlink" Target="https://grantcue.com/foundations/penske-foundation-inc-274648290" TargetMode="External" Id="rId926"/><Relationship Type="http://schemas.openxmlformats.org/officeDocument/2006/relationships/hyperlink" Target="https://corporate.dow.com/en-us/purpose-in-action/global-citizenship/grants-investments.html" TargetMode="External" Id="rId927"/><Relationship Type="http://schemas.openxmlformats.org/officeDocument/2006/relationships/hyperlink" Target="https://grantcue.com/foundations/dow-company-foundation-382314603" TargetMode="External" Id="rId928"/><Relationship Type="http://schemas.openxmlformats.org/officeDocument/2006/relationships/hyperlink" Target="https://grantcue.com/foundations/duffy-foundation-382908719" TargetMode="External" Id="rId929"/><Relationship Type="http://schemas.openxmlformats.org/officeDocument/2006/relationships/hyperlink" Target="http://www.skillman.org/" TargetMode="External" Id="rId930"/><Relationship Type="http://schemas.openxmlformats.org/officeDocument/2006/relationships/hyperlink" Target="https://grantcue.com/foundations/the-skillman-foundation-381675780" TargetMode="External" Id="rId931"/><Relationship Type="http://schemas.openxmlformats.org/officeDocument/2006/relationships/hyperlink" Target="https://grantcue.com/foundations/hn-and-frances-c-berger-foundation-521757452" TargetMode="External" Id="rId932"/><Relationship Type="http://schemas.openxmlformats.org/officeDocument/2006/relationships/hyperlink" Target="https://grantcue.com/foundations/edward-c-and-linda-dresner-levy-foundation-386091368" TargetMode="External" Id="rId933"/><Relationship Type="http://schemas.openxmlformats.org/officeDocument/2006/relationships/hyperlink" Target="https://www.dtefoundation.com/" TargetMode="External" Id="rId934"/><Relationship Type="http://schemas.openxmlformats.org/officeDocument/2006/relationships/hyperlink" Target="https://grantcue.com/foundations/dte-energy-foundation-382708636" TargetMode="External" Id="rId935"/><Relationship Type="http://schemas.openxmlformats.org/officeDocument/2006/relationships/hyperlink" Target="https://grantcue.com/foundations/max-m-and-marjorie-s-fisher-foundation-inc-381784340" TargetMode="External" Id="rId936"/><Relationship Type="http://schemas.openxmlformats.org/officeDocument/2006/relationships/hyperlink" Target="https://www.virginiaagrootfoundation.org/" TargetMode="External" Id="rId937"/><Relationship Type="http://schemas.openxmlformats.org/officeDocument/2006/relationships/hyperlink" Target="https://grantcue.com/foundations/the-virginia-a-groot-foundation-411570531" TargetMode="External" Id="rId938"/><Relationship Type="http://schemas.openxmlformats.org/officeDocument/2006/relationships/hyperlink" Target="https://grantcue.com/foundations/the-richard-tam-foundation-880241216" TargetMode="External" Id="rId939"/><Relationship Type="http://schemas.openxmlformats.org/officeDocument/2006/relationships/hyperlink" Target="https://grantcue.com/foundations/manat-foundation-382710511" TargetMode="External" Id="rId940"/><Relationship Type="http://schemas.openxmlformats.org/officeDocument/2006/relationships/hyperlink" Target="https://dpdevosfoundation.org/" TargetMode="External" Id="rId941"/><Relationship Type="http://schemas.openxmlformats.org/officeDocument/2006/relationships/hyperlink" Target="https://grantcue.com/foundations/daniel-and-pamella-devos-foundation-383035976" TargetMode="External" Id="rId942"/><Relationship Type="http://schemas.openxmlformats.org/officeDocument/2006/relationships/hyperlink" Target="https://grantcue.com/foundations/douglas-and-maria-devos-foundation-383035972" TargetMode="External" Id="rId943"/><Relationship Type="http://schemas.openxmlformats.org/officeDocument/2006/relationships/hyperlink" Target="https://www.whirlpoolcorp.com/our-impact/social-impact/whirlpool-foundation.html" TargetMode="External" Id="rId944"/><Relationship Type="http://schemas.openxmlformats.org/officeDocument/2006/relationships/hyperlink" Target="https://grantcue.com/foundations/whirlpool-foundation-386077342" TargetMode="External" Id="rId945"/><Relationship Type="http://schemas.openxmlformats.org/officeDocument/2006/relationships/hyperlink" Target="https://grantcue.com/foundations/thompson-foundation-383452577" TargetMode="External" Id="rId946"/><Relationship Type="http://schemas.openxmlformats.org/officeDocument/2006/relationships/hyperlink" Target="https://grantcue.com/foundations/devos-family-foundation-861509286" TargetMode="External" Id="rId947"/><Relationship Type="http://schemas.openxmlformats.org/officeDocument/2006/relationships/hyperlink" Target="https://www.hudson-webber.org/" TargetMode="External" Id="rId948"/><Relationship Type="http://schemas.openxmlformats.org/officeDocument/2006/relationships/hyperlink" Target="https://grantcue.com/foundations/hudson-webber-foundation-386052131" TargetMode="External" Id="rId949"/><Relationship Type="http://schemas.openxmlformats.org/officeDocument/2006/relationships/hyperlink" Target="https://grantcue.com/foundations/the-david-and-carol-van-andel-family-foundation-202110420" TargetMode="External" Id="rId950"/><Relationship Type="http://schemas.openxmlformats.org/officeDocument/2006/relationships/hyperlink" Target="https://www.vanelslanderfoundation.org/" TargetMode="External" Id="rId951"/><Relationship Type="http://schemas.openxmlformats.org/officeDocument/2006/relationships/hyperlink" Target="https://grantcue.com/foundations/aa-van-elslander-foundation-813973354" TargetMode="External" Id="rId952"/><Relationship Type="http://schemas.openxmlformats.org/officeDocument/2006/relationships/hyperlink" Target="https://grantcue.com/foundations/rita-l-willis-foundation-1300-0002455-387204563" TargetMode="External" Id="rId953"/><Relationship Type="http://schemas.openxmlformats.org/officeDocument/2006/relationships/hyperlink" Target="https://www.consumersenergy.com/FOUNDATION" TargetMode="External" Id="rId954"/><Relationship Type="http://schemas.openxmlformats.org/officeDocument/2006/relationships/hyperlink" Target="https://grantcue.com/foundations/consumers-energy-foundation-382935534" TargetMode="External" Id="rId955"/><Relationship Type="http://schemas.openxmlformats.org/officeDocument/2006/relationships/hyperlink" Target="https://towsleyfoundation.org/" TargetMode="External" Id="rId956"/><Relationship Type="http://schemas.openxmlformats.org/officeDocument/2006/relationships/hyperlink" Target="https://grantcue.com/foundations/harry-a-and-margaret-d-towsley-foundation-386091798" TargetMode="External" Id="rId957"/><Relationship Type="http://schemas.openxmlformats.org/officeDocument/2006/relationships/hyperlink" Target="https://grantcue.com/foundations/the-meijer-foundation-365091795" TargetMode="External" Id="rId958"/><Relationship Type="http://schemas.openxmlformats.org/officeDocument/2006/relationships/hyperlink" Target="https://grantcue.com/foundations/a-alfred-taubman-foundation-271366308" TargetMode="External" Id="rId959"/><Relationship Type="http://schemas.openxmlformats.org/officeDocument/2006/relationships/hyperlink" Target="https://grantcue.com/foundations/steelcase-foundation-386050470" TargetMode="External" Id="rId960"/><Relationship Type="http://schemas.openxmlformats.org/officeDocument/2006/relationships/hyperlink" Target="https://www.dbdvfoundation.org/" TargetMode="External" Id="rId961"/><Relationship Type="http://schemas.openxmlformats.org/officeDocument/2006/relationships/hyperlink" Target="https://grantcue.com/foundations/dick-and-betsy-devos-family-foundation-382902412" TargetMode="External" Id="rId962"/><Relationship Type="http://schemas.openxmlformats.org/officeDocument/2006/relationships/hyperlink" Target="https://grantcue.com/foundations/richard-and-jane-manoogian-foundation-382531814" TargetMode="External" Id="rId963"/><Relationship Type="http://schemas.openxmlformats.org/officeDocument/2006/relationships/hyperlink" Target="https://www.carlsfdn.org/" TargetMode="External" Id="rId964"/><Relationship Type="http://schemas.openxmlformats.org/officeDocument/2006/relationships/hyperlink" Target="https://grantcue.com/foundations/the-carls-foundation-386099935" TargetMode="External" Id="rId965"/><Relationship Type="http://schemas.openxmlformats.org/officeDocument/2006/relationships/hyperlink" Target="https://grantcue.com/foundations/the-marsal-family-foundation-c-o-alvarez-and-marsal-inc-841367157" TargetMode="External" Id="rId966"/><Relationship Type="http://schemas.openxmlformats.org/officeDocument/2006/relationships/hyperlink" Target="https://grantcue.com/foundations/marvin-and-betty-danto-family-foundation-203896742" TargetMode="External" Id="rId967"/><Relationship Type="http://schemas.openxmlformats.org/officeDocument/2006/relationships/hyperlink" Target="https://grantcue.com/foundations/cascade-hemophilia-consortium-383199649" TargetMode="External" Id="rId968"/><Relationship Type="http://schemas.openxmlformats.org/officeDocument/2006/relationships/hyperlink" Target="https://grantcue.com/foundations/micah-68-foundation-205900630" TargetMode="External" Id="rId969"/><Relationship Type="http://schemas.openxmlformats.org/officeDocument/2006/relationships/hyperlink" Target="https://grantcue.com/foundations/bill-and-bea-idema-foundation-382653272" TargetMode="External" Id="rId970"/><Relationship Type="http://schemas.openxmlformats.org/officeDocument/2006/relationships/hyperlink" Target="https://www.sclff.org/" TargetMode="External" Id="rId971"/><Relationship Type="http://schemas.openxmlformats.org/officeDocument/2006/relationships/hyperlink" Target="https://grantcue.com/foundations/steven-c-leuthold-family-foundation-411680986" TargetMode="External" Id="rId972"/><Relationship Type="http://schemas.openxmlformats.org/officeDocument/2006/relationships/hyperlink" Target="https://grantcue.com/foundations/steve-and-amy-van-andel-foundation-202110604" TargetMode="External" Id="rId973"/><Relationship Type="http://schemas.openxmlformats.org/officeDocument/2006/relationships/hyperlink" Target="https://grantcue.com/foundations/grosfeld-foundation-382575307" TargetMode="External" Id="rId974"/><Relationship Type="http://schemas.openxmlformats.org/officeDocument/2006/relationships/hyperlink" Target="https://grantcue.com/foundations/monroe-brown-foundation-382513263" TargetMode="External" Id="rId975"/><Relationship Type="http://schemas.openxmlformats.org/officeDocument/2006/relationships/hyperlink" Target="https://www.cookfamilyfoundation.org/" TargetMode="External" Id="rId976"/><Relationship Type="http://schemas.openxmlformats.org/officeDocument/2006/relationships/hyperlink" Target="https://grantcue.com/foundations/cook-family-foundation-382283809" TargetMode="External" Id="rId977"/><Relationship Type="http://schemas.openxmlformats.org/officeDocument/2006/relationships/hyperlink" Target="https://grantcue.com/foundations/bosch-community-fund-454020765" TargetMode="External" Id="rId978"/><Relationship Type="http://schemas.openxmlformats.org/officeDocument/2006/relationships/hyperlink" Target="https://grantcue.com/foundations/song-foundation-843950307" TargetMode="External" Id="rId979"/><Relationship Type="http://schemas.openxmlformats.org/officeDocument/2006/relationships/hyperlink" Target="https://grantcue.com/foundations/burt-foundation-c-o-erik-h-serr-miller-canfield-383309907" TargetMode="External" Id="rId980"/><Relationship Type="http://schemas.openxmlformats.org/officeDocument/2006/relationships/hyperlink" Target="http://freyfdn.org/" TargetMode="External" Id="rId981"/><Relationship Type="http://schemas.openxmlformats.org/officeDocument/2006/relationships/hyperlink" Target="https://grantcue.com/foundations/frey-foundation-237094777" TargetMode="External" Id="rId982"/><Relationship Type="http://schemas.openxmlformats.org/officeDocument/2006/relationships/hyperlink" Target="https://grantcue.com/foundations/apmpff-inc-810719050" TargetMode="External" Id="rId983"/><Relationship Type="http://schemas.openxmlformats.org/officeDocument/2006/relationships/hyperlink" Target="https://olesonfoundation.org/" TargetMode="External" Id="rId984"/><Relationship Type="http://schemas.openxmlformats.org/officeDocument/2006/relationships/hyperlink" Target="https://grantcue.com/foundations/oleson-foundation-386083080" TargetMode="External" Id="rId985"/><Relationship Type="http://schemas.openxmlformats.org/officeDocument/2006/relationships/hyperlink" Target="https://grantcue.com/foundations/andrew-r-and-janet-f-miller-foundation-c-o-robert-t-napier-harrison-llp-826699990" TargetMode="External" Id="rId986"/><Relationship Type="http://schemas.openxmlformats.org/officeDocument/2006/relationships/hyperlink" Target="https://grantcue.com/foundations/martin-and-patricia-jahn-foundation-260411725" TargetMode="External" Id="rId987"/><Relationship Type="http://schemas.openxmlformats.org/officeDocument/2006/relationships/hyperlink" Target="https://www.densofoundation.org/" TargetMode="External" Id="rId988"/><Relationship Type="http://schemas.openxmlformats.org/officeDocument/2006/relationships/hyperlink" Target="https://grantcue.com/foundations/denso-north-america-foundation-383547055" TargetMode="External" Id="rId989"/><Relationship Type="http://schemas.openxmlformats.org/officeDocument/2006/relationships/hyperlink" Target="https://grantcue.com/foundations/john-and-judy-spoelhof-foundation-382492821" TargetMode="External" Id="rId990"/><Relationship Type="http://schemas.openxmlformats.org/officeDocument/2006/relationships/hyperlink" Target="https://grantcue.com/foundations/j-ira-and-nicki-harris-family-foundation-inc-650805468" TargetMode="External" Id="rId991"/><Relationship Type="http://schemas.openxmlformats.org/officeDocument/2006/relationships/hyperlink" Target="https://grantcue.com/foundations/the-shine-foundation-205940421" TargetMode="External" Id="rId992"/><Relationship Type="http://schemas.openxmlformats.org/officeDocument/2006/relationships/hyperlink" Target="https://grantcue.com/foundations/jerry-and-marcia-tubergen-foundation-383297265" TargetMode="External" Id="rId993"/><Relationship Type="http://schemas.openxmlformats.org/officeDocument/2006/relationships/hyperlink" Target="https://cookfoundationgr.org/" TargetMode="External" Id="rId994"/><Relationship Type="http://schemas.openxmlformats.org/officeDocument/2006/relationships/hyperlink" Target="https://grantcue.com/foundations/peter-c-and-emajean-cook-foundation-382752251" TargetMode="External" Id="rId995"/><Relationship Type="http://schemas.openxmlformats.org/officeDocument/2006/relationships/hyperlink" Target="https://grantcue.com/foundations/anna-paulina-foundation-386061335" TargetMode="External" Id="rId996"/><Relationship Type="http://schemas.openxmlformats.org/officeDocument/2006/relationships/hyperlink" Target="https://grantcue.com/foundations/river-city-foundation-382966996" TargetMode="External" Id="rId997"/><Relationship Type="http://schemas.openxmlformats.org/officeDocument/2006/relationships/hyperlink" Target="https://grantcue.com/foundations/peter-j-and-constance-m-cracchiolo-fndn-382561770" TargetMode="External" Id="rId998"/><Relationship Type="http://schemas.openxmlformats.org/officeDocument/2006/relationships/hyperlink" Target="https://cdv5foundation.org/" TargetMode="External" Id="rId999"/><Relationship Type="http://schemas.openxmlformats.org/officeDocument/2006/relationships/hyperlink" Target="https://grantcue.com/foundations/cdv5-foundation-383035978" TargetMode="External" Id="rId1000"/><Relationship Type="http://schemas.openxmlformats.org/officeDocument/2006/relationships/hyperlink" Target="http://www.ruthmottfoundation.org/" TargetMode="External" Id="rId1001"/><Relationship Type="http://schemas.openxmlformats.org/officeDocument/2006/relationships/hyperlink" Target="https://grantcue.com/foundations/ruth-mott-foundation-382876435" TargetMode="External" Id="rId1002"/><Relationship Type="http://schemas.openxmlformats.org/officeDocument/2006/relationships/hyperlink" Target="https://grantcue.com/foundations/elizabeth-allan-and-warren-shelden-fund-386052198" TargetMode="External" Id="rId1003"/><Relationship Type="http://schemas.openxmlformats.org/officeDocument/2006/relationships/hyperlink" Target="https://www.leinweberfoundation.org/" TargetMode="External" Id="rId1004"/><Relationship Type="http://schemas.openxmlformats.org/officeDocument/2006/relationships/hyperlink" Target="https://grantcue.com/foundations/leinweber-foundation-810834290" TargetMode="External" Id="rId1005"/><Relationship Type="http://schemas.openxmlformats.org/officeDocument/2006/relationships/hyperlink" Target="https://grantcue.com/foundations/william-and-claire-dart-foundation-382562664" TargetMode="External" Id="rId1006"/><Relationship Type="http://schemas.openxmlformats.org/officeDocument/2006/relationships/hyperlink" Target="https://grantcue.com/foundations/wayne-and-joan-webber-foundation-383390733" TargetMode="External" Id="rId1007"/><Relationship Type="http://schemas.openxmlformats.org/officeDocument/2006/relationships/hyperlink" Target="https://grantcue.com/foundations/j-c-kennedy-foundation-inc-200424251" TargetMode="External" Id="rId1008"/><Relationship Type="http://schemas.openxmlformats.org/officeDocument/2006/relationships/hyperlink" Target="https://grantcue.com/foundations/the-stephanie-and-barry-zekelman-foundation-352815005" TargetMode="External" Id="rId1009"/><Relationship Type="http://schemas.openxmlformats.org/officeDocument/2006/relationships/hyperlink" Target="https://grantcue.com/foundations/mojo-foundation-c-o-michael-a-mcgraw-383325750" TargetMode="External" Id="rId1010"/><Relationship Type="http://schemas.openxmlformats.org/officeDocument/2006/relationships/hyperlink" Target="https://grantcue.com/foundations/harold-and-penny-b-blumenstein-foundation-corporation-382710389" TargetMode="External" Id="rId1011"/><Relationship Type="http://schemas.openxmlformats.org/officeDocument/2006/relationships/hyperlink" Target="https://grantcue.com/foundations/foster-family-foundation-dtd-5241997-the-383357234" TargetMode="External" Id="rId1012"/><Relationship Type="http://schemas.openxmlformats.org/officeDocument/2006/relationships/hyperlink" Target="https://grantcue.com/foundations/the-vattikuti-foundation-383380162" TargetMode="External" Id="rId1013"/><Relationship Type="http://schemas.openxmlformats.org/officeDocument/2006/relationships/hyperlink" Target="https://grantcue.com/foundations/william-t-and-frances-a-little-foundation-383443723" TargetMode="External" Id="rId1014"/><Relationship Type="http://schemas.openxmlformats.org/officeDocument/2006/relationships/hyperlink" Target="https://grantcue.com/foundations/doug-meijer-and-kendall-meijer-foundation-854116661" TargetMode="External" Id="rId1015"/><Relationship Type="http://schemas.openxmlformats.org/officeDocument/2006/relationships/hyperlink" Target="https://www.swmrf.org/" TargetMode="External" Id="rId1016"/><Relationship Type="http://schemas.openxmlformats.org/officeDocument/2006/relationships/hyperlink" Target="https://grantcue.com/foundations/southwest-michigan-rehab-foundation-382939930" TargetMode="External" Id="rId1017"/><Relationship Type="http://schemas.openxmlformats.org/officeDocument/2006/relationships/hyperlink" Target="https://grantcue.com/foundations/the-george-g-fund-856576699" TargetMode="External" Id="rId1018"/><Relationship Type="http://schemas.openxmlformats.org/officeDocument/2006/relationships/hyperlink" Target="https://brookbyfoundation.org/" TargetMode="External" Id="rId1019"/><Relationship Type="http://schemas.openxmlformats.org/officeDocument/2006/relationships/hyperlink" Target="https://grantcue.com/foundations/the-brookby-foundation-383202330" TargetMode="External" Id="rId1020"/><Relationship Type="http://schemas.openxmlformats.org/officeDocument/2006/relationships/hyperlink" Target="https://grantcue.com/foundations/bluespruce-foundation-843854465" TargetMode="External" Id="rId1021"/><Relationship Type="http://schemas.openxmlformats.org/officeDocument/2006/relationships/hyperlink" Target="https://theokunfoundation.org/" TargetMode="External" Id="rId1022"/><Relationship Type="http://schemas.openxmlformats.org/officeDocument/2006/relationships/hyperlink" Target="https://grantcue.com/foundations/marvin-and-rosalie-okun-foundation-383323820" TargetMode="External" Id="rId1023"/><Relationship Type="http://schemas.openxmlformats.org/officeDocument/2006/relationships/hyperlink" Target="https://grantcue.com/foundations/bill-and-gigi-clements-foundation-731645124" TargetMode="External" Id="rId1024"/><Relationship Type="http://schemas.openxmlformats.org/officeDocument/2006/relationships/hyperlink" Target="https://grantcue.com/foundations/the-serra-foundation-261675789" TargetMode="External" Id="rId1025"/><Relationship Type="http://schemas.openxmlformats.org/officeDocument/2006/relationships/hyperlink" Target="https://grantcue.com/foundations/suzanne-upjohn-delano-parish-foundation-382484268" TargetMode="External" Id="rId1026"/><Relationship Type="http://schemas.openxmlformats.org/officeDocument/2006/relationships/hyperlink" Target="https://grantcue.com/foundations/the-jones-family-foundation-261548355" TargetMode="External" Id="rId1027"/><Relationship Type="http://schemas.openxmlformats.org/officeDocument/2006/relationships/hyperlink" Target="https://www.evballfoundation.org/" TargetMode="External" Id="rId1028"/><Relationship Type="http://schemas.openxmlformats.org/officeDocument/2006/relationships/hyperlink" Target="https://grantcue.com/foundations/edmund-f-and-virginia-b-ball-foundation-inc-351911169" TargetMode="External" Id="rId1029"/><Relationship Type="http://schemas.openxmlformats.org/officeDocument/2006/relationships/hyperlink" Target="https://www.allenfoundation.org/" TargetMode="External" Id="rId1030"/><Relationship Type="http://schemas.openxmlformats.org/officeDocument/2006/relationships/hyperlink" Target="https://grantcue.com/foundations/allen-foundation-510152562" TargetMode="External" Id="rId1031"/><Relationship Type="http://schemas.openxmlformats.org/officeDocument/2006/relationships/hyperlink" Target="https://grantcue.com/foundations/the-alro-steel-foundation-300254220" TargetMode="External" Id="rId1032"/><Relationship Type="http://schemas.openxmlformats.org/officeDocument/2006/relationships/hyperlink" Target="https://grantcue.com/foundations/janet-carrington-foundation-061519819" TargetMode="External" Id="rId1033"/><Relationship Type="http://schemas.openxmlformats.org/officeDocument/2006/relationships/hyperlink" Target="https://grantcue.com/foundations/republic-services-charitable-foundation-821349416" TargetMode="External" Id="rId1034"/><Relationship Type="http://schemas.openxmlformats.org/officeDocument/2006/relationships/hyperlink" Target="https://grantcue.com/foundations/milner-hotels-foundation-813340826" TargetMode="External" Id="rId1035"/><Relationship Type="http://schemas.openxmlformats.org/officeDocument/2006/relationships/hyperlink" Target="https://grantcue.com/foundations/william-and-martha-ford-fund-386066335" TargetMode="External" Id="rId1036"/><Relationship Type="http://schemas.openxmlformats.org/officeDocument/2006/relationships/hyperlink" Target="https://grantcue.com/foundations/vera-and-joseph-dresner-foundation-dba-dresner-foundation-205838578" TargetMode="External" Id="rId1037"/><Relationship Type="http://schemas.openxmlformats.org/officeDocument/2006/relationships/hyperlink" Target="https://grantcue.com/foundations/ahavas-avraham-foundation-462028020" TargetMode="External" Id="rId1038"/><Relationship Type="http://schemas.openxmlformats.org/officeDocument/2006/relationships/hyperlink" Target="https://grantcue.com/foundations/dart-foundation-fka-solid-waste-management-foundation-382849841" TargetMode="External" Id="rId1039"/><Relationship Type="http://schemas.openxmlformats.org/officeDocument/2006/relationships/hyperlink" Target="https://www.flinnfoundation.org/" TargetMode="External" Id="rId1040"/><Relationship Type="http://schemas.openxmlformats.org/officeDocument/2006/relationships/hyperlink" Target="https://grantcue.com/foundations/ethel-and-james-flinn-foundation-382143122" TargetMode="External" Id="rId1041"/><Relationship Type="http://schemas.openxmlformats.org/officeDocument/2006/relationships/hyperlink" Target="https://grantcue.com/foundations/the-alvin-l-glick-foundation-383551619" TargetMode="External" Id="rId1042"/><Relationship Type="http://schemas.openxmlformats.org/officeDocument/2006/relationships/hyperlink" Target="https://grantcue.com/foundations/bob-and-leda-palmatter-foundation-814662111" TargetMode="External" Id="rId1043"/><Relationship Type="http://schemas.openxmlformats.org/officeDocument/2006/relationships/hyperlink" Target="https://grantcue.com/foundations/alex-and-marie-manoogian-foundation-386089952" TargetMode="External" Id="rId1044"/><Relationship Type="http://schemas.openxmlformats.org/officeDocument/2006/relationships/hyperlink" Target="https://grantcue.com/foundations/joseph-g-and-helen-i-zimmerman-charitable-trust-831163711" TargetMode="External" Id="rId1045"/><Relationship Type="http://schemas.openxmlformats.org/officeDocument/2006/relationships/hyperlink" Target="https://grantcue.com/foundations/sylarn-foundation-474866886" TargetMode="External" Id="rId1046"/><Relationship Type="http://schemas.openxmlformats.org/officeDocument/2006/relationships/hyperlink" Target="https://grantcue.com/foundations/krw-foundation-383384598" TargetMode="External" Id="rId1047"/><Relationship Type="http://schemas.openxmlformats.org/officeDocument/2006/relationships/hyperlink" Target="https://grantcue.com/foundations/the-lloyd-and-mabel-johnson-foundation-593009032" TargetMode="External" Id="rId1048"/><Relationship Type="http://schemas.openxmlformats.org/officeDocument/2006/relationships/hyperlink" Target="https://grantcue.com/foundations/charboneau-family-foundation-208080199" TargetMode="External" Id="rId1049"/><Relationship Type="http://schemas.openxmlformats.org/officeDocument/2006/relationships/hyperlink" Target="https://grantcue.com/foundations/ufp-industries-foundation-383161777" TargetMode="External" Id="rId1050"/><Relationship Type="http://schemas.openxmlformats.org/officeDocument/2006/relationships/hyperlink" Target="https://grantcue.com/foundations/herbert-h-and-barbara-c-dow-foundation-386058513" TargetMode="External" Id="rId1051"/><Relationship Type="http://schemas.openxmlformats.org/officeDocument/2006/relationships/hyperlink" Target="https://grantcue.com/foundations/growing-tree-foundation-872623940" TargetMode="External" Id="rId1052"/><Relationship Type="http://schemas.openxmlformats.org/officeDocument/2006/relationships/hyperlink" Target="https://grantcue.com/foundations/daniel-and-sharon-bowen-foundation-205984891" TargetMode="External" Id="rId1053"/><Relationship Type="http://schemas.openxmlformats.org/officeDocument/2006/relationships/hyperlink" Target="https://grantcue.com/foundations/weiser-charitable-foundation-832165204" TargetMode="External" Id="rId1054"/><Relationship Type="http://schemas.openxmlformats.org/officeDocument/2006/relationships/hyperlink" Target="https://grantcue.com/foundations/laybel-family-foundation-383347294" TargetMode="External" Id="rId1055"/><Relationship Type="http://schemas.openxmlformats.org/officeDocument/2006/relationships/hyperlink" Target="https://www.haroldandgraceupjohnfoundation.org/" TargetMode="External" Id="rId1056"/><Relationship Type="http://schemas.openxmlformats.org/officeDocument/2006/relationships/hyperlink" Target="https://grantcue.com/foundations/harold-and-grace-upjohn-foundation-386052963" TargetMode="External" Id="rId1057"/><Relationship Type="http://schemas.openxmlformats.org/officeDocument/2006/relationships/hyperlink" Target="https://grantcue.com/foundations/julius-and-cynthia-huebner-foundation-383321090" TargetMode="External" Id="rId1058"/><Relationship Type="http://schemas.openxmlformats.org/officeDocument/2006/relationships/hyperlink" Target="https://grantcue.com/foundations/henry-e-and-consuelo-s-wenger-foundation-inc-386077419" TargetMode="External" Id="rId1059"/><Relationship Type="http://schemas.openxmlformats.org/officeDocument/2006/relationships/hyperlink" Target="https://grantcue.com/foundations/molinello-family-foundation-383494266" TargetMode="External" Id="rId1060"/><Relationship Type="http://schemas.openxmlformats.org/officeDocument/2006/relationships/hyperlink" Target="https://grantcue.com/foundations/harold-c-and-janet-a-baldauf-foundation-382956559" TargetMode="External" Id="rId1061"/><Relationship Type="http://schemas.openxmlformats.org/officeDocument/2006/relationships/hyperlink" Target="https://grantcue.com/foundations/thomas-and-carol-cracchiolo-foundation-382543263" TargetMode="External" Id="rId1062"/><Relationship Type="http://schemas.openxmlformats.org/officeDocument/2006/relationships/hyperlink" Target="https://pokagonfund.org/" TargetMode="External" Id="rId1063"/><Relationship Type="http://schemas.openxmlformats.org/officeDocument/2006/relationships/hyperlink" Target="https://grantcue.com/foundations/the-pokagon-fund-inc-300130499" TargetMode="External" Id="rId1064"/><Relationship Type="http://schemas.openxmlformats.org/officeDocument/2006/relationships/hyperlink" Target="https://grantcue.com/foundations/the-shaw-and-betty-walker-foundation-383125893" TargetMode="External" Id="rId1065"/><Relationship Type="http://schemas.openxmlformats.org/officeDocument/2006/relationships/hyperlink" Target="https://grantcue.com/foundations/breach-family-foundation-832901970" TargetMode="External" Id="rId1066"/><Relationship Type="http://schemas.openxmlformats.org/officeDocument/2006/relationships/hyperlink" Target="https://grantcue.com/foundations/stewart-and-lenore-kniff-family-foundati-383338626" TargetMode="External" Id="rId1067"/><Relationship Type="http://schemas.openxmlformats.org/officeDocument/2006/relationships/hyperlink" Target="https://grantcue.com/foundations/the-cold-heading-foundation-237005737" TargetMode="External" Id="rId1068"/><Relationship Type="http://schemas.openxmlformats.org/officeDocument/2006/relationships/hyperlink" Target="https://grantcue.com/foundations/fwg-foundation-208032599" TargetMode="External" Id="rId1069"/><Relationship Type="http://schemas.openxmlformats.org/officeDocument/2006/relationships/hyperlink" Target="https://grantcue.com/foundations/the-robert-e-and-rosemary-price-foundation-383247629" TargetMode="External" Id="rId1070"/><Relationship Type="http://schemas.openxmlformats.org/officeDocument/2006/relationships/hyperlink" Target="https://grantcue.com/foundations/hrd-c-foundation-453591216" TargetMode="External" Id="rId1071"/><Relationship Type="http://schemas.openxmlformats.org/officeDocument/2006/relationships/hyperlink" Target="https://grantcue.com/foundations/pathways-foundation-456643839" TargetMode="External" Id="rId1072"/><Relationship Type="http://schemas.openxmlformats.org/officeDocument/2006/relationships/hyperlink" Target="https://grantcue.com/foundations/kohn-charitable-trust-814683592" TargetMode="External" Id="rId1073"/><Relationship Type="http://schemas.openxmlformats.org/officeDocument/2006/relationships/hyperlink" Target="https://grantcue.com/foundations/lewis-family-charitable-trust-386517224" TargetMode="External" Id="rId1074"/><Relationship Type="http://schemas.openxmlformats.org/officeDocument/2006/relationships/hyperlink" Target="https://grantcue.com/foundations/jack-e-and-eleanor-cannon-hill-foundation-383119249" TargetMode="External" Id="rId1075"/><Relationship Type="http://schemas.openxmlformats.org/officeDocument/2006/relationships/hyperlink" Target="https://www.margaretdunningfdn.org/" TargetMode="External" Id="rId1076"/><Relationship Type="http://schemas.openxmlformats.org/officeDocument/2006/relationships/hyperlink" Target="https://grantcue.com/foundations/margaret-dunning-foundation-383352930" TargetMode="External" Id="rId1077"/><Relationship Type="http://schemas.openxmlformats.org/officeDocument/2006/relationships/hyperlink" Target="https://grantcue.com/foundations/danialle-and-peter-karmanos-jr-family-foundation-856590383" TargetMode="External" Id="rId1078"/><Relationship Type="http://schemas.openxmlformats.org/officeDocument/2006/relationships/hyperlink" Target="https://grantcue.com/foundations/stanley-and-judith-frankel-family-foundation-383531285" TargetMode="External" Id="rId1079"/><Relationship Type="http://schemas.openxmlformats.org/officeDocument/2006/relationships/hyperlink" Target="https://grantcue.com/foundations/bernard-j-and-camille-cebelak-foundation-382641979" TargetMode="External" Id="rId1080"/><Relationship Type="http://schemas.openxmlformats.org/officeDocument/2006/relationships/hyperlink" Target="https://grantcue.com/foundations/joe-d-pentecost-foundation-352178154" TargetMode="External" Id="rId1081"/><Relationship Type="http://schemas.openxmlformats.org/officeDocument/2006/relationships/hyperlink" Target="https://grantcue.com/foundations/bea-aldrink-idema-foundation-272534791" TargetMode="External" Id="rId1082"/><Relationship Type="http://schemas.openxmlformats.org/officeDocument/2006/relationships/hyperlink" Target="https://grantcue.com/foundations/howard-miller-foundation-382137226" TargetMode="External" Id="rId1083"/><Relationship Type="http://schemas.openxmlformats.org/officeDocument/2006/relationships/hyperlink" Target="https://www.enna.foundation/" TargetMode="External" Id="rId1084"/><Relationship Type="http://schemas.openxmlformats.org/officeDocument/2006/relationships/hyperlink" Target="https://grantcue.com/foundations/enna-foundation-c-o-greenleaf-trust-843284192" TargetMode="External" Id="rId1085"/><Relationship Type="http://schemas.openxmlformats.org/officeDocument/2006/relationships/hyperlink" Target="https://grantcue.com/foundations/the-ravitz-foundation-383508943" TargetMode="External" Id="rId1086"/><Relationship Type="http://schemas.openxmlformats.org/officeDocument/2006/relationships/hyperlink" Target="https://grantcue.com/foundations/dorothy-u-dalton-foundation-inc-382240062" TargetMode="External" Id="rId1087"/><Relationship Type="http://schemas.openxmlformats.org/officeDocument/2006/relationships/hyperlink" Target="https://grantcue.com/foundations/peyser-foundation-for-population-health-261752209" TargetMode="External" Id="rId1088"/><Relationship Type="http://schemas.openxmlformats.org/officeDocument/2006/relationships/hyperlink" Target="https://www.heretohelpfoundation.org/" TargetMode="External" Id="rId1089"/><Relationship Type="http://schemas.openxmlformats.org/officeDocument/2006/relationships/hyperlink" Target="https://grantcue.com/foundations/here-to-help-foundation-208057969" TargetMode="External" Id="rId1090"/><Relationship Type="http://schemas.openxmlformats.org/officeDocument/2006/relationships/hyperlink" Target="https://www.perrigo.com/ABOUT/PERRIGO-FOUNDATION.ASPX" TargetMode="External" Id="rId1091"/><Relationship Type="http://schemas.openxmlformats.org/officeDocument/2006/relationships/hyperlink" Target="https://grantcue.com/foundations/perrigo-company-charitable-foundation-383553518" TargetMode="External" Id="rId1092"/><Relationship Type="http://schemas.openxmlformats.org/officeDocument/2006/relationships/hyperlink" Target="https://grantcue.com/foundations/sawyer-foundation-charitable-tr-856488444" TargetMode="External" Id="rId1093"/><Relationship Type="http://schemas.openxmlformats.org/officeDocument/2006/relationships/hyperlink" Target="https://grantcue.com/foundations/edward-and-norma-jean-meer-charitable-foundation-853925777" TargetMode="External" Id="rId1094"/><Relationship Type="http://schemas.openxmlformats.org/officeDocument/2006/relationships/hyperlink" Target="https://grantcue.com/foundations/the-thompson-family-foundation-383447218" TargetMode="External" Id="rId1095"/><Relationship Type="http://schemas.openxmlformats.org/officeDocument/2006/relationships/hyperlink" Target="https://grantcue.com/foundations/cornucopia-family-foundation-208080952" TargetMode="External" Id="rId1096"/><Relationship Type="http://schemas.openxmlformats.org/officeDocument/2006/relationships/hyperlink" Target="https://grantcue.com/foundations/besser-foundation-386071938" TargetMode="External" Id="rId1097"/><Relationship Type="http://schemas.openxmlformats.org/officeDocument/2006/relationships/hyperlink" Target="https://grantcue.com/foundations/zlotoff-generations-fund-264094446" TargetMode="External" Id="rId1098"/><Relationship Type="http://schemas.openxmlformats.org/officeDocument/2006/relationships/hyperlink" Target="https://grantcue.com/foundations/douglas-and-sandra-dekock-family-foun-c-o-douglas-dekock-383534244" TargetMode="External" Id="rId1099"/><Relationship Type="http://schemas.openxmlformats.org/officeDocument/2006/relationships/hyperlink" Target="https://grantcue.com/foundations/the-doornink-foundation-383386701" TargetMode="External" Id="rId1100"/><Relationship Type="http://schemas.openxmlformats.org/officeDocument/2006/relationships/hyperlink" Target="https://grantcue.com/foundations/daniel-j-kobasic-foundation-831149474" TargetMode="External" Id="rId1101"/><Relationship Type="http://schemas.openxmlformats.org/officeDocument/2006/relationships/hyperlink" Target="https://grantcue.com/foundations/dickert-family-foundation-62177-9-251820176" TargetMode="External" Id="rId1102"/><Relationship Type="http://schemas.openxmlformats.org/officeDocument/2006/relationships/hyperlink" Target="https://grantcue.com/foundations/cronin-foundation-382908362" TargetMode="External" Id="rId1103"/><Relationship Type="http://schemas.openxmlformats.org/officeDocument/2006/relationships/hyperlink" Target="https://grantcue.com/foundations/jim-and-diana-huckle-family-foundation-376474117" TargetMode="External" Id="rId1104"/><Relationship Type="http://schemas.openxmlformats.org/officeDocument/2006/relationships/hyperlink" Target="https://grantcue.com/foundations/ishbia-family-foundation-inc-923921785" TargetMode="External" Id="rId1105"/><Relationship Type="http://schemas.openxmlformats.org/officeDocument/2006/relationships/hyperlink" Target="https://grantcue.com/foundations/borra-family-foundation-311533388" TargetMode="External" Id="rId1106"/><Relationship Type="http://schemas.openxmlformats.org/officeDocument/2006/relationships/hyperlink" Target="https://grantcue.com/foundations/the-mackey-foundation-383134945" TargetMode="External" Id="rId1107"/><Relationship Type="http://schemas.openxmlformats.org/officeDocument/2006/relationships/hyperlink" Target="https://grantcue.com/foundations/jenkins-foundation-270467778" TargetMode="External" Id="rId1108"/><Relationship Type="http://schemas.openxmlformats.org/officeDocument/2006/relationships/hyperlink" Target="https://grantcue.com/foundations/fettig-family-foundation-853633145" TargetMode="External" Id="rId1109"/><Relationship Type="http://schemas.openxmlformats.org/officeDocument/2006/relationships/hyperlink" Target="https://grantcue.com/foundations/the-s-l-hickman-family-foundation-383349206" TargetMode="External" Id="rId1110"/><Relationship Type="http://schemas.openxmlformats.org/officeDocument/2006/relationships/hyperlink" Target="https://grantcue.com/foundations/redbud-foundation-260375951" TargetMode="External" Id="rId1111"/><Relationship Type="http://schemas.openxmlformats.org/officeDocument/2006/relationships/hyperlink" Target="https://grantcue.com/foundations/mullick-foundation-452044199" TargetMode="External" Id="rId1112"/><Relationship Type="http://schemas.openxmlformats.org/officeDocument/2006/relationships/hyperlink" Target="https://grantcue.com/foundations/the-robert-m-morand-scholarship-fund-463200516" TargetMode="External" Id="rId1113"/><Relationship Type="http://schemas.openxmlformats.org/officeDocument/2006/relationships/hyperlink" Target="https://grantcue.com/foundations/the-arctica-and-abbey-foundation-200396535" TargetMode="External" Id="rId1114"/><Relationship Type="http://schemas.openxmlformats.org/officeDocument/2006/relationships/hyperlink" Target="https://grantcue.com/foundations/toni-a-wisne-foundation-204120018" TargetMode="External" Id="rId1115"/><Relationship Type="http://schemas.openxmlformats.org/officeDocument/2006/relationships/hyperlink" Target="https://grantcue.com/foundations/j-ferrantino-charitable-foundation-264457061" TargetMode="External" Id="rId1116"/><Relationship Type="http://schemas.openxmlformats.org/officeDocument/2006/relationships/hyperlink" Target="https://grantcue.com/foundations/mohler-fdn-d-and-m-mohler-fd-wdp-436782973" TargetMode="External" Id="rId1117"/><Relationship Type="http://schemas.openxmlformats.org/officeDocument/2006/relationships/hyperlink" Target="https://grantcue.com/foundations/reset-ventures-inc-833400356" TargetMode="External" Id="rId1118"/><Relationship Type="http://schemas.openxmlformats.org/officeDocument/2006/relationships/hyperlink" Target="https://grantcue.com/foundations/benard-l-maas-foundation-386096405" TargetMode="External" Id="rId1119"/><Relationship Type="http://schemas.openxmlformats.org/officeDocument/2006/relationships/hyperlink" Target="https://grantcue.com/foundations/lrg-impact-882216431" TargetMode="External" Id="rId1120"/><Relationship Type="http://schemas.openxmlformats.org/officeDocument/2006/relationships/hyperlink" Target="https://grantcue.com/foundations/the-seed-foundation-205456221" TargetMode="External" Id="rId1121"/><Relationship Type="http://schemas.openxmlformats.org/officeDocument/2006/relationships/hyperlink" Target="https://grantcue.com/foundations/polish-womens-alliance-of-america-charitable-and-educational-foundation-364480318" TargetMode="External" Id="rId1122"/><Relationship Type="http://schemas.openxmlformats.org/officeDocument/2006/relationships/hyperlink" Target="https://grantcue.com/foundations/the-williamson-foundation-inc-463367106" TargetMode="External" Id="rId1123"/><Relationship Type="http://schemas.openxmlformats.org/officeDocument/2006/relationships/hyperlink" Target="https://grantcue.com/foundations/the-henry-ford-ii-fund-386066332" TargetMode="External" Id="rId1124"/><Relationship Type="http://schemas.openxmlformats.org/officeDocument/2006/relationships/hyperlink" Target="https://grantcue.com/foundations/the-pedersen-foundation-c-o-gino-zaccardelli-mcguirewoods-llp-471188416" TargetMode="External" Id="rId1125"/><Relationship Type="http://schemas.openxmlformats.org/officeDocument/2006/relationships/hyperlink" Target="https://grantcue.com/foundations/charles-f-and-adeline-barth-charitable-foundation-386556893" TargetMode="External" Id="rId1126"/><Relationship Type="http://schemas.openxmlformats.org/officeDocument/2006/relationships/hyperlink" Target="https://grantcue.com/foundations/elizabeth-hekman-gordon-family-foundation-262355707" TargetMode="External" Id="rId1127"/><Relationship Type="http://schemas.openxmlformats.org/officeDocument/2006/relationships/hyperlink" Target="https://grantcue.com/foundations/lorene-and-ben-maibach-foundation-386146651" TargetMode="External" Id="rId1128"/><Relationship Type="http://schemas.openxmlformats.org/officeDocument/2006/relationships/hyperlink" Target="https://grantcue.com/foundations/andrew-and-gladys-van-noord-foundation-274255801" TargetMode="External" Id="rId1129"/><Relationship Type="http://schemas.openxmlformats.org/officeDocument/2006/relationships/hyperlink" Target="https://grantcue.com/foundations/eileen-devries-family-foundation-383180271" TargetMode="External" Id="rId1130"/><Relationship Type="http://schemas.openxmlformats.org/officeDocument/2006/relationships/hyperlink" Target="https://grantcue.com/foundations/bronstein-family-foundation-882609952" TargetMode="External" Id="rId1131"/><Relationship Type="http://schemas.openxmlformats.org/officeDocument/2006/relationships/hyperlink" Target="https://grantcue.com/foundations/the-skilling-and-andrews-foundation-383335356" TargetMode="External" Id="rId1132"/><Relationship Type="http://schemas.openxmlformats.org/officeDocument/2006/relationships/hyperlink" Target="https://grantcue.com/foundations/david-p-sheetz-foundation-264068454" TargetMode="External" Id="rId1133"/><Relationship Type="http://schemas.openxmlformats.org/officeDocument/2006/relationships/hyperlink" Target="https://grantcue.com/foundations/the-samuel-and-jean-frankel-health-and-research-foundation-300095044" TargetMode="External" Id="rId1134"/><Relationship Type="http://schemas.openxmlformats.org/officeDocument/2006/relationships/hyperlink" Target="https://grantcue.com/foundations/alden-and-vada-dow-fund-386058512" TargetMode="External" Id="rId1135"/><Relationship Type="http://schemas.openxmlformats.org/officeDocument/2006/relationships/hyperlink" Target="https://grantcue.com/foundations/edp-foundation-383323377" TargetMode="External" Id="rId1136"/><Relationship Type="http://schemas.openxmlformats.org/officeDocument/2006/relationships/hyperlink" Target="https://grantcue.com/foundations/the-lewis-prize-foundation-inc-824263697" TargetMode="External" Id="rId1137"/><Relationship Type="http://schemas.openxmlformats.org/officeDocument/2006/relationships/hyperlink" Target="https://grantcue.com/foundations/ray-and-peg-hirvonen-charitable-foundation-311388018" TargetMode="External" Id="rId1138"/><Relationship Type="http://schemas.openxmlformats.org/officeDocument/2006/relationships/hyperlink" Target="https://grantcue.com/foundations/elaine-stern-foundation-814062393" TargetMode="External" Id="rId1139"/><Relationship Type="http://schemas.openxmlformats.org/officeDocument/2006/relationships/hyperlink" Target="https://grantcue.com/foundations/la-z-boy-foundation-386087673" TargetMode="External" Id="rId1140"/><Relationship Type="http://schemas.openxmlformats.org/officeDocument/2006/relationships/hyperlink" Target="https://grantcue.com/foundations/challenger-foundation-137109402" TargetMode="External" Id="rId1141"/><Relationship Type="http://schemas.openxmlformats.org/officeDocument/2006/relationships/hyperlink" Target="https://grantcue.com/foundations/the-douglas-f-allison-foundation-472307697" TargetMode="External" Id="rId1142"/><Relationship Type="http://schemas.openxmlformats.org/officeDocument/2006/relationships/hyperlink" Target="https://grantcue.com/foundations/the-baum-family-foundation-383443737" TargetMode="External" Id="rId1143"/><Relationship Type="http://schemas.openxmlformats.org/officeDocument/2006/relationships/hyperlink" Target="https://grantcue.com/foundations/the-hurst-foundation-386089457" TargetMode="External" Id="rId1144"/><Relationship Type="http://schemas.openxmlformats.org/officeDocument/2006/relationships/hyperlink" Target="https://grantcue.com/foundations/amb-john-rakolta-jr-and-terry-l-rakolta-foundation-931516359" TargetMode="External" Id="rId1145"/><Relationship Type="http://schemas.openxmlformats.org/officeDocument/2006/relationships/hyperlink" Target="https://grantcue.com/foundations/de-witt-families-conduit-foundation-382761226" TargetMode="External" Id="rId1146"/><Relationship Type="http://schemas.openxmlformats.org/officeDocument/2006/relationships/hyperlink" Target="https://grantcue.com/foundations/ted-and-jane-von-voigtlander-foundation-205003935" TargetMode="External" Id="rId1147"/><Relationship Type="http://schemas.openxmlformats.org/officeDocument/2006/relationships/hyperlink" Target="https://grantcue.com/foundations/ws-and-lois-vandalson-foundation-383607246" TargetMode="External" Id="rId1148"/><Relationship Type="http://schemas.openxmlformats.org/officeDocument/2006/relationships/hyperlink" Target="https://grantcue.com/foundations/greater-lansing-foundation-386057513" TargetMode="External" Id="rId1149"/><Relationship Type="http://schemas.openxmlformats.org/officeDocument/2006/relationships/hyperlink" Target="https://grantcue.com/foundations/daniel-j-loepp-family-foundation-c-o-kelly-m-burnell-464542944" TargetMode="External" Id="rId1150"/><Relationship Type="http://schemas.openxmlformats.org/officeDocument/2006/relationships/hyperlink" Target="https://grantcue.com/foundations/cochran-family-foundation-475176217" TargetMode="External" Id="rId1151"/><Relationship Type="http://schemas.openxmlformats.org/officeDocument/2006/relationships/hyperlink" Target="https://grantcue.com/foundations/robert-w-and-lynn-h-browne-foundation-382452645" TargetMode="External" Id="rId1152"/><Relationship Type="http://schemas.openxmlformats.org/officeDocument/2006/relationships/hyperlink" Target="https://grantcue.com/foundations/michael-gross-family-foundation-467067025" TargetMode="External" Id="rId1153"/><Relationship Type="http://schemas.openxmlformats.org/officeDocument/2006/relationships/hyperlink" Target="https://grantcue.com/foundations/weller-family-foundation-383588896" TargetMode="External" Id="rId1154"/><Relationship Type="http://schemas.openxmlformats.org/officeDocument/2006/relationships/hyperlink" Target="https://grantcue.com/foundations/bill-nygren-foundation-363987600" TargetMode="External" Id="rId1155"/><Relationship Type="http://schemas.openxmlformats.org/officeDocument/2006/relationships/hyperlink" Target="https://grantcue.com/foundations/alan-jay-and-sue-kaufman-foundation-382770140" TargetMode="External" Id="rId1156"/><Relationship Type="http://schemas.openxmlformats.org/officeDocument/2006/relationships/hyperlink" Target="https://grantcue.com/foundations/benson-and-edith-ford-fund-386066333" TargetMode="External" Id="rId1157"/><Relationship Type="http://schemas.openxmlformats.org/officeDocument/2006/relationships/hyperlink" Target="https://grantcue.com/foundations/the-hinkle-foundation-237367419" TargetMode="External" Id="rId1158"/><Relationship Type="http://schemas.openxmlformats.org/officeDocument/2006/relationships/hyperlink" Target="https://grantcue.com/foundations/clausen-family-foundation-851573003" TargetMode="External" Id="rId1159"/><Relationship Type="http://schemas.openxmlformats.org/officeDocument/2006/relationships/hyperlink" Target="https://grantcue.com/foundations/matilda-r-wilson-fund-386087665" TargetMode="External" Id="rId1160"/><Relationship Type="http://schemas.openxmlformats.org/officeDocument/2006/relationships/hyperlink" Target="https://grantcue.com/foundations/wm-mcnally-family-foundation-382429175" TargetMode="External" Id="rId1161"/><Relationship Type="http://schemas.openxmlformats.org/officeDocument/2006/relationships/hyperlink" Target="https://grantcue.com/foundations/nickless-family-charitable-foundation-383501091" TargetMode="External" Id="rId1162"/><Relationship Type="http://schemas.openxmlformats.org/officeDocument/2006/relationships/hyperlink" Target="https://grantcue.com/foundations/the-gregg-and-harriet-orley-family-foundation-320087856" TargetMode="External" Id="rId1163"/><Relationship Type="http://schemas.openxmlformats.org/officeDocument/2006/relationships/hyperlink" Target="https://grantcue.com/foundations/s-and-s-charitable-foundation-873844316" TargetMode="External" Id="rId1164"/><Relationship Type="http://schemas.openxmlformats.org/officeDocument/2006/relationships/hyperlink" Target="https://grantcue.com/foundations/the-r-and-e-scott-foundation-770486556" TargetMode="External" Id="rId1165"/><Relationship Type="http://schemas.openxmlformats.org/officeDocument/2006/relationships/hyperlink" Target="https://grantcue.com/foundations/the-walters-family-foundation-471395696" TargetMode="External" Id="rId1166"/><Relationship Type="http://schemas.openxmlformats.org/officeDocument/2006/relationships/hyperlink" Target="https://grantcue.com/foundations/the-a-paul-and-carol-c-schaap-foundation-207097647" TargetMode="External" Id="rId1167"/><Relationship Type="http://schemas.openxmlformats.org/officeDocument/2006/relationships/hyperlink" Target="https://grantcue.com/foundations/paul-and-rose-suchovsky-charitable-tua-456831625" TargetMode="External" Id="rId1168"/><Relationship Type="http://schemas.openxmlformats.org/officeDocument/2006/relationships/hyperlink" Target="https://grantcue.com/foundations/robert-f-beard-charitable-foundat-n-c-o-james-r-clark-383168934" TargetMode="External" Id="rId1169"/><Relationship Type="http://schemas.openxmlformats.org/officeDocument/2006/relationships/hyperlink" Target="https://grantcue.com/foundations/the-eugene-applebaum-family-foundation-382782955" TargetMode="External" Id="rId1170"/><Relationship Type="http://schemas.openxmlformats.org/officeDocument/2006/relationships/hyperlink" Target="https://grantcue.com/foundations/gumenick-family-foundation-873393247" TargetMode="External" Id="rId1171"/><Relationship Type="http://schemas.openxmlformats.org/officeDocument/2006/relationships/hyperlink" Target="https://grantcue.com/foundations/the-michael-f-mcmanus-foundation-386174305" TargetMode="External" Id="rId1172"/><Relationship Type="http://schemas.openxmlformats.org/officeDocument/2006/relationships/hyperlink" Target="https://grantcue.com/foundations/deany-s-days-foundation-853887504" TargetMode="External" Id="rId1173"/><Relationship Type="http://schemas.openxmlformats.org/officeDocument/2006/relationships/hyperlink" Target="https://grantcue.com/foundations/abrams-family-foundation-475673855" TargetMode="External" Id="rId1174"/><Relationship Type="http://schemas.openxmlformats.org/officeDocument/2006/relationships/hyperlink" Target="https://grantcue.com/foundations/joseph-r-and-helen-shaker-family-foundation-363572999" TargetMode="External" Id="rId1175"/><Relationship Type="http://schemas.openxmlformats.org/officeDocument/2006/relationships/hyperlink" Target="https://grantcue.com/foundations/laughlin-foundation-996249875" TargetMode="External" Id="rId1176"/><Relationship Type="http://schemas.openxmlformats.org/officeDocument/2006/relationships/hyperlink" Target="https://grantcue.com/foundations/the-george-edward-durell-foundation-311111800" TargetMode="External" Id="rId1177"/><Relationship Type="http://schemas.openxmlformats.org/officeDocument/2006/relationships/hyperlink" Target="https://grantcue.com/foundations/jane-and-tom-tang-foundation-for-education-inc-223693816" TargetMode="External" Id="rId1178"/><Relationship Type="http://schemas.openxmlformats.org/officeDocument/2006/relationships/hyperlink" Target="https://grantcue.com/foundations/the-whiting-foundation-386056693" TargetMode="External" Id="rId1179"/><Relationship Type="http://schemas.openxmlformats.org/officeDocument/2006/relationships/hyperlink" Target="https://grantcue.com/foundations/richard-c-devereaux-foundation-382638858" TargetMode="External" Id="rId1180"/><Relationship Type="http://schemas.openxmlformats.org/officeDocument/2006/relationships/hyperlink" Target="https://grantcue.com/foundations/the-shepherds-hand-inc-382092191" TargetMode="External" Id="rId1181"/><Relationship Type="http://schemas.openxmlformats.org/officeDocument/2006/relationships/hyperlink" Target="https://grantcue.com/foundations/the-lynne-and-howard-halpern-family-foundation-inc-582502288" TargetMode="External" Id="rId1182"/><Relationship Type="http://schemas.openxmlformats.org/officeDocument/2006/relationships/hyperlink" Target="https://grantcue.com/foundations/word-investments-inc-382470907" TargetMode="External" Id="rId1183"/><Relationship Type="http://schemas.openxmlformats.org/officeDocument/2006/relationships/hyperlink" Target="https://grantcue.com/foundations/degroot-family-foundation-061654753" TargetMode="External" Id="rId1184"/><Relationship Type="http://schemas.openxmlformats.org/officeDocument/2006/relationships/hyperlink" Target="https://grantcue.com/foundations/hall-family-charitable-foundation-237241202" TargetMode="External" Id="rId1185"/><Relationship Type="http://schemas.openxmlformats.org/officeDocument/2006/relationships/hyperlink" Target="https://grantcue.com/foundations/the-broad-family-foundation-300841409" TargetMode="External" Id="rId1186"/><Relationship Type="http://schemas.openxmlformats.org/officeDocument/2006/relationships/hyperlink" Target="https://grantcue.com/foundations/the-leppien-foundation-382692343" TargetMode="External" Id="rId1187"/><Relationship Type="http://schemas.openxmlformats.org/officeDocument/2006/relationships/hyperlink" Target="https://grantcue.com/foundations/strum-allesee-family-foundation-383379630" TargetMode="External" Id="rId1188"/><Relationship Type="http://schemas.openxmlformats.org/officeDocument/2006/relationships/hyperlink" Target="https://grantcue.com/foundations/debra-and-kenneth-caplan-foundation-465641218" TargetMode="External" Id="rId1189"/><Relationship Type="http://schemas.openxmlformats.org/officeDocument/2006/relationships/hyperlink" Target="https://grantcue.com/foundations/peter-and-julie-fisher-cummings-foundation-300291756" TargetMode="External" Id="rId1190"/><Relationship Type="http://schemas.openxmlformats.org/officeDocument/2006/relationships/hyperlink" Target="https://grantcue.com/foundations/the-hough-foundation-452697781" TargetMode="External" Id="rId1191"/><Relationship Type="http://schemas.openxmlformats.org/officeDocument/2006/relationships/hyperlink" Target="https://grantcue.com/foundations/rjdm-inc-463297784" TargetMode="External" Id="rId1192"/><Relationship Type="http://schemas.openxmlformats.org/officeDocument/2006/relationships/hyperlink" Target="https://grantcue.com/foundations/jean-mr-smith-foundation-383323030" TargetMode="External" Id="rId1193"/><Relationship Type="http://schemas.openxmlformats.org/officeDocument/2006/relationships/hyperlink" Target="https://grantcue.com/foundations/herm-and-shirley-geers-foundation-461534415" TargetMode="External" Id="rId1194"/><Relationship Type="http://schemas.openxmlformats.org/officeDocument/2006/relationships/hyperlink" Target="https://grantcue.com/foundations/orsa-foundation-932610244" TargetMode="External" Id="rId1195"/><Relationship Type="http://schemas.openxmlformats.org/officeDocument/2006/relationships/hyperlink" Target="https://grantcue.com/foundations/the-patrice-k-aaron-family-foundation-300001664" TargetMode="External" Id="rId1196"/><Relationship Type="http://schemas.openxmlformats.org/officeDocument/2006/relationships/hyperlink" Target="https://grantcue.com/foundations/richard-d-and-lynette-s-merillat-non-profit-corporation-383148627" TargetMode="External" Id="rId1197"/><Relationship Type="http://schemas.openxmlformats.org/officeDocument/2006/relationships/hyperlink" Target="https://grantcue.com/foundations/sieg-dunlap-foundation-203641412" TargetMode="External" Id="rId1198"/><Relationship Type="http://schemas.openxmlformats.org/officeDocument/2006/relationships/hyperlink" Target="https://grantcue.com/foundations/liberty-foundation-823656138" TargetMode="External" Id="rId1199"/><Relationship Type="http://schemas.openxmlformats.org/officeDocument/2006/relationships/hyperlink" Target="https://grantcue.com/foundations/klopcic-family-foundation-383211779" TargetMode="External" Id="rId1200"/><Relationship Type="http://schemas.openxmlformats.org/officeDocument/2006/relationships/hyperlink" Target="https://grantcue.com/foundations/the-samuel-l-westerman-foundation-237108795" TargetMode="External" Id="rId1201"/><Relationship Type="http://schemas.openxmlformats.org/officeDocument/2006/relationships/hyperlink" Target="https://grantcue.com/foundations/oliver-dewey-marcks-foundation-386081311" TargetMode="External" Id="rId1202"/><Relationship Type="http://schemas.openxmlformats.org/officeDocument/2006/relationships/hyperlink" Target="https://grantcue.com/foundations/c-john-and-reva-miller-charitable-founda-382623333" TargetMode="External" Id="rId1203"/><Relationship Type="http://schemas.openxmlformats.org/officeDocument/2006/relationships/hyperlink" Target="https://grantcue.com/foundations/the-wadhams-family-foundation-474718116" TargetMode="External" Id="rId1204"/><Relationship Type="http://schemas.openxmlformats.org/officeDocument/2006/relationships/hyperlink" Target="https://grantcue.com/foundations/hackett-family-foundation-873913508" TargetMode="External" Id="rId1205"/><Relationship Type="http://schemas.openxmlformats.org/officeDocument/2006/relationships/hyperlink" Target="https://grantcue.com/foundations/hy-and-greta-berkowitz-foundation-381907981" TargetMode="External" Id="rId1206"/><Relationship Type="http://schemas.openxmlformats.org/officeDocument/2006/relationships/hyperlink" Target="https://grantcue.com/foundations/margaret-a-cargill-foundation-371758406" TargetMode="External" Id="rId1207"/><Relationship Type="http://schemas.openxmlformats.org/officeDocument/2006/relationships/hyperlink" Target="https://www.mcknight.org/" TargetMode="External" Id="rId1208"/><Relationship Type="http://schemas.openxmlformats.org/officeDocument/2006/relationships/hyperlink" Target="https://grantcue.com/foundations/the-mcknight-foundation-410754835" TargetMode="External" Id="rId1209"/><Relationship Type="http://schemas.openxmlformats.org/officeDocument/2006/relationships/hyperlink" Target="https://fkandersen.org/" TargetMode="External" Id="rId1210"/><Relationship Type="http://schemas.openxmlformats.org/officeDocument/2006/relationships/hyperlink" Target="https://grantcue.com/foundations/fred-c-and-katherine-b-andersen-foundation-416020920" TargetMode="External" Id="rId1211"/><Relationship Type="http://schemas.openxmlformats.org/officeDocument/2006/relationships/hyperlink" Target="https://www.ottobremer.org/" TargetMode="External" Id="rId1212"/><Relationship Type="http://schemas.openxmlformats.org/officeDocument/2006/relationships/hyperlink" Target="https://grantcue.com/foundations/otto-bremer-trust-416019050" TargetMode="External" Id="rId1213"/><Relationship Type="http://schemas.openxmlformats.org/officeDocument/2006/relationships/hyperlink" Target="https://www.bushfoundation.org/" TargetMode="External" Id="rId1214"/><Relationship Type="http://schemas.openxmlformats.org/officeDocument/2006/relationships/hyperlink" Target="https://grantcue.com/foundations/the-bush-foundation-416017815" TargetMode="External" Id="rId1215"/><Relationship Type="http://schemas.openxmlformats.org/officeDocument/2006/relationships/hyperlink" Target="https://www.schulzefamilyfoundation.org/" TargetMode="External" Id="rId1216"/><Relationship Type="http://schemas.openxmlformats.org/officeDocument/2006/relationships/hyperlink" Target="https://grantcue.com/foundations/the-richard-m-schulze-family-foundation-465588406" TargetMode="External" Id="rId1217"/><Relationship Type="http://schemas.openxmlformats.org/officeDocument/2006/relationships/hyperlink" Target="https://grantcue.com/foundations/ghr-foundation-453996122" TargetMode="External" Id="rId1218"/><Relationship Type="http://schemas.openxmlformats.org/officeDocument/2006/relationships/hyperlink" Target="https://www.sauerff.org/" TargetMode="External" Id="rId1219"/><Relationship Type="http://schemas.openxmlformats.org/officeDocument/2006/relationships/hyperlink" Target="https://grantcue.com/foundations/the-sauer-family-foundation-411859711" TargetMode="External" Id="rId1220"/><Relationship Type="http://schemas.openxmlformats.org/officeDocument/2006/relationships/hyperlink" Target="https://corporate.target.com/SUSTAINABILITY-GOVERNANCE" TargetMode="External" Id="rId1221"/><Relationship Type="http://schemas.openxmlformats.org/officeDocument/2006/relationships/hyperlink" Target="https://grantcue.com/foundations/target-foundation-416017088" TargetMode="External" Id="rId1222"/><Relationship Type="http://schemas.openxmlformats.org/officeDocument/2006/relationships/hyperlink" Target="https://www.srinc.biz/HJA" TargetMode="External" Id="rId1223"/><Relationship Type="http://schemas.openxmlformats.org/officeDocument/2006/relationships/hyperlink" Target="https://grantcue.com/foundations/hugh-j-andersen-foundation-416020914" TargetMode="External" Id="rId1224"/><Relationship Type="http://schemas.openxmlformats.org/officeDocument/2006/relationships/hyperlink" Target="https://www.bentsonfoundation.org/" TargetMode="External" Id="rId1225"/><Relationship Type="http://schemas.openxmlformats.org/officeDocument/2006/relationships/hyperlink" Target="https://grantcue.com/foundations/bentson-foundation-416020204" TargetMode="External" Id="rId1226"/><Relationship Type="http://schemas.openxmlformats.org/officeDocument/2006/relationships/hyperlink" Target="https://grantcue.com/foundations/northwest-area-foundation-410719221" TargetMode="External" Id="rId1227"/><Relationship Type="http://schemas.openxmlformats.org/officeDocument/2006/relationships/hyperlink" Target="https://grantcue.com/foundations/robert-and-ardis-james-foundation-inc-463298762" TargetMode="External" Id="rId1228"/><Relationship Type="http://schemas.openxmlformats.org/officeDocument/2006/relationships/hyperlink" Target="https://www.blandinfoundation.org/" TargetMode="External" Id="rId1229"/><Relationship Type="http://schemas.openxmlformats.org/officeDocument/2006/relationships/hyperlink" Target="https://grantcue.com/foundations/c-k-blandin-foundation-416038619" TargetMode="External" Id="rId1230"/><Relationship Type="http://schemas.openxmlformats.org/officeDocument/2006/relationships/hyperlink" Target="https://pohladfoundation.org/" TargetMode="External" Id="rId1231"/><Relationship Type="http://schemas.openxmlformats.org/officeDocument/2006/relationships/hyperlink" Target="https://grantcue.com/foundations/pohlad-family-foundation-411768558" TargetMode="External" Id="rId1232"/><Relationship Type="http://schemas.openxmlformats.org/officeDocument/2006/relationships/hyperlink" Target="https://www.cargill.com/about/community/cargill-foundation-headquarters" TargetMode="External" Id="rId1233"/><Relationship Type="http://schemas.openxmlformats.org/officeDocument/2006/relationships/hyperlink" Target="https://grantcue.com/foundations/cargill-foundation-416020221" TargetMode="External" Id="rId1234"/><Relationship Type="http://schemas.openxmlformats.org/officeDocument/2006/relationships/hyperlink" Target="https://grantcue.com/foundations/kahr-foundation-ima-432093439" TargetMode="External" Id="rId1235"/><Relationship Type="http://schemas.openxmlformats.org/officeDocument/2006/relationships/hyperlink" Target="https://hardenberghfoundation.org/" TargetMode="External" Id="rId1236"/><Relationship Type="http://schemas.openxmlformats.org/officeDocument/2006/relationships/hyperlink" Target="https://grantcue.com/foundations/hardenbergh-foundation-416011826" TargetMode="External" Id="rId1237"/><Relationship Type="http://schemas.openxmlformats.org/officeDocument/2006/relationships/hyperlink" Target="http://www.rbcwealthmanagement.com/" TargetMode="External" Id="rId1238"/><Relationship Type="http://schemas.openxmlformats.org/officeDocument/2006/relationships/hyperlink" Target="https://grantcue.com/foundations/rbc-foundation-usa-416030639" TargetMode="External" Id="rId1239"/><Relationship Type="http://schemas.openxmlformats.org/officeDocument/2006/relationships/hyperlink" Target="https://grantcue.com/foundations/the-wurtele-foundation-814479493" TargetMode="External" Id="rId1240"/><Relationship Type="http://schemas.openxmlformats.org/officeDocument/2006/relationships/hyperlink" Target="https://grantcue.com/foundations/the-buntrock-foundation-for-leadership-812443983" TargetMode="External" Id="rId1241"/><Relationship Type="http://schemas.openxmlformats.org/officeDocument/2006/relationships/hyperlink" Target="https://grantcue.com/foundations/offutt-family-foundation-266574983" TargetMode="External" Id="rId1242"/><Relationship Type="http://schemas.openxmlformats.org/officeDocument/2006/relationships/hyperlink" Target="https://foundation.landolakesinc.com/" TargetMode="External" Id="rId1243"/><Relationship Type="http://schemas.openxmlformats.org/officeDocument/2006/relationships/hyperlink" Target="https://grantcue.com/foundations/land-o-lakes-foundation-411864977" TargetMode="External" Id="rId1244"/><Relationship Type="http://schemas.openxmlformats.org/officeDocument/2006/relationships/hyperlink" Target="https://www.pipersandler.com/" TargetMode="External" Id="rId1245"/><Relationship Type="http://schemas.openxmlformats.org/officeDocument/2006/relationships/hyperlink" Target="https://grantcue.com/foundations/piper-sandler-foundation-411734808" TargetMode="External" Id="rId1246"/><Relationship Type="http://schemas.openxmlformats.org/officeDocument/2006/relationships/hyperlink" Target="https://grantcue.com/foundations/lynne-and-andrew-redleaf-foundation-811290745" TargetMode="External" Id="rId1247"/><Relationship Type="http://schemas.openxmlformats.org/officeDocument/2006/relationships/hyperlink" Target="https://grantcue.com/foundations/dougherty-family-foundation-411883370" TargetMode="External" Id="rId1248"/><Relationship Type="http://schemas.openxmlformats.org/officeDocument/2006/relationships/hyperlink" Target="https://grantcue.com/foundations/david-and-janis-larson-foundation-c-o-first-trust-company-llc-411957525" TargetMode="External" Id="rId1249"/><Relationship Type="http://schemas.openxmlformats.org/officeDocument/2006/relationships/hyperlink" Target="https://frbigelow.org/" TargetMode="External" Id="rId1250"/><Relationship Type="http://schemas.openxmlformats.org/officeDocument/2006/relationships/hyperlink" Target="https://grantcue.com/foundations/fr-bigelow-foundation-510232651" TargetMode="External" Id="rId1251"/><Relationship Type="http://schemas.openxmlformats.org/officeDocument/2006/relationships/hyperlink" Target="https://my.xcelenergy.com/S/COMMUNITY" TargetMode="External" Id="rId1252"/><Relationship Type="http://schemas.openxmlformats.org/officeDocument/2006/relationships/hyperlink" Target="https://grantcue.com/foundations/xcel-energy-foundation-412007734" TargetMode="External" Id="rId1253"/><Relationship Type="http://schemas.openxmlformats.org/officeDocument/2006/relationships/hyperlink" Target="https://grantcue.com/foundations/branches-foundation-416463939" TargetMode="External" Id="rId1254"/><Relationship Type="http://schemas.openxmlformats.org/officeDocument/2006/relationships/hyperlink" Target="https://grantcue.com/foundations/staley-family-foundation-263442296" TargetMode="External" Id="rId1255"/><Relationship Type="http://schemas.openxmlformats.org/officeDocument/2006/relationships/hyperlink" Target="https://grantcue.com/foundations/sf-foundation-364146804" TargetMode="External" Id="rId1256"/><Relationship Type="http://schemas.openxmlformats.org/officeDocument/2006/relationships/hyperlink" Target="https://mortensonfamily.org/" TargetMode="External" Id="rId1257"/><Relationship Type="http://schemas.openxmlformats.org/officeDocument/2006/relationships/hyperlink" Target="https://grantcue.com/foundations/mortenson-family-foundation-411958621" TargetMode="External" Id="rId1258"/><Relationship Type="http://schemas.openxmlformats.org/officeDocument/2006/relationships/hyperlink" Target="https://grantcue.com/foundations/peter-j-king-family-foundation-261600569" TargetMode="External" Id="rId1259"/><Relationship Type="http://schemas.openxmlformats.org/officeDocument/2006/relationships/hyperlink" Target="https://grantcue.com/foundations/safety-signs-family-education-foundation-832843410" TargetMode="External" Id="rId1260"/><Relationship Type="http://schemas.openxmlformats.org/officeDocument/2006/relationships/hyperlink" Target="https://grantcue.com/foundations/kopp-family-foundation-363485918" TargetMode="External" Id="rId1261"/><Relationship Type="http://schemas.openxmlformats.org/officeDocument/2006/relationships/hyperlink" Target="https://grantcue.com/foundations/alliss-educational-foundation-equity-416011054" TargetMode="External" Id="rId1262"/><Relationship Type="http://schemas.openxmlformats.org/officeDocument/2006/relationships/hyperlink" Target="https://www.equitable.com/FOUNDATION" TargetMode="External" Id="rId1263"/><Relationship Type="http://schemas.openxmlformats.org/officeDocument/2006/relationships/hyperlink" Target="https://grantcue.com/foundations/equitable-foundation-inc-131340512" TargetMode="External" Id="rId1264"/><Relationship Type="http://schemas.openxmlformats.org/officeDocument/2006/relationships/hyperlink" Target="https://grantcue.com/foundations/opus-foundation-411983284" TargetMode="External" Id="rId1265"/><Relationship Type="http://schemas.openxmlformats.org/officeDocument/2006/relationships/hyperlink" Target="https://www.jeromefdn.org/" TargetMode="External" Id="rId1266"/><Relationship Type="http://schemas.openxmlformats.org/officeDocument/2006/relationships/hyperlink" Target="https://grantcue.com/foundations/jerome-foundation-inc-416035163" TargetMode="External" Id="rId1267"/><Relationship Type="http://schemas.openxmlformats.org/officeDocument/2006/relationships/hyperlink" Target="https://grantcue.com/foundations/cloverfields-foundation-201919362" TargetMode="External" Id="rId1268"/><Relationship Type="http://schemas.openxmlformats.org/officeDocument/2006/relationships/hyperlink" Target="https://grantcue.com/foundations/the-james-m-stanton-foundation-275085632" TargetMode="External" Id="rId1269"/><Relationship Type="http://schemas.openxmlformats.org/officeDocument/2006/relationships/hyperlink" Target="https://grantcue.com/foundations/george-family-foundation-411730855" TargetMode="External" Id="rId1270"/><Relationship Type="http://schemas.openxmlformats.org/officeDocument/2006/relationships/hyperlink" Target="https://grantcue.com/foundations/rooted-philanthropic-301319784" TargetMode="External" Id="rId1271"/><Relationship Type="http://schemas.openxmlformats.org/officeDocument/2006/relationships/hyperlink" Target="https://www.hrkfoundation.org/" TargetMode="External" Id="rId1272"/><Relationship Type="http://schemas.openxmlformats.org/officeDocument/2006/relationships/hyperlink" Target="https://grantcue.com/foundations/hrk-foundation-416020911" TargetMode="External" Id="rId1273"/><Relationship Type="http://schemas.openxmlformats.org/officeDocument/2006/relationships/hyperlink" Target="https://grantcue.com/foundations/4-cornerstones-foundation-844038769" TargetMode="External" Id="rId1274"/><Relationship Type="http://schemas.openxmlformats.org/officeDocument/2006/relationships/hyperlink" Target="https://www.ciresiwalburnfoundation.org/" TargetMode="External" Id="rId1275"/><Relationship Type="http://schemas.openxmlformats.org/officeDocument/2006/relationships/hyperlink" Target="https://grantcue.com/foundations/ciresi-walburn-foundation-411955286" TargetMode="External" Id="rId1276"/><Relationship Type="http://schemas.openxmlformats.org/officeDocument/2006/relationships/hyperlink" Target="https://grantcue.com/foundations/room-and-board-foundation-810876152" TargetMode="External" Id="rId1277"/><Relationship Type="http://schemas.openxmlformats.org/officeDocument/2006/relationships/hyperlink" Target="https://www.bluecrossmn.com/foundation" TargetMode="External" Id="rId1278"/><Relationship Type="http://schemas.openxmlformats.org/officeDocument/2006/relationships/hyperlink" Target="https://grantcue.com/foundations/bcbsm-foundation-inc-363525653" TargetMode="External" Id="rId1279"/><Relationship Type="http://schemas.openxmlformats.org/officeDocument/2006/relationships/hyperlink" Target="https://grantcue.com/foundations/the-allen-and-company-foundation-inc-851764562" TargetMode="External" Id="rId1280"/><Relationship Type="http://schemas.openxmlformats.org/officeDocument/2006/relationships/hyperlink" Target="https://grantcue.com/foundations/the-hubbard-broadcasting-foundation-416022291" TargetMode="External" Id="rId1281"/><Relationship Type="http://schemas.openxmlformats.org/officeDocument/2006/relationships/hyperlink" Target="https://grantcue.com/foundations/the-jennings-family-foundation-c-o-national-christian-foundation-tc-411765206" TargetMode="External" Id="rId1282"/><Relationship Type="http://schemas.openxmlformats.org/officeDocument/2006/relationships/hyperlink" Target="https://grantcue.com/foundations/the-lucas-brothers-foundation-942781117" TargetMode="External" Id="rId1283"/><Relationship Type="http://schemas.openxmlformats.org/officeDocument/2006/relationships/hyperlink" Target="https://grantcue.com/foundations/john-w-mooty-foundation-trust-411686710" TargetMode="External" Id="rId1284"/><Relationship Type="http://schemas.openxmlformats.org/officeDocument/2006/relationships/hyperlink" Target="https://grantcue.com/foundations/joyful-noise-charitable-foundation-411978254" TargetMode="External" Id="rId1285"/><Relationship Type="http://schemas.openxmlformats.org/officeDocument/2006/relationships/hyperlink" Target="https://grantcue.com/foundations/planning-and-art-resources-for-communities-inc-134350414" TargetMode="External" Id="rId1286"/><Relationship Type="http://schemas.openxmlformats.org/officeDocument/2006/relationships/hyperlink" Target="https://grantcue.com/foundations/cummins-family-foundation-411920226" TargetMode="External" Id="rId1287"/><Relationship Type="http://schemas.openxmlformats.org/officeDocument/2006/relationships/hyperlink" Target="https://grantcue.com/foundations/harry-and-jan-sweere-foundation-306538381" TargetMode="External" Id="rId1288"/><Relationship Type="http://schemas.openxmlformats.org/officeDocument/2006/relationships/hyperlink" Target="https://grantcue.com/foundations/cross-works-foundation-873113879" TargetMode="External" Id="rId1289"/><Relationship Type="http://schemas.openxmlformats.org/officeDocument/2006/relationships/hyperlink" Target="https://lkjf.org/" TargetMode="External" Id="rId1290"/><Relationship Type="http://schemas.openxmlformats.org/officeDocument/2006/relationships/hyperlink" Target="https://grantcue.com/foundations/lloyd-k-johnson-foundation-510180842" TargetMode="External" Id="rId1291"/><Relationship Type="http://schemas.openxmlformats.org/officeDocument/2006/relationships/hyperlink" Target="https://grantcue.com/foundations/frank-s-and-julia-m-ladner-family-foundation-611248781" TargetMode="External" Id="rId1292"/><Relationship Type="http://schemas.openxmlformats.org/officeDocument/2006/relationships/hyperlink" Target="https://grantcue.com/foundations/l-and-n-andreas-foundation-363382956" TargetMode="External" Id="rId1293"/><Relationship Type="http://schemas.openxmlformats.org/officeDocument/2006/relationships/hyperlink" Target="https://grantcue.com/foundations/kendrick-b-melrose-family-foundation-411894134" TargetMode="External" Id="rId1294"/><Relationship Type="http://schemas.openxmlformats.org/officeDocument/2006/relationships/hyperlink" Target="https://www.bostonscientific.com/" TargetMode="External" Id="rId1295"/><Relationship Type="http://schemas.openxmlformats.org/officeDocument/2006/relationships/hyperlink" Target="https://grantcue.com/foundations/boston-scientific-foundation-inc-043556844" TargetMode="External" Id="rId1296"/><Relationship Type="http://schemas.openxmlformats.org/officeDocument/2006/relationships/hyperlink" Target="https://grantcue.com/foundations/lkq-community-foundation-844058990" TargetMode="External" Id="rId1297"/><Relationship Type="http://schemas.openxmlformats.org/officeDocument/2006/relationships/hyperlink" Target="https://grantcue.com/foundations/edelstein-family-foundation-984609-416013675" TargetMode="External" Id="rId1298"/><Relationship Type="http://schemas.openxmlformats.org/officeDocument/2006/relationships/hyperlink" Target="https://grantcue.com/foundations/whaley-foundation-411988112" TargetMode="External" Id="rId1299"/><Relationship Type="http://schemas.openxmlformats.org/officeDocument/2006/relationships/hyperlink" Target="https://grantcue.com/foundations/sid-and-carol-verdoorn-family-foundation-411926065" TargetMode="External" Id="rId1300"/><Relationship Type="http://schemas.openxmlformats.org/officeDocument/2006/relationships/hyperlink" Target="https://grantcue.com/foundations/leon-j-simkins-charitable-foundation-592757208" TargetMode="External" Id="rId1301"/><Relationship Type="http://schemas.openxmlformats.org/officeDocument/2006/relationships/hyperlink" Target="https://grantcue.com/foundations/sundet-foundation-411378654" TargetMode="External" Id="rId1302"/><Relationship Type="http://schemas.openxmlformats.org/officeDocument/2006/relationships/hyperlink" Target="https://grantcue.com/foundations/firefly-scientists-foundation-472340029" TargetMode="External" Id="rId1303"/><Relationship Type="http://schemas.openxmlformats.org/officeDocument/2006/relationships/hyperlink" Target="https://grantcue.com/foundations/slaggie-family-foundation-411878894" TargetMode="External" Id="rId1304"/><Relationship Type="http://schemas.openxmlformats.org/officeDocument/2006/relationships/hyperlink" Target="https://grantcue.com/foundations/the-ivan-bowen-family-foundation-364465774" TargetMode="External" Id="rId1305"/><Relationship Type="http://schemas.openxmlformats.org/officeDocument/2006/relationships/hyperlink" Target="https://grantcue.com/foundations/norman-c-skalicky-charitable-trust-861752747" TargetMode="External" Id="rId1306"/><Relationship Type="http://schemas.openxmlformats.org/officeDocument/2006/relationships/hyperlink" Target="https://grantcue.com/foundations/the-decarsky-foundation-261622196" TargetMode="External" Id="rId1307"/><Relationship Type="http://schemas.openxmlformats.org/officeDocument/2006/relationships/hyperlink" Target="https://grantcue.com/foundations/cla-foundation-473544862" TargetMode="External" Id="rId1308"/><Relationship Type="http://schemas.openxmlformats.org/officeDocument/2006/relationships/hyperlink" Target="https://grantcue.com/foundations/hugh-and-michelle-harvey-family-foundation-263640406" TargetMode="External" Id="rId1309"/><Relationship Type="http://schemas.openxmlformats.org/officeDocument/2006/relationships/hyperlink" Target="https://grantcue.com/foundations/osilas-foundation-411955001" TargetMode="External" Id="rId1310"/><Relationship Type="http://schemas.openxmlformats.org/officeDocument/2006/relationships/hyperlink" Target="https://grantcue.com/foundations/norman-and-evangeline-hagfors-foundation-attn-terry-l-slye-472030913" TargetMode="External" Id="rId1311"/><Relationship Type="http://schemas.openxmlformats.org/officeDocument/2006/relationships/hyperlink" Target="https://grantcue.com/foundations/remick-family-foundation-411909124" TargetMode="External" Id="rId1312"/><Relationship Type="http://schemas.openxmlformats.org/officeDocument/2006/relationships/hyperlink" Target="https://grantcue.com/foundations/sit-investment-associates-foundation-411468021" TargetMode="External" Id="rId1313"/><Relationship Type="http://schemas.openxmlformats.org/officeDocument/2006/relationships/hyperlink" Target="https://grantcue.com/foundations/raft-charitable-foundation-376439235" TargetMode="External" Id="rId1314"/><Relationship Type="http://schemas.openxmlformats.org/officeDocument/2006/relationships/hyperlink" Target="https://grantcue.com/foundations/the-graco-foundation-416023537" TargetMode="External" Id="rId1315"/><Relationship Type="http://schemas.openxmlformats.org/officeDocument/2006/relationships/hyperlink" Target="https://grantcue.com/foundations/deluxe-corporation-foundation-416034786" TargetMode="External" Id="rId1316"/><Relationship Type="http://schemas.openxmlformats.org/officeDocument/2006/relationships/hyperlink" Target="https://grantcue.com/foundations/muriel-whiteside-charitable-tr-416370669" TargetMode="External" Id="rId1317"/><Relationship Type="http://schemas.openxmlformats.org/officeDocument/2006/relationships/hyperlink" Target="https://grantcue.com/foundations/hoveida-family-foundation-854041310" TargetMode="External" Id="rId1318"/><Relationship Type="http://schemas.openxmlformats.org/officeDocument/2006/relationships/hyperlink" Target="https://grantcue.com/foundations/evert-foundation-60-south-sixth-street-416543299" TargetMode="External" Id="rId1319"/><Relationship Type="http://schemas.openxmlformats.org/officeDocument/2006/relationships/hyperlink" Target="https://grantcue.com/foundations/hormel-foods-corporation-charitable-trust-010761416" TargetMode="External" Id="rId1320"/><Relationship Type="http://schemas.openxmlformats.org/officeDocument/2006/relationships/hyperlink" Target="https://grantcue.com/foundations/melaleuca-foundation-200513976" TargetMode="External" Id="rId1321"/><Relationship Type="http://schemas.openxmlformats.org/officeDocument/2006/relationships/hyperlink" Target="https://www.gwnf.org/" TargetMode="External" Id="rId1322"/><Relationship Type="http://schemas.openxmlformats.org/officeDocument/2006/relationships/hyperlink" Target="https://grantcue.com/foundations/george-w-neilson-foundation-416022186" TargetMode="External" Id="rId1323"/><Relationship Type="http://schemas.openxmlformats.org/officeDocument/2006/relationships/hyperlink" Target="https://grantcue.com/foundations/aldridge-family-foundation-inc-472597843" TargetMode="External" Id="rId1324"/><Relationship Type="http://schemas.openxmlformats.org/officeDocument/2006/relationships/hyperlink" Target="https://grantcue.com/foundations/hiawatha-education-foundation-363537959" TargetMode="External" Id="rId1325"/><Relationship Type="http://schemas.openxmlformats.org/officeDocument/2006/relationships/hyperlink" Target="https://grantcue.com/foundations/patrick-and-aimee-butler-family-416009902" TargetMode="External" Id="rId1326"/><Relationship Type="http://schemas.openxmlformats.org/officeDocument/2006/relationships/hyperlink" Target="https://grantcue.com/foundations/amy-s-legacy-foundation-814184096" TargetMode="External" Id="rId1327"/><Relationship Type="http://schemas.openxmlformats.org/officeDocument/2006/relationships/hyperlink" Target="https://grantcue.com/foundations/rogers-family-foundation-471341296" TargetMode="External" Id="rId1328"/><Relationship Type="http://schemas.openxmlformats.org/officeDocument/2006/relationships/hyperlink" Target="https://grantcue.com/foundations/the-hawkins-family-foundation-411925282" TargetMode="External" Id="rId1329"/><Relationship Type="http://schemas.openxmlformats.org/officeDocument/2006/relationships/hyperlink" Target="https://www.jdgravesfoundation.org/" TargetMode="External" Id="rId1330"/><Relationship Type="http://schemas.openxmlformats.org/officeDocument/2006/relationships/hyperlink" Target="https://grantcue.com/foundations/john-and-denise-graves-foundation-471300668" TargetMode="External" Id="rId1331"/><Relationship Type="http://schemas.openxmlformats.org/officeDocument/2006/relationships/hyperlink" Target="https://grantcue.com/foundations/the-rosen-family-foundation-inc-412054672" TargetMode="External" Id="rId1332"/><Relationship Type="http://schemas.openxmlformats.org/officeDocument/2006/relationships/hyperlink" Target="https://www.mardag.org/" TargetMode="External" Id="rId1333"/><Relationship Type="http://schemas.openxmlformats.org/officeDocument/2006/relationships/hyperlink" Target="https://grantcue.com/foundations/mardag-foundation-411698990" TargetMode="External" Id="rId1334"/><Relationship Type="http://schemas.openxmlformats.org/officeDocument/2006/relationships/hyperlink" Target="https://grantcue.com/foundations/better-way-foundation-363608625" TargetMode="External" Id="rId1335"/><Relationship Type="http://schemas.openxmlformats.org/officeDocument/2006/relationships/hyperlink" Target="https://grantcue.com/foundations/mg-mezzanotte-foundation-306508848" TargetMode="External" Id="rId1336"/><Relationship Type="http://schemas.openxmlformats.org/officeDocument/2006/relationships/hyperlink" Target="https://grantcue.com/foundations/the-jay-and-rose-phillips-family-foundation-of-minnesota-274196509" TargetMode="External" Id="rId1337"/><Relationship Type="http://schemas.openxmlformats.org/officeDocument/2006/relationships/hyperlink" Target="https://www.andersenwindows.com/ABOUT/COMMUNITY/" TargetMode="External" Id="rId1338"/><Relationship Type="http://schemas.openxmlformats.org/officeDocument/2006/relationships/hyperlink" Target="https://grantcue.com/foundations/andersen-corporate-foundation-416020912" TargetMode="External" Id="rId1339"/><Relationship Type="http://schemas.openxmlformats.org/officeDocument/2006/relationships/hyperlink" Target="https://grantcue.com/foundations/camara-press-foundation-271985444" TargetMode="External" Id="rId1340"/><Relationship Type="http://schemas.openxmlformats.org/officeDocument/2006/relationships/hyperlink" Target="https://grantcue.com/foundations/the-corridoni-foundation-for-agency-and-self-determination-463717962" TargetMode="External" Id="rId1341"/><Relationship Type="http://schemas.openxmlformats.org/officeDocument/2006/relationships/hyperlink" Target="https://grantcue.com/foundations/frey-foundation-363588505" TargetMode="External" Id="rId1342"/><Relationship Type="http://schemas.openxmlformats.org/officeDocument/2006/relationships/hyperlink" Target="https://grantcue.com/foundations/lre-foundation-204973856" TargetMode="External" Id="rId1343"/><Relationship Type="http://schemas.openxmlformats.org/officeDocument/2006/relationships/hyperlink" Target="https://grantcue.com/foundations/driscoll-foundation-416012065" TargetMode="External" Id="rId1344"/><Relationship Type="http://schemas.openxmlformats.org/officeDocument/2006/relationships/hyperlink" Target="https://grantcue.com/foundations/dcm-foundation-842496333" TargetMode="External" Id="rId1345"/><Relationship Type="http://schemas.openxmlformats.org/officeDocument/2006/relationships/hyperlink" Target="https://grantcue.com/foundations/clb-foundation-811617742" TargetMode="External" Id="rId1346"/><Relationship Type="http://schemas.openxmlformats.org/officeDocument/2006/relationships/hyperlink" Target="https://grantcue.com/foundations/foundation-for-educational-research-and-development-411876141" TargetMode="External" Id="rId1347"/><Relationship Type="http://schemas.openxmlformats.org/officeDocument/2006/relationships/hyperlink" Target="https://grantcue.com/foundations/hersey-foundation-237001771" TargetMode="External" Id="rId1348"/><Relationship Type="http://schemas.openxmlformats.org/officeDocument/2006/relationships/hyperlink" Target="https://www.morganfamilyfdn.org/" TargetMode="External" Id="rId1349"/><Relationship Type="http://schemas.openxmlformats.org/officeDocument/2006/relationships/hyperlink" Target="https://grantcue.com/foundations/morgan-family-foundation-300205024" TargetMode="External" Id="rId1350"/><Relationship Type="http://schemas.openxmlformats.org/officeDocument/2006/relationships/hyperlink" Target="https://grantcue.com/foundations/lukis-foundation-411708009" TargetMode="External" Id="rId1351"/><Relationship Type="http://schemas.openxmlformats.org/officeDocument/2006/relationships/hyperlink" Target="https://grantcue.com/foundations/kitselman-fdn-harry-janet-main-769905-416491134" TargetMode="External" Id="rId1352"/><Relationship Type="http://schemas.openxmlformats.org/officeDocument/2006/relationships/hyperlink" Target="https://grantcue.com/foundations/glen-a-taylor-foundation-411737411" TargetMode="External" Id="rId1353"/><Relationship Type="http://schemas.openxmlformats.org/officeDocument/2006/relationships/hyperlink" Target="https://grantcue.com/foundations/the-douglass-brandenborg-family-fdn-411958170" TargetMode="External" Id="rId1354"/><Relationship Type="http://schemas.openxmlformats.org/officeDocument/2006/relationships/hyperlink" Target="https://grantcue.com/foundations/bakken-family-wrc-foundation-411796283" TargetMode="External" Id="rId1355"/><Relationship Type="http://schemas.openxmlformats.org/officeDocument/2006/relationships/hyperlink" Target="https://grantcue.com/foundations/rosalie-gadient-charitable-tr-306736268" TargetMode="External" Id="rId1356"/><Relationship Type="http://schemas.openxmlformats.org/officeDocument/2006/relationships/hyperlink" Target="https://grantcue.com/foundations/holmes-csm-family-foundation-931220868" TargetMode="External" Id="rId1357"/><Relationship Type="http://schemas.openxmlformats.org/officeDocument/2006/relationships/hyperlink" Target="https://grantcue.com/foundations/the-halloran-family-foundation-inc-464342361" TargetMode="External" Id="rId1358"/><Relationship Type="http://schemas.openxmlformats.org/officeDocument/2006/relationships/hyperlink" Target="https://grantcue.com/foundations/hanson-family-foundation-475595423" TargetMode="External" Id="rId1359"/><Relationship Type="http://schemas.openxmlformats.org/officeDocument/2006/relationships/hyperlink" Target="https://grantcue.com/foundations/the-cornwall-foundation-m-a-411956489" TargetMode="External" Id="rId1360"/><Relationship Type="http://schemas.openxmlformats.org/officeDocument/2006/relationships/hyperlink" Target="https://grantcue.com/foundations/lenzmeier-family-foundation-200472176" TargetMode="External" Id="rId1361"/><Relationship Type="http://schemas.openxmlformats.org/officeDocument/2006/relationships/hyperlink" Target="https://grantcue.com/foundations/jim-and-yvonne-sexton-family-foundation-411312086" TargetMode="External" Id="rId1362"/><Relationship Type="http://schemas.openxmlformats.org/officeDocument/2006/relationships/hyperlink" Target="https://grantcue.com/foundations/webster-family-foundation-331143931" TargetMode="External" Id="rId1363"/><Relationship Type="http://schemas.openxmlformats.org/officeDocument/2006/relationships/hyperlink" Target="https://grantcue.com/foundations/the-patch-foundation-411873951" TargetMode="External" Id="rId1364"/><Relationship Type="http://schemas.openxmlformats.org/officeDocument/2006/relationships/hyperlink" Target="https://grantcue.com/foundations/dominium-foundation-824434752" TargetMode="External" Id="rId1365"/><Relationship Type="http://schemas.openxmlformats.org/officeDocument/2006/relationships/hyperlink" Target="https://grantcue.com/foundations/the-taylor-foundation-454904514" TargetMode="External" Id="rId1366"/><Relationship Type="http://schemas.openxmlformats.org/officeDocument/2006/relationships/hyperlink" Target="https://tozerfoundation.com/" TargetMode="External" Id="rId1367"/><Relationship Type="http://schemas.openxmlformats.org/officeDocument/2006/relationships/hyperlink" Target="https://grantcue.com/foundations/tozer-foundation-inc-c-o-lake-elmo-bank-trust-dept-416011518" TargetMode="External" Id="rId1368"/><Relationship Type="http://schemas.openxmlformats.org/officeDocument/2006/relationships/hyperlink" Target="https://grantcue.com/foundations/anderson-foundation-411953725" TargetMode="External" Id="rId1369"/><Relationship Type="http://schemas.openxmlformats.org/officeDocument/2006/relationships/hyperlink" Target="https://grantcue.com/foundations/the-frandsen-family-foundation-824618033" TargetMode="External" Id="rId1370"/><Relationship Type="http://schemas.openxmlformats.org/officeDocument/2006/relationships/hyperlink" Target="https://grantcue.com/foundations/the-olseth-foundation-411875950" TargetMode="External" Id="rId1371"/><Relationship Type="http://schemas.openxmlformats.org/officeDocument/2006/relationships/hyperlink" Target="https://grantcue.com/foundations/jab-foundation-416426986" TargetMode="External" Id="rId1372"/><Relationship Type="http://schemas.openxmlformats.org/officeDocument/2006/relationships/hyperlink" Target="https://grantcue.com/foundations/shank-family-foundation-261609483" TargetMode="External" Id="rId1373"/><Relationship Type="http://schemas.openxmlformats.org/officeDocument/2006/relationships/hyperlink" Target="https://grantcue.com/foundations/mary-ruth-weisel-foundation-863717265" TargetMode="External" Id="rId1374"/><Relationship Type="http://schemas.openxmlformats.org/officeDocument/2006/relationships/hyperlink" Target="https://grantcue.com/foundations/grassland-trust-383357237" TargetMode="External" Id="rId1375"/><Relationship Type="http://schemas.openxmlformats.org/officeDocument/2006/relationships/hyperlink" Target="https://grantcue.com/foundations/the-victor-and-christine-anthony-family-foundation-inc-260851891" TargetMode="External" Id="rId1376"/><Relationship Type="http://schemas.openxmlformats.org/officeDocument/2006/relationships/hyperlink" Target="https://www.otpco.com/" TargetMode="External" Id="rId1377"/><Relationship Type="http://schemas.openxmlformats.org/officeDocument/2006/relationships/hyperlink" Target="https://grantcue.com/foundations/otter-tail-power-company-foundation-832710944" TargetMode="External" Id="rId1378"/><Relationship Type="http://schemas.openxmlformats.org/officeDocument/2006/relationships/hyperlink" Target="https://grantcue.com/foundations/sandcastle-foundation-812450108" TargetMode="External" Id="rId1379"/><Relationship Type="http://schemas.openxmlformats.org/officeDocument/2006/relationships/hyperlink" Target="https://grantcue.com/foundations/leonard-j-mikulay-foundation-463026002" TargetMode="External" Id="rId1380"/><Relationship Type="http://schemas.openxmlformats.org/officeDocument/2006/relationships/hyperlink" Target="https://grantcue.com/foundations/the-nelson-family-foundation-inc-391868979" TargetMode="External" Id="rId1381"/><Relationship Type="http://schemas.openxmlformats.org/officeDocument/2006/relationships/hyperlink" Target="https://grantcue.com/foundations/arsher-charitable-trust-416331441" TargetMode="External" Id="rId1382"/><Relationship Type="http://schemas.openxmlformats.org/officeDocument/2006/relationships/hyperlink" Target="https://grantcue.com/foundations/tankenoff-families-foundation-411905115" TargetMode="External" Id="rId1383"/><Relationship Type="http://schemas.openxmlformats.org/officeDocument/2006/relationships/hyperlink" Target="https://grantcue.com/foundations/ruth-a-and-raymond-a-reister-charitable-trust-475516393" TargetMode="External" Id="rId1384"/><Relationship Type="http://schemas.openxmlformats.org/officeDocument/2006/relationships/hyperlink" Target="https://grantcue.com/foundations/edwards-memorial-trust-416011292" TargetMode="External" Id="rId1385"/><Relationship Type="http://schemas.openxmlformats.org/officeDocument/2006/relationships/hyperlink" Target="https://grantcue.com/foundations/the-mcneely-foundation-411392221" TargetMode="External" Id="rId1386"/><Relationship Type="http://schemas.openxmlformats.org/officeDocument/2006/relationships/hyperlink" Target="https://grantcue.com/foundations/nivin-and-duncan-macmillan-foundation-262162073" TargetMode="External" Id="rId1387"/><Relationship Type="http://schemas.openxmlformats.org/officeDocument/2006/relationships/hyperlink" Target="https://grantcue.com/foundations/mike-and-linda-fiterman-family-foundation-416058465" TargetMode="External" Id="rId1388"/><Relationship Type="http://schemas.openxmlformats.org/officeDocument/2006/relationships/hyperlink" Target="https://grantcue.com/foundations/harvey-feldman-charitable-trust-816263982" TargetMode="External" Id="rId1389"/><Relationship Type="http://schemas.openxmlformats.org/officeDocument/2006/relationships/hyperlink" Target="https://grantcue.com/foundations/james-daniel-humphrey-foundation-wells-fargo-416263553" TargetMode="External" Id="rId1390"/><Relationship Type="http://schemas.openxmlformats.org/officeDocument/2006/relationships/hyperlink" Target="https://grantcue.com/foundations/ks-family-foundation-814952607" TargetMode="External" Id="rId1391"/><Relationship Type="http://schemas.openxmlformats.org/officeDocument/2006/relationships/hyperlink" Target="https://grantcue.com/foundations/mcglynn-family-foundation-411784157" TargetMode="External" Id="rId1392"/><Relationship Type="http://schemas.openxmlformats.org/officeDocument/2006/relationships/hyperlink" Target="https://grantcue.com/foundations/blythe-brenden-mann-foundation-416546887" TargetMode="External" Id="rId1393"/><Relationship Type="http://schemas.openxmlformats.org/officeDocument/2006/relationships/hyperlink" Target="https://grantcue.com/foundations/haag-family-foundation-411885356" TargetMode="External" Id="rId1394"/><Relationship Type="http://schemas.openxmlformats.org/officeDocument/2006/relationships/hyperlink" Target="https://www.ordean.org/" TargetMode="External" Id="rId1395"/><Relationship Type="http://schemas.openxmlformats.org/officeDocument/2006/relationships/hyperlink" Target="https://grantcue.com/foundations/ordean-foundation-410711611" TargetMode="External" Id="rId1396"/><Relationship Type="http://schemas.openxmlformats.org/officeDocument/2006/relationships/hyperlink" Target="https://grantcue.com/foundations/the-phileona-foundation-411763225" TargetMode="External" Id="rId1397"/><Relationship Type="http://schemas.openxmlformats.org/officeDocument/2006/relationships/hyperlink" Target="https://grantcue.com/foundations/the-richard-k-davis-and-theresa-a-davis-family-326487439" TargetMode="External" Id="rId1398"/><Relationship Type="http://schemas.openxmlformats.org/officeDocument/2006/relationships/hyperlink" Target="https://grantcue.com/foundations/the-bill-and-margaret-marvin-foundation-274708403" TargetMode="External" Id="rId1399"/><Relationship Type="http://schemas.openxmlformats.org/officeDocument/2006/relationships/hyperlink" Target="https://mnpower.com/COMPANY/MPFOUNDATION" TargetMode="External" Id="rId1400"/><Relationship Type="http://schemas.openxmlformats.org/officeDocument/2006/relationships/hyperlink" Target="https://grantcue.com/foundations/minnesota-power-foundation-562560595" TargetMode="External" Id="rId1401"/><Relationship Type="http://schemas.openxmlformats.org/officeDocument/2006/relationships/hyperlink" Target="https://www.alworthscholarship.org/" TargetMode="External" Id="rId1402"/><Relationship Type="http://schemas.openxmlformats.org/officeDocument/2006/relationships/hyperlink" Target="https://grantcue.com/foundations/marshall-h-and-nellie-alworth-memorial-fund-410797340" TargetMode="External" Id="rId1403"/><Relationship Type="http://schemas.openxmlformats.org/officeDocument/2006/relationships/hyperlink" Target="https://grantcue.com/foundations/dugan-scallon-foundation-866635517" TargetMode="External" Id="rId1404"/><Relationship Type="http://schemas.openxmlformats.org/officeDocument/2006/relationships/hyperlink" Target="https://grantcue.com/foundations/h-william-lurton-foundation-363492652" TargetMode="External" Id="rId1405"/><Relationship Type="http://schemas.openxmlformats.org/officeDocument/2006/relationships/hyperlink" Target="https://www.thevictoryfund.org/" TargetMode="External" Id="rId1406"/><Relationship Type="http://schemas.openxmlformats.org/officeDocument/2006/relationships/hyperlink" Target="https://grantcue.com/foundations/first-community-health-foundaton-410635532" TargetMode="External" Id="rId1407"/><Relationship Type="http://schemas.openxmlformats.org/officeDocument/2006/relationships/hyperlink" Target="https://grantcue.com/foundations/astrup-family-foundation-472413421" TargetMode="External" Id="rId1408"/><Relationship Type="http://schemas.openxmlformats.org/officeDocument/2006/relationships/hyperlink" Target="https://grantcue.com/foundations/roger-and-nancy-mccabe-foundation-202990948" TargetMode="External" Id="rId1409"/><Relationship Type="http://schemas.openxmlformats.org/officeDocument/2006/relationships/hyperlink" Target="https://grantcue.com/foundations/turner-family-foundation-411975570" TargetMode="External" Id="rId1410"/><Relationship Type="http://schemas.openxmlformats.org/officeDocument/2006/relationships/hyperlink" Target="https://grantcue.com/foundations/the-eagle-foundation-208070601" TargetMode="External" Id="rId1411"/><Relationship Type="http://schemas.openxmlformats.org/officeDocument/2006/relationships/hyperlink" Target="https://grantcue.com/foundations/joseph-r-bayer-family-foundation-854018822" TargetMode="External" Id="rId1412"/><Relationship Type="http://schemas.openxmlformats.org/officeDocument/2006/relationships/hyperlink" Target="https://grantcue.com/foundations/the-walser-foundation-204968499" TargetMode="External" Id="rId1413"/><Relationship Type="http://schemas.openxmlformats.org/officeDocument/2006/relationships/hyperlink" Target="https://grantcue.com/foundations/robins-kaplan-foundation-411735325" TargetMode="External" Id="rId1414"/><Relationship Type="http://schemas.openxmlformats.org/officeDocument/2006/relationships/hyperlink" Target="https://www.pattersonfoundation.net/" TargetMode="External" Id="rId1415"/><Relationship Type="http://schemas.openxmlformats.org/officeDocument/2006/relationships/hyperlink" Target="https://grantcue.com/foundations/patterson-foundation-743076772" TargetMode="External" Id="rId1416"/><Relationship Type="http://schemas.openxmlformats.org/officeDocument/2006/relationships/hyperlink" Target="https://grantcue.com/foundations/roehl-family-foundation-476490311" TargetMode="External" Id="rId1417"/><Relationship Type="http://schemas.openxmlformats.org/officeDocument/2006/relationships/hyperlink" Target="https://donate.onecause.com/BAMEFOUNDATION" TargetMode="External" Id="rId1418"/><Relationship Type="http://schemas.openxmlformats.org/officeDocument/2006/relationships/hyperlink" Target="https://grantcue.com/foundations/bame-foundation-274159707" TargetMode="External" Id="rId1419"/><Relationship Type="http://schemas.openxmlformats.org/officeDocument/2006/relationships/hyperlink" Target="https://grantcue.com/foundations/margaret-h-and-james-e-kelley-foundation-inc-416017973" TargetMode="External" Id="rId1420"/><Relationship Type="http://schemas.openxmlformats.org/officeDocument/2006/relationships/hyperlink" Target="https://grantcue.com/foundations/fleetwood-foundation-411794941" TargetMode="External" Id="rId1421"/><Relationship Type="http://schemas.openxmlformats.org/officeDocument/2006/relationships/hyperlink" Target="https://grantcue.com/foundations/communicating-for-agriculture-scholarship-and-education-foundatio-411388895" TargetMode="External" Id="rId1422"/><Relationship Type="http://schemas.openxmlformats.org/officeDocument/2006/relationships/hyperlink" Target="https://grantcue.com/foundations/the-william-d-and-joyce-e-sexton-family-foundation-680551421" TargetMode="External" Id="rId1423"/><Relationship Type="http://schemas.openxmlformats.org/officeDocument/2006/relationships/hyperlink" Target="https://grantcue.com/foundations/rice-family-foundation-c-o-james-a-bowditch-363529826" TargetMode="External" Id="rId1424"/><Relationship Type="http://schemas.openxmlformats.org/officeDocument/2006/relationships/hyperlink" Target="https://grantcue.com/foundations/harold-f-griffiths-foundation-823381652" TargetMode="External" Id="rId1425"/><Relationship Type="http://schemas.openxmlformats.org/officeDocument/2006/relationships/hyperlink" Target="https://grantcue.com/foundations/skanse-family-foundation-464811031" TargetMode="External" Id="rId1426"/><Relationship Type="http://schemas.openxmlformats.org/officeDocument/2006/relationships/hyperlink" Target="https://grantcue.com/foundations/the-vann-family-foundation-inc-352008538" TargetMode="External" Id="rId1427"/><Relationship Type="http://schemas.openxmlformats.org/officeDocument/2006/relationships/hyperlink" Target="http://donaldson.com/en/about/community/foundation.html" TargetMode="External" Id="rId1428"/><Relationship Type="http://schemas.openxmlformats.org/officeDocument/2006/relationships/hyperlink" Target="https://grantcue.com/foundations/donaldson-foundation-416052950" TargetMode="External" Id="rId1429"/><Relationship Type="http://schemas.openxmlformats.org/officeDocument/2006/relationships/hyperlink" Target="https://www.wedumfoundation.org/" TargetMode="External" Id="rId1430"/><Relationship Type="http://schemas.openxmlformats.org/officeDocument/2006/relationships/hyperlink" Target="https://grantcue.com/foundations/ja-wedum-foundation-416025661" TargetMode="External" Id="rId1431"/><Relationship Type="http://schemas.openxmlformats.org/officeDocument/2006/relationships/hyperlink" Target="https://grantcue.com/foundations/rrw-and-florence-berglund-family-foundation-206126546" TargetMode="External" Id="rId1432"/><Relationship Type="http://schemas.openxmlformats.org/officeDocument/2006/relationships/hyperlink" Target="https://grantcue.com/foundations/campbell-foundation-carmen-d-campbell-trustee-411988560" TargetMode="External" Id="rId1433"/><Relationship Type="http://schemas.openxmlformats.org/officeDocument/2006/relationships/hyperlink" Target="https://grantcue.com/foundations/linsmayer-james-b-fdn-tr-main-356791172" TargetMode="External" Id="rId1434"/><Relationship Type="http://schemas.openxmlformats.org/officeDocument/2006/relationships/hyperlink" Target="https://grantcue.com/foundations/maggie-applauds-great-goals-in-education-inc-411884780" TargetMode="External" Id="rId1435"/><Relationship Type="http://schemas.openxmlformats.org/officeDocument/2006/relationships/hyperlink" Target="https://grantcue.com/foundations/penshorn-joshua-24-foundation-461586597" TargetMode="External" Id="rId1436"/><Relationship Type="http://schemas.openxmlformats.org/officeDocument/2006/relationships/hyperlink" Target="https://grantcue.com/foundations/ray-and-nylene-newkirk-family-foundation-853763691" TargetMode="External" Id="rId1437"/><Relationship Type="http://schemas.openxmlformats.org/officeDocument/2006/relationships/hyperlink" Target="https://www.wfamilyfoundation.org/" TargetMode="External" Id="rId1438"/><Relationship Type="http://schemas.openxmlformats.org/officeDocument/2006/relationships/hyperlink" Target="https://grantcue.com/foundations/weyerhaeuser-family-foundationinc-416012062" TargetMode="External" Id="rId1439"/><Relationship Type="http://schemas.openxmlformats.org/officeDocument/2006/relationships/hyperlink" Target="https://grantcue.com/foundations/marilyn-and-glen-nelson-family-foundation-411876884" TargetMode="External" Id="rId1440"/><Relationship Type="http://schemas.openxmlformats.org/officeDocument/2006/relationships/hyperlink" Target="https://grantcue.com/foundations/joseph-f-and-mary-m-fleischhacker-family-foundation-476591915" TargetMode="External" Id="rId1441"/><Relationship Type="http://schemas.openxmlformats.org/officeDocument/2006/relationships/hyperlink" Target="https://www.thestevenssquarefoundation.org/" TargetMode="External" Id="rId1442"/><Relationship Type="http://schemas.openxmlformats.org/officeDocument/2006/relationships/hyperlink" Target="https://grantcue.com/foundations/stevens-square-foundation-411380920" TargetMode="External" Id="rId1443"/><Relationship Type="http://schemas.openxmlformats.org/officeDocument/2006/relationships/hyperlink" Target="https://grantcue.com/foundations/raymond-b-pinson-family-foundation-411922232" TargetMode="External" Id="rId1444"/><Relationship Type="http://schemas.openxmlformats.org/officeDocument/2006/relationships/hyperlink" Target="https://grantcue.com/foundations/patricia-ann-emberg-charitable-trust-301251567" TargetMode="External" Id="rId1445"/><Relationship Type="http://schemas.openxmlformats.org/officeDocument/2006/relationships/hyperlink" Target="https://grantcue.com/foundations/the-hodder-family-foundation-c-o-abbot-downing-mac-n9305-530-843967503" TargetMode="External" Id="rId1446"/><Relationship Type="http://schemas.openxmlformats.org/officeDocument/2006/relationships/hyperlink" Target="https://grantcue.com/foundations/the-william-and-sandra-snyder-foundation-812999373" TargetMode="External" Id="rId1447"/><Relationship Type="http://schemas.openxmlformats.org/officeDocument/2006/relationships/hyperlink" Target="https://grantcue.com/foundations/mark-and-virginia-rometty-foundation-996848615" TargetMode="External" Id="rId1448"/><Relationship Type="http://schemas.openxmlformats.org/officeDocument/2006/relationships/hyperlink" Target="https://grantcue.com/foundations/albert-w-cherne-foundation-237005356" TargetMode="External" Id="rId1449"/><Relationship Type="http://schemas.openxmlformats.org/officeDocument/2006/relationships/hyperlink" Target="https://grantcue.com/foundations/w-g-christianson-foundation-411743109" TargetMode="External" Id="rId1450"/><Relationship Type="http://schemas.openxmlformats.org/officeDocument/2006/relationships/hyperlink" Target="https://grantcue.com/foundations/mary-and-ralph-gesualdo-family-foundation-461584255" TargetMode="External" Id="rId1451"/><Relationship Type="http://schemas.openxmlformats.org/officeDocument/2006/relationships/hyperlink" Target="https://grantcue.com/foundations/patrick-and-colleen-bollom-charitable-tr-876858206" TargetMode="External" Id="rId1452"/><Relationship Type="http://schemas.openxmlformats.org/officeDocument/2006/relationships/hyperlink" Target="https://grantcue.com/foundations/chorzempa-family-foundation-411875585" TargetMode="External" Id="rId1453"/><Relationship Type="http://schemas.openxmlformats.org/officeDocument/2006/relationships/hyperlink" Target="https://www.halletttrusts.org/" TargetMode="External" Id="rId1454"/><Relationship Type="http://schemas.openxmlformats.org/officeDocument/2006/relationships/hyperlink" Target="https://grantcue.com/foundations/e-w-hallett-charitable-tr-ua-416261160" TargetMode="External" Id="rId1455"/><Relationship Type="http://schemas.openxmlformats.org/officeDocument/2006/relationships/hyperlink" Target="https://grantcue.com/foundations/hej-field-foundation-inc-921275711" TargetMode="External" Id="rId1456"/><Relationship Type="http://schemas.openxmlformats.org/officeDocument/2006/relationships/hyperlink" Target="https://grantcue.com/foundations/the-janice-gardner-foundation-411603464" TargetMode="External" Id="rId1457"/><Relationship Type="http://schemas.openxmlformats.org/officeDocument/2006/relationships/hyperlink" Target="https://grantcue.com/foundations/julie-and-doug-baker-jr-foundation-461734894" TargetMode="External" Id="rId1458"/><Relationship Type="http://schemas.openxmlformats.org/officeDocument/2006/relationships/hyperlink" Target="https://grantcue.com/foundations/inspired-investment-leadership-474229930" TargetMode="External" Id="rId1459"/><Relationship Type="http://schemas.openxmlformats.org/officeDocument/2006/relationships/hyperlink" Target="https://ottertail.com/" TargetMode="External" Id="rId1460"/><Relationship Type="http://schemas.openxmlformats.org/officeDocument/2006/relationships/hyperlink" Target="https://grantcue.com/foundations/otter-tail-corporation-foundation-831883575" TargetMode="External" Id="rId1461"/><Relationship Type="http://schemas.openxmlformats.org/officeDocument/2006/relationships/hyperlink" Target="https://grantcue.com/foundations/philotimo-foundation-453914930" TargetMode="External" Id="rId1462"/><Relationship Type="http://schemas.openxmlformats.org/officeDocument/2006/relationships/hyperlink" Target="https://grantcue.com/foundations/api-group-foundation-844060369" TargetMode="External" Id="rId1463"/><Relationship Type="http://schemas.openxmlformats.org/officeDocument/2006/relationships/hyperlink" Target="https://grantcue.com/foundations/guy-grove-family-foundation-200197268" TargetMode="External" Id="rId1464"/><Relationship Type="http://schemas.openxmlformats.org/officeDocument/2006/relationships/hyperlink" Target="https://grantcue.com/foundations/paul-and-suzanne-hanifl-foundation-364334519" TargetMode="External" Id="rId1465"/><Relationship Type="http://schemas.openxmlformats.org/officeDocument/2006/relationships/hyperlink" Target="https://grantcue.com/foundations/alfred-a-iversen-and-family-foundation-043781038" TargetMode="External" Id="rId1466"/><Relationship Type="http://schemas.openxmlformats.org/officeDocument/2006/relationships/hyperlink" Target="https://grantcue.com/foundations/elmar-family-foundation-c-o-marshall-lehman-271454722" TargetMode="External" Id="rId1467"/><Relationship Type="http://schemas.openxmlformats.org/officeDocument/2006/relationships/hyperlink" Target="https://grantcue.com/foundations/the-engdahl-family-foundation-c-o-nancy-graser-205257180" TargetMode="External" Id="rId1468"/><Relationship Type="http://schemas.openxmlformats.org/officeDocument/2006/relationships/hyperlink" Target="https://grantcue.com/foundations/bernard-and-nancy-karwick-foundation-c-o-carneypacheco-and-frangiosa-pc-814726531" TargetMode="External" Id="rId1469"/><Relationship Type="http://schemas.openxmlformats.org/officeDocument/2006/relationships/hyperlink" Target="https://grantcue.com/foundations/mark-g-and-teresa-m-fleischhacker-family-foundation-476649415" TargetMode="External" Id="rId1470"/><Relationship Type="http://schemas.openxmlformats.org/officeDocument/2006/relationships/hyperlink" Target="https://grantcue.com/foundations/hb-fuller-company-foundation-363500811" TargetMode="External" Id="rId1471"/><Relationship Type="http://schemas.openxmlformats.org/officeDocument/2006/relationships/hyperlink" Target="https://www.grottofoundation.org/" TargetMode="External" Id="rId1472"/><Relationship Type="http://schemas.openxmlformats.org/officeDocument/2006/relationships/hyperlink" Target="https://grantcue.com/foundations/grotto-foundation-inc-416052604" TargetMode="External" Id="rId1473"/><Relationship Type="http://schemas.openxmlformats.org/officeDocument/2006/relationships/hyperlink" Target="https://grantcue.com/foundations/schmoker-family-foundation-363493282" TargetMode="External" Id="rId1474"/><Relationship Type="http://schemas.openxmlformats.org/officeDocument/2006/relationships/hyperlink" Target="https://grantcue.com/foundations/cossack-foundation-203635940" TargetMode="External" Id="rId1475"/><Relationship Type="http://schemas.openxmlformats.org/officeDocument/2006/relationships/hyperlink" Target="https://grantcue.com/foundations/schwan-s-corporate-giving-foundation-411990835" TargetMode="External" Id="rId1476"/><Relationship Type="http://schemas.openxmlformats.org/officeDocument/2006/relationships/hyperlink" Target="https://grantcue.com/foundations/kinney-family-foundation-651205543" TargetMode="External" Id="rId1477"/><Relationship Type="http://schemas.openxmlformats.org/officeDocument/2006/relationships/hyperlink" Target="https://grantcue.com/foundations/river-road-foundation-412008605" TargetMode="External" Id="rId1478"/><Relationship Type="http://schemas.openxmlformats.org/officeDocument/2006/relationships/hyperlink" Target="https://grantcue.com/foundations/ocora-foundation-854273077" TargetMode="External" Id="rId1479"/><Relationship Type="http://schemas.openxmlformats.org/officeDocument/2006/relationships/hyperlink" Target="https://grantcue.com/foundations/mcvay-foundation-363311833" TargetMode="External" Id="rId1480"/><Relationship Type="http://schemas.openxmlformats.org/officeDocument/2006/relationships/hyperlink" Target="https://grantcue.com/foundations/the-jaye-f-and-betty-f-dyer-foundation-411390020" TargetMode="External" Id="rId1481"/><Relationship Type="http://schemas.openxmlformats.org/officeDocument/2006/relationships/hyperlink" Target="https://grantcue.com/foundations/the-lulu-foundation-823555198" TargetMode="External" Id="rId1482"/><Relationship Type="http://schemas.openxmlformats.org/officeDocument/2006/relationships/hyperlink" Target="https://grantcue.com/foundations/van-dykebilly-foundation-463987730" TargetMode="External" Id="rId1483"/><Relationship Type="http://schemas.openxmlformats.org/officeDocument/2006/relationships/hyperlink" Target="https://grantcue.com/foundations/joy-in-blue-foundation-830528682" TargetMode="External" Id="rId1484"/><Relationship Type="http://schemas.openxmlformats.org/officeDocument/2006/relationships/hyperlink" Target="https://grantcue.com/foundations/albert-victor-ravenholt-fund-800656106" TargetMode="External" Id="rId1485"/><Relationship Type="http://schemas.openxmlformats.org/officeDocument/2006/relationships/hyperlink" Target="https://grantcue.com/foundations/buuck-family-foundation-411796911" TargetMode="External" Id="rId1486"/><Relationship Type="http://schemas.openxmlformats.org/officeDocument/2006/relationships/hyperlink" Target="https://www.sunderland.org/" TargetMode="External" Id="rId1487"/><Relationship Type="http://schemas.openxmlformats.org/officeDocument/2006/relationships/hyperlink" Target="https://grantcue.com/foundations/the-sunderland-foundation-446011082" TargetMode="External" Id="rId1488"/><Relationship Type="http://schemas.openxmlformats.org/officeDocument/2006/relationships/hyperlink" Target="https://www.kauffman.org/" TargetMode="External" Id="rId1489"/><Relationship Type="http://schemas.openxmlformats.org/officeDocument/2006/relationships/hyperlink" Target="https://grantcue.com/foundations/ewing-marion-kauffman-foundation-436064859" TargetMode="External" Id="rId1490"/><Relationship Type="http://schemas.openxmlformats.org/officeDocument/2006/relationships/hyperlink" Target="https://grantcue.com/foundations/the-crawford-taylor-foundation-431790817" TargetMode="External" Id="rId1491"/><Relationship Type="http://schemas.openxmlformats.org/officeDocument/2006/relationships/hyperlink" Target="https://herzogfoundation.com/" TargetMode="External" Id="rId1492"/><Relationship Type="http://schemas.openxmlformats.org/officeDocument/2006/relationships/hyperlink" Target="https://grantcue.com/foundations/stanley-m-herzog-charitable-foundation-814698720" TargetMode="External" Id="rId1493"/><Relationship Type="http://schemas.openxmlformats.org/officeDocument/2006/relationships/hyperlink" Target="https://grantcue.com/foundations/edward-jones-foundation-921435643" TargetMode="External" Id="rId1494"/><Relationship Type="http://schemas.openxmlformats.org/officeDocument/2006/relationships/hyperlink" Target="https://grantcue.com/foundations/mac-five-foundation-inc-364507175" TargetMode="External" Id="rId1495"/><Relationship Type="http://schemas.openxmlformats.org/officeDocument/2006/relationships/hyperlink" Target="https://www.jsmf.org/" TargetMode="External" Id="rId1496"/><Relationship Type="http://schemas.openxmlformats.org/officeDocument/2006/relationships/hyperlink" Target="https://grantcue.com/foundations/james-s-mcdonnell-foundation-542074788" TargetMode="External" Id="rId1497"/><Relationship Type="http://schemas.openxmlformats.org/officeDocument/2006/relationships/hyperlink" Target="https://grantcue.com/foundations/the-jsm-charitable-trust-431769438" TargetMode="External" Id="rId1498"/><Relationship Type="http://schemas.openxmlformats.org/officeDocument/2006/relationships/hyperlink" Target="https://grantcue.com/foundations/www-foundation-953694741" TargetMode="External" Id="rId1499"/><Relationship Type="http://schemas.openxmlformats.org/officeDocument/2006/relationships/hyperlink" Target="https://grantcue.com/foundations/hauck-charitable-foundation-431467676" TargetMode="External" Id="rId1500"/><Relationship Type="http://schemas.openxmlformats.org/officeDocument/2006/relationships/hyperlink" Target="https://grantcue.com/foundations/the-bolick-foundation-566086348" TargetMode="External" Id="rId1501"/><Relationship Type="http://schemas.openxmlformats.org/officeDocument/2006/relationships/hyperlink" Target="https://grantcue.com/foundations/world-wide-technology-foundation-263571211" TargetMode="External" Id="rId1502"/><Relationship Type="http://schemas.openxmlformats.org/officeDocument/2006/relationships/hyperlink" Target="https://grantcue.com/foundations/the-hws-charitable-foundation-inc-133666768" TargetMode="External" Id="rId1503"/><Relationship Type="http://schemas.openxmlformats.org/officeDocument/2006/relationships/hyperlink" Target="https://grantcue.com/foundations/steward-family-foundation-461802424" TargetMode="External" Id="rId1504"/><Relationship Type="http://schemas.openxmlformats.org/officeDocument/2006/relationships/hyperlink" Target="https://grantcue.com/foundations/michael-and-noemi-neidorff-family-founda-921373749" TargetMode="External" Id="rId1505"/><Relationship Type="http://schemas.openxmlformats.org/officeDocument/2006/relationships/hyperlink" Target="https://grantcue.com/foundations/maccarthy-foundation-452225206" TargetMode="External" Id="rId1506"/><Relationship Type="http://schemas.openxmlformats.org/officeDocument/2006/relationships/hyperlink" Target="https://bergesfamilyfoundation.org/" TargetMode="External" Id="rId1507"/><Relationship Type="http://schemas.openxmlformats.org/officeDocument/2006/relationships/hyperlink" Target="https://grantcue.com/foundations/berges-family-foundation-471426743" TargetMode="External" Id="rId1508"/><Relationship Type="http://schemas.openxmlformats.org/officeDocument/2006/relationships/hyperlink" Target="https://grantcue.com/foundations/the-call-of-duty-endowment-371589072" TargetMode="External" Id="rId1509"/><Relationship Type="http://schemas.openxmlformats.org/officeDocument/2006/relationships/hyperlink" Target="https://grantcue.com/foundations/william-t-kemper-foundation-commerce-bank-trustee-436345116" TargetMode="External" Id="rId1510"/><Relationship Type="http://schemas.openxmlformats.org/officeDocument/2006/relationships/hyperlink" Target="https://grantcue.com/foundations/taylor-family-foundation-900686250" TargetMode="External" Id="rId1511"/><Relationship Type="http://schemas.openxmlformats.org/officeDocument/2006/relationships/hyperlink" Target="https://grantcue.com/foundations/alvin-goldfarb-foundation-431621937" TargetMode="External" Id="rId1512"/><Relationship Type="http://schemas.openxmlformats.org/officeDocument/2006/relationships/hyperlink" Target="https://grantcue.com/foundations/the-bellwether-foundation-222635309" TargetMode="External" Id="rId1513"/><Relationship Type="http://schemas.openxmlformats.org/officeDocument/2006/relationships/hyperlink" Target="https://grantcue.com/foundations/boniface-foundation-431841204" TargetMode="External" Id="rId1514"/><Relationship Type="http://schemas.openxmlformats.org/officeDocument/2006/relationships/hyperlink" Target="https://grantcue.com/foundations/julius-and-katheryn-hommer-foundation-232847257" TargetMode="External" Id="rId1515"/><Relationship Type="http://schemas.openxmlformats.org/officeDocument/2006/relationships/hyperlink" Target="https://www.mmkf.org/" TargetMode="External" Id="rId1516"/><Relationship Type="http://schemas.openxmlformats.org/officeDocument/2006/relationships/hyperlink" Target="https://grantcue.com/foundations/muriel-mcbrien-kauffman-family-foundation-431460787" TargetMode="External" Id="rId1517"/><Relationship Type="http://schemas.openxmlformats.org/officeDocument/2006/relationships/hyperlink" Target="https://grantcue.com/foundations/sally-ann-firestone-foundation-431330037" TargetMode="External" Id="rId1518"/><Relationship Type="http://schemas.openxmlformats.org/officeDocument/2006/relationships/hyperlink" Target="https://grantcue.com/foundations/eric-p-and-evelyn-e-newman-charitable-foundation-dtd-8-1-2013-463396538" TargetMode="External" Id="rId1519"/><Relationship Type="http://schemas.openxmlformats.org/officeDocument/2006/relationships/hyperlink" Target="https://grantcue.com/foundations/pershing-charitable-trust-436103545" TargetMode="External" Id="rId1520"/><Relationship Type="http://schemas.openxmlformats.org/officeDocument/2006/relationships/hyperlink" Target="https://grantcue.com/foundations/community-impact-network-823242275" TargetMode="External" Id="rId1521"/><Relationship Type="http://schemas.openxmlformats.org/officeDocument/2006/relationships/hyperlink" Target="https://grantcue.com/foundations/hab-charitable-corporation-820722046" TargetMode="External" Id="rId1522"/><Relationship Type="http://schemas.openxmlformats.org/officeDocument/2006/relationships/hyperlink" Target="https://www.soslandfoundation.org/" TargetMode="External" Id="rId1523"/><Relationship Type="http://schemas.openxmlformats.org/officeDocument/2006/relationships/hyperlink" Target="https://grantcue.com/foundations/the-sosland-foundation-446007129" TargetMode="External" Id="rId1524"/><Relationship Type="http://schemas.openxmlformats.org/officeDocument/2006/relationships/hyperlink" Target="https://grantcue.com/foundations/adele-braun-charitable-foundation-266407431" TargetMode="External" Id="rId1525"/><Relationship Type="http://schemas.openxmlformats.org/officeDocument/2006/relationships/hyperlink" Target="https://grantcue.com/foundations/robert-l-mccarthy-charitable-trust-853138236" TargetMode="External" Id="rId1526"/><Relationship Type="http://schemas.openxmlformats.org/officeDocument/2006/relationships/hyperlink" Target="https://grantcue.com/foundations/the-jeremiah-924-foundation-461301779" TargetMode="External" Id="rId1527"/><Relationship Type="http://schemas.openxmlformats.org/officeDocument/2006/relationships/hyperlink" Target="https://danabrowncharitabletrust.org/" TargetMode="External" Id="rId1528"/><Relationship Type="http://schemas.openxmlformats.org/officeDocument/2006/relationships/hyperlink" Target="https://grantcue.com/foundations/brown-dana-charitable-trust-436531876" TargetMode="External" Id="rId1529"/><Relationship Type="http://schemas.openxmlformats.org/officeDocument/2006/relationships/hyperlink" Target="https://grantcue.com/foundations/jefferson-foundation-900898945" TargetMode="External" Id="rId1530"/><Relationship Type="http://schemas.openxmlformats.org/officeDocument/2006/relationships/hyperlink" Target="https://grantcue.com/foundations/dennis-m-jones-family-foundation-436786094" TargetMode="External" Id="rId1531"/><Relationship Type="http://schemas.openxmlformats.org/officeDocument/2006/relationships/hyperlink" Target="https://grantcue.com/foundations/k-ed-foundation-872127462" TargetMode="External" Id="rId1532"/><Relationship Type="http://schemas.openxmlformats.org/officeDocument/2006/relationships/hyperlink" Target="https://grantcue.com/foundations/the-stowers-foundation-326176805" TargetMode="External" Id="rId1533"/><Relationship Type="http://schemas.openxmlformats.org/officeDocument/2006/relationships/hyperlink" Target="https://grantcue.com/foundations/gateway-foundation-206294706" TargetMode="External" Id="rId1534"/><Relationship Type="http://schemas.openxmlformats.org/officeDocument/2006/relationships/hyperlink" Target="https://grantcue.com/foundations/jordan-mary-r-and-ettie-a-charitable-436020554" TargetMode="External" Id="rId1535"/><Relationship Type="http://schemas.openxmlformats.org/officeDocument/2006/relationships/hyperlink" Target="https://grantcue.com/foundations/orscheln-industries-foundation-inc-237115623" TargetMode="External" Id="rId1536"/><Relationship Type="http://schemas.openxmlformats.org/officeDocument/2006/relationships/hyperlink" Target="https://grantcue.com/foundations/rx-foundation-810556499" TargetMode="External" Id="rId1537"/><Relationship Type="http://schemas.openxmlformats.org/officeDocument/2006/relationships/hyperlink" Target="https://grantcue.com/foundations/the-william-r-orthwein-jr-and-laura-rand-orthwein-foundation-inc-464746588" TargetMode="External" Id="rId1538"/><Relationship Type="http://schemas.openxmlformats.org/officeDocument/2006/relationships/hyperlink" Target="https://grantcue.com/foundations/the-sherman-family-foundation-c-o-mary-n-sherman-205667031" TargetMode="External" Id="rId1539"/><Relationship Type="http://schemas.openxmlformats.org/officeDocument/2006/relationships/hyperlink" Target="https://emallinckrodtfoundation.org/" TargetMode="External" Id="rId1540"/><Relationship Type="http://schemas.openxmlformats.org/officeDocument/2006/relationships/hyperlink" Target="https://grantcue.com/foundations/edward-j-mallinckrodt-jr-foundation-436030295" TargetMode="External" Id="rId1541"/><Relationship Type="http://schemas.openxmlformats.org/officeDocument/2006/relationships/hyperlink" Target="https://grantcue.com/foundations/jay-henges-charitable-trust-431197938" TargetMode="External" Id="rId1542"/><Relationship Type="http://schemas.openxmlformats.org/officeDocument/2006/relationships/hyperlink" Target="https://grantcue.com/foundations/loyce-and-annette-turner-foundation-inc-582360399" TargetMode="External" Id="rId1543"/><Relationship Type="http://schemas.openxmlformats.org/officeDocument/2006/relationships/hyperlink" Target="https://grantcue.com/foundations/viragh-family-foundation-522284009" TargetMode="External" Id="rId1544"/><Relationship Type="http://schemas.openxmlformats.org/officeDocument/2006/relationships/hyperlink" Target="https://www.francisfoundation.org/" TargetMode="External" Id="rId1545"/><Relationship Type="http://schemas.openxmlformats.org/officeDocument/2006/relationships/hyperlink" Target="https://grantcue.com/foundations/the-francis-family-foundation-431492132" TargetMode="External" Id="rId1546"/><Relationship Type="http://schemas.openxmlformats.org/officeDocument/2006/relationships/hyperlink" Target="https://grantcue.com/foundations/a-j-schwartze-community-foundation-431092255" TargetMode="External" Id="rId1547"/><Relationship Type="http://schemas.openxmlformats.org/officeDocument/2006/relationships/hyperlink" Target="https://grantcue.com/foundations/cruse-lee-h-trust-dtd-04301987-766188736" TargetMode="External" Id="rId1548"/><Relationship Type="http://schemas.openxmlformats.org/officeDocument/2006/relationships/hyperlink" Target="https://grantcue.com/foundations/souers-charitable-trust-436079817" TargetMode="External" Id="rId1549"/><Relationship Type="http://schemas.openxmlformats.org/officeDocument/2006/relationships/hyperlink" Target="https://grantcue.com/foundations/the-dierberg-foundation-436897690" TargetMode="External" Id="rId1550"/><Relationship Type="http://schemas.openxmlformats.org/officeDocument/2006/relationships/hyperlink" Target="https://grantcue.com/foundations/ross-family-foundation-466432496" TargetMode="External" Id="rId1551"/><Relationship Type="http://schemas.openxmlformats.org/officeDocument/2006/relationships/hyperlink" Target="https://grantcue.com/foundations/rio-vista-foundation-475213534" TargetMode="External" Id="rId1552"/><Relationship Type="http://schemas.openxmlformats.org/officeDocument/2006/relationships/hyperlink" Target="https://grantcue.com/foundations/lay-family-foundation-a-corporation-c-o-tod-moses-cpa-431510405" TargetMode="External" Id="rId1553"/><Relationship Type="http://schemas.openxmlformats.org/officeDocument/2006/relationships/hyperlink" Target="https://grantcue.com/foundations/august-a-busch-iii-charitable-trust-431435400" TargetMode="External" Id="rId1554"/><Relationship Type="http://schemas.openxmlformats.org/officeDocument/2006/relationships/hyperlink" Target="https://grantcue.com/foundations/hatch-foundation-843891130" TargetMode="External" Id="rId1555"/><Relationship Type="http://schemas.openxmlformats.org/officeDocument/2006/relationships/hyperlink" Target="https://grantcue.com/foundations/the-kranzberg-family-charitable-foundation-436852835" TargetMode="External" Id="rId1556"/><Relationship Type="http://schemas.openxmlformats.org/officeDocument/2006/relationships/hyperlink" Target="https://grantcue.com/foundations/victor-e-speas-foundation-446008340" TargetMode="External" Id="rId1557"/><Relationship Type="http://schemas.openxmlformats.org/officeDocument/2006/relationships/hyperlink" Target="https://grantcue.com/foundations/snug-harbor-foundation-376589535" TargetMode="External" Id="rId1558"/><Relationship Type="http://schemas.openxmlformats.org/officeDocument/2006/relationships/hyperlink" Target="https://grantcue.com/foundations/rga-foundation-813433180" TargetMode="External" Id="rId1559"/><Relationship Type="http://schemas.openxmlformats.org/officeDocument/2006/relationships/hyperlink" Target="https://grantcue.com/foundations/ir-tua-kd-and-ml-steadley-charitable-436120866" TargetMode="External" Id="rId1560"/><Relationship Type="http://schemas.openxmlformats.org/officeDocument/2006/relationships/hyperlink" Target="https://grantcue.com/foundations/oppenstein-brothers-foundation-436203035" TargetMode="External" Id="rId1561"/><Relationship Type="http://schemas.openxmlformats.org/officeDocument/2006/relationships/hyperlink" Target="https://grantcue.com/foundations/sarli-family-foundation-331020940" TargetMode="External" Id="rId1562"/><Relationship Type="http://schemas.openxmlformats.org/officeDocument/2006/relationships/hyperlink" Target="https://grantcue.com/foundations/stifel-foundation-inc-271439256" TargetMode="External" Id="rId1563"/><Relationship Type="http://schemas.openxmlformats.org/officeDocument/2006/relationships/hyperlink" Target="https://grantcue.com/foundations/trio-foundation-of-st-louis-431553538" TargetMode="External" Id="rId1564"/><Relationship Type="http://schemas.openxmlformats.org/officeDocument/2006/relationships/hyperlink" Target="https://grantcue.com/foundations/jmg-foundation-273017668" TargetMode="External" Id="rId1565"/><Relationship Type="http://schemas.openxmlformats.org/officeDocument/2006/relationships/hyperlink" Target="https://grantcue.com/foundations/the-william-v-campbell-family-foundation-270387300" TargetMode="External" Id="rId1566"/><Relationship Type="http://schemas.openxmlformats.org/officeDocument/2006/relationships/hyperlink" Target="https://grantcue.com/foundations/interco-charitable-trust-311593436" TargetMode="External" Id="rId1567"/><Relationship Type="http://schemas.openxmlformats.org/officeDocument/2006/relationships/hyperlink" Target="https://grantcue.com/foundations/henry-a-jubel-foundation-453551627" TargetMode="External" Id="rId1568"/><Relationship Type="http://schemas.openxmlformats.org/officeDocument/2006/relationships/hyperlink" Target="https://grantcue.com/foundations/umb-financial-corporation-charitable-205093263" TargetMode="External" Id="rId1569"/><Relationship Type="http://schemas.openxmlformats.org/officeDocument/2006/relationships/hyperlink" Target="https://grantcue.com/foundations/melva-long-trust-306722342" TargetMode="External" Id="rId1570"/><Relationship Type="http://schemas.openxmlformats.org/officeDocument/2006/relationships/hyperlink" Target="https://grantcue.com/foundations/the-blue-cloud-foundation-inc-921328095" TargetMode="External" Id="rId1571"/><Relationship Type="http://schemas.openxmlformats.org/officeDocument/2006/relationships/hyperlink" Target="https://grantcue.com/foundations/pott-foundation-436041541" TargetMode="External" Id="rId1572"/><Relationship Type="http://schemas.openxmlformats.org/officeDocument/2006/relationships/hyperlink" Target="https://grantcue.com/foundations/r-c-kemper-jr-charitable-trust-10023600-446013840" TargetMode="External" Id="rId1573"/><Relationship Type="http://schemas.openxmlformats.org/officeDocument/2006/relationships/hyperlink" Target="https://grantcue.com/foundations/hermann-family-foundation-431616989" TargetMode="External" Id="rId1574"/><Relationship Type="http://schemas.openxmlformats.org/officeDocument/2006/relationships/hyperlink" Target="https://grantcue.com/foundations/evergreen-hills-homes-charitable-foundation-431093578" TargetMode="External" Id="rId1575"/><Relationship Type="http://schemas.openxmlformats.org/officeDocument/2006/relationships/hyperlink" Target="https://grantcue.com/foundations/enid-and-crosby-kemper-foundation-10018904-237279896" TargetMode="External" Id="rId1576"/><Relationship Type="http://schemas.openxmlformats.org/officeDocument/2006/relationships/hyperlink" Target="https://grantcue.com/foundations/wm-and-margaret-schreiber-char-tr-326490204" TargetMode="External" Id="rId1577"/><Relationship Type="http://schemas.openxmlformats.org/officeDocument/2006/relationships/hyperlink" Target="https://grantcue.com/foundations/the-baum-family-foundation-352481660" TargetMode="External" Id="rId1578"/><Relationship Type="http://schemas.openxmlformats.org/officeDocument/2006/relationships/hyperlink" Target="https://grantcue.com/foundations/hayden-freedom-foundation-844457911" TargetMode="External" Id="rId1579"/><Relationship Type="http://schemas.openxmlformats.org/officeDocument/2006/relationships/hyperlink" Target="https://grantcue.com/foundations/william-t-kemper-charitable-trust-10015200-436362480" TargetMode="External" Id="rId1580"/><Relationship Type="http://schemas.openxmlformats.org/officeDocument/2006/relationships/hyperlink" Target="https://grantcue.com/foundations/richard-j-stern-foundation-for-the-arts-commerce-bank-trustee-436313811" TargetMode="External" Id="rId1581"/><Relationship Type="http://schemas.openxmlformats.org/officeDocument/2006/relationships/hyperlink" Target="https://grantcue.com/foundations/o-loughlin-family-foundation-814146828" TargetMode="External" Id="rId1582"/><Relationship Type="http://schemas.openxmlformats.org/officeDocument/2006/relationships/hyperlink" Target="https://grantcue.com/foundations/j-r-albert-foundation-260147405" TargetMode="External" Id="rId1583"/><Relationship Type="http://schemas.openxmlformats.org/officeDocument/2006/relationships/hyperlink" Target="https://grantcue.com/foundations/richard-riney-family-foundation-823411673" TargetMode="External" Id="rId1584"/><Relationship Type="http://schemas.openxmlformats.org/officeDocument/2006/relationships/hyperlink" Target="https://grantcue.com/foundations/the-shaughnessy-family-foundation-c-o-joseph-f-shaughnessy-436648962" TargetMode="External" Id="rId1585"/><Relationship Type="http://schemas.openxmlformats.org/officeDocument/2006/relationships/hyperlink" Target="https://grantcue.com/foundations/edward-f-swinney-trust-446009264" TargetMode="External" Id="rId1586"/><Relationship Type="http://schemas.openxmlformats.org/officeDocument/2006/relationships/hyperlink" Target="https://grantcue.com/foundations/jack-and-robin-hake-foundation-271417162" TargetMode="External" Id="rId1587"/><Relationship Type="http://schemas.openxmlformats.org/officeDocument/2006/relationships/hyperlink" Target="https://grantcue.com/foundations/deer-creek-foundation-436052774" TargetMode="External" Id="rId1588"/><Relationship Type="http://schemas.openxmlformats.org/officeDocument/2006/relationships/hyperlink" Target="https://grantcue.com/foundations/tua-clayton-and-odessa-l-ofstad-fdn-856300108" TargetMode="External" Id="rId1589"/><Relationship Type="http://schemas.openxmlformats.org/officeDocument/2006/relationships/hyperlink" Target="https://grantcue.com/foundations/v-and-h-charitable-foundation-436378149" TargetMode="External" Id="rId1590"/><Relationship Type="http://schemas.openxmlformats.org/officeDocument/2006/relationships/hyperlink" Target="http://robleefoundation.org/applying.php" TargetMode="External" Id="rId1591"/><Relationship Type="http://schemas.openxmlformats.org/officeDocument/2006/relationships/hyperlink" Target="https://grantcue.com/foundations/joseph-and-florence-roblee-foundation-436109579" TargetMode="External" Id="rId1592"/><Relationship Type="http://schemas.openxmlformats.org/officeDocument/2006/relationships/hyperlink" Target="https://grantcue.com/foundations/the-black-cheslik-family-foundation-854166535" TargetMode="External" Id="rId1593"/><Relationship Type="http://schemas.openxmlformats.org/officeDocument/2006/relationships/hyperlink" Target="https://grantcue.com/foundations/garcia-family-foundation-i-inc-542085787" TargetMode="External" Id="rId1594"/><Relationship Type="http://schemas.openxmlformats.org/officeDocument/2006/relationships/hyperlink" Target="https://grantcue.com/foundations/miller-nichols-charitable-foundation-431567351" TargetMode="External" Id="rId1595"/><Relationship Type="http://schemas.openxmlformats.org/officeDocument/2006/relationships/hyperlink" Target="https://grantcue.com/foundations/spire-foundation-436068197" TargetMode="External" Id="rId1596"/><Relationship Type="http://schemas.openxmlformats.org/officeDocument/2006/relationships/hyperlink" Target="https://grantcue.com/foundations/tom-w-bennett-estate-306311068" TargetMode="External" Id="rId1597"/><Relationship Type="http://schemas.openxmlformats.org/officeDocument/2006/relationships/hyperlink" Target="https://grantcue.com/foundations/canfield-family-foundation-436854712" TargetMode="External" Id="rId1598"/><Relationship Type="http://schemas.openxmlformats.org/officeDocument/2006/relationships/hyperlink" Target="https://grantcue.com/foundations/julian-i-and-hope-r-edison-foundation-inc-436027034" TargetMode="External" Id="rId1599"/><Relationship Type="http://schemas.openxmlformats.org/officeDocument/2006/relationships/hyperlink" Target="https://grantcue.com/foundations/bunge-foundation-431617648" TargetMode="External" Id="rId1600"/><Relationship Type="http://schemas.openxmlformats.org/officeDocument/2006/relationships/hyperlink" Target="https://grantcue.com/foundations/j-walter-thompson-company-fund-inc-136020644" TargetMode="External" Id="rId1601"/><Relationship Type="http://schemas.openxmlformats.org/officeDocument/2006/relationships/hyperlink" Target="https://www.gaeafoundation.org/" TargetMode="External" Id="rId1602"/><Relationship Type="http://schemas.openxmlformats.org/officeDocument/2006/relationships/hyperlink" Target="https://grantcue.com/foundations/surendra-and-karen-gupta-arc-foundation-431889980" TargetMode="External" Id="rId1603"/><Relationship Type="http://schemas.openxmlformats.org/officeDocument/2006/relationships/hyperlink" Target="https://grantcue.com/foundations/robert-e-oliphant-charitable-foundation-trust-316652673" TargetMode="External" Id="rId1604"/><Relationship Type="http://schemas.openxmlformats.org/officeDocument/2006/relationships/hyperlink" Target="https://grantcue.com/foundations/g-kenneth-and-ann-baum-philanthropic-fund-464198523" TargetMode="External" Id="rId1605"/><Relationship Type="http://schemas.openxmlformats.org/officeDocument/2006/relationships/hyperlink" Target="https://grantcue.com/foundations/wsdc-foundation-205444923" TargetMode="External" Id="rId1606"/><Relationship Type="http://schemas.openxmlformats.org/officeDocument/2006/relationships/hyperlink" Target="https://grantcue.com/foundations/commerce-bancshares-foundation-446012453" TargetMode="External" Id="rId1607"/><Relationship Type="http://schemas.openxmlformats.org/officeDocument/2006/relationships/hyperlink" Target="https://grantcue.com/foundations/mason-ave-family-foundation-376634026" TargetMode="External" Id="rId1608"/><Relationship Type="http://schemas.openxmlformats.org/officeDocument/2006/relationships/hyperlink" Target="https://grantcue.com/foundations/hunt-family-foundation-431299453" TargetMode="External" Id="rId1609"/><Relationship Type="http://schemas.openxmlformats.org/officeDocument/2006/relationships/hyperlink" Target="https://grantcue.com/foundations/robert-j-trulaske-jr-family-foundation-203825944" TargetMode="External" Id="rId1610"/><Relationship Type="http://schemas.openxmlformats.org/officeDocument/2006/relationships/hyperlink" Target="https://grantcue.com/foundations/shepard-mccaskill-foundation-c-o-argos-family-office-llc-464264871" TargetMode="External" Id="rId1611"/><Relationship Type="http://schemas.openxmlformats.org/officeDocument/2006/relationships/hyperlink" Target="https://grantcue.com/foundations/steven-l-trulaske-sr-family-foundation-203825998" TargetMode="External" Id="rId1612"/><Relationship Type="http://schemas.openxmlformats.org/officeDocument/2006/relationships/hyperlink" Target="https://grantcue.com/foundations/guth-foundation-charitable-trust-436462823" TargetMode="External" Id="rId1613"/><Relationship Type="http://schemas.openxmlformats.org/officeDocument/2006/relationships/hyperlink" Target="https://grantcue.com/foundations/the-margaret-blanke-grigg-foundation-431699657" TargetMode="External" Id="rId1614"/><Relationship Type="http://schemas.openxmlformats.org/officeDocument/2006/relationships/hyperlink" Target="https://grantcue.com/foundations/robert-and-anna-drury-family-foundation-trust-460608945" TargetMode="External" Id="rId1615"/><Relationship Type="http://schemas.openxmlformats.org/officeDocument/2006/relationships/hyperlink" Target="https://grantcue.com/foundations/the-ballmann-family-private-foundation-436466750" TargetMode="External" Id="rId1616"/><Relationship Type="http://schemas.openxmlformats.org/officeDocument/2006/relationships/hyperlink" Target="https://grantcue.com/foundations/elizabeth-a-hull-charitable-trust-436345246" TargetMode="External" Id="rId1617"/><Relationship Type="http://schemas.openxmlformats.org/officeDocument/2006/relationships/hyperlink" Target="https://www.bobbyallisonfund.org/" TargetMode="External" Id="rId1618"/><Relationship Type="http://schemas.openxmlformats.org/officeDocument/2006/relationships/hyperlink" Target="https://grantcue.com/foundations/robert-m-bobby-allison-charitable-tr-931608911" TargetMode="External" Id="rId1619"/><Relationship Type="http://schemas.openxmlformats.org/officeDocument/2006/relationships/hyperlink" Target="https://grantcue.com/foundations/apex-oil-company-charitable-foundation-710914470" TargetMode="External" Id="rId1620"/><Relationship Type="http://schemas.openxmlformats.org/officeDocument/2006/relationships/hyperlink" Target="https://grantcue.com/foundations/chapman-family-foundation-266665176" TargetMode="External" Id="rId1621"/><Relationship Type="http://schemas.openxmlformats.org/officeDocument/2006/relationships/hyperlink" Target="https://grantcue.com/foundations/carrie-j-loose-trust-446009246" TargetMode="External" Id="rId1622"/><Relationship Type="http://schemas.openxmlformats.org/officeDocument/2006/relationships/hyperlink" Target="https://grantcue.com/foundations/the-mcgee-foundation-c-o-b-joseph-duffy-iii-446006285" TargetMode="External" Id="rId1623"/><Relationship Type="http://schemas.openxmlformats.org/officeDocument/2006/relationships/hyperlink" Target="https://grantcue.com/foundations/victor-e-and-caroline-e-schutte-foundation-431661684" TargetMode="External" Id="rId1624"/><Relationship Type="http://schemas.openxmlformats.org/officeDocument/2006/relationships/hyperlink" Target="https://grantcue.com/foundations/arvin-gottlieb-charitable-foundation-10015600-436380792" TargetMode="External" Id="rId1625"/><Relationship Type="http://schemas.openxmlformats.org/officeDocument/2006/relationships/hyperlink" Target="https://grantcue.com/foundations/thomas-a-kooyumjian-family-foundation-attn-tony-kooyumjian-363406582" TargetMode="External" Id="rId1626"/><Relationship Type="http://schemas.openxmlformats.org/officeDocument/2006/relationships/hyperlink" Target="https://grantcue.com/foundations/the-chod-family-foundation-c-o-greensfelder-hemker-and-gale-436475433" TargetMode="External" Id="rId1627"/><Relationship Type="http://schemas.openxmlformats.org/officeDocument/2006/relationships/hyperlink" Target="https://grantcue.com/foundations/ec-simmons-iii-foundation-c-o-jane-simmons-436579684" TargetMode="External" Id="rId1628"/><Relationship Type="http://schemas.openxmlformats.org/officeDocument/2006/relationships/hyperlink" Target="https://grantcue.com/foundations/the-drury-family-charitable-foundation-477320432" TargetMode="External" Id="rId1629"/><Relationship Type="http://schemas.openxmlformats.org/officeDocument/2006/relationships/hyperlink" Target="https://grantcue.com/foundations/cook-family-foundation-823097433" TargetMode="External" Id="rId1630"/><Relationship Type="http://schemas.openxmlformats.org/officeDocument/2006/relationships/hyperlink" Target="https://grantcue.com/foundations/gezellig-foundation-841890917" TargetMode="External" Id="rId1631"/><Relationship Type="http://schemas.openxmlformats.org/officeDocument/2006/relationships/hyperlink" Target="https://grantcue.com/foundations/engelhardt-family-foundation-436926810" TargetMode="External" Id="rId1632"/><Relationship Type="http://schemas.openxmlformats.org/officeDocument/2006/relationships/hyperlink" Target="https://grantcue.com/foundations/the-schneider-foundation-431530098" TargetMode="External" Id="rId1633"/><Relationship Type="http://schemas.openxmlformats.org/officeDocument/2006/relationships/hyperlink" Target="https://grantcue.com/foundations/towle-family-foundation-431800405" TargetMode="External" Id="rId1634"/><Relationship Type="http://schemas.openxmlformats.org/officeDocument/2006/relationships/hyperlink" Target="https://thewoolfoundation.org/" TargetMode="External" Id="rId1635"/><Relationship Type="http://schemas.openxmlformats.org/officeDocument/2006/relationships/hyperlink" Target="https://grantcue.com/foundations/harlene-and-marvin-wool-foundation-c-o-plancorp-464519154" TargetMode="External" Id="rId1636"/><Relationship Type="http://schemas.openxmlformats.org/officeDocument/2006/relationships/hyperlink" Target="https://grantcue.com/foundations/william-a-kerr-foundation-431770857" TargetMode="External" Id="rId1637"/><Relationship Type="http://schemas.openxmlformats.org/officeDocument/2006/relationships/hyperlink" Target="https://grantcue.com/foundations/jungerman-foundation-for-justice-436889743" TargetMode="External" Id="rId1638"/><Relationship Type="http://schemas.openxmlformats.org/officeDocument/2006/relationships/hyperlink" Target="https://grantcue.com/foundations/jerry-and-judy-kent-family-foundation-376612795" TargetMode="External" Id="rId1639"/><Relationship Type="http://schemas.openxmlformats.org/officeDocument/2006/relationships/hyperlink" Target="https://grantcue.com/foundations/betsy-hosch-patterson-and-thomas-o-patterson-376652127" TargetMode="External" Id="rId1640"/><Relationship Type="http://schemas.openxmlformats.org/officeDocument/2006/relationships/hyperlink" Target="https://grantcue.com/foundations/shivers-cancer-foundation-741715889" TargetMode="External" Id="rId1641"/><Relationship Type="http://schemas.openxmlformats.org/officeDocument/2006/relationships/hyperlink" Target="https://grantcue.com/foundations/schell-family-foundation-383654424" TargetMode="External" Id="rId1642"/><Relationship Type="http://schemas.openxmlformats.org/officeDocument/2006/relationships/hyperlink" Target="https://grantcue.com/foundations/dawson-heritage-foundation-30535007936-436829649" TargetMode="External" Id="rId1643"/><Relationship Type="http://schemas.openxmlformats.org/officeDocument/2006/relationships/hyperlink" Target="https://grantcue.com/foundations/mt-tabor-charitable-foundation-816184999" TargetMode="External" Id="rId1644"/><Relationship Type="http://schemas.openxmlformats.org/officeDocument/2006/relationships/hyperlink" Target="https://grantcue.com/foundations/ia-lenoir-charitable-tr-476682909" TargetMode="External" Id="rId1645"/><Relationship Type="http://schemas.openxmlformats.org/officeDocument/2006/relationships/hyperlink" Target="https://www.campershipfund.org/" TargetMode="External" Id="rId1646"/><Relationship Type="http://schemas.openxmlformats.org/officeDocument/2006/relationships/hyperlink" Target="https://grantcue.com/foundations/the-campership-fund-581987690" TargetMode="External" Id="rId1647"/><Relationship Type="http://schemas.openxmlformats.org/officeDocument/2006/relationships/hyperlink" Target="https://grantcue.com/foundations/carl-and-jeanne-deutsch-foundation-431937855" TargetMode="External" Id="rId1648"/><Relationship Type="http://schemas.openxmlformats.org/officeDocument/2006/relationships/hyperlink" Target="https://grantcue.com/foundations/the-finerty-family-foundation-431867107" TargetMode="External" Id="rId1649"/><Relationship Type="http://schemas.openxmlformats.org/officeDocument/2006/relationships/hyperlink" Target="https://grantcue.com/foundations/mullinix-family-foundation-874027501" TargetMode="External" Id="rId1650"/><Relationship Type="http://schemas.openxmlformats.org/officeDocument/2006/relationships/hyperlink" Target="https://albrechtfoundation.org/" TargetMode="External" Id="rId1651"/><Relationship Type="http://schemas.openxmlformats.org/officeDocument/2006/relationships/hyperlink" Target="https://grantcue.com/foundations/the-albrecht-family-charitable-foundation-207509796" TargetMode="External" Id="rId1652"/><Relationship Type="http://schemas.openxmlformats.org/officeDocument/2006/relationships/hyperlink" Target="https://grantcue.com/foundations/stanley-and-lucy-lopata-foundation-c-o-lopata-flegel-and-co-llp-436099972" TargetMode="External" Id="rId1653"/><Relationship Type="http://schemas.openxmlformats.org/officeDocument/2006/relationships/hyperlink" Target="https://grantcue.com/foundations/david-b-lichtenstein-foundation-436033786" TargetMode="External" Id="rId1654"/><Relationship Type="http://schemas.openxmlformats.org/officeDocument/2006/relationships/hyperlink" Target="https://grantcue.com/foundations/the-seeley-foundation-366049991" TargetMode="External" Id="rId1655"/><Relationship Type="http://schemas.openxmlformats.org/officeDocument/2006/relationships/hyperlink" Target="https://grantcue.com/foundations/jca-charitable-foundation-431930192" TargetMode="External" Id="rId1656"/><Relationship Type="http://schemas.openxmlformats.org/officeDocument/2006/relationships/hyperlink" Target="https://grantcue.com/foundations/r-c-kemper-charitable-trust-10017800-446010318" TargetMode="External" Id="rId1657"/><Relationship Type="http://schemas.openxmlformats.org/officeDocument/2006/relationships/hyperlink" Target="https://grantcue.com/foundations/mirner-family-foundation-477410894" TargetMode="External" Id="rId1658"/><Relationship Type="http://schemas.openxmlformats.org/officeDocument/2006/relationships/hyperlink" Target="https://grantcue.com/foundations/the-hulston-family-foundation-431781350" TargetMode="External" Id="rId1659"/><Relationship Type="http://schemas.openxmlformats.org/officeDocument/2006/relationships/hyperlink" Target="https://www.greenfdn.org/" TargetMode="External" Id="rId1660"/><Relationship Type="http://schemas.openxmlformats.org/officeDocument/2006/relationships/hyperlink" Target="https://grantcue.com/foundations/allen-p-and-josephine-b-green-436030135" TargetMode="External" Id="rId1661"/><Relationship Type="http://schemas.openxmlformats.org/officeDocument/2006/relationships/hyperlink" Target="https://grantcue.com/foundations/sunnen-foundation-436029156" TargetMode="External" Id="rId1662"/><Relationship Type="http://schemas.openxmlformats.org/officeDocument/2006/relationships/hyperlink" Target="https://grantcue.com/foundations/helen-griffin-charitable-trust-367169702" TargetMode="External" Id="rId1663"/><Relationship Type="http://schemas.openxmlformats.org/officeDocument/2006/relationships/hyperlink" Target="https://grantcue.com/foundations/p-wayne-and-jane-b-goode-foundation-431908028" TargetMode="External" Id="rId1664"/><Relationship Type="http://schemas.openxmlformats.org/officeDocument/2006/relationships/hyperlink" Target="https://grantcue.com/foundations/leo-r-buder-foundation-trust-436023142" TargetMode="External" Id="rId1665"/><Relationship Type="http://schemas.openxmlformats.org/officeDocument/2006/relationships/hyperlink" Target="https://grantcue.com/foundations/edward-k-love-conservation-fdn-436022352" TargetMode="External" Id="rId1666"/><Relationship Type="http://schemas.openxmlformats.org/officeDocument/2006/relationships/hyperlink" Target="https://grantcue.com/foundations/milfeld-family-charitable-trust-436616289" TargetMode="External" Id="rId1667"/><Relationship Type="http://schemas.openxmlformats.org/officeDocument/2006/relationships/hyperlink" Target="https://grantcue.com/foundations/louetta-m-cowden-foundation-436052617" TargetMode="External" Id="rId1668"/><Relationship Type="http://schemas.openxmlformats.org/officeDocument/2006/relationships/hyperlink" Target="https://grantcue.com/foundations/minerva-gundelfinger-charitable-trust-306275998" TargetMode="External" Id="rId1669"/><Relationship Type="http://schemas.openxmlformats.org/officeDocument/2006/relationships/hyperlink" Target="https://grantcue.com/foundations/hutton-and-jost-memorial-trust-436266746" TargetMode="External" Id="rId1670"/><Relationship Type="http://schemas.openxmlformats.org/officeDocument/2006/relationships/hyperlink" Target="https://darrff.org/" TargetMode="External" Id="rId1671"/><Relationship Type="http://schemas.openxmlformats.org/officeDocument/2006/relationships/hyperlink" Target="https://grantcue.com/foundations/darr-family-foundation-371439200" TargetMode="External" Id="rId1672"/><Relationship Type="http://schemas.openxmlformats.org/officeDocument/2006/relationships/hyperlink" Target="https://grantcue.com/foundations/the-daniel-g-and-wanda-k-o-dell-family-foundation-271525255" TargetMode="External" Id="rId1673"/><Relationship Type="http://schemas.openxmlformats.org/officeDocument/2006/relationships/hyperlink" Target="https://grantcue.com/foundations/tkd-foundation-823906537" TargetMode="External" Id="rId1674"/><Relationship Type="http://schemas.openxmlformats.org/officeDocument/2006/relationships/hyperlink" Target="https://grantcue.com/foundations/gladys-m-rickard-charitable-trust-347182531" TargetMode="External" Id="rId1675"/><Relationship Type="http://schemas.openxmlformats.org/officeDocument/2006/relationships/hyperlink" Target="https://grantcue.com/foundations/stupp-bros-bridge-and-iron-foundation-237412437" TargetMode="External" Id="rId1676"/><Relationship Type="http://schemas.openxmlformats.org/officeDocument/2006/relationships/hyperlink" Target="https://grantcue.com/foundations/tuw-susie-t-bovard-charitable-306714511" TargetMode="External" Id="rId1677"/><Relationship Type="http://schemas.openxmlformats.org/officeDocument/2006/relationships/hyperlink" Target="https://grantcue.com/foundations/kuhn-foundation-203067498" TargetMode="External" Id="rId1678"/><Relationship Type="http://schemas.openxmlformats.org/officeDocument/2006/relationships/hyperlink" Target="https://grantcue.com/foundations/jerome-and-nancy-kalishman-family-foundation-436407739" TargetMode="External" Id="rId1679"/><Relationship Type="http://schemas.openxmlformats.org/officeDocument/2006/relationships/hyperlink" Target="https://grantcue.com/foundations/david-and-dorothy-kemper-family-foundation-842708703" TargetMode="External" Id="rId1680"/><Relationship Type="http://schemas.openxmlformats.org/officeDocument/2006/relationships/hyperlink" Target="https://grantcue.com/foundations/the-four-leaf-clover-foundation-376535092" TargetMode="External" Id="rId1681"/><Relationship Type="http://schemas.openxmlformats.org/officeDocument/2006/relationships/hyperlink" Target="https://grantcue.com/foundations/renee-c-cromwell-trust-fbo-charitie-436113386" TargetMode="External" Id="rId1682"/><Relationship Type="http://schemas.openxmlformats.org/officeDocument/2006/relationships/hyperlink" Target="https://grantcue.com/foundations/the-featherston-foundation-inc-541985894" TargetMode="External" Id="rId1683"/><Relationship Type="http://schemas.openxmlformats.org/officeDocument/2006/relationships/hyperlink" Target="https://grantcue.com/foundations/the-canda-charitable-trust-886176061" TargetMode="External" Id="rId1684"/><Relationship Type="http://schemas.openxmlformats.org/officeDocument/2006/relationships/hyperlink" Target="https://grantcue.com/foundations/feraldo-william-pablo-mem-fnd-uma-436019398" TargetMode="External" Id="rId1685"/><Relationship Type="http://schemas.openxmlformats.org/officeDocument/2006/relationships/hyperlink" Target="https://grantcue.com/foundations/elmer-c-rhoden-charitable-foundation-co-431337876" TargetMode="External" Id="rId1686"/><Relationship Type="http://schemas.openxmlformats.org/officeDocument/2006/relationships/hyperlink" Target="https://grantcue.com/foundations/joe-and-lenore-lambert-foundation-431578457" TargetMode="External" Id="rId1687"/><Relationship Type="http://schemas.openxmlformats.org/officeDocument/2006/relationships/hyperlink" Target="https://bluescopebuildings.com/COMMUNITY-GIVING/" TargetMode="External" Id="rId1688"/><Relationship Type="http://schemas.openxmlformats.org/officeDocument/2006/relationships/hyperlink" Target="https://grantcue.com/foundations/bluescope-foundation-north-america-440663648" TargetMode="External" Id="rId1689"/><Relationship Type="http://schemas.openxmlformats.org/officeDocument/2006/relationships/hyperlink" Target="https://www.cliffordgaylordfoundation.org/" TargetMode="External" Id="rId1690"/><Relationship Type="http://schemas.openxmlformats.org/officeDocument/2006/relationships/hyperlink" Target="https://grantcue.com/foundations/clifford-willard-gaylord-foundation-436027517" TargetMode="External" Id="rId1691"/><Relationship Type="http://schemas.openxmlformats.org/officeDocument/2006/relationships/hyperlink" Target="https://www.shumakerfamiyfoundation.org/" TargetMode="External" Id="rId1692"/><Relationship Type="http://schemas.openxmlformats.org/officeDocument/2006/relationships/hyperlink" Target="https://grantcue.com/foundations/the-shumaker-family-foundation-656406193" TargetMode="External" Id="rId1693"/><Relationship Type="http://schemas.openxmlformats.org/officeDocument/2006/relationships/hyperlink" Target="https://grantcue.com/foundations/norman-j-stupp-foundation-436027433" TargetMode="External" Id="rId1694"/><Relationship Type="http://schemas.openxmlformats.org/officeDocument/2006/relationships/hyperlink" Target="https://grantcue.com/foundations/the-lanter-family-foundation-c-o-harrison-llp-843602824" TargetMode="External" Id="rId1695"/><Relationship Type="http://schemas.openxmlformats.org/officeDocument/2006/relationships/hyperlink" Target="https://grantcue.com/foundations/bland-family-foundation-attn-ryan-easley-300135800" TargetMode="External" Id="rId1696"/><Relationship Type="http://schemas.openxmlformats.org/officeDocument/2006/relationships/hyperlink" Target="https://grantcue.com/foundations/william-guitar-little-charitable-fund-c-o-harrison-llp-843430598" TargetMode="External" Id="rId1697"/><Relationship Type="http://schemas.openxmlformats.org/officeDocument/2006/relationships/hyperlink" Target="https://grantcue.com/foundations/the-sherwood-foundation-470824755" TargetMode="External" Id="rId1698"/><Relationship Type="http://schemas.openxmlformats.org/officeDocument/2006/relationships/hyperlink" Target="https://grantcue.com/foundations/the-charles-and-mary-heider-family-foundation-470810266" TargetMode="External" Id="rId1699"/><Relationship Type="http://schemas.openxmlformats.org/officeDocument/2006/relationships/hyperlink" Target="https://grantcue.com/foundations/buffett-early-childhood-fund-201768874" TargetMode="External" Id="rId1700"/><Relationship Type="http://schemas.openxmlformats.org/officeDocument/2006/relationships/hyperlink" Target="https://grantcue.com/foundations/the-holland-foundation-470804949" TargetMode="External" Id="rId1701"/><Relationship Type="http://schemas.openxmlformats.org/officeDocument/2006/relationships/hyperlink" Target="https://grantcue.com/foundations/the-lozier-foundation-943027928" TargetMode="External" Id="rId1702"/><Relationship Type="http://schemas.openxmlformats.org/officeDocument/2006/relationships/hyperlink" Target="https://grantcue.com/foundations/walter-scott-family-foundation-471116371" TargetMode="External" Id="rId1703"/><Relationship Type="http://schemas.openxmlformats.org/officeDocument/2006/relationships/hyperlink" Target="https://grantcue.com/foundations/eagle-foundation-470773892" TargetMode="External" Id="rId1704"/><Relationship Type="http://schemas.openxmlformats.org/officeDocument/2006/relationships/hyperlink" Target="https://www.daughertyfdn.org/" TargetMode="External" Id="rId1705"/><Relationship Type="http://schemas.openxmlformats.org/officeDocument/2006/relationships/hyperlink" Target="https://grantcue.com/foundations/robert-b-daugherty-foundation-363766006" TargetMode="External" Id="rId1706"/><Relationship Type="http://schemas.openxmlformats.org/officeDocument/2006/relationships/hyperlink" Target="https://grantcue.com/foundations/weitz-family-foundation-470834133" TargetMode="External" Id="rId1707"/><Relationship Type="http://schemas.openxmlformats.org/officeDocument/2006/relationships/hyperlink" Target="https://grantcue.com/foundations/the-hawks-foundation-476194021" TargetMode="External" Id="rId1708"/><Relationship Type="http://schemas.openxmlformats.org/officeDocument/2006/relationships/hyperlink" Target="https://grantcue.com/foundations/rebecca-susan-buffett-foundation-364201771" TargetMode="External" Id="rId1709"/><Relationship Type="http://schemas.openxmlformats.org/officeDocument/2006/relationships/hyperlink" Target="https://grantcue.com/foundations/peter-kiewit-foundation-476098282" TargetMode="External" Id="rId1710"/><Relationship Type="http://schemas.openxmlformats.org/officeDocument/2006/relationships/hyperlink" Target="https://grantcue.com/foundations/the-claire-m-hubbard-foundation-202364902" TargetMode="External" Id="rId1711"/><Relationship Type="http://schemas.openxmlformats.org/officeDocument/2006/relationships/hyperlink" Target="https://www.up.com/communities/philanthropic-giving" TargetMode="External" Id="rId1712"/><Relationship Type="http://schemas.openxmlformats.org/officeDocument/2006/relationships/hyperlink" Target="https://grantcue.com/foundations/union-pacific-foundation-136406825" TargetMode="External" Id="rId1713"/><Relationship Type="http://schemas.openxmlformats.org/officeDocument/2006/relationships/hyperlink" Target="https://grantcue.com/foundations/herbert-j-lavigne-family-foundation-260009084" TargetMode="External" Id="rId1714"/><Relationship Type="http://schemas.openxmlformats.org/officeDocument/2006/relationships/hyperlink" Target="https://grantcue.com/foundations/d-f-dillon-foundation-c-o-joseph-kerrigan-911805591" TargetMode="External" Id="rId1715"/><Relationship Type="http://schemas.openxmlformats.org/officeDocument/2006/relationships/hyperlink" Target="https://grantcue.com/foundations/walt-and-teri-bettinger-foundation-walter-w-bettinger-ii-trustee-341907847" TargetMode="External" Id="rId1716"/><Relationship Type="http://schemas.openxmlformats.org/officeDocument/2006/relationships/hyperlink" Target="https://grantcue.com/foundations/richard-brooke-foundation-472497511" TargetMode="External" Id="rId1717"/><Relationship Type="http://schemas.openxmlformats.org/officeDocument/2006/relationships/hyperlink" Target="https://grantcue.com/foundations/hirschfeld-family-foundation-inc-470762188" TargetMode="External" Id="rId1718"/><Relationship Type="http://schemas.openxmlformats.org/officeDocument/2006/relationships/hyperlink" Target="https://www.olsonfoundation.org/" TargetMode="External" Id="rId1719"/><Relationship Type="http://schemas.openxmlformats.org/officeDocument/2006/relationships/hyperlink" Target="https://grantcue.com/foundations/leland-j-and-dorothy-h-olson-charitable-foundation-470748772" TargetMode="External" Id="rId1720"/><Relationship Type="http://schemas.openxmlformats.org/officeDocument/2006/relationships/hyperlink" Target="https://grantcue.com/foundations/leroy-thom-jean-thom-and-t-l-foundation-470776789" TargetMode="External" Id="rId1721"/><Relationship Type="http://schemas.openxmlformats.org/officeDocument/2006/relationships/hyperlink" Target="https://grantcue.com/foundations/victor-e-and-rosa-m-blum-foundation-470811590" TargetMode="External" Id="rId1722"/><Relationship Type="http://schemas.openxmlformats.org/officeDocument/2006/relationships/hyperlink" Target="https://www.abelfoundation.org/" TargetMode="External" Id="rId1723"/><Relationship Type="http://schemas.openxmlformats.org/officeDocument/2006/relationships/hyperlink" Target="https://grantcue.com/foundations/abel-foundation-476041771" TargetMode="External" Id="rId1724"/><Relationship Type="http://schemas.openxmlformats.org/officeDocument/2006/relationships/hyperlink" Target="https://grantcue.com/foundations/lauritzen-foundation-237352686" TargetMode="External" Id="rId1725"/><Relationship Type="http://schemas.openxmlformats.org/officeDocument/2006/relationships/hyperlink" Target="https://grantcue.com/foundations/seeds-of-faith-inc-391938697" TargetMode="External" Id="rId1726"/><Relationship Type="http://schemas.openxmlformats.org/officeDocument/2006/relationships/hyperlink" Target="https://grantcue.com/foundations/diabetes-care-foundation-470670115" TargetMode="External" Id="rId1727"/><Relationship Type="http://schemas.openxmlformats.org/officeDocument/2006/relationships/hyperlink" Target="https://kimmelfoundation.org/" TargetMode="External" Id="rId1728"/><Relationship Type="http://schemas.openxmlformats.org/officeDocument/2006/relationships/hyperlink" Target="https://grantcue.com/foundations/richard-p-and-laurine-kimmel-charitable-foundation-inc-363617581" TargetMode="External" Id="rId1729"/><Relationship Type="http://schemas.openxmlformats.org/officeDocument/2006/relationships/hyperlink" Target="https://grantcue.com/foundations/mutual-of-omaha-foundation-202176636" TargetMode="External" Id="rId1730"/><Relationship Type="http://schemas.openxmlformats.org/officeDocument/2006/relationships/hyperlink" Target="https://grantcue.com/foundations/public-life-foundation-of-owensboro-616232654" TargetMode="External" Id="rId1731"/><Relationship Type="http://schemas.openxmlformats.org/officeDocument/2006/relationships/hyperlink" Target="https://grantcue.com/foundations/horizon-charitable-foundation-831406109" TargetMode="External" Id="rId1732"/><Relationship Type="http://schemas.openxmlformats.org/officeDocument/2006/relationships/hyperlink" Target="https://grantcue.com/foundations/the-giving-3-foundation-263740254" TargetMode="External" Id="rId1733"/><Relationship Type="http://schemas.openxmlformats.org/officeDocument/2006/relationships/hyperlink" Target="https://grantcue.com/foundations/debby-durham-family-foundation-c-o-hancock-and-dana-pc-470830372" TargetMode="External" Id="rId1734"/><Relationship Type="http://schemas.openxmlformats.org/officeDocument/2006/relationships/hyperlink" Target="https://grantcue.com/foundations/paul-john-anton-and-doris-wirth-foundation-inc-470662109" TargetMode="External" Id="rId1735"/><Relationship Type="http://schemas.openxmlformats.org/officeDocument/2006/relationships/hyperlink" Target="https://grantcue.com/foundations/bridges-family-charitable-foundation-470827646" TargetMode="External" Id="rId1736"/><Relationship Type="http://schemas.openxmlformats.org/officeDocument/2006/relationships/hyperlink" Target="https://grantcue.com/foundations/dr-c-c-and-mabel-l-criss-memorial-470601105" TargetMode="External" Id="rId1737"/><Relationship Type="http://schemas.openxmlformats.org/officeDocument/2006/relationships/hyperlink" Target="https://clwernerfoundation.org/" TargetMode="External" Id="rId1738"/><Relationship Type="http://schemas.openxmlformats.org/officeDocument/2006/relationships/hyperlink" Target="https://grantcue.com/foundations/cl-werner-foundation-263839487" TargetMode="External" Id="rId1739"/><Relationship Type="http://schemas.openxmlformats.org/officeDocument/2006/relationships/hyperlink" Target="https://www.baronandbluefoundation.org/" TargetMode="External" Id="rId1740"/><Relationship Type="http://schemas.openxmlformats.org/officeDocument/2006/relationships/hyperlink" Target="https://grantcue.com/foundations/baron-and-blue-foundation-752965720" TargetMode="External" Id="rId1741"/><Relationship Type="http://schemas.openxmlformats.org/officeDocument/2006/relationships/hyperlink" Target="https://grantcue.com/foundations/phillip-and-terri-schrager-foundation-237184025" TargetMode="External" Id="rId1742"/><Relationship Type="http://schemas.openxmlformats.org/officeDocument/2006/relationships/hyperlink" Target="https://grantcue.com/foundations/donald-e-nielsen-foundation-inc-202629290" TargetMode="External" Id="rId1743"/><Relationship Type="http://schemas.openxmlformats.org/officeDocument/2006/relationships/hyperlink" Target="https://grantcue.com/foundations/gilbert-m-and-martha-h-hitchcock-foundation-476025723" TargetMode="External" Id="rId1744"/><Relationship Type="http://schemas.openxmlformats.org/officeDocument/2006/relationships/hyperlink" Target="https://grantcue.com/foundations/gardner-foundation-363705723" TargetMode="External" Id="rId1745"/><Relationship Type="http://schemas.openxmlformats.org/officeDocument/2006/relationships/hyperlink" Target="https://grantcue.com/foundations/levitan-family-foundation-202071411" TargetMode="External" Id="rId1746"/><Relationship Type="http://schemas.openxmlformats.org/officeDocument/2006/relationships/hyperlink" Target="https://grantcue.com/foundations/the-rod-rhoden-foundation-c-o-rodney-d-rhoden-454081296" TargetMode="External" Id="rId1747"/><Relationship Type="http://schemas.openxmlformats.org/officeDocument/2006/relationships/hyperlink" Target="https://grantcue.com/foundations/stephen-f-dwyer-memorial-foundation-464785565" TargetMode="External" Id="rId1748"/><Relationship Type="http://schemas.openxmlformats.org/officeDocument/2006/relationships/hyperlink" Target="https://grantcue.com/foundations/john-k-and-lynne-d-boyer-foundation-470830373" TargetMode="External" Id="rId1749"/><Relationship Type="http://schemas.openxmlformats.org/officeDocument/2006/relationships/hyperlink" Target="https://grantcue.com/foundations/sunny-durham-family-foundation-470830374" TargetMode="External" Id="rId1750"/><Relationship Type="http://schemas.openxmlformats.org/officeDocument/2006/relationships/hyperlink" Target="https://grantcue.com/foundations/philip-s-mullin-charitable-trust-996096304" TargetMode="External" Id="rId1751"/><Relationship Type="http://schemas.openxmlformats.org/officeDocument/2006/relationships/hyperlink" Target="https://www.heistandfamilyfoundation.org/" TargetMode="External" Id="rId1752"/><Relationship Type="http://schemas.openxmlformats.org/officeDocument/2006/relationships/hyperlink" Target="https://grantcue.com/foundations/todd-and-mary-heistand-family-foundation-461604788" TargetMode="External" Id="rId1753"/><Relationship Type="http://schemas.openxmlformats.org/officeDocument/2006/relationships/hyperlink" Target="https://grantcue.com/foundations/the-jans-foundation-306040216" TargetMode="External" Id="rId1754"/><Relationship Type="http://schemas.openxmlformats.org/officeDocument/2006/relationships/hyperlink" Target="https://grantcue.com/foundations/levin-family-foundation-222617677" TargetMode="External" Id="rId1755"/><Relationship Type="http://schemas.openxmlformats.org/officeDocument/2006/relationships/hyperlink" Target="https://grantcue.com/foundations/the-duffy-family-foundation-208098818" TargetMode="External" Id="rId1756"/><Relationship Type="http://schemas.openxmlformats.org/officeDocument/2006/relationships/hyperlink" Target="https://grantcue.com/foundations/defne-and-muhtar-kent-educational-foundation-inc-452735138" TargetMode="External" Id="rId1757"/><Relationship Type="http://schemas.openxmlformats.org/officeDocument/2006/relationships/hyperlink" Target="https://grantcue.com/foundations/the-hubbard-family-foundation-476205113" TargetMode="External" Id="rId1758"/><Relationship Type="http://schemas.openxmlformats.org/officeDocument/2006/relationships/hyperlink" Target="https://grantcue.com/foundations/virginia-smith-charitable-trust-866348709" TargetMode="External" Id="rId1759"/><Relationship Type="http://schemas.openxmlformats.org/officeDocument/2006/relationships/hyperlink" Target="https://grantcue.com/foundations/stanley-m-truhlsen-family-foundation-inc-c-o-barb-mitchell-311525292" TargetMode="External" Id="rId1760"/><Relationship Type="http://schemas.openxmlformats.org/officeDocument/2006/relationships/hyperlink" Target="https://grantcue.com/foundations/charles-downey-fam-fdn-810902969" TargetMode="External" Id="rId1761"/><Relationship Type="http://schemas.openxmlformats.org/officeDocument/2006/relationships/hyperlink" Target="https://grantcue.com/foundations/hymowitz-family-foundation-274267865" TargetMode="External" Id="rId1762"/><Relationship Type="http://schemas.openxmlformats.org/officeDocument/2006/relationships/hyperlink" Target="https://grantcue.com/foundations/g-robert-muchemore-foundation-911781660" TargetMode="External" Id="rId1763"/><Relationship Type="http://schemas.openxmlformats.org/officeDocument/2006/relationships/hyperlink" Target="https://grantcue.com/foundations/the-ronald-l-shurts-family-foundation-452829125" TargetMode="External" Id="rId1764"/><Relationship Type="http://schemas.openxmlformats.org/officeDocument/2006/relationships/hyperlink" Target="https://grantcue.com/foundations/john-and-alex-arnold-family-436856853" TargetMode="External" Id="rId1765"/><Relationship Type="http://schemas.openxmlformats.org/officeDocument/2006/relationships/hyperlink" Target="https://grantcue.com/foundations/king-white-family-foundation-inc-205855797" TargetMode="External" Id="rId1766"/><Relationship Type="http://schemas.openxmlformats.org/officeDocument/2006/relationships/hyperlink" Target="https://www.cooperfoundation.org/" TargetMode="External" Id="rId1767"/><Relationship Type="http://schemas.openxmlformats.org/officeDocument/2006/relationships/hyperlink" Target="https://grantcue.com/foundations/cooper-foundation-470401230" TargetMode="External" Id="rId1768"/><Relationship Type="http://schemas.openxmlformats.org/officeDocument/2006/relationships/hyperlink" Target="https://grantcue.com/foundations/forestsong-foundation-814159667" TargetMode="External" Id="rId1769"/><Relationship Type="http://schemas.openxmlformats.org/officeDocument/2006/relationships/hyperlink" Target="https://grantcue.com/foundations/newby-foundation-866509144" TargetMode="External" Id="rId1770"/><Relationship Type="http://schemas.openxmlformats.org/officeDocument/2006/relationships/hyperlink" Target="https://grantcue.com/foundations/faithful-servants-foundation-320453536" TargetMode="External" Id="rId1771"/><Relationship Type="http://schemas.openxmlformats.org/officeDocument/2006/relationships/hyperlink" Target="https://grantcue.com/foundations/anne-thorne-weaver-family-foundation-inc-363918676" TargetMode="External" Id="rId1772"/><Relationship Type="http://schemas.openxmlformats.org/officeDocument/2006/relationships/hyperlink" Target="https://grantcue.com/foundations/cope-ron-and-carol-foundation-trust-363693227" TargetMode="External" Id="rId1773"/><Relationship Type="http://schemas.openxmlformats.org/officeDocument/2006/relationships/hyperlink" Target="https://grantcue.com/foundations/pearson-family-foundation-863173870" TargetMode="External" Id="rId1774"/><Relationship Type="http://schemas.openxmlformats.org/officeDocument/2006/relationships/hyperlink" Target="https://grantcue.com/foundations/betlach-family-foundation-943344735" TargetMode="External" Id="rId1775"/><Relationship Type="http://schemas.openxmlformats.org/officeDocument/2006/relationships/hyperlink" Target="https://grantcue.com/foundations/kenneth-kim-and-karen-hawkins-foundation-261870636" TargetMode="External" Id="rId1776"/><Relationship Type="http://schemas.openxmlformats.org/officeDocument/2006/relationships/hyperlink" Target="https://grantcue.com/foundations/joseph-a-horwath-foundation-470812921" TargetMode="External" Id="rId1777"/><Relationship Type="http://schemas.openxmlformats.org/officeDocument/2006/relationships/hyperlink" Target="https://grantcue.com/foundations/vetter-foundation-470762483" TargetMode="External" Id="rId1778"/><Relationship Type="http://schemas.openxmlformats.org/officeDocument/2006/relationships/hyperlink" Target="https://grantcue.com/foundations/kruger-foundation-470806600" TargetMode="External" Id="rId1779"/><Relationship Type="http://schemas.openxmlformats.org/officeDocument/2006/relationships/hyperlink" Target="https://grantcue.com/foundations/the-dorothy-b-davis-foundation-472493491" TargetMode="External" Id="rId1780"/><Relationship Type="http://schemas.openxmlformats.org/officeDocument/2006/relationships/hyperlink" Target="https://grantcue.com/foundations/pegler-family-foundation-470762310" TargetMode="External" Id="rId1781"/><Relationship Type="http://schemas.openxmlformats.org/officeDocument/2006/relationships/hyperlink" Target="https://grantcue.com/foundations/westchester-lane-foundation-921755089" TargetMode="External" Id="rId1782"/><Relationship Type="http://schemas.openxmlformats.org/officeDocument/2006/relationships/hyperlink" Target="https://grantcue.com/foundations/nancy-e-griffith-charitable-trust-846611456" TargetMode="External" Id="rId1783"/><Relationship Type="http://schemas.openxmlformats.org/officeDocument/2006/relationships/hyperlink" Target="https://grantcue.com/foundations/rosenheim-family-charit-foundation-431816982" TargetMode="External" Id="rId1784"/><Relationship Type="http://schemas.openxmlformats.org/officeDocument/2006/relationships/hyperlink" Target="https://grantcue.com/foundations/olsson-foundation-inc-471210501" TargetMode="External" Id="rId1785"/><Relationship Type="http://schemas.openxmlformats.org/officeDocument/2006/relationships/hyperlink" Target="https://grantcue.com/foundations/bates-family-foundation-inc-474005922" TargetMode="External" Id="rId1786"/><Relationship Type="http://schemas.openxmlformats.org/officeDocument/2006/relationships/hyperlink" Target="https://grantcue.com/foundations/rogers-foundation-476026897" TargetMode="External" Id="rId1787"/><Relationship Type="http://schemas.openxmlformats.org/officeDocument/2006/relationships/hyperlink" Target="https://grantcue.com/foundations/brunswick-charitable-tr-xxx-xx-xxxx-846757680" TargetMode="External" Id="rId1788"/><Relationship Type="http://schemas.openxmlformats.org/officeDocument/2006/relationships/hyperlink" Target="https://grantcue.com/foundations/kitty-m-perkins-foundation-366154399" TargetMode="External" Id="rId1789"/><Relationship Type="http://schemas.openxmlformats.org/officeDocument/2006/relationships/hyperlink" Target="https://grantcue.com/foundations/ud-ld-mellam-for-mellam-family-foundatio-c-o-tracy-rogers-136894208" TargetMode="External" Id="rId1790"/><Relationship Type="http://schemas.openxmlformats.org/officeDocument/2006/relationships/hyperlink" Target="https://grantcue.com/foundations/mentors-461308435" TargetMode="External" Id="rId1791"/><Relationship Type="http://schemas.openxmlformats.org/officeDocument/2006/relationships/hyperlink" Target="https://grantcue.com/foundations/the-ethel-s-abbott-charitable-foundation-237265876" TargetMode="External" Id="rId1792"/><Relationship Type="http://schemas.openxmlformats.org/officeDocument/2006/relationships/hyperlink" Target="https://nebraskablue.com/FOUNDATION" TargetMode="External" Id="rId1793"/><Relationship Type="http://schemas.openxmlformats.org/officeDocument/2006/relationships/hyperlink" Target="https://grantcue.com/foundations/blue-cross-and-blue-shield-of-nebraska-foundation-934975232" TargetMode="External" Id="rId1794"/><Relationship Type="http://schemas.openxmlformats.org/officeDocument/2006/relationships/hyperlink" Target="https://grantcue.com/foundations/sokolof-grandchildren-charitable-foundat-206423564" TargetMode="External" Id="rId1795"/><Relationship Type="http://schemas.openxmlformats.org/officeDocument/2006/relationships/hyperlink" Target="https://grantcue.com/foundations/merlin-and-lynita-gehring-foundation-274396989" TargetMode="External" Id="rId1796"/><Relationship Type="http://schemas.openxmlformats.org/officeDocument/2006/relationships/hyperlink" Target="https://grantcue.com/foundations/assurity-life-foundation-470775374" TargetMode="External" Id="rId1797"/><Relationship Type="http://schemas.openxmlformats.org/officeDocument/2006/relationships/hyperlink" Target="https://grantcue.com/foundations/duncan-family-trust-200905873" TargetMode="External" Id="rId1798"/><Relationship Type="http://schemas.openxmlformats.org/officeDocument/2006/relationships/hyperlink" Target="https://grantcue.com/foundations/the-rob-walton-foundation-474259772" TargetMode="External" Id="rId1799"/><Relationship Type="http://schemas.openxmlformats.org/officeDocument/2006/relationships/hyperlink" Target="https://grantcue.com/foundations/ray-foundation-inc-810288819" TargetMode="External" Id="rId1800"/><Relationship Type="http://schemas.openxmlformats.org/officeDocument/2006/relationships/hyperlink" Target="https://grantcue.com/foundations/we-b-giving-foundation-agency-xxxxxx3902-872796218" TargetMode="External" Id="rId1801"/><Relationship Type="http://schemas.openxmlformats.org/officeDocument/2006/relationships/hyperlink" Target="https://www.leachfoundation.org/" TargetMode="External" Id="rId1802"/><Relationship Type="http://schemas.openxmlformats.org/officeDocument/2006/relationships/hyperlink" Target="https://grantcue.com/foundations/the-tom-and-frances-leach-foundation-456012703" TargetMode="External" Id="rId1803"/><Relationship Type="http://schemas.openxmlformats.org/officeDocument/2006/relationships/hyperlink" Target="https://grantcue.com/foundations/elmer-and-kaya-berg-foundation-no-2-363668256" TargetMode="External" Id="rId1804"/><Relationship Type="http://schemas.openxmlformats.org/officeDocument/2006/relationships/hyperlink" Target="https://www.alvajfieldtrust.org/" TargetMode="External" Id="rId1805"/><Relationship Type="http://schemas.openxmlformats.org/officeDocument/2006/relationships/hyperlink" Target="https://grantcue.com/foundations/alva-j-field-memorial-trust-456010789" TargetMode="External" Id="rId1806"/><Relationship Type="http://schemas.openxmlformats.org/officeDocument/2006/relationships/hyperlink" Target="https://grantcue.com/foundations/edson-and-margaret-larson-foundation-271507358" TargetMode="External" Id="rId1807"/><Relationship Type="http://schemas.openxmlformats.org/officeDocument/2006/relationships/hyperlink" Target="https://www.bcbsnd.com/caring-foundation" TargetMode="External" Id="rId1808"/><Relationship Type="http://schemas.openxmlformats.org/officeDocument/2006/relationships/hyperlink" Target="https://grantcue.com/foundations/blue-cross-blue-shield-of-north-dakota-caring-foundation-363606394" TargetMode="External" Id="rId1809"/><Relationship Type="http://schemas.openxmlformats.org/officeDocument/2006/relationships/hyperlink" Target="https://grantcue.com/foundations/cliff-and-charlotte-l-bellon-fdn-926566570" TargetMode="External" Id="rId1810"/><Relationship Type="http://schemas.openxmlformats.org/officeDocument/2006/relationships/hyperlink" Target="https://grantcue.com/foundations/offerdahl-family-foundation-472780646" TargetMode="External" Id="rId1811"/><Relationship Type="http://schemas.openxmlformats.org/officeDocument/2006/relationships/hyperlink" Target="https://grantcue.com/foundations/the-barry-foundation-205767275" TargetMode="External" Id="rId1812"/><Relationship Type="http://schemas.openxmlformats.org/officeDocument/2006/relationships/hyperlink" Target="https://grantcue.com/foundations/buck-and-lois-scheele-foundation-922341347" TargetMode="External" Id="rId1813"/><Relationship Type="http://schemas.openxmlformats.org/officeDocument/2006/relationships/hyperlink" Target="https://myrafoundation.org/" TargetMode="External" Id="rId1814"/><Relationship Type="http://schemas.openxmlformats.org/officeDocument/2006/relationships/hyperlink" Target="https://grantcue.com/foundations/myra-foundation-450215088" TargetMode="External" Id="rId1815"/><Relationship Type="http://schemas.openxmlformats.org/officeDocument/2006/relationships/hyperlink" Target="https://grantcue.com/foundations/glenn-perkins-educational-foundation-826656883" TargetMode="External" Id="rId1816"/><Relationship Type="http://schemas.openxmlformats.org/officeDocument/2006/relationships/hyperlink" Target="https://grantcue.com/foundations/herman-robert-e-charitable-tr-main-464365075" TargetMode="External" Id="rId1817"/><Relationship Type="http://schemas.openxmlformats.org/officeDocument/2006/relationships/hyperlink" Target="https://alexsternfamilyfoundation.org/" TargetMode="External" Id="rId1818"/><Relationship Type="http://schemas.openxmlformats.org/officeDocument/2006/relationships/hyperlink" Target="https://grantcue.com/foundations/alex-stern-family-foundation-456013981" TargetMode="External" Id="rId1819"/><Relationship Type="http://schemas.openxmlformats.org/officeDocument/2006/relationships/hyperlink" Target="https://grantcue.com/foundations/burgum-foundation-c-o-arthur-companies-inc-475349180" TargetMode="External" Id="rId1820"/><Relationship Type="http://schemas.openxmlformats.org/officeDocument/2006/relationships/hyperlink" Target="https://www.mandelfoundation.org/" TargetMode="External" Id="rId1821"/><Relationship Type="http://schemas.openxmlformats.org/officeDocument/2006/relationships/hyperlink" Target="https://grantcue.com/foundations/jack-joseph-and-morton-mandel-foundation-346546418" TargetMode="External" Id="rId1822"/><Relationship Type="http://schemas.openxmlformats.org/officeDocument/2006/relationships/hyperlink" Target="https://grantcue.com/foundations/john-j-and-mary-r-schiff-foundation-311077222" TargetMode="External" Id="rId1823"/><Relationship Type="http://schemas.openxmlformats.org/officeDocument/2006/relationships/hyperlink" Target="https://grantcue.com/foundations/farmer-family-foundation-311256614" TargetMode="External" Id="rId1824"/><Relationship Type="http://schemas.openxmlformats.org/officeDocument/2006/relationships/hyperlink" Target="https://grantcue.com/foundations/leslie-family-foundation-680474709" TargetMode="External" Id="rId1825"/><Relationship Type="http://schemas.openxmlformats.org/officeDocument/2006/relationships/hyperlink" Target="https://grantcue.com/foundations/american-electric-power-foundation-203886453" TargetMode="External" Id="rId1826"/><Relationship Type="http://schemas.openxmlformats.org/officeDocument/2006/relationships/hyperlink" Target="https://www.thejewishfoundation.org/" TargetMode="External" Id="rId1827"/><Relationship Type="http://schemas.openxmlformats.org/officeDocument/2006/relationships/hyperlink" Target="https://grantcue.com/foundations/the-jewish-foundation-of-cincinnati-311451489" TargetMode="External" Id="rId1828"/><Relationship Type="http://schemas.openxmlformats.org/officeDocument/2006/relationships/hyperlink" Target="https://grantcue.com/foundations/the-wexner-family-charitable-fund-311318013" TargetMode="External" Id="rId1829"/><Relationship Type="http://schemas.openxmlformats.org/officeDocument/2006/relationships/hyperlink" Target="https://grantcue.com/foundations/the-goldman-sachs-foundation-311678646" TargetMode="External" Id="rId1830"/><Relationship Type="http://schemas.openxmlformats.org/officeDocument/2006/relationships/hyperlink" Target="https://grantcue.com/foundations/timken-foundation-of-canton-346520254" TargetMode="External" Id="rId1831"/><Relationship Type="http://schemas.openxmlformats.org/officeDocument/2006/relationships/hyperlink" Target="https://grantcue.com/foundations/the-carl-h-and-edyth-b-lindner-foundation-310738034" TargetMode="External" Id="rId1832"/><Relationship Type="http://schemas.openxmlformats.org/officeDocument/2006/relationships/hyperlink" Target="https://www.gundfoundation.org/" TargetMode="External" Id="rId1833"/><Relationship Type="http://schemas.openxmlformats.org/officeDocument/2006/relationships/hyperlink" Target="https://grantcue.com/foundations/the-george-gund-foundation-346519769" TargetMode="External" Id="rId1834"/><Relationship Type="http://schemas.openxmlformats.org/officeDocument/2006/relationships/hyperlink" Target="https://grantcue.com/foundations/the-eric-and-jane-nord-family-fund-341465569" TargetMode="External" Id="rId1835"/><Relationship Type="http://schemas.openxmlformats.org/officeDocument/2006/relationships/hyperlink" Target="https://grantcue.com/foundations/cranaleith-foundation-inc-232726952" TargetMode="External" Id="rId1836"/><Relationship Type="http://schemas.openxmlformats.org/officeDocument/2006/relationships/hyperlink" Target="https://grantcue.com/foundations/motulsky-nacht-family-foundation-c-o-john-a-motulsky-357085377" TargetMode="External" Id="rId1837"/><Relationship Type="http://schemas.openxmlformats.org/officeDocument/2006/relationships/hyperlink" Target="https://grantcue.com/foundations/the-timashev-family-foundation-c-o-carmen-and-pearl-cpa-821674572" TargetMode="External" Id="rId1838"/><Relationship Type="http://schemas.openxmlformats.org/officeDocument/2006/relationships/hyperlink" Target="https://grantcue.com/foundations/the-tu-foundation-271598417" TargetMode="External" Id="rId1839"/><Relationship Type="http://schemas.openxmlformats.org/officeDocument/2006/relationships/hyperlink" Target="https://millstonefund.org/" TargetMode="External" Id="rId1840"/><Relationship Type="http://schemas.openxmlformats.org/officeDocument/2006/relationships/hyperlink" Target="https://grantcue.com/foundations/millstone-fund-834320073" TargetMode="External" Id="rId1841"/><Relationship Type="http://schemas.openxmlformats.org/officeDocument/2006/relationships/hyperlink" Target="https://grantcue.com/foundations/greenacres-foundation-inc-311250075" TargetMode="External" Id="rId1842"/><Relationship Type="http://schemas.openxmlformats.org/officeDocument/2006/relationships/hyperlink" Target="https://grantcue.com/foundations/the-donna-and-marvin-schwartz-foundation-137114848" TargetMode="External" Id="rId1843"/><Relationship Type="http://schemas.openxmlformats.org/officeDocument/2006/relationships/hyperlink" Target="https://www.mathilefamilyfoundation.org/" TargetMode="External" Id="rId1844"/><Relationship Type="http://schemas.openxmlformats.org/officeDocument/2006/relationships/hyperlink" Target="https://grantcue.com/foundations/mathile-family-foundation-311257219" TargetMode="External" Id="rId1845"/><Relationship Type="http://schemas.openxmlformats.org/officeDocument/2006/relationships/hyperlink" Target="https://grantcue.com/foundations/dr-ralph-and-marian-falk-medical-research-tr-366975534" TargetMode="External" Id="rId1846"/><Relationship Type="http://schemas.openxmlformats.org/officeDocument/2006/relationships/hyperlink" Target="https://grantcue.com/foundations/klaff-family-foundation-c-o-rita-sawyer-611480716" TargetMode="External" Id="rId1847"/><Relationship Type="http://schemas.openxmlformats.org/officeDocument/2006/relationships/hyperlink" Target="https://grantcue.com/foundations/the-lozick-family-foundation-616554435" TargetMode="External" Id="rId1848"/><Relationship Type="http://schemas.openxmlformats.org/officeDocument/2006/relationships/hyperlink" Target="https://grantcue.com/foundations/annabelle-foundation-205184989" TargetMode="External" Id="rId1849"/><Relationship Type="http://schemas.openxmlformats.org/officeDocument/2006/relationships/hyperlink" Target="https://grantcue.com/foundations/huntington-charitable-foundation-205025483" TargetMode="External" Id="rId1850"/><Relationship Type="http://schemas.openxmlformats.org/officeDocument/2006/relationships/hyperlink" Target="https://grantcue.com/foundations/realty-gift-fund-850479295" TargetMode="External" Id="rId1851"/><Relationship Type="http://schemas.openxmlformats.org/officeDocument/2006/relationships/hyperlink" Target="https://grantcue.com/foundations/osteopathic-heritage-foundation-316056252" TargetMode="External" Id="rId1852"/><Relationship Type="http://schemas.openxmlformats.org/officeDocument/2006/relationships/hyperlink" Target="https://grantcue.com/foundations/maurice-and-carol-feinberg-family-foundation-133746078" TargetMode="External" Id="rId1853"/><Relationship Type="http://schemas.openxmlformats.org/officeDocument/2006/relationships/hyperlink" Target="https://grantcue.com/foundations/carol-ann-and-ralph-v-haile-jr-foundation-542135984" TargetMode="External" Id="rId1854"/><Relationship Type="http://schemas.openxmlformats.org/officeDocument/2006/relationships/hyperlink" Target="https://www.aekfoundation.org/" TargetMode="External" Id="rId1855"/><Relationship Type="http://schemas.openxmlformats.org/officeDocument/2006/relationships/hyperlink" Target="https://grantcue.com/foundations/the-austin-e-knowlton-foundation-inc-311044475" TargetMode="External" Id="rId1856"/><Relationship Type="http://schemas.openxmlformats.org/officeDocument/2006/relationships/hyperlink" Target="https://grantcue.com/foundations/the-fink-family-foundation-262421487" TargetMode="External" Id="rId1857"/><Relationship Type="http://schemas.openxmlformats.org/officeDocument/2006/relationships/hyperlink" Target="https://grantcue.com/foundations/the-hardison-family-foundation-650700303" TargetMode="External" Id="rId1858"/><Relationship Type="http://schemas.openxmlformats.org/officeDocument/2006/relationships/hyperlink" Target="https://grantcue.com/foundations/samaritan-foundation-341957355" TargetMode="External" Id="rId1859"/><Relationship Type="http://schemas.openxmlformats.org/officeDocument/2006/relationships/hyperlink" Target="https://grantcue.com/foundations/j-william-and-mary-straker-charitable-fdn-c-o-susan-holdren-311396841" TargetMode="External" Id="rId1860"/><Relationship Type="http://schemas.openxmlformats.org/officeDocument/2006/relationships/hyperlink" Target="https://www.daterfoundation.org/" TargetMode="External" Id="rId1861"/><Relationship Type="http://schemas.openxmlformats.org/officeDocument/2006/relationships/hyperlink" Target="https://grantcue.com/foundations/charles-h-dater-foundation-inc-311150951" TargetMode="External" Id="rId1862"/><Relationship Type="http://schemas.openxmlformats.org/officeDocument/2006/relationships/hyperlink" Target="https://grantcue.com/foundations/paul-and-maxine-frohring-foundation-inc-346513729" TargetMode="External" Id="rId1863"/><Relationship Type="http://schemas.openxmlformats.org/officeDocument/2006/relationships/hyperlink" Target="https://www.nordff.org/" TargetMode="External" Id="rId1864"/><Relationship Type="http://schemas.openxmlformats.org/officeDocument/2006/relationships/hyperlink" Target="https://grantcue.com/foundations/the-nord-family-foundation-341595929" TargetMode="External" Id="rId1865"/><Relationship Type="http://schemas.openxmlformats.org/officeDocument/2006/relationships/hyperlink" Target="https://grantcue.com/foundations/perry-family-foundation-616669395" TargetMode="External" Id="rId1866"/><Relationship Type="http://schemas.openxmlformats.org/officeDocument/2006/relationships/hyperlink" Target="https://grantcue.com/foundations/cri-foundation-inc-c-o-perelson-weiner-844200329" TargetMode="External" Id="rId1867"/><Relationship Type="http://schemas.openxmlformats.org/officeDocument/2006/relationships/hyperlink" Target="https://grantcue.com/foundations/gund-geoffrey-fdn-521509128" TargetMode="External" Id="rId1868"/><Relationship Type="http://schemas.openxmlformats.org/officeDocument/2006/relationships/hyperlink" Target="https://grantcue.com/foundations/the-gale-foundation-341812999" TargetMode="External" Id="rId1869"/><Relationship Type="http://schemas.openxmlformats.org/officeDocument/2006/relationships/hyperlink" Target="https://grantcue.com/foundations/the-rosenthal-foundation-751675127" TargetMode="External" Id="rId1870"/><Relationship Type="http://schemas.openxmlformats.org/officeDocument/2006/relationships/hyperlink" Target="https://grantcue.com/foundations/the-park-foundation-200791170" TargetMode="External" Id="rId1871"/><Relationship Type="http://schemas.openxmlformats.org/officeDocument/2006/relationships/hyperlink" Target="https://www.lnlcharitable.org/" TargetMode="External" Id="rId1872"/><Relationship Type="http://schemas.openxmlformats.org/officeDocument/2006/relationships/hyperlink" Target="https://grantcue.com/foundations/l-and-l-nippert-charitable-foundation-inc-attn-carter-f-randolph-phd-311351011" TargetMode="External" Id="rId1873"/><Relationship Type="http://schemas.openxmlformats.org/officeDocument/2006/relationships/hyperlink" Target="https://www.kesmithfoundation.org/" TargetMode="External" Id="rId1874"/><Relationship Type="http://schemas.openxmlformats.org/officeDocument/2006/relationships/hyperlink" Target="https://grantcue.com/foundations/the-kelvin-and-eleanor-smith-foundation-346555349" TargetMode="External" Id="rId1875"/><Relationship Type="http://schemas.openxmlformats.org/officeDocument/2006/relationships/hyperlink" Target="https://www.clevelandcliffs.com/sustainability/social/cleveland-cliffs-foundation" TargetMode="External" Id="rId1876"/><Relationship Type="http://schemas.openxmlformats.org/officeDocument/2006/relationships/hyperlink" Target="https://grantcue.com/foundations/the-cleveland-cliffs-foundation-311284344" TargetMode="External" Id="rId1877"/><Relationship Type="http://schemas.openxmlformats.org/officeDocument/2006/relationships/hyperlink" Target="https://grantcue.com/foundations/polynate-foundation-276958071" TargetMode="External" Id="rId1878"/><Relationship Type="http://schemas.openxmlformats.org/officeDocument/2006/relationships/hyperlink" Target="https://grantcue.com/foundations/colin-family-foundation-873907075" TargetMode="External" Id="rId1879"/><Relationship Type="http://schemas.openxmlformats.org/officeDocument/2006/relationships/hyperlink" Target="https://www.gardnerfamilyfoundation.com/" TargetMode="External" Id="rId1880"/><Relationship Type="http://schemas.openxmlformats.org/officeDocument/2006/relationships/hyperlink" Target="https://grantcue.com/foundations/the-james-j-and-joan-a-gardner-family-foundation-311397164" TargetMode="External" Id="rId1881"/><Relationship Type="http://schemas.openxmlformats.org/officeDocument/2006/relationships/hyperlink" Target="https://grantcue.com/foundations/leonard-c-and-mildred-f-ferguson-foundation-656245247" TargetMode="External" Id="rId1882"/><Relationship Type="http://schemas.openxmlformats.org/officeDocument/2006/relationships/hyperlink" Target="https://grantcue.com/foundations/wechsler-family-foundation-043533126" TargetMode="External" Id="rId1883"/><Relationship Type="http://schemas.openxmlformats.org/officeDocument/2006/relationships/hyperlink" Target="https://www.saintlukesfoundation.org/" TargetMode="External" Id="rId1884"/><Relationship Type="http://schemas.openxmlformats.org/officeDocument/2006/relationships/hyperlink" Target="https://grantcue.com/foundations/saint-lukes-foundation-of-cleveland-ohio-340714513" TargetMode="External" Id="rId1885"/><Relationship Type="http://schemas.openxmlformats.org/officeDocument/2006/relationships/hyperlink" Target="https://grantcue.com/foundations/the-ariel-foundation-270226408" TargetMode="External" Id="rId1886"/><Relationship Type="http://schemas.openxmlformats.org/officeDocument/2006/relationships/hyperlink" Target="https://grantcue.com/foundations/hcs-foundation-c-o-l-thomas-hiltz-346514235" TargetMode="External" Id="rId1887"/><Relationship Type="http://schemas.openxmlformats.org/officeDocument/2006/relationships/hyperlink" Target="https://grantcue.com/foundations/hoover-foundation-income-account-346510994" TargetMode="External" Id="rId1888"/><Relationship Type="http://schemas.openxmlformats.org/officeDocument/2006/relationships/hyperlink" Target="https://grantcue.com/foundations/christman-anne-kilcawley-fdn-xxxxxxxxx-356735706" TargetMode="External" Id="rId1889"/><Relationship Type="http://schemas.openxmlformats.org/officeDocument/2006/relationships/hyperlink" Target="https://grantcue.com/foundations/the-gilbert-reese-family-foundation-311421173" TargetMode="External" Id="rId1890"/><Relationship Type="http://schemas.openxmlformats.org/officeDocument/2006/relationships/hyperlink" Target="https://www.ketteringfamilyphilanthropies.org/" TargetMode="External" Id="rId1891"/><Relationship Type="http://schemas.openxmlformats.org/officeDocument/2006/relationships/hyperlink" Target="https://grantcue.com/foundations/kettering-family-foundation-310727384" TargetMode="External" Id="rId1892"/><Relationship Type="http://schemas.openxmlformats.org/officeDocument/2006/relationships/hyperlink" Target="https://grantcue.com/foundations/the-frances-r-luther-charitable-trust-316646985" TargetMode="External" Id="rId1893"/><Relationship Type="http://schemas.openxmlformats.org/officeDocument/2006/relationships/hyperlink" Target="https://grantcue.com/foundations/the-ferry-family-foundation-326000096" TargetMode="External" Id="rId1894"/><Relationship Type="http://schemas.openxmlformats.org/officeDocument/2006/relationships/hyperlink" Target="https://grantcue.com/foundations/the-veale-foundation-346565830" TargetMode="External" Id="rId1895"/><Relationship Type="http://schemas.openxmlformats.org/officeDocument/2006/relationships/hyperlink" Target="https://grantcue.com/foundations/humble-heart-gentle-soul-foundation-851807597" TargetMode="External" Id="rId1896"/><Relationship Type="http://schemas.openxmlformats.org/officeDocument/2006/relationships/hyperlink" Target="https://www.guidestar.com/" TargetMode="External" Id="rId1897"/><Relationship Type="http://schemas.openxmlformats.org/officeDocument/2006/relationships/hyperlink" Target="https://grantcue.com/foundations/third-federal-foundation-208467212" TargetMode="External" Id="rId1898"/><Relationship Type="http://schemas.openxmlformats.org/officeDocument/2006/relationships/hyperlink" Target="https://www.nordson.com/" TargetMode="External" Id="rId1899"/><Relationship Type="http://schemas.openxmlformats.org/officeDocument/2006/relationships/hyperlink" Target="https://grantcue.com/foundations/the-nordson-corporation-foundation-341596194" TargetMode="External" Id="rId1900"/><Relationship Type="http://schemas.openxmlformats.org/officeDocument/2006/relationships/hyperlink" Target="https://grantcue.com/foundations/the-robb-and-veda-kaufman-holiness-advancement-foundation-883671200" TargetMode="External" Id="rId1901"/><Relationship Type="http://schemas.openxmlformats.org/officeDocument/2006/relationships/hyperlink" Target="https://grantcue.com/foundations/cedar-fair-charities-inc-611751812" TargetMode="External" Id="rId1902"/><Relationship Type="http://schemas.openxmlformats.org/officeDocument/2006/relationships/hyperlink" Target="https://grantcue.com/foundations/park-national-corporation-foundation-316249406" TargetMode="External" Id="rId1903"/><Relationship Type="http://schemas.openxmlformats.org/officeDocument/2006/relationships/hyperlink" Target="https://grantcue.com/foundations/foundation-for-a-better-world-inc-462385457" TargetMode="External" Id="rId1904"/><Relationship Type="http://schemas.openxmlformats.org/officeDocument/2006/relationships/hyperlink" Target="https://grantcue.com/foundations/samuel-h-and-maria-miller-foundation-c-o-eleanor-fanslau-341482231" TargetMode="External" Id="rId1905"/><Relationship Type="http://schemas.openxmlformats.org/officeDocument/2006/relationships/hyperlink" Target="https://grantcue.com/foundations/weiss-asset-management-foundation-inc-386888725" TargetMode="External" Id="rId1906"/><Relationship Type="http://schemas.openxmlformats.org/officeDocument/2006/relationships/hyperlink" Target="https://grantcue.com/foundations/the-jochum-moll-foundation-346538304" TargetMode="External" Id="rId1907"/><Relationship Type="http://schemas.openxmlformats.org/officeDocument/2006/relationships/hyperlink" Target="https://grantcue.com/foundations/hl-epstein-family-foundation-396044168" TargetMode="External" Id="rId1908"/><Relationship Type="http://schemas.openxmlformats.org/officeDocument/2006/relationships/hyperlink" Target="https://www.cardinalhealth.com/COMMUNITY" TargetMode="External" Id="rId1909"/><Relationship Type="http://schemas.openxmlformats.org/officeDocument/2006/relationships/hyperlink" Target="https://grantcue.com/foundations/cardinal-health-foundation-311746458" TargetMode="External" Id="rId1910"/><Relationship Type="http://schemas.openxmlformats.org/officeDocument/2006/relationships/hyperlink" Target="https://www.bdmorganfdn.org/" TargetMode="External" Id="rId1911"/><Relationship Type="http://schemas.openxmlformats.org/officeDocument/2006/relationships/hyperlink" Target="https://grantcue.com/foundations/burton-d-morgan-foundation-inc-346598971" TargetMode="External" Id="rId1912"/><Relationship Type="http://schemas.openxmlformats.org/officeDocument/2006/relationships/hyperlink" Target="https://grantcue.com/foundations/the-lanterman-foundation-911789916" TargetMode="External" Id="rId1913"/><Relationship Type="http://schemas.openxmlformats.org/officeDocument/2006/relationships/hyperlink" Target="https://grantcue.com/foundations/john-henry-eldred-jr-foundation-453987947" TargetMode="External" Id="rId1914"/><Relationship Type="http://schemas.openxmlformats.org/officeDocument/2006/relationships/hyperlink" Target="https://grantcue.com/foundations/s4-foundation-873342516" TargetMode="External" Id="rId1915"/><Relationship Type="http://schemas.openxmlformats.org/officeDocument/2006/relationships/hyperlink" Target="https://grantcue.com/foundations/the-louise-h-and-david-s-ingalls-fdn-346516550" TargetMode="External" Id="rId1916"/><Relationship Type="http://schemas.openxmlformats.org/officeDocument/2006/relationships/hyperlink" Target="https://grantcue.com/foundations/sorehcra-foundation-c-o-robert-m-archer-854382217" TargetMode="External" Id="rId1917"/><Relationship Type="http://schemas.openxmlformats.org/officeDocument/2006/relationships/hyperlink" Target="https://grantcue.com/foundations/the-oliver-family-foundation-c-o-richard-d-oliver-311365209" TargetMode="External" Id="rId1918"/><Relationship Type="http://schemas.openxmlformats.org/officeDocument/2006/relationships/hyperlink" Target="https://grantcue.com/foundations/by-the-hand-foundation-341634929" TargetMode="External" Id="rId1919"/><Relationship Type="http://schemas.openxmlformats.org/officeDocument/2006/relationships/hyperlink" Target="https://grantcue.com/foundations/the-trzcinski-foundation-341852993" TargetMode="External" Id="rId1920"/><Relationship Type="http://schemas.openxmlformats.org/officeDocument/2006/relationships/hyperlink" Target="https://grantcue.com/foundations/timken-co-charitable-and-educational-fund-346520257" TargetMode="External" Id="rId1921"/><Relationship Type="http://schemas.openxmlformats.org/officeDocument/2006/relationships/hyperlink" Target="https://grantcue.com/foundations/the-eileen-patricia-sullivan-roche-foundation-061524107" TargetMode="External" Id="rId1922"/><Relationship Type="http://schemas.openxmlformats.org/officeDocument/2006/relationships/hyperlink" Target="https://grantcue.com/foundations/perkins-charitable-foundation-346549753" TargetMode="External" Id="rId1923"/><Relationship Type="http://schemas.openxmlformats.org/officeDocument/2006/relationships/hyperlink" Target="https://grantcue.com/foundations/the-macbea-foundation-273409621" TargetMode="External" Id="rId1924"/><Relationship Type="http://schemas.openxmlformats.org/officeDocument/2006/relationships/hyperlink" Target="https://grantcue.com/foundations/the-joseph-and-florence-mandel-family-michele-m-and-lawrence-r-beyer-family-fund-320570943" TargetMode="External" Id="rId1925"/><Relationship Type="http://schemas.openxmlformats.org/officeDocument/2006/relationships/hyperlink" Target="https://grantcue.com/foundations/jane-and-jon-outcalt-foundation-311194069" TargetMode="External" Id="rId1926"/><Relationship Type="http://schemas.openxmlformats.org/officeDocument/2006/relationships/hyperlink" Target="https://grantcue.com/foundations/s5-foundation-inc-396105207" TargetMode="External" Id="rId1927"/><Relationship Type="http://schemas.openxmlformats.org/officeDocument/2006/relationships/hyperlink" Target="https://grantcue.com/foundations/the-joseph-and-florence-mandel-family-penni-m-and-stephen-j-weinberg-family-fund-830987549" TargetMode="External" Id="rId1928"/><Relationship Type="http://schemas.openxmlformats.org/officeDocument/2006/relationships/hyperlink" Target="https://grantcue.com/foundations/the-connor-group-foundation-aka-the-connor-group-kids-and-community-partners-208499807" TargetMode="External" Id="rId1929"/><Relationship Type="http://schemas.openxmlformats.org/officeDocument/2006/relationships/hyperlink" Target="https://grantcue.com/foundations/e-s-prentiss-foundation-ir-346512433" TargetMode="External" Id="rId1930"/><Relationship Type="http://schemas.openxmlformats.org/officeDocument/2006/relationships/hyperlink" Target="https://grantcue.com/foundations/abrams-family-foundation-marlyon-e-abrams-271665086" TargetMode="External" Id="rId1931"/><Relationship Type="http://schemas.openxmlformats.org/officeDocument/2006/relationships/hyperlink" Target="https://grantcue.com/foundations/the-wonderful-foundation-363693741" TargetMode="External" Id="rId1932"/><Relationship Type="http://schemas.openxmlformats.org/officeDocument/2006/relationships/hyperlink" Target="https://grantcue.com/foundations/sauerland-foundation-341787952" TargetMode="External" Id="rId1933"/><Relationship Type="http://schemas.openxmlformats.org/officeDocument/2006/relationships/hyperlink" Target="https://grantcue.com/foundations/sherwin-williams-foundation-346555476" TargetMode="External" Id="rId1934"/><Relationship Type="http://schemas.openxmlformats.org/officeDocument/2006/relationships/hyperlink" Target="https://grantcue.com/foundations/fairfax-foundation-341553708" TargetMode="External" Id="rId1935"/><Relationship Type="http://schemas.openxmlformats.org/officeDocument/2006/relationships/hyperlink" Target="https://grantcue.com/foundations/griffiths-e-s-and-m-r-succ-co-ta-116577624" TargetMode="External" Id="rId1936"/><Relationship Type="http://schemas.openxmlformats.org/officeDocument/2006/relationships/hyperlink" Target="https://www.thechristfdn.org/" TargetMode="External" Id="rId1937"/><Relationship Type="http://schemas.openxmlformats.org/officeDocument/2006/relationships/hyperlink" Target="https://grantcue.com/foundations/christ-foundation-237121546" TargetMode="External" Id="rId1938"/><Relationship Type="http://schemas.openxmlformats.org/officeDocument/2006/relationships/hyperlink" Target="https://grantcue.com/foundations/breyer-family-foundation-471114091" TargetMode="External" Id="rId1939"/><Relationship Type="http://schemas.openxmlformats.org/officeDocument/2006/relationships/hyperlink" Target="https://grantcue.com/foundations/turner-construction-company-foundation-133072570" TargetMode="External" Id="rId1940"/><Relationship Type="http://schemas.openxmlformats.org/officeDocument/2006/relationships/hyperlink" Target="https://grantcue.com/foundations/howe-family-foundation-c-o-roger-l-howe-trustee-311339302" TargetMode="External" Id="rId1941"/><Relationship Type="http://schemas.openxmlformats.org/officeDocument/2006/relationships/hyperlink" Target="https://grantcue.com/foundations/the-milton-and-tamar-maltz-family-foundation-650164300" TargetMode="External" Id="rId1942"/><Relationship Type="http://schemas.openxmlformats.org/officeDocument/2006/relationships/hyperlink" Target="https://grantcue.com/foundations/alexander-and-sarah-cutler-family-foundation-341881176" TargetMode="External" Id="rId1943"/><Relationship Type="http://schemas.openxmlformats.org/officeDocument/2006/relationships/hyperlink" Target="https://grantcue.com/foundations/roger-and-clarissa-lee-family-foundation-c-o-battery-global-advisors-813134806" TargetMode="External" Id="rId1944"/><Relationship Type="http://schemas.openxmlformats.org/officeDocument/2006/relationships/hyperlink" Target="https://grantcue.com/foundations/proverbs-327-foundation-872709442" TargetMode="External" Id="rId1945"/><Relationship Type="http://schemas.openxmlformats.org/officeDocument/2006/relationships/hyperlink" Target="https://grantcue.com/foundations/the-twenty-first-century-foundation-341852806" TargetMode="External" Id="rId1946"/><Relationship Type="http://schemas.openxmlformats.org/officeDocument/2006/relationships/hyperlink" Target="https://grantcue.com/foundations/the-willow-tree-fund-467468137" TargetMode="External" Id="rId1947"/><Relationship Type="http://schemas.openxmlformats.org/officeDocument/2006/relationships/hyperlink" Target="https://grantcue.com/foundations/skyler-foundation-311420623" TargetMode="External" Id="rId1948"/><Relationship Type="http://schemas.openxmlformats.org/officeDocument/2006/relationships/hyperlink" Target="https://grantcue.com/foundations/the-cynthia-parker-matthews-family-found-fka-matthews-family-foundation-456441049" TargetMode="External" Id="rId1949"/><Relationship Type="http://schemas.openxmlformats.org/officeDocument/2006/relationships/hyperlink" Target="https://grantcue.com/foundations/deaconess-foundation-341372066" TargetMode="External" Id="rId1950"/><Relationship Type="http://schemas.openxmlformats.org/officeDocument/2006/relationships/hyperlink" Target="https://grantcue.com/foundations/the-mcconnell-educational-foundation-311365344" TargetMode="External" Id="rId1951"/><Relationship Type="http://schemas.openxmlformats.org/officeDocument/2006/relationships/hyperlink" Target="https://grantcue.com/foundations/the-milliron-foundation-311541621" TargetMode="External" Id="rId1952"/><Relationship Type="http://schemas.openxmlformats.org/officeDocument/2006/relationships/hyperlink" Target="https://robertwplasterfoundation.org/" TargetMode="External" Id="rId1953"/><Relationship Type="http://schemas.openxmlformats.org/officeDocument/2006/relationships/hyperlink" Target="https://grantcue.com/foundations/robert-w-plaster-foundation-inc-431369856" TargetMode="External" Id="rId1954"/><Relationship Type="http://schemas.openxmlformats.org/officeDocument/2006/relationships/hyperlink" Target="https://grantcue.com/foundations/james-t-and-michelle-a-ryan-foundation-261619871" TargetMode="External" Id="rId1955"/><Relationship Type="http://schemas.openxmlformats.org/officeDocument/2006/relationships/hyperlink" Target="https://grantcue.com/foundations/fred-a-lennon-charitable-trust-341761181" TargetMode="External" Id="rId1956"/><Relationship Type="http://schemas.openxmlformats.org/officeDocument/2006/relationships/hyperlink" Target="https://grantcue.com/foundations/the-trompeter-family-foundation-876831610" TargetMode="External" Id="rId1957"/><Relationship Type="http://schemas.openxmlformats.org/officeDocument/2006/relationships/hyperlink" Target="https://grantcue.com/foundations/the-scotts-miracle-gro-foundation-611794169" TargetMode="External" Id="rId1958"/><Relationship Type="http://schemas.openxmlformats.org/officeDocument/2006/relationships/hyperlink" Target="https://grantcue.com/foundations/the-schiewetz-foundation-inc-311812245" TargetMode="External" Id="rId1959"/><Relationship Type="http://schemas.openxmlformats.org/officeDocument/2006/relationships/hyperlink" Target="https://grantcue.com/foundations/abele-family-foundation-453795823" TargetMode="External" Id="rId1960"/><Relationship Type="http://schemas.openxmlformats.org/officeDocument/2006/relationships/hyperlink" Target="https://grantcue.com/foundations/the-charlotte-r-schmidlapp-fund-fifth-third-310532641" TargetMode="External" Id="rId1961"/><Relationship Type="http://schemas.openxmlformats.org/officeDocument/2006/relationships/hyperlink" Target="https://grantcue.com/foundations/rowan-foundation-874069634" TargetMode="External" Id="rId1962"/><Relationship Type="http://schemas.openxmlformats.org/officeDocument/2006/relationships/hyperlink" Target="https://grantcue.com/foundations/the-summit-foundation-inc-372117735" TargetMode="External" Id="rId1963"/><Relationship Type="http://schemas.openxmlformats.org/officeDocument/2006/relationships/hyperlink" Target="https://grantcue.com/foundations/ssb-charitable-corporation-820722937" TargetMode="External" Id="rId1964"/><Relationship Type="http://schemas.openxmlformats.org/officeDocument/2006/relationships/hyperlink" Target="https://grantcue.com/foundations/bigglesworth-family-foundation-inc-273854526" TargetMode="External" Id="rId1965"/><Relationship Type="http://schemas.openxmlformats.org/officeDocument/2006/relationships/hyperlink" Target="https://www.mhjf.org/" TargetMode="External" Id="rId1966"/><Relationship Type="http://schemas.openxmlformats.org/officeDocument/2006/relationships/hyperlink" Target="https://grantcue.com/foundations/martha-holden-jennings-foundation-340934478" TargetMode="External" Id="rId1967"/><Relationship Type="http://schemas.openxmlformats.org/officeDocument/2006/relationships/hyperlink" Target="https://www.fowlerfamilyfdn.org/" TargetMode="External" Id="rId1968"/><Relationship Type="http://schemas.openxmlformats.org/officeDocument/2006/relationships/hyperlink" Target="https://grantcue.com/foundations/the-char-and-chuck-fowler-family-foundation-900035660" TargetMode="External" Id="rId1969"/><Relationship Type="http://schemas.openxmlformats.org/officeDocument/2006/relationships/hyperlink" Target="https://grantcue.com/foundations/the-reinberger-foundation-346574879" TargetMode="External" Id="rId1970"/><Relationship Type="http://schemas.openxmlformats.org/officeDocument/2006/relationships/hyperlink" Target="https://grantcue.com/foundations/fox-foundation-inc-316023906" TargetMode="External" Id="rId1971"/><Relationship Type="http://schemas.openxmlformats.org/officeDocument/2006/relationships/hyperlink" Target="https://grantcue.com/foundations/laura-e-price-briggs-te-mut-fds-346511114" TargetMode="External" Id="rId1972"/><Relationship Type="http://schemas.openxmlformats.org/officeDocument/2006/relationships/hyperlink" Target="https://grantcue.com/foundations/spaulding-foundation-311096254" TargetMode="External" Id="rId1973"/><Relationship Type="http://schemas.openxmlformats.org/officeDocument/2006/relationships/hyperlink" Target="https://grantcue.com/foundations/the-psalms-foundation-311404734" TargetMode="External" Id="rId1974"/><Relationship Type="http://schemas.openxmlformats.org/officeDocument/2006/relationships/hyperlink" Target="https://grantcue.com/foundations/trust-estate-of-george-b-riley-310654315" TargetMode="External" Id="rId1975"/><Relationship Type="http://schemas.openxmlformats.org/officeDocument/2006/relationships/hyperlink" Target="https://grantcue.com/foundations/john-huntington-fund-for-education-340714434" TargetMode="External" Id="rId1976"/><Relationship Type="http://schemas.openxmlformats.org/officeDocument/2006/relationships/hyperlink" Target="https://grantcue.com/foundations/oakhill-foundation-206021595" TargetMode="External" Id="rId1977"/><Relationship Type="http://schemas.openxmlformats.org/officeDocument/2006/relationships/hyperlink" Target="https://grantcue.com/foundations/cooper-newell-foundation-912088813" TargetMode="External" Id="rId1978"/><Relationship Type="http://schemas.openxmlformats.org/officeDocument/2006/relationships/hyperlink" Target="https://grantcue.com/foundations/tennis-for-charity-inc-311001878" TargetMode="External" Id="rId1979"/><Relationship Type="http://schemas.openxmlformats.org/officeDocument/2006/relationships/hyperlink" Target="https://grantcue.com/foundations/hatton-foundation-311533046" TargetMode="External" Id="rId1980"/><Relationship Type="http://schemas.openxmlformats.org/officeDocument/2006/relationships/hyperlink" Target="https://grantcue.com/foundations/the-wm-m-and-a-cafaro-family-foundation-311550874" TargetMode="External" Id="rId1981"/><Relationship Type="http://schemas.openxmlformats.org/officeDocument/2006/relationships/hyperlink" Target="https://grantcue.com/foundations/the-susanne-geier-peters-foundation-c-o-richard-e-geier-934306853" TargetMode="External" Id="rId1982"/><Relationship Type="http://schemas.openxmlformats.org/officeDocument/2006/relationships/hyperlink" Target="https://grantcue.com/foundations/harry-t-wilks-family-foundation-273046060" TargetMode="External" Id="rId1983"/><Relationship Type="http://schemas.openxmlformats.org/officeDocument/2006/relationships/hyperlink" Target="https://grantcue.com/foundations/marion-g-resch-foundation-341853367" TargetMode="External" Id="rId1984"/><Relationship Type="http://schemas.openxmlformats.org/officeDocument/2006/relationships/hyperlink" Target="https://grantcue.com/foundations/pfau-charitable-foundation-311411794" TargetMode="External" Id="rId1985"/><Relationship Type="http://schemas.openxmlformats.org/officeDocument/2006/relationships/hyperlink" Target="https://grantcue.com/foundations/the-albert-g-and-olive-h-schlink-foundation-346574722" TargetMode="External" Id="rId1986"/><Relationship Type="http://schemas.openxmlformats.org/officeDocument/2006/relationships/hyperlink" Target="https://www.lkflt.wordpress.com/" TargetMode="External" Id="rId1987"/><Relationship Type="http://schemas.openxmlformats.org/officeDocument/2006/relationships/hyperlink" Target="https://grantcue.com/foundations/lippman-kanfer-foundation-for-living-torah-461811101" TargetMode="External" Id="rId1988"/><Relationship Type="http://schemas.openxmlformats.org/officeDocument/2006/relationships/hyperlink" Target="https://grantcue.com/foundations/marion-jerome-foundation-inc-421507853" TargetMode="External" Id="rId1989"/><Relationship Type="http://schemas.openxmlformats.org/officeDocument/2006/relationships/hyperlink" Target="https://grantcue.com/foundations/fenn-s-p-no-1-ochr-346506790" TargetMode="External" Id="rId1990"/><Relationship Type="http://schemas.openxmlformats.org/officeDocument/2006/relationships/hyperlink" Target="https://grantcue.com/foundations/womens-project-foundation-133417304" TargetMode="External" Id="rId1991"/><Relationship Type="http://schemas.openxmlformats.org/officeDocument/2006/relationships/hyperlink" Target="https://www.samjfrankinofoundation.com/" TargetMode="External" Id="rId1992"/><Relationship Type="http://schemas.openxmlformats.org/officeDocument/2006/relationships/hyperlink" Target="https://grantcue.com/foundations/the-sam-j-frankino-foundation-205380431" TargetMode="External" Id="rId1993"/><Relationship Type="http://schemas.openxmlformats.org/officeDocument/2006/relationships/hyperlink" Target="https://www.thebusinessofgood.org/" TargetMode="External" Id="rId1994"/><Relationship Type="http://schemas.openxmlformats.org/officeDocument/2006/relationships/hyperlink" Target="https://grantcue.com/foundations/the-business-of-good-foundation-341973248" TargetMode="External" Id="rId1995"/><Relationship Type="http://schemas.openxmlformats.org/officeDocument/2006/relationships/hyperlink" Target="https://www.safelitefoundation.org/" TargetMode="External" Id="rId1996"/><Relationship Type="http://schemas.openxmlformats.org/officeDocument/2006/relationships/hyperlink" Target="https://grantcue.com/foundations/safelite-foundation-203683768" TargetMode="External" Id="rId1997"/><Relationship Type="http://schemas.openxmlformats.org/officeDocument/2006/relationships/hyperlink" Target="https://www.davidfoundation.org/" TargetMode="External" Id="rId1998"/><Relationship Type="http://schemas.openxmlformats.org/officeDocument/2006/relationships/hyperlink" Target="https://grantcue.com/foundations/the-paul-and-carol-david-foundation-341319236" TargetMode="External" Id="rId1999"/><Relationship Type="http://schemas.openxmlformats.org/officeDocument/2006/relationships/hyperlink" Target="https://grantcue.com/foundations/joanie-c-bernard-foundation-882451668" TargetMode="External" Id="rId2000"/><Relationship Type="http://schemas.openxmlformats.org/officeDocument/2006/relationships/hyperlink" Target="https://grantcue.com/foundations/philip-and-patricia-muck-charitable-foundation-387097514" TargetMode="External" Id="rId2001"/><Relationship Type="http://schemas.openxmlformats.org/officeDocument/2006/relationships/hyperlink" Target="https://callahanfoundation.org/" TargetMode="External" Id="rId2002"/><Relationship Type="http://schemas.openxmlformats.org/officeDocument/2006/relationships/hyperlink" Target="https://grantcue.com/foundations/me-and-fj-callahan-foundation-510164320" TargetMode="External" Id="rId2003"/><Relationship Type="http://schemas.openxmlformats.org/officeDocument/2006/relationships/hyperlink" Target="https://grantcue.com/foundations/unnewehr-family-foundation-874782817" TargetMode="External" Id="rId2004"/><Relationship Type="http://schemas.openxmlformats.org/officeDocument/2006/relationships/hyperlink" Target="https://grantcue.com/foundations/hayne-hipp-foundation-570861526" TargetMode="External" Id="rId2005"/><Relationship Type="http://schemas.openxmlformats.org/officeDocument/2006/relationships/hyperlink" Target="https://grantcue.com/foundations/tr-uw-jacob-schmidlapp-1-316019680" TargetMode="External" Id="rId2006"/><Relationship Type="http://schemas.openxmlformats.org/officeDocument/2006/relationships/hyperlink" Target="https://grantcue.com/foundations/the-swagelok-foundation-341923618" TargetMode="External" Id="rId2007"/><Relationship Type="http://schemas.openxmlformats.org/officeDocument/2006/relationships/hyperlink" Target="https://grantcue.com/foundations/rast-foundation-810723895" TargetMode="External" Id="rId2008"/><Relationship Type="http://schemas.openxmlformats.org/officeDocument/2006/relationships/hyperlink" Target="https://grantcue.com/foundations/the-stocker-foundation-341293603" TargetMode="External" Id="rId2009"/><Relationship Type="http://schemas.openxmlformats.org/officeDocument/2006/relationships/hyperlink" Target="https://grantcue.com/foundations/the-mpb-charitable-foundation-473761816" TargetMode="External" Id="rId2010"/><Relationship Type="http://schemas.openxmlformats.org/officeDocument/2006/relationships/hyperlink" Target="https://grantcue.com/foundations/ralph-t-and-esther-l-warburton-fnd-4235-00-4-4-346574882" TargetMode="External" Id="rId2011"/><Relationship Type="http://schemas.openxmlformats.org/officeDocument/2006/relationships/hyperlink" Target="https://grantcue.com/foundations/the-lerner-foundation-341744726" TargetMode="External" Id="rId2012"/><Relationship Type="http://schemas.openxmlformats.org/officeDocument/2006/relationships/hyperlink" Target="https://grantcue.com/foundations/gabriel-and-yaara-plotkin-family-foundation-464294852" TargetMode="External" Id="rId2013"/><Relationship Type="http://schemas.openxmlformats.org/officeDocument/2006/relationships/hyperlink" Target="https://grantcue.com/foundations/sutphin-family-foundation-ica-311423164" TargetMode="External" Id="rId2014"/><Relationship Type="http://schemas.openxmlformats.org/officeDocument/2006/relationships/hyperlink" Target="https://grantcue.com/foundations/premier-bank-foundation-341695319" TargetMode="External" Id="rId2015"/><Relationship Type="http://schemas.openxmlformats.org/officeDocument/2006/relationships/hyperlink" Target="https://grantcue.com/foundations/the-lavalley-foundation-341722402" TargetMode="External" Id="rId2016"/><Relationship Type="http://schemas.openxmlformats.org/officeDocument/2006/relationships/hyperlink" Target="https://grantcue.com/foundations/the-herche-family-foundation-inc-461512670" TargetMode="External" Id="rId2017"/><Relationship Type="http://schemas.openxmlformats.org/officeDocument/2006/relationships/hyperlink" Target="https://grantcue.com/foundations/the-westfield-insurance-foundation-203816760" TargetMode="External" Id="rId2018"/><Relationship Type="http://schemas.openxmlformats.org/officeDocument/2006/relationships/hyperlink" Target="https://www.weanfoundation.org/" TargetMode="External" Id="rId2019"/><Relationship Type="http://schemas.openxmlformats.org/officeDocument/2006/relationships/hyperlink" Target="https://grantcue.com/foundations/the-raymond-john-wean-foundation-346505038" TargetMode="External" Id="rId2020"/><Relationship Type="http://schemas.openxmlformats.org/officeDocument/2006/relationships/hyperlink" Target="https://grantcue.com/foundations/edelweiss-foundation-883136523" TargetMode="External" Id="rId2021"/><Relationship Type="http://schemas.openxmlformats.org/officeDocument/2006/relationships/hyperlink" Target="https://www.bankatfirst.com/" TargetMode="External" Id="rId2022"/><Relationship Type="http://schemas.openxmlformats.org/officeDocument/2006/relationships/hyperlink" Target="https://grantcue.com/foundations/first-financial-foundation-823823145" TargetMode="External" Id="rId2023"/><Relationship Type="http://schemas.openxmlformats.org/officeDocument/2006/relationships/hyperlink" Target="https://grantcue.com/foundations/the-margot-macdougall-family-foundation-263376649" TargetMode="External" Id="rId2024"/><Relationship Type="http://schemas.openxmlformats.org/officeDocument/2006/relationships/hyperlink" Target="https://grantcue.com/foundations/the-diomedes-foundation-c-o-john-w-boynton-iv-firehouse-capital-461451480" TargetMode="External" Id="rId2025"/><Relationship Type="http://schemas.openxmlformats.org/officeDocument/2006/relationships/hyperlink" Target="https://grantcue.com/foundations/rita-barbour-kern-foundation-464475109" TargetMode="External" Id="rId2026"/><Relationship Type="http://schemas.openxmlformats.org/officeDocument/2006/relationships/hyperlink" Target="https://grantcue.com/foundations/fishel-foundation-316063414" TargetMode="External" Id="rId2027"/><Relationship Type="http://schemas.openxmlformats.org/officeDocument/2006/relationships/hyperlink" Target="https://grantcue.com/foundations/willard-e-smucker-foundation-346610889" TargetMode="External" Id="rId2028"/><Relationship Type="http://schemas.openxmlformats.org/officeDocument/2006/relationships/hyperlink" Target="https://grantcue.com/foundations/the-robert-and-esther-black-family-foundation-616433804" TargetMode="External" Id="rId2029"/><Relationship Type="http://schemas.openxmlformats.org/officeDocument/2006/relationships/hyperlink" Target="https://grantcue.com/foundations/the-goodyear-foundation-346522959" TargetMode="External" Id="rId2030"/><Relationship Type="http://schemas.openxmlformats.org/officeDocument/2006/relationships/hyperlink" Target="https://grantcue.com/foundations/jeffris-family-foundation-ltd-391281879" TargetMode="External" Id="rId2031"/><Relationship Type="http://schemas.openxmlformats.org/officeDocument/2006/relationships/hyperlink" Target="https://pegsfoundation.org/" TargetMode="External" Id="rId2032"/><Relationship Type="http://schemas.openxmlformats.org/officeDocument/2006/relationships/hyperlink" Target="https://grantcue.com/foundations/the-margaret-clark-morgan-foundation-341948246" TargetMode="External" Id="rId2033"/><Relationship Type="http://schemas.openxmlformats.org/officeDocument/2006/relationships/hyperlink" Target="https://grantcue.com/foundations/point-break-foundation-474043415" TargetMode="External" Id="rId2034"/><Relationship Type="http://schemas.openxmlformats.org/officeDocument/2006/relationships/hyperlink" Target="https://grantcue.com/foundations/irving-i-stone-foundation-341892327" TargetMode="External" Id="rId2035"/><Relationship Type="http://schemas.openxmlformats.org/officeDocument/2006/relationships/hyperlink" Target="https://grantcue.com/foundations/the-james-and-angela-hambrick-foundation-451995732" TargetMode="External" Id="rId2036"/><Relationship Type="http://schemas.openxmlformats.org/officeDocument/2006/relationships/hyperlink" Target="https://grantcue.com/foundations/kara-j-trott-family-foundation-aka-life-leap-foundation-821454838" TargetMode="External" Id="rId2037"/><Relationship Type="http://schemas.openxmlformats.org/officeDocument/2006/relationships/hyperlink" Target="https://grantcue.com/foundations/sharon-s-davis-foundation-inc-c-o-samuel-j-august-cpa-263788628" TargetMode="External" Id="rId2038"/><Relationship Type="http://schemas.openxmlformats.org/officeDocument/2006/relationships/hyperlink" Target="https://grantcue.com/foundations/diane-j-and-robert-a-mcdonald-family-foundation-823302288" TargetMode="External" Id="rId2039"/><Relationship Type="http://schemas.openxmlformats.org/officeDocument/2006/relationships/hyperlink" Target="https://grantcue.com/foundations/the-ragland-family-foundation-311493613" TargetMode="External" Id="rId2040"/><Relationship Type="http://schemas.openxmlformats.org/officeDocument/2006/relationships/hyperlink" Target="https://grantcue.com/foundations/kairos-610-foundation-453913866" TargetMode="External" Id="rId2041"/><Relationship Type="http://schemas.openxmlformats.org/officeDocument/2006/relationships/hyperlink" Target="https://grantcue.com/foundations/duke-goldberg-family-foundation-300893647" TargetMode="External" Id="rId2042"/><Relationship Type="http://schemas.openxmlformats.org/officeDocument/2006/relationships/hyperlink" Target="https://www.murphykulas.org/" TargetMode="External" Id="rId2043"/><Relationship Type="http://schemas.openxmlformats.org/officeDocument/2006/relationships/hyperlink" Target="https://grantcue.com/foundations/john-p-murphy-foundation-346528308" TargetMode="External" Id="rId2044"/><Relationship Type="http://schemas.openxmlformats.org/officeDocument/2006/relationships/hyperlink" Target="https://grantcue.com/foundations/thornwell-family-foundation-810716497" TargetMode="External" Id="rId2045"/><Relationship Type="http://schemas.openxmlformats.org/officeDocument/2006/relationships/hyperlink" Target="https://grantcue.com/foundations/bruggen-foundation-inc-472581672" TargetMode="External" Id="rId2046"/><Relationship Type="http://schemas.openxmlformats.org/officeDocument/2006/relationships/hyperlink" Target="https://grantcue.com/foundations/the-montei-foundation-311736155" TargetMode="External" Id="rId2047"/><Relationship Type="http://schemas.openxmlformats.org/officeDocument/2006/relationships/hyperlink" Target="https://grantcue.com/foundations/the-hu-and-luo-family-foundation-854154217" TargetMode="External" Id="rId2048"/><Relationship Type="http://schemas.openxmlformats.org/officeDocument/2006/relationships/hyperlink" Target="https://grantcue.com/foundations/james-and-susan-ratner-family-foundation-208004503" TargetMode="External" Id="rId2049"/><Relationship Type="http://schemas.openxmlformats.org/officeDocument/2006/relationships/hyperlink" Target="https://grantcue.com/foundations/ken-cleveland-foundation-316567861" TargetMode="External" Id="rId2050"/><Relationship Type="http://schemas.openxmlformats.org/officeDocument/2006/relationships/hyperlink" Target="https://grantcue.com/foundations/fibushendricks-family-foundation-341340458" TargetMode="External" Id="rId2051"/><Relationship Type="http://schemas.openxmlformats.org/officeDocument/2006/relationships/hyperlink" Target="https://grantcue.com/foundations/one-life-foundation-inc-261524748" TargetMode="External" Id="rId2052"/><Relationship Type="http://schemas.openxmlformats.org/officeDocument/2006/relationships/hyperlink" Target="https://grantcue.com/foundations/harding-family-charitable-trust-300021471" TargetMode="External" Id="rId2053"/><Relationship Type="http://schemas.openxmlformats.org/officeDocument/2006/relationships/hyperlink" Target="https://grantcue.com/foundations/britton-fund-4240-00-44-346513616" TargetMode="External" Id="rId2054"/><Relationship Type="http://schemas.openxmlformats.org/officeDocument/2006/relationships/hyperlink" Target="https://grantcue.com/foundations/lancaster-lens-inc-316023927" TargetMode="External" Id="rId2055"/><Relationship Type="http://schemas.openxmlformats.org/officeDocument/2006/relationships/hyperlink" Target="https://grantcue.com/foundations/eric-b-yeiser-family-foundation-co-fifth-311646815" TargetMode="External" Id="rId2056"/><Relationship Type="http://schemas.openxmlformats.org/officeDocument/2006/relationships/hyperlink" Target="https://grantcue.com/foundations/crawford-family-foundation-320740919" TargetMode="External" Id="rId2057"/><Relationship Type="http://schemas.openxmlformats.org/officeDocument/2006/relationships/hyperlink" Target="https://grantcue.com/foundations/sisler-mcfawn-foundation-pfdn-346508111" TargetMode="External" Id="rId2058"/><Relationship Type="http://schemas.openxmlformats.org/officeDocument/2006/relationships/hyperlink" Target="https://grantcue.com/foundations/hanley-foundation-020631312" TargetMode="External" Id="rId2059"/><Relationship Type="http://schemas.openxmlformats.org/officeDocument/2006/relationships/hyperlink" Target="https://grantcue.com/foundations/dorothy-richard-starling-foundation-746121656" TargetMode="External" Id="rId2060"/><Relationship Type="http://schemas.openxmlformats.org/officeDocument/2006/relationships/hyperlink" Target="https://www.reyrey.com/" TargetMode="External" Id="rId2061"/><Relationship Type="http://schemas.openxmlformats.org/officeDocument/2006/relationships/hyperlink" Target="https://grantcue.com/foundations/reynolds-and-reynolds-company-foundation-311168299" TargetMode="External" Id="rId2062"/><Relationship Type="http://schemas.openxmlformats.org/officeDocument/2006/relationships/hyperlink" Target="https://grantcue.com/foundations/the-brocker-foundation-inc-274347700" TargetMode="External" Id="rId2063"/><Relationship Type="http://schemas.openxmlformats.org/officeDocument/2006/relationships/hyperlink" Target="https://grantcue.com/foundations/washkewicz-family-foundation-inc-814220073" TargetMode="External" Id="rId2064"/><Relationship Type="http://schemas.openxmlformats.org/officeDocument/2006/relationships/hyperlink" Target="https://grantcue.com/foundations/klug-fam-foundation-341852847" TargetMode="External" Id="rId2065"/><Relationship Type="http://schemas.openxmlformats.org/officeDocument/2006/relationships/hyperlink" Target="https://grantcue.com/foundations/rosenthal-family-foundation-311203666" TargetMode="External" Id="rId2066"/><Relationship Type="http://schemas.openxmlformats.org/officeDocument/2006/relationships/hyperlink" Target="https://grantcue.com/foundations/brown-and-kunze-foundation-202291004" TargetMode="External" Id="rId2067"/><Relationship Type="http://schemas.openxmlformats.org/officeDocument/2006/relationships/hyperlink" Target="https://grantcue.com/foundations/the-cristal-family-foundation-843716808" TargetMode="External" Id="rId2068"/><Relationship Type="http://schemas.openxmlformats.org/officeDocument/2006/relationships/hyperlink" Target="https://grantcue.com/foundations/the-elliot-foundation-inc-262253829" TargetMode="External" Id="rId2069"/><Relationship Type="http://schemas.openxmlformats.org/officeDocument/2006/relationships/hyperlink" Target="https://grantcue.com/foundations/tr-uw-chas-e-schell-education-316019720" TargetMode="External" Id="rId2070"/><Relationship Type="http://schemas.openxmlformats.org/officeDocument/2006/relationships/hyperlink" Target="https://www.ashtabulafoundation.org/" TargetMode="External" Id="rId2071"/><Relationship Type="http://schemas.openxmlformats.org/officeDocument/2006/relationships/hyperlink" Target="https://grantcue.com/foundations/the-ashtabula-foundation-inc-346538130" TargetMode="External" Id="rId2072"/><Relationship Type="http://schemas.openxmlformats.org/officeDocument/2006/relationships/hyperlink" Target="https://grantcue.com/foundations/hayes-family-foundation-823326755" TargetMode="External" Id="rId2073"/><Relationship Type="http://schemas.openxmlformats.org/officeDocument/2006/relationships/hyperlink" Target="https://www.nogcf.org/" TargetMode="External" Id="rId2074"/><Relationship Type="http://schemas.openxmlformats.org/officeDocument/2006/relationships/hyperlink" Target="https://grantcue.com/foundations/northern-ohio-golf-charities-foundation-inc-341712857" TargetMode="External" Id="rId2075"/><Relationship Type="http://schemas.openxmlformats.org/officeDocument/2006/relationships/hyperlink" Target="https://grantcue.com/foundations/the-william-bingham-foundation-346513791" TargetMode="External" Id="rId2076"/><Relationship Type="http://schemas.openxmlformats.org/officeDocument/2006/relationships/hyperlink" Target="https://grantcue.com/foundations/harry-c-moores-foundation-316035344" TargetMode="External" Id="rId2077"/><Relationship Type="http://schemas.openxmlformats.org/officeDocument/2006/relationships/hyperlink" Target="https://www.lippmankanfer.org/" TargetMode="External" Id="rId2078"/><Relationship Type="http://schemas.openxmlformats.org/officeDocument/2006/relationships/hyperlink" Target="https://grantcue.com/foundations/lippman-kanfer-family-foundation-340974875" TargetMode="External" Id="rId2079"/><Relationship Type="http://schemas.openxmlformats.org/officeDocument/2006/relationships/hyperlink" Target="https://grantcue.com/foundations/lifecare-foundation-inc-223625576" TargetMode="External" Id="rId2080"/><Relationship Type="http://schemas.openxmlformats.org/officeDocument/2006/relationships/hyperlink" Target="https://grantcue.com/foundations/the-heidt-family-foundation-205881913" TargetMode="External" Id="rId2081"/><Relationship Type="http://schemas.openxmlformats.org/officeDocument/2006/relationships/hyperlink" Target="https://grantcue.com/foundations/wade-ellen-garretson-ochr-346505729" TargetMode="External" Id="rId2082"/><Relationship Type="http://schemas.openxmlformats.org/officeDocument/2006/relationships/hyperlink" Target="https://cintifoundation4aged.com/" TargetMode="External" Id="rId2083"/><Relationship Type="http://schemas.openxmlformats.org/officeDocument/2006/relationships/hyperlink" Target="https://grantcue.com/foundations/the-cincinnati-foundation-for-the-aged-310536971" TargetMode="External" Id="rId2084"/><Relationship Type="http://schemas.openxmlformats.org/officeDocument/2006/relationships/hyperlink" Target="https://grantcue.com/foundations/the-heartstone-foundation-206197750" TargetMode="External" Id="rId2085"/><Relationship Type="http://schemas.openxmlformats.org/officeDocument/2006/relationships/hyperlink" Target="https://grantcue.com/foundations/john-a-schroth-family-char-tr-207470868" TargetMode="External" Id="rId2086"/><Relationship Type="http://schemas.openxmlformats.org/officeDocument/2006/relationships/hyperlink" Target="https://grantcue.com/foundations/doris-and-floyd-kimble-foundation-341622273" TargetMode="External" Id="rId2087"/><Relationship Type="http://schemas.openxmlformats.org/officeDocument/2006/relationships/hyperlink" Target="https://grantcue.com/foundations/good-shepherd-fdn-of-ohio-311190446" TargetMode="External" Id="rId2088"/><Relationship Type="http://schemas.openxmlformats.org/officeDocument/2006/relationships/hyperlink" Target="https://grantcue.com/foundations/the-abington-foundation-341404854" TargetMode="External" Id="rId2089"/><Relationship Type="http://schemas.openxmlformats.org/officeDocument/2006/relationships/hyperlink" Target="https://grantcue.com/foundations/gorski-family-foundation-341783570" TargetMode="External" Id="rId2090"/><Relationship Type="http://schemas.openxmlformats.org/officeDocument/2006/relationships/hyperlink" Target="https://grantcue.com/foundations/thomas-r-schiff-foundation-c-o-thomas-r-schiff-205678503" TargetMode="External" Id="rId2091"/><Relationship Type="http://schemas.openxmlformats.org/officeDocument/2006/relationships/hyperlink" Target="https://grantcue.com/foundations/the-androse-foundation-261624973" TargetMode="External" Id="rId2092"/><Relationship Type="http://schemas.openxmlformats.org/officeDocument/2006/relationships/hyperlink" Target="https://www.gpdfoundation.org/" TargetMode="External" Id="rId2093"/><Relationship Type="http://schemas.openxmlformats.org/officeDocument/2006/relationships/hyperlink" Target="https://grantcue.com/foundations/gpd-group-employees-foundation-inc-463799183" TargetMode="External" Id="rId2094"/><Relationship Type="http://schemas.openxmlformats.org/officeDocument/2006/relationships/hyperlink" Target="https://www.murphykulas.org/" TargetMode="External" Id="rId2095"/><Relationship Type="http://schemas.openxmlformats.org/officeDocument/2006/relationships/hyperlink" Target="https://grantcue.com/foundations/kulas-foundation-340770687" TargetMode="External" Id="rId2096"/><Relationship Type="http://schemas.openxmlformats.org/officeDocument/2006/relationships/hyperlink" Target="https://grantcue.com/foundations/jobst-foundation-pfdn-346872214" TargetMode="External" Id="rId2097"/><Relationship Type="http://schemas.openxmlformats.org/officeDocument/2006/relationships/hyperlink" Target="https://grantcue.com/foundations/the-maxon-foundation-316045992" TargetMode="External" Id="rId2098"/><Relationship Type="http://schemas.openxmlformats.org/officeDocument/2006/relationships/hyperlink" Target="https://grantcue.com/foundations/flug-family-foundation-273867289" TargetMode="External" Id="rId2099"/><Relationship Type="http://schemas.openxmlformats.org/officeDocument/2006/relationships/hyperlink" Target="https://grantcue.com/foundations/scheuer-associates-foundation-inc-co-kay-scheuer-james-136123975" TargetMode="External" Id="rId2100"/><Relationship Type="http://schemas.openxmlformats.org/officeDocument/2006/relationships/hyperlink" Target="https://grantcue.com/foundations/robert-h-and-susan-f-castellini-foundation-c-o-marcus-a-hanna-trustee-316429763" TargetMode="External" Id="rId2101"/><Relationship Type="http://schemas.openxmlformats.org/officeDocument/2006/relationships/hyperlink" Target="https://grantcue.com/foundations/the-rondell-b-and-joyce-p-hanson-charitable-foundation-330757899" TargetMode="External" Id="rId2102"/><Relationship Type="http://schemas.openxmlformats.org/officeDocument/2006/relationships/hyperlink" Target="https://grantcue.com/foundations/robert-h-reakirt-fdn-equities-316138496" TargetMode="External" Id="rId2103"/><Relationship Type="http://schemas.openxmlformats.org/officeDocument/2006/relationships/hyperlink" Target="https://grantcue.com/foundations/the-ribeiro-foundation-202735644" TargetMode="External" Id="rId2104"/><Relationship Type="http://schemas.openxmlformats.org/officeDocument/2006/relationships/hyperlink" Target="https://grantcue.com/foundations/the-kaplan-foundation-311423392" TargetMode="External" Id="rId2105"/><Relationship Type="http://schemas.openxmlformats.org/officeDocument/2006/relationships/hyperlink" Target="https://grantcue.com/foundations/pritchard-family-charitable-foundation-007194-431781511" TargetMode="External" Id="rId2106"/><Relationship Type="http://schemas.openxmlformats.org/officeDocument/2006/relationships/hyperlink" Target="https://grantcue.com/foundations/clement-o-miniger-memorial-foundati-co-trust-company-family-office-346523024" TargetMode="External" Id="rId2107"/><Relationship Type="http://schemas.openxmlformats.org/officeDocument/2006/relationships/hyperlink" Target="https://grantcue.com/foundations/louise-taft-semple-foundation-310653526" TargetMode="External" Id="rId2108"/><Relationship Type="http://schemas.openxmlformats.org/officeDocument/2006/relationships/hyperlink" Target="https://grantcue.com/foundations/walter-s-quinlan-foundation-c-o-robert-a-zock-and-co-046030253" TargetMode="External" Id="rId2109"/><Relationship Type="http://schemas.openxmlformats.org/officeDocument/2006/relationships/hyperlink" Target="https://grantcue.com/foundations/reeves-foundation-346575477" TargetMode="External" Id="rId2110"/><Relationship Type="http://schemas.openxmlformats.org/officeDocument/2006/relationships/hyperlink" Target="https://grantcue.com/foundations/thaman-family-foundation-ica-450669361" TargetMode="External" Id="rId2111"/><Relationship Type="http://schemas.openxmlformats.org/officeDocument/2006/relationships/hyperlink" Target="https://grantcue.com/foundations/edward-l-hutton-foundation-311334189" TargetMode="External" Id="rId2112"/><Relationship Type="http://schemas.openxmlformats.org/officeDocument/2006/relationships/hyperlink" Target="https://grantcue.com/foundations/ronald-and-deborah-ratner-family-foundation-208038060" TargetMode="External" Id="rId2113"/><Relationship Type="http://schemas.openxmlformats.org/officeDocument/2006/relationships/hyperlink" Target="https://grantcue.com/foundations/tql-foundation-inc-472494883" TargetMode="External" Id="rId2114"/><Relationship Type="http://schemas.openxmlformats.org/officeDocument/2006/relationships/hyperlink" Target="https://grantcue.com/foundations/triple-t-foundation-341811968" TargetMode="External" Id="rId2115"/><Relationship Type="http://schemas.openxmlformats.org/officeDocument/2006/relationships/hyperlink" Target="https://grantcue.com/foundations/ar-hale-family-foundation-inc-341644337" TargetMode="External" Id="rId2116"/><Relationship Type="http://schemas.openxmlformats.org/officeDocument/2006/relationships/hyperlink" Target="https://grantcue.com/foundations/the-figgie-foundation-341945280" TargetMode="External" Id="rId2117"/><Relationship Type="http://schemas.openxmlformats.org/officeDocument/2006/relationships/hyperlink" Target="https://grantcue.com/foundations/steps-ahead-charitable-family-foundation-c-o-john-c-bartley-814754425" TargetMode="External" Id="rId2118"/><Relationship Type="http://schemas.openxmlformats.org/officeDocument/2006/relationships/hyperlink" Target="https://grantcue.com/foundations/ronald-and-florence-koetters-foundation-932379412" TargetMode="External" Id="rId2119"/><Relationship Type="http://schemas.openxmlformats.org/officeDocument/2006/relationships/hyperlink" Target="https://grantcue.com/foundations/sandor-foundation-203907906" TargetMode="External" Id="rId2120"/><Relationship Type="http://schemas.openxmlformats.org/officeDocument/2006/relationships/hyperlink" Target="https://grantcue.com/foundations/sole-surv-tr-uw-charles-e-schell-316019719" TargetMode="External" Id="rId2121"/><Relationship Type="http://schemas.openxmlformats.org/officeDocument/2006/relationships/hyperlink" Target="https://grantcue.com/foundations/white-sherman-and-virginia-pfdn-203970395" TargetMode="External" Id="rId2122"/><Relationship Type="http://schemas.openxmlformats.org/officeDocument/2006/relationships/hyperlink" Target="https://grantcue.com/foundations/clh-foundation-311346007" TargetMode="External" Id="rId2123"/><Relationship Type="http://schemas.openxmlformats.org/officeDocument/2006/relationships/hyperlink" Target="https://iacoccafoundation.org/" TargetMode="External" Id="rId2124"/><Relationship Type="http://schemas.openxmlformats.org/officeDocument/2006/relationships/hyperlink" Target="https://grantcue.com/foundations/iacocca-family-foundation-386071154" TargetMode="External" Id="rId2125"/><Relationship Type="http://schemas.openxmlformats.org/officeDocument/2006/relationships/hyperlink" Target="https://grantcue.com/foundations/john-hauck-foundation-fifth-third-bank-na-316366846" TargetMode="External" Id="rId2126"/><Relationship Type="http://schemas.openxmlformats.org/officeDocument/2006/relationships/hyperlink" Target="https://grantcue.com/foundations/the-abundant-life-foundation-311562299" TargetMode="External" Id="rId2127"/><Relationship Type="http://schemas.openxmlformats.org/officeDocument/2006/relationships/hyperlink" Target="https://grantcue.com/foundations/the-charles-l-shor-foundation-inc-300124473" TargetMode="External" Id="rId2128"/><Relationship Type="http://schemas.openxmlformats.org/officeDocument/2006/relationships/hyperlink" Target="https://grantcue.com/foundations/belford-family-charitable-fund-inc-262390465" TargetMode="External" Id="rId2129"/><Relationship Type="http://schemas.openxmlformats.org/officeDocument/2006/relationships/hyperlink" Target="https://grantcue.com/foundations/the-berry-family-foundation-316026144" TargetMode="External" Id="rId2130"/><Relationship Type="http://schemas.openxmlformats.org/officeDocument/2006/relationships/hyperlink" Target="https://www.aes-ohio.com/AES-OHIO-FOUNDATION" TargetMode="External" Id="rId2131"/><Relationship Type="http://schemas.openxmlformats.org/officeDocument/2006/relationships/hyperlink" Target="https://grantcue.com/foundations/the-dayton-power-and-light-company-foundation-dba-aes-ohio-foundation-311138883" TargetMode="External" Id="rId2132"/><Relationship Type="http://schemas.openxmlformats.org/officeDocument/2006/relationships/hyperlink" Target="https://grantcue.com/foundations/marian-foundation-316050535" TargetMode="External" Id="rId2133"/><Relationship Type="http://schemas.openxmlformats.org/officeDocument/2006/relationships/hyperlink" Target="https://grantcue.com/foundations/dice-foundation-680488318" TargetMode="External" Id="rId2134"/><Relationship Type="http://schemas.openxmlformats.org/officeDocument/2006/relationships/hyperlink" Target="https://grantcue.com/foundations/warren-a-hood-jr-family-foundation-205928288" TargetMode="External" Id="rId2135"/><Relationship Type="http://schemas.openxmlformats.org/officeDocument/2006/relationships/hyperlink" Target="https://grantcue.com/foundations/rogge-cora-e-memorial-foundation-316183600" TargetMode="External" Id="rId2136"/><Relationship Type="http://schemas.openxmlformats.org/officeDocument/2006/relationships/hyperlink" Target="https://www.gcfdn.org/THOMAS-J-EMERY-MEMORIAL/" TargetMode="External" Id="rId2137"/><Relationship Type="http://schemas.openxmlformats.org/officeDocument/2006/relationships/hyperlink" Target="https://grantcue.com/foundations/the-thomas-j-emery-memorial-310536711" TargetMode="External" Id="rId2138"/><Relationship Type="http://schemas.openxmlformats.org/officeDocument/2006/relationships/hyperlink" Target="https://grantcue.com/foundations/the-keenan-family-foundation-c-o-bakerhostetler-452955455" TargetMode="External" Id="rId2139"/><Relationship Type="http://schemas.openxmlformats.org/officeDocument/2006/relationships/hyperlink" Target="https://www.botstiber.org/" TargetMode="External" Id="rId2140"/><Relationship Type="http://schemas.openxmlformats.org/officeDocument/2006/relationships/hyperlink" Target="https://grantcue.com/foundations/the-dietrich-w-botstiber-foundation-237807828" TargetMode="External" Id="rId2141"/><Relationship Type="http://schemas.openxmlformats.org/officeDocument/2006/relationships/hyperlink" Target="https://grantcue.com/foundations/my-charitable-foundation-208103829" TargetMode="External" Id="rId2142"/><Relationship Type="http://schemas.openxmlformats.org/officeDocument/2006/relationships/hyperlink" Target="https://www.mclanefoundation.org/" TargetMode="External" Id="rId2143"/><Relationship Type="http://schemas.openxmlformats.org/officeDocument/2006/relationships/hyperlink" Target="https://grantcue.com/foundations/george-and-margaret-mclane-foundation-207373591" TargetMode="External" Id="rId2144"/><Relationship Type="http://schemas.openxmlformats.org/officeDocument/2006/relationships/hyperlink" Target="https://grantcue.com/foundations/else-schulze-perpetual-charitable-tr-316664505" TargetMode="External" Id="rId2145"/><Relationship Type="http://schemas.openxmlformats.org/officeDocument/2006/relationships/hyperlink" Target="https://grantcue.com/foundations/marrus-family-foundation-inc-136279584" TargetMode="External" Id="rId2146"/><Relationship Type="http://schemas.openxmlformats.org/officeDocument/2006/relationships/hyperlink" Target="https://grantcue.com/foundations/ann-mcconahay-educational-foundation-341550065" TargetMode="External" Id="rId2147"/><Relationship Type="http://schemas.openxmlformats.org/officeDocument/2006/relationships/hyperlink" Target="https://grantcue.com/foundations/landen-family-foundation-inc-562407331" TargetMode="External" Id="rId2148"/><Relationship Type="http://schemas.openxmlformats.org/officeDocument/2006/relationships/hyperlink" Target="https://grantcue.com/foundations/ten-fingers-foundation-831639637" TargetMode="External" Id="rId2149"/><Relationship Type="http://schemas.openxmlformats.org/officeDocument/2006/relationships/hyperlink" Target="https://grantcue.com/foundations/the-lb-research-and-education-foundation-c-o-peter-marks-954664361" TargetMode="External" Id="rId2150"/><Relationship Type="http://schemas.openxmlformats.org/officeDocument/2006/relationships/hyperlink" Target="https://grantcue.com/foundations/dale-and-alyce-sheely-foundation-347012061" TargetMode="External" Id="rId2151"/><Relationship Type="http://schemas.openxmlformats.org/officeDocument/2006/relationships/hyperlink" Target="https://grantcue.com/foundations/dudley-taft-charitable-foundation-co-fifth-311532283" TargetMode="External" Id="rId2152"/><Relationship Type="http://schemas.openxmlformats.org/officeDocument/2006/relationships/hyperlink" Target="https://grantcue.com/foundations/the-underground-family-foundation-853794803" TargetMode="External" Id="rId2153"/><Relationship Type="http://schemas.openxmlformats.org/officeDocument/2006/relationships/hyperlink" Target="https://grantcue.com/foundations/women-s-philanthropic-union-340782268" TargetMode="External" Id="rId2154"/><Relationship Type="http://schemas.openxmlformats.org/officeDocument/2006/relationships/hyperlink" Target="https://grantcue.com/foundations/peoples-bank-foundation-300222364" TargetMode="External" Id="rId2155"/><Relationship Type="http://schemas.openxmlformats.org/officeDocument/2006/relationships/hyperlink" Target="https://grantcue.com/foundations/dreyfus-foundation-541851411" TargetMode="External" Id="rId2156"/><Relationship Type="http://schemas.openxmlformats.org/officeDocument/2006/relationships/hyperlink" Target="https://grantcue.com/foundations/100-times-foundation-corporation-261211203" TargetMode="External" Id="rId2157"/><Relationship Type="http://schemas.openxmlformats.org/officeDocument/2006/relationships/hyperlink" Target="https://grantcue.com/foundations/the-susanna-iacovelli-charitable-foundation-inc-fka-peter-and-karen-113568113" TargetMode="External" Id="rId2158"/><Relationship Type="http://schemas.openxmlformats.org/officeDocument/2006/relationships/hyperlink" Target="https://grantcue.com/foundations/joiner-family-foundation-872060339" TargetMode="External" Id="rId2159"/><Relationship Type="http://schemas.openxmlformats.org/officeDocument/2006/relationships/hyperlink" Target="https://grantcue.com/foundations/b-charles-and-jay-g-ames-foundation-c-o-cornerstone-family-office-341809978" TargetMode="External" Id="rId2160"/><Relationship Type="http://schemas.openxmlformats.org/officeDocument/2006/relationships/hyperlink" Target="https://grantcue.com/foundations/m-i-homes-foundation-311254013" TargetMode="External" Id="rId2161"/><Relationship Type="http://schemas.openxmlformats.org/officeDocument/2006/relationships/hyperlink" Target="https://grantcue.com/foundations/the-thomas-l-williams-and-janeen-m-williams-foundation-inc-932253399" TargetMode="External" Id="rId2162"/><Relationship Type="http://schemas.openxmlformats.org/officeDocument/2006/relationships/hyperlink" Target="https://grantcue.com/foundations/brian-and-gretchen-colleran-foundation-821563497" TargetMode="External" Id="rId2163"/><Relationship Type="http://schemas.openxmlformats.org/officeDocument/2006/relationships/hyperlink" Target="https://grantcue.com/foundations/the-kf-impact-foundation-c-o-acadia-family-office-814661085" TargetMode="External" Id="rId2164"/><Relationship Type="http://schemas.openxmlformats.org/officeDocument/2006/relationships/hyperlink" Target="https://grantcue.com/foundations/the-gessner-family-foundation-c-o-larry-a-mcallister-270609120" TargetMode="External" Id="rId2165"/><Relationship Type="http://schemas.openxmlformats.org/officeDocument/2006/relationships/hyperlink" Target="https://grantcue.com/foundations/murdough-foundation-341454379" TargetMode="External" Id="rId2166"/><Relationship Type="http://schemas.openxmlformats.org/officeDocument/2006/relationships/hyperlink" Target="https://grantcue.com/foundations/helen-c-cole-charitable-trust-347178399" TargetMode="External" Id="rId2167"/><Relationship Type="http://schemas.openxmlformats.org/officeDocument/2006/relationships/hyperlink" Target="https://grantcue.com/foundations/virginia-w-kettering-foundation-xxxxx3003-316570701" TargetMode="External" Id="rId2168"/><Relationship Type="http://schemas.openxmlformats.org/officeDocument/2006/relationships/hyperlink" Target="https://grantcue.com/foundations/george-m-and-pamela-s-humphrey-fund-346513798" TargetMode="External" Id="rId2169"/><Relationship Type="http://schemas.openxmlformats.org/officeDocument/2006/relationships/hyperlink" Target="https://grantcue.com/foundations/bert-and-iris-wolstein-foundation-341787262" TargetMode="External" Id="rId2170"/><Relationship Type="http://schemas.openxmlformats.org/officeDocument/2006/relationships/hyperlink" Target="https://grantcue.com/foundations/ed-and-joann-hubert-family-foundation-inc-223883114" TargetMode="External" Id="rId2171"/><Relationship Type="http://schemas.openxmlformats.org/officeDocument/2006/relationships/hyperlink" Target="https://www.lubrizol.comsustainabilitysocialcommunityinvestment/" TargetMode="External" Id="rId2172"/><Relationship Type="http://schemas.openxmlformats.org/officeDocument/2006/relationships/hyperlink" Target="https://grantcue.com/foundations/lubrizol-foundation-346500595" TargetMode="External" Id="rId2173"/><Relationship Type="http://schemas.openxmlformats.org/officeDocument/2006/relationships/hyperlink" Target="https://grantcue.com/foundations/the-o-i-charities-foundation-346554560" TargetMode="External" Id="rId2174"/><Relationship Type="http://schemas.openxmlformats.org/officeDocument/2006/relationships/hyperlink" Target="https://grantcue.com/foundations/frank-mangano-foundation-341600651" TargetMode="External" Id="rId2175"/><Relationship Type="http://schemas.openxmlformats.org/officeDocument/2006/relationships/hyperlink" Target="https://grantcue.com/foundations/beck-family-foundation-850487227" TargetMode="External" Id="rId2176"/><Relationship Type="http://schemas.openxmlformats.org/officeDocument/2006/relationships/hyperlink" Target="https://grantcue.com/foundations/william-m-shinnick-trust-ua-316024875" TargetMode="External" Id="rId2177"/><Relationship Type="http://schemas.openxmlformats.org/officeDocument/2006/relationships/hyperlink" Target="https://grantcue.com/foundations/the-wolfe-family-charitable-foundation-341756997" TargetMode="External" Id="rId2178"/><Relationship Type="http://schemas.openxmlformats.org/officeDocument/2006/relationships/hyperlink" Target="https://www.mylanderfoundation.org/" TargetMode="External" Id="rId2179"/><Relationship Type="http://schemas.openxmlformats.org/officeDocument/2006/relationships/hyperlink" Target="https://grantcue.com/foundations/the-mylander-fdn-2001-341945747" TargetMode="External" Id="rId2180"/><Relationship Type="http://schemas.openxmlformats.org/officeDocument/2006/relationships/hyperlink" Target="https://grantcue.com/foundations/the-houtz-family-foundation-inc-472219612" TargetMode="External" Id="rId2181"/><Relationship Type="http://schemas.openxmlformats.org/officeDocument/2006/relationships/hyperlink" Target="https://grantcue.com/foundations/harborglow-inc-264538362" TargetMode="External" Id="rId2182"/><Relationship Type="http://schemas.openxmlformats.org/officeDocument/2006/relationships/hyperlink" Target="https://grantcue.com/foundations/john-and-louise-lally-foundation-825458964" TargetMode="External" Id="rId2183"/><Relationship Type="http://schemas.openxmlformats.org/officeDocument/2006/relationships/hyperlink" Target="https://grantcue.com/foundations/chandna-foundation-814705920" TargetMode="External" Id="rId2184"/><Relationship Type="http://schemas.openxmlformats.org/officeDocument/2006/relationships/hyperlink" Target="https://grantcue.com/foundations/allen-c-fornes-charitable-foundation-205352995" TargetMode="External" Id="rId2185"/><Relationship Type="http://schemas.openxmlformats.org/officeDocument/2006/relationships/hyperlink" Target="https://grantcue.com/foundations/milton-james-foundation-inc-c-o-claudia-m-hower-341924355" TargetMode="External" Id="rId2186"/><Relationship Type="http://schemas.openxmlformats.org/officeDocument/2006/relationships/hyperlink" Target="https://grantcue.com/foundations/dorothy-m-m-kersten-tr-ua-316258173" TargetMode="External" Id="rId2187"/><Relationship Type="http://schemas.openxmlformats.org/officeDocument/2006/relationships/hyperlink" Target="https://grantcue.com/foundations/andrew-jergens-foundation-316038702" TargetMode="External" Id="rId2188"/><Relationship Type="http://schemas.openxmlformats.org/officeDocument/2006/relationships/hyperlink" Target="https://grantcue.com/foundations/alternative-residences-two-inc-310980554" TargetMode="External" Id="rId2189"/><Relationship Type="http://schemas.openxmlformats.org/officeDocument/2006/relationships/hyperlink" Target="https://grantcue.com/foundations/walter-e-terhune-memorial-fund-352446722" TargetMode="External" Id="rId2190"/><Relationship Type="http://schemas.openxmlformats.org/officeDocument/2006/relationships/hyperlink" Target="https://grantcue.com/foundations/yot-full-circle-foundation-270578014" TargetMode="External" Id="rId2191"/><Relationship Type="http://schemas.openxmlformats.org/officeDocument/2006/relationships/hyperlink" Target="https://grantcue.com/foundations/abr-family-foundation-no-1-822436524" TargetMode="External" Id="rId2192"/><Relationship Type="http://schemas.openxmlformats.org/officeDocument/2006/relationships/hyperlink" Target="https://www.synthomer.com/GRANTREQUEST" TargetMode="External" Id="rId2193"/><Relationship Type="http://schemas.openxmlformats.org/officeDocument/2006/relationships/hyperlink" Target="https://grantcue.com/foundations/synthomer-foundation-inc-341909350" TargetMode="External" Id="rId2194"/><Relationship Type="http://schemas.openxmlformats.org/officeDocument/2006/relationships/hyperlink" Target="https://grantcue.com/foundations/designetics-cares-foundation-341848224" TargetMode="External" Id="rId2195"/><Relationship Type="http://schemas.openxmlformats.org/officeDocument/2006/relationships/hyperlink" Target="http://www.ljperryfoundation.com/" TargetMode="External" Id="rId2196"/><Relationship Type="http://schemas.openxmlformats.org/officeDocument/2006/relationships/hyperlink" Target="https://grantcue.com/foundations/the-louis-b-and-joan-m-perry-family-foundation-203927535" TargetMode="External" Id="rId2197"/><Relationship Type="http://schemas.openxmlformats.org/officeDocument/2006/relationships/hyperlink" Target="https://grantcue.com/foundations/mifsud-family-foundation-341881436" TargetMode="External" Id="rId2198"/><Relationship Type="http://schemas.openxmlformats.org/officeDocument/2006/relationships/hyperlink" Target="https://grantcue.com/foundations/forward-vision-611699880" TargetMode="External" Id="rId2199"/><Relationship Type="http://schemas.openxmlformats.org/officeDocument/2006/relationships/hyperlink" Target="https://grantcue.com/foundations/the-greifeld-family-foundation-822840791" TargetMode="External" Id="rId2200"/><Relationship Type="http://schemas.openxmlformats.org/officeDocument/2006/relationships/hyperlink" Target="https://grantcue.com/foundations/bert-fish-foundation-inc-593020772" TargetMode="External" Id="rId2201"/><Relationship Type="http://schemas.openxmlformats.org/officeDocument/2006/relationships/hyperlink" Target="https://grantcue.com/foundations/thomas-and-lisa-mandel-family-foundation-851007446" TargetMode="External" Id="rId2202"/><Relationship Type="http://schemas.openxmlformats.org/officeDocument/2006/relationships/hyperlink" Target="https://therobertsmorrisonfoundation.org/" TargetMode="External" Id="rId2203"/><Relationship Type="http://schemas.openxmlformats.org/officeDocument/2006/relationships/hyperlink" Target="https://grantcue.com/foundations/robert-s-morrison-foundation-237246162" TargetMode="External" Id="rId2204"/><Relationship Type="http://schemas.openxmlformats.org/officeDocument/2006/relationships/hyperlink" Target="https://grantcue.com/foundations/wilcox-family-foundation-inc-852824547" TargetMode="External" Id="rId2205"/><Relationship Type="http://schemas.openxmlformats.org/officeDocument/2006/relationships/hyperlink" Target="https://grantcue.com/foundations/the-smiley-family-charitable-foundation-311543239" TargetMode="External" Id="rId2206"/><Relationship Type="http://schemas.openxmlformats.org/officeDocument/2006/relationships/hyperlink" Target="https://grantcue.com/foundations/the-crew-family-foundation-inc-061191170" TargetMode="External" Id="rId2207"/><Relationship Type="http://schemas.openxmlformats.org/officeDocument/2006/relationships/hyperlink" Target="https://grantcue.com/foundations/louis-m-groen-foundation-co-lindhorst-and-dreidame-311802325" TargetMode="External" Id="rId2208"/><Relationship Type="http://schemas.openxmlformats.org/officeDocument/2006/relationships/hyperlink" Target="https://grantcue.com/foundations/oatey-foundation-866314738" TargetMode="External" Id="rId2209"/><Relationship Type="http://schemas.openxmlformats.org/officeDocument/2006/relationships/hyperlink" Target="https://grantcue.com/foundations/kevin-and-deborah-bartz-foundation-823371379" TargetMode="External" Id="rId2210"/><Relationship Type="http://schemas.openxmlformats.org/officeDocument/2006/relationships/hyperlink" Target="https://grantcue.com/foundations/j-earl-belch-charitable-trust-306043262" TargetMode="External" Id="rId2211"/><Relationship Type="http://schemas.openxmlformats.org/officeDocument/2006/relationships/hyperlink" Target="https://grantcue.com/foundations/nella-durinda-levenhagen-foundation-990988939" TargetMode="External" Id="rId2212"/><Relationship Type="http://schemas.openxmlformats.org/officeDocument/2006/relationships/hyperlink" Target="https://grantcue.com/foundations/the-ron-and-lydia-harrington-family-foundation-921264948" TargetMode="External" Id="rId2213"/><Relationship Type="http://schemas.openxmlformats.org/officeDocument/2006/relationships/hyperlink" Target="https://grantcue.com/foundations/ila-and-dinesh-paliwal-foundation-473873474" TargetMode="External" Id="rId2214"/><Relationship Type="http://schemas.openxmlformats.org/officeDocument/2006/relationships/hyperlink" Target="https://grantcue.com/foundations/friedlander-family-fund-316023791" TargetMode="External" Id="rId2215"/><Relationship Type="http://schemas.openxmlformats.org/officeDocument/2006/relationships/hyperlink" Target="https://www.hwhfoundation.org/" TargetMode="External" Id="rId2216"/><Relationship Type="http://schemas.openxmlformats.org/officeDocument/2006/relationships/hyperlink" Target="https://grantcue.com/foundations/herbert-w-hoover-foundation-pfdn-346905388" TargetMode="External" Id="rId2217"/><Relationship Type="http://schemas.openxmlformats.org/officeDocument/2006/relationships/hyperlink" Target="https://grantcue.com/foundations/charles-m-pugliese-and-thelma-m-pugliese-charitable-foundation-341784660" TargetMode="External" Id="rId2218"/><Relationship Type="http://schemas.openxmlformats.org/officeDocument/2006/relationships/hyperlink" Target="https://www.tuscfoundation.com/" TargetMode="External" Id="rId2219"/><Relationship Type="http://schemas.openxmlformats.org/officeDocument/2006/relationships/hyperlink" Target="https://grantcue.com/foundations/tuscarawas-county-community-foundat-341930804" TargetMode="External" Id="rId2220"/><Relationship Type="http://schemas.openxmlformats.org/officeDocument/2006/relationships/hyperlink" Target="https://grantcue.com/foundations/the-chew-foundation-813660933" TargetMode="External" Id="rId2221"/><Relationship Type="http://schemas.openxmlformats.org/officeDocument/2006/relationships/hyperlink" Target="https://grantcue.com/foundations/frank-and-pearl-gelbman-charitable-fdn-206609204" TargetMode="External" Id="rId2222"/><Relationship Type="http://schemas.openxmlformats.org/officeDocument/2006/relationships/hyperlink" Target="https://grantcue.com/foundations/eden-foundation-621543809" TargetMode="External" Id="rId2223"/><Relationship Type="http://schemas.openxmlformats.org/officeDocument/2006/relationships/hyperlink" Target="https://grantcue.com/foundations/josephine-s-russell-charitable-316195446" TargetMode="External" Id="rId2224"/><Relationship Type="http://schemas.openxmlformats.org/officeDocument/2006/relationships/hyperlink" Target="https://grantcue.com/foundations/lisa-wendel-memorial-foundation-c-o-dorfman-mizrach-and-thaler-llp-133217479" TargetMode="External" Id="rId2225"/><Relationship Type="http://schemas.openxmlformats.org/officeDocument/2006/relationships/hyperlink" Target="https://grantcue.com/foundations/lehner-family-foundation-346927210" TargetMode="External" Id="rId2226"/><Relationship Type="http://schemas.openxmlformats.org/officeDocument/2006/relationships/hyperlink" Target="https://grantcue.com/foundations/the-rockwern-charitable-foundation-311590504" TargetMode="External" Id="rId2227"/><Relationship Type="http://schemas.openxmlformats.org/officeDocument/2006/relationships/hyperlink" Target="https://grantcue.com/foundations/mg-o-neil-foundation-346516968" TargetMode="External" Id="rId2228"/><Relationship Type="http://schemas.openxmlformats.org/officeDocument/2006/relationships/hyperlink" Target="https://grantcue.com/foundations/lkc-family-foundation-fka-lkc-foundation-311490185" TargetMode="External" Id="rId2229"/><Relationship Type="http://schemas.openxmlformats.org/officeDocument/2006/relationships/hyperlink" Target="https://grantcue.com/foundations/scott-louise-orr-fdn-xxxxx4004-237075547" TargetMode="External" Id="rId2230"/><Relationship Type="http://schemas.openxmlformats.org/officeDocument/2006/relationships/hyperlink" Target="https://grantcue.com/foundations/renner-foundation-340684303" TargetMode="External" Id="rId2231"/><Relationship Type="http://schemas.openxmlformats.org/officeDocument/2006/relationships/hyperlink" Target="https://grantcue.com/foundations/mary-jane-brooks-charitable-trust-271018187" TargetMode="External" Id="rId2232"/><Relationship Type="http://schemas.openxmlformats.org/officeDocument/2006/relationships/hyperlink" Target="https://grantcue.com/foundations/lowe-marshall-trust-316084154" TargetMode="External" Id="rId2233"/><Relationship Type="http://schemas.openxmlformats.org/officeDocument/2006/relationships/hyperlink" Target="https://grantcue.com/foundations/james-and-coralie-centofanti-charitable-foundation-316567000" TargetMode="External" Id="rId2234"/><Relationship Type="http://schemas.openxmlformats.org/officeDocument/2006/relationships/hyperlink" Target="https://grantcue.com/foundations/donald-and-alice-noble-foundation-inc-341665641" TargetMode="External" Id="rId2235"/><Relationship Type="http://schemas.openxmlformats.org/officeDocument/2006/relationships/hyperlink" Target="https://grantcue.com/foundations/wilpon-foundation-inc-112626618" TargetMode="External" Id="rId2236"/><Relationship Type="http://schemas.openxmlformats.org/officeDocument/2006/relationships/hyperlink" Target="https://connorfoundation.org/" TargetMode="External" Id="rId2237"/><Relationship Type="http://schemas.openxmlformats.org/officeDocument/2006/relationships/hyperlink" Target="https://grantcue.com/foundations/connor-foundation-473317026" TargetMode="External" Id="rId2238"/><Relationship Type="http://schemas.openxmlformats.org/officeDocument/2006/relationships/hyperlink" Target="https://grantcue.com/foundations/thomas-h-white-fdn-ta-346505722" TargetMode="External" Id="rId2239"/><Relationship Type="http://schemas.openxmlformats.org/officeDocument/2006/relationships/hyperlink" Target="https://grantcue.com/foundations/tom-and-jill-lincoln-foundation-866605937" TargetMode="External" Id="rId2240"/><Relationship Type="http://schemas.openxmlformats.org/officeDocument/2006/relationships/hyperlink" Target="https://grantcue.com/foundations/the-hankins-foundation-346565426" TargetMode="External" Id="rId2241"/><Relationship Type="http://schemas.openxmlformats.org/officeDocument/2006/relationships/hyperlink" Target="https://grantcue.com/foundations/the-noom-foundation-823630693" TargetMode="External" Id="rId2242"/><Relationship Type="http://schemas.openxmlformats.org/officeDocument/2006/relationships/hyperlink" Target="https://grantcue.com/foundations/kenneth-w-scott-foundation-205532477" TargetMode="External" Id="rId2243"/><Relationship Type="http://schemas.openxmlformats.org/officeDocument/2006/relationships/hyperlink" Target="https://maynardfdn.com/" TargetMode="External" Id="rId2244"/><Relationship Type="http://schemas.openxmlformats.org/officeDocument/2006/relationships/hyperlink" Target="https://grantcue.com/foundations/maynard-family-foundation-874489513" TargetMode="External" Id="rId2245"/><Relationship Type="http://schemas.openxmlformats.org/officeDocument/2006/relationships/hyperlink" Target="https://grantcue.com/foundations/samuel-fleming-charitable-tr-346511196" TargetMode="External" Id="rId2246"/><Relationship Type="http://schemas.openxmlformats.org/officeDocument/2006/relationships/hyperlink" Target="https://www.guidestar.org/" TargetMode="External" Id="rId2247"/><Relationship Type="http://schemas.openxmlformats.org/officeDocument/2006/relationships/hyperlink" Target="https://grantcue.com/foundations/the-wuliger-foundation-346527281" TargetMode="External" Id="rId2248"/><Relationship Type="http://schemas.openxmlformats.org/officeDocument/2006/relationships/hyperlink" Target="https://grantcue.com/foundations/national-machinery-foundation-inc-346520191" TargetMode="External" Id="rId2249"/><Relationship Type="http://schemas.openxmlformats.org/officeDocument/2006/relationships/hyperlink" Target="https://grantcue.com/foundations/roenigk-family-foundation-680571605" TargetMode="External" Id="rId2250"/><Relationship Type="http://schemas.openxmlformats.org/officeDocument/2006/relationships/hyperlink" Target="https://grantcue.com/foundations/the-peter-and-mary-levin-family-foundation-203841581" TargetMode="External" Id="rId2251"/><Relationship Type="http://schemas.openxmlformats.org/officeDocument/2006/relationships/hyperlink" Target="https://grantcue.com/foundations/elizabeth-ring-mather-william-gwinn-mather-fund-346519863" TargetMode="External" Id="rId2252"/><Relationship Type="http://schemas.openxmlformats.org/officeDocument/2006/relationships/hyperlink" Target="https://grantcue.com/foundations/luebbe-foundation-311289981" TargetMode="External" Id="rId2253"/><Relationship Type="http://schemas.openxmlformats.org/officeDocument/2006/relationships/hyperlink" Target="https://grantcue.com/foundations/homan-foundation-237038734" TargetMode="External" Id="rId2254"/><Relationship Type="http://schemas.openxmlformats.org/officeDocument/2006/relationships/hyperlink" Target="https://grantcue.com/foundations/florence-s-beecher-fdn-346613413" TargetMode="External" Id="rId2255"/><Relationship Type="http://schemas.openxmlformats.org/officeDocument/2006/relationships/hyperlink" Target="https://grantcue.com/foundations/the-otto-m-budig-family-foundation-311411132" TargetMode="External" Id="rId2256"/><Relationship Type="http://schemas.openxmlformats.org/officeDocument/2006/relationships/hyperlink" Target="https://grantcue.com/foundations/john-and-sue-jackson-charitable-trust-no-2-922925008" TargetMode="External" Id="rId2257"/><Relationship Type="http://schemas.openxmlformats.org/officeDocument/2006/relationships/hyperlink" Target="https://grantcue.com/foundations/cleveland-guardians-charities-inc-341618536" TargetMode="External" Id="rId2258"/><Relationship Type="http://schemas.openxmlformats.org/officeDocument/2006/relationships/hyperlink" Target="https://www.kennethscottcharitabletrust.org/" TargetMode="External" Id="rId2259"/><Relationship Type="http://schemas.openxmlformats.org/officeDocument/2006/relationships/hyperlink" Target="https://grantcue.com/foundations/scott-kenneth-a-charitable-ta-347034544" TargetMode="External" Id="rId2260"/><Relationship Type="http://schemas.openxmlformats.org/officeDocument/2006/relationships/hyperlink" Target="https://grantcue.com/foundations/williams-foundation-316032504" TargetMode="External" Id="rId2261"/><Relationship Type="http://schemas.openxmlformats.org/officeDocument/2006/relationships/hyperlink" Target="http://www.life-brainhealth.org/" TargetMode="External" Id="rId2262"/><Relationship Type="http://schemas.openxmlformats.org/officeDocument/2006/relationships/hyperlink" Target="https://grantcue.com/foundations/local-initiative-for-excellence-foundation-464081852" TargetMode="External" Id="rId2263"/><Relationship Type="http://schemas.openxmlformats.org/officeDocument/2006/relationships/hyperlink" Target="https://grantcue.com/foundations/the-betty-t-and-david-m-schneider-foundation-341866961" TargetMode="External" Id="rId2264"/><Relationship Type="http://schemas.openxmlformats.org/officeDocument/2006/relationships/hyperlink" Target="https://grantcue.com/foundations/ohio-national-foundation-311230164" TargetMode="External" Id="rId2265"/><Relationship Type="http://schemas.openxmlformats.org/officeDocument/2006/relationships/hyperlink" Target="https://grantcue.com/foundations/the-wohlgemuth-herschede-foundation-co-fifth-third-bank-na-agent-311409317" TargetMode="External" Id="rId2266"/><Relationship Type="http://schemas.openxmlformats.org/officeDocument/2006/relationships/hyperlink" Target="https://grantcue.com/foundations/the-jay-farner-family-foundation-332480930" TargetMode="External" Id="rId2267"/><Relationship Type="http://schemas.openxmlformats.org/officeDocument/2006/relationships/hyperlink" Target="https://grantcue.com/foundations/jan-r-lewis-philanthropic-fund-inc-464393984" TargetMode="External" Id="rId2268"/><Relationship Type="http://schemas.openxmlformats.org/officeDocument/2006/relationships/hyperlink" Target="https://grantcue.com/foundations/the-aiello-charitable-foundation-inc-300069581" TargetMode="External" Id="rId2269"/><Relationship Type="http://schemas.openxmlformats.org/officeDocument/2006/relationships/hyperlink" Target="https://grantcue.com/foundations/messer-construction-foundation-200262239" TargetMode="External" Id="rId2270"/><Relationship Type="http://schemas.openxmlformats.org/officeDocument/2006/relationships/hyperlink" Target="https://grantcue.com/foundations/rose-foundation-341756624" TargetMode="External" Id="rId2271"/><Relationship Type="http://schemas.openxmlformats.org/officeDocument/2006/relationships/hyperlink" Target="https://grantcue.com/foundations/the-sylvia-and-heath-oliver-foundation-276741642" TargetMode="External" Id="rId2272"/><Relationship Type="http://schemas.openxmlformats.org/officeDocument/2006/relationships/hyperlink" Target="https://grantcue.com/foundations/the-antonucci-family-foundation-c-o-john-m-antonucci-476960180" TargetMode="External" Id="rId2273"/><Relationship Type="http://schemas.openxmlformats.org/officeDocument/2006/relationships/hyperlink" Target="https://grantcue.com/foundations/the-joanne-and-john-dallepezze-foundation-593650218" TargetMode="External" Id="rId2274"/><Relationship Type="http://schemas.openxmlformats.org/officeDocument/2006/relationships/hyperlink" Target="https://grantcue.com/foundations/louise-b-guthman-charitable-foundation-262967556" TargetMode="External" Id="rId2275"/><Relationship Type="http://schemas.openxmlformats.org/officeDocument/2006/relationships/hyperlink" Target="https://grantcue.com/foundations/waitt-foundation-460428166" TargetMode="External" Id="rId2276"/><Relationship Type="http://schemas.openxmlformats.org/officeDocument/2006/relationships/hyperlink" Target="https://grantcue.com/foundations/sfs-foundation-861917173" TargetMode="External" Id="rId2277"/><Relationship Type="http://schemas.openxmlformats.org/officeDocument/2006/relationships/hyperlink" Target="https://grantcue.com/foundations/terhuly-foundation-c-o-terry-gilberstadt-411818562" TargetMode="External" Id="rId2278"/><Relationship Type="http://schemas.openxmlformats.org/officeDocument/2006/relationships/hyperlink" Target="https://grantcue.com/foundations/the-robert-and-rita-elmen-foundation-205767798" TargetMode="External" Id="rId2279"/><Relationship Type="http://schemas.openxmlformats.org/officeDocument/2006/relationships/hyperlink" Target="https://grantcue.com/foundations/vadon-foundation-463669945" TargetMode="External" Id="rId2280"/><Relationship Type="http://schemas.openxmlformats.org/officeDocument/2006/relationships/hyperlink" Target="https://grantcue.com/foundations/clifford-and-lavonne-graese-foundation-133388411" TargetMode="External" Id="rId2281"/><Relationship Type="http://schemas.openxmlformats.org/officeDocument/2006/relationships/hyperlink" Target="https://grantcue.com/foundations/great-plains-education-foundation-inc-c-o-dacotah-bank-trust-460350016" TargetMode="External" Id="rId2282"/><Relationship Type="http://schemas.openxmlformats.org/officeDocument/2006/relationships/hyperlink" Target="https://grantcue.com/foundations/haver-foundation-c-o-pendleton-square-trust-company-inc-826126398" TargetMode="External" Id="rId2283"/><Relationship Type="http://schemas.openxmlformats.org/officeDocument/2006/relationships/hyperlink" Target="https://grantcue.com/foundations/the-william-r-hoch-family-foundation-inc-202020348" TargetMode="External" Id="rId2284"/><Relationship Type="http://schemas.openxmlformats.org/officeDocument/2006/relationships/hyperlink" Target="https://grantcue.com/foundations/the-ruth-danley-and-william-enoch-moore-fund-256399593" TargetMode="External" Id="rId2285"/><Relationship Type="http://schemas.openxmlformats.org/officeDocument/2006/relationships/hyperlink" Target="https://grantcue.com/foundations/john-d-and-edna-hofer-trust-466088580" TargetMode="External" Id="rId2286"/><Relationship Type="http://schemas.openxmlformats.org/officeDocument/2006/relationships/hyperlink" Target="https://grantcue.com/foundations/delman-mortenson-charitable-foundation-541739798" TargetMode="External" Id="rId2287"/><Relationship Type="http://schemas.openxmlformats.org/officeDocument/2006/relationships/hyperlink" Target="https://grantcue.com/foundations/marion-bradley-via-memorial-foundation-sd-c-o-first-premier-bank-trust-dept-522285703" TargetMode="External" Id="rId2288"/><Relationship Type="http://schemas.openxmlformats.org/officeDocument/2006/relationships/hyperlink" Target="https://grantcue.com/foundations/larson-foundation-460412311" TargetMode="External" Id="rId2289"/><Relationship Type="http://schemas.openxmlformats.org/officeDocument/2006/relationships/hyperlink" Target="https://grantcue.com/foundations/pfeiffer-family-foundation-934772917" TargetMode="External" Id="rId2290"/><Relationship Type="http://schemas.openxmlformats.org/officeDocument/2006/relationships/hyperlink" Target="https://grantcue.com/foundations/valley-queen-charitable-foundation-822581817" TargetMode="External" Id="rId2291"/><Relationship Type="http://schemas.openxmlformats.org/officeDocument/2006/relationships/hyperlink" Target="https://grantcue.com/foundations/david-b-jones-foundation-411909574" TargetMode="External" Id="rId2292"/><Relationship Type="http://schemas.openxmlformats.org/officeDocument/2006/relationships/hyperlink" Target="https://grantcue.com/foundations/black-hills-animal-ally-foundation-650415399" TargetMode="External" Id="rId2293"/><Relationship Type="http://schemas.openxmlformats.org/officeDocument/2006/relationships/hyperlink" Target="https://grantcue.com/foundations/dakota-charitable-foundation-inc-460422869" TargetMode="External" Id="rId2294"/><Relationship Type="http://schemas.openxmlformats.org/officeDocument/2006/relationships/hyperlink" Target="https://grantcue.com/foundations/verne-and-bonnie-anderson-charitable-376643133" TargetMode="External" Id="rId2295"/><Relationship Type="http://schemas.openxmlformats.org/officeDocument/2006/relationships/hyperlink" Target="https://grantcue.com/foundations/tosa-foundation-c-o-tashia-morgridge-943165171" TargetMode="External" Id="rId2296"/><Relationship Type="http://schemas.openxmlformats.org/officeDocument/2006/relationships/hyperlink" Target="https://grantcue.com/foundations/the-mulva-family-foundation-203221183" TargetMode="External" Id="rId2297"/><Relationship Type="http://schemas.openxmlformats.org/officeDocument/2006/relationships/hyperlink" Target="https://grantcue.com/foundations/the-roots-and-wings-foundation-inc-320581904" TargetMode="External" Id="rId2298"/><Relationship Type="http://schemas.openxmlformats.org/officeDocument/2006/relationships/hyperlink" Target="https://www.bradleyfdn.org/" TargetMode="External" Id="rId2299"/><Relationship Type="http://schemas.openxmlformats.org/officeDocument/2006/relationships/hyperlink" Target="https://grantcue.com/foundations/the-lynde-and-harry-bradley-foundation-inc-396037928" TargetMode="External" Id="rId2300"/><Relationship Type="http://schemas.openxmlformats.org/officeDocument/2006/relationships/hyperlink" Target="https://grantcue.com/foundations/husco-foundation-396626017" TargetMode="External" Id="rId2301"/><Relationship Type="http://schemas.openxmlformats.org/officeDocument/2006/relationships/hyperlink" Target="https://grantcue.com/foundations/fund-for-wisconsin-scholars-inc-261412296" TargetMode="External" Id="rId2302"/><Relationship Type="http://schemas.openxmlformats.org/officeDocument/2006/relationships/hyperlink" Target="https://grantcue.com/foundations/four-four-foundation-inc-c-o-bessemer-trust-company-na-391867243" TargetMode="External" Id="rId2303"/><Relationship Type="http://schemas.openxmlformats.org/officeDocument/2006/relationships/hyperlink" Target="https://www.zilberfamilyfoundation.org/" TargetMode="External" Id="rId2304"/><Relationship Type="http://schemas.openxmlformats.org/officeDocument/2006/relationships/hyperlink" Target="https://grantcue.com/foundations/joseph-and-vera-zilber-family-foundation-inc-392076346" TargetMode="External" Id="rId2305"/><Relationship Type="http://schemas.openxmlformats.org/officeDocument/2006/relationships/hyperlink" Target="https://grantcue.com/foundations/richard-l-boland-love-for-life-foundation-inc-391738990" TargetMode="External" Id="rId2306"/><Relationship Type="http://schemas.openxmlformats.org/officeDocument/2006/relationships/hyperlink" Target="https://grantcue.com/foundations/lau-and-bea-christensen-charitable-foundat-208837127" TargetMode="External" Id="rId2307"/><Relationship Type="http://schemas.openxmlformats.org/officeDocument/2006/relationships/hyperlink" Target="https://grantcue.com/foundations/starry-night-charitable-foundation-931924982" TargetMode="External" Id="rId2308"/><Relationship Type="http://schemas.openxmlformats.org/officeDocument/2006/relationships/hyperlink" Target="https://grantcue.com/foundations/pleasant-t-rowland-foundation-inc-391868295" TargetMode="External" Id="rId2309"/><Relationship Type="http://schemas.openxmlformats.org/officeDocument/2006/relationships/hyperlink" Target="https://grantcue.com/foundations/american-family-insurance-dreams-foundation-inc-474493142" TargetMode="External" Id="rId2310"/><Relationship Type="http://schemas.openxmlformats.org/officeDocument/2006/relationships/hyperlink" Target="https://grantcue.com/foundations/herbert-h-kohl-charities-inc-391300476" TargetMode="External" Id="rId2311"/><Relationship Type="http://schemas.openxmlformats.org/officeDocument/2006/relationships/hyperlink" Target="https://grantcue.com/foundations/baird-foundation-inc-396107937" TargetMode="External" Id="rId2312"/><Relationship Type="http://schemas.openxmlformats.org/officeDocument/2006/relationships/hyperlink" Target="https://www.rockwellautomation.com/en-us/company/news/articles/giving-guidelines.html" TargetMode="External" Id="rId2313"/><Relationship Type="http://schemas.openxmlformats.org/officeDocument/2006/relationships/hyperlink" Target="https://grantcue.com/foundations/rockwell-automation-charitable-corp-481307009" TargetMode="External" Id="rId2314"/><Relationship Type="http://schemas.openxmlformats.org/officeDocument/2006/relationships/hyperlink" Target="https://grantcue.com/foundations/irving-and-dorothy-levy-family-foundation-396045321" TargetMode="External" Id="rId2315"/><Relationship Type="http://schemas.openxmlformats.org/officeDocument/2006/relationships/hyperlink" Target="https://grantcue.com/foundations/l-e-phillips-family-foundation-inc-396046126" TargetMode="External" Id="rId2316"/><Relationship Type="http://schemas.openxmlformats.org/officeDocument/2006/relationships/hyperlink" Target="https://grantcue.com/foundations/easter-foundation-inc-200499778" TargetMode="External" Id="rId2317"/><Relationship Type="http://schemas.openxmlformats.org/officeDocument/2006/relationships/hyperlink" Target="https://www.annmariefoundation.org/" TargetMode="External" Id="rId2318"/><Relationship Type="http://schemas.openxmlformats.org/officeDocument/2006/relationships/hyperlink" Target="https://grantcue.com/foundations/annmarie-foundation-inc-237301323" TargetMode="External" Id="rId2319"/><Relationship Type="http://schemas.openxmlformats.org/officeDocument/2006/relationships/hyperlink" Target="https://grantcue.com/foundations/the-cudahy-foundation-c-o-kevin-l-lindsey-co-trustee-396720806" TargetMode="External" Id="rId2320"/><Relationship Type="http://schemas.openxmlformats.org/officeDocument/2006/relationships/hyperlink" Target="https://grantcue.com/foundations/two-eagles-foundation-inc-830399899" TargetMode="External" Id="rId2321"/><Relationship Type="http://schemas.openxmlformats.org/officeDocument/2006/relationships/hyperlink" Target="https://grantcue.com/foundations/kunes-family-foundation-472405427" TargetMode="External" Id="rId2322"/><Relationship Type="http://schemas.openxmlformats.org/officeDocument/2006/relationships/hyperlink" Target="https://grantcue.com/foundations/kellogg-family-foundation-c-o-godfrey-and-kahn-sc-391775567" TargetMode="External" Id="rId2323"/><Relationship Type="http://schemas.openxmlformats.org/officeDocument/2006/relationships/hyperlink" Target="https://grantcue.com/foundations/stimac-family-foundation-460605442" TargetMode="External" Id="rId2324"/><Relationship Type="http://schemas.openxmlformats.org/officeDocument/2006/relationships/hyperlink" Target="https://grantcue.com/foundations/the-brookhill-foundation-205818635" TargetMode="External" Id="rId2325"/><Relationship Type="http://schemas.openxmlformats.org/officeDocument/2006/relationships/hyperlink" Target="https://www.westfoundation.us/" TargetMode="External" Id="rId2326"/><Relationship Type="http://schemas.openxmlformats.org/officeDocument/2006/relationships/hyperlink" Target="https://grantcue.com/foundations/ruth-st-john-and-john-dunham-west-foundation-inc-396056375" TargetMode="External" Id="rId2327"/><Relationship Type="http://schemas.openxmlformats.org/officeDocument/2006/relationships/hyperlink" Target="https://grantcue.com/foundations/the-yabuki-family-foundation-431871894" TargetMode="External" Id="rId2328"/><Relationship Type="http://schemas.openxmlformats.org/officeDocument/2006/relationships/hyperlink" Target="https://grantcue.com/foundations/legacy-foundation-of-central-wisc-472978943" TargetMode="External" Id="rId2329"/><Relationship Type="http://schemas.openxmlformats.org/officeDocument/2006/relationships/hyperlink" Target="https://grantcue.com/foundations/hf-foundation-inc-822519284" TargetMode="External" Id="rId2330"/><Relationship Type="http://schemas.openxmlformats.org/officeDocument/2006/relationships/hyperlink" Target="https://grantcue.com/foundations/skylight-charitable-trust-856456699" TargetMode="External" Id="rId2331"/><Relationship Type="http://schemas.openxmlformats.org/officeDocument/2006/relationships/hyperlink" Target="https://grantcue.com/foundations/sentry-insurance-foundation-inc-391037370" TargetMode="External" Id="rId2332"/><Relationship Type="http://schemas.openxmlformats.org/officeDocument/2006/relationships/hyperlink" Target="https://grantcue.com/foundations/nicholas-family-foundation-trust-c-o-lynn-s-nicholas-396589261" TargetMode="External" Id="rId2333"/><Relationship Type="http://schemas.openxmlformats.org/officeDocument/2006/relationships/hyperlink" Target="https://grantcue.com/foundations/tiny-blue-dot-inc-464924931" TargetMode="External" Id="rId2334"/><Relationship Type="http://schemas.openxmlformats.org/officeDocument/2006/relationships/hyperlink" Target="https://www.packers.com/community/packers-foundation" TargetMode="External" Id="rId2335"/><Relationship Type="http://schemas.openxmlformats.org/officeDocument/2006/relationships/hyperlink" Target="https://grantcue.com/foundations/green-bay-packers-foundation-391577137" TargetMode="External" Id="rId2336"/><Relationship Type="http://schemas.openxmlformats.org/officeDocument/2006/relationships/hyperlink" Target="https://abnicholasscholars.org/" TargetMode="External" Id="rId2337"/><Relationship Type="http://schemas.openxmlformats.org/officeDocument/2006/relationships/hyperlink" Target="https://grantcue.com/foundations/ab-nicholas-scholarship-foundation-c-o-lynn-nicholas-466194488" TargetMode="External" Id="rId2338"/><Relationship Type="http://schemas.openxmlformats.org/officeDocument/2006/relationships/hyperlink" Target="https://grantcue.com/foundations/fotsch-family-foundation-462601906" TargetMode="External" Id="rId2339"/><Relationship Type="http://schemas.openxmlformats.org/officeDocument/2006/relationships/hyperlink" Target="https://www.rennebohmfoundation.org/" TargetMode="External" Id="rId2340"/><Relationship Type="http://schemas.openxmlformats.org/officeDocument/2006/relationships/hyperlink" Target="https://grantcue.com/foundations/the-oscar-rennebohm-foundation-inc-396039252" TargetMode="External" Id="rId2341"/><Relationship Type="http://schemas.openxmlformats.org/officeDocument/2006/relationships/hyperlink" Target="https://grantcue.com/foundations/daniel-m-soref-rvoc-tr-396758434" TargetMode="External" Id="rId2342"/><Relationship Type="http://schemas.openxmlformats.org/officeDocument/2006/relationships/hyperlink" Target="https://grantcue.com/foundations/ladish-co-foundation-396040489" TargetMode="External" Id="rId2343"/><Relationship Type="http://schemas.openxmlformats.org/officeDocument/2006/relationships/hyperlink" Target="https://grantcue.com/foundations/1923-fund-367070455" TargetMode="External" Id="rId2344"/><Relationship Type="http://schemas.openxmlformats.org/officeDocument/2006/relationships/hyperlink" Target="https://www.usventure.com/US-VENTURE-SCHMIDT-FAMILY-FOUNDATION" TargetMode="External" Id="rId2345"/><Relationship Type="http://schemas.openxmlformats.org/officeDocument/2006/relationships/hyperlink" Target="https://grantcue.com/foundations/us-ventureschmidt-family-foundation-391540933" TargetMode="External" Id="rId2346"/><Relationship Type="http://schemas.openxmlformats.org/officeDocument/2006/relationships/hyperlink" Target="https://grantcue.com/foundations/richard-j-resch-foundation-ltd-391653788" TargetMode="External" Id="rId2347"/><Relationship Type="http://schemas.openxmlformats.org/officeDocument/2006/relationships/hyperlink" Target="https://grantcue.com/foundations/johnson-family-foundation-367092273" TargetMode="External" Id="rId2348"/><Relationship Type="http://schemas.openxmlformats.org/officeDocument/2006/relationships/hyperlink" Target="https://grantcue.com/foundations/reiman-foundation-inc-391570264" TargetMode="External" Id="rId2349"/><Relationship Type="http://schemas.openxmlformats.org/officeDocument/2006/relationships/hyperlink" Target="https://grantcue.com/foundations/susan-nicholas-fasciano-family-foundation-inc-871448033" TargetMode="External" Id="rId2350"/><Relationship Type="http://schemas.openxmlformats.org/officeDocument/2006/relationships/hyperlink" Target="https://grantcue.com/foundations/ge-healthcare-charitable-foundation-933085979" TargetMode="External" Id="rId2351"/><Relationship Type="http://schemas.openxmlformats.org/officeDocument/2006/relationships/hyperlink" Target="https://www.kohleducation.org/" TargetMode="External" Id="rId2352"/><Relationship Type="http://schemas.openxmlformats.org/officeDocument/2006/relationships/hyperlink" Target="https://grantcue.com/foundations/herb-kohl-educational-foundation-inc-391661743" TargetMode="External" Id="rId2353"/><Relationship Type="http://schemas.openxmlformats.org/officeDocument/2006/relationships/hyperlink" Target="https://grantcue.com/foundations/the-lori-and-david-nicholas-family-foundation-inc-871448344" TargetMode="External" Id="rId2354"/><Relationship Type="http://schemas.openxmlformats.org/officeDocument/2006/relationships/hyperlink" Target="https://grantcue.com/foundations/elmore-and-alyce-kraemer-char-tr-391666544" TargetMode="External" Id="rId2355"/><Relationship Type="http://schemas.openxmlformats.org/officeDocument/2006/relationships/hyperlink" Target="https://grantcue.com/foundations/bethke-family-foundation-inc-75001000-920608068" TargetMode="External" Id="rId2356"/><Relationship Type="http://schemas.openxmlformats.org/officeDocument/2006/relationships/hyperlink" Target="https://grantcue.com/foundations/black-spring-foundation-inc-464116554" TargetMode="External" Id="rId2357"/><Relationship Type="http://schemas.openxmlformats.org/officeDocument/2006/relationships/hyperlink" Target="https://grantcue.com/foundations/theodore-w-batterman-family-foundation-inc-391688812" TargetMode="External" Id="rId2358"/><Relationship Type="http://schemas.openxmlformats.org/officeDocument/2006/relationships/hyperlink" Target="https://grantcue.com/foundations/daniel-and-julie-hartung-charitable-foundation-inc-453713268" TargetMode="External" Id="rId2359"/><Relationship Type="http://schemas.openxmlformats.org/officeDocument/2006/relationships/hyperlink" Target="https://grantcue.com/foundations/kelben-foundation-inc-391494625" TargetMode="External" Id="rId2360"/><Relationship Type="http://schemas.openxmlformats.org/officeDocument/2006/relationships/hyperlink" Target="https://grantcue.com/foundations/emerson-family-foundation-203997556" TargetMode="External" Id="rId2361"/><Relationship Type="http://schemas.openxmlformats.org/officeDocument/2006/relationships/hyperlink" Target="https://grantcue.com/foundations/petcoff-foundation-inc-4935003849-852999243" TargetMode="External" Id="rId2362"/><Relationship Type="http://schemas.openxmlformats.org/officeDocument/2006/relationships/hyperlink" Target="https://grantcue.com/foundations/george-kress-foundation-inc-396050768" TargetMode="External" Id="rId2363"/><Relationship Type="http://schemas.openxmlformats.org/officeDocument/2006/relationships/hyperlink" Target="https://grantcue.com/foundations/karlgaard-family-foundation-311810538" TargetMode="External" Id="rId2364"/><Relationship Type="http://schemas.openxmlformats.org/officeDocument/2006/relationships/hyperlink" Target="https://grantcue.com/foundations/frank-g-and-frieda-k-brotz-family-foundation-inc-396060552" TargetMode="External" Id="rId2365"/><Relationship Type="http://schemas.openxmlformats.org/officeDocument/2006/relationships/hyperlink" Target="https://hhfamilyfoundation.org/" TargetMode="External" Id="rId2366"/><Relationship Type="http://schemas.openxmlformats.org/officeDocument/2006/relationships/hyperlink" Target="https://grantcue.com/foundations/harri-hoffmann-family-foundation-inc-391537228" TargetMode="External" Id="rId2367"/><Relationship Type="http://schemas.openxmlformats.org/officeDocument/2006/relationships/hyperlink" Target="https://www.siebertfoundation.org/" TargetMode="External" Id="rId2368"/><Relationship Type="http://schemas.openxmlformats.org/officeDocument/2006/relationships/hyperlink" Target="https://grantcue.com/foundations/siebert-lutheran-foundation-inc-396050046" TargetMode="External" Id="rId2369"/><Relationship Type="http://schemas.openxmlformats.org/officeDocument/2006/relationships/hyperlink" Target="https://grantcue.com/foundations/hendricks-family-foundation-inc-200874851" TargetMode="External" Id="rId2370"/><Relationship Type="http://schemas.openxmlformats.org/officeDocument/2006/relationships/hyperlink" Target="https://grantcue.com/foundations/brakebush-family-foundation-inc-811198198" TargetMode="External" Id="rId2371"/><Relationship Type="http://schemas.openxmlformats.org/officeDocument/2006/relationships/hyperlink" Target="https://grantcue.com/foundations/sally-mead-hands-foundation-320263007" TargetMode="External" Id="rId2372"/><Relationship Type="http://schemas.openxmlformats.org/officeDocument/2006/relationships/hyperlink" Target="https://grantcue.com/foundations/j-j-keller-foundation-inc-391683437" TargetMode="External" Id="rId2373"/><Relationship Type="http://schemas.openxmlformats.org/officeDocument/2006/relationships/hyperlink" Target="https://www.herzfeldfoundation.org/" TargetMode="External" Id="rId2374"/><Relationship Type="http://schemas.openxmlformats.org/officeDocument/2006/relationships/hyperlink" Target="https://grantcue.com/foundations/richard-and-ethel-herzfeld-foundation-inc-237230686" TargetMode="External" Id="rId2375"/><Relationship Type="http://schemas.openxmlformats.org/officeDocument/2006/relationships/hyperlink" Target="https://www.juddsalexanderfoundation.org/" TargetMode="External" Id="rId2376"/><Relationship Type="http://schemas.openxmlformats.org/officeDocument/2006/relationships/hyperlink" Target="https://grantcue.com/foundations/judd-s-alexander-foundation-237323721" TargetMode="External" Id="rId2377"/><Relationship Type="http://schemas.openxmlformats.org/officeDocument/2006/relationships/hyperlink" Target="https://grantcue.com/foundations/ted-and-grace-bachhuber-foundation-inc-391415821" TargetMode="External" Id="rId2378"/><Relationship Type="http://schemas.openxmlformats.org/officeDocument/2006/relationships/hyperlink" Target="https://grantcue.com/foundations/lynn-s-nicholas-family-foundation-inc-871448491" TargetMode="External" Id="rId2379"/><Relationship Type="http://schemas.openxmlformats.org/officeDocument/2006/relationships/hyperlink" Target="https://brucekrierfoundation.org/" TargetMode="External" Id="rId2380"/><Relationship Type="http://schemas.openxmlformats.org/officeDocument/2006/relationships/hyperlink" Target="https://grantcue.com/foundations/the-bruce-krier-charitable-foundation-800322569" TargetMode="External" Id="rId2381"/><Relationship Type="http://schemas.openxmlformats.org/officeDocument/2006/relationships/hyperlink" Target="https://grantcue.com/foundations/kohler-foundation-inc-390810536" TargetMode="External" Id="rId2382"/><Relationship Type="http://schemas.openxmlformats.org/officeDocument/2006/relationships/hyperlink" Target="https://grantcue.com/foundations/the-hyde-family-charitable-fund-c-o-thomas-r-hyde-161502229" TargetMode="External" Id="rId2383"/><Relationship Type="http://schemas.openxmlformats.org/officeDocument/2006/relationships/hyperlink" Target="https://grantcue.com/foundations/trustage-foundation-inc-396105418" TargetMode="External" Id="rId2384"/><Relationship Type="http://schemas.openxmlformats.org/officeDocument/2006/relationships/hyperlink" Target="https://grantcue.com/foundations/the-gerald-d-and-helen-m-stephens-foundation-371224611" TargetMode="External" Id="rId2385"/><Relationship Type="http://schemas.openxmlformats.org/officeDocument/2006/relationships/hyperlink" Target="https://grantcue.com/foundations/mercy-works-foundation-431954871" TargetMode="External" Id="rId2386"/><Relationship Type="http://schemas.openxmlformats.org/officeDocument/2006/relationships/hyperlink" Target="https://grantcue.com/foundations/craig-c-culver-family-foundation-inc-814079516" TargetMode="External" Id="rId2387"/><Relationship Type="http://schemas.openxmlformats.org/officeDocument/2006/relationships/hyperlink" Target="https://grantcue.com/foundations/eugene-j-eder-charitable-foundation-inc-391870043" TargetMode="External" Id="rId2388"/><Relationship Type="http://schemas.openxmlformats.org/officeDocument/2006/relationships/hyperlink" Target="https://grantcue.com/foundations/the-galaxy-foundation-inc-202060980" TargetMode="External" Id="rId2389"/><Relationship Type="http://schemas.openxmlformats.org/officeDocument/2006/relationships/hyperlink" Target="https://grantcue.com/foundations/dwight-and-linda-davis-foundation-263604136" TargetMode="External" Id="rId2390"/><Relationship Type="http://schemas.openxmlformats.org/officeDocument/2006/relationships/hyperlink" Target="https://grantcue.com/foundations/kim-and-john-schlifske-family-foundation-inc-845115649" TargetMode="External" Id="rId2391"/><Relationship Type="http://schemas.openxmlformats.org/officeDocument/2006/relationships/hyperlink" Target="https://edwinandjanetbryantfoundation.org/" TargetMode="External" Id="rId2392"/><Relationship Type="http://schemas.openxmlformats.org/officeDocument/2006/relationships/hyperlink" Target="https://grantcue.com/foundations/edwin-e-and-janet-l-bryant-foundation-inc-391746858" TargetMode="External" Id="rId2393"/><Relationship Type="http://schemas.openxmlformats.org/officeDocument/2006/relationships/hyperlink" Target="https://grantcue.com/foundations/lou-and-michele-gentine-foundation-inc-203649904" TargetMode="External" Id="rId2394"/><Relationship Type="http://schemas.openxmlformats.org/officeDocument/2006/relationships/hyperlink" Target="https://grantcue.com/foundations/the-ros-foundation-391948463" TargetMode="External" Id="rId2395"/><Relationship Type="http://schemas.openxmlformats.org/officeDocument/2006/relationships/hyperlink" Target="https://grantcue.com/foundations/the-rose-m-buckarma-foundation-827005566" TargetMode="External" Id="rId2396"/><Relationship Type="http://schemas.openxmlformats.org/officeDocument/2006/relationships/hyperlink" Target="https://grantcue.com/foundations/brand-family-foundation-392043572" TargetMode="External" Id="rId2397"/><Relationship Type="http://schemas.openxmlformats.org/officeDocument/2006/relationships/hyperlink" Target="https://grantcue.com/foundations/wm-collins-kohler-foundation-inc-200497413" TargetMode="External" Id="rId2398"/><Relationship Type="http://schemas.openxmlformats.org/officeDocument/2006/relationships/hyperlink" Target="https://grantcue.com/foundations/steve-and-christa-slinger-family-gift-fund-inc-843971969" TargetMode="External" Id="rId2399"/><Relationship Type="http://schemas.openxmlformats.org/officeDocument/2006/relationships/hyperlink" Target="https://grantcue.com/foundations/sub-zero-group-foundation-inc-c-o-sub-zero-group-inc-391918462" TargetMode="External" Id="rId2400"/><Relationship Type="http://schemas.openxmlformats.org/officeDocument/2006/relationships/hyperlink" Target="https://grantcue.com/foundations/scott-and-mary-turner-foundation-inc-874299253" TargetMode="External" Id="rId2401"/><Relationship Type="http://schemas.openxmlformats.org/officeDocument/2006/relationships/hyperlink" Target="https://grantcue.com/foundations/charles-f-de-ganahl-family-foundation-206099876" TargetMode="External" Id="rId2402"/><Relationship Type="http://schemas.openxmlformats.org/officeDocument/2006/relationships/hyperlink" Target="https://grantcue.com/foundations/the-human-family-unity-foundation-c-o-warady-and-davis-llp-823684391" TargetMode="External" Id="rId2403"/><Relationship Type="http://schemas.openxmlformats.org/officeDocument/2006/relationships/hyperlink" Target="https://www.fulcrumfound.org/" TargetMode="External" Id="rId2404"/><Relationship Type="http://schemas.openxmlformats.org/officeDocument/2006/relationships/hyperlink" Target="https://grantcue.com/foundations/fulcrum-foundation-inc-392016506" TargetMode="External" Id="rId2405"/><Relationship Type="http://schemas.openxmlformats.org/officeDocument/2006/relationships/hyperlink" Target="https://grantcue.com/foundations/1335-foundation-c-o-brown-and-brown-ig-llc-363701371" TargetMode="External" Id="rId2406"/><Relationship Type="http://schemas.openxmlformats.org/officeDocument/2006/relationships/hyperlink" Target="https://grantcue.com/foundations/charles-e-benidt-foundation-inc-364522803" TargetMode="External" Id="rId2407"/><Relationship Type="http://schemas.openxmlformats.org/officeDocument/2006/relationships/hyperlink" Target="https://grantcue.com/foundations/the-lubar-family-foundation-inc-391098690" TargetMode="External" Id="rId2408"/><Relationship Type="http://schemas.openxmlformats.org/officeDocument/2006/relationships/hyperlink" Target="https://grantcue.com/foundations/bierman-family-foundation-inc-391673472" TargetMode="External" Id="rId2409"/><Relationship Type="http://schemas.openxmlformats.org/officeDocument/2006/relationships/hyperlink" Target="https://grantcue.com/foundations/sweeney-family-foundation-364261717" TargetMode="External" Id="rId2410"/><Relationship Type="http://schemas.openxmlformats.org/officeDocument/2006/relationships/hyperlink" Target="https://grantcue.com/foundations/thomas-j-rolfs-foundation-396043350" TargetMode="External" Id="rId2411"/><Relationship Type="http://schemas.openxmlformats.org/officeDocument/2006/relationships/hyperlink" Target="https://grantcue.com/foundations/the-everydaygood-foundation-inc-472233384" TargetMode="External" Id="rId2412"/><Relationship Type="http://schemas.openxmlformats.org/officeDocument/2006/relationships/hyperlink" Target="https://grantcue.com/foundations/ricky-sandler-family-foundation-c-o-eminence-partners-844667965" TargetMode="External" Id="rId2413"/><Relationship Type="http://schemas.openxmlformats.org/officeDocument/2006/relationships/hyperlink" Target="https://grantcue.com/foundations/dv-and-ida-mceachern-charitable-tr-916063710" TargetMode="External" Id="rId2414"/><Relationship Type="http://schemas.openxmlformats.org/officeDocument/2006/relationships/hyperlink" Target="https://grantcue.com/foundations/nimick-forbesway-foundation-251597437" TargetMode="External" Id="rId2415"/><Relationship Type="http://schemas.openxmlformats.org/officeDocument/2006/relationships/hyperlink" Target="https://grantcue.com/foundations/oshkosh-corporation-foundation-inc-396062129" TargetMode="External" Id="rId2416"/><Relationship Type="http://schemas.openxmlformats.org/officeDocument/2006/relationships/hyperlink" Target="https://grantcue.com/foundations/ralph-evinrude-foundation-inc-396040256" TargetMode="External" Id="rId2417"/><Relationship Type="http://schemas.openxmlformats.org/officeDocument/2006/relationships/hyperlink" Target="https://grantcue.com/foundations/merkel-foundation-inc-391582624" TargetMode="External" Id="rId2418"/><Relationship Type="http://schemas.openxmlformats.org/officeDocument/2006/relationships/hyperlink" Target="https://grantcue.com/foundations/donald-w-and-margaret-m-anderson-foundation-656254236" TargetMode="External" Id="rId2419"/><Relationship Type="http://schemas.openxmlformats.org/officeDocument/2006/relationships/hyperlink" Target="https://grantcue.com/foundations/john-and-engrid-meng-inc-391432568" TargetMode="External" Id="rId2420"/><Relationship Type="http://schemas.openxmlformats.org/officeDocument/2006/relationships/hyperlink" Target="https://www.pablofoundation.org/" TargetMode="External" Id="rId2421"/><Relationship Type="http://schemas.openxmlformats.org/officeDocument/2006/relationships/hyperlink" Target="https://grantcue.com/foundations/pablo-foundation-inc-823398310" TargetMode="External" Id="rId2422"/><Relationship Type="http://schemas.openxmlformats.org/officeDocument/2006/relationships/hyperlink" Target="https://grantcue.com/foundations/ba-and-esther-greenheck-foundation-391937735" TargetMode="External" Id="rId2423"/><Relationship Type="http://schemas.openxmlformats.org/officeDocument/2006/relationships/hyperlink" Target="https://grantcue.com/foundations/brookwood-foundation-392012432" TargetMode="External" Id="rId2424"/><Relationship Type="http://schemas.openxmlformats.org/officeDocument/2006/relationships/hyperlink" Target="https://grantcue.com/foundations/dudley-and-constance-godfrey-foundation-inc-391562846" TargetMode="External" Id="rId2425"/><Relationship Type="http://schemas.openxmlformats.org/officeDocument/2006/relationships/hyperlink" Target="https://grantcue.com/foundations/kikkoman-foods-foundation-inc-391763633" TargetMode="External" Id="rId2426"/><Relationship Type="http://schemas.openxmlformats.org/officeDocument/2006/relationships/hyperlink" Target="https://grantcue.com/foundations/michels-family-foundation-391949453" TargetMode="External" Id="rId2427"/><Relationship Type="http://schemas.openxmlformats.org/officeDocument/2006/relationships/hyperlink" Target="https://grantcue.com/foundations/theda-and-tamblin-clark-smith-family-foundation-inc-396125329" TargetMode="External" Id="rId2428"/><Relationship Type="http://schemas.openxmlformats.org/officeDocument/2006/relationships/hyperlink" Target="https://grantcue.com/foundations/duane-and-dorothy-bluemke-foundation-ltd-202058965" TargetMode="External" Id="rId2429"/><Relationship Type="http://schemas.openxmlformats.org/officeDocument/2006/relationships/hyperlink" Target="https://grantcue.com/foundations/fitzsimonds-charitable-trust-311723311" TargetMode="External" Id="rId2430"/><Relationship Type="http://schemas.openxmlformats.org/officeDocument/2006/relationships/hyperlink" Target="https://grantcue.com/foundations/schreiber-foods-foundation-inc-872288081" TargetMode="External" Id="rId2431"/><Relationship Type="http://schemas.openxmlformats.org/officeDocument/2006/relationships/hyperlink" Target="https://grantcue.com/foundations/copernicus-cultural-foundation-of-stevens-point-wisconsin-inc-237190284" TargetMode="External" Id="rId2432"/><Relationship Type="http://schemas.openxmlformats.org/officeDocument/2006/relationships/hyperlink" Target="https://grantcue.com/foundations/schlecht-family-foundation-inc-475641232" TargetMode="External" Id="rId2433"/><Relationship Type="http://schemas.openxmlformats.org/officeDocument/2006/relationships/hyperlink" Target="https://grantcue.com/foundations/anon-charitable-trust-391771579" TargetMode="External" Id="rId2434"/><Relationship Type="http://schemas.openxmlformats.org/officeDocument/2006/relationships/hyperlink" Target="https://grantcue.com/foundations/weber-charitable-foundation-874057067" TargetMode="External" Id="rId2435"/><Relationship Type="http://schemas.openxmlformats.org/officeDocument/2006/relationships/hyperlink" Target="https://grantcue.com/foundations/schneider-national-foundation-inc-391457870" TargetMode="External" Id="rId2436"/><Relationship Type="http://schemas.openxmlformats.org/officeDocument/2006/relationships/hyperlink" Target="https://grantcue.com/foundations/madison-gas-and-electric-foundation-inc-396098118" TargetMode="External" Id="rId2437"/><Relationship Type="http://schemas.openxmlformats.org/officeDocument/2006/relationships/hyperlink" Target="https://grantcue.com/foundations/nancy-woodson-spire-foundation-inc-391367383" TargetMode="External" Id="rId2438"/><Relationship Type="http://schemas.openxmlformats.org/officeDocument/2006/relationships/hyperlink" Target="https://grantcue.com/foundations/laskin-family-foundation-inc-c-o-james-n-phillips-396107521" TargetMode="External" Id="rId2439"/><Relationship Type="http://schemas.openxmlformats.org/officeDocument/2006/relationships/hyperlink" Target="https://grantcue.com/foundations/mr-and-mrs-george-w-taylor-foundation-363321315" TargetMode="External" Id="rId2440"/><Relationship Type="http://schemas.openxmlformats.org/officeDocument/2006/relationships/hyperlink" Target="https://grantcue.com/foundations/bleser-family-foundation-inc-391585269" TargetMode="External" Id="rId2441"/><Relationship Type="http://schemas.openxmlformats.org/officeDocument/2006/relationships/hyperlink" Target="https://grantcue.com/foundations/phoebe-r-and-john-d-lewis-foundation-311401478" TargetMode="External" Id="rId2442"/><Relationship Type="http://schemas.openxmlformats.org/officeDocument/2006/relationships/hyperlink" Target="https://grantcue.com/foundations/george-f-moss-foundation-trust-xxxxx7001-367746307" TargetMode="External" Id="rId2443"/><Relationship Type="http://schemas.openxmlformats.org/officeDocument/2006/relationships/hyperlink" Target="https://grantcue.com/foundations/lucille-meusel-trust-xxxxx6004-396435763" TargetMode="External" Id="rId2444"/><Relationship Type="http://schemas.openxmlformats.org/officeDocument/2006/relationships/hyperlink" Target="https://grantcue.com/foundations/regal-beloit-charitable-foundation-391814812" TargetMode="External" Id="rId2445"/><Relationship Type="http://schemas.openxmlformats.org/officeDocument/2006/relationships/hyperlink" Target="https://grantcue.com/foundations/religious-care-foundation-inc-391684392" TargetMode="External" Id="rId2446"/><Relationship Type="http://schemas.openxmlformats.org/officeDocument/2006/relationships/hyperlink" Target="https://grantcue.com/foundations/manpowergroup-foundation-inc-396052810" TargetMode="External" Id="rId2447"/><Relationship Type="http://schemas.openxmlformats.org/officeDocument/2006/relationships/hyperlink" Target="https://grantcue.com/foundations/ifs-family-foundation-inc-061552716" TargetMode="External" Id="rId2448"/><Relationship Type="http://schemas.openxmlformats.org/officeDocument/2006/relationships/hyperlink" Target="https://grantcue.com/foundations/rath-foundation-inc-391657654" TargetMode="External" Id="rId2449"/><Relationship Type="http://schemas.openxmlformats.org/officeDocument/2006/relationships/hyperlink" Target="https://grantcue.com/foundations/jenni-and-kyle-foundation-inc-853578786" TargetMode="External" Id="rId2450"/><Relationship Type="http://schemas.openxmlformats.org/officeDocument/2006/relationships/hyperlink" Target="https://grantcue.com/foundations/salzwedel-family-fund-ltd-813437192" TargetMode="External" Id="rId2451"/><Relationship Type="http://schemas.openxmlformats.org/officeDocument/2006/relationships/hyperlink" Target="https://grantcue.com/foundations/jek-foundation-inc-391998578" TargetMode="External" Id="rId2452"/><Relationship Type="http://schemas.openxmlformats.org/officeDocument/2006/relationships/hyperlink" Target="https://www.nbrfoundation.org/" TargetMode="External" Id="rId2453"/><Relationship Type="http://schemas.openxmlformats.org/officeDocument/2006/relationships/hyperlink" Target="https://grantcue.com/foundations/nancy-buck-ransom-foundation-942601172" TargetMode="External" Id="rId2454"/><Relationship Type="http://schemas.openxmlformats.org/officeDocument/2006/relationships/hyperlink" Target="https://grantcue.com/foundations/cummings-christensen-family-foundation-392041875" TargetMode="External" Id="rId2455"/><Relationship Type="http://schemas.openxmlformats.org/officeDocument/2006/relationships/hyperlink" Target="https://grantcue.com/foundations/bernard-e-and-alyce-g-dahlin-foundation-inc-391775171" TargetMode="External" Id="rId2456"/><Relationship Type="http://schemas.openxmlformats.org/officeDocument/2006/relationships/hyperlink" Target="https://grantcue.com/foundations/sensient-technologies-foundation-inc-396044488" TargetMode="External" Id="rId2457"/><Relationship Type="http://schemas.openxmlformats.org/officeDocument/2006/relationships/hyperlink" Target="https://grantcue.com/foundations/peck-foundation-milwaukee-ltd-391519687" TargetMode="External" Id="rId2458"/><Relationship Type="http://schemas.openxmlformats.org/officeDocument/2006/relationships/hyperlink" Target="https://grantcue.com/foundations/the-lachman-family-foundation-inc-320033014" TargetMode="External" Id="rId2459"/><Relationship Type="http://schemas.openxmlformats.org/officeDocument/2006/relationships/hyperlink" Target="https://grantcue.com/foundations/charter-manufacturing-company-foundation-inc-391486363" TargetMode="External" Id="rId2460"/><Relationship Type="http://schemas.openxmlformats.org/officeDocument/2006/relationships/hyperlink" Target="https://grantcue.com/foundations/william-s-knight-foundation-inc-810797771" TargetMode="External" Id="rId2461"/><Relationship Type="http://schemas.openxmlformats.org/officeDocument/2006/relationships/hyperlink" Target="https://grantcue.com/foundations/anthony-p-brzezinski-foundation-inc-200339314" TargetMode="External" Id="rId2462"/><Relationship Type="http://schemas.openxmlformats.org/officeDocument/2006/relationships/hyperlink" Target="https://grantcue.com/foundations/the-macdonald-foundation-336269762" TargetMode="External" Id="rId2463"/><Relationship Type="http://schemas.openxmlformats.org/officeDocument/2006/relationships/hyperlink" Target="https://grantcue.com/foundations/vernon-f-dale-charitable-trust-366639872" TargetMode="External" Id="rId2464"/><Relationship Type="http://schemas.openxmlformats.org/officeDocument/2006/relationships/hyperlink" Target="https://grantcue.com/foundations/cornerstone-foundation-of-northeastern-wisconsin-inc-362761910" TargetMode="External" Id="rId2465"/><Relationship Type="http://schemas.openxmlformats.org/officeDocument/2006/relationships/hyperlink" Target="https://grantcue.com/foundations/patrick-and-marysue-michels-family-foundation-854224305" TargetMode="External" Id="rId2466"/><Relationship Type="http://schemas.openxmlformats.org/officeDocument/2006/relationships/hyperlink" Target="https://grantcue.com/foundations/david-v-uihlein-foundation-david-uihlein-racing-museum-foundation-391284018" TargetMode="External" Id="rId2467"/><Relationship Type="http://schemas.openxmlformats.org/officeDocument/2006/relationships/hyperlink" Target="https://grantcue.com/foundations/michael-w-louis-charitable-foundation-813640917" TargetMode="External" Id="rId2468"/><Relationship Type="http://schemas.openxmlformats.org/officeDocument/2006/relationships/hyperlink" Target="https://www.culversfoundation.com/" TargetMode="External" Id="rId2469"/><Relationship Type="http://schemas.openxmlformats.org/officeDocument/2006/relationships/hyperlink" Target="https://grantcue.com/foundations/culver-s-foundation-inc-392042139" TargetMode="External" Id="rId2470"/><Relationship Type="http://schemas.openxmlformats.org/officeDocument/2006/relationships/hyperlink" Target="https://grantcue.com/foundations/k-c-stock-foundation-inc-391688221" TargetMode="External" Id="rId2471"/><Relationship Type="http://schemas.openxmlformats.org/officeDocument/2006/relationships/hyperlink" Target="https://grantcue.com/foundations/harley-davidson-foundation-inc-391769946" TargetMode="External" Id="rId2472"/><Relationship Type="http://schemas.openxmlformats.org/officeDocument/2006/relationships/hyperlink" Target="https://grantcue.com/foundations/gebhardt-foundation-inc-651059870" TargetMode="External" Id="rId2473"/><Relationship Type="http://schemas.openxmlformats.org/officeDocument/2006/relationships/hyperlink" Target="https://grantcue.com/foundations/astor-street-foundation-inc-391656190" TargetMode="External" Id="rId2474"/><Relationship Type="http://schemas.openxmlformats.org/officeDocument/2006/relationships/hyperlink" Target="https://grantcue.com/foundations/leiden-conservation-foundation-452591325" TargetMode="External" Id="rId2475"/><Relationship Type="http://schemas.openxmlformats.org/officeDocument/2006/relationships/hyperlink" Target="https://grantcue.com/foundations/rcu-foundation-inc-461588898" TargetMode="External" Id="rId2476"/><Relationship Type="http://schemas.openxmlformats.org/officeDocument/2006/relationships/hyperlink" Target="https://grantcue.com/foundations/debbink-family-foundation-inc-391904743" TargetMode="External" Id="rId2477"/><Relationship Type="http://schemas.openxmlformats.org/officeDocument/2006/relationships/hyperlink" Target="https://grantcue.com/foundations/wilson-family-foundation-inc-391656189" TargetMode="External" Id="rId2478"/><Relationship Type="http://schemas.openxmlformats.org/officeDocument/2006/relationships/hyperlink" Target="https://www.stackner.com/" TargetMode="External" Id="rId2479"/><Relationship Type="http://schemas.openxmlformats.org/officeDocument/2006/relationships/hyperlink" Target="https://grantcue.com/foundations/stackner-family-foundation-inc-co-paul-j-tilleman-396097597" TargetMode="External" Id="rId2480"/><Relationship Type="http://schemas.openxmlformats.org/officeDocument/2006/relationships/hyperlink" Target="https://grantcue.com/foundations/baker-family-foundation-inc-200529206" TargetMode="External" Id="rId2481"/><Relationship Type="http://schemas.openxmlformats.org/officeDocument/2006/relationships/hyperlink" Target="https://grantcue.com/foundations/lunda-charitable-fund-inc-460836946" TargetMode="External" Id="rId2482"/><Relationship Type="http://schemas.openxmlformats.org/officeDocument/2006/relationships/hyperlink" Target="https://grantcue.com/foundations/berbeewalsh-foundation-inc-c-o-fred-g-broihahn-cpa-205892278" TargetMode="External" Id="rId2483"/><Relationship Type="http://schemas.openxmlformats.org/officeDocument/2006/relationships/hyperlink" Target="https://grantcue.com/foundations/ziegler-family-foundation-inc-c-o-rebecca-l-himmelspach-472563684" TargetMode="External" Id="rId2484"/><Relationship Type="http://schemas.openxmlformats.org/officeDocument/2006/relationships/hyperlink" Target="https://grantcue.com/foundations/plan-foundation-c-o-bessemer-trust-company-na-396545150" TargetMode="External" Id="rId2485"/><Relationship Type="http://schemas.openxmlformats.org/officeDocument/2006/relationships/hyperlink" Target="https://grantcue.com/foundations/gentine-foundation-inc-391654230" TargetMode="External" Id="rId2486"/><Relationship Type="http://schemas.openxmlformats.org/officeDocument/2006/relationships/hyperlink" Target="https://grantcue.com/foundations/mark-and-sally-egan-foundation-inc-842133010" TargetMode="External" Id="rId2487"/><Relationship Type="http://schemas.openxmlformats.org/officeDocument/2006/relationships/hyperlink" Target="https://www.providenthealth.org/" TargetMode="External" Id="rId2488"/><Relationship Type="http://schemas.openxmlformats.org/officeDocument/2006/relationships/hyperlink" Target="https://grantcue.com/foundations/provident-health-foundation-of-marinette-menominee-inc-834140310" TargetMode="External" Id="rId2489"/><Relationship Type="http://schemas.openxmlformats.org/officeDocument/2006/relationships/hyperlink" Target="https://grantcue.com/foundations/st-francis-xavier-catholic-school-system-foundation-inc-930847512" TargetMode="External" Id="rId2490"/><Relationship Type="http://schemas.openxmlformats.org/officeDocument/2006/relationships/hyperlink" Target="https://grantcue.com/foundations/marcus-corporation-foundation-inc-396046268" TargetMode="External" Id="rId2491"/><Relationship Type="http://schemas.openxmlformats.org/officeDocument/2006/relationships/hyperlink" Target="https://grantcue.com/foundations/jf-ahern-co-foundation-391667434" TargetMode="External" Id="rId2492"/><Relationship Type="http://schemas.openxmlformats.org/officeDocument/2006/relationships/hyperlink" Target="https://grantcue.com/foundations/curt-and-sue-culver-family-foundation-inc-823543553" TargetMode="External" Id="rId2493"/><Relationship Type="http://schemas.openxmlformats.org/officeDocument/2006/relationships/hyperlink" Target="https://grantcue.com/foundations/eck-family-foundation-813339495" TargetMode="External" Id="rId2494"/><Relationship Type="http://schemas.openxmlformats.org/officeDocument/2006/relationships/hyperlink" Target="https://grantcue.com/foundations/ec-styberg-foundation-inc-391410323" TargetMode="External" Id="rId2495"/><Relationship Type="http://schemas.openxmlformats.org/officeDocument/2006/relationships/hyperlink" Target="https://grantcue.com/foundations/martin-family-foundation-396584789" TargetMode="External" Id="rId2496"/><Relationship Type="http://schemas.openxmlformats.org/officeDocument/2006/relationships/hyperlink" Target="https://grantcue.com/foundations/john-j-frautschi-family-foundation-inc-391561017" TargetMode="External" Id="rId2497"/><Relationship Type="http://schemas.openxmlformats.org/officeDocument/2006/relationships/hyperlink" Target="https://grantcue.com/foundations/the-werner-family-foundation-954139253" TargetMode="External" Id="rId2498"/><Relationship Type="http://schemas.openxmlformats.org/officeDocument/2006/relationships/hyperlink" Target="https://grantcue.com/foundations/clack-foundation-inc-208080870" TargetMode="External" Id="rId2499"/><Relationship Type="http://schemas.openxmlformats.org/officeDocument/2006/relationships/hyperlink" Target="https://grantcue.com/foundations/sixsibs-foundation-inc-990972777" TargetMode="External" Id="rId2500"/><Relationship Type="http://schemas.openxmlformats.org/officeDocument/2006/relationships/hyperlink" Target="https://grantcue.com/foundations/walker-charitable-trust-c-o-michael-d-willis-trustee-271036148" TargetMode="External" Id="rId2501"/><Relationship Type="http://schemas.openxmlformats.org/officeDocument/2006/relationships/hyperlink" Target="https://grantcue.com/foundations/francie-luke-silverman-foundation-under-the-f-silverman-charitable-tr-326303388" TargetMode="External" Id="rId2502"/><Relationship Type="http://schemas.openxmlformats.org/officeDocument/2006/relationships/hyperlink" Target="https://grantcue.com/foundations/lannon-stone-foundation-inc-201842693" TargetMode="External" Id="rId2503"/><Relationship Type="http://schemas.openxmlformats.org/officeDocument/2006/relationships/hyperlink" Target="https://grantcue.com/foundations/august-clouse-tr-uw-charitable-316021973" TargetMode="External" Id="rId2504"/><Relationship Type="http://schemas.openxmlformats.org/officeDocument/2006/relationships/hyperlink" Target="https://grantcue.com/foundations/hauske-family-foundation-inc-474980950" TargetMode="External" Id="rId2505"/><Relationship Type="http://schemas.openxmlformats.org/officeDocument/2006/relationships/hyperlink" Target="https://grantcue.com/foundations/ghidotti-wm-marian-t-u-a-946181833" TargetMode="External" Id="rId2506"/><Relationship Type="http://schemas.openxmlformats.org/officeDocument/2006/relationships/hyperlink" Target="https://grantcue.com/foundations/zurn-foundation-inc-fka-rexnord-foundation-inc-396042029" TargetMode="External" Id="rId2507"/><Relationship Type="http://schemas.openxmlformats.org/officeDocument/2006/relationships/hyperlink" Target="https://grantcue.com/foundations/smarelli-charitable-trust-816924530" TargetMode="External" Id="rId2508"/><Relationship Type="http://schemas.openxmlformats.org/officeDocument/2006/relationships/hyperlink" Target="https://grantcue.com/foundations/emil-ewald-family-foundation-inc-391687505" TargetMode="External" Id="rId2509"/><Relationship Type="http://schemas.openxmlformats.org/officeDocument/2006/relationships/hyperlink" Target="https://grantcue.com/foundations/antioch-foundation-1015002041-363779525" TargetMode="External" Id="rId2510"/><Relationship Type="http://schemas.openxmlformats.org/officeDocument/2006/relationships/hyperlink" Target="https://grantcue.com/foundations/grande-foundation-208316469" TargetMode="External" Id="rId2511"/><Relationship Type="http://schemas.openxmlformats.org/officeDocument/2006/relationships/hyperlink" Target="https://grantcue.com/foundations/frank-and-lucille-puncer-foundation-ltd-392031461" TargetMode="External" Id="rId2512"/><Relationship Type="http://schemas.openxmlformats.org/officeDocument/2006/relationships/hyperlink" Target="https://grantcue.com/foundations/scott-and-kathryn-happ-foundation-inc-854193717" TargetMode="External" Id="rId2513"/><Relationship Type="http://schemas.openxmlformats.org/officeDocument/2006/relationships/hyperlink" Target="https://grantcue.com/foundations/the-mark-and-anne-hansen-foundation-205794944" TargetMode="External" Id="rId2514"/><Relationship Type="http://schemas.openxmlformats.org/officeDocument/2006/relationships/hyperlink" Target="https://grantcue.com/foundations/gertrude-s-gordon-foundation-xxxxxx0291-316672080" TargetMode="External" Id="rId2515"/><Relationship Type="http://schemas.openxmlformats.org/officeDocument/2006/relationships/hyperlink" Target="https://grantcue.com/foundations/the-antoineo-brien-family-foundation-464026551" TargetMode="External" Id="rId2516"/><Relationship Type="http://schemas.openxmlformats.org/officeDocument/2006/relationships/hyperlink" Target="https://grantcue.com/foundations/timothy-j-copps-foundation-850763703" TargetMode="External" Id="rId2517"/><Relationship Type="http://schemas.openxmlformats.org/officeDocument/2006/relationships/hyperlink" Target="https://grantcue.com/foundations/evan-and-marion-helfaer-foundation-396238856" TargetMode="External" Id="rId2518"/><Relationship Type="http://schemas.openxmlformats.org/officeDocument/2006/relationships/hyperlink" Target="https://grantcue.com/foundations/steven-r-michels-charitable-foundation-721528213" TargetMode="External" Id="rId2519"/><Relationship Type="http://schemas.openxmlformats.org/officeDocument/2006/relationships/hyperlink" Target="https://grantcue.com/foundations/fritz-family-foundation-inc-205276035" TargetMode="External" Id="rId2520"/><Relationship Type="http://schemas.openxmlformats.org/officeDocument/2006/relationships/hyperlink" Target="https://grantcue.com/foundations/edward-and-hannah-m-rutledge-charities-inc-390806178" TargetMode="External" Id="rId2521"/><Relationship Type="http://schemas.openxmlformats.org/officeDocument/2006/relationships/hyperlink" Target="https://grantcue.com/foundations/alexander-charitable-foundationinc-396045140" TargetMode="External" Id="rId2522"/><Relationship Type="http://schemas.openxmlformats.org/officeDocument/2006/relationships/table" Target="/xl/tables/table4.xml" Id="rId2523"/></Relationships>
</file>

<file path=xl/worksheets/_rels/sheet5.xml.rels><Relationships xmlns="http://schemas.openxmlformats.org/package/2006/relationships"><Relationship Type="http://schemas.openxmlformats.org/officeDocument/2006/relationships/hyperlink" Target="https://grantcue.com/foundations/lucille-s-beeson-char-tr-bond-mgmt-726278911" TargetMode="External" Id="rId1"/><Relationship Type="http://schemas.openxmlformats.org/officeDocument/2006/relationships/hyperlink" Target="https://grantcue.com/foundations/dove-family-foundation-630836253" TargetMode="External" Id="rId2"/><Relationship Type="http://schemas.openxmlformats.org/officeDocument/2006/relationships/hyperlink" Target="https://www.powerofgood.com/" TargetMode="External" Id="rId3"/><Relationship Type="http://schemas.openxmlformats.org/officeDocument/2006/relationships/hyperlink" Target="https://grantcue.com/foundations/alabama-power-foundation-inc-570901832" TargetMode="External" Id="rId4"/><Relationship Type="http://schemas.openxmlformats.org/officeDocument/2006/relationships/hyperlink" Target="https://grantcue.com/foundations/the-battle-family-foundation-586343708" TargetMode="External" Id="rId5"/><Relationship Type="http://schemas.openxmlformats.org/officeDocument/2006/relationships/hyperlink" Target="https://grantcue.com/foundations/altecstyslinger-foundation-721372302" TargetMode="External" Id="rId6"/><Relationship Type="http://schemas.openxmlformats.org/officeDocument/2006/relationships/hyperlink" Target="https://grantcue.com/foundations/the-tracking-foundation-810729307" TargetMode="External" Id="rId7"/><Relationship Type="http://schemas.openxmlformats.org/officeDocument/2006/relationships/hyperlink" Target="https://danielfoundationofalabama.com/" TargetMode="External" Id="rId8"/><Relationship Type="http://schemas.openxmlformats.org/officeDocument/2006/relationships/hyperlink" Target="https://grantcue.com/foundations/the-daniel-foundation-of-alabama-630736444" TargetMode="External" Id="rId9"/><Relationship Type="http://schemas.openxmlformats.org/officeDocument/2006/relationships/hyperlink" Target="https://www.wiregrassfoundation.org/" TargetMode="External" Id="rId10"/><Relationship Type="http://schemas.openxmlformats.org/officeDocument/2006/relationships/hyperlink" Target="https://grantcue.com/foundations/wiregrass-foundation-200897153" TargetMode="External" Id="rId11"/><Relationship Type="http://schemas.openxmlformats.org/officeDocument/2006/relationships/hyperlink" Target="https://grantcue.com/foundations/davenportmcgee-foundation-inc-853221372" TargetMode="External" Id="rId12"/><Relationship Type="http://schemas.openxmlformats.org/officeDocument/2006/relationships/hyperlink" Target="https://www.alphafoundationhsv.org/" TargetMode="External" Id="rId13"/><Relationship Type="http://schemas.openxmlformats.org/officeDocument/2006/relationships/hyperlink" Target="https://grantcue.com/foundations/alpha-foundation-631188643" TargetMode="External" Id="rId14"/><Relationship Type="http://schemas.openxmlformats.org/officeDocument/2006/relationships/hyperlink" Target="https://grantcue.com/foundations/hearin-chandler-foundation-c-o-thomas-b-van-antwerp-trustee-636075470" TargetMode="External" Id="rId15"/><Relationship Type="http://schemas.openxmlformats.org/officeDocument/2006/relationships/hyperlink" Target="https://grantcue.com/foundations/regions-foundation-631144265" TargetMode="External" Id="rId16"/><Relationship Type="http://schemas.openxmlformats.org/officeDocument/2006/relationships/hyperlink" Target="https://grantcue.com/foundations/payne-family-trust-387149382" TargetMode="External" Id="rId17"/><Relationship Type="http://schemas.openxmlformats.org/officeDocument/2006/relationships/hyperlink" Target="https://grantcue.com/foundations/simmons-family-foundation-823364992" TargetMode="External" Id="rId18"/><Relationship Type="http://schemas.openxmlformats.org/officeDocument/2006/relationships/hyperlink" Target="https://grantcue.com/foundations/burton-family-foundation-263016082" TargetMode="External" Id="rId19"/><Relationship Type="http://schemas.openxmlformats.org/officeDocument/2006/relationships/hyperlink" Target="https://grantcue.com/foundations/bradleymurphy-forestry-and-natural-resour-581976609" TargetMode="External" Id="rId20"/><Relationship Type="http://schemas.openxmlformats.org/officeDocument/2006/relationships/hyperlink" Target="https://housingaffordabilitytrust.com/" TargetMode="External" Id="rId21"/><Relationship Type="http://schemas.openxmlformats.org/officeDocument/2006/relationships/hyperlink" Target="https://grantcue.com/foundations/housing-affordability-trust-461003393" TargetMode="External" Id="rId22"/><Relationship Type="http://schemas.openxmlformats.org/officeDocument/2006/relationships/hyperlink" Target="https://grantcue.com/foundations/protective-life-foundation-631129596" TargetMode="External" Id="rId23"/><Relationship Type="http://schemas.openxmlformats.org/officeDocument/2006/relationships/hyperlink" Target="https://grantcue.com/foundations/trinka-davis-foundation-201858883" TargetMode="External" Id="rId24"/><Relationship Type="http://schemas.openxmlformats.org/officeDocument/2006/relationships/hyperlink" Target="https://grantcue.com/foundations/abroms-charitable-foundation-inc-237058629" TargetMode="External" Id="rId25"/><Relationship Type="http://schemas.openxmlformats.org/officeDocument/2006/relationships/hyperlink" Target="https://grantcue.com/foundations/donald-m-james-family-foundation-813930067" TargetMode="External" Id="rId26"/><Relationship Type="http://schemas.openxmlformats.org/officeDocument/2006/relationships/hyperlink" Target="https://mggoodrichfoundation.org/" TargetMode="External" Id="rId27"/><Relationship Type="http://schemas.openxmlformats.org/officeDocument/2006/relationships/hyperlink" Target="https://grantcue.com/foundations/mike-and-gillian-goodrich-foundation-263587489" TargetMode="External" Id="rId28"/><Relationship Type="http://schemas.openxmlformats.org/officeDocument/2006/relationships/hyperlink" Target="https://www.jlbedsolefoundation.org/" TargetMode="External" Id="rId29"/><Relationship Type="http://schemas.openxmlformats.org/officeDocument/2006/relationships/hyperlink" Target="https://grantcue.com/foundations/j-l-bedsole-foundation-regions-bank-co-trustee-237225708" TargetMode="External" Id="rId30"/><Relationship Type="http://schemas.openxmlformats.org/officeDocument/2006/relationships/hyperlink" Target="https://grantcue.com/foundations/alfa-foundation-721373145" TargetMode="External" Id="rId31"/><Relationship Type="http://schemas.openxmlformats.org/officeDocument/2006/relationships/hyperlink" Target="https://grantcue.com/foundations/hill-crest-foundation-inc-630516927" TargetMode="External" Id="rId32"/><Relationship Type="http://schemas.openxmlformats.org/officeDocument/2006/relationships/hyperlink" Target="https://grantcue.com/foundations/john-h-watson-charitable-foundation-721372393" TargetMode="External" Id="rId33"/><Relationship Type="http://schemas.openxmlformats.org/officeDocument/2006/relationships/hyperlink" Target="https://grantcue.com/foundations/the-jane-k-lowe-charitable-foundation-636203439" TargetMode="External" Id="rId34"/><Relationship Type="http://schemas.openxmlformats.org/officeDocument/2006/relationships/hyperlink" Target="https://grantcue.com/foundations/the-james-milton-and-sallie-r-johnson-foundation-205592026" TargetMode="External" Id="rId35"/><Relationship Type="http://schemas.openxmlformats.org/officeDocument/2006/relationships/hyperlink" Target="https://grantcue.com/foundations/christenberry-anderson-loomis-family-foundation-631205398" TargetMode="External" Id="rId36"/><Relationship Type="http://schemas.openxmlformats.org/officeDocument/2006/relationships/hyperlink" Target="https://grantcue.com/foundations/the-hugh-kaul-foundation-636158725" TargetMode="External" Id="rId37"/><Relationship Type="http://schemas.openxmlformats.org/officeDocument/2006/relationships/hyperlink" Target="https://grantcue.com/foundations/max-and-lorayne-cooper-foundation-attention-susan-jackson-546828582" TargetMode="External" Id="rId38"/><Relationship Type="http://schemas.openxmlformats.org/officeDocument/2006/relationships/hyperlink" Target="https://grantcue.com/foundations/the-solon-and-martha-dixon-fd-630812726" TargetMode="External" Id="rId39"/><Relationship Type="http://schemas.openxmlformats.org/officeDocument/2006/relationships/hyperlink" Target="https://www.hollefoundation.org/" TargetMode="External" Id="rId40"/><Relationship Type="http://schemas.openxmlformats.org/officeDocument/2006/relationships/hyperlink" Target="https://grantcue.com/foundations/holle-family-foundation-464166996" TargetMode="External" Id="rId41"/><Relationship Type="http://schemas.openxmlformats.org/officeDocument/2006/relationships/hyperlink" Target="https://www.zynefamilyfoundation.org/" TargetMode="External" Id="rId42"/><Relationship Type="http://schemas.openxmlformats.org/officeDocument/2006/relationships/hyperlink" Target="https://grantcue.com/foundations/zyne-family-foundation-inc-208982601" TargetMode="External" Id="rId43"/><Relationship Type="http://schemas.openxmlformats.org/officeDocument/2006/relationships/hyperlink" Target="https://grantcue.com/foundations/the-arlington-foundation-861279040" TargetMode="External" Id="rId44"/><Relationship Type="http://schemas.openxmlformats.org/officeDocument/2006/relationships/hyperlink" Target="https://grantcue.com/foundations/collat-family-foundation-inc-630505982" TargetMode="External" Id="rId45"/><Relationship Type="http://schemas.openxmlformats.org/officeDocument/2006/relationships/hyperlink" Target="https://grantcue.com/foundations/turner-medical-trust-636219873" TargetMode="External" Id="rId46"/><Relationship Type="http://schemas.openxmlformats.org/officeDocument/2006/relationships/hyperlink" Target="https://grantcue.com/foundations/fred-b-luddy-family-foundation-inc-464188357" TargetMode="External" Id="rId47"/><Relationship Type="http://schemas.openxmlformats.org/officeDocument/2006/relationships/hyperlink" Target="https://grantcue.com/foundations/robert-r-meyer-foundation-636019645" TargetMode="External" Id="rId48"/><Relationship Type="http://schemas.openxmlformats.org/officeDocument/2006/relationships/hyperlink" Target="https://grantcue.com/foundations/scott-foundation-inc-161744259" TargetMode="External" Id="rId49"/><Relationship Type="http://schemas.openxmlformats.org/officeDocument/2006/relationships/hyperlink" Target="https://grantcue.com/foundations/w-earl-richards-charitable-foundation-inc-201939160" TargetMode="External" Id="rId50"/><Relationship Type="http://schemas.openxmlformats.org/officeDocument/2006/relationships/hyperlink" Target="https://grantcue.com/foundations/crampton-trust-1255000731-regions-bank-trustee-636181261" TargetMode="External" Id="rId51"/><Relationship Type="http://schemas.openxmlformats.org/officeDocument/2006/relationships/hyperlink" Target="https://grantcue.com/foundations/montgomery-family-foundation-inc-581928906" TargetMode="External" Id="rId52"/><Relationship Type="http://schemas.openxmlformats.org/officeDocument/2006/relationships/hyperlink" Target="https://cromeansfoundation.org/" TargetMode="External" Id="rId53"/><Relationship Type="http://schemas.openxmlformats.org/officeDocument/2006/relationships/hyperlink" Target="https://grantcue.com/foundations/joe-and-mary-ann-cromeans-charitable-foundation-trust-851191628" TargetMode="External" Id="rId54"/><Relationship Type="http://schemas.openxmlformats.org/officeDocument/2006/relationships/hyperlink" Target="https://grantcue.com/foundations/bonnie-lee-bolding-charitable-foundation-466850466" TargetMode="External" Id="rId55"/><Relationship Type="http://schemas.openxmlformats.org/officeDocument/2006/relationships/hyperlink" Target="https://grantcue.com/foundations/samford-cannon-foundation-200246688" TargetMode="External" Id="rId56"/><Relationship Type="http://schemas.openxmlformats.org/officeDocument/2006/relationships/hyperlink" Target="https://grantcue.com/foundations/allen-foundation-trust-391708035" TargetMode="External" Id="rId57"/><Relationship Type="http://schemas.openxmlformats.org/officeDocument/2006/relationships/hyperlink" Target="https://grantcue.com/foundations/susan-mott-webb-charitable-trust-636112593" TargetMode="External" Id="rId58"/><Relationship Type="http://schemas.openxmlformats.org/officeDocument/2006/relationships/hyperlink" Target="https://grantcue.com/foundations/arlington-partners-charitable-foundation-inc-631263667" TargetMode="External" Id="rId59"/><Relationship Type="http://schemas.openxmlformats.org/officeDocument/2006/relationships/hyperlink" Target="https://grantcue.com/foundations/benjamin-and-roberta-russell-foundation-inc-630393126" TargetMode="External" Id="rId60"/><Relationship Type="http://schemas.openxmlformats.org/officeDocument/2006/relationships/hyperlink" Target="https://grantcue.com/foundations/the-charles-barkley-foundation-inc-631159820" TargetMode="External" Id="rId61"/><Relationship Type="http://schemas.openxmlformats.org/officeDocument/2006/relationships/hyperlink" Target="https://grantcue.com/foundations/the-joseph-treadwell-charitable-fdn-c-o-trustmark-national-bank-570880131" TargetMode="External" Id="rId62"/><Relationship Type="http://schemas.openxmlformats.org/officeDocument/2006/relationships/hyperlink" Target="https://grantcue.com/foundations/campbell-estelle-s-char-foundation-251809360" TargetMode="External" Id="rId63"/><Relationship Type="http://schemas.openxmlformats.org/officeDocument/2006/relationships/hyperlink" Target="https://grantcue.com/foundations/dunbar-family-foundation-dima-201932272" TargetMode="External" Id="rId64"/><Relationship Type="http://schemas.openxmlformats.org/officeDocument/2006/relationships/hyperlink" Target="https://grantcue.com/foundations/the-comer-foundation-c-o-1919-investment-counsel-636004424" TargetMode="External" Id="rId65"/><Relationship Type="http://schemas.openxmlformats.org/officeDocument/2006/relationships/hyperlink" Target="https://grantcue.com/foundations/john-and-joyce-caddell-foundation-821730759" TargetMode="External" Id="rId66"/><Relationship Type="http://schemas.openxmlformats.org/officeDocument/2006/relationships/hyperlink" Target="https://grantcue.com/foundations/louise-maytag-smith-charitable-trust-636050879" TargetMode="External" Id="rId67"/><Relationship Type="http://schemas.openxmlformats.org/officeDocument/2006/relationships/hyperlink" Target="https://grantcue.com/foundations/haywood-bellingrath-bartlett-charitable-trust-846854274" TargetMode="External" Id="rId68"/><Relationship Type="http://schemas.openxmlformats.org/officeDocument/2006/relationships/hyperlink" Target="https://grantcue.com/foundations/ah-bean-foundation-inc-636134142" TargetMode="External" Id="rId69"/><Relationship Type="http://schemas.openxmlformats.org/officeDocument/2006/relationships/hyperlink" Target="https://grantcue.com/foundations/james-rushton-i-foundation-630955085" TargetMode="External" Id="rId70"/><Relationship Type="http://schemas.openxmlformats.org/officeDocument/2006/relationships/hyperlink" Target="https://grantcue.com/foundations/rasmussen-family-foundation-460570726" TargetMode="External" Id="rId71"/><Relationship Type="http://schemas.openxmlformats.org/officeDocument/2006/relationships/hyperlink" Target="https://www.pleiadfoundation.org/" TargetMode="External" Id="rId72"/><Relationship Type="http://schemas.openxmlformats.org/officeDocument/2006/relationships/hyperlink" Target="https://grantcue.com/foundations/pleiad-foundation-631159236" TargetMode="External" Id="rId73"/><Relationship Type="http://schemas.openxmlformats.org/officeDocument/2006/relationships/hyperlink" Target="https://grantcue.com/foundations/bynum-foundation-203859323" TargetMode="External" Id="rId74"/><Relationship Type="http://schemas.openxmlformats.org/officeDocument/2006/relationships/hyperlink" Target="https://grantcue.com/foundations/the-oros-foundation-850499373" TargetMode="External" Id="rId75"/><Relationship Type="http://schemas.openxmlformats.org/officeDocument/2006/relationships/hyperlink" Target="https://grantcue.com/foundations/elizabeth-and-ronald-moore-family-foundation-467051161" TargetMode="External" Id="rId76"/><Relationship Type="http://schemas.openxmlformats.org/officeDocument/2006/relationships/hyperlink" Target="https://grantcue.com/foundations/the-thomas-e-jernigan-foundation-630935852" TargetMode="External" Id="rId77"/><Relationship Type="http://schemas.openxmlformats.org/officeDocument/2006/relationships/hyperlink" Target="https://grantcue.com/foundations/the-lee-bruno-foundation-260300148" TargetMode="External" Id="rId78"/><Relationship Type="http://schemas.openxmlformats.org/officeDocument/2006/relationships/hyperlink" Target="https://grantcue.com/foundations/children-s-fund-foundation-inc-631255894" TargetMode="External" Id="rId79"/><Relationship Type="http://schemas.openxmlformats.org/officeDocument/2006/relationships/hyperlink" Target="https://grantcue.com/foundations/the-david-j-cooper-family-charitable-foundation-inc-263868978" TargetMode="External" Id="rId80"/><Relationship Type="http://schemas.openxmlformats.org/officeDocument/2006/relationships/hyperlink" Target="https://www.rjjb.com/" TargetMode="External" Id="rId81"/><Relationship Type="http://schemas.openxmlformats.org/officeDocument/2006/relationships/hyperlink" Target="https://grantcue.com/foundations/rjjb-family-foundation-721376480" TargetMode="External" Id="rId82"/><Relationship Type="http://schemas.openxmlformats.org/officeDocument/2006/relationships/hyperlink" Target="https://grantcue.com/foundations/as-mitchell-foundation-inc-630368954" TargetMode="External" Id="rId83"/><Relationship Type="http://schemas.openxmlformats.org/officeDocument/2006/relationships/hyperlink" Target="https://grantcue.com/foundations/kingdom-alliance-foundation-813597705" TargetMode="External" Id="rId84"/><Relationship Type="http://schemas.openxmlformats.org/officeDocument/2006/relationships/hyperlink" Target="https://grantcue.com/foundations/dw-mcmillan-foundation-636044830" TargetMode="External" Id="rId85"/><Relationship Type="http://schemas.openxmlformats.org/officeDocument/2006/relationships/hyperlink" Target="https://grantcue.com/foundations/pete-m-hanna-charitable-foundation-274342216" TargetMode="External" Id="rId86"/><Relationship Type="http://schemas.openxmlformats.org/officeDocument/2006/relationships/hyperlink" Target="https://grantcue.com/foundations/robert-and-mary-cobb-family-foundation-823662305" TargetMode="External" Id="rId87"/><Relationship Type="http://schemas.openxmlformats.org/officeDocument/2006/relationships/hyperlink" Target="https://grantcue.com/foundations/the-joel-r-anderson-family-foundation-631133060" TargetMode="External" Id="rId88"/><Relationship Type="http://schemas.openxmlformats.org/officeDocument/2006/relationships/hyperlink" Target="https://grantcue.com/foundations/the-fayette-community-foundation-203733823" TargetMode="External" Id="rId89"/><Relationship Type="http://schemas.openxmlformats.org/officeDocument/2006/relationships/hyperlink" Target="https://grantcue.com/foundations/nan-h-altmayer-charitable-trust-regions-bank-trustee-636229763" TargetMode="External" Id="rId90"/><Relationship Type="http://schemas.openxmlformats.org/officeDocument/2006/relationships/hyperlink" Target="https://grantcue.com/foundations/nicholson-family-foundation-871037403" TargetMode="External" Id="rId91"/><Relationship Type="http://schemas.openxmlformats.org/officeDocument/2006/relationships/hyperlink" Target="https://www.davisonbrucefoundation.org/" TargetMode="External" Id="rId92"/><Relationship Type="http://schemas.openxmlformats.org/officeDocument/2006/relationships/hyperlink" Target="https://grantcue.com/foundations/davison-bruce-foundation-206565366" TargetMode="External" Id="rId93"/><Relationship Type="http://schemas.openxmlformats.org/officeDocument/2006/relationships/hyperlink" Target="https://grantcue.com/foundations/louis-and-josie-forchheimer-memorial-foundation-636161119" TargetMode="External" Id="rId94"/><Relationship Type="http://schemas.openxmlformats.org/officeDocument/2006/relationships/hyperlink" Target="https://grantcue.com/foundations/carol-w-and-myron-j-rothschild-fund-c-o-regions-private-wealth-mgmt-636050756" TargetMode="External" Id="rId95"/><Relationship Type="http://schemas.openxmlformats.org/officeDocument/2006/relationships/hyperlink" Target="https://grantcue.com/foundations/dwight-m-beeson-charitable-trust-636150745" TargetMode="External" Id="rId96"/><Relationship Type="http://schemas.openxmlformats.org/officeDocument/2006/relationships/hyperlink" Target="https://grantcue.com/foundations/the-propst-foundation-274341346" TargetMode="External" Id="rId97"/><Relationship Type="http://schemas.openxmlformats.org/officeDocument/2006/relationships/hyperlink" Target="https://grantcue.com/foundations/the-anita-and-julian-saul-foundation-inc-455205887" TargetMode="External" Id="rId98"/><Relationship Type="http://schemas.openxmlformats.org/officeDocument/2006/relationships/hyperlink" Target="https://grantcue.com/foundations/walton-family-foundation-inc-133441466" TargetMode="External" Id="rId99"/><Relationship Type="http://schemas.openxmlformats.org/officeDocument/2006/relationships/hyperlink" Target="https://grantcue.com/foundations/windgate-charitable-foundation-inc-710723781" TargetMode="External" Id="rId100"/><Relationship Type="http://schemas.openxmlformats.org/officeDocument/2006/relationships/hyperlink" Target="https://grantcue.com/foundations/alice-l-walton-foundation-823700633" TargetMode="External" Id="rId101"/><Relationship Type="http://schemas.openxmlformats.org/officeDocument/2006/relationships/hyperlink" Target="https://grantcue.com/foundations/town-branch-foundation-823575662" TargetMode="External" Id="rId102"/><Relationship Type="http://schemas.openxmlformats.org/officeDocument/2006/relationships/hyperlink" Target="https://grantcue.com/foundations/arkansas-animal-rescue-foundation-205795124" TargetMode="External" Id="rId103"/><Relationship Type="http://schemas.openxmlformats.org/officeDocument/2006/relationships/hyperlink" Target="https://grantcue.com/foundations/the-claude-and-betty-harris-foundation-inc-611400416" TargetMode="External" Id="rId104"/><Relationship Type="http://schemas.openxmlformats.org/officeDocument/2006/relationships/hyperlink" Target="https://grantcue.com/foundations/george-h-dunklin-jr-charitable-foundation-686213253" TargetMode="External" Id="rId105"/><Relationship Type="http://schemas.openxmlformats.org/officeDocument/2006/relationships/hyperlink" Target="https://grantcue.com/foundations/john-and-ashley-rausch-family-charitable-foundation-394712694" TargetMode="External" Id="rId106"/><Relationship Type="http://schemas.openxmlformats.org/officeDocument/2006/relationships/hyperlink" Target="https://www.wrfoundation.org/WWW.GUIDESTAR.ORG" TargetMode="External" Id="rId107"/><Relationship Type="http://schemas.openxmlformats.org/officeDocument/2006/relationships/hyperlink" Target="https://grantcue.com/foundations/the-winthrop-rockefeller-foundation-710285871" TargetMode="External" Id="rId108"/><Relationship Type="http://schemas.openxmlformats.org/officeDocument/2006/relationships/hyperlink" Target="https://grantcue.com/foundations/east-north-street-foundation-llc-933899585" TargetMode="External" Id="rId109"/><Relationship Type="http://schemas.openxmlformats.org/officeDocument/2006/relationships/hyperlink" Target="https://grantcue.com/foundations/arvest-foundation-823700845" TargetMode="External" Id="rId110"/><Relationship Type="http://schemas.openxmlformats.org/officeDocument/2006/relationships/hyperlink" Target="https://grantcue.com/foundations/roy-and-christine-sturgis-charitable-and-756331832" TargetMode="External" Id="rId111"/><Relationship Type="http://schemas.openxmlformats.org/officeDocument/2006/relationships/hyperlink" Target="https://grantcue.com/foundations/trinity-foundation-716050288" TargetMode="External" Id="rId112"/><Relationship Type="http://schemas.openxmlformats.org/officeDocument/2006/relationships/hyperlink" Target="https://grantcue.com/foundations/pamela-and-wayne-garrison-family-foundation-465587018" TargetMode="External" Id="rId113"/><Relationship Type="http://schemas.openxmlformats.org/officeDocument/2006/relationships/hyperlink" Target="https://grantcue.com/foundations/the-murphy-foundation-716049826" TargetMode="External" Id="rId114"/><Relationship Type="http://schemas.openxmlformats.org/officeDocument/2006/relationships/hyperlink" Target="https://grantcue.com/foundations/sturgis-charitable-trust-206618761" TargetMode="External" Id="rId115"/><Relationship Type="http://schemas.openxmlformats.org/officeDocument/2006/relationships/hyperlink" Target="https://whitakerfamilyfoundation.org/" TargetMode="External" Id="rId116"/><Relationship Type="http://schemas.openxmlformats.org/officeDocument/2006/relationships/hyperlink" Target="https://grantcue.com/foundations/whitaker-family-foundation-472311665" TargetMode="External" Id="rId117"/><Relationship Type="http://schemas.openxmlformats.org/officeDocument/2006/relationships/hyperlink" Target="https://grantcue.com/foundations/becky-and-bob-alexander-charitable-foundation-862157589" TargetMode="External" Id="rId118"/><Relationship Type="http://schemas.openxmlformats.org/officeDocument/2006/relationships/hyperlink" Target="https://grantcue.com/foundations/tyson-family-foundation-inc-237087948" TargetMode="External" Id="rId119"/><Relationship Type="http://schemas.openxmlformats.org/officeDocument/2006/relationships/hyperlink" Target="https://grantcue.com/foundations/buck-and-evelyn-waid-trust-for-academic-excellence-472361904" TargetMode="External" Id="rId120"/><Relationship Type="http://schemas.openxmlformats.org/officeDocument/2006/relationships/hyperlink" Target="https://grantcue.com/foundations/rick-c-and-belinda-g-foundation-453970505" TargetMode="External" Id="rId121"/><Relationship Type="http://schemas.openxmlformats.org/officeDocument/2006/relationships/hyperlink" Target="https://grantcue.com/foundations/the-schmieding-foundation-237262279" TargetMode="External" Id="rId122"/><Relationship Type="http://schemas.openxmlformats.org/officeDocument/2006/relationships/hyperlink" Target="https://grantcue.com/foundations/bogle-family-foundation-461620316" TargetMode="External" Id="rId123"/><Relationship Type="http://schemas.openxmlformats.org/officeDocument/2006/relationships/hyperlink" Target="https://grantcue.com/foundations/growing-catholic-education-842435272" TargetMode="External" Id="rId124"/><Relationship Type="http://schemas.openxmlformats.org/officeDocument/2006/relationships/hyperlink" Target="https://www.deltadentalar.com/GIVING-BACK/" TargetMode="External" Id="rId125"/><Relationship Type="http://schemas.openxmlformats.org/officeDocument/2006/relationships/hyperlink" Target="https://grantcue.com/foundations/delta-dental-of-arkansas-foundation-inc-261569324" TargetMode="External" Id="rId126"/><Relationship Type="http://schemas.openxmlformats.org/officeDocument/2006/relationships/hyperlink" Target="https://grantcue.com/foundations/foster-family-charitable-trust-874679645" TargetMode="External" Id="rId127"/><Relationship Type="http://schemas.openxmlformats.org/officeDocument/2006/relationships/hyperlink" Target="https://grantcue.com/foundations/tcm-foundation-710813230" TargetMode="External" Id="rId128"/><Relationship Type="http://schemas.openxmlformats.org/officeDocument/2006/relationships/hyperlink" Target="https://grantcue.com/foundations/four1-foundation-825206228" TargetMode="External" Id="rId129"/><Relationship Type="http://schemas.openxmlformats.org/officeDocument/2006/relationships/hyperlink" Target="https://grantcue.com/foundations/riggs-benevolent-fund-716050130" TargetMode="External" Id="rId130"/><Relationship Type="http://schemas.openxmlformats.org/officeDocument/2006/relationships/hyperlink" Target="https://grantcue.com/foundations/lpr-foundation-476577687" TargetMode="External" Id="rId131"/><Relationship Type="http://schemas.openxmlformats.org/officeDocument/2006/relationships/hyperlink" Target="https://grantcue.com/foundations/alderson-family-foundation-207327254" TargetMode="External" Id="rId132"/><Relationship Type="http://schemas.openxmlformats.org/officeDocument/2006/relationships/hyperlink" Target="https://grantcue.com/foundations/oliver-charitable-corporation-204399824" TargetMode="External" Id="rId133"/><Relationship Type="http://schemas.openxmlformats.org/officeDocument/2006/relationships/hyperlink" Target="https://grantcue.com/foundations/stella-smith-charitable-trust-237365134" TargetMode="External" Id="rId134"/><Relationship Type="http://schemas.openxmlformats.org/officeDocument/2006/relationships/hyperlink" Target="https://grantcue.com/foundations/the-hussman-foundation-581605071" TargetMode="External" Id="rId135"/><Relationship Type="http://schemas.openxmlformats.org/officeDocument/2006/relationships/hyperlink" Target="https://grantcue.com/foundations/bozie-foundation-862538799" TargetMode="External" Id="rId136"/><Relationship Type="http://schemas.openxmlformats.org/officeDocument/2006/relationships/hyperlink" Target="https://www.longwoodfoundation.org/" TargetMode="External" Id="rId137"/><Relationship Type="http://schemas.openxmlformats.org/officeDocument/2006/relationships/hyperlink" Target="https://grantcue.com/foundations/longwood-foundation-inc-510066734" TargetMode="External" Id="rId138"/><Relationship Type="http://schemas.openxmlformats.org/officeDocument/2006/relationships/hyperlink" Target="https://grantcue.com/foundations/united-health-foundation-411941615" TargetMode="External" Id="rId139"/><Relationship Type="http://schemas.openxmlformats.org/officeDocument/2006/relationships/hyperlink" Target="https://www.fdncenter.org/" TargetMode="External" Id="rId140"/><Relationship Type="http://schemas.openxmlformats.org/officeDocument/2006/relationships/hyperlink" Target="https://grantcue.com/foundations/the-mcgee-foundation-inc-736099203" TargetMode="External" Id="rId141"/><Relationship Type="http://schemas.openxmlformats.org/officeDocument/2006/relationships/hyperlink" Target="https://grantcue.com/foundations/imc-chicago-charitable-foundation-261416954" TargetMode="External" Id="rId142"/><Relationship Type="http://schemas.openxmlformats.org/officeDocument/2006/relationships/hyperlink" Target="https://grantcue.com/foundations/visa-foundation-814503596" TargetMode="External" Id="rId143"/><Relationship Type="http://schemas.openxmlformats.org/officeDocument/2006/relationships/hyperlink" Target="https://grantcue.com/foundations/john-deere-foundation-366051024" TargetMode="External" Id="rId144"/><Relationship Type="http://schemas.openxmlformats.org/officeDocument/2006/relationships/hyperlink" Target="https://grantcue.com/foundations/s-and-p-global-foundation-fka-the-mcgraw-hill-research-foundation-273655593" TargetMode="External" Id="rId145"/><Relationship Type="http://schemas.openxmlformats.org/officeDocument/2006/relationships/hyperlink" Target="https://www.duke-energy.com/FOUNDATION" TargetMode="External" Id="rId146"/><Relationship Type="http://schemas.openxmlformats.org/officeDocument/2006/relationships/hyperlink" Target="https://grantcue.com/foundations/duke-energy-foundation-581586283" TargetMode="External" Id="rId147"/><Relationship Type="http://schemas.openxmlformats.org/officeDocument/2006/relationships/hyperlink" Target="https://grantcue.com/foundations/massmutual-foundation-inc-474967720" TargetMode="External" Id="rId148"/><Relationship Type="http://schemas.openxmlformats.org/officeDocument/2006/relationships/hyperlink" Target="https://www.americanexpress.com/en-us/company/corporate-sustainability/community-impact/" TargetMode="External" Id="rId149"/><Relationship Type="http://schemas.openxmlformats.org/officeDocument/2006/relationships/hyperlink" Target="https://grantcue.com/foundations/american-express-foundation-136123529" TargetMode="External" Id="rId150"/><Relationship Type="http://schemas.openxmlformats.org/officeDocument/2006/relationships/hyperlink" Target="https://grantcue.com/foundations/hull-family-foundation-260170419" TargetMode="External" Id="rId151"/><Relationship Type="http://schemas.openxmlformats.org/officeDocument/2006/relationships/hyperlink" Target="https://grantcue.com/foundations/lisa-dean-moseley-foundation-260144456" TargetMode="External" Id="rId152"/><Relationship Type="http://schemas.openxmlformats.org/officeDocument/2006/relationships/hyperlink" Target="https://grantcue.com/foundations/hp-foundation-942618409" TargetMode="External" Id="rId153"/><Relationship Type="http://schemas.openxmlformats.org/officeDocument/2006/relationships/hyperlink" Target="https://grantcue.com/foundations/micron-technology-foundation-inc-820516178" TargetMode="External" Id="rId154"/><Relationship Type="http://schemas.openxmlformats.org/officeDocument/2006/relationships/hyperlink" Target="https://grantcue.com/foundations/delaware-atlantis-foundation-276372427" TargetMode="External" Id="rId155"/><Relationship Type="http://schemas.openxmlformats.org/officeDocument/2006/relationships/hyperlink" Target="http://www.intuitive-foundation.org/" TargetMode="External" Id="rId156"/><Relationship Type="http://schemas.openxmlformats.org/officeDocument/2006/relationships/hyperlink" Target="https://grantcue.com/foundations/intuitive-foundation-832210302" TargetMode="External" Id="rId157"/><Relationship Type="http://schemas.openxmlformats.org/officeDocument/2006/relationships/hyperlink" Target="https://grantcue.com/foundations/moderna-charitable-foundation-inc-871807181" TargetMode="External" Id="rId158"/><Relationship Type="http://schemas.openxmlformats.org/officeDocument/2006/relationships/hyperlink" Target="https://grantcue.com/foundations/ibm-international-foundation-133267906" TargetMode="External" Id="rId159"/><Relationship Type="http://schemas.openxmlformats.org/officeDocument/2006/relationships/hyperlink" Target="https://www.troweprice.com/en/us/about-us/corporate-responsibility/trp-foundation" TargetMode="External" Id="rId160"/><Relationship Type="http://schemas.openxmlformats.org/officeDocument/2006/relationships/hyperlink" Target="https://grantcue.com/foundations/t-rowe-price-foundation-521231953" TargetMode="External" Id="rId161"/><Relationship Type="http://schemas.openxmlformats.org/officeDocument/2006/relationships/hyperlink" Target="https://foundation.carmax.com/" TargetMode="External" Id="rId162"/><Relationship Type="http://schemas.openxmlformats.org/officeDocument/2006/relationships/hyperlink" Target="https://grantcue.com/foundations/carmax-foundation-383681796" TargetMode="External" Id="rId163"/><Relationship Type="http://schemas.openxmlformats.org/officeDocument/2006/relationships/hyperlink" Target="https://grantcue.com/foundations/hashem-charitable-tr-926410728" TargetMode="External" Id="rId164"/><Relationship Type="http://schemas.openxmlformats.org/officeDocument/2006/relationships/hyperlink" Target="https://grantcue.com/foundations/agilent-technologies-foundation-770532250" TargetMode="External" Id="rId165"/><Relationship Type="http://schemas.openxmlformats.org/officeDocument/2006/relationships/hyperlink" Target="https://grantcue.com/foundations/levi-strauss-foundation-946064702" TargetMode="External" Id="rId166"/><Relationship Type="http://schemas.openxmlformats.org/officeDocument/2006/relationships/hyperlink" Target="https://grantcue.com/foundations/carrier-foundation-inc-853815638" TargetMode="External" Id="rId167"/><Relationship Type="http://schemas.openxmlformats.org/officeDocument/2006/relationships/hyperlink" Target="https://firstenergycorp.com/content/fecorp/community/firstenergy_foundation.html" TargetMode="External" Id="rId168"/><Relationship Type="http://schemas.openxmlformats.org/officeDocument/2006/relationships/hyperlink" Target="https://grantcue.com/foundations/firstenergy-foundation-346514181" TargetMode="External" Id="rId169"/><Relationship Type="http://schemas.openxmlformats.org/officeDocument/2006/relationships/hyperlink" Target="https://grantcue.com/foundations/the-iv-fund-201422978" TargetMode="External" Id="rId170"/><Relationship Type="http://schemas.openxmlformats.org/officeDocument/2006/relationships/hyperlink" Target="https://grantcue.com/foundations/equinix-foundation-883070927" TargetMode="External" Id="rId171"/><Relationship Type="http://schemas.openxmlformats.org/officeDocument/2006/relationships/hyperlink" Target="https://grantcue.com/foundations/davita-charitable-fund-inc-852950661" TargetMode="External" Id="rId172"/><Relationship Type="http://schemas.openxmlformats.org/officeDocument/2006/relationships/hyperlink" Target="https://www.welfarefoundationde.org/" TargetMode="External" Id="rId173"/><Relationship Type="http://schemas.openxmlformats.org/officeDocument/2006/relationships/hyperlink" Target="https://grantcue.com/foundations/welfare-foundation-inc-516015916" TargetMode="External" Id="rId174"/><Relationship Type="http://schemas.openxmlformats.org/officeDocument/2006/relationships/hyperlink" Target="https://grantcue.com/foundations/winnebago-industries-foundation-237174206" TargetMode="External" Id="rId175"/><Relationship Type="http://schemas.openxmlformats.org/officeDocument/2006/relationships/hyperlink" Target="https://grantcue.com/foundations/eleanor-fanning-char-tr-306738690" TargetMode="External" Id="rId176"/><Relationship Type="http://schemas.openxmlformats.org/officeDocument/2006/relationships/hyperlink" Target="https://grantcue.com/foundations/the-dr-lynn-hicks-foundation-inc-842189196" TargetMode="External" Id="rId177"/><Relationship Type="http://schemas.openxmlformats.org/officeDocument/2006/relationships/hyperlink" Target="https://grantcue.com/foundations/keysight-technologies-foundation-471861715" TargetMode="External" Id="rId178"/><Relationship Type="http://schemas.openxmlformats.org/officeDocument/2006/relationships/hyperlink" Target="https://grantcue.com/foundations/idex-foundation-471141222" TargetMode="External" Id="rId179"/><Relationship Type="http://schemas.openxmlformats.org/officeDocument/2006/relationships/hyperlink" Target="https://grantcue.com/foundations/laffey-mchugh-foundation-516015095" TargetMode="External" Id="rId180"/><Relationship Type="http://schemas.openxmlformats.org/officeDocument/2006/relationships/hyperlink" Target="https://grantcue.com/foundations/james-d-greenheck-foundation-inc-475170750" TargetMode="External" Id="rId181"/><Relationship Type="http://schemas.openxmlformats.org/officeDocument/2006/relationships/hyperlink" Target="https://www.carlfreemanfoundation.org/" TargetMode="External" Id="rId182"/><Relationship Type="http://schemas.openxmlformats.org/officeDocument/2006/relationships/hyperlink" Target="https://grantcue.com/foundations/the-carl-m-freeman-foundation-inc-526047536" TargetMode="External" Id="rId183"/><Relationship Type="http://schemas.openxmlformats.org/officeDocument/2006/relationships/hyperlink" Target="https://grantcue.com/foundations/the-fern-odessa-charitable-trust-863883161" TargetMode="External" Id="rId184"/><Relationship Type="http://schemas.openxmlformats.org/officeDocument/2006/relationships/hyperlink" Target="https://www.incyte.com/INCYTE-INVOLVED" TargetMode="External" Id="rId185"/><Relationship Type="http://schemas.openxmlformats.org/officeDocument/2006/relationships/hyperlink" Target="https://grantcue.com/foundations/incyte-charitable-giving-foundation-371827916" TargetMode="External" Id="rId186"/><Relationship Type="http://schemas.openxmlformats.org/officeDocument/2006/relationships/hyperlink" Target="https://fluor.com/ABOUT-FLUOR/APPROACH/COMMUNITY-RELATIO" TargetMode="External" Id="rId187"/><Relationship Type="http://schemas.openxmlformats.org/officeDocument/2006/relationships/hyperlink" Target="https://grantcue.com/foundations/the-fluor-foundation-510196032" TargetMode="External" Id="rId188"/><Relationship Type="http://schemas.openxmlformats.org/officeDocument/2006/relationships/hyperlink" Target="https://grantcue.com/foundations/on-semiconductor-foundation-833782653" TargetMode="External" Id="rId189"/><Relationship Type="http://schemas.openxmlformats.org/officeDocument/2006/relationships/hyperlink" Target="https://grantcue.com/foundations/lpl-financial-foundation-inc-274171978" TargetMode="External" Id="rId190"/><Relationship Type="http://schemas.openxmlformats.org/officeDocument/2006/relationships/hyperlink" Target="https://chichesterdupont.org/" TargetMode="External" Id="rId191"/><Relationship Type="http://schemas.openxmlformats.org/officeDocument/2006/relationships/hyperlink" Target="https://grantcue.com/foundations/chichester-dupont-foundation-inc-516011641" TargetMode="External" Id="rId192"/><Relationship Type="http://schemas.openxmlformats.org/officeDocument/2006/relationships/hyperlink" Target="https://grantcue.com/foundations/moss-adams-foundation-911496816" TargetMode="External" Id="rId193"/><Relationship Type="http://schemas.openxmlformats.org/officeDocument/2006/relationships/hyperlink" Target="https://grantcue.com/foundations/donald-and-martha-dewees-foundation-260873138" TargetMode="External" Id="rId194"/><Relationship Type="http://schemas.openxmlformats.org/officeDocument/2006/relationships/hyperlink" Target="https://grantcue.com/foundations/ellice-and-rosa-mcdonald-foundation-510348090" TargetMode="External" Id="rId195"/><Relationship Type="http://schemas.openxmlformats.org/officeDocument/2006/relationships/hyperlink" Target="https://grantcue.com/foundations/the-1916-foundation-273330508" TargetMode="External" Id="rId196"/><Relationship Type="http://schemas.openxmlformats.org/officeDocument/2006/relationships/hyperlink" Target="https://grantcue.com/foundations/kullman-family-foundation-812068836" TargetMode="External" Id="rId197"/><Relationship Type="http://schemas.openxmlformats.org/officeDocument/2006/relationships/hyperlink" Target="https://grantcue.com/foundations/hyatt-hotels-foundation-462918450" TargetMode="External" Id="rId198"/><Relationship Type="http://schemas.openxmlformats.org/officeDocument/2006/relationships/hyperlink" Target="https://grantcue.com/foundations/nor-easter-foundation-inc-510350173" TargetMode="External" Id="rId199"/><Relationship Type="http://schemas.openxmlformats.org/officeDocument/2006/relationships/hyperlink" Target="https://grantcue.com/foundations/good-samaritan-inc-516000401" TargetMode="External" Id="rId200"/><Relationship Type="http://schemas.openxmlformats.org/officeDocument/2006/relationships/hyperlink" Target="https://grantcue.com/foundations/the-jamf-nation-global-foundation-461591030" TargetMode="External" Id="rId201"/><Relationship Type="http://schemas.openxmlformats.org/officeDocument/2006/relationships/hyperlink" Target="https://grantcue.com/foundations/lamb-weston-charitable-foundation-830562671" TargetMode="External" Id="rId202"/><Relationship Type="http://schemas.openxmlformats.org/officeDocument/2006/relationships/hyperlink" Target="https://icoulddogreatthings.org/" TargetMode="External" Id="rId203"/><Relationship Type="http://schemas.openxmlformats.org/officeDocument/2006/relationships/hyperlink" Target="https://grantcue.com/foundations/i-could-do-great-things-foundation-271950767" TargetMode="External" Id="rId204"/><Relationship Type="http://schemas.openxmlformats.org/officeDocument/2006/relationships/hyperlink" Target="https://grantcue.com/foundations/anantaa-om-foundation-472531318" TargetMode="External" Id="rId205"/><Relationship Type="http://schemas.openxmlformats.org/officeDocument/2006/relationships/hyperlink" Target="http://morrisfamilyfund.org/" TargetMode="External" Id="rId206"/><Relationship Type="http://schemas.openxmlformats.org/officeDocument/2006/relationships/hyperlink" Target="https://grantcue.com/foundations/morris-family-fund-880379711" TargetMode="External" Id="rId207"/><Relationship Type="http://schemas.openxmlformats.org/officeDocument/2006/relationships/hyperlink" Target="https://grantcue.com/foundations/the-ivywood-foundation-831183281" TargetMode="External" Id="rId208"/><Relationship Type="http://schemas.openxmlformats.org/officeDocument/2006/relationships/hyperlink" Target="https://grantcue.com/foundations/the-cochran-family-foundation-6054-02-45-522084405" TargetMode="External" Id="rId209"/><Relationship Type="http://schemas.openxmlformats.org/officeDocument/2006/relationships/hyperlink" Target="https://grantcue.com/foundations/the-acierno-family-foundation-john-yannacone-and-michael-acierno-823460019" TargetMode="External" Id="rId210"/><Relationship Type="http://schemas.openxmlformats.org/officeDocument/2006/relationships/hyperlink" Target="https://grantcue.com/foundations/the-halcyon-foundation-306462100" TargetMode="External" Id="rId211"/><Relationship Type="http://schemas.openxmlformats.org/officeDocument/2006/relationships/hyperlink" Target="https://grantcue.com/foundations/baker-tilly-foundation-842375962" TargetMode="External" Id="rId212"/><Relationship Type="http://schemas.openxmlformats.org/officeDocument/2006/relationships/hyperlink" Target="https://www.crestlea.org/" TargetMode="External" Id="rId213"/><Relationship Type="http://schemas.openxmlformats.org/officeDocument/2006/relationships/hyperlink" Target="https://grantcue.com/foundations/crestlea-foundation-inc-516015638" TargetMode="External" Id="rId214"/><Relationship Type="http://schemas.openxmlformats.org/officeDocument/2006/relationships/hyperlink" Target="https://grantcue.com/foundations/middle-run-charitable-foundation-271364273" TargetMode="External" Id="rId215"/><Relationship Type="http://schemas.openxmlformats.org/officeDocument/2006/relationships/hyperlink" Target="https://grantcue.com/foundations/nathan-m-clark-foundation-2574-00-48-201201954" TargetMode="External" Id="rId216"/><Relationship Type="http://schemas.openxmlformats.org/officeDocument/2006/relationships/hyperlink" Target="https://grantcue.com/foundations/rohda-family-charitable-foundation-086812-000-043462645" TargetMode="External" Id="rId217"/><Relationship Type="http://schemas.openxmlformats.org/officeDocument/2006/relationships/hyperlink" Target="https://www.rwjf.org/" TargetMode="External" Id="rId218"/><Relationship Type="http://schemas.openxmlformats.org/officeDocument/2006/relationships/hyperlink" Target="https://grantcue.com/foundations/the-robert-wood-johnson-foundation-226029397" TargetMode="External" Id="rId219"/><Relationship Type="http://schemas.openxmlformats.org/officeDocument/2006/relationships/hyperlink" Target="https://grantcue.com/foundations/freedom-together-foundation-900747216" TargetMode="External" Id="rId220"/><Relationship Type="http://schemas.openxmlformats.org/officeDocument/2006/relationships/hyperlink" Target="https://grantcue.com/foundations/annie-e-casey-foundation-inc-521951681" TargetMode="External" Id="rId221"/><Relationship Type="http://schemas.openxmlformats.org/officeDocument/2006/relationships/hyperlink" Target="https://grantcue.com/foundations/laura-and-john-arnold-foundation-263241764" TargetMode="External" Id="rId222"/><Relationship Type="http://schemas.openxmlformats.org/officeDocument/2006/relationships/hyperlink" Target="https://www.coca-colacompany.com/social/coca-" TargetMode="External" Id="rId223"/><Relationship Type="http://schemas.openxmlformats.org/officeDocument/2006/relationships/hyperlink" Target="https://grantcue.com/foundations/the-coca-cola-foundation-inc-581574705" TargetMode="External" Id="rId224"/><Relationship Type="http://schemas.openxmlformats.org/officeDocument/2006/relationships/hyperlink" Target="https://www.truistfoundation.org/" TargetMode="External" Id="rId225"/><Relationship Type="http://schemas.openxmlformats.org/officeDocument/2006/relationships/hyperlink" Target="https://grantcue.com/foundations/truist-foundation-inc-237336418" TargetMode="External" Id="rId226"/><Relationship Type="http://schemas.openxmlformats.org/officeDocument/2006/relationships/hyperlink" Target="https://grantcue.com/foundations/grantham-foundation-for-the-protection-of-the-environment-046856456" TargetMode="External" Id="rId227"/><Relationship Type="http://schemas.openxmlformats.org/officeDocument/2006/relationships/hyperlink" Target="https://grantcue.com/foundations/bernard-and-anne-spitzer-charitable-trust-137298842" TargetMode="External" Id="rId228"/><Relationship Type="http://schemas.openxmlformats.org/officeDocument/2006/relationships/hyperlink" Target="https://www.breakthroughprize.org/" TargetMode="External" Id="rId229"/><Relationship Type="http://schemas.openxmlformats.org/officeDocument/2006/relationships/hyperlink" Target="https://grantcue.com/foundations/breakthrough-prize-foundation-460677985" TargetMode="External" Id="rId230"/><Relationship Type="http://schemas.openxmlformats.org/officeDocument/2006/relationships/hyperlink" Target="https://grantcue.com/foundations/the-wallace-foundation-136183757" TargetMode="External" Id="rId231"/><Relationship Type="http://schemas.openxmlformats.org/officeDocument/2006/relationships/hyperlink" Target="https://www.pgpf.org/" TargetMode="External" Id="rId232"/><Relationship Type="http://schemas.openxmlformats.org/officeDocument/2006/relationships/hyperlink" Target="https://grantcue.com/foundations/peter-g-peterson-foundation-260316905" TargetMode="External" Id="rId233"/><Relationship Type="http://schemas.openxmlformats.org/officeDocument/2006/relationships/hyperlink" Target="https://grantcue.com/foundations/capital-one-foundation-inc-113276603" TargetMode="External" Id="rId234"/><Relationship Type="http://schemas.openxmlformats.org/officeDocument/2006/relationships/hyperlink" Target="https://grantcue.com/foundations/democracy-fund-inc-383926408" TargetMode="External" Id="rId235"/><Relationship Type="http://schemas.openxmlformats.org/officeDocument/2006/relationships/hyperlink" Target="https://www.scaife.com/" TargetMode="External" Id="rId236"/><Relationship Type="http://schemas.openxmlformats.org/officeDocument/2006/relationships/hyperlink" Target="https://grantcue.com/foundations/sarah-scaife-foundation-incorporated-251113452" TargetMode="External" Id="rId237"/><Relationship Type="http://schemas.openxmlformats.org/officeDocument/2006/relationships/hyperlink" Target="https://www.skoll.org/" TargetMode="External" Id="rId238"/><Relationship Type="http://schemas.openxmlformats.org/officeDocument/2006/relationships/hyperlink" Target="https://grantcue.com/foundations/the-skoll-foundation-113659133" TargetMode="External" Id="rId239"/><Relationship Type="http://schemas.openxmlformats.org/officeDocument/2006/relationships/hyperlink" Target="https://grantcue.com/foundations/imaginable-futures-foundation-873273549" TargetMode="External" Id="rId240"/><Relationship Type="http://schemas.openxmlformats.org/officeDocument/2006/relationships/hyperlink" Target="https://grantcue.com/foundations/omidyar-network-fund-inc-201173866" TargetMode="External" Id="rId241"/><Relationship Type="http://schemas.openxmlformats.org/officeDocument/2006/relationships/hyperlink" Target="https://www.allstatefoundation.org/" TargetMode="External" Id="rId242"/><Relationship Type="http://schemas.openxmlformats.org/officeDocument/2006/relationships/hyperlink" Target="https://grantcue.com/foundations/the-allstate-foundation-366116535" TargetMode="External" Id="rId243"/><Relationship Type="http://schemas.openxmlformats.org/officeDocument/2006/relationships/hyperlink" Target="https://grantcue.com/foundations/sall-family-foundation-582016050" TargetMode="External" Id="rId244"/><Relationship Type="http://schemas.openxmlformats.org/officeDocument/2006/relationships/hyperlink" Target="https://grantcue.com/foundations/g-o-forward-charitable-trust-326331860" TargetMode="External" Id="rId245"/><Relationship Type="http://schemas.openxmlformats.org/officeDocument/2006/relationships/hyperlink" Target="https://www.commonwealthfund.org/" TargetMode="External" Id="rId246"/><Relationship Type="http://schemas.openxmlformats.org/officeDocument/2006/relationships/hyperlink" Target="https://grantcue.com/foundations/the-commonwealth-fund-131635260" TargetMode="External" Id="rId247"/><Relationship Type="http://schemas.openxmlformats.org/officeDocument/2006/relationships/hyperlink" Target="https://www.luminafoundation.org/" TargetMode="External" Id="rId248"/><Relationship Type="http://schemas.openxmlformats.org/officeDocument/2006/relationships/hyperlink" Target="https://grantcue.com/foundations/lumina-foundation-for-education-inc-351813228" TargetMode="External" Id="rId249"/><Relationship Type="http://schemas.openxmlformats.org/officeDocument/2006/relationships/hyperlink" Target="https://grantcue.com/foundations/bainum-family-foundation-237000192" TargetMode="External" Id="rId250"/><Relationship Type="http://schemas.openxmlformats.org/officeDocument/2006/relationships/hyperlink" Target="https://grantcue.com/foundations/catena-foundation-813783868" TargetMode="External" Id="rId251"/><Relationship Type="http://schemas.openxmlformats.org/officeDocument/2006/relationships/hyperlink" Target="https://grantcue.com/foundations/cedar-tree-foundation-133601934" TargetMode="External" Id="rId252"/><Relationship Type="http://schemas.openxmlformats.org/officeDocument/2006/relationships/hyperlink" Target="https://grantcue.com/foundations/head-and-heart-foundation-tr-12319-376701408" TargetMode="External" Id="rId253"/><Relationship Type="http://schemas.openxmlformats.org/officeDocument/2006/relationships/hyperlink" Target="https://grantcue.com/foundations/the-morningstar-philanthropic-foundation-d-b-a-the-morningstar-foundation-521270464" TargetMode="External" Id="rId254"/><Relationship Type="http://schemas.openxmlformats.org/officeDocument/2006/relationships/hyperlink" Target="https://spencer.org/" TargetMode="External" Id="rId255"/><Relationship Type="http://schemas.openxmlformats.org/officeDocument/2006/relationships/hyperlink" Target="https://grantcue.com/foundations/the-spencer-foundation-366078558" TargetMode="External" Id="rId256"/><Relationship Type="http://schemas.openxmlformats.org/officeDocument/2006/relationships/hyperlink" Target="https://www.johnahartford.org/" TargetMode="External" Id="rId257"/><Relationship Type="http://schemas.openxmlformats.org/officeDocument/2006/relationships/hyperlink" Target="https://grantcue.com/foundations/the-john-a-hartford-foundation-inc-131667057" TargetMode="External" Id="rId258"/><Relationship Type="http://schemas.openxmlformats.org/officeDocument/2006/relationships/hyperlink" Target="https://grantcue.com/foundations/the-laura-and-isaac-perlmutter-foundation-inc-650742318" TargetMode="External" Id="rId259"/><Relationship Type="http://schemas.openxmlformats.org/officeDocument/2006/relationships/hyperlink" Target="https://www.cafritzfoundation.org/" TargetMode="External" Id="rId260"/><Relationship Type="http://schemas.openxmlformats.org/officeDocument/2006/relationships/hyperlink" Target="https://grantcue.com/foundations/the-morris-and-gwendolyn-cafritz-foundation-526036989" TargetMode="External" Id="rId261"/><Relationship Type="http://schemas.openxmlformats.org/officeDocument/2006/relationships/hyperlink" Target="https://www.srf.org/" TargetMode="External" Id="rId262"/><Relationship Type="http://schemas.openxmlformats.org/officeDocument/2006/relationships/hyperlink" Target="https://grantcue.com/foundations/smith-richardson-foundation-inc-560611550" TargetMode="External" Id="rId263"/><Relationship Type="http://schemas.openxmlformats.org/officeDocument/2006/relationships/hyperlink" Target="https://grantcue.com/foundations/luminate-foundation-inc-823941326" TargetMode="External" Id="rId264"/><Relationship Type="http://schemas.openxmlformats.org/officeDocument/2006/relationships/hyperlink" Target="https://grantcue.com/foundations/lr-foundation-932326341" TargetMode="External" Id="rId265"/><Relationship Type="http://schemas.openxmlformats.org/officeDocument/2006/relationships/hyperlink" Target="https://grantcue.com/foundations/bedford-falls-foundation-526834462" TargetMode="External" Id="rId266"/><Relationship Type="http://schemas.openxmlformats.org/officeDocument/2006/relationships/hyperlink" Target="https://grantcue.com/foundations/dallas-morse-coors-foundation-for-the-performing-arts-526436554" TargetMode="External" Id="rId267"/><Relationship Type="http://schemas.openxmlformats.org/officeDocument/2006/relationships/hyperlink" Target="https://grantcue.com/foundations/the-dunn-foundation-650415977" TargetMode="External" Id="rId268"/><Relationship Type="http://schemas.openxmlformats.org/officeDocument/2006/relationships/hyperlink" Target="https://grantcue.com/foundations/the-searle-freedom-trust-c-o-kinship-llc-367244615" TargetMode="External" Id="rId269"/><Relationship Type="http://schemas.openxmlformats.org/officeDocument/2006/relationships/hyperlink" Target="https://www.breakthroughprize.org/" TargetMode="External" Id="rId270"/><Relationship Type="http://schemas.openxmlformats.org/officeDocument/2006/relationships/hyperlink" Target="https://grantcue.com/foundations/breakthrough-prize-in-life-sciences-foundation-462026488" TargetMode="External" Id="rId271"/><Relationship Type="http://schemas.openxmlformats.org/officeDocument/2006/relationships/hyperlink" Target="https://grantcue.com/foundations/goldberg-family-foundation-217-48576810-853053014" TargetMode="External" Id="rId272"/><Relationship Type="http://schemas.openxmlformats.org/officeDocument/2006/relationships/hyperlink" Target="https://grantcue.com/foundations/craig-newmark-foundation-475338517" TargetMode="External" Id="rId273"/><Relationship Type="http://schemas.openxmlformats.org/officeDocument/2006/relationships/hyperlink" Target="https://grantcue.com/foundations/suc-tua-evelyn-davis-foundation-521632305" TargetMode="External" Id="rId274"/><Relationship Type="http://schemas.openxmlformats.org/officeDocument/2006/relationships/hyperlink" Target="https://grantcue.com/foundations/humanity-united-262583590" TargetMode="External" Id="rId275"/><Relationship Type="http://schemas.openxmlformats.org/officeDocument/2006/relationships/hyperlink" Target="https://grantcue.com/foundations/tortuga-charitable-foundation-510245279" TargetMode="External" Id="rId276"/><Relationship Type="http://schemas.openxmlformats.org/officeDocument/2006/relationships/hyperlink" Target="https://grantcue.com/foundations/v-kann-rasmussen-foundation-462283123" TargetMode="External" Id="rId277"/><Relationship Type="http://schemas.openxmlformats.org/officeDocument/2006/relationships/hyperlink" Target="https://grantcue.com/foundations/eleanor-crook-foundation-742857866" TargetMode="External" Id="rId278"/><Relationship Type="http://schemas.openxmlformats.org/officeDocument/2006/relationships/hyperlink" Target="https://www.ge.com/FOUNDATION" TargetMode="External" Id="rId279"/><Relationship Type="http://schemas.openxmlformats.org/officeDocument/2006/relationships/hyperlink" Target="https://grantcue.com/foundations/ge-aerospace-foundation-222621967" TargetMode="External" Id="rId280"/><Relationship Type="http://schemas.openxmlformats.org/officeDocument/2006/relationships/hyperlink" Target="https://grantcue.com/foundations/wallace-global-fund-ii-800424607" TargetMode="External" Id="rId281"/><Relationship Type="http://schemas.openxmlformats.org/officeDocument/2006/relationships/hyperlink" Target="https://www.baughfoundation.com/" TargetMode="External" Id="rId282"/><Relationship Type="http://schemas.openxmlformats.org/officeDocument/2006/relationships/hyperlink" Target="https://grantcue.com/foundations/eula-mae-and-john-baugh-foundation-760457820" TargetMode="External" Id="rId283"/><Relationship Type="http://schemas.openxmlformats.org/officeDocument/2006/relationships/hyperlink" Target="https://grantcue.com/foundations/the-summit-charitable-foundation-inc-521743817" TargetMode="External" Id="rId284"/><Relationship Type="http://schemas.openxmlformats.org/officeDocument/2006/relationships/hyperlink" Target="https://grantcue.com/foundations/leon-lowenstein-foundation-inc-136015951" TargetMode="External" Id="rId285"/><Relationship Type="http://schemas.openxmlformats.org/officeDocument/2006/relationships/hyperlink" Target="https://grantcue.com/foundations/novartis-us-foundation-136193034" TargetMode="External" Id="rId286"/><Relationship Type="http://schemas.openxmlformats.org/officeDocument/2006/relationships/hyperlink" Target="https://www.meyerfoundation.org/" TargetMode="External" Id="rId287"/><Relationship Type="http://schemas.openxmlformats.org/officeDocument/2006/relationships/hyperlink" Target="https://grantcue.com/foundations/eugene-and-agnes-e-meyer-foundation-530241716" TargetMode="External" Id="rId288"/><Relationship Type="http://schemas.openxmlformats.org/officeDocument/2006/relationships/hyperlink" Target="https://grantcue.com/foundations/the-rydin-foundation-873788576" TargetMode="External" Id="rId289"/><Relationship Type="http://schemas.openxmlformats.org/officeDocument/2006/relationships/hyperlink" Target="https://grantcue.com/foundations/revada-foundation-474329394" TargetMode="External" Id="rId290"/><Relationship Type="http://schemas.openxmlformats.org/officeDocument/2006/relationships/hyperlink" Target="https://www.melvilletrust.org/" TargetMode="External" Id="rId291"/><Relationship Type="http://schemas.openxmlformats.org/officeDocument/2006/relationships/hyperlink" Target="https://grantcue.com/foundations/the-melville-charitable-trust-inc-461670702" TargetMode="External" Id="rId292"/><Relationship Type="http://schemas.openxmlformats.org/officeDocument/2006/relationships/hyperlink" Target="https://grantcue.com/foundations/munger-charitable-trust-number-eight-c-o-william-borthwick-276085580" TargetMode="External" Id="rId293"/><Relationship Type="http://schemas.openxmlformats.org/officeDocument/2006/relationships/hyperlink" Target="https://grantcue.com/foundations/sarnat-family-foundation-201004478" TargetMode="External" Id="rId294"/><Relationship Type="http://schemas.openxmlformats.org/officeDocument/2006/relationships/hyperlink" Target="https://grantcue.com/foundations/wallace-genetic-foundation-ii-inc-814236372" TargetMode="External" Id="rId295"/><Relationship Type="http://schemas.openxmlformats.org/officeDocument/2006/relationships/hyperlink" Target="https://grantcue.com/foundations/raikes-foundation-912173492" TargetMode="External" Id="rId296"/><Relationship Type="http://schemas.openxmlformats.org/officeDocument/2006/relationships/hyperlink" Target="https://grantcue.com/foundations/zoetis-foundation-inc-854303487" TargetMode="External" Id="rId297"/><Relationship Type="http://schemas.openxmlformats.org/officeDocument/2006/relationships/hyperlink" Target="https://grantcue.com/foundations/the-educational-foundation-of-america-c-o-intentional-philanthropy-133424750" TargetMode="External" Id="rId298"/><Relationship Type="http://schemas.openxmlformats.org/officeDocument/2006/relationships/hyperlink" Target="https://www.gillfoundation.org/" TargetMode="External" Id="rId299"/><Relationship Type="http://schemas.openxmlformats.org/officeDocument/2006/relationships/hyperlink" Target="https://grantcue.com/foundations/gill-foundation-841264186" TargetMode="External" Id="rId300"/><Relationship Type="http://schemas.openxmlformats.org/officeDocument/2006/relationships/hyperlink" Target="https://grantcue.com/foundations/rodan-family-foundation-830761600" TargetMode="External" Id="rId301"/><Relationship Type="http://schemas.openxmlformats.org/officeDocument/2006/relationships/hyperlink" Target="https://grantcue.com/foundations/farvue-foundation-inc-271938940" TargetMode="External" Id="rId302"/><Relationship Type="http://schemas.openxmlformats.org/officeDocument/2006/relationships/hyperlink" Target="https://grantcue.com/foundations/the-ajram-family-foundation-gaby-a-ajram-306219979" TargetMode="External" Id="rId303"/><Relationship Type="http://schemas.openxmlformats.org/officeDocument/2006/relationships/hyperlink" Target="https://grantcue.com/foundations/judy-and-peter-blum-kovler-foundation-362476143" TargetMode="External" Id="rId304"/><Relationship Type="http://schemas.openxmlformats.org/officeDocument/2006/relationships/hyperlink" Target="https://grantcue.com/foundations/jonathan-logan-family-foundation-472268391" TargetMode="External" Id="rId305"/><Relationship Type="http://schemas.openxmlformats.org/officeDocument/2006/relationships/hyperlink" Target="https://grantcue.com/foundations/howard-and-geraldine-polinger-family-foundation-526078041" TargetMode="External" Id="rId306"/><Relationship Type="http://schemas.openxmlformats.org/officeDocument/2006/relationships/hyperlink" Target="https://grantcue.com/foundations/the-washington-home-inc-530196647" TargetMode="External" Id="rId307"/><Relationship Type="http://schemas.openxmlformats.org/officeDocument/2006/relationships/hyperlink" Target="https://grantcue.com/foundations/richard-e-and-nancy-p-marriott-foundation-c-o-nancie-lynch-521953832" TargetMode="External" Id="rId308"/><Relationship Type="http://schemas.openxmlformats.org/officeDocument/2006/relationships/hyperlink" Target="https://grantcue.com/foundations/the-lois-and-irving-blum-foundation-inc-526057035" TargetMode="External" Id="rId309"/><Relationship Type="http://schemas.openxmlformats.org/officeDocument/2006/relationships/hyperlink" Target="https://grantcue.com/foundations/diane-and-norman-bernstein-foundation-inc-526047356" TargetMode="External" Id="rId310"/><Relationship Type="http://schemas.openxmlformats.org/officeDocument/2006/relationships/hyperlink" Target="https://grantcue.com/foundations/christy-and-john-mack-foundation-133746731" TargetMode="External" Id="rId311"/><Relationship Type="http://schemas.openxmlformats.org/officeDocument/2006/relationships/hyperlink" Target="https://grantcue.com/foundations/gerard-b-lambert-foundation-311814353" TargetMode="External" Id="rId312"/><Relationship Type="http://schemas.openxmlformats.org/officeDocument/2006/relationships/hyperlink" Target="https://grantcue.com/foundations/john-l-nau-iii-foundation-208457303" TargetMode="External" Id="rId313"/><Relationship Type="http://schemas.openxmlformats.org/officeDocument/2006/relationships/hyperlink" Target="https://grantcue.com/foundations/the-diller-von-furstenberg-family-foundation-461581956" TargetMode="External" Id="rId314"/><Relationship Type="http://schemas.openxmlformats.org/officeDocument/2006/relationships/hyperlink" Target="https://www.zimmerbiomet.com/en/about-us/our-impact.html" TargetMode="External" Id="rId315"/><Relationship Type="http://schemas.openxmlformats.org/officeDocument/2006/relationships/hyperlink" Target="https://grantcue.com/foundations/zimmer-biomet-foundation-inc-832382526" TargetMode="External" Id="rId316"/><Relationship Type="http://schemas.openxmlformats.org/officeDocument/2006/relationships/hyperlink" Target="https://withfoundation.org/" TargetMode="External" Id="rId317"/><Relationship Type="http://schemas.openxmlformats.org/officeDocument/2006/relationships/hyperlink" Target="https://grantcue.com/foundations/with-foundation-731644863" TargetMode="External" Id="rId318"/><Relationship Type="http://schemas.openxmlformats.org/officeDocument/2006/relationships/hyperlink" Target="https://grantcue.com/foundations/kelson-foundation-813588323" TargetMode="External" Id="rId319"/><Relationship Type="http://schemas.openxmlformats.org/officeDocument/2006/relationships/hyperlink" Target="https://grantcue.com/foundations/wings-for-things-foundation-inc-461160696" TargetMode="External" Id="rId320"/><Relationship Type="http://schemas.openxmlformats.org/officeDocument/2006/relationships/hyperlink" Target="https://grantcue.com/foundations/the-david-and-vickie-smick-foundation-521904519" TargetMode="External" Id="rId321"/><Relationship Type="http://schemas.openxmlformats.org/officeDocument/2006/relationships/hyperlink" Target="https://grantcue.com/foundations/the-wild-gifting-project-854035968" TargetMode="External" Id="rId322"/><Relationship Type="http://schemas.openxmlformats.org/officeDocument/2006/relationships/hyperlink" Target="https://www.guidestar.org/" TargetMode="External" Id="rId323"/><Relationship Type="http://schemas.openxmlformats.org/officeDocument/2006/relationships/hyperlink" Target="https://grantcue.com/foundations/trane-technologies-charitable-foundation-202045897" TargetMode="External" Id="rId324"/><Relationship Type="http://schemas.openxmlformats.org/officeDocument/2006/relationships/hyperlink" Target="https://grantcue.com/foundations/the-nussdorf-family-foundation-inc-522209070" TargetMode="External" Id="rId325"/><Relationship Type="http://schemas.openxmlformats.org/officeDocument/2006/relationships/hyperlink" Target="https://grantcue.com/foundations/femsa-foundation-inc-933729715" TargetMode="External" Id="rId326"/><Relationship Type="http://schemas.openxmlformats.org/officeDocument/2006/relationships/hyperlink" Target="https://grantcue.com/foundations/verizon-foundation-133319048" TargetMode="External" Id="rId327"/><Relationship Type="http://schemas.openxmlformats.org/officeDocument/2006/relationships/hyperlink" Target="https://www.siemens-foundation.org/" TargetMode="External" Id="rId328"/><Relationship Type="http://schemas.openxmlformats.org/officeDocument/2006/relationships/hyperlink" Target="https://grantcue.com/foundations/siemens-foundation-522136074" TargetMode="External" Id="rId329"/><Relationship Type="http://schemas.openxmlformats.org/officeDocument/2006/relationships/hyperlink" Target="https://grantcue.com/foundations/abrams-foundation-inc-046856820" TargetMode="External" Id="rId330"/><Relationship Type="http://schemas.openxmlformats.org/officeDocument/2006/relationships/hyperlink" Target="https://grantcue.com/foundations/the-lewis-foundation-412063101" TargetMode="External" Id="rId331"/><Relationship Type="http://schemas.openxmlformats.org/officeDocument/2006/relationships/hyperlink" Target="https://grantcue.com/foundations/oberkotter-foundation-232686151" TargetMode="External" Id="rId332"/><Relationship Type="http://schemas.openxmlformats.org/officeDocument/2006/relationships/hyperlink" Target="https://grantcue.com/foundations/el-craig-foundation-446015127" TargetMode="External" Id="rId333"/><Relationship Type="http://schemas.openxmlformats.org/officeDocument/2006/relationships/hyperlink" Target="https://grantcue.com/foundations/westwind-foundation-526358830" TargetMode="External" Id="rId334"/><Relationship Type="http://schemas.openxmlformats.org/officeDocument/2006/relationships/hyperlink" Target="https://grantcue.com/foundations/co-tua-john-f-cuneo-jr-fnd-856701960" TargetMode="External" Id="rId335"/><Relationship Type="http://schemas.openxmlformats.org/officeDocument/2006/relationships/hyperlink" Target="https://grantcue.com/foundations/the-susan-and-ford-schumann-foundation-c-o-baker-tilly-advisory-group-lp-860553890" TargetMode="External" Id="rId336"/><Relationship Type="http://schemas.openxmlformats.org/officeDocument/2006/relationships/hyperlink" Target="https://grantcue.com/foundations/naomi-and-nehemiah-cohen-foundation-201135004" TargetMode="External" Id="rId337"/><Relationship Type="http://schemas.openxmlformats.org/officeDocument/2006/relationships/hyperlink" Target="https://grantcue.com/foundations/colombe-peace-foundation-137103356" TargetMode="External" Id="rId338"/><Relationship Type="http://schemas.openxmlformats.org/officeDocument/2006/relationships/hyperlink" Target="https://grantcue.com/foundations/john-edward-fowler-memorial-foundation-516019469" TargetMode="External" Id="rId339"/><Relationship Type="http://schemas.openxmlformats.org/officeDocument/2006/relationships/hyperlink" Target="https://grantcue.com/foundations/susan-crown-exchange-inc-262991942" TargetMode="External" Id="rId340"/><Relationship Type="http://schemas.openxmlformats.org/officeDocument/2006/relationships/hyperlink" Target="https://grantcue.com/foundations/margot-and-thomas-pritzker-family-foundation-363852559" TargetMode="External" Id="rId341"/><Relationship Type="http://schemas.openxmlformats.org/officeDocument/2006/relationships/hyperlink" Target="https://grantcue.com/foundations/charitable-and-educational-trust-ua-7th-of-w-o-georges-lurcy-deceased-136372044" TargetMode="External" Id="rId342"/><Relationship Type="http://schemas.openxmlformats.org/officeDocument/2006/relationships/hyperlink" Target="https://grantcue.com/foundations/sage-foundation-c-o-edmund-w-littlefield-jr-200404771" TargetMode="External" Id="rId343"/><Relationship Type="http://schemas.openxmlformats.org/officeDocument/2006/relationships/hyperlink" Target="https://grantcue.com/foundations/the-merlin-foundation-841232001" TargetMode="External" Id="rId344"/><Relationship Type="http://schemas.openxmlformats.org/officeDocument/2006/relationships/hyperlink" Target="https://sandrevermay.org/" TargetMode="External" Id="rId345"/><Relationship Type="http://schemas.openxmlformats.org/officeDocument/2006/relationships/hyperlink" Target="https://grantcue.com/foundations/s-and-r-foundation-522284478" TargetMode="External" Id="rId346"/><Relationship Type="http://schemas.openxmlformats.org/officeDocument/2006/relationships/hyperlink" Target="https://grantcue.com/foundations/swartz-foundation-trust-226554026" TargetMode="External" Id="rId347"/><Relationship Type="http://schemas.openxmlformats.org/officeDocument/2006/relationships/hyperlink" Target="https://grantcue.com/foundations/trellis-charitable-fund-454027960" TargetMode="External" Id="rId348"/><Relationship Type="http://schemas.openxmlformats.org/officeDocument/2006/relationships/hyperlink" Target="https://thekrogerco.com/COMMUNITY" TargetMode="External" Id="rId349"/><Relationship Type="http://schemas.openxmlformats.org/officeDocument/2006/relationships/hyperlink" Target="https://grantcue.com/foundations/the-kroger-co-foundation-311192929" TargetMode="External" Id="rId350"/><Relationship Type="http://schemas.openxmlformats.org/officeDocument/2006/relationships/hyperlink" Target="https://grantcue.com/foundations/ann-b-and-thomas-l-friedman-family-found-c-o-mb-investments-llc-432057377" TargetMode="External" Id="rId351"/><Relationship Type="http://schemas.openxmlformats.org/officeDocument/2006/relationships/hyperlink" Target="https://grantcue.com/foundations/we-trust-in-care-of-aragon-trust-company-986077250" TargetMode="External" Id="rId352"/><Relationship Type="http://schemas.openxmlformats.org/officeDocument/2006/relationships/hyperlink" Target="https://grantcue.com/foundations/faigen-family-foundation-inc-311509512" TargetMode="External" Id="rId353"/><Relationship Type="http://schemas.openxmlformats.org/officeDocument/2006/relationships/hyperlink" Target="https://grantcue.com/foundations/the-elsa-and-peter-soderberg-charitable-274360163" TargetMode="External" Id="rId354"/><Relationship Type="http://schemas.openxmlformats.org/officeDocument/2006/relationships/hyperlink" Target="https://grantcue.com/foundations/the-hillside-foundation-inc-202787879" TargetMode="External" Id="rId355"/><Relationship Type="http://schemas.openxmlformats.org/officeDocument/2006/relationships/hyperlink" Target="https://grantcue.com/foundations/gary-and-mary-west-health-policy-center-inc-275388874" TargetMode="External" Id="rId356"/><Relationship Type="http://schemas.openxmlformats.org/officeDocument/2006/relationships/hyperlink" Target="https://grantcue.com/foundations/laidir-foundation-c-o-brian-lonergan-472519767" TargetMode="External" Id="rId357"/><Relationship Type="http://schemas.openxmlformats.org/officeDocument/2006/relationships/hyperlink" Target="https://grantcue.com/foundations/pritzker-military-foundation-472570839" TargetMode="External" Id="rId358"/><Relationship Type="http://schemas.openxmlformats.org/officeDocument/2006/relationships/hyperlink" Target="https://grantcue.com/foundations/alisann-and-terry-collins-foundation-272764310" TargetMode="External" Id="rId359"/><Relationship Type="http://schemas.openxmlformats.org/officeDocument/2006/relationships/hyperlink" Target="https://grantcue.com/foundations/england-family-foundation-521691418" TargetMode="External" Id="rId360"/><Relationship Type="http://schemas.openxmlformats.org/officeDocument/2006/relationships/hyperlink" Target="https://grantcue.com/foundations/the-brendan-and-helen-bechtel-foundation-862824870" TargetMode="External" Id="rId361"/><Relationship Type="http://schemas.openxmlformats.org/officeDocument/2006/relationships/hyperlink" Target="https://grantcue.com/foundations/the-tapestry-foundation-inc-871273329" TargetMode="External" Id="rId362"/><Relationship Type="http://schemas.openxmlformats.org/officeDocument/2006/relationships/hyperlink" Target="https://grantcue.com/foundations/shein-foundation-992966950" TargetMode="External" Id="rId363"/><Relationship Type="http://schemas.openxmlformats.org/officeDocument/2006/relationships/hyperlink" Target="https://www.arcafoundation.org/" TargetMode="External" Id="rId364"/><Relationship Type="http://schemas.openxmlformats.org/officeDocument/2006/relationships/hyperlink" Target="https://grantcue.com/foundations/the-arca-foundation-132751798" TargetMode="External" Id="rId365"/><Relationship Type="http://schemas.openxmlformats.org/officeDocument/2006/relationships/hyperlink" Target="https://www.fcd-us.org/" TargetMode="External" Id="rId366"/><Relationship Type="http://schemas.openxmlformats.org/officeDocument/2006/relationships/hyperlink" Target="https://grantcue.com/foundations/foundation-for-child-development-131623901" TargetMode="External" Id="rId367"/><Relationship Type="http://schemas.openxmlformats.org/officeDocument/2006/relationships/hyperlink" Target="https://grantcue.com/foundations/the-baker-family-trust-046628772" TargetMode="External" Id="rId368"/><Relationship Type="http://schemas.openxmlformats.org/officeDocument/2006/relationships/hyperlink" Target="https://grantcue.com/foundations/ousri-foundation-for-goodwill-824758575" TargetMode="External" Id="rId369"/><Relationship Type="http://schemas.openxmlformats.org/officeDocument/2006/relationships/hyperlink" Target="https://grantcue.com/foundations/craig-and-barbara-barrett-foundation-201539507" TargetMode="External" Id="rId370"/><Relationship Type="http://schemas.openxmlformats.org/officeDocument/2006/relationships/hyperlink" Target="https://grantcue.com/foundations/mann-paller-foundation-inc-521316829" TargetMode="External" Id="rId371"/><Relationship Type="http://schemas.openxmlformats.org/officeDocument/2006/relationships/hyperlink" Target="https://www.ipgiving.com/" TargetMode="External" Id="rId372"/><Relationship Type="http://schemas.openxmlformats.org/officeDocument/2006/relationships/hyperlink" Target="https://grantcue.com/foundations/international-paper-company-foundation-136155080" TargetMode="External" Id="rId373"/><Relationship Type="http://schemas.openxmlformats.org/officeDocument/2006/relationships/hyperlink" Target="https://grantcue.com/foundations/bader-family-foundation-276359747" TargetMode="External" Id="rId374"/><Relationship Type="http://schemas.openxmlformats.org/officeDocument/2006/relationships/hyperlink" Target="https://grantcue.com/foundations/universal-music-all-together-now-foundation-inc-851393552" TargetMode="External" Id="rId375"/><Relationship Type="http://schemas.openxmlformats.org/officeDocument/2006/relationships/hyperlink" Target="https://grantcue.com/foundations/the-ejnra-foundation-205990090" TargetMode="External" Id="rId376"/><Relationship Type="http://schemas.openxmlformats.org/officeDocument/2006/relationships/hyperlink" Target="https://grantcue.com/foundations/the-moraine-foundation-204195024" TargetMode="External" Id="rId377"/><Relationship Type="http://schemas.openxmlformats.org/officeDocument/2006/relationships/hyperlink" Target="https://grantcue.com/foundations/the-cyrus-katzen-foundation-inc-521756979" TargetMode="External" Id="rId378"/><Relationship Type="http://schemas.openxmlformats.org/officeDocument/2006/relationships/hyperlink" Target="https://grantcue.com/foundations/crimsonbridge-foundation-inc-474376653" TargetMode="External" Id="rId379"/><Relationship Type="http://schemas.openxmlformats.org/officeDocument/2006/relationships/hyperlink" Target="https://grantcue.com/foundations/the-mitchell-foundation-752769798" TargetMode="External" Id="rId380"/><Relationship Type="http://schemas.openxmlformats.org/officeDocument/2006/relationships/hyperlink" Target="https://grantcue.com/foundations/hill-snowdon-foundation-226081122" TargetMode="External" Id="rId381"/><Relationship Type="http://schemas.openxmlformats.org/officeDocument/2006/relationships/hyperlink" Target="https://grantcue.com/foundations/nancy-peery-marriott-foundation-inc-c-o-nancie-lynch-522003744" TargetMode="External" Id="rId382"/><Relationship Type="http://schemas.openxmlformats.org/officeDocument/2006/relationships/hyperlink" Target="https://grantcue.com/foundations/tractor-supply-company-foundation-843668757" TargetMode="External" Id="rId383"/><Relationship Type="http://schemas.openxmlformats.org/officeDocument/2006/relationships/hyperlink" Target="https://grantcue.com/foundations/galena-yorktown-foundation-616356354" TargetMode="External" Id="rId384"/><Relationship Type="http://schemas.openxmlformats.org/officeDocument/2006/relationships/hyperlink" Target="https://grantcue.com/foundations/the-sallie-mae-fund-inc-522015381" TargetMode="External" Id="rId385"/><Relationship Type="http://schemas.openxmlformats.org/officeDocument/2006/relationships/hyperlink" Target="https://grantcue.com/foundations/winley-foundation-521230146" TargetMode="External" Id="rId386"/><Relationship Type="http://schemas.openxmlformats.org/officeDocument/2006/relationships/hyperlink" Target="https://grantcue.com/foundations/the-linda-and-lenny-bell-family-foundation-276963832" TargetMode="External" Id="rId387"/><Relationship Type="http://schemas.openxmlformats.org/officeDocument/2006/relationships/hyperlink" Target="https://grantcue.com/foundations/hrh-foundation-c-o-nancy-jeffers-522048784" TargetMode="External" Id="rId388"/><Relationship Type="http://schemas.openxmlformats.org/officeDocument/2006/relationships/hyperlink" Target="https://grantcue.com/foundations/carroll-j-haas-foundation-383415066" TargetMode="External" Id="rId389"/><Relationship Type="http://schemas.openxmlformats.org/officeDocument/2006/relationships/hyperlink" Target="https://williamsabellfoundation.org/" TargetMode="External" Id="rId390"/><Relationship Type="http://schemas.openxmlformats.org/officeDocument/2006/relationships/hyperlink" Target="https://grantcue.com/foundations/william-s-abell-foundation-inc-521435573" TargetMode="External" Id="rId391"/><Relationship Type="http://schemas.openxmlformats.org/officeDocument/2006/relationships/hyperlink" Target="https://grantcue.com/foundations/chessie-foundation-inc-204710139" TargetMode="External" Id="rId392"/><Relationship Type="http://schemas.openxmlformats.org/officeDocument/2006/relationships/hyperlink" Target="https://grantcue.com/foundations/hattie-m-strong-foundation-530237223" TargetMode="External" Id="rId393"/><Relationship Type="http://schemas.openxmlformats.org/officeDocument/2006/relationships/hyperlink" Target="https://grantcue.com/foundations/washington-children-s-foundation-205877229" TargetMode="External" Id="rId394"/><Relationship Type="http://schemas.openxmlformats.org/officeDocument/2006/relationships/hyperlink" Target="https://grantcue.com/foundations/lebowitz-aberly-family-foundation-263931946" TargetMode="External" Id="rId395"/><Relationship Type="http://schemas.openxmlformats.org/officeDocument/2006/relationships/hyperlink" Target="https://grantcue.com/foundations/the-3-c-s-foundation-inc-852832422" TargetMode="External" Id="rId396"/><Relationship Type="http://schemas.openxmlformats.org/officeDocument/2006/relationships/hyperlink" Target="https://grantcue.com/foundations/achieving-america-family-foundation-957053032" TargetMode="External" Id="rId397"/><Relationship Type="http://schemas.openxmlformats.org/officeDocument/2006/relationships/hyperlink" Target="https://grantcue.com/foundations/glff-inc-134052449" TargetMode="External" Id="rId398"/><Relationship Type="http://schemas.openxmlformats.org/officeDocument/2006/relationships/hyperlink" Target="https://grantcue.com/foundations/dorothy-lemelson-foundation-455079187" TargetMode="External" Id="rId399"/><Relationship Type="http://schemas.openxmlformats.org/officeDocument/2006/relationships/hyperlink" Target="https://grantcue.com/foundations/444s-foundation-916468421" TargetMode="External" Id="rId400"/><Relationship Type="http://schemas.openxmlformats.org/officeDocument/2006/relationships/hyperlink" Target="https://grantcue.com/foundations/oreilly-automotive-foundation-inc-851609973" TargetMode="External" Id="rId401"/><Relationship Type="http://schemas.openxmlformats.org/officeDocument/2006/relationships/hyperlink" Target="https://grantcue.com/foundations/kmd-foundation-382378958" TargetMode="External" Id="rId402"/><Relationship Type="http://schemas.openxmlformats.org/officeDocument/2006/relationships/hyperlink" Target="https://grantcue.com/foundations/limestone-foundation-477017224" TargetMode="External" Id="rId403"/><Relationship Type="http://schemas.openxmlformats.org/officeDocument/2006/relationships/hyperlink" Target="https://grantcue.com/foundations/dow-jones-foundation-271756118" TargetMode="External" Id="rId404"/><Relationship Type="http://schemas.openxmlformats.org/officeDocument/2006/relationships/hyperlink" Target="https://grantcue.com/foundations/the-delaski-family-foundation-541902570" TargetMode="External" Id="rId405"/><Relationship Type="http://schemas.openxmlformats.org/officeDocument/2006/relationships/hyperlink" Target="https://grantcue.com/foundations/stockman-family-foundation-trust-856104630" TargetMode="External" Id="rId406"/><Relationship Type="http://schemas.openxmlformats.org/officeDocument/2006/relationships/hyperlink" Target="https://www.thejonesfoundation.com/" TargetMode="External" Id="rId407"/><Relationship Type="http://schemas.openxmlformats.org/officeDocument/2006/relationships/hyperlink" Target="https://grantcue.com/foundations/joseph-e-and-marjorie-b-jones-foundation-corporation-521628951" TargetMode="External" Id="rId408"/><Relationship Type="http://schemas.openxmlformats.org/officeDocument/2006/relationships/hyperlink" Target="https://grantcue.com/foundations/mondelez-international-foundation-203881590" TargetMode="External" Id="rId409"/><Relationship Type="http://schemas.openxmlformats.org/officeDocument/2006/relationships/hyperlink" Target="https://grantcue.com/foundations/helen-w-bell-charitable-foundation-616384143" TargetMode="External" Id="rId410"/><Relationship Type="http://schemas.openxmlformats.org/officeDocument/2006/relationships/hyperlink" Target="https://grantcue.com/foundations/norwitt-family-charitable-foundation-c-o-day-pitney-llp-810866796" TargetMode="External" Id="rId411"/><Relationship Type="http://schemas.openxmlformats.org/officeDocument/2006/relationships/hyperlink" Target="https://grantcue.com/foundations/the-john-and-barbara-vogelstein-fdn-c-o-warburg-pincus-137177278" TargetMode="External" Id="rId412"/><Relationship Type="http://schemas.openxmlformats.org/officeDocument/2006/relationships/hyperlink" Target="https://grantcue.com/foundations/virgil-and-ruby-munsell-charit-tr-306668425" TargetMode="External" Id="rId413"/><Relationship Type="http://schemas.openxmlformats.org/officeDocument/2006/relationships/hyperlink" Target="https://grantcue.com/foundations/alice-and-russell-true-foundation-522048715" TargetMode="External" Id="rId414"/><Relationship Type="http://schemas.openxmlformats.org/officeDocument/2006/relationships/hyperlink" Target="https://grantcue.com/foundations/paul-and-joanne-egerman-family-charitable-foundation-046835621" TargetMode="External" Id="rId415"/><Relationship Type="http://schemas.openxmlformats.org/officeDocument/2006/relationships/hyperlink" Target="https://grantcue.com/foundations/the-robin-b-martin-family-foundation-c-o-bessemer-trust-260684688" TargetMode="External" Id="rId416"/><Relationship Type="http://schemas.openxmlformats.org/officeDocument/2006/relationships/hyperlink" Target="https://grantcue.com/foundations/harman-family-foundation-c-o-dressler-associates-456495102" TargetMode="External" Id="rId417"/><Relationship Type="http://schemas.openxmlformats.org/officeDocument/2006/relationships/hyperlink" Target="https://grantcue.com/foundations/the-forster-connolly-foundation-c-o-peter-forster-465749133" TargetMode="External" Id="rId418"/><Relationship Type="http://schemas.openxmlformats.org/officeDocument/2006/relationships/hyperlink" Target="https://grantcue.com/foundations/the-ortner-family-foundation-475662226" TargetMode="External" Id="rId419"/><Relationship Type="http://schemas.openxmlformats.org/officeDocument/2006/relationships/hyperlink" Target="https://www.dbmjr.org/" TargetMode="External" Id="rId420"/><Relationship Type="http://schemas.openxmlformats.org/officeDocument/2006/relationships/hyperlink" Target="https://grantcue.com/foundations/douglas-b-marshall-jr-family-foundation-760664812" TargetMode="External" Id="rId421"/><Relationship Type="http://schemas.openxmlformats.org/officeDocument/2006/relationships/hyperlink" Target="https://grantcue.com/foundations/rathmann-family-foundation-c-o-martinbrown-pllc-521757445" TargetMode="External" Id="rId422"/><Relationship Type="http://schemas.openxmlformats.org/officeDocument/2006/relationships/hyperlink" Target="https://grantcue.com/foundations/alice-and-eugene-ford-foundation-inc-522271621" TargetMode="External" Id="rId423"/><Relationship Type="http://schemas.openxmlformats.org/officeDocument/2006/relationships/hyperlink" Target="https://grantcue.com/foundations/hess-justice-fund-852994125" TargetMode="External" Id="rId424"/><Relationship Type="http://schemas.openxmlformats.org/officeDocument/2006/relationships/hyperlink" Target="https://grantcue.com/foundations/matan-family-foundation-inc-275370859" TargetMode="External" Id="rId425"/><Relationship Type="http://schemas.openxmlformats.org/officeDocument/2006/relationships/hyperlink" Target="https://grantcue.com/foundations/cornerstone-foundation-inc-113737220" TargetMode="External" Id="rId426"/><Relationship Type="http://schemas.openxmlformats.org/officeDocument/2006/relationships/hyperlink" Target="https://grantcue.com/foundations/lori-and-michael-nash-foundation-814727835" TargetMode="External" Id="rId427"/><Relationship Type="http://schemas.openxmlformats.org/officeDocument/2006/relationships/hyperlink" Target="https://grantcue.com/foundations/the-john-and-mary-neff-foundation-586403590" TargetMode="External" Id="rId428"/><Relationship Type="http://schemas.openxmlformats.org/officeDocument/2006/relationships/hyperlink" Target="https://grantcue.com/foundations/alfred-and-jane-ross-foundation-inc-133680380" TargetMode="External" Id="rId429"/><Relationship Type="http://schemas.openxmlformats.org/officeDocument/2006/relationships/hyperlink" Target="https://grantcue.com/foundations/the-deck-foundation-823894869" TargetMode="External" Id="rId430"/><Relationship Type="http://schemas.openxmlformats.org/officeDocument/2006/relationships/hyperlink" Target="https://grantcue.com/foundations/the-john-dickson-home-c-o-terence-collins-530204688" TargetMode="External" Id="rId431"/><Relationship Type="http://schemas.openxmlformats.org/officeDocument/2006/relationships/hyperlink" Target="https://grantcue.com/foundations/patricia-price-peterson-foundation-946109098" TargetMode="External" Id="rId432"/><Relationship Type="http://schemas.openxmlformats.org/officeDocument/2006/relationships/hyperlink" Target="https://grantcue.com/foundations/the-forster-family-foundation-c-o-peter-forster-201512250" TargetMode="External" Id="rId433"/><Relationship Type="http://schemas.openxmlformats.org/officeDocument/2006/relationships/hyperlink" Target="https://grantcue.com/foundations/sullivan-family-charitable-foundation-c-o-bessemer-trust-261624907" TargetMode="External" Id="rId434"/><Relationship Type="http://schemas.openxmlformats.org/officeDocument/2006/relationships/hyperlink" Target="https://www.us-jf.org/" TargetMode="External" Id="rId435"/><Relationship Type="http://schemas.openxmlformats.org/officeDocument/2006/relationships/hyperlink" Target="https://grantcue.com/foundations/united-states-japan-foundation-133054425" TargetMode="External" Id="rId436"/><Relationship Type="http://schemas.openxmlformats.org/officeDocument/2006/relationships/hyperlink" Target="https://grantcue.com/foundations/the-feuerstein-maier-family-foundation-inc-273971838" TargetMode="External" Id="rId437"/><Relationship Type="http://schemas.openxmlformats.org/officeDocument/2006/relationships/hyperlink" Target="https://grantcue.com/foundations/alice-shaver-foundation-137483764" TargetMode="External" Id="rId438"/><Relationship Type="http://schemas.openxmlformats.org/officeDocument/2006/relationships/hyperlink" Target="https://grantcue.com/foundations/the-john-j-pohanka-family-foundation-566784266" TargetMode="External" Id="rId439"/><Relationship Type="http://schemas.openxmlformats.org/officeDocument/2006/relationships/hyperlink" Target="https://grantcue.com/foundations/milton-and-dorothy-sarnoff-raymond-foundation-356803768" TargetMode="External" Id="rId440"/><Relationship Type="http://schemas.openxmlformats.org/officeDocument/2006/relationships/hyperlink" Target="https://grantcue.com/foundations/marcia-and-frank-carlucci-charitable-foundation-464354409" TargetMode="External" Id="rId441"/><Relationship Type="http://schemas.openxmlformats.org/officeDocument/2006/relationships/hyperlink" Target="https://grantcue.com/foundations/dweck-philanthropies-inc-020762730" TargetMode="External" Id="rId442"/><Relationship Type="http://schemas.openxmlformats.org/officeDocument/2006/relationships/hyperlink" Target="https://grantcue.com/foundations/redskin-foundation-inc-george-preston-marshall-foundation-237173302" TargetMode="External" Id="rId443"/><Relationship Type="http://schemas.openxmlformats.org/officeDocument/2006/relationships/hyperlink" Target="https://grantcue.com/foundations/the-sagner-family-foundation-221711646" TargetMode="External" Id="rId444"/><Relationship Type="http://schemas.openxmlformats.org/officeDocument/2006/relationships/hyperlink" Target="https://grantcue.com/foundations/the-hanley-foundation-522204367" TargetMode="External" Id="rId445"/><Relationship Type="http://schemas.openxmlformats.org/officeDocument/2006/relationships/hyperlink" Target="https://grantcue.com/foundations/friedman-french-foundation-inc-521853718" TargetMode="External" Id="rId446"/><Relationship Type="http://schemas.openxmlformats.org/officeDocument/2006/relationships/hyperlink" Target="https://grantcue.com/foundations/mars-hq-regional-foundation-546037592" TargetMode="External" Id="rId447"/><Relationship Type="http://schemas.openxmlformats.org/officeDocument/2006/relationships/hyperlink" Target="https://grantcue.com/foundations/the-enfranchisement-foundation-134055747" TargetMode="External" Id="rId448"/><Relationship Type="http://schemas.openxmlformats.org/officeDocument/2006/relationships/hyperlink" Target="https://grantcue.com/foundations/hao-ran-foundation-us-branch-943323905" TargetMode="External" Id="rId449"/><Relationship Type="http://schemas.openxmlformats.org/officeDocument/2006/relationships/hyperlink" Target="https://grantcue.com/foundations/hl-mt-and-ht-adams-town-memorial-fd-274249393" TargetMode="External" Id="rId450"/><Relationship Type="http://schemas.openxmlformats.org/officeDocument/2006/relationships/hyperlink" Target="https://grantcue.com/foundations/the-lee-and-juliet-folger-fund-520794388" TargetMode="External" Id="rId451"/><Relationship Type="http://schemas.openxmlformats.org/officeDocument/2006/relationships/hyperlink" Target="https://grantcue.com/foundations/frankel-family-foundation-inc-203326897" TargetMode="External" Id="rId452"/><Relationship Type="http://schemas.openxmlformats.org/officeDocument/2006/relationships/hyperlink" Target="https://grantcue.com/foundations/the-khimji-foundation-475555999" TargetMode="External" Id="rId453"/><Relationship Type="http://schemas.openxmlformats.org/officeDocument/2006/relationships/hyperlink" Target="https://grantcue.com/foundations/the-randolph-foundation-470892971" TargetMode="External" Id="rId454"/><Relationship Type="http://schemas.openxmlformats.org/officeDocument/2006/relationships/hyperlink" Target="https://grantcue.com/foundations/sunrise-charitable-foundation-trust-c-o-antoine-van-agtmael-526560157" TargetMode="External" Id="rId455"/><Relationship Type="http://schemas.openxmlformats.org/officeDocument/2006/relationships/hyperlink" Target="https://grantcue.com/foundations/paul-jepsen-scholarship-foundation-061625705" TargetMode="External" Id="rId456"/><Relationship Type="http://schemas.openxmlformats.org/officeDocument/2006/relationships/hyperlink" Target="https://grantcue.com/foundations/the-td-and-ma-o-malley-foundation-inc-061157580" TargetMode="External" Id="rId457"/><Relationship Type="http://schemas.openxmlformats.org/officeDocument/2006/relationships/hyperlink" Target="https://www.technologyhealthcare.org/" TargetMode="External" Id="rId458"/><Relationship Type="http://schemas.openxmlformats.org/officeDocument/2006/relationships/hyperlink" Target="https://grantcue.com/foundations/the-institute-for-technology-in-health-care-521292049" TargetMode="External" Id="rId459"/><Relationship Type="http://schemas.openxmlformats.org/officeDocument/2006/relationships/hyperlink" Target="https://grantcue.com/foundations/jordan-family-foundation-inc-c-o-g-and-k-wisconsin-services-llc-205940739" TargetMode="External" Id="rId460"/><Relationship Type="http://schemas.openxmlformats.org/officeDocument/2006/relationships/hyperlink" Target="https://grantcue.com/foundations/jn-mcarthur-foundation-inc-596063228" TargetMode="External" Id="rId461"/><Relationship Type="http://schemas.openxmlformats.org/officeDocument/2006/relationships/hyperlink" Target="https://www.barbrastreisand.com/streisand-foundation" TargetMode="External" Id="rId462"/><Relationship Type="http://schemas.openxmlformats.org/officeDocument/2006/relationships/hyperlink" Target="https://grantcue.com/foundations/the-streisand-foundation-132620702" TargetMode="External" Id="rId463"/><Relationship Type="http://schemas.openxmlformats.org/officeDocument/2006/relationships/hyperlink" Target="https://grantcue.com/foundations/the-fortive-foundation-842828145" TargetMode="External" Id="rId464"/><Relationship Type="http://schemas.openxmlformats.org/officeDocument/2006/relationships/hyperlink" Target="https://grantcue.com/foundations/ruesch-family-foundation-inc-201851598" TargetMode="External" Id="rId465"/><Relationship Type="http://schemas.openxmlformats.org/officeDocument/2006/relationships/hyperlink" Target="https://grantcue.com/foundations/the-mousetrap-foundation-c-o-sterling-foundation-management-llc-522285383" TargetMode="External" Id="rId466"/><Relationship Type="http://schemas.openxmlformats.org/officeDocument/2006/relationships/hyperlink" Target="https://grantcue.com/foundations/rattner-family-foundation-inc-c-o-rattner-family-office-133519099" TargetMode="External" Id="rId467"/><Relationship Type="http://schemas.openxmlformats.org/officeDocument/2006/relationships/hyperlink" Target="https://grantcue.com/foundations/tavitian-foundation-inc-521939275" TargetMode="External" Id="rId468"/><Relationship Type="http://schemas.openxmlformats.org/officeDocument/2006/relationships/hyperlink" Target="https://grantcue.com/foundations/tru-needs-inc-461429070" TargetMode="External" Id="rId469"/><Relationship Type="http://schemas.openxmlformats.org/officeDocument/2006/relationships/hyperlink" Target="https://grantcue.com/foundations/the-alberto-and-olga-maria-beeck-family-foundation-inc-271394499" TargetMode="External" Id="rId470"/><Relationship Type="http://schemas.openxmlformats.org/officeDocument/2006/relationships/hyperlink" Target="https://grantcue.com/foundations/alan-and-amy-meltzer-family-foundation-inc-522069235" TargetMode="External" Id="rId471"/><Relationship Type="http://schemas.openxmlformats.org/officeDocument/2006/relationships/hyperlink" Target="https://grantcue.com/foundations/beech-street-foundation-521781489" TargetMode="External" Id="rId472"/><Relationship Type="http://schemas.openxmlformats.org/officeDocument/2006/relationships/hyperlink" Target="https://grantcue.com/foundations/the-michelson-foundation-464978561" TargetMode="External" Id="rId473"/><Relationship Type="http://schemas.openxmlformats.org/officeDocument/2006/relationships/hyperlink" Target="https://grantcue.com/foundations/the-hitchcock-hoagland-foundation-271330235" TargetMode="External" Id="rId474"/><Relationship Type="http://schemas.openxmlformats.org/officeDocument/2006/relationships/hyperlink" Target="https://grantcue.com/foundations/joseph-e-robert-jr-charitable-trust-c-o-fensterheim-and-bean-pc-473532602" TargetMode="External" Id="rId475"/><Relationship Type="http://schemas.openxmlformats.org/officeDocument/2006/relationships/hyperlink" Target="https://grantcue.com/foundations/adele-m-thomas-charitable-foundation-inc-311704650" TargetMode="External" Id="rId476"/><Relationship Type="http://schemas.openxmlformats.org/officeDocument/2006/relationships/hyperlink" Target="https://grantcue.com/foundations/the-irwin-and-ginny-edlavitch-foundation-inc-541907348" TargetMode="External" Id="rId477"/><Relationship Type="http://schemas.openxmlformats.org/officeDocument/2006/relationships/hyperlink" Target="https://www.pedigreefoundation.org/" TargetMode="External" Id="rId478"/><Relationship Type="http://schemas.openxmlformats.org/officeDocument/2006/relationships/hyperlink" Target="https://grantcue.com/foundations/pedigree-foundation-261121498" TargetMode="External" Id="rId479"/><Relationship Type="http://schemas.openxmlformats.org/officeDocument/2006/relationships/hyperlink" Target="https://grantcue.com/foundations/the-porticus-north-america-foundation-f-k-a-the-humanitas-foundation-133005012" TargetMode="External" Id="rId480"/><Relationship Type="http://schemas.openxmlformats.org/officeDocument/2006/relationships/hyperlink" Target="https://grantcue.com/foundations/idol-family-foundation-455279094" TargetMode="External" Id="rId481"/><Relationship Type="http://schemas.openxmlformats.org/officeDocument/2006/relationships/hyperlink" Target="https://grantcue.com/foundations/the-roxanne-and-henry-brandt-foundation-472512172" TargetMode="External" Id="rId482"/><Relationship Type="http://schemas.openxmlformats.org/officeDocument/2006/relationships/hyperlink" Target="https://grantcue.com/foundations/byrne-and-pamela-murphy-family-foundation-873808224" TargetMode="External" Id="rId483"/><Relationship Type="http://schemas.openxmlformats.org/officeDocument/2006/relationships/hyperlink" Target="https://grantcue.com/foundations/charles-and-marie-robertson-foundation-c-o-robert-ernst-462161280" TargetMode="External" Id="rId484"/><Relationship Type="http://schemas.openxmlformats.org/officeDocument/2006/relationships/hyperlink" Target="https://grantcue.com/foundations/swanee-hunt-family-foundation-841101901" TargetMode="External" Id="rId485"/><Relationship Type="http://schemas.openxmlformats.org/officeDocument/2006/relationships/hyperlink" Target="https://grantcue.com/foundations/the-field-stephen-foundation-c-o-thomas-e-swaney-364119196" TargetMode="External" Id="rId486"/><Relationship Type="http://schemas.openxmlformats.org/officeDocument/2006/relationships/hyperlink" Target="https://grantcue.com/foundations/the-dorothy-g-bender-foundation-inc-521406566" TargetMode="External" Id="rId487"/><Relationship Type="http://schemas.openxmlformats.org/officeDocument/2006/relationships/hyperlink" Target="https://grantcue.com/foundations/the-betty-and-wes-foster-family-foundation-541902260" TargetMode="External" Id="rId488"/><Relationship Type="http://schemas.openxmlformats.org/officeDocument/2006/relationships/hyperlink" Target="https://grantcue.com/foundations/1988-irrev-cochrane-memorial-tr-416309348" TargetMode="External" Id="rId489"/><Relationship Type="http://schemas.openxmlformats.org/officeDocument/2006/relationships/hyperlink" Target="https://grantcue.com/foundations/dimick-foundation-john-m-lynham-jr-trustee-526038149" TargetMode="External" Id="rId490"/><Relationship Type="http://schemas.openxmlformats.org/officeDocument/2006/relationships/hyperlink" Target="https://grantcue.com/foundations/jaffe-foundation-061469004" TargetMode="External" Id="rId491"/><Relationship Type="http://schemas.openxmlformats.org/officeDocument/2006/relationships/hyperlink" Target="https://grantcue.com/foundations/dume-wolverine-foundation-463332343" TargetMode="External" Id="rId492"/><Relationship Type="http://schemas.openxmlformats.org/officeDocument/2006/relationships/hyperlink" Target="https://grantcue.com/foundations/randall-dick-j-and-carolyn-l-fdn-467203101" TargetMode="External" Id="rId493"/><Relationship Type="http://schemas.openxmlformats.org/officeDocument/2006/relationships/hyperlink" Target="https://grantcue.com/foundations/the-jobson-family-foundation-826789996" TargetMode="External" Id="rId494"/><Relationship Type="http://schemas.openxmlformats.org/officeDocument/2006/relationships/hyperlink" Target="https://grantcue.com/foundations/bruce-and-deborah-duncan-foundation-203871657" TargetMode="External" Id="rId495"/><Relationship Type="http://schemas.openxmlformats.org/officeDocument/2006/relationships/hyperlink" Target="https://grantcue.com/foundations/rabaut-family-foundation-203834761" TargetMode="External" Id="rId496"/><Relationship Type="http://schemas.openxmlformats.org/officeDocument/2006/relationships/hyperlink" Target="https://grantcue.com/foundations/kh-dominion-foundation-5507-21-40-276973048" TargetMode="External" Id="rId497"/><Relationship Type="http://schemas.openxmlformats.org/officeDocument/2006/relationships/hyperlink" Target="https://grantcue.com/foundations/the-lucille-previti-lupton-foundation-inc-271301607" TargetMode="External" Id="rId498"/><Relationship Type="http://schemas.openxmlformats.org/officeDocument/2006/relationships/hyperlink" Target="https://grantcue.com/foundations/a-m-digiulian-foundation-inc-461444035" TargetMode="External" Id="rId499"/><Relationship Type="http://schemas.openxmlformats.org/officeDocument/2006/relationships/hyperlink" Target="https://grantcue.com/foundations/the-lux-foundation-inc-203979808" TargetMode="External" Id="rId500"/><Relationship Type="http://schemas.openxmlformats.org/officeDocument/2006/relationships/hyperlink" Target="https://grantcue.com/foundations/corina-higginson-trust-co-laura-ford-trustee-526055743" TargetMode="External" Id="rId501"/><Relationship Type="http://schemas.openxmlformats.org/officeDocument/2006/relationships/hyperlink" Target="https://grantcue.com/foundations/the-john-h-schnatter-family-foundation-foundation-inc-311532974" TargetMode="External" Id="rId502"/><Relationship Type="http://schemas.openxmlformats.org/officeDocument/2006/relationships/hyperlink" Target="https://grantcue.com/foundations/barbara-dorsch-foundation-inc-c-o-cassin-and-cassin-llp-134222286" TargetMode="External" Id="rId503"/><Relationship Type="http://schemas.openxmlformats.org/officeDocument/2006/relationships/hyperlink" Target="https://grantcue.com/foundations/forsythia-foundation-inc-813990775" TargetMode="External" Id="rId504"/><Relationship Type="http://schemas.openxmlformats.org/officeDocument/2006/relationships/hyperlink" Target="https://grantcue.com/foundations/michael-and-deborah-ratner-salzberg-family-foundation-208004524" TargetMode="External" Id="rId505"/><Relationship Type="http://schemas.openxmlformats.org/officeDocument/2006/relationships/hyperlink" Target="https://grantcue.com/foundations/lainoff-family-foundation-inc-133949510" TargetMode="External" Id="rId506"/><Relationship Type="http://schemas.openxmlformats.org/officeDocument/2006/relationships/hyperlink" Target="https://www.iffdn.org/" TargetMode="External" Id="rId507"/><Relationship Type="http://schemas.openxmlformats.org/officeDocument/2006/relationships/hyperlink" Target="https://grantcue.com/foundations/if-foundation-530078064" TargetMode="External" Id="rId508"/><Relationship Type="http://schemas.openxmlformats.org/officeDocument/2006/relationships/hyperlink" Target="https://grantcue.com/foundations/arnold-and-porter-foundation-521656501" TargetMode="External" Id="rId509"/><Relationship Type="http://schemas.openxmlformats.org/officeDocument/2006/relationships/hyperlink" Target="https://grantcue.com/foundations/george-wasserman-family-foundation-inc-c-o-grossberg-company-526035888" TargetMode="External" Id="rId510"/><Relationship Type="http://schemas.openxmlformats.org/officeDocument/2006/relationships/hyperlink" Target="https://grantcue.com/foundations/cowles-family-foundation-850477925" TargetMode="External" Id="rId511"/><Relationship Type="http://schemas.openxmlformats.org/officeDocument/2006/relationships/hyperlink" Target="https://grantcue.com/foundations/nasser-and-rula-watar-foundation-471049704" TargetMode="External" Id="rId512"/><Relationship Type="http://schemas.openxmlformats.org/officeDocument/2006/relationships/hyperlink" Target="https://grantcue.com/foundations/the-delloakes-foundation-814697451" TargetMode="External" Id="rId513"/><Relationship Type="http://schemas.openxmlformats.org/officeDocument/2006/relationships/hyperlink" Target="https://grantcue.com/foundations/the-john-d-evans-foundation-541685616" TargetMode="External" Id="rId514"/><Relationship Type="http://schemas.openxmlformats.org/officeDocument/2006/relationships/hyperlink" Target="https://grantcue.com/foundations/chino-cienega-foundation-412075864" TargetMode="External" Id="rId515"/><Relationship Type="http://schemas.openxmlformats.org/officeDocument/2006/relationships/hyperlink" Target="https://grantcue.com/foundations/kpf-foundation-co-kohn-pedersen-fox-associates-pc-352275462" TargetMode="External" Id="rId516"/><Relationship Type="http://schemas.openxmlformats.org/officeDocument/2006/relationships/hyperlink" Target="https://grantcue.com/foundations/minerva-foundation-201836334" TargetMode="External" Id="rId517"/><Relationship Type="http://schemas.openxmlformats.org/officeDocument/2006/relationships/hyperlink" Target="https://grantcue.com/foundations/barbara-a-stiefel-foundation-inc-270878154" TargetMode="External" Id="rId518"/><Relationship Type="http://schemas.openxmlformats.org/officeDocument/2006/relationships/hyperlink" Target="https://grantcue.com/foundations/hoffmann-niemczewski-family-foundation-inc-934770449" TargetMode="External" Id="rId519"/><Relationship Type="http://schemas.openxmlformats.org/officeDocument/2006/relationships/hyperlink" Target="https://grantcue.com/foundations/boisi-family-foundation-c-o-pkf-o-connor-davies-advisory-llc-133165815" TargetMode="External" Id="rId520"/><Relationship Type="http://schemas.openxmlformats.org/officeDocument/2006/relationships/hyperlink" Target="https://grantcue.com/foundations/the-tripadvisor-charitable-foundation-271457299" TargetMode="External" Id="rId521"/><Relationship Type="http://schemas.openxmlformats.org/officeDocument/2006/relationships/hyperlink" Target="https://grantcue.com/foundations/nash-family-foundation-863995619" TargetMode="External" Id="rId522"/><Relationship Type="http://schemas.openxmlformats.org/officeDocument/2006/relationships/hyperlink" Target="https://grantcue.com/foundations/ronald-and-joy-paul-family-foundation-inc-274380616" TargetMode="External" Id="rId523"/><Relationship Type="http://schemas.openxmlformats.org/officeDocument/2006/relationships/hyperlink" Target="https://grantcue.com/foundations/the-millstreet-foundation-inc-201826618" TargetMode="External" Id="rId524"/><Relationship Type="http://schemas.openxmlformats.org/officeDocument/2006/relationships/hyperlink" Target="https://grantcue.com/foundations/hakim-family-foundation-876901604" TargetMode="External" Id="rId525"/><Relationship Type="http://schemas.openxmlformats.org/officeDocument/2006/relationships/hyperlink" Target="https://grantcue.com/foundations/the-perls-foundation-katherine-perls-et-al-trustees-046864032" TargetMode="External" Id="rId526"/><Relationship Type="http://schemas.openxmlformats.org/officeDocument/2006/relationships/hyperlink" Target="https://grantcue.com/foundations/page-family-foundation-co-william-j-page-541595128" TargetMode="External" Id="rId527"/><Relationship Type="http://schemas.openxmlformats.org/officeDocument/2006/relationships/hyperlink" Target="https://grantcue.com/foundations/rice-cameron-family-foundation-208046545" TargetMode="External" Id="rId528"/><Relationship Type="http://schemas.openxmlformats.org/officeDocument/2006/relationships/hyperlink" Target="https://www.kf.org/" TargetMode="External" Id="rId529"/><Relationship Type="http://schemas.openxmlformats.org/officeDocument/2006/relationships/hyperlink" Target="https://grantcue.com/foundations/john-s-and-james-l-knight-foundation-650464177" TargetMode="External" Id="rId530"/><Relationship Type="http://schemas.openxmlformats.org/officeDocument/2006/relationships/hyperlink" Target="https://grantcue.com/foundations/the-frederick-a-deluca-foundation-inc-650755554" TargetMode="External" Id="rId531"/><Relationship Type="http://schemas.openxmlformats.org/officeDocument/2006/relationships/hyperlink" Target="https://grantcue.com/foundations/the-jen-hsun-and-lori-huang-foundation-frank-rimerman-co-llp-261551239" TargetMode="External" Id="rId532"/><Relationship Type="http://schemas.openxmlformats.org/officeDocument/2006/relationships/hyperlink" Target="https://www.publixcharities.org/" TargetMode="External" Id="rId533"/><Relationship Type="http://schemas.openxmlformats.org/officeDocument/2006/relationships/hyperlink" Target="https://grantcue.com/foundations/publix-super-markets-charities-inc-596194119" TargetMode="External" Id="rId534"/><Relationship Type="http://schemas.openxmlformats.org/officeDocument/2006/relationships/hyperlink" Target="https://tbfinc.org/" TargetMode="External" Id="rId535"/><Relationship Type="http://schemas.openxmlformats.org/officeDocument/2006/relationships/hyperlink" Target="https://grantcue.com/foundations/the-batchelor-foundation-inc-650188171" TargetMode="External" Id="rId536"/><Relationship Type="http://schemas.openxmlformats.org/officeDocument/2006/relationships/hyperlink" Target="https://grantcue.com/foundations/intel-foundation-943092928" TargetMode="External" Id="rId537"/><Relationship Type="http://schemas.openxmlformats.org/officeDocument/2006/relationships/hyperlink" Target="https://grantcue.com/foundations/arison-arts-foundation-c-o-richard-kohan-afo-llc-137450689" TargetMode="External" Id="rId538"/><Relationship Type="http://schemas.openxmlformats.org/officeDocument/2006/relationships/hyperlink" Target="https://www.thomafoundation.org/" TargetMode="External" Id="rId539"/><Relationship Type="http://schemas.openxmlformats.org/officeDocument/2006/relationships/hyperlink" Target="https://grantcue.com/foundations/carl-and-marilynn-thoma-foundation-465446388" TargetMode="External" Id="rId540"/><Relationship Type="http://schemas.openxmlformats.org/officeDocument/2006/relationships/hyperlink" Target="https://careers.lennar.com/culture" TargetMode="External" Id="rId541"/><Relationship Type="http://schemas.openxmlformats.org/officeDocument/2006/relationships/hyperlink" Target="https://grantcue.com/foundations/lennar-foundation-650171539" TargetMode="External" Id="rId542"/><Relationship Type="http://schemas.openxmlformats.org/officeDocument/2006/relationships/hyperlink" Target="https://grantcue.com/foundations/nike-foundation-931159948" TargetMode="External" Id="rId543"/><Relationship Type="http://schemas.openxmlformats.org/officeDocument/2006/relationships/hyperlink" Target="https://www.elevancehealth.com/" TargetMode="External" Id="rId544"/><Relationship Type="http://schemas.openxmlformats.org/officeDocument/2006/relationships/hyperlink" Target="https://grantcue.com/foundations/elevance-health-foundation-inc-352122763" TargetMode="External" Id="rId545"/><Relationship Type="http://schemas.openxmlformats.org/officeDocument/2006/relationships/hyperlink" Target="https://grantcue.com/foundations/the-lois-m-collier-charitable-trust-207437674" TargetMode="External" Id="rId546"/><Relationship Type="http://schemas.openxmlformats.org/officeDocument/2006/relationships/hyperlink" Target="https://grantcue.com/foundations/the-bellis-foundation-c-o-johnston-and-associates-cpa-pc-476656303" TargetMode="External" Id="rId547"/><Relationship Type="http://schemas.openxmlformats.org/officeDocument/2006/relationships/hyperlink" Target="https://grantcue.com/foundations/leslie-l-alexander-foundation-inc-753126055" TargetMode="External" Id="rId548"/><Relationship Type="http://schemas.openxmlformats.org/officeDocument/2006/relationships/hyperlink" Target="https://www.jimmoranfoundation.org/" TargetMode="External" Id="rId549"/><Relationship Type="http://schemas.openxmlformats.org/officeDocument/2006/relationships/hyperlink" Target="https://grantcue.com/foundations/the-jim-moran-foundation-inc-651058044" TargetMode="External" Id="rId550"/><Relationship Type="http://schemas.openxmlformats.org/officeDocument/2006/relationships/hyperlink" Target="https://grantcue.com/foundations/winston-family-foundation-592678732" TargetMode="External" Id="rId551"/><Relationship Type="http://schemas.openxmlformats.org/officeDocument/2006/relationships/hyperlink" Target="https://grantcue.com/foundations/the-wing-shadow-foundation-473957199" TargetMode="External" Id="rId552"/><Relationship Type="http://schemas.openxmlformats.org/officeDocument/2006/relationships/hyperlink" Target="https://grantcue.com/foundations/volo-foundation-472415681" TargetMode="External" Id="rId553"/><Relationship Type="http://schemas.openxmlformats.org/officeDocument/2006/relationships/hyperlink" Target="https://grantcue.com/foundations/charles-and-margery-barancik-foundation-inc-363442474" TargetMode="External" Id="rId554"/><Relationship Type="http://schemas.openxmlformats.org/officeDocument/2006/relationships/hyperlink" Target="https://grantcue.com/foundations/csx-foundation-inc-262248439" TargetMode="External" Id="rId555"/><Relationship Type="http://schemas.openxmlformats.org/officeDocument/2006/relationships/hyperlink" Target="https://grantcue.com/foundations/vinik-family-foundation-911917506" TargetMode="External" Id="rId556"/><Relationship Type="http://schemas.openxmlformats.org/officeDocument/2006/relationships/hyperlink" Target="https://grantcue.com/foundations/the-fairholme-foundation-010718240" TargetMode="External" Id="rId557"/><Relationship Type="http://schemas.openxmlformats.org/officeDocument/2006/relationships/hyperlink" Target="https://riverbranchfoundation.org/" TargetMode="External" Id="rId558"/><Relationship Type="http://schemas.openxmlformats.org/officeDocument/2006/relationships/hyperlink" Target="https://grantcue.com/foundations/river-branch-foundation-226054887" TargetMode="External" Id="rId559"/><Relationship Type="http://schemas.openxmlformats.org/officeDocument/2006/relationships/hyperlink" Target="https://grantcue.com/foundations/mitchell-wolfson-sr-foundation-c-o-mk-consulting-llc-592390240" TargetMode="External" Id="rId560"/><Relationship Type="http://schemas.openxmlformats.org/officeDocument/2006/relationships/hyperlink" Target="https://grantcue.com/foundations/gleason-family-foundation-205804684" TargetMode="External" Id="rId561"/><Relationship Type="http://schemas.openxmlformats.org/officeDocument/2006/relationships/hyperlink" Target="https://grantcue.com/foundations/ua-for-helene-fuld-health-trust-10-205620-136309307" TargetMode="External" Id="rId562"/><Relationship Type="http://schemas.openxmlformats.org/officeDocument/2006/relationships/hyperlink" Target="https://grantcue.com/foundations/manoogian-simone-foundation-381799107" TargetMode="External" Id="rId563"/><Relationship Type="http://schemas.openxmlformats.org/officeDocument/2006/relationships/hyperlink" Target="https://www.maclellan.net/" TargetMode="External" Id="rId564"/><Relationship Type="http://schemas.openxmlformats.org/officeDocument/2006/relationships/hyperlink" Target="https://grantcue.com/foundations/the-maclellan-foundation-inc-626041468" TargetMode="External" Id="rId565"/><Relationship Type="http://schemas.openxmlformats.org/officeDocument/2006/relationships/hyperlink" Target="https://grantcue.com/foundations/the-leandro-p-rizzuto-foundation-306068334" TargetMode="External" Id="rId566"/><Relationship Type="http://schemas.openxmlformats.org/officeDocument/2006/relationships/hyperlink" Target="https://grantcue.com/foundations/bernard-a-egan-foundation-inc-650501660" TargetMode="External" Id="rId567"/><Relationship Type="http://schemas.openxmlformats.org/officeDocument/2006/relationships/hyperlink" Target="https://www.jsf.bz/" TargetMode="External" Id="rId568"/><Relationship Type="http://schemas.openxmlformats.org/officeDocument/2006/relationships/hyperlink" Target="https://grantcue.com/foundations/theodore-r-and-vivian-m-johnson-scholarship-foundation-inc-311613890" TargetMode="External" Id="rId569"/><Relationship Type="http://schemas.openxmlformats.org/officeDocument/2006/relationships/hyperlink" Target="https://grantcue.com/foundations/the-patterson-foundation-656230256" TargetMode="External" Id="rId570"/><Relationship Type="http://schemas.openxmlformats.org/officeDocument/2006/relationships/hyperlink" Target="https://grantcue.com/foundations/the-james-annenberg-la-vea-char-fdn-656323823" TargetMode="External" Id="rId571"/><Relationship Type="http://schemas.openxmlformats.org/officeDocument/2006/relationships/hyperlink" Target="https://grantcue.com/foundations/neal-and-sherrie-savage-family-foundation-870651828" TargetMode="External" Id="rId572"/><Relationship Type="http://schemas.openxmlformats.org/officeDocument/2006/relationships/hyperlink" Target="https://grantcue.com/foundations/ventus-charitable-foundation-472853600" TargetMode="External" Id="rId573"/><Relationship Type="http://schemas.openxmlformats.org/officeDocument/2006/relationships/hyperlink" Target="https://grantcue.com/foundations/the-frank-dimino-foundation-inc-831151610" TargetMode="External" Id="rId574"/><Relationship Type="http://schemas.openxmlformats.org/officeDocument/2006/relationships/hyperlink" Target="https://grantcue.com/foundations/the-eunice-joyce-gardiner-charitable-foundation-456393459" TargetMode="External" Id="rId575"/><Relationship Type="http://schemas.openxmlformats.org/officeDocument/2006/relationships/hyperlink" Target="https://grantcue.com/foundations/abbott-fund-366069793" TargetMode="External" Id="rId576"/><Relationship Type="http://schemas.openxmlformats.org/officeDocument/2006/relationships/hyperlink" Target="https://grantcue.com/foundations/the-steve-and-natalee-herrig-family-foundation-inc-854146618" TargetMode="External" Id="rId577"/><Relationship Type="http://schemas.openxmlformats.org/officeDocument/2006/relationships/hyperlink" Target="https://grantcue.com/foundations/hewlett-packard-enterprise-foundation-475011215" TargetMode="External" Id="rId578"/><Relationship Type="http://schemas.openxmlformats.org/officeDocument/2006/relationships/hyperlink" Target="https://grantcue.com/foundations/the-graymer-foundation-c-o-stacy-golding-226798520" TargetMode="External" Id="rId579"/><Relationship Type="http://schemas.openxmlformats.org/officeDocument/2006/relationships/hyperlink" Target="https://grantcue.com/foundations/harvey-and-phyllis-sandler-foundation-inc-650452582" TargetMode="External" Id="rId580"/><Relationship Type="http://schemas.openxmlformats.org/officeDocument/2006/relationships/hyperlink" Target="https://grantcue.com/foundations/patty-and-jay-baker-foundation-inc-c-o-peter-m-sommerhauser-391776268" TargetMode="External" Id="rId581"/><Relationship Type="http://schemas.openxmlformats.org/officeDocument/2006/relationships/hyperlink" Target="https://deroyfoundation.org/" TargetMode="External" Id="rId582"/><Relationship Type="http://schemas.openxmlformats.org/officeDocument/2006/relationships/hyperlink" Target="https://grantcue.com/foundations/deroy-testamentary-foundation-382208833" TargetMode="External" Id="rId583"/><Relationship Type="http://schemas.openxmlformats.org/officeDocument/2006/relationships/hyperlink" Target="https://grantcue.com/foundations/james-m-schoonmaker-ii-foundation-596964359" TargetMode="External" Id="rId584"/><Relationship Type="http://schemas.openxmlformats.org/officeDocument/2006/relationships/hyperlink" Target="https://grantcue.com/foundations/the-warren-and-augusta-hume-foundation-inc-133675579" TargetMode="External" Id="rId585"/><Relationship Type="http://schemas.openxmlformats.org/officeDocument/2006/relationships/hyperlink" Target="https://grantcue.com/foundations/speer-foundation-816922938" TargetMode="External" Id="rId586"/><Relationship Type="http://schemas.openxmlformats.org/officeDocument/2006/relationships/hyperlink" Target="https://grantcue.com/foundations/harry-anna-investment-fund-inc-592825890" TargetMode="External" Id="rId587"/><Relationship Type="http://schemas.openxmlformats.org/officeDocument/2006/relationships/hyperlink" Target="https://grantcue.com/foundations/the-mary-alice-fortin-foundation-592469696" TargetMode="External" Id="rId588"/><Relationship Type="http://schemas.openxmlformats.org/officeDocument/2006/relationships/hyperlink" Target="https://grantcue.com/foundations/george-jenkins-foundation-inc-c-o-lj-management-services-inc-593753198" TargetMode="External" Id="rId589"/><Relationship Type="http://schemas.openxmlformats.org/officeDocument/2006/relationships/hyperlink" Target="https://grantcue.com/foundations/micky-and-madeleine-arison-family-foundation-c-o-richard-kohan-afo-llc-204822537" TargetMode="External" Id="rId590"/><Relationship Type="http://schemas.openxmlformats.org/officeDocument/2006/relationships/hyperlink" Target="https://grantcue.com/foundations/hough-family-foundation-inc-593395491" TargetMode="External" Id="rId591"/><Relationship Type="http://schemas.openxmlformats.org/officeDocument/2006/relationships/hyperlink" Target="https://grantcue.com/foundations/the-mill-park-foundation-inc-010644503" TargetMode="External" Id="rId592"/><Relationship Type="http://schemas.openxmlformats.org/officeDocument/2006/relationships/hyperlink" Target="https://grantcue.com/foundations/lucy-gooding-charitable-foundation-trust-592891582" TargetMode="External" Id="rId593"/><Relationship Type="http://schemas.openxmlformats.org/officeDocument/2006/relationships/hyperlink" Target="https://www.lattnerfamilyfoundation.org/" TargetMode="External" Id="rId594"/><Relationship Type="http://schemas.openxmlformats.org/officeDocument/2006/relationships/hyperlink" Target="https://grantcue.com/foundations/lattner-family-foundation-inc-203100839" TargetMode="External" Id="rId595"/><Relationship Type="http://schemas.openxmlformats.org/officeDocument/2006/relationships/hyperlink" Target="https://grantcue.com/foundations/em-lynn-foundation-591788859" TargetMode="External" Id="rId596"/><Relationship Type="http://schemas.openxmlformats.org/officeDocument/2006/relationships/hyperlink" Target="https://grantcue.com/foundations/jessie-ball-dupont-religious-charitable-and-educational-fund-596368632" TargetMode="External" Id="rId597"/><Relationship Type="http://schemas.openxmlformats.org/officeDocument/2006/relationships/hyperlink" Target="https://www.quantumfnd.org/" TargetMode="External" Id="rId598"/><Relationship Type="http://schemas.openxmlformats.org/officeDocument/2006/relationships/hyperlink" Target="https://grantcue.com/foundations/quantum-foundation-inc-590812783" TargetMode="External" Id="rId599"/><Relationship Type="http://schemas.openxmlformats.org/officeDocument/2006/relationships/hyperlink" Target="https://grantcue.com/foundations/christo-and-jeanne-claude-foundation-832549505" TargetMode="External" Id="rId600"/><Relationship Type="http://schemas.openxmlformats.org/officeDocument/2006/relationships/hyperlink" Target="https://grantcue.com/foundations/the-henry-e-becker-and-pauline-s-becker-charitable-foundation-206297485" TargetMode="External" Id="rId601"/><Relationship Type="http://schemas.openxmlformats.org/officeDocument/2006/relationships/hyperlink" Target="https://grantcue.com/foundations/brian-and-sheila-jellison-family-foundation-832115946" TargetMode="External" Id="rId602"/><Relationship Type="http://schemas.openxmlformats.org/officeDocument/2006/relationships/hyperlink" Target="https://www.jacarlene.org/" TargetMode="External" Id="rId603"/><Relationship Type="http://schemas.openxmlformats.org/officeDocument/2006/relationships/hyperlink" Target="https://grantcue.com/foundations/jacarlene-foundation-c-o-bank-of-america-private-bank-597188681" TargetMode="External" Id="rId604"/><Relationship Type="http://schemas.openxmlformats.org/officeDocument/2006/relationships/hyperlink" Target="https://grantcue.com/foundations/ginsburg-family-foundation-inc-043624306" TargetMode="External" Id="rId605"/><Relationship Type="http://schemas.openxmlformats.org/officeDocument/2006/relationships/hyperlink" Target="https://grantcue.com/foundations/the-harry-t-mangurian-jr-foundation-inc-161578255" TargetMode="External" Id="rId606"/><Relationship Type="http://schemas.openxmlformats.org/officeDocument/2006/relationships/hyperlink" Target="https://grantcue.com/foundations/the-gardener-foundation-inc-260615969" TargetMode="External" Id="rId607"/><Relationship Type="http://schemas.openxmlformats.org/officeDocument/2006/relationships/hyperlink" Target="https://grantcue.com/foundations/the-wildflower-foundation-inc-c-o-lou-nostro-270406313" TargetMode="External" Id="rId608"/><Relationship Type="http://schemas.openxmlformats.org/officeDocument/2006/relationships/hyperlink" Target="https://grantcue.com/foundations/shipley-foundation-inc-0755496-237015570" TargetMode="External" Id="rId609"/><Relationship Type="http://schemas.openxmlformats.org/officeDocument/2006/relationships/hyperlink" Target="https://grantcue.com/foundations/cornelia-t-bailey-charitable-trust-886220451" TargetMode="External" Id="rId610"/><Relationship Type="http://schemas.openxmlformats.org/officeDocument/2006/relationships/hyperlink" Target="https://grantcue.com/foundations/bill-and-julia-van-domelen-foundation-382916030" TargetMode="External" Id="rId611"/><Relationship Type="http://schemas.openxmlformats.org/officeDocument/2006/relationships/hyperlink" Target="https://grantcue.com/foundations/glenn-w-bailey-charitable-trust-886220262" TargetMode="External" Id="rId612"/><Relationship Type="http://schemas.openxmlformats.org/officeDocument/2006/relationships/hyperlink" Target="https://grantcue.com/foundations/ruth-mcc-tankersley-charitable-fnd-866224242" TargetMode="External" Id="rId613"/><Relationship Type="http://schemas.openxmlformats.org/officeDocument/2006/relationships/hyperlink" Target="https://grantcue.com/foundations/jonathan-d-and-mark-c-lewis-foundation-inc-650330579" TargetMode="External" Id="rId614"/><Relationship Type="http://schemas.openxmlformats.org/officeDocument/2006/relationships/hyperlink" Target="https://grantcue.com/foundations/elizabeth-morse-genius-foundation-136115217" TargetMode="External" Id="rId615"/><Relationship Type="http://schemas.openxmlformats.org/officeDocument/2006/relationships/hyperlink" Target="https://grantcue.com/foundations/von-tobel-foundation-inc-310981036" TargetMode="External" Id="rId616"/><Relationship Type="http://schemas.openxmlformats.org/officeDocument/2006/relationships/hyperlink" Target="https://grantcue.com/foundations/the-florman-family-foundation-inc-c-o-shelley-marciano-650662182" TargetMode="External" Id="rId617"/><Relationship Type="http://schemas.openxmlformats.org/officeDocument/2006/relationships/hyperlink" Target="https://grantcue.com/foundations/clark-family-foundation-inc-208087487" TargetMode="External" Id="rId618"/><Relationship Type="http://schemas.openxmlformats.org/officeDocument/2006/relationships/hyperlink" Target="https://grantcue.com/foundations/turner-family-charitable-foundation-474394844" TargetMode="External" Id="rId619"/><Relationship Type="http://schemas.openxmlformats.org/officeDocument/2006/relationships/hyperlink" Target="https://grantcue.com/foundations/paul-and-lynn-leight-charitable-foundation-inc-884190836" TargetMode="External" Id="rId620"/><Relationship Type="http://schemas.openxmlformats.org/officeDocument/2006/relationships/hyperlink" Target="https://grantcue.com/foundations/lester-a-and-lillian-a-kuss-family-foundation-852845630" TargetMode="External" Id="rId621"/><Relationship Type="http://schemas.openxmlformats.org/officeDocument/2006/relationships/hyperlink" Target="https://grantcue.com/foundations/albert-h-and-jane-d-nahmad-foundation-inc-273971556" TargetMode="External" Id="rId622"/><Relationship Type="http://schemas.openxmlformats.org/officeDocument/2006/relationships/hyperlink" Target="https://grantcue.com/foundations/pulte-family-charitable-foundation-382923581" TargetMode="External" Id="rId623"/><Relationship Type="http://schemas.openxmlformats.org/officeDocument/2006/relationships/hyperlink" Target="https://grantcue.com/foundations/welsh-family-foundation-inc-c-o-patrick-welsh-223331136" TargetMode="External" Id="rId624"/><Relationship Type="http://schemas.openxmlformats.org/officeDocument/2006/relationships/hyperlink" Target="https://grantcue.com/foundations/blue-guitar-foundation-c-o-the-jack-parker-corp-461630463" TargetMode="External" Id="rId625"/><Relationship Type="http://schemas.openxmlformats.org/officeDocument/2006/relationships/hyperlink" Target="https://grantcue.com/foundations/john-and-carol-walter-family-foundation-inc-263382949" TargetMode="External" Id="rId626"/><Relationship Type="http://schemas.openxmlformats.org/officeDocument/2006/relationships/hyperlink" Target="https://grantcue.com/foundations/the-parallel-foundation-inc-924009341" TargetMode="External" Id="rId627"/><Relationship Type="http://schemas.openxmlformats.org/officeDocument/2006/relationships/hyperlink" Target="https://grantcue.com/foundations/knopf-family-foundation-inc-571179990" TargetMode="External" Id="rId628"/><Relationship Type="http://schemas.openxmlformats.org/officeDocument/2006/relationships/hyperlink" Target="http://www.sontagfoundation.org/" TargetMode="External" Id="rId629"/><Relationship Type="http://schemas.openxmlformats.org/officeDocument/2006/relationships/hyperlink" Target="https://grantcue.com/foundations/sontag-foundation-593634325" TargetMode="External" Id="rId630"/><Relationship Type="http://schemas.openxmlformats.org/officeDocument/2006/relationships/hyperlink" Target="https://grantcue.com/foundations/don-and-linda-brodie-family-foundation-831395090" TargetMode="External" Id="rId631"/><Relationship Type="http://schemas.openxmlformats.org/officeDocument/2006/relationships/hyperlink" Target="https://flanzertrust.org/" TargetMode="External" Id="rId632"/><Relationship Type="http://schemas.openxmlformats.org/officeDocument/2006/relationships/hyperlink" Target="https://grantcue.com/foundations/the-louis-and-gloria-flanzer-philanthropic-trust-146285967" TargetMode="External" Id="rId633"/><Relationship Type="http://schemas.openxmlformats.org/officeDocument/2006/relationships/hyperlink" Target="https://grantcue.com/foundations/taneja-family-foundation-inc-823791069" TargetMode="External" Id="rId634"/><Relationship Type="http://schemas.openxmlformats.org/officeDocument/2006/relationships/hyperlink" Target="https://grantcue.com/foundations/the-peter-degeorge-charitable-trust-856420294" TargetMode="External" Id="rId635"/><Relationship Type="http://schemas.openxmlformats.org/officeDocument/2006/relationships/hyperlink" Target="https://grantcue.com/foundations/simon-bolivar-foundation-inc-205787382" TargetMode="External" Id="rId636"/><Relationship Type="http://schemas.openxmlformats.org/officeDocument/2006/relationships/hyperlink" Target="https://grantcue.com/foundations/the-eamon-foundation-f-k-a-avs-foundation-320243951" TargetMode="External" Id="rId637"/><Relationship Type="http://schemas.openxmlformats.org/officeDocument/2006/relationships/hyperlink" Target="https://grantcue.com/foundations/live-well-foundation-of-south-lake-inc-832073135" TargetMode="External" Id="rId638"/><Relationship Type="http://schemas.openxmlformats.org/officeDocument/2006/relationships/hyperlink" Target="https://grantcue.com/foundations/julie-and-martin-franklin-family-foundation-inc-813940545" TargetMode="External" Id="rId639"/><Relationship Type="http://schemas.openxmlformats.org/officeDocument/2006/relationships/hyperlink" Target="https://www.hpdavis.org/" TargetMode="External" Id="rId640"/><Relationship Type="http://schemas.openxmlformats.org/officeDocument/2006/relationships/hyperlink" Target="https://grantcue.com/foundations/hilda-and-preston-davis-foundation-237966458" TargetMode="External" Id="rId641"/><Relationship Type="http://schemas.openxmlformats.org/officeDocument/2006/relationships/hyperlink" Target="https://grantcue.com/foundations/reynolds-family-foundation-383739715" TargetMode="External" Id="rId642"/><Relationship Type="http://schemas.openxmlformats.org/officeDocument/2006/relationships/hyperlink" Target="https://grantcue.com/foundations/the-carrie-meek-foundation-inc-352159943" TargetMode="External" Id="rId643"/><Relationship Type="http://schemas.openxmlformats.org/officeDocument/2006/relationships/hyperlink" Target="https://grantcue.com/foundations/the-great-island-foundation-134049061" TargetMode="External" Id="rId644"/><Relationship Type="http://schemas.openxmlformats.org/officeDocument/2006/relationships/hyperlink" Target="https://www.jmrf.org/scholarship-overview" TargetMode="External" Id="rId645"/><Relationship Type="http://schemas.openxmlformats.org/officeDocument/2006/relationships/hyperlink" Target="https://grantcue.com/foundations/jm-rubin-foundation-inc-591958240" TargetMode="External" Id="rId646"/><Relationship Type="http://schemas.openxmlformats.org/officeDocument/2006/relationships/hyperlink" Target="https://grantcue.com/foundations/c-herman-and-mary-virginia-terry-foundation-592241642" TargetMode="External" Id="rId647"/><Relationship Type="http://schemas.openxmlformats.org/officeDocument/2006/relationships/hyperlink" Target="https://grantcue.com/foundations/lillian-s-wells-foundation-inc-237433827" TargetMode="External" Id="rId648"/><Relationship Type="http://schemas.openxmlformats.org/officeDocument/2006/relationships/hyperlink" Target="https://grantcue.com/foundations/the-ruth-and-j-o-stone-foundation-823471315" TargetMode="External" Id="rId649"/><Relationship Type="http://schemas.openxmlformats.org/officeDocument/2006/relationships/hyperlink" Target="https://grantcue.com/foundations/straz-family-foundation-391776211" TargetMode="External" Id="rId650"/><Relationship Type="http://schemas.openxmlformats.org/officeDocument/2006/relationships/hyperlink" Target="https://grantcue.com/foundations/arthur-s-demoss-foundation-236404136" TargetMode="External" Id="rId651"/><Relationship Type="http://schemas.openxmlformats.org/officeDocument/2006/relationships/hyperlink" Target="https://grantcue.com/foundations/wanda-and-james-m-moran-jr-foundation-inc-822212237" TargetMode="External" Id="rId652"/><Relationship Type="http://schemas.openxmlformats.org/officeDocument/2006/relationships/hyperlink" Target="https://grantcue.com/foundations/katherine-wells-macmillan-foundation-412000877" TargetMode="External" Id="rId653"/><Relationship Type="http://schemas.openxmlformats.org/officeDocument/2006/relationships/hyperlink" Target="https://www.edythbush.org/" TargetMode="External" Id="rId654"/><Relationship Type="http://schemas.openxmlformats.org/officeDocument/2006/relationships/hyperlink" Target="https://grantcue.com/foundations/edyth-bush-charitable-foundation-inc-237318041" TargetMode="External" Id="rId655"/><Relationship Type="http://schemas.openxmlformats.org/officeDocument/2006/relationships/hyperlink" Target="https://grantcue.com/foundations/fleming-family-foundation-266214365" TargetMode="External" Id="rId656"/><Relationship Type="http://schemas.openxmlformats.org/officeDocument/2006/relationships/hyperlink" Target="https://grantcue.com/foundations/ten-talents-foundation-431719896" TargetMode="External" Id="rId657"/><Relationship Type="http://schemas.openxmlformats.org/officeDocument/2006/relationships/hyperlink" Target="https://www.jaguars.com/COMMUNITY" TargetMode="External" Id="rId658"/><Relationship Type="http://schemas.openxmlformats.org/officeDocument/2006/relationships/hyperlink" Target="https://grantcue.com/foundations/jacksonville-jaguars-foundation-inc-593249687" TargetMode="External" Id="rId659"/><Relationship Type="http://schemas.openxmlformats.org/officeDocument/2006/relationships/hyperlink" Target="https://grantcue.com/foundations/ann-and-ari-deshe-foundation-311499050" TargetMode="External" Id="rId660"/><Relationship Type="http://schemas.openxmlformats.org/officeDocument/2006/relationships/hyperlink" Target="https://grantcue.com/foundations/the-st-joe-community-foundation-inc-593576402" TargetMode="External" Id="rId661"/><Relationship Type="http://schemas.openxmlformats.org/officeDocument/2006/relationships/hyperlink" Target="https://grantcue.com/foundations/sam-shine-foundation-inc-351961730" TargetMode="External" Id="rId662"/><Relationship Type="http://schemas.openxmlformats.org/officeDocument/2006/relationships/hyperlink" Target="https://grantcue.com/foundations/del-riego-family-foundation-inc-871962688" TargetMode="External" Id="rId663"/><Relationship Type="http://schemas.openxmlformats.org/officeDocument/2006/relationships/hyperlink" Target="https://grantcue.com/foundations/jon-and-susan-diamond-family-foundation-311523574" TargetMode="External" Id="rId664"/><Relationship Type="http://schemas.openxmlformats.org/officeDocument/2006/relationships/hyperlink" Target="https://www.thefatherstablefoundation.org/" TargetMode="External" Id="rId665"/><Relationship Type="http://schemas.openxmlformats.org/officeDocument/2006/relationships/hyperlink" Target="https://grantcue.com/foundations/the-father-s-table-foundation-c-o-mike-frantz-frantz-ward-llp-300003919" TargetMode="External" Id="rId666"/><Relationship Type="http://schemas.openxmlformats.org/officeDocument/2006/relationships/hyperlink" Target="https://grantcue.com/foundations/the-harding-foundation-2108-01-44-382849003" TargetMode="External" Id="rId667"/><Relationship Type="http://schemas.openxmlformats.org/officeDocument/2006/relationships/hyperlink" Target="https://grantcue.com/foundations/the-carl-angus-desantis-foundation-inc-854381562" TargetMode="External" Id="rId668"/><Relationship Type="http://schemas.openxmlformats.org/officeDocument/2006/relationships/hyperlink" Target="https://www.knightfoundationflorida.org/" TargetMode="External" Id="rId669"/><Relationship Type="http://schemas.openxmlformats.org/officeDocument/2006/relationships/hyperlink" Target="https://grantcue.com/foundations/edward-b-and-joan-t-knight-foundati-foundation-inc-384039936" TargetMode="External" Id="rId670"/><Relationship Type="http://schemas.openxmlformats.org/officeDocument/2006/relationships/hyperlink" Target="https://grantcue.com/foundations/victor-e-clarke-charitable-foundation-476777228" TargetMode="External" Id="rId671"/><Relationship Type="http://schemas.openxmlformats.org/officeDocument/2006/relationships/hyperlink" Target="https://grantcue.com/foundations/speer-dream-foundation-883052692" TargetMode="External" Id="rId672"/><Relationship Type="http://schemas.openxmlformats.org/officeDocument/2006/relationships/hyperlink" Target="https://grantcue.com/foundations/holecek-family-foundation-inc-472378571" TargetMode="External" Id="rId673"/><Relationship Type="http://schemas.openxmlformats.org/officeDocument/2006/relationships/hyperlink" Target="https://lastingerfamilyfoundation.org/" TargetMode="External" Id="rId674"/><Relationship Type="http://schemas.openxmlformats.org/officeDocument/2006/relationships/hyperlink" Target="https://grantcue.com/foundations/the-lastinger-family-foundation-inc-593512737" TargetMode="External" Id="rId675"/><Relationship Type="http://schemas.openxmlformats.org/officeDocument/2006/relationships/hyperlink" Target="https://grantcue.com/foundations/circle-square-foundation-836900931" TargetMode="External" Id="rId676"/><Relationship Type="http://schemas.openxmlformats.org/officeDocument/2006/relationships/hyperlink" Target="https://grantcue.com/foundations/the-harold-c-smith-foundation-to-promote-christianity-471491651" TargetMode="External" Id="rId677"/><Relationship Type="http://schemas.openxmlformats.org/officeDocument/2006/relationships/hyperlink" Target="https://grantcue.com/foundations/the-debra-k-howe-charitable-trust-306609688" TargetMode="External" Id="rId678"/><Relationship Type="http://schemas.openxmlformats.org/officeDocument/2006/relationships/hyperlink" Target="https://grantcue.com/foundations/life-s-requite-inc-593446719" TargetMode="External" Id="rId679"/><Relationship Type="http://schemas.openxmlformats.org/officeDocument/2006/relationships/hyperlink" Target="https://grantcue.com/foundations/ansin-foundation-inc-871479369" TargetMode="External" Id="rId680"/><Relationship Type="http://schemas.openxmlformats.org/officeDocument/2006/relationships/hyperlink" Target="https://grantcue.com/foundations/libra-foundation-inc-650469849" TargetMode="External" Id="rId681"/><Relationship Type="http://schemas.openxmlformats.org/officeDocument/2006/relationships/hyperlink" Target="https://grantcue.com/foundations/david-g-burton-successor-trustee-ua-d-526072646" TargetMode="External" Id="rId682"/><Relationship Type="http://schemas.openxmlformats.org/officeDocument/2006/relationships/hyperlink" Target="https://grantcue.com/foundations/the-connors-foundation-inc-522204597" TargetMode="External" Id="rId683"/><Relationship Type="http://schemas.openxmlformats.org/officeDocument/2006/relationships/hyperlink" Target="https://grantcue.com/foundations/miguel-b-fernandez-family-foundation-597228125" TargetMode="External" Id="rId684"/><Relationship Type="http://schemas.openxmlformats.org/officeDocument/2006/relationships/hyperlink" Target="https://grantcue.com/foundations/the-celia-lipton-farris-and-victor-w-farris-foundation-592667398" TargetMode="External" Id="rId685"/><Relationship Type="http://schemas.openxmlformats.org/officeDocument/2006/relationships/hyperlink" Target="https://grantcue.com/foundations/the-morby-family-charitable-foundation-042943793" TargetMode="External" Id="rId686"/><Relationship Type="http://schemas.openxmlformats.org/officeDocument/2006/relationships/hyperlink" Target="https://grantcue.com/foundations/winn-foundation-trust-4019863075-596194105" TargetMode="External" Id="rId687"/><Relationship Type="http://schemas.openxmlformats.org/officeDocument/2006/relationships/hyperlink" Target="https://grantcue.com/foundations/wharton-smith-foundation-inc-851227279" TargetMode="External" Id="rId688"/><Relationship Type="http://schemas.openxmlformats.org/officeDocument/2006/relationships/hyperlink" Target="https://grantcue.com/foundations/the-daniel-e-and-joyce-g-straus-family-foundation-133913231" TargetMode="External" Id="rId689"/><Relationship Type="http://schemas.openxmlformats.org/officeDocument/2006/relationships/hyperlink" Target="https://grantcue.com/foundations/the-carl-c-icahn-foundation-fka-fndtn-for-a-greater-opportunity-133913393" TargetMode="External" Id="rId690"/><Relationship Type="http://schemas.openxmlformats.org/officeDocument/2006/relationships/hyperlink" Target="https://grantcue.com/foundations/james-and-beatrice-salah-charitable-trust-dtd-08-09-2001-546882525" TargetMode="External" Id="rId691"/><Relationship Type="http://schemas.openxmlformats.org/officeDocument/2006/relationships/hyperlink" Target="https://grantcue.com/foundations/hyer-family-foundation-inc-274216901" TargetMode="External" Id="rId692"/><Relationship Type="http://schemas.openxmlformats.org/officeDocument/2006/relationships/hyperlink" Target="https://grantcue.com/foundations/thomas-a-and-mary-s-james-foundation-593288143" TargetMode="External" Id="rId693"/><Relationship Type="http://schemas.openxmlformats.org/officeDocument/2006/relationships/hyperlink" Target="https://grantcue.com/foundations/charles-p-and-lucy-miller-sturges-charitable-656224256" TargetMode="External" Id="rId694"/><Relationship Type="http://schemas.openxmlformats.org/officeDocument/2006/relationships/hyperlink" Target="https://grantcue.com/foundations/marc-j-leder-foundation-inc-271815293" TargetMode="External" Id="rId695"/><Relationship Type="http://schemas.openxmlformats.org/officeDocument/2006/relationships/hyperlink" Target="https://grantcue.com/foundations/norelli-family-foundation-inc-464264800" TargetMode="External" Id="rId696"/><Relationship Type="http://schemas.openxmlformats.org/officeDocument/2006/relationships/hyperlink" Target="https://grantcue.com/foundations/deus-spes-mea-foundation-inc-650841971" TargetMode="External" Id="rId697"/><Relationship Type="http://schemas.openxmlformats.org/officeDocument/2006/relationships/hyperlink" Target="https://grantcue.com/foundations/stuart-a-miller-family-foundation-inc-371452682" TargetMode="External" Id="rId698"/><Relationship Type="http://schemas.openxmlformats.org/officeDocument/2006/relationships/hyperlink" Target="https://grantcue.com/foundations/the-thomas-m-and-irene-kirbo-charitable-foundation-596197946" TargetMode="External" Id="rId699"/><Relationship Type="http://schemas.openxmlformats.org/officeDocument/2006/relationships/hyperlink" Target="https://grantcue.com/foundations/harcourt-m-and-virginia-w-sylvester-foundation-inc-592018824" TargetMode="External" Id="rId700"/><Relationship Type="http://schemas.openxmlformats.org/officeDocument/2006/relationships/hyperlink" Target="https://grantcue.com/foundations/seed-for-peace-inc-bank-of-america-office-prk-fl9-200-05-34-912108369" TargetMode="External" Id="rId701"/><Relationship Type="http://schemas.openxmlformats.org/officeDocument/2006/relationships/hyperlink" Target="https://grantcue.com/foundations/saint-bernard-foundation-inc-863922077" TargetMode="External" Id="rId702"/><Relationship Type="http://schemas.openxmlformats.org/officeDocument/2006/relationships/hyperlink" Target="https://grantcue.com/foundations/ryder-system-charitable-foundation-inc-592462315" TargetMode="External" Id="rId703"/><Relationship Type="http://schemas.openxmlformats.org/officeDocument/2006/relationships/hyperlink" Target="https://grantcue.com/foundations/the-francis-and-kathleen-rooney-foundation-205524633" TargetMode="External" Id="rId704"/><Relationship Type="http://schemas.openxmlformats.org/officeDocument/2006/relationships/hyperlink" Target="https://grantcue.com/foundations/big-nova-foundation-922765938" TargetMode="External" Id="rId705"/><Relationship Type="http://schemas.openxmlformats.org/officeDocument/2006/relationships/hyperlink" Target="https://grantcue.com/foundations/w-t-bland-jr-charitable-tua-826387611" TargetMode="External" Id="rId706"/><Relationship Type="http://schemas.openxmlformats.org/officeDocument/2006/relationships/hyperlink" Target="https://grantcue.com/foundations/the-leo-koguan-foundation-320065960" TargetMode="External" Id="rId707"/><Relationship Type="http://schemas.openxmlformats.org/officeDocument/2006/relationships/hyperlink" Target="https://grantcue.com/foundations/barn-road-foundation-311586078" TargetMode="External" Id="rId708"/><Relationship Type="http://schemas.openxmlformats.org/officeDocument/2006/relationships/hyperlink" Target="https://grantcue.com/foundations/r-and-m-fink-family-trust-546466359" TargetMode="External" Id="rId709"/><Relationship Type="http://schemas.openxmlformats.org/officeDocument/2006/relationships/hyperlink" Target="https://grantcue.com/foundations/harris-rosen-foundation-inc-592890420" TargetMode="External" Id="rId710"/><Relationship Type="http://schemas.openxmlformats.org/officeDocument/2006/relationships/hyperlink" Target="https://grantcue.com/foundations/the-clinton-family-fund-363994361" TargetMode="External" Id="rId711"/><Relationship Type="http://schemas.openxmlformats.org/officeDocument/2006/relationships/hyperlink" Target="https://grantcue.com/foundations/berg-family-charitable-foundation-592803980" TargetMode="External" Id="rId712"/><Relationship Type="http://schemas.openxmlformats.org/officeDocument/2006/relationships/hyperlink" Target="https://grantcue.com/foundations/the-jose-milton-foundation-262471929" TargetMode="External" Id="rId713"/><Relationship Type="http://schemas.openxmlformats.org/officeDocument/2006/relationships/hyperlink" Target="https://grantcue.com/foundations/lauren-b-leichtman-and-arthur-e-levine-family-foundation-954051968" TargetMode="External" Id="rId714"/><Relationship Type="http://schemas.openxmlformats.org/officeDocument/2006/relationships/hyperlink" Target="https://grantcue.com/foundations/the-drexel-fund-465768451" TargetMode="External" Id="rId715"/><Relationship Type="http://schemas.openxmlformats.org/officeDocument/2006/relationships/hyperlink" Target="https://huiskingfoundation.org/" TargetMode="External" Id="rId716"/><Relationship Type="http://schemas.openxmlformats.org/officeDocument/2006/relationships/hyperlink" Target="https://grantcue.com/foundations/the-huisking-foundation-inc-136117501" TargetMode="External" Id="rId717"/><Relationship Type="http://schemas.openxmlformats.org/officeDocument/2006/relationships/hyperlink" Target="https://grantcue.com/foundations/k2-charitable-foundation-461208733" TargetMode="External" Id="rId718"/><Relationship Type="http://schemas.openxmlformats.org/officeDocument/2006/relationships/hyperlink" Target="https://grantcue.com/foundations/mcintosh-foundation-136096459" TargetMode="External" Id="rId719"/><Relationship Type="http://schemas.openxmlformats.org/officeDocument/2006/relationships/hyperlink" Target="https://grantcue.com/foundations/newton-and-rochelle-becker-charitable-trus-203822168" TargetMode="External" Id="rId720"/><Relationship Type="http://schemas.openxmlformats.org/officeDocument/2006/relationships/hyperlink" Target="https://grantcue.com/foundations/hollyjolly-foundation-inc-832855068" TargetMode="External" Id="rId721"/><Relationship Type="http://schemas.openxmlformats.org/officeDocument/2006/relationships/hyperlink" Target="https://www.batempleton.org/" TargetMode="External" Id="rId722"/><Relationship Type="http://schemas.openxmlformats.org/officeDocument/2006/relationships/hyperlink" Target="https://grantcue.com/foundations/the-bill-and-ann-templeton-foundation-inc-203073117" TargetMode="External" Id="rId723"/><Relationship Type="http://schemas.openxmlformats.org/officeDocument/2006/relationships/hyperlink" Target="https://grantcue.com/foundations/smith-brothers-family-foundation-inc-843726366" TargetMode="External" Id="rId724"/><Relationship Type="http://schemas.openxmlformats.org/officeDocument/2006/relationships/hyperlink" Target="https://wildwisdomfoundation.org/" TargetMode="External" Id="rId725"/><Relationship Type="http://schemas.openxmlformats.org/officeDocument/2006/relationships/hyperlink" Target="https://grantcue.com/foundations/wild-wisdom-foundation-inc-formerly-a-cerami-and-a-dunne-fdn-for-world-health-273183913" TargetMode="External" Id="rId726"/><Relationship Type="http://schemas.openxmlformats.org/officeDocument/2006/relationships/hyperlink" Target="https://grantcue.com/foundations/mcjunkin-family-charitable-fndninc-471737532" TargetMode="External" Id="rId727"/><Relationship Type="http://schemas.openxmlformats.org/officeDocument/2006/relationships/hyperlink" Target="https://grantcue.com/foundations/caplin-foundation-526078981" TargetMode="External" Id="rId728"/><Relationship Type="http://schemas.openxmlformats.org/officeDocument/2006/relationships/hyperlink" Target="https://grantcue.com/foundations/norcross-foundation-inc-462442626" TargetMode="External" Id="rId729"/><Relationship Type="http://schemas.openxmlformats.org/officeDocument/2006/relationships/hyperlink" Target="https://grantcue.com/foundations/caspersen-foundation-inc-474730474" TargetMode="External" Id="rId730"/><Relationship Type="http://schemas.openxmlformats.org/officeDocument/2006/relationships/hyperlink" Target="https://www.peacockfoundationinc.org/" TargetMode="External" Id="rId731"/><Relationship Type="http://schemas.openxmlformats.org/officeDocument/2006/relationships/hyperlink" Target="https://grantcue.com/foundations/peacock-foundation-inc-590999759" TargetMode="External" Id="rId732"/><Relationship Type="http://schemas.openxmlformats.org/officeDocument/2006/relationships/hyperlink" Target="https://grantcue.com/foundations/the-joel-and-gail-morganroth-family-foundation-232244767" TargetMode="External" Id="rId733"/><Relationship Type="http://schemas.openxmlformats.org/officeDocument/2006/relationships/hyperlink" Target="https://grantcue.com/foundations/w-and-h-thomas-charitable-trust-366917007" TargetMode="External" Id="rId734"/><Relationship Type="http://schemas.openxmlformats.org/officeDocument/2006/relationships/hyperlink" Target="https://grantcue.com/foundations/the-crb-family-foundation-inc-133999708" TargetMode="External" Id="rId735"/><Relationship Type="http://schemas.openxmlformats.org/officeDocument/2006/relationships/hyperlink" Target="https://grantcue.com/foundations/the-ellen-and-ian-graham-foundation-inc-880694877" TargetMode="External" Id="rId736"/><Relationship Type="http://schemas.openxmlformats.org/officeDocument/2006/relationships/hyperlink" Target="https://mosscm.com/ABOUT-MOSS/MOSS-FOUNDATIONS" TargetMode="External" Id="rId737"/><Relationship Type="http://schemas.openxmlformats.org/officeDocument/2006/relationships/hyperlink" Target="https://grantcue.com/foundations/moss-foundation-inc-464802331" TargetMode="External" Id="rId738"/><Relationship Type="http://schemas.openxmlformats.org/officeDocument/2006/relationships/hyperlink" Target="https://grantcue.com/foundations/the-huneeus-foundation-510395298" TargetMode="External" Id="rId739"/><Relationship Type="http://schemas.openxmlformats.org/officeDocument/2006/relationships/hyperlink" Target="https://grantcue.com/foundations/the-bear-family-foundation-inc-753064392" TargetMode="External" Id="rId740"/><Relationship Type="http://schemas.openxmlformats.org/officeDocument/2006/relationships/hyperlink" Target="https://grantcue.com/foundations/marshall-and-vera-lea-rinker-foundation-inc-311610196" TargetMode="External" Id="rId741"/><Relationship Type="http://schemas.openxmlformats.org/officeDocument/2006/relationships/hyperlink" Target="https://grantcue.com/foundations/ormjmp-foundation-843889532" TargetMode="External" Id="rId742"/><Relationship Type="http://schemas.openxmlformats.org/officeDocument/2006/relationships/hyperlink" Target="https://grantcue.com/foundations/helen-and-jacob-shaham-charitable-foundation-inc-272166193" TargetMode="External" Id="rId743"/><Relationship Type="http://schemas.openxmlformats.org/officeDocument/2006/relationships/hyperlink" Target="https://grantcue.com/foundations/peter-h-kamin-family-foundation-043398587" TargetMode="External" Id="rId744"/><Relationship Type="http://schemas.openxmlformats.org/officeDocument/2006/relationships/hyperlink" Target="https://grantcue.com/foundations/benjamin-leon-jr-charitable-foundation-inc-920370420" TargetMode="External" Id="rId745"/><Relationship Type="http://schemas.openxmlformats.org/officeDocument/2006/relationships/hyperlink" Target="https://grantcue.com/foundations/fountain-33-foundation-inc-843242154" TargetMode="External" Id="rId746"/><Relationship Type="http://schemas.openxmlformats.org/officeDocument/2006/relationships/hyperlink" Target="https://grantcue.com/foundations/sidney-kohl-family-foundation-656429919" TargetMode="External" Id="rId747"/><Relationship Type="http://schemas.openxmlformats.org/officeDocument/2006/relationships/hyperlink" Target="https://grantcue.com/foundations/acahand-foundation-833070019" TargetMode="External" Id="rId748"/><Relationship Type="http://schemas.openxmlformats.org/officeDocument/2006/relationships/hyperlink" Target="https://grantcue.com/foundations/doctorbird-foundation-273900238" TargetMode="External" Id="rId749"/><Relationship Type="http://schemas.openxmlformats.org/officeDocument/2006/relationships/hyperlink" Target="https://grantcue.com/foundations/the-beatitude-foundation-inc-593636206" TargetMode="External" Id="rId750"/><Relationship Type="http://schemas.openxmlformats.org/officeDocument/2006/relationships/hyperlink" Target="https://grantcue.com/foundations/jabil-cares-foundation-inc-882162851" TargetMode="External" Id="rId751"/><Relationship Type="http://schemas.openxmlformats.org/officeDocument/2006/relationships/hyperlink" Target="https://grantcue.com/foundations/meritage-cares-foundation-465059067" TargetMode="External" Id="rId752"/><Relationship Type="http://schemas.openxmlformats.org/officeDocument/2006/relationships/hyperlink" Target="https://www.milkeyfamilyfoundation.org/" TargetMode="External" Id="rId753"/><Relationship Type="http://schemas.openxmlformats.org/officeDocument/2006/relationships/hyperlink" Target="https://grantcue.com/foundations/milkey-family-foundation-inc-474814419" TargetMode="External" Id="rId754"/><Relationship Type="http://schemas.openxmlformats.org/officeDocument/2006/relationships/hyperlink" Target="https://grantcue.com/foundations/the-ruffwood-foundation-586343704" TargetMode="External" Id="rId755"/><Relationship Type="http://schemas.openxmlformats.org/officeDocument/2006/relationships/hyperlink" Target="https://grantcue.com/foundations/l3harris-foundation-inc-346520425" TargetMode="External" Id="rId756"/><Relationship Type="http://schemas.openxmlformats.org/officeDocument/2006/relationships/hyperlink" Target="https://grantcue.com/foundations/jack-c-and-betty-a-demetree-family-foundation-593407379" TargetMode="External" Id="rId757"/><Relationship Type="http://schemas.openxmlformats.org/officeDocument/2006/relationships/hyperlink" Target="https://grantcue.com/foundations/the-william-h-pitt-foundation-inc-222570737" TargetMode="External" Id="rId758"/><Relationship Type="http://schemas.openxmlformats.org/officeDocument/2006/relationships/hyperlink" Target="https://grantcue.com/foundations/the-edward-and-gale-mcbride-foundation-inc-650170260" TargetMode="External" Id="rId759"/><Relationship Type="http://schemas.openxmlformats.org/officeDocument/2006/relationships/hyperlink" Target="https://grantcue.com/foundations/the-galloway-foundation-596147133" TargetMode="External" Id="rId760"/><Relationship Type="http://schemas.openxmlformats.org/officeDocument/2006/relationships/hyperlink" Target="https://grantcue.com/foundations/stacy-and-keith-palagye-foundation-851075075" TargetMode="External" Id="rId761"/><Relationship Type="http://schemas.openxmlformats.org/officeDocument/2006/relationships/hyperlink" Target="https://grantcue.com/foundations/kingdom-charitable-trust-367362956" TargetMode="External" Id="rId762"/><Relationship Type="http://schemas.openxmlformats.org/officeDocument/2006/relationships/hyperlink" Target="https://grantcue.com/foundations/ralph-s-french-charitable-273542831" TargetMode="External" Id="rId763"/><Relationship Type="http://schemas.openxmlformats.org/officeDocument/2006/relationships/hyperlink" Target="https://grantcue.com/foundations/dubow-family-foundation-inc-592981682" TargetMode="External" Id="rId764"/><Relationship Type="http://schemas.openxmlformats.org/officeDocument/2006/relationships/hyperlink" Target="https://www.wphf.org/" TargetMode="External" Id="rId765"/><Relationship Type="http://schemas.openxmlformats.org/officeDocument/2006/relationships/hyperlink" Target="https://grantcue.com/foundations/winter-park-health-foundation-inc-590669460" TargetMode="External" Id="rId766"/><Relationship Type="http://schemas.openxmlformats.org/officeDocument/2006/relationships/hyperlink" Target="https://grantcue.com/foundations/the-earl-and-bettie-fields-automotive-group-foundation-inc-364006933" TargetMode="External" Id="rId767"/><Relationship Type="http://schemas.openxmlformats.org/officeDocument/2006/relationships/hyperlink" Target="https://grantcue.com/foundations/kerry-and-simone-vickar-family-foundation-341974937" TargetMode="External" Id="rId768"/><Relationship Type="http://schemas.openxmlformats.org/officeDocument/2006/relationships/hyperlink" Target="https://grantcue.com/foundations/patriot-fund-inc-821481089" TargetMode="External" Id="rId769"/><Relationship Type="http://schemas.openxmlformats.org/officeDocument/2006/relationships/hyperlink" Target="https://grantcue.com/foundations/the-willits-foundation-inc-226063106" TargetMode="External" Id="rId770"/><Relationship Type="http://schemas.openxmlformats.org/officeDocument/2006/relationships/hyperlink" Target="https://grantcue.com/foundations/toler-family-foundation-813911283" TargetMode="External" Id="rId771"/><Relationship Type="http://schemas.openxmlformats.org/officeDocument/2006/relationships/hyperlink" Target="https://grantcue.com/foundations/john-and-golda-cohen-trust-597222346" TargetMode="External" Id="rId772"/><Relationship Type="http://schemas.openxmlformats.org/officeDocument/2006/relationships/hyperlink" Target="https://www.healthystpete.foundation/" TargetMode="External" Id="rId773"/><Relationship Type="http://schemas.openxmlformats.org/officeDocument/2006/relationships/hyperlink" Target="https://grantcue.com/foundations/foundation-for-a-healthy-st-petersburg-inc-592592846" TargetMode="External" Id="rId774"/><Relationship Type="http://schemas.openxmlformats.org/officeDocument/2006/relationships/hyperlink" Target="https://grantcue.com/foundations/diermeier-family-foundation-364545339" TargetMode="External" Id="rId775"/><Relationship Type="http://schemas.openxmlformats.org/officeDocument/2006/relationships/hyperlink" Target="https://grantcue.com/foundations/sbj-resch-family-foundation-inc-453783595" TargetMode="External" Id="rId776"/><Relationship Type="http://schemas.openxmlformats.org/officeDocument/2006/relationships/hyperlink" Target="https://grantcue.com/foundations/the-prentice-foundation-inc-061386173" TargetMode="External" Id="rId777"/><Relationship Type="http://schemas.openxmlformats.org/officeDocument/2006/relationships/hyperlink" Target="https://grantcue.com/foundations/shady-rest-foundation-inc-300274280" TargetMode="External" Id="rId778"/><Relationship Type="http://schemas.openxmlformats.org/officeDocument/2006/relationships/hyperlink" Target="https://grantcue.com/foundations/dodson-foundation-inc-c-o-mark-r-dodson-391694304" TargetMode="External" Id="rId779"/><Relationship Type="http://schemas.openxmlformats.org/officeDocument/2006/relationships/hyperlink" Target="https://grantcue.com/foundations/andrew-p-caneza-family-foundation-inc-201602745" TargetMode="External" Id="rId780"/><Relationship Type="http://schemas.openxmlformats.org/officeDocument/2006/relationships/hyperlink" Target="https://grantcue.com/foundations/clermont-foundation-046772671" TargetMode="External" Id="rId781"/><Relationship Type="http://schemas.openxmlformats.org/officeDocument/2006/relationships/hyperlink" Target="https://grantcue.com/foundations/atid-foundation-inc-853693590" TargetMode="External" Id="rId782"/><Relationship Type="http://schemas.openxmlformats.org/officeDocument/2006/relationships/hyperlink" Target="https://grantcue.com/foundations/the-haskell-foundation-306545048" TargetMode="External" Id="rId783"/><Relationship Type="http://schemas.openxmlformats.org/officeDocument/2006/relationships/hyperlink" Target="https://www.selbyfdn.org/" TargetMode="External" Id="rId784"/><Relationship Type="http://schemas.openxmlformats.org/officeDocument/2006/relationships/hyperlink" Target="https://grantcue.com/foundations/william-g-and-marie-selby-foundation-inc-842333839" TargetMode="External" Id="rId785"/><Relationship Type="http://schemas.openxmlformats.org/officeDocument/2006/relationships/hyperlink" Target="https://handfoundationinc.org/" TargetMode="External" Id="rId786"/><Relationship Type="http://schemas.openxmlformats.org/officeDocument/2006/relationships/hyperlink" Target="https://grantcue.com/foundations/the-hand-foundation-inc-650118848" TargetMode="External" Id="rId787"/><Relationship Type="http://schemas.openxmlformats.org/officeDocument/2006/relationships/hyperlink" Target="https://grantcue.com/foundations/francis-and-gertrude-levett-foundation-593614021" TargetMode="External" Id="rId788"/><Relationship Type="http://schemas.openxmlformats.org/officeDocument/2006/relationships/hyperlink" Target="https://grantcue.com/foundations/fairfaxwood-scholarship-fdn-822523335" TargetMode="External" Id="rId789"/><Relationship Type="http://schemas.openxmlformats.org/officeDocument/2006/relationships/hyperlink" Target="https://grantcue.com/foundations/john-m-hopwood-irr-256022634" TargetMode="External" Id="rId790"/><Relationship Type="http://schemas.openxmlformats.org/officeDocument/2006/relationships/hyperlink" Target="https://grantcue.com/foundations/stoops-family-foundation-463895268" TargetMode="External" Id="rId791"/><Relationship Type="http://schemas.openxmlformats.org/officeDocument/2006/relationships/hyperlink" Target="https://grantcue.com/foundations/stephanie-and-lawrence-flinn-jrcharitable-trust-266135172" TargetMode="External" Id="rId792"/><Relationship Type="http://schemas.openxmlformats.org/officeDocument/2006/relationships/hyperlink" Target="https://grantcue.com/foundations/ades-family-foundation-inc-852853438" TargetMode="External" Id="rId793"/><Relationship Type="http://schemas.openxmlformats.org/officeDocument/2006/relationships/hyperlink" Target="https://grantcue.com/foundations/gold-bay-foundation-474002921" TargetMode="External" Id="rId794"/><Relationship Type="http://schemas.openxmlformats.org/officeDocument/2006/relationships/hyperlink" Target="https://grantcue.com/foundations/the-krupka-foundation-inc-a-delaware-public-benefit-corporation-844196645" TargetMode="External" Id="rId795"/><Relationship Type="http://schemas.openxmlformats.org/officeDocument/2006/relationships/hyperlink" Target="https://grantcue.com/foundations/festus-and-helen-stacy-foundationinc-311706311" TargetMode="External" Id="rId796"/><Relationship Type="http://schemas.openxmlformats.org/officeDocument/2006/relationships/hyperlink" Target="https://grantcue.com/foundations/pure-good-foundation-474789008" TargetMode="External" Id="rId797"/><Relationship Type="http://schemas.openxmlformats.org/officeDocument/2006/relationships/hyperlink" Target="https://grantcue.com/foundations/emil-buehler-perpetual-trust-226395303" TargetMode="External" Id="rId798"/><Relationship Type="http://schemas.openxmlformats.org/officeDocument/2006/relationships/hyperlink" Target="https://grantcue.com/foundations/klorfine-foundation-227743385" TargetMode="External" Id="rId799"/><Relationship Type="http://schemas.openxmlformats.org/officeDocument/2006/relationships/hyperlink" Target="https://grantcue.com/foundations/the-meryl-and-charles-witmer-charitable-foundation-134129627" TargetMode="External" Id="rId800"/><Relationship Type="http://schemas.openxmlformats.org/officeDocument/2006/relationships/hyperlink" Target="https://grantcue.com/foundations/homer-and-annette-thompson-foundation-464472292" TargetMode="External" Id="rId801"/><Relationship Type="http://schemas.openxmlformats.org/officeDocument/2006/relationships/hyperlink" Target="https://grantcue.com/foundations/ckenneth-and-laura-baxter-foundationinc-c-o-eisner-advisory-group-llc-592706460" TargetMode="External" Id="rId802"/><Relationship Type="http://schemas.openxmlformats.org/officeDocument/2006/relationships/hyperlink" Target="https://grantcue.com/foundations/the-randall-and-barbara-smith-foundation-133748695" TargetMode="External" Id="rId803"/><Relationship Type="http://schemas.openxmlformats.org/officeDocument/2006/relationships/hyperlink" Target="https://grantcue.com/foundations/addison-hines-charitable-tr-201679943" TargetMode="External" Id="rId804"/><Relationship Type="http://schemas.openxmlformats.org/officeDocument/2006/relationships/hyperlink" Target="https://grantcue.com/foundations/the-pmk-foundation-306337233" TargetMode="External" Id="rId805"/><Relationship Type="http://schemas.openxmlformats.org/officeDocument/2006/relationships/hyperlink" Target="https://grantcue.com/foundations/florida-horsemen-s-charitable-foundation-inc-300052881" TargetMode="External" Id="rId806"/><Relationship Type="http://schemas.openxmlformats.org/officeDocument/2006/relationships/hyperlink" Target="https://grantcue.com/foundations/cayon-family-foundation-inc-814004128" TargetMode="External" Id="rId807"/><Relationship Type="http://schemas.openxmlformats.org/officeDocument/2006/relationships/hyperlink" Target="https://grantcue.com/foundations/the-blank-family-foundation-inc-920185953" TargetMode="External" Id="rId808"/><Relationship Type="http://schemas.openxmlformats.org/officeDocument/2006/relationships/hyperlink" Target="https://grantcue.com/foundations/ramapo-trust-136594279" TargetMode="External" Id="rId809"/><Relationship Type="http://schemas.openxmlformats.org/officeDocument/2006/relationships/hyperlink" Target="https://grantcue.com/foundations/the-kevin-zoltan-merszei-foundation-inc-813859411" TargetMode="External" Id="rId810"/><Relationship Type="http://schemas.openxmlformats.org/officeDocument/2006/relationships/hyperlink" Target="https://grantcue.com/foundations/maurice-a-rothman-and-thelma-p-rothman-family-foundation-inc-592061386" TargetMode="External" Id="rId811"/><Relationship Type="http://schemas.openxmlformats.org/officeDocument/2006/relationships/hyperlink" Target="https://grantcue.com/foundations/the-lowell-s-and-betty-l-dunn-family-foundation-inc-271237743" TargetMode="External" Id="rId812"/><Relationship Type="http://schemas.openxmlformats.org/officeDocument/2006/relationships/hyperlink" Target="https://grantcue.com/foundations/the-ellen-and-ian-graham-charitable-foundation-u-a-12-18-2004-550896134" TargetMode="External" Id="rId813"/><Relationship Type="http://schemas.openxmlformats.org/officeDocument/2006/relationships/hyperlink" Target="https://grantcue.com/foundations/beatrice-b-tinsley-perpetual-charitable-trust-656146949" TargetMode="External" Id="rId814"/><Relationship Type="http://schemas.openxmlformats.org/officeDocument/2006/relationships/hyperlink" Target="https://grantcue.com/foundations/hi-foundation-inc-650848161" TargetMode="External" Id="rId815"/><Relationship Type="http://schemas.openxmlformats.org/officeDocument/2006/relationships/hyperlink" Target="https://grantcue.com/foundations/the-martin-foundation-inc-351070929" TargetMode="External" Id="rId816"/><Relationship Type="http://schemas.openxmlformats.org/officeDocument/2006/relationships/hyperlink" Target="https://grantcue.com/foundations/sss-foundation-inc-320314794" TargetMode="External" Id="rId817"/><Relationship Type="http://schemas.openxmlformats.org/officeDocument/2006/relationships/hyperlink" Target="http://www.hanleyfamilyfoundation.org/" TargetMode="External" Id="rId818"/><Relationship Type="http://schemas.openxmlformats.org/officeDocument/2006/relationships/hyperlink" Target="https://grantcue.com/foundations/the-hanley-family-foundation-inc-c-o-michael-hanley-592745187" TargetMode="External" Id="rId819"/><Relationship Type="http://schemas.openxmlformats.org/officeDocument/2006/relationships/hyperlink" Target="https://grantcue.com/foundations/the-billi-marcus-foundation-inc-582396542" TargetMode="External" Id="rId820"/><Relationship Type="http://schemas.openxmlformats.org/officeDocument/2006/relationships/hyperlink" Target="https://grantcue.com/foundations/williams-family-foundation-inc-364682469" TargetMode="External" Id="rId821"/><Relationship Type="http://schemas.openxmlformats.org/officeDocument/2006/relationships/hyperlink" Target="https://grantcue.com/foundations/the-middendorf-family-foundation-233069847" TargetMode="External" Id="rId822"/><Relationship Type="http://schemas.openxmlformats.org/officeDocument/2006/relationships/hyperlink" Target="https://grantcue.com/foundations/bovenkerk-harold-p-scholarship-tr-926083567" TargetMode="External" Id="rId823"/><Relationship Type="http://schemas.openxmlformats.org/officeDocument/2006/relationships/hyperlink" Target="https://grantcue.com/foundations/daniel-s-blalock-jr-charitable-fo-836260131" TargetMode="External" Id="rId824"/><Relationship Type="http://schemas.openxmlformats.org/officeDocument/2006/relationships/hyperlink" Target="https://grantcue.com/foundations/genspiration-foundation-inc-815168277" TargetMode="External" Id="rId825"/><Relationship Type="http://schemas.openxmlformats.org/officeDocument/2006/relationships/hyperlink" Target="https://grantcue.com/foundations/the-william-r-watts-fndn-inc-c-o-greaton-and-greaton-591971220" TargetMode="External" Id="rId826"/><Relationship Type="http://schemas.openxmlformats.org/officeDocument/2006/relationships/hyperlink" Target="https://grantcue.com/foundations/roberta-leventhal-sudakoff-foundation-inc-311483381" TargetMode="External" Id="rId827"/><Relationship Type="http://schemas.openxmlformats.org/officeDocument/2006/relationships/hyperlink" Target="https://www.jrsbiodiversity.org/" TargetMode="External" Id="rId828"/><Relationship Type="http://schemas.openxmlformats.org/officeDocument/2006/relationships/hyperlink" Target="https://grantcue.com/foundations/jrs-biodiversity-foundation-231352035" TargetMode="External" Id="rId829"/><Relationship Type="http://schemas.openxmlformats.org/officeDocument/2006/relationships/hyperlink" Target="https://grantcue.com/foundations/boscia-family-foundation-200614587" TargetMode="External" Id="rId830"/><Relationship Type="http://schemas.openxmlformats.org/officeDocument/2006/relationships/hyperlink" Target="https://grantcue.com/foundations/james-e-davis-family-charities-inc-596128733" TargetMode="External" Id="rId831"/><Relationship Type="http://schemas.openxmlformats.org/officeDocument/2006/relationships/hyperlink" Target="https://grantcue.com/foundations/warten-foundation-inc-201897544" TargetMode="External" Id="rId832"/><Relationship Type="http://schemas.openxmlformats.org/officeDocument/2006/relationships/hyperlink" Target="https://grantcue.com/foundations/felburn-foundation-510234331" TargetMode="External" Id="rId833"/><Relationship Type="http://schemas.openxmlformats.org/officeDocument/2006/relationships/hyperlink" Target="https://grantcue.com/foundations/ashbritt-foundation-inc-471321347" TargetMode="External" Id="rId834"/><Relationship Type="http://schemas.openxmlformats.org/officeDocument/2006/relationships/hyperlink" Target="https://grantcue.com/foundations/the-shepard-broad-foundation-inc-590998866" TargetMode="External" Id="rId835"/><Relationship Type="http://schemas.openxmlformats.org/officeDocument/2006/relationships/hyperlink" Target="https://grantcue.com/foundations/doll-loesel-foundation-inc-383212771" TargetMode="External" Id="rId836"/><Relationship Type="http://schemas.openxmlformats.org/officeDocument/2006/relationships/hyperlink" Target="https://grantcue.com/foundations/soter-kay-foundation-f-k-a-sarah-ross-soter-foundation-311793690" TargetMode="External" Id="rId837"/><Relationship Type="http://schemas.openxmlformats.org/officeDocument/2006/relationships/hyperlink" Target="https://grantcue.com/foundations/the-ahuja-foundation-341685088" TargetMode="External" Id="rId838"/><Relationship Type="http://schemas.openxmlformats.org/officeDocument/2006/relationships/hyperlink" Target="https://grantcue.com/foundations/marg-and-jack-tarver-fdn-irrv-tr-453629870" TargetMode="External" Id="rId839"/><Relationship Type="http://schemas.openxmlformats.org/officeDocument/2006/relationships/hyperlink" Target="https://grantcue.com/foundations/dennis-and-smith-foundation-306727133" TargetMode="External" Id="rId840"/><Relationship Type="http://schemas.openxmlformats.org/officeDocument/2006/relationships/hyperlink" Target="https://grantcue.com/foundations/berlin-family-charitable-foundation-815333136" TargetMode="External" Id="rId841"/><Relationship Type="http://schemas.openxmlformats.org/officeDocument/2006/relationships/hyperlink" Target="https://grantcue.com/foundations/laurans-a-and-arlene-h-mendelson-charitable-foundation-inc-650716316" TargetMode="External" Id="rId842"/><Relationship Type="http://schemas.openxmlformats.org/officeDocument/2006/relationships/hyperlink" Target="https://grantcue.com/foundations/frank-g-daveler-foundation-873535283" TargetMode="External" Id="rId843"/><Relationship Type="http://schemas.openxmlformats.org/officeDocument/2006/relationships/hyperlink" Target="https://grantcue.com/foundations/thomas-and-lis-petersen-private-family-foundation-inc-811537786" TargetMode="External" Id="rId844"/><Relationship Type="http://schemas.openxmlformats.org/officeDocument/2006/relationships/hyperlink" Target="https://grantcue.com/foundations/gore-family-memorial-foundation-trust-596497544" TargetMode="External" Id="rId845"/><Relationship Type="http://schemas.openxmlformats.org/officeDocument/2006/relationships/hyperlink" Target="https://grantcue.com/foundations/the-carmen-and-joe-unanue-family-foundation-a-nj-nonprofit-corporation-223382542" TargetMode="External" Id="rId846"/><Relationship Type="http://schemas.openxmlformats.org/officeDocument/2006/relationships/hyperlink" Target="https://grantcue.com/foundations/sweet-tuna-foundation-c-o-witkoff-group-816799589" TargetMode="External" Id="rId847"/><Relationship Type="http://schemas.openxmlformats.org/officeDocument/2006/relationships/hyperlink" Target="https://grantcue.com/foundations/foundation-3311-inc-311796184" TargetMode="External" Id="rId848"/><Relationship Type="http://schemas.openxmlformats.org/officeDocument/2006/relationships/hyperlink" Target="https://grantcue.com/foundations/the-schoenbaum-family-foundation-inc-650043921" TargetMode="External" Id="rId849"/><Relationship Type="http://schemas.openxmlformats.org/officeDocument/2006/relationships/hyperlink" Target="https://grantcue.com/foundations/the-leo-and-anne-albert-charitable-trust-656473109" TargetMode="External" Id="rId850"/><Relationship Type="http://schemas.openxmlformats.org/officeDocument/2006/relationships/hyperlink" Target="http://www.levitetzfamilyfoundation.org/" TargetMode="External" Id="rId851"/><Relationship Type="http://schemas.openxmlformats.org/officeDocument/2006/relationships/hyperlink" Target="https://grantcue.com/foundations/levitetz-family-foundation-inc-273533930" TargetMode="External" Id="rId852"/><Relationship Type="http://schemas.openxmlformats.org/officeDocument/2006/relationships/hyperlink" Target="https://www.drphillips.org/" TargetMode="External" Id="rId853"/><Relationship Type="http://schemas.openxmlformats.org/officeDocument/2006/relationships/hyperlink" Target="https://grantcue.com/foundations/the-dr-p-phillips-foundation-596135403" TargetMode="External" Id="rId854"/><Relationship Type="http://schemas.openxmlformats.org/officeDocument/2006/relationships/hyperlink" Target="https://grantcue.com/foundations/the-zieve-foundation-030397596" TargetMode="External" Id="rId855"/><Relationship Type="http://schemas.openxmlformats.org/officeDocument/2006/relationships/hyperlink" Target="https://grantcue.com/foundations/the-langham-private-foundation-trust-926361152" TargetMode="External" Id="rId856"/><Relationship Type="http://schemas.openxmlformats.org/officeDocument/2006/relationships/hyperlink" Target="https://www.chatlos.org/" TargetMode="External" Id="rId857"/><Relationship Type="http://schemas.openxmlformats.org/officeDocument/2006/relationships/hyperlink" Target="https://grantcue.com/foundations/the-chatlos-foundation-inc-136161425" TargetMode="External" Id="rId858"/><Relationship Type="http://schemas.openxmlformats.org/officeDocument/2006/relationships/hyperlink" Target="https://grantcue.com/foundations/the-browning-family-foundation-453668378" TargetMode="External" Id="rId859"/><Relationship Type="http://schemas.openxmlformats.org/officeDocument/2006/relationships/hyperlink" Target="https://grantcue.com/foundations/louis-m-plansoen-char-tr-u10th-par-226322826" TargetMode="External" Id="rId860"/><Relationship Type="http://schemas.openxmlformats.org/officeDocument/2006/relationships/hyperlink" Target="https://grantcue.com/foundations/pm-foundation-inc-381802049" TargetMode="External" Id="rId861"/><Relationship Type="http://schemas.openxmlformats.org/officeDocument/2006/relationships/hyperlink" Target="https://grantcue.com/foundations/the-brunetti-foundation-inc-237346205" TargetMode="External" Id="rId862"/><Relationship Type="http://schemas.openxmlformats.org/officeDocument/2006/relationships/hyperlink" Target="https://www.linkfoundation.org/" TargetMode="External" Id="rId863"/><Relationship Type="http://schemas.openxmlformats.org/officeDocument/2006/relationships/hyperlink" Target="https://grantcue.com/foundations/the-link-foundation-co-chemung-canal-trust-company-536011109" TargetMode="External" Id="rId864"/><Relationship Type="http://schemas.openxmlformats.org/officeDocument/2006/relationships/hyperlink" Target="https://swbgconservationfund.org/" TargetMode="External" Id="rId865"/><Relationship Type="http://schemas.openxmlformats.org/officeDocument/2006/relationships/hyperlink" Target="https://grantcue.com/foundations/seaworld-and-busch-gardens-conservation-fund-113692807" TargetMode="External" Id="rId866"/><Relationship Type="http://schemas.openxmlformats.org/officeDocument/2006/relationships/hyperlink" Target="https://www.guidestar.org/" TargetMode="External" Id="rId867"/><Relationship Type="http://schemas.openxmlformats.org/officeDocument/2006/relationships/hyperlink" Target="https://grantcue.com/foundations/the-amaturo-family-foundation-592718130" TargetMode="External" Id="rId868"/><Relationship Type="http://schemas.openxmlformats.org/officeDocument/2006/relationships/hyperlink" Target="https://grantcue.com/foundations/the-gary-c-wendt-foundation-066469925" TargetMode="External" Id="rId869"/><Relationship Type="http://schemas.openxmlformats.org/officeDocument/2006/relationships/hyperlink" Target="https://grantcue.com/foundations/lynn-and-louis-wolfson-ii-family-foundation-466728773" TargetMode="External" Id="rId870"/><Relationship Type="http://schemas.openxmlformats.org/officeDocument/2006/relationships/hyperlink" Target="https://grantcue.com/foundations/the-rhines-foundation-931331653" TargetMode="External" Id="rId871"/><Relationship Type="http://schemas.openxmlformats.org/officeDocument/2006/relationships/hyperlink" Target="https://grantcue.com/foundations/william-and-mary-mitchell-fdn-356536740" TargetMode="External" Id="rId872"/><Relationship Type="http://schemas.openxmlformats.org/officeDocument/2006/relationships/hyperlink" Target="https://grantcue.com/foundations/steven-and-kiki-esrick-dream-foundation-inc-593481631" TargetMode="External" Id="rId873"/><Relationship Type="http://schemas.openxmlformats.org/officeDocument/2006/relationships/hyperlink" Target="https://grantcue.com/foundations/the-kirk-foundation-311625551" TargetMode="External" Id="rId874"/><Relationship Type="http://schemas.openxmlformats.org/officeDocument/2006/relationships/hyperlink" Target="https://grantcue.com/foundations/nelson-and-michele-carbonell-foundation-c-o-john-carbonell-522272147" TargetMode="External" Id="rId875"/><Relationship Type="http://schemas.openxmlformats.org/officeDocument/2006/relationships/hyperlink" Target="https://grantcue.com/foundations/lawrence-a-sanders-foundation-inc-j-daniel-brede-managing-director-650270066" TargetMode="External" Id="rId876"/><Relationship Type="http://schemas.openxmlformats.org/officeDocument/2006/relationships/hyperlink" Target="https://grantcue.com/foundations/huckleberry-foundation-inc-871108315" TargetMode="External" Id="rId877"/><Relationship Type="http://schemas.openxmlformats.org/officeDocument/2006/relationships/hyperlink" Target="https://grantcue.com/foundations/wagmore-foundation-agency-453660440" TargetMode="External" Id="rId878"/><Relationship Type="http://schemas.openxmlformats.org/officeDocument/2006/relationships/hyperlink" Target="https://grantcue.com/foundations/sustainable-futures-fund-472985416" TargetMode="External" Id="rId879"/><Relationship Type="http://schemas.openxmlformats.org/officeDocument/2006/relationships/hyperlink" Target="https://grantcue.com/foundations/pediatric-epilepsy-research-foundat-201779737" TargetMode="External" Id="rId880"/><Relationship Type="http://schemas.openxmlformats.org/officeDocument/2006/relationships/hyperlink" Target="https://grantcue.com/foundations/j-crayton-pruitt-foundation-inc-592876499" TargetMode="External" Id="rId881"/><Relationship Type="http://schemas.openxmlformats.org/officeDocument/2006/relationships/hyperlink" Target="https://grantcue.com/foundations/bill-kent-family-foundation-inc-474897120" TargetMode="External" Id="rId882"/><Relationship Type="http://schemas.openxmlformats.org/officeDocument/2006/relationships/hyperlink" Target="https://grantcue.com/foundations/the-fortin-foundation-of-florida-inc-592707197" TargetMode="External" Id="rId883"/><Relationship Type="http://schemas.openxmlformats.org/officeDocument/2006/relationships/hyperlink" Target="https://grantcue.com/foundations/palm-beach-community-tr-fund-510144921" TargetMode="External" Id="rId884"/><Relationship Type="http://schemas.openxmlformats.org/officeDocument/2006/relationships/hyperlink" Target="https://grantcue.com/foundations/the-kenneth-a-horowitz-family-foundation-650728975" TargetMode="External" Id="rId885"/><Relationship Type="http://schemas.openxmlformats.org/officeDocument/2006/relationships/hyperlink" Target="https://grantcue.com/foundations/paul-b-hunter-and-constance-d-hunter-charitable-foundation-inc-202155550" TargetMode="External" Id="rId886"/><Relationship Type="http://schemas.openxmlformats.org/officeDocument/2006/relationships/hyperlink" Target="https://grantcue.com/foundations/the-douglas-and-angela-braly-family-foundation-co-douglas-a-braly-and-angela-f-b-376553888" TargetMode="External" Id="rId887"/><Relationship Type="http://schemas.openxmlformats.org/officeDocument/2006/relationships/hyperlink" Target="https://grantcue.com/foundations/dwoskin-charitable-trust-foundation-800004862" TargetMode="External" Id="rId888"/><Relationship Type="http://schemas.openxmlformats.org/officeDocument/2006/relationships/hyperlink" Target="https://grantcue.com/foundations/a-friends-foundation-trust-596125247" TargetMode="External" Id="rId889"/><Relationship Type="http://schemas.openxmlformats.org/officeDocument/2006/relationships/hyperlink" Target="https://grantcue.com/foundations/mary-e-dooner-foundation-inc-650390318" TargetMode="External" Id="rId890"/><Relationship Type="http://schemas.openxmlformats.org/officeDocument/2006/relationships/hyperlink" Target="https://www.fortunefamilyfoundation.org/" TargetMode="External" Id="rId891"/><Relationship Type="http://schemas.openxmlformats.org/officeDocument/2006/relationships/hyperlink" Target="https://grantcue.com/foundations/brooks-and-joan-fortune-family-foundation-311225136" TargetMode="External" Id="rId892"/><Relationship Type="http://schemas.openxmlformats.org/officeDocument/2006/relationships/hyperlink" Target="https://grantcue.com/foundations/dodge-family-foundation-261755683" TargetMode="External" Id="rId893"/><Relationship Type="http://schemas.openxmlformats.org/officeDocument/2006/relationships/hyperlink" Target="https://grantcue.com/foundations/the-realization-foundation-046904482" TargetMode="External" Id="rId894"/><Relationship Type="http://schemas.openxmlformats.org/officeDocument/2006/relationships/hyperlink" Target="https://grantcue.com/foundations/vgs-foundation-inc-202965411" TargetMode="External" Id="rId895"/><Relationship Type="http://schemas.openxmlformats.org/officeDocument/2006/relationships/hyperlink" Target="https://grantcue.com/foundations/related-affordable-foundation-inc-c-o-the-related-companies-lp-475195759" TargetMode="External" Id="rId896"/><Relationship Type="http://schemas.openxmlformats.org/officeDocument/2006/relationships/hyperlink" Target="https://grantcue.com/foundations/cathleen-mcfarlane-foundation-inc-650856300" TargetMode="External" Id="rId897"/><Relationship Type="http://schemas.openxmlformats.org/officeDocument/2006/relationships/hyperlink" Target="https://grantcue.com/foundations/the-garner-foundation-311471961" TargetMode="External" Id="rId898"/><Relationship Type="http://schemas.openxmlformats.org/officeDocument/2006/relationships/hyperlink" Target="https://grantcue.com/foundations/fink-five-foundation-inc-873917544" TargetMode="External" Id="rId899"/><Relationship Type="http://schemas.openxmlformats.org/officeDocument/2006/relationships/hyperlink" Target="https://grantcue.com/foundations/the-freed-foundation-526047591" TargetMode="External" Id="rId900"/><Relationship Type="http://schemas.openxmlformats.org/officeDocument/2006/relationships/hyperlink" Target="https://grantcue.com/foundations/eugene-ewan-mori-foundation-inc-452592244" TargetMode="External" Id="rId901"/><Relationship Type="http://schemas.openxmlformats.org/officeDocument/2006/relationships/hyperlink" Target="https://grantcue.com/foundations/the-hinman-foundation-237845383" TargetMode="External" Id="rId902"/><Relationship Type="http://schemas.openxmlformats.org/officeDocument/2006/relationships/hyperlink" Target="https://grantcue.com/foundations/the-neviaser-foundation-306584531" TargetMode="External" Id="rId903"/><Relationship Type="http://schemas.openxmlformats.org/officeDocument/2006/relationships/hyperlink" Target="https://grantcue.com/foundations/sansing-foundation-inc-593284550" TargetMode="External" Id="rId904"/><Relationship Type="http://schemas.openxmlformats.org/officeDocument/2006/relationships/hyperlink" Target="https://grantcue.com/foundations/jenkins-charitable-foundation-inc-453482652" TargetMode="External" Id="rId905"/><Relationship Type="http://schemas.openxmlformats.org/officeDocument/2006/relationships/hyperlink" Target="https://grantcue.com/foundations/the-lyden-foundation-inc-593469366" TargetMode="External" Id="rId906"/><Relationship Type="http://schemas.openxmlformats.org/officeDocument/2006/relationships/hyperlink" Target="https://grantcue.com/foundations/somaiya-family-foundation-844003529" TargetMode="External" Id="rId907"/><Relationship Type="http://schemas.openxmlformats.org/officeDocument/2006/relationships/hyperlink" Target="https://grantcue.com/foundations/hard-rock-heals-foundation-inc-593686985" TargetMode="External" Id="rId908"/><Relationship Type="http://schemas.openxmlformats.org/officeDocument/2006/relationships/hyperlink" Target="https://grantcue.com/foundations/the-falic-family-private-foundation-202734770" TargetMode="External" Id="rId909"/><Relationship Type="http://schemas.openxmlformats.org/officeDocument/2006/relationships/hyperlink" Target="https://grantcue.com/foundations/the-wasie-foundation-410911636" TargetMode="External" Id="rId910"/><Relationship Type="http://schemas.openxmlformats.org/officeDocument/2006/relationships/hyperlink" Target="https://grantcue.com/foundations/lv-thompson-family-foundation-inc-202015225" TargetMode="External" Id="rId911"/><Relationship Type="http://schemas.openxmlformats.org/officeDocument/2006/relationships/hyperlink" Target="https://www.legacyf.com/" TargetMode="External" Id="rId912"/><Relationship Type="http://schemas.openxmlformats.org/officeDocument/2006/relationships/hyperlink" Target="https://grantcue.com/foundations/finker-frenkel-family-foundation-462925647" TargetMode="External" Id="rId913"/><Relationship Type="http://schemas.openxmlformats.org/officeDocument/2006/relationships/hyperlink" Target="https://grantcue.com/foundations/helping-hands-foundation-inc-c-o-schneider-downs-and-co-inc-810636347" TargetMode="External" Id="rId914"/><Relationship Type="http://schemas.openxmlformats.org/officeDocument/2006/relationships/hyperlink" Target="https://grantcue.com/foundations/eleanor-and-herbert-katz-family-foundation-inc-592320940" TargetMode="External" Id="rId915"/><Relationship Type="http://schemas.openxmlformats.org/officeDocument/2006/relationships/hyperlink" Target="https://grantcue.com/foundations/mccune-family-foundation-under-agreement-261595257" TargetMode="External" Id="rId916"/><Relationship Type="http://schemas.openxmlformats.org/officeDocument/2006/relationships/hyperlink" Target="https://grantcue.com/foundations/the-durden-foundation-inc-593546150" TargetMode="External" Id="rId917"/><Relationship Type="http://schemas.openxmlformats.org/officeDocument/2006/relationships/hyperlink" Target="https://grantcue.com/foundations/the-kretzmer-family-charitable-foundation-inc-825458678" TargetMode="External" Id="rId918"/><Relationship Type="http://schemas.openxmlformats.org/officeDocument/2006/relationships/hyperlink" Target="https://grantcue.com/foundations/syde-hurdus-foundation-inc-c-o-reedsmith-gilberti-113163290" TargetMode="External" Id="rId919"/><Relationship Type="http://schemas.openxmlformats.org/officeDocument/2006/relationships/hyperlink" Target="https://grantcue.com/foundations/lakota-foundation-inc-c-o-peter-j-brine-830367530" TargetMode="External" Id="rId920"/><Relationship Type="http://schemas.openxmlformats.org/officeDocument/2006/relationships/hyperlink" Target="https://grantcue.com/foundations/beverly-and-joel-altman-family-foundation-inc-264789610" TargetMode="External" Id="rId921"/><Relationship Type="http://schemas.openxmlformats.org/officeDocument/2006/relationships/hyperlink" Target="https://grantcue.com/foundations/lawrence-e-white-family-foundation-043608094" TargetMode="External" Id="rId922"/><Relationship Type="http://schemas.openxmlformats.org/officeDocument/2006/relationships/hyperlink" Target="https://grantcue.com/foundations/the-campisi-family-foundation-inc-461629018" TargetMode="External" Id="rId923"/><Relationship Type="http://schemas.openxmlformats.org/officeDocument/2006/relationships/hyperlink" Target="https://grantcue.com/foundations/williams-family-foundation-c-o-leonard-e-williams-jr-593688456" TargetMode="External" Id="rId924"/><Relationship Type="http://schemas.openxmlformats.org/officeDocument/2006/relationships/hyperlink" Target="https://grantcue.com/foundations/w-a-granberry-family-charitable-trust-581344940" TargetMode="External" Id="rId925"/><Relationship Type="http://schemas.openxmlformats.org/officeDocument/2006/relationships/hyperlink" Target="https://grantcue.com/foundations/crofton-cares-inc-814380443" TargetMode="External" Id="rId926"/><Relationship Type="http://schemas.openxmlformats.org/officeDocument/2006/relationships/hyperlink" Target="https://grantcue.com/foundations/florescue-family-foundation-inc-650375751" TargetMode="External" Id="rId927"/><Relationship Type="http://schemas.openxmlformats.org/officeDocument/2006/relationships/hyperlink" Target="https://grantcue.com/foundations/julie-and-kirk-cousins-foundation-830555966" TargetMode="External" Id="rId928"/><Relationship Type="http://schemas.openxmlformats.org/officeDocument/2006/relationships/hyperlink" Target="https://grantcue.com/foundations/henri-and-flore-lesieur-foundation-xxxxx1005-510378395" TargetMode="External" Id="rId929"/><Relationship Type="http://schemas.openxmlformats.org/officeDocument/2006/relationships/hyperlink" Target="https://grantcue.com/foundations/wilma-m-murphy-trust-836883643" TargetMode="External" Id="rId930"/><Relationship Type="http://schemas.openxmlformats.org/officeDocument/2006/relationships/hyperlink" Target="https://grantcue.com/foundations/the-michael-cascone-jr-and-elizabeth-belyea-cascone-family-foundation-597246237" TargetMode="External" Id="rId931"/><Relationship Type="http://schemas.openxmlformats.org/officeDocument/2006/relationships/hyperlink" Target="https://grantcue.com/foundations/the-james-and-sandra-mantey-family-foundation-465200703" TargetMode="External" Id="rId932"/><Relationship Type="http://schemas.openxmlformats.org/officeDocument/2006/relationships/hyperlink" Target="https://grantcue.com/foundations/the-alfred-and-rose-miniaci-foundation-inc-651107701" TargetMode="External" Id="rId933"/><Relationship Type="http://schemas.openxmlformats.org/officeDocument/2006/relationships/hyperlink" Target="https://hawkinsff.com/" TargetMode="External" Id="rId934"/><Relationship Type="http://schemas.openxmlformats.org/officeDocument/2006/relationships/hyperlink" Target="https://grantcue.com/foundations/dwayne-hawkins-family-foundation-inc-d-b-a-crown-automotive-charities-202788633" TargetMode="External" Id="rId935"/><Relationship Type="http://schemas.openxmlformats.org/officeDocument/2006/relationships/hyperlink" Target="https://grantcue.com/foundations/the-casper-adams-foundation-886460733" TargetMode="External" Id="rId936"/><Relationship Type="http://schemas.openxmlformats.org/officeDocument/2006/relationships/hyperlink" Target="https://grantcue.com/foundations/green-family-foundation-trust-832810565" TargetMode="External" Id="rId937"/><Relationship Type="http://schemas.openxmlformats.org/officeDocument/2006/relationships/hyperlink" Target="https://grantcue.com/foundations/steffens-foundation-202420941" TargetMode="External" Id="rId938"/><Relationship Type="http://schemas.openxmlformats.org/officeDocument/2006/relationships/hyperlink" Target="https://grantcue.com/foundations/sea-cove-foundation-inc-471914807" TargetMode="External" Id="rId939"/><Relationship Type="http://schemas.openxmlformats.org/officeDocument/2006/relationships/hyperlink" Target="https://grantcue.com/foundations/louis-and-anne-green-family-fnd-inc-green-316087315" TargetMode="External" Id="rId940"/><Relationship Type="http://schemas.openxmlformats.org/officeDocument/2006/relationships/hyperlink" Target="https://grantcue.com/foundations/harold-d-and-annette-price-family-foundation-474119262" TargetMode="External" Id="rId941"/><Relationship Type="http://schemas.openxmlformats.org/officeDocument/2006/relationships/hyperlink" Target="https://grantcue.com/foundations/the-bruce-e-and-robbi-s-toll-foundation-foundation-232667935" TargetMode="External" Id="rId942"/><Relationship Type="http://schemas.openxmlformats.org/officeDocument/2006/relationships/hyperlink" Target="https://grantcue.com/foundations/fis-foundation-inc-261628191" TargetMode="External" Id="rId943"/><Relationship Type="http://schemas.openxmlformats.org/officeDocument/2006/relationships/hyperlink" Target="https://grantcue.com/foundations/paul-and-jill-kaneb-family-charitable-foundation-593214005" TargetMode="External" Id="rId944"/><Relationship Type="http://schemas.openxmlformats.org/officeDocument/2006/relationships/hyperlink" Target="https://grantcue.com/foundations/fain-family-foundation-823569866" TargetMode="External" Id="rId945"/><Relationship Type="http://schemas.openxmlformats.org/officeDocument/2006/relationships/hyperlink" Target="https://grantcue.com/foundations/the-joshua-foundation-inc-593076339" TargetMode="External" Id="rId946"/><Relationship Type="http://schemas.openxmlformats.org/officeDocument/2006/relationships/hyperlink" Target="https://grantcue.com/foundations/cobb-family-foundation-inc-592477459" TargetMode="External" Id="rId947"/><Relationship Type="http://schemas.openxmlformats.org/officeDocument/2006/relationships/hyperlink" Target="https://grantcue.com/foundations/the-bj-and-eve-wilder-family-foundation-inc-237290166" TargetMode="External" Id="rId948"/><Relationship Type="http://schemas.openxmlformats.org/officeDocument/2006/relationships/hyperlink" Target="https://grantcue.com/foundations/sherry-chappell-cooper-foundation-inc-030442925" TargetMode="External" Id="rId949"/><Relationship Type="http://schemas.openxmlformats.org/officeDocument/2006/relationships/hyperlink" Target="https://grantcue.com/foundations/the-harden-family-foundation-207205656" TargetMode="External" Id="rId950"/><Relationship Type="http://schemas.openxmlformats.org/officeDocument/2006/relationships/hyperlink" Target="https://grantcue.com/foundations/the-john-a-and-elizabeth-f-taylor-charitable-foundation-inc-650155013" TargetMode="External" Id="rId951"/><Relationship Type="http://schemas.openxmlformats.org/officeDocument/2006/relationships/hyperlink" Target="https://grantcue.com/foundations/the-schemel-family-foundation-inc-208007821" TargetMode="External" Id="rId952"/><Relationship Type="http://schemas.openxmlformats.org/officeDocument/2006/relationships/hyperlink" Target="https://grantcue.com/foundations/daniel-r-and-anne-m-harper-foundation-651051090" TargetMode="External" Id="rId953"/><Relationship Type="http://schemas.openxmlformats.org/officeDocument/2006/relationships/hyperlink" Target="https://grantcue.com/foundations/doris-l-hastings-charitable-foundation-trust-306597407" TargetMode="External" Id="rId954"/><Relationship Type="http://schemas.openxmlformats.org/officeDocument/2006/relationships/hyperlink" Target="https://grantcue.com/foundations/simpkins-family-foundation-inc-472225459" TargetMode="External" Id="rId955"/><Relationship Type="http://schemas.openxmlformats.org/officeDocument/2006/relationships/hyperlink" Target="https://grantcue.com/foundations/the-jayne-and-leonard-abess-foundation-inc-c-o-thinklab-ventures-200052304" TargetMode="External" Id="rId956"/><Relationship Type="http://schemas.openxmlformats.org/officeDocument/2006/relationships/hyperlink" Target="https://grantcue.com/foundations/wille-family-foundation-206639861" TargetMode="External" Id="rId957"/><Relationship Type="http://schemas.openxmlformats.org/officeDocument/2006/relationships/hyperlink" Target="https://grantcue.com/foundations/james-and-brenda-hoyt-foundation-650754834" TargetMode="External" Id="rId958"/><Relationship Type="http://schemas.openxmlformats.org/officeDocument/2006/relationships/hyperlink" Target="https://grantcue.com/foundations/grampy-s-charities-james-jonatha-william-castle-ttees-200523402" TargetMode="External" Id="rId959"/><Relationship Type="http://schemas.openxmlformats.org/officeDocument/2006/relationships/hyperlink" Target="https://grantcue.com/foundations/the-kleinschmidt-family-foundation-270112179" TargetMode="External" Id="rId960"/><Relationship Type="http://schemas.openxmlformats.org/officeDocument/2006/relationships/hyperlink" Target="https://grantcue.com/foundations/hieronymus-foundation-inc-453478876" TargetMode="External" Id="rId961"/><Relationship Type="http://schemas.openxmlformats.org/officeDocument/2006/relationships/hyperlink" Target="https://grantcue.com/foundations/dunspaugh-dalton-foundation-inc-591055300" TargetMode="External" Id="rId962"/><Relationship Type="http://schemas.openxmlformats.org/officeDocument/2006/relationships/hyperlink" Target="https://grantcue.com/foundations/element-solutions-foundation-inc-854149908" TargetMode="External" Id="rId963"/><Relationship Type="http://schemas.openxmlformats.org/officeDocument/2006/relationships/hyperlink" Target="https://www.interledger.org/" TargetMode="External" Id="rId964"/><Relationship Type="http://schemas.openxmlformats.org/officeDocument/2006/relationships/hyperlink" Target="https://grantcue.com/foundations/interledger-foundation-842364885" TargetMode="External" Id="rId965"/><Relationship Type="http://schemas.openxmlformats.org/officeDocument/2006/relationships/hyperlink" Target="https://www.jtmacdonaldfdn.org/" TargetMode="External" Id="rId966"/><Relationship Type="http://schemas.openxmlformats.org/officeDocument/2006/relationships/hyperlink" Target="https://grantcue.com/foundations/dr-john-t-macdonald-foundation-inc-590818918" TargetMode="External" Id="rId967"/><Relationship Type="http://schemas.openxmlformats.org/officeDocument/2006/relationships/hyperlink" Target="https://grantcue.com/foundations/dr-larry-and-ann-laiks-charitable-trust-uad-31-oct-2000-as-amended-926200770" TargetMode="External" Id="rId968"/><Relationship Type="http://schemas.openxmlformats.org/officeDocument/2006/relationships/hyperlink" Target="https://grantcue.com/foundations/kolasa-foundation-trust-bessemer-trust-656318409" TargetMode="External" Id="rId969"/><Relationship Type="http://schemas.openxmlformats.org/officeDocument/2006/relationships/hyperlink" Target="https://grantcue.com/foundations/hobbs-foundation-c-o-sterling-foundation-management-llc-522287607" TargetMode="External" Id="rId970"/><Relationship Type="http://schemas.openxmlformats.org/officeDocument/2006/relationships/hyperlink" Target="https://grantcue.com/foundations/mary-and-bob-sierra-family-foundation-inc-592846736" TargetMode="External" Id="rId971"/><Relationship Type="http://schemas.openxmlformats.org/officeDocument/2006/relationships/hyperlink" Target="https://grantcue.com/foundations/john-d-picotte-family-foundation-formerly-equinox-foundation-223109260" TargetMode="External" Id="rId972"/><Relationship Type="http://schemas.openxmlformats.org/officeDocument/2006/relationships/hyperlink" Target="https://grossfamilycenter.org/" TargetMode="External" Id="rId973"/><Relationship Type="http://schemas.openxmlformats.org/officeDocument/2006/relationships/hyperlink" Target="https://grantcue.com/foundations/gross-foundation-222393682" TargetMode="External" Id="rId974"/><Relationship Type="http://schemas.openxmlformats.org/officeDocument/2006/relationships/hyperlink" Target="https://grantcue.com/foundations/ralph-w-young-family-foundation-306009141" TargetMode="External" Id="rId975"/><Relationship Type="http://schemas.openxmlformats.org/officeDocument/2006/relationships/hyperlink" Target="https://grantcue.com/foundations/thomas-j-and-carol-j-joseph-foundation-inc-611580005" TargetMode="External" Id="rId976"/><Relationship Type="http://schemas.openxmlformats.org/officeDocument/2006/relationships/hyperlink" Target="https://grantcue.com/foundations/flynn-family-foundation-inc-371910924" TargetMode="External" Id="rId977"/><Relationship Type="http://schemas.openxmlformats.org/officeDocument/2006/relationships/hyperlink" Target="https://grantcue.com/foundations/eloise-kimmelman-foundation-203270603" TargetMode="External" Id="rId978"/><Relationship Type="http://schemas.openxmlformats.org/officeDocument/2006/relationships/hyperlink" Target="https://grantcue.com/foundations/sun-capital-partners-foundation-inc-261513089" TargetMode="External" Id="rId979"/><Relationship Type="http://schemas.openxmlformats.org/officeDocument/2006/relationships/hyperlink" Target="https://grantcue.com/foundations/three-opinions-foundation-inc-832618863" TargetMode="External" Id="rId980"/><Relationship Type="http://schemas.openxmlformats.org/officeDocument/2006/relationships/hyperlink" Target="https://grantcue.com/foundations/shirley-and-milton-levy-family-charitable-trust-226480716" TargetMode="External" Id="rId981"/><Relationship Type="http://schemas.openxmlformats.org/officeDocument/2006/relationships/hyperlink" Target="https://www.bishop-spca.org/" TargetMode="External" Id="rId982"/><Relationship Type="http://schemas.openxmlformats.org/officeDocument/2006/relationships/hyperlink" Target="https://grantcue.com/foundations/society-for-the-prevention-of-cruelty-to-animals-of-manatee-county-inc-590826963" TargetMode="External" Id="rId983"/><Relationship Type="http://schemas.openxmlformats.org/officeDocument/2006/relationships/hyperlink" Target="https://grantcue.com/foundations/arthur-family-foundation-c-o-diane-arthur-262655299" TargetMode="External" Id="rId984"/><Relationship Type="http://schemas.openxmlformats.org/officeDocument/2006/relationships/hyperlink" Target="https://grantcue.com/foundations/fuente-family-foundation-inc-261874008" TargetMode="External" Id="rId985"/><Relationship Type="http://schemas.openxmlformats.org/officeDocument/2006/relationships/hyperlink" Target="https://grantcue.com/foundations/lighthouse-charitable-foundation-agy-876670850" TargetMode="External" Id="rId986"/><Relationship Type="http://schemas.openxmlformats.org/officeDocument/2006/relationships/hyperlink" Target="https://grantcue.com/foundations/isermann-family-foundation-inc-c-o-gene-r-korf-esq-222615361" TargetMode="External" Id="rId987"/><Relationship Type="http://schemas.openxmlformats.org/officeDocument/2006/relationships/hyperlink" Target="https://grantcue.com/foundations/vicky-and-sam-hunt-foundation-562115931" TargetMode="External" Id="rId988"/><Relationship Type="http://schemas.openxmlformats.org/officeDocument/2006/relationships/hyperlink" Target="https://grantcue.com/foundations/wilson-and-johnson-private-foundation-886492441" TargetMode="External" Id="rId989"/><Relationship Type="http://schemas.openxmlformats.org/officeDocument/2006/relationships/hyperlink" Target="https://grantcue.com/foundations/karen-and-kevin-lynch-foundation-921361140" TargetMode="External" Id="rId990"/><Relationship Type="http://schemas.openxmlformats.org/officeDocument/2006/relationships/hyperlink" Target="https://grantcue.com/foundations/jasteka-foundation-611356020" TargetMode="External" Id="rId991"/><Relationship Type="http://schemas.openxmlformats.org/officeDocument/2006/relationships/hyperlink" Target="https://grantcue.com/foundations/james-m-doss-charitable-foundation-trust-c-o-wayne-f-seitl-306558102" TargetMode="External" Id="rId992"/><Relationship Type="http://schemas.openxmlformats.org/officeDocument/2006/relationships/hyperlink" Target="https://grantcue.com/foundations/b-carlin-foundation-inc-650923706" TargetMode="External" Id="rId993"/><Relationship Type="http://schemas.openxmlformats.org/officeDocument/2006/relationships/hyperlink" Target="https://grantcue.com/foundations/marshall-e-rinker-sr-foundation-inc-650871532" TargetMode="External" Id="rId994"/><Relationship Type="http://schemas.openxmlformats.org/officeDocument/2006/relationships/hyperlink" Target="https://grantcue.com/foundations/klaus-family-foundation-205529710" TargetMode="External" Id="rId995"/><Relationship Type="http://schemas.openxmlformats.org/officeDocument/2006/relationships/hyperlink" Target="https://grantcue.com/foundations/huizenga-family-foundation-inc-650018158" TargetMode="External" Id="rId996"/><Relationship Type="http://schemas.openxmlformats.org/officeDocument/2006/relationships/hyperlink" Target="https://grantcue.com/foundations/the-margaret-ellen-nielsen-foundation-475266096" TargetMode="External" Id="rId997"/><Relationship Type="http://schemas.openxmlformats.org/officeDocument/2006/relationships/hyperlink" Target="https://grantcue.com/foundations/bi-lo-holdings-foundation-inc-590995428" TargetMode="External" Id="rId998"/><Relationship Type="http://schemas.openxmlformats.org/officeDocument/2006/relationships/hyperlink" Target="https://grantcue.com/foundations/the-schroth-family-foundation-inc-010747898" TargetMode="External" Id="rId999"/><Relationship Type="http://schemas.openxmlformats.org/officeDocument/2006/relationships/hyperlink" Target="https://grantcue.com/foundations/ronald-j-woods-charitable-trust-656252291" TargetMode="External" Id="rId1000"/><Relationship Type="http://schemas.openxmlformats.org/officeDocument/2006/relationships/hyperlink" Target="https://grantcue.com/foundations/jerry-taylor-and-nancy-bryant-foundation-522134053" TargetMode="External" Id="rId1001"/><Relationship Type="http://schemas.openxmlformats.org/officeDocument/2006/relationships/hyperlink" Target="https://grantcue.com/foundations/charles-and-sandra-johnston-foundation-863801621" TargetMode="External" Id="rId1002"/><Relationship Type="http://schemas.openxmlformats.org/officeDocument/2006/relationships/hyperlink" Target="https://grantcue.com/foundations/robert-b-and-janet-a-hoffman-foundation-c-o-eton-advisors-lp-201798512" TargetMode="External" Id="rId1003"/><Relationship Type="http://schemas.openxmlformats.org/officeDocument/2006/relationships/hyperlink" Target="https://grantcue.com/foundations/joy-mccann-foundation-inc-593166283" TargetMode="External" Id="rId1004"/><Relationship Type="http://schemas.openxmlformats.org/officeDocument/2006/relationships/hyperlink" Target="https://grantcue.com/foundations/boston-eleanora-unitrust-charities-436354926" TargetMode="External" Id="rId1005"/><Relationship Type="http://schemas.openxmlformats.org/officeDocument/2006/relationships/hyperlink" Target="https://grantcue.com/foundations/the-saul-and-theresa-esman-foundation-inc-331215642" TargetMode="External" Id="rId1006"/><Relationship Type="http://schemas.openxmlformats.org/officeDocument/2006/relationships/hyperlink" Target="https://guidestar.org/" TargetMode="External" Id="rId1007"/><Relationship Type="http://schemas.openxmlformats.org/officeDocument/2006/relationships/hyperlink" Target="https://grantcue.com/foundations/melvin-j-and-harriet-h-naser-charitable-trust-456243167" TargetMode="External" Id="rId1008"/><Relationship Type="http://schemas.openxmlformats.org/officeDocument/2006/relationships/hyperlink" Target="https://grantcue.com/foundations/the-yerrid-foundation-inc-593571804" TargetMode="External" Id="rId1009"/><Relationship Type="http://schemas.openxmlformats.org/officeDocument/2006/relationships/hyperlink" Target="https://grantcue.com/foundations/halbrook-family-foundation-203898148" TargetMode="External" Id="rId1010"/><Relationship Type="http://schemas.openxmlformats.org/officeDocument/2006/relationships/hyperlink" Target="https://grantcue.com/foundations/charles-and-marabeth-causey-foundation-inc-650711722" TargetMode="External" Id="rId1011"/><Relationship Type="http://schemas.openxmlformats.org/officeDocument/2006/relationships/hyperlink" Target="https://grantcue.com/foundations/the-james-h-and-marta-t-batmasian-family-foundation-inc-650894674" TargetMode="External" Id="rId1012"/><Relationship Type="http://schemas.openxmlformats.org/officeDocument/2006/relationships/hyperlink" Target="https://grantcue.com/foundations/litowitz-foundation-inc-650763609" TargetMode="External" Id="rId1013"/><Relationship Type="http://schemas.openxmlformats.org/officeDocument/2006/relationships/hyperlink" Target="https://grantcue.com/foundations/the-norman-family-foundation-inc-851059540" TargetMode="External" Id="rId1014"/><Relationship Type="http://schemas.openxmlformats.org/officeDocument/2006/relationships/hyperlink" Target="https://grantcue.com/foundations/wt-morgan-iii-family-foundation-inc-593635268" TargetMode="External" Id="rId1015"/><Relationship Type="http://schemas.openxmlformats.org/officeDocument/2006/relationships/hyperlink" Target="https://grantcue.com/foundations/the-philippe-and-deborah-dauman-foundation-c-o-philippe-and-deborah-dauman-134097014" TargetMode="External" Id="rId1016"/><Relationship Type="http://schemas.openxmlformats.org/officeDocument/2006/relationships/hyperlink" Target="https://grantcue.com/foundations/harvey-and-carol-massey-foundation-inc-464222620" TargetMode="External" Id="rId1017"/><Relationship Type="http://schemas.openxmlformats.org/officeDocument/2006/relationships/hyperlink" Target="https://grantcue.com/foundations/bartley-j-madden-foundation-472492240" TargetMode="External" Id="rId1018"/><Relationship Type="http://schemas.openxmlformats.org/officeDocument/2006/relationships/hyperlink" Target="https://grantcue.com/foundations/edward-and-blossom-leibowitz-family-foundation-inc-593736869" TargetMode="External" Id="rId1019"/><Relationship Type="http://schemas.openxmlformats.org/officeDocument/2006/relationships/hyperlink" Target="https://grantcue.com/foundations/wayne-and-arlene-chaplin-family-foundation-c-o-southern-glazer-s-wine-and-spirit-460547104" TargetMode="External" Id="rId1020"/><Relationship Type="http://schemas.openxmlformats.org/officeDocument/2006/relationships/hyperlink" Target="https://grantcue.com/foundations/the-gertrude-e-skelly-charitable-foundation-656085406" TargetMode="External" Id="rId1021"/><Relationship Type="http://schemas.openxmlformats.org/officeDocument/2006/relationships/hyperlink" Target="https://grantcue.com/foundations/the-beck-family-charitable-foundation-inc-990558483" TargetMode="External" Id="rId1022"/><Relationship Type="http://schemas.openxmlformats.org/officeDocument/2006/relationships/hyperlink" Target="https://grantcue.com/foundations/samuel-m-and-alma-catsman-foundation-311688805" TargetMode="External" Id="rId1023"/><Relationship Type="http://schemas.openxmlformats.org/officeDocument/2006/relationships/hyperlink" Target="https://grantcue.com/foundations/five-stones-fund-inc-fka-albert-shapiro-fund-521300277" TargetMode="External" Id="rId1024"/><Relationship Type="http://schemas.openxmlformats.org/officeDocument/2006/relationships/hyperlink" Target="https://grantcue.com/foundations/pat-moran-family-foundation-inc-205552465" TargetMode="External" Id="rId1025"/><Relationship Type="http://schemas.openxmlformats.org/officeDocument/2006/relationships/hyperlink" Target="https://grantcue.com/foundations/human-spirit-foundation-311663564" TargetMode="External" Id="rId1026"/><Relationship Type="http://schemas.openxmlformats.org/officeDocument/2006/relationships/hyperlink" Target="https://grantcue.com/foundations/rogers-family-foundation-inc-204934225" TargetMode="External" Id="rId1027"/><Relationship Type="http://schemas.openxmlformats.org/officeDocument/2006/relationships/hyperlink" Target="https://grantcue.com/foundations/abbhi-family-foundation-843757532" TargetMode="External" Id="rId1028"/><Relationship Type="http://schemas.openxmlformats.org/officeDocument/2006/relationships/hyperlink" Target="https://grantcue.com/foundations/conn-memorial-foundation-inc-590978713" TargetMode="External" Id="rId1029"/><Relationship Type="http://schemas.openxmlformats.org/officeDocument/2006/relationships/hyperlink" Target="https://grantcue.com/foundations/lillian-and-luis-fernandez-family-foundation-inc-274012727" TargetMode="External" Id="rId1030"/><Relationship Type="http://schemas.openxmlformats.org/officeDocument/2006/relationships/hyperlink" Target="https://grantcue.com/foundations/june-hirsch-jones-foundation-inc-im-412150553" TargetMode="External" Id="rId1031"/><Relationship Type="http://schemas.openxmlformats.org/officeDocument/2006/relationships/hyperlink" Target="https://grantcue.com/foundations/leomi-foundation-137257959" TargetMode="External" Id="rId1032"/><Relationship Type="http://schemas.openxmlformats.org/officeDocument/2006/relationships/hyperlink" Target="https://grantcue.com/foundations/david-minkin-foundation-550874960" TargetMode="External" Id="rId1033"/><Relationship Type="http://schemas.openxmlformats.org/officeDocument/2006/relationships/hyperlink" Target="https://grantcue.com/foundations/the-sexton-family-foundation-c-o-o-griffith-sexton-137106277" TargetMode="External" Id="rId1034"/><Relationship Type="http://schemas.openxmlformats.org/officeDocument/2006/relationships/hyperlink" Target="https://grantcue.com/foundations/mcdade-family-foundation-260800085" TargetMode="External" Id="rId1035"/><Relationship Type="http://schemas.openxmlformats.org/officeDocument/2006/relationships/hyperlink" Target="https://grantcue.com/foundations/john-h-robinson-and-barbara-j-robinson-charitable-trust-363990782" TargetMode="External" Id="rId1036"/><Relationship Type="http://schemas.openxmlformats.org/officeDocument/2006/relationships/hyperlink" Target="https://grantcue.com/foundations/the-william-beau-wrigley-jr-foundation-inc-814600661" TargetMode="External" Id="rId1037"/><Relationship Type="http://schemas.openxmlformats.org/officeDocument/2006/relationships/hyperlink" Target="https://grantcue.com/foundations/the-tammy-and-jay-levine-foundation-inc-c-o-louis-r-piscatelli-204398295" TargetMode="External" Id="rId1038"/><Relationship Type="http://schemas.openxmlformats.org/officeDocument/2006/relationships/hyperlink" Target="https://grantcue.com/foundations/rm-beall-sr-charitable-foundation-592851924" TargetMode="External" Id="rId1039"/><Relationship Type="http://schemas.openxmlformats.org/officeDocument/2006/relationships/hyperlink" Target="https://grantcue.com/foundations/the-vessel-204351596" TargetMode="External" Id="rId1040"/><Relationship Type="http://schemas.openxmlformats.org/officeDocument/2006/relationships/hyperlink" Target="https://grantcue.com/foundations/riley-family-education-foundation-inc-264485687" TargetMode="External" Id="rId1041"/><Relationship Type="http://schemas.openxmlformats.org/officeDocument/2006/relationships/hyperlink" Target="https://grantcue.com/foundations/john-j-nierling-jr-charitable-trust-xxxxx4001-866034609" TargetMode="External" Id="rId1042"/><Relationship Type="http://schemas.openxmlformats.org/officeDocument/2006/relationships/hyperlink" Target="https://grantcue.com/foundations/douglas-p-and-grace-f-herr-family-foundation-371392342" TargetMode="External" Id="rId1043"/><Relationship Type="http://schemas.openxmlformats.org/officeDocument/2006/relationships/hyperlink" Target="https://grantcue.com/foundations/godbold-foundation-inc-593455170" TargetMode="External" Id="rId1044"/><Relationship Type="http://schemas.openxmlformats.org/officeDocument/2006/relationships/hyperlink" Target="https://grantcue.com/foundations/louis-plansoen-fdn-co-ttee-016182253" TargetMode="External" Id="rId1045"/><Relationship Type="http://schemas.openxmlformats.org/officeDocument/2006/relationships/hyperlink" Target="https://grantcue.com/foundations/the-heiser-foundation-inc-593670526" TargetMode="External" Id="rId1046"/><Relationship Type="http://schemas.openxmlformats.org/officeDocument/2006/relationships/hyperlink" Target="https://grantcue.com/foundations/mostyn-foundation-inc-c-o-silvercrest-asset-management-136171217" TargetMode="External" Id="rId1047"/><Relationship Type="http://schemas.openxmlformats.org/officeDocument/2006/relationships/hyperlink" Target="https://grantcue.com/foundations/the-david-m-and-barbara-baldwin-fdn-inc-133391384" TargetMode="External" Id="rId1048"/><Relationship Type="http://schemas.openxmlformats.org/officeDocument/2006/relationships/hyperlink" Target="https://grantcue.com/foundations/lillian-anderson-family-charitable-foundation-inc-332211947" TargetMode="External" Id="rId1049"/><Relationship Type="http://schemas.openxmlformats.org/officeDocument/2006/relationships/hyperlink" Target="https://grantcue.com/foundations/the-tromble-family-foundation-306276832" TargetMode="External" Id="rId1050"/><Relationship Type="http://schemas.openxmlformats.org/officeDocument/2006/relationships/hyperlink" Target="https://grantcue.com/foundations/the-laverack-family-foundation-562307477" TargetMode="External" Id="rId1051"/><Relationship Type="http://schemas.openxmlformats.org/officeDocument/2006/relationships/hyperlink" Target="https://grantcue.com/foundations/karl-f-and-teryn-b-weintz-foundation-inc-932710415" TargetMode="External" Id="rId1052"/><Relationship Type="http://schemas.openxmlformats.org/officeDocument/2006/relationships/hyperlink" Target="https://grantcue.com/foundations/gogo-foundation-465139252" TargetMode="External" Id="rId1053"/><Relationship Type="http://schemas.openxmlformats.org/officeDocument/2006/relationships/hyperlink" Target="https://grantcue.com/foundations/the-matthew-j-and-anne-b-smith-foundation-inc-020536250" TargetMode="External" Id="rId1054"/><Relationship Type="http://schemas.openxmlformats.org/officeDocument/2006/relationships/hyperlink" Target="https://grantcue.com/foundations/neff-james-and-sunny-fdn-pia-061560827" TargetMode="External" Id="rId1055"/><Relationship Type="http://schemas.openxmlformats.org/officeDocument/2006/relationships/hyperlink" Target="https://grantcue.com/foundations/the-saunders-foundation-596152326" TargetMode="External" Id="rId1056"/><Relationship Type="http://schemas.openxmlformats.org/officeDocument/2006/relationships/hyperlink" Target="https://www.alberteinsteinfund.com/" TargetMode="External" Id="rId1057"/><Relationship Type="http://schemas.openxmlformats.org/officeDocument/2006/relationships/hyperlink" Target="https://grantcue.com/foundations/albert-e-and-birdie-w-einstein-fund-596127412" TargetMode="External" Id="rId1058"/><Relationship Type="http://schemas.openxmlformats.org/officeDocument/2006/relationships/hyperlink" Target="https://grantcue.com/foundations/robert-e-dods-family-foundation-inc-825068080" TargetMode="External" Id="rId1059"/><Relationship Type="http://schemas.openxmlformats.org/officeDocument/2006/relationships/hyperlink" Target="https://grantcue.com/foundations/faith-of-a-child-foundation-821403137" TargetMode="External" Id="rId1060"/><Relationship Type="http://schemas.openxmlformats.org/officeDocument/2006/relationships/hyperlink" Target="https://grantcue.com/foundations/kimmins-terrier-foundation-inc-593472911" TargetMode="External" Id="rId1061"/><Relationship Type="http://schemas.openxmlformats.org/officeDocument/2006/relationships/hyperlink" Target="https://grantcue.com/foundations/havenick-family-foundation-inc-812949314" TargetMode="External" Id="rId1062"/><Relationship Type="http://schemas.openxmlformats.org/officeDocument/2006/relationships/hyperlink" Target="https://grantcue.com/foundations/moving-lives-ahead-foundation-810878751" TargetMode="External" Id="rId1063"/><Relationship Type="http://schemas.openxmlformats.org/officeDocument/2006/relationships/hyperlink" Target="https://grantcue.com/foundations/tijeras-foundation-850456831" TargetMode="External" Id="rId1064"/><Relationship Type="http://schemas.openxmlformats.org/officeDocument/2006/relationships/hyperlink" Target="https://grantcue.com/foundations/z-garland-and-content-b-ferguson-charitable-203452007" TargetMode="External" Id="rId1065"/><Relationship Type="http://schemas.openxmlformats.org/officeDocument/2006/relationships/hyperlink" Target="https://grantcue.com/foundations/john-and-winifred-hayward-foundation-237363201" TargetMode="External" Id="rId1066"/><Relationship Type="http://schemas.openxmlformats.org/officeDocument/2006/relationships/hyperlink" Target="https://grantcue.com/foundations/arnold-simonsen-family-charitable-foundation-inc-261624741" TargetMode="External" Id="rId1067"/><Relationship Type="http://schemas.openxmlformats.org/officeDocument/2006/relationships/hyperlink" Target="https://grantcue.com/foundations/hudson-family-foundation-inc-650753612" TargetMode="External" Id="rId1068"/><Relationship Type="http://schemas.openxmlformats.org/officeDocument/2006/relationships/hyperlink" Target="https://grantcue.com/foundations/ira-s-barton-chessed-foundation-inc-271483807" TargetMode="External" Id="rId1069"/><Relationship Type="http://schemas.openxmlformats.org/officeDocument/2006/relationships/hyperlink" Target="https://grantcue.com/foundations/john-e-and-nellie-j-bastien-memorial-foundation-596160694" TargetMode="External" Id="rId1070"/><Relationship Type="http://schemas.openxmlformats.org/officeDocument/2006/relationships/hyperlink" Target="https://bbxcapital.com/ABOUT-US/BBX-CAPITAL-FOUNDATIO" TargetMode="External" Id="rId1071"/><Relationship Type="http://schemas.openxmlformats.org/officeDocument/2006/relationships/hyperlink" Target="https://grantcue.com/foundations/bbx-capital-foundation-inc-650499150" TargetMode="External" Id="rId1072"/><Relationship Type="http://schemas.openxmlformats.org/officeDocument/2006/relationships/hyperlink" Target="https://grantcue.com/foundations/the-schmidt-family-foundation-xxxxx3004-136808881" TargetMode="External" Id="rId1073"/><Relationship Type="http://schemas.openxmlformats.org/officeDocument/2006/relationships/hyperlink" Target="https://www.carolanfoundation.com/" TargetMode="External" Id="rId1074"/><Relationship Type="http://schemas.openxmlformats.org/officeDocument/2006/relationships/hyperlink" Target="https://grantcue.com/foundations/tina-and-richard-v-carolan-foundation-223085237" TargetMode="External" Id="rId1075"/><Relationship Type="http://schemas.openxmlformats.org/officeDocument/2006/relationships/hyperlink" Target="https://grantcue.com/foundations/beaver-street-foundation-inc-592714980" TargetMode="External" Id="rId1076"/><Relationship Type="http://schemas.openxmlformats.org/officeDocument/2006/relationships/hyperlink" Target="https://www.snpafoundation.org/" TargetMode="External" Id="rId1077"/><Relationship Type="http://schemas.openxmlformats.org/officeDocument/2006/relationships/hyperlink" Target="https://grantcue.com/foundations/southern-newspaper-publishers-association-foundation-inc-586066932" TargetMode="External" Id="rId1078"/><Relationship Type="http://schemas.openxmlformats.org/officeDocument/2006/relationships/hyperlink" Target="https://grantcue.com/foundations/magruder-chesley-g-fdn-im-591920736" TargetMode="External" Id="rId1079"/><Relationship Type="http://schemas.openxmlformats.org/officeDocument/2006/relationships/hyperlink" Target="https://grantcue.com/foundations/king-family-foundation-inc-202386711" TargetMode="External" Id="rId1080"/><Relationship Type="http://schemas.openxmlformats.org/officeDocument/2006/relationships/hyperlink" Target="https://grantcue.com/foundations/nathan-j-esformes-foundation-inc-854243879" TargetMode="External" Id="rId1081"/><Relationship Type="http://schemas.openxmlformats.org/officeDocument/2006/relationships/hyperlink" Target="https://grantcue.com/foundations/toll-brothers-foundation-853533872" TargetMode="External" Id="rId1082"/><Relationship Type="http://schemas.openxmlformats.org/officeDocument/2006/relationships/hyperlink" Target="https://grantcue.com/foundations/asofsky-family-foundation-inc-261446613" TargetMode="External" Id="rId1083"/><Relationship Type="http://schemas.openxmlformats.org/officeDocument/2006/relationships/hyperlink" Target="https://grantcue.com/foundations/camp-rotary-foundation-inc-592011019" TargetMode="External" Id="rId1084"/><Relationship Type="http://schemas.openxmlformats.org/officeDocument/2006/relationships/hyperlink" Target="https://grantcue.com/foundations/the-len-ari-foundation-inc-201317221" TargetMode="External" Id="rId1085"/><Relationship Type="http://schemas.openxmlformats.org/officeDocument/2006/relationships/hyperlink" Target="https://grantcue.com/foundations/dugas-family-foundation-inc-263847853" TargetMode="External" Id="rId1086"/><Relationship Type="http://schemas.openxmlformats.org/officeDocument/2006/relationships/hyperlink" Target="https://grantcue.com/foundations/jess-and-brewster-j-durkee-foundation-593293247" TargetMode="External" Id="rId1087"/><Relationship Type="http://schemas.openxmlformats.org/officeDocument/2006/relationships/hyperlink" Target="https://grantcue.com/foundations/barton-and-shirley-weisman-foundation-inc-582684069" TargetMode="External" Id="rId1088"/><Relationship Type="http://schemas.openxmlformats.org/officeDocument/2006/relationships/hyperlink" Target="https://grantcue.com/foundations/robert-and-paula-boykin-family-foundation-550791061" TargetMode="External" Id="rId1089"/><Relationship Type="http://schemas.openxmlformats.org/officeDocument/2006/relationships/hyperlink" Target="https://grantcue.com/foundations/jerry-and-nancy-perry-family-foundation-436877235" TargetMode="External" Id="rId1090"/><Relationship Type="http://schemas.openxmlformats.org/officeDocument/2006/relationships/hyperlink" Target="https://grantcue.com/foundations/yellow-crowned-foundation-c-o-banknote-capital-357144790" TargetMode="External" Id="rId1091"/><Relationship Type="http://schemas.openxmlformats.org/officeDocument/2006/relationships/hyperlink" Target="https://grantcue.com/foundations/thomas-rutherfoord-foundation-c-o-pathstone-202057953" TargetMode="External" Id="rId1092"/><Relationship Type="http://schemas.openxmlformats.org/officeDocument/2006/relationships/hyperlink" Target="https://grantcue.com/foundations/gagnon-foundation-inc-202302405" TargetMode="External" Id="rId1093"/><Relationship Type="http://schemas.openxmlformats.org/officeDocument/2006/relationships/hyperlink" Target="https://grantcue.com/foundations/matthew-6-foundation-872852724" TargetMode="External" Id="rId1094"/><Relationship Type="http://schemas.openxmlformats.org/officeDocument/2006/relationships/hyperlink" Target="https://grantcue.com/foundations/ronald-and-geri-yonover-foundation-367296696" TargetMode="External" Id="rId1095"/><Relationship Type="http://schemas.openxmlformats.org/officeDocument/2006/relationships/hyperlink" Target="https://grantcue.com/foundations/calvin-a-king-and-jean-c-king-charitable-foundation-inc-454080483" TargetMode="External" Id="rId1096"/><Relationship Type="http://schemas.openxmlformats.org/officeDocument/2006/relationships/hyperlink" Target="https://grantcue.com/foundations/festus-and-helen-stacy-foundation-ii-206712263" TargetMode="External" Id="rId1097"/><Relationship Type="http://schemas.openxmlformats.org/officeDocument/2006/relationships/hyperlink" Target="https://grantcue.com/foundations/the-chadbourne-demaria-foundation-inc-592126313" TargetMode="External" Id="rId1098"/><Relationship Type="http://schemas.openxmlformats.org/officeDocument/2006/relationships/hyperlink" Target="https://grantcue.com/foundations/open-minds-align-foundation-inc-852806214" TargetMode="External" Id="rId1099"/><Relationship Type="http://schemas.openxmlformats.org/officeDocument/2006/relationships/hyperlink" Target="https://grantcue.com/foundations/the-colen-foundation-inc-592474711" TargetMode="External" Id="rId1100"/><Relationship Type="http://schemas.openxmlformats.org/officeDocument/2006/relationships/hyperlink" Target="https://grantcue.com/foundations/john-and-janice-howie-foundation-311755447" TargetMode="External" Id="rId1101"/><Relationship Type="http://schemas.openxmlformats.org/officeDocument/2006/relationships/hyperlink" Target="https://grantcue.com/foundations/w-iii-foundation-inc-832764804" TargetMode="External" Id="rId1102"/><Relationship Type="http://schemas.openxmlformats.org/officeDocument/2006/relationships/hyperlink" Target="https://grantcue.com/foundations/the-james-m-and-margaret-v-stine-foundation-inc-232834787" TargetMode="External" Id="rId1103"/><Relationship Type="http://schemas.openxmlformats.org/officeDocument/2006/relationships/hyperlink" Target="https://grantcue.com/foundations/amicus-foundation-inc-136075489" TargetMode="External" Id="rId1104"/><Relationship Type="http://schemas.openxmlformats.org/officeDocument/2006/relationships/hyperlink" Target="https://grantcue.com/foundations/warwick-foundation-363499673" TargetMode="External" Id="rId1105"/><Relationship Type="http://schemas.openxmlformats.org/officeDocument/2006/relationships/hyperlink" Target="https://grantcue.com/foundations/levine-family-foundation-813859777" TargetMode="External" Id="rId1106"/><Relationship Type="http://schemas.openxmlformats.org/officeDocument/2006/relationships/hyperlink" Target="https://grantcue.com/foundations/tibbals-foundation-581830372" TargetMode="External" Id="rId1107"/><Relationship Type="http://schemas.openxmlformats.org/officeDocument/2006/relationships/hyperlink" Target="https://www.carnegiehero.org/" TargetMode="External" Id="rId1108"/><Relationship Type="http://schemas.openxmlformats.org/officeDocument/2006/relationships/hyperlink" Target="https://grantcue.com/foundations/carnegie-hero-fund-commission-251062730" TargetMode="External" Id="rId1109"/><Relationship Type="http://schemas.openxmlformats.org/officeDocument/2006/relationships/hyperlink" Target="https://grantcue.com/foundations/tom-and-kathy-shannon-family-foundation-inc-208070461" TargetMode="External" Id="rId1110"/><Relationship Type="http://schemas.openxmlformats.org/officeDocument/2006/relationships/hyperlink" Target="https://grantcue.com/foundations/the-adames-foundation-c-o-intentional-philanthropy-llc-843265498" TargetMode="External" Id="rId1111"/><Relationship Type="http://schemas.openxmlformats.org/officeDocument/2006/relationships/hyperlink" Target="https://kandpholdings.com/" TargetMode="External" Id="rId1112"/><Relationship Type="http://schemas.openxmlformats.org/officeDocument/2006/relationships/hyperlink" Target="https://grantcue.com/foundations/drs-kiran-and-pallavi-patel-family-foundation-inc-203916634" TargetMode="External" Id="rId1113"/><Relationship Type="http://schemas.openxmlformats.org/officeDocument/2006/relationships/hyperlink" Target="https://grantcue.com/foundations/mas-family-foundation-650572351" TargetMode="External" Id="rId1114"/><Relationship Type="http://schemas.openxmlformats.org/officeDocument/2006/relationships/hyperlink" Target="https://stellar.net/WHO-WE-ARE/STELLAR-FOUNDATION/" TargetMode="External" Id="rId1115"/><Relationship Type="http://schemas.openxmlformats.org/officeDocument/2006/relationships/hyperlink" Target="https://grantcue.com/foundations/stellar-foundation-203808875" TargetMode="External" Id="rId1116"/><Relationship Type="http://schemas.openxmlformats.org/officeDocument/2006/relationships/hyperlink" Target="https://grantcue.com/foundations/esther-b-o-keeffe-charitable-foundation-650244287" TargetMode="External" Id="rId1117"/><Relationship Type="http://schemas.openxmlformats.org/officeDocument/2006/relationships/hyperlink" Target="https://grantcue.com/foundations/katherine-g-young-private-foundation-397008822" TargetMode="External" Id="rId1118"/><Relationship Type="http://schemas.openxmlformats.org/officeDocument/2006/relationships/hyperlink" Target="https://grantcue.com/foundations/howard-and-brenda-sheridan-fam-fdn-466879829" TargetMode="External" Id="rId1119"/><Relationship Type="http://schemas.openxmlformats.org/officeDocument/2006/relationships/hyperlink" Target="https://grantcue.com/foundations/the-marcus-foundation-inc-581815651" TargetMode="External" Id="rId1120"/><Relationship Type="http://schemas.openxmlformats.org/officeDocument/2006/relationships/hyperlink" Target="https://www.woodruff.org/" TargetMode="External" Id="rId1121"/><Relationship Type="http://schemas.openxmlformats.org/officeDocument/2006/relationships/hyperlink" Target="https://grantcue.com/foundations/robert-w-woodruff-foundation-inc-581695425" TargetMode="External" Id="rId1122"/><Relationship Type="http://schemas.openxmlformats.org/officeDocument/2006/relationships/hyperlink" Target="https://grantcue.com/foundations/the-arthur-m-blank-family-foundation-383983213" TargetMode="External" Id="rId1123"/><Relationship Type="http://schemas.openxmlformats.org/officeDocument/2006/relationships/hyperlink" Target="https://www.jbwhitehead.org/" TargetMode="External" Id="rId1124"/><Relationship Type="http://schemas.openxmlformats.org/officeDocument/2006/relationships/hyperlink" Target="https://grantcue.com/foundations/joseph-b-whitehead-foundation-586001954" TargetMode="External" Id="rId1125"/><Relationship Type="http://schemas.openxmlformats.org/officeDocument/2006/relationships/hyperlink" Target="https://grantcue.com/foundations/haplotace-foundation-631182139" TargetMode="External" Id="rId1126"/><Relationship Type="http://schemas.openxmlformats.org/officeDocument/2006/relationships/hyperlink" Target="https://grantcue.com/foundations/masters-tournament-foundation-inc-274452110" TargetMode="External" Id="rId1127"/><Relationship Type="http://schemas.openxmlformats.org/officeDocument/2006/relationships/hyperlink" Target="https://grantcue.com/foundations/holland-m-ware-charitable-foundation-593666403" TargetMode="External" Id="rId1128"/><Relationship Type="http://schemas.openxmlformats.org/officeDocument/2006/relationships/hyperlink" Target="https://www.lpevans.org/" TargetMode="External" Id="rId1129"/><Relationship Type="http://schemas.openxmlformats.org/officeDocument/2006/relationships/hyperlink" Target="https://grantcue.com/foundations/lettie-pate-evans-foundation-inc-586004644" TargetMode="External" Id="rId1130"/><Relationship Type="http://schemas.openxmlformats.org/officeDocument/2006/relationships/hyperlink" Target="https://grantcue.com/foundations/the-ma-ran-foundation-c-o-rfa-management-co-llc-586263945" TargetMode="External" Id="rId1131"/><Relationship Type="http://schemas.openxmlformats.org/officeDocument/2006/relationships/hyperlink" Target="https://www.coxfoundation.com/" TargetMode="External" Id="rId1132"/><Relationship Type="http://schemas.openxmlformats.org/officeDocument/2006/relationships/hyperlink" Target="https://grantcue.com/foundations/james-m-cox-foundation-of-georgia-inc-586032469" TargetMode="External" Id="rId1133"/><Relationship Type="http://schemas.openxmlformats.org/officeDocument/2006/relationships/hyperlink" Target="http://www.jbcf.org/" TargetMode="External" Id="rId1134"/><Relationship Type="http://schemas.openxmlformats.org/officeDocument/2006/relationships/hyperlink" Target="https://grantcue.com/foundations/j-bulow-campbell-foundation-580566149" TargetMode="External" Id="rId1135"/><Relationship Type="http://schemas.openxmlformats.org/officeDocument/2006/relationships/hyperlink" Target="https://grantcue.com/foundations/the-o-wayne-rollins-foundation-c-o-rfa-management-co-llc-586066677" TargetMode="External" Id="rId1136"/><Relationship Type="http://schemas.openxmlformats.org/officeDocument/2006/relationships/hyperlink" Target="https://www.delta.com/us/en/about-delta/community-engagement/overview" TargetMode="External" Id="rId1137"/><Relationship Type="http://schemas.openxmlformats.org/officeDocument/2006/relationships/hyperlink" Target="https://grantcue.com/foundations/delta-air-lines-foundation-586073119" TargetMode="External" Id="rId1138"/><Relationship Type="http://schemas.openxmlformats.org/officeDocument/2006/relationships/hyperlink" Target="https://grantcue.com/foundations/chestnut-family-foundation-814986125" TargetMode="External" Id="rId1139"/><Relationship Type="http://schemas.openxmlformats.org/officeDocument/2006/relationships/hyperlink" Target="https://grantcue.com/foundations/the-pentecost-foundation-271471062" TargetMode="External" Id="rId1140"/><Relationship Type="http://schemas.openxmlformats.org/officeDocument/2006/relationships/hyperlink" Target="https://www.goizuetafoundation.org/" TargetMode="External" Id="rId1141"/><Relationship Type="http://schemas.openxmlformats.org/officeDocument/2006/relationships/hyperlink" Target="https://grantcue.com/foundations/the-goizueta-foundation-inc-463022974" TargetMode="External" Id="rId1142"/><Relationship Type="http://schemas.openxmlformats.org/officeDocument/2006/relationships/hyperlink" Target="https://grantcue.com/foundations/the-imlay-foundation-inc-581868936" TargetMode="External" Id="rId1143"/><Relationship Type="http://schemas.openxmlformats.org/officeDocument/2006/relationships/hyperlink" Target="https://grantcue.com/foundations/conduit-foundation-c-o-jared-l-dodd-taft-043684566" TargetMode="External" Id="rId1144"/><Relationship Type="http://schemas.openxmlformats.org/officeDocument/2006/relationships/hyperlink" Target="https://grantcue.com/foundations/aec-trust-366725987" TargetMode="External" Id="rId1145"/><Relationship Type="http://schemas.openxmlformats.org/officeDocument/2006/relationships/hyperlink" Target="https://grantcue.com/foundations/david-r-clare-and-margaret-c-clare-fnd-650300004" TargetMode="External" Id="rId1146"/><Relationship Type="http://schemas.openxmlformats.org/officeDocument/2006/relationships/hyperlink" Target="https://grantcue.com/foundations/southern-company-charitable-foundation-inc-582514027" TargetMode="External" Id="rId1147"/><Relationship Type="http://schemas.openxmlformats.org/officeDocument/2006/relationships/hyperlink" Target="https://grantcue.com/foundations/luluma-charitable-trust-xxxxx8009-367754898" TargetMode="External" Id="rId1148"/><Relationship Type="http://schemas.openxmlformats.org/officeDocument/2006/relationships/hyperlink" Target="https://www.georgiapower.com/our-impact/community/giving-back/about-grants.html" TargetMode="External" Id="rId1149"/><Relationship Type="http://schemas.openxmlformats.org/officeDocument/2006/relationships/hyperlink" Target="https://grantcue.com/foundations/georgia-power-foundation-inc-581709417" TargetMode="External" Id="rId1150"/><Relationship Type="http://schemas.openxmlformats.org/officeDocument/2006/relationships/hyperlink" Target="https://grantcue.com/foundations/the-seaman-foundation-inc-593631102" TargetMode="External" Id="rId1151"/><Relationship Type="http://schemas.openxmlformats.org/officeDocument/2006/relationships/hyperlink" Target="https://www.mrbf.org/" TargetMode="External" Id="rId1152"/><Relationship Type="http://schemas.openxmlformats.org/officeDocument/2006/relationships/hyperlink" Target="https://grantcue.com/foundations/mary-reynolds-babcock-foundation-incorporated-560690140" TargetMode="External" Id="rId1153"/><Relationship Type="http://schemas.openxmlformats.org/officeDocument/2006/relationships/hyperlink" Target="https://grantcue.com/foundations/the-gary-w-rollins-foundation-c-o-rfa-management-co-llc-586263946" TargetMode="External" Id="rId1154"/><Relationship Type="http://schemas.openxmlformats.org/officeDocument/2006/relationships/hyperlink" Target="https://grantcue.com/foundations/henry-and-etta-raye-hirsch-heritage-foundation-inc-900292867" TargetMode="External" Id="rId1155"/><Relationship Type="http://schemas.openxmlformats.org/officeDocument/2006/relationships/hyperlink" Target="https://grantcue.com/foundations/the-zeist-foundation-inc-581890927" TargetMode="External" Id="rId1156"/><Relationship Type="http://schemas.openxmlformats.org/officeDocument/2006/relationships/hyperlink" Target="https://grantcue.com/foundations/the-chantal-and-tommy-bagwell-foundation-inc-582176142" TargetMode="External" Id="rId1157"/><Relationship Type="http://schemas.openxmlformats.org/officeDocument/2006/relationships/hyperlink" Target="https://grantcue.com/foundations/richard-and-barbara-gaby-foundation-202110682" TargetMode="External" Id="rId1158"/><Relationship Type="http://schemas.openxmlformats.org/officeDocument/2006/relationships/hyperlink" Target="https://grantcue.com/foundations/abraham-j-and-phyllis-katz-foundation-116442077" TargetMode="External" Id="rId1159"/><Relationship Type="http://schemas.openxmlformats.org/officeDocument/2006/relationships/hyperlink" Target="https://grantcue.com/foundations/the-gift-of-hope-foundation-inc-813228721" TargetMode="External" Id="rId1160"/><Relationship Type="http://schemas.openxmlformats.org/officeDocument/2006/relationships/hyperlink" Target="https://grantcue.com/foundations/suntrust-bank-charitable-irr-tr-1071-546054608" TargetMode="External" Id="rId1161"/><Relationship Type="http://schemas.openxmlformats.org/officeDocument/2006/relationships/hyperlink" Target="https://grantcue.com/foundations/the-pittulloch-foundation-inc-581651352" TargetMode="External" Id="rId1162"/><Relationship Type="http://schemas.openxmlformats.org/officeDocument/2006/relationships/hyperlink" Target="https://grantcue.com/foundations/the-john-and-rosemary-brown-family-foundation-586343478" TargetMode="External" Id="rId1163"/><Relationship Type="http://schemas.openxmlformats.org/officeDocument/2006/relationships/hyperlink" Target="https://grantcue.com/foundations/the-anna-sue-and-bob-shaw-foundation-461736345" TargetMode="External" Id="rId1164"/><Relationship Type="http://schemas.openxmlformats.org/officeDocument/2006/relationships/hyperlink" Target="https://grantcue.com/foundations/al-williams-jr-family-foundation-inc-581650389" TargetMode="External" Id="rId1165"/><Relationship Type="http://schemas.openxmlformats.org/officeDocument/2006/relationships/hyperlink" Target="https://grantcue.com/foundations/bradley-turner-foundation-inc-586032142" TargetMode="External" Id="rId1166"/><Relationship Type="http://schemas.openxmlformats.org/officeDocument/2006/relationships/hyperlink" Target="https://grantcue.com/foundations/bill-and-carol-latimer-charitable-foundation-203450991" TargetMode="External" Id="rId1167"/><Relationship Type="http://schemas.openxmlformats.org/officeDocument/2006/relationships/hyperlink" Target="https://grantcue.com/foundations/wih-and-lula-e-pitts-foundation-586026047" TargetMode="External" Id="rId1168"/><Relationship Type="http://schemas.openxmlformats.org/officeDocument/2006/relationships/hyperlink" Target="https://www.peytonanderson.org/" TargetMode="External" Id="rId1169"/><Relationship Type="http://schemas.openxmlformats.org/officeDocument/2006/relationships/hyperlink" Target="https://grantcue.com/foundations/the-peyton-anderson-foundation-581803562" TargetMode="External" Id="rId1170"/><Relationship Type="http://schemas.openxmlformats.org/officeDocument/2006/relationships/hyperlink" Target="https://grantcue.com/foundations/tr-w-i-h-pitts-memorial-fund-586374908" TargetMode="External" Id="rId1171"/><Relationship Type="http://schemas.openxmlformats.org/officeDocument/2006/relationships/hyperlink" Target="https://grantcue.com/foundations/the-whitcomb-family-foundation-inc-475620198" TargetMode="External" Id="rId1172"/><Relationship Type="http://schemas.openxmlformats.org/officeDocument/2006/relationships/hyperlink" Target="https://grantcue.com/foundations/richard-and-joan-ringoen-family-foundation-inc-351803115" TargetMode="External" Id="rId1173"/><Relationship Type="http://schemas.openxmlformats.org/officeDocument/2006/relationships/hyperlink" Target="https://grantcue.com/foundations/fraser-parker-foundation-586212344" TargetMode="External" Id="rId1174"/><Relationship Type="http://schemas.openxmlformats.org/officeDocument/2006/relationships/hyperlink" Target="https://grantcue.com/foundations/the-knox-foundation-586163728" TargetMode="External" Id="rId1175"/><Relationship Type="http://schemas.openxmlformats.org/officeDocument/2006/relationships/hyperlink" Target="https://kelin.org/" TargetMode="External" Id="rId1176"/><Relationship Type="http://schemas.openxmlformats.org/officeDocument/2006/relationships/hyperlink" Target="https://grantcue.com/foundations/the-kelin-foundation-586412965" TargetMode="External" Id="rId1177"/><Relationship Type="http://schemas.openxmlformats.org/officeDocument/2006/relationships/hyperlink" Target="https://grantcue.com/foundations/harley-langdale-jr-foundation-inc-586033293" TargetMode="External" Id="rId1178"/><Relationship Type="http://schemas.openxmlformats.org/officeDocument/2006/relationships/hyperlink" Target="https://grantcue.com/foundations/the-gaby-family-foundation-453956268" TargetMode="External" Id="rId1179"/><Relationship Type="http://schemas.openxmlformats.org/officeDocument/2006/relationships/hyperlink" Target="https://grantcue.com/foundations/speedwell-foundation-223764378" TargetMode="External" Id="rId1180"/><Relationship Type="http://schemas.openxmlformats.org/officeDocument/2006/relationships/hyperlink" Target="https://grantcue.com/foundations/teague-family-foundation-262363544" TargetMode="External" Id="rId1181"/><Relationship Type="http://schemas.openxmlformats.org/officeDocument/2006/relationships/hyperlink" Target="https://grantcue.com/foundations/the-dorothy-v-and-n-logan-lewis-foundation-inc-581365128" TargetMode="External" Id="rId1182"/><Relationship Type="http://schemas.openxmlformats.org/officeDocument/2006/relationships/hyperlink" Target="https://grantcue.com/foundations/mildred-miller-fort-foundation-inc-581991612" TargetMode="External" Id="rId1183"/><Relationship Type="http://schemas.openxmlformats.org/officeDocument/2006/relationships/hyperlink" Target="https://grantcue.com/foundations/john-c-lasko-foundation-276173297" TargetMode="External" Id="rId1184"/><Relationship Type="http://schemas.openxmlformats.org/officeDocument/2006/relationships/hyperlink" Target="https://grantcue.com/foundations/trailsend-foundation-237256190" TargetMode="External" Id="rId1185"/><Relationship Type="http://schemas.openxmlformats.org/officeDocument/2006/relationships/hyperlink" Target="https://grantcue.com/foundations/doll-family-foundation-c-o-robert-c-doll-jr-522254198" TargetMode="External" Id="rId1186"/><Relationship Type="http://schemas.openxmlformats.org/officeDocument/2006/relationships/hyperlink" Target="https://grantcue.com/foundations/southern-company-gas-charitable-foundation-inc-582399946" TargetMode="External" Id="rId1187"/><Relationship Type="http://schemas.openxmlformats.org/officeDocument/2006/relationships/hyperlink" Target="https://grantcue.com/foundations/anverse-inc-582507031" TargetMode="External" Id="rId1188"/><Relationship Type="http://schemas.openxmlformats.org/officeDocument/2006/relationships/hyperlink" Target="https://grantcue.com/foundations/the-isdell-family-foundation-206759053" TargetMode="External" Id="rId1189"/><Relationship Type="http://schemas.openxmlformats.org/officeDocument/2006/relationships/hyperlink" Target="https://grantcue.com/foundations/the-luther-and-susie-harrison-foundation-inc-582169694" TargetMode="External" Id="rId1190"/><Relationship Type="http://schemas.openxmlformats.org/officeDocument/2006/relationships/hyperlink" Target="https://grantcue.com/foundations/the-wilson-family-foundation-562042058" TargetMode="External" Id="rId1191"/><Relationship Type="http://schemas.openxmlformats.org/officeDocument/2006/relationships/hyperlink" Target="https://grantcue.com/foundations/john-w-mashburn-charitable-trust-273958145" TargetMode="External" Id="rId1192"/><Relationship Type="http://schemas.openxmlformats.org/officeDocument/2006/relationships/hyperlink" Target="https://grantcue.com/foundations/edward-c-fogg-iii-and-lisbeth-a-fogg-charitable-trust-586271249" TargetMode="External" Id="rId1193"/><Relationship Type="http://schemas.openxmlformats.org/officeDocument/2006/relationships/hyperlink" Target="https://grantcue.com/foundations/turner-foundation-inc-581924590" TargetMode="External" Id="rId1194"/><Relationship Type="http://schemas.openxmlformats.org/officeDocument/2006/relationships/hyperlink" Target="https://grantcue.com/foundations/william-howard-flowers-jr-foundation-inc-581399036" TargetMode="External" Id="rId1195"/><Relationship Type="http://schemas.openxmlformats.org/officeDocument/2006/relationships/hyperlink" Target="https://grantcue.com/foundations/blake-family-foundation-inc-474945600" TargetMode="External" Id="rId1196"/><Relationship Type="http://schemas.openxmlformats.org/officeDocument/2006/relationships/hyperlink" Target="https://grantcue.com/foundations/lakshan-foundation-inc-843298250" TargetMode="External" Id="rId1197"/><Relationship Type="http://schemas.openxmlformats.org/officeDocument/2006/relationships/hyperlink" Target="https://grantcue.com/foundations/the-carlos-and-marguerite-mason-fdn-581996431" TargetMode="External" Id="rId1198"/><Relationship Type="http://schemas.openxmlformats.org/officeDocument/2006/relationships/hyperlink" Target="https://grantcue.com/foundations/collins-family-impact-foundation-inc-934942452" TargetMode="External" Id="rId1199"/><Relationship Type="http://schemas.openxmlformats.org/officeDocument/2006/relationships/hyperlink" Target="https://grantcue.com/foundations/the-ellis-foundation-inc-26-28165-586362281" TargetMode="External" Id="rId1200"/><Relationship Type="http://schemas.openxmlformats.org/officeDocument/2006/relationships/hyperlink" Target="https://www.hudgensfoundation.org/" TargetMode="External" Id="rId1201"/><Relationship Type="http://schemas.openxmlformats.org/officeDocument/2006/relationships/hyperlink" Target="https://grantcue.com/foundations/the-scott-hudgens-family-foundation-inc-582513020" TargetMode="External" Id="rId1202"/><Relationship Type="http://schemas.openxmlformats.org/officeDocument/2006/relationships/hyperlink" Target="https://grantcue.com/foundations/edward-john-noble-foundation-inc-061055586" TargetMode="External" Id="rId1203"/><Relationship Type="http://schemas.openxmlformats.org/officeDocument/2006/relationships/hyperlink" Target="https://grantcue.com/foundations/kauffman-foundation-inc-273760860" TargetMode="External" Id="rId1204"/><Relationship Type="http://schemas.openxmlformats.org/officeDocument/2006/relationships/hyperlink" Target="https://grantcue.com/foundations/stuart-and-eulene-murray-foundation-c-o-kelly-boudreau-trustee-581936483" TargetMode="External" Id="rId1205"/><Relationship Type="http://schemas.openxmlformats.org/officeDocument/2006/relationships/hyperlink" Target="https://grantcue.com/foundations/ananda-fund-009146-000-516508174" TargetMode="External" Id="rId1206"/><Relationship Type="http://schemas.openxmlformats.org/officeDocument/2006/relationships/hyperlink" Target="https://grantcue.com/foundations/the-norman-and-elizabeth-hahn-family-foundation-256818477" TargetMode="External" Id="rId1207"/><Relationship Type="http://schemas.openxmlformats.org/officeDocument/2006/relationships/hyperlink" Target="https://grantcue.com/foundations/the-herman-j-russell-foundation-586343476" TargetMode="External" Id="rId1208"/><Relationship Type="http://schemas.openxmlformats.org/officeDocument/2006/relationships/hyperlink" Target="https://grantcue.com/foundations/the-sparrow-charitable-foundation-200488561" TargetMode="External" Id="rId1209"/><Relationship Type="http://schemas.openxmlformats.org/officeDocument/2006/relationships/hyperlink" Target="https://grantcue.com/foundations/global-support-and-development-832504447" TargetMode="External" Id="rId1210"/><Relationship Type="http://schemas.openxmlformats.org/officeDocument/2006/relationships/hyperlink" Target="http://www.lanierfamilyfoundation.org/" TargetMode="External" Id="rId1211"/><Relationship Type="http://schemas.openxmlformats.org/officeDocument/2006/relationships/hyperlink" Target="https://grantcue.com/foundations/the-sartain-lanier-family-foundation-inc-586045056" TargetMode="External" Id="rId1212"/><Relationship Type="http://schemas.openxmlformats.org/officeDocument/2006/relationships/hyperlink" Target="https://grantcue.com/foundations/the-ray-c-anderson-foundation-inc-581867303" TargetMode="External" Id="rId1213"/><Relationship Type="http://schemas.openxmlformats.org/officeDocument/2006/relationships/hyperlink" Target="https://grantcue.com/foundations/the-daniel-p-amos-family-foundation-582005391" TargetMode="External" Id="rId1214"/><Relationship Type="http://schemas.openxmlformats.org/officeDocument/2006/relationships/hyperlink" Target="https://grantcue.com/foundations/the-sara-giles-moore-foundation-586343477" TargetMode="External" Id="rId1215"/><Relationship Type="http://schemas.openxmlformats.org/officeDocument/2006/relationships/hyperlink" Target="https://grantcue.com/foundations/assurant-foundation-133156497" TargetMode="External" Id="rId1216"/><Relationship Type="http://schemas.openxmlformats.org/officeDocument/2006/relationships/hyperlink" Target="https://grantcue.com/foundations/watkins-christian-foundation-inc-581494832" TargetMode="External" Id="rId1217"/><Relationship Type="http://schemas.openxmlformats.org/officeDocument/2006/relationships/hyperlink" Target="https://grantcue.com/foundations/ncr-foundation-316030860" TargetMode="External" Id="rId1218"/><Relationship Type="http://schemas.openxmlformats.org/officeDocument/2006/relationships/hyperlink" Target="https://www.georgiahealthinitiative.org/" TargetMode="External" Id="rId1219"/><Relationship Type="http://schemas.openxmlformats.org/officeDocument/2006/relationships/hyperlink" Target="https://grantcue.com/foundations/georgia-health-initiative-inc-582418091" TargetMode="External" Id="rId1220"/><Relationship Type="http://schemas.openxmlformats.org/officeDocument/2006/relationships/hyperlink" Target="https://grantcue.com/foundations/the-correll-family-foundation-134311179" TargetMode="External" Id="rId1221"/><Relationship Type="http://schemas.openxmlformats.org/officeDocument/2006/relationships/hyperlink" Target="https://grantcue.com/foundations/kolibri-foundation-inc-134003955" TargetMode="External" Id="rId1222"/><Relationship Type="http://schemas.openxmlformats.org/officeDocument/2006/relationships/hyperlink" Target="https://grantcue.com/foundations/lewis-hall-and-mildred-sasser-singletary-foundation-inc-581906094" TargetMode="External" Id="rId1223"/><Relationship Type="http://schemas.openxmlformats.org/officeDocument/2006/relationships/hyperlink" Target="https://grantcue.com/foundations/the-martha-and-wilton-looney-foundation-inc-582022885" TargetMode="External" Id="rId1224"/><Relationship Type="http://schemas.openxmlformats.org/officeDocument/2006/relationships/hyperlink" Target="https://www.tullfoundation.org/" TargetMode="External" Id="rId1225"/><Relationship Type="http://schemas.openxmlformats.org/officeDocument/2006/relationships/hyperlink" Target="https://grantcue.com/foundations/tull-charitable-foundation-inc-581687028" TargetMode="External" Id="rId1226"/><Relationship Type="http://schemas.openxmlformats.org/officeDocument/2006/relationships/hyperlink" Target="https://grantcue.com/foundations/engelke-family-foundation-inc-461474140" TargetMode="External" Id="rId1227"/><Relationship Type="http://schemas.openxmlformats.org/officeDocument/2006/relationships/hyperlink" Target="https://grantcue.com/foundations/george-w-strickland-jr-foundation-inc-203896627" TargetMode="External" Id="rId1228"/><Relationship Type="http://schemas.openxmlformats.org/officeDocument/2006/relationships/hyperlink" Target="https://grantcue.com/foundations/the-r-harold-and-patsy-harrison-foundation-inc-832187779" TargetMode="External" Id="rId1229"/><Relationship Type="http://schemas.openxmlformats.org/officeDocument/2006/relationships/hyperlink" Target="https://grantcue.com/foundations/john-and-polly-sparks-foundation-272992779" TargetMode="External" Id="rId1230"/><Relationship Type="http://schemas.openxmlformats.org/officeDocument/2006/relationships/hyperlink" Target="https://grantcue.com/foundations/rosenberg-family-foundation-inc-582166389" TargetMode="External" Id="rId1231"/><Relationship Type="http://schemas.openxmlformats.org/officeDocument/2006/relationships/hyperlink" Target="https://grantcue.com/foundations/williams-family-foundation-of-georgia-inc-581414850" TargetMode="External" Id="rId1232"/><Relationship Type="http://schemas.openxmlformats.org/officeDocument/2006/relationships/hyperlink" Target="https://grantcue.com/foundations/wl-amos-sr-foundation-inc-co-william-l-amos-iii-582399470" TargetMode="External" Id="rId1233"/><Relationship Type="http://schemas.openxmlformats.org/officeDocument/2006/relationships/hyperlink" Target="https://grantcue.com/foundations/covenant-foundation-inc-586035088" TargetMode="External" Id="rId1234"/><Relationship Type="http://schemas.openxmlformats.org/officeDocument/2006/relationships/hyperlink" Target="https://grantcue.com/foundations/michel-and-claire-gudefin-family-foundation-inc-455624811" TargetMode="External" Id="rId1235"/><Relationship Type="http://schemas.openxmlformats.org/officeDocument/2006/relationships/hyperlink" Target="https://grantcue.com/foundations/william-josef-foundation-inc-208075941" TargetMode="External" Id="rId1236"/><Relationship Type="http://schemas.openxmlformats.org/officeDocument/2006/relationships/hyperlink" Target="https://www.hartfamilyfoundation.org/" TargetMode="External" Id="rId1237"/><Relationship Type="http://schemas.openxmlformats.org/officeDocument/2006/relationships/hyperlink" Target="https://grantcue.com/foundations/the-hart-family-foundation-inc-814721696" TargetMode="External" Id="rId1238"/><Relationship Type="http://schemas.openxmlformats.org/officeDocument/2006/relationships/hyperlink" Target="https://grantcue.com/foundations/barbara-and-sanford-h-orkin-family-foundation-inc-581451650" TargetMode="External" Id="rId1239"/><Relationship Type="http://schemas.openxmlformats.org/officeDocument/2006/relationships/hyperlink" Target="https://grantcue.com/foundations/the-lloyd-and-vivian-noble-foundation-586468818" TargetMode="External" Id="rId1240"/><Relationship Type="http://schemas.openxmlformats.org/officeDocument/2006/relationships/hyperlink" Target="https://grantcue.com/foundations/melvin-douglas-and-victoria-kay-ivester-foundation-inc-454004727" TargetMode="External" Id="rId1241"/><Relationship Type="http://schemas.openxmlformats.org/officeDocument/2006/relationships/hyperlink" Target="https://grantcue.com/foundations/tw-marian-w-ottley-atlanta-main-586222004" TargetMode="External" Id="rId1242"/><Relationship Type="http://schemas.openxmlformats.org/officeDocument/2006/relationships/hyperlink" Target="https://grantcue.com/foundations/the-littlejohn-family-foundation-133948281" TargetMode="External" Id="rId1243"/><Relationship Type="http://schemas.openxmlformats.org/officeDocument/2006/relationships/hyperlink" Target="https://grantcue.com/foundations/the-john-n-goddard-foundation-inc-582314424" TargetMode="External" Id="rId1244"/><Relationship Type="http://schemas.openxmlformats.org/officeDocument/2006/relationships/hyperlink" Target="https://grantcue.com/foundations/martin-foundation-inc-582218265" TargetMode="External" Id="rId1245"/><Relationship Type="http://schemas.openxmlformats.org/officeDocument/2006/relationships/hyperlink" Target="https://grantcue.com/foundations/harold-w-mcgraw-iii-foundation-inc-823557736" TargetMode="External" Id="rId1246"/><Relationship Type="http://schemas.openxmlformats.org/officeDocument/2006/relationships/hyperlink" Target="https://grantcue.com/foundations/stiftung-pro-humanitate-981547992" TargetMode="External" Id="rId1247"/><Relationship Type="http://schemas.openxmlformats.org/officeDocument/2006/relationships/hyperlink" Target="https://grantcue.com/foundations/stoneypeak-foundation-621786761" TargetMode="External" Id="rId1248"/><Relationship Type="http://schemas.openxmlformats.org/officeDocument/2006/relationships/hyperlink" Target="https://grantcue.com/foundations/the-anchor-foundation-383353871" TargetMode="External" Id="rId1249"/><Relationship Type="http://schemas.openxmlformats.org/officeDocument/2006/relationships/hyperlink" Target="https://grantcue.com/foundations/gerald-r-and-vicki-s-benjamin-charitable-foundation-582386681" TargetMode="External" Id="rId1250"/><Relationship Type="http://schemas.openxmlformats.org/officeDocument/2006/relationships/hyperlink" Target="https://grantcue.com/foundations/e-c-fuller-trust-u-art-16-main-066020257" TargetMode="External" Id="rId1251"/><Relationship Type="http://schemas.openxmlformats.org/officeDocument/2006/relationships/hyperlink" Target="https://grantcue.com/foundations/hertz-douglas-j-family-foundation-262792485" TargetMode="External" Id="rId1252"/><Relationship Type="http://schemas.openxmlformats.org/officeDocument/2006/relationships/hyperlink" Target="https://grantcue.com/foundations/the-papa-john-s-foundation-inc-832449693" TargetMode="External" Id="rId1253"/><Relationship Type="http://schemas.openxmlformats.org/officeDocument/2006/relationships/hyperlink" Target="https://grantcue.com/foundations/carters-charitable-foundation-inc-274165605" TargetMode="External" Id="rId1254"/><Relationship Type="http://schemas.openxmlformats.org/officeDocument/2006/relationships/hyperlink" Target="https://grantcue.com/foundations/rosswood-foundation-800030671" TargetMode="External" Id="rId1255"/><Relationship Type="http://schemas.openxmlformats.org/officeDocument/2006/relationships/hyperlink" Target="https://grantcue.com/foundations/tr-egleston-support-fund-uw-586026009" TargetMode="External" Id="rId1256"/><Relationship Type="http://schemas.openxmlformats.org/officeDocument/2006/relationships/hyperlink" Target="https://grantcue.com/foundations/the-naserian-foundation-461572991" TargetMode="External" Id="rId1257"/><Relationship Type="http://schemas.openxmlformats.org/officeDocument/2006/relationships/hyperlink" Target="https://grantcue.com/foundations/v-and-j-foundation-824745700" TargetMode="External" Id="rId1258"/><Relationship Type="http://schemas.openxmlformats.org/officeDocument/2006/relationships/hyperlink" Target="https://grantcue.com/foundations/to-preach-the-gospel-631001139" TargetMode="External" Id="rId1259"/><Relationship Type="http://schemas.openxmlformats.org/officeDocument/2006/relationships/hyperlink" Target="https://grantcue.com/foundations/lockwood-partners-foundation-inc-582634947" TargetMode="External" Id="rId1260"/><Relationship Type="http://schemas.openxmlformats.org/officeDocument/2006/relationships/hyperlink" Target="https://grantcue.com/foundations/victoria-jenkins-charitable-foundation-586281550" TargetMode="External" Id="rId1261"/><Relationship Type="http://schemas.openxmlformats.org/officeDocument/2006/relationships/hyperlink" Target="https://grantcue.com/foundations/the-choate-foundation-fka-choate-bridges-foundation-822450365" TargetMode="External" Id="rId1262"/><Relationship Type="http://schemas.openxmlformats.org/officeDocument/2006/relationships/hyperlink" Target="https://grantcue.com/foundations/the-ulm-family-foundation-205745473" TargetMode="External" Id="rId1263"/><Relationship Type="http://schemas.openxmlformats.org/officeDocument/2006/relationships/hyperlink" Target="https://grantcue.com/foundations/the-selig-foundation-inc-586074209" TargetMode="External" Id="rId1264"/><Relationship Type="http://schemas.openxmlformats.org/officeDocument/2006/relationships/hyperlink" Target="https://charterfoundation.net/" TargetMode="External" Id="rId1265"/><Relationship Type="http://schemas.openxmlformats.org/officeDocument/2006/relationships/hyperlink" Target="https://grantcue.com/foundations/the-charter-foundation-inc-582144961" TargetMode="External" Id="rId1266"/><Relationship Type="http://schemas.openxmlformats.org/officeDocument/2006/relationships/hyperlink" Target="https://grantcue.com/foundations/georgia-rehabilitation-institute-inc-581705662" TargetMode="External" Id="rId1267"/><Relationship Type="http://schemas.openxmlformats.org/officeDocument/2006/relationships/hyperlink" Target="https://grantcue.com/foundations/god-s-gift-330831475" TargetMode="External" Id="rId1268"/><Relationship Type="http://schemas.openxmlformats.org/officeDocument/2006/relationships/hyperlink" Target="https://grantcue.com/foundations/thalia-and-michael-c-carlos-foundation-in-581410420" TargetMode="External" Id="rId1269"/><Relationship Type="http://schemas.openxmlformats.org/officeDocument/2006/relationships/hyperlink" Target="https://grantcue.com/foundations/leila-a-thornton-a-thornton-s-m-venable-w-h-586174419" TargetMode="External" Id="rId1270"/><Relationship Type="http://schemas.openxmlformats.org/officeDocument/2006/relationships/hyperlink" Target="https://grantcue.com/foundations/heinemannmark-and-judy-foundation-im-205343022" TargetMode="External" Id="rId1271"/><Relationship Type="http://schemas.openxmlformats.org/officeDocument/2006/relationships/hyperlink" Target="https://grantcue.com/foundations/griffith-family-foundation-inc-582075742" TargetMode="External" Id="rId1272"/><Relationship Type="http://schemas.openxmlformats.org/officeDocument/2006/relationships/hyperlink" Target="https://grantcue.com/foundations/colonial-foundation-inc-581693323" TargetMode="External" Id="rId1273"/><Relationship Type="http://schemas.openxmlformats.org/officeDocument/2006/relationships/hyperlink" Target="https://grantcue.com/foundations/the-sara-and-fred-hoyt-charitable-trust-586331684" TargetMode="External" Id="rId1274"/><Relationship Type="http://schemas.openxmlformats.org/officeDocument/2006/relationships/hyperlink" Target="https://grantcue.com/foundations/van-nuys-foundation-260848900" TargetMode="External" Id="rId1275"/><Relationship Type="http://schemas.openxmlformats.org/officeDocument/2006/relationships/hyperlink" Target="https://richfoundationatlanta.org/" TargetMode="External" Id="rId1276"/><Relationship Type="http://schemas.openxmlformats.org/officeDocument/2006/relationships/hyperlink" Target="https://grantcue.com/foundations/the-rich-foundation-inc-586038037" TargetMode="External" Id="rId1277"/><Relationship Type="http://schemas.openxmlformats.org/officeDocument/2006/relationships/hyperlink" Target="http://www.dobbsfoundation.org/" TargetMode="External" Id="rId1278"/><Relationship Type="http://schemas.openxmlformats.org/officeDocument/2006/relationships/hyperlink" Target="https://grantcue.com/foundations/r-howard-dobbs-jr-foundation-inc-586033186" TargetMode="External" Id="rId1279"/><Relationship Type="http://schemas.openxmlformats.org/officeDocument/2006/relationships/hyperlink" Target="https://grantcue.com/foundations/the-frances-and-beverly-dubose-foundation-inc-581901090" TargetMode="External" Id="rId1280"/><Relationship Type="http://schemas.openxmlformats.org/officeDocument/2006/relationships/hyperlink" Target="https://grantcue.com/foundations/patty-and-doug-reid-family-foundation-inc-261436975" TargetMode="External" Id="rId1281"/><Relationship Type="http://schemas.openxmlformats.org/officeDocument/2006/relationships/hyperlink" Target="https://grantcue.com/foundations/tr-ua-katherine-j-murphy-fdn-misc-586026045" TargetMode="External" Id="rId1282"/><Relationship Type="http://schemas.openxmlformats.org/officeDocument/2006/relationships/hyperlink" Target="https://www.fwwfoundation.org/" TargetMode="External" Id="rId1283"/><Relationship Type="http://schemas.openxmlformats.org/officeDocument/2006/relationships/hyperlink" Target="https://grantcue.com/foundations/frances-wood-wilson-foundation-inc-586035441" TargetMode="External" Id="rId1284"/><Relationship Type="http://schemas.openxmlformats.org/officeDocument/2006/relationships/hyperlink" Target="https://httpswww.gxff.org/" TargetMode="External" Id="rId1285"/><Relationship Type="http://schemas.openxmlformats.org/officeDocument/2006/relationships/hyperlink" Target="https://grantcue.com/foundations/gx-foundation-inc-862596055" TargetMode="External" Id="rId1286"/><Relationship Type="http://schemas.openxmlformats.org/officeDocument/2006/relationships/hyperlink" Target="https://grantcue.com/foundations/the-jim-and-billie-ellis-foundation-inc-582500810" TargetMode="External" Id="rId1287"/><Relationship Type="http://schemas.openxmlformats.org/officeDocument/2006/relationships/hyperlink" Target="https://grantcue.com/foundations/around-the-table-foundation-844457220" TargetMode="External" Id="rId1288"/><Relationship Type="http://schemas.openxmlformats.org/officeDocument/2006/relationships/hyperlink" Target="https://www.dunnfamilyfoundation.org/" TargetMode="External" Id="rId1289"/><Relationship Type="http://schemas.openxmlformats.org/officeDocument/2006/relationships/hyperlink" Target="https://grantcue.com/foundations/dunn-family-foundation-421643843" TargetMode="External" Id="rId1290"/><Relationship Type="http://schemas.openxmlformats.org/officeDocument/2006/relationships/hyperlink" Target="https://grantcue.com/foundations/chesed-inc-c-o-marcus-family-office-llc-580231691" TargetMode="External" Id="rId1291"/><Relationship Type="http://schemas.openxmlformats.org/officeDocument/2006/relationships/hyperlink" Target="https://grantcue.com/foundations/stuart-rose-family-foundation-stuart-rose-311274967" TargetMode="External" Id="rId1292"/><Relationship Type="http://schemas.openxmlformats.org/officeDocument/2006/relationships/hyperlink" Target="https://grantcue.com/foundations/storey-foundation-inc-582305034" TargetMode="External" Id="rId1293"/><Relationship Type="http://schemas.openxmlformats.org/officeDocument/2006/relationships/hyperlink" Target="https://grantcue.com/foundations/raygar-foundation-656128544" TargetMode="External" Id="rId1294"/><Relationship Type="http://schemas.openxmlformats.org/officeDocument/2006/relationships/hyperlink" Target="https://grantcue.com/foundations/james-t-mcafee-jr-and-carolyn-t-mcafee-foundation-586219512" TargetMode="External" Id="rId1295"/><Relationship Type="http://schemas.openxmlformats.org/officeDocument/2006/relationships/hyperlink" Target="https://grantcue.com/foundations/the-skk-foundation-inc-821861105" TargetMode="External" Id="rId1296"/><Relationship Type="http://schemas.openxmlformats.org/officeDocument/2006/relationships/hyperlink" Target="https://grantcue.com/foundations/j-b-fuqua-foundation-inc-237122039" TargetMode="External" Id="rId1297"/><Relationship Type="http://schemas.openxmlformats.org/officeDocument/2006/relationships/hyperlink" Target="https://grantcue.com/foundations/the-edward-colston-foundation-inc-581818739" TargetMode="External" Id="rId1298"/><Relationship Type="http://schemas.openxmlformats.org/officeDocument/2006/relationships/hyperlink" Target="https://grantcue.com/foundations/faith-hope-and-love-m3d-foundation-inc-814477097" TargetMode="External" Id="rId1299"/><Relationship Type="http://schemas.openxmlformats.org/officeDocument/2006/relationships/hyperlink" Target="https://grantcue.com/foundations/jw-and-ethel-i-woodruff-foundation-inc-586049589" TargetMode="External" Id="rId1300"/><Relationship Type="http://schemas.openxmlformats.org/officeDocument/2006/relationships/hyperlink" Target="https://grantcue.com/foundations/the-florence-harry-english-mem-fund-586045781" TargetMode="External" Id="rId1301"/><Relationship Type="http://schemas.openxmlformats.org/officeDocument/2006/relationships/hyperlink" Target="https://grantcue.com/foundations/thunder-bay-foundation-inc-261172656" TargetMode="External" Id="rId1302"/><Relationship Type="http://schemas.openxmlformats.org/officeDocument/2006/relationships/hyperlink" Target="https://grantcue.com/foundations/catherine-c-warren-charitable-trust-u-a-dtd-02-12-2001-586433255" TargetMode="External" Id="rId1303"/><Relationship Type="http://schemas.openxmlformats.org/officeDocument/2006/relationships/hyperlink" Target="https://grantcue.com/foundations/the-timothy-project-inc-863476666" TargetMode="External" Id="rId1304"/><Relationship Type="http://schemas.openxmlformats.org/officeDocument/2006/relationships/hyperlink" Target="http://www.btcpa.net/ABOUT/FOUNDATION/" TargetMode="External" Id="rId1305"/><Relationship Type="http://schemas.openxmlformats.org/officeDocument/2006/relationships/hyperlink" Target="https://grantcue.com/foundations/bennett-thrasher-foundation-inc-743111939" TargetMode="External" Id="rId1306"/><Relationship Type="http://schemas.openxmlformats.org/officeDocument/2006/relationships/hyperlink" Target="https://grantcue.com/foundations/earle-and-virginia-combs-foundation-366168454" TargetMode="External" Id="rId1307"/><Relationship Type="http://schemas.openxmlformats.org/officeDocument/2006/relationships/hyperlink" Target="https://grantcue.com/foundations/holland-underwood-foundation-inc-582590535" TargetMode="External" Id="rId1308"/><Relationship Type="http://schemas.openxmlformats.org/officeDocument/2006/relationships/hyperlink" Target="https://grantcue.com/foundations/ryan-ida-alice-tuw-main-586026603" TargetMode="External" Id="rId1309"/><Relationship Type="http://schemas.openxmlformats.org/officeDocument/2006/relationships/hyperlink" Target="https://grantcue.com/foundations/courtney-knight-gaines-foundation-582398209" TargetMode="External" Id="rId1310"/><Relationship Type="http://schemas.openxmlformats.org/officeDocument/2006/relationships/hyperlink" Target="https://grantcue.com/foundations/the-kole-foundation-inc-461094116" TargetMode="External" Id="rId1311"/><Relationship Type="http://schemas.openxmlformats.org/officeDocument/2006/relationships/hyperlink" Target="https://grantcue.com/foundations/parker-poe-charitable-trust-596968647" TargetMode="External" Id="rId1312"/><Relationship Type="http://schemas.openxmlformats.org/officeDocument/2006/relationships/hyperlink" Target="https://grantcue.com/foundations/beach-road-foundation-inc-862217839" TargetMode="External" Id="rId1313"/><Relationship Type="http://schemas.openxmlformats.org/officeDocument/2006/relationships/hyperlink" Target="https://grantcue.com/foundations/connolly-family-foundation-inc-460809078" TargetMode="External" Id="rId1314"/><Relationship Type="http://schemas.openxmlformats.org/officeDocument/2006/relationships/hyperlink" Target="https://grantcue.com/foundations/jesus-calling-foundation-884314928" TargetMode="External" Id="rId1315"/><Relationship Type="http://schemas.openxmlformats.org/officeDocument/2006/relationships/hyperlink" Target="https://grantcue.com/foundations/prince-family-foundation-inc-464584557" TargetMode="External" Id="rId1316"/><Relationship Type="http://schemas.openxmlformats.org/officeDocument/2006/relationships/hyperlink" Target="https://grantcue.com/foundations/the-busy-tree-foundation-inc-c-o-blue-trust-873232974" TargetMode="External" Id="rId1317"/><Relationship Type="http://schemas.openxmlformats.org/officeDocument/2006/relationships/hyperlink" Target="https://grantcue.com/foundations/j-michael-gearon-jr-foundation-586380925" TargetMode="External" Id="rId1318"/><Relationship Type="http://schemas.openxmlformats.org/officeDocument/2006/relationships/hyperlink" Target="https://grantcue.com/foundations/the-primerica-foundation-inc-274689647" TargetMode="External" Id="rId1319"/><Relationship Type="http://schemas.openxmlformats.org/officeDocument/2006/relationships/hyperlink" Target="https://grantcue.com/foundations/the-cliboca-foundation-inc-582307487" TargetMode="External" Id="rId1320"/><Relationship Type="http://schemas.openxmlformats.org/officeDocument/2006/relationships/hyperlink" Target="https://grantcue.com/foundations/bowanabee-foundation-852125680" TargetMode="External" Id="rId1321"/><Relationship Type="http://schemas.openxmlformats.org/officeDocument/2006/relationships/hyperlink" Target="https://grantcue.com/foundations/gay-and-erskine-love-foundation-inc-510198585" TargetMode="External" Id="rId1322"/><Relationship Type="http://schemas.openxmlformats.org/officeDocument/2006/relationships/hyperlink" Target="https://grantcue.com/foundations/whitehurst-family-foundation-inc-c-o-frank-waterson-homrich-and-berg-853533466" TargetMode="External" Id="rId1323"/><Relationship Type="http://schemas.openxmlformats.org/officeDocument/2006/relationships/hyperlink" Target="https://grantcue.com/foundations/morgens-west-foundation-316090957" TargetMode="External" Id="rId1324"/><Relationship Type="http://schemas.openxmlformats.org/officeDocument/2006/relationships/hyperlink" Target="https://grantcue.com/foundations/the-thomas-g-woolford-charitable-tr-586026070" TargetMode="External" Id="rId1325"/><Relationship Type="http://schemas.openxmlformats.org/officeDocument/2006/relationships/hyperlink" Target="https://grantcue.com/foundations/fisher-crum-foundation-581674423" TargetMode="External" Id="rId1326"/><Relationship Type="http://schemas.openxmlformats.org/officeDocument/2006/relationships/hyperlink" Target="https://grantcue.com/foundations/the-walter-alan-richards-foundation-586035136" TargetMode="External" Id="rId1327"/><Relationship Type="http://schemas.openxmlformats.org/officeDocument/2006/relationships/hyperlink" Target="https://grantcue.com/foundations/the-evelyn-and-frank-gordy-foundation-586343707" TargetMode="External" Id="rId1328"/><Relationship Type="http://schemas.openxmlformats.org/officeDocument/2006/relationships/hyperlink" Target="https://grantcue.com/foundations/collins-family-foundation-inc-921473348" TargetMode="External" Id="rId1329"/><Relationship Type="http://schemas.openxmlformats.org/officeDocument/2006/relationships/hyperlink" Target="https://grantcue.com/foundations/the-loudermilk-family-christian-foundation-inc-582510681" TargetMode="External" Id="rId1330"/><Relationship Type="http://schemas.openxmlformats.org/officeDocument/2006/relationships/hyperlink" Target="https://grantcue.com/foundations/the-kerri-and-jeffrey-snow-family-private-foundation-inc-582365263" TargetMode="External" Id="rId1331"/><Relationship Type="http://schemas.openxmlformats.org/officeDocument/2006/relationships/hyperlink" Target="https://grantcue.com/foundations/beloco-foundation-inc-586065378" TargetMode="External" Id="rId1332"/><Relationship Type="http://schemas.openxmlformats.org/officeDocument/2006/relationships/hyperlink" Target="https://grantcue.com/foundations/purpose-built-communities-foundationinc-454056587" TargetMode="External" Id="rId1333"/><Relationship Type="http://schemas.openxmlformats.org/officeDocument/2006/relationships/hyperlink" Target="https://grantcue.com/foundations/st-and-margaret-d-harris-foundation-237118609" TargetMode="External" Id="rId1334"/><Relationship Type="http://schemas.openxmlformats.org/officeDocument/2006/relationships/hyperlink" Target="https://grantcue.com/foundations/robert-and-polly-dunn-foundation-inc-581671255" TargetMode="External" Id="rId1335"/><Relationship Type="http://schemas.openxmlformats.org/officeDocument/2006/relationships/hyperlink" Target="https://grantcue.com/foundations/saul-p-and-nellie-z-axelroad-charitable-foundation-inc-833345197" TargetMode="External" Id="rId1336"/><Relationship Type="http://schemas.openxmlformats.org/officeDocument/2006/relationships/hyperlink" Target="https://grantcue.com/foundations/ron-and-lisa-brill-charitable-trust-586275452" TargetMode="External" Id="rId1337"/><Relationship Type="http://schemas.openxmlformats.org/officeDocument/2006/relationships/hyperlink" Target="http://www.sapelofoundation.org/" TargetMode="External" Id="rId1338"/><Relationship Type="http://schemas.openxmlformats.org/officeDocument/2006/relationships/hyperlink" Target="https://grantcue.com/foundations/the-sapelo-foundation-inc-580827472" TargetMode="External" Id="rId1339"/><Relationship Type="http://schemas.openxmlformats.org/officeDocument/2006/relationships/hyperlink" Target="https://grantcue.com/foundations/the-way-ahead-trust-456533936" TargetMode="External" Id="rId1340"/><Relationship Type="http://schemas.openxmlformats.org/officeDocument/2006/relationships/hyperlink" Target="https://grantcue.com/foundations/tr-uw-charles-i-branan-586026401" TargetMode="External" Id="rId1341"/><Relationship Type="http://schemas.openxmlformats.org/officeDocument/2006/relationships/hyperlink" Target="https://grantcue.com/foundations/brumfield-genrev-foundation-c-o-jkfa-876893164" TargetMode="External" Id="rId1342"/><Relationship Type="http://schemas.openxmlformats.org/officeDocument/2006/relationships/hyperlink" Target="https://grantcue.com/foundations/guy-millner-family-foundation-853328460" TargetMode="External" Id="rId1343"/><Relationship Type="http://schemas.openxmlformats.org/officeDocument/2006/relationships/hyperlink" Target="https://grantcue.com/foundations/the-lookout-foundation-208686890" TargetMode="External" Id="rId1344"/><Relationship Type="http://schemas.openxmlformats.org/officeDocument/2006/relationships/hyperlink" Target="https://grantcue.com/foundations/the-university-financing-foundation-inc-581505902" TargetMode="External" Id="rId1345"/><Relationship Type="http://schemas.openxmlformats.org/officeDocument/2006/relationships/hyperlink" Target="https://grantcue.com/foundations/rogers-family-foundation-844043366" TargetMode="External" Id="rId1346"/><Relationship Type="http://schemas.openxmlformats.org/officeDocument/2006/relationships/hyperlink" Target="https://grantcue.com/foundations/ray-m-and-jane-r-wright-foundation-inc-582135480" TargetMode="External" Id="rId1347"/><Relationship Type="http://schemas.openxmlformats.org/officeDocument/2006/relationships/hyperlink" Target="https://grantcue.com/foundations/the-calvin-and-marisa-allen-foundation-593325134" TargetMode="External" Id="rId1348"/><Relationship Type="http://schemas.openxmlformats.org/officeDocument/2006/relationships/hyperlink" Target="https://www.cousinsfoundations.org/" TargetMode="External" Id="rId1349"/><Relationship Type="http://schemas.openxmlformats.org/officeDocument/2006/relationships/hyperlink" Target="https://grantcue.com/foundations/the-cousins-foundation-inc-586043765" TargetMode="External" Id="rId1350"/><Relationship Type="http://schemas.openxmlformats.org/officeDocument/2006/relationships/hyperlink" Target="https://grantcue.com/foundations/benjamin-f-brady-charitable-foundat-582413726" TargetMode="External" Id="rId1351"/><Relationship Type="http://schemas.openxmlformats.org/officeDocument/2006/relationships/hyperlink" Target="https://grantcue.com/foundations/atlanta-hawks-foundation-inc-581762732" TargetMode="External" Id="rId1352"/><Relationship Type="http://schemas.openxmlformats.org/officeDocument/2006/relationships/hyperlink" Target="https://grantcue.com/foundations/donna-and-jim-stephenson-foundation-873874035" TargetMode="External" Id="rId1353"/><Relationship Type="http://schemas.openxmlformats.org/officeDocument/2006/relationships/hyperlink" Target="https://grantcue.com/foundations/the-green-family-charitable-fnd-200405852" TargetMode="External" Id="rId1354"/><Relationship Type="http://schemas.openxmlformats.org/officeDocument/2006/relationships/hyperlink" Target="https://grantcue.com/foundations/holder-construction-foundation-inc-923890114" TargetMode="External" Id="rId1355"/><Relationship Type="http://schemas.openxmlformats.org/officeDocument/2006/relationships/hyperlink" Target="https://grantcue.com/foundations/the-deepak-raghavan-family-foundation-inc-582637116" TargetMode="External" Id="rId1356"/><Relationship Type="http://schemas.openxmlformats.org/officeDocument/2006/relationships/hyperlink" Target="https://grantcue.com/foundations/hardaway-foundation-incorporated-586033161" TargetMode="External" Id="rId1357"/><Relationship Type="http://schemas.openxmlformats.org/officeDocument/2006/relationships/hyperlink" Target="https://grantcue.com/foundations/loomis-charitable-foundation-inc-920754874" TargetMode="External" Id="rId1358"/><Relationship Type="http://schemas.openxmlformats.org/officeDocument/2006/relationships/hyperlink" Target="https://grantcue.com/foundations/the-jason-t-dickerson-family-foundation-810890771" TargetMode="External" Id="rId1359"/><Relationship Type="http://schemas.openxmlformats.org/officeDocument/2006/relationships/hyperlink" Target="https://grantcue.com/foundations/john-p-and-dorothy-s-illges-foundation-inc-580691476" TargetMode="External" Id="rId1360"/><Relationship Type="http://schemas.openxmlformats.org/officeDocument/2006/relationships/hyperlink" Target="https://grantcue.com/foundations/cummings-family-foundation-inc-461488447" TargetMode="External" Id="rId1361"/><Relationship Type="http://schemas.openxmlformats.org/officeDocument/2006/relationships/hyperlink" Target="https://grantcue.com/foundations/terwilliger-family-foundation-charitable-trust-c-o-adam-fuller-homrich-berg-586218070" TargetMode="External" Id="rId1362"/><Relationship Type="http://schemas.openxmlformats.org/officeDocument/2006/relationships/hyperlink" Target="https://grantcue.com/foundations/livingston-foundation-inc-586044858" TargetMode="External" Id="rId1363"/><Relationship Type="http://schemas.openxmlformats.org/officeDocument/2006/relationships/hyperlink" Target="https://grantcue.com/foundations/creel-harison-foundation-inc-223875267" TargetMode="External" Id="rId1364"/><Relationship Type="http://schemas.openxmlformats.org/officeDocument/2006/relationships/hyperlink" Target="https://grantcue.com/foundations/julia-terrill-thomas-foundation-inc-202354370" TargetMode="External" Id="rId1365"/><Relationship Type="http://schemas.openxmlformats.org/officeDocument/2006/relationships/hyperlink" Target="https://grantcue.com/foundations/directed-balloun-family-foundation-586381081" TargetMode="External" Id="rId1366"/><Relationship Type="http://schemas.openxmlformats.org/officeDocument/2006/relationships/hyperlink" Target="https://grantcue.com/foundations/richard-seth-staley-educational-foundation-a-nevada-nonprofit-corp-953532336" TargetMode="External" Id="rId1367"/><Relationship Type="http://schemas.openxmlformats.org/officeDocument/2006/relationships/hyperlink" Target="https://www.harlandfoundation.org/" TargetMode="External" Id="rId1368"/><Relationship Type="http://schemas.openxmlformats.org/officeDocument/2006/relationships/hyperlink" Target="https://grantcue.com/foundations/john-h-and-wilhelmina-d-harland-charitable-foundation-237225012" TargetMode="External" Id="rId1369"/><Relationship Type="http://schemas.openxmlformats.org/officeDocument/2006/relationships/hyperlink" Target="https://grantcue.com/foundations/mcleroy-family-foundation-inc-814652552" TargetMode="External" Id="rId1370"/><Relationship Type="http://schemas.openxmlformats.org/officeDocument/2006/relationships/hyperlink" Target="https://grantcue.com/foundations/patterson-barclay-memorial-foundation-inc-580904580" TargetMode="External" Id="rId1371"/><Relationship Type="http://schemas.openxmlformats.org/officeDocument/2006/relationships/hyperlink" Target="https://grantcue.com/foundations/the-abbey-fund-376547452" TargetMode="External" Id="rId1372"/><Relationship Type="http://schemas.openxmlformats.org/officeDocument/2006/relationships/hyperlink" Target="https://www.thetaylorfoundation.org/" TargetMode="External" Id="rId1373"/><Relationship Type="http://schemas.openxmlformats.org/officeDocument/2006/relationships/hyperlink" Target="https://grantcue.com/foundations/the-taylor-foundation-453167120" TargetMode="External" Id="rId1374"/><Relationship Type="http://schemas.openxmlformats.org/officeDocument/2006/relationships/hyperlink" Target="https://grantcue.com/foundations/james-hyde-porter-testamentary-trust-c-o-raymond-james-trust-na-trustee-586034882" TargetMode="External" Id="rId1375"/><Relationship Type="http://schemas.openxmlformats.org/officeDocument/2006/relationships/hyperlink" Target="https://grantcue.com/foundations/james-starr-moore-memorial-foundation-586033190" TargetMode="External" Id="rId1376"/><Relationship Type="http://schemas.openxmlformats.org/officeDocument/2006/relationships/hyperlink" Target="https://grantcue.com/foundations/james-m-williams-jr-family-foundati-990-pf-582275806" TargetMode="External" Id="rId1377"/><Relationship Type="http://schemas.openxmlformats.org/officeDocument/2006/relationships/hyperlink" Target="https://grantcue.com/foundations/hasi-foundation-861213126" TargetMode="External" Id="rId1378"/><Relationship Type="http://schemas.openxmlformats.org/officeDocument/2006/relationships/hyperlink" Target="https://grantcue.com/foundations/the-alice-and-noah-n-langdale-jr-foundation-inc-203149328" TargetMode="External" Id="rId1379"/><Relationship Type="http://schemas.openxmlformats.org/officeDocument/2006/relationships/hyperlink" Target="https://grantcue.com/foundations/robert-m-levy-and-diane-vs-levy-family-foundation-c-o-robert-levy-367190582" TargetMode="External" Id="rId1380"/><Relationship Type="http://schemas.openxmlformats.org/officeDocument/2006/relationships/hyperlink" Target="https://www.jpwf.org/" TargetMode="External" Id="rId1381"/><Relationship Type="http://schemas.openxmlformats.org/officeDocument/2006/relationships/hyperlink" Target="https://grantcue.com/foundations/jesse-parker-williams-foundation-inc-580601653" TargetMode="External" Id="rId1382"/><Relationship Type="http://schemas.openxmlformats.org/officeDocument/2006/relationships/hyperlink" Target="https://grantcue.com/foundations/porter-fleming-fdn-tr-ua-586042191" TargetMode="External" Id="rId1383"/><Relationship Type="http://schemas.openxmlformats.org/officeDocument/2006/relationships/hyperlink" Target="https://grantcue.com/foundations/newday-usa-foundation-inc-463282193" TargetMode="External" Id="rId1384"/><Relationship Type="http://schemas.openxmlformats.org/officeDocument/2006/relationships/hyperlink" Target="https://grantcue.com/foundations/ia-ga-pine-level-fdn-non-direct-586163477" TargetMode="External" Id="rId1385"/><Relationship Type="http://schemas.openxmlformats.org/officeDocument/2006/relationships/hyperlink" Target="https://grantcue.com/foundations/hauser-family-foundation-inc-205113764" TargetMode="External" Id="rId1386"/><Relationship Type="http://schemas.openxmlformats.org/officeDocument/2006/relationships/hyperlink" Target="https://grantcue.com/foundations/the-leviton-foundation-inc-new-york-116006368" TargetMode="External" Id="rId1387"/><Relationship Type="http://schemas.openxmlformats.org/officeDocument/2006/relationships/hyperlink" Target="https://grantcue.com/foundations/the-beech-foundation-inc-611405192" TargetMode="External" Id="rId1388"/><Relationship Type="http://schemas.openxmlformats.org/officeDocument/2006/relationships/hyperlink" Target="https://grantcue.com/foundations/r-charles-loudermilk-sr-foundation-inc-582352715" TargetMode="External" Id="rId1389"/><Relationship Type="http://schemas.openxmlformats.org/officeDocument/2006/relationships/hyperlink" Target="https://grantcue.com/foundations/roy-and-janet-dorsey-foundation-inc-471668346" TargetMode="External" Id="rId1390"/><Relationship Type="http://schemas.openxmlformats.org/officeDocument/2006/relationships/hyperlink" Target="https://grantcue.com/foundations/christian-education-charitable-trust-co-c-o-h-o-maclellan-jr-237412895" TargetMode="External" Id="rId1391"/><Relationship Type="http://schemas.openxmlformats.org/officeDocument/2006/relationships/hyperlink" Target="https://grantcue.com/foundations/ty-cobb-educational-fd-tr-ua-586026003" TargetMode="External" Id="rId1392"/><Relationship Type="http://schemas.openxmlformats.org/officeDocument/2006/relationships/hyperlink" Target="https://grantcue.com/foundations/the-prince-foundation-586403711" TargetMode="External" Id="rId1393"/><Relationship Type="http://schemas.openxmlformats.org/officeDocument/2006/relationships/hyperlink" Target="https://grantcue.com/foundations/the-catherine-h-and-john-h-crawford-iii-family-foundation-inc-261400615" TargetMode="External" Id="rId1394"/><Relationship Type="http://schemas.openxmlformats.org/officeDocument/2006/relationships/hyperlink" Target="https://grantcue.com/foundations/tuw-margaret-l-martin-char-fdn-586305150" TargetMode="External" Id="rId1395"/><Relationship Type="http://schemas.openxmlformats.org/officeDocument/2006/relationships/hyperlink" Target="https://grantcue.com/foundations/matthews-family-foundation-277044368" TargetMode="External" Id="rId1396"/><Relationship Type="http://schemas.openxmlformats.org/officeDocument/2006/relationships/hyperlink" Target="https://grantcue.com/foundations/jim-cox-jr-foundation-586285853" TargetMode="External" Id="rId1397"/><Relationship Type="http://schemas.openxmlformats.org/officeDocument/2006/relationships/hyperlink" Target="https://grantcue.com/foundations/the-roberts-charitable-foundation-inc-821589307" TargetMode="External" Id="rId1398"/><Relationship Type="http://schemas.openxmlformats.org/officeDocument/2006/relationships/hyperlink" Target="https://grantcue.com/foundations/mccallum-family-foundation-461579719" TargetMode="External" Id="rId1399"/><Relationship Type="http://schemas.openxmlformats.org/officeDocument/2006/relationships/hyperlink" Target="https://grantcue.com/foundations/the-frank-family-foundation-inc-582082981" TargetMode="External" Id="rId1400"/><Relationship Type="http://schemas.openxmlformats.org/officeDocument/2006/relationships/hyperlink" Target="https://grantcue.com/foundations/rooms-to-go-foundation-inc-650878894" TargetMode="External" Id="rId1401"/><Relationship Type="http://schemas.openxmlformats.org/officeDocument/2006/relationships/hyperlink" Target="https://grantcue.com/foundations/the-bierenbaum-family-foundation-inc-832534514" TargetMode="External" Id="rId1402"/><Relationship Type="http://schemas.openxmlformats.org/officeDocument/2006/relationships/hyperlink" Target="https://grantcue.com/foundations/the-pace-family-foundation-inc-883432803" TargetMode="External" Id="rId1403"/><Relationship Type="http://schemas.openxmlformats.org/officeDocument/2006/relationships/hyperlink" Target="https://grantcue.com/foundations/elk-foundation-inc-852375895" TargetMode="External" Id="rId1404"/><Relationship Type="http://schemas.openxmlformats.org/officeDocument/2006/relationships/hyperlink" Target="https://grantcue.com/foundations/marcia-and-mark-miller-family-foundation-274000143" TargetMode="External" Id="rId1405"/><Relationship Type="http://schemas.openxmlformats.org/officeDocument/2006/relationships/hyperlink" Target="https://grantcue.com/foundations/phil-j-and-alice-s-sheridan-foundation-inc-311519921" TargetMode="External" Id="rId1406"/><Relationship Type="http://schemas.openxmlformats.org/officeDocument/2006/relationships/hyperlink" Target="https://grantcue.com/foundations/the-greene-sawtell-foundation-586037828" TargetMode="External" Id="rId1407"/><Relationship Type="http://schemas.openxmlformats.org/officeDocument/2006/relationships/hyperlink" Target="https://grantcue.com/foundations/longbridge-foundation-853752670" TargetMode="External" Id="rId1408"/><Relationship Type="http://schemas.openxmlformats.org/officeDocument/2006/relationships/hyperlink" Target="https://grantcue.com/foundations/kenneth-heinz-family-foundation-911803001" TargetMode="External" Id="rId1409"/><Relationship Type="http://schemas.openxmlformats.org/officeDocument/2006/relationships/hyperlink" Target="https://grantcue.com/foundations/w-l-lyons-brown-foundation-610598511" TargetMode="External" Id="rId1410"/><Relationship Type="http://schemas.openxmlformats.org/officeDocument/2006/relationships/hyperlink" Target="https://www.billgattonfoundation.org/" TargetMode="External" Id="rId1411"/><Relationship Type="http://schemas.openxmlformats.org/officeDocument/2006/relationships/hyperlink" Target="https://grantcue.com/foundations/the-bill-gatton-foundation-621266284" TargetMode="External" Id="rId1412"/><Relationship Type="http://schemas.openxmlformats.org/officeDocument/2006/relationships/hyperlink" Target="https://ecksteincharity.org/" TargetMode="External" Id="rId1413"/><Relationship Type="http://schemas.openxmlformats.org/officeDocument/2006/relationships/hyperlink" Target="https://grantcue.com/foundations/ray-and-kay-eckstein-charitable-trust-396786592" TargetMode="External" Id="rId1414"/><Relationship Type="http://schemas.openxmlformats.org/officeDocument/2006/relationships/hyperlink" Target="https://carsonmyre.org/" TargetMode="External" Id="rId1415"/><Relationship Type="http://schemas.openxmlformats.org/officeDocument/2006/relationships/hyperlink" Target="https://grantcue.com/foundations/carson-myre-charitable-foundation-364597768" TargetMode="External" Id="rId1416"/><Relationship Type="http://schemas.openxmlformats.org/officeDocument/2006/relationships/hyperlink" Target="https://jgbf.org/" TargetMode="External" Id="rId1417"/><Relationship Type="http://schemas.openxmlformats.org/officeDocument/2006/relationships/hyperlink" Target="https://grantcue.com/foundations/james-graham-brown-foundation-inc-610724060" TargetMode="External" Id="rId1418"/><Relationship Type="http://schemas.openxmlformats.org/officeDocument/2006/relationships/hyperlink" Target="https://www.heron.org/" TargetMode="External" Id="rId1419"/><Relationship Type="http://schemas.openxmlformats.org/officeDocument/2006/relationships/hyperlink" Target="https://grantcue.com/foundations/the-fb-heron-foundation-133647019" TargetMode="External" Id="rId1420"/><Relationship Type="http://schemas.openxmlformats.org/officeDocument/2006/relationships/hyperlink" Target="https://grantcue.com/foundations/the-fischer-family-foundation-2008-386863779" TargetMode="External" Id="rId1421"/><Relationship Type="http://schemas.openxmlformats.org/officeDocument/2006/relationships/hyperlink" Target="https://grantcue.com/foundations/the-shillman-foundation-043511089" TargetMode="External" Id="rId1422"/><Relationship Type="http://schemas.openxmlformats.org/officeDocument/2006/relationships/hyperlink" Target="https://grantcue.com/foundations/the-fry-family-foundation-223515940" TargetMode="External" Id="rId1423"/><Relationship Type="http://schemas.openxmlformats.org/officeDocument/2006/relationships/hyperlink" Target="https://gheensfoundation.org/" TargetMode="External" Id="rId1424"/><Relationship Type="http://schemas.openxmlformats.org/officeDocument/2006/relationships/hyperlink" Target="https://grantcue.com/foundations/the-gheens-foundation-inc-616031406" TargetMode="External" Id="rId1425"/><Relationship Type="http://schemas.openxmlformats.org/officeDocument/2006/relationships/hyperlink" Target="https://grantcue.com/foundations/the-harold-juanita-david-dennis-and-gary-koon-family-charitable-foundation-263830033" TargetMode="External" Id="rId1426"/><Relationship Type="http://schemas.openxmlformats.org/officeDocument/2006/relationships/hyperlink" Target="https://grantcue.com/foundations/lift-a-life-foundation-inc-c-o-cornerstone-family-office-611359337" TargetMode="External" Id="rId1427"/><Relationship Type="http://schemas.openxmlformats.org/officeDocument/2006/relationships/hyperlink" Target="https://grantcue.com/foundations/frances-n-alden-charitable-tr-866493305" TargetMode="External" Id="rId1428"/><Relationship Type="http://schemas.openxmlformats.org/officeDocument/2006/relationships/hyperlink" Target="https://grantcue.com/foundations/the-cielo-foundation-261166378" TargetMode="External" Id="rId1429"/><Relationship Type="http://schemas.openxmlformats.org/officeDocument/2006/relationships/hyperlink" Target="http://www.lge-ku.com/COMMUNITY" TargetMode="External" Id="rId1430"/><Relationship Type="http://schemas.openxmlformats.org/officeDocument/2006/relationships/hyperlink" Target="https://grantcue.com/foundations/lg-and-e-and-ku-foundation-inc-611257368" TargetMode="External" Id="rId1431"/><Relationship Type="http://schemas.openxmlformats.org/officeDocument/2006/relationships/hyperlink" Target="https://grantcue.com/foundations/pheasant-hill-foundation-inc-c-o-porzio-bromberg-and-newman-311481806" TargetMode="External" Id="rId1432"/><Relationship Type="http://schemas.openxmlformats.org/officeDocument/2006/relationships/hyperlink" Target="https://grantcue.com/foundations/the-mccamish-foundation-inc-581808980" TargetMode="External" Id="rId1433"/><Relationship Type="http://schemas.openxmlformats.org/officeDocument/2006/relationships/hyperlink" Target="https://grantcue.com/foundations/joseph-w-craft-iii-foundation-731514539" TargetMode="External" Id="rId1434"/><Relationship Type="http://schemas.openxmlformats.org/officeDocument/2006/relationships/hyperlink" Target="https://www.brownformanfoundation.org/" TargetMode="External" Id="rId1435"/><Relationship Type="http://schemas.openxmlformats.org/officeDocument/2006/relationships/hyperlink" Target="https://grantcue.com/foundations/brown-forman-foundation-824595018" TargetMode="External" Id="rId1436"/><Relationship Type="http://schemas.openxmlformats.org/officeDocument/2006/relationships/hyperlink" Target="https://grantcue.com/foundations/the-robert-and-mary-tincher-charitable-foundation-inc-461383472" TargetMode="External" Id="rId1437"/><Relationship Type="http://schemas.openxmlformats.org/officeDocument/2006/relationships/hyperlink" Target="https://grantcue.com/foundations/the-joanne-w-gauntt-foundation-dated-527018780" TargetMode="External" Id="rId1438"/><Relationship Type="http://schemas.openxmlformats.org/officeDocument/2006/relationships/hyperlink" Target="https://grantcue.com/foundations/the-yung-family-foundation-832909333" TargetMode="External" Id="rId1439"/><Relationship Type="http://schemas.openxmlformats.org/officeDocument/2006/relationships/hyperlink" Target="https://durrfoundation.com/" TargetMode="External" Id="rId1440"/><Relationship Type="http://schemas.openxmlformats.org/officeDocument/2006/relationships/hyperlink" Target="https://grantcue.com/foundations/the-r-c-durr-foundation-inc-541-buttermilk-pike-suite-500-611249998" TargetMode="External" Id="rId1441"/><Relationship Type="http://schemas.openxmlformats.org/officeDocument/2006/relationships/hyperlink" Target="https://cesfoundation.com/" TargetMode="External" Id="rId1442"/><Relationship Type="http://schemas.openxmlformats.org/officeDocument/2006/relationships/hyperlink" Target="https://grantcue.com/foundations/c-e-and-s-foundation-inc-592466943" TargetMode="External" Id="rId1443"/><Relationship Type="http://schemas.openxmlformats.org/officeDocument/2006/relationships/hyperlink" Target="https://grantcue.com/foundations/mildred-v-horn-foundation-616166544" TargetMode="External" Id="rId1444"/><Relationship Type="http://schemas.openxmlformats.org/officeDocument/2006/relationships/hyperlink" Target="https://grantcue.com/foundations/george-and-mary-lee-duthie-charitable-foundation-inc-473187530" TargetMode="External" Id="rId1445"/><Relationship Type="http://schemas.openxmlformats.org/officeDocument/2006/relationships/hyperlink" Target="https://grantcue.com/foundations/drees-homes-foundation-inc-811255960" TargetMode="External" Id="rId1446"/><Relationship Type="http://schemas.openxmlformats.org/officeDocument/2006/relationships/hyperlink" Target="https://grantcue.com/foundations/the-steele-reese-foundation-xxxxx1004-136034763" TargetMode="External" Id="rId1447"/><Relationship Type="http://schemas.openxmlformats.org/officeDocument/2006/relationships/hyperlink" Target="https://grantcue.com/foundations/indigo-foundation-814600741" TargetMode="External" Id="rId1448"/><Relationship Type="http://schemas.openxmlformats.org/officeDocument/2006/relationships/hyperlink" Target="https://grantcue.com/foundations/the-johnson-charitable-trust-475408548" TargetMode="External" Id="rId1449"/><Relationship Type="http://schemas.openxmlformats.org/officeDocument/2006/relationships/hyperlink" Target="https://grantcue.com/foundations/elizabeth-turner-campbell-foundation-621833493" TargetMode="External" Id="rId1450"/><Relationship Type="http://schemas.openxmlformats.org/officeDocument/2006/relationships/hyperlink" Target="https://grantcue.com/foundations/ina-b-bond-ashbourne-charitable-fund-inc-452809797" TargetMode="External" Id="rId1451"/><Relationship Type="http://schemas.openxmlformats.org/officeDocument/2006/relationships/hyperlink" Target="https://grantcue.com/foundations/dever-family-foundation-611583856" TargetMode="External" Id="rId1452"/><Relationship Type="http://schemas.openxmlformats.org/officeDocument/2006/relationships/hyperlink" Target="https://grantcue.com/foundations/price-foundation-inc-203012911" TargetMode="External" Id="rId1453"/><Relationship Type="http://schemas.openxmlformats.org/officeDocument/2006/relationships/hyperlink" Target="https://grantcue.com/foundations/republic-bank-foundation-inc-272222303" TargetMode="External" Id="rId1454"/><Relationship Type="http://schemas.openxmlformats.org/officeDocument/2006/relationships/hyperlink" Target="https://grantcue.com/foundations/m-v-haggin-in-memory-of-j-b-a-haggin-136078494" TargetMode="External" Id="rId1455"/><Relationship Type="http://schemas.openxmlformats.org/officeDocument/2006/relationships/hyperlink" Target="https://grantcue.com/foundations/tw-barker-family-foundation-inc-208079077" TargetMode="External" Id="rId1456"/><Relationship Type="http://schemas.openxmlformats.org/officeDocument/2006/relationships/hyperlink" Target="https://grantcue.com/foundations/the-owsley-brown-iii-philanthropic-found-274432014" TargetMode="External" Id="rId1457"/><Relationship Type="http://schemas.openxmlformats.org/officeDocument/2006/relationships/hyperlink" Target="https://grantcue.com/foundations/fourevergreen-foundation-inc-823184119" TargetMode="External" Id="rId1458"/><Relationship Type="http://schemas.openxmlformats.org/officeDocument/2006/relationships/hyperlink" Target="https://grantcue.com/foundations/the-brooke-brown-barzun-philanthropic-foundation-inc-274432411" TargetMode="External" Id="rId1459"/><Relationship Type="http://schemas.openxmlformats.org/officeDocument/2006/relationships/hyperlink" Target="https://grantcue.com/foundations/the-hardymon-family-foundation-436886265" TargetMode="External" Id="rId1460"/><Relationship Type="http://schemas.openxmlformats.org/officeDocument/2006/relationships/hyperlink" Target="https://grantcue.com/foundations/sociable-weaver-foundation-inc-274432220" TargetMode="External" Id="rId1461"/><Relationship Type="http://schemas.openxmlformats.org/officeDocument/2006/relationships/hyperlink" Target="https://grantcue.com/foundations/ldg-development-foundation-inc-834099012" TargetMode="External" Id="rId1462"/><Relationship Type="http://schemas.openxmlformats.org/officeDocument/2006/relationships/hyperlink" Target="https://grantcue.com/foundations/sam-swope-family-foundation-inc-920186097" TargetMode="External" Id="rId1463"/><Relationship Type="http://schemas.openxmlformats.org/officeDocument/2006/relationships/hyperlink" Target="https://grantcue.com/foundations/charlsey-and-billy-lowdenback-charitable-trust-uad-12222021-876918218" TargetMode="External" Id="rId1464"/><Relationship Type="http://schemas.openxmlformats.org/officeDocument/2006/relationships/hyperlink" Target="https://grantcue.com/foundations/access-ventures-inc-463061287" TargetMode="External" Id="rId1465"/><Relationship Type="http://schemas.openxmlformats.org/officeDocument/2006/relationships/hyperlink" Target="https://grantcue.com/foundations/dig-deeper-foundation-inc-472252398" TargetMode="External" Id="rId1466"/><Relationship Type="http://schemas.openxmlformats.org/officeDocument/2006/relationships/hyperlink" Target="https://grantcue.com/foundations/frazier-joy-family-foundation-inc-463111140" TargetMode="External" Id="rId1467"/><Relationship Type="http://schemas.openxmlformats.org/officeDocument/2006/relationships/hyperlink" Target="https://grantcue.com/foundations/laura-g-turner-charitable-foundation-inc-611170828" TargetMode="External" Id="rId1468"/><Relationship Type="http://schemas.openxmlformats.org/officeDocument/2006/relationships/hyperlink" Target="https://grantcue.com/foundations/lawrence-and-augusta-hager-educational-foundation-inc-611187348" TargetMode="External" Id="rId1469"/><Relationship Type="http://schemas.openxmlformats.org/officeDocument/2006/relationships/hyperlink" Target="https://grantcue.com/foundations/virginia-clark-hagan-charitable-foundation-inc-611184780" TargetMode="External" Id="rId1470"/><Relationship Type="http://schemas.openxmlformats.org/officeDocument/2006/relationships/hyperlink" Target="https://grantcue.com/foundations/whitaker-foundation-inc-300262001" TargetMode="External" Id="rId1471"/><Relationship Type="http://schemas.openxmlformats.org/officeDocument/2006/relationships/hyperlink" Target="https://grantcue.com/foundations/the-susan-and-william-yarmuth-family-foundation-inc-208662831" TargetMode="External" Id="rId1472"/><Relationship Type="http://schemas.openxmlformats.org/officeDocument/2006/relationships/hyperlink" Target="https://grantcue.com/foundations/pulley-foundation-237009545" TargetMode="External" Id="rId1473"/><Relationship Type="http://schemas.openxmlformats.org/officeDocument/2006/relationships/hyperlink" Target="https://grantcue.com/foundations/kindred-foundation-inc-611204724" TargetMode="External" Id="rId1474"/><Relationship Type="http://schemas.openxmlformats.org/officeDocument/2006/relationships/hyperlink" Target="https://grantcue.com/foundations/encore-foundation-464903008" TargetMode="External" Id="rId1475"/><Relationship Type="http://schemas.openxmlformats.org/officeDocument/2006/relationships/hyperlink" Target="https://grantcue.com/foundations/delta-dental-of-kenucky-foundation-inc-874045357" TargetMode="External" Id="rId1476"/><Relationship Type="http://schemas.openxmlformats.org/officeDocument/2006/relationships/hyperlink" Target="https://grantcue.com/foundations/james-a-and-martha-r-brown-charitable-foundation-inc-830744635" TargetMode="External" Id="rId1477"/><Relationship Type="http://schemas.openxmlformats.org/officeDocument/2006/relationships/hyperlink" Target="https://grantcue.com/foundations/rostrevor-foundation-inc-463105902" TargetMode="External" Id="rId1478"/><Relationship Type="http://schemas.openxmlformats.org/officeDocument/2006/relationships/hyperlink" Target="https://grantcue.com/foundations/roth-family-foundation-inc-f-k-a-louis-t-roth-foundation-inc-610624305" TargetMode="External" Id="rId1479"/><Relationship Type="http://schemas.openxmlformats.org/officeDocument/2006/relationships/hyperlink" Target="https://grantcue.com/foundations/smith-foundation-trustee-900587749" TargetMode="External" Id="rId1480"/><Relationship Type="http://schemas.openxmlformats.org/officeDocument/2006/relationships/hyperlink" Target="https://grantcue.com/foundations/the-mt-brilliant-family-foundation-formerly-hgg-family-foundation-261093418" TargetMode="External" Id="rId1481"/><Relationship Type="http://schemas.openxmlformats.org/officeDocument/2006/relationships/hyperlink" Target="https://grantcue.com/foundations/don-jacobs-sr-charitable-foundation-inc-c-o-doug-dean-352373932" TargetMode="External" Id="rId1482"/><Relationship Type="http://schemas.openxmlformats.org/officeDocument/2006/relationships/hyperlink" Target="https://grantcue.com/foundations/tom-drexler-charitable-trust-866522397" TargetMode="External" Id="rId1483"/><Relationship Type="http://schemas.openxmlformats.org/officeDocument/2006/relationships/hyperlink" Target="https://www.goldringfoundation.com/" TargetMode="External" Id="rId1484"/><Relationship Type="http://schemas.openxmlformats.org/officeDocument/2006/relationships/hyperlink" Target="https://grantcue.com/foundations/woldenberg-foundation-726022665" TargetMode="External" Id="rId1485"/><Relationship Type="http://schemas.openxmlformats.org/officeDocument/2006/relationships/hyperlink" Target="https://grantcue.com/foundations/irvin-f-and-alice-s-etscorn-charitable-foundation-611314419" TargetMode="External" Id="rId1486"/><Relationship Type="http://schemas.openxmlformats.org/officeDocument/2006/relationships/hyperlink" Target="https://grantcue.com/foundations/wo-and-lois-newell-charitable-trust-263939254" TargetMode="External" Id="rId1487"/><Relationship Type="http://schemas.openxmlformats.org/officeDocument/2006/relationships/hyperlink" Target="https://grantcue.com/foundations/sky-view-foundation-c-o-jeanne-becker-470927354" TargetMode="External" Id="rId1488"/><Relationship Type="http://schemas.openxmlformats.org/officeDocument/2006/relationships/hyperlink" Target="https://grantcue.com/foundations/william-t-young-foundation-inc-311020207" TargetMode="External" Id="rId1489"/><Relationship Type="http://schemas.openxmlformats.org/officeDocument/2006/relationships/hyperlink" Target="https://grantcue.com/foundations/robert-e-brennan-tuw-616063803" TargetMode="External" Id="rId1490"/><Relationship Type="http://schemas.openxmlformats.org/officeDocument/2006/relationships/hyperlink" Target="https://grantcue.com/foundations/c-f-pollard-foundation-inc-611246295" TargetMode="External" Id="rId1491"/><Relationship Type="http://schemas.openxmlformats.org/officeDocument/2006/relationships/hyperlink" Target="https://grantcue.com/foundations/bing-and-rachel-zhang-family-foundation-831344744" TargetMode="External" Id="rId1492"/><Relationship Type="http://schemas.openxmlformats.org/officeDocument/2006/relationships/hyperlink" Target="https://grantcue.com/foundations/the-w-bruce-lunsford-foundation-inc-611189700" TargetMode="External" Id="rId1493"/><Relationship Type="http://schemas.openxmlformats.org/officeDocument/2006/relationships/hyperlink" Target="https://grantcue.com/foundations/zembrodt-family-foundation-inc-611108902" TargetMode="External" Id="rId1494"/><Relationship Type="http://schemas.openxmlformats.org/officeDocument/2006/relationships/hyperlink" Target="https://grantcue.com/foundations/ramtell-inc-351925455" TargetMode="External" Id="rId1495"/><Relationship Type="http://schemas.openxmlformats.org/officeDocument/2006/relationships/hyperlink" Target="https://grantcue.com/foundations/fred-r-and-opal-s-woosley-foundation-inc-611104319" TargetMode="External" Id="rId1496"/><Relationship Type="http://schemas.openxmlformats.org/officeDocument/2006/relationships/hyperlink" Target="https://grantcue.com/foundations/hayswood-foundation-inc-237345996" TargetMode="External" Id="rId1497"/><Relationship Type="http://schemas.openxmlformats.org/officeDocument/2006/relationships/hyperlink" Target="https://grantcue.com/foundations/j-rogers-badgett-sr-foundation-inc-311755149" TargetMode="External" Id="rId1498"/><Relationship Type="http://schemas.openxmlformats.org/officeDocument/2006/relationships/hyperlink" Target="https://grantcue.com/foundations/margaret-e-and-stephen-e-diebold-charitabl-912107857" TargetMode="External" Id="rId1499"/><Relationship Type="http://schemas.openxmlformats.org/officeDocument/2006/relationships/hyperlink" Target="https://grantcue.com/foundations/elkind-family-foundation-770228463" TargetMode="External" Id="rId1500"/><Relationship Type="http://schemas.openxmlformats.org/officeDocument/2006/relationships/hyperlink" Target="https://grantcue.com/foundations/ephraim-roseman-foundation-inc-616027248" TargetMode="External" Id="rId1501"/><Relationship Type="http://schemas.openxmlformats.org/officeDocument/2006/relationships/hyperlink" Target="https://grantcue.com/foundations/the-charles-e-and-mary-elizabeth-scripps-foundation-inc-261541507" TargetMode="External" Id="rId1502"/><Relationship Type="http://schemas.openxmlformats.org/officeDocument/2006/relationships/hyperlink" Target="https://grantcue.com/foundations/trager-family-foundation-trust-876461357" TargetMode="External" Id="rId1503"/><Relationship Type="http://schemas.openxmlformats.org/officeDocument/2006/relationships/hyperlink" Target="https://grantcue.com/foundations/crescent-hill-family-foundation-inc-881679332" TargetMode="External" Id="rId1504"/><Relationship Type="http://schemas.openxmlformats.org/officeDocument/2006/relationships/hyperlink" Target="https://grantcue.com/foundations/christian-word-ministries-inc-611304758" TargetMode="External" Id="rId1505"/><Relationship Type="http://schemas.openxmlformats.org/officeDocument/2006/relationships/hyperlink" Target="https://grantcue.com/foundations/opera-house-fund-inc-c-o-doug-dean-510180177" TargetMode="External" Id="rId1506"/><Relationship Type="http://schemas.openxmlformats.org/officeDocument/2006/relationships/hyperlink" Target="https://grantcue.com/foundations/thorn-family-foundation-161575913" TargetMode="External" Id="rId1507"/><Relationship Type="http://schemas.openxmlformats.org/officeDocument/2006/relationships/hyperlink" Target="https://www.kfw.org/" TargetMode="External" Id="rId1508"/><Relationship Type="http://schemas.openxmlformats.org/officeDocument/2006/relationships/hyperlink" Target="https://grantcue.com/foundations/kentucky-foundation-for-women-inc-611070429" TargetMode="External" Id="rId1509"/><Relationship Type="http://schemas.openxmlformats.org/officeDocument/2006/relationships/hyperlink" Target="https://grantcue.com/foundations/george-a-hoffman-trust-616153279" TargetMode="External" Id="rId1510"/><Relationship Type="http://schemas.openxmlformats.org/officeDocument/2006/relationships/hyperlink" Target="https://grantcue.com/foundations/limestone-family-foundation-inc-c-o-glenview-trust-company-332659738" TargetMode="External" Id="rId1511"/><Relationship Type="http://schemas.openxmlformats.org/officeDocument/2006/relationships/hyperlink" Target="https://grantcue.com/foundations/pendleton-sara-j-char-tr-main-326574088" TargetMode="External" Id="rId1512"/><Relationship Type="http://schemas.openxmlformats.org/officeDocument/2006/relationships/hyperlink" Target="https://butlerfoundationnky.org/" TargetMode="External" Id="rId1513"/><Relationship Type="http://schemas.openxmlformats.org/officeDocument/2006/relationships/hyperlink" Target="https://grantcue.com/foundations/the-butler-foundation-310981683" TargetMode="External" Id="rId1514"/><Relationship Type="http://schemas.openxmlformats.org/officeDocument/2006/relationships/hyperlink" Target="https://grantcue.com/foundations/ee-murry-family-foundation-231948416" TargetMode="External" Id="rId1515"/><Relationship Type="http://schemas.openxmlformats.org/officeDocument/2006/relationships/hyperlink" Target="https://grantcue.com/foundations/the-greater-clark-foundation-inc-610475632" TargetMode="External" Id="rId1516"/><Relationship Type="http://schemas.openxmlformats.org/officeDocument/2006/relationships/hyperlink" Target="https://grantcue.com/foundations/j-lieberman-family-foundation-inc-208108638" TargetMode="External" Id="rId1517"/><Relationship Type="http://schemas.openxmlformats.org/officeDocument/2006/relationships/hyperlink" Target="https://gilbertfoundation.org/" TargetMode="External" Id="rId1518"/><Relationship Type="http://schemas.openxmlformats.org/officeDocument/2006/relationships/hyperlink" Target="https://grantcue.com/foundations/the-gilbert-foundation-inc-c-o-candace-medina-611374986" TargetMode="External" Id="rId1519"/><Relationship Type="http://schemas.openxmlformats.org/officeDocument/2006/relationships/hyperlink" Target="https://grantcue.com/foundations/b-j-killian-foundation-311077598" TargetMode="External" Id="rId1520"/><Relationship Type="http://schemas.openxmlformats.org/officeDocument/2006/relationships/hyperlink" Target="https://www.tkdsf.org/" TargetMode="External" Id="rId1521"/><Relationship Type="http://schemas.openxmlformats.org/officeDocument/2006/relationships/hyperlink" Target="https://grantcue.com/foundations/the-king-s-daughters-and-sons-foundation-of-kentucky-inc-610449188" TargetMode="External" Id="rId1522"/><Relationship Type="http://schemas.openxmlformats.org/officeDocument/2006/relationships/hyperlink" Target="https://mwyoungfoundation.org/" TargetMode="External" Id="rId1523"/><Relationship Type="http://schemas.openxmlformats.org/officeDocument/2006/relationships/hyperlink" Target="https://grantcue.com/foundations/marilyn-and-william-young-charitable-foundation-inc-c-o-sara-hemingway-ex-di-616175836" TargetMode="External" Id="rId1524"/><Relationship Type="http://schemas.openxmlformats.org/officeDocument/2006/relationships/hyperlink" Target="https://grantcue.com/foundations/the-mulhollem-cravens-foundation-203835578" TargetMode="External" Id="rId1525"/><Relationship Type="http://schemas.openxmlformats.org/officeDocument/2006/relationships/hyperlink" Target="https://www.publicwelfare.org/" TargetMode="External" Id="rId1526"/><Relationship Type="http://schemas.openxmlformats.org/officeDocument/2006/relationships/hyperlink" Target="https://grantcue.com/foundations/public-welfare-foundation-inc-540597601" TargetMode="External" Id="rId1527"/><Relationship Type="http://schemas.openxmlformats.org/officeDocument/2006/relationships/hyperlink" Target="https://www.stullerfoundation.org/" TargetMode="External" Id="rId1528"/><Relationship Type="http://schemas.openxmlformats.org/officeDocument/2006/relationships/hyperlink" Target="https://grantcue.com/foundations/stuller-family-foundation-721282688" TargetMode="External" Id="rId1529"/><Relationship Type="http://schemas.openxmlformats.org/officeDocument/2006/relationships/hyperlink" Target="https://www.hawilsonfoundation.org/" TargetMode="External" Id="rId1530"/><Relationship Type="http://schemas.openxmlformats.org/officeDocument/2006/relationships/hyperlink" Target="https://grantcue.com/foundations/the-huey-and-angelina-wilson-foundation-581714586" TargetMode="External" Id="rId1531"/><Relationship Type="http://schemas.openxmlformats.org/officeDocument/2006/relationships/hyperlink" Target="https://grantcue.com/foundations/the-edward-l-rispone-family-foundation-721474941" TargetMode="External" Id="rId1532"/><Relationship Type="http://schemas.openxmlformats.org/officeDocument/2006/relationships/hyperlink" Target="https://grantcue.com/foundations/marshall-legacy-foundation-467206339" TargetMode="External" Id="rId1533"/><Relationship Type="http://schemas.openxmlformats.org/officeDocument/2006/relationships/hyperlink" Target="https://bcm.org/" TargetMode="External" Id="rId1534"/><Relationship Type="http://schemas.openxmlformats.org/officeDocument/2006/relationships/hyperlink" Target="https://grantcue.com/foundations/baptist-community-ministries-720423887" TargetMode="External" Id="rId1535"/><Relationship Type="http://schemas.openxmlformats.org/officeDocument/2006/relationships/hyperlink" Target="https://gtbcf.org/" TargetMode="External" Id="rId1536"/><Relationship Type="http://schemas.openxmlformats.org/officeDocument/2006/relationships/hyperlink" Target="https://grantcue.com/foundations/gayle-and-tom-benson-charitable-foundation-260221908" TargetMode="External" Id="rId1537"/><Relationship Type="http://schemas.openxmlformats.org/officeDocument/2006/relationships/hyperlink" Target="https://grantcue.com/foundations/the-alta-and-john-franks-foundation-237422163" TargetMode="External" Id="rId1538"/><Relationship Type="http://schemas.openxmlformats.org/officeDocument/2006/relationships/hyperlink" Target="https://grantcue.com/foundations/riley-and-barbara-g-sunderland-charitable-trust-046623358" TargetMode="External" Id="rId1539"/><Relationship Type="http://schemas.openxmlformats.org/officeDocument/2006/relationships/hyperlink" Target="https://grantcue.com/foundations/arlene-and-joseph-meraux-charitable-foundation-inc-721400981" TargetMode="External" Id="rId1540"/><Relationship Type="http://schemas.openxmlformats.org/officeDocument/2006/relationships/hyperlink" Target="https://www.goldringfoundation.com/" TargetMode="External" Id="rId1541"/><Relationship Type="http://schemas.openxmlformats.org/officeDocument/2006/relationships/hyperlink" Target="https://grantcue.com/foundations/goldring-family-foundation-726022666" TargetMode="External" Id="rId1542"/><Relationship Type="http://schemas.openxmlformats.org/officeDocument/2006/relationships/hyperlink" Target="https://grantcue.com/foundations/zemurray-foundation-720539603" TargetMode="External" Id="rId1543"/><Relationship Type="http://schemas.openxmlformats.org/officeDocument/2006/relationships/hyperlink" Target="https://theboothbrickerfund.org/" TargetMode="External" Id="rId1544"/><Relationship Type="http://schemas.openxmlformats.org/officeDocument/2006/relationships/hyperlink" Target="https://grantcue.com/foundations/the-booth-bricker-fund-720818077" TargetMode="External" Id="rId1545"/><Relationship Type="http://schemas.openxmlformats.org/officeDocument/2006/relationships/hyperlink" Target="https://worldquant.org/" TargetMode="External" Id="rId1546"/><Relationship Type="http://schemas.openxmlformats.org/officeDocument/2006/relationships/hyperlink" Target="https://grantcue.com/foundations/worldquant-foundation-263576736" TargetMode="External" Id="rId1547"/><Relationship Type="http://schemas.openxmlformats.org/officeDocument/2006/relationships/hyperlink" Target="https://grantcue.com/foundations/oscar-j-tolmas-charitable-trust-467235211" TargetMode="External" Id="rId1548"/><Relationship Type="http://schemas.openxmlformats.org/officeDocument/2006/relationships/hyperlink" Target="https://www.eentneworleans.org/" TargetMode="External" Id="rId1549"/><Relationship Type="http://schemas.openxmlformats.org/officeDocument/2006/relationships/hyperlink" Target="https://grantcue.com/foundations/eye-ear-nose-and-throat-foundation-720928511" TargetMode="External" Id="rId1550"/><Relationship Type="http://schemas.openxmlformats.org/officeDocument/2006/relationships/hyperlink" Target="https://grantcue.com/foundations/priddy-family-foundation-475005314" TargetMode="External" Id="rId1551"/><Relationship Type="http://schemas.openxmlformats.org/officeDocument/2006/relationships/hyperlink" Target="https://grantcue.com/foundations/the-ben-e-factor-foundation-721086995" TargetMode="External" Id="rId1552"/><Relationship Type="http://schemas.openxmlformats.org/officeDocument/2006/relationships/hyperlink" Target="https://grantcue.com/foundations/melvin-s-cohen-foundation-inc-396075009" TargetMode="External" Id="rId1553"/><Relationship Type="http://schemas.openxmlformats.org/officeDocument/2006/relationships/hyperlink" Target="https://www.pftaylorfoundation.org/" TargetMode="External" Id="rId1554"/><Relationship Type="http://schemas.openxmlformats.org/officeDocument/2006/relationships/hyperlink" Target="https://grantcue.com/foundations/patrick-f-taylor-foundation-581686754" TargetMode="External" Id="rId1555"/><Relationship Type="http://schemas.openxmlformats.org/officeDocument/2006/relationships/hyperlink" Target="https://grantcue.com/foundations/edward-g-schlieder-educational-foundation-720408974" TargetMode="External" Id="rId1556"/><Relationship Type="http://schemas.openxmlformats.org/officeDocument/2006/relationships/hyperlink" Target="https://grantcue.com/foundations/grayson-foundation-inc-237312000" TargetMode="External" Id="rId1557"/><Relationship Type="http://schemas.openxmlformats.org/officeDocument/2006/relationships/hyperlink" Target="https://scbpf.org/" TargetMode="External" Id="rId1558"/><Relationship Type="http://schemas.openxmlformats.org/officeDocument/2006/relationships/hyperlink" Target="https://grantcue.com/foundations/sharon-and-claude-b-pennington-family-foundation-815336145" TargetMode="External" Id="rId1559"/><Relationship Type="http://schemas.openxmlformats.org/officeDocument/2006/relationships/hyperlink" Target="https://www.labluefoundation.org/" TargetMode="External" Id="rId1560"/><Relationship Type="http://schemas.openxmlformats.org/officeDocument/2006/relationships/hyperlink" Target="https://grantcue.com/foundations/blue-cross-and-blue-shield-of-louisiana-foundation-721232379" TargetMode="External" Id="rId1561"/><Relationship Type="http://schemas.openxmlformats.org/officeDocument/2006/relationships/hyperlink" Target="https://lamarfamilyfoundation.org/" TargetMode="External" Id="rId1562"/><Relationship Type="http://schemas.openxmlformats.org/officeDocument/2006/relationships/hyperlink" Target="https://grantcue.com/foundations/the-charles-lamar-family-foundation-721488497" TargetMode="External" Id="rId1563"/><Relationship Type="http://schemas.openxmlformats.org/officeDocument/2006/relationships/hyperlink" Target="https://grantcue.com/foundations/the-stover-foundation-680392330" TargetMode="External" Id="rId1564"/><Relationship Type="http://schemas.openxmlformats.org/officeDocument/2006/relationships/hyperlink" Target="https://grantcue.com/foundations/carl-e-panebiango-family-foundation-262838191" TargetMode="External" Id="rId1565"/><Relationship Type="http://schemas.openxmlformats.org/officeDocument/2006/relationships/hyperlink" Target="https://grantcue.com/foundations/the-helis-foundation-726020536" TargetMode="External" Id="rId1566"/><Relationship Type="http://schemas.openxmlformats.org/officeDocument/2006/relationships/hyperlink" Target="https://grantcue.com/foundations/como-charitable-foundation-inc-dennis-gardner-465665343" TargetMode="External" Id="rId1567"/><Relationship Type="http://schemas.openxmlformats.org/officeDocument/2006/relationships/hyperlink" Target="https://grantcue.com/foundations/the-azby-fund-726049781" TargetMode="External" Id="rId1568"/><Relationship Type="http://schemas.openxmlformats.org/officeDocument/2006/relationships/hyperlink" Target="https://grantcue.com/foundations/h-and-b-young-foundation-726029365" TargetMode="External" Id="rId1569"/><Relationship Type="http://schemas.openxmlformats.org/officeDocument/2006/relationships/hyperlink" Target="https://grantcue.com/foundations/the-stephen-and-sandy-rosenthal-family-foundation-263578174" TargetMode="External" Id="rId1570"/><Relationship Type="http://schemas.openxmlformats.org/officeDocument/2006/relationships/hyperlink" Target="https://grantcue.com/foundations/j-edgar-monroe-foundation-720784059" TargetMode="External" Id="rId1571"/><Relationship Type="http://schemas.openxmlformats.org/officeDocument/2006/relationships/hyperlink" Target="https://grantcue.com/foundations/the-robert-and-lynn-murphy-foundation-273594301" TargetMode="External" Id="rId1572"/><Relationship Type="http://schemas.openxmlformats.org/officeDocument/2006/relationships/hyperlink" Target="https://grantcue.com/foundations/the-almar-foundationdba-the-alden-and-margaret-laborde-foundation-721371702" TargetMode="External" Id="rId1573"/><Relationship Type="http://schemas.openxmlformats.org/officeDocument/2006/relationships/hyperlink" Target="https://grantcue.com/foundations/stoer-foundation-237202748" TargetMode="External" Id="rId1574"/><Relationship Type="http://schemas.openxmlformats.org/officeDocument/2006/relationships/hyperlink" Target="https://grantcue.com/foundations/eugenie-and-joseph-jones-family-foundation-720507534" TargetMode="External" Id="rId1575"/><Relationship Type="http://schemas.openxmlformats.org/officeDocument/2006/relationships/hyperlink" Target="https://grantcue.com/foundations/james-d-moncus-family-foundation-270182020" TargetMode="External" Id="rId1576"/><Relationship Type="http://schemas.openxmlformats.org/officeDocument/2006/relationships/hyperlink" Target="https://grantcue.com/foundations/the-gonsoulin-charitable-trust-c-o-al-a-gonsoulin-766106726" TargetMode="External" Id="rId1577"/><Relationship Type="http://schemas.openxmlformats.org/officeDocument/2006/relationships/hyperlink" Target="https://grantcue.com/foundations/donald-palmer-charitable-foundation-721329780" TargetMode="External" Id="rId1578"/><Relationship Type="http://schemas.openxmlformats.org/officeDocument/2006/relationships/hyperlink" Target="https://grantcue.com/foundations/pennington-family-foundation-815300304" TargetMode="External" Id="rId1579"/><Relationship Type="http://schemas.openxmlformats.org/officeDocument/2006/relationships/hyperlink" Target="https://www.guidestar.com/" TargetMode="External" Id="rId1580"/><Relationship Type="http://schemas.openxmlformats.org/officeDocument/2006/relationships/hyperlink" Target="https://grantcue.com/foundations/lois-and-lloyd-hawkins-jr-foundation-331059511" TargetMode="External" Id="rId1581"/><Relationship Type="http://schemas.openxmlformats.org/officeDocument/2006/relationships/hyperlink" Target="https://grantcue.com/foundations/louise-h-moffett-family-foundation-721345770" TargetMode="External" Id="rId1582"/><Relationship Type="http://schemas.openxmlformats.org/officeDocument/2006/relationships/hyperlink" Target="https://grantcue.com/foundations/coypu-foundation-trust-xxxxx3002-581795856" TargetMode="External" Id="rId1583"/><Relationship Type="http://schemas.openxmlformats.org/officeDocument/2006/relationships/hyperlink" Target="http://www.lincolnhealth.com/" TargetMode="External" Id="rId1584"/><Relationship Type="http://schemas.openxmlformats.org/officeDocument/2006/relationships/hyperlink" Target="https://grantcue.com/foundations/lincoln-health-foundation-721335146" TargetMode="External" Id="rId1585"/><Relationship Type="http://schemas.openxmlformats.org/officeDocument/2006/relationships/hyperlink" Target="https://grantcue.com/foundations/m-w-murphy-foundation-710802701" TargetMode="External" Id="rId1586"/><Relationship Type="http://schemas.openxmlformats.org/officeDocument/2006/relationships/hyperlink" Target="https://www.beairdfoundation.org/" TargetMode="External" Id="rId1587"/><Relationship Type="http://schemas.openxmlformats.org/officeDocument/2006/relationships/hyperlink" Target="https://grantcue.com/foundations/carolyn-w-and-charles-t-beaird-family-foundation-726027212" TargetMode="External" Id="rId1588"/><Relationship Type="http://schemas.openxmlformats.org/officeDocument/2006/relationships/hyperlink" Target="https://grantcue.com/foundations/the-mary-and-al-danos-family-foundation-721495656" TargetMode="External" Id="rId1589"/><Relationship Type="http://schemas.openxmlformats.org/officeDocument/2006/relationships/hyperlink" Target="https://grantcue.com/foundations/the-elizabeth-b-and-arthur-e-roswell-foundation-inc-521490498" TargetMode="External" Id="rId1590"/><Relationship Type="http://schemas.openxmlformats.org/officeDocument/2006/relationships/hyperlink" Target="https://grantcue.com/foundations/ruth-u-fertel-foundation-710879051" TargetMode="External" Id="rId1591"/><Relationship Type="http://schemas.openxmlformats.org/officeDocument/2006/relationships/hyperlink" Target="https://grantcue.com/foundations/gladys-and-ed-e-hurley-foundation-xxxxx9006-766017128" TargetMode="External" Id="rId1592"/><Relationship Type="http://schemas.openxmlformats.org/officeDocument/2006/relationships/hyperlink" Target="https://grantcue.com/foundations/grace-charitable-foundation-inc-743116739" TargetMode="External" Id="rId1593"/><Relationship Type="http://schemas.openxmlformats.org/officeDocument/2006/relationships/hyperlink" Target="https://grantcue.com/foundations/wheless-foundation-726017724" TargetMode="External" Id="rId1594"/><Relationship Type="http://schemas.openxmlformats.org/officeDocument/2006/relationships/hyperlink" Target="https://grantcue.com/foundations/the-burden-foundation-726030712" TargetMode="External" Id="rId1595"/><Relationship Type="http://schemas.openxmlformats.org/officeDocument/2006/relationships/hyperlink" Target="https://www.mcilhenny.org/" TargetMode="External" Id="rId1596"/><Relationship Type="http://schemas.openxmlformats.org/officeDocument/2006/relationships/hyperlink" Target="https://grantcue.com/foundations/gustaf-westfeldt-mcilhenny-family-founda-721404522" TargetMode="External" Id="rId1597"/><Relationship Type="http://schemas.openxmlformats.org/officeDocument/2006/relationships/hyperlink" Target="https://grantcue.com/foundations/pinhook-foundation-inc-721432054" TargetMode="External" Id="rId1598"/><Relationship Type="http://schemas.openxmlformats.org/officeDocument/2006/relationships/hyperlink" Target="https://grantcue.com/foundations/tynewald-foundation-817001947" TargetMode="External" Id="rId1599"/><Relationship Type="http://schemas.openxmlformats.org/officeDocument/2006/relationships/hyperlink" Target="https://grantcue.com/foundations/joysong-foundation-inc-873910022" TargetMode="External" Id="rId1600"/><Relationship Type="http://schemas.openxmlformats.org/officeDocument/2006/relationships/hyperlink" Target="http://www.holtfamilyfoundation.org/" TargetMode="External" Id="rId1601"/><Relationship Type="http://schemas.openxmlformats.org/officeDocument/2006/relationships/hyperlink" Target="https://grantcue.com/foundations/the-holt-family-foundation-203478127" TargetMode="External" Id="rId1602"/><Relationship Type="http://schemas.openxmlformats.org/officeDocument/2006/relationships/hyperlink" Target="https://grantcue.com/foundations/the-merice-boo-johnston-grigsby-foundation-208091007" TargetMode="External" Id="rId1603"/><Relationship Type="http://schemas.openxmlformats.org/officeDocument/2006/relationships/hyperlink" Target="https://grantcue.com/foundations/rockhold-family-foundation-inc-720806577" TargetMode="External" Id="rId1604"/><Relationship Type="http://schemas.openxmlformats.org/officeDocument/2006/relationships/hyperlink" Target="https://grantcue.com/foundations/clark-charitable-foundation-inc-dba-a-james-and-alice-b-clark-foundation-521512330" TargetMode="External" Id="rId1605"/><Relationship Type="http://schemas.openxmlformats.org/officeDocument/2006/relationships/hyperlink" Target="https://grantcue.com/foundations/the-j-willard-and-alice-s-marriott-foundation-526068678" TargetMode="External" Id="rId1606"/><Relationship Type="http://schemas.openxmlformats.org/officeDocument/2006/relationships/hyperlink" Target="https://grantcue.com/foundations/mastercard-impact-fund-824717403" TargetMode="External" Id="rId1607"/><Relationship Type="http://schemas.openxmlformats.org/officeDocument/2006/relationships/hyperlink" Target="https://grantcue.com/foundations/the-stephen-and-renee-bisciotti-foundation-522352678" TargetMode="External" Id="rId1608"/><Relationship Type="http://schemas.openxmlformats.org/officeDocument/2006/relationships/hyperlink" Target="https://grantcue.com/foundations/the-kahlert-foundation-inc-521798711" TargetMode="External" Id="rId1609"/><Relationship Type="http://schemas.openxmlformats.org/officeDocument/2006/relationships/hyperlink" Target="https://grantcue.com/foundations/milton-roberts-tw-526024417" TargetMode="External" Id="rId1610"/><Relationship Type="http://schemas.openxmlformats.org/officeDocument/2006/relationships/hyperlink" Target="https://www.france-merrickfdn.org/" TargetMode="External" Id="rId1611"/><Relationship Type="http://schemas.openxmlformats.org/officeDocument/2006/relationships/hyperlink" Target="https://grantcue.com/foundations/france-merrick-foundation-inc-526072964" TargetMode="External" Id="rId1612"/><Relationship Type="http://schemas.openxmlformats.org/officeDocument/2006/relationships/hyperlink" Target="https://grantcue.com/foundations/sherman-family-foundation-526723302" TargetMode="External" Id="rId1613"/><Relationship Type="http://schemas.openxmlformats.org/officeDocument/2006/relationships/hyperlink" Target="https://grantcue.com/foundations/the-essel-foundation-136191234" TargetMode="External" Id="rId1614"/><Relationship Type="http://schemas.openxmlformats.org/officeDocument/2006/relationships/hyperlink" Target="https://grantcue.com/foundations/sigmund-m-hyman-foundation-inc-526034760" TargetMode="External" Id="rId1615"/><Relationship Type="http://schemas.openxmlformats.org/officeDocument/2006/relationships/hyperlink" Target="https://www.abell.org/" TargetMode="External" Id="rId1616"/><Relationship Type="http://schemas.openxmlformats.org/officeDocument/2006/relationships/hyperlink" Target="https://grantcue.com/foundations/the-abell-foundation-inc-526036106" TargetMode="External" Id="rId1617"/><Relationship Type="http://schemas.openxmlformats.org/officeDocument/2006/relationships/hyperlink" Target="https://grantcue.com/foundations/the-hackerman-foundation-inc-521459149" TargetMode="External" Id="rId1618"/><Relationship Type="http://schemas.openxmlformats.org/officeDocument/2006/relationships/hyperlink" Target="https://grantcue.com/foundations/the-orokawa-foundation-inc-c-o-martin-j-eby-201850543" TargetMode="External" Id="rId1619"/><Relationship Type="http://schemas.openxmlformats.org/officeDocument/2006/relationships/hyperlink" Target="https://grantcue.com/foundations/andrew-and-julie-klingenstein-family-fund-inc-522126870" TargetMode="External" Id="rId1620"/><Relationship Type="http://schemas.openxmlformats.org/officeDocument/2006/relationships/hyperlink" Target="https://grantcue.com/foundations/marriott-daughters-foundation-c-o-nancie-lynch-452590105" TargetMode="External" Id="rId1621"/><Relationship Type="http://schemas.openxmlformats.org/officeDocument/2006/relationships/hyperlink" Target="https://www.blaufund.org/" TargetMode="External" Id="rId1622"/><Relationship Type="http://schemas.openxmlformats.org/officeDocument/2006/relationships/hyperlink" Target="https://grantcue.com/foundations/the-jacob-and-hilda-blaustein-foundation-inc-526038382" TargetMode="External" Id="rId1623"/><Relationship Type="http://schemas.openxmlformats.org/officeDocument/2006/relationships/hyperlink" Target="https://grantcue.com/foundations/cornell-douglas-foundation-inc-651287707" TargetMode="External" Id="rId1624"/><Relationship Type="http://schemas.openxmlformats.org/officeDocument/2006/relationships/hyperlink" Target="https://grantcue.com/foundations/winifred-stevens-foundation-475488504" TargetMode="External" Id="rId1625"/><Relationship Type="http://schemas.openxmlformats.org/officeDocument/2006/relationships/hyperlink" Target="https://www.ratcliffefoundation.com/" TargetMode="External" Id="rId1626"/><Relationship Type="http://schemas.openxmlformats.org/officeDocument/2006/relationships/hyperlink" Target="https://grantcue.com/foundations/philip-e-and-carole-r-ratcliffe-foundation-inc-820568453" TargetMode="External" Id="rId1627"/><Relationship Type="http://schemas.openxmlformats.org/officeDocument/2006/relationships/hyperlink" Target="https://www.mayberg.org/" TargetMode="External" Id="rId1628"/><Relationship Type="http://schemas.openxmlformats.org/officeDocument/2006/relationships/hyperlink" Target="https://grantcue.com/foundations/mayberg-foundation-inc-814574465" TargetMode="External" Id="rId1629"/><Relationship Type="http://schemas.openxmlformats.org/officeDocument/2006/relationships/hyperlink" Target="https://grantcue.com/foundations/rollins-luetkemeyer-foundation-inc-526041536" TargetMode="External" Id="rId1630"/><Relationship Type="http://schemas.openxmlformats.org/officeDocument/2006/relationships/hyperlink" Target="https://grantcue.com/foundations/mary-catherine-bunting-foundation-inc-c-o-knollwood-investment-advisory-522106057" TargetMode="External" Id="rId1631"/><Relationship Type="http://schemas.openxmlformats.org/officeDocument/2006/relationships/hyperlink" Target="https://grantcue.com/foundations/nora-roberts-foundation-522189081" TargetMode="External" Id="rId1632"/><Relationship Type="http://schemas.openxmlformats.org/officeDocument/2006/relationships/hyperlink" Target="https://www.scripps.com/FOUNDATION" TargetMode="External" Id="rId1633"/><Relationship Type="http://schemas.openxmlformats.org/officeDocument/2006/relationships/hyperlink" Target="https://grantcue.com/foundations/the-scripps-howard-foundation-316025114" TargetMode="External" Id="rId1634"/><Relationship Type="http://schemas.openxmlformats.org/officeDocument/2006/relationships/hyperlink" Target="https://grantcue.com/foundations/the-bunting-family-foundation-c-o-knollwood-investment-advisory-521724988" TargetMode="External" Id="rId1635"/><Relationship Type="http://schemas.openxmlformats.org/officeDocument/2006/relationships/hyperlink" Target="https://thecranefoundation.org/" TargetMode="External" Id="rId1636"/><Relationship Type="http://schemas.openxmlformats.org/officeDocument/2006/relationships/hyperlink" Target="https://grantcue.com/foundations/crane-family-foundation-inc-521755504" TargetMode="External" Id="rId1637"/><Relationship Type="http://schemas.openxmlformats.org/officeDocument/2006/relationships/hyperlink" Target="https://grantcue.com/foundations/delaplaine-foundation-inc-522278038" TargetMode="External" Id="rId1638"/><Relationship Type="http://schemas.openxmlformats.org/officeDocument/2006/relationships/hyperlink" Target="https://grantcue.com/foundations/mccutchin-collins-charitable-trust-mass-031292-223100739" TargetMode="External" Id="rId1639"/><Relationship Type="http://schemas.openxmlformats.org/officeDocument/2006/relationships/hyperlink" Target="https://grantcue.com/foundations/franklin-p-and-arthur-w-perdue-foundation-inc-526054332" TargetMode="External" Id="rId1640"/><Relationship Type="http://schemas.openxmlformats.org/officeDocument/2006/relationships/hyperlink" Target="https://grantcue.com/foundations/the-haron-dahan-foundation-inc-c-o-j-eisner-521473704" TargetMode="External" Id="rId1641"/><Relationship Type="http://schemas.openxmlformats.org/officeDocument/2006/relationships/hyperlink" Target="https://grantcue.com/foundations/homer-and-martha-gudelsky-family-fdn-520885969" TargetMode="External" Id="rId1642"/><Relationship Type="http://schemas.openxmlformats.org/officeDocument/2006/relationships/hyperlink" Target="https://grantcue.com/foundations/the-5-51-5-foundation-inc-208844111" TargetMode="External" Id="rId1643"/><Relationship Type="http://schemas.openxmlformats.org/officeDocument/2006/relationships/hyperlink" Target="https://grantcue.com/foundations/the-madeline-foundation-464336081" TargetMode="External" Id="rId1644"/><Relationship Type="http://schemas.openxmlformats.org/officeDocument/2006/relationships/hyperlink" Target="https://grantcue.com/foundations/bender-foundation-inc-526054193" TargetMode="External" Id="rId1645"/><Relationship Type="http://schemas.openxmlformats.org/officeDocument/2006/relationships/hyperlink" Target="https://www.broetjefamilytrust.org/" TargetMode="External" Id="rId1646"/><Relationship Type="http://schemas.openxmlformats.org/officeDocument/2006/relationships/hyperlink" Target="https://grantcue.com/foundations/vista-hermosa-foundation-911491438" TargetMode="External" Id="rId1647"/><Relationship Type="http://schemas.openxmlformats.org/officeDocument/2006/relationships/hyperlink" Target="https://grantcue.com/foundations/the-charles-t-bauer-charitable-foundation-476309118" TargetMode="External" Id="rId1648"/><Relationship Type="http://schemas.openxmlformats.org/officeDocument/2006/relationships/hyperlink" Target="https://grantcue.com/foundations/the-osprey-foundation-inc-141862154" TargetMode="External" Id="rId1649"/><Relationship Type="http://schemas.openxmlformats.org/officeDocument/2006/relationships/hyperlink" Target="https://www.goldsekerfoundation.org/" TargetMode="External" Id="rId1650"/><Relationship Type="http://schemas.openxmlformats.org/officeDocument/2006/relationships/hyperlink" Target="https://grantcue.com/foundations/the-morris-goldseker-foundation-of-maryland-inc-520983502" TargetMode="External" Id="rId1651"/><Relationship Type="http://schemas.openxmlformats.org/officeDocument/2006/relationships/hyperlink" Target="https://grantcue.com/foundations/lockhart-vaughan-foundation-521693184" TargetMode="External" Id="rId1652"/><Relationship Type="http://schemas.openxmlformats.org/officeDocument/2006/relationships/hyperlink" Target="https://grantcue.com/foundations/swall-foundation-946169932" TargetMode="External" Id="rId1653"/><Relationship Type="http://schemas.openxmlformats.org/officeDocument/2006/relationships/hyperlink" Target="https://grantcue.com/foundations/fredrick-d-and-karen-g-schaufeld-family-foundation-461558417" TargetMode="External" Id="rId1654"/><Relationship Type="http://schemas.openxmlformats.org/officeDocument/2006/relationships/hyperlink" Target="https://www.goldsmithfamilyfoundation.org/" TargetMode="External" Id="rId1655"/><Relationship Type="http://schemas.openxmlformats.org/officeDocument/2006/relationships/hyperlink" Target="https://grantcue.com/foundations/the-goldsmith-family-foundation-inc-521714353" TargetMode="External" Id="rId1656"/><Relationship Type="http://schemas.openxmlformats.org/officeDocument/2006/relationships/hyperlink" Target="https://grantcue.com/foundations/culp-family-foundation-455394566" TargetMode="External" Id="rId1657"/><Relationship Type="http://schemas.openxmlformats.org/officeDocument/2006/relationships/hyperlink" Target="https://mhweiner.org/" TargetMode="External" Id="rId1658"/><Relationship Type="http://schemas.openxmlformats.org/officeDocument/2006/relationships/hyperlink" Target="https://grantcue.com/foundations/marvin-h-weiner-foundation-inc-824261194" TargetMode="External" Id="rId1659"/><Relationship Type="http://schemas.openxmlformats.org/officeDocument/2006/relationships/hyperlink" Target="https://grantcue.com/foundations/geico-philanthropic-foundation-521202740" TargetMode="External" Id="rId1660"/><Relationship Type="http://schemas.openxmlformats.org/officeDocument/2006/relationships/hyperlink" Target="https://grantcue.com/foundations/the-w-o-neil-foundation-346516969" TargetMode="External" Id="rId1661"/><Relationship Type="http://schemas.openxmlformats.org/officeDocument/2006/relationships/hyperlink" Target="https://grantcue.com/foundations/under-armour-foundation-inc-454422604" TargetMode="External" Id="rId1662"/><Relationship Type="http://schemas.openxmlformats.org/officeDocument/2006/relationships/hyperlink" Target="https://grantcue.com/foundations/herman-and-walter-samuelson-foundation-inc-452402050" TargetMode="External" Id="rId1663"/><Relationship Type="http://schemas.openxmlformats.org/officeDocument/2006/relationships/hyperlink" Target="https://grantcue.com/foundations/the-joseph-meyerhoff-fund-inc-526035997" TargetMode="External" Id="rId1664"/><Relationship Type="http://schemas.openxmlformats.org/officeDocument/2006/relationships/hyperlink" Target="https://richardhensonfoundation.org/" TargetMode="External" Id="rId1665"/><Relationship Type="http://schemas.openxmlformats.org/officeDocument/2006/relationships/hyperlink" Target="https://grantcue.com/foundations/richard-a-henson-foundation-inc-521642558" TargetMode="External" Id="rId1666"/><Relationship Type="http://schemas.openxmlformats.org/officeDocument/2006/relationships/hyperlink" Target="https://www.rwdfoundation.org/" TargetMode="External" Id="rId1667"/><Relationship Type="http://schemas.openxmlformats.org/officeDocument/2006/relationships/hyperlink" Target="https://grantcue.com/foundations/robert-w-deutsch-foundation-521758252" TargetMode="External" Id="rId1668"/><Relationship Type="http://schemas.openxmlformats.org/officeDocument/2006/relationships/hyperlink" Target="https://grantcue.com/foundations/david-e-and-mary-c-gallo-foundation-770476093" TargetMode="External" Id="rId1669"/><Relationship Type="http://schemas.openxmlformats.org/officeDocument/2006/relationships/hyperlink" Target="https://grantcue.com/foundations/the-o-neil-family-foundation-inc-261313395" TargetMode="External" Id="rId1670"/><Relationship Type="http://schemas.openxmlformats.org/officeDocument/2006/relationships/hyperlink" Target="https://grantcue.com/foundations/the-giorgi-family-foundation-475393758" TargetMode="External" Id="rId1671"/><Relationship Type="http://schemas.openxmlformats.org/officeDocument/2006/relationships/hyperlink" Target="https://grantcue.com/foundations/alison-foundation-200226054" TargetMode="External" Id="rId1672"/><Relationship Type="http://schemas.openxmlformats.org/officeDocument/2006/relationships/hyperlink" Target="https://grantcue.com/foundations/m-k-reichert-sternlicht-foundation-810807556" TargetMode="External" Id="rId1673"/><Relationship Type="http://schemas.openxmlformats.org/officeDocument/2006/relationships/hyperlink" Target="https://grantcue.com/foundations/leonard-and-helen-r-stulman-charitable-521491609" TargetMode="External" Id="rId1674"/><Relationship Type="http://schemas.openxmlformats.org/officeDocument/2006/relationships/hyperlink" Target="https://grantcue.com/foundations/pricesmart-foundation-562372489" TargetMode="External" Id="rId1675"/><Relationship Type="http://schemas.openxmlformats.org/officeDocument/2006/relationships/hyperlink" Target="https://grantcue.com/foundations/brown-advisory-charitable-foundation-inc-010912891" TargetMode="External" Id="rId1676"/><Relationship Type="http://schemas.openxmlformats.org/officeDocument/2006/relationships/hyperlink" Target="https://grantcue.com/foundations/the-arhant-social-foundation-inc-541973018" TargetMode="External" Id="rId1677"/><Relationship Type="http://schemas.openxmlformats.org/officeDocument/2006/relationships/hyperlink" Target="https://www.greenwall.org/" TargetMode="External" Id="rId1678"/><Relationship Type="http://schemas.openxmlformats.org/officeDocument/2006/relationships/hyperlink" Target="https://grantcue.com/foundations/the-greenwall-foundation-136082277" TargetMode="External" Id="rId1679"/><Relationship Type="http://schemas.openxmlformats.org/officeDocument/2006/relationships/hyperlink" Target="https://grantcue.com/foundations/david-d-smith-family-foundation-inc-462099648" TargetMode="External" Id="rId1680"/><Relationship Type="http://schemas.openxmlformats.org/officeDocument/2006/relationships/hyperlink" Target="https://grantcue.com/foundations/at-and-mary-h-blades-foundation-inc-520794020" TargetMode="External" Id="rId1681"/><Relationship Type="http://schemas.openxmlformats.org/officeDocument/2006/relationships/hyperlink" Target="https://www.strausfoundation.org/" TargetMode="External" Id="rId1682"/><Relationship Type="http://schemas.openxmlformats.org/officeDocument/2006/relationships/hyperlink" Target="https://grantcue.com/foundations/the-aaron-and-lillie-straus-fdn-inc-9830002-522040073" TargetMode="External" Id="rId1683"/><Relationship Type="http://schemas.openxmlformats.org/officeDocument/2006/relationships/hyperlink" Target="https://grantcue.com/foundations/diane-and-howard-wohl-family-foundation-inc-113493603" TargetMode="External" Id="rId1684"/><Relationship Type="http://schemas.openxmlformats.org/officeDocument/2006/relationships/hyperlink" Target="https://www.blaufund.org/" TargetMode="External" Id="rId1685"/><Relationship Type="http://schemas.openxmlformats.org/officeDocument/2006/relationships/hyperlink" Target="https://grantcue.com/foundations/david-and-barbara-b-hirschhorn-foundation-inc-521489400" TargetMode="External" Id="rId1686"/><Relationship Type="http://schemas.openxmlformats.org/officeDocument/2006/relationships/hyperlink" Target="https://grantcue.com/foundations/the-jerome-g-and-annette-s-zimmerman-foundation-inc-521115801" TargetMode="External" Id="rId1687"/><Relationship Type="http://schemas.openxmlformats.org/officeDocument/2006/relationships/hyperlink" Target="https://grantcue.com/foundations/the-ellen-wp-wasserman-foundation-522038129" TargetMode="External" Id="rId1688"/><Relationship Type="http://schemas.openxmlformats.org/officeDocument/2006/relationships/hyperlink" Target="https://grantcue.com/foundations/the-mhe-foundation-inc-161643939" TargetMode="External" Id="rId1689"/><Relationship Type="http://schemas.openxmlformats.org/officeDocument/2006/relationships/hyperlink" Target="https://grantcue.com/foundations/isadore-and-bertha-gudelsky-family-fnd-inc-c-o-arnold-and-porter-kaye-scholer-ll-526036621" TargetMode="External" Id="rId1690"/><Relationship Type="http://schemas.openxmlformats.org/officeDocument/2006/relationships/hyperlink" Target="https://grantcue.com/foundations/the-dunahoo-family-foundation-inc-814793724" TargetMode="External" Id="rId1691"/><Relationship Type="http://schemas.openxmlformats.org/officeDocument/2006/relationships/hyperlink" Target="https://grantcue.com/foundations/the-william-g-baker-jr-memorial-fund-526057178" TargetMode="External" Id="rId1692"/><Relationship Type="http://schemas.openxmlformats.org/officeDocument/2006/relationships/hyperlink" Target="https://grantcue.com/foundations/the-dresher-foundation-inc-521610465" TargetMode="External" Id="rId1693"/><Relationship Type="http://schemas.openxmlformats.org/officeDocument/2006/relationships/hyperlink" Target="https://grantcue.com/foundations/the-taishoff-family-foundation-inc-263582609" TargetMode="External" Id="rId1694"/><Relationship Type="http://schemas.openxmlformats.org/officeDocument/2006/relationships/hyperlink" Target="https://grantcue.com/foundations/beazer-charity-foundation-inc-862546407" TargetMode="External" Id="rId1695"/><Relationship Type="http://schemas.openxmlformats.org/officeDocument/2006/relationships/hyperlink" Target="https://grantcue.com/foundations/ujala-foundation-263274193" TargetMode="External" Id="rId1696"/><Relationship Type="http://schemas.openxmlformats.org/officeDocument/2006/relationships/hyperlink" Target="https://grantcue.com/foundations/de-beaumont-foundation-inc-043467074" TargetMode="External" Id="rId1697"/><Relationship Type="http://schemas.openxmlformats.org/officeDocument/2006/relationships/hyperlink" Target="https://grantcue.com/foundations/kentfields-foundation-c-o-philip-j-rauch-521841472" TargetMode="External" Id="rId1698"/><Relationship Type="http://schemas.openxmlformats.org/officeDocument/2006/relationships/hyperlink" Target="https://grantcue.com/foundations/clayton-baker-trust-526054237" TargetMode="External" Id="rId1699"/><Relationship Type="http://schemas.openxmlformats.org/officeDocument/2006/relationships/hyperlink" Target="https://www.hifmc.org/" TargetMode="External" Id="rId1700"/><Relationship Type="http://schemas.openxmlformats.org/officeDocument/2006/relationships/hyperlink" Target="https://grantcue.com/foundations/healthcare-initiative-foundation-237324576" TargetMode="External" Id="rId1701"/><Relationship Type="http://schemas.openxmlformats.org/officeDocument/2006/relationships/hyperlink" Target="https://grantcue.com/foundations/scott-w-brickman-family-foundation-872101091" TargetMode="External" Id="rId1702"/><Relationship Type="http://schemas.openxmlformats.org/officeDocument/2006/relationships/hyperlink" Target="https://grantcue.com/foundations/adams-jesse-and-hertha-charitable-tr-256821173" TargetMode="External" Id="rId1703"/><Relationship Type="http://schemas.openxmlformats.org/officeDocument/2006/relationships/hyperlink" Target="https://grantcue.com/foundations/kenneth-s-battye-charitable-trust-521748587" TargetMode="External" Id="rId1704"/><Relationship Type="http://schemas.openxmlformats.org/officeDocument/2006/relationships/hyperlink" Target="https://grantcue.com/foundations/wr-winslow-residuary-trust-526144289" TargetMode="External" Id="rId1705"/><Relationship Type="http://schemas.openxmlformats.org/officeDocument/2006/relationships/hyperlink" Target="https://www.knottfoundation.org/" TargetMode="External" Id="rId1706"/><Relationship Type="http://schemas.openxmlformats.org/officeDocument/2006/relationships/hyperlink" Target="https://grantcue.com/foundations/the-marion-i-and-henry-j-knott-foundation-inc-521517876" TargetMode="External" Id="rId1707"/><Relationship Type="http://schemas.openxmlformats.org/officeDocument/2006/relationships/hyperlink" Target="https://grantcue.com/foundations/the-alvin-and-fanny-b-thalheimer-foundation-inc-526038383" TargetMode="External" Id="rId1708"/><Relationship Type="http://schemas.openxmlformats.org/officeDocument/2006/relationships/hyperlink" Target="https://grantcue.com/foundations/john-g-and-jean-r-gosnell-foundation-541829618" TargetMode="External" Id="rId1709"/><Relationship Type="http://schemas.openxmlformats.org/officeDocument/2006/relationships/hyperlink" Target="https://grantcue.com/foundations/the-scheerer-family-foundation-770552623" TargetMode="External" Id="rId1710"/><Relationship Type="http://schemas.openxmlformats.org/officeDocument/2006/relationships/hyperlink" Target="https://grantcue.com/foundations/thomas-wilson-sanitarium-for-children-of-baltimore-city-526044885" TargetMode="External" Id="rId1711"/><Relationship Type="http://schemas.openxmlformats.org/officeDocument/2006/relationships/hyperlink" Target="https://grantcue.com/foundations/the-nora-roberts-family-foundation-inc-464402908" TargetMode="External" Id="rId1712"/><Relationship Type="http://schemas.openxmlformats.org/officeDocument/2006/relationships/hyperlink" Target="https://grantcue.com/foundations/the-harvey-m-and-lyn-p-meyerhoff-fund-inc-521466136" TargetMode="External" Id="rId1713"/><Relationship Type="http://schemas.openxmlformats.org/officeDocument/2006/relationships/hyperlink" Target="https://grantcue.com/foundations/blanket-fort-foundation-522073256" TargetMode="External" Id="rId1714"/><Relationship Type="http://schemas.openxmlformats.org/officeDocument/2006/relationships/hyperlink" Target="https://grantcue.com/foundations/linda-and-jason-j-kim-foundation-inc-884125466" TargetMode="External" Id="rId1715"/><Relationship Type="http://schemas.openxmlformats.org/officeDocument/2006/relationships/hyperlink" Target="https://grantcue.com/foundations/the-george-l-shields-foundation-inc-c-o-robert-m-reiner-treasurer-521851638" TargetMode="External" Id="rId1716"/><Relationship Type="http://schemas.openxmlformats.org/officeDocument/2006/relationships/hyperlink" Target="https://www.avdwfletcherfoundation.org/" TargetMode="External" Id="rId1717"/><Relationship Type="http://schemas.openxmlformats.org/officeDocument/2006/relationships/hyperlink" Target="https://grantcue.com/foundations/alice-v-and-david-w-fletcher-foundation-inc-521789319" TargetMode="External" Id="rId1718"/><Relationship Type="http://schemas.openxmlformats.org/officeDocument/2006/relationships/hyperlink" Target="https://grantcue.com/foundations/david-and-suzanne-hillman-family-foundation-201970693" TargetMode="External" Id="rId1719"/><Relationship Type="http://schemas.openxmlformats.org/officeDocument/2006/relationships/hyperlink" Target="https://grantcue.com/foundations/hittman-family-foundation-inc-911937345" TargetMode="External" Id="rId1720"/><Relationship Type="http://schemas.openxmlformats.org/officeDocument/2006/relationships/hyperlink" Target="https://grantcue.com/foundations/arthur-h-korn-charitable-remainder-unitrust-527028694" TargetMode="External" Id="rId1721"/><Relationship Type="http://schemas.openxmlformats.org/officeDocument/2006/relationships/hyperlink" Target="https://grantcue.com/foundations/the-blue-waters-foundation-161643931" TargetMode="External" Id="rId1722"/><Relationship Type="http://schemas.openxmlformats.org/officeDocument/2006/relationships/hyperlink" Target="https://grantcue.com/foundations/norman-j-fisher-and-doris-fisher-foundation-208973776" TargetMode="External" Id="rId1723"/><Relationship Type="http://schemas.openxmlformats.org/officeDocument/2006/relationships/hyperlink" Target="https://grantcue.com/foundations/ben-and-esther-rosenbloom-foundation-inc-521258672" TargetMode="External" Id="rId1724"/><Relationship Type="http://schemas.openxmlformats.org/officeDocument/2006/relationships/hyperlink" Target="https://grantcue.com/foundations/winslow-foundation-222778703" TargetMode="External" Id="rId1725"/><Relationship Type="http://schemas.openxmlformats.org/officeDocument/2006/relationships/hyperlink" Target="https://www.herbertbearmanfoundation.org/" TargetMode="External" Id="rId1726"/><Relationship Type="http://schemas.openxmlformats.org/officeDocument/2006/relationships/hyperlink" Target="https://grantcue.com/foundations/herbert-bearman-foundation-311602562" TargetMode="External" Id="rId1727"/><Relationship Type="http://schemas.openxmlformats.org/officeDocument/2006/relationships/hyperlink" Target="https://grantcue.com/foundations/john-vos-family-foundation-inc-261587229" TargetMode="External" Id="rId1728"/><Relationship Type="http://schemas.openxmlformats.org/officeDocument/2006/relationships/hyperlink" Target="https://grantcue.com/foundations/the-cheng-family-charitable-trust-466349006" TargetMode="External" Id="rId1729"/><Relationship Type="http://schemas.openxmlformats.org/officeDocument/2006/relationships/hyperlink" Target="https://grantcue.com/foundations/the-heather-hay-miller-foundation-inc-formerly-the-heather-hay-murren-foundati-873169130" TargetMode="External" Id="rId1730"/><Relationship Type="http://schemas.openxmlformats.org/officeDocument/2006/relationships/hyperlink" Target="https://grantcue.com/foundations/the-carlynn-and-lawrence-silverman-family-foundation-inc-522002734" TargetMode="External" Id="rId1731"/><Relationship Type="http://schemas.openxmlformats.org/officeDocument/2006/relationships/hyperlink" Target="https://grantcue.com/foundations/the-salmon-foundation-inc-133637630" TargetMode="External" Id="rId1732"/><Relationship Type="http://schemas.openxmlformats.org/officeDocument/2006/relationships/hyperlink" Target="https://grantcue.com/foundations/louis-and-phyllis-friedman-foundation-inc-521953450" TargetMode="External" Id="rId1733"/><Relationship Type="http://schemas.openxmlformats.org/officeDocument/2006/relationships/hyperlink" Target="https://grantcue.com/foundations/henry-schein-cares-foundation-inc-264137268" TargetMode="External" Id="rId1734"/><Relationship Type="http://schemas.openxmlformats.org/officeDocument/2006/relationships/hyperlink" Target="https://grantcue.com/foundations/the-clifton-foundation-inc-522256618" TargetMode="External" Id="rId1735"/><Relationship Type="http://schemas.openxmlformats.org/officeDocument/2006/relationships/hyperlink" Target="https://grantcue.com/foundations/the-palmer-foundation-363700897" TargetMode="External" Id="rId1736"/><Relationship Type="http://schemas.openxmlformats.org/officeDocument/2006/relationships/hyperlink" Target="https://grantcue.com/foundations/martha-and-philip-sagon-family-foundation-526659386" TargetMode="External" Id="rId1737"/><Relationship Type="http://schemas.openxmlformats.org/officeDocument/2006/relationships/hyperlink" Target="https://grantcue.com/foundations/the-thomas-b-and-elizabeth-m-sheridan-foundation-inc-526075270" TargetMode="External" Id="rId1738"/><Relationship Type="http://schemas.openxmlformats.org/officeDocument/2006/relationships/hyperlink" Target="https://grantcue.com/foundations/fusco-family-foundation-inc-522363816" TargetMode="External" Id="rId1739"/><Relationship Type="http://schemas.openxmlformats.org/officeDocument/2006/relationships/hyperlink" Target="https://grantcue.com/foundations/the-plank-family-foundation-inc-261300940" TargetMode="External" Id="rId1740"/><Relationship Type="http://schemas.openxmlformats.org/officeDocument/2006/relationships/hyperlink" Target="https://grantcue.com/foundations/the-kentland-foundation-inc-526070323" TargetMode="External" Id="rId1741"/><Relationship Type="http://schemas.openxmlformats.org/officeDocument/2006/relationships/hyperlink" Target="https://grantcue.com/foundations/amdg-foundation-263566999" TargetMode="External" Id="rId1742"/><Relationship Type="http://schemas.openxmlformats.org/officeDocument/2006/relationships/hyperlink" Target="https://grantcue.com/foundations/the-dennis-berman-family-foundation-inc-311684732" TargetMode="External" Id="rId1743"/><Relationship Type="http://schemas.openxmlformats.org/officeDocument/2006/relationships/hyperlink" Target="https://grantcue.com/foundations/ruth-carol-fund-inc-202013753" TargetMode="External" Id="rId1744"/><Relationship Type="http://schemas.openxmlformats.org/officeDocument/2006/relationships/hyperlink" Target="https://grantcue.com/foundations/the-james-l-and-susan-g-winter-foundation-c-o-the-winter-organization-300103736" TargetMode="External" Id="rId1745"/><Relationship Type="http://schemas.openxmlformats.org/officeDocument/2006/relationships/hyperlink" Target="https://grantcue.com/foundations/the-baltimore-orioles-foundation-inc-526058645" TargetMode="External" Id="rId1746"/><Relationship Type="http://schemas.openxmlformats.org/officeDocument/2006/relationships/hyperlink" Target="https://grantcue.com/foundations/the-pearlstone-fund-inc-c-o-mr-siegel-blades-and-rosenfeld-522179370" TargetMode="External" Id="rId1747"/><Relationship Type="http://schemas.openxmlformats.org/officeDocument/2006/relationships/hyperlink" Target="https://grantcue.com/foundations/philip-a-zaffere-foundation-inc-813437018" TargetMode="External" Id="rId1748"/><Relationship Type="http://schemas.openxmlformats.org/officeDocument/2006/relationships/hyperlink" Target="https://grantcue.com/foundations/the-rcm-and-d-foundation-522204935" TargetMode="External" Id="rId1749"/><Relationship Type="http://schemas.openxmlformats.org/officeDocument/2006/relationships/hyperlink" Target="https://grantcue.com/foundations/the-reginald-f-lewis-foundation-inc-133429965" TargetMode="External" Id="rId1750"/><Relationship Type="http://schemas.openxmlformats.org/officeDocument/2006/relationships/hyperlink" Target="https://grantcue.com/foundations/oluv-c-joynor-foundation-inc-453987964" TargetMode="External" Id="rId1751"/><Relationship Type="http://schemas.openxmlformats.org/officeDocument/2006/relationships/hyperlink" Target="https://grantcue.com/foundations/the-henry-and-ruth-blaustein-rosenberg-foundation-inc-526038384" TargetMode="External" Id="rId1752"/><Relationship Type="http://schemas.openxmlformats.org/officeDocument/2006/relationships/hyperlink" Target="https://grantcue.com/foundations/martha-and-warren-halle-foundation-inc-208357937" TargetMode="External" Id="rId1753"/><Relationship Type="http://schemas.openxmlformats.org/officeDocument/2006/relationships/hyperlink" Target="https://grantcue.com/foundations/jockey-being-family-foundation-ltd-203980156" TargetMode="External" Id="rId1754"/><Relationship Type="http://schemas.openxmlformats.org/officeDocument/2006/relationships/hyperlink" Target="https://grantcue.com/foundations/thomas-w-pangborn-526073332" TargetMode="External" Id="rId1755"/><Relationship Type="http://schemas.openxmlformats.org/officeDocument/2006/relationships/hyperlink" Target="https://grantcue.com/foundations/the-rothschild-foundation-inc-521301060" TargetMode="External" Id="rId1756"/><Relationship Type="http://schemas.openxmlformats.org/officeDocument/2006/relationships/hyperlink" Target="https://grantcue.com/foundations/foulger-family-foundation-inc-471636720" TargetMode="External" Id="rId1757"/><Relationship Type="http://schemas.openxmlformats.org/officeDocument/2006/relationships/hyperlink" Target="https://grantcue.com/foundations/the-barnwood-foundation-207409517" TargetMode="External" Id="rId1758"/><Relationship Type="http://schemas.openxmlformats.org/officeDocument/2006/relationships/hyperlink" Target="https://grantcue.com/foundations/the-charlesmead-foundation-521550204" TargetMode="External" Id="rId1759"/><Relationship Type="http://schemas.openxmlformats.org/officeDocument/2006/relationships/hyperlink" Target="https://grantcue.com/foundations/the-robert-and-lynda-altman-family-foundation-873339629" TargetMode="External" Id="rId1760"/><Relationship Type="http://schemas.openxmlformats.org/officeDocument/2006/relationships/hyperlink" Target="https://grantcue.com/foundations/jack-p-and-anne-r-smith-foundation-932209367" TargetMode="External" Id="rId1761"/><Relationship Type="http://schemas.openxmlformats.org/officeDocument/2006/relationships/hyperlink" Target="https://grantcue.com/foundations/francis-p-chiaramonte-md-family-foundation-inc-464423662" TargetMode="External" Id="rId1762"/><Relationship Type="http://schemas.openxmlformats.org/officeDocument/2006/relationships/hyperlink" Target="https://grantcue.com/foundations/feather-foundation-inc-010632648" TargetMode="External" Id="rId1763"/><Relationship Type="http://schemas.openxmlformats.org/officeDocument/2006/relationships/hyperlink" Target="https://grantcue.com/foundations/james-s-and-gail-p-riepe-charitable-foundation-526287385" TargetMode="External" Id="rId1764"/><Relationship Type="http://schemas.openxmlformats.org/officeDocument/2006/relationships/hyperlink" Target="https://grantcue.com/foundations/weil-mandel-charitable-foundation-inc-273562727" TargetMode="External" Id="rId1765"/><Relationship Type="http://schemas.openxmlformats.org/officeDocument/2006/relationships/hyperlink" Target="https://grantcue.com/foundations/hecht-levi-foundation-inc-526035023" TargetMode="External" Id="rId1766"/><Relationship Type="http://schemas.openxmlformats.org/officeDocument/2006/relationships/hyperlink" Target="https://grantcue.com/foundations/the-stewart-and-marlene-greenebaum-family-foundation-inc-522089849" TargetMode="External" Id="rId1767"/><Relationship Type="http://schemas.openxmlformats.org/officeDocument/2006/relationships/hyperlink" Target="https://grantcue.com/foundations/wjo-foundation-461612598" TargetMode="External" Id="rId1768"/><Relationship Type="http://schemas.openxmlformats.org/officeDocument/2006/relationships/hyperlink" Target="https://grantcue.com/foundations/cb-laub-family-foundation-205826726" TargetMode="External" Id="rId1769"/><Relationship Type="http://schemas.openxmlformats.org/officeDocument/2006/relationships/hyperlink" Target="https://grantcue.com/foundations/the-nicholl-family-foundation-inc-522347387" TargetMode="External" Id="rId1770"/><Relationship Type="http://schemas.openxmlformats.org/officeDocument/2006/relationships/hyperlink" Target="https://grantcue.com/foundations/the-huethermcclelland-foundation-inc-521435090" TargetMode="External" Id="rId1771"/><Relationship Type="http://schemas.openxmlformats.org/officeDocument/2006/relationships/hyperlink" Target="http://www.ipahresearch.org/" TargetMode="External" Id="rId1772"/><Relationship Type="http://schemas.openxmlformats.org/officeDocument/2006/relationships/hyperlink" Target="https://grantcue.com/foundations/the-cardiovascular-medical-research-and-education-fund-inc-050579911" TargetMode="External" Id="rId1773"/><Relationship Type="http://schemas.openxmlformats.org/officeDocument/2006/relationships/hyperlink" Target="https://grantcue.com/foundations/shuff-foundation-526955775" TargetMode="External" Id="rId1774"/><Relationship Type="http://schemas.openxmlformats.org/officeDocument/2006/relationships/hyperlink" Target="https://grantcue.com/foundations/the-levitt-foundation-426052427" TargetMode="External" Id="rId1775"/><Relationship Type="http://schemas.openxmlformats.org/officeDocument/2006/relationships/hyperlink" Target="https://grantcue.com/foundations/robert-and-jill-granader-family-foundation-873973152" TargetMode="External" Id="rId1776"/><Relationship Type="http://schemas.openxmlformats.org/officeDocument/2006/relationships/hyperlink" Target="https://grantcue.com/foundations/aw-baldwin-charitable-foundation-inc-237004131" TargetMode="External" Id="rId1777"/><Relationship Type="http://schemas.openxmlformats.org/officeDocument/2006/relationships/hyperlink" Target="https://grace.versaic.com/LOGIN" TargetMode="External" Id="rId1778"/><Relationship Type="http://schemas.openxmlformats.org/officeDocument/2006/relationships/hyperlink" Target="https://grantcue.com/foundations/wr-grace-foundation-inc-650630671" TargetMode="External" Id="rId1779"/><Relationship Type="http://schemas.openxmlformats.org/officeDocument/2006/relationships/hyperlink" Target="https://grantcue.com/foundations/sanders-family-foundation-206038266" TargetMode="External" Id="rId1780"/><Relationship Type="http://schemas.openxmlformats.org/officeDocument/2006/relationships/hyperlink" Target="https://grantcue.com/foundations/the-joseph-and-debra-weinberg-family-foundation-inc-203934838" TargetMode="External" Id="rId1781"/><Relationship Type="http://schemas.openxmlformats.org/officeDocument/2006/relationships/hyperlink" Target="https://grantcue.com/foundations/the-greg-and-camille-baroni-foundation-522210625" TargetMode="External" Id="rId1782"/><Relationship Type="http://schemas.openxmlformats.org/officeDocument/2006/relationships/hyperlink" Target="https://jonelbowmanfamilyfoundation.org/" TargetMode="External" Id="rId1783"/><Relationship Type="http://schemas.openxmlformats.org/officeDocument/2006/relationships/hyperlink" Target="https://grantcue.com/foundations/the-jone-l-bowman-foundation-inc-522265117" TargetMode="External" Id="rId1784"/><Relationship Type="http://schemas.openxmlformats.org/officeDocument/2006/relationships/hyperlink" Target="https://grantcue.com/foundations/the-philip-and-harriet-klein-foundation-inc-522046127" TargetMode="External" Id="rId1785"/><Relationship Type="http://schemas.openxmlformats.org/officeDocument/2006/relationships/hyperlink" Target="https://grantcue.com/foundations/the-dorothy-atkinson-foundation-inc-812511111" TargetMode="External" Id="rId1786"/><Relationship Type="http://schemas.openxmlformats.org/officeDocument/2006/relationships/hyperlink" Target="https://grantcue.com/foundations/alfred-e-and-marylynn-festa-family-foundation-inc-813794716" TargetMode="External" Id="rId1787"/><Relationship Type="http://schemas.openxmlformats.org/officeDocument/2006/relationships/hyperlink" Target="https://grantcue.com/foundations/eliasberg-family-foundation-inc-521199165" TargetMode="External" Id="rId1788"/><Relationship Type="http://schemas.openxmlformats.org/officeDocument/2006/relationships/hyperlink" Target="https://grantcue.com/foundations/the-michael-and-nancy-klein-foundation-inc-261526770" TargetMode="External" Id="rId1789"/><Relationship Type="http://schemas.openxmlformats.org/officeDocument/2006/relationships/hyperlink" Target="https://grantcue.com/foundations/the-funger-foundation-inc-541893307" TargetMode="External" Id="rId1790"/><Relationship Type="http://schemas.openxmlformats.org/officeDocument/2006/relationships/hyperlink" Target="https://grantcue.com/foundations/the-klingenstein-third-generation-foundation-133732439" TargetMode="External" Id="rId1791"/><Relationship Type="http://schemas.openxmlformats.org/officeDocument/2006/relationships/hyperlink" Target="https://grantcue.com/foundations/trp-shawe-fndatn-521505784" TargetMode="External" Id="rId1792"/><Relationship Type="http://schemas.openxmlformats.org/officeDocument/2006/relationships/hyperlink" Target="https://grantcue.com/foundations/baltimore-equitable-insurance-foundation-521645633" TargetMode="External" Id="rId1793"/><Relationship Type="http://schemas.openxmlformats.org/officeDocument/2006/relationships/hyperlink" Target="https://grantcue.com/foundations/daniel-chillemi-charitable-foundation-in-811765970" TargetMode="External" Id="rId1794"/><Relationship Type="http://schemas.openxmlformats.org/officeDocument/2006/relationships/hyperlink" Target="https://grantcue.com/foundations/the-john-b-parsons-foundation-520591626" TargetMode="External" Id="rId1795"/><Relationship Type="http://schemas.openxmlformats.org/officeDocument/2006/relationships/hyperlink" Target="https://grantcue.com/foundations/the-pawlowski-family-foundation-364118188" TargetMode="External" Id="rId1796"/><Relationship Type="http://schemas.openxmlformats.org/officeDocument/2006/relationships/hyperlink" Target="https://grantcue.com/foundations/the-constance-and-brooks-robinson-charitable-foundation-inc-810873205" TargetMode="External" Id="rId1797"/><Relationship Type="http://schemas.openxmlformats.org/officeDocument/2006/relationships/hyperlink" Target="https://grantcue.com/foundations/the-ludwig-and-nancy-sternberger-charitable-foundation-471644269" TargetMode="External" Id="rId1798"/><Relationship Type="http://schemas.openxmlformats.org/officeDocument/2006/relationships/hyperlink" Target="https://grantcue.com/foundations/ergon-foundation-inc-640656341" TargetMode="External" Id="rId1799"/><Relationship Type="http://schemas.openxmlformats.org/officeDocument/2006/relationships/hyperlink" Target="https://themappfamilyfoundation.org/" TargetMode="External" Id="rId1800"/><Relationship Type="http://schemas.openxmlformats.org/officeDocument/2006/relationships/hyperlink" Target="https://grantcue.com/foundations/mapp-family-foundation-137349796" TargetMode="External" Id="rId1801"/><Relationship Type="http://schemas.openxmlformats.org/officeDocument/2006/relationships/hyperlink" Target="https://grantcue.com/foundations/the-bower-foundation-640540635" TargetMode="External" Id="rId1802"/><Relationship Type="http://schemas.openxmlformats.org/officeDocument/2006/relationships/hyperlink" Target="https://www.philhardin.org/" TargetMode="External" Id="rId1803"/><Relationship Type="http://schemas.openxmlformats.org/officeDocument/2006/relationships/hyperlink" Target="https://grantcue.com/foundations/phil-hardin-foundation-646024940" TargetMode="External" Id="rId1804"/><Relationship Type="http://schemas.openxmlformats.org/officeDocument/2006/relationships/hyperlink" Target="https://www.rileyfoundation.org/" TargetMode="External" Id="rId1805"/><Relationship Type="http://schemas.openxmlformats.org/officeDocument/2006/relationships/hyperlink" Target="https://grantcue.com/foundations/the-riley-foundation-640707746" TargetMode="External" Id="rId1806"/><Relationship Type="http://schemas.openxmlformats.org/officeDocument/2006/relationships/hyperlink" Target="https://www.healthiermississippi.org/" TargetMode="External" Id="rId1807"/><Relationship Type="http://schemas.openxmlformats.org/officeDocument/2006/relationships/hyperlink" Target="https://grantcue.com/foundations/blue-cross-and-blue-shield-of-mississippi-foundation-200471034" TargetMode="External" Id="rId1808"/><Relationship Type="http://schemas.openxmlformats.org/officeDocument/2006/relationships/hyperlink" Target="https://www.luckyday.org/" TargetMode="External" Id="rId1809"/><Relationship Type="http://schemas.openxmlformats.org/officeDocument/2006/relationships/hyperlink" Target="https://grantcue.com/foundations/the-luckyday-foundation-trustmark-national-bank-trustee-640617746" TargetMode="External" Id="rId1810"/><Relationship Type="http://schemas.openxmlformats.org/officeDocument/2006/relationships/hyperlink" Target="https://grantcue.com/foundations/mississippi-power-foundation-inc-721370746" TargetMode="External" Id="rId1811"/><Relationship Type="http://schemas.openxmlformats.org/officeDocument/2006/relationships/hyperlink" Target="https://grantcue.com/foundations/robert-m-hearin-foundation-646027443" TargetMode="External" Id="rId1812"/><Relationship Type="http://schemas.openxmlformats.org/officeDocument/2006/relationships/hyperlink" Target="https://grantcue.com/foundations/old-ladies-home-association-640303089" TargetMode="External" Id="rId1813"/><Relationship Type="http://schemas.openxmlformats.org/officeDocument/2006/relationships/hyperlink" Target="https://grantcue.com/foundations/selby-and-richard-mcrae-foundation-646026795" TargetMode="External" Id="rId1814"/><Relationship Type="http://schemas.openxmlformats.org/officeDocument/2006/relationships/hyperlink" Target="https://grantcue.com/foundations/maddox-foundation-640917900" TargetMode="External" Id="rId1815"/><Relationship Type="http://schemas.openxmlformats.org/officeDocument/2006/relationships/hyperlink" Target="https://grantcue.com/foundations/wheaton-foundation-203040364" TargetMode="External" Id="rId1816"/><Relationship Type="http://schemas.openxmlformats.org/officeDocument/2006/relationships/hyperlink" Target="https://grantcue.com/foundations/walker-foundation-237279902" TargetMode="External" Id="rId1817"/><Relationship Type="http://schemas.openxmlformats.org/officeDocument/2006/relationships/hyperlink" Target="https://grantcue.com/foundations/kelly-gene-cook-sr-charitable-foundation-760201807" TargetMode="External" Id="rId1818"/><Relationship Type="http://schemas.openxmlformats.org/officeDocument/2006/relationships/hyperlink" Target="https://lprvf.org/" TargetMode="External" Id="rId1819"/><Relationship Type="http://schemas.openxmlformats.org/officeDocument/2006/relationships/hyperlink" Target="https://grantcue.com/foundations/lower-pearl-river-valley-foundation-640901092" TargetMode="External" Id="rId1820"/><Relationship Type="http://schemas.openxmlformats.org/officeDocument/2006/relationships/hyperlink" Target="https://grantcue.com/foundations/richard-c-adkerson-family-foundation-721353058" TargetMode="External" Id="rId1821"/><Relationship Type="http://schemas.openxmlformats.org/officeDocument/2006/relationships/hyperlink" Target="https://www.baseballydf.com/" TargetMode="External" Id="rId1822"/><Relationship Type="http://schemas.openxmlformats.org/officeDocument/2006/relationships/hyperlink" Target="https://grantcue.com/foundations/mlb-mlbpa-youth-development-foundation-811328663" TargetMode="External" Id="rId1823"/><Relationship Type="http://schemas.openxmlformats.org/officeDocument/2006/relationships/hyperlink" Target="https://grantcue.com/foundations/edwin-e-and-ruby-c-morgan-foundation-inc-640667872" TargetMode="External" Id="rId1824"/><Relationship Type="http://schemas.openxmlformats.org/officeDocument/2006/relationships/hyperlink" Target="https://grantcue.com/foundations/leo-w-seal-united-methodist-church-trust-270169216" TargetMode="External" Id="rId1825"/><Relationship Type="http://schemas.openxmlformats.org/officeDocument/2006/relationships/hyperlink" Target="https://grantcue.com/foundations/van-devender-family-foundation-william-van-devender-trustee-311480644" TargetMode="External" Id="rId1826"/><Relationship Type="http://schemas.openxmlformats.org/officeDocument/2006/relationships/hyperlink" Target="https://grantcue.com/foundations/c-spire-foundation-203426826" TargetMode="External" Id="rId1827"/><Relationship Type="http://schemas.openxmlformats.org/officeDocument/2006/relationships/hyperlink" Target="https://grantcue.com/foundations/vicksburg-medical-foundation-646025312" TargetMode="External" Id="rId1828"/><Relationship Type="http://schemas.openxmlformats.org/officeDocument/2006/relationships/hyperlink" Target="https://grantcue.com/foundations/the-dick-molpus-foundation-260594821" TargetMode="External" Id="rId1829"/><Relationship Type="http://schemas.openxmlformats.org/officeDocument/2006/relationships/hyperlink" Target="https://grantcue.com/foundations/ware-foundation-inc-237286585" TargetMode="External" Id="rId1830"/><Relationship Type="http://schemas.openxmlformats.org/officeDocument/2006/relationships/hyperlink" Target="https://grantcue.com/foundations/the-paul-and-sherry-broadhead-foundation-752663393" TargetMode="External" Id="rId1831"/><Relationship Type="http://schemas.openxmlformats.org/officeDocument/2006/relationships/hyperlink" Target="https://grantcue.com/foundations/the-cynthia-lake-charitable-trust-c-o-cynthia-g-lake-546807824" TargetMode="External" Id="rId1832"/><Relationship Type="http://schemas.openxmlformats.org/officeDocument/2006/relationships/hyperlink" Target="https://grantcue.com/foundations/wilemon-foundation-inc-640923957" TargetMode="External" Id="rId1833"/><Relationship Type="http://schemas.openxmlformats.org/officeDocument/2006/relationships/hyperlink" Target="https://grantcue.com/foundations/brevard-family-foundation-640886776" TargetMode="External" Id="rId1834"/><Relationship Type="http://schemas.openxmlformats.org/officeDocument/2006/relationships/hyperlink" Target="https://grantcue.com/foundations/the-steve-and-melody-golding-foundation-640820553" TargetMode="External" Id="rId1835"/><Relationship Type="http://schemas.openxmlformats.org/officeDocument/2006/relationships/hyperlink" Target="https://grantcue.com/foundations/regions-foundation-646026793" TargetMode="External" Id="rId1836"/><Relationship Type="http://schemas.openxmlformats.org/officeDocument/2006/relationships/hyperlink" Target="https://www.dukeendowment.org/" TargetMode="External" Id="rId1837"/><Relationship Type="http://schemas.openxmlformats.org/officeDocument/2006/relationships/hyperlink" Target="https://grantcue.com/foundations/the-duke-endowment-560529965" TargetMode="External" Id="rId1838"/><Relationship Type="http://schemas.openxmlformats.org/officeDocument/2006/relationships/hyperlink" Target="https://www.dht.org/" TargetMode="External" Id="rId1839"/><Relationship Type="http://schemas.openxmlformats.org/officeDocument/2006/relationships/hyperlink" Target="https://grantcue.com/foundations/dogwood-health-trust-830590696" TargetMode="External" Id="rId1840"/><Relationship Type="http://schemas.openxmlformats.org/officeDocument/2006/relationships/hyperlink" Target="https://www.leonlevinefoundation.org/" TargetMode="External" Id="rId1841"/><Relationship Type="http://schemas.openxmlformats.org/officeDocument/2006/relationships/hyperlink" Target="https://grantcue.com/foundations/the-leon-levine-foundation-581427515" TargetMode="External" Id="rId1842"/><Relationship Type="http://schemas.openxmlformats.org/officeDocument/2006/relationships/hyperlink" Target="https://grantcue.com/foundations/c-d-spangler-foundation-inc-566061548" TargetMode="External" Id="rId1843"/><Relationship Type="http://schemas.openxmlformats.org/officeDocument/2006/relationships/hyperlink" Target="https://anonymous-trust.org/" TargetMode="External" Id="rId1844"/><Relationship Type="http://schemas.openxmlformats.org/officeDocument/2006/relationships/hyperlink" Target="https://grantcue.com/foundations/anonymous-trust-u-a-dated-2-4-2008-266220561" TargetMode="External" Id="rId1845"/><Relationship Type="http://schemas.openxmlformats.org/officeDocument/2006/relationships/hyperlink" Target="https://www.ncsecufoundation.org/" TargetMode="External" Id="rId1846"/><Relationship Type="http://schemas.openxmlformats.org/officeDocument/2006/relationships/hyperlink" Target="https://grantcue.com/foundations/state-employees-credit-union-foundation-562255292" TargetMode="External" Id="rId1847"/><Relationship Type="http://schemas.openxmlformats.org/officeDocument/2006/relationships/hyperlink" Target="https://www.merancas.org/" TargetMode="External" Id="rId1848"/><Relationship Type="http://schemas.openxmlformats.org/officeDocument/2006/relationships/hyperlink" Target="https://grantcue.com/foundations/merancas-foundation-inc-561677733" TargetMode="External" Id="rId1849"/><Relationship Type="http://schemas.openxmlformats.org/officeDocument/2006/relationships/hyperlink" Target="https://www.jwpf.org/" TargetMode="External" Id="rId1850"/><Relationship Type="http://schemas.openxmlformats.org/officeDocument/2006/relationships/hyperlink" Target="https://grantcue.com/foundations/john-william-pope-foundation-581691765" TargetMode="External" Id="rId1851"/><Relationship Type="http://schemas.openxmlformats.org/officeDocument/2006/relationships/hyperlink" Target="https://www.moreheadcain.org/" TargetMode="External" Id="rId1852"/><Relationship Type="http://schemas.openxmlformats.org/officeDocument/2006/relationships/hyperlink" Target="https://grantcue.com/foundations/the-morehead-cain-foundation-560599225" TargetMode="External" Id="rId1853"/><Relationship Type="http://schemas.openxmlformats.org/officeDocument/2006/relationships/hyperlink" Target="https://grantcue.com/foundations/bill-and-peggy-britt-foundation-inc-881729194" TargetMode="External" Id="rId1854"/><Relationship Type="http://schemas.openxmlformats.org/officeDocument/2006/relationships/hyperlink" Target="http://www.cannonfoundation.org/" TargetMode="External" Id="rId1855"/><Relationship Type="http://schemas.openxmlformats.org/officeDocument/2006/relationships/hyperlink" Target="https://grantcue.com/foundations/the-cannon-foundation-inc-566042532" TargetMode="External" Id="rId1856"/><Relationship Type="http://schemas.openxmlformats.org/officeDocument/2006/relationships/hyperlink" Target="https://grantcue.com/foundations/z-smith-reynolds-foundation-inc-586038145" TargetMode="External" Id="rId1857"/><Relationship Type="http://schemas.openxmlformats.org/officeDocument/2006/relationships/hyperlink" Target="https://grantcue.com/foundations/the-goodnight-educational-foundation-566533546" TargetMode="External" Id="rId1858"/><Relationship Type="http://schemas.openxmlformats.org/officeDocument/2006/relationships/hyperlink" Target="https://grantcue.com/foundations/charles-a-cannon-trust-no-1-566132354" TargetMode="External" Id="rId1859"/><Relationship Type="http://schemas.openxmlformats.org/officeDocument/2006/relationships/hyperlink" Target="https://grantcue.com/foundations/john-m-belk-endowment-561954114" TargetMode="External" Id="rId1860"/><Relationship Type="http://schemas.openxmlformats.org/officeDocument/2006/relationships/hyperlink" Target="https://grantcue.com/foundations/earl-and-kathryn-congdon-family-foundation-472962822" TargetMode="External" Id="rId1861"/><Relationship Type="http://schemas.openxmlformats.org/officeDocument/2006/relationships/hyperlink" Target="https://grantcue.com/foundations/mattick-family-foundation-inc-203588786" TargetMode="External" Id="rId1862"/><Relationship Type="http://schemas.openxmlformats.org/officeDocument/2006/relationships/hyperlink" Target="https://grantcue.com/foundations/david-and-nicole-tepper-charitable-foundation-852618674" TargetMode="External" Id="rId1863"/><Relationship Type="http://schemas.openxmlformats.org/officeDocument/2006/relationships/hyperlink" Target="https://grantcue.com/foundations/the-david-belk-cannon-foundation-270004751" TargetMode="External" Id="rId1864"/><Relationship Type="http://schemas.openxmlformats.org/officeDocument/2006/relationships/hyperlink" Target="https://grantcue.com/foundations/roy-lichtenstein-foundation-911898350" TargetMode="External" Id="rId1865"/><Relationship Type="http://schemas.openxmlformats.org/officeDocument/2006/relationships/hyperlink" Target="https://grantcue.com/foundations/douglas-s-witcher-family-foundation-843940586" TargetMode="External" Id="rId1866"/><Relationship Type="http://schemas.openxmlformats.org/officeDocument/2006/relationships/hyperlink" Target="https://grantcue.com/foundations/the-joseph-m-bryan-foundation-561548051" TargetMode="External" Id="rId1867"/><Relationship Type="http://schemas.openxmlformats.org/officeDocument/2006/relationships/hyperlink" Target="https://grantcue.com/foundations/soma-foundation-inc-463994466" TargetMode="External" Id="rId1868"/><Relationship Type="http://schemas.openxmlformats.org/officeDocument/2006/relationships/hyperlink" Target="https://grantcue.com/foundations/the-gambrell-foundation-562120679" TargetMode="External" Id="rId1869"/><Relationship Type="http://schemas.openxmlformats.org/officeDocument/2006/relationships/hyperlink" Target="https://grantcue.com/foundations/the-robert-p-holding-foundation-inc-566044205" TargetMode="External" Id="rId1870"/><Relationship Type="http://schemas.openxmlformats.org/officeDocument/2006/relationships/hyperlink" Target="https://www.albemarlefoundation.org/" TargetMode="External" Id="rId1871"/><Relationship Type="http://schemas.openxmlformats.org/officeDocument/2006/relationships/hyperlink" Target="https://grantcue.com/foundations/albemarle-foundation-204798471" TargetMode="External" Id="rId1872"/><Relationship Type="http://schemas.openxmlformats.org/officeDocument/2006/relationships/hyperlink" Target="https://grantcue.com/foundations/nucor-charitable-foundation-873559274" TargetMode="External" Id="rId1873"/><Relationship Type="http://schemas.openxmlformats.org/officeDocument/2006/relationships/hyperlink" Target="https://www.meadfamilyfdn.org/" TargetMode="External" Id="rId1874"/><Relationship Type="http://schemas.openxmlformats.org/officeDocument/2006/relationships/hyperlink" Target="https://grantcue.com/foundations/mead-family-foundation-c-o-intentional-philanthropy-llc-521646030" TargetMode="External" Id="rId1875"/><Relationship Type="http://schemas.openxmlformats.org/officeDocument/2006/relationships/hyperlink" Target="https://grantcue.com/foundations/the-kraft-heinz-company-foundation-460858318" TargetMode="External" Id="rId1876"/><Relationship Type="http://schemas.openxmlformats.org/officeDocument/2006/relationships/hyperlink" Target="https://grantcue.com/foundations/henry-e-haller-jr-foundation-522250015" TargetMode="External" Id="rId1877"/><Relationship Type="http://schemas.openxmlformats.org/officeDocument/2006/relationships/hyperlink" Target="https://grantcue.com/foundations/the-scott-family-foundation-de-inc-650300419" TargetMode="External" Id="rId1878"/><Relationship Type="http://schemas.openxmlformats.org/officeDocument/2006/relationships/hyperlink" Target="https://grantcue.com/foundations/mcdonald-agape-foundation-382840692" TargetMode="External" Id="rId1879"/><Relationship Type="http://schemas.openxmlformats.org/officeDocument/2006/relationships/hyperlink" Target="https://www.ally.com/ABOUT/SOCIAL-IMPACT/GRANTS/" TargetMode="External" Id="rId1880"/><Relationship Type="http://schemas.openxmlformats.org/officeDocument/2006/relationships/hyperlink" Target="https://grantcue.com/foundations/ally-charitable-foundation-844571035" TargetMode="External" Id="rId1881"/><Relationship Type="http://schemas.openxmlformats.org/officeDocument/2006/relationships/hyperlink" Target="https://grantcue.com/foundations/the-graham-foundation-570805774" TargetMode="External" Id="rId1882"/><Relationship Type="http://schemas.openxmlformats.org/officeDocument/2006/relationships/hyperlink" Target="https://grantcue.com/foundations/the-mcmichael-family-foundation-561774976" TargetMode="External" Id="rId1883"/><Relationship Type="http://schemas.openxmlformats.org/officeDocument/2006/relationships/hyperlink" Target="https://grantcue.com/foundations/laughing-gull-foundation-364749289" TargetMode="External" Id="rId1884"/><Relationship Type="http://schemas.openxmlformats.org/officeDocument/2006/relationships/hyperlink" Target="https://louisdejoyandaldonawosfamilyfoundation.com/" TargetMode="External" Id="rId1885"/><Relationship Type="http://schemas.openxmlformats.org/officeDocument/2006/relationships/hyperlink" Target="https://grantcue.com/foundations/louis-dejoy-and-aldona-z-wos-family-foundation-inc-203466009" TargetMode="External" Id="rId1886"/><Relationship Type="http://schemas.openxmlformats.org/officeDocument/2006/relationships/hyperlink" Target="https://www.cfmfdn.org/" TargetMode="External" Id="rId1887"/><Relationship Type="http://schemas.openxmlformats.org/officeDocument/2006/relationships/hyperlink" Target="https://grantcue.com/foundations/cape-fear-memorial-foundation-561974747" TargetMode="External" Id="rId1888"/><Relationship Type="http://schemas.openxmlformats.org/officeDocument/2006/relationships/hyperlink" Target="https://grantcue.com/foundations/david-r-hayworth-foundation-581705607" TargetMode="External" Id="rId1889"/><Relationship Type="http://schemas.openxmlformats.org/officeDocument/2006/relationships/hyperlink" Target="https://www.ncgskfoundation.org/" TargetMode="External" Id="rId1890"/><Relationship Type="http://schemas.openxmlformats.org/officeDocument/2006/relationships/hyperlink" Target="https://grantcue.com/foundations/north-carolina-gsk-foundation-inc-581698610" TargetMode="External" Id="rId1891"/><Relationship Type="http://schemas.openxmlformats.org/officeDocument/2006/relationships/hyperlink" Target="https://grantcue.com/foundations/tucker-heart-soul-mind-and-strength-852784027" TargetMode="External" Id="rId1892"/><Relationship Type="http://schemas.openxmlformats.org/officeDocument/2006/relationships/hyperlink" Target="https://grantcue.com/foundations/the-belk-foundation-270237197" TargetMode="External" Id="rId1893"/><Relationship Type="http://schemas.openxmlformats.org/officeDocument/2006/relationships/hyperlink" Target="https://grantcue.com/foundations/jon-l-and-beverly-a-thompson-foundation-204863679" TargetMode="External" Id="rId1894"/><Relationship Type="http://schemas.openxmlformats.org/officeDocument/2006/relationships/hyperlink" Target="https://grantcue.com/foundations/mariam-and-robert-hayes-charitable-trust-266147884" TargetMode="External" Id="rId1895"/><Relationship Type="http://schemas.openxmlformats.org/officeDocument/2006/relationships/hyperlink" Target="https://grantcue.com/foundations/gipson-family-foundation-562001414" TargetMode="External" Id="rId1896"/><Relationship Type="http://schemas.openxmlformats.org/officeDocument/2006/relationships/hyperlink" Target="https://grantcue.com/foundations/the-greg-and-india-keith-foundation-202016795" TargetMode="External" Id="rId1897"/><Relationship Type="http://schemas.openxmlformats.org/officeDocument/2006/relationships/hyperlink" Target="https://grantcue.com/foundations/the-w-duke-kimbrell-family-foundation-co-julia-b-singh-203390787" TargetMode="External" Id="rId1898"/><Relationship Type="http://schemas.openxmlformats.org/officeDocument/2006/relationships/hyperlink" Target="https://johnandannahanesfoundation.org/" TargetMode="External" Id="rId1899"/><Relationship Type="http://schemas.openxmlformats.org/officeDocument/2006/relationships/hyperlink" Target="https://grantcue.com/foundations/ta-john-w-and-anna-h-hanes-foundation-566037589" TargetMode="External" Id="rId1900"/><Relationship Type="http://schemas.openxmlformats.org/officeDocument/2006/relationships/hyperlink" Target="https://grantcue.com/foundations/the-yeargan-foundation-charitable-trust-581846281" TargetMode="External" Id="rId1901"/><Relationship Type="http://schemas.openxmlformats.org/officeDocument/2006/relationships/hyperlink" Target="https://grantcue.com/foundations/the-leonard-g-herring-family-foundation-561881015" TargetMode="External" Id="rId1902"/><Relationship Type="http://schemas.openxmlformats.org/officeDocument/2006/relationships/hyperlink" Target="https://grantcue.com/foundations/dowd-foundation-inc-566061389" TargetMode="External" Id="rId1903"/><Relationship Type="http://schemas.openxmlformats.org/officeDocument/2006/relationships/hyperlink" Target="https://www.batefoundation.org/" TargetMode="External" Id="rId1904"/><Relationship Type="http://schemas.openxmlformats.org/officeDocument/2006/relationships/hyperlink" Target="https://grantcue.com/foundations/the-harold-h-bate-foundation-inc-562121302" TargetMode="External" Id="rId1905"/><Relationship Type="http://schemas.openxmlformats.org/officeDocument/2006/relationships/hyperlink" Target="https://ncidea.org/" TargetMode="External" Id="rId1906"/><Relationship Type="http://schemas.openxmlformats.org/officeDocument/2006/relationships/hyperlink" Target="https://grantcue.com/foundations/nc-idea-010702442" TargetMode="External" Id="rId1907"/><Relationship Type="http://schemas.openxmlformats.org/officeDocument/2006/relationships/hyperlink" Target="https://grantcue.com/foundations/james-g-hanes-memorial-fund-c-o-salem-investment-counselors-inc-566036987" TargetMode="External" Id="rId1908"/><Relationship Type="http://schemas.openxmlformats.org/officeDocument/2006/relationships/hyperlink" Target="https://grantcue.com/foundations/james-r-and-bronnie-l-braswell-trust-george-c-bower-jr-trustee-736339730" TargetMode="External" Id="rId1909"/><Relationship Type="http://schemas.openxmlformats.org/officeDocument/2006/relationships/hyperlink" Target="https://www.cbkeesee.com/" TargetMode="External" Id="rId1910"/><Relationship Type="http://schemas.openxmlformats.org/officeDocument/2006/relationships/hyperlink" Target="https://grantcue.com/foundations/charles-b-keesee-educational-fund-incorporated-540490435" TargetMode="External" Id="rId1911"/><Relationship Type="http://schemas.openxmlformats.org/officeDocument/2006/relationships/hyperlink" Target="https://grantcue.com/foundations/the-dickson-foundation-inc-566022339" TargetMode="External" Id="rId1912"/><Relationship Type="http://schemas.openxmlformats.org/officeDocument/2006/relationships/hyperlink" Target="https://grantcue.com/foundations/robert-and-mercedes-eichholz-foundation-453670591" TargetMode="External" Id="rId1913"/><Relationship Type="http://schemas.openxmlformats.org/officeDocument/2006/relationships/hyperlink" Target="https://grantcue.com/foundations/sloan-pa-ldc-charitable-trust-834312791" TargetMode="External" Id="rId1914"/><Relationship Type="http://schemas.openxmlformats.org/officeDocument/2006/relationships/hyperlink" Target="https://grantcue.com/foundations/barnhill-family-foundation-454917069" TargetMode="External" Id="rId1915"/><Relationship Type="http://schemas.openxmlformats.org/officeDocument/2006/relationships/hyperlink" Target="https://grantcue.com/foundations/the-asha-and-sajjan-agarwal-foundation-421747195" TargetMode="External" Id="rId1916"/><Relationship Type="http://schemas.openxmlformats.org/officeDocument/2006/relationships/hyperlink" Target="https://grantcue.com/foundations/george-and-sarah-buchanan-foundation-204479813" TargetMode="External" Id="rId1917"/><Relationship Type="http://schemas.openxmlformats.org/officeDocument/2006/relationships/hyperlink" Target="https://grantcue.com/foundations/wilemal-fund-c-o-briar-hall-llc-366098849" TargetMode="External" Id="rId1918"/><Relationship Type="http://schemas.openxmlformats.org/officeDocument/2006/relationships/hyperlink" Target="https://grantcue.com/foundations/philip-l-van-every-foundation-566039337" TargetMode="External" Id="rId1919"/><Relationship Type="http://schemas.openxmlformats.org/officeDocument/2006/relationships/hyperlink" Target="https://grantcue.com/foundations/the-woodbury-foundation-363715828" TargetMode="External" Id="rId1920"/><Relationship Type="http://schemas.openxmlformats.org/officeDocument/2006/relationships/hyperlink" Target="https://www.reynoldsamerican.com/REYNOLDS-FOUNDATION" TargetMode="External" Id="rId1921"/><Relationship Type="http://schemas.openxmlformats.org/officeDocument/2006/relationships/hyperlink" Target="https://grantcue.com/foundations/reynolds-american-foundation-581681920" TargetMode="External" Id="rId1922"/><Relationship Type="http://schemas.openxmlformats.org/officeDocument/2006/relationships/hyperlink" Target="https://grantcue.com/foundations/the-katherine-and-thomas-belk-foundation-inc-562220828" TargetMode="External" Id="rId1923"/><Relationship Type="http://schemas.openxmlformats.org/officeDocument/2006/relationships/hyperlink" Target="https://grantcue.com/foundations/strickland-family-foundation-cynthia-a-s-graham-561900147" TargetMode="External" Id="rId1924"/><Relationship Type="http://schemas.openxmlformats.org/officeDocument/2006/relationships/hyperlink" Target="https://grantcue.com/foundations/bill-and-agnes-monk-family-foundation-475450179" TargetMode="External" Id="rId1925"/><Relationship Type="http://schemas.openxmlformats.org/officeDocument/2006/relationships/hyperlink" Target="https://grantcue.com/foundations/george-foundation-inc-561282417" TargetMode="External" Id="rId1926"/><Relationship Type="http://schemas.openxmlformats.org/officeDocument/2006/relationships/hyperlink" Target="https://grantcue.com/foundations/hussman-family-foundation-271167511" TargetMode="External" Id="rId1927"/><Relationship Type="http://schemas.openxmlformats.org/officeDocument/2006/relationships/hyperlink" Target="https://grantcue.com/foundations/grassy-creek-foundation-456614724" TargetMode="External" Id="rId1928"/><Relationship Type="http://schemas.openxmlformats.org/officeDocument/2006/relationships/hyperlink" Target="https://grantcue.com/foundations/giving-with-grace-foundation-874095785" TargetMode="External" Id="rId1929"/><Relationship Type="http://schemas.openxmlformats.org/officeDocument/2006/relationships/hyperlink" Target="https://grantcue.com/foundations/the-michael-and-karen-stone-family-foundation-inc-050544633" TargetMode="External" Id="rId1930"/><Relationship Type="http://schemas.openxmlformats.org/officeDocument/2006/relationships/hyperlink" Target="https://grantcue.com/foundations/charles-a-cannon-charitable-trust-no-3-581360259" TargetMode="External" Id="rId1931"/><Relationship Type="http://schemas.openxmlformats.org/officeDocument/2006/relationships/hyperlink" Target="https://grantcue.com/foundations/thomas-r-and-elizabeth-e-mclean-foundation-inc-311470721" TargetMode="External" Id="rId1932"/><Relationship Type="http://schemas.openxmlformats.org/officeDocument/2006/relationships/hyperlink" Target="https://grantcue.com/foundations/edwin-and-jeanette-may-foundation-650501566" TargetMode="External" Id="rId1933"/><Relationship Type="http://schemas.openxmlformats.org/officeDocument/2006/relationships/hyperlink" Target="https://grantcue.com/foundations/h-smith-richardson-charitable-trust-237245123" TargetMode="External" Id="rId1934"/><Relationship Type="http://schemas.openxmlformats.org/officeDocument/2006/relationships/hyperlink" Target="https://grantcue.com/foundations/the-troon-foundation-453804868" TargetMode="External" Id="rId1935"/><Relationship Type="http://schemas.openxmlformats.org/officeDocument/2006/relationships/hyperlink" Target="https://grantcue.com/foundations/devonwood-foundation-009606-007-516024607" TargetMode="External" Id="rId1936"/><Relationship Type="http://schemas.openxmlformats.org/officeDocument/2006/relationships/hyperlink" Target="https://grantcue.com/foundations/barnes-family-foundation-901031172" TargetMode="External" Id="rId1937"/><Relationship Type="http://schemas.openxmlformats.org/officeDocument/2006/relationships/hyperlink" Target="https://grantcue.com/foundations/robert-haywood-morrison-fdn-010561393" TargetMode="External" Id="rId1938"/><Relationship Type="http://schemas.openxmlformats.org/officeDocument/2006/relationships/hyperlink" Target="https://www.charleslafitte.org/" TargetMode="External" Id="rId1939"/><Relationship Type="http://schemas.openxmlformats.org/officeDocument/2006/relationships/hyperlink" Target="https://grantcue.com/foundations/the-charles-lafitte-florida-foundation-134034999" TargetMode="External" Id="rId1940"/><Relationship Type="http://schemas.openxmlformats.org/officeDocument/2006/relationships/hyperlink" Target="https://grantcue.com/foundations/wayland-henry-cato-jr-foundation-820799936" TargetMode="External" Id="rId1941"/><Relationship Type="http://schemas.openxmlformats.org/officeDocument/2006/relationships/hyperlink" Target="https://grantcue.com/foundations/reidsville-area-foundation-562255809" TargetMode="External" Id="rId1942"/><Relationship Type="http://schemas.openxmlformats.org/officeDocument/2006/relationships/hyperlink" Target="https://grantcue.com/foundations/catawba-indian-nation-foundation-inc-922589967" TargetMode="External" Id="rId1943"/><Relationship Type="http://schemas.openxmlformats.org/officeDocument/2006/relationships/hyperlink" Target="https://grantcue.com/foundations/d-f-halton-foundation-inc-561591985" TargetMode="External" Id="rId1944"/><Relationship Type="http://schemas.openxmlformats.org/officeDocument/2006/relationships/hyperlink" Target="https://grantcue.com/foundations/mhk-foundation-tr-866544476" TargetMode="External" Id="rId1945"/><Relationship Type="http://schemas.openxmlformats.org/officeDocument/2006/relationships/hyperlink" Target="https://grantcue.com/foundations/stuart-and-margaret-l-forbes-foundation-inc-562079528" TargetMode="External" Id="rId1946"/><Relationship Type="http://schemas.openxmlformats.org/officeDocument/2006/relationships/hyperlink" Target="https://grantcue.com/foundations/the-richards-foundation-581933598" TargetMode="External" Id="rId1947"/><Relationship Type="http://schemas.openxmlformats.org/officeDocument/2006/relationships/hyperlink" Target="https://grantcue.com/foundations/the-james-family-foundation-inc-205525003" TargetMode="External" Id="rId1948"/><Relationship Type="http://schemas.openxmlformats.org/officeDocument/2006/relationships/hyperlink" Target="https://grantcue.com/foundations/randleigh-foundation-136207897" TargetMode="External" Id="rId1949"/><Relationship Type="http://schemas.openxmlformats.org/officeDocument/2006/relationships/hyperlink" Target="https://grantcue.com/foundations/estramonte-family-foundation-921327750" TargetMode="External" Id="rId1950"/><Relationship Type="http://schemas.openxmlformats.org/officeDocument/2006/relationships/hyperlink" Target="https://grantcue.com/foundations/salt-water-fund-810698838" TargetMode="External" Id="rId1951"/><Relationship Type="http://schemas.openxmlformats.org/officeDocument/2006/relationships/hyperlink" Target="https://grantcue.com/foundations/the-edward-m-armfield-sr-foundation-i-562156876" TargetMode="External" Id="rId1952"/><Relationship Type="http://schemas.openxmlformats.org/officeDocument/2006/relationships/hyperlink" Target="https://grantcue.com/foundations/john-rex-endowment-311678223" TargetMode="External" Id="rId1953"/><Relationship Type="http://schemas.openxmlformats.org/officeDocument/2006/relationships/hyperlink" Target="https://grantcue.com/foundations/ella-ann-l-and-frank-b-holding-foundatio-562002528" TargetMode="External" Id="rId1954"/><Relationship Type="http://schemas.openxmlformats.org/officeDocument/2006/relationships/hyperlink" Target="https://grantcue.com/foundations/fernandez-pave-the-way-foundation-205875641" TargetMode="External" Id="rId1955"/><Relationship Type="http://schemas.openxmlformats.org/officeDocument/2006/relationships/hyperlink" Target="https://grantcue.com/foundations/carlson-family-foundation-c-o-john-a-norton-311678303" TargetMode="External" Id="rId1956"/><Relationship Type="http://schemas.openxmlformats.org/officeDocument/2006/relationships/hyperlink" Target="https://grantcue.com/foundations/childtrust-foundation-200477249" TargetMode="External" Id="rId1957"/><Relationship Type="http://schemas.openxmlformats.org/officeDocument/2006/relationships/hyperlink" Target="https://grantcue.com/foundations/champion-mcdowell-davis-charitable-foundation-inc-566055716" TargetMode="External" Id="rId1958"/><Relationship Type="http://schemas.openxmlformats.org/officeDocument/2006/relationships/hyperlink" Target="https://grantcue.com/foundations/tzedek-social-justice-fund-of-ohio-850959011" TargetMode="External" Id="rId1959"/><Relationship Type="http://schemas.openxmlformats.org/officeDocument/2006/relationships/hyperlink" Target="https://doverfoundationinc.com/" TargetMode="External" Id="rId1960"/><Relationship Type="http://schemas.openxmlformats.org/officeDocument/2006/relationships/hyperlink" Target="https://grantcue.com/foundations/dover-foundation-inc-560769897" TargetMode="External" Id="rId1961"/><Relationship Type="http://schemas.openxmlformats.org/officeDocument/2006/relationships/hyperlink" Target="https://grantcue.com/foundations/d-michael-warner-elizabeth-craven-foundation-trust-814710242" TargetMode="External" Id="rId1962"/><Relationship Type="http://schemas.openxmlformats.org/officeDocument/2006/relationships/hyperlink" Target="https://grantcue.com/foundations/hooter-s-community-endowment-fund-inc-582006561" TargetMode="External" Id="rId1963"/><Relationship Type="http://schemas.openxmlformats.org/officeDocument/2006/relationships/hyperlink" Target="https://grantcue.com/foundations/the-eirenikos-foundation-471909129" TargetMode="External" Id="rId1964"/><Relationship Type="http://schemas.openxmlformats.org/officeDocument/2006/relationships/hyperlink" Target="https://grantcue.com/foundations/bryson-foundation-limited-351854017" TargetMode="External" Id="rId1965"/><Relationship Type="http://schemas.openxmlformats.org/officeDocument/2006/relationships/hyperlink" Target="https://grantcue.com/foundations/advance-auto-parts-foundation-fka-the-advance-cares-foundation-454105090" TargetMode="External" Id="rId1966"/><Relationship Type="http://schemas.openxmlformats.org/officeDocument/2006/relationships/hyperlink" Target="https://www.bobbarkerfoundation.org/" TargetMode="External" Id="rId1967"/><Relationship Type="http://schemas.openxmlformats.org/officeDocument/2006/relationships/hyperlink" Target="https://grantcue.com/foundations/bob-barker-foundation-inc-201276455" TargetMode="External" Id="rId1968"/><Relationship Type="http://schemas.openxmlformats.org/officeDocument/2006/relationships/hyperlink" Target="https://grantcue.com/foundations/the-mario-family-foundation-201400656" TargetMode="External" Id="rId1969"/><Relationship Type="http://schemas.openxmlformats.org/officeDocument/2006/relationships/hyperlink" Target="https://www.healthyhighpoint.org/" TargetMode="External" Id="rId1970"/><Relationship Type="http://schemas.openxmlformats.org/officeDocument/2006/relationships/hyperlink" Target="https://grantcue.com/foundations/the-foundation-for-a-healthy-high-point-462174223" TargetMode="External" Id="rId1971"/><Relationship Type="http://schemas.openxmlformats.org/officeDocument/2006/relationships/hyperlink" Target="https://grantcue.com/foundations/seby-b-jones-family-foundation-311578859" TargetMode="External" Id="rId1972"/><Relationship Type="http://schemas.openxmlformats.org/officeDocument/2006/relationships/hyperlink" Target="https://grantcue.com/foundations/mika-foundation-inc-873438359" TargetMode="External" Id="rId1973"/><Relationship Type="http://schemas.openxmlformats.org/officeDocument/2006/relationships/hyperlink" Target="https://grantcue.com/foundations/rusty-pulliam-foundation-inc-460796397" TargetMode="External" Id="rId1974"/><Relationship Type="http://schemas.openxmlformats.org/officeDocument/2006/relationships/hyperlink" Target="https://grantcue.com/foundations/the-errett-fisher-foundation-776154082" TargetMode="External" Id="rId1975"/><Relationship Type="http://schemas.openxmlformats.org/officeDocument/2006/relationships/hyperlink" Target="https://grantcue.com/foundations/ronnell-s-beal-foundation-465151658" TargetMode="External" Id="rId1976"/><Relationship Type="http://schemas.openxmlformats.org/officeDocument/2006/relationships/hyperlink" Target="https://grantcue.com/foundations/piedmont-triad-charitable-foundation-d-b-a-wyndham-championship-566085407" TargetMode="External" Id="rId1977"/><Relationship Type="http://schemas.openxmlformats.org/officeDocument/2006/relationships/hyperlink" Target="https://grantcue.com/foundations/stubblefield-foundation-inc-561760217" TargetMode="External" Id="rId1978"/><Relationship Type="http://schemas.openxmlformats.org/officeDocument/2006/relationships/hyperlink" Target="https://grantcue.com/foundations/the-garrett-family-ever-forward-foundation-832570406" TargetMode="External" Id="rId1979"/><Relationship Type="http://schemas.openxmlformats.org/officeDocument/2006/relationships/hyperlink" Target="https://grantcue.com/foundations/c-hamilton-sloan-foundation-561870847" TargetMode="External" Id="rId1980"/><Relationship Type="http://schemas.openxmlformats.org/officeDocument/2006/relationships/hyperlink" Target="https://grantcue.com/foundations/george-t-lewisjr-2001-foundation-814281545" TargetMode="External" Id="rId1981"/><Relationship Type="http://schemas.openxmlformats.org/officeDocument/2006/relationships/hyperlink" Target="https://grantcue.com/foundations/esther-and-otto-seligmann-foundation-inc-c-o-kimberly-walker-223565747" TargetMode="External" Id="rId1982"/><Relationship Type="http://schemas.openxmlformats.org/officeDocument/2006/relationships/hyperlink" Target="https://grantcue.com/foundations/audrey-love-charitable-foundation-222766994" TargetMode="External" Id="rId1983"/><Relationship Type="http://schemas.openxmlformats.org/officeDocument/2006/relationships/hyperlink" Target="https://grantcue.com/foundations/brighthouse-financial-foundation-822910432" TargetMode="External" Id="rId1984"/><Relationship Type="http://schemas.openxmlformats.org/officeDocument/2006/relationships/hyperlink" Target="https://grantcue.com/foundations/ncfibarnhardt-foundation-566068247" TargetMode="External" Id="rId1985"/><Relationship Type="http://schemas.openxmlformats.org/officeDocument/2006/relationships/hyperlink" Target="https://grantcue.com/foundations/viridi-futuro-foundation-823230389" TargetMode="External" Id="rId1986"/><Relationship Type="http://schemas.openxmlformats.org/officeDocument/2006/relationships/hyperlink" Target="https://grantcue.com/foundations/richmond-community-foundation-562168849" TargetMode="External" Id="rId1987"/><Relationship Type="http://schemas.openxmlformats.org/officeDocument/2006/relationships/hyperlink" Target="https://grantcue.com/foundations/the-angel-family-foundation-262816498" TargetMode="External" Id="rId1988"/><Relationship Type="http://schemas.openxmlformats.org/officeDocument/2006/relationships/hyperlink" Target="https://grantcue.com/foundations/hawkins-family-foundation-208060303" TargetMode="External" Id="rId1989"/><Relationship Type="http://schemas.openxmlformats.org/officeDocument/2006/relationships/hyperlink" Target="https://grantcue.com/foundations/roanoke-chowan-foundation-inc-561535057" TargetMode="External" Id="rId1990"/><Relationship Type="http://schemas.openxmlformats.org/officeDocument/2006/relationships/hyperlink" Target="https://grantcue.com/foundations/broyhill-family-foundation-inc-566054119" TargetMode="External" Id="rId1991"/><Relationship Type="http://schemas.openxmlformats.org/officeDocument/2006/relationships/hyperlink" Target="https://grantcue.com/foundations/the-craig-and-karen-stull-family-foundation-814764427" TargetMode="External" Id="rId1992"/><Relationship Type="http://schemas.openxmlformats.org/officeDocument/2006/relationships/hyperlink" Target="https://grantcue.com/foundations/the-phil-and-gerry-rominger-foundatio-562253755" TargetMode="External" Id="rId1993"/><Relationship Type="http://schemas.openxmlformats.org/officeDocument/2006/relationships/hyperlink" Target="https://grantcue.com/foundations/gospel-growth-fund-841696604" TargetMode="External" Id="rId1994"/><Relationship Type="http://schemas.openxmlformats.org/officeDocument/2006/relationships/hyperlink" Target="https://grantcue.com/foundations/william-l-and-josephine-b-weiss-family-foundation-363478679" TargetMode="External" Id="rId1995"/><Relationship Type="http://schemas.openxmlformats.org/officeDocument/2006/relationships/hyperlink" Target="https://www.cemala.org/" TargetMode="External" Id="rId1996"/><Relationship Type="http://schemas.openxmlformats.org/officeDocument/2006/relationships/hyperlink" Target="https://grantcue.com/foundations/the-cemala-foundation-inc-561528982" TargetMode="External" Id="rId1997"/><Relationship Type="http://schemas.openxmlformats.org/officeDocument/2006/relationships/hyperlink" Target="https://grantcue.com/foundations/the-maurice-j-koury-foundation-inc-561781568" TargetMode="External" Id="rId1998"/><Relationship Type="http://schemas.openxmlformats.org/officeDocument/2006/relationships/hyperlink" Target="https://grantcue.com/foundations/the-ark-watch-foundation-203618680" TargetMode="External" Id="rId1999"/><Relationship Type="http://schemas.openxmlformats.org/officeDocument/2006/relationships/hyperlink" Target="https://grantcue.com/foundations/bullfrogs-and-butterflies-foundation-066454919" TargetMode="External" Id="rId2000"/><Relationship Type="http://schemas.openxmlformats.org/officeDocument/2006/relationships/hyperlink" Target="https://grantcue.com/foundations/brayton-family-charitable-foundation-263109379" TargetMode="External" Id="rId2001"/><Relationship Type="http://schemas.openxmlformats.org/officeDocument/2006/relationships/hyperlink" Target="https://grantcue.com/foundations/d3-foundation-822119472" TargetMode="External" Id="rId2002"/><Relationship Type="http://schemas.openxmlformats.org/officeDocument/2006/relationships/hyperlink" Target="https://grantcue.com/foundations/andrew-l-clark-foundation-871642559" TargetMode="External" Id="rId2003"/><Relationship Type="http://schemas.openxmlformats.org/officeDocument/2006/relationships/hyperlink" Target="https://grantcue.com/foundations/the-pharmacy-network-foundation-inc-561690027" TargetMode="External" Id="rId2004"/><Relationship Type="http://schemas.openxmlformats.org/officeDocument/2006/relationships/hyperlink" Target="https://grantcue.com/foundations/mebane-charitable-foundation-inc-561853390" TargetMode="External" Id="rId2005"/><Relationship Type="http://schemas.openxmlformats.org/officeDocument/2006/relationships/hyperlink" Target="https://grantcue.com/foundations/the-bodford-family-foundation-562099865" TargetMode="External" Id="rId2006"/><Relationship Type="http://schemas.openxmlformats.org/officeDocument/2006/relationships/hyperlink" Target="https://grantcue.com/foundations/toleo-foundation-581496345" TargetMode="External" Id="rId2007"/><Relationship Type="http://schemas.openxmlformats.org/officeDocument/2006/relationships/hyperlink" Target="https://grantcue.com/foundations/cameron-charitable-trust-582051729" TargetMode="External" Id="rId2008"/><Relationship Type="http://schemas.openxmlformats.org/officeDocument/2006/relationships/hyperlink" Target="https://grantcue.com/foundations/haskell-and-gay-duncan-foundation-inc-562163266" TargetMode="External" Id="rId2009"/><Relationship Type="http://schemas.openxmlformats.org/officeDocument/2006/relationships/hyperlink" Target="https://grantcue.com/foundations/carroll-family-foundation-inc-550852518" TargetMode="External" Id="rId2010"/><Relationship Type="http://schemas.openxmlformats.org/officeDocument/2006/relationships/hyperlink" Target="https://grantcue.com/foundations/william-and-betty-mullis-tua-fnd-tr-597247490" TargetMode="External" Id="rId2011"/><Relationship Type="http://schemas.openxmlformats.org/officeDocument/2006/relationships/hyperlink" Target="https://mdbf.org/" TargetMode="External" Id="rId2012"/><Relationship Type="http://schemas.openxmlformats.org/officeDocument/2006/relationships/hyperlink" Target="https://grantcue.com/foundations/the-mary-duke-biddle-foundation-missionpost-pmb-101-136068883" TargetMode="External" Id="rId2013"/><Relationship Type="http://schemas.openxmlformats.org/officeDocument/2006/relationships/hyperlink" Target="https://grantcue.com/foundations/stonecutter-foundation-inc-566044820" TargetMode="External" Id="rId2014"/><Relationship Type="http://schemas.openxmlformats.org/officeDocument/2006/relationships/hyperlink" Target="https://grantcue.com/foundations/flow-foundation-inc-201983806" TargetMode="External" Id="rId2015"/><Relationship Type="http://schemas.openxmlformats.org/officeDocument/2006/relationships/hyperlink" Target="https://grantcue.com/foundations/hillsdale-fund-566057433" TargetMode="External" Id="rId2016"/><Relationship Type="http://schemas.openxmlformats.org/officeDocument/2006/relationships/hyperlink" Target="https://grantcue.com/foundations/the-levine-sklut-family-foundation-c-o-ridenour-colony-family-offices-561904190" TargetMode="External" Id="rId2017"/><Relationship Type="http://schemas.openxmlformats.org/officeDocument/2006/relationships/hyperlink" Target="https://grantcue.com/foundations/james-j-and-mamie-richardson-perkins-memorial-fund-c-o-bank-of-america-566325764" TargetMode="External" Id="rId2018"/><Relationship Type="http://schemas.openxmlformats.org/officeDocument/2006/relationships/hyperlink" Target="https://grantcue.com/foundations/loomis-family-foundation-inc-920754987" TargetMode="External" Id="rId2019"/><Relationship Type="http://schemas.openxmlformats.org/officeDocument/2006/relationships/hyperlink" Target="https://grantcue.com/foundations/szulik-family-foundation-276979466" TargetMode="External" Id="rId2020"/><Relationship Type="http://schemas.openxmlformats.org/officeDocument/2006/relationships/hyperlink" Target="https://grantcue.com/foundations/spotswood-charitable-foundation-inc-884200099" TargetMode="External" Id="rId2021"/><Relationship Type="http://schemas.openxmlformats.org/officeDocument/2006/relationships/hyperlink" Target="https://grantcue.com/foundations/the-hurley-trammell-foundation-561576470" TargetMode="External" Id="rId2022"/><Relationship Type="http://schemas.openxmlformats.org/officeDocument/2006/relationships/hyperlink" Target="https://grantcue.com/foundations/the-luce-fahey-family-foundation-853205502" TargetMode="External" Id="rId2023"/><Relationship Type="http://schemas.openxmlformats.org/officeDocument/2006/relationships/hyperlink" Target="https://grantcue.com/foundations/a-e-finley-foundation-inc-566057379" TargetMode="External" Id="rId2024"/><Relationship Type="http://schemas.openxmlformats.org/officeDocument/2006/relationships/hyperlink" Target="https://grantcue.com/foundations/rostan-family-foundation-561901626" TargetMode="External" Id="rId2025"/><Relationship Type="http://schemas.openxmlformats.org/officeDocument/2006/relationships/hyperlink" Target="https://grantcue.com/foundations/the-zelnak-private-foundation-562115096" TargetMode="External" Id="rId2026"/><Relationship Type="http://schemas.openxmlformats.org/officeDocument/2006/relationships/hyperlink" Target="https://grantcue.com/foundations/evernham-family-racing-for-a-reason-562053289" TargetMode="External" Id="rId2027"/><Relationship Type="http://schemas.openxmlformats.org/officeDocument/2006/relationships/hyperlink" Target="https://grantcue.com/foundations/gregg-and-freddy-goldenberg-family-foundation-465468614" TargetMode="External" Id="rId2028"/><Relationship Type="http://schemas.openxmlformats.org/officeDocument/2006/relationships/hyperlink" Target="https://grantcue.com/foundations/samuel-l-phillips-family-foundation-562225556" TargetMode="External" Id="rId2029"/><Relationship Type="http://schemas.openxmlformats.org/officeDocument/2006/relationships/hyperlink" Target="https://grantcue.com/foundations/jerry-and-marilyn-cook-foundation-inc-843940535" TargetMode="External" Id="rId2030"/><Relationship Type="http://schemas.openxmlformats.org/officeDocument/2006/relationships/hyperlink" Target="https://grantcue.com/foundations/the-belle-jar-foundation-900432743" TargetMode="External" Id="rId2031"/><Relationship Type="http://schemas.openxmlformats.org/officeDocument/2006/relationships/hyperlink" Target="https://grantcue.com/foundations/united-community-bank-foundation-845077948" TargetMode="External" Id="rId2032"/><Relationship Type="http://schemas.openxmlformats.org/officeDocument/2006/relationships/hyperlink" Target="https://grantcue.com/foundations/maynard-family-foundation-561768062" TargetMode="External" Id="rId2033"/><Relationship Type="http://schemas.openxmlformats.org/officeDocument/2006/relationships/hyperlink" Target="https://grantcue.com/foundations/the-ennio-and-rosa-corte-foundation-inc-541940655" TargetMode="External" Id="rId2034"/><Relationship Type="http://schemas.openxmlformats.org/officeDocument/2006/relationships/hyperlink" Target="https://www.billsimpsonfoundation.org/" TargetMode="External" Id="rId2035"/><Relationship Type="http://schemas.openxmlformats.org/officeDocument/2006/relationships/hyperlink" Target="https://grantcue.com/foundations/bill-simpson-foundation-inc-843992087" TargetMode="External" Id="rId2036"/><Relationship Type="http://schemas.openxmlformats.org/officeDocument/2006/relationships/hyperlink" Target="https://grantcue.com/foundations/citizens-charitable-foundation-202302039" TargetMode="External" Id="rId2037"/><Relationship Type="http://schemas.openxmlformats.org/officeDocument/2006/relationships/hyperlink" Target="https://grantcue.com/foundations/the-trexler-foundation-561546464" TargetMode="External" Id="rId2038"/><Relationship Type="http://schemas.openxmlformats.org/officeDocument/2006/relationships/hyperlink" Target="https://grantcue.com/foundations/maxwell-corpening-jr-memorial-foundation-237201488" TargetMode="External" Id="rId2039"/><Relationship Type="http://schemas.openxmlformats.org/officeDocument/2006/relationships/hyperlink" Target="https://grantcue.com/foundations/lucille-p-and-edward-c-giles-foundation-581450874" TargetMode="External" Id="rId2040"/><Relationship Type="http://schemas.openxmlformats.org/officeDocument/2006/relationships/hyperlink" Target="https://grantcue.com/foundations/r-a-bryan-foundation-inc-566044320" TargetMode="External" Id="rId2041"/><Relationship Type="http://schemas.openxmlformats.org/officeDocument/2006/relationships/hyperlink" Target="https://grantcue.com/foundations/shannon-m-and-joel-e-barthelemy-foundation-471790131" TargetMode="External" Id="rId2042"/><Relationship Type="http://schemas.openxmlformats.org/officeDocument/2006/relationships/hyperlink" Target="https://grantcue.com/foundations/the-goodman-foundation-inc-566034757" TargetMode="External" Id="rId2043"/><Relationship Type="http://schemas.openxmlformats.org/officeDocument/2006/relationships/hyperlink" Target="https://www.rhilegacyfoundation.com/" TargetMode="External" Id="rId2044"/><Relationship Type="http://schemas.openxmlformats.org/officeDocument/2006/relationships/hyperlink" Target="https://grantcue.com/foundations/rhi-legacy-foundation-inc-560619367" TargetMode="External" Id="rId2045"/><Relationship Type="http://schemas.openxmlformats.org/officeDocument/2006/relationships/hyperlink" Target="https://grantcue.com/foundations/jenny-h-and-otto-f-krauss-charitable-foundation-382837174" TargetMode="External" Id="rId2046"/><Relationship Type="http://schemas.openxmlformats.org/officeDocument/2006/relationships/hyperlink" Target="https://grantcue.com/foundations/ta-thomas-austin-finch-foundation-566037907" TargetMode="External" Id="rId2047"/><Relationship Type="http://schemas.openxmlformats.org/officeDocument/2006/relationships/hyperlink" Target="https://grantcue.com/foundations/clein-lemann-esperanza-foundation-853976419" TargetMode="External" Id="rId2048"/><Relationship Type="http://schemas.openxmlformats.org/officeDocument/2006/relationships/hyperlink" Target="https://grantcue.com/foundations/southern-bank-foundation-562002871" TargetMode="External" Id="rId2049"/><Relationship Type="http://schemas.openxmlformats.org/officeDocument/2006/relationships/hyperlink" Target="https://grantcue.com/foundations/joey-logano-charitable-foundation-inc-452464294" TargetMode="External" Id="rId2050"/><Relationship Type="http://schemas.openxmlformats.org/officeDocument/2006/relationships/hyperlink" Target="https://grantcue.com/foundations/the-mccorkle-foundation-472704829" TargetMode="External" Id="rId2051"/><Relationship Type="http://schemas.openxmlformats.org/officeDocument/2006/relationships/hyperlink" Target="https://grantcue.com/foundations/charles-e-hayworth-jr-foundation-570834648" TargetMode="External" Id="rId2052"/><Relationship Type="http://schemas.openxmlformats.org/officeDocument/2006/relationships/hyperlink" Target="https://grantcue.com/foundations/next-gen-personal-finance-823648278" TargetMode="External" Id="rId2053"/><Relationship Type="http://schemas.openxmlformats.org/officeDocument/2006/relationships/hyperlink" Target="https://grantcue.com/foundations/victoria-garrett-legacy-foundation-832574391" TargetMode="External" Id="rId2054"/><Relationship Type="http://schemas.openxmlformats.org/officeDocument/2006/relationships/hyperlink" Target="https://grantcue.com/foundations/procton-family-foundation-934515371" TargetMode="External" Id="rId2055"/><Relationship Type="http://schemas.openxmlformats.org/officeDocument/2006/relationships/hyperlink" Target="https://grantcue.com/foundations/trade-family-foundation-205940392" TargetMode="External" Id="rId2056"/><Relationship Type="http://schemas.openxmlformats.org/officeDocument/2006/relationships/hyperlink" Target="https://grantcue.com/foundations/nchsaa-foundation-inc-923899307" TargetMode="External" Id="rId2057"/><Relationship Type="http://schemas.openxmlformats.org/officeDocument/2006/relationships/hyperlink" Target="https://grantcue.com/foundations/puffin-foundation-west-ltd-c-o-judith-kitrick-272753994" TargetMode="External" Id="rId2058"/><Relationship Type="http://schemas.openxmlformats.org/officeDocument/2006/relationships/hyperlink" Target="https://grantcue.com/foundations/isabel-james-lehto-foundation-inc-260709589" TargetMode="External" Id="rId2059"/><Relationship Type="http://schemas.openxmlformats.org/officeDocument/2006/relationships/hyperlink" Target="https://grantcue.com/foundations/bill-and-sharon-allen-family-foundation-205854617" TargetMode="External" Id="rId2060"/><Relationship Type="http://schemas.openxmlformats.org/officeDocument/2006/relationships/hyperlink" Target="https://grantcue.com/foundations/jimmy-woodard-garrell-foundation-562174021" TargetMode="External" Id="rId2061"/><Relationship Type="http://schemas.openxmlformats.org/officeDocument/2006/relationships/hyperlink" Target="https://grantcue.com/foundations/w-trent-ragland-jr-foundation-566035980" TargetMode="External" Id="rId2062"/><Relationship Type="http://schemas.openxmlformats.org/officeDocument/2006/relationships/hyperlink" Target="https://grantcue.com/foundations/the-wilson-foundation-954400754" TargetMode="External" Id="rId2063"/><Relationship Type="http://schemas.openxmlformats.org/officeDocument/2006/relationships/hyperlink" Target="https://www.llsfoundation.com/" TargetMode="External" Id="rId2064"/><Relationship Type="http://schemas.openxmlformats.org/officeDocument/2006/relationships/hyperlink" Target="https://grantcue.com/foundations/live-love-serve-foundation-810990159" TargetMode="External" Id="rId2065"/><Relationship Type="http://schemas.openxmlformats.org/officeDocument/2006/relationships/hyperlink" Target="https://grantcue.com/foundations/swank-divine-trust-326615631" TargetMode="External" Id="rId2066"/><Relationship Type="http://schemas.openxmlformats.org/officeDocument/2006/relationships/hyperlink" Target="https://grantcue.com/foundations/rosser-charitable-trust-226717205" TargetMode="External" Id="rId2067"/><Relationship Type="http://schemas.openxmlformats.org/officeDocument/2006/relationships/hyperlink" Target="https://grantcue.com/foundations/the-ergon-foundation-455017945" TargetMode="External" Id="rId2068"/><Relationship Type="http://schemas.openxmlformats.org/officeDocument/2006/relationships/hyperlink" Target="https://www.weaverfoundation.com/" TargetMode="External" Id="rId2069"/><Relationship Type="http://schemas.openxmlformats.org/officeDocument/2006/relationships/hyperlink" Target="https://grantcue.com/foundations/weaver-foundation-inc-566093527" TargetMode="External" Id="rId2070"/><Relationship Type="http://schemas.openxmlformats.org/officeDocument/2006/relationships/hyperlink" Target="https://grantcue.com/foundations/mcleod-foundation-208042018" TargetMode="External" Id="rId2071"/><Relationship Type="http://schemas.openxmlformats.org/officeDocument/2006/relationships/hyperlink" Target="https://grantcue.com/foundations/the-hudson-foundation-c-o-franklin-street-trust-company-226932710" TargetMode="External" Id="rId2072"/><Relationship Type="http://schemas.openxmlformats.org/officeDocument/2006/relationships/hyperlink" Target="https://grantcue.com/foundations/c-steven-duncker-foundation-c-o-eisner-advisory-group-llc-133932635" TargetMode="External" Id="rId2073"/><Relationship Type="http://schemas.openxmlformats.org/officeDocument/2006/relationships/hyperlink" Target="https://grantcue.com/foundations/margaret-c-woodson-foundation-inc-566064938" TargetMode="External" Id="rId2074"/><Relationship Type="http://schemas.openxmlformats.org/officeDocument/2006/relationships/hyperlink" Target="https://grantcue.com/foundations/dehan-family-foundation-742807323" TargetMode="External" Id="rId2075"/><Relationship Type="http://schemas.openxmlformats.org/officeDocument/2006/relationships/hyperlink" Target="https://grantcue.com/foundations/carolinas-center-for-medical-excellence-found-ation-832066990" TargetMode="External" Id="rId2076"/><Relationship Type="http://schemas.openxmlformats.org/officeDocument/2006/relationships/hyperlink" Target="https://grantcue.com/foundations/the-t-boone-pickens-foundation-205892962" TargetMode="External" Id="rId2077"/><Relationship Type="http://schemas.openxmlformats.org/officeDocument/2006/relationships/hyperlink" Target="https://grantcue.com/foundations/the-meinders-foundation-731438459" TargetMode="External" Id="rId2078"/><Relationship Type="http://schemas.openxmlformats.org/officeDocument/2006/relationships/hyperlink" Target="https://www.zarrow.com/" TargetMode="External" Id="rId2079"/><Relationship Type="http://schemas.openxmlformats.org/officeDocument/2006/relationships/hyperlink" Target="https://grantcue.com/foundations/the-anne-and-henry-zarrow-foundation-731286874" TargetMode="External" Id="rId2080"/><Relationship Type="http://schemas.openxmlformats.org/officeDocument/2006/relationships/hyperlink" Target="https://www.noblefoundation.org/" TargetMode="External" Id="rId2081"/><Relationship Type="http://schemas.openxmlformats.org/officeDocument/2006/relationships/hyperlink" Target="https://grantcue.com/foundations/the-samuel-roberts-noble-foundation-815328519" TargetMode="External" Id="rId2082"/><Relationship Type="http://schemas.openxmlformats.org/officeDocument/2006/relationships/hyperlink" Target="https://grantcue.com/foundations/presbyterian-health-foundation-730709836" TargetMode="External" Id="rId2083"/><Relationship Type="http://schemas.openxmlformats.org/officeDocument/2006/relationships/hyperlink" Target="https://www.inasmuchfoundation.org/" TargetMode="External" Id="rId2084"/><Relationship Type="http://schemas.openxmlformats.org/officeDocument/2006/relationships/hyperlink" Target="https://grantcue.com/foundations/inasmuch-foundation-731167188" TargetMode="External" Id="rId2085"/><Relationship Type="http://schemas.openxmlformats.org/officeDocument/2006/relationships/hyperlink" Target="https://www.gaylordfoundation.com/" TargetMode="External" Id="rId2086"/><Relationship Type="http://schemas.openxmlformats.org/officeDocument/2006/relationships/hyperlink" Target="https://grantcue.com/foundations/el-and-thelma-gaylord-foundation-731463569" TargetMode="External" Id="rId2087"/><Relationship Type="http://schemas.openxmlformats.org/officeDocument/2006/relationships/hyperlink" Target="https://candid.org/" TargetMode="External" Id="rId2088"/><Relationship Type="http://schemas.openxmlformats.org/officeDocument/2006/relationships/hyperlink" Target="https://grantcue.com/foundations/great-pacific-foundation-133785442" TargetMode="External" Id="rId2089"/><Relationship Type="http://schemas.openxmlformats.org/officeDocument/2006/relationships/hyperlink" Target="https://grantcue.com/foundations/the-hardesty-family-foundation-inc-204094088" TargetMode="External" Id="rId2090"/><Relationship Type="http://schemas.openxmlformats.org/officeDocument/2006/relationships/hyperlink" Target="https://grantcue.com/foundations/sanford-p-and-irene-f-burnstein-foundation-irene-f-burnstein-co-trustee-736247047" TargetMode="External" Id="rId2091"/><Relationship Type="http://schemas.openxmlformats.org/officeDocument/2006/relationships/hyperlink" Target="https://grantcue.com/foundations/the-charles-and-peggy-stephenson-family-foundation-736301100" TargetMode="External" Id="rId2092"/><Relationship Type="http://schemas.openxmlformats.org/officeDocument/2006/relationships/hyperlink" Target="https://www.sarkeys.org/" TargetMode="External" Id="rId2093"/><Relationship Type="http://schemas.openxmlformats.org/officeDocument/2006/relationships/hyperlink" Target="https://grantcue.com/foundations/sarkeys-foundation-730736496" TargetMode="External" Id="rId2094"/><Relationship Type="http://schemas.openxmlformats.org/officeDocument/2006/relationships/hyperlink" Target="https://chapmantrusts.org/" TargetMode="External" Id="rId2095"/><Relationship Type="http://schemas.openxmlformats.org/officeDocument/2006/relationships/hyperlink" Target="https://grantcue.com/foundations/the-ha-and-mary-k-chapman-foundation-731499528" TargetMode="External" Id="rId2096"/><Relationship Type="http://schemas.openxmlformats.org/officeDocument/2006/relationships/hyperlink" Target="https://grantcue.com/foundations/the-william-s-smith-charitable-trust-456144422" TargetMode="External" Id="rId2097"/><Relationship Type="http://schemas.openxmlformats.org/officeDocument/2006/relationships/hyperlink" Target="https://grantcue.com/foundations/wallace-and-june-blume-charitable-foundation-200499831" TargetMode="External" Id="rId2098"/><Relationship Type="http://schemas.openxmlformats.org/officeDocument/2006/relationships/hyperlink" Target="https://grantcue.com/foundations/the-harold-hamm-foundation-461256191" TargetMode="External" Id="rId2099"/><Relationship Type="http://schemas.openxmlformats.org/officeDocument/2006/relationships/hyperlink" Target="https://grantcue.com/foundations/a-r-and-marylouise-tandy-foundation-731254985" TargetMode="External" Id="rId2100"/><Relationship Type="http://schemas.openxmlformats.org/officeDocument/2006/relationships/hyperlink" Target="https://grantcue.com/foundations/scaramucci-foundation-731559543" TargetMode="External" Id="rId2101"/><Relationship Type="http://schemas.openxmlformats.org/officeDocument/2006/relationships/hyperlink" Target="https://grantcue.com/foundations/french-family-charitable-foundation-731546685" TargetMode="External" Id="rId2102"/><Relationship Type="http://schemas.openxmlformats.org/officeDocument/2006/relationships/hyperlink" Target="https://grantcue.com/foundations/willis-and-reba-johnson-s-foundation-461306623" TargetMode="External" Id="rId2103"/><Relationship Type="http://schemas.openxmlformats.org/officeDocument/2006/relationships/hyperlink" Target="https://grantcue.com/foundations/avedis-foundation-731347360" TargetMode="External" Id="rId2104"/><Relationship Type="http://schemas.openxmlformats.org/officeDocument/2006/relationships/hyperlink" Target="https://grantcue.com/foundations/kathleen-s-craft-foundation-455153443" TargetMode="External" Id="rId2105"/><Relationship Type="http://schemas.openxmlformats.org/officeDocument/2006/relationships/hyperlink" Target="https://www.somfardmore.org/" TargetMode="External" Id="rId2106"/><Relationship Type="http://schemas.openxmlformats.org/officeDocument/2006/relationships/hyperlink" Target="https://grantcue.com/foundations/southern-oklahoma-memorial-foundation-inc-731300662" TargetMode="External" Id="rId2107"/><Relationship Type="http://schemas.openxmlformats.org/officeDocument/2006/relationships/hyperlink" Target="https://grantcue.com/foundations/records-johnston-family-foundation-736093829" TargetMode="External" Id="rId2108"/><Relationship Type="http://schemas.openxmlformats.org/officeDocument/2006/relationships/hyperlink" Target="https://grantcue.com/foundations/jerome-westheimer-family-foundation-731267603" TargetMode="External" Id="rId2109"/><Relationship Type="http://schemas.openxmlformats.org/officeDocument/2006/relationships/hyperlink" Target="https://grantcue.com/foundations/sam-viersen-family-foundation-inc-731295358" TargetMode="External" Id="rId2110"/><Relationship Type="http://schemas.openxmlformats.org/officeDocument/2006/relationships/hyperlink" Target="https://grantcue.com/foundations/massey-family-foundation-432065394" TargetMode="External" Id="rId2111"/><Relationship Type="http://schemas.openxmlformats.org/officeDocument/2006/relationships/hyperlink" Target="https://www.lyonfoundation-bartlesville.org/" TargetMode="External" Id="rId2112"/><Relationship Type="http://schemas.openxmlformats.org/officeDocument/2006/relationships/hyperlink" Target="https://grantcue.com/foundations/lyon-foundation-237299980" TargetMode="External" Id="rId2113"/><Relationship Type="http://schemas.openxmlformats.org/officeDocument/2006/relationships/hyperlink" Target="https://grantcue.com/foundations/the-lord-sees-foundation-842821432" TargetMode="External" Id="rId2114"/><Relationship Type="http://schemas.openxmlformats.org/officeDocument/2006/relationships/hyperlink" Target="https://grantcue.com/foundations/the-sharna-and-irvin-frank-foundation-731503704" TargetMode="External" Id="rId2115"/><Relationship Type="http://schemas.openxmlformats.org/officeDocument/2006/relationships/hyperlink" Target="https://grantcue.com/foundations/olson-family-foundation-inc-352192036" TargetMode="External" Id="rId2116"/><Relationship Type="http://schemas.openxmlformats.org/officeDocument/2006/relationships/hyperlink" Target="https://grantcue.com/foundations/muncrief-family-foundation-461611054" TargetMode="External" Id="rId2117"/><Relationship Type="http://schemas.openxmlformats.org/officeDocument/2006/relationships/hyperlink" Target="https://grantcue.com/foundations/oge-energy-corp-foundation-inc-736093572" TargetMode="External" Id="rId2118"/><Relationship Type="http://schemas.openxmlformats.org/officeDocument/2006/relationships/hyperlink" Target="https://grantcue.com/foundations/edward-and-helen-bartlett-foundation-736092250" TargetMode="External" Id="rId2119"/><Relationship Type="http://schemas.openxmlformats.org/officeDocument/2006/relationships/hyperlink" Target="https://grantcue.com/foundations/common-bond-foundation-461541783" TargetMode="External" Id="rId2120"/><Relationship Type="http://schemas.openxmlformats.org/officeDocument/2006/relationships/hyperlink" Target="https://grantcue.com/foundations/love-meyer-family-foundation-472760549" TargetMode="External" Id="rId2121"/><Relationship Type="http://schemas.openxmlformats.org/officeDocument/2006/relationships/hyperlink" Target="https://grantcue.com/foundations/patti-johnson-wilson-foundation-736156280" TargetMode="External" Id="rId2122"/><Relationship Type="http://schemas.openxmlformats.org/officeDocument/2006/relationships/hyperlink" Target="https://www.mcfok.org/" TargetMode="External" Id="rId2123"/><Relationship Type="http://schemas.openxmlformats.org/officeDocument/2006/relationships/hyperlink" Target="https://grantcue.com/foundations/masonic-charity-foundation-of-oklahoma-736097262" TargetMode="External" Id="rId2124"/><Relationship Type="http://schemas.openxmlformats.org/officeDocument/2006/relationships/hyperlink" Target="https://grantcue.com/foundations/charles-morton-share-trust-736090984" TargetMode="External" Id="rId2125"/><Relationship Type="http://schemas.openxmlformats.org/officeDocument/2006/relationships/hyperlink" Target="https://grantcue.com/foundations/oneok-foundation-inc-731503823" TargetMode="External" Id="rId2126"/><Relationship Type="http://schemas.openxmlformats.org/officeDocument/2006/relationships/hyperlink" Target="https://grantcue.com/foundations/flint-family-foundation-300582777" TargetMode="External" Id="rId2127"/><Relationship Type="http://schemas.openxmlformats.org/officeDocument/2006/relationships/hyperlink" Target="https://grantcue.com/foundations/coretz-family-foundation-201813311" TargetMode="External" Id="rId2128"/><Relationship Type="http://schemas.openxmlformats.org/officeDocument/2006/relationships/hyperlink" Target="https://www.mclaughlinfamilyfoundation.org/" TargetMode="External" Id="rId2129"/><Relationship Type="http://schemas.openxmlformats.org/officeDocument/2006/relationships/hyperlink" Target="https://grantcue.com/foundations/mclaughlin-family-foundation-470945945" TargetMode="External" Id="rId2130"/><Relationship Type="http://schemas.openxmlformats.org/officeDocument/2006/relationships/hyperlink" Target="https://www.vvhwf.com/" TargetMode="External" Id="rId2131"/><Relationship Type="http://schemas.openxmlformats.org/officeDocument/2006/relationships/hyperlink" Target="https://grantcue.com/foundations/valley-view-foundation-inc-730630359" TargetMode="External" Id="rId2132"/><Relationship Type="http://schemas.openxmlformats.org/officeDocument/2006/relationships/hyperlink" Target="https://grantcue.com/foundations/the-amparo-foundation-260556443" TargetMode="External" Id="rId2133"/><Relationship Type="http://schemas.openxmlformats.org/officeDocument/2006/relationships/hyperlink" Target="https://grantcue.com/foundations/stuart-family-foundation-237052187" TargetMode="External" Id="rId2134"/><Relationship Type="http://schemas.openxmlformats.org/officeDocument/2006/relationships/hyperlink" Target="https://www.zarrow.com/" TargetMode="External" Id="rId2135"/><Relationship Type="http://schemas.openxmlformats.org/officeDocument/2006/relationships/hyperlink" Target="https://grantcue.com/foundations/maxine-and-jack-zarrow-family-foundation-316640903" TargetMode="External" Id="rId2136"/><Relationship Type="http://schemas.openxmlformats.org/officeDocument/2006/relationships/hyperlink" Target="https://grantcue.com/foundations/mcmahon-foundation-730664314" TargetMode="External" Id="rId2137"/><Relationship Type="http://schemas.openxmlformats.org/officeDocument/2006/relationships/hyperlink" Target="https://mccroryfoundation.org/" TargetMode="External" Id="rId2138"/><Relationship Type="http://schemas.openxmlformats.org/officeDocument/2006/relationships/hyperlink" Target="https://grantcue.com/foundations/mccrory-foundation-731439304" TargetMode="External" Id="rId2139"/><Relationship Type="http://schemas.openxmlformats.org/officeDocument/2006/relationships/hyperlink" Target="https://grantcue.com/foundations/ketchum-charitable-foundation-inc-262189909" TargetMode="External" Id="rId2140"/><Relationship Type="http://schemas.openxmlformats.org/officeDocument/2006/relationships/hyperlink" Target="https://grantcue.com/foundations/thanks-oklahoma-foundation-736230335" TargetMode="External" Id="rId2141"/><Relationship Type="http://schemas.openxmlformats.org/officeDocument/2006/relationships/hyperlink" Target="https://grantcue.com/foundations/gibbs-christian-education-foundation-inc-474271434" TargetMode="External" Id="rId2142"/><Relationship Type="http://schemas.openxmlformats.org/officeDocument/2006/relationships/hyperlink" Target="https://onegas.com/" TargetMode="External" Id="rId2143"/><Relationship Type="http://schemas.openxmlformats.org/officeDocument/2006/relationships/hyperlink" Target="https://grantcue.com/foundations/one-gas-foundation-inc-464169300" TargetMode="External" Id="rId2144"/><Relationship Type="http://schemas.openxmlformats.org/officeDocument/2006/relationships/hyperlink" Target="https://grantcue.com/foundations/american-fidelity-foundation-731236059" TargetMode="External" Id="rId2145"/><Relationship Type="http://schemas.openxmlformats.org/officeDocument/2006/relationships/hyperlink" Target="https://grantcue.com/foundations/zink-family-foundation-237246964" TargetMode="External" Id="rId2146"/><Relationship Type="http://schemas.openxmlformats.org/officeDocument/2006/relationships/hyperlink" Target="https://grantcue.com/foundations/otha-h-grimes-foundation-731293858" TargetMode="External" Id="rId2147"/><Relationship Type="http://schemas.openxmlformats.org/officeDocument/2006/relationships/hyperlink" Target="https://grantcue.com/foundations/the-puterbaugh-foundation-736092193" TargetMode="External" Id="rId2148"/><Relationship Type="http://schemas.openxmlformats.org/officeDocument/2006/relationships/hyperlink" Target="https://grantcue.com/foundations/darryl-and-julie-christner-family-foundation-920581000" TargetMode="External" Id="rId2149"/><Relationship Type="http://schemas.openxmlformats.org/officeDocument/2006/relationships/hyperlink" Target="https://grantcue.com/foundations/william-e-moser-estate-346511386" TargetMode="External" Id="rId2150"/><Relationship Type="http://schemas.openxmlformats.org/officeDocument/2006/relationships/hyperlink" Target="https://grantcue.com/foundations/the-coffee-foundation-inc-271199171" TargetMode="External" Id="rId2151"/><Relationship Type="http://schemas.openxmlformats.org/officeDocument/2006/relationships/hyperlink" Target="https://grantcue.com/foundations/frank-m-halley-charitable-trust-871509950" TargetMode="External" Id="rId2152"/><Relationship Type="http://schemas.openxmlformats.org/officeDocument/2006/relationships/hyperlink" Target="https://grantcue.com/foundations/kirkpatrick-foundation-inc-730701736" TargetMode="External" Id="rId2153"/><Relationship Type="http://schemas.openxmlformats.org/officeDocument/2006/relationships/hyperlink" Target="https://grantcue.com/foundations/ron-and-carole-woods-foundation-833059212" TargetMode="External" Id="rId2154"/><Relationship Type="http://schemas.openxmlformats.org/officeDocument/2006/relationships/hyperlink" Target="https://grantcue.com/foundations/thomas-family-foundation-921090494" TargetMode="External" Id="rId2155"/><Relationship Type="http://schemas.openxmlformats.org/officeDocument/2006/relationships/hyperlink" Target="https://www.rappok.org/" TargetMode="External" Id="rId2156"/><Relationship Type="http://schemas.openxmlformats.org/officeDocument/2006/relationships/hyperlink" Target="https://grantcue.com/foundations/robert-glenn-rapp-foundation-730616840" TargetMode="External" Id="rId2157"/><Relationship Type="http://schemas.openxmlformats.org/officeDocument/2006/relationships/hyperlink" Target="https://grantcue.com/foundations/mervin-bovaird-foundation-736102163" TargetMode="External" Id="rId2158"/><Relationship Type="http://schemas.openxmlformats.org/officeDocument/2006/relationships/hyperlink" Target="https://grantcue.com/foundations/the-abner-and-esther-yoder-charitable-foundation-341677646" TargetMode="External" Id="rId2159"/><Relationship Type="http://schemas.openxmlformats.org/officeDocument/2006/relationships/hyperlink" Target="https://grantcue.com/foundations/tulsa-fdn-gen-fd-xxxxx8000-736090617" TargetMode="External" Id="rId2160"/><Relationship Type="http://schemas.openxmlformats.org/officeDocument/2006/relationships/hyperlink" Target="https://grantcue.com/foundations/the-eastin-foundation-923590571" TargetMode="External" Id="rId2161"/><Relationship Type="http://schemas.openxmlformats.org/officeDocument/2006/relationships/hyperlink" Target="https://grantcue.com/foundations/barry-w-lowe-and-karen-sue-lowe-foundation-for-education-266741532" TargetMode="External" Id="rId2162"/><Relationship Type="http://schemas.openxmlformats.org/officeDocument/2006/relationships/hyperlink" Target="https://grantcue.com/foundations/bowen-foundation-263871656" TargetMode="External" Id="rId2163"/><Relationship Type="http://schemas.openxmlformats.org/officeDocument/2006/relationships/hyperlink" Target="https://grantcue.com/foundations/tom-l-ward-family-foundation-203160317" TargetMode="External" Id="rId2164"/><Relationship Type="http://schemas.openxmlformats.org/officeDocument/2006/relationships/hyperlink" Target="https://grantcue.com/foundations/anderson-lloyd-and-roxie-char-test-tr-736254994" TargetMode="External" Id="rId2165"/><Relationship Type="http://schemas.openxmlformats.org/officeDocument/2006/relationships/hyperlink" Target="https://grantcue.com/foundations/the-fugitt-foundation-201189418" TargetMode="External" Id="rId2166"/><Relationship Type="http://schemas.openxmlformats.org/officeDocument/2006/relationships/hyperlink" Target="https://grantcue.com/foundations/jeanalee-and-charles-parsons-foundation-266161910" TargetMode="External" Id="rId2167"/><Relationship Type="http://schemas.openxmlformats.org/officeDocument/2006/relationships/hyperlink" Target="https://grantcue.com/foundations/stitt-charitable-foundation-466402433" TargetMode="External" Id="rId2168"/><Relationship Type="http://schemas.openxmlformats.org/officeDocument/2006/relationships/hyperlink" Target="https://www.cfardmore.org/" TargetMode="External" Id="rId2169"/><Relationship Type="http://schemas.openxmlformats.org/officeDocument/2006/relationships/hyperlink" Target="https://grantcue.com/foundations/community-foundation-of-ardmore-inc-200514419" TargetMode="External" Id="rId2170"/><Relationship Type="http://schemas.openxmlformats.org/officeDocument/2006/relationships/hyperlink" Target="https://grantcue.com/foundations/edward-d-and-janet-k-robson-foundation-731589395" TargetMode="External" Id="rId2171"/><Relationship Type="http://schemas.openxmlformats.org/officeDocument/2006/relationships/hyperlink" Target="https://www.guidestar.org/" TargetMode="External" Id="rId2172"/><Relationship Type="http://schemas.openxmlformats.org/officeDocument/2006/relationships/hyperlink" Target="https://grantcue.com/foundations/grace-and-franklin-bernsen-foundation-237009414" TargetMode="External" Id="rId2173"/><Relationship Type="http://schemas.openxmlformats.org/officeDocument/2006/relationships/hyperlink" Target="https://www.cresapfoundation.org/" TargetMode="External" Id="rId2174"/><Relationship Type="http://schemas.openxmlformats.org/officeDocument/2006/relationships/hyperlink" Target="https://grantcue.com/foundations/cresap-family-foundation-204760218" TargetMode="External" Id="rId2175"/><Relationship Type="http://schemas.openxmlformats.org/officeDocument/2006/relationships/hyperlink" Target="https://grantcue.com/foundations/hille-family-charitable-foundation-731521975" TargetMode="External" Id="rId2176"/><Relationship Type="http://schemas.openxmlformats.org/officeDocument/2006/relationships/hyperlink" Target="https://grantcue.com/foundations/ralph-and-frances-mcgill-foundation-the-trust-company-of-oklahoma-731590898" TargetMode="External" Id="rId2177"/><Relationship Type="http://schemas.openxmlformats.org/officeDocument/2006/relationships/hyperlink" Target="https://grantcue.com/foundations/lou-and-connie-miller-charitable-foundation-134222602" TargetMode="External" Id="rId2178"/><Relationship Type="http://schemas.openxmlformats.org/officeDocument/2006/relationships/hyperlink" Target="https://grantcue.com/foundations/william-s-and-ann-atherton-foundation-731520309" TargetMode="External" Id="rId2179"/><Relationship Type="http://schemas.openxmlformats.org/officeDocument/2006/relationships/hyperlink" Target="https://grantcue.com/foundations/robert-and-jean-schuetz-foundation-876291995" TargetMode="External" Id="rId2180"/><Relationship Type="http://schemas.openxmlformats.org/officeDocument/2006/relationships/hyperlink" Target="https://grantcue.com/foundations/swank-family-foundation-843146076" TargetMode="External" Id="rId2181"/><Relationship Type="http://schemas.openxmlformats.org/officeDocument/2006/relationships/hyperlink" Target="https://grantcue.com/foundations/waters-charitable-foundation-731323325" TargetMode="External" Id="rId2182"/><Relationship Type="http://schemas.openxmlformats.org/officeDocument/2006/relationships/hyperlink" Target="https://grantcue.com/foundations/the-david-b-waters-charitable-foundation-816856059" TargetMode="External" Id="rId2183"/><Relationship Type="http://schemas.openxmlformats.org/officeDocument/2006/relationships/hyperlink" Target="https://www.trustok.com/" TargetMode="External" Id="rId2184"/><Relationship Type="http://schemas.openxmlformats.org/officeDocument/2006/relationships/hyperlink" Target="https://grantcue.com/foundations/karl-and-georgia-martin-sranna-belle-flynn-karl-and-june-martin-jr-fdn-731504147" TargetMode="External" Id="rId2185"/><Relationship Type="http://schemas.openxmlformats.org/officeDocument/2006/relationships/hyperlink" Target="https://grantcue.com/foundations/the-mano-foundation-881525219" TargetMode="External" Id="rId2186"/><Relationship Type="http://schemas.openxmlformats.org/officeDocument/2006/relationships/hyperlink" Target="https://grantcue.com/foundations/the-bartholomew-private-foundation-262198972" TargetMode="External" Id="rId2187"/><Relationship Type="http://schemas.openxmlformats.org/officeDocument/2006/relationships/hyperlink" Target="https://grantcue.com/foundations/susan-j-glazer-foundation-421258466" TargetMode="External" Id="rId2188"/><Relationship Type="http://schemas.openxmlformats.org/officeDocument/2006/relationships/hyperlink" Target="https://grantcue.com/foundations/the-robinson-foundation-731014526" TargetMode="External" Id="rId2189"/><Relationship Type="http://schemas.openxmlformats.org/officeDocument/2006/relationships/hyperlink" Target="https://grantcue.com/foundations/thomas-and-frances-mcgregor-foundation-526041498" TargetMode="External" Id="rId2190"/><Relationship Type="http://schemas.openxmlformats.org/officeDocument/2006/relationships/hyperlink" Target="https://grantcue.com/foundations/ralph-foundation-inc-874064361" TargetMode="External" Id="rId2191"/><Relationship Type="http://schemas.openxmlformats.org/officeDocument/2006/relationships/hyperlink" Target="https://grantcue.com/foundations/zarrow-families-foundation-731332141" TargetMode="External" Id="rId2192"/><Relationship Type="http://schemas.openxmlformats.org/officeDocument/2006/relationships/hyperlink" Target="https://grantcue.com/foundations/voskuhl-staab-charitable-foundation-810576465" TargetMode="External" Id="rId2193"/><Relationship Type="http://schemas.openxmlformats.org/officeDocument/2006/relationships/hyperlink" Target="https://grantcue.com/foundations/harris-foundation-inc-736093072" TargetMode="External" Id="rId2194"/><Relationship Type="http://schemas.openxmlformats.org/officeDocument/2006/relationships/hyperlink" Target="https://www.eddarbyfoundation.org/" TargetMode="External" Id="rId2195"/><Relationship Type="http://schemas.openxmlformats.org/officeDocument/2006/relationships/hyperlink" Target="https://grantcue.com/foundations/ed-darby-foundation-inc-463570793" TargetMode="External" Id="rId2196"/><Relationship Type="http://schemas.openxmlformats.org/officeDocument/2006/relationships/hyperlink" Target="https://grantcue.com/foundations/hume-family-foundation-883282209" TargetMode="External" Id="rId2197"/><Relationship Type="http://schemas.openxmlformats.org/officeDocument/2006/relationships/hyperlink" Target="https://grantcue.com/foundations/the-salvation-poem-foundation-inc-272652577" TargetMode="External" Id="rId2198"/><Relationship Type="http://schemas.openxmlformats.org/officeDocument/2006/relationships/hyperlink" Target="https://grantcue.com/foundations/grace-f-lamb-trust-a-136210809" TargetMode="External" Id="rId2199"/><Relationship Type="http://schemas.openxmlformats.org/officeDocument/2006/relationships/hyperlink" Target="https://grantcue.com/foundations/jess-l-and-miriam-b-stevens-foundation-731557364" TargetMode="External" Id="rId2200"/><Relationship Type="http://schemas.openxmlformats.org/officeDocument/2006/relationships/hyperlink" Target="https://grantcue.com/foundations/avery-family-trust-c-o-midfirst-bank-736314003" TargetMode="External" Id="rId2201"/><Relationship Type="http://schemas.openxmlformats.org/officeDocument/2006/relationships/hyperlink" Target="https://grantcue.com/foundations/commonwealth-foundation-731463741" TargetMode="External" Id="rId2202"/><Relationship Type="http://schemas.openxmlformats.org/officeDocument/2006/relationships/hyperlink" Target="https://grantcue.com/foundations/the-oxley-foundation-736224031" TargetMode="External" Id="rId2203"/><Relationship Type="http://schemas.openxmlformats.org/officeDocument/2006/relationships/hyperlink" Target="https://grantcue.com/foundations/robert-s-and-grayce-b-kerr-foundation-731256123" TargetMode="External" Id="rId2204"/><Relationship Type="http://schemas.openxmlformats.org/officeDocument/2006/relationships/hyperlink" Target="https://grantcue.com/foundations/ad-astra-foundation-731278163" TargetMode="External" Id="rId2205"/><Relationship Type="http://schemas.openxmlformats.org/officeDocument/2006/relationships/hyperlink" Target="https://grantcue.com/foundations/wilshire-charitable-foundation-203873060" TargetMode="External" Id="rId2206"/><Relationship Type="http://schemas.openxmlformats.org/officeDocument/2006/relationships/hyperlink" Target="https://grantcue.com/foundations/william-barry-love-foundation-inc-862872620" TargetMode="External" Id="rId2207"/><Relationship Type="http://schemas.openxmlformats.org/officeDocument/2006/relationships/hyperlink" Target="https://grantcue.com/foundations/rosebury-charitable-foundation-206185809" TargetMode="External" Id="rId2208"/><Relationship Type="http://schemas.openxmlformats.org/officeDocument/2006/relationships/hyperlink" Target="https://grantcue.com/foundations/darla-moore-and-richard-rainwater-foundation-273130736" TargetMode="External" Id="rId2209"/><Relationship Type="http://schemas.openxmlformats.org/officeDocument/2006/relationships/hyperlink" Target="https://grantcue.com/foundations/bluecross-blueshield-of-south-carolina-foundation-223847938" TargetMode="External" Id="rId2210"/><Relationship Type="http://schemas.openxmlformats.org/officeDocument/2006/relationships/hyperlink" Target="https://medtronic.com/EN-US/OUR-IMPACT/COMMUNITIES.HTML" TargetMode="External" Id="rId2211"/><Relationship Type="http://schemas.openxmlformats.org/officeDocument/2006/relationships/hyperlink" Target="https://grantcue.com/foundations/medtronic-communities-foundation-411306950" TargetMode="External" Id="rId2212"/><Relationship Type="http://schemas.openxmlformats.org/officeDocument/2006/relationships/hyperlink" Target="https://www.hcacaring.org/" TargetMode="External" Id="rId2213"/><Relationship Type="http://schemas.openxmlformats.org/officeDocument/2006/relationships/hyperlink" Target="https://grantcue.com/foundations/hca-healthcare-foundation-611230563" TargetMode="External" Id="rId2214"/><Relationship Type="http://schemas.openxmlformats.org/officeDocument/2006/relationships/hyperlink" Target="https://grantcue.com/foundations/the-david-and-june-trone-family-foundation-453564622" TargetMode="External" Id="rId2215"/><Relationship Type="http://schemas.openxmlformats.org/officeDocument/2006/relationships/hyperlink" Target="https://grantcue.com/foundations/danaher-foundation-366042871" TargetMode="External" Id="rId2216"/><Relationship Type="http://schemas.openxmlformats.org/officeDocument/2006/relationships/hyperlink" Target="https://grantcue.com/foundations/the-eleanor-and-j-hunter-flack-foundation-inc-631128931" TargetMode="External" Id="rId2217"/><Relationship Type="http://schemas.openxmlformats.org/officeDocument/2006/relationships/hyperlink" Target="https://grantcue.com/foundations/richard-l-duchossois-foundation-822759714" TargetMode="External" Id="rId2218"/><Relationship Type="http://schemas.openxmlformats.org/officeDocument/2006/relationships/hyperlink" Target="https://www.wbecharitabletrust.org/" TargetMode="External" Id="rId2219"/><Relationship Type="http://schemas.openxmlformats.org/officeDocument/2006/relationships/hyperlink" Target="https://grantcue.com/foundations/the-williams-brice-edwards-charitable-trust-576105891" TargetMode="External" Id="rId2220"/><Relationship Type="http://schemas.openxmlformats.org/officeDocument/2006/relationships/hyperlink" Target="https://grantcue.com/foundations/elhapa-foundation-inc-475371533" TargetMode="External" Id="rId2221"/><Relationship Type="http://schemas.openxmlformats.org/officeDocument/2006/relationships/hyperlink" Target="https://meetingstreetscholarshipfund.org/" TargetMode="External" Id="rId2222"/><Relationship Type="http://schemas.openxmlformats.org/officeDocument/2006/relationships/hyperlink" Target="https://grantcue.com/foundations/beemok-family-foundation-465382571" TargetMode="External" Id="rId2223"/><Relationship Type="http://schemas.openxmlformats.org/officeDocument/2006/relationships/hyperlink" Target="https://grantcue.com/foundations/drs-bruce-and-lee-foundation-570902483" TargetMode="External" Id="rId2224"/><Relationship Type="http://schemas.openxmlformats.org/officeDocument/2006/relationships/hyperlink" Target="https://grantcue.com/foundations/darnall-w-and-susan-f-boyd-foundation-inc-272559583" TargetMode="External" Id="rId2225"/><Relationship Type="http://schemas.openxmlformats.org/officeDocument/2006/relationships/hyperlink" Target="https://jolleyfoundation.org/" TargetMode="External" Id="rId2226"/><Relationship Type="http://schemas.openxmlformats.org/officeDocument/2006/relationships/hyperlink" Target="https://grantcue.com/foundations/the-jolley-foundation-576024996" TargetMode="External" Id="rId2227"/><Relationship Type="http://schemas.openxmlformats.org/officeDocument/2006/relationships/hyperlink" Target="https://grantcue.com/foundations/lb-foundation-843411455" TargetMode="External" Id="rId2228"/><Relationship Type="http://schemas.openxmlformats.org/officeDocument/2006/relationships/hyperlink" Target="https://grantcue.com/foundations/cw-and-dorothy-g-love-foundation-202865906" TargetMode="External" Id="rId2229"/><Relationship Type="http://schemas.openxmlformats.org/officeDocument/2006/relationships/hyperlink" Target="https://www.genworth.com/FOUNDATION" TargetMode="External" Id="rId2230"/><Relationship Type="http://schemas.openxmlformats.org/officeDocument/2006/relationships/hyperlink" Target="https://grantcue.com/foundations/genworth-foundation-203370235" TargetMode="External" Id="rId2231"/><Relationship Type="http://schemas.openxmlformats.org/officeDocument/2006/relationships/hyperlink" Target="https://grantcue.com/foundations/robert-s-campbell-foundation-571031564" TargetMode="External" Id="rId2232"/><Relationship Type="http://schemas.openxmlformats.org/officeDocument/2006/relationships/hyperlink" Target="https://grantcue.com/foundations/the-labcorp-charitable-foundation-810587320" TargetMode="External" Id="rId2233"/><Relationship Type="http://schemas.openxmlformats.org/officeDocument/2006/relationships/hyperlink" Target="https://www.watson-brown.org/" TargetMode="External" Id="rId2234"/><Relationship Type="http://schemas.openxmlformats.org/officeDocument/2006/relationships/hyperlink" Target="https://grantcue.com/foundations/watson-brown-foundation-inc-237097393" TargetMode="External" Id="rId2235"/><Relationship Type="http://schemas.openxmlformats.org/officeDocument/2006/relationships/hyperlink" Target="https://grantcue.com/foundations/betsy-m-campbell-foundation-586346237" TargetMode="External" Id="rId2236"/><Relationship Type="http://schemas.openxmlformats.org/officeDocument/2006/relationships/hyperlink" Target="https://grantcue.com/foundations/guffey-family-foundation-464345106" TargetMode="External" Id="rId2237"/><Relationship Type="http://schemas.openxmlformats.org/officeDocument/2006/relationships/hyperlink" Target="https://grantcue.com/foundations/nutramax-family-foundation-824889392" TargetMode="External" Id="rId2238"/><Relationship Type="http://schemas.openxmlformats.org/officeDocument/2006/relationships/hyperlink" Target="https://grantcue.com/foundations/kimberly-clark-foundation-396044304" TargetMode="External" Id="rId2239"/><Relationship Type="http://schemas.openxmlformats.org/officeDocument/2006/relationships/hyperlink" Target="https://grantcue.com/foundations/canal-charitable-foundation-203971600" TargetMode="External" Id="rId2240"/><Relationship Type="http://schemas.openxmlformats.org/officeDocument/2006/relationships/hyperlink" Target="https://grantcue.com/foundations/equifax-foundation-inc-834517595" TargetMode="External" Id="rId2241"/><Relationship Type="http://schemas.openxmlformats.org/officeDocument/2006/relationships/hyperlink" Target="https://www.chrobinson.com/EN-US/ABOUT-US/CHROBINSON/CORP" TargetMode="External" Id="rId2242"/><Relationship Type="http://schemas.openxmlformats.org/officeDocument/2006/relationships/hyperlink" Target="https://grantcue.com/foundations/ch-robinson-worldwide-foundation-680599299" TargetMode="External" Id="rId2243"/><Relationship Type="http://schemas.openxmlformats.org/officeDocument/2006/relationships/hyperlink" Target="https://grantcue.com/foundations/abney-foundation-576019445" TargetMode="External" Id="rId2244"/><Relationship Type="http://schemas.openxmlformats.org/officeDocument/2006/relationships/hyperlink" Target="https://grantcue.com/foundations/james-purdy-barrow-foundation-461638136" TargetMode="External" Id="rId2245"/><Relationship Type="http://schemas.openxmlformats.org/officeDocument/2006/relationships/hyperlink" Target="https://grantcue.com/foundations/1772-foundation-inc-222578377" TargetMode="External" Id="rId2246"/><Relationship Type="http://schemas.openxmlformats.org/officeDocument/2006/relationships/hyperlink" Target="https://grantcue.com/foundations/the-lancaster-county-partners-for-youth-570628085" TargetMode="External" Id="rId2247"/><Relationship Type="http://schemas.openxmlformats.org/officeDocument/2006/relationships/hyperlink" Target="https://grantcue.com/foundations/franklin-templeton-charitable-foundation-inc-311738146" TargetMode="External" Id="rId2248"/><Relationship Type="http://schemas.openxmlformats.org/officeDocument/2006/relationships/hyperlink" Target="https://grantcue.com/foundations/the-fullerton-foundation-570847444" TargetMode="External" Id="rId2249"/><Relationship Type="http://schemas.openxmlformats.org/officeDocument/2006/relationships/hyperlink" Target="https://grantcue.com/foundations/the-ceres-foundation-inc-582479387" TargetMode="External" Id="rId2250"/><Relationship Type="http://schemas.openxmlformats.org/officeDocument/2006/relationships/hyperlink" Target="https://grantcue.com/foundations/yawkey-foundation-132890749" TargetMode="External" Id="rId2251"/><Relationship Type="http://schemas.openxmlformats.org/officeDocument/2006/relationships/hyperlink" Target="https://grantcue.com/foundations/the-edward-e-hood-jr-foundation-066304421" TargetMode="External" Id="rId2252"/><Relationship Type="http://schemas.openxmlformats.org/officeDocument/2006/relationships/hyperlink" Target="https://grantcue.com/foundations/the-j-h-walker-legacy-foundation-c-o-sterling-foundation-management-llc-451859070" TargetMode="External" Id="rId2253"/><Relationship Type="http://schemas.openxmlformats.org/officeDocument/2006/relationships/hyperlink" Target="https://grantcue.com/foundations/the-judith-atkins-wall-foundation-275084744" TargetMode="External" Id="rId2254"/><Relationship Type="http://schemas.openxmlformats.org/officeDocument/2006/relationships/hyperlink" Target="https://grantcue.com/foundations/michael-j-mungo-foundation-134203429" TargetMode="External" Id="rId2255"/><Relationship Type="http://schemas.openxmlformats.org/officeDocument/2006/relationships/hyperlink" Target="https://grantcue.com/foundations/meadows-road-foundation-fka-coydog-foundation-363479461" TargetMode="External" Id="rId2256"/><Relationship Type="http://schemas.openxmlformats.org/officeDocument/2006/relationships/hyperlink" Target="https://maryblackfoundation.org/" TargetMode="External" Id="rId2257"/><Relationship Type="http://schemas.openxmlformats.org/officeDocument/2006/relationships/hyperlink" Target="https://grantcue.com/foundations/mary-black-foundation-inc-570843135" TargetMode="External" Id="rId2258"/><Relationship Type="http://schemas.openxmlformats.org/officeDocument/2006/relationships/hyperlink" Target="https://grantcue.com/foundations/the-toby-cassels-foundation-472523015" TargetMode="External" Id="rId2259"/><Relationship Type="http://schemas.openxmlformats.org/officeDocument/2006/relationships/hyperlink" Target="https://www.milliken.com/EN-US/ABOUT-US/FOUNDATIO" TargetMode="External" Id="rId2260"/><Relationship Type="http://schemas.openxmlformats.org/officeDocument/2006/relationships/hyperlink" Target="https://grantcue.com/foundations/milliken-and-company-charitable-foundation-853211603" TargetMode="External" Id="rId2261"/><Relationship Type="http://schemas.openxmlformats.org/officeDocument/2006/relationships/hyperlink" Target="https://grantcue.com/foundations/scsymmes-foundation-576017472" TargetMode="External" Id="rId2262"/><Relationship Type="http://schemas.openxmlformats.org/officeDocument/2006/relationships/hyperlink" Target="https://grantcue.com/foundations/the-simpson-foundation-576017451" TargetMode="External" Id="rId2263"/><Relationship Type="http://schemas.openxmlformats.org/officeDocument/2006/relationships/hyperlink" Target="https://grantcue.com/foundations/gibbs-charitable-foundation-571111450" TargetMode="External" Id="rId2264"/><Relationship Type="http://schemas.openxmlformats.org/officeDocument/2006/relationships/hyperlink" Target="https://www.springsfnd.org/" TargetMode="External" Id="rId2265"/><Relationship Type="http://schemas.openxmlformats.org/officeDocument/2006/relationships/hyperlink" Target="https://grantcue.com/foundations/the-springs-close-foundation-inc-570426344" TargetMode="External" Id="rId2266"/><Relationship Type="http://schemas.openxmlformats.org/officeDocument/2006/relationships/hyperlink" Target="https://grantcue.com/foundations/the-gleason-family-foundation-inc-223628310" TargetMode="External" Id="rId2267"/><Relationship Type="http://schemas.openxmlformats.org/officeDocument/2006/relationships/hyperlink" Target="https://grantcue.com/foundations/ka-foundation-921849835" TargetMode="External" Id="rId2268"/><Relationship Type="http://schemas.openxmlformats.org/officeDocument/2006/relationships/hyperlink" Target="https://grantcue.com/foundations/nagrodsky-family-foundation-836666341" TargetMode="External" Id="rId2269"/><Relationship Type="http://schemas.openxmlformats.org/officeDocument/2006/relationships/hyperlink" Target="https://grantcue.com/foundations/cassels-family-foundation-571029022" TargetMode="External" Id="rId2270"/><Relationship Type="http://schemas.openxmlformats.org/officeDocument/2006/relationships/hyperlink" Target="https://grantcue.com/foundations/ralph-and-virginia-hendricks-foundati-570822180" TargetMode="External" Id="rId2271"/><Relationship Type="http://schemas.openxmlformats.org/officeDocument/2006/relationships/hyperlink" Target="https://grantcue.com/foundations/arch-group-foundation-873281011" TargetMode="External" Id="rId2272"/><Relationship Type="http://schemas.openxmlformats.org/officeDocument/2006/relationships/hyperlink" Target="https://grantcue.com/foundations/the-john-r-and-m-margrite-davis-foundation-386058593" TargetMode="External" Id="rId2273"/><Relationship Type="http://schemas.openxmlformats.org/officeDocument/2006/relationships/hyperlink" Target="https://grantcue.com/foundations/sargent-foundation-5621-14-48-562144280" TargetMode="External" Id="rId2274"/><Relationship Type="http://schemas.openxmlformats.org/officeDocument/2006/relationships/hyperlink" Target="https://grantcue.com/foundations/jim-hudson-foundation-873895359" TargetMode="External" Id="rId2275"/><Relationship Type="http://schemas.openxmlformats.org/officeDocument/2006/relationships/hyperlink" Target="https://grantcue.com/foundations/ellison-s-and-noel-p-mckissick-foundation-570739969" TargetMode="External" Id="rId2276"/><Relationship Type="http://schemas.openxmlformats.org/officeDocument/2006/relationships/hyperlink" Target="https://grantcue.com/foundations/jean-t-and-heyward-g-pelham-foundation-203291660" TargetMode="External" Id="rId2277"/><Relationship Type="http://schemas.openxmlformats.org/officeDocument/2006/relationships/hyperlink" Target="https://grantcue.com/foundations/jerry-and-anita-zucker-family-foundation-inc-571061131" TargetMode="External" Id="rId2278"/><Relationship Type="http://schemas.openxmlformats.org/officeDocument/2006/relationships/hyperlink" Target="https://grantcue.com/foundations/j-m-smith-foundation-571046595" TargetMode="External" Id="rId2279"/><Relationship Type="http://schemas.openxmlformats.org/officeDocument/2006/relationships/hyperlink" Target="https://grantcue.com/foundations/giving-ministry-foundation-830738448" TargetMode="External" Id="rId2280"/><Relationship Type="http://schemas.openxmlformats.org/officeDocument/2006/relationships/hyperlink" Target="https://grantcue.com/foundations/the-jim-parke-foundation-c-o-marilyn-j-parke-061603828" TargetMode="External" Id="rId2281"/><Relationship Type="http://schemas.openxmlformats.org/officeDocument/2006/relationships/hyperlink" Target="https://www.daniel-mickelfoundation.org/" TargetMode="External" Id="rId2282"/><Relationship Type="http://schemas.openxmlformats.org/officeDocument/2006/relationships/hyperlink" Target="https://grantcue.com/foundations/daniel-mickel-foundation-570673409" TargetMode="External" Id="rId2283"/><Relationship Type="http://schemas.openxmlformats.org/officeDocument/2006/relationships/hyperlink" Target="https://grantcue.com/foundations/dawn-laurel-foundation-473518399" TargetMode="External" Id="rId2284"/><Relationship Type="http://schemas.openxmlformats.org/officeDocument/2006/relationships/hyperlink" Target="https://grantcue.com/foundations/the-chester-foundation-576056810" TargetMode="External" Id="rId2285"/><Relationship Type="http://schemas.openxmlformats.org/officeDocument/2006/relationships/hyperlink" Target="https://grantcue.com/foundations/chris-and-dee-dee-gibson-fndn-851497261" TargetMode="External" Id="rId2286"/><Relationship Type="http://schemas.openxmlformats.org/officeDocument/2006/relationships/hyperlink" Target="https://grantcue.com/foundations/kauffmann-family-foundation-inc-311814266" TargetMode="External" Id="rId2287"/><Relationship Type="http://schemas.openxmlformats.org/officeDocument/2006/relationships/hyperlink" Target="https://grantcue.com/foundations/bill-and-connie-timmons-foundation-460538725" TargetMode="External" Id="rId2288"/><Relationship Type="http://schemas.openxmlformats.org/officeDocument/2006/relationships/hyperlink" Target="https://grantcue.com/foundations/freeman-foundation-521667228" TargetMode="External" Id="rId2289"/><Relationship Type="http://schemas.openxmlformats.org/officeDocument/2006/relationships/hyperlink" Target="https://www.nvent.com/about-nvent/social-responsibility" TargetMode="External" Id="rId2290"/><Relationship Type="http://schemas.openxmlformats.org/officeDocument/2006/relationships/hyperlink" Target="https://grantcue.com/foundations/nvent-foundation-831741820" TargetMode="External" Id="rId2291"/><Relationship Type="http://schemas.openxmlformats.org/officeDocument/2006/relationships/hyperlink" Target="https://grantcue.com/foundations/helga-marston-foundation-473871417" TargetMode="External" Id="rId2292"/><Relationship Type="http://schemas.openxmlformats.org/officeDocument/2006/relationships/hyperlink" Target="https://grantcue.com/foundations/marlboro-county-general-hospital-570750184" TargetMode="External" Id="rId2293"/><Relationship Type="http://schemas.openxmlformats.org/officeDocument/2006/relationships/hyperlink" Target="https://grantcue.com/foundations/john-i-smith-charities-inc-570806327" TargetMode="External" Id="rId2294"/><Relationship Type="http://schemas.openxmlformats.org/officeDocument/2006/relationships/hyperlink" Target="https://grantcue.com/foundations/delta-foundation-822187286" TargetMode="External" Id="rId2295"/><Relationship Type="http://schemas.openxmlformats.org/officeDocument/2006/relationships/hyperlink" Target="https://grantcue.com/foundations/the-borch-foundation-208777443" TargetMode="External" Id="rId2296"/><Relationship Type="http://schemas.openxmlformats.org/officeDocument/2006/relationships/hyperlink" Target="https://grantcue.com/foundations/rodney-b-and-marjorie-s-fink-foundation-inc-852600730" TargetMode="External" Id="rId2297"/><Relationship Type="http://schemas.openxmlformats.org/officeDocument/2006/relationships/hyperlink" Target="https://grantcue.com/foundations/first-citizens-foundation-inc-co-first-571108547" TargetMode="External" Id="rId2298"/><Relationship Type="http://schemas.openxmlformats.org/officeDocument/2006/relationships/hyperlink" Target="https://grantcue.com/foundations/burlington-stores-charitable-foundation-853417781" TargetMode="External" Id="rId2299"/><Relationship Type="http://schemas.openxmlformats.org/officeDocument/2006/relationships/hyperlink" Target="https://grantcue.com/foundations/ingredion-charitable-foundation-800877126" TargetMode="External" Id="rId2300"/><Relationship Type="http://schemas.openxmlformats.org/officeDocument/2006/relationships/hyperlink" Target="https://grantcue.com/foundations/the-american-home-foundation-472620307" TargetMode="External" Id="rId2301"/><Relationship Type="http://schemas.openxmlformats.org/officeDocument/2006/relationships/hyperlink" Target="https://grantcue.com/foundations/comporium-foundation-inc-570792719" TargetMode="External" Id="rId2302"/><Relationship Type="http://schemas.openxmlformats.org/officeDocument/2006/relationships/hyperlink" Target="https://grantcue.com/foundations/harvest-charities-576020261" TargetMode="External" Id="rId2303"/><Relationship Type="http://schemas.openxmlformats.org/officeDocument/2006/relationships/hyperlink" Target="https://grantcue.com/foundations/top-family-foundation-inc-842556506" TargetMode="External" Id="rId2304"/><Relationship Type="http://schemas.openxmlformats.org/officeDocument/2006/relationships/hyperlink" Target="https://grantcue.com/foundations/kilbourne-eh-res-char-tr-main-356332820" TargetMode="External" Id="rId2305"/><Relationship Type="http://schemas.openxmlformats.org/officeDocument/2006/relationships/hyperlink" Target="https://grantcue.com/foundations/the-harvey-mcnairy-foundation-inc-208686982" TargetMode="External" Id="rId2306"/><Relationship Type="http://schemas.openxmlformats.org/officeDocument/2006/relationships/hyperlink" Target="https://grantcue.com/foundations/davis-family-foundation-inc-582432024" TargetMode="External" Id="rId2307"/><Relationship Type="http://schemas.openxmlformats.org/officeDocument/2006/relationships/hyperlink" Target="https://grantcue.com/foundations/the-deloache-family-foundation-813334866" TargetMode="External" Id="rId2308"/><Relationship Type="http://schemas.openxmlformats.org/officeDocument/2006/relationships/hyperlink" Target="https://kuznikcharitablefoundation.org/" TargetMode="External" Id="rId2309"/><Relationship Type="http://schemas.openxmlformats.org/officeDocument/2006/relationships/hyperlink" Target="https://grantcue.com/foundations/kuznik-charitable-foundation-810893697" TargetMode="External" Id="rId2310"/><Relationship Type="http://schemas.openxmlformats.org/officeDocument/2006/relationships/hyperlink" Target="https://www.fristfoundation.org/" TargetMode="External" Id="rId2311"/><Relationship Type="http://schemas.openxmlformats.org/officeDocument/2006/relationships/hyperlink" Target="https://grantcue.com/foundations/the-frist-foundation-621134070" TargetMode="External" Id="rId2312"/><Relationship Type="http://schemas.openxmlformats.org/officeDocument/2006/relationships/hyperlink" Target="https://grantcue.com/foundations/fisher-koch-family-foundation-472712913" TargetMode="External" Id="rId2313"/><Relationship Type="http://schemas.openxmlformats.org/officeDocument/2006/relationships/hyperlink" Target="https://assisifoundation.org/" TargetMode="External" Id="rId2314"/><Relationship Type="http://schemas.openxmlformats.org/officeDocument/2006/relationships/hyperlink" Target="https://grantcue.com/foundations/the-assisi-foundation-of-memphis-inc-621558722" TargetMode="External" Id="rId2315"/><Relationship Type="http://schemas.openxmlformats.org/officeDocument/2006/relationships/hyperlink" Target="https://grantcue.com/foundations/the-haslam-3-foundation-inc-621867421" TargetMode="External" Id="rId2316"/><Relationship Type="http://schemas.openxmlformats.org/officeDocument/2006/relationships/hyperlink" Target="https://grantcue.com/foundations/living-legacy-foundation-823829140" TargetMode="External" Id="rId2317"/><Relationship Type="http://schemas.openxmlformats.org/officeDocument/2006/relationships/hyperlink" Target="https://grantcue.com/foundations/bill-and-crissy-haslam-foundation-621867423" TargetMode="External" Id="rId2318"/><Relationship Type="http://schemas.openxmlformats.org/officeDocument/2006/relationships/hyperlink" Target="https://theayersfoundation.org/" TargetMode="External" Id="rId2319"/><Relationship Type="http://schemas.openxmlformats.org/officeDocument/2006/relationships/hyperlink" Target="https://grantcue.com/foundations/the-ayers-foundation-trust-882961915" TargetMode="External" Id="rId2320"/><Relationship Type="http://schemas.openxmlformats.org/officeDocument/2006/relationships/hyperlink" Target="https://www.joecdavisfoundation.org/" TargetMode="External" Id="rId2321"/><Relationship Type="http://schemas.openxmlformats.org/officeDocument/2006/relationships/hyperlink" Target="https://grantcue.com/foundations/joe-c-davis-foundation-626125481" TargetMode="External" Id="rId2322"/><Relationship Type="http://schemas.openxmlformats.org/officeDocument/2006/relationships/hyperlink" Target="https://grantcue.com/foundations/kim-a-morton-private-foundation-872220326" TargetMode="External" Id="rId2323"/><Relationship Type="http://schemas.openxmlformats.org/officeDocument/2006/relationships/hyperlink" Target="https://grantcue.com/foundations/dettwiller-foundation-474954786" TargetMode="External" Id="rId2324"/><Relationship Type="http://schemas.openxmlformats.org/officeDocument/2006/relationships/hyperlink" Target="https://grantcue.com/foundations/booth-foundation-inc-c-o-mari-huff-cpa-pa-200667161" TargetMode="External" Id="rId2325"/><Relationship Type="http://schemas.openxmlformats.org/officeDocument/2006/relationships/hyperlink" Target="https://grantcue.com/foundations/yarbrough-family-foundation-205980265" TargetMode="External" Id="rId2326"/><Relationship Type="http://schemas.openxmlformats.org/officeDocument/2006/relationships/hyperlink" Target="https://grantcue.com/foundations/david-f-and-margaret-t-grohne-family-foundation-364061509" TargetMode="External" Id="rId2327"/><Relationship Type="http://schemas.openxmlformats.org/officeDocument/2006/relationships/hyperlink" Target="https://www.hydefoundation.org/" TargetMode="External" Id="rId2328"/><Relationship Type="http://schemas.openxmlformats.org/officeDocument/2006/relationships/hyperlink" Target="https://grantcue.com/foundations/jr-hyde-iii-family-foundation-621512725" TargetMode="External" Id="rId2329"/><Relationship Type="http://schemas.openxmlformats.org/officeDocument/2006/relationships/hyperlink" Target="https://grantcue.com/foundations/cs-foundation-inc-205862864" TargetMode="External" Id="rId2330"/><Relationship Type="http://schemas.openxmlformats.org/officeDocument/2006/relationships/hyperlink" Target="https://grantcue.com/foundations/the-day-foundation-646025122" TargetMode="External" Id="rId2331"/><Relationship Type="http://schemas.openxmlformats.org/officeDocument/2006/relationships/hyperlink" Target="https://grantcue.com/foundations/the-robert-e-and-jenny-d-kirkland-foundation-134228589" TargetMode="External" Id="rId2332"/><Relationship Type="http://schemas.openxmlformats.org/officeDocument/2006/relationships/hyperlink" Target="https://grantcue.com/foundations/the-robert-a-and-susan-c-wilson-foundation-200798711" TargetMode="External" Id="rId2333"/><Relationship Type="http://schemas.openxmlformats.org/officeDocument/2006/relationships/hyperlink" Target="https://thecalturnerfamilyfoundation.org/" TargetMode="External" Id="rId2334"/><Relationship Type="http://schemas.openxmlformats.org/officeDocument/2006/relationships/hyperlink" Target="https://grantcue.com/foundations/cal-turner-family-foundation-inc-262886973" TargetMode="External" Id="rId2335"/><Relationship Type="http://schemas.openxmlformats.org/officeDocument/2006/relationships/hyperlink" Target="https://grantcue.com/foundations/don-waggoner-and-zelma-waggoner-foundation-656141632" TargetMode="External" Id="rId2336"/><Relationship Type="http://schemas.openxmlformats.org/officeDocument/2006/relationships/hyperlink" Target="https://theboydfoundation.org/" TargetMode="External" Id="rId2337"/><Relationship Type="http://schemas.openxmlformats.org/officeDocument/2006/relationships/hyperlink" Target="https://grantcue.com/foundations/the-boyd-foundation-371877729" TargetMode="External" Id="rId2338"/><Relationship Type="http://schemas.openxmlformats.org/officeDocument/2006/relationships/hyperlink" Target="https://www.scarlettfoundation.org/" TargetMode="External" Id="rId2339"/><Relationship Type="http://schemas.openxmlformats.org/officeDocument/2006/relationships/hyperlink" Target="https://grantcue.com/foundations/scarlett-family-foundation-201980932" TargetMode="External" Id="rId2340"/><Relationship Type="http://schemas.openxmlformats.org/officeDocument/2006/relationships/hyperlink" Target="https://grantcue.com/foundations/belz-foundation-626046715" TargetMode="External" Id="rId2341"/><Relationship Type="http://schemas.openxmlformats.org/officeDocument/2006/relationships/hyperlink" Target="https://grantcue.com/foundations/haslam-family-foundation-inc-621692007" TargetMode="External" Id="rId2342"/><Relationship Type="http://schemas.openxmlformats.org/officeDocument/2006/relationships/hyperlink" Target="https://www.benwood.org/" TargetMode="External" Id="rId2343"/><Relationship Type="http://schemas.openxmlformats.org/officeDocument/2006/relationships/hyperlink" Target="https://grantcue.com/foundations/benwood-foundation-inc-620476283" TargetMode="External" Id="rId2344"/><Relationship Type="http://schemas.openxmlformats.org/officeDocument/2006/relationships/hyperlink" Target="https://grantcue.com/foundations/formanek-foundation-261565007" TargetMode="External" Id="rId2345"/><Relationship Type="http://schemas.openxmlformats.org/officeDocument/2006/relationships/hyperlink" Target="https://grantcue.com/foundations/the-counihan-family-foundation-452428420" TargetMode="External" Id="rId2346"/><Relationship Type="http://schemas.openxmlformats.org/officeDocument/2006/relationships/hyperlink" Target="https://grantcue.com/foundations/the-melkus-family-foundation-621518285" TargetMode="External" Id="rId2347"/><Relationship Type="http://schemas.openxmlformats.org/officeDocument/2006/relationships/hyperlink" Target="https://www.lyndhurstfoundation.org/" TargetMode="External" Id="rId2348"/><Relationship Type="http://schemas.openxmlformats.org/officeDocument/2006/relationships/hyperlink" Target="https://grantcue.com/foundations/lyndhurst-foundation-inc-626044177" TargetMode="External" Id="rId2349"/><Relationship Type="http://schemas.openxmlformats.org/officeDocument/2006/relationships/hyperlink" Target="https://grantcue.com/foundations/the-charlie-and-moll-anderson-foundation-621795976" TargetMode="External" Id="rId2350"/><Relationship Type="http://schemas.openxmlformats.org/officeDocument/2006/relationships/hyperlink" Target="https://grantcue.com/foundations/jack-and-charlotte-frost-family-foundation-814553310" TargetMode="External" Id="rId2351"/><Relationship Type="http://schemas.openxmlformats.org/officeDocument/2006/relationships/hyperlink" Target="https://grantcue.com/foundations/the-clayton-homes-foundation-814369351" TargetMode="External" Id="rId2352"/><Relationship Type="http://schemas.openxmlformats.org/officeDocument/2006/relationships/hyperlink" Target="https://www.gibsongives.org/" TargetMode="External" Id="rId2353"/><Relationship Type="http://schemas.openxmlformats.org/officeDocument/2006/relationships/hyperlink" Target="https://grantcue.com/foundations/gibson-gives-foundation-dba-gibson-gives-200832563" TargetMode="External" Id="rId2354"/><Relationship Type="http://schemas.openxmlformats.org/officeDocument/2006/relationships/hyperlink" Target="https://grantcue.com/foundations/thompson-charitable-foundation-581754763" TargetMode="External" Id="rId2355"/><Relationship Type="http://schemas.openxmlformats.org/officeDocument/2006/relationships/hyperlink" Target="https://grantcue.com/foundations/dorothy-cate-and-thomas-f-frist-foundation-621103568" TargetMode="External" Id="rId2356"/><Relationship Type="http://schemas.openxmlformats.org/officeDocument/2006/relationships/hyperlink" Target="https://grantcue.com/foundations/milton-and-denice-johnson-family-foundation-856607033" TargetMode="External" Id="rId2357"/><Relationship Type="http://schemas.openxmlformats.org/officeDocument/2006/relationships/hyperlink" Target="https://grantcue.com/foundations/crews-family-foundation-461600634" TargetMode="External" Id="rId2358"/><Relationship Type="http://schemas.openxmlformats.org/officeDocument/2006/relationships/hyperlink" Target="http://www.healingtrust.org/" TargetMode="External" Id="rId2359"/><Relationship Type="http://schemas.openxmlformats.org/officeDocument/2006/relationships/hyperlink" Target="https://grantcue.com/foundations/the-healing-trust-formerly-baptist-healing-hospital-trust-522362225" TargetMode="External" Id="rId2360"/><Relationship Type="http://schemas.openxmlformats.org/officeDocument/2006/relationships/hyperlink" Target="https://thetuckerfoundation.org/" TargetMode="External" Id="rId2361"/><Relationship Type="http://schemas.openxmlformats.org/officeDocument/2006/relationships/hyperlink" Target="https://grantcue.com/foundations/tucker-foundation-621603398" TargetMode="External" Id="rId2362"/><Relationship Type="http://schemas.openxmlformats.org/officeDocument/2006/relationships/hyperlink" Target="https://grantcue.com/foundations/the-grace-foundation-of-memphis-inc-621469984" TargetMode="External" Id="rId2363"/><Relationship Type="http://schemas.openxmlformats.org/officeDocument/2006/relationships/hyperlink" Target="https://grantcue.com/foundations/hugh-and-charlotte-maclellan-charitable-charitable-trust-626268981" TargetMode="External" Id="rId2364"/><Relationship Type="http://schemas.openxmlformats.org/officeDocument/2006/relationships/hyperlink" Target="https://grantcue.com/foundations/memorial-foundation-inc-621202302" TargetMode="External" Id="rId2365"/><Relationship Type="http://schemas.openxmlformats.org/officeDocument/2006/relationships/hyperlink" Target="https://grantcue.com/foundations/kennedy-foundation-inc-621296643" TargetMode="External" Id="rId2366"/><Relationship Type="http://schemas.openxmlformats.org/officeDocument/2006/relationships/hyperlink" Target="https://grantcue.com/foundations/isaacson-foundation-933773993" TargetMode="External" Id="rId2367"/><Relationship Type="http://schemas.openxmlformats.org/officeDocument/2006/relationships/hyperlink" Target="https://grantcue.com/foundations/dollar-general-employee-assistance-foundation-611492355" TargetMode="External" Id="rId2368"/><Relationship Type="http://schemas.openxmlformats.org/officeDocument/2006/relationships/hyperlink" Target="https://grantcue.com/foundations/christy-houston-foundation-inc-621280998" TargetMode="External" Id="rId2369"/><Relationship Type="http://schemas.openxmlformats.org/officeDocument/2006/relationships/hyperlink" Target="https://grantcue.com/foundations/act-foundation-inc-586033966" TargetMode="External" Id="rId2370"/><Relationship Type="http://schemas.openxmlformats.org/officeDocument/2006/relationships/hyperlink" Target="https://grantcue.com/foundations/lewis-foundation-456628772" TargetMode="External" Id="rId2371"/><Relationship Type="http://schemas.openxmlformats.org/officeDocument/2006/relationships/hyperlink" Target="https://grantcue.com/foundations/r-brad-martin-family-foundation-621548977" TargetMode="External" Id="rId2372"/><Relationship Type="http://schemas.openxmlformats.org/officeDocument/2006/relationships/hyperlink" Target="https://grantcue.com/foundations/carolyn-smith-foundation-814706113" TargetMode="External" Id="rId2373"/><Relationship Type="http://schemas.openxmlformats.org/officeDocument/2006/relationships/hyperlink" Target="https://grantcue.com/foundations/the-sheperds-foundation-621842982" TargetMode="External" Id="rId2374"/><Relationship Type="http://schemas.openxmlformats.org/officeDocument/2006/relationships/hyperlink" Target="https://grantcue.com/foundations/robert-f-stone-foundation-aka-bobby-stone-foundation-832115462" TargetMode="External" Id="rId2375"/><Relationship Type="http://schemas.openxmlformats.org/officeDocument/2006/relationships/hyperlink" Target="https://grantcue.com/foundations/enchiridion-foundation-472423308" TargetMode="External" Id="rId2376"/><Relationship Type="http://schemas.openxmlformats.org/officeDocument/2006/relationships/hyperlink" Target="https://grantcue.com/foundations/tennessee-health-foundation-inc-200298456" TargetMode="External" Id="rId2377"/><Relationship Type="http://schemas.openxmlformats.org/officeDocument/2006/relationships/hyperlink" Target="https://grantcue.com/foundations/the-prescott-miller-foundation-inc-843656359" TargetMode="External" Id="rId2378"/><Relationship Type="http://schemas.openxmlformats.org/officeDocument/2006/relationships/hyperlink" Target="https://grantcue.com/foundations/promethean-foundation-inc-201690784" TargetMode="External" Id="rId2379"/><Relationship Type="http://schemas.openxmlformats.org/officeDocument/2006/relationships/hyperlink" Target="https://grantcue.com/foundations/crawford-howard-private-foundation-650756107" TargetMode="External" Id="rId2380"/><Relationship Type="http://schemas.openxmlformats.org/officeDocument/2006/relationships/hyperlink" Target="https://grantcue.com/foundations/george-r-johnson-family-foundation-626401641" TargetMode="External" Id="rId2381"/><Relationship Type="http://schemas.openxmlformats.org/officeDocument/2006/relationships/hyperlink" Target="https://grantcue.com/foundations/tua-the-anne-potter-wilson-fdn-626306576" TargetMode="External" Id="rId2382"/><Relationship Type="http://schemas.openxmlformats.org/officeDocument/2006/relationships/hyperlink" Target="https://grantcue.com/foundations/msb-cockayne-fund-inc-452806883" TargetMode="External" Id="rId2383"/><Relationship Type="http://schemas.openxmlformats.org/officeDocument/2006/relationships/hyperlink" Target="https://grantcue.com/foundations/robinson-foundation-306555736" TargetMode="External" Id="rId2384"/><Relationship Type="http://schemas.openxmlformats.org/officeDocument/2006/relationships/hyperlink" Target="https://grantcue.com/foundations/andrea-waitt-carlton-family-foundation-860910220" TargetMode="External" Id="rId2385"/><Relationship Type="http://schemas.openxmlformats.org/officeDocument/2006/relationships/hyperlink" Target="https://grantcue.com/foundations/the-stanley-e-hanson-foundation-271104044" TargetMode="External" Id="rId2386"/><Relationship Type="http://schemas.openxmlformats.org/officeDocument/2006/relationships/hyperlink" Target="http://www.maclellan.net/CMS/ABOUT" TargetMode="External" Id="rId2387"/><Relationship Type="http://schemas.openxmlformats.org/officeDocument/2006/relationships/hyperlink" Target="https://grantcue.com/foundations/robert-l-and-kathrina-h-maclellan-founda-foundation-237159802" TargetMode="External" Id="rId2388"/><Relationship Type="http://schemas.openxmlformats.org/officeDocument/2006/relationships/hyperlink" Target="https://grantcue.com/foundations/the-ann-and-monroe-carell-foundation-581537831" TargetMode="External" Id="rId2389"/><Relationship Type="http://schemas.openxmlformats.org/officeDocument/2006/relationships/hyperlink" Target="https://grantcue.com/foundations/regal-foundation-134249812" TargetMode="External" Id="rId2390"/><Relationship Type="http://schemas.openxmlformats.org/officeDocument/2006/relationships/hyperlink" Target="https://grantcue.com/foundations/care-foundation-of-america-inc-two-brentwood-commons-621802653" TargetMode="External" Id="rId2391"/><Relationship Type="http://schemas.openxmlformats.org/officeDocument/2006/relationships/hyperlink" Target="https://tennesseetitans.com/" TargetMode="External" Id="rId2392"/><Relationship Type="http://schemas.openxmlformats.org/officeDocument/2006/relationships/hyperlink" Target="https://grantcue.com/foundations/tennessee-titans-foundation-760611503" TargetMode="External" Id="rId2393"/><Relationship Type="http://schemas.openxmlformats.org/officeDocument/2006/relationships/hyperlink" Target="https://grantcue.com/foundations/charles-h-boyle-foundation-inc-237256010" TargetMode="External" Id="rId2394"/><Relationship Type="http://schemas.openxmlformats.org/officeDocument/2006/relationships/hyperlink" Target="https://grantcue.com/foundations/stephens-christian-trust-626201842" TargetMode="External" Id="rId2395"/><Relationship Type="http://schemas.openxmlformats.org/officeDocument/2006/relationships/hyperlink" Target="https://grantcue.com/foundations/oak-ridge-foundation-853183278" TargetMode="External" Id="rId2396"/><Relationship Type="http://schemas.openxmlformats.org/officeDocument/2006/relationships/hyperlink" Target="https://grantcue.com/foundations/the-jackson-foundation-inc-620788376" TargetMode="External" Id="rId2397"/><Relationship Type="http://schemas.openxmlformats.org/officeDocument/2006/relationships/hyperlink" Target="https://grantcue.com/foundations/speer-charitable-trust-621338941" TargetMode="External" Id="rId2398"/><Relationship Type="http://schemas.openxmlformats.org/officeDocument/2006/relationships/hyperlink" Target="https://wfosbornefoundation.org/" TargetMode="External" Id="rId2399"/><Relationship Type="http://schemas.openxmlformats.org/officeDocument/2006/relationships/hyperlink" Target="https://grantcue.com/foundations/weldon-f-osborne-foundation-inc-626026442" TargetMode="External" Id="rId2400"/><Relationship Type="http://schemas.openxmlformats.org/officeDocument/2006/relationships/hyperlink" Target="https://grantcue.com/foundations/stowers-machinery-foundation-inc-825114045" TargetMode="External" Id="rId2401"/><Relationship Type="http://schemas.openxmlformats.org/officeDocument/2006/relationships/hyperlink" Target="https://grantcue.com/foundations/g-harbaugh-foundation-813762345" TargetMode="External" Id="rId2402"/><Relationship Type="http://schemas.openxmlformats.org/officeDocument/2006/relationships/hyperlink" Target="https://grantcue.com/foundations/care-institute-group-inc-351902145" TargetMode="External" Id="rId2403"/><Relationship Type="http://schemas.openxmlformats.org/officeDocument/2006/relationships/hyperlink" Target="https://grantcue.com/foundations/choicedata-foundation-inc-301224894" TargetMode="External" Id="rId2404"/><Relationship Type="http://schemas.openxmlformats.org/officeDocument/2006/relationships/hyperlink" Target="https://lawsonfamilyfoundation.org/" TargetMode="External" Id="rId2405"/><Relationship Type="http://schemas.openxmlformats.org/officeDocument/2006/relationships/hyperlink" Target="https://grantcue.com/foundations/lawson-family-foundation-861740122" TargetMode="External" Id="rId2406"/><Relationship Type="http://schemas.openxmlformats.org/officeDocument/2006/relationships/hyperlink" Target="https://grantcue.com/foundations/mike-curb-foundation-954686920" TargetMode="External" Id="rId2407"/><Relationship Type="http://schemas.openxmlformats.org/officeDocument/2006/relationships/hyperlink" Target="https://westendhomefoundation.org/" TargetMode="External" Id="rId2408"/><Relationship Type="http://schemas.openxmlformats.org/officeDocument/2006/relationships/hyperlink" Target="https://grantcue.com/foundations/the-west-end-home-foundation-620516508" TargetMode="External" Id="rId2409"/><Relationship Type="http://schemas.openxmlformats.org/officeDocument/2006/relationships/hyperlink" Target="https://grantcue.com/foundations/dobbs-foundation-843406107" TargetMode="External" Id="rId2410"/><Relationship Type="http://schemas.openxmlformats.org/officeDocument/2006/relationships/hyperlink" Target="https://grantcue.com/foundations/john-r-lindahl-foundation-205845969" TargetMode="External" Id="rId2411"/><Relationship Type="http://schemas.openxmlformats.org/officeDocument/2006/relationships/hyperlink" Target="https://grantcue.com/foundations/james-stephen-turner-family-foundation-inc-264386453" TargetMode="External" Id="rId2412"/><Relationship Type="http://schemas.openxmlformats.org/officeDocument/2006/relationships/hyperlink" Target="https://grantcue.com/foundations/william-h-frist-family-foundation-626271800" TargetMode="External" Id="rId2413"/><Relationship Type="http://schemas.openxmlformats.org/officeDocument/2006/relationships/hyperlink" Target="https://grantcue.com/foundations/cooper-family-charitable-foundation-inc-582433546" TargetMode="External" Id="rId2414"/><Relationship Type="http://schemas.openxmlformats.org/officeDocument/2006/relationships/hyperlink" Target="https://www.kwff.org/" TargetMode="External" Id="rId2415"/><Relationship Type="http://schemas.openxmlformats.org/officeDocument/2006/relationships/hyperlink" Target="https://grantcue.com/foundations/the-kemmons-wilson-family-foundation-626046687" TargetMode="External" Id="rId2416"/><Relationship Type="http://schemas.openxmlformats.org/officeDocument/2006/relationships/hyperlink" Target="https://grantcue.com/foundations/gadomski-family-foundation-871067148" TargetMode="External" Id="rId2417"/><Relationship Type="http://schemas.openxmlformats.org/officeDocument/2006/relationships/hyperlink" Target="https://www.maddoxfund.org/" TargetMode="External" Id="rId2418"/><Relationship Type="http://schemas.openxmlformats.org/officeDocument/2006/relationships/hyperlink" Target="https://grantcue.com/foundations/the-dan-and-margaret-maddox-fund-inc-237017790" TargetMode="External" Id="rId2419"/><Relationship Type="http://schemas.openxmlformats.org/officeDocument/2006/relationships/hyperlink" Target="https://grantcue.com/foundations/mccauley-lindsay-charities-of-tenn-621086481" TargetMode="External" Id="rId2420"/><Relationship Type="http://schemas.openxmlformats.org/officeDocument/2006/relationships/hyperlink" Target="https://grantcue.com/foundations/blair-j-wilson-charitable-trust-c-o-blair-j-wilson-621498117" TargetMode="External" Id="rId2421"/><Relationship Type="http://schemas.openxmlformats.org/officeDocument/2006/relationships/hyperlink" Target="https://grantcue.com/foundations/herbert-shainberg-foundation-c-o-argent-trust-company-of-tennessee-626195785" TargetMode="External" Id="rId2422"/><Relationship Type="http://schemas.openxmlformats.org/officeDocument/2006/relationships/hyperlink" Target="https://grantcue.com/foundations/sandra-schatten-foundation-621814759" TargetMode="External" Id="rId2423"/><Relationship Type="http://schemas.openxmlformats.org/officeDocument/2006/relationships/hyperlink" Target="https://grantcue.com/foundations/hamico-inc-626040782" TargetMode="External" Id="rId2424"/><Relationship Type="http://schemas.openxmlformats.org/officeDocument/2006/relationships/hyperlink" Target="https://grantcue.com/foundations/the-judith-e-and-joseph-c-cook-jr-foundation-inc-352006656" TargetMode="External" Id="rId2425"/><Relationship Type="http://schemas.openxmlformats.org/officeDocument/2006/relationships/hyperlink" Target="https://grantcue.com/foundations/thomas-garrott-foundation-626289645" TargetMode="External" Id="rId2426"/><Relationship Type="http://schemas.openxmlformats.org/officeDocument/2006/relationships/hyperlink" Target="https://grantcue.com/foundations/beacon-foundation-charitable-trust-266684203" TargetMode="External" Id="rId2427"/><Relationship Type="http://schemas.openxmlformats.org/officeDocument/2006/relationships/hyperlink" Target="https://grantcue.com/foundations/agape-love-foundation-621731414" TargetMode="External" Id="rId2428"/><Relationship Type="http://schemas.openxmlformats.org/officeDocument/2006/relationships/hyperlink" Target="https://grantcue.com/foundations/the-mark-and-jane-wilf-family-foundation-inc-753224210" TargetMode="External" Id="rId2429"/><Relationship Type="http://schemas.openxmlformats.org/officeDocument/2006/relationships/hyperlink" Target="https://www.irrfonline.org/" TargetMode="External" Id="rId2430"/><Relationship Type="http://schemas.openxmlformats.org/officeDocument/2006/relationships/hyperlink" Target="https://grantcue.com/foundations/the-international-retinal-research-foundation-inc-721342841" TargetMode="External" Id="rId2431"/><Relationship Type="http://schemas.openxmlformats.org/officeDocument/2006/relationships/hyperlink" Target="https://grantcue.com/foundations/the-clarence-e-harris-foundation-581674685" TargetMode="External" Id="rId2432"/><Relationship Type="http://schemas.openxmlformats.org/officeDocument/2006/relationships/hyperlink" Target="https://grantcue.com/foundations/sffc-foundation-inc-205964342" TargetMode="External" Id="rId2433"/><Relationship Type="http://schemas.openxmlformats.org/officeDocument/2006/relationships/hyperlink" Target="https://grantcue.com/foundations/the-mcdonnell-family-foundation-461448238" TargetMode="External" Id="rId2434"/><Relationship Type="http://schemas.openxmlformats.org/officeDocument/2006/relationships/hyperlink" Target="https://grantcue.com/foundations/the-powell-foundation-621819796" TargetMode="External" Id="rId2435"/><Relationship Type="http://schemas.openxmlformats.org/officeDocument/2006/relationships/hyperlink" Target="https://grantcue.com/foundations/clifton-and-clara-ward-foundation-581917676" TargetMode="External" Id="rId2436"/><Relationship Type="http://schemas.openxmlformats.org/officeDocument/2006/relationships/hyperlink" Target="https://grantcue.com/foundations/washington-foundation-620649477" TargetMode="External" Id="rId2437"/><Relationship Type="http://schemas.openxmlformats.org/officeDocument/2006/relationships/hyperlink" Target="https://grantcue.com/foundations/cigarran-family-foundation-205348055" TargetMode="External" Id="rId2438"/><Relationship Type="http://schemas.openxmlformats.org/officeDocument/2006/relationships/hyperlink" Target="https://grantcue.com/foundations/mary-galloway-home-620536730" TargetMode="External" Id="rId2439"/><Relationship Type="http://schemas.openxmlformats.org/officeDocument/2006/relationships/hyperlink" Target="https://grantcue.com/foundations/commonwealth-transfusion-foundation-541562993" TargetMode="External" Id="rId2440"/><Relationship Type="http://schemas.openxmlformats.org/officeDocument/2006/relationships/hyperlink" Target="https://grantcue.com/foundations/the-bornblum-foundation-621448070" TargetMode="External" Id="rId2441"/><Relationship Type="http://schemas.openxmlformats.org/officeDocument/2006/relationships/hyperlink" Target="https://grantcue.com/foundations/ahb-foundation-inc-c-o-steiner-and-ellis-pllc-621867424" TargetMode="External" Id="rId2442"/><Relationship Type="http://schemas.openxmlformats.org/officeDocument/2006/relationships/hyperlink" Target="https://grantcue.com/foundations/the-boedecker-foundation-208495254" TargetMode="External" Id="rId2443"/><Relationship Type="http://schemas.openxmlformats.org/officeDocument/2006/relationships/hyperlink" Target="https://grantcue.com/foundations/devine-majors-foundation-271405032" TargetMode="External" Id="rId2444"/><Relationship Type="http://schemas.openxmlformats.org/officeDocument/2006/relationships/hyperlink" Target="https://grantcue.com/foundations/bell-family-charitable-trust-886568724" TargetMode="External" Id="rId2445"/><Relationship Type="http://schemas.openxmlformats.org/officeDocument/2006/relationships/hyperlink" Target="https://grantcue.com/foundations/john-dustin-buckman-charitable-trust-626155483" TargetMode="External" Id="rId2446"/><Relationship Type="http://schemas.openxmlformats.org/officeDocument/2006/relationships/hyperlink" Target="https://grantcue.com/foundations/james-w-carell-charitable-trust-co-cumberland-trust-company-451555589" TargetMode="External" Id="rId2447"/><Relationship Type="http://schemas.openxmlformats.org/officeDocument/2006/relationships/hyperlink" Target="https://grantcue.com/foundations/the-hermoine-and-glen-nelson-foundation-621317088" TargetMode="External" Id="rId2448"/><Relationship Type="http://schemas.openxmlformats.org/officeDocument/2006/relationships/hyperlink" Target="https://grantcue.com/foundations/steve-and-lisa-frost-family-foundation-861277174" TargetMode="External" Id="rId2449"/><Relationship Type="http://schemas.openxmlformats.org/officeDocument/2006/relationships/hyperlink" Target="https://grantcue.com/foundations/james-e-campbell-family-foundation-26-3889180-263889180" TargetMode="External" Id="rId2450"/><Relationship Type="http://schemas.openxmlformats.org/officeDocument/2006/relationships/hyperlink" Target="https://grantcue.com/foundations/3clane-family-foundation-inc-464056278" TargetMode="External" Id="rId2451"/><Relationship Type="http://schemas.openxmlformats.org/officeDocument/2006/relationships/hyperlink" Target="https://www.thomaswbriggsfoundation.org/" TargetMode="External" Id="rId2452"/><Relationship Type="http://schemas.openxmlformats.org/officeDocument/2006/relationships/hyperlink" Target="https://grantcue.com/foundations/thomas-w-briggs-foundation-inc-626039986" TargetMode="External" Id="rId2453"/><Relationship Type="http://schemas.openxmlformats.org/officeDocument/2006/relationships/hyperlink" Target="https://grantcue.com/foundations/covenant-legacy-foundation-263889261" TargetMode="External" Id="rId2454"/><Relationship Type="http://schemas.openxmlformats.org/officeDocument/2006/relationships/hyperlink" Target="https://grantcue.com/foundations/louisiana-pacific-foundation-237268660" TargetMode="External" Id="rId2455"/><Relationship Type="http://schemas.openxmlformats.org/officeDocument/2006/relationships/hyperlink" Target="https://grantcue.com/foundations/charles-and-debby-campbell-family-foundation-263889103" TargetMode="External" Id="rId2456"/><Relationship Type="http://schemas.openxmlformats.org/officeDocument/2006/relationships/hyperlink" Target="https://grantcue.com/foundations/the-ahrendts-couch-family-foundation-453821338" TargetMode="External" Id="rId2457"/><Relationship Type="http://schemas.openxmlformats.org/officeDocument/2006/relationships/hyperlink" Target="https://grantcue.com/foundations/wtc-foundation-020779716" TargetMode="External" Id="rId2458"/><Relationship Type="http://schemas.openxmlformats.org/officeDocument/2006/relationships/hyperlink" Target="https://grantcue.com/foundations/rucker-donnell-foundation-621856912" TargetMode="External" Id="rId2459"/><Relationship Type="http://schemas.openxmlformats.org/officeDocument/2006/relationships/hyperlink" Target="https://grantcue.com/foundations/charles-p-wilson-foundation-inc-320249019" TargetMode="External" Id="rId2460"/><Relationship Type="http://schemas.openxmlformats.org/officeDocument/2006/relationships/hyperlink" Target="https://grantcue.com/foundations/nissan-foundation-954413799" TargetMode="External" Id="rId2461"/><Relationship Type="http://schemas.openxmlformats.org/officeDocument/2006/relationships/hyperlink" Target="https://grantcue.com/foundations/henry-laird-smith-foundation-626271796" TargetMode="External" Id="rId2462"/><Relationship Type="http://schemas.openxmlformats.org/officeDocument/2006/relationships/hyperlink" Target="https://grantcue.com/foundations/mckenzie-foundation-d-b-a-the-mckenzie-foundation-621805189" TargetMode="External" Id="rId2463"/><Relationship Type="http://schemas.openxmlformats.org/officeDocument/2006/relationships/hyperlink" Target="https://grantcue.com/foundations/the-goodfriend-foundation-203791086" TargetMode="External" Id="rId2464"/><Relationship Type="http://schemas.openxmlformats.org/officeDocument/2006/relationships/hyperlink" Target="https://grantcue.com/foundations/trevecca-towers-inc-dba-the-jones-heritage-foundation-620789892" TargetMode="External" Id="rId2465"/><Relationship Type="http://schemas.openxmlformats.org/officeDocument/2006/relationships/hyperlink" Target="https://grantcue.com/foundations/patricia-and-louis-todd-family-foundation-822032054" TargetMode="External" Id="rId2466"/><Relationship Type="http://schemas.openxmlformats.org/officeDocument/2006/relationships/hyperlink" Target="https://grantcue.com/foundations/allen-family-charitable-foundation-205490143" TargetMode="External" Id="rId2467"/><Relationship Type="http://schemas.openxmlformats.org/officeDocument/2006/relationships/hyperlink" Target="https://grantcue.com/foundations/orion-and-emma-b-hurlbut-tr-fbo-memorial-fd-626034546" TargetMode="External" Id="rId2468"/><Relationship Type="http://schemas.openxmlformats.org/officeDocument/2006/relationships/hyperlink" Target="https://grantcue.com/foundations/tweed-family-foundation-inc-830976486" TargetMode="External" Id="rId2469"/><Relationship Type="http://schemas.openxmlformats.org/officeDocument/2006/relationships/hyperlink" Target="https://grantcue.com/foundations/bishop-family-foundation-861303160" TargetMode="External" Id="rId2470"/><Relationship Type="http://schemas.openxmlformats.org/officeDocument/2006/relationships/hyperlink" Target="https://grantcue.com/foundations/the-rose-foundation-621450062" TargetMode="External" Id="rId2471"/><Relationship Type="http://schemas.openxmlformats.org/officeDocument/2006/relationships/hyperlink" Target="https://grantcue.com/foundations/bradford-family-foundation-626344538" TargetMode="External" Id="rId2472"/><Relationship Type="http://schemas.openxmlformats.org/officeDocument/2006/relationships/hyperlink" Target="https://grantcue.com/foundations/the-sixteen-foundation-266772276" TargetMode="External" Id="rId2473"/><Relationship Type="http://schemas.openxmlformats.org/officeDocument/2006/relationships/hyperlink" Target="https://grantcue.com/foundations/john-and-trish-foy-charitable-trust-ua-dtd-8-13-2021-876516049" TargetMode="External" Id="rId2474"/><Relationship Type="http://schemas.openxmlformats.org/officeDocument/2006/relationships/hyperlink" Target="https://grantcue.com/foundations/james-r-meadows-jr-foundation-621545923" TargetMode="External" Id="rId2475"/><Relationship Type="http://schemas.openxmlformats.org/officeDocument/2006/relationships/hyperlink" Target="https://grantcue.com/foundations/clay-and-debbie-jones-family-foundation-263838076" TargetMode="External" Id="rId2476"/><Relationship Type="http://schemas.openxmlformats.org/officeDocument/2006/relationships/hyperlink" Target="https://grantcue.com/foundations/van-vleet-fdnmain-acct-tch-626034067" TargetMode="External" Id="rId2477"/><Relationship Type="http://schemas.openxmlformats.org/officeDocument/2006/relationships/hyperlink" Target="https://grantcue.com/foundations/footprint-foundation-inc-275486356" TargetMode="External" Id="rId2478"/><Relationship Type="http://schemas.openxmlformats.org/officeDocument/2006/relationships/hyperlink" Target="https://grantcue.com/foundations/the-goldsmith-family-foundation-inc-626039604" TargetMode="External" Id="rId2479"/><Relationship Type="http://schemas.openxmlformats.org/officeDocument/2006/relationships/hyperlink" Target="https://grantcue.com/foundations/the-elizabeth-and-eric-ward-family-foundation-472259745" TargetMode="External" Id="rId2480"/><Relationship Type="http://schemas.openxmlformats.org/officeDocument/2006/relationships/hyperlink" Target="https://grantcue.com/foundations/sheana-r-foundation-934775222" TargetMode="External" Id="rId2481"/><Relationship Type="http://schemas.openxmlformats.org/officeDocument/2006/relationships/hyperlink" Target="https://grantcue.com/foundations/robertson-county-hospital-trust-626041676" TargetMode="External" Id="rId2482"/><Relationship Type="http://schemas.openxmlformats.org/officeDocument/2006/relationships/hyperlink" Target="https://grantcue.com/foundations/charles-and-melanie-winton-foundation-832231964" TargetMode="External" Id="rId2483"/><Relationship Type="http://schemas.openxmlformats.org/officeDocument/2006/relationships/hyperlink" Target="https://grantcue.com/foundations/theodore-w-and-betty-j-eckels-fdn-tr-452941744" TargetMode="External" Id="rId2484"/><Relationship Type="http://schemas.openxmlformats.org/officeDocument/2006/relationships/hyperlink" Target="https://grantcue.com/foundations/frank-p-pierce-foundation-inc-200597131" TargetMode="External" Id="rId2485"/><Relationship Type="http://schemas.openxmlformats.org/officeDocument/2006/relationships/hyperlink" Target="https://grantcue.com/foundations/atticus-trust-581796390" TargetMode="External" Id="rId2486"/><Relationship Type="http://schemas.openxmlformats.org/officeDocument/2006/relationships/hyperlink" Target="https://grantcue.com/foundations/jeanette-travis-foundation-710907506" TargetMode="External" Id="rId2487"/><Relationship Type="http://schemas.openxmlformats.org/officeDocument/2006/relationships/hyperlink" Target="https://grantcue.com/foundations/berti-foundation-471081615" TargetMode="External" Id="rId2488"/><Relationship Type="http://schemas.openxmlformats.org/officeDocument/2006/relationships/hyperlink" Target="https://grantcue.com/foundations/musk-foundation-852133087" TargetMode="External" Id="rId2489"/><Relationship Type="http://schemas.openxmlformats.org/officeDocument/2006/relationships/hyperlink" Target="https://grantcue.com/foundations/o-donnell-foundation-756023326" TargetMode="External" Id="rId2490"/><Relationship Type="http://schemas.openxmlformats.org/officeDocument/2006/relationships/hyperlink" Target="https://grantcue.com/foundations/je-and-le-mabee-foundation-inc-736090162" TargetMode="External" Id="rId2491"/><Relationship Type="http://schemas.openxmlformats.org/officeDocument/2006/relationships/hyperlink" Target="https://grantcue.com/foundations/kinder-foundation-760519073" TargetMode="External" Id="rId2492"/><Relationship Type="http://schemas.openxmlformats.org/officeDocument/2006/relationships/hyperlink" Target="https://www.moodyf.org/" TargetMode="External" Id="rId2493"/><Relationship Type="http://schemas.openxmlformats.org/officeDocument/2006/relationships/hyperlink" Target="https://grantcue.com/foundations/the-moody-foundation-741403105" TargetMode="External" Id="rId2494"/><Relationship Type="http://schemas.openxmlformats.org/officeDocument/2006/relationships/hyperlink" Target="https://grantcue.com/foundations/the-eugene-mcdermott-foundation-237237919" TargetMode="External" Id="rId2495"/><Relationship Type="http://schemas.openxmlformats.org/officeDocument/2006/relationships/hyperlink" Target="https://sarofimfoundation.org/" TargetMode="External" Id="rId2496"/><Relationship Type="http://schemas.openxmlformats.org/officeDocument/2006/relationships/hyperlink" Target="https://grantcue.com/foundations/the-sarofim-foundation-372090276" TargetMode="External" Id="rId2497"/><Relationship Type="http://schemas.openxmlformats.org/officeDocument/2006/relationships/hyperlink" Target="https://rees-jonesfoundation.org/" TargetMode="External" Id="rId2498"/><Relationship Type="http://schemas.openxmlformats.org/officeDocument/2006/relationships/hyperlink" Target="https://grantcue.com/foundations/the-rees-jones-foundation-205132900" TargetMode="External" Id="rId2499"/><Relationship Type="http://schemas.openxmlformats.org/officeDocument/2006/relationships/hyperlink" Target="https://www.houstonendowment.org/" TargetMode="External" Id="rId2500"/><Relationship Type="http://schemas.openxmlformats.org/officeDocument/2006/relationships/hyperlink" Target="https://grantcue.com/foundations/houston-endowment-inc-746013920" TargetMode="External" Id="rId2501"/><Relationship Type="http://schemas.openxmlformats.org/officeDocument/2006/relationships/hyperlink" Target="https://www.brownfoundation.org/" TargetMode="External" Id="rId2502"/><Relationship Type="http://schemas.openxmlformats.org/officeDocument/2006/relationships/hyperlink" Target="https://grantcue.com/foundations/the-brown-foundation-inc-746036466" TargetMode="External" Id="rId2503"/><Relationship Type="http://schemas.openxmlformats.org/officeDocument/2006/relationships/hyperlink" Target="https://welch1.org/" TargetMode="External" Id="rId2504"/><Relationship Type="http://schemas.openxmlformats.org/officeDocument/2006/relationships/hyperlink" Target="https://grantcue.com/foundations/the-robert-a-welch-foundation-760343128" TargetMode="External" Id="rId2505"/><Relationship Type="http://schemas.openxmlformats.org/officeDocument/2006/relationships/hyperlink" Target="https://grantcue.com/foundations/ting-tsung-and-wei-fong-chao-foundation-300005201" TargetMode="External" Id="rId2506"/><Relationship Type="http://schemas.openxmlformats.org/officeDocument/2006/relationships/hyperlink" Target="https://www.edrachal.org/" TargetMode="External" Id="rId2507"/><Relationship Type="http://schemas.openxmlformats.org/officeDocument/2006/relationships/hyperlink" Target="https://grantcue.com/foundations/ed-rachal-foundation-741116595" TargetMode="External" Id="rId2508"/><Relationship Type="http://schemas.openxmlformats.org/officeDocument/2006/relationships/hyperlink" Target="https://grantcue.com/foundations/richard-and-mary-templeton-foundation-200321164" TargetMode="External" Id="rId2509"/><Relationship Type="http://schemas.openxmlformats.org/officeDocument/2006/relationships/hyperlink" Target="https://grantcue.com/foundations/rainwater-charitable-foundation-800870036" TargetMode="External" Id="rId2510"/><Relationship Type="http://schemas.openxmlformats.org/officeDocument/2006/relationships/hyperlink" Target="https://grantcue.com/foundations/centerpoint-energy-foundation-inc-351950691" TargetMode="External" Id="rId2511"/><Relationship Type="http://schemas.openxmlformats.org/officeDocument/2006/relationships/hyperlink" Target="https://grantcue.com/foundations/the-terry-foundation-311551093" TargetMode="External" Id="rId2512"/><Relationship Type="http://schemas.openxmlformats.org/officeDocument/2006/relationships/hyperlink" Target="https://hbrf.org/" TargetMode="External" Id="rId2513"/><Relationship Type="http://schemas.openxmlformats.org/officeDocument/2006/relationships/hyperlink" Target="https://grantcue.com/foundations/harry-bass-foundation-751876307" TargetMode="External" Id="rId2514"/><Relationship Type="http://schemas.openxmlformats.org/officeDocument/2006/relationships/hyperlink" Target="https://www.stollerfoundation.org/" TargetMode="External" Id="rId2515"/><Relationship Type="http://schemas.openxmlformats.org/officeDocument/2006/relationships/hyperlink" Target="https://grantcue.com/foundations/stoller-foundation-463119720" TargetMode="External" Id="rId2516"/><Relationship Type="http://schemas.openxmlformats.org/officeDocument/2006/relationships/hyperlink" Target="https://www.agcf.org/" TargetMode="External" Id="rId2517"/><Relationship Type="http://schemas.openxmlformats.org/officeDocument/2006/relationships/hyperlink" Target="https://grantcue.com/foundations/amon-g-carter-foundation-756000331" TargetMode="External" Id="rId2518"/><Relationship Type="http://schemas.openxmlformats.org/officeDocument/2006/relationships/hyperlink" Target="https://grantcue.com/foundations/dan-l-duncan-foundation-200265572" TargetMode="External" Id="rId2519"/><Relationship Type="http://schemas.openxmlformats.org/officeDocument/2006/relationships/hyperlink" Target="https://www.powellfoundation.org/" TargetMode="External" Id="rId2520"/><Relationship Type="http://schemas.openxmlformats.org/officeDocument/2006/relationships/hyperlink" Target="https://grantcue.com/foundations/the-powell-foundation-746104592" TargetMode="External" Id="rId2521"/><Relationship Type="http://schemas.openxmlformats.org/officeDocument/2006/relationships/hyperlink" Target="https://katebriscoemarmionfoundation.org/" TargetMode="External" Id="rId2522"/><Relationship Type="http://schemas.openxmlformats.org/officeDocument/2006/relationships/hyperlink" Target="https://grantcue.com/foundations/kate-marmion-charitable-foundation-263209975" TargetMode="External" Id="rId2523"/><Relationship Type="http://schemas.openxmlformats.org/officeDocument/2006/relationships/hyperlink" Target="https://grantcue.com/foundations/adam-r-scripps-foundation-854241768" TargetMode="External" Id="rId2524"/><Relationship Type="http://schemas.openxmlformats.org/officeDocument/2006/relationships/hyperlink" Target="https://addyfoundation.org/" TargetMode="External" Id="rId2525"/><Relationship Type="http://schemas.openxmlformats.org/officeDocument/2006/relationships/hyperlink" Target="https://grantcue.com/foundations/the-addy-foundation-472607515" TargetMode="External" Id="rId2526"/><Relationship Type="http://schemas.openxmlformats.org/officeDocument/2006/relationships/hyperlink" Target="https://www.cullenfdn.org/" TargetMode="External" Id="rId2527"/><Relationship Type="http://schemas.openxmlformats.org/officeDocument/2006/relationships/hyperlink" Target="https://grantcue.com/foundations/the-cullen-foundation-760647361" TargetMode="External" Id="rId2528"/><Relationship Type="http://schemas.openxmlformats.org/officeDocument/2006/relationships/hyperlink" Target="https://www.theelkinsfoundation.org/" TargetMode="External" Id="rId2529"/><Relationship Type="http://schemas.openxmlformats.org/officeDocument/2006/relationships/hyperlink" Target="https://grantcue.com/foundations/the-elkins-foundation-746051746" TargetMode="External" Id="rId2530"/><Relationship Type="http://schemas.openxmlformats.org/officeDocument/2006/relationships/hyperlink" Target="https://grantcue.com/foundations/the-william-stamps-farish-fund-746043019" TargetMode="External" Id="rId2531"/><Relationship Type="http://schemas.openxmlformats.org/officeDocument/2006/relationships/hyperlink" Target="https://grantcue.com/foundations/santander-consumer-usa-inc-foundation-201519185" TargetMode="External" Id="rId2532"/><Relationship Type="http://schemas.openxmlformats.org/officeDocument/2006/relationships/hyperlink" Target="https://grantcue.com/foundations/decoster-family-charitable-foundation-inc-921861278" TargetMode="External" Id="rId2533"/><Relationship Type="http://schemas.openxmlformats.org/officeDocument/2006/relationships/hyperlink" Target="https://grantcue.com/foundations/the-philecology-foundation-208987808" TargetMode="External" Id="rId2534"/><Relationship Type="http://schemas.openxmlformats.org/officeDocument/2006/relationships/hyperlink" Target="https://grantcue.com/foundations/mckesson-foundation-inc-943140036" TargetMode="External" Id="rId2535"/><Relationship Type="http://schemas.openxmlformats.org/officeDocument/2006/relationships/hyperlink" Target="https://grantcue.com/foundations/david-and-eula-wintermann-foundation-760082100" TargetMode="External" Id="rId2536"/><Relationship Type="http://schemas.openxmlformats.org/officeDocument/2006/relationships/hyperlink" Target="https://grantcue.com/foundations/huffington-foundation-766040840" TargetMode="External" Id="rId2537"/><Relationship Type="http://schemas.openxmlformats.org/officeDocument/2006/relationships/hyperlink" Target="https://www.priddyfoundation.org/" TargetMode="External" Id="rId2538"/><Relationship Type="http://schemas.openxmlformats.org/officeDocument/2006/relationships/hyperlink" Target="https://grantcue.com/foundations/the-priddy-foundation-756029882" TargetMode="External" Id="rId2539"/><Relationship Type="http://schemas.openxmlformats.org/officeDocument/2006/relationships/hyperlink" Target="https://www.scharbauerfoundation.org/" TargetMode="External" Id="rId2540"/><Relationship Type="http://schemas.openxmlformats.org/officeDocument/2006/relationships/hyperlink" Target="https://grantcue.com/foundations/scharbauer-foundation-inc-262527362" TargetMode="External" Id="rId2541"/><Relationship Type="http://schemas.openxmlformats.org/officeDocument/2006/relationships/hyperlink" Target="https://www.newyorklifefoundation.org/" TargetMode="External" Id="rId2542"/><Relationship Type="http://schemas.openxmlformats.org/officeDocument/2006/relationships/hyperlink" Target="https://grantcue.com/foundations/new-york-life-foundation-132989476" TargetMode="External" Id="rId2543"/><Relationship Type="http://schemas.openxmlformats.org/officeDocument/2006/relationships/hyperlink" Target="https://grantcue.com/foundations/the-robert-and-janice-mcnair-foundation-766050185" TargetMode="External" Id="rId2544"/><Relationship Type="http://schemas.openxmlformats.org/officeDocument/2006/relationships/hyperlink" Target="https://www.semmesfoundation.org/" TargetMode="External" Id="rId2545"/><Relationship Type="http://schemas.openxmlformats.org/officeDocument/2006/relationships/hyperlink" Target="https://grantcue.com/foundations/semmes-foundation-inc-746062264" TargetMode="External" Id="rId2546"/><Relationship Type="http://schemas.openxmlformats.org/officeDocument/2006/relationships/hyperlink" Target="https://grantcue.com/foundations/dian-graves-owen-foundation-752682536" TargetMode="External" Id="rId2547"/><Relationship Type="http://schemas.openxmlformats.org/officeDocument/2006/relationships/hyperlink" Target="https://www.mfi.org/" TargetMode="External" Id="rId2548"/><Relationship Type="http://schemas.openxmlformats.org/officeDocument/2006/relationships/hyperlink" Target="https://grantcue.com/foundations/meadows-foundation-inc-756015322" TargetMode="External" Id="rId2549"/><Relationship Type="http://schemas.openxmlformats.org/officeDocument/2006/relationships/hyperlink" Target="https://www.vblf.org/" TargetMode="External" Id="rId2550"/><Relationship Type="http://schemas.openxmlformats.org/officeDocument/2006/relationships/hyperlink" Target="https://grantcue.com/foundations/valley-baptist-legacy-foundation-741936869" TargetMode="External" Id="rId2551"/><Relationship Type="http://schemas.openxmlformats.org/officeDocument/2006/relationships/hyperlink" Target="https://grantcue.com/foundations/john-p-mcgovern-foundation-746053075" TargetMode="External" Id="rId2552"/><Relationship Type="http://schemas.openxmlformats.org/officeDocument/2006/relationships/hyperlink" Target="https://www.ti.com/GIVING" TargetMode="External" Id="rId2553"/><Relationship Type="http://schemas.openxmlformats.org/officeDocument/2006/relationships/hyperlink" Target="https://grantcue.com/foundations/texas-instruments-foundation-756038519" TargetMode="External" Id="rId2554"/><Relationship Type="http://schemas.openxmlformats.org/officeDocument/2006/relationships/hyperlink" Target="https://grantcue.com/foundations/donald-l-hutt-trust-xxxxx2004-756008809" TargetMode="External" Id="rId2555"/><Relationship Type="http://schemas.openxmlformats.org/officeDocument/2006/relationships/hyperlink" Target="https://grantcue.com/foundations/impetus-foundation-271602489" TargetMode="External" Id="rId2556"/><Relationship Type="http://schemas.openxmlformats.org/officeDocument/2006/relationships/hyperlink" Target="https://www.cockrellfoundation.org/" TargetMode="External" Id="rId2557"/><Relationship Type="http://schemas.openxmlformats.org/officeDocument/2006/relationships/hyperlink" Target="https://grantcue.com/foundations/the-cockrell-foundation-746076993" TargetMode="External" Id="rId2558"/><Relationship Type="http://schemas.openxmlformats.org/officeDocument/2006/relationships/hyperlink" Target="https://grantcue.com/foundations/the-whalley-foundation-262291525" TargetMode="External" Id="rId2559"/><Relationship Type="http://schemas.openxmlformats.org/officeDocument/2006/relationships/hyperlink" Target="https://grantcue.com/foundations/still-water-foundation-473532637" TargetMode="External" Id="rId2560"/><Relationship Type="http://schemas.openxmlformats.org/officeDocument/2006/relationships/hyperlink" Target="https://grantcue.com/foundations/the-rose-family-foundation-320617032" TargetMode="External" Id="rId2561"/><Relationship Type="http://schemas.openxmlformats.org/officeDocument/2006/relationships/hyperlink" Target="https://jamesnmccoyfoundation.org/" TargetMode="External" Id="rId2562"/><Relationship Type="http://schemas.openxmlformats.org/officeDocument/2006/relationships/hyperlink" Target="https://grantcue.com/foundations/james-n-mccoy-foundation-752587034" TargetMode="External" Id="rId2563"/><Relationship Type="http://schemas.openxmlformats.org/officeDocument/2006/relationships/hyperlink" Target="https://maysfamilyfoundation.com/" TargetMode="External" Id="rId2564"/><Relationship Type="http://schemas.openxmlformats.org/officeDocument/2006/relationships/hyperlink" Target="https://grantcue.com/foundations/mays-family-foundation-742691624" TargetMode="External" Id="rId2565"/><Relationship Type="http://schemas.openxmlformats.org/officeDocument/2006/relationships/hyperlink" Target="https://grantcue.com/foundations/jerold-b-katz-foundation-742164970" TargetMode="External" Id="rId2566"/><Relationship Type="http://schemas.openxmlformats.org/officeDocument/2006/relationships/hyperlink" Target="https://grantcue.com/foundations/will-and-bailee-byler-foundation-843634317" TargetMode="External" Id="rId2567"/><Relationship Type="http://schemas.openxmlformats.org/officeDocument/2006/relationships/hyperlink" Target="https://grantcue.com/foundations/the-karakin-foundation-752692023" TargetMode="External" Id="rId2568"/><Relationship Type="http://schemas.openxmlformats.org/officeDocument/2006/relationships/hyperlink" Target="https://grantcue.com/foundations/the-morris-foundation-752137184" TargetMode="External" Id="rId2569"/><Relationship Type="http://schemas.openxmlformats.org/officeDocument/2006/relationships/hyperlink" Target="https://grantcue.com/foundations/shell-usa-company-foundation-136066583" TargetMode="External" Id="rId2570"/><Relationship Type="http://schemas.openxmlformats.org/officeDocument/2006/relationships/hyperlink" Target="https://grantcue.com/foundations/leland-fikes-foundation-inc-756035984" TargetMode="External" Id="rId2571"/><Relationship Type="http://schemas.openxmlformats.org/officeDocument/2006/relationships/hyperlink" Target="https://www.oquinnfoundation.org/" TargetMode="External" Id="rId2572"/><Relationship Type="http://schemas.openxmlformats.org/officeDocument/2006/relationships/hyperlink" Target="https://grantcue.com/foundations/the-john-m-o-quinn-foundation-760206844" TargetMode="External" Id="rId2573"/><Relationship Type="http://schemas.openxmlformats.org/officeDocument/2006/relationships/hyperlink" Target="https://grantcue.com/foundations/hamill-foundation-237028238" TargetMode="External" Id="rId2574"/><Relationship Type="http://schemas.openxmlformats.org/officeDocument/2006/relationships/hyperlink" Target="https://grantcue.com/foundations/john-henry-dean-iii-and-shirley-lawson-dean-foundation-471631698" TargetMode="External" Id="rId2575"/><Relationship Type="http://schemas.openxmlformats.org/officeDocument/2006/relationships/hyperlink" Target="https://www.ewinghalsell.org/" TargetMode="External" Id="rId2576"/><Relationship Type="http://schemas.openxmlformats.org/officeDocument/2006/relationships/hyperlink" Target="https://grantcue.com/foundations/the-ewing-halsell-foundation-300654055" TargetMode="External" Id="rId2577"/><Relationship Type="http://schemas.openxmlformats.org/officeDocument/2006/relationships/hyperlink" Target="https://grantcue.com/foundations/fmh-foundation-272504803" TargetMode="External" Id="rId2578"/><Relationship Type="http://schemas.openxmlformats.org/officeDocument/2006/relationships/hyperlink" Target="https://www.alkek.org/" TargetMode="External" Id="rId2579"/><Relationship Type="http://schemas.openxmlformats.org/officeDocument/2006/relationships/hyperlink" Target="https://grantcue.com/foundations/albert-and-margaret-alkek-foundation-760491186" TargetMode="External" Id="rId2580"/><Relationship Type="http://schemas.openxmlformats.org/officeDocument/2006/relationships/hyperlink" Target="https://hildebrandfoundation.org/" TargetMode="External" Id="rId2581"/><Relationship Type="http://schemas.openxmlformats.org/officeDocument/2006/relationships/hyperlink" Target="https://grantcue.com/foundations/hildebrand-foundation-760699250" TargetMode="External" Id="rId2582"/><Relationship Type="http://schemas.openxmlformats.org/officeDocument/2006/relationships/hyperlink" Target="https://www.hw-foundation.com/" TargetMode="External" Id="rId2583"/><Relationship Type="http://schemas.openxmlformats.org/officeDocument/2006/relationships/hyperlink" Target="https://grantcue.com/foundations/the-henderson-wessendorff-foundation-746047149" TargetMode="External" Id="rId2584"/><Relationship Type="http://schemas.openxmlformats.org/officeDocument/2006/relationships/hyperlink" Target="https://grantcue.com/foundations/the-david-b-miller-family-foundation-208103224" TargetMode="External" Id="rId2585"/><Relationship Type="http://schemas.openxmlformats.org/officeDocument/2006/relationships/hyperlink" Target="https://www.klebergfoundation.org/" TargetMode="External" Id="rId2586"/><Relationship Type="http://schemas.openxmlformats.org/officeDocument/2006/relationships/hyperlink" Target="https://grantcue.com/foundations/robert-j-and-helen-c-kleberg-foundation-746044810" TargetMode="External" Id="rId2587"/><Relationship Type="http://schemas.openxmlformats.org/officeDocument/2006/relationships/hyperlink" Target="https://www.bnsffoundation.org/" TargetMode="External" Id="rId2588"/><Relationship Type="http://schemas.openxmlformats.org/officeDocument/2006/relationships/hyperlink" Target="https://grantcue.com/foundations/bnsf-railway-foundation-261635887" TargetMode="External" Id="rId2589"/><Relationship Type="http://schemas.openxmlformats.org/officeDocument/2006/relationships/hyperlink" Target="https://grantcue.com/foundations/jane-and-john-justin-foundation-752442749" TargetMode="External" Id="rId2590"/><Relationship Type="http://schemas.openxmlformats.org/officeDocument/2006/relationships/hyperlink" Target="https://grantcue.com/foundations/garry-weber-foundation-874129346" TargetMode="External" Id="rId2591"/><Relationship Type="http://schemas.openxmlformats.org/officeDocument/2006/relationships/hyperlink" Target="https://grantcue.com/foundations/kickapoo-springs-foundation-752684716" TargetMode="External" Id="rId2592"/><Relationship Type="http://schemas.openxmlformats.org/officeDocument/2006/relationships/hyperlink" Target="https://broadway.bank/wealth-management/foundations-grants/foundations-we-manage/nancy-smith-hurd-foundation" TargetMode="External" Id="rId2593"/><Relationship Type="http://schemas.openxmlformats.org/officeDocument/2006/relationships/hyperlink" Target="https://grantcue.com/foundations/nancy-smith-hurd-foundation-206812519" TargetMode="External" Id="rId2594"/><Relationship Type="http://schemas.openxmlformats.org/officeDocument/2006/relationships/hyperlink" Target="https://grantcue.com/foundations/health-foundation-of-east-texas-752695524" TargetMode="External" Id="rId2595"/><Relationship Type="http://schemas.openxmlformats.org/officeDocument/2006/relationships/hyperlink" Target="https://grantcue.com/foundations/hirsch-family-foundation-201225862" TargetMode="External" Id="rId2596"/><Relationship Type="http://schemas.openxmlformats.org/officeDocument/2006/relationships/hyperlink" Target="https://grantcue.com/foundations/the-legett-foundation-752696419" TargetMode="External" Id="rId2597"/><Relationship Type="http://schemas.openxmlformats.org/officeDocument/2006/relationships/hyperlink" Target="https://www.huntfamilyfoundation.com/" TargetMode="External" Id="rId2598"/><Relationship Type="http://schemas.openxmlformats.org/officeDocument/2006/relationships/hyperlink" Target="https://grantcue.com/foundations/the-hunt-family-foundation-742489868" TargetMode="External" Id="rId2599"/><Relationship Type="http://schemas.openxmlformats.org/officeDocument/2006/relationships/hyperlink" Target="https://mdandersonfoundation.org/" TargetMode="External" Id="rId2600"/><Relationship Type="http://schemas.openxmlformats.org/officeDocument/2006/relationships/hyperlink" Target="https://grantcue.com/foundations/md-anderson-foundation-300129656" TargetMode="External" Id="rId2601"/><Relationship Type="http://schemas.openxmlformats.org/officeDocument/2006/relationships/hyperlink" Target="https://grantcue.com/foundations/the-horizon-foundation-752947962" TargetMode="External" Id="rId2602"/><Relationship Type="http://schemas.openxmlformats.org/officeDocument/2006/relationships/hyperlink" Target="https://abell-hanger.org/" TargetMode="External" Id="rId2603"/><Relationship Type="http://schemas.openxmlformats.org/officeDocument/2006/relationships/hyperlink" Target="https://grantcue.com/foundations/abell-hanger-foundation-756020781" TargetMode="External" Id="rId2604"/><Relationship Type="http://schemas.openxmlformats.org/officeDocument/2006/relationships/hyperlink" Target="https://grantcue.com/foundations/helen-jones-foundation-inc-751977748" TargetMode="External" Id="rId2605"/><Relationship Type="http://schemas.openxmlformats.org/officeDocument/2006/relationships/hyperlink" Target="https://www.3rf.org/" TargetMode="External" Id="rId2606"/><Relationship Type="http://schemas.openxmlformats.org/officeDocument/2006/relationships/hyperlink" Target="https://grantcue.com/foundations/three-rivers-foundation-for-the-arts-and-sciences-030535585" TargetMode="External" Id="rId2607"/><Relationship Type="http://schemas.openxmlformats.org/officeDocument/2006/relationships/hyperlink" Target="https://www.cgmf.org/" TargetMode="External" Id="rId2608"/><Relationship Type="http://schemas.openxmlformats.org/officeDocument/2006/relationships/hyperlink" Target="https://grantcue.com/foundations/the-cynthia-and-george-mitchell-foundation-742170127" TargetMode="External" Id="rId2609"/><Relationship Type="http://schemas.openxmlformats.org/officeDocument/2006/relationships/hyperlink" Target="https://grantcue.com/foundations/the-mary-moody-northen-endowment-751171741" TargetMode="External" Id="rId2610"/><Relationship Type="http://schemas.openxmlformats.org/officeDocument/2006/relationships/hyperlink" Target="https://grantcue.com/foundations/clements-foundation-756065076" TargetMode="External" Id="rId2611"/><Relationship Type="http://schemas.openxmlformats.org/officeDocument/2006/relationships/hyperlink" Target="https://grantcue.com/foundations/the-marilyn-and-sonny-oates-foundation-208084868" TargetMode="External" Id="rId2612"/><Relationship Type="http://schemas.openxmlformats.org/officeDocument/2006/relationships/hyperlink" Target="https://www.cainfoundation.org/" TargetMode="External" Id="rId2613"/><Relationship Type="http://schemas.openxmlformats.org/officeDocument/2006/relationships/hyperlink" Target="https://grantcue.com/foundations/effie-and-wofford-cain-foundation-756030774" TargetMode="External" Id="rId2614"/><Relationship Type="http://schemas.openxmlformats.org/officeDocument/2006/relationships/hyperlink" Target="https://www.thewheelerfoundation.org/" TargetMode="External" Id="rId2615"/><Relationship Type="http://schemas.openxmlformats.org/officeDocument/2006/relationships/hyperlink" Target="https://grantcue.com/foundations/the-carroll-and-marguerite-wheeler-foundation-827129734" TargetMode="External" Id="rId2616"/><Relationship Type="http://schemas.openxmlformats.org/officeDocument/2006/relationships/hyperlink" Target="https://grantcue.com/foundations/harry-l-willett-foundation-c-o-boyd-ryan-271868389" TargetMode="External" Id="rId2617"/><Relationship Type="http://schemas.openxmlformats.org/officeDocument/2006/relationships/hyperlink" Target="https://grantcue.com/foundations/hector-and-gloria-lopez-foundation-814706788" TargetMode="External" Id="rId2618"/><Relationship Type="http://schemas.openxmlformats.org/officeDocument/2006/relationships/hyperlink" Target="https://grantcue.com/foundations/ghs-foundation-760628970" TargetMode="External" Id="rId2619"/><Relationship Type="http://schemas.openxmlformats.org/officeDocument/2006/relationships/hyperlink" Target="https://grantcue.com/foundations/once-upon-a-time-foundation-752765224" TargetMode="External" Id="rId2620"/><Relationship Type="http://schemas.openxmlformats.org/officeDocument/2006/relationships/hyperlink" Target="https://grantcue.com/foundations/hamon-charitable-foundation-752734057" TargetMode="External" Id="rId2621"/><Relationship Type="http://schemas.openxmlformats.org/officeDocument/2006/relationships/hyperlink" Target="https://grantcue.com/foundations/prentice-farrar-brown-and-alline-ford-brown-306575239" TargetMode="External" Id="rId2622"/><Relationship Type="http://schemas.openxmlformats.org/officeDocument/2006/relationships/hyperlink" Target="https://grantcue.com/foundations/tres-grace-family-foundation-842615544" TargetMode="External" Id="rId2623"/><Relationship Type="http://schemas.openxmlformats.org/officeDocument/2006/relationships/hyperlink" Target="https://grantcue.com/foundations/phillips-family-foundation-750590214" TargetMode="External" Id="rId2624"/><Relationship Type="http://schemas.openxmlformats.org/officeDocument/2006/relationships/hyperlink" Target="https://grantcue.com/foundations/rowling-foundation-736351612" TargetMode="External" Id="rId2625"/><Relationship Type="http://schemas.openxmlformats.org/officeDocument/2006/relationships/hyperlink" Target="https://grantcue.com/foundations/vijay-and-marie-goradia-charitable-foundation-205835715" TargetMode="External" Id="rId2626"/><Relationship Type="http://schemas.openxmlformats.org/officeDocument/2006/relationships/hyperlink" Target="https://grantcue.com/foundations/kenneth-c-english-family-foundation-752967910" TargetMode="External" Id="rId2627"/><Relationship Type="http://schemas.openxmlformats.org/officeDocument/2006/relationships/hyperlink" Target="https://grantcue.com/foundations/myer-family-charitable-foundation-742765437" TargetMode="External" Id="rId2628"/><Relationship Type="http://schemas.openxmlformats.org/officeDocument/2006/relationships/hyperlink" Target="https://www.theandersonfoundation.org/" TargetMode="External" Id="rId2629"/><Relationship Type="http://schemas.openxmlformats.org/officeDocument/2006/relationships/hyperlink" Target="https://grantcue.com/foundations/carl-c-anderson-sr-and-marie-jo-anderson-charitable-foundation-746078530" TargetMode="External" Id="rId2630"/><Relationship Type="http://schemas.openxmlformats.org/officeDocument/2006/relationships/hyperlink" Target="https://www.chfoundationlubbock.com/" TargetMode="External" Id="rId2631"/><Relationship Type="http://schemas.openxmlformats.org/officeDocument/2006/relationships/hyperlink" Target="https://grantcue.com/foundations/ch-foundation-inc-751534816" TargetMode="External" Id="rId2632"/><Relationship Type="http://schemas.openxmlformats.org/officeDocument/2006/relationships/hyperlink" Target="https://grantcue.com/foundations/the-ben-and-mary-doskocil-family-foundatio-752715940" TargetMode="External" Id="rId2633"/><Relationship Type="http://schemas.openxmlformats.org/officeDocument/2006/relationships/hyperlink" Target="https://grantcue.com/foundations/george-and-fay-young-foundation-inc-752478225" TargetMode="External" Id="rId2634"/><Relationship Type="http://schemas.openxmlformats.org/officeDocument/2006/relationships/hyperlink" Target="https://grantcue.com/foundations/greater-texas-foundation-742158821" TargetMode="External" Id="rId2635"/><Relationship Type="http://schemas.openxmlformats.org/officeDocument/2006/relationships/hyperlink" Target="https://grantcue.com/foundations/the-notsew-orm-sands-foundation-760455176" TargetMode="External" Id="rId2636"/><Relationship Type="http://schemas.openxmlformats.org/officeDocument/2006/relationships/hyperlink" Target="https://grantcue.com/foundations/cios-742472778" TargetMode="External" Id="rId2637"/><Relationship Type="http://schemas.openxmlformats.org/officeDocument/2006/relationships/hyperlink" Target="https://grantcue.com/foundations/the-te-craig-sd-heard-and-ld-heard-memorial-597279007" TargetMode="External" Id="rId2638"/><Relationship Type="http://schemas.openxmlformats.org/officeDocument/2006/relationships/hyperlink" Target="https://grantcue.com/foundations/annunziato-family-foundation-760681147" TargetMode="External" Id="rId2639"/><Relationship Type="http://schemas.openxmlformats.org/officeDocument/2006/relationships/hyperlink" Target="https://grantcue.com/foundations/adair-foundation-461486106" TargetMode="External" Id="rId2640"/><Relationship Type="http://schemas.openxmlformats.org/officeDocument/2006/relationships/hyperlink" Target="https://najimfoundation.org/" TargetMode="External" Id="rId2641"/><Relationship Type="http://schemas.openxmlformats.org/officeDocument/2006/relationships/hyperlink" Target="https://grantcue.com/foundations/harvey-e-najim-charitable-foundation-208060391" TargetMode="External" Id="rId2642"/><Relationship Type="http://schemas.openxmlformats.org/officeDocument/2006/relationships/hyperlink" Target="https://grantcue.com/foundations/vivian-l-smith-foundation-760101380" TargetMode="External" Id="rId2643"/><Relationship Type="http://schemas.openxmlformats.org/officeDocument/2006/relationships/hyperlink" Target="https://grantcue.com/foundations/the-anne-hendricks-bass-foundation-137117629" TargetMode="External" Id="rId2644"/><Relationship Type="http://schemas.openxmlformats.org/officeDocument/2006/relationships/hyperlink" Target="https://grantcue.com/foundations/jhm-charitable-foundation-456821340" TargetMode="External" Id="rId2645"/><Relationship Type="http://schemas.openxmlformats.org/officeDocument/2006/relationships/hyperlink" Target="https://grantcue.com/foundations/the-rawley-foundation-xxxxx0008-766124547" TargetMode="External" Id="rId2646"/><Relationship Type="http://schemas.openxmlformats.org/officeDocument/2006/relationships/hyperlink" Target="https://grantcue.com/foundations/marek-family-foundation-746108373" TargetMode="External" Id="rId2647"/><Relationship Type="http://schemas.openxmlformats.org/officeDocument/2006/relationships/hyperlink" Target="https://grantcue.com/foundations/vashisht-foundation-743025296" TargetMode="External" Id="rId2648"/><Relationship Type="http://schemas.openxmlformats.org/officeDocument/2006/relationships/hyperlink" Target="https://grantcue.com/foundations/guill-family-foundation-inc-453999758" TargetMode="External" Id="rId2649"/><Relationship Type="http://schemas.openxmlformats.org/officeDocument/2006/relationships/hyperlink" Target="https://grantcue.com/foundations/dallas-seminary-found-vision-fund-752242740" TargetMode="External" Id="rId2650"/><Relationship Type="http://schemas.openxmlformats.org/officeDocument/2006/relationships/hyperlink" Target="https://grantcue.com/foundations/the-lester-and-sue-smith-foundation-270040023" TargetMode="External" Id="rId2651"/><Relationship Type="http://schemas.openxmlformats.org/officeDocument/2006/relationships/hyperlink" Target="https://grantcue.com/foundations/chesmar-foundation-464136065" TargetMode="External" Id="rId2652"/><Relationship Type="http://schemas.openxmlformats.org/officeDocument/2006/relationships/hyperlink" Target="https://grantcue.com/foundations/hillcrest-foundation-c-o-bank-of-america-na-756007565" TargetMode="External" Id="rId2653"/><Relationship Type="http://schemas.openxmlformats.org/officeDocument/2006/relationships/hyperlink" Target="https://grantcue.com/foundations/the-sarofim-foundation-237065248" TargetMode="External" Id="rId2654"/><Relationship Type="http://schemas.openxmlformats.org/officeDocument/2006/relationships/hyperlink" Target="https://grantcue.com/foundations/zorich-family-foundation-760664404" TargetMode="External" Id="rId2655"/><Relationship Type="http://schemas.openxmlformats.org/officeDocument/2006/relationships/hyperlink" Target="https://grantcue.com/foundations/jp-s-peace-love-and-happiness-foundation-274449810" TargetMode="External" Id="rId2656"/><Relationship Type="http://schemas.openxmlformats.org/officeDocument/2006/relationships/hyperlink" Target="https://grantcue.com/foundations/the-carl-a-davis-and-lois-e-davis-foundation-371648116" TargetMode="External" Id="rId2657"/><Relationship Type="http://schemas.openxmlformats.org/officeDocument/2006/relationships/hyperlink" Target="https://grantcue.com/foundations/cb-and-anita-branch-trust-james-l-drought-trustee-746431994" TargetMode="External" Id="rId2658"/><Relationship Type="http://schemas.openxmlformats.org/officeDocument/2006/relationships/hyperlink" Target="https://grantcue.com/foundations/the-donald-and-donna-adam-family-foundation-260080253" TargetMode="External" Id="rId2659"/><Relationship Type="http://schemas.openxmlformats.org/officeDocument/2006/relationships/hyperlink" Target="https://grantcue.com/foundations/the-medallion-foundation-inc-760141071" TargetMode="External" Id="rId2660"/><Relationship Type="http://schemas.openxmlformats.org/officeDocument/2006/relationships/hyperlink" Target="https://grantcue.com/foundations/the-debakey-medical-foundation-746053822" TargetMode="External" Id="rId2661"/><Relationship Type="http://schemas.openxmlformats.org/officeDocument/2006/relationships/hyperlink" Target="https://grantcue.com/foundations/cfp-foundation-760537479" TargetMode="External" Id="rId2662"/><Relationship Type="http://schemas.openxmlformats.org/officeDocument/2006/relationships/hyperlink" Target="https://grantcue.com/foundations/michael-and-alice-kuhn-foundation-742791217" TargetMode="External" Id="rId2663"/><Relationship Type="http://schemas.openxmlformats.org/officeDocument/2006/relationships/hyperlink" Target="https://lbvtrust.org/" TargetMode="External" Id="rId2664"/><Relationship Type="http://schemas.openxmlformats.org/officeDocument/2006/relationships/hyperlink" Target="https://grantcue.com/foundations/lamar-bruni-vergara-trust-746374699" TargetMode="External" Id="rId2665"/><Relationship Type="http://schemas.openxmlformats.org/officeDocument/2006/relationships/hyperlink" Target="https://grantcue.com/foundations/j-s-bridwell-foundation-756032988" TargetMode="External" Id="rId2666"/><Relationship Type="http://schemas.openxmlformats.org/officeDocument/2006/relationships/hyperlink" Target="https://grantcue.com/foundations/hargrove-hudson-charitable-trust-xxxxx8005-731128665" TargetMode="External" Id="rId2667"/><Relationship Type="http://schemas.openxmlformats.org/officeDocument/2006/relationships/hyperlink" Target="https://grantcue.com/foundations/tejemos-foundation-843851828" TargetMode="External" Id="rId2668"/><Relationship Type="http://schemas.openxmlformats.org/officeDocument/2006/relationships/hyperlink" Target="https://www.hoblitzelle.org/" TargetMode="External" Id="rId2669"/><Relationship Type="http://schemas.openxmlformats.org/officeDocument/2006/relationships/hyperlink" Target="https://grantcue.com/foundations/hoblitzelle-foundation-756003984" TargetMode="External" Id="rId2670"/><Relationship Type="http://schemas.openxmlformats.org/officeDocument/2006/relationships/hyperlink" Target="https://grantcue.com/foundations/ed-foundation-742804730" TargetMode="External" Id="rId2671"/><Relationship Type="http://schemas.openxmlformats.org/officeDocument/2006/relationships/hyperlink" Target="https://grantcue.com/foundations/e-dick-slaughter-trust-756007584" TargetMode="External" Id="rId2672"/><Relationship Type="http://schemas.openxmlformats.org/officeDocument/2006/relationships/hyperlink" Target="https://grantcue.com/foundations/merriman-foundation-237113720" TargetMode="External" Id="rId2673"/><Relationship Type="http://schemas.openxmlformats.org/officeDocument/2006/relationships/hyperlink" Target="https://grantcue.com/foundations/wolf-creek-charitable-foundation-c-o-baldwin-family-office-830310959" TargetMode="External" Id="rId2674"/><Relationship Type="http://schemas.openxmlformats.org/officeDocument/2006/relationships/hyperlink" Target="https://grantcue.com/foundations/the-charles-butt-foundation-901548640" TargetMode="External" Id="rId2675"/><Relationship Type="http://schemas.openxmlformats.org/officeDocument/2006/relationships/hyperlink" Target="https://grantcue.com/foundations/the-ct-bauer-foundation-463354831" TargetMode="External" Id="rId2676"/><Relationship Type="http://schemas.openxmlformats.org/officeDocument/2006/relationships/hyperlink" Target="https://grantcue.com/foundations/the-william-b-snyder-charitable-trust-dated-08-12-2020-876776928" TargetMode="External" Id="rId2677"/><Relationship Type="http://schemas.openxmlformats.org/officeDocument/2006/relationships/hyperlink" Target="https://grantcue.com/foundations/the-armstrong-foundation-841612524" TargetMode="External" Id="rId2678"/><Relationship Type="http://schemas.openxmlformats.org/officeDocument/2006/relationships/hyperlink" Target="https://voelckerfund.org/" TargetMode="External" Id="rId2679"/><Relationship Type="http://schemas.openxmlformats.org/officeDocument/2006/relationships/hyperlink" Target="https://grantcue.com/foundations/max-and-minnie-tomerlin-voelcker-fund-742985834" TargetMode="External" Id="rId2680"/><Relationship Type="http://schemas.openxmlformats.org/officeDocument/2006/relationships/hyperlink" Target="https://grantcue.com/foundations/the-glassell-family-foundation-inc-760295076" TargetMode="External" Id="rId2681"/><Relationship Type="http://schemas.openxmlformats.org/officeDocument/2006/relationships/hyperlink" Target="https://grantcue.com/foundations/the-marshall-heritage-foundation-467293385" TargetMode="External" Id="rId2682"/><Relationship Type="http://schemas.openxmlformats.org/officeDocument/2006/relationships/hyperlink" Target="https://www.ryanfoundation.com/" TargetMode="External" Id="rId2683"/><Relationship Type="http://schemas.openxmlformats.org/officeDocument/2006/relationships/hyperlink" Target="https://grantcue.com/foundations/thomas-m-helen-mckee-and-john-p-ryan-fo-john-p-ryan-foundation-inc-751879237" TargetMode="External" Id="rId2684"/><Relationship Type="http://schemas.openxmlformats.org/officeDocument/2006/relationships/hyperlink" Target="https://grantcue.com/foundations/andrew-delaney-foundation-760265537" TargetMode="External" Id="rId2685"/><Relationship Type="http://schemas.openxmlformats.org/officeDocument/2006/relationships/hyperlink" Target="https://www.jthershey.org/" TargetMode="External" Id="rId2686"/><Relationship Type="http://schemas.openxmlformats.org/officeDocument/2006/relationships/hyperlink" Target="https://grantcue.com/foundations/jacob-and-terese-hershey-foundation-746039126" TargetMode="External" Id="rId2687"/><Relationship Type="http://schemas.openxmlformats.org/officeDocument/2006/relationships/hyperlink" Target="https://grantcue.com/foundations/craig-and-galen-brown-foundation-760453555" TargetMode="External" Id="rId2688"/><Relationship Type="http://schemas.openxmlformats.org/officeDocument/2006/relationships/hyperlink" Target="https://rapoportfdn.org/" TargetMode="External" Id="rId2689"/><Relationship Type="http://schemas.openxmlformats.org/officeDocument/2006/relationships/hyperlink" Target="https://grantcue.com/foundations/bernard-and-audre-rapoport-foundation-742479712" TargetMode="External" Id="rId2690"/><Relationship Type="http://schemas.openxmlformats.org/officeDocument/2006/relationships/hyperlink" Target="https://grantcue.com/foundations/george-w-brackenridge-foundation-746034977" TargetMode="External" Id="rId2691"/><Relationship Type="http://schemas.openxmlformats.org/officeDocument/2006/relationships/hyperlink" Target="https://grantcue.com/foundations/william-a-brookshire-foundation-760594307" TargetMode="External" Id="rId2692"/><Relationship Type="http://schemas.openxmlformats.org/officeDocument/2006/relationships/hyperlink" Target="https://woodfoundationodessa.org/" TargetMode="External" Id="rId2693"/><Relationship Type="http://schemas.openxmlformats.org/officeDocument/2006/relationships/hyperlink" Target="https://grantcue.com/foundations/wood-family-foundation-inc-752806006" TargetMode="External" Id="rId2694"/><Relationship Type="http://schemas.openxmlformats.org/officeDocument/2006/relationships/hyperlink" Target="https://grantcue.com/foundations/john-r-and-greli-n-less-charitable-trust-fe324-862643196" TargetMode="External" Id="rId2695"/><Relationship Type="http://schemas.openxmlformats.org/officeDocument/2006/relationships/hyperlink" Target="https://grantcue.com/foundations/charitable-foundation-frost-f0359600-742058155" TargetMode="External" Id="rId2696"/><Relationship Type="http://schemas.openxmlformats.org/officeDocument/2006/relationships/hyperlink" Target="https://grantcue.com/foundations/the-marie-m-and-james-h-galloway-foundation-760314195" TargetMode="External" Id="rId2697"/><Relationship Type="http://schemas.openxmlformats.org/officeDocument/2006/relationships/hyperlink" Target="https://grantcue.com/foundations/edward-and-wilhelmina-ackerman-foundation-752681488" TargetMode="External" Id="rId2698"/><Relationship Type="http://schemas.openxmlformats.org/officeDocument/2006/relationships/hyperlink" Target="https://grantcue.com/foundations/wa-criswell-foundation-inc-237226473" TargetMode="External" Id="rId2699"/><Relationship Type="http://schemas.openxmlformats.org/officeDocument/2006/relationships/hyperlink" Target="https://grantcue.com/foundations/mark-a-chapman-foundation-364460345" TargetMode="External" Id="rId2700"/><Relationship Type="http://schemas.openxmlformats.org/officeDocument/2006/relationships/hyperlink" Target="https://grantcue.com/foundations/fw-bert-and-mae-dean-wheeler-foundation-262568303" TargetMode="External" Id="rId2701"/><Relationship Type="http://schemas.openxmlformats.org/officeDocument/2006/relationships/hyperlink" Target="https://grantcue.com/foundations/rooted-alliance-inc-830574010" TargetMode="External" Id="rId2702"/><Relationship Type="http://schemas.openxmlformats.org/officeDocument/2006/relationships/hyperlink" Target="https://grantcue.com/foundations/stephen-and-mary-birch-foundation-inc-221713022" TargetMode="External" Id="rId2703"/><Relationship Type="http://schemas.openxmlformats.org/officeDocument/2006/relationships/hyperlink" Target="https://grantcue.com/foundations/fant-foundation-926201398" TargetMode="External" Id="rId2704"/><Relationship Type="http://schemas.openxmlformats.org/officeDocument/2006/relationships/hyperlink" Target="https://grantcue.com/foundations/terry-and-kelly-crofoot-foundation-816161451" TargetMode="External" Id="rId2705"/><Relationship Type="http://schemas.openxmlformats.org/officeDocument/2006/relationships/hyperlink" Target="https://www.herzsteinfoundation.org/" TargetMode="External" Id="rId2706"/><Relationship Type="http://schemas.openxmlformats.org/officeDocument/2006/relationships/hyperlink" Target="https://grantcue.com/foundations/albert-and-ethel-herzstein-charitable-foundation-746070484" TargetMode="External" Id="rId2707"/><Relationship Type="http://schemas.openxmlformats.org/officeDocument/2006/relationships/hyperlink" Target="https://grantcue.com/foundations/the-zierk-family-foundation-462243181" TargetMode="External" Id="rId2708"/><Relationship Type="http://schemas.openxmlformats.org/officeDocument/2006/relationships/hyperlink" Target="https://thebealfoundation.org/" TargetMode="External" Id="rId2709"/><Relationship Type="http://schemas.openxmlformats.org/officeDocument/2006/relationships/hyperlink" Target="https://grantcue.com/foundations/beal-foundation-756034480" TargetMode="External" Id="rId2710"/><Relationship Type="http://schemas.openxmlformats.org/officeDocument/2006/relationships/hyperlink" Target="https://grantcue.com/foundations/the-kle-foundation-742860436" TargetMode="External" Id="rId2711"/><Relationship Type="http://schemas.openxmlformats.org/officeDocument/2006/relationships/hyperlink" Target="https://grantcue.com/foundations/jesse-w-couch-charitable-foundation-811587228" TargetMode="External" Id="rId2712"/><Relationship Type="http://schemas.openxmlformats.org/officeDocument/2006/relationships/hyperlink" Target="https://grantcue.com/foundations/kehe-cares-foundation-inc-474416998" TargetMode="External" Id="rId2713"/><Relationship Type="http://schemas.openxmlformats.org/officeDocument/2006/relationships/hyperlink" Target="https://grantcue.com/foundations/a-glimmer-of-hope-foundation-311758218" TargetMode="External" Id="rId2714"/><Relationship Type="http://schemas.openxmlformats.org/officeDocument/2006/relationships/hyperlink" Target="https://grantcue.com/foundations/the-sarah-and-ross-perot-jr-foundation-431964344" TargetMode="External" Id="rId2715"/><Relationship Type="http://schemas.openxmlformats.org/officeDocument/2006/relationships/hyperlink" Target="https://grantcue.com/foundations/the-twf-foundation-832391107" TargetMode="External" Id="rId2716"/><Relationship Type="http://schemas.openxmlformats.org/officeDocument/2006/relationships/hyperlink" Target="https://grantcue.com/foundations/caris-foundation-460510753" TargetMode="External" Id="rId2717"/><Relationship Type="http://schemas.openxmlformats.org/officeDocument/2006/relationships/hyperlink" Target="https://reacharitabletrust.org/" TargetMode="External" Id="rId2718"/><Relationship Type="http://schemas.openxmlformats.org/officeDocument/2006/relationships/hyperlink" Target="https://grantcue.com/foundations/rea-charitable-trust-263671567" TargetMode="External" Id="rId2719"/><Relationship Type="http://schemas.openxmlformats.org/officeDocument/2006/relationships/hyperlink" Target="https://www.henrymidland.org/" TargetMode="External" Id="rId2720"/><Relationship Type="http://schemas.openxmlformats.org/officeDocument/2006/relationships/hyperlink" Target="https://grantcue.com/foundations/the-henry-foundation-205861163" TargetMode="External" Id="rId2721"/><Relationship Type="http://schemas.openxmlformats.org/officeDocument/2006/relationships/hyperlink" Target="https://grantcue.com/foundations/the-lyda-hill-foundation-752708838" TargetMode="External" Id="rId2722"/><Relationship Type="http://schemas.openxmlformats.org/officeDocument/2006/relationships/hyperlink" Target="https://grantcue.com/foundations/tj-brown-and-ca-lupton-foundation-750992690" TargetMode="External" Id="rId2723"/><Relationship Type="http://schemas.openxmlformats.org/officeDocument/2006/relationships/hyperlink" Target="https://grantcue.com/foundations/the-alcon-foundation-inc-200166600" TargetMode="External" Id="rId2724"/><Relationship Type="http://schemas.openxmlformats.org/officeDocument/2006/relationships/hyperlink" Target="https://grantcue.com/foundations/leo-potishman-foundation-xxxxx3002-756314202" TargetMode="External" Id="rId2725"/><Relationship Type="http://schemas.openxmlformats.org/officeDocument/2006/relationships/hyperlink" Target="https://grantcue.com/foundations/garver-black-hilyard-family-foundation-760556696" TargetMode="External" Id="rId2726"/><Relationship Type="http://schemas.openxmlformats.org/officeDocument/2006/relationships/hyperlink" Target="https://grantcue.com/foundations/the-josephine-hughes-sterling-foundation-273664186" TargetMode="External" Id="rId2727"/><Relationship Type="http://schemas.openxmlformats.org/officeDocument/2006/relationships/hyperlink" Target="https://grantcue.com/foundations/the-gayden-family-foundation-756563143" TargetMode="External" Id="rId2728"/><Relationship Type="http://schemas.openxmlformats.org/officeDocument/2006/relationships/hyperlink" Target="https://grantcue.com/foundations/kozmetsky-family-foundation-472082155" TargetMode="External" Id="rId2729"/><Relationship Type="http://schemas.openxmlformats.org/officeDocument/2006/relationships/hyperlink" Target="https://grantcue.com/foundations/boone-family-foundation-261407294" TargetMode="External" Id="rId2730"/><Relationship Type="http://schemas.openxmlformats.org/officeDocument/2006/relationships/hyperlink" Target="https://grantcue.com/foundations/15th-street-foundation-882039595" TargetMode="External" Id="rId2731"/><Relationship Type="http://schemas.openxmlformats.org/officeDocument/2006/relationships/hyperlink" Target="https://grantcue.com/foundations/jon-and-linda-halbert-family-foundation-470929091" TargetMode="External" Id="rId2732"/><Relationship Type="http://schemas.openxmlformats.org/officeDocument/2006/relationships/hyperlink" Target="https://www.summerlee.org/" TargetMode="External" Id="rId2733"/><Relationship Type="http://schemas.openxmlformats.org/officeDocument/2006/relationships/hyperlink" Target="https://grantcue.com/foundations/the-summerlee-foundation-752252355" TargetMode="External" Id="rId2734"/><Relationship Type="http://schemas.openxmlformats.org/officeDocument/2006/relationships/hyperlink" Target="https://grantcue.com/foundations/harte-charitable-foundation-450489907" TargetMode="External" Id="rId2735"/><Relationship Type="http://schemas.openxmlformats.org/officeDocument/2006/relationships/hyperlink" Target="https://sadlerfamilyfoundation.org/" TargetMode="External" Id="rId2736"/><Relationship Type="http://schemas.openxmlformats.org/officeDocument/2006/relationships/hyperlink" Target="https://grantcue.com/foundations/sadler-family-foundation-752918989" TargetMode="External" Id="rId2737"/><Relationship Type="http://schemas.openxmlformats.org/officeDocument/2006/relationships/hyperlink" Target="https://johnsdunnfoundation.org/" TargetMode="External" Id="rId2738"/><Relationship Type="http://schemas.openxmlformats.org/officeDocument/2006/relationships/hyperlink" Target="https://grantcue.com/foundations/john-s-dunn-foundation-741933660" TargetMode="External" Id="rId2739"/><Relationship Type="http://schemas.openxmlformats.org/officeDocument/2006/relationships/hyperlink" Target="https://grantcue.com/foundations/good-start-foundation-272983295" TargetMode="External" Id="rId2740"/><Relationship Type="http://schemas.openxmlformats.org/officeDocument/2006/relationships/hyperlink" Target="https://grantcue.com/foundations/james-a-buddy-davidson-charitable-foundation-731627705" TargetMode="External" Id="rId2741"/><Relationship Type="http://schemas.openxmlformats.org/officeDocument/2006/relationships/hyperlink" Target="https://grantcue.com/foundations/ken-w-davis-foundation-756012722" TargetMode="External" Id="rId2742"/><Relationship Type="http://schemas.openxmlformats.org/officeDocument/2006/relationships/hyperlink" Target="https://grantcue.com/foundations/dickson-allen-foundation-746052983" TargetMode="External" Id="rId2743"/><Relationship Type="http://schemas.openxmlformats.org/officeDocument/2006/relationships/hyperlink" Target="https://grantcue.com/foundations/elma-dill-russell-spencer-foundation-746060515" TargetMode="External" Id="rId2744"/><Relationship Type="http://schemas.openxmlformats.org/officeDocument/2006/relationships/hyperlink" Target="https://grantcue.com/foundations/the-jensen-project-inc-843529599" TargetMode="External" Id="rId2745"/><Relationship Type="http://schemas.openxmlformats.org/officeDocument/2006/relationships/hyperlink" Target="https://grantcue.com/foundations/tlc-foundation-from-the-heart-465732072" TargetMode="External" Id="rId2746"/><Relationship Type="http://schemas.openxmlformats.org/officeDocument/2006/relationships/hyperlink" Target="https://grantcue.com/foundations/marti-foundation-752265837" TargetMode="External" Id="rId2747"/><Relationship Type="http://schemas.openxmlformats.org/officeDocument/2006/relationships/hyperlink" Target="https://grantcue.com/foundations/william-a-solomene-charitable-foundation-813593260" TargetMode="External" Id="rId2748"/><Relationship Type="http://schemas.openxmlformats.org/officeDocument/2006/relationships/hyperlink" Target="https://grantcue.com/foundations/texas-civil-war-museum-inc-010743190" TargetMode="External" Id="rId2749"/><Relationship Type="http://schemas.openxmlformats.org/officeDocument/2006/relationships/hyperlink" Target="https://grantcue.com/foundations/luther-and-teresa-king-family-foundation-203781741" TargetMode="External" Id="rId2750"/><Relationship Type="http://schemas.openxmlformats.org/officeDocument/2006/relationships/hyperlink" Target="https://grantcue.com/foundations/flora-cameron-foundation-746038681" TargetMode="External" Id="rId2751"/><Relationship Type="http://schemas.openxmlformats.org/officeDocument/2006/relationships/hyperlink" Target="https://grantcue.com/foundations/posey-family-foundation-752768325" TargetMode="External" Id="rId2752"/><Relationship Type="http://schemas.openxmlformats.org/officeDocument/2006/relationships/hyperlink" Target="https://grantcue.com/foundations/hansen-stewardship-foundation-872557013" TargetMode="External" Id="rId2753"/><Relationship Type="http://schemas.openxmlformats.org/officeDocument/2006/relationships/hyperlink" Target="https://www.thearcherfoundation.org/" TargetMode="External" Id="rId2754"/><Relationship Type="http://schemas.openxmlformats.org/officeDocument/2006/relationships/hyperlink" Target="https://grantcue.com/foundations/james-b-and-lois-r-archer-charitable-foundation-453326925" TargetMode="External" Id="rId2755"/><Relationship Type="http://schemas.openxmlformats.org/officeDocument/2006/relationships/hyperlink" Target="https://grantcue.com/foundations/halliburton-foundation-inc-751212458" TargetMode="External" Id="rId2756"/><Relationship Type="http://schemas.openxmlformats.org/officeDocument/2006/relationships/hyperlink" Target="https://grantcue.com/foundations/ednamae-walsh-charitable-trust-996524386" TargetMode="External" Id="rId2757"/><Relationship Type="http://schemas.openxmlformats.org/officeDocument/2006/relationships/hyperlink" Target="https://grantcue.com/foundations/a-r-tony-and-maria-j-sanchez-family-foundation-742835977" TargetMode="External" Id="rId2758"/><Relationship Type="http://schemas.openxmlformats.org/officeDocument/2006/relationships/hyperlink" Target="http://www.1687foundation.com/" TargetMode="External" Id="rId2759"/><Relationship Type="http://schemas.openxmlformats.org/officeDocument/2006/relationships/hyperlink" Target="https://grantcue.com/foundations/the-1687-foundation-c-o-debbie-galloway-263772474" TargetMode="External" Id="rId2760"/><Relationship Type="http://schemas.openxmlformats.org/officeDocument/2006/relationships/hyperlink" Target="https://grantcue.com/foundations/welborn-payne-endowment-trust-c-o-prosperity-bank-trustee-756435671" TargetMode="External" Id="rId2761"/><Relationship Type="http://schemas.openxmlformats.org/officeDocument/2006/relationships/hyperlink" Target="https://grantcue.com/foundations/the-schmetterling-foundation-274267762" TargetMode="External" Id="rId2762"/><Relationship Type="http://schemas.openxmlformats.org/officeDocument/2006/relationships/hyperlink" Target="https://grantcue.com/foundations/elizabeth-huth-coates-charitable-foundation-of-1992-746399782" TargetMode="External" Id="rId2763"/><Relationship Type="http://schemas.openxmlformats.org/officeDocument/2006/relationships/hyperlink" Target="https://grantcue.com/foundations/the-goldsbury-foundation-742780083" TargetMode="External" Id="rId2764"/><Relationship Type="http://schemas.openxmlformats.org/officeDocument/2006/relationships/hyperlink" Target="https://grantcue.com/foundations/shepherd-5-points-family-foundation-453820534" TargetMode="External" Id="rId2765"/><Relationship Type="http://schemas.openxmlformats.org/officeDocument/2006/relationships/hyperlink" Target="https://grantcue.com/foundations/the-barilla-foundation-inc-475446103" TargetMode="External" Id="rId2766"/><Relationship Type="http://schemas.openxmlformats.org/officeDocument/2006/relationships/hyperlink" Target="https://grantcue.com/foundations/the-nation-foundation-formerly-known-as-james-and-sally-nation-foundation-752942544" TargetMode="External" Id="rId2767"/><Relationship Type="http://schemas.openxmlformats.org/officeDocument/2006/relationships/hyperlink" Target="https://www.peterson.foundation/" TargetMode="External" Id="rId2768"/><Relationship Type="http://schemas.openxmlformats.org/officeDocument/2006/relationships/hyperlink" Target="https://grantcue.com/foundations/hal-and-charlie-peterson-foundation-and-fd-mgmt-trust-741109626" TargetMode="External" Id="rId2769"/><Relationship Type="http://schemas.openxmlformats.org/officeDocument/2006/relationships/hyperlink" Target="https://grantcue.com/foundations/the-kodosky-foundation-742802674" TargetMode="External" Id="rId2770"/><Relationship Type="http://schemas.openxmlformats.org/officeDocument/2006/relationships/hyperlink" Target="https://grantcue.com/foundations/warren-charitable-foundation-300490635" TargetMode="External" Id="rId2771"/><Relationship Type="http://schemas.openxmlformats.org/officeDocument/2006/relationships/hyperlink" Target="https://grantcue.com/foundations/m-r-and-evelyn-hudson-foundation-481107753" TargetMode="External" Id="rId2772"/><Relationship Type="http://schemas.openxmlformats.org/officeDocument/2006/relationships/hyperlink" Target="https://www.doswellfoundation.org/" TargetMode="External" Id="rId2773"/><Relationship Type="http://schemas.openxmlformats.org/officeDocument/2006/relationships/hyperlink" Target="https://grantcue.com/foundations/doswell-foundation-262767135" TargetMode="External" Id="rId2774"/><Relationship Type="http://schemas.openxmlformats.org/officeDocument/2006/relationships/hyperlink" Target="https://grantcue.com/foundations/hl-brown-jr-family-foundation-261223638" TargetMode="External" Id="rId2775"/><Relationship Type="http://schemas.openxmlformats.org/officeDocument/2006/relationships/hyperlink" Target="https://www.andrews.foundation/" TargetMode="External" Id="rId2776"/><Relationship Type="http://schemas.openxmlformats.org/officeDocument/2006/relationships/hyperlink" Target="https://grantcue.com/foundations/paul-e-andrews-jr-foundation-261516686" TargetMode="External" Id="rId2777"/><Relationship Type="http://schemas.openxmlformats.org/officeDocument/2006/relationships/hyperlink" Target="https://grantcue.com/foundations/the-energy-transfersunoco-foundation-203459268" TargetMode="External" Id="rId2778"/><Relationship Type="http://schemas.openxmlformats.org/officeDocument/2006/relationships/hyperlink" Target="https://grantcue.com/foundations/h-e-butt-foundation-741239819" TargetMode="External" Id="rId2779"/><Relationship Type="http://schemas.openxmlformats.org/officeDocument/2006/relationships/hyperlink" Target="https://grantcue.com/foundations/mr-and-mrs-nelson-rusche-foundation-311741790" TargetMode="External" Id="rId2780"/><Relationship Type="http://schemas.openxmlformats.org/officeDocument/2006/relationships/hyperlink" Target="https://grantcue.com/foundations/fred-and-mabel-r-parks-foundation-760122692" TargetMode="External" Id="rId2781"/><Relationship Type="http://schemas.openxmlformats.org/officeDocument/2006/relationships/hyperlink" Target="https://www.rockfund.org/" TargetMode="External" Id="rId2782"/><Relationship Type="http://schemas.openxmlformats.org/officeDocument/2006/relationships/hyperlink" Target="https://grantcue.com/foundations/rockwell-fund-inc-746040258" TargetMode="External" Id="rId2783"/><Relationship Type="http://schemas.openxmlformats.org/officeDocument/2006/relationships/hyperlink" Target="https://grantcue.com/foundations/madison-charitable-foundation-inc-261147137" TargetMode="External" Id="rId2784"/><Relationship Type="http://schemas.openxmlformats.org/officeDocument/2006/relationships/hyperlink" Target="https://grantcue.com/foundations/katherine-c-carmody-charitable-tuw-306737897" TargetMode="External" Id="rId2785"/><Relationship Type="http://schemas.openxmlformats.org/officeDocument/2006/relationships/hyperlink" Target="https://grantcue.com/foundations/the-halperin-foundation-752294319" TargetMode="External" Id="rId2786"/><Relationship Type="http://schemas.openxmlformats.org/officeDocument/2006/relationships/hyperlink" Target="https://grantcue.com/foundations/the-holthouse-foundation-for-kids-c-o-michael-holthouse-760620426" TargetMode="External" Id="rId2787"/><Relationship Type="http://schemas.openxmlformats.org/officeDocument/2006/relationships/hyperlink" Target="https://grantcue.com/foundations/the-o-connor-and-hewitt-foundation-742527227" TargetMode="External" Id="rId2788"/><Relationship Type="http://schemas.openxmlformats.org/officeDocument/2006/relationships/hyperlink" Target="https://grantcue.com/foundations/davis-charitable-trust-c-o-the-northern-trust-company-746456780" TargetMode="External" Id="rId2789"/><Relationship Type="http://schemas.openxmlformats.org/officeDocument/2006/relationships/hyperlink" Target="https://grantcue.com/foundations/the-favrot-fund-760638639" TargetMode="External" Id="rId2790"/><Relationship Type="http://schemas.openxmlformats.org/officeDocument/2006/relationships/hyperlink" Target="https://grantcue.com/foundations/howard-e-butt-iii-and-pamela-c-butt-family-fd-883919527" TargetMode="External" Id="rId2791"/><Relationship Type="http://schemas.openxmlformats.org/officeDocument/2006/relationships/hyperlink" Target="https://grantcue.com/foundations/harvey-r-houck-jr-and-patricia-w-houck-foundation-inc-760435413" TargetMode="External" Id="rId2792"/><Relationship Type="http://schemas.openxmlformats.org/officeDocument/2006/relationships/hyperlink" Target="https://grantcue.com/foundations/jh-harvey-trust-746031695" TargetMode="External" Id="rId2793"/><Relationship Type="http://schemas.openxmlformats.org/officeDocument/2006/relationships/hyperlink" Target="https://grantcue.com/foundations/dora-roberts-foundation-fi-xxxxx4008-756013899" TargetMode="External" Id="rId2794"/><Relationship Type="http://schemas.openxmlformats.org/officeDocument/2006/relationships/hyperlink" Target="https://grantcue.com/foundations/sms-millwala-charitable-foundation-823743502" TargetMode="External" Id="rId2795"/><Relationship Type="http://schemas.openxmlformats.org/officeDocument/2006/relationships/hyperlink" Target="https://grantcue.com/foundations/amon-g-carter-star-tele-emply-fund-756014850" TargetMode="External" Id="rId2796"/><Relationship Type="http://schemas.openxmlformats.org/officeDocument/2006/relationships/hyperlink" Target="https://grantcue.com/foundations/the-woodforest-charitable-foundation-202516951" TargetMode="External" Id="rId2797"/><Relationship Type="http://schemas.openxmlformats.org/officeDocument/2006/relationships/hyperlink" Target="https://grantcue.com/foundations/first-fruit-inc-953081605" TargetMode="External" Id="rId2798"/><Relationship Type="http://schemas.openxmlformats.org/officeDocument/2006/relationships/hyperlink" Target="https://grantcue.com/foundations/perry-family-foundation-467158708" TargetMode="External" Id="rId2799"/><Relationship Type="http://schemas.openxmlformats.org/officeDocument/2006/relationships/hyperlink" Target="https://grantcue.com/foundations/pryor-myra-stafford-char-tr-f0030100-746417499" TargetMode="External" Id="rId2800"/><Relationship Type="http://schemas.openxmlformats.org/officeDocument/2006/relationships/hyperlink" Target="https://grantcue.com/foundations/crystelle-waggoner-charitable-trust-751881219" TargetMode="External" Id="rId2801"/><Relationship Type="http://schemas.openxmlformats.org/officeDocument/2006/relationships/hyperlink" Target="https://grantcue.com/foundations/march-family-foundation-204705723" TargetMode="External" Id="rId2802"/><Relationship Type="http://schemas.openxmlformats.org/officeDocument/2006/relationships/hyperlink" Target="https://grantcue.com/foundations/folsom-point-charities-830693519" TargetMode="External" Id="rId2803"/><Relationship Type="http://schemas.openxmlformats.org/officeDocument/2006/relationships/hyperlink" Target="https://grantcue.com/foundations/broughton-foundation-trust-756395131" TargetMode="External" Id="rId2804"/><Relationship Type="http://schemas.openxmlformats.org/officeDocument/2006/relationships/hyperlink" Target="https://grantcue.com/foundations/the-kaleta-a-doolin-foundation-752764775" TargetMode="External" Id="rId2805"/><Relationship Type="http://schemas.openxmlformats.org/officeDocument/2006/relationships/hyperlink" Target="https://grantcue.com/foundations/rushing-river-foundation-814739178" TargetMode="External" Id="rId2806"/><Relationship Type="http://schemas.openxmlformats.org/officeDocument/2006/relationships/hyperlink" Target="https://grantcue.com/foundations/param-hansa-philanthropies-inc-863512755" TargetMode="External" Id="rId2807"/><Relationship Type="http://schemas.openxmlformats.org/officeDocument/2006/relationships/hyperlink" Target="https://grantcue.com/foundations/global-charitable-foundation-inc-710933030" TargetMode="External" Id="rId2808"/><Relationship Type="http://schemas.openxmlformats.org/officeDocument/2006/relationships/hyperlink" Target="https://grantcue.com/foundations/craig-and-carrie-levering-charitable-foundation-471999350" TargetMode="External" Id="rId2809"/><Relationship Type="http://schemas.openxmlformats.org/officeDocument/2006/relationships/hyperlink" Target="https://grantcue.com/foundations/alice-kleberg-reynolds-meyer-foundat-a0479800-742847652" TargetMode="External" Id="rId2810"/><Relationship Type="http://schemas.openxmlformats.org/officeDocument/2006/relationships/hyperlink" Target="https://grantcue.com/foundations/four-lee-foundation-472055080" TargetMode="External" Id="rId2811"/><Relationship Type="http://schemas.openxmlformats.org/officeDocument/2006/relationships/hyperlink" Target="https://grantcue.com/foundations/mark-paul-terk-charitable-trust-806084948" TargetMode="External" Id="rId2812"/><Relationship Type="http://schemas.openxmlformats.org/officeDocument/2006/relationships/hyperlink" Target="https://grantcue.com/foundations/castle-hills-schools-foundation-inc-752732689" TargetMode="External" Id="rId2813"/><Relationship Type="http://schemas.openxmlformats.org/officeDocument/2006/relationships/hyperlink" Target="https://grantcue.com/foundations/james-and-dorothy-doss-foundation-inc-756170120" TargetMode="External" Id="rId2814"/><Relationship Type="http://schemas.openxmlformats.org/officeDocument/2006/relationships/hyperlink" Target="https://grantcue.com/foundations/the-cabin-foundation-261468027" TargetMode="External" Id="rId2815"/><Relationship Type="http://schemas.openxmlformats.org/officeDocument/2006/relationships/hyperlink" Target="https://grantcue.com/foundations/the-humphreys-foundation-746061381" TargetMode="External" Id="rId2816"/><Relationship Type="http://schemas.openxmlformats.org/officeDocument/2006/relationships/hyperlink" Target="https://grantcue.com/foundations/jc-ferguson-foundation-inc-752539175" TargetMode="External" Id="rId2817"/><Relationship Type="http://schemas.openxmlformats.org/officeDocument/2006/relationships/hyperlink" Target="https://grantcue.com/foundations/the-fain-foundation-756016679" TargetMode="External" Id="rId2818"/><Relationship Type="http://schemas.openxmlformats.org/officeDocument/2006/relationships/hyperlink" Target="https://grantcue.com/foundations/james-i-perkins-family-foundation-020762991" TargetMode="External" Id="rId2819"/><Relationship Type="http://schemas.openxmlformats.org/officeDocument/2006/relationships/hyperlink" Target="https://grantcue.com/foundations/buena-vista-foundation-742869876" TargetMode="External" Id="rId2820"/><Relationship Type="http://schemas.openxmlformats.org/officeDocument/2006/relationships/hyperlink" Target="https://grantcue.com/foundations/joe-barnhart-foundation-384007055" TargetMode="External" Id="rId2821"/><Relationship Type="http://schemas.openxmlformats.org/officeDocument/2006/relationships/hyperlink" Target="https://grantcue.com/foundations/bright-family-foundation-921760586" TargetMode="External" Id="rId2822"/><Relationship Type="http://schemas.openxmlformats.org/officeDocument/2006/relationships/hyperlink" Target="https://grantcue.com/foundations/burns-family-foundation-366051686" TargetMode="External" Id="rId2823"/><Relationship Type="http://schemas.openxmlformats.org/officeDocument/2006/relationships/hyperlink" Target="https://grantcue.com/foundations/jlh-foundation-760668991" TargetMode="External" Id="rId2824"/><Relationship Type="http://schemas.openxmlformats.org/officeDocument/2006/relationships/hyperlink" Target="http://wdkelley.org/" TargetMode="External" Id="rId2825"/><Relationship Type="http://schemas.openxmlformats.org/officeDocument/2006/relationships/hyperlink" Target="https://grantcue.com/foundations/w-d-kelley-foundation-743007226" TargetMode="External" Id="rId2826"/><Relationship Type="http://schemas.openxmlformats.org/officeDocument/2006/relationships/hyperlink" Target="https://grantcue.com/foundations/more-than-the-move-foundation-dba-hope-legacy-collective-814171814" TargetMode="External" Id="rId2827"/><Relationship Type="http://schemas.openxmlformats.org/officeDocument/2006/relationships/hyperlink" Target="https://grantcue.com/foundations/harry-s-moss-heart-trust-756147501" TargetMode="External" Id="rId2828"/><Relationship Type="http://schemas.openxmlformats.org/officeDocument/2006/relationships/hyperlink" Target="https://grantcue.com/foundations/the-mary-h-cain-foundation-208483925" TargetMode="External" Id="rId2829"/><Relationship Type="http://schemas.openxmlformats.org/officeDocument/2006/relationships/hyperlink" Target="https://grantcue.com/foundations/william-a-badger-foundation-746087935" TargetMode="External" Id="rId2830"/><Relationship Type="http://schemas.openxmlformats.org/officeDocument/2006/relationships/hyperlink" Target="https://grantcue.com/foundations/muriel-f-siebert-foundation-inc-136266367" TargetMode="External" Id="rId2831"/><Relationship Type="http://schemas.openxmlformats.org/officeDocument/2006/relationships/hyperlink" Target="https://grantcue.com/foundations/jeff-t-green-family-foundation-851347482" TargetMode="External" Id="rId2832"/><Relationship Type="http://schemas.openxmlformats.org/officeDocument/2006/relationships/hyperlink" Target="https://www.sterlingturnerfoundation.org/" TargetMode="External" Id="rId2833"/><Relationship Type="http://schemas.openxmlformats.org/officeDocument/2006/relationships/hyperlink" Target="https://grantcue.com/foundations/sterling-turner-foundation-741460482" TargetMode="External" Id="rId2834"/><Relationship Type="http://schemas.openxmlformats.org/officeDocument/2006/relationships/hyperlink" Target="https://grantcue.com/foundations/matejek-family-foundation-262169966" TargetMode="External" Id="rId2835"/><Relationship Type="http://schemas.openxmlformats.org/officeDocument/2006/relationships/hyperlink" Target="https://www.beasleyfoundation.org/" TargetMode="External" Id="rId2836"/><Relationship Type="http://schemas.openxmlformats.org/officeDocument/2006/relationships/hyperlink" Target="https://grantcue.com/foundations/theodore-and-beulah-beasley-foundation-inc-756035806" TargetMode="External" Id="rId2837"/><Relationship Type="http://schemas.openxmlformats.org/officeDocument/2006/relationships/hyperlink" Target="https://grantcue.com/foundations/wayne-and-jo-ann-moore-charitable-foundation-204808454" TargetMode="External" Id="rId2838"/><Relationship Type="http://schemas.openxmlformats.org/officeDocument/2006/relationships/hyperlink" Target="https://grantcue.com/foundations/velma-lee-and-john-harvey-robinson-charitable-founda-742300129" TargetMode="External" Id="rId2839"/><Relationship Type="http://schemas.openxmlformats.org/officeDocument/2006/relationships/hyperlink" Target="https://grantcue.com/foundations/thomas-g-and-nancy-j-macrini-foundation-760641778" TargetMode="External" Id="rId2840"/><Relationship Type="http://schemas.openxmlformats.org/officeDocument/2006/relationships/hyperlink" Target="https://grantcue.com/foundations/melbern-g-and-susanne-m-glasscock-foundation-760380195" TargetMode="External" Id="rId2841"/><Relationship Type="http://schemas.openxmlformats.org/officeDocument/2006/relationships/hyperlink" Target="https://grantcue.com/foundations/strake-foundation-760041524" TargetMode="External" Id="rId2842"/><Relationship Type="http://schemas.openxmlformats.org/officeDocument/2006/relationships/hyperlink" Target="https://grantcue.com/foundations/areli-foundation-inc-844836228" TargetMode="External" Id="rId2843"/><Relationship Type="http://schemas.openxmlformats.org/officeDocument/2006/relationships/hyperlink" Target="https://thecameronfoundation.com/" TargetMode="External" Id="rId2844"/><Relationship Type="http://schemas.openxmlformats.org/officeDocument/2006/relationships/hyperlink" Target="https://grantcue.com/foundations/harry-s-and-isabel-c-cameron-foundation-sentinel-trust-company-746073312" TargetMode="External" Id="rId2845"/><Relationship Type="http://schemas.openxmlformats.org/officeDocument/2006/relationships/hyperlink" Target="https://grantcue.com/foundations/the-wt-and-louise-j-moran-foundation-760513027" TargetMode="External" Id="rId2846"/><Relationship Type="http://schemas.openxmlformats.org/officeDocument/2006/relationships/hyperlink" Target="https://grantcue.com/foundations/seven-cities-foundation-320181077" TargetMode="External" Id="rId2847"/><Relationship Type="http://schemas.openxmlformats.org/officeDocument/2006/relationships/hyperlink" Target="https://www.mfffscholarship.com/" TargetMode="External" Id="rId2848"/><Relationship Type="http://schemas.openxmlformats.org/officeDocument/2006/relationships/hyperlink" Target="https://grantcue.com/foundations/marvy-finger-family-foundation-760625865" TargetMode="External" Id="rId2849"/><Relationship Type="http://schemas.openxmlformats.org/officeDocument/2006/relationships/hyperlink" Target="https://grantcue.com/foundations/the-constantin-foundation-inc-205150433" TargetMode="External" Id="rId2850"/><Relationship Type="http://schemas.openxmlformats.org/officeDocument/2006/relationships/hyperlink" Target="https://www.sunnysidetexas.org/" TargetMode="External" Id="rId2851"/><Relationship Type="http://schemas.openxmlformats.org/officeDocument/2006/relationships/hyperlink" Target="https://grantcue.com/foundations/sunnyside-foundation-inc-756037004" TargetMode="External" Id="rId2852"/><Relationship Type="http://schemas.openxmlformats.org/officeDocument/2006/relationships/hyperlink" Target="https://grantcue.com/foundations/turningpoint-foundation-203979782" TargetMode="External" Id="rId2853"/><Relationship Type="http://schemas.openxmlformats.org/officeDocument/2006/relationships/hyperlink" Target="https://grantcue.com/foundations/charles-and-lois-marie-bright-foundation-752717755" TargetMode="External" Id="rId2854"/><Relationship Type="http://schemas.openxmlformats.org/officeDocument/2006/relationships/hyperlink" Target="https://grantcue.com/foundations/caesar-kleberg-foundation-for-wildlife-conservation-746038766" TargetMode="External" Id="rId2855"/><Relationship Type="http://schemas.openxmlformats.org/officeDocument/2006/relationships/hyperlink" Target="https://grantcue.com/foundations/baker-hughes-foundation-760441292" TargetMode="External" Id="rId2856"/><Relationship Type="http://schemas.openxmlformats.org/officeDocument/2006/relationships/hyperlink" Target="https://grantcue.com/foundations/the-tnd-family-foundation-843533824" TargetMode="External" Id="rId2857"/><Relationship Type="http://schemas.openxmlformats.org/officeDocument/2006/relationships/hyperlink" Target="https://grantcue.com/foundations/walton-rick-and-kathy-charitable-tr-fdn-836559486" TargetMode="External" Id="rId2858"/><Relationship Type="http://schemas.openxmlformats.org/officeDocument/2006/relationships/hyperlink" Target="https://grantcue.com/foundations/the-james-and-joan-lindsey-family-foundation-770390011" TargetMode="External" Id="rId2859"/><Relationship Type="http://schemas.openxmlformats.org/officeDocument/2006/relationships/hyperlink" Target="https://grantcue.com/foundations/betty-stieren-kelso-foundation-742442790" TargetMode="External" Id="rId2860"/><Relationship Type="http://schemas.openxmlformats.org/officeDocument/2006/relationships/hyperlink" Target="https://grantcue.com/foundations/the-stanton-foundation-760208595" TargetMode="External" Id="rId2861"/><Relationship Type="http://schemas.openxmlformats.org/officeDocument/2006/relationships/hyperlink" Target="https://grantcue.com/foundations/bellevue-foundation-475614070" TargetMode="External" Id="rId2862"/><Relationship Type="http://schemas.openxmlformats.org/officeDocument/2006/relationships/hyperlink" Target="https://grantcue.com/foundations/sam-and-helga-feldman-foundation-262508550" TargetMode="External" Id="rId2863"/><Relationship Type="http://schemas.openxmlformats.org/officeDocument/2006/relationships/hyperlink" Target="https://grantcue.com/foundations/norman-m-kronick-fort-worth-foundation-463376600" TargetMode="External" Id="rId2864"/><Relationship Type="http://schemas.openxmlformats.org/officeDocument/2006/relationships/hyperlink" Target="https://grantcue.com/foundations/nicholas-martin-jr-family-foundation-383352952" TargetMode="External" Id="rId2865"/><Relationship Type="http://schemas.openxmlformats.org/officeDocument/2006/relationships/hyperlink" Target="https://grantcue.com/foundations/alcon-cares-inc-204118713" TargetMode="External" Id="rId2866"/><Relationship Type="http://schemas.openxmlformats.org/officeDocument/2006/relationships/hyperlink" Target="https://www.8020foundation.com/" TargetMode="External" Id="rId2867"/><Relationship Type="http://schemas.openxmlformats.org/officeDocument/2006/relationships/hyperlink" Target="https://grantcue.com/foundations/80-20-foundation-200683200" TargetMode="External" Id="rId2868"/><Relationship Type="http://schemas.openxmlformats.org/officeDocument/2006/relationships/hyperlink" Target="https://grantcue.com/foundations/ladies-of-charity-of-austin-742800949" TargetMode="External" Id="rId2869"/><Relationship Type="http://schemas.openxmlformats.org/officeDocument/2006/relationships/hyperlink" Target="https://tobinendowment.org/" TargetMode="External" Id="rId2870"/><Relationship Type="http://schemas.openxmlformats.org/officeDocument/2006/relationships/hyperlink" Target="https://grantcue.com/foundations/the-tobin-endowment-746478848" TargetMode="External" Id="rId2871"/><Relationship Type="http://schemas.openxmlformats.org/officeDocument/2006/relationships/hyperlink" Target="https://grantcue.com/foundations/perry-and-ruby-stevens-charitable-foundation-204169959" TargetMode="External" Id="rId2872"/><Relationship Type="http://schemas.openxmlformats.org/officeDocument/2006/relationships/hyperlink" Target="https://grantcue.com/foundations/butt-rogers-charitable-trust-920550245" TargetMode="External" Id="rId2873"/><Relationship Type="http://schemas.openxmlformats.org/officeDocument/2006/relationships/hyperlink" Target="https://grantcue.com/foundations/the-reaud-charitable-foundation-inc-760291657" TargetMode="External" Id="rId2874"/><Relationship Type="http://schemas.openxmlformats.org/officeDocument/2006/relationships/hyperlink" Target="https://grantcue.com/foundations/apgar-foundation-inc-223772118" TargetMode="External" Id="rId2875"/><Relationship Type="http://schemas.openxmlformats.org/officeDocument/2006/relationships/hyperlink" Target="https://grantcue.com/foundations/the-holt-catania-foundation-843830277" TargetMode="External" Id="rId2876"/><Relationship Type="http://schemas.openxmlformats.org/officeDocument/2006/relationships/hyperlink" Target="https://grantcue.com/foundations/kuzma-foundation-854202256" TargetMode="External" Id="rId2877"/><Relationship Type="http://schemas.openxmlformats.org/officeDocument/2006/relationships/hyperlink" Target="https://grantcue.com/foundations/ksl-family-foundation-921081180" TargetMode="External" Id="rId2878"/><Relationship Type="http://schemas.openxmlformats.org/officeDocument/2006/relationships/hyperlink" Target="https://grantcue.com/foundations/cheniere-foundation-822691447" TargetMode="External" Id="rId2879"/><Relationship Type="http://schemas.openxmlformats.org/officeDocument/2006/relationships/hyperlink" Target="https://grantcue.com/foundations/john-and-maurine-cox-foundation-752536459" TargetMode="External" Id="rId2880"/><Relationship Type="http://schemas.openxmlformats.org/officeDocument/2006/relationships/hyperlink" Target="https://grantcue.com/foundations/the-wortham-foundation-inc-741334356" TargetMode="External" Id="rId2881"/><Relationship Type="http://schemas.openxmlformats.org/officeDocument/2006/relationships/hyperlink" Target="https://grantcue.com/foundations/la-brasada-foundation-742960699" TargetMode="External" Id="rId2882"/><Relationship Type="http://schemas.openxmlformats.org/officeDocument/2006/relationships/hyperlink" Target="https://grantcue.com/foundations/kisco-cares-foundation-c-o-kisco-senior-living-272239057" TargetMode="External" Id="rId2883"/><Relationship Type="http://schemas.openxmlformats.org/officeDocument/2006/relationships/hyperlink" Target="https://grantcue.com/foundations/the-prairie-foundation-756012458" TargetMode="External" Id="rId2884"/><Relationship Type="http://schemas.openxmlformats.org/officeDocument/2006/relationships/hyperlink" Target="https://grantcue.com/foundations/navarro-community-foundation-750800663" TargetMode="External" Id="rId2885"/><Relationship Type="http://schemas.openxmlformats.org/officeDocument/2006/relationships/hyperlink" Target="https://grantcue.com/foundations/the-jeanie-wyatt-family-foundation-844191520" TargetMode="External" Id="rId2886"/><Relationship Type="http://schemas.openxmlformats.org/officeDocument/2006/relationships/hyperlink" Target="https://www.sumnersfoundation.org/" TargetMode="External" Id="rId2887"/><Relationship Type="http://schemas.openxmlformats.org/officeDocument/2006/relationships/hyperlink" Target="https://grantcue.com/foundations/the-sumners-foundation-752734032" TargetMode="External" Id="rId2888"/><Relationship Type="http://schemas.openxmlformats.org/officeDocument/2006/relationships/hyperlink" Target="https://grantcue.com/foundations/truman-and-anita-arnold-foundation-710811364" TargetMode="External" Id="rId2889"/><Relationship Type="http://schemas.openxmlformats.org/officeDocument/2006/relationships/hyperlink" Target="https://grantcue.com/foundations/the-deason-foundation-752715549" TargetMode="External" Id="rId2890"/><Relationship Type="http://schemas.openxmlformats.org/officeDocument/2006/relationships/hyperlink" Target="https://grantcue.com/foundations/the-carolyn-j-and-robert-j-allison-jr-family-foundation-760539246" TargetMode="External" Id="rId2891"/><Relationship Type="http://schemas.openxmlformats.org/officeDocument/2006/relationships/hyperlink" Target="https://grantcue.com/foundations/gordon-a-cain-foundation-208483773" TargetMode="External" Id="rId2892"/><Relationship Type="http://schemas.openxmlformats.org/officeDocument/2006/relationships/hyperlink" Target="https://grantcue.com/foundations/mark-foundation-c-o-bessemer-trust-company-273024112" TargetMode="External" Id="rId2893"/><Relationship Type="http://schemas.openxmlformats.org/officeDocument/2006/relationships/hyperlink" Target="https://grantcue.com/foundations/puente-de-maravillas-foundation-843661722" TargetMode="External" Id="rId2894"/><Relationship Type="http://schemas.openxmlformats.org/officeDocument/2006/relationships/hyperlink" Target="https://grantcue.com/foundations/the-darwood-foundation-c-o-tolleson-wealth-management-863765875" TargetMode="External" Id="rId2895"/><Relationship Type="http://schemas.openxmlformats.org/officeDocument/2006/relationships/hyperlink" Target="https://grantcue.com/foundations/perry-and-joyce-johns-foundation-822995775" TargetMode="External" Id="rId2896"/><Relationship Type="http://schemas.openxmlformats.org/officeDocument/2006/relationships/hyperlink" Target="https://grantcue.com/foundations/cindy-and-tony-weber-foundation-471904806" TargetMode="External" Id="rId2897"/><Relationship Type="http://schemas.openxmlformats.org/officeDocument/2006/relationships/hyperlink" Target="https://grantcue.com/foundations/the-ray-h-marr-foundation-263172622" TargetMode="External" Id="rId2898"/><Relationship Type="http://schemas.openxmlformats.org/officeDocument/2006/relationships/hyperlink" Target="https://www.kempnerfund.org/" TargetMode="External" Id="rId2899"/><Relationship Type="http://schemas.openxmlformats.org/officeDocument/2006/relationships/hyperlink" Target="https://grantcue.com/foundations/harris-and-eliza-kempner-fund-inc-760680130" TargetMode="External" Id="rId2900"/><Relationship Type="http://schemas.openxmlformats.org/officeDocument/2006/relationships/hyperlink" Target="https://grantcue.com/foundations/bech-family-foundation-814052819" TargetMode="External" Id="rId2901"/><Relationship Type="http://schemas.openxmlformats.org/officeDocument/2006/relationships/hyperlink" Target="https://www.raofound.org/" TargetMode="External" Id="rId2902"/><Relationship Type="http://schemas.openxmlformats.org/officeDocument/2006/relationships/hyperlink" Target="https://grantcue.com/foundations/the-rao-foundation-452665652" TargetMode="External" Id="rId2903"/><Relationship Type="http://schemas.openxmlformats.org/officeDocument/2006/relationships/hyperlink" Target="https://grantcue.com/foundations/presbyterian-village-north-foundation-752022746" TargetMode="External" Id="rId2904"/><Relationship Type="http://schemas.openxmlformats.org/officeDocument/2006/relationships/hyperlink" Target="https://grantcue.com/foundations/stenkirke-family-foundation-825206504" TargetMode="External" Id="rId2905"/><Relationship Type="http://schemas.openxmlformats.org/officeDocument/2006/relationships/hyperlink" Target="https://grantcue.com/foundations/mitchell-family-foundation-461311138" TargetMode="External" Id="rId2906"/><Relationship Type="http://schemas.openxmlformats.org/officeDocument/2006/relationships/hyperlink" Target="https://grantcue.com/foundations/srb-charitable-corporation-820720705" TargetMode="External" Id="rId2907"/><Relationship Type="http://schemas.openxmlformats.org/officeDocument/2006/relationships/hyperlink" Target="https://grantcue.com/foundations/barbara-kauffman-welder-private-foundation-883695192" TargetMode="External" Id="rId2908"/><Relationship Type="http://schemas.openxmlformats.org/officeDocument/2006/relationships/hyperlink" Target="https://grantcue.com/foundations/ca-foundation-inc-453718011" TargetMode="External" Id="rId2909"/><Relationship Type="http://schemas.openxmlformats.org/officeDocument/2006/relationships/hyperlink" Target="https://grantcue.com/foundations/richter-responsibility-fund-fka-holt-family-foundation-742728633" TargetMode="External" Id="rId2910"/><Relationship Type="http://schemas.openxmlformats.org/officeDocument/2006/relationships/hyperlink" Target="https://grantcue.com/foundations/the-ellwood-foundation-746039237" TargetMode="External" Id="rId2911"/><Relationship Type="http://schemas.openxmlformats.org/officeDocument/2006/relationships/hyperlink" Target="https://grantcue.com/foundations/the-crain-foundation-752698267" TargetMode="External" Id="rId2912"/><Relationship Type="http://schemas.openxmlformats.org/officeDocument/2006/relationships/hyperlink" Target="https://grantcue.com/foundations/mamie-mcfaddin-ward-heritage-foundation-746260525" TargetMode="External" Id="rId2913"/><Relationship Type="http://schemas.openxmlformats.org/officeDocument/2006/relationships/hyperlink" Target="https://grantcue.com/foundations/the-jeanne-r-johnson-foundation-264202617" TargetMode="External" Id="rId2914"/><Relationship Type="http://schemas.openxmlformats.org/officeDocument/2006/relationships/hyperlink" Target="https://grantcue.com/foundations/brentwood-foundation-752032865" TargetMode="External" Id="rId2915"/><Relationship Type="http://schemas.openxmlformats.org/officeDocument/2006/relationships/hyperlink" Target="https://grantcue.com/foundations/jerry-c-dearing-family-foundation-270454228" TargetMode="External" Id="rId2916"/><Relationship Type="http://schemas.openxmlformats.org/officeDocument/2006/relationships/hyperlink" Target="https://grantcue.com/foundations/lisa-and-clay-cooley-family-foundation-854395603" TargetMode="External" Id="rId2917"/><Relationship Type="http://schemas.openxmlformats.org/officeDocument/2006/relationships/hyperlink" Target="https://grantcue.com/foundations/astros-foundation-742793078" TargetMode="External" Id="rId2918"/><Relationship Type="http://schemas.openxmlformats.org/officeDocument/2006/relationships/hyperlink" Target="https://grantcue.com/foundations/yarborough-foundation-752919532" TargetMode="External" Id="rId2919"/><Relationship Type="http://schemas.openxmlformats.org/officeDocument/2006/relationships/hyperlink" Target="https://grantcue.com/foundations/ginger-murchison-foundation-752482261" TargetMode="External" Id="rId2920"/><Relationship Type="http://schemas.openxmlformats.org/officeDocument/2006/relationships/hyperlink" Target="https://grantcue.com/foundations/brad-and-danielle-tilden-family-foundation-c-o-kovark-and-kim-pllc-474690880" TargetMode="External" Id="rId2921"/><Relationship Type="http://schemas.openxmlformats.org/officeDocument/2006/relationships/hyperlink" Target="https://grantcue.com/foundations/the-clayton-fund-inc-760285764" TargetMode="External" Id="rId2922"/><Relationship Type="http://schemas.openxmlformats.org/officeDocument/2006/relationships/hyperlink" Target="https://grantcue.com/foundations/ledwell-family-foundation-476636689" TargetMode="External" Id="rId2923"/><Relationship Type="http://schemas.openxmlformats.org/officeDocument/2006/relationships/hyperlink" Target="https://www.markcubanai.org/" TargetMode="External" Id="rId2924"/><Relationship Type="http://schemas.openxmlformats.org/officeDocument/2006/relationships/hyperlink" Target="https://grantcue.com/foundations/mark-cuban-foundation-260063142" TargetMode="External" Id="rId2925"/><Relationship Type="http://schemas.openxmlformats.org/officeDocument/2006/relationships/hyperlink" Target="https://grantcue.com/foundations/the-church-in-your-city-272435423" TargetMode="External" Id="rId2926"/><Relationship Type="http://schemas.openxmlformats.org/officeDocument/2006/relationships/hyperlink" Target="https://grantcue.com/foundations/timothy-a-and-marion-goudeau-charitable-family-foundation-461588682" TargetMode="External" Id="rId2927"/><Relationship Type="http://schemas.openxmlformats.org/officeDocument/2006/relationships/hyperlink" Target="https://grantcue.com/foundations/garrison-family-foundation-204886012" TargetMode="External" Id="rId2928"/><Relationship Type="http://schemas.openxmlformats.org/officeDocument/2006/relationships/hyperlink" Target="https://grantcue.com/foundations/virginia-clay-foundation-461626857" TargetMode="External" Id="rId2929"/><Relationship Type="http://schemas.openxmlformats.org/officeDocument/2006/relationships/hyperlink" Target="https://grantcue.com/foundations/byrne-family-foundation-trust-830768784" TargetMode="External" Id="rId2930"/><Relationship Type="http://schemas.openxmlformats.org/officeDocument/2006/relationships/hyperlink" Target="https://grantcue.com/foundations/markham-family-foundation-810847409" TargetMode="External" Id="rId2931"/><Relationship Type="http://schemas.openxmlformats.org/officeDocument/2006/relationships/hyperlink" Target="https://grantcue.com/foundations/the-elizabeth-crook-and-marc-lewis-foundation-463212153" TargetMode="External" Id="rId2932"/><Relationship Type="http://schemas.openxmlformats.org/officeDocument/2006/relationships/hyperlink" Target="https://grantcue.com/foundations/william-m-weaver-foundation-300140386" TargetMode="External" Id="rId2933"/><Relationship Type="http://schemas.openxmlformats.org/officeDocument/2006/relationships/hyperlink" Target="https://grantcue.com/foundations/the-miles-foundation-inc-752739180" TargetMode="External" Id="rId2934"/><Relationship Type="http://schemas.openxmlformats.org/officeDocument/2006/relationships/hyperlink" Target="https://grantcue.com/foundations/the-margery-l-block-charitable-foundation-874187428" TargetMode="External" Id="rId2935"/><Relationship Type="http://schemas.openxmlformats.org/officeDocument/2006/relationships/hyperlink" Target="https://grantcue.com/foundations/koonce-family-foundation-766211703" TargetMode="External" Id="rId2936"/><Relationship Type="http://schemas.openxmlformats.org/officeDocument/2006/relationships/hyperlink" Target="https://grantcue.com/foundations/david-and-judy-norsworthy-charitable-trust-306701268" TargetMode="External" Id="rId2937"/><Relationship Type="http://schemas.openxmlformats.org/officeDocument/2006/relationships/hyperlink" Target="https://sahfoundation.org/" TargetMode="External" Id="rId2938"/><Relationship Type="http://schemas.openxmlformats.org/officeDocument/2006/relationships/hyperlink" Target="https://grantcue.com/foundations/san-angelo-health-foundation-751315145" TargetMode="External" Id="rId2939"/><Relationship Type="http://schemas.openxmlformats.org/officeDocument/2006/relationships/hyperlink" Target="https://grantcue.com/foundations/massiah-foundation-inc-043536335" TargetMode="External" Id="rId2940"/><Relationship Type="http://schemas.openxmlformats.org/officeDocument/2006/relationships/hyperlink" Target="http://bovayfoundation.org/" TargetMode="External" Id="rId2941"/><Relationship Type="http://schemas.openxmlformats.org/officeDocument/2006/relationships/hyperlink" Target="https://grantcue.com/foundations/harry-e-bovay-jr-foundation-760343221" TargetMode="External" Id="rId2942"/><Relationship Type="http://schemas.openxmlformats.org/officeDocument/2006/relationships/hyperlink" Target="https://grantcue.com/foundations/guglielmo-family-foundation-471194663" TargetMode="External" Id="rId2943"/><Relationship Type="http://schemas.openxmlformats.org/officeDocument/2006/relationships/hyperlink" Target="https://grantcue.com/foundations/the-ephesians-foundation-873194330" TargetMode="External" Id="rId2944"/><Relationship Type="http://schemas.openxmlformats.org/officeDocument/2006/relationships/hyperlink" Target="https://grantcue.com/foundations/willard-and-ruth-johnson-charitable-foundation-760386599" TargetMode="External" Id="rId2945"/><Relationship Type="http://schemas.openxmlformats.org/officeDocument/2006/relationships/hyperlink" Target="https://grantcue.com/foundations/rio-south-texas-education-and-community-development-foundation-inc-237393210" TargetMode="External" Id="rId2946"/><Relationship Type="http://schemas.openxmlformats.org/officeDocument/2006/relationships/hyperlink" Target="https://grantcue.com/foundations/lupe-murchison-foundation-752953224" TargetMode="External" Id="rId2947"/><Relationship Type="http://schemas.openxmlformats.org/officeDocument/2006/relationships/hyperlink" Target="https://grantcue.com/foundations/ranger-title-education-fund-inc-822900273" TargetMode="External" Id="rId2948"/><Relationship Type="http://schemas.openxmlformats.org/officeDocument/2006/relationships/hyperlink" Target="https://grantcue.com/foundations/the-psalm-2510-foundation-204128717" TargetMode="External" Id="rId2949"/><Relationship Type="http://schemas.openxmlformats.org/officeDocument/2006/relationships/hyperlink" Target="https://grantcue.com/foundations/the-frank-w-and-sue-mayborn-foundation-746067859" TargetMode="External" Id="rId2950"/><Relationship Type="http://schemas.openxmlformats.org/officeDocument/2006/relationships/hyperlink" Target="https://grantcue.com/foundations/mercedes-t-bass-charitable-corporation-208666619" TargetMode="External" Id="rId2951"/><Relationship Type="http://schemas.openxmlformats.org/officeDocument/2006/relationships/hyperlink" Target="https://grantcue.com/foundations/glass-family-foundation-710848400" TargetMode="External" Id="rId2952"/><Relationship Type="http://schemas.openxmlformats.org/officeDocument/2006/relationships/hyperlink" Target="https://grantcue.com/foundations/the-todd-brock-family-foundation-262049780" TargetMode="External" Id="rId2953"/><Relationship Type="http://schemas.openxmlformats.org/officeDocument/2006/relationships/hyperlink" Target="https://grantcue.com/foundations/shirley-and-david-toomim-family-foundation-760585077" TargetMode="External" Id="rId2954"/><Relationship Type="http://schemas.openxmlformats.org/officeDocument/2006/relationships/hyperlink" Target="https://grantcue.com/foundations/g-r-white-trust-xxxxx9003-756094930" TargetMode="External" Id="rId2955"/><Relationship Type="http://schemas.openxmlformats.org/officeDocument/2006/relationships/hyperlink" Target="https://grantcue.com/foundations/baxter-trust-co-private-foundation-services-760174893" TargetMode="External" Id="rId2956"/><Relationship Type="http://schemas.openxmlformats.org/officeDocument/2006/relationships/hyperlink" Target="https://grantcue.com/foundations/7-eleven-cares-foundation-823558653" TargetMode="External" Id="rId2957"/><Relationship Type="http://schemas.openxmlformats.org/officeDocument/2006/relationships/hyperlink" Target="https://grantcue.com/foundations/hardeman-family-foundation-821903658" TargetMode="External" Id="rId2958"/><Relationship Type="http://schemas.openxmlformats.org/officeDocument/2006/relationships/hyperlink" Target="https://grantcue.com/foundations/sexton-charitable-foundation-inc-831075993" TargetMode="External" Id="rId2959"/><Relationship Type="http://schemas.openxmlformats.org/officeDocument/2006/relationships/hyperlink" Target="https://grantcue.com/foundations/the-pino-family-foundation-473568874" TargetMode="External" Id="rId2960"/><Relationship Type="http://schemas.openxmlformats.org/officeDocument/2006/relationships/hyperlink" Target="https://grantcue.com/foundations/jonesville-foundation-263242289" TargetMode="External" Id="rId2961"/><Relationship Type="http://schemas.openxmlformats.org/officeDocument/2006/relationships/hyperlink" Target="https://grantcue.com/foundations/the-susman-foundation-formerly-susman-family-foundation-760569093" TargetMode="External" Id="rId2962"/><Relationship Type="http://schemas.openxmlformats.org/officeDocument/2006/relationships/hyperlink" Target="https://grantcue.com/foundations/ruth-and-ted-bauer-family-foundation-760537473" TargetMode="External" Id="rId2963"/><Relationship Type="http://schemas.openxmlformats.org/officeDocument/2006/relationships/hyperlink" Target="https://grantcue.com/foundations/garlyn-and-lajuan-shelton-christian-foundation-472541417" TargetMode="External" Id="rId2964"/><Relationship Type="http://schemas.openxmlformats.org/officeDocument/2006/relationships/hyperlink" Target="https://grantcue.com/foundations/cyvia-and-melvyn-wolff-foundation-760556526" TargetMode="External" Id="rId2965"/><Relationship Type="http://schemas.openxmlformats.org/officeDocument/2006/relationships/hyperlink" Target="https://www.topferfoundation.org/" TargetMode="External" Id="rId2966"/><Relationship Type="http://schemas.openxmlformats.org/officeDocument/2006/relationships/hyperlink" Target="https://grantcue.com/foundations/topfer-family-foundation-742961304" TargetMode="External" Id="rId2967"/><Relationship Type="http://schemas.openxmlformats.org/officeDocument/2006/relationships/hyperlink" Target="https://grantcue.com/foundations/ralph-and-bette-thomas-foundation-920751281" TargetMode="External" Id="rId2968"/><Relationship Type="http://schemas.openxmlformats.org/officeDocument/2006/relationships/hyperlink" Target="https://grantcue.com/foundations/ram-foundation-263541160" TargetMode="External" Id="rId2969"/><Relationship Type="http://schemas.openxmlformats.org/officeDocument/2006/relationships/hyperlink" Target="https://grantcue.com/foundations/defense-against-thought-control-foundation-inc-c-o-lee-goldstein-814712449" TargetMode="External" Id="rId2970"/><Relationship Type="http://schemas.openxmlformats.org/officeDocument/2006/relationships/hyperlink" Target="https://grantcue.com/foundations/the-lu-family-foundation-752953588" TargetMode="External" Id="rId2971"/><Relationship Type="http://schemas.openxmlformats.org/officeDocument/2006/relationships/hyperlink" Target="https://grantcue.com/foundations/alan-r-bennett-foundation-inc-522066492" TargetMode="External" Id="rId2972"/><Relationship Type="http://schemas.openxmlformats.org/officeDocument/2006/relationships/hyperlink" Target="https://grantcue.com/foundations/fichtenbaum-charitable-trust-306575133" TargetMode="External" Id="rId2973"/><Relationship Type="http://schemas.openxmlformats.org/officeDocument/2006/relationships/hyperlink" Target="https://grantcue.com/foundations/shadywood-foundation-760592215" TargetMode="External" Id="rId2974"/><Relationship Type="http://schemas.openxmlformats.org/officeDocument/2006/relationships/hyperlink" Target="https://grantcue.com/foundations/lawrence-family-foundation-200054871" TargetMode="External" Id="rId2975"/><Relationship Type="http://schemas.openxmlformats.org/officeDocument/2006/relationships/hyperlink" Target="https://grantcue.com/foundations/west-foundation-237332105" TargetMode="External" Id="rId2976"/><Relationship Type="http://schemas.openxmlformats.org/officeDocument/2006/relationships/hyperlink" Target="https://grantcue.com/foundations/sook-family-foundation-853330050" TargetMode="External" Id="rId2977"/><Relationship Type="http://schemas.openxmlformats.org/officeDocument/2006/relationships/hyperlink" Target="https://grantcue.com/foundations/the-trinity-family-foundation-452879536" TargetMode="External" Id="rId2978"/><Relationship Type="http://schemas.openxmlformats.org/officeDocument/2006/relationships/hyperlink" Target="https://grantcue.com/foundations/yleana-arce-foundation-inc-832951525" TargetMode="External" Id="rId2979"/><Relationship Type="http://schemas.openxmlformats.org/officeDocument/2006/relationships/hyperlink" Target="https://grantcue.com/foundations/parks-bell-foundation-821197054" TargetMode="External" Id="rId2980"/><Relationship Type="http://schemas.openxmlformats.org/officeDocument/2006/relationships/hyperlink" Target="https://www.shield-ayresfoundation.org/" TargetMode="External" Id="rId2981"/><Relationship Type="http://schemas.openxmlformats.org/officeDocument/2006/relationships/hyperlink" Target="https://grantcue.com/foundations/shield-ayres-foundation-741938157" TargetMode="External" Id="rId2982"/><Relationship Type="http://schemas.openxmlformats.org/officeDocument/2006/relationships/hyperlink" Target="https://grantcue.com/foundations/the-marilyn-brachman-hoffman-foundation-752761459" TargetMode="External" Id="rId2983"/><Relationship Type="http://schemas.openxmlformats.org/officeDocument/2006/relationships/hyperlink" Target="https://grantcue.com/foundations/the-benton-family-foundation-760537349" TargetMode="External" Id="rId2984"/><Relationship Type="http://schemas.openxmlformats.org/officeDocument/2006/relationships/hyperlink" Target="https://grantcue.com/foundations/the-dedman-foundation-752604170" TargetMode="External" Id="rId2985"/><Relationship Type="http://schemas.openxmlformats.org/officeDocument/2006/relationships/hyperlink" Target="https://grantcue.com/foundations/dudley-family-foundation-c-o-william-n-dudley-jr-472161892" TargetMode="External" Id="rId2986"/><Relationship Type="http://schemas.openxmlformats.org/officeDocument/2006/relationships/hyperlink" Target="https://grantcue.com/foundations/the-marshall-steves-foundation-746063267" TargetMode="External" Id="rId2987"/><Relationship Type="http://schemas.openxmlformats.org/officeDocument/2006/relationships/hyperlink" Target="https://grantcue.com/foundations/perkins-prothro-foundation-751247407" TargetMode="External" Id="rId2988"/><Relationship Type="http://schemas.openxmlformats.org/officeDocument/2006/relationships/hyperlink" Target="https://grantcue.com/foundations/the-shepard-family-private-foundation-c-o-venable-llp-522135634" TargetMode="External" Id="rId2989"/><Relationship Type="http://schemas.openxmlformats.org/officeDocument/2006/relationships/hyperlink" Target="https://grantcue.com/foundations/pultegroup-inc-charitable-foundation-inc-851148214" TargetMode="External" Id="rId2990"/><Relationship Type="http://schemas.openxmlformats.org/officeDocument/2006/relationships/hyperlink" Target="https://grantcue.com/foundations/ray-c-fish-foundation-746043047" TargetMode="External" Id="rId2991"/><Relationship Type="http://schemas.openxmlformats.org/officeDocument/2006/relationships/hyperlink" Target="https://grantcue.com/foundations/kodiak-cares-foundation-871501631" TargetMode="External" Id="rId2992"/><Relationship Type="http://schemas.openxmlformats.org/officeDocument/2006/relationships/hyperlink" Target="https://grantcue.com/foundations/ibc-foundation-742902265" TargetMode="External" Id="rId2993"/><Relationship Type="http://schemas.openxmlformats.org/officeDocument/2006/relationships/hyperlink" Target="https://grantcue.com/foundations/kershaw-foundation-463322246" TargetMode="External" Id="rId2994"/><Relationship Type="http://schemas.openxmlformats.org/officeDocument/2006/relationships/hyperlink" Target="https://grantcue.com/foundations/the-shiloff-family-foundation-742691141" TargetMode="External" Id="rId2995"/><Relationship Type="http://schemas.openxmlformats.org/officeDocument/2006/relationships/hyperlink" Target="https://grantcue.com/foundations/morning-star-family-foundation-752682211" TargetMode="External" Id="rId2996"/><Relationship Type="http://schemas.openxmlformats.org/officeDocument/2006/relationships/hyperlink" Target="https://grantcue.com/foundations/reinemund-family-foundation-752795065" TargetMode="External" Id="rId2997"/><Relationship Type="http://schemas.openxmlformats.org/officeDocument/2006/relationships/hyperlink" Target="https://grantcue.com/foundations/the-new-covenant-foundation-752820210" TargetMode="External" Id="rId2998"/><Relationship Type="http://schemas.openxmlformats.org/officeDocument/2006/relationships/hyperlink" Target="https://grantcue.com/foundations/bar-yadin-family-foundation-453956521" TargetMode="External" Id="rId2999"/><Relationship Type="http://schemas.openxmlformats.org/officeDocument/2006/relationships/hyperlink" Target="https://grantcue.com/foundations/john-a-and-mary-pollock-yanta-memorial-tr-456730024" TargetMode="External" Id="rId3000"/><Relationship Type="http://schemas.openxmlformats.org/officeDocument/2006/relationships/hyperlink" Target="https://grantcue.com/foundations/mary-potishman-lard-trust-walker-c-friedman-co-trustee-756210697" TargetMode="External" Id="rId3001"/><Relationship Type="http://schemas.openxmlformats.org/officeDocument/2006/relationships/hyperlink" Target="https://grantcue.com/foundations/the-imus-ranch-inc-133997308" TargetMode="External" Id="rId3002"/><Relationship Type="http://schemas.openxmlformats.org/officeDocument/2006/relationships/hyperlink" Target="https://grantcue.com/foundations/helen-greathouse-charitable-trust-752691859" TargetMode="External" Id="rId3003"/><Relationship Type="http://schemas.openxmlformats.org/officeDocument/2006/relationships/hyperlink" Target="https://grantcue.com/foundations/don-and-colletta-mcmillian-foundation-760364247" TargetMode="External" Id="rId3004"/><Relationship Type="http://schemas.openxmlformats.org/officeDocument/2006/relationships/hyperlink" Target="https://grantcue.com/foundations/bhutada-family-foundation-202051596" TargetMode="External" Id="rId3005"/><Relationship Type="http://schemas.openxmlformats.org/officeDocument/2006/relationships/hyperlink" Target="https://grantcue.com/foundations/the-covalent-foundation-c-o-sterling-foundation-management-llc-475067002" TargetMode="External" Id="rId3006"/><Relationship Type="http://schemas.openxmlformats.org/officeDocument/2006/relationships/hyperlink" Target="https://www.directorsfoundation.org/" TargetMode="External" Id="rId3007"/><Relationship Type="http://schemas.openxmlformats.org/officeDocument/2006/relationships/hyperlink" Target="https://grantcue.com/foundations/directors-foundation-463081716" TargetMode="External" Id="rId3008"/><Relationship Type="http://schemas.openxmlformats.org/officeDocument/2006/relationships/hyperlink" Target="https://grantcue.com/foundations/charles-jago-elder-foundation-760234657" TargetMode="External" Id="rId3009"/><Relationship Type="http://schemas.openxmlformats.org/officeDocument/2006/relationships/hyperlink" Target="https://grantcue.com/foundations/william-e-scott-foundation-756024661" TargetMode="External" Id="rId3010"/><Relationship Type="http://schemas.openxmlformats.org/officeDocument/2006/relationships/hyperlink" Target="https://grantcue.com/foundations/potts-and-sibley-foundation-756081070" TargetMode="External" Id="rId3011"/><Relationship Type="http://schemas.openxmlformats.org/officeDocument/2006/relationships/hyperlink" Target="https://grantcue.com/foundations/marshall-family-foundation-992718530" TargetMode="External" Id="rId3012"/><Relationship Type="http://schemas.openxmlformats.org/officeDocument/2006/relationships/hyperlink" Target="https://grantcue.com/foundations/margaret-gill-clements-foundation-731645120" TargetMode="External" Id="rId3013"/><Relationship Type="http://schemas.openxmlformats.org/officeDocument/2006/relationships/hyperlink" Target="https://grantcue.com/foundations/wm-and-catherine-bryce-memorial-fund-xxxxx3001-756013845" TargetMode="External" Id="rId3014"/><Relationship Type="http://schemas.openxmlformats.org/officeDocument/2006/relationships/hyperlink" Target="https://grantcue.com/foundations/winn-family-foundation-452606351" TargetMode="External" Id="rId3015"/><Relationship Type="http://schemas.openxmlformats.org/officeDocument/2006/relationships/hyperlink" Target="https://grantcue.com/foundations/emmett-and-miriam-mccoy-foundation-742686146" TargetMode="External" Id="rId3016"/><Relationship Type="http://schemas.openxmlformats.org/officeDocument/2006/relationships/hyperlink" Target="https://grantcue.com/foundations/art-and-eva-camunez-tucker-foundation-752490509" TargetMode="External" Id="rId3017"/><Relationship Type="http://schemas.openxmlformats.org/officeDocument/2006/relationships/hyperlink" Target="https://grantcue.com/foundations/zephyr-foundation-752647195" TargetMode="External" Id="rId3018"/><Relationship Type="http://schemas.openxmlformats.org/officeDocument/2006/relationships/hyperlink" Target="https://grantcue.com/foundations/kittie-nash-groce-trust-746226677" TargetMode="External" Id="rId3019"/><Relationship Type="http://schemas.openxmlformats.org/officeDocument/2006/relationships/hyperlink" Target="https://grantcue.com/foundations/texas-capital-foundation-882108924" TargetMode="External" Id="rId3020"/><Relationship Type="http://schemas.openxmlformats.org/officeDocument/2006/relationships/hyperlink" Target="https://grantcue.com/foundations/hood-family-foundation-832224839" TargetMode="External" Id="rId3021"/><Relationship Type="http://schemas.openxmlformats.org/officeDocument/2006/relationships/hyperlink" Target="https://grantcue.com/foundations/wwww-foundation-204750916" TargetMode="External" Id="rId3022"/><Relationship Type="http://schemas.openxmlformats.org/officeDocument/2006/relationships/hyperlink" Target="https://grantcue.com/foundations/lesley-family-foundation-inc-752936755" TargetMode="External" Id="rId3023"/><Relationship Type="http://schemas.openxmlformats.org/officeDocument/2006/relationships/hyperlink" Target="https://grantcue.com/foundations/kathleen-cailloux-family-foundation-happy-state-bank-and-trust-trustee-742857513" TargetMode="External" Id="rId3024"/><Relationship Type="http://schemas.openxmlformats.org/officeDocument/2006/relationships/hyperlink" Target="https://grantcue.com/foundations/wilton-and-effie-hebert-foundation-760065521" TargetMode="External" Id="rId3025"/><Relationship Type="http://schemas.openxmlformats.org/officeDocument/2006/relationships/hyperlink" Target="https://grantcue.com/foundations/feldman-foundation-tx-474367236" TargetMode="External" Id="rId3026"/><Relationship Type="http://schemas.openxmlformats.org/officeDocument/2006/relationships/hyperlink" Target="https://grantcue.com/foundations/honey-rock-endtime-foundation-208949343" TargetMode="External" Id="rId3027"/><Relationship Type="http://schemas.openxmlformats.org/officeDocument/2006/relationships/hyperlink" Target="https://grantcue.com/foundations/the-rockjensen-foundation-inc-201823029" TargetMode="External" Id="rId3028"/><Relationship Type="http://schemas.openxmlformats.org/officeDocument/2006/relationships/hyperlink" Target="http://foundation.celanese.com/" TargetMode="External" Id="rId3029"/><Relationship Type="http://schemas.openxmlformats.org/officeDocument/2006/relationships/hyperlink" Target="https://grantcue.com/foundations/celanese-foundation-453766481" TargetMode="External" Id="rId3030"/><Relationship Type="http://schemas.openxmlformats.org/officeDocument/2006/relationships/hyperlink" Target="https://grantcue.com/foundations/pollock-foundation-756011985" TargetMode="External" Id="rId3031"/><Relationship Type="http://schemas.openxmlformats.org/officeDocument/2006/relationships/hyperlink" Target="https://www.adpfoundation.org/" TargetMode="External" Id="rId3032"/><Relationship Type="http://schemas.openxmlformats.org/officeDocument/2006/relationships/hyperlink" Target="https://grantcue.com/foundations/american-dental-partners-foundation-inc-043477129" TargetMode="External" Id="rId3033"/><Relationship Type="http://schemas.openxmlformats.org/officeDocument/2006/relationships/hyperlink" Target="https://grantcue.com/foundations/finis-welch-foundation-274470063" TargetMode="External" Id="rId3034"/><Relationship Type="http://schemas.openxmlformats.org/officeDocument/2006/relationships/hyperlink" Target="https://grantcue.com/foundations/twilight-and-marc-freedman-fdn-760683871" TargetMode="External" Id="rId3035"/><Relationship Type="http://schemas.openxmlformats.org/officeDocument/2006/relationships/hyperlink" Target="https://grantcue.com/foundations/kelly-and-jeff-dillard-family-foundation-454040859" TargetMode="External" Id="rId3036"/><Relationship Type="http://schemas.openxmlformats.org/officeDocument/2006/relationships/hyperlink" Target="https://thewestermanfoundation.org/" TargetMode="External" Id="rId3037"/><Relationship Type="http://schemas.openxmlformats.org/officeDocument/2006/relationships/hyperlink" Target="https://grantcue.com/foundations/the-westerman-foundation-752897679" TargetMode="External" Id="rId3038"/><Relationship Type="http://schemas.openxmlformats.org/officeDocument/2006/relationships/hyperlink" Target="https://thecampbellfoundation.org/" TargetMode="External" Id="rId3039"/><Relationship Type="http://schemas.openxmlformats.org/officeDocument/2006/relationships/hyperlink" Target="https://grantcue.com/foundations/the-campbell-foundation-756256881" TargetMode="External" Id="rId3040"/><Relationship Type="http://schemas.openxmlformats.org/officeDocument/2006/relationships/hyperlink" Target="https://grantcue.com/foundations/the-susan-vaughan-foundation-inc-760285765" TargetMode="External" Id="rId3041"/><Relationship Type="http://schemas.openxmlformats.org/officeDocument/2006/relationships/hyperlink" Target="https://grantcue.com/foundations/apollos-charitable-foundation-453952852" TargetMode="External" Id="rId3042"/><Relationship Type="http://schemas.openxmlformats.org/officeDocument/2006/relationships/hyperlink" Target="https://www.hoglundfoundation.org/" TargetMode="External" Id="rId3043"/><Relationship Type="http://schemas.openxmlformats.org/officeDocument/2006/relationships/hyperlink" Target="https://grantcue.com/foundations/the-hoglund-foundation-752300978" TargetMode="External" Id="rId3044"/><Relationship Type="http://schemas.openxmlformats.org/officeDocument/2006/relationships/hyperlink" Target="https://grantcue.com/foundations/price-family-foundation-inc-200253270" TargetMode="External" Id="rId3045"/><Relationship Type="http://schemas.openxmlformats.org/officeDocument/2006/relationships/hyperlink" Target="https://grantcue.com/foundations/frankel-family-foundation-760354825" TargetMode="External" Id="rId3046"/><Relationship Type="http://schemas.openxmlformats.org/officeDocument/2006/relationships/hyperlink" Target="https://grantcue.com/foundations/wyatt-ranches-foundation-364794505" TargetMode="External" Id="rId3047"/><Relationship Type="http://schemas.openxmlformats.org/officeDocument/2006/relationships/hyperlink" Target="https://grantcue.com/foundations/ernest-l-kurth-jr-charitable-foundation-751862248" TargetMode="External" Id="rId3048"/><Relationship Type="http://schemas.openxmlformats.org/officeDocument/2006/relationships/hyperlink" Target="https://grantcue.com/foundations/hattie-mae-lesley-foundation-inc-752936754" TargetMode="External" Id="rId3049"/><Relationship Type="http://schemas.openxmlformats.org/officeDocument/2006/relationships/hyperlink" Target="https://grantcue.com/foundations/craig-and-kathryn-hall-foundation-382275211" TargetMode="External" Id="rId3050"/><Relationship Type="http://schemas.openxmlformats.org/officeDocument/2006/relationships/hyperlink" Target="https://grantcue.com/foundations/kcrcw-foundation-873061785" TargetMode="External" Id="rId3051"/><Relationship Type="http://schemas.openxmlformats.org/officeDocument/2006/relationships/hyperlink" Target="https://grantcue.com/foundations/foundation-for-truth-452747584" TargetMode="External" Id="rId3052"/><Relationship Type="http://schemas.openxmlformats.org/officeDocument/2006/relationships/hyperlink" Target="https://communitycare.today/" TargetMode="External" Id="rId3053"/><Relationship Type="http://schemas.openxmlformats.org/officeDocument/2006/relationships/hyperlink" Target="https://grantcue.com/foundations/knapp-community-care-foundation-461591168" TargetMode="External" Id="rId3054"/><Relationship Type="http://schemas.openxmlformats.org/officeDocument/2006/relationships/hyperlink" Target="https://owenfamilyfoundation.org/" TargetMode="External" Id="rId3055"/><Relationship Type="http://schemas.openxmlformats.org/officeDocument/2006/relationships/hyperlink" Target="https://grantcue.com/foundations/the-louis-and-peaches-owen-family-foundation-205919770" TargetMode="External" Id="rId3056"/><Relationship Type="http://schemas.openxmlformats.org/officeDocument/2006/relationships/hyperlink" Target="https://grantcue.com/foundations/global-faith-project-inc-462303803" TargetMode="External" Id="rId3057"/><Relationship Type="http://schemas.openxmlformats.org/officeDocument/2006/relationships/hyperlink" Target="https://www.theburdinejohnsonfoundation.org/" TargetMode="External" Id="rId3058"/><Relationship Type="http://schemas.openxmlformats.org/officeDocument/2006/relationships/hyperlink" Target="https://grantcue.com/foundations/the-burdine-johnson-foundation-746036669" TargetMode="External" Id="rId3059"/><Relationship Type="http://schemas.openxmlformats.org/officeDocument/2006/relationships/hyperlink" Target="https://www.oldhamlcf.org/" TargetMode="External" Id="rId3060"/><Relationship Type="http://schemas.openxmlformats.org/officeDocument/2006/relationships/hyperlink" Target="https://grantcue.com/foundations/oldham-little-church-foundation-760465633" TargetMode="External" Id="rId3061"/><Relationship Type="http://schemas.openxmlformats.org/officeDocument/2006/relationships/hyperlink" Target="https://grantcue.com/foundations/deette-zant-charitable-trust-336958809" TargetMode="External" Id="rId3062"/><Relationship Type="http://schemas.openxmlformats.org/officeDocument/2006/relationships/hyperlink" Target="https://grantcue.com/foundations/pevehouse-family-foundation-263401629" TargetMode="External" Id="rId3063"/><Relationship Type="http://schemas.openxmlformats.org/officeDocument/2006/relationships/hyperlink" Target="https://grantcue.com/foundations/the-kohl-foundation-363214720" TargetMode="External" Id="rId3064"/><Relationship Type="http://schemas.openxmlformats.org/officeDocument/2006/relationships/hyperlink" Target="https://grantcue.com/foundations/keith-m-orme-and-pat-vigeon-orme-charitable-foundation-742772038" TargetMode="External" Id="rId3065"/><Relationship Type="http://schemas.openxmlformats.org/officeDocument/2006/relationships/hyperlink" Target="https://grantcue.com/foundations/j-squared-family-foundation-760535844" TargetMode="External" Id="rId3066"/><Relationship Type="http://schemas.openxmlformats.org/officeDocument/2006/relationships/hyperlink" Target="https://grantcue.com/foundations/bernard-foundation-208907660" TargetMode="External" Id="rId3067"/><Relationship Type="http://schemas.openxmlformats.org/officeDocument/2006/relationships/hyperlink" Target="https://grantcue.com/foundations/chintu-gudiya-foundation-943315265" TargetMode="External" Id="rId3068"/><Relationship Type="http://schemas.openxmlformats.org/officeDocument/2006/relationships/hyperlink" Target="https://grantcue.com/foundations/lee-and-ramona-bass-foundation-752495163" TargetMode="External" Id="rId3069"/><Relationship Type="http://schemas.openxmlformats.org/officeDocument/2006/relationships/hyperlink" Target="https://grantcue.com/foundations/barrow-foundation-746041372" TargetMode="External" Id="rId3070"/><Relationship Type="http://schemas.openxmlformats.org/officeDocument/2006/relationships/hyperlink" Target="https://grantcue.com/foundations/bryant-edwards-foundation-inc-756012973" TargetMode="External" Id="rId3071"/><Relationship Type="http://schemas.openxmlformats.org/officeDocument/2006/relationships/hyperlink" Target="https://grantcue.com/foundations/nita-thiessen-foundation-873917175" TargetMode="External" Id="rId3072"/><Relationship Type="http://schemas.openxmlformats.org/officeDocument/2006/relationships/hyperlink" Target="https://grantcue.com/foundations/margot-rosenberg-pulitzer-foundation-c-o-jessica-pulitzer-260017254" TargetMode="External" Id="rId3073"/><Relationship Type="http://schemas.openxmlformats.org/officeDocument/2006/relationships/hyperlink" Target="https://grantcue.com/foundations/chambers-foundation-1115004822-202123840" TargetMode="External" Id="rId3074"/><Relationship Type="http://schemas.openxmlformats.org/officeDocument/2006/relationships/hyperlink" Target="https://grantcue.com/foundations/jkj-charitable-foundation-760573833" TargetMode="External" Id="rId3075"/><Relationship Type="http://schemas.openxmlformats.org/officeDocument/2006/relationships/hyperlink" Target="https://grantcue.com/foundations/a-glimmer-of-hope-foundation-austin-200733502" TargetMode="External" Id="rId3076"/><Relationship Type="http://schemas.openxmlformats.org/officeDocument/2006/relationships/hyperlink" Target="https://grantcue.com/foundations/the-lc-and-mary-worley-memorial-foundation-203964693" TargetMode="External" Id="rId3077"/><Relationship Type="http://schemas.openxmlformats.org/officeDocument/2006/relationships/hyperlink" Target="https://grantcue.com/foundations/circle-bar-foundation-746063672" TargetMode="External" Id="rId3078"/><Relationship Type="http://schemas.openxmlformats.org/officeDocument/2006/relationships/hyperlink" Target="https://grantcue.com/foundations/florence-and-william-k-mcgee-jr-family-foundation-760585804" TargetMode="External" Id="rId3079"/><Relationship Type="http://schemas.openxmlformats.org/officeDocument/2006/relationships/hyperlink" Target="https://grantcue.com/foundations/w-p-and-bulah-luse-foundation-756007639" TargetMode="External" Id="rId3080"/><Relationship Type="http://schemas.openxmlformats.org/officeDocument/2006/relationships/hyperlink" Target="https://grantcue.com/foundations/albaba-school-foundation-261373879" TargetMode="External" Id="rId3081"/><Relationship Type="http://schemas.openxmlformats.org/officeDocument/2006/relationships/hyperlink" Target="https://grantcue.com/foundations/louis-h-and-mary-patricia-stumberg-foundation-746367261" TargetMode="External" Id="rId3082"/><Relationship Type="http://schemas.openxmlformats.org/officeDocument/2006/relationships/hyperlink" Target="https://grantcue.com/foundations/ann-l-rhodes-and-carol-greene-rhodes-266660796" TargetMode="External" Id="rId3083"/><Relationship Type="http://schemas.openxmlformats.org/officeDocument/2006/relationships/hyperlink" Target="https://grantcue.com/foundations/pauline-sterne-wolff-memorial-foundation-741110698" TargetMode="External" Id="rId3084"/><Relationship Type="http://schemas.openxmlformats.org/officeDocument/2006/relationships/hyperlink" Target="https://grantcue.com/foundations/harl-and-evelyn-mansur-foundation-756085383" TargetMode="External" Id="rId3085"/><Relationship Type="http://schemas.openxmlformats.org/officeDocument/2006/relationships/hyperlink" Target="https://grantcue.com/foundations/the-engraved-pencil-foundation-830691682" TargetMode="External" Id="rId3086"/><Relationship Type="http://schemas.openxmlformats.org/officeDocument/2006/relationships/hyperlink" Target="https://grantcue.com/foundations/kalman-and-ida-wolens-foundation-co-joe-milkes-237222516" TargetMode="External" Id="rId3087"/><Relationship Type="http://schemas.openxmlformats.org/officeDocument/2006/relationships/hyperlink" Target="https://grantcue.com/foundations/b-gill-clements-foundation-731645566" TargetMode="External" Id="rId3088"/><Relationship Type="http://schemas.openxmlformats.org/officeDocument/2006/relationships/hyperlink" Target="https://grantcue.com/foundations/the-gary-and-diane-heavin-community-fund-743003293" TargetMode="External" Id="rId3089"/><Relationship Type="http://schemas.openxmlformats.org/officeDocument/2006/relationships/hyperlink" Target="https://grantcue.com/foundations/minnie-patton-scholarship-foundation-756318876" TargetMode="External" Id="rId3090"/><Relationship Type="http://schemas.openxmlformats.org/officeDocument/2006/relationships/hyperlink" Target="https://grantcue.com/foundations/martha-ann-cogdell-hospital-trust-756013973" TargetMode="External" Id="rId3091"/><Relationship Type="http://schemas.openxmlformats.org/officeDocument/2006/relationships/hyperlink" Target="https://grantcue.com/foundations/the-frill-foundation-311505628" TargetMode="External" Id="rId3092"/><Relationship Type="http://schemas.openxmlformats.org/officeDocument/2006/relationships/hyperlink" Target="https://grantcue.com/foundations/leroy-and-merle-weir-trust-a0363400-742656448" TargetMode="External" Id="rId3093"/><Relationship Type="http://schemas.openxmlformats.org/officeDocument/2006/relationships/hyperlink" Target="https://grantcue.com/foundations/penland-foundation-205692339" TargetMode="External" Id="rId3094"/><Relationship Type="http://schemas.openxmlformats.org/officeDocument/2006/relationships/hyperlink" Target="https://grantcue.com/foundations/kermit-g-phillips-ii-charitable-tr-aka-phillips-foundation-046977585" TargetMode="External" Id="rId3095"/><Relationship Type="http://schemas.openxmlformats.org/officeDocument/2006/relationships/hyperlink" Target="https://grantcue.com/foundations/the-morris-l-lichtenstein-jr-foundation-742757309" TargetMode="External" Id="rId3096"/><Relationship Type="http://schemas.openxmlformats.org/officeDocument/2006/relationships/hyperlink" Target="https://grantcue.com/foundations/the-rpksc-family-foundation-202011109" TargetMode="External" Id="rId3097"/><Relationship Type="http://schemas.openxmlformats.org/officeDocument/2006/relationships/hyperlink" Target="https://grantcue.com/foundations/wayne-hollomon-price-foundation-752850527" TargetMode="External" Id="rId3098"/><Relationship Type="http://schemas.openxmlformats.org/officeDocument/2006/relationships/hyperlink" Target="https://grantcue.com/foundations/stedman-west-foundation-fka-neva-and-wesley-west-foundation-746039393" TargetMode="External" Id="rId3099"/><Relationship Type="http://schemas.openxmlformats.org/officeDocument/2006/relationships/hyperlink" Target="https://grantcue.com/foundations/larsen-foundation-inc-c-o-porzio-bromberg-and-newman-pc-311482756" TargetMode="External" Id="rId3100"/><Relationship Type="http://schemas.openxmlformats.org/officeDocument/2006/relationships/hyperlink" Target="https://grantcue.com/foundations/the-tailwind-foundation-208630169" TargetMode="External" Id="rId3101"/><Relationship Type="http://schemas.openxmlformats.org/officeDocument/2006/relationships/hyperlink" Target="https://grantcue.com/foundations/george-e-seay-iii-foundation-731645127" TargetMode="External" Id="rId3102"/><Relationship Type="http://schemas.openxmlformats.org/officeDocument/2006/relationships/hyperlink" Target="https://grantcue.com/foundations/jane-bosart-foundation-205804177" TargetMode="External" Id="rId3103"/><Relationship Type="http://schemas.openxmlformats.org/officeDocument/2006/relationships/hyperlink" Target="https://grantcue.com/foundations/james-and-elizabeth-sowell-foundation-752641436" TargetMode="External" Id="rId3104"/><Relationship Type="http://schemas.openxmlformats.org/officeDocument/2006/relationships/hyperlink" Target="https://grantcue.com/foundations/the-kathryn-o-connor-foundation-746039415" TargetMode="External" Id="rId3105"/><Relationship Type="http://schemas.openxmlformats.org/officeDocument/2006/relationships/hyperlink" Target="https://grantcue.com/foundations/riter-family-foundation-752707712" TargetMode="External" Id="rId3106"/><Relationship Type="http://schemas.openxmlformats.org/officeDocument/2006/relationships/hyperlink" Target="https://grantcue.com/foundations/robert-d-and-alma-moreton-foundation-387008245" TargetMode="External" Id="rId3107"/><Relationship Type="http://schemas.openxmlformats.org/officeDocument/2006/relationships/hyperlink" Target="https://ippolitofoundation.org/" TargetMode="External" Id="rId3108"/><Relationship Type="http://schemas.openxmlformats.org/officeDocument/2006/relationships/hyperlink" Target="https://grantcue.com/foundations/ippolito-charitable-foundation-of-galveston-760671962" TargetMode="External" Id="rId3109"/><Relationship Type="http://schemas.openxmlformats.org/officeDocument/2006/relationships/hyperlink" Target="https://grantcue.com/foundations/the-charles-c-matthews-foundation-752741045" TargetMode="External" Id="rId3110"/><Relationship Type="http://schemas.openxmlformats.org/officeDocument/2006/relationships/hyperlink" Target="https://grantcue.com/foundations/john-r-wright-and-eloise-mountain-wright-foundation-431698425" TargetMode="External" Id="rId3111"/><Relationship Type="http://schemas.openxmlformats.org/officeDocument/2006/relationships/hyperlink" Target="https://grantcue.com/foundations/edge-eugene-iii-charitable-trust-473874730" TargetMode="External" Id="rId3112"/><Relationship Type="http://schemas.openxmlformats.org/officeDocument/2006/relationships/hyperlink" Target="https://www.guidestar.com/" TargetMode="External" Id="rId3113"/><Relationship Type="http://schemas.openxmlformats.org/officeDocument/2006/relationships/hyperlink" Target="https://grantcue.com/foundations/mcneill-charitable-foundation-inc-760589600" TargetMode="External" Id="rId3114"/><Relationship Type="http://schemas.openxmlformats.org/officeDocument/2006/relationships/hyperlink" Target="https://grantcue.com/foundations/peach-mott-foundation-inc-742730037" TargetMode="External" Id="rId3115"/><Relationship Type="http://schemas.openxmlformats.org/officeDocument/2006/relationships/hyperlink" Target="http://www.virginiahobbscharitabletrust.org/" TargetMode="External" Id="rId3116"/><Relationship Type="http://schemas.openxmlformats.org/officeDocument/2006/relationships/hyperlink" Target="https://grantcue.com/foundations/virginia-hobbs-charitable-trust-simmons-bank-trustee-207142456" TargetMode="External" Id="rId3117"/><Relationship Type="http://schemas.openxmlformats.org/officeDocument/2006/relationships/hyperlink" Target="https://grantcue.com/foundations/boyce-foundation-203138731" TargetMode="External" Id="rId3118"/><Relationship Type="http://schemas.openxmlformats.org/officeDocument/2006/relationships/hyperlink" Target="https://grantcue.com/foundations/national-mah-jongg-league-foundation-inc-133791092" TargetMode="External" Id="rId3119"/><Relationship Type="http://schemas.openxmlformats.org/officeDocument/2006/relationships/hyperlink" Target="https://www.webberfoundation.org/" TargetMode="External" Id="rId3120"/><Relationship Type="http://schemas.openxmlformats.org/officeDocument/2006/relationships/hyperlink" Target="https://grantcue.com/foundations/the-webber-family-foundation-742927126" TargetMode="External" Id="rId3121"/><Relationship Type="http://schemas.openxmlformats.org/officeDocument/2006/relationships/hyperlink" Target="https://www.caillouxfoundation.org/" TargetMode="External" Id="rId3122"/><Relationship Type="http://schemas.openxmlformats.org/officeDocument/2006/relationships/hyperlink" Target="https://grantcue.com/foundations/floyd-a-and-kathleen-c-cailloux-foundation-746422979" TargetMode="External" Id="rId3123"/><Relationship Type="http://schemas.openxmlformats.org/officeDocument/2006/relationships/hyperlink" Target="https://grantcue.com/foundations/patterson-troike-foundation-inc-752561756" TargetMode="External" Id="rId3124"/><Relationship Type="http://schemas.openxmlformats.org/officeDocument/2006/relationships/hyperlink" Target="https://www.islacarrollturnerfriendshiptrust.org/" TargetMode="External" Id="rId3125"/><Relationship Type="http://schemas.openxmlformats.org/officeDocument/2006/relationships/hyperlink" Target="https://grantcue.com/foundations/isla-carroll-turner-friendship-trust-741460483" TargetMode="External" Id="rId3126"/><Relationship Type="http://schemas.openxmlformats.org/officeDocument/2006/relationships/hyperlink" Target="https://grantcue.com/foundations/the-sheth-sangreal-foundation-453779543" TargetMode="External" Id="rId3127"/><Relationship Type="http://schemas.openxmlformats.org/officeDocument/2006/relationships/hyperlink" Target="https://grantcue.com/foundations/the-bill-m-and-cecile-autrey-ham-charitable-foundation-742610431" TargetMode="External" Id="rId3128"/><Relationship Type="http://schemas.openxmlformats.org/officeDocument/2006/relationships/hyperlink" Target="http://zalefoundation.org/" TargetMode="External" Id="rId3129"/><Relationship Type="http://schemas.openxmlformats.org/officeDocument/2006/relationships/hyperlink" Target="https://grantcue.com/foundations/mb-and-edna-zale-foundation-756037429" TargetMode="External" Id="rId3130"/><Relationship Type="http://schemas.openxmlformats.org/officeDocument/2006/relationships/hyperlink" Target="https://grantcue.com/foundations/slayton-foundation-850484361" TargetMode="External" Id="rId3131"/><Relationship Type="http://schemas.openxmlformats.org/officeDocument/2006/relationships/hyperlink" Target="https://grantcue.com/foundations/laverne-and-thomas-howell-foundation-460501821" TargetMode="External" Id="rId3132"/><Relationship Type="http://schemas.openxmlformats.org/officeDocument/2006/relationships/hyperlink" Target="https://grantcue.com/foundations/the-cooper-matthews-foundation-364922870" TargetMode="External" Id="rId3133"/><Relationship Type="http://schemas.openxmlformats.org/officeDocument/2006/relationships/hyperlink" Target="https://grantcue.com/foundations/bellinger-foundation-841756822" TargetMode="External" Id="rId3134"/><Relationship Type="http://schemas.openxmlformats.org/officeDocument/2006/relationships/hyperlink" Target="https://grantcue.com/foundations/lgr-foundation-c-o-atchley-and-associates-llp-742955428" TargetMode="External" Id="rId3135"/><Relationship Type="http://schemas.openxmlformats.org/officeDocument/2006/relationships/hyperlink" Target="https://grantcue.com/foundations/american-community-trust-752791649" TargetMode="External" Id="rId3136"/><Relationship Type="http://schemas.openxmlformats.org/officeDocument/2006/relationships/hyperlink" Target="https://grantcue.com/foundations/the-waldrip-family-foundation-472848241" TargetMode="External" Id="rId3137"/><Relationship Type="http://schemas.openxmlformats.org/officeDocument/2006/relationships/hyperlink" Target="https://grantcue.com/foundations/heilmeier-jarvie-family-foundation-812027766" TargetMode="External" Id="rId3138"/><Relationship Type="http://schemas.openxmlformats.org/officeDocument/2006/relationships/hyperlink" Target="https://grantcue.com/foundations/province-and-grace-inc-302421441" TargetMode="External" Id="rId3139"/><Relationship Type="http://schemas.openxmlformats.org/officeDocument/2006/relationships/hyperlink" Target="https://grantcue.com/foundations/christian-mission-concerns-742317938" TargetMode="External" Id="rId3140"/><Relationship Type="http://schemas.openxmlformats.org/officeDocument/2006/relationships/hyperlink" Target="https://grantcue.com/foundations/appelt-family-foundation-208438048" TargetMode="External" Id="rId3141"/><Relationship Type="http://schemas.openxmlformats.org/officeDocument/2006/relationships/hyperlink" Target="https://grantcue.com/foundations/the-edouard-foundation-inc-c-o-tpw-133446831" TargetMode="External" Id="rId3142"/><Relationship Type="http://schemas.openxmlformats.org/officeDocument/2006/relationships/hyperlink" Target="https://grantcue.com/foundations/the-florence-foundation-756008029" TargetMode="External" Id="rId3143"/><Relationship Type="http://schemas.openxmlformats.org/officeDocument/2006/relationships/hyperlink" Target="https://grantcue.com/foundations/mcdaniel-charitable-foundation-760538313" TargetMode="External" Id="rId3144"/><Relationship Type="http://schemas.openxmlformats.org/officeDocument/2006/relationships/hyperlink" Target="https://grantcue.com/foundations/the-kenneth-hill-foundation-822175817" TargetMode="External" Id="rId3145"/><Relationship Type="http://schemas.openxmlformats.org/officeDocument/2006/relationships/hyperlink" Target="https://www.russellhillrogers.org/" TargetMode="External" Id="rId3146"/><Relationship Type="http://schemas.openxmlformats.org/officeDocument/2006/relationships/hyperlink" Target="https://grantcue.com/foundations/russell-hill-rogers-fund-for-the-arts-742403914" TargetMode="External" Id="rId3147"/><Relationship Type="http://schemas.openxmlformats.org/officeDocument/2006/relationships/hyperlink" Target="https://grantcue.com/foundations/hood-barrow-foundation-760205381" TargetMode="External" Id="rId3148"/><Relationship Type="http://schemas.openxmlformats.org/officeDocument/2006/relationships/hyperlink" Target="https://grantcue.com/foundations/laurie-and-reed-morian-foundation-461580212" TargetMode="External" Id="rId3149"/><Relationship Type="http://schemas.openxmlformats.org/officeDocument/2006/relationships/hyperlink" Target="https://grantcue.com/foundations/salehi-family-foundation-461586539" TargetMode="External" Id="rId3150"/><Relationship Type="http://schemas.openxmlformats.org/officeDocument/2006/relationships/hyperlink" Target="https://grantcue.com/foundations/walter-christian-development-foundation-208481719" TargetMode="External" Id="rId3151"/><Relationship Type="http://schemas.openxmlformats.org/officeDocument/2006/relationships/hyperlink" Target="https://grantcue.com/foundations/mfi-foundation-742882442" TargetMode="External" Id="rId3152"/><Relationship Type="http://schemas.openxmlformats.org/officeDocument/2006/relationships/hyperlink" Target="https://grantcue.com/foundations/the-preik-family-foundation-inc-261590815" TargetMode="External" Id="rId3153"/><Relationship Type="http://schemas.openxmlformats.org/officeDocument/2006/relationships/hyperlink" Target="https://grantcue.com/foundations/budd-family-foundation-263836252" TargetMode="External" Id="rId3154"/><Relationship Type="http://schemas.openxmlformats.org/officeDocument/2006/relationships/hyperlink" Target="https://grantcue.com/foundations/joe-and-jessie-crump-fund-xxxxx3000-756045044" TargetMode="External" Id="rId3155"/><Relationship Type="http://schemas.openxmlformats.org/officeDocument/2006/relationships/hyperlink" Target="https://grantcue.com/foundations/ddm-foundation-271180664" TargetMode="External" Id="rId3156"/><Relationship Type="http://schemas.openxmlformats.org/officeDocument/2006/relationships/hyperlink" Target="https://grantcue.com/foundations/the-electric-company-charitable-foundation-873208524" TargetMode="External" Id="rId3157"/><Relationship Type="http://schemas.openxmlformats.org/officeDocument/2006/relationships/hyperlink" Target="https://grantcue.com/foundations/dr-and-mrs-je-watkins-scholarship-trust-751901814" TargetMode="External" Id="rId3158"/><Relationship Type="http://schemas.openxmlformats.org/officeDocument/2006/relationships/hyperlink" Target="https://grantcue.com/foundations/stephen-and-susan-butt-family-foundation-920863102" TargetMode="External" Id="rId3159"/><Relationship Type="http://schemas.openxmlformats.org/officeDocument/2006/relationships/hyperlink" Target="https://grantcue.com/foundations/tom-and-lois-longest-charitable-trust-467483163" TargetMode="External" Id="rId3160"/><Relationship Type="http://schemas.openxmlformats.org/officeDocument/2006/relationships/hyperlink" Target="https://grantcue.com/foundations/three-g-foundation-854318097" TargetMode="External" Id="rId3161"/><Relationship Type="http://schemas.openxmlformats.org/officeDocument/2006/relationships/hyperlink" Target="https://grantcue.com/foundations/the-charles-e-nearburg-foundation-752658947" TargetMode="External" Id="rId3162"/><Relationship Type="http://schemas.openxmlformats.org/officeDocument/2006/relationships/hyperlink" Target="https://marylouisedobsonfoundation.org/" TargetMode="External" Id="rId3163"/><Relationship Type="http://schemas.openxmlformats.org/officeDocument/2006/relationships/hyperlink" Target="https://grantcue.com/foundations/mary-louise-dobson-foundation-760690889" TargetMode="External" Id="rId3164"/><Relationship Type="http://schemas.openxmlformats.org/officeDocument/2006/relationships/hyperlink" Target="https://grantcue.com/foundations/nelson-puett-foundation-746062365" TargetMode="External" Id="rId3165"/><Relationship Type="http://schemas.openxmlformats.org/officeDocument/2006/relationships/hyperlink" Target="https://glmfoundation.org/" TargetMode="External" Id="rId3166"/><Relationship Type="http://schemas.openxmlformats.org/officeDocument/2006/relationships/hyperlink" Target="https://grantcue.com/foundations/the-guadalupe-and-lilia-martinez-foundation-743005930" TargetMode="External" Id="rId3167"/><Relationship Type="http://schemas.openxmlformats.org/officeDocument/2006/relationships/hyperlink" Target="https://grantcue.com/foundations/sam-and-laura-dawson-family-foundation-831264255" TargetMode="External" Id="rId3168"/><Relationship Type="http://schemas.openxmlformats.org/officeDocument/2006/relationships/hyperlink" Target="https://www.lantanaecf.org/" TargetMode="External" Id="rId3169"/><Relationship Type="http://schemas.openxmlformats.org/officeDocument/2006/relationships/hyperlink" Target="https://grantcue.com/foundations/lantana-educational-charitable-foundation-752882214" TargetMode="External" Id="rId3170"/><Relationship Type="http://schemas.openxmlformats.org/officeDocument/2006/relationships/hyperlink" Target="https://grantcue.com/foundations/nash-long-life-foundation-742875627" TargetMode="External" Id="rId3171"/><Relationship Type="http://schemas.openxmlformats.org/officeDocument/2006/relationships/hyperlink" Target="https://grantcue.com/foundations/d-d-hachar-charitable-trust-742093680" TargetMode="External" Id="rId3172"/><Relationship Type="http://schemas.openxmlformats.org/officeDocument/2006/relationships/hyperlink" Target="https://grantcue.com/foundations/lewis-and-juaniece-madden-foundation-261431666" TargetMode="External" Id="rId3173"/><Relationship Type="http://schemas.openxmlformats.org/officeDocument/2006/relationships/hyperlink" Target="https://grantcue.com/foundations/tapestry-foundation-of-mary-carmel-and-thomas-p-borders-383196007" TargetMode="External" Id="rId3174"/><Relationship Type="http://schemas.openxmlformats.org/officeDocument/2006/relationships/hyperlink" Target="https://grantcue.com/foundations/helen-irwin-littauer-educational-trust-237029857" TargetMode="External" Id="rId3175"/><Relationship Type="http://schemas.openxmlformats.org/officeDocument/2006/relationships/hyperlink" Target="https://grantcue.com/foundations/the-prichard-family-foundation-742891651" TargetMode="External" Id="rId3176"/><Relationship Type="http://schemas.openxmlformats.org/officeDocument/2006/relationships/hyperlink" Target="https://pauljmeyer.com/THE-FOUNDATION/" TargetMode="External" Id="rId3177"/><Relationship Type="http://schemas.openxmlformats.org/officeDocument/2006/relationships/hyperlink" Target="https://grantcue.com/foundations/paul-and-jane-meyer-family-foundation-742357421" TargetMode="External" Id="rId3178"/><Relationship Type="http://schemas.openxmlformats.org/officeDocument/2006/relationships/hyperlink" Target="https://baumbergerendowment.org/" TargetMode="External" Id="rId3179"/><Relationship Type="http://schemas.openxmlformats.org/officeDocument/2006/relationships/hyperlink" Target="https://grantcue.com/foundations/baumberger-endowment-237225925" TargetMode="External" Id="rId3180"/><Relationship Type="http://schemas.openxmlformats.org/officeDocument/2006/relationships/hyperlink" Target="https://grantcue.com/foundations/martha-sue-parr-trust-xxxxx6005-416519559" TargetMode="External" Id="rId3181"/><Relationship Type="http://schemas.openxmlformats.org/officeDocument/2006/relationships/hyperlink" Target="https://grantcue.com/foundations/wolf-mountain-foundation-841524399" TargetMode="External" Id="rId3182"/><Relationship Type="http://schemas.openxmlformats.org/officeDocument/2006/relationships/hyperlink" Target="https://grantcue.com/foundations/jack-h-and-william-m-light-charitable-trust-742874941" TargetMode="External" Id="rId3183"/><Relationship Type="http://schemas.openxmlformats.org/officeDocument/2006/relationships/hyperlink" Target="https://grantcue.com/foundations/summerfield-g-roberts-foundation-752341916" TargetMode="External" Id="rId3184"/><Relationship Type="http://schemas.openxmlformats.org/officeDocument/2006/relationships/hyperlink" Target="https://grantcue.com/foundations/texas-housing-finance-corporation-742617569" TargetMode="External" Id="rId3185"/><Relationship Type="http://schemas.openxmlformats.org/officeDocument/2006/relationships/hyperlink" Target="https://grantcue.com/foundations/wp-and-dell-andrews-newell-charitable-tr-first-financial-trust-and-asset-managem-756059309" TargetMode="External" Id="rId3186"/><Relationship Type="http://schemas.openxmlformats.org/officeDocument/2006/relationships/hyperlink" Target="https://grantcue.com/foundations/elizabeth-sullivan-clem-trust-fd592-741688803" TargetMode="External" Id="rId3187"/><Relationship Type="http://schemas.openxmlformats.org/officeDocument/2006/relationships/hyperlink" Target="https://grantcue.com/foundations/linda-and-james-rowe-memorial-scholarship-foundation-331192125" TargetMode="External" Id="rId3188"/><Relationship Type="http://schemas.openxmlformats.org/officeDocument/2006/relationships/hyperlink" Target="https://grantcue.com/foundations/hughes-texas-foundation-824937164" TargetMode="External" Id="rId3189"/><Relationship Type="http://schemas.openxmlformats.org/officeDocument/2006/relationships/hyperlink" Target="https://grantcue.com/foundations/the-sherman-foundation-912136222" TargetMode="External" Id="rId3190"/><Relationship Type="http://schemas.openxmlformats.org/officeDocument/2006/relationships/hyperlink" Target="https://grantcue.com/foundations/nina-heard-astin-charitable-trust-741721901" TargetMode="External" Id="rId3191"/><Relationship Type="http://schemas.openxmlformats.org/officeDocument/2006/relationships/hyperlink" Target="https://grantcue.com/foundations/seegers-foundation-752001868" TargetMode="External" Id="rId3192"/><Relationship Type="http://schemas.openxmlformats.org/officeDocument/2006/relationships/hyperlink" Target="https://grantcue.com/foundations/the-kent-and-joann-foster-family-foundation-261564242" TargetMode="External" Id="rId3193"/><Relationship Type="http://schemas.openxmlformats.org/officeDocument/2006/relationships/hyperlink" Target="https://grantcue.com/foundations/taub-foundation-746060216" TargetMode="External" Id="rId3194"/><Relationship Type="http://schemas.openxmlformats.org/officeDocument/2006/relationships/hyperlink" Target="https://grantcue.com/foundations/labatt-foundation-inc-260580240" TargetMode="External" Id="rId3195"/><Relationship Type="http://schemas.openxmlformats.org/officeDocument/2006/relationships/hyperlink" Target="https://grantcue.com/foundations/john-r-eckel-jr-foundation-272818091" TargetMode="External" Id="rId3196"/><Relationship Type="http://schemas.openxmlformats.org/officeDocument/2006/relationships/hyperlink" Target="https://grantcue.com/foundations/the-moyer-family-foundation-833049680" TargetMode="External" Id="rId3197"/><Relationship Type="http://schemas.openxmlformats.org/officeDocument/2006/relationships/hyperlink" Target="https://grantcue.com/foundations/the-enrico-foundation-752871636" TargetMode="External" Id="rId3198"/><Relationship Type="http://schemas.openxmlformats.org/officeDocument/2006/relationships/hyperlink" Target="https://grantcue.com/foundations/stephens-family-foundation-202784814" TargetMode="External" Id="rId3199"/><Relationship Type="http://schemas.openxmlformats.org/officeDocument/2006/relationships/hyperlink" Target="https://grantcue.com/foundations/the-ralph-h-and-ruth-j-mccullough-foundation-742177193" TargetMode="External" Id="rId3200"/><Relationship Type="http://schemas.openxmlformats.org/officeDocument/2006/relationships/hyperlink" Target="https://grantcue.com/foundations/peggy-and-bill-shiffick-charitable-foundation-766112561" TargetMode="External" Id="rId3201"/><Relationship Type="http://schemas.openxmlformats.org/officeDocument/2006/relationships/hyperlink" Target="https://grantcue.com/foundations/the-jesse-h-and-susan-r-oppenheimer-foundation-746032845" TargetMode="External" Id="rId3202"/><Relationship Type="http://schemas.openxmlformats.org/officeDocument/2006/relationships/hyperlink" Target="https://grantcue.com/foundations/c-and-a-mcdonald-family-foundation-883312940" TargetMode="External" Id="rId3203"/><Relationship Type="http://schemas.openxmlformats.org/officeDocument/2006/relationships/hyperlink" Target="https://grantcue.com/foundations/meredith-foundation-756024469" TargetMode="External" Id="rId3204"/><Relationship Type="http://schemas.openxmlformats.org/officeDocument/2006/relationships/hyperlink" Target="https://grantcue.com/foundations/frank-k-webb-charitable-trust-480006004-276146743" TargetMode="External" Id="rId3205"/><Relationship Type="http://schemas.openxmlformats.org/officeDocument/2006/relationships/hyperlink" Target="https://grantcue.com/foundations/alvin-and-lucy-owsley-foundation-756047221" TargetMode="External" Id="rId3206"/><Relationship Type="http://schemas.openxmlformats.org/officeDocument/2006/relationships/hyperlink" Target="https://grantcue.com/foundations/the-alkek-and-williams-foundation-766122587" TargetMode="External" Id="rId3207"/><Relationship Type="http://schemas.openxmlformats.org/officeDocument/2006/relationships/hyperlink" Target="https://grantcue.com/foundations/adeline-and-george-mcqueen-foundation-xxxxx1007-756014459" TargetMode="External" Id="rId3208"/><Relationship Type="http://schemas.openxmlformats.org/officeDocument/2006/relationships/hyperlink" Target="https://grantcue.com/foundations/w-b-and-ellen-gordon-stuart-trust-xxxxx1009-756014224" TargetMode="External" Id="rId3209"/><Relationship Type="http://schemas.openxmlformats.org/officeDocument/2006/relationships/hyperlink" Target="https://grantcue.com/foundations/j-tom-eady-charitable-trust-756604134" TargetMode="External" Id="rId3210"/><Relationship Type="http://schemas.openxmlformats.org/officeDocument/2006/relationships/hyperlink" Target="https://grantcue.com/foundations/mcbee-family-foundation-742981871" TargetMode="External" Id="rId3211"/><Relationship Type="http://schemas.openxmlformats.org/officeDocument/2006/relationships/hyperlink" Target="https://grantcue.com/foundations/the-precourt-foundation-760430659" TargetMode="External" Id="rId3212"/><Relationship Type="http://schemas.openxmlformats.org/officeDocument/2006/relationships/hyperlink" Target="https://krft.org/" TargetMode="External" Id="rId3213"/><Relationship Type="http://schemas.openxmlformats.org/officeDocument/2006/relationships/hyperlink" Target="https://grantcue.com/foundations/king-ranch-family-trust-746044809" TargetMode="External" Id="rId3214"/><Relationship Type="http://schemas.openxmlformats.org/officeDocument/2006/relationships/hyperlink" Target="https://grantcue.com/foundations/the-parakaleo-foundation-886803690" TargetMode="External" Id="rId3215"/><Relationship Type="http://schemas.openxmlformats.org/officeDocument/2006/relationships/hyperlink" Target="https://grantcue.com/foundations/w-c-payne-foundation-830343851" TargetMode="External" Id="rId3216"/><Relationship Type="http://schemas.openxmlformats.org/officeDocument/2006/relationships/hyperlink" Target="https://grantcue.com/foundations/for-his-lambs-inc-300502141" TargetMode="External" Id="rId3217"/><Relationship Type="http://schemas.openxmlformats.org/officeDocument/2006/relationships/hyperlink" Target="https://grantcue.com/foundations/mobley-foundation-co-nancy-mobley-752968577" TargetMode="External" Id="rId3218"/><Relationship Type="http://schemas.openxmlformats.org/officeDocument/2006/relationships/hyperlink" Target="https://grantcue.com/foundations/mildred-yount-manion-charitable-foundation-412143851" TargetMode="External" Id="rId3219"/><Relationship Type="http://schemas.openxmlformats.org/officeDocument/2006/relationships/hyperlink" Target="https://grantcue.com/foundations/south-texas-charitable-foundation-742148107" TargetMode="External" Id="rId3220"/><Relationship Type="http://schemas.openxmlformats.org/officeDocument/2006/relationships/hyperlink" Target="https://grantcue.com/foundations/paul-l-foster-family-foundation-261939994" TargetMode="External" Id="rId3221"/><Relationship Type="http://schemas.openxmlformats.org/officeDocument/2006/relationships/hyperlink" Target="https://grantcue.com/foundations/the-hillcrest-foundation-311501699" TargetMode="External" Id="rId3222"/><Relationship Type="http://schemas.openxmlformats.org/officeDocument/2006/relationships/hyperlink" Target="https://grantcue.com/foundations/dr-and-mrs-hugh-a-kennedy-foundation-742983794" TargetMode="External" Id="rId3223"/><Relationship Type="http://schemas.openxmlformats.org/officeDocument/2006/relationships/hyperlink" Target="https://grantcue.com/foundations/the-cross-foundation-836765443" TargetMode="External" Id="rId3224"/><Relationship Type="http://schemas.openxmlformats.org/officeDocument/2006/relationships/hyperlink" Target="https://grantcue.com/foundations/nec-foundation-of-americas-113059554" TargetMode="External" Id="rId3225"/><Relationship Type="http://schemas.openxmlformats.org/officeDocument/2006/relationships/hyperlink" Target="https://grantcue.com/foundations/the-west-endowment-760481204" TargetMode="External" Id="rId3226"/><Relationship Type="http://schemas.openxmlformats.org/officeDocument/2006/relationships/hyperlink" Target="https://www.raultijerinajrfoundation.org/" TargetMode="External" Id="rId3227"/><Relationship Type="http://schemas.openxmlformats.org/officeDocument/2006/relationships/hyperlink" Target="https://grantcue.com/foundations/raul-tijerina-jr-foundation-c-o-boris-a-hidalgo-331076963" TargetMode="External" Id="rId3228"/><Relationship Type="http://schemas.openxmlformats.org/officeDocument/2006/relationships/hyperlink" Target="https://grantcue.com/foundations/sgl-foundation-823935582" TargetMode="External" Id="rId3229"/><Relationship Type="http://schemas.openxmlformats.org/officeDocument/2006/relationships/hyperlink" Target="https://grantcue.com/foundations/the-cash-family-foundation-c-o-clay-cash-841381970" TargetMode="External" Id="rId3230"/><Relationship Type="http://schemas.openxmlformats.org/officeDocument/2006/relationships/hyperlink" Target="https://grantcue.com/foundations/the-charles-e-jacobs-foundation-752859040" TargetMode="External" Id="rId3231"/><Relationship Type="http://schemas.openxmlformats.org/officeDocument/2006/relationships/hyperlink" Target="https://grantcue.com/foundations/the-morris-foundation-680313709" TargetMode="External" Id="rId3232"/><Relationship Type="http://schemas.openxmlformats.org/officeDocument/2006/relationships/hyperlink" Target="https://grantcue.com/foundations/stephen-m-seay-foundation-inc-364613275" TargetMode="External" Id="rId3233"/><Relationship Type="http://schemas.openxmlformats.org/officeDocument/2006/relationships/hyperlink" Target="https://grantcue.com/foundations/don-lawrence-living-trust-866481741" TargetMode="External" Id="rId3234"/><Relationship Type="http://schemas.openxmlformats.org/officeDocument/2006/relationships/hyperlink" Target="https://grantcue.com/foundations/laurie-and-todd-platt-family-charitable-foundation-461082594" TargetMode="External" Id="rId3235"/><Relationship Type="http://schemas.openxmlformats.org/officeDocument/2006/relationships/hyperlink" Target="https://grantcue.com/foundations/finn-family-foundation-inc-742290608" TargetMode="External" Id="rId3236"/><Relationship Type="http://schemas.openxmlformats.org/officeDocument/2006/relationships/hyperlink" Target="https://grantcue.com/foundations/brij-and-sunita-agrawal-foundation-475542447" TargetMode="External" Id="rId3237"/><Relationship Type="http://schemas.openxmlformats.org/officeDocument/2006/relationships/hyperlink" Target="https://grantcue.com/foundations/harry-s-moss-foundation-756036333" TargetMode="External" Id="rId3238"/><Relationship Type="http://schemas.openxmlformats.org/officeDocument/2006/relationships/hyperlink" Target="https://grantcue.com/foundations/ann-and-jack-graves-charitable-foundation-205895063" TargetMode="External" Id="rId3239"/><Relationship Type="http://schemas.openxmlformats.org/officeDocument/2006/relationships/hyperlink" Target="https://grantcue.com/foundations/crawford-and-hattie-jackson-foundation-attn-j-steven-awalt-760526233" TargetMode="External" Id="rId3240"/><Relationship Type="http://schemas.openxmlformats.org/officeDocument/2006/relationships/hyperlink" Target="https://grantcue.com/foundations/a-s-genecov-foundation-756023698" TargetMode="External" Id="rId3241"/><Relationship Type="http://schemas.openxmlformats.org/officeDocument/2006/relationships/hyperlink" Target="https://grantcue.com/foundations/the-callaway-foundation-331010957" TargetMode="External" Id="rId3242"/><Relationship Type="http://schemas.openxmlformats.org/officeDocument/2006/relationships/hyperlink" Target="https://grantcue.com/foundations/greentree-fund-237065240" TargetMode="External" Id="rId3243"/><Relationship Type="http://schemas.openxmlformats.org/officeDocument/2006/relationships/hyperlink" Target="https://grantcue.com/foundations/houston-nursing-education-foundation-760454511" TargetMode="External" Id="rId3244"/><Relationship Type="http://schemas.openxmlformats.org/officeDocument/2006/relationships/hyperlink" Target="https://grantcue.com/foundations/redman-foundation-inc-752617664" TargetMode="External" Id="rId3245"/><Relationship Type="http://schemas.openxmlformats.org/officeDocument/2006/relationships/hyperlink" Target="https://grantcue.com/foundations/henry-and-eileen-beyer-foundation-203905824" TargetMode="External" Id="rId3246"/><Relationship Type="http://schemas.openxmlformats.org/officeDocument/2006/relationships/hyperlink" Target="https://grantcue.com/foundations/oshea-family-foundation-873479263" TargetMode="External" Id="rId3247"/><Relationship Type="http://schemas.openxmlformats.org/officeDocument/2006/relationships/hyperlink" Target="https://grantcue.com/foundations/overlake-foundation-inc-751793068" TargetMode="External" Id="rId3248"/><Relationship Type="http://schemas.openxmlformats.org/officeDocument/2006/relationships/hyperlink" Target="https://grantcue.com/foundations/paris-legacy-foundation-inc-752198726" TargetMode="External" Id="rId3249"/><Relationship Type="http://schemas.openxmlformats.org/officeDocument/2006/relationships/hyperlink" Target="https://grantcue.com/foundations/the-adr-foundation-inc-752849058" TargetMode="External" Id="rId3250"/><Relationship Type="http://schemas.openxmlformats.org/officeDocument/2006/relationships/hyperlink" Target="https://grantcue.com/foundations/patrick-and-beatrice-haggerty-foundation-752076387" TargetMode="External" Id="rId3251"/><Relationship Type="http://schemas.openxmlformats.org/officeDocument/2006/relationships/hyperlink" Target="https://grantcue.com/foundations/the-sparks-foundation-inc-200396160" TargetMode="External" Id="rId3252"/><Relationship Type="http://schemas.openxmlformats.org/officeDocument/2006/relationships/hyperlink" Target="https://grantcue.com/foundations/betty-and-james-muns-foundation-010885745" TargetMode="External" Id="rId3253"/><Relationship Type="http://schemas.openxmlformats.org/officeDocument/2006/relationships/hyperlink" Target="https://grantcue.com/foundations/main-family-foundation-364695163" TargetMode="External" Id="rId3254"/><Relationship Type="http://schemas.openxmlformats.org/officeDocument/2006/relationships/hyperlink" Target="https://grantcue.com/foundations/martin-family-foundation-611580523" TargetMode="External" Id="rId3255"/><Relationship Type="http://schemas.openxmlformats.org/officeDocument/2006/relationships/hyperlink" Target="https://grantcue.com/foundations/john-and-rita-feik-foundation-461600852" TargetMode="External" Id="rId3256"/><Relationship Type="http://schemas.openxmlformats.org/officeDocument/2006/relationships/hyperlink" Target="https://grantcue.com/foundations/jm-parker-foundation-752736419" TargetMode="External" Id="rId3257"/><Relationship Type="http://schemas.openxmlformats.org/officeDocument/2006/relationships/hyperlink" Target="https://grantcue.com/foundations/pauline-allen-gill-foundation-237431528" TargetMode="External" Id="rId3258"/><Relationship Type="http://schemas.openxmlformats.org/officeDocument/2006/relationships/hyperlink" Target="https://grantcue.com/foundations/barbara-ann-baldridge-foundation-we453-862379956" TargetMode="External" Id="rId3259"/><Relationship Type="http://schemas.openxmlformats.org/officeDocument/2006/relationships/hyperlink" Target="https://grantcue.com/foundations/m-and-a-brown-family-foundation-274327165" TargetMode="External" Id="rId3260"/><Relationship Type="http://schemas.openxmlformats.org/officeDocument/2006/relationships/hyperlink" Target="https://grantcue.com/foundations/pat-and-tom-frost-foundation-f0731600-742699577" TargetMode="External" Id="rId3261"/><Relationship Type="http://schemas.openxmlformats.org/officeDocument/2006/relationships/hyperlink" Target="https://grantcue.com/foundations/ssa-foundation-474123600" TargetMode="External" Id="rId3262"/><Relationship Type="http://schemas.openxmlformats.org/officeDocument/2006/relationships/hyperlink" Target="https://grantcue.com/foundations/rhema-life-foundation-inc-752820139" TargetMode="External" Id="rId3263"/><Relationship Type="http://schemas.openxmlformats.org/officeDocument/2006/relationships/hyperlink" Target="https://grantcue.com/foundations/mccrea-foundation-546052010" TargetMode="External" Id="rId3264"/><Relationship Type="http://schemas.openxmlformats.org/officeDocument/2006/relationships/hyperlink" Target="https://grantcue.com/foundations/the-chilton-foundation-756006996" TargetMode="External" Id="rId3265"/><Relationship Type="http://schemas.openxmlformats.org/officeDocument/2006/relationships/hyperlink" Target="https://grantcue.com/foundations/the-eulich-family-foundation-inc-751671194" TargetMode="External" Id="rId3266"/><Relationship Type="http://schemas.openxmlformats.org/officeDocument/2006/relationships/hyperlink" Target="https://grantcue.com/foundations/the-farris-foundation-742855935" TargetMode="External" Id="rId3267"/><Relationship Type="http://schemas.openxmlformats.org/officeDocument/2006/relationships/hyperlink" Target="https://grantcue.com/foundations/john-and-florence-newman-foundation-742525348" TargetMode="External" Id="rId3268"/><Relationship Type="http://schemas.openxmlformats.org/officeDocument/2006/relationships/hyperlink" Target="https://endlesshopefoundation.org/" TargetMode="External" Id="rId3269"/><Relationship Type="http://schemas.openxmlformats.org/officeDocument/2006/relationships/hyperlink" Target="https://grantcue.com/foundations/endless-hope-private-foundation-813442356" TargetMode="External" Id="rId3270"/><Relationship Type="http://schemas.openxmlformats.org/officeDocument/2006/relationships/hyperlink" Target="https://grantcue.com/foundations/the-gordon-and-joyce-davis-foundation-inc-853910839" TargetMode="External" Id="rId3271"/><Relationship Type="http://schemas.openxmlformats.org/officeDocument/2006/relationships/hyperlink" Target="https://grantcue.com/foundations/holland-family-foundation-522439304" TargetMode="External" Id="rId3272"/><Relationship Type="http://schemas.openxmlformats.org/officeDocument/2006/relationships/hyperlink" Target="https://grantcue.com/foundations/clark-and-charlene-thompson-foundation-464629601" TargetMode="External" Id="rId3273"/><Relationship Type="http://schemas.openxmlformats.org/officeDocument/2006/relationships/hyperlink" Target="https://grantcue.com/foundations/amy-and-leslie-ware-foundation-900781485" TargetMode="External" Id="rId3274"/><Relationship Type="http://schemas.openxmlformats.org/officeDocument/2006/relationships/hyperlink" Target="https://grantcue.com/foundations/the-yonge-foundation-742846089" TargetMode="External" Id="rId3275"/><Relationship Type="http://schemas.openxmlformats.org/officeDocument/2006/relationships/hyperlink" Target="https://www.swbc.com/" TargetMode="External" Id="rId3276"/><Relationship Type="http://schemas.openxmlformats.org/officeDocument/2006/relationships/hyperlink" Target="https://grantcue.com/foundations/swbc-foundation-200511684" TargetMode="External" Id="rId3277"/><Relationship Type="http://schemas.openxmlformats.org/officeDocument/2006/relationships/hyperlink" Target="https://grantcue.com/foundations/the-douglass-foundation-742239830" TargetMode="External" Id="rId3278"/><Relationship Type="http://schemas.openxmlformats.org/officeDocument/2006/relationships/hyperlink" Target="https://grantcue.com/foundations/paul-f-and-virginia-j-engler-fndn-752356449" TargetMode="External" Id="rId3279"/><Relationship Type="http://schemas.openxmlformats.org/officeDocument/2006/relationships/hyperlink" Target="https://grantcue.com/foundations/jordan-family-foundation-752486085" TargetMode="External" Id="rId3280"/><Relationship Type="http://schemas.openxmlformats.org/officeDocument/2006/relationships/hyperlink" Target="https://grantcue.com/foundations/merrick-foundation-460957284" TargetMode="External" Id="rId3281"/><Relationship Type="http://schemas.openxmlformats.org/officeDocument/2006/relationships/hyperlink" Target="https://grantcue.com/foundations/h-fort-flowers-foundation-346513672" TargetMode="External" Id="rId3282"/><Relationship Type="http://schemas.openxmlformats.org/officeDocument/2006/relationships/hyperlink" Target="https://grantcue.com/foundations/the-postl-family-foundation-141856946" TargetMode="External" Id="rId3283"/><Relationship Type="http://schemas.openxmlformats.org/officeDocument/2006/relationships/hyperlink" Target="https://grantcue.com/foundations/the-pauline-and-austin-neuhoff-foundation-731645131" TargetMode="External" Id="rId3284"/><Relationship Type="http://schemas.openxmlformats.org/officeDocument/2006/relationships/hyperlink" Target="https://grantcue.com/foundations/husky-owl-foundation-851699611" TargetMode="External" Id="rId3285"/><Relationship Type="http://schemas.openxmlformats.org/officeDocument/2006/relationships/hyperlink" Target="https://grantcue.com/foundations/alliancetexas-foundation-822871055" TargetMode="External" Id="rId3286"/><Relationship Type="http://schemas.openxmlformats.org/officeDocument/2006/relationships/hyperlink" Target="https://www.walmart.org/how-we-give" TargetMode="External" Id="rId3287"/><Relationship Type="http://schemas.openxmlformats.org/officeDocument/2006/relationships/hyperlink" Target="https://grantcue.com/foundations/wal-mart-foundation-205639919" TargetMode="External" Id="rId3288"/><Relationship Type="http://schemas.openxmlformats.org/officeDocument/2006/relationships/hyperlink" Target="https://grantcue.com/foundations/diana-davis-spencer-foundation-inc-203672969" TargetMode="External" Id="rId3289"/><Relationship Type="http://schemas.openxmlformats.org/officeDocument/2006/relationships/hyperlink" Target="https://grantcue.com/foundations/bhp-foundation-611714573" TargetMode="External" Id="rId3290"/><Relationship Type="http://schemas.openxmlformats.org/officeDocument/2006/relationships/hyperlink" Target="https://grantcue.com/foundations/red-gates-foundation-301201296" TargetMode="External" Id="rId3291"/><Relationship Type="http://schemas.openxmlformats.org/officeDocument/2006/relationships/hyperlink" Target="https://grantcue.com/foundations/citi-foundation-133781879" TargetMode="External" Id="rId3292"/><Relationship Type="http://schemas.openxmlformats.org/officeDocument/2006/relationships/hyperlink" Target="https://www.charleskochfoundation.org/" TargetMode="External" Id="rId3293"/><Relationship Type="http://schemas.openxmlformats.org/officeDocument/2006/relationships/hyperlink" Target="https://grantcue.com/foundations/charles-koch-foundation-480918408" TargetMode="External" Id="rId3294"/><Relationship Type="http://schemas.openxmlformats.org/officeDocument/2006/relationships/hyperlink" Target="https://www.jkcf.org/" TargetMode="External" Id="rId3295"/><Relationship Type="http://schemas.openxmlformats.org/officeDocument/2006/relationships/hyperlink" Target="https://grantcue.com/foundations/jack-kent-cooke-foundation-541896244" TargetMode="External" Id="rId3296"/><Relationship Type="http://schemas.openxmlformats.org/officeDocument/2006/relationships/hyperlink" Target="https://grantcue.com/foundations/the-endeavour-legacy-foundation-831934407" TargetMode="External" Id="rId3297"/><Relationship Type="http://schemas.openxmlformats.org/officeDocument/2006/relationships/hyperlink" Target="https://grantcue.com/foundations/pepsico-foundation-inc-136163174" TargetMode="External" Id="rId3298"/><Relationship Type="http://schemas.openxmlformats.org/officeDocument/2006/relationships/hyperlink" Target="https://grantcue.com/foundations/patagoniaorg-142004175" TargetMode="External" Id="rId3299"/><Relationship Type="http://schemas.openxmlformats.org/officeDocument/2006/relationships/hyperlink" Target="https://grantcue.com/foundations/the-knobloch-family-foundation-760538135" TargetMode="External" Id="rId3300"/><Relationship Type="http://schemas.openxmlformats.org/officeDocument/2006/relationships/hyperlink" Target="https://grantcue.com/foundations/barbara-brunckhorst-foundation-866502564" TargetMode="External" Id="rId3301"/><Relationship Type="http://schemas.openxmlformats.org/officeDocument/2006/relationships/hyperlink" Target="https://grantcue.com/foundations/zoma-foundation-inc-814630003" TargetMode="External" Id="rId3302"/><Relationship Type="http://schemas.openxmlformats.org/officeDocument/2006/relationships/hyperlink" Target="https://grantcue.com/foundations/yum-brands-foundation-inc-611327140" TargetMode="External" Id="rId3303"/><Relationship Type="http://schemas.openxmlformats.org/officeDocument/2006/relationships/hyperlink" Target="https://cvshealth.com/SOCIAL-RESPONSIBILITY" TargetMode="External" Id="rId3304"/><Relationship Type="http://schemas.openxmlformats.org/officeDocument/2006/relationships/hyperlink" Target="https://grantcue.com/foundations/cvs-foundation-223206973" TargetMode="External" Id="rId3305"/><Relationship Type="http://schemas.openxmlformats.org/officeDocument/2006/relationships/hyperlink" Target="https://grantcue.com/foundations/bobolink-foundation-942988627" TargetMode="External" Id="rId3306"/><Relationship Type="http://schemas.openxmlformats.org/officeDocument/2006/relationships/hyperlink" Target="https://www.pathforyou.org/" TargetMode="External" Id="rId3307"/><Relationship Type="http://schemas.openxmlformats.org/officeDocument/2006/relationships/hyperlink" Target="https://grantcue.com/foundations/fauquier-health-foundation-dba-the-path-foundation-300219424" TargetMode="External" Id="rId3308"/><Relationship Type="http://schemas.openxmlformats.org/officeDocument/2006/relationships/hyperlink" Target="https://www.dominionenergy.com/about/our-company/charitable-foundation" TargetMode="External" Id="rId3309"/><Relationship Type="http://schemas.openxmlformats.org/officeDocument/2006/relationships/hyperlink" Target="https://grantcue.com/foundations/dominion-energy-charitable-foundation-472746460" TargetMode="External" Id="rId3310"/><Relationship Type="http://schemas.openxmlformats.org/officeDocument/2006/relationships/hyperlink" Target="https://grantcue.com/foundations/the-allbritton-foundation-746051876" TargetMode="External" Id="rId3311"/><Relationship Type="http://schemas.openxmlformats.org/officeDocument/2006/relationships/hyperlink" Target="https://grantcue.com/foundations/galashiels-fund-ltd-943059858" TargetMode="External" Id="rId3312"/><Relationship Type="http://schemas.openxmlformats.org/officeDocument/2006/relationships/hyperlink" Target="https://carpenterfoundation.us/" TargetMode="External" Id="rId3313"/><Relationship Type="http://schemas.openxmlformats.org/officeDocument/2006/relationships/hyperlink" Target="https://grantcue.com/foundations/e-rhodes-and-leona-b-carpenter-foundation-510155772" TargetMode="External" Id="rId3314"/><Relationship Type="http://schemas.openxmlformats.org/officeDocument/2006/relationships/hyperlink" Target="https://themanningfamilyfoundation.org/" TargetMode="External" Id="rId3315"/><Relationship Type="http://schemas.openxmlformats.org/officeDocument/2006/relationships/hyperlink" Target="https://grantcue.com/foundations/manning-family-foundation-743054138" TargetMode="External" Id="rId3316"/><Relationship Type="http://schemas.openxmlformats.org/officeDocument/2006/relationships/hyperlink" Target="https://grantcue.com/foundations/the-volgenau-foundation-541738281" TargetMode="External" Id="rId3317"/><Relationship Type="http://schemas.openxmlformats.org/officeDocument/2006/relationships/hyperlink" Target="https://grantcue.com/foundations/international-institute-of-islamic-thought-the-fairfax-institute-232202414" TargetMode="External" Id="rId3318"/><Relationship Type="http://schemas.openxmlformats.org/officeDocument/2006/relationships/hyperlink" Target="https://grantcue.com/foundations/massey-family-foundation-546049049" TargetMode="External" Id="rId3319"/><Relationship Type="http://schemas.openxmlformats.org/officeDocument/2006/relationships/hyperlink" Target="https://www.northropgrumman.com/" TargetMode="External" Id="rId3320"/><Relationship Type="http://schemas.openxmlformats.org/officeDocument/2006/relationships/hyperlink" Target="https://grantcue.com/foundations/the-northrop-grumman-foundation-956095343" TargetMode="External" Id="rId3321"/><Relationship Type="http://schemas.openxmlformats.org/officeDocument/2006/relationships/hyperlink" Target="https://www.drfonline.org/" TargetMode="External" Id="rId3322"/><Relationship Type="http://schemas.openxmlformats.org/officeDocument/2006/relationships/hyperlink" Target="https://grantcue.com/foundations/danville-regional-foundation-203319727" TargetMode="External" Id="rId3323"/><Relationship Type="http://schemas.openxmlformats.org/officeDocument/2006/relationships/hyperlink" Target="https://grantcue.com/foundations/the-batten-foundation-c-o-jane-batten-541451569" TargetMode="External" Id="rId3324"/><Relationship Type="http://schemas.openxmlformats.org/officeDocument/2006/relationships/hyperlink" Target="https://grantcue.com/foundations/national-housing-and-health-care-trust-inc-760384006" TargetMode="External" Id="rId3325"/><Relationship Type="http://schemas.openxmlformats.org/officeDocument/2006/relationships/hyperlink" Target="https://grantcue.com/foundations/eugene-b-casey-foundation-526220316" TargetMode="External" Id="rId3326"/><Relationship Type="http://schemas.openxmlformats.org/officeDocument/2006/relationships/hyperlink" Target="https://grantcue.com/foundations/the-joseph-and-robert-cornell-memorial-foundation-133097502" TargetMode="External" Id="rId3327"/><Relationship Type="http://schemas.openxmlformats.org/officeDocument/2006/relationships/hyperlink" Target="https://grantcue.com/foundations/the-vertex-foundation-inc-823101518" TargetMode="External" Id="rId3328"/><Relationship Type="http://schemas.openxmlformats.org/officeDocument/2006/relationships/hyperlink" Target="https://grantcue.com/foundations/the-hitt-family-foundation-inc-541963708" TargetMode="External" Id="rId3329"/><Relationship Type="http://schemas.openxmlformats.org/officeDocument/2006/relationships/hyperlink" Target="https://grantcue.com/foundations/william-h-tilley-family-foundation-954659623" TargetMode="External" Id="rId3330"/><Relationship Type="http://schemas.openxmlformats.org/officeDocument/2006/relationships/hyperlink" Target="https://grantcue.com/foundations/weissberg-foundation-541475954" TargetMode="External" Id="rId3331"/><Relationship Type="http://schemas.openxmlformats.org/officeDocument/2006/relationships/hyperlink" Target="https://grantcue.com/foundations/the-citadel-foundation-364482467" TargetMode="External" Id="rId3332"/><Relationship Type="http://schemas.openxmlformats.org/officeDocument/2006/relationships/hyperlink" Target="https://www.mmparsonsfoundation.org/" TargetMode="External" Id="rId3333"/><Relationship Type="http://schemas.openxmlformats.org/officeDocument/2006/relationships/hyperlink" Target="https://grantcue.com/foundations/the-mary-morton-parsons-foundation-541530891" TargetMode="External" Id="rId3334"/><Relationship Type="http://schemas.openxmlformats.org/officeDocument/2006/relationships/hyperlink" Target="https://grantcue.com/foundations/peter-b-and-adeline-w-ruffin-foundation-inc-136170484" TargetMode="External" Id="rId3335"/><Relationship Type="http://schemas.openxmlformats.org/officeDocument/2006/relationships/hyperlink" Target="https://grantcue.com/foundations/allegis-group-foundation-inc-311608900" TargetMode="External" Id="rId3336"/><Relationship Type="http://schemas.openxmlformats.org/officeDocument/2006/relationships/hyperlink" Target="https://grantcue.com/foundations/quantitative-foundation-263922404" TargetMode="External" Id="rId3337"/><Relationship Type="http://schemas.openxmlformats.org/officeDocument/2006/relationships/hyperlink" Target="https://grantcue.com/foundations/patricia-and-douglas-perry-foundation-dba-the-perry-family-foundation-541691140" TargetMode="External" Id="rId3338"/><Relationship Type="http://schemas.openxmlformats.org/officeDocument/2006/relationships/hyperlink" Target="https://grantcue.com/foundations/the-genan-foundation-541393561" TargetMode="External" Id="rId3339"/><Relationship Type="http://schemas.openxmlformats.org/officeDocument/2006/relationships/hyperlink" Target="https://grantcue.com/foundations/anahata-foundation-xxxxx5004-826893685" TargetMode="External" Id="rId3340"/><Relationship Type="http://schemas.openxmlformats.org/officeDocument/2006/relationships/hyperlink" Target="https://www.townebank.com/about-towne/community-involvement/" TargetMode="External" Id="rId3341"/><Relationship Type="http://schemas.openxmlformats.org/officeDocument/2006/relationships/hyperlink" Target="https://grantcue.com/foundations/townebank-foundation-542036534" TargetMode="External" Id="rId3342"/><Relationship Type="http://schemas.openxmlformats.org/officeDocument/2006/relationships/hyperlink" Target="https://grantcue.com/foundations/commonwealth-foundations-465103846" TargetMode="External" Id="rId3343"/><Relationship Type="http://schemas.openxmlformats.org/officeDocument/2006/relationships/hyperlink" Target="https://grantcue.com/foundations/the-landmark-foundation-546038902" TargetMode="External" Id="rId3344"/><Relationship Type="http://schemas.openxmlformats.org/officeDocument/2006/relationships/hyperlink" Target="https://grantcue.com/foundations/tua-anne-m-orrell-charitable-326118085" TargetMode="External" Id="rId3345"/><Relationship Type="http://schemas.openxmlformats.org/officeDocument/2006/relationships/hyperlink" Target="https://grantcue.com/foundations/virginia-nonprofit-housing-coalition-621429437" TargetMode="External" Id="rId3346"/><Relationship Type="http://schemas.openxmlformats.org/officeDocument/2006/relationships/hyperlink" Target="https://thecabellfoundation.org/types-of-grants/" TargetMode="External" Id="rId3347"/><Relationship Type="http://schemas.openxmlformats.org/officeDocument/2006/relationships/hyperlink" Target="https://grantcue.com/foundations/robert-g-cabell-iii-and-maude-morgan-cabell-foundation-546039157" TargetMode="External" Id="rId3348"/><Relationship Type="http://schemas.openxmlformats.org/officeDocument/2006/relationships/hyperlink" Target="https://grantcue.com/foundations/comerica-charitable-foundation-383373052" TargetMode="External" Id="rId3349"/><Relationship Type="http://schemas.openxmlformats.org/officeDocument/2006/relationships/hyperlink" Target="https://grantcue.com/foundations/the-brunckhorst-foundation-237000850" TargetMode="External" Id="rId3350"/><Relationship Type="http://schemas.openxmlformats.org/officeDocument/2006/relationships/hyperlink" Target="https://www.avdf.org/" TargetMode="External" Id="rId3351"/><Relationship Type="http://schemas.openxmlformats.org/officeDocument/2006/relationships/hyperlink" Target="https://grantcue.com/foundations/arthur-v-davis-foundation-pf-3-596159693" TargetMode="External" Id="rId3352"/><Relationship Type="http://schemas.openxmlformats.org/officeDocument/2006/relationships/hyperlink" Target="https://rmhfoundation.org/grants/" TargetMode="External" Id="rId3353"/><Relationship Type="http://schemas.openxmlformats.org/officeDocument/2006/relationships/hyperlink" Target="https://grantcue.com/foundations/richmond-memorial-health-foundation-510211020" TargetMode="External" Id="rId3354"/><Relationship Type="http://schemas.openxmlformats.org/officeDocument/2006/relationships/hyperlink" Target="https://grantcue.com/foundations/soonae-foundation-261571372" TargetMode="External" Id="rId3355"/><Relationship Type="http://schemas.openxmlformats.org/officeDocument/2006/relationships/hyperlink" Target="https://grantcue.com/foundations/oakwood-foundation-charitable-trust-640858879" TargetMode="External" Id="rId3356"/><Relationship Type="http://schemas.openxmlformats.org/officeDocument/2006/relationships/hyperlink" Target="https://grantcue.com/foundations/hilton-global-foundation-841854168" TargetMode="External" Id="rId3357"/><Relationship Type="http://schemas.openxmlformats.org/officeDocument/2006/relationships/hyperlink" Target="https://www.williamsburghealthfoundation.org/" TargetMode="External" Id="rId3358"/><Relationship Type="http://schemas.openxmlformats.org/officeDocument/2006/relationships/hyperlink" Target="https://grantcue.com/foundations/williamsburg-community-health-foundation-541822359" TargetMode="External" Id="rId3359"/><Relationship Type="http://schemas.openxmlformats.org/officeDocument/2006/relationships/hyperlink" Target="https://grantcue.com/foundations/the-tijori-foundation-472454018" TargetMode="External" Id="rId3360"/><Relationship Type="http://schemas.openxmlformats.org/officeDocument/2006/relationships/hyperlink" Target="https://grantcue.com/foundations/the-peterson-family-foundation-inc-541870812" TargetMode="External" Id="rId3361"/><Relationship Type="http://schemas.openxmlformats.org/officeDocument/2006/relationships/hyperlink" Target="https://grantcue.com/foundations/the-hartwell-foundation-corporation-061468749" TargetMode="External" Id="rId3362"/><Relationship Type="http://schemas.openxmlformats.org/officeDocument/2006/relationships/hyperlink" Target="https://www.robinsfdn.org/" TargetMode="External" Id="rId3363"/><Relationship Type="http://schemas.openxmlformats.org/officeDocument/2006/relationships/hyperlink" Target="https://grantcue.com/foundations/robins-foundation-540784484" TargetMode="External" Id="rId3364"/><Relationship Type="http://schemas.openxmlformats.org/officeDocument/2006/relationships/hyperlink" Target="https://grantcue.com/foundations/petters-family-foundation-452323642" TargetMode="External" Id="rId3365"/><Relationship Type="http://schemas.openxmlformats.org/officeDocument/2006/relationships/hyperlink" Target="https://pruittfoundation.org/" TargetMode="External" Id="rId3366"/><Relationship Type="http://schemas.openxmlformats.org/officeDocument/2006/relationships/hyperlink" Target="https://grantcue.com/foundations/the-pruitt-foundation-inc-201151002" TargetMode="External" Id="rId3367"/><Relationship Type="http://schemas.openxmlformats.org/officeDocument/2006/relationships/hyperlink" Target="https://www.potomachealthfoundation.org/" TargetMode="External" Id="rId3368"/><Relationship Type="http://schemas.openxmlformats.org/officeDocument/2006/relationships/hyperlink" Target="https://grantcue.com/foundations/potomac-health-foundation-521340920" TargetMode="External" Id="rId3369"/><Relationship Type="http://schemas.openxmlformats.org/officeDocument/2006/relationships/hyperlink" Target="https://grantcue.com/foundations/the-reinhart-foundation-c-o-the-community-foundation-inc-542001451" TargetMode="External" Id="rId3370"/><Relationship Type="http://schemas.openxmlformats.org/officeDocument/2006/relationships/hyperlink" Target="https://www.herndonfdn.org/" TargetMode="External" Id="rId3371"/><Relationship Type="http://schemas.openxmlformats.org/officeDocument/2006/relationships/hyperlink" Target="https://grantcue.com/foundations/herndon-foundation-546060809" TargetMode="External" Id="rId3372"/><Relationship Type="http://schemas.openxmlformats.org/officeDocument/2006/relationships/hyperlink" Target="https://grantcue.com/foundations/the-cecil-and-irene-hylton-foundation-inc-521633658" TargetMode="External" Id="rId3373"/><Relationship Type="http://schemas.openxmlformats.org/officeDocument/2006/relationships/hyperlink" Target="https://grantcue.com/foundations/agua-fundinc-113659697" TargetMode="External" Id="rId3374"/><Relationship Type="http://schemas.openxmlformats.org/officeDocument/2006/relationships/hyperlink" Target="https://www.unitedcofoundation.org/" TargetMode="External" Id="rId3375"/><Relationship Type="http://schemas.openxmlformats.org/officeDocument/2006/relationships/hyperlink" Target="https://grantcue.com/foundations/the-united-company-foundation-541390453" TargetMode="External" Id="rId3376"/><Relationship Type="http://schemas.openxmlformats.org/officeDocument/2006/relationships/hyperlink" Target="http://www.obicihcf.org/" TargetMode="External" Id="rId3377"/><Relationship Type="http://schemas.openxmlformats.org/officeDocument/2006/relationships/hyperlink" Target="https://grantcue.com/foundations/obici-healthcare-foundation-inc-510249728" TargetMode="External" Id="rId3378"/><Relationship Type="http://schemas.openxmlformats.org/officeDocument/2006/relationships/hyperlink" Target="https://www.wbfoundation.com/" TargetMode="External" Id="rId3379"/><Relationship Type="http://schemas.openxmlformats.org/officeDocument/2006/relationships/hyperlink" Target="https://grantcue.com/foundations/wythe-bland-foundation-541609065" TargetMode="External" Id="rId3380"/><Relationship Type="http://schemas.openxmlformats.org/officeDocument/2006/relationships/hyperlink" Target="https://grantcue.com/foundations/the-lilyhawk-foundation-461234026" TargetMode="External" Id="rId3381"/><Relationship Type="http://schemas.openxmlformats.org/officeDocument/2006/relationships/hyperlink" Target="https://grantcue.com/foundations/e-stuart-james-grant-charitable-trust-c-o-atlantic-union-bank-546315085" TargetMode="External" Id="rId3382"/><Relationship Type="http://schemas.openxmlformats.org/officeDocument/2006/relationships/hyperlink" Target="https://grantcue.com/foundations/the-harrison-foundation-260353463" TargetMode="External" Id="rId3383"/><Relationship Type="http://schemas.openxmlformats.org/officeDocument/2006/relationships/hyperlink" Target="https://grantcue.com/foundations/perry-foundation-inc-546036446" TargetMode="External" Id="rId3384"/><Relationship Type="http://schemas.openxmlformats.org/officeDocument/2006/relationships/hyperlink" Target="https://grantcue.com/foundations/golden-paws-foundation-c-o-lally-and-co-llc-830809183" TargetMode="External" Id="rId3385"/><Relationship Type="http://schemas.openxmlformats.org/officeDocument/2006/relationships/hyperlink" Target="https://www.camfound.org/" TargetMode="External" Id="rId3386"/><Relationship Type="http://schemas.openxmlformats.org/officeDocument/2006/relationships/hyperlink" Target="https://grantcue.com/foundations/the-cameron-foundation-200097152" TargetMode="External" Id="rId3387"/><Relationship Type="http://schemas.openxmlformats.org/officeDocument/2006/relationships/hyperlink" Target="https://grantcue.com/foundations/wellspring-foundation-of-southwest-virginia-262870970" TargetMode="External" Id="rId3388"/><Relationship Type="http://schemas.openxmlformats.org/officeDocument/2006/relationships/hyperlink" Target="https://grantcue.com/foundations/the-affordable-housing-opportunity-fund-842840147" TargetMode="External" Id="rId3389"/><Relationship Type="http://schemas.openxmlformats.org/officeDocument/2006/relationships/hyperlink" Target="https://grantcue.com/foundations/shearwater-foundation-inc-208075507" TargetMode="External" Id="rId3390"/><Relationship Type="http://schemas.openxmlformats.org/officeDocument/2006/relationships/hyperlink" Target="https://grantcue.com/foundations/the-dn-batten-foundation-c-o-brown-advisory-541864288" TargetMode="External" Id="rId3391"/><Relationship Type="http://schemas.openxmlformats.org/officeDocument/2006/relationships/hyperlink" Target="https://grantcue.com/foundations/the-blocker-foundation-541217447" TargetMode="External" Id="rId3392"/><Relationship Type="http://schemas.openxmlformats.org/officeDocument/2006/relationships/hyperlink" Target="https://grantcue.com/foundations/the-owens-family-foundation-316652818" TargetMode="External" Id="rId3393"/><Relationship Type="http://schemas.openxmlformats.org/officeDocument/2006/relationships/hyperlink" Target="https://www.jtmm.org/" TargetMode="External" Id="rId3394"/><Relationship Type="http://schemas.openxmlformats.org/officeDocument/2006/relationships/hyperlink" Target="https://grantcue.com/foundations/jt-minnie-maude-charitable-trust-260771142" TargetMode="External" Id="rId3395"/><Relationship Type="http://schemas.openxmlformats.org/officeDocument/2006/relationships/hyperlink" Target="https://grantcue.com/foundations/james-p-gills-foundation-592871396" TargetMode="External" Id="rId3396"/><Relationship Type="http://schemas.openxmlformats.org/officeDocument/2006/relationships/hyperlink" Target="https://grantcue.com/foundations/the-james-w-and-frances-gibson-mcglothlin-foundation-263533035" TargetMode="External" Id="rId3397"/><Relationship Type="http://schemas.openxmlformats.org/officeDocument/2006/relationships/hyperlink" Target="https://grantcue.com/foundations/the-agena-foundation-inc-262882583" TargetMode="External" Id="rId3398"/><Relationship Type="http://schemas.openxmlformats.org/officeDocument/2006/relationships/hyperlink" Target="https://grantcue.com/foundations/the-farkas-family-foundation-061593377" TargetMode="External" Id="rId3399"/><Relationship Type="http://schemas.openxmlformats.org/officeDocument/2006/relationships/hyperlink" Target="https://grantcue.com/foundations/sokol-family-foundation-kelly-sokol-853064683" TargetMode="External" Id="rId3400"/><Relationship Type="http://schemas.openxmlformats.org/officeDocument/2006/relationships/hyperlink" Target="https://grantcue.com/foundations/fagus-foundation-261812101" TargetMode="External" Id="rId3401"/><Relationship Type="http://schemas.openxmlformats.org/officeDocument/2006/relationships/hyperlink" Target="https://grantcue.com/foundations/honey-foundation-272314439" TargetMode="External" Id="rId3402"/><Relationship Type="http://schemas.openxmlformats.org/officeDocument/2006/relationships/hyperlink" Target="https://grantcue.com/foundations/the-rosenthal-foundation-546037143" TargetMode="External" Id="rId3403"/><Relationship Type="http://schemas.openxmlformats.org/officeDocument/2006/relationships/hyperlink" Target="https://grantcue.com/foundations/widger-family-foundation-832860358" TargetMode="External" Id="rId3404"/><Relationship Type="http://schemas.openxmlformats.org/officeDocument/2006/relationships/hyperlink" Target="https://grantcue.com/foundations/the-reams-foundation-inc-351933846" TargetMode="External" Id="rId3405"/><Relationship Type="http://schemas.openxmlformats.org/officeDocument/2006/relationships/hyperlink" Target="https://grantcue.com/foundations/randolph-d-rouse-foundation-inc-201394997" TargetMode="External" Id="rId3406"/><Relationship Type="http://schemas.openxmlformats.org/officeDocument/2006/relationships/hyperlink" Target="https://www.challengefoundation.org/" TargetMode="External" Id="rId3407"/><Relationship Type="http://schemas.openxmlformats.org/officeDocument/2006/relationships/hyperlink" Target="https://grantcue.com/foundations/the-challenge-foundation-581817816" TargetMode="External" Id="rId3408"/><Relationship Type="http://schemas.openxmlformats.org/officeDocument/2006/relationships/hyperlink" Target="https://grantcue.com/foundations/the-reveas-foundation-223621474" TargetMode="External" Id="rId3409"/><Relationship Type="http://schemas.openxmlformats.org/officeDocument/2006/relationships/hyperlink" Target="https://grantcue.com/foundations/lafayette-river-foundation-c-o-l-webb-and-e-grandy-020729969" TargetMode="External" Id="rId3410"/><Relationship Type="http://schemas.openxmlformats.org/officeDocument/2006/relationships/hyperlink" Target="https://grantcue.com/foundations/aimee-and-frank-batten-jr-foundation-541879266" TargetMode="External" Id="rId3411"/><Relationship Type="http://schemas.openxmlformats.org/officeDocument/2006/relationships/hyperlink" Target="https://rapha.foundation/" TargetMode="External" Id="rId3412"/><Relationship Type="http://schemas.openxmlformats.org/officeDocument/2006/relationships/hyperlink" Target="https://grantcue.com/foundations/the-rapha-foundation-542002314" TargetMode="External" Id="rId3413"/><Relationship Type="http://schemas.openxmlformats.org/officeDocument/2006/relationships/hyperlink" Target="https://grantcue.com/foundations/the-dorothea-lleonhardt-foundation-inc-133420520" TargetMode="External" Id="rId3414"/><Relationship Type="http://schemas.openxmlformats.org/officeDocument/2006/relationships/hyperlink" Target="https://grantcue.com/foundations/rockwater-foundation-461537126" TargetMode="External" Id="rId3415"/><Relationship Type="http://schemas.openxmlformats.org/officeDocument/2006/relationships/hyperlink" Target="https://grantcue.com/foundations/the-richard-and-leslie-gilliam-foundation-203691921" TargetMode="External" Id="rId3416"/><Relationship Type="http://schemas.openxmlformats.org/officeDocument/2006/relationships/hyperlink" Target="https://grantcue.com/foundations/tr-uw-isaac-davenport-546034453" TargetMode="External" Id="rId3417"/><Relationship Type="http://schemas.openxmlformats.org/officeDocument/2006/relationships/hyperlink" Target="https://grantcue.com/foundations/the-norton-foundation-c-o-howard-r-norton-823700630" TargetMode="External" Id="rId3418"/><Relationship Type="http://schemas.openxmlformats.org/officeDocument/2006/relationships/hyperlink" Target="https://grantcue.com/foundations/abdolhossein-and-guitty-ejtemai-foundation-454082330" TargetMode="External" Id="rId3419"/><Relationship Type="http://schemas.openxmlformats.org/officeDocument/2006/relationships/hyperlink" Target="https://www.bechtel.com/" TargetMode="External" Id="rId3420"/><Relationship Type="http://schemas.openxmlformats.org/officeDocument/2006/relationships/hyperlink" Target="https://grantcue.com/foundations/bechtel-group-foundation-946078120" TargetMode="External" Id="rId3421"/><Relationship Type="http://schemas.openxmlformats.org/officeDocument/2006/relationships/hyperlink" Target="https://grantcue.com/foundations/kenneth-a-hall-and-patricia-a-hall-charitable-foundation-834709926" TargetMode="External" Id="rId3422"/><Relationship Type="http://schemas.openxmlformats.org/officeDocument/2006/relationships/hyperlink" Target="https://grantcue.com/foundations/the-james-and-laura-rogers-foundation-274283892" TargetMode="External" Id="rId3423"/><Relationship Type="http://schemas.openxmlformats.org/officeDocument/2006/relationships/hyperlink" Target="https://grantcue.com/foundations/the-william-and-mary-greve-foundation-inc-136020724" TargetMode="External" Id="rId3424"/><Relationship Type="http://schemas.openxmlformats.org/officeDocument/2006/relationships/hyperlink" Target="https://grantcue.com/foundations/mackesy-family-foundation-472587937" TargetMode="External" Id="rId3425"/><Relationship Type="http://schemas.openxmlformats.org/officeDocument/2006/relationships/hyperlink" Target="https://grantcue.com/foundations/the-rabbitt-whalen-family-foundation-831645192" TargetMode="External" Id="rId3426"/><Relationship Type="http://schemas.openxmlformats.org/officeDocument/2006/relationships/hyperlink" Target="https://www.slempfoundation.org/" TargetMode="External" Id="rId3427"/><Relationship Type="http://schemas.openxmlformats.org/officeDocument/2006/relationships/hyperlink" Target="https://grantcue.com/foundations/the-slemp-foundation-316025080" TargetMode="External" Id="rId3428"/><Relationship Type="http://schemas.openxmlformats.org/officeDocument/2006/relationships/hyperlink" Target="https://grantcue.com/foundations/richard-s-reynolds-foundation-546037003" TargetMode="External" Id="rId3429"/><Relationship Type="http://schemas.openxmlformats.org/officeDocument/2006/relationships/hyperlink" Target="https://grantcue.com/foundations/kirk-family-foundation-455436980" TargetMode="External" Id="rId3430"/><Relationship Type="http://schemas.openxmlformats.org/officeDocument/2006/relationships/hyperlink" Target="https://grantcue.com/foundations/saltsgiver-family-foundation-232803397" TargetMode="External" Id="rId3431"/><Relationship Type="http://schemas.openxmlformats.org/officeDocument/2006/relationships/hyperlink" Target="https://grantcue.com/foundations/ge-vernova-foundation-i-932481739" TargetMode="External" Id="rId3432"/><Relationship Type="http://schemas.openxmlformats.org/officeDocument/2006/relationships/hyperlink" Target="https://grantcue.com/foundations/the-imperial-charitable-trust-510172334" TargetMode="External" Id="rId3433"/><Relationship Type="http://schemas.openxmlformats.org/officeDocument/2006/relationships/hyperlink" Target="https://grantcue.com/foundations/the-way-of-love-foundation-844340321" TargetMode="External" Id="rId3434"/><Relationship Type="http://schemas.openxmlformats.org/officeDocument/2006/relationships/hyperlink" Target="https://www.jacksonf.org/" TargetMode="External" Id="rId3435"/><Relationship Type="http://schemas.openxmlformats.org/officeDocument/2006/relationships/hyperlink" Target="https://grantcue.com/foundations/the-jackson-foundation-541186114" TargetMode="External" Id="rId3436"/><Relationship Type="http://schemas.openxmlformats.org/officeDocument/2006/relationships/hyperlink" Target="https://grantcue.com/foundations/the-john-and-wendy-neu-foundation-133731089" TargetMode="External" Id="rId3437"/><Relationship Type="http://schemas.openxmlformats.org/officeDocument/2006/relationships/hyperlink" Target="https://grantcue.com/foundations/elkins-davis-fdn-charitable-trust-306397680" TargetMode="External" Id="rId3438"/><Relationship Type="http://schemas.openxmlformats.org/officeDocument/2006/relationships/hyperlink" Target="https://grantcue.com/foundations/open-horizon-843866276" TargetMode="External" Id="rId3439"/><Relationship Type="http://schemas.openxmlformats.org/officeDocument/2006/relationships/hyperlink" Target="https://grantcue.com/foundations/the-gallogly-family-foundation-274133050" TargetMode="External" Id="rId3440"/><Relationship Type="http://schemas.openxmlformats.org/officeDocument/2006/relationships/hyperlink" Target="https://grantcue.com/foundations/the-wilson-family-foundation-inc-205982816" TargetMode="External" Id="rId3441"/><Relationship Type="http://schemas.openxmlformats.org/officeDocument/2006/relationships/hyperlink" Target="https://grantcue.com/foundations/the-steven-and-katherine-markel-foundation-205331849" TargetMode="External" Id="rId3442"/><Relationship Type="http://schemas.openxmlformats.org/officeDocument/2006/relationships/hyperlink" Target="https://www.alleghanyfoundation.org/" TargetMode="External" Id="rId3443"/><Relationship Type="http://schemas.openxmlformats.org/officeDocument/2006/relationships/hyperlink" Target="https://grantcue.com/foundations/alleghany-foundation-541027400" TargetMode="External" Id="rId3444"/><Relationship Type="http://schemas.openxmlformats.org/officeDocument/2006/relationships/hyperlink" Target="https://grantcue.com/foundations/attwood-williams-charitable-foundation-921774908" TargetMode="External" Id="rId3445"/><Relationship Type="http://schemas.openxmlformats.org/officeDocument/2006/relationships/hyperlink" Target="https://grantcue.com/foundations/the-notzing-foundation-981016175" TargetMode="External" Id="rId3446"/><Relationship Type="http://schemas.openxmlformats.org/officeDocument/2006/relationships/hyperlink" Target="https://grantcue.com/foundations/robinson-family-charitable-trust-597227324" TargetMode="External" Id="rId3447"/><Relationship Type="http://schemas.openxmlformats.org/officeDocument/2006/relationships/hyperlink" Target="https://www.oakhillfund.org/" TargetMode="External" Id="rId3448"/><Relationship Type="http://schemas.openxmlformats.org/officeDocument/2006/relationships/hyperlink" Target="https://grantcue.com/foundations/the-oak-hill-fund-311810011" TargetMode="External" Id="rId3449"/><Relationship Type="http://schemas.openxmlformats.org/officeDocument/2006/relationships/hyperlink" Target="https://foster-foundation.org/" TargetMode="External" Id="rId3450"/><Relationship Type="http://schemas.openxmlformats.org/officeDocument/2006/relationships/hyperlink" Target="https://grantcue.com/foundations/foster-foundation-823650679" TargetMode="External" Id="rId3451"/><Relationship Type="http://schemas.openxmlformats.org/officeDocument/2006/relationships/hyperlink" Target="https://grantcue.com/foundations/chrisman-family-foundation-455521292" TargetMode="External" Id="rId3452"/><Relationship Type="http://schemas.openxmlformats.org/officeDocument/2006/relationships/hyperlink" Target="https://grantcue.com/foundations/alexander-berkeley-carrington-jr-and-ruth-simpson-carrington-charitable-trust-546223108" TargetMode="External" Id="rId3453"/><Relationship Type="http://schemas.openxmlformats.org/officeDocument/2006/relationships/hyperlink" Target="https://grantcue.com/foundations/richards-family-foundation-582238827" TargetMode="External" Id="rId3454"/><Relationship Type="http://schemas.openxmlformats.org/officeDocument/2006/relationships/hyperlink" Target="https://grantcue.com/foundations/4g-foundation-fka-nordley-gottwald-fndn-c-o-janet-jorgensen-454432900" TargetMode="External" Id="rId3455"/><Relationship Type="http://schemas.openxmlformats.org/officeDocument/2006/relationships/hyperlink" Target="https://grantcue.com/foundations/the-ruth-and-hal-launders-charitable-trust-020703907" TargetMode="External" Id="rId3456"/><Relationship Type="http://schemas.openxmlformats.org/officeDocument/2006/relationships/hyperlink" Target="https://grantcue.com/foundations/farrell-foundation-541475736" TargetMode="External" Id="rId3457"/><Relationship Type="http://schemas.openxmlformats.org/officeDocument/2006/relationships/hyperlink" Target="https://grantcue.com/foundations/the-horizon-foundation-inc-542043359" TargetMode="External" Id="rId3458"/><Relationship Type="http://schemas.openxmlformats.org/officeDocument/2006/relationships/hyperlink" Target="https://grantcue.com/foundations/the-mirza-family-foundation-510652020" TargetMode="External" Id="rId3459"/><Relationship Type="http://schemas.openxmlformats.org/officeDocument/2006/relationships/hyperlink" Target="https://grantcue.com/foundations/higgins-family-foundation-uad-11-18-21-873671554" TargetMode="External" Id="rId3460"/><Relationship Type="http://schemas.openxmlformats.org/officeDocument/2006/relationships/hyperlink" Target="https://witness2win.org/" TargetMode="External" Id="rId3461"/><Relationship Type="http://schemas.openxmlformats.org/officeDocument/2006/relationships/hyperlink" Target="https://grantcue.com/foundations/witness-to-win-inc-842552595" TargetMode="External" Id="rId3462"/><Relationship Type="http://schemas.openxmlformats.org/officeDocument/2006/relationships/hyperlink" Target="https://vsrfoundation.com/" TargetMode="External" Id="rId3463"/><Relationship Type="http://schemas.openxmlformats.org/officeDocument/2006/relationships/hyperlink" Target="https://grantcue.com/foundations/virginia-sargeant-reynolds-foundation-541595360" TargetMode="External" Id="rId3464"/><Relationship Type="http://schemas.openxmlformats.org/officeDocument/2006/relationships/hyperlink" Target="https://grantcue.com/foundations/the-melville-foundation-222777140" TargetMode="External" Id="rId3465"/><Relationship Type="http://schemas.openxmlformats.org/officeDocument/2006/relationships/hyperlink" Target="https://grantcue.com/foundations/the-columbus-phipps-foundation-546338751" TargetMode="External" Id="rId3466"/><Relationship Type="http://schemas.openxmlformats.org/officeDocument/2006/relationships/hyperlink" Target="https://grantcue.com/foundations/louise-b-cochrane-charitable-founda-202478657" TargetMode="External" Id="rId3467"/><Relationship Type="http://schemas.openxmlformats.org/officeDocument/2006/relationships/hyperlink" Target="https://grantcue.com/foundations/tua-august-heid-by-t-heid-char-306461065" TargetMode="External" Id="rId3468"/><Relationship Type="http://schemas.openxmlformats.org/officeDocument/2006/relationships/hyperlink" Target="https://grantcue.com/foundations/alexander-mccausland-charitable-376437195" TargetMode="External" Id="rId3469"/><Relationship Type="http://schemas.openxmlformats.org/officeDocument/2006/relationships/hyperlink" Target="https://grantcue.com/foundations/robert-e-and-marie-orr-smith-foundation-co-the-237709897" TargetMode="External" Id="rId3470"/><Relationship Type="http://schemas.openxmlformats.org/officeDocument/2006/relationships/hyperlink" Target="https://grantcue.com/foundations/the-moxley-family-foundation-471187581" TargetMode="External" Id="rId3471"/><Relationship Type="http://schemas.openxmlformats.org/officeDocument/2006/relationships/hyperlink" Target="https://grantcue.com/foundations/leviant-foundation-137000812" TargetMode="External" Id="rId3472"/><Relationship Type="http://schemas.openxmlformats.org/officeDocument/2006/relationships/hyperlink" Target="https://grantcue.com/foundations/elbert-h-evelyn-j-and-karen-h-waldron-charitable-foundation-521289232" TargetMode="External" Id="rId3473"/><Relationship Type="http://schemas.openxmlformats.org/officeDocument/2006/relationships/hyperlink" Target="https://grantcue.com/foundations/lum-foundation-c-o-pkfod-family-office-854229703" TargetMode="External" Id="rId3474"/><Relationship Type="http://schemas.openxmlformats.org/officeDocument/2006/relationships/hyperlink" Target="https://grantcue.com/foundations/william-a-hazel-family-foundation-c-o-parkway-ventures-llc-541977626" TargetMode="External" Id="rId3475"/><Relationship Type="http://schemas.openxmlformats.org/officeDocument/2006/relationships/hyperlink" Target="https://grantcue.com/foundations/jp-humphreys-foundation-431244445" TargetMode="External" Id="rId3476"/><Relationship Type="http://schemas.openxmlformats.org/officeDocument/2006/relationships/hyperlink" Target="https://grantcue.com/foundations/edwards-mother-earth-foundation-911789783" TargetMode="External" Id="rId3477"/><Relationship Type="http://schemas.openxmlformats.org/officeDocument/2006/relationships/hyperlink" Target="https://grantcue.com/foundations/cj-robinson-residuary-tes-tr-546209842" TargetMode="External" Id="rId3478"/><Relationship Type="http://schemas.openxmlformats.org/officeDocument/2006/relationships/hyperlink" Target="https://grantcue.com/foundations/goode-family-foundation-461574279" TargetMode="External" Id="rId3479"/><Relationship Type="http://schemas.openxmlformats.org/officeDocument/2006/relationships/hyperlink" Target="https://grantcue.com/foundations/tr-u-w-robert-m-jeffress-res-tr-546094925" TargetMode="External" Id="rId3480"/><Relationship Type="http://schemas.openxmlformats.org/officeDocument/2006/relationships/hyperlink" Target="https://grantcue.com/foundations/bella-vista-foundation-272313963" TargetMode="External" Id="rId3481"/><Relationship Type="http://schemas.openxmlformats.org/officeDocument/2006/relationships/hyperlink" Target="https://grantcue.com/foundations/northern-virginia-health-foundation-204062932" TargetMode="External" Id="rId3482"/><Relationship Type="http://schemas.openxmlformats.org/officeDocument/2006/relationships/hyperlink" Target="https://beazleyfoundation.org/" TargetMode="External" Id="rId3483"/><Relationship Type="http://schemas.openxmlformats.org/officeDocument/2006/relationships/hyperlink" Target="https://grantcue.com/foundations/beazley-foundation-incorporated-540550100" TargetMode="External" Id="rId3484"/><Relationship Type="http://schemas.openxmlformats.org/officeDocument/2006/relationships/hyperlink" Target="https://grantcue.com/foundations/the-al-stroobants-foundation-205860939" TargetMode="External" Id="rId3485"/><Relationship Type="http://schemas.openxmlformats.org/officeDocument/2006/relationships/hyperlink" Target="https://grantcue.com/foundations/the-dwoskin-family-foundation-542060115" TargetMode="External" Id="rId3486"/><Relationship Type="http://schemas.openxmlformats.org/officeDocument/2006/relationships/hyperlink" Target="https://grantcue.com/foundations/margaret-and-marshall-bartlett-family-foundation-inc-c-o-john-bartlet-223512759" TargetMode="External" Id="rId3487"/><Relationship Type="http://schemas.openxmlformats.org/officeDocument/2006/relationships/hyperlink" Target="https://grantcue.com/foundations/the-mcgue-millhiser-family-trust-james-mcn-millhiser-trustee-306068869" TargetMode="External" Id="rId3488"/><Relationship Type="http://schemas.openxmlformats.org/officeDocument/2006/relationships/hyperlink" Target="https://grantcue.com/foundations/rtjc-hogan-family-foundation-466468033" TargetMode="External" Id="rId3489"/><Relationship Type="http://schemas.openxmlformats.org/officeDocument/2006/relationships/hyperlink" Target="https://grantcue.com/foundations/cassiopeia-foundation-inc-136034219" TargetMode="External" Id="rId3490"/><Relationship Type="http://schemas.openxmlformats.org/officeDocument/2006/relationships/hyperlink" Target="https://grantcue.com/foundations/je-foundation-205655738" TargetMode="External" Id="rId3491"/><Relationship Type="http://schemas.openxmlformats.org/officeDocument/2006/relationships/hyperlink" Target="https://grantcue.com/foundations/wc-english-foundation-c-o-beverley-e-dalton-trustee-546061817" TargetMode="External" Id="rId3492"/><Relationship Type="http://schemas.openxmlformats.org/officeDocument/2006/relationships/hyperlink" Target="https://grantcue.com/foundations/reinsch-pierce-family-foundation-inc-562402165" TargetMode="External" Id="rId3493"/><Relationship Type="http://schemas.openxmlformats.org/officeDocument/2006/relationships/hyperlink" Target="https://grantcue.com/foundations/smith-vicars-family-foundation-261607153" TargetMode="External" Id="rId3494"/><Relationship Type="http://schemas.openxmlformats.org/officeDocument/2006/relationships/hyperlink" Target="https://grantcue.com/foundations/matthew-zell-family-foundation-832650859" TargetMode="External" Id="rId3495"/><Relationship Type="http://schemas.openxmlformats.org/officeDocument/2006/relationships/hyperlink" Target="https://grantcue.com/foundations/barney-family-foundation-c-o-robert-t-napier-harrison-llp-367195126" TargetMode="External" Id="rId3496"/><Relationship Type="http://schemas.openxmlformats.org/officeDocument/2006/relationships/hyperlink" Target="https://www.themcglothlinfoundation.com/" TargetMode="External" Id="rId3497"/><Relationship Type="http://schemas.openxmlformats.org/officeDocument/2006/relationships/hyperlink" Target="https://grantcue.com/foundations/the-mcglothlin-foundation-541907305" TargetMode="External" Id="rId3498"/><Relationship Type="http://schemas.openxmlformats.org/officeDocument/2006/relationships/hyperlink" Target="https://grantcue.com/foundations/celia-kleinfeld-krichman-charitable-tr-trust-546388303" TargetMode="External" Id="rId3499"/><Relationship Type="http://schemas.openxmlformats.org/officeDocument/2006/relationships/hyperlink" Target="https://grantcue.com/foundations/wrinkle-in-time-foundation-inc-222351518" TargetMode="External" Id="rId3500"/><Relationship Type="http://schemas.openxmlformats.org/officeDocument/2006/relationships/hyperlink" Target="https://grantcue.com/foundations/the-bohler-family-infinity-foundation-inc-853721382" TargetMode="External" Id="rId3501"/><Relationship Type="http://schemas.openxmlformats.org/officeDocument/2006/relationships/hyperlink" Target="https://www.guptafamilyfoundation.org/" TargetMode="External" Id="rId3502"/><Relationship Type="http://schemas.openxmlformats.org/officeDocument/2006/relationships/hyperlink" Target="https://grantcue.com/foundations/gupta-family-foundation-542048512" TargetMode="External" Id="rId3503"/><Relationship Type="http://schemas.openxmlformats.org/officeDocument/2006/relationships/hyperlink" Target="https://www.luckcompanies.com/OUR-IMPACT" TargetMode="External" Id="rId3504"/><Relationship Type="http://schemas.openxmlformats.org/officeDocument/2006/relationships/hyperlink" Target="https://grantcue.com/foundations/luck-companies-foundation-546064982" TargetMode="External" Id="rId3505"/><Relationship Type="http://schemas.openxmlformats.org/officeDocument/2006/relationships/hyperlink" Target="https://grantcue.com/foundations/silver-foundation-inc-541556341" TargetMode="External" Id="rId3506"/><Relationship Type="http://schemas.openxmlformats.org/officeDocument/2006/relationships/hyperlink" Target="https://grantcue.com/foundations/j-edward-lewis-scholarship-trust-xxxxx9007-556138391" TargetMode="External" Id="rId3507"/><Relationship Type="http://schemas.openxmlformats.org/officeDocument/2006/relationships/hyperlink" Target="https://grantcue.com/foundations/abc-charities-formerly-indianapolis-ade-charities-inc-311024383" TargetMode="External" Id="rId3508"/><Relationship Type="http://schemas.openxmlformats.org/officeDocument/2006/relationships/hyperlink" Target="https://grantcue.com/foundations/ogc-charitable-foundation-472447114" TargetMode="External" Id="rId3509"/><Relationship Type="http://schemas.openxmlformats.org/officeDocument/2006/relationships/hyperlink" Target="https://therobertsonfamilyfoundation.org/" TargetMode="External" Id="rId3510"/><Relationship Type="http://schemas.openxmlformats.org/officeDocument/2006/relationships/hyperlink" Target="https://grantcue.com/foundations/robertson-family-foundation-inc-542036566" TargetMode="External" Id="rId3511"/><Relationship Type="http://schemas.openxmlformats.org/officeDocument/2006/relationships/hyperlink" Target="https://grantcue.com/foundations/the-byrnes-family-foundation-222544803" TargetMode="External" Id="rId3512"/><Relationship Type="http://schemas.openxmlformats.org/officeDocument/2006/relationships/hyperlink" Target="https://grantcue.com/foundations/constance-c-and-linwood-a-lacy-jr-fdn-541919627" TargetMode="External" Id="rId3513"/><Relationship Type="http://schemas.openxmlformats.org/officeDocument/2006/relationships/hyperlink" Target="https://www.bcarterfdn.org/" TargetMode="External" Id="rId3514"/><Relationship Type="http://schemas.openxmlformats.org/officeDocument/2006/relationships/hyperlink" Target="https://grantcue.com/foundations/the-beirne-carter-foundation-541397827" TargetMode="External" Id="rId3515"/><Relationship Type="http://schemas.openxmlformats.org/officeDocument/2006/relationships/hyperlink" Target="https://grantcue.com/foundations/the-watterson-foundation-346520026" TargetMode="External" Id="rId3516"/><Relationship Type="http://schemas.openxmlformats.org/officeDocument/2006/relationships/hyperlink" Target="https://grantcue.com/foundations/the-anne-c-robins-and-walter-r-robins-jr-foundation-546362175" TargetMode="External" Id="rId3517"/><Relationship Type="http://schemas.openxmlformats.org/officeDocument/2006/relationships/hyperlink" Target="https://grantcue.com/foundations/dao-feng-and-angela-foundation-corporation-812371087" TargetMode="External" Id="rId3518"/><Relationship Type="http://schemas.openxmlformats.org/officeDocument/2006/relationships/hyperlink" Target="https://grantcue.com/foundations/the-hartfield-fdn-inc-0739-80-42-223844906" TargetMode="External" Id="rId3519"/><Relationship Type="http://schemas.openxmlformats.org/officeDocument/2006/relationships/hyperlink" Target="https://wacookefoundation.org/" TargetMode="External" Id="rId3520"/><Relationship Type="http://schemas.openxmlformats.org/officeDocument/2006/relationships/hyperlink" Target="https://grantcue.com/foundations/william-a-cooke-foundation-542012726" TargetMode="External" Id="rId3521"/><Relationship Type="http://schemas.openxmlformats.org/officeDocument/2006/relationships/hyperlink" Target="https://scottfoundationrva.org/" TargetMode="External" Id="rId3522"/><Relationship Type="http://schemas.openxmlformats.org/officeDocument/2006/relationships/hyperlink" Target="https://grantcue.com/foundations/the-william-h-john-g-emma-scott-foundation-540648772" TargetMode="External" Id="rId3523"/><Relationship Type="http://schemas.openxmlformats.org/officeDocument/2006/relationships/hyperlink" Target="https://www.wileyfdn.org/" TargetMode="External" Id="rId3524"/><Relationship Type="http://schemas.openxmlformats.org/officeDocument/2006/relationships/hyperlink" Target="https://grantcue.com/foundations/the-nettie-l-and-charles-l-wiley-foundation-521231771" TargetMode="External" Id="rId3525"/><Relationship Type="http://schemas.openxmlformats.org/officeDocument/2006/relationships/hyperlink" Target="https://grantcue.com/foundations/the-yount-foundation-inc-205240159" TargetMode="External" Id="rId3526"/><Relationship Type="http://schemas.openxmlformats.org/officeDocument/2006/relationships/hyperlink" Target="https://grantcue.com/foundations/robert-and-virginia-shiller-foundation-460538779" TargetMode="External" Id="rId3527"/><Relationship Type="http://schemas.openxmlformats.org/officeDocument/2006/relationships/hyperlink" Target="https://grantcue.com/foundations/alloy-family-foundation-inc-c-o-stanley-martin-companies-inc-203142787" TargetMode="External" Id="rId3528"/><Relationship Type="http://schemas.openxmlformats.org/officeDocument/2006/relationships/hyperlink" Target="https://grantcue.com/foundations/the-skowronski-family-foundation-202032901" TargetMode="External" Id="rId3529"/><Relationship Type="http://schemas.openxmlformats.org/officeDocument/2006/relationships/hyperlink" Target="https://grantcue.com/foundations/carol-and-witt-stephens-charitable-foundation-311740109" TargetMode="External" Id="rId3530"/><Relationship Type="http://schemas.openxmlformats.org/officeDocument/2006/relationships/hyperlink" Target="https://grantcue.com/foundations/the-mary-a-harrison-foundation-q12673002-260433030" TargetMode="External" Id="rId3531"/><Relationship Type="http://schemas.openxmlformats.org/officeDocument/2006/relationships/hyperlink" Target="https://grantcue.com/foundations/b3-foundation-dtd-06-15-2020-856316539" TargetMode="External" Id="rId3532"/><Relationship Type="http://schemas.openxmlformats.org/officeDocument/2006/relationships/hyperlink" Target="https://grantcue.com/foundations/the-james-j-knipper-family-foundation-inc-872820936" TargetMode="External" Id="rId3533"/><Relationship Type="http://schemas.openxmlformats.org/officeDocument/2006/relationships/hyperlink" Target="https://grantcue.com/foundations/the-elmo-foundation-260795189" TargetMode="External" Id="rId3534"/><Relationship Type="http://schemas.openxmlformats.org/officeDocument/2006/relationships/hyperlink" Target="https://grantcue.com/foundations/the-thomas-family-foundation-306304249" TargetMode="External" Id="rId3535"/><Relationship Type="http://schemas.openxmlformats.org/officeDocument/2006/relationships/hyperlink" Target="https://grantcue.com/foundations/loupassi-foundation-541947904" TargetMode="External" Id="rId3536"/><Relationship Type="http://schemas.openxmlformats.org/officeDocument/2006/relationships/hyperlink" Target="https://grantcue.com/foundations/harriett-b-west-foundation-472284013" TargetMode="External" Id="rId3537"/><Relationship Type="http://schemas.openxmlformats.org/officeDocument/2006/relationships/hyperlink" Target="https://grantcue.com/foundations/the-neall-family-charitable-foundation-c-o-thompson-greenspon-541924107" TargetMode="External" Id="rId3538"/><Relationship Type="http://schemas.openxmlformats.org/officeDocument/2006/relationships/hyperlink" Target="https://grantcue.com/foundations/hall-family-foundation-c-o-marianne-hellauer-852271608" TargetMode="External" Id="rId3539"/><Relationship Type="http://schemas.openxmlformats.org/officeDocument/2006/relationships/hyperlink" Target="https://grantcue.com/foundations/sellier-family-foundation-272765823" TargetMode="External" Id="rId3540"/><Relationship Type="http://schemas.openxmlformats.org/officeDocument/2006/relationships/hyperlink" Target="https://grantcue.com/foundations/campbell-family-foundation-275135012" TargetMode="External" Id="rId3541"/><Relationship Type="http://schemas.openxmlformats.org/officeDocument/2006/relationships/hyperlink" Target="https://grantcue.com/foundations/the-hyde-foundation-911797073" TargetMode="External" Id="rId3542"/><Relationship Type="http://schemas.openxmlformats.org/officeDocument/2006/relationships/hyperlink" Target="https://grantcue.com/foundations/estes-foundation-co-matthew-breidenbach-pitcairn-237045252" TargetMode="External" Id="rId3543"/><Relationship Type="http://schemas.openxmlformats.org/officeDocument/2006/relationships/hyperlink" Target="https://grantcue.com/foundations/the-percy-fund-232664951" TargetMode="External" Id="rId3544"/><Relationship Type="http://schemas.openxmlformats.org/officeDocument/2006/relationships/hyperlink" Target="https://www.armstrongfdn.org/" TargetMode="External" Id="rId3545"/><Relationship Type="http://schemas.openxmlformats.org/officeDocument/2006/relationships/hyperlink" Target="https://grantcue.com/foundations/the-armstrong-foundation-756003209" TargetMode="External" Id="rId3546"/><Relationship Type="http://schemas.openxmlformats.org/officeDocument/2006/relationships/hyperlink" Target="https://grantcue.com/foundations/rick-and-susan-goings-foundation-c-o-bessemer-trust-company-na-260769554" TargetMode="External" Id="rId3547"/><Relationship Type="http://schemas.openxmlformats.org/officeDocument/2006/relationships/hyperlink" Target="https://grantcue.com/foundations/shelton-h-short-jr-trust-546140127" TargetMode="External" Id="rId3548"/><Relationship Type="http://schemas.openxmlformats.org/officeDocument/2006/relationships/hyperlink" Target="https://grantcue.com/foundations/the-schiff-foundation-incorporated-363485274" TargetMode="External" Id="rId3549"/><Relationship Type="http://schemas.openxmlformats.org/officeDocument/2006/relationships/hyperlink" Target="https://grantcue.com/foundations/george-and-carol-olmsted-foundation-546049005" TargetMode="External" Id="rId3550"/><Relationship Type="http://schemas.openxmlformats.org/officeDocument/2006/relationships/hyperlink" Target="https://grantcue.com/foundations/the-barcroft-foundation-inc-920818130" TargetMode="External" Id="rId3551"/><Relationship Type="http://schemas.openxmlformats.org/officeDocument/2006/relationships/hyperlink" Target="https://grantcue.com/foundations/brookfield-inc-c-o-john-walker-williams-mullen-540638415" TargetMode="External" Id="rId3552"/><Relationship Type="http://schemas.openxmlformats.org/officeDocument/2006/relationships/hyperlink" Target="https://grantcue.com/foundations/william-m-backer-foundation-inc-133579157" TargetMode="External" Id="rId3553"/><Relationship Type="http://schemas.openxmlformats.org/officeDocument/2006/relationships/hyperlink" Target="https://grantcue.com/foundations/ctg-foundation-832694487" TargetMode="External" Id="rId3554"/><Relationship Type="http://schemas.openxmlformats.org/officeDocument/2006/relationships/hyperlink" Target="https://grantcue.com/foundations/the-davenport-charitable-trust-uad-8-13-21-872163052" TargetMode="External" Id="rId3555"/><Relationship Type="http://schemas.openxmlformats.org/officeDocument/2006/relationships/hyperlink" Target="https://grantcue.com/foundations/changing-our-tomorrows-465564443" TargetMode="External" Id="rId3556"/><Relationship Type="http://schemas.openxmlformats.org/officeDocument/2006/relationships/hyperlink" Target="https://grantcue.com/foundations/the-roller-bottimore-foundation-541201084" TargetMode="External" Id="rId3557"/><Relationship Type="http://schemas.openxmlformats.org/officeDocument/2006/relationships/hyperlink" Target="https://grantcue.com/foundations/park-loop-charitable-foundation-823589574" TargetMode="External" Id="rId3558"/><Relationship Type="http://schemas.openxmlformats.org/officeDocument/2006/relationships/hyperlink" Target="https://grantcue.com/foundations/richard-g-moench-charitable-trust-846578296" TargetMode="External" Id="rId3559"/><Relationship Type="http://schemas.openxmlformats.org/officeDocument/2006/relationships/hyperlink" Target="https://grantcue.com/foundations/twin-county-community-foundation-541593923" TargetMode="External" Id="rId3560"/><Relationship Type="http://schemas.openxmlformats.org/officeDocument/2006/relationships/hyperlink" Target="https://grantcue.com/foundations/the-charles-fund-inc-168064401" TargetMode="External" Id="rId3561"/><Relationship Type="http://schemas.openxmlformats.org/officeDocument/2006/relationships/hyperlink" Target="https://grantcue.com/foundations/the-lucille-and-bruce-lambert-charitable-foundation-inc-541898273" TargetMode="External" Id="rId3562"/><Relationship Type="http://schemas.openxmlformats.org/officeDocument/2006/relationships/hyperlink" Target="https://grantcue.com/foundations/geismar-family-foundation-263934845" TargetMode="External" Id="rId3563"/><Relationship Type="http://schemas.openxmlformats.org/officeDocument/2006/relationships/hyperlink" Target="https://grantcue.com/foundations/the-william-e-jackson-foundation-841524378" TargetMode="External" Id="rId3564"/><Relationship Type="http://schemas.openxmlformats.org/officeDocument/2006/relationships/hyperlink" Target="https://grantcue.com/foundations/w-russell-and-norma-ramsey-foundation-inc-521853713" TargetMode="External" Id="rId3565"/><Relationship Type="http://schemas.openxmlformats.org/officeDocument/2006/relationships/hyperlink" Target="https://grantcue.com/foundations/the-philip-and-irene-toll-gage-foundation-581727394" TargetMode="External" Id="rId3566"/><Relationship Type="http://schemas.openxmlformats.org/officeDocument/2006/relationships/hyperlink" Target="https://grantcue.com/foundations/walton-and-ada-thompson-charitable-foundat-883623706" TargetMode="External" Id="rId3567"/><Relationship Type="http://schemas.openxmlformats.org/officeDocument/2006/relationships/hyperlink" Target="https://grantcue.com/foundations/anne-m-cabaniss-charitable-trust-c-o-wells-fargo-bank-na-836177415" TargetMode="External" Id="rId3568"/><Relationship Type="http://schemas.openxmlformats.org/officeDocument/2006/relationships/hyperlink" Target="https://grantcue.com/foundations/sunbridge-foundation-912080918" TargetMode="External" Id="rId3569"/><Relationship Type="http://schemas.openxmlformats.org/officeDocument/2006/relationships/hyperlink" Target="https://grantcue.com/foundations/scott-a-and-phyllis-p-crabtree-family-foundation-inc-832666950" TargetMode="External" Id="rId3570"/><Relationship Type="http://schemas.openxmlformats.org/officeDocument/2006/relationships/hyperlink" Target="https://grantcue.com/foundations/the-thiel-foundation-203846597" TargetMode="External" Id="rId3571"/><Relationship Type="http://schemas.openxmlformats.org/officeDocument/2006/relationships/hyperlink" Target="https://grantcue.com/foundations/george-verlander-and-cornelia-m-verlander-foundation-200482028" TargetMode="External" Id="rId3572"/><Relationship Type="http://schemas.openxmlformats.org/officeDocument/2006/relationships/hyperlink" Target="https://grantcue.com/foundations/the-opportunity-foundation-363835681" TargetMode="External" Id="rId3573"/><Relationship Type="http://schemas.openxmlformats.org/officeDocument/2006/relationships/hyperlink" Target="https://grantcue.com/foundations/hazel-ruby-mcquain-charitable-trust-346899181" TargetMode="External" Id="rId3574"/><Relationship Type="http://schemas.openxmlformats.org/officeDocument/2006/relationships/hyperlink" Target="https://www.benedum.org/" TargetMode="External" Id="rId3575"/><Relationship Type="http://schemas.openxmlformats.org/officeDocument/2006/relationships/hyperlink" Target="https://grantcue.com/foundations/claude-worthington-benedum-foundation-251086799" TargetMode="External" Id="rId3576"/><Relationship Type="http://schemas.openxmlformats.org/officeDocument/2006/relationships/hyperlink" Target="https://www.wvfirst.org/" TargetMode="External" Id="rId3577"/><Relationship Type="http://schemas.openxmlformats.org/officeDocument/2006/relationships/hyperlink" Target="https://grantcue.com/foundations/west-virginia-first-foundation-inc-924018392" TargetMode="External" Id="rId3578"/><Relationship Type="http://schemas.openxmlformats.org/officeDocument/2006/relationships/hyperlink" Target="https://grantcue.com/foundations/preservati-family-char-tr-fdn-266679325" TargetMode="External" Id="rId3579"/><Relationship Type="http://schemas.openxmlformats.org/officeDocument/2006/relationships/hyperlink" Target="https://www.therossfoundation.org/" TargetMode="External" Id="rId3580"/><Relationship Type="http://schemas.openxmlformats.org/officeDocument/2006/relationships/hyperlink" Target="https://grantcue.com/foundations/the-ross-foundation-inc-204652067" TargetMode="External" Id="rId3581"/><Relationship Type="http://schemas.openxmlformats.org/officeDocument/2006/relationships/hyperlink" Target="https://grantcue.com/foundations/pallottine-foundation-of-huntington-west-virginia-815135504" TargetMode="External" Id="rId3582"/><Relationship Type="http://schemas.openxmlformats.org/officeDocument/2006/relationships/hyperlink" Target="https://grantcue.com/foundations/roy-and-gwen-steeley-foundation-inc-273900311" TargetMode="External" Id="rId3583"/><Relationship Type="http://schemas.openxmlformats.org/officeDocument/2006/relationships/hyperlink" Target="https://shottfoundation.org/" TargetMode="External" Id="rId3584"/><Relationship Type="http://schemas.openxmlformats.org/officeDocument/2006/relationships/hyperlink" Target="https://grantcue.com/foundations/hugh-i-shott-jr-foundation-inc-550650833" TargetMode="External" Id="rId3585"/><Relationship Type="http://schemas.openxmlformats.org/officeDocument/2006/relationships/hyperlink" Target="https://www.maierfoundation.org/" TargetMode="External" Id="rId3586"/><Relationship Type="http://schemas.openxmlformats.org/officeDocument/2006/relationships/hyperlink" Target="https://grantcue.com/foundations/maier-foundation-inc-556023833" TargetMode="External" Id="rId3587"/><Relationship Type="http://schemas.openxmlformats.org/officeDocument/2006/relationships/hyperlink" Target="https://grantcue.com/foundations/board-of-trustees-of-prichard-schoo-c-o-city-national-bank-trust-wealth-550435910" TargetMode="External" Id="rId3588"/><Relationship Type="http://schemas.openxmlformats.org/officeDocument/2006/relationships/hyperlink" Target="https://grantcue.com/foundations/stamp-charitable-fund-311546068" TargetMode="External" Id="rId3589"/><Relationship Type="http://schemas.openxmlformats.org/officeDocument/2006/relationships/hyperlink" Target="https://grantcue.com/foundations/raymond-a-and-gertrude-d-hyer-foundation-454168812" TargetMode="External" Id="rId3590"/><Relationship Type="http://schemas.openxmlformats.org/officeDocument/2006/relationships/hyperlink" Target="https://grantcue.com/foundations/spartan-foundation-204153385" TargetMode="External" Id="rId3591"/><Relationship Type="http://schemas.openxmlformats.org/officeDocument/2006/relationships/hyperlink" Target="https://encovafoundationwv.com/" TargetMode="External" Id="rId3592"/><Relationship Type="http://schemas.openxmlformats.org/officeDocument/2006/relationships/hyperlink" Target="https://grantcue.com/foundations/encova-foundation-of-west-virginia-800772825" TargetMode="External" Id="rId3593"/><Relationship Type="http://schemas.openxmlformats.org/officeDocument/2006/relationships/hyperlink" Target="https://grantcue.com/foundations/the-jean-j-and-laurence-s-delynn-foundation-656239109" TargetMode="External" Id="rId3594"/><Relationship Type="http://schemas.openxmlformats.org/officeDocument/2006/relationships/hyperlink" Target="https://grantcue.com/foundations/milan-puskar-foundation-inc-550749674" TargetMode="External" Id="rId3595"/><Relationship Type="http://schemas.openxmlformats.org/officeDocument/2006/relationships/hyperlink" Target="https://grantcue.com/foundations/mylan-charitable-foundation-431954390" TargetMode="External" Id="rId3596"/><Relationship Type="http://schemas.openxmlformats.org/officeDocument/2006/relationships/hyperlink" Target="https://grantcue.com/foundations/meagel-charitable-trust-c-o-united-bank-inc-556138839" TargetMode="External" Id="rId3597"/><Relationship Type="http://schemas.openxmlformats.org/officeDocument/2006/relationships/hyperlink" Target="https://grantcue.com/foundations/ann-sonneborn-charitable-foundation-376767775" TargetMode="External" Id="rId3598"/><Relationship Type="http://schemas.openxmlformats.org/officeDocument/2006/relationships/hyperlink" Target="https://www.mcdonoughfoundation.org/" TargetMode="External" Id="rId3599"/><Relationship Type="http://schemas.openxmlformats.org/officeDocument/2006/relationships/hyperlink" Target="https://grantcue.com/foundations/bernard-mcdonough-foundation-inc-556023693" TargetMode="External" Id="rId3600"/><Relationship Type="http://schemas.openxmlformats.org/officeDocument/2006/relationships/hyperlink" Target="https://grantcue.com/foundations/the-h-p-and-anne-s-hunnicutt-foundation-550670462" TargetMode="External" Id="rId3601"/><Relationship Type="http://schemas.openxmlformats.org/officeDocument/2006/relationships/hyperlink" Target="https://grantcue.com/foundations/augusta-family-foundation-inc-853457725" TargetMode="External" Id="rId3602"/><Relationship Type="http://schemas.openxmlformats.org/officeDocument/2006/relationships/hyperlink" Target="https://grantcue.com/foundations/george-a-laughlin-trust-556016889" TargetMode="External" Id="rId3603"/><Relationship Type="http://schemas.openxmlformats.org/officeDocument/2006/relationships/hyperlink" Target="https://grantcue.com/foundations/helping-hand-foundation-301303156" TargetMode="External" Id="rId3604"/><Relationship Type="http://schemas.openxmlformats.org/officeDocument/2006/relationships/hyperlink" Target="https://grantcue.com/foundations/the-wing-2-wing-foundation-846903348" TargetMode="External" Id="rId3605"/><Relationship Type="http://schemas.openxmlformats.org/officeDocument/2006/relationships/hyperlink" Target="https://grantcue.com/foundations/myles-family-foundation-556126320" TargetMode="External" Id="rId3606"/><Relationship Type="http://schemas.openxmlformats.org/officeDocument/2006/relationships/hyperlink" Target="https://grantcue.com/foundations/darrell-k-cales-trust-816410366" TargetMode="External" Id="rId3607"/><Relationship Type="http://schemas.openxmlformats.org/officeDocument/2006/relationships/hyperlink" Target="https://www.anteroresources.com/antero-foundation/" TargetMode="External" Id="rId3608"/><Relationship Type="http://schemas.openxmlformats.org/officeDocument/2006/relationships/hyperlink" Target="https://grantcue.com/foundations/the-antero-foundation-831090369" TargetMode="External" Id="rId3609"/><Relationship Type="http://schemas.openxmlformats.org/officeDocument/2006/relationships/hyperlink" Target="https://grantcue.com/foundations/the-cline-family-fdn-inc-262866189" TargetMode="External" Id="rId3610"/><Relationship Type="http://schemas.openxmlformats.org/officeDocument/2006/relationships/hyperlink" Target="https://grantcue.com/foundations/the-james-h-and-alice-teubert-charitable-trust-556101813" TargetMode="External" Id="rId3611"/><Relationship Type="http://schemas.openxmlformats.org/officeDocument/2006/relationships/hyperlink" Target="https://grantcue.com/foundations/the-burke-and-herbert-bank-foundation-934693127" TargetMode="External" Id="rId3612"/><Relationship Type="http://schemas.openxmlformats.org/officeDocument/2006/relationships/hyperlink" Target="https://grantcue.com/foundations/clark-opportunity-foundation-inc-463712403" TargetMode="External" Id="rId3613"/><Relationship Type="http://schemas.openxmlformats.org/officeDocument/2006/relationships/hyperlink" Target="https://grantcue.com/foundations/the-morris-foundation-205509111" TargetMode="External" Id="rId3614"/><Relationship Type="http://schemas.openxmlformats.org/officeDocument/2006/relationships/table" Target="/xl/tables/table5.xml" Id="rId3615"/></Relationships>
</file>

<file path=xl/worksheets/_rels/sheet6.xml.rels><Relationships xmlns="http://schemas.openxmlformats.org/package/2006/relationships"><Relationship Type="http://schemas.openxmlformats.org/officeDocument/2006/relationships/hyperlink" Target="https://www.rasmuson.org/" TargetMode="External" Id="rId1"/><Relationship Type="http://schemas.openxmlformats.org/officeDocument/2006/relationships/hyperlink" Target="https://grantcue.com/foundations/rasmuson-foundation-916340739" TargetMode="External" Id="rId2"/><Relationship Type="http://schemas.openxmlformats.org/officeDocument/2006/relationships/hyperlink" Target="https://www.arcticed.com/" TargetMode="External" Id="rId3"/><Relationship Type="http://schemas.openxmlformats.org/officeDocument/2006/relationships/hyperlink" Target="https://grantcue.com/foundations/arctic-education-foundation-920068447" TargetMode="External" Id="rId4"/><Relationship Type="http://schemas.openxmlformats.org/officeDocument/2006/relationships/hyperlink" Target="https://grantcue.com/foundations/the-aleut-foundation-920124517" TargetMode="External" Id="rId5"/><Relationship Type="http://schemas.openxmlformats.org/officeDocument/2006/relationships/hyperlink" Target="https://www.doyonfoundation.com/" TargetMode="External" Id="rId6"/><Relationship Type="http://schemas.openxmlformats.org/officeDocument/2006/relationships/hyperlink" Target="https://grantcue.com/foundations/doyon-foundation-943089624" TargetMode="External" Id="rId7"/><Relationship Type="http://schemas.openxmlformats.org/officeDocument/2006/relationships/hyperlink" Target="https://grantcue.com/foundations/bill-stroecker-foundation-452761890" TargetMode="External" Id="rId8"/><Relationship Type="http://schemas.openxmlformats.org/officeDocument/2006/relationships/hyperlink" Target="https://grantcue.com/foundations/george-and-stephanie-suddock-foundation-853548188" TargetMode="External" Id="rId9"/><Relationship Type="http://schemas.openxmlformats.org/officeDocument/2006/relationships/hyperlink" Target="https://www.atwoodfoundation.org/" TargetMode="External" Id="rId10"/><Relationship Type="http://schemas.openxmlformats.org/officeDocument/2006/relationships/hyperlink" Target="https://grantcue.com/foundations/atwood-foundation-inc-926002571" TargetMode="External" Id="rId11"/><Relationship Type="http://schemas.openxmlformats.org/officeDocument/2006/relationships/hyperlink" Target="https://grantcue.com/foundations/dallas-and-alta-harris-family-foundation-inc-141843939" TargetMode="External" Id="rId12"/><Relationship Type="http://schemas.openxmlformats.org/officeDocument/2006/relationships/hyperlink" Target="https://www.thecirifoundation.org/" TargetMode="External" Id="rId13"/><Relationship Type="http://schemas.openxmlformats.org/officeDocument/2006/relationships/hyperlink" Target="https://grantcue.com/foundations/the-ciri-foundation-920087914" TargetMode="External" Id="rId14"/><Relationship Type="http://schemas.openxmlformats.org/officeDocument/2006/relationships/hyperlink" Target="https://grantcue.com/foundations/parks-education-foundation-200423537" TargetMode="External" Id="rId15"/><Relationship Type="http://schemas.openxmlformats.org/officeDocument/2006/relationships/hyperlink" Target="https://grantcue.com/foundations/true-north-foundation-742421528" TargetMode="External" Id="rId16"/><Relationship Type="http://schemas.openxmlformats.org/officeDocument/2006/relationships/hyperlink" Target="https://grantcue.com/foundations/ivan-v-koulaieff-foundation-946088762" TargetMode="External" Id="rId17"/><Relationship Type="http://schemas.openxmlformats.org/officeDocument/2006/relationships/hyperlink" Target="https://grantcue.com/foundations/richard-l-and-diane-m-block-foundation-306136901" TargetMode="External" Id="rId18"/><Relationship Type="http://schemas.openxmlformats.org/officeDocument/2006/relationships/hyperlink" Target="https://www.dianeandbrucehallefoundation.org/" TargetMode="External" Id="rId19"/><Relationship Type="http://schemas.openxmlformats.org/officeDocument/2006/relationships/hyperlink" Target="https://grantcue.com/foundations/the-diane-and-bruce-halle-foundation-460469787" TargetMode="External" Id="rId20"/><Relationship Type="http://schemas.openxmlformats.org/officeDocument/2006/relationships/hyperlink" Target="https://grantcue.com/foundations/ben-and-catherine-ivy-foundation-273322123" TargetMode="External" Id="rId21"/><Relationship Type="http://schemas.openxmlformats.org/officeDocument/2006/relationships/hyperlink" Target="https://grantcue.com/foundations/people-people-people-foundation-827093549" TargetMode="External" Id="rId22"/><Relationship Type="http://schemas.openxmlformats.org/officeDocument/2006/relationships/hyperlink" Target="https://www.pipertrust.org/" TargetMode="External" Id="rId23"/><Relationship Type="http://schemas.openxmlformats.org/officeDocument/2006/relationships/hyperlink" Target="https://grantcue.com/foundations/virginia-g-piper-charitable-trust-866247076" TargetMode="External" Id="rId24"/><Relationship Type="http://schemas.openxmlformats.org/officeDocument/2006/relationships/hyperlink" Target="https://www.nmpct.org/" TargetMode="External" Id="rId25"/><Relationship Type="http://schemas.openxmlformats.org/officeDocument/2006/relationships/hyperlink" Target="https://grantcue.com/foundations/nina-mason-pulliam-charitable-trust-356644088" TargetMode="External" Id="rId26"/><Relationship Type="http://schemas.openxmlformats.org/officeDocument/2006/relationships/hyperlink" Target="https://grantcue.com/foundations/garcia-family-foundation-311490067" TargetMode="External" Id="rId27"/><Relationship Type="http://schemas.openxmlformats.org/officeDocument/2006/relationships/hyperlink" Target="https://grantcue.com/foundations/rubio-butterfield-foundation-884089481" TargetMode="External" Id="rId28"/><Relationship Type="http://schemas.openxmlformats.org/officeDocument/2006/relationships/hyperlink" Target="https://grantcue.com/foundations/moreno-family-foundation-860918198" TargetMode="External" Id="rId29"/><Relationship Type="http://schemas.openxmlformats.org/officeDocument/2006/relationships/hyperlink" Target="https://www.dewf.org/" TargetMode="External" Id="rId30"/><Relationship Type="http://schemas.openxmlformats.org/officeDocument/2006/relationships/hyperlink" Target="https://grantcue.com/foundations/del-e-webb-foundation-866052737" TargetMode="External" Id="rId31"/><Relationship Type="http://schemas.openxmlformats.org/officeDocument/2006/relationships/hyperlink" Target="https://grantcue.com/foundations/donald-levin-family-foundation-363329401" TargetMode="External" Id="rId32"/><Relationship Type="http://schemas.openxmlformats.org/officeDocument/2006/relationships/hyperlink" Target="https://grantcue.com/foundations/james-c-and-norma-i-smith-foundation-710938986" TargetMode="External" Id="rId33"/><Relationship Type="http://schemas.openxmlformats.org/officeDocument/2006/relationships/hyperlink" Target="https://grantcue.com/foundations/flinn-foundation-860421476" TargetMode="External" Id="rId34"/><Relationship Type="http://schemas.openxmlformats.org/officeDocument/2006/relationships/hyperlink" Target="https://grantcue.com/foundations/the-foundation-for-community-and-health-advancement-852248373" TargetMode="External" Id="rId35"/><Relationship Type="http://schemas.openxmlformats.org/officeDocument/2006/relationships/hyperlink" Target="https://grantcue.com/foundations/wayne-duddlesten-foundation-760003093" TargetMode="External" Id="rId36"/><Relationship Type="http://schemas.openxmlformats.org/officeDocument/2006/relationships/hyperlink" Target="https://grantcue.com/foundations/liebchen-s-gift-foundation-823750837" TargetMode="External" Id="rId37"/><Relationship Type="http://schemas.openxmlformats.org/officeDocument/2006/relationships/hyperlink" Target="https://thehslopezfamilyfoundation.org/" TargetMode="External" Id="rId38"/><Relationship Type="http://schemas.openxmlformats.org/officeDocument/2006/relationships/hyperlink" Target="https://grantcue.com/foundations/the-hs-lopez-family-foundation-205725952" TargetMode="External" Id="rId39"/><Relationship Type="http://schemas.openxmlformats.org/officeDocument/2006/relationships/hyperlink" Target="https://grantcue.com/foundations/the-hickey-family-foundation-866331657" TargetMode="External" Id="rId40"/><Relationship Type="http://schemas.openxmlformats.org/officeDocument/2006/relationships/hyperlink" Target="https://grantcue.com/foundations/penny-and-robert-sarver-charitable-foundation-830320824" TargetMode="External" Id="rId41"/><Relationship Type="http://schemas.openxmlformats.org/officeDocument/2006/relationships/hyperlink" Target="https://grantcue.com/foundations/the-surplus-line-association-of-arizona-foundation-866320000" TargetMode="External" Id="rId42"/><Relationship Type="http://schemas.openxmlformats.org/officeDocument/2006/relationships/hyperlink" Target="https://grantcue.com/foundations/timothy-t-day-foundation-inc-860870436" TargetMode="External" Id="rId43"/><Relationship Type="http://schemas.openxmlformats.org/officeDocument/2006/relationships/hyperlink" Target="https://grantcue.com/foundations/the-dreiseszun-family-foundation-481021776" TargetMode="External" Id="rId44"/><Relationship Type="http://schemas.openxmlformats.org/officeDocument/2006/relationships/hyperlink" Target="https://grantcue.com/foundations/aps-foundation-inc-953735903" TargetMode="External" Id="rId45"/><Relationship Type="http://schemas.openxmlformats.org/officeDocument/2006/relationships/hyperlink" Target="https://grantcue.com/foundations/simone-charitable-foundation-inc-823971316" TargetMode="External" Id="rId46"/><Relationship Type="http://schemas.openxmlformats.org/officeDocument/2006/relationships/hyperlink" Target="https://www.armstrongmcdonaldfoundation.org/" TargetMode="External" Id="rId47"/><Relationship Type="http://schemas.openxmlformats.org/officeDocument/2006/relationships/hyperlink" Target="https://grantcue.com/foundations/armstrong-mcdonald-foundation-363458711" TargetMode="External" Id="rId48"/><Relationship Type="http://schemas.openxmlformats.org/officeDocument/2006/relationships/hyperlink" Target="https://grantcue.com/foundations/stevens-family-charitable-trust-266824259" TargetMode="External" Id="rId49"/><Relationship Type="http://schemas.openxmlformats.org/officeDocument/2006/relationships/hyperlink" Target="https://grantcue.com/foundations/kautz-family-foundation-133103149" TargetMode="External" Id="rId50"/><Relationship Type="http://schemas.openxmlformats.org/officeDocument/2006/relationships/hyperlink" Target="https://grantcue.com/foundations/the-eos-foundation-trust-477281230" TargetMode="External" Id="rId51"/><Relationship Type="http://schemas.openxmlformats.org/officeDocument/2006/relationships/hyperlink" Target="https://grantcue.com/foundations/leptas-foundation-trust-470833530" TargetMode="External" Id="rId52"/><Relationship Type="http://schemas.openxmlformats.org/officeDocument/2006/relationships/hyperlink" Target="https://grantcue.com/foundations/the-steele-foundation-inc-953466880" TargetMode="External" Id="rId53"/><Relationship Type="http://schemas.openxmlformats.org/officeDocument/2006/relationships/hyperlink" Target="https://tucsonfoundations.org/" TargetMode="External" Id="rId54"/><Relationship Type="http://schemas.openxmlformats.org/officeDocument/2006/relationships/hyperlink" Target="https://grantcue.com/foundations/margaret-e-mooney-foundation-c-o-patricia-lohse-860647807" TargetMode="External" Id="rId55"/><Relationship Type="http://schemas.openxmlformats.org/officeDocument/2006/relationships/hyperlink" Target="https://grantcue.com/foundations/the-jazzbird-foundation-c-o-robert-ravenscroft-860745156" TargetMode="External" Id="rId56"/><Relationship Type="http://schemas.openxmlformats.org/officeDocument/2006/relationships/hyperlink" Target="https://grantcue.com/foundations/margaret-t-morris-foundation-866057798" TargetMode="External" Id="rId57"/><Relationship Type="http://schemas.openxmlformats.org/officeDocument/2006/relationships/hyperlink" Target="https://grantcue.com/foundations/jw-kieckhefer-foundation-866022877" TargetMode="External" Id="rId58"/><Relationship Type="http://schemas.openxmlformats.org/officeDocument/2006/relationships/hyperlink" Target="https://grantcue.com/foundations/the-eliot-spalding-foundation-c-o-clayton-niles-866050507" TargetMode="External" Id="rId59"/><Relationship Type="http://schemas.openxmlformats.org/officeDocument/2006/relationships/hyperlink" Target="https://grantcue.com/foundations/the-lodestar-foundation-204480084" TargetMode="External" Id="rId60"/><Relationship Type="http://schemas.openxmlformats.org/officeDocument/2006/relationships/hyperlink" Target="https://grantcue.com/foundations/barrow-foundation-uk-311724184" TargetMode="External" Id="rId61"/><Relationship Type="http://schemas.openxmlformats.org/officeDocument/2006/relationships/hyperlink" Target="https://canyoninstitutearizona.org/" TargetMode="External" Id="rId62"/><Relationship Type="http://schemas.openxmlformats.org/officeDocument/2006/relationships/hyperlink" Target="https://grantcue.com/foundations/canyon-institute-860977269" TargetMode="External" Id="rId63"/><Relationship Type="http://schemas.openxmlformats.org/officeDocument/2006/relationships/hyperlink" Target="https://grantcue.com/foundations/caris-charitable-trust-ii-dtd-09162004-823380217" TargetMode="External" Id="rId64"/><Relationship Type="http://schemas.openxmlformats.org/officeDocument/2006/relationships/hyperlink" Target="https://grantcue.com/foundations/geofamily-foundation-274272105" TargetMode="External" Id="rId65"/><Relationship Type="http://schemas.openxmlformats.org/officeDocument/2006/relationships/hyperlink" Target="https://grantcue.com/foundations/ibis-foundation-of-arizona-co-casey-lesueur-getz-cpas-pllc-203503202" TargetMode="External" Id="rId66"/><Relationship Type="http://schemas.openxmlformats.org/officeDocument/2006/relationships/hyperlink" Target="https://grantcue.com/foundations/the-david-and-lura-lovell-341733685" TargetMode="External" Id="rId67"/><Relationship Type="http://schemas.openxmlformats.org/officeDocument/2006/relationships/hyperlink" Target="https://grantcue.com/foundations/i-s-wong-foundation-954194427" TargetMode="External" Id="rId68"/><Relationship Type="http://schemas.openxmlformats.org/officeDocument/2006/relationships/hyperlink" Target="https://potoffpathways.org/" TargetMode="External" Id="rId69"/><Relationship Type="http://schemas.openxmlformats.org/officeDocument/2006/relationships/hyperlink" Target="https://grantcue.com/foundations/potoff-private-philanthropy-833784100" TargetMode="External" Id="rId70"/><Relationship Type="http://schemas.openxmlformats.org/officeDocument/2006/relationships/hyperlink" Target="https://grantcue.com/foundations/thomas-r-brown-family-private-foundation-550899701" TargetMode="External" Id="rId71"/><Relationship Type="http://schemas.openxmlformats.org/officeDocument/2006/relationships/hyperlink" Target="https://www.dorrancescholarship.org/" TargetMode="External" Id="rId72"/><Relationship Type="http://schemas.openxmlformats.org/officeDocument/2006/relationships/hyperlink" Target="https://grantcue.com/foundations/dorrance-foundation-for-education-823330439" TargetMode="External" Id="rId73"/><Relationship Type="http://schemas.openxmlformats.org/officeDocument/2006/relationships/hyperlink" Target="https://grantcue.com/foundations/connie-hillman-family-foundation-c-o-larry-radamson-453758612" TargetMode="External" Id="rId74"/><Relationship Type="http://schemas.openxmlformats.org/officeDocument/2006/relationships/hyperlink" Target="https://grantcue.com/foundations/pivotal-foundation-203959093" TargetMode="External" Id="rId75"/><Relationship Type="http://schemas.openxmlformats.org/officeDocument/2006/relationships/hyperlink" Target="https://grantcue.com/foundations/stardust-foundation-inc-860735230" TargetMode="External" Id="rId76"/><Relationship Type="http://schemas.openxmlformats.org/officeDocument/2006/relationships/hyperlink" Target="https://grantcue.com/foundations/the-jack-roth-charitable-foundation-954622086" TargetMode="External" Id="rId77"/><Relationship Type="http://schemas.openxmlformats.org/officeDocument/2006/relationships/hyperlink" Target="https://www.twlewisfoundation.com/" TargetMode="External" Id="rId78"/><Relationship Type="http://schemas.openxmlformats.org/officeDocument/2006/relationships/hyperlink" Target="https://grantcue.com/foundations/tw-lewis-foundation-860989236" TargetMode="External" Id="rId79"/><Relationship Type="http://schemas.openxmlformats.org/officeDocument/2006/relationships/hyperlink" Target="https://grantcue.com/foundations/thurston-family-foundation-456504582" TargetMode="External" Id="rId80"/><Relationship Type="http://schemas.openxmlformats.org/officeDocument/2006/relationships/hyperlink" Target="https://grantcue.com/foundations/pegram-family-foundation-inc-922057947" TargetMode="External" Id="rId81"/><Relationship Type="http://schemas.openxmlformats.org/officeDocument/2006/relationships/hyperlink" Target="https://grantcue.com/foundations/coit-family-foundation-943289041" TargetMode="External" Id="rId82"/><Relationship Type="http://schemas.openxmlformats.org/officeDocument/2006/relationships/hyperlink" Target="https://grantcue.com/foundations/the-pitre-family-foundation-456795510" TargetMode="External" Id="rId83"/><Relationship Type="http://schemas.openxmlformats.org/officeDocument/2006/relationships/hyperlink" Target="https://grantcue.com/foundations/sebonack-foundation-205411954" TargetMode="External" Id="rId84"/><Relationship Type="http://schemas.openxmlformats.org/officeDocument/2006/relationships/hyperlink" Target="https://www.lfsaz.org/" TargetMode="External" Id="rId85"/><Relationship Type="http://schemas.openxmlformats.org/officeDocument/2006/relationships/hyperlink" Target="https://grantcue.com/foundations/the-legacy-foundation-of-southeast-arizona-860186064" TargetMode="External" Id="rId86"/><Relationship Type="http://schemas.openxmlformats.org/officeDocument/2006/relationships/hyperlink" Target="https://grantcue.com/foundations/the-rodel-foundation-861015598" TargetMode="External" Id="rId87"/><Relationship Type="http://schemas.openxmlformats.org/officeDocument/2006/relationships/hyperlink" Target="https://grantcue.com/foundations/the-jack-ingebritson-foundation-inc-813517395" TargetMode="External" Id="rId88"/><Relationship Type="http://schemas.openxmlformats.org/officeDocument/2006/relationships/hyperlink" Target="https://grantcue.com/foundations/perry-and-sandy-massie-foundation-200491239" TargetMode="External" Id="rId89"/><Relationship Type="http://schemas.openxmlformats.org/officeDocument/2006/relationships/hyperlink" Target="https://lapansunshinefoundation.org/" TargetMode="External" Id="rId90"/><Relationship Type="http://schemas.openxmlformats.org/officeDocument/2006/relationships/hyperlink" Target="https://grantcue.com/foundations/lapan-memorial-sunshine-foundation-inc-c-o-david-lapan-880192311" TargetMode="External" Id="rId91"/><Relationship Type="http://schemas.openxmlformats.org/officeDocument/2006/relationships/hyperlink" Target="https://grantcue.com/foundations/the-orr-family-foundation-473317225" TargetMode="External" Id="rId92"/><Relationship Type="http://schemas.openxmlformats.org/officeDocument/2006/relationships/hyperlink" Target="https://grantcue.com/foundations/the-heidenreich-foundation-852441298" TargetMode="External" Id="rId93"/><Relationship Type="http://schemas.openxmlformats.org/officeDocument/2006/relationships/hyperlink" Target="https://grantcue.com/foundations/ginny-l-clements-charitable-trust-c-o-virginia-l-clements-trustee-357163018" TargetMode="External" Id="rId94"/><Relationship Type="http://schemas.openxmlformats.org/officeDocument/2006/relationships/hyperlink" Target="https://www.marshallfoundation.com/" TargetMode="External" Id="rId95"/><Relationship Type="http://schemas.openxmlformats.org/officeDocument/2006/relationships/hyperlink" Target="https://grantcue.com/foundations/marshall-foundation-860102198" TargetMode="External" Id="rId96"/><Relationship Type="http://schemas.openxmlformats.org/officeDocument/2006/relationships/hyperlink" Target="https://grantcue.com/foundations/bill-and-marian-cook-foundation-311492927" TargetMode="External" Id="rId97"/><Relationship Type="http://schemas.openxmlformats.org/officeDocument/2006/relationships/hyperlink" Target="https://grantcue.com/foundations/the-ottosen-family-foundation-860778785" TargetMode="External" Id="rId98"/><Relationship Type="http://schemas.openxmlformats.org/officeDocument/2006/relationships/hyperlink" Target="https://grantcue.com/foundations/the-rorvig-foundation-883001501" TargetMode="External" Id="rId99"/><Relationship Type="http://schemas.openxmlformats.org/officeDocument/2006/relationships/hyperlink" Target="https://grantcue.com/foundations/legato-foundation-376683454" TargetMode="External" Id="rId100"/><Relationship Type="http://schemas.openxmlformats.org/officeDocument/2006/relationships/hyperlink" Target="https://grantcue.com/foundations/michael-w-louis-private-foundation-813941498" TargetMode="External" Id="rId101"/><Relationship Type="http://schemas.openxmlformats.org/officeDocument/2006/relationships/hyperlink" Target="https://www.geissefoundation.org/" TargetMode="External" Id="rId102"/><Relationship Type="http://schemas.openxmlformats.org/officeDocument/2006/relationships/hyperlink" Target="https://grantcue.com/foundations/john-f-and-mary-a-geisse-foundation-237049780" TargetMode="External" Id="rId103"/><Relationship Type="http://schemas.openxmlformats.org/officeDocument/2006/relationships/hyperlink" Target="https://grantcue.com/foundations/immanuel-charitable-foundation-860894096" TargetMode="External" Id="rId104"/><Relationship Type="http://schemas.openxmlformats.org/officeDocument/2006/relationships/hyperlink" Target="https://grantcue.com/foundations/victor-w-kramer-charitable-trust-005033-276739649" TargetMode="External" Id="rId105"/><Relationship Type="http://schemas.openxmlformats.org/officeDocument/2006/relationships/hyperlink" Target="https://grantcue.com/foundations/peter-and-nancy-salter-family-foundation-inc-201828772" TargetMode="External" Id="rId106"/><Relationship Type="http://schemas.openxmlformats.org/officeDocument/2006/relationships/hyperlink" Target="https://grantcue.com/foundations/globe-foundation-366054050" TargetMode="External" Id="rId107"/><Relationship Type="http://schemas.openxmlformats.org/officeDocument/2006/relationships/hyperlink" Target="https://grantcue.com/foundations/the-norton-foundation-860836442" TargetMode="External" Id="rId108"/><Relationship Type="http://schemas.openxmlformats.org/officeDocument/2006/relationships/hyperlink" Target="https://grantcue.com/foundations/entek-foundation-932569375" TargetMode="External" Id="rId109"/><Relationship Type="http://schemas.openxmlformats.org/officeDocument/2006/relationships/hyperlink" Target="https://www.deltadentalaz.com/FOUNDATION" TargetMode="External" Id="rId110"/><Relationship Type="http://schemas.openxmlformats.org/officeDocument/2006/relationships/hyperlink" Target="https://grantcue.com/foundations/delta-dental-plan-of-arizona-charitable-foundation-and-trust-860842694" TargetMode="External" Id="rId111"/><Relationship Type="http://schemas.openxmlformats.org/officeDocument/2006/relationships/hyperlink" Target="https://grantcue.com/foundations/goldberg-family-foundation-261805497" TargetMode="External" Id="rId112"/><Relationship Type="http://schemas.openxmlformats.org/officeDocument/2006/relationships/hyperlink" Target="https://grantcue.com/foundations/herbold-foundation-320046141" TargetMode="External" Id="rId113"/><Relationship Type="http://schemas.openxmlformats.org/officeDocument/2006/relationships/hyperlink" Target="https://grantcue.com/foundations/cdh-charitable-foundation-202001592" TargetMode="External" Id="rId114"/><Relationship Type="http://schemas.openxmlformats.org/officeDocument/2006/relationships/hyperlink" Target="https://grantcue.com/foundations/j-and-c-davis-family-foundation-inc-352118361" TargetMode="External" Id="rId115"/><Relationship Type="http://schemas.openxmlformats.org/officeDocument/2006/relationships/hyperlink" Target="https://grantcue.com/foundations/arizona-foundation-for-educational-advancement-860664560" TargetMode="External" Id="rId116"/><Relationship Type="http://schemas.openxmlformats.org/officeDocument/2006/relationships/hyperlink" Target="https://grantcue.com/foundations/r-l-johnson-family-foundation-of-arizona-593761693" TargetMode="External" Id="rId117"/><Relationship Type="http://schemas.openxmlformats.org/officeDocument/2006/relationships/hyperlink" Target="https://pharosfdn.org/" TargetMode="External" Id="rId118"/><Relationship Type="http://schemas.openxmlformats.org/officeDocument/2006/relationships/hyperlink" Target="https://grantcue.com/foundations/pharos-foundation-461127429" TargetMode="External" Id="rId119"/><Relationship Type="http://schemas.openxmlformats.org/officeDocument/2006/relationships/hyperlink" Target="https://grantcue.com/foundations/john-dawson-foundation-861011524" TargetMode="External" Id="rId120"/><Relationship Type="http://schemas.openxmlformats.org/officeDocument/2006/relationships/hyperlink" Target="https://grantcue.com/foundations/the-f2-family-foundation-inc-320046917" TargetMode="External" Id="rId121"/><Relationship Type="http://schemas.openxmlformats.org/officeDocument/2006/relationships/hyperlink" Target="https://grantcue.com/foundations/the-carefree-foundation-256741662" TargetMode="External" Id="rId122"/><Relationship Type="http://schemas.openxmlformats.org/officeDocument/2006/relationships/hyperlink" Target="https://grantcue.com/foundations/the-virginia-m-ullman-foundation-860550097" TargetMode="External" Id="rId123"/><Relationship Type="http://schemas.openxmlformats.org/officeDocument/2006/relationships/hyperlink" Target="https://grantcue.com/foundations/william-s-and-ina-levine-foundation-inc-860866703" TargetMode="External" Id="rId124"/><Relationship Type="http://schemas.openxmlformats.org/officeDocument/2006/relationships/hyperlink" Target="https://grantcue.com/foundations/rex-l-allison-educational-foundation-inc-860533343" TargetMode="External" Id="rId125"/><Relationship Type="http://schemas.openxmlformats.org/officeDocument/2006/relationships/hyperlink" Target="https://grantcue.com/foundations/r-firestone-fdn-dima-cash-341388255" TargetMode="External" Id="rId126"/><Relationship Type="http://schemas.openxmlformats.org/officeDocument/2006/relationships/hyperlink" Target="https://grantcue.com/foundations/shirley-c-caris-family-foundation-860965394" TargetMode="External" Id="rId127"/><Relationship Type="http://schemas.openxmlformats.org/officeDocument/2006/relationships/hyperlink" Target="https://grantcue.com/foundations/the-b-and-d-brady-foundation-843848435" TargetMode="External" Id="rId128"/><Relationship Type="http://schemas.openxmlformats.org/officeDocument/2006/relationships/hyperlink" Target="https://grantcue.com/foundations/twiford-foundation-860938381" TargetMode="External" Id="rId129"/><Relationship Type="http://schemas.openxmlformats.org/officeDocument/2006/relationships/hyperlink" Target="https://ottoandednaneelyfoundation.org/" TargetMode="External" Id="rId130"/><Relationship Type="http://schemas.openxmlformats.org/officeDocument/2006/relationships/hyperlink" Target="https://grantcue.com/foundations/otto-and-edna-neely-foundation-860581770" TargetMode="External" Id="rId131"/><Relationship Type="http://schemas.openxmlformats.org/officeDocument/2006/relationships/hyperlink" Target="https://grantcue.com/foundations/idealistic-cause-foundation-873468516" TargetMode="External" Id="rId132"/><Relationship Type="http://schemas.openxmlformats.org/officeDocument/2006/relationships/hyperlink" Target="https://grantcue.com/foundations/abba-s-storehouse-foundation-454901147" TargetMode="External" Id="rId133"/><Relationship Type="http://schemas.openxmlformats.org/officeDocument/2006/relationships/hyperlink" Target="https://grantcue.com/foundations/no-missing-links-foundation-810789019" TargetMode="External" Id="rId134"/><Relationship Type="http://schemas.openxmlformats.org/officeDocument/2006/relationships/hyperlink" Target="https://grantcue.com/foundations/good-ventures-foundation-461008520" TargetMode="External" Id="rId135"/><Relationship Type="http://schemas.openxmlformats.org/officeDocument/2006/relationships/hyperlink" Target="https://www.hewlett.org/" TargetMode="External" Id="rId136"/><Relationship Type="http://schemas.openxmlformats.org/officeDocument/2006/relationships/hyperlink" Target="https://grantcue.com/foundations/the-william-and-flora-hewlett-foundation-941655673" TargetMode="External" Id="rId137"/><Relationship Type="http://schemas.openxmlformats.org/officeDocument/2006/relationships/hyperlink" Target="https://grantcue.com/foundations/gordon-e-and-betty-i-moore-foundation-943397785" TargetMode="External" Id="rId138"/><Relationship Type="http://schemas.openxmlformats.org/officeDocument/2006/relationships/hyperlink" Target="https://grantcue.com/foundations/h-and-h-evergreen-foundation-465066162" TargetMode="External" Id="rId139"/><Relationship Type="http://schemas.openxmlformats.org/officeDocument/2006/relationships/hyperlink" Target="https://grantcue.com/foundations/the-california-endowment-954523232" TargetMode="External" Id="rId140"/><Relationship Type="http://schemas.openxmlformats.org/officeDocument/2006/relationships/hyperlink" Target="https://www.packard.org/" TargetMode="External" Id="rId141"/><Relationship Type="http://schemas.openxmlformats.org/officeDocument/2006/relationships/hyperlink" Target="https://grantcue.com/foundations/the-david-and-lucile-packard-foundation-942278431" TargetMode="External" Id="rId142"/><Relationship Type="http://schemas.openxmlformats.org/officeDocument/2006/relationships/hyperlink" Target="https://grantcue.com/foundations/wells-fargo-foundation-411367441" TargetMode="External" Id="rId143"/><Relationship Type="http://schemas.openxmlformats.org/officeDocument/2006/relationships/hyperlink" Target="https://www.hiltonfoundation.org/" TargetMode="External" Id="rId144"/><Relationship Type="http://schemas.openxmlformats.org/officeDocument/2006/relationships/hyperlink" Target="https://grantcue.com/foundations/conrad-n-hilton-foundation-943100217" TargetMode="External" Id="rId145"/><Relationship Type="http://schemas.openxmlformats.org/officeDocument/2006/relationships/hyperlink" Target="https://grantcue.com/foundations/waverley-street-foundation-813242506" TargetMode="External" Id="rId146"/><Relationship Type="http://schemas.openxmlformats.org/officeDocument/2006/relationships/hyperlink" Target="https://grantcue.com/foundations/chan-zuckerberg-initiative-foundation-455002209" TargetMode="External" Id="rId147"/><Relationship Type="http://schemas.openxmlformats.org/officeDocument/2006/relationships/hyperlink" Target="https://grantcue.com/foundations/crankstart-foundation-943377099" TargetMode="External" Id="rId148"/><Relationship Type="http://schemas.openxmlformats.org/officeDocument/2006/relationships/hyperlink" Target="https://grantcue.com/foundations/rippleworks-inc-465604812" TargetMode="External" Id="rId149"/><Relationship Type="http://schemas.openxmlformats.org/officeDocument/2006/relationships/hyperlink" Target="https://grantcue.com/foundations/the-benificus-foundation-770444504" TargetMode="External" Id="rId150"/><Relationship Type="http://schemas.openxmlformats.org/officeDocument/2006/relationships/hyperlink" Target="https://11thhourproject.org/ABOUT" TargetMode="External" Id="rId151"/><Relationship Type="http://schemas.openxmlformats.org/officeDocument/2006/relationships/hyperlink" Target="https://grantcue.com/foundations/the-schmidt-family-foundation-204170342" TargetMode="External" Id="rId152"/><Relationship Type="http://schemas.openxmlformats.org/officeDocument/2006/relationships/hyperlink" Target="https://grantcue.com/foundations/gerson-bakar-foundation-942949602" TargetMode="External" Id="rId153"/><Relationship Type="http://schemas.openxmlformats.org/officeDocument/2006/relationships/hyperlink" Target="https://grantcue.com/foundations/the-james-irvine-foundation-941236937" TargetMode="External" Id="rId154"/><Relationship Type="http://schemas.openxmlformats.org/officeDocument/2006/relationships/hyperlink" Target="https://grantcue.com/foundations/the-heising-simons-foundation-260799587" TargetMode="External" Id="rId155"/><Relationship Type="http://schemas.openxmlformats.org/officeDocument/2006/relationships/hyperlink" Target="https://grantcue.com/foundations/the-eli-and-edythe-broad-foundation-954686318" TargetMode="External" Id="rId156"/><Relationship Type="http://schemas.openxmlformats.org/officeDocument/2006/relationships/hyperlink" Target="https://grantcue.com/foundations/cabin-road-foundation-dated-april-4-2011-306284988" TargetMode="External" Id="rId157"/><Relationship Type="http://schemas.openxmlformats.org/officeDocument/2006/relationships/hyperlink" Target="https://www.templeton.org/" TargetMode="External" Id="rId158"/><Relationship Type="http://schemas.openxmlformats.org/officeDocument/2006/relationships/hyperlink" Target="https://grantcue.com/foundations/john-templeton-foundation-621322826" TargetMode="External" Id="rId159"/><Relationship Type="http://schemas.openxmlformats.org/officeDocument/2006/relationships/hyperlink" Target="https://grantcue.com/foundations/the-patrick-j-mcgovern-foundation-inc-223021586" TargetMode="External" Id="rId160"/><Relationship Type="http://schemas.openxmlformats.org/officeDocument/2006/relationships/hyperlink" Target="https://www.theahmansonfoundation.org/" TargetMode="External" Id="rId161"/><Relationship Type="http://schemas.openxmlformats.org/officeDocument/2006/relationships/hyperlink" Target="https://grantcue.com/foundations/the-ahmanson-foundation-956089998" TargetMode="External" Id="rId162"/><Relationship Type="http://schemas.openxmlformats.org/officeDocument/2006/relationships/hyperlink" Target="https://grantcue.com/foundations/the-david-geffen-foundation-954085811" TargetMode="External" Id="rId163"/><Relationship Type="http://schemas.openxmlformats.org/officeDocument/2006/relationships/hyperlink" Target="https://grantcue.com/foundations/tansy-charitable-foundation-c-o-eric-wepsic-276377439" TargetMode="External" Id="rId164"/><Relationship Type="http://schemas.openxmlformats.org/officeDocument/2006/relationships/hyperlink" Target="https://www.sloan.org/" TargetMode="External" Id="rId165"/><Relationship Type="http://schemas.openxmlformats.org/officeDocument/2006/relationships/hyperlink" Target="https://grantcue.com/foundations/alfred-p-sloan-foundation-131623877" TargetMode="External" Id="rId166"/><Relationship Type="http://schemas.openxmlformats.org/officeDocument/2006/relationships/hyperlink" Target="https://grantcue.com/foundations/wayne-and-gladys-valley-foundation-953203014" TargetMode="External" Id="rId167"/><Relationship Type="http://schemas.openxmlformats.org/officeDocument/2006/relationships/hyperlink" Target="https://grantcue.com/foundations/samueli-foundation-330758237" TargetMode="External" Id="rId168"/><Relationship Type="http://schemas.openxmlformats.org/officeDocument/2006/relationships/hyperlink" Target="https://grantcue.com/foundations/skyline-foundation-943380194" TargetMode="External" Id="rId169"/><Relationship Type="http://schemas.openxmlformats.org/officeDocument/2006/relationships/hyperlink" Target="https://www.weingartfnd.org/" TargetMode="External" Id="rId170"/><Relationship Type="http://schemas.openxmlformats.org/officeDocument/2006/relationships/hyperlink" Target="https://grantcue.com/foundations/weingart-foundation-956054814" TargetMode="External" Id="rId171"/><Relationship Type="http://schemas.openxmlformats.org/officeDocument/2006/relationships/hyperlink" Target="https://grantcue.com/foundations/wellcome-leap-inc-845192069" TargetMode="External" Id="rId172"/><Relationship Type="http://schemas.openxmlformats.org/officeDocument/2006/relationships/hyperlink" Target="https://www.wmkeck.org/" TargetMode="External" Id="rId173"/><Relationship Type="http://schemas.openxmlformats.org/officeDocument/2006/relationships/hyperlink" Target="https://grantcue.com/foundations/wm-keck-foundation-956092354" TargetMode="External" Id="rId174"/><Relationship Type="http://schemas.openxmlformats.org/officeDocument/2006/relationships/hyperlink" Target="https://www.sobrato.org/" TargetMode="External" Id="rId175"/><Relationship Type="http://schemas.openxmlformats.org/officeDocument/2006/relationships/hyperlink" Target="https://grantcue.com/foundations/the-sobrato-family-foundation-770348912" TargetMode="External" Id="rId176"/><Relationship Type="http://schemas.openxmlformats.org/officeDocument/2006/relationships/hyperlink" Target="https://grantcue.com/foundations/argyros-family-foundation-953421867" TargetMode="External" Id="rId177"/><Relationship Type="http://schemas.openxmlformats.org/officeDocument/2006/relationships/hyperlink" Target="https://grantcue.com/foundations/the-skip-viragh-foundation-inc-208044292" TargetMode="External" Id="rId178"/><Relationship Type="http://schemas.openxmlformats.org/officeDocument/2006/relationships/hyperlink" Target="https://grantcue.com/foundations/delta-dental-community-care-foundation-371570764" TargetMode="External" Id="rId179"/><Relationship Type="http://schemas.openxmlformats.org/officeDocument/2006/relationships/hyperlink" Target="https://grantcue.com/foundations/dunard-fund-usa-ltd-980087034" TargetMode="External" Id="rId180"/><Relationship Type="http://schemas.openxmlformats.org/officeDocument/2006/relationships/hyperlink" Target="https://grantcue.com/foundations/resnick-foundation-954658095" TargetMode="External" Id="rId181"/><Relationship Type="http://schemas.openxmlformats.org/officeDocument/2006/relationships/hyperlink" Target="https://grantcue.com/foundations/the-karsh-family-foundation-137147287" TargetMode="External" Id="rId182"/><Relationship Type="http://schemas.openxmlformats.org/officeDocument/2006/relationships/hyperlink" Target="https://www.beckman-foundation.org/" TargetMode="External" Id="rId183"/><Relationship Type="http://schemas.openxmlformats.org/officeDocument/2006/relationships/hyperlink" Target="https://grantcue.com/foundations/arnold-and-mabel-beckman-foundation-953169713" TargetMode="External" Id="rId184"/><Relationship Type="http://schemas.openxmlformats.org/officeDocument/2006/relationships/hyperlink" Target="https://hobsonlucasfdn.com/" TargetMode="External" Id="rId185"/><Relationship Type="http://schemas.openxmlformats.org/officeDocument/2006/relationships/hyperlink" Target="https://grantcue.com/foundations/hobsonlucas-family-foundation-203940983" TargetMode="External" Id="rId186"/><Relationship Type="http://schemas.openxmlformats.org/officeDocument/2006/relationships/hyperlink" Target="https://grantcue.com/foundations/penner-family-foundation-inc-810831228" TargetMode="External" Id="rId187"/><Relationship Type="http://schemas.openxmlformats.org/officeDocument/2006/relationships/hyperlink" Target="https://grantcue.com/foundations/halvorsen-family-foundation-c-o-ole-andreas-halvorsen-trustee-061603158" TargetMode="External" Id="rId188"/><Relationship Type="http://schemas.openxmlformats.org/officeDocument/2006/relationships/hyperlink" Target="https://www.prebysfdn.org/" TargetMode="External" Id="rId189"/><Relationship Type="http://schemas.openxmlformats.org/officeDocument/2006/relationships/hyperlink" Target="https://grantcue.com/foundations/the-conrad-prebys-foundation-203216993" TargetMode="External" Id="rId190"/><Relationship Type="http://schemas.openxmlformats.org/officeDocument/2006/relationships/hyperlink" Target="http://www.getty.edu/" TargetMode="External" Id="rId191"/><Relationship Type="http://schemas.openxmlformats.org/officeDocument/2006/relationships/hyperlink" Target="https://grantcue.com/foundations/the-j-paul-getty-trust-951790021" TargetMode="External" Id="rId192"/><Relationship Type="http://schemas.openxmlformats.org/officeDocument/2006/relationships/hyperlink" Target="https://grantcue.com/foundations/the-annenberg-foundation-236257083" TargetMode="External" Id="rId193"/><Relationship Type="http://schemas.openxmlformats.org/officeDocument/2006/relationships/hyperlink" Target="https://grantcue.com/foundations/stupski-foundation-680397103" TargetMode="External" Id="rId194"/><Relationship Type="http://schemas.openxmlformats.org/officeDocument/2006/relationships/hyperlink" Target="https://grantcue.com/foundations/gary-and-mary-west-charitable-trust-873374164" TargetMode="External" Id="rId195"/><Relationship Type="http://schemas.openxmlformats.org/officeDocument/2006/relationships/hyperlink" Target="https://www.calwellness.org/" TargetMode="External" Id="rId196"/><Relationship Type="http://schemas.openxmlformats.org/officeDocument/2006/relationships/hyperlink" Target="https://grantcue.com/foundations/the-california-wellness-foundation-954292101" TargetMode="External" Id="rId197"/><Relationship Type="http://schemas.openxmlformats.org/officeDocument/2006/relationships/hyperlink" Target="https://grantcue.com/foundations/windsong-trust-562461733" TargetMode="External" Id="rId198"/><Relationship Type="http://schemas.openxmlformats.org/officeDocument/2006/relationships/hyperlink" Target="https://www.fsrequests.com/MARISLA" TargetMode="External" Id="rId199"/><Relationship Type="http://schemas.openxmlformats.org/officeDocument/2006/relationships/hyperlink" Target="https://grantcue.com/foundations/the-marisla-foundation-330200133" TargetMode="External" Id="rId200"/><Relationship Type="http://schemas.openxmlformats.org/officeDocument/2006/relationships/hyperlink" Target="https://grantcue.com/foundations/the-helen-diller-foundation-813945624" TargetMode="External" Id="rId201"/><Relationship Type="http://schemas.openxmlformats.org/officeDocument/2006/relationships/hyperlink" Target="https://grantcue.com/foundations/perenchio-foundation-450607892" TargetMode="External" Id="rId202"/><Relationship Type="http://schemas.openxmlformats.org/officeDocument/2006/relationships/hyperlink" Target="https://grantcue.com/foundations/aphorism-foundation-c-o-realize-cpa-llp-464347021" TargetMode="External" Id="rId203"/><Relationship Type="http://schemas.openxmlformats.org/officeDocument/2006/relationships/hyperlink" Target="https://grantcue.com/foundations/adobe-foundation-260233808" TargetMode="External" Id="rId204"/><Relationship Type="http://schemas.openxmlformats.org/officeDocument/2006/relationships/hyperlink" Target="https://grantcue.com/foundations/dr-miriam-and-sheldon-g-adelson-medical-research-foundation-047023433" TargetMode="External" Id="rId205"/><Relationship Type="http://schemas.openxmlformats.org/officeDocument/2006/relationships/hyperlink" Target="https://grantcue.com/foundations/dauten-family-foundation-c-o-kent-p-dauten-465053786" TargetMode="External" Id="rId206"/><Relationship Type="http://schemas.openxmlformats.org/officeDocument/2006/relationships/hyperlink" Target="https://grantcue.com/foundations/michelson-medical-research-foundation-inc-954551615" TargetMode="External" Id="rId207"/><Relationship Type="http://schemas.openxmlformats.org/officeDocument/2006/relationships/hyperlink" Target="https://grantcue.com/foundations/centene-foundation-201298192" TargetMode="External" Id="rId208"/><Relationship Type="http://schemas.openxmlformats.org/officeDocument/2006/relationships/hyperlink" Target="https://grantcue.com/foundations/john-h-and-regina-k-scully-foundation-462014396" TargetMode="External" Id="rId209"/><Relationship Type="http://schemas.openxmlformats.org/officeDocument/2006/relationships/hyperlink" Target="https://grantcue.com/foundations/xie-foundation-271208110" TargetMode="External" Id="rId210"/><Relationship Type="http://schemas.openxmlformats.org/officeDocument/2006/relationships/hyperlink" Target="https://grantcue.com/foundations/chuck-lorre-family-foundation-954769888" TargetMode="External" Id="rId211"/><Relationship Type="http://schemas.openxmlformats.org/officeDocument/2006/relationships/hyperlink" Target="https://grantcue.com/foundations/sea-change-foundation-204952986" TargetMode="External" Id="rId212"/><Relationship Type="http://schemas.openxmlformats.org/officeDocument/2006/relationships/hyperlink" Target="https://www.koret.org/" TargetMode="External" Id="rId213"/><Relationship Type="http://schemas.openxmlformats.org/officeDocument/2006/relationships/hyperlink" Target="https://grantcue.com/foundations/koret-foundation-941624987" TargetMode="External" Id="rId214"/><Relationship Type="http://schemas.openxmlformats.org/officeDocument/2006/relationships/hyperlink" Target="https://grantcue.com/foundations/alfred-e-mann-charities-inc-463543296" TargetMode="External" Id="rId215"/><Relationship Type="http://schemas.openxmlformats.org/officeDocument/2006/relationships/hyperlink" Target="https://grantcue.com/foundations/oberndorf-family-foundation-680299542" TargetMode="External" Id="rId216"/><Relationship Type="http://schemas.openxmlformats.org/officeDocument/2006/relationships/hyperlink" Target="https://grantcue.com/foundations/salesforce-foundation-943347800" TargetMode="External" Id="rId217"/><Relationship Type="http://schemas.openxmlformats.org/officeDocument/2006/relationships/hyperlink" Target="https://grantcue.com/foundations/charles-and-helen-schwab-foundation-943374170" TargetMode="External" Id="rId218"/><Relationship Type="http://schemas.openxmlformats.org/officeDocument/2006/relationships/hyperlink" Target="https://www.pricephilanthropies.org/" TargetMode="External" Id="rId219"/><Relationship Type="http://schemas.openxmlformats.org/officeDocument/2006/relationships/hyperlink" Target="https://grantcue.com/foundations/price-philanthropies-foundation-465129465" TargetMode="External" Id="rId220"/><Relationship Type="http://schemas.openxmlformats.org/officeDocument/2006/relationships/hyperlink" Target="https://grantcue.com/foundations/gitlab-foundation-874241796" TargetMode="External" Id="rId221"/><Relationship Type="http://schemas.openxmlformats.org/officeDocument/2006/relationships/hyperlink" Target="https://www.arcusfoundation.org/" TargetMode="External" Id="rId222"/><Relationship Type="http://schemas.openxmlformats.org/officeDocument/2006/relationships/hyperlink" Target="https://grantcue.com/foundations/arcus-foundation-383332791" TargetMode="External" Id="rId223"/><Relationship Type="http://schemas.openxmlformats.org/officeDocument/2006/relationships/hyperlink" Target="https://grantcue.com/foundations/the-ray-and-tye-noorda-foundation-870649164" TargetMode="External" Id="rId224"/><Relationship Type="http://schemas.openxmlformats.org/officeDocument/2006/relationships/hyperlink" Target="https://grantcue.com/foundations/jeff-and-marieke-rothschild-foundation-834574297" TargetMode="External" Id="rId225"/><Relationship Type="http://schemas.openxmlformats.org/officeDocument/2006/relationships/hyperlink" Target="https://grantcue.com/foundations/alumbra-innovations-foundation-832841232" TargetMode="External" Id="rId226"/><Relationship Type="http://schemas.openxmlformats.org/officeDocument/2006/relationships/hyperlink" Target="https://unihealthfoundation.org/" TargetMode="External" Id="rId227"/><Relationship Type="http://schemas.openxmlformats.org/officeDocument/2006/relationships/hyperlink" Target="https://grantcue.com/foundations/unihealth-foundation-955004033" TargetMode="External" Id="rId228"/><Relationship Type="http://schemas.openxmlformats.org/officeDocument/2006/relationships/hyperlink" Target="https://www.campbellfoundation.org/" TargetMode="External" Id="rId229"/><Relationship Type="http://schemas.openxmlformats.org/officeDocument/2006/relationships/hyperlink" Target="https://grantcue.com/foundations/the-keith-campbell-foundation-for-the-environment-inc-522136842" TargetMode="External" Id="rId230"/><Relationship Type="http://schemas.openxmlformats.org/officeDocument/2006/relationships/hyperlink" Target="https://grantcue.com/foundations/cohen-veterans-network-inc-473950655" TargetMode="External" Id="rId231"/><Relationship Type="http://schemas.openxmlformats.org/officeDocument/2006/relationships/hyperlink" Target="https://grantcue.com/foundations/anderson-stewart-family-foundation-954074837" TargetMode="External" Id="rId232"/><Relationship Type="http://schemas.openxmlformats.org/officeDocument/2006/relationships/hyperlink" Target="https://grantcue.com/foundations/the-hearthland-foundation-c-o-breslauer-rutman-and-anderson-inc-954016320" TargetMode="External" Id="rId233"/><Relationship Type="http://schemas.openxmlformats.org/officeDocument/2006/relationships/hyperlink" Target="https://grantcue.com/foundations/johnny-carson-foundation-205885752" TargetMode="External" Id="rId234"/><Relationship Type="http://schemas.openxmlformats.org/officeDocument/2006/relationships/hyperlink" Target="https://grantcue.com/foundations/the-kenneth-t-and-eileen-l-norris-foundation-956080374" TargetMode="External" Id="rId235"/><Relationship Type="http://schemas.openxmlformats.org/officeDocument/2006/relationships/hyperlink" Target="https://grantcue.com/foundations/dr-herbert-and-nicole-wertheim-family-foundation-inc-591778605" TargetMode="External" Id="rId236"/><Relationship Type="http://schemas.openxmlformats.org/officeDocument/2006/relationships/hyperlink" Target="https://www.mff.org/initiatives/affiliated-organizations/milken-penn-gse-education-business-plan-competition/" TargetMode="External" Id="rId237"/><Relationship Type="http://schemas.openxmlformats.org/officeDocument/2006/relationships/hyperlink" Target="https://grantcue.com/foundations/the-michael-and-lori-milken-family-foundation-821927087" TargetMode="External" Id="rId238"/><Relationship Type="http://schemas.openxmlformats.org/officeDocument/2006/relationships/hyperlink" Target="https://www.tbrpf.org/" TargetMode="External" Id="rId239"/><Relationship Type="http://schemas.openxmlformats.org/officeDocument/2006/relationships/hyperlink" Target="https://grantcue.com/foundations/the-bob-and-renee-parsons-foundation-452713666" TargetMode="External" Id="rId240"/><Relationship Type="http://schemas.openxmlformats.org/officeDocument/2006/relationships/hyperlink" Target="https://www.maddiesfund.org/" TargetMode="External" Id="rId241"/><Relationship Type="http://schemas.openxmlformats.org/officeDocument/2006/relationships/hyperlink" Target="https://grantcue.com/foundations/the-duffield-family-foundation-dba-maddie-s-fund-943362163" TargetMode="External" Id="rId242"/><Relationship Type="http://schemas.openxmlformats.org/officeDocument/2006/relationships/hyperlink" Target="https://grantcue.com/foundations/leducq-foundation-for-cardiovascular-research-454696263" TargetMode="External" Id="rId243"/><Relationship Type="http://schemas.openxmlformats.org/officeDocument/2006/relationships/hyperlink" Target="https://grantcue.com/foundations/evelyn-and-walter-haas-jr-fund-946068932" TargetMode="External" Id="rId244"/><Relationship Type="http://schemas.openxmlformats.org/officeDocument/2006/relationships/hyperlink" Target="https://grantcue.com/foundations/the-resslergertz-foundation-311533199" TargetMode="External" Id="rId245"/><Relationship Type="http://schemas.openxmlformats.org/officeDocument/2006/relationships/hyperlink" Target="https://grantcue.com/foundations/the-leonard-and-sophie-davis-fund-943402266" TargetMode="External" Id="rId246"/><Relationship Type="http://schemas.openxmlformats.org/officeDocument/2006/relationships/hyperlink" Target="https://grantcue.com/foundations/milky-way-research-foundation-852277927" TargetMode="External" Id="rId247"/><Relationship Type="http://schemas.openxmlformats.org/officeDocument/2006/relationships/hyperlink" Target="https://grantcue.com/foundations/charles-r-schwab-foundation-for-financial-freedom-842512121" TargetMode="External" Id="rId248"/><Relationship Type="http://schemas.openxmlformats.org/officeDocument/2006/relationships/hyperlink" Target="https://www.cliffamilyfoundation.org/" TargetMode="External" Id="rId249"/><Relationship Type="http://schemas.openxmlformats.org/officeDocument/2006/relationships/hyperlink" Target="https://grantcue.com/foundations/clif-family-foundation-204345935" TargetMode="External" Id="rId250"/><Relationship Type="http://schemas.openxmlformats.org/officeDocument/2006/relationships/hyperlink" Target="https://grantcue.com/foundations/the-oprah-winfrey-charitable-foundation-266908382" TargetMode="External" Id="rId251"/><Relationship Type="http://schemas.openxmlformats.org/officeDocument/2006/relationships/hyperlink" Target="https://grantcue.com/foundations/fritz-b-burns-foundation-a-nevada-nonprofit-corporation-943218106" TargetMode="External" Id="rId252"/><Relationship Type="http://schemas.openxmlformats.org/officeDocument/2006/relationships/hyperlink" Target="https://www.appliedmaterials.com/us/en/corporate-responsibility/purpose.html" TargetMode="External" Id="rId253"/><Relationship Type="http://schemas.openxmlformats.org/officeDocument/2006/relationships/hyperlink" Target="https://grantcue.com/foundations/the-applied-materials-foundation-770386898" TargetMode="External" Id="rId254"/><Relationship Type="http://schemas.openxmlformats.org/officeDocument/2006/relationships/hyperlink" Target="https://grantcue.com/foundations/dunaway-foundation-271996754" TargetMode="External" Id="rId255"/><Relationship Type="http://schemas.openxmlformats.org/officeDocument/2006/relationships/hyperlink" Target="https://grantcue.com/foundations/sunlight-giving-471820379" TargetMode="External" Id="rId256"/><Relationship Type="http://schemas.openxmlformats.org/officeDocument/2006/relationships/hyperlink" Target="https://grantcue.com/foundations/the-serr-charitable-action-trust-367391628" TargetMode="External" Id="rId257"/><Relationship Type="http://schemas.openxmlformats.org/officeDocument/2006/relationships/hyperlink" Target="https://grantcue.com/foundations/kenneth-rainin-foundation-943289283" TargetMode="External" Id="rId258"/><Relationship Type="http://schemas.openxmlformats.org/officeDocument/2006/relationships/hyperlink" Target="https://grantcue.com/foundations/the-anne-wojcicki-foundation-471835703" TargetMode="External" Id="rId259"/><Relationship Type="http://schemas.openxmlformats.org/officeDocument/2006/relationships/hyperlink" Target="https://grantcue.com/foundations/connie-and-bob-lurie-foundation-inc-208004479" TargetMode="External" Id="rId260"/><Relationship Type="http://schemas.openxmlformats.org/officeDocument/2006/relationships/hyperlink" Target="https://grantcue.com/foundations/the-smidt-foundation-814631478" TargetMode="External" Id="rId261"/><Relationship Type="http://schemas.openxmlformats.org/officeDocument/2006/relationships/hyperlink" Target="https://grantcue.com/foundations/exxonmobil-foundation-136082357" TargetMode="External" Id="rId262"/><Relationship Type="http://schemas.openxmlformats.org/officeDocument/2006/relationships/hyperlink" Target="https://grantcue.com/foundations/emmet-family-charitable-foundation-854229144" TargetMode="External" Id="rId263"/><Relationship Type="http://schemas.openxmlformats.org/officeDocument/2006/relationships/hyperlink" Target="https://grantcue.com/foundations/the-randall-family-foundation-954663969" TargetMode="External" Id="rId264"/><Relationship Type="http://schemas.openxmlformats.org/officeDocument/2006/relationships/hyperlink" Target="https://grantcue.com/foundations/manitou-fund-416055113" TargetMode="External" Id="rId265"/><Relationship Type="http://schemas.openxmlformats.org/officeDocument/2006/relationships/hyperlink" Target="https://grantcue.com/foundations/esb-charitable-foundation-203759208" TargetMode="External" Id="rId266"/><Relationship Type="http://schemas.openxmlformats.org/officeDocument/2006/relationships/hyperlink" Target="https://grantcue.com/foundations/the-grove-foundation-770108124" TargetMode="External" Id="rId267"/><Relationship Type="http://schemas.openxmlformats.org/officeDocument/2006/relationships/hyperlink" Target="https://grantcue.com/foundations/gilead-foundation-201042419" TargetMode="External" Id="rId268"/><Relationship Type="http://schemas.openxmlformats.org/officeDocument/2006/relationships/hyperlink" Target="https://grantcue.com/foundations/the-shanahan-family-charitable-foundation-207267377" TargetMode="External" Id="rId269"/><Relationship Type="http://schemas.openxmlformats.org/officeDocument/2006/relationships/hyperlink" Target="https://grantcue.com/foundations/balay-ko-foundation-873998943" TargetMode="External" Id="rId270"/><Relationship Type="http://schemas.openxmlformats.org/officeDocument/2006/relationships/hyperlink" Target="https://grantcue.com/foundations/laural-foundation-942417772" TargetMode="External" Id="rId271"/><Relationship Type="http://schemas.openxmlformats.org/officeDocument/2006/relationships/hyperlink" Target="https://grantcue.com/foundations/viola-foundation-inc-462542824" TargetMode="External" Id="rId272"/><Relationship Type="http://schemas.openxmlformats.org/officeDocument/2006/relationships/hyperlink" Target="https://www.rmpf.org/" TargetMode="External" Id="rId273"/><Relationship Type="http://schemas.openxmlformats.org/officeDocument/2006/relationships/hyperlink" Target="https://grantcue.com/foundations/the-ralph-m-parsons-foundation-956085895" TargetMode="External" Id="rId274"/><Relationship Type="http://schemas.openxmlformats.org/officeDocument/2006/relationships/hyperlink" Target="https://grantcue.com/foundations/target-als-foundation-inc-810756743" TargetMode="External" Id="rId275"/><Relationship Type="http://schemas.openxmlformats.org/officeDocument/2006/relationships/hyperlink" Target="https://grantcue.com/foundations/william-k-bowes-jr-foundation-943148482" TargetMode="External" Id="rId276"/><Relationship Type="http://schemas.openxmlformats.org/officeDocument/2006/relationships/hyperlink" Target="https://www.wtgrantfdn.org/" TargetMode="External" Id="rId277"/><Relationship Type="http://schemas.openxmlformats.org/officeDocument/2006/relationships/hyperlink" Target="https://grantcue.com/foundations/william-t-grant-foundation-inc-131624021" TargetMode="External" Id="rId278"/><Relationship Type="http://schemas.openxmlformats.org/officeDocument/2006/relationships/hyperlink" Target="https://grantcue.com/foundations/the-weill-family-foundation-136223609" TargetMode="External" Id="rId279"/><Relationship Type="http://schemas.openxmlformats.org/officeDocument/2006/relationships/hyperlink" Target="https://grantcue.com/foundations/the-kavli-foundation-770560142" TargetMode="External" Id="rId280"/><Relationship Type="http://schemas.openxmlformats.org/officeDocument/2006/relationships/hyperlink" Target="http://www.simpsonpsbfund.org/" TargetMode="External" Id="rId281"/><Relationship Type="http://schemas.openxmlformats.org/officeDocument/2006/relationships/hyperlink" Target="https://grantcue.com/foundations/simpson-psb-fund-680168017" TargetMode="External" Id="rId282"/><Relationship Type="http://schemas.openxmlformats.org/officeDocument/2006/relationships/hyperlink" Target="https://grantcue.com/foundations/camilla-chandler-family-foundation-956979804" TargetMode="External" Id="rId283"/><Relationship Type="http://schemas.openxmlformats.org/officeDocument/2006/relationships/hyperlink" Target="https://grantcue.com/foundations/additional-ventures-foundation-814429034" TargetMode="External" Id="rId284"/><Relationship Type="http://schemas.openxmlformats.org/officeDocument/2006/relationships/hyperlink" Target="https://grantcue.com/foundations/john-pritzker-family-fund-300039815" TargetMode="External" Id="rId285"/><Relationship Type="http://schemas.openxmlformats.org/officeDocument/2006/relationships/hyperlink" Target="https://grantcue.com/foundations/sam-simon-charitable-giving-foundation-inc-465575133" TargetMode="External" Id="rId286"/><Relationship Type="http://schemas.openxmlformats.org/officeDocument/2006/relationships/hyperlink" Target="https://grantcue.com/foundations/cotsen-foundation-for-the-art-of-teaching-953953038" TargetMode="External" Id="rId287"/><Relationship Type="http://schemas.openxmlformats.org/officeDocument/2006/relationships/hyperlink" Target="https://grantcue.com/foundations/stewardship-foundation-330273191" TargetMode="External" Id="rId288"/><Relationship Type="http://schemas.openxmlformats.org/officeDocument/2006/relationships/hyperlink" Target="https://grantcue.com/foundations/college-futures-foundation-942618667" TargetMode="External" Id="rId289"/><Relationship Type="http://schemas.openxmlformats.org/officeDocument/2006/relationships/hyperlink" Target="https://www.blueshieldcafoundation.org/" TargetMode="External" Id="rId290"/><Relationship Type="http://schemas.openxmlformats.org/officeDocument/2006/relationships/hyperlink" Target="https://grantcue.com/foundations/california-physicians-service-fdn-dba-blue-shield-of-california-fdn-942822302" TargetMode="External" Id="rId291"/><Relationship Type="http://schemas.openxmlformats.org/officeDocument/2006/relationships/hyperlink" Target="https://www.nathancummings.org/" TargetMode="External" Id="rId292"/><Relationship Type="http://schemas.openxmlformats.org/officeDocument/2006/relationships/hyperlink" Target="https://grantcue.com/foundations/the-nathan-cummings-foundation-inc-237093201" TargetMode="External" Id="rId293"/><Relationship Type="http://schemas.openxmlformats.org/officeDocument/2006/relationships/hyperlink" Target="https://grantcue.com/foundations/helen-and-will-webster-foundation-954624483" TargetMode="External" Id="rId294"/><Relationship Type="http://schemas.openxmlformats.org/officeDocument/2006/relationships/hyperlink" Target="https://www.woodclaeyssensfoundation.com/" TargetMode="External" Id="rId295"/><Relationship Type="http://schemas.openxmlformats.org/officeDocument/2006/relationships/hyperlink" Target="https://grantcue.com/foundations/the-wood-claeyssens-foundation-320341358" TargetMode="External" Id="rId296"/><Relationship Type="http://schemas.openxmlformats.org/officeDocument/2006/relationships/hyperlink" Target="https://grantcue.com/foundations/the-donald-bren-foundation-954094426" TargetMode="External" Id="rId297"/><Relationship Type="http://schemas.openxmlformats.org/officeDocument/2006/relationships/hyperlink" Target="https://grantcue.com/foundations/wallace-h-coulter-trust-656310670" TargetMode="External" Id="rId298"/><Relationship Type="http://schemas.openxmlformats.org/officeDocument/2006/relationships/hyperlink" Target="https://grantcue.com/foundations/troper-wojcicki-foundation-202777268" TargetMode="External" Id="rId299"/><Relationship Type="http://schemas.openxmlformats.org/officeDocument/2006/relationships/hyperlink" Target="https://grantcue.com/foundations/the-eucalyptus-foundation-943148772" TargetMode="External" Id="rId300"/><Relationship Type="http://schemas.openxmlformats.org/officeDocument/2006/relationships/hyperlink" Target="https://grantcue.com/foundations/the-jean-and-e-floyd-kvamme-foundation-770359484" TargetMode="External" Id="rId301"/><Relationship Type="http://schemas.openxmlformats.org/officeDocument/2006/relationships/hyperlink" Target="https://grantcue.com/foundations/the-baszucki-family-foundation-320660398" TargetMode="External" Id="rId302"/><Relationship Type="http://schemas.openxmlformats.org/officeDocument/2006/relationships/hyperlink" Target="https://www.mphf.org/" TargetMode="External" Id="rId303"/><Relationship Type="http://schemas.openxmlformats.org/officeDocument/2006/relationships/hyperlink" Target="https://grantcue.com/foundations/mimi-and-peter-haas-fund-946064551" TargetMode="External" Id="rId304"/><Relationship Type="http://schemas.openxmlformats.org/officeDocument/2006/relationships/hyperlink" Target="https://grantcue.com/foundations/oneroot-foundation-876588450" TargetMode="External" Id="rId305"/><Relationship Type="http://schemas.openxmlformats.org/officeDocument/2006/relationships/hyperlink" Target="https://grantcue.com/foundations/the-james-g-boswell-foundation-956047326" TargetMode="External" Id="rId306"/><Relationship Type="http://schemas.openxmlformats.org/officeDocument/2006/relationships/hyperlink" Target="https://grantcue.com/foundations/the-rauch-family-foundation-581888280" TargetMode="External" Id="rId307"/><Relationship Type="http://schemas.openxmlformats.org/officeDocument/2006/relationships/hyperlink" Target="https://www.esdf.org/easton-foundations" TargetMode="External" Id="rId308"/><Relationship Type="http://schemas.openxmlformats.org/officeDocument/2006/relationships/hyperlink" Target="https://grantcue.com/foundations/easton-sports-development-foundation-ii-205855118" TargetMode="External" Id="rId309"/><Relationship Type="http://schemas.openxmlformats.org/officeDocument/2006/relationships/hyperlink" Target="https://www.leaveyfoundation.org/" TargetMode="External" Id="rId310"/><Relationship Type="http://schemas.openxmlformats.org/officeDocument/2006/relationships/hyperlink" Target="https://grantcue.com/foundations/thomas-and-dorothy-leavey-foundation-956060162" TargetMode="External" Id="rId311"/><Relationship Type="http://schemas.openxmlformats.org/officeDocument/2006/relationships/hyperlink" Target="https://grantcue.com/foundations/edgerton-foundation-912160742" TargetMode="External" Id="rId312"/><Relationship Type="http://schemas.openxmlformats.org/officeDocument/2006/relationships/hyperlink" Target="https://grantcue.com/foundations/the-raymond-debbane-family-foundation-134053653" TargetMode="External" Id="rId313"/><Relationship Type="http://schemas.openxmlformats.org/officeDocument/2006/relationships/hyperlink" Target="https://grantcue.com/foundations/khr-mcneely-family-foundation-931463652" TargetMode="External" Id="rId314"/><Relationship Type="http://schemas.openxmlformats.org/officeDocument/2006/relationships/hyperlink" Target="https://www.ldgfund.org/" TargetMode="External" Id="rId315"/><Relationship Type="http://schemas.openxmlformats.org/officeDocument/2006/relationships/hyperlink" Target="https://grantcue.com/foundations/lisa-and-douglas-goldman-fund-943167546" TargetMode="External" Id="rId316"/><Relationship Type="http://schemas.openxmlformats.org/officeDocument/2006/relationships/hyperlink" Target="https://grantcue.com/foundations/the-otis-booth-foundation-956140019" TargetMode="External" Id="rId317"/><Relationship Type="http://schemas.openxmlformats.org/officeDocument/2006/relationships/hyperlink" Target="https://grantcue.com/foundations/xq-institute-474422640" TargetMode="External" Id="rId318"/><Relationship Type="http://schemas.openxmlformats.org/officeDocument/2006/relationships/hyperlink" Target="https://grantcue.com/foundations/jackson-kemper-foundation-364152920" TargetMode="External" Id="rId319"/><Relationship Type="http://schemas.openxmlformats.org/officeDocument/2006/relationships/hyperlink" Target="https://grantcue.com/foundations/the-meadowview-foundation-c-o-kim-bessolo-943256658" TargetMode="External" Id="rId320"/><Relationship Type="http://schemas.openxmlformats.org/officeDocument/2006/relationships/hyperlink" Target="https://grantcue.com/foundations/ken-birdwell-foundation-dba-magic-cabinet-c-o-clark-nuber-ps-825328231" TargetMode="External" Id="rId321"/><Relationship Type="http://schemas.openxmlformats.org/officeDocument/2006/relationships/hyperlink" Target="https://grantcue.com/foundations/dovetail-impact-foundation-fka-david-weekley-family-foundation-760324538" TargetMode="External" Id="rId322"/><Relationship Type="http://schemas.openxmlformats.org/officeDocument/2006/relationships/hyperlink" Target="https://www.russellsage.org/" TargetMode="External" Id="rId323"/><Relationship Type="http://schemas.openxmlformats.org/officeDocument/2006/relationships/hyperlink" Target="https://grantcue.com/foundations/russell-sage-foundation-131635303" TargetMode="External" Id="rId324"/><Relationship Type="http://schemas.openxmlformats.org/officeDocument/2006/relationships/hyperlink" Target="https://grantcue.com/foundations/wasserman-foundation-956038762" TargetMode="External" Id="rId325"/><Relationship Type="http://schemas.openxmlformats.org/officeDocument/2006/relationships/hyperlink" Target="https://grantcue.com/foundations/loud-hound-foundation-813588263" TargetMode="External" Id="rId326"/><Relationship Type="http://schemas.openxmlformats.org/officeDocument/2006/relationships/hyperlink" Target="https://grantcue.com/foundations/the-peterffy-foundation-inc-472351448" TargetMode="External" Id="rId327"/><Relationship Type="http://schemas.openxmlformats.org/officeDocument/2006/relationships/hyperlink" Target="https://www.thegilbertfoundation.org/" TargetMode="External" Id="rId328"/><Relationship Type="http://schemas.openxmlformats.org/officeDocument/2006/relationships/hyperlink" Target="https://grantcue.com/foundations/the-rosalinde-and-arthur-gilbert-foundation-562305694" TargetMode="External" Id="rId329"/><Relationship Type="http://schemas.openxmlformats.org/officeDocument/2006/relationships/hyperlink" Target="https://grantcue.com/foundations/woka-foundation-842848519" TargetMode="External" Id="rId330"/><Relationship Type="http://schemas.openxmlformats.org/officeDocument/2006/relationships/hyperlink" Target="https://grantcue.com/foundations/rivian-foundation-873878063" TargetMode="External" Id="rId331"/><Relationship Type="http://schemas.openxmlformats.org/officeDocument/2006/relationships/hyperlink" Target="https://grantcue.com/foundations/robert-and-dana-emery-family-foundation-rockefeller-trust-company-376537105" TargetMode="External" Id="rId332"/><Relationship Type="http://schemas.openxmlformats.org/officeDocument/2006/relationships/hyperlink" Target="https://grantcue.com/foundations/the-don-and-lorraine-freeberg-foundation-954307817" TargetMode="External" Id="rId333"/><Relationship Type="http://schemas.openxmlformats.org/officeDocument/2006/relationships/hyperlink" Target="https://grantcue.com/foundations/kalmanovitz-charitable-foundation-946760317" TargetMode="External" Id="rId334"/><Relationship Type="http://schemas.openxmlformats.org/officeDocument/2006/relationships/hyperlink" Target="https://www.alliancehf.org/" TargetMode="External" Id="rId335"/><Relationship Type="http://schemas.openxmlformats.org/officeDocument/2006/relationships/hyperlink" Target="https://grantcue.com/foundations/alliance-healthcare-foundation-330340635" TargetMode="External" Id="rId336"/><Relationship Type="http://schemas.openxmlformats.org/officeDocument/2006/relationships/hyperlink" Target="https://grantcue.com/foundations/the-max-h-gluck-foundation-inc-953979100" TargetMode="External" Id="rId337"/><Relationship Type="http://schemas.openxmlformats.org/officeDocument/2006/relationships/hyperlink" Target="https://grantcue.com/foundations/swenson-family-foundation-330603766" TargetMode="External" Id="rId338"/><Relationship Type="http://schemas.openxmlformats.org/officeDocument/2006/relationships/hyperlink" Target="https://grantcue.com/foundations/the-shurl-and-kay-curci-foundation-352554499" TargetMode="External" Id="rId339"/><Relationship Type="http://schemas.openxmlformats.org/officeDocument/2006/relationships/hyperlink" Target="https://grantcue.com/foundations/mary-e-bazar-robin-foundation-812673882" TargetMode="External" Id="rId340"/><Relationship Type="http://schemas.openxmlformats.org/officeDocument/2006/relationships/hyperlink" Target="https://grantcue.com/foundations/thomas-d-klingenstein-fund-201450695" TargetMode="External" Id="rId341"/><Relationship Type="http://schemas.openxmlformats.org/officeDocument/2006/relationships/hyperlink" Target="https://grantcue.com/foundations/cs-fund-953607882" TargetMode="External" Id="rId342"/><Relationship Type="http://schemas.openxmlformats.org/officeDocument/2006/relationships/hyperlink" Target="https://grantcue.com/foundations/john-jewett-and-helen-chandler-garland-fou-ndation-956023587" TargetMode="External" Id="rId343"/><Relationship Type="http://schemas.openxmlformats.org/officeDocument/2006/relationships/hyperlink" Target="https://grantcue.com/foundations/technical-training-foundation-042864138" TargetMode="External" Id="rId344"/><Relationship Type="http://schemas.openxmlformats.org/officeDocument/2006/relationships/hyperlink" Target="https://grantcue.com/foundations/tiger-global-impact-ventures-inc-854007593" TargetMode="External" Id="rId345"/><Relationship Type="http://schemas.openxmlformats.org/officeDocument/2006/relationships/hyperlink" Target="https://grantcue.com/foundations/cordelia-corp-880326514" TargetMode="External" Id="rId346"/><Relationship Type="http://schemas.openxmlformats.org/officeDocument/2006/relationships/hyperlink" Target="http://www.mcconnellfoundation.org/" TargetMode="External" Id="rId347"/><Relationship Type="http://schemas.openxmlformats.org/officeDocument/2006/relationships/hyperlink" Target="https://grantcue.com/foundations/the-mcconnell-foundation-946102700" TargetMode="External" Id="rId348"/><Relationship Type="http://schemas.openxmlformats.org/officeDocument/2006/relationships/hyperlink" Target="https://www.haassr.org/" TargetMode="External" Id="rId349"/><Relationship Type="http://schemas.openxmlformats.org/officeDocument/2006/relationships/hyperlink" Target="https://grantcue.com/foundations/walter-and-elise-haas-fund-946068564" TargetMode="External" Id="rId350"/><Relationship Type="http://schemas.openxmlformats.org/officeDocument/2006/relationships/hyperlink" Target="https://grantcue.com/foundations/give-forward-foundation-823785197" TargetMode="External" Id="rId351"/><Relationship Type="http://schemas.openxmlformats.org/officeDocument/2006/relationships/hyperlink" Target="https://grantcue.com/foundations/tarsadia-foundation-330879062" TargetMode="External" Id="rId352"/><Relationship Type="http://schemas.openxmlformats.org/officeDocument/2006/relationships/hyperlink" Target="https://grantcue.com/foundations/edward-fein-charitable-trust-xxxxx3004-367792987" TargetMode="External" Id="rId353"/><Relationship Type="http://schemas.openxmlformats.org/officeDocument/2006/relationships/hyperlink" Target="https://grantcue.com/foundations/128-collective-foundation-832899018" TargetMode="External" Id="rId354"/><Relationship Type="http://schemas.openxmlformats.org/officeDocument/2006/relationships/hyperlink" Target="https://grantcue.com/foundations/east-west-bank-foundation-461648827" TargetMode="External" Id="rId355"/><Relationship Type="http://schemas.openxmlformats.org/officeDocument/2006/relationships/hyperlink" Target="https://grantcue.com/foundations/selma-e-andrews-trust-756327536" TargetMode="External" Id="rId356"/><Relationship Type="http://schemas.openxmlformats.org/officeDocument/2006/relationships/hyperlink" Target="https://guidestar.org/" TargetMode="External" Id="rId357"/><Relationship Type="http://schemas.openxmlformats.org/officeDocument/2006/relationships/hyperlink" Target="https://grantcue.com/foundations/john-stauffer-charitable-trust-237434707" TargetMode="External" Id="rId358"/><Relationship Type="http://schemas.openxmlformats.org/officeDocument/2006/relationships/hyperlink" Target="https://grantcue.com/foundations/arrow-impact-831423625" TargetMode="External" Id="rId359"/><Relationship Type="http://schemas.openxmlformats.org/officeDocument/2006/relationships/hyperlink" Target="https://www.whithall.org/" TargetMode="External" Id="rId360"/><Relationship Type="http://schemas.openxmlformats.org/officeDocument/2006/relationships/hyperlink" Target="https://grantcue.com/foundations/whitehall-foundation-inc-135637595" TargetMode="External" Id="rId361"/><Relationship Type="http://schemas.openxmlformats.org/officeDocument/2006/relationships/hyperlink" Target="https://sandhillfoundation.org/" TargetMode="External" Id="rId362"/><Relationship Type="http://schemas.openxmlformats.org/officeDocument/2006/relationships/hyperlink" Target="https://grantcue.com/foundations/sand-hill-foundation-943219107" TargetMode="External" Id="rId363"/><Relationship Type="http://schemas.openxmlformats.org/officeDocument/2006/relationships/hyperlink" Target="https://www.williamgirwinfoundation.org/" TargetMode="External" Id="rId364"/><Relationship Type="http://schemas.openxmlformats.org/officeDocument/2006/relationships/hyperlink" Target="https://grantcue.com/foundations/the-william-g-irwin-charity-foundation-946069873" TargetMode="External" Id="rId365"/><Relationship Type="http://schemas.openxmlformats.org/officeDocument/2006/relationships/hyperlink" Target="https://grantcue.com/foundations/foundation-for-truth-justice-and-compassion-843774234" TargetMode="External" Id="rId366"/><Relationship Type="http://schemas.openxmlformats.org/officeDocument/2006/relationships/hyperlink" Target="https://grantcue.com/foundations/the-chuck-and-ernestina-kreutzkamp-foundation-813811851" TargetMode="External" Id="rId367"/><Relationship Type="http://schemas.openxmlformats.org/officeDocument/2006/relationships/hyperlink" Target="https://grantcue.com/foundations/marjorie-lindsey-charitable-trust-uad-266906657" TargetMode="External" Id="rId368"/><Relationship Type="http://schemas.openxmlformats.org/officeDocument/2006/relationships/hyperlink" Target="https://grantcue.com/foundations/shaluly-foundation-inc-462860780" TargetMode="External" Id="rId369"/><Relationship Type="http://schemas.openxmlformats.org/officeDocument/2006/relationships/hyperlink" Target="https://grantcue.com/foundations/torrey-coast-foundation-854224393" TargetMode="External" Id="rId370"/><Relationship Type="http://schemas.openxmlformats.org/officeDocument/2006/relationships/hyperlink" Target="https://www.zablefoundation.org/" TargetMode="External" Id="rId371"/><Relationship Type="http://schemas.openxmlformats.org/officeDocument/2006/relationships/hyperlink" Target="https://grantcue.com/foundations/walter-j-and-betty-c-zable-foundation-311540383" TargetMode="External" Id="rId372"/><Relationship Type="http://schemas.openxmlformats.org/officeDocument/2006/relationships/hyperlink" Target="https://grantcue.com/foundations/drew-foundation-770552387" TargetMode="External" Id="rId373"/><Relationship Type="http://schemas.openxmlformats.org/officeDocument/2006/relationships/hyperlink" Target="https://grantcue.com/foundations/shapell-guerin-family-foundation-956047847" TargetMode="External" Id="rId374"/><Relationship Type="http://schemas.openxmlformats.org/officeDocument/2006/relationships/hyperlink" Target="https://grantcue.com/foundations/the-joseph-and-vera-long-foundation-941643626" TargetMode="External" Id="rId375"/><Relationship Type="http://schemas.openxmlformats.org/officeDocument/2006/relationships/hyperlink" Target="https://www.amwater.com/awcfgrants" TargetMode="External" Id="rId376"/><Relationship Type="http://schemas.openxmlformats.org/officeDocument/2006/relationships/hyperlink" Target="https://grantcue.com/foundations/american-water-charitable-foundationinc-274241172" TargetMode="External" Id="rId377"/><Relationship Type="http://schemas.openxmlformats.org/officeDocument/2006/relationships/hyperlink" Target="https://grantcue.com/foundations/flora-family-foundation-770500183" TargetMode="External" Id="rId378"/><Relationship Type="http://schemas.openxmlformats.org/officeDocument/2006/relationships/hyperlink" Target="https://grantcue.com/foundations/the-william-h-donner-foundation-inc-231611346" TargetMode="External" Id="rId379"/><Relationship Type="http://schemas.openxmlformats.org/officeDocument/2006/relationships/hyperlink" Target="https://grantcue.com/foundations/the-jay-pritzker-foundation-020550210" TargetMode="External" Id="rId380"/><Relationship Type="http://schemas.openxmlformats.org/officeDocument/2006/relationships/hyperlink" Target="https://www.shcowell.org/" TargetMode="External" Id="rId381"/><Relationship Type="http://schemas.openxmlformats.org/officeDocument/2006/relationships/hyperlink" Target="https://grantcue.com/foundations/s-h-cowell-foundation-941392803" TargetMode="External" Id="rId382"/><Relationship Type="http://schemas.openxmlformats.org/officeDocument/2006/relationships/hyperlink" Target="https://grantcue.com/foundations/norman-and-mary-pattiz-fdtn-330816951" TargetMode="External" Id="rId383"/><Relationship Type="http://schemas.openxmlformats.org/officeDocument/2006/relationships/hyperlink" Target="https://grantcue.com/foundations/the-lowell-milken-family-foundation-954078354" TargetMode="External" Id="rId384"/><Relationship Type="http://schemas.openxmlformats.org/officeDocument/2006/relationships/hyperlink" Target="https://www.eisnerfoundation.org/" TargetMode="External" Id="rId385"/><Relationship Type="http://schemas.openxmlformats.org/officeDocument/2006/relationships/hyperlink" Target="https://grantcue.com/foundations/the-eisner-foundation-inc-954607191" TargetMode="External" Id="rId386"/><Relationship Type="http://schemas.openxmlformats.org/officeDocument/2006/relationships/hyperlink" Target="https://grantcue.com/foundations/ronald-and-ann-williams-charitable-foundat-912154616" TargetMode="External" Id="rId387"/><Relationship Type="http://schemas.openxmlformats.org/officeDocument/2006/relationships/hyperlink" Target="https://grantcue.com/foundations/frederick-gardner-cottrell-foundation-860940147" TargetMode="External" Id="rId388"/><Relationship Type="http://schemas.openxmlformats.org/officeDocument/2006/relationships/hyperlink" Target="https://grantcue.com/foundations/h-and-h-lee-charitable-foundation-330353715" TargetMode="External" Id="rId389"/><Relationship Type="http://schemas.openxmlformats.org/officeDocument/2006/relationships/hyperlink" Target="https://www.boeing.com/company/community-engagement" TargetMode="External" Id="rId390"/><Relationship Type="http://schemas.openxmlformats.org/officeDocument/2006/relationships/hyperlink" Target="https://grantcue.com/foundations/boeing-company-charitable-trust-916056738" TargetMode="External" Id="rId391"/><Relationship Type="http://schemas.openxmlformats.org/officeDocument/2006/relationships/hyperlink" Target="https://grantcue.com/foundations/saul-zaentz-charitable-foundation-c-o-eve-fugiel-471005952" TargetMode="External" Id="rId392"/><Relationship Type="http://schemas.openxmlformats.org/officeDocument/2006/relationships/hyperlink" Target="https://grantcue.com/foundations/fund-for-nonviolence-770457185" TargetMode="External" Id="rId393"/><Relationship Type="http://schemas.openxmlformats.org/officeDocument/2006/relationships/hyperlink" Target="https://grantcue.com/foundations/arrillaga-foundation-942460896" TargetMode="External" Id="rId394"/><Relationship Type="http://schemas.openxmlformats.org/officeDocument/2006/relationships/hyperlink" Target="https://persianheritagefoundation.org/" TargetMode="External" Id="rId395"/><Relationship Type="http://schemas.openxmlformats.org/officeDocument/2006/relationships/hyperlink" Target="https://grantcue.com/foundations/persian-heritage-foundation-133201819" TargetMode="External" Id="rId396"/><Relationship Type="http://schemas.openxmlformats.org/officeDocument/2006/relationships/hyperlink" Target="https://grantcue.com/foundations/the-valley-rock-foundation-264742502" TargetMode="External" Id="rId397"/><Relationship Type="http://schemas.openxmlformats.org/officeDocument/2006/relationships/hyperlink" Target="https://grantcue.com/foundations/warren-and-katharine-schlinger-foundation-954494669" TargetMode="External" Id="rId398"/><Relationship Type="http://schemas.openxmlformats.org/officeDocument/2006/relationships/hyperlink" Target="https://colburnfoundation.org/" TargetMode="External" Id="rId399"/><Relationship Type="http://schemas.openxmlformats.org/officeDocument/2006/relationships/hyperlink" Target="https://grantcue.com/foundations/colburn-foundation-954693145" TargetMode="External" Id="rId400"/><Relationship Type="http://schemas.openxmlformats.org/officeDocument/2006/relationships/hyperlink" Target="https://grantcue.com/foundations/goldrich-family-foundation-954155986" TargetMode="External" Id="rId401"/><Relationship Type="http://schemas.openxmlformats.org/officeDocument/2006/relationships/hyperlink" Target="https://grantcue.com/foundations/merkin-family-foundation-200527223" TargetMode="External" Id="rId402"/><Relationship Type="http://schemas.openxmlformats.org/officeDocument/2006/relationships/hyperlink" Target="https://grantcue.com/foundations/the-walt-and-lilly-disney-foundation-237425637" TargetMode="External" Id="rId403"/><Relationship Type="http://schemas.openxmlformats.org/officeDocument/2006/relationships/hyperlink" Target="https://www.dohenyfoundation.org/" TargetMode="External" Id="rId404"/><Relationship Type="http://schemas.openxmlformats.org/officeDocument/2006/relationships/hyperlink" Target="https://grantcue.com/foundations/carrie-estelle-doheny-foundation-956202911" TargetMode="External" Id="rId405"/><Relationship Type="http://schemas.openxmlformats.org/officeDocument/2006/relationships/hyperlink" Target="https://grantcue.com/foundations/carina-initiatives-inc-850909048" TargetMode="External" Id="rId406"/><Relationship Type="http://schemas.openxmlformats.org/officeDocument/2006/relationships/hyperlink" Target="https://grantcue.com/foundations/the-james-and-rebecca-morgan-charitable-foundation-202029688" TargetMode="External" Id="rId407"/><Relationship Type="http://schemas.openxmlformats.org/officeDocument/2006/relationships/hyperlink" Target="http://www.edwards.com/ABOUTUS/CORPORATEGIVING" TargetMode="External" Id="rId408"/><Relationship Type="http://schemas.openxmlformats.org/officeDocument/2006/relationships/hyperlink" Target="https://grantcue.com/foundations/edwards-lifesciences-foundation-461702755" TargetMode="External" Id="rId409"/><Relationship Type="http://schemas.openxmlformats.org/officeDocument/2006/relationships/hyperlink" Target="http://www.elevateprize.org/" TargetMode="External" Id="rId410"/><Relationship Type="http://schemas.openxmlformats.org/officeDocument/2006/relationships/hyperlink" Target="https://grantcue.com/foundations/the-elevate-prize-foundation-inc-824411649" TargetMode="External" Id="rId411"/><Relationship Type="http://schemas.openxmlformats.org/officeDocument/2006/relationships/hyperlink" Target="https://www.langeloth.org/" TargetMode="External" Id="rId412"/><Relationship Type="http://schemas.openxmlformats.org/officeDocument/2006/relationships/hyperlink" Target="https://grantcue.com/foundations/the-jacob-and-valeria-langeloth-foundation-131773646" TargetMode="External" Id="rId413"/><Relationship Type="http://schemas.openxmlformats.org/officeDocument/2006/relationships/hyperlink" Target="https://www.righteouspersons.org/" TargetMode="External" Id="rId414"/><Relationship Type="http://schemas.openxmlformats.org/officeDocument/2006/relationships/hyperlink" Target="https://grantcue.com/foundations/the-righteous-persons-foundation-c-o-breslauer-rutman-and-anderson-inc-954497916" TargetMode="External" Id="rId415"/><Relationship Type="http://schemas.openxmlformats.org/officeDocument/2006/relationships/hyperlink" Target="https://www.dana.org/" TargetMode="External" Id="rId416"/><Relationship Type="http://schemas.openxmlformats.org/officeDocument/2006/relationships/hyperlink" Target="https://grantcue.com/foundations/the-charles-a-dana-foundation-incorporated-066036761" TargetMode="External" Id="rId417"/><Relationship Type="http://schemas.openxmlformats.org/officeDocument/2006/relationships/hyperlink" Target="https://jmgoldmanfoundation.org/" TargetMode="External" Id="rId418"/><Relationship Type="http://schemas.openxmlformats.org/officeDocument/2006/relationships/hyperlink" Target="https://grantcue.com/foundations/john-and-marcia-goldman-foundation-943274370" TargetMode="External" Id="rId419"/><Relationship Type="http://schemas.openxmlformats.org/officeDocument/2006/relationships/hyperlink" Target="https://grantcue.com/foundations/california-educational-foundation-trust-scd266439-874172582" TargetMode="External" Id="rId420"/><Relationship Type="http://schemas.openxmlformats.org/officeDocument/2006/relationships/hyperlink" Target="https://grantcue.com/foundations/the-hofmann-family-foundation-946108897" TargetMode="External" Id="rId421"/><Relationship Type="http://schemas.openxmlformats.org/officeDocument/2006/relationships/hyperlink" Target="https://grantcue.com/foundations/alana-usa-foundationinc-392079600" TargetMode="External" Id="rId422"/><Relationship Type="http://schemas.openxmlformats.org/officeDocument/2006/relationships/hyperlink" Target="https://grantcue.com/foundations/patricia-bragg-foundation-843883910" TargetMode="External" Id="rId423"/><Relationship Type="http://schemas.openxmlformats.org/officeDocument/2006/relationships/hyperlink" Target="https://grantcue.com/foundations/the-agouron-institute-953248387" TargetMode="External" Id="rId424"/><Relationship Type="http://schemas.openxmlformats.org/officeDocument/2006/relationships/hyperlink" Target="https://grantcue.com/foundations/stephen-m-silberstein-foundation-911852739" TargetMode="External" Id="rId425"/><Relationship Type="http://schemas.openxmlformats.org/officeDocument/2006/relationships/hyperlink" Target="https://grantcue.com/foundations/society-of-family-planning-300291539" TargetMode="External" Id="rId426"/><Relationship Type="http://schemas.openxmlformats.org/officeDocument/2006/relationships/hyperlink" Target="https://grantcue.com/foundations/fnz-foundation-inc-660535017" TargetMode="External" Id="rId427"/><Relationship Type="http://schemas.openxmlformats.org/officeDocument/2006/relationships/hyperlink" Target="https://grantcue.com/foundations/kasperick-foundation-464363196" TargetMode="External" Id="rId428"/><Relationship Type="http://schemas.openxmlformats.org/officeDocument/2006/relationships/hyperlink" Target="https://grantcue.com/foundations/george-d-smith-fund-inc-136138728" TargetMode="External" Id="rId429"/><Relationship Type="http://schemas.openxmlformats.org/officeDocument/2006/relationships/hyperlink" Target="https://grantcue.com/foundations/hugoton-foundation-341351062" TargetMode="External" Id="rId430"/><Relationship Type="http://schemas.openxmlformats.org/officeDocument/2006/relationships/hyperlink" Target="https://corp.rossstores.com/responsibility/supporting-our-communities/" TargetMode="External" Id="rId431"/><Relationship Type="http://schemas.openxmlformats.org/officeDocument/2006/relationships/hyperlink" Target="https://grantcue.com/foundations/ross-stores-foundation-463828645" TargetMode="External" Id="rId432"/><Relationship Type="http://schemas.openxmlformats.org/officeDocument/2006/relationships/hyperlink" Target="https://grantcue.com/foundations/david-c-copley-foundation-956051770" TargetMode="External" Id="rId433"/><Relationship Type="http://schemas.openxmlformats.org/officeDocument/2006/relationships/hyperlink" Target="https://grantcue.com/foundations/nnf-foundation-812018600" TargetMode="External" Id="rId434"/><Relationship Type="http://schemas.openxmlformats.org/officeDocument/2006/relationships/hyperlink" Target="https://www.fletcherjonesfdn.org/" TargetMode="External" Id="rId435"/><Relationship Type="http://schemas.openxmlformats.org/officeDocument/2006/relationships/hyperlink" Target="https://grantcue.com/foundations/the-fletcher-jones-foundation-237030155" TargetMode="External" Id="rId436"/><Relationship Type="http://schemas.openxmlformats.org/officeDocument/2006/relationships/hyperlink" Target="https://grantcue.com/foundations/rady-foundation-850715670" TargetMode="External" Id="rId437"/><Relationship Type="http://schemas.openxmlformats.org/officeDocument/2006/relationships/hyperlink" Target="https://www.rescorp.org/" TargetMode="External" Id="rId438"/><Relationship Type="http://schemas.openxmlformats.org/officeDocument/2006/relationships/hyperlink" Target="https://grantcue.com/foundations/research-corporation-dba-research-corporation-for-science-advancement-131963407" TargetMode="External" Id="rId439"/><Relationship Type="http://schemas.openxmlformats.org/officeDocument/2006/relationships/hyperlink" Target="https://grantcue.com/foundations/bradford-m-freeman-foundation-956040946" TargetMode="External" Id="rId440"/><Relationship Type="http://schemas.openxmlformats.org/officeDocument/2006/relationships/hyperlink" Target="https://grantcue.com/foundations/whh-foundation-200775264" TargetMode="External" Id="rId441"/><Relationship Type="http://schemas.openxmlformats.org/officeDocument/2006/relationships/hyperlink" Target="https://grantcue.com/foundations/dew-foundation-262169255" TargetMode="External" Id="rId442"/><Relationship Type="http://schemas.openxmlformats.org/officeDocument/2006/relationships/hyperlink" Target="https://www.ceresgiving.org/" TargetMode="External" Id="rId443"/><Relationship Type="http://schemas.openxmlformats.org/officeDocument/2006/relationships/hyperlink" Target="https://grantcue.com/foundations/the-ceres-foundation-inc-912170962" TargetMode="External" Id="rId444"/><Relationship Type="http://schemas.openxmlformats.org/officeDocument/2006/relationships/hyperlink" Target="https://grantcue.com/foundations/schuman-family-foundation-954692209" TargetMode="External" Id="rId445"/><Relationship Type="http://schemas.openxmlformats.org/officeDocument/2006/relationships/hyperlink" Target="https://grantcue.com/foundations/the-davidson-family-foundation-770325599" TargetMode="External" Id="rId446"/><Relationship Type="http://schemas.openxmlformats.org/officeDocument/2006/relationships/hyperlink" Target="https://grantcue.com/foundations/robert-and-ruth-halperin-foundation-943334424" TargetMode="External" Id="rId447"/><Relationship Type="http://schemas.openxmlformats.org/officeDocument/2006/relationships/hyperlink" Target="https://grantcue.com/foundations/the-deutsch-foundation-954610378" TargetMode="External" Id="rId448"/><Relationship Type="http://schemas.openxmlformats.org/officeDocument/2006/relationships/hyperlink" Target="https://grantcue.com/foundations/goldhirsh-foundation-272824140" TargetMode="External" Id="rId449"/><Relationship Type="http://schemas.openxmlformats.org/officeDocument/2006/relationships/hyperlink" Target="https://grantcue.com/foundations/karin-larson-charitable-trust-876497953" TargetMode="External" Id="rId450"/><Relationship Type="http://schemas.openxmlformats.org/officeDocument/2006/relationships/hyperlink" Target="https://grantcue.com/foundations/the-valour-foundation-882310052" TargetMode="External" Id="rId451"/><Relationship Type="http://schemas.openxmlformats.org/officeDocument/2006/relationships/hyperlink" Target="https://grantcue.com/foundations/friese-foundation-832753741" TargetMode="External" Id="rId452"/><Relationship Type="http://schemas.openxmlformats.org/officeDocument/2006/relationships/hyperlink" Target="https://grantcue.com/foundations/edgar-e-and-elizabeth-s-pankey-foundation-330142851" TargetMode="External" Id="rId453"/><Relationship Type="http://schemas.openxmlformats.org/officeDocument/2006/relationships/hyperlink" Target="https://grantcue.com/foundations/broadcom-foundation-264754581" TargetMode="External" Id="rId454"/><Relationship Type="http://schemas.openxmlformats.org/officeDocument/2006/relationships/hyperlink" Target="https://grantcue.com/foundations/koshland-foundation-680069874" TargetMode="External" Id="rId455"/><Relationship Type="http://schemas.openxmlformats.org/officeDocument/2006/relationships/hyperlink" Target="https://grantcue.com/foundations/john-sperling-foundation-320284165" TargetMode="External" Id="rId456"/><Relationship Type="http://schemas.openxmlformats.org/officeDocument/2006/relationships/hyperlink" Target="https://grantcue.com/foundations/quest-foundation-201844715" TargetMode="External" Id="rId457"/><Relationship Type="http://schemas.openxmlformats.org/officeDocument/2006/relationships/hyperlink" Target="https://grantcue.com/foundations/amateur-radio-digital-communications-453751971" TargetMode="External" Id="rId458"/><Relationship Type="http://schemas.openxmlformats.org/officeDocument/2006/relationships/hyperlink" Target="https://grantcue.com/foundations/the-herb-alpert-foundation-954191227" TargetMode="External" Id="rId459"/><Relationship Type="http://schemas.openxmlformats.org/officeDocument/2006/relationships/hyperlink" Target="https://grantcue.com/foundations/tara-health-foundation-465645300" TargetMode="External" Id="rId460"/><Relationship Type="http://schemas.openxmlformats.org/officeDocument/2006/relationships/hyperlink" Target="https://grantcue.com/foundations/kissick-family-foundation-954443453" TargetMode="External" Id="rId461"/><Relationship Type="http://schemas.openxmlformats.org/officeDocument/2006/relationships/hyperlink" Target="https://grantcue.com/foundations/pema-foundation-300039844" TargetMode="External" Id="rId462"/><Relationship Type="http://schemas.openxmlformats.org/officeDocument/2006/relationships/hyperlink" Target="https://grantcue.com/foundations/briger-foundation-for-oncology-research-inc-261586986" TargetMode="External" Id="rId463"/><Relationship Type="http://schemas.openxmlformats.org/officeDocument/2006/relationships/hyperlink" Target="https://grantcue.com/foundations/band-foundation-473289963" TargetMode="External" Id="rId464"/><Relationship Type="http://schemas.openxmlformats.org/officeDocument/2006/relationships/hyperlink" Target="https://grantcue.com/foundations/willametta-k-day-foundation-956092476" TargetMode="External" Id="rId465"/><Relationship Type="http://schemas.openxmlformats.org/officeDocument/2006/relationships/hyperlink" Target="https://grantcue.com/foundations/ejewel-foundation-853797245" TargetMode="External" Id="rId466"/><Relationship Type="http://schemas.openxmlformats.org/officeDocument/2006/relationships/hyperlink" Target="https://grantcue.com/foundations/sun-shine-on-you-foundation-954634200" TargetMode="External" Id="rId467"/><Relationship Type="http://schemas.openxmlformats.org/officeDocument/2006/relationships/hyperlink" Target="https://grantcue.com/foundations/jatain-charitable-foundation-226824275" TargetMode="External" Id="rId468"/><Relationship Type="http://schemas.openxmlformats.org/officeDocument/2006/relationships/hyperlink" Target="https://jsgf.org/" TargetMode="External" Id="rId469"/><Relationship Type="http://schemas.openxmlformats.org/officeDocument/2006/relationships/hyperlink" Target="https://grantcue.com/foundations/the-josephine-s-gumbiner-foundation-330345249" TargetMode="External" Id="rId470"/><Relationship Type="http://schemas.openxmlformats.org/officeDocument/2006/relationships/hyperlink" Target="https://www.annjacksonfamilyfoundation.org/" TargetMode="External" Id="rId471"/><Relationship Type="http://schemas.openxmlformats.org/officeDocument/2006/relationships/hyperlink" Target="https://grantcue.com/foundations/ann-jackson-family-foundation-953367511" TargetMode="External" Id="rId472"/><Relationship Type="http://schemas.openxmlformats.org/officeDocument/2006/relationships/hyperlink" Target="https://grantcue.com/foundations/jt-tai-and-co-foundation-inc-133157279" TargetMode="External" Id="rId473"/><Relationship Type="http://schemas.openxmlformats.org/officeDocument/2006/relationships/hyperlink" Target="https://grantcue.com/foundations/troesh-family-foundation-330885955" TargetMode="External" Id="rId474"/><Relationship Type="http://schemas.openxmlformats.org/officeDocument/2006/relationships/hyperlink" Target="https://grantcue.com/foundations/the-larry-l-hillblom-foundation-inc-943241600" TargetMode="External" Id="rId475"/><Relationship Type="http://schemas.openxmlformats.org/officeDocument/2006/relationships/hyperlink" Target="https://grantcue.com/foundations/mae-philanthropies-810868725" TargetMode="External" Id="rId476"/><Relationship Type="http://schemas.openxmlformats.org/officeDocument/2006/relationships/hyperlink" Target="https://www.illumina.com/clinical/medical-information-resources/grants-sponsorships/impact-grant-application.html" TargetMode="External" Id="rId477"/><Relationship Type="http://schemas.openxmlformats.org/officeDocument/2006/relationships/hyperlink" Target="https://grantcue.com/foundations/illumina-corporate-foundation-475649615" TargetMode="External" Id="rId478"/><Relationship Type="http://schemas.openxmlformats.org/officeDocument/2006/relationships/hyperlink" Target="https://grantcue.com/foundations/hopper-dean-foundation-c-o-catalyst-family-office-llc-273116560" TargetMode="External" Id="rId479"/><Relationship Type="http://schemas.openxmlformats.org/officeDocument/2006/relationships/hyperlink" Target="https://grantcue.com/foundations/the-baker-street-foundation-943192365" TargetMode="External" Id="rId480"/><Relationship Type="http://schemas.openxmlformats.org/officeDocument/2006/relationships/hyperlink" Target="https://www.donaghue.org/" TargetMode="External" Id="rId481"/><Relationship Type="http://schemas.openxmlformats.org/officeDocument/2006/relationships/hyperlink" Target="https://grantcue.com/foundations/the-patrick-and-catherine-weldon-donaghue-medical-research-foundation-066348275" TargetMode="External" Id="rId482"/><Relationship Type="http://schemas.openxmlformats.org/officeDocument/2006/relationships/hyperlink" Target="https://grantcue.com/foundations/the-draper-foundation-943256415" TargetMode="External" Id="rId483"/><Relationship Type="http://schemas.openxmlformats.org/officeDocument/2006/relationships/hyperlink" Target="https://grantcue.com/foundations/the-david-william-upham-foundation-954652179" TargetMode="External" Id="rId484"/><Relationship Type="http://schemas.openxmlformats.org/officeDocument/2006/relationships/hyperlink" Target="https://grantcue.com/foundations/metta-fund-942992640" TargetMode="External" Id="rId485"/><Relationship Type="http://schemas.openxmlformats.org/officeDocument/2006/relationships/hyperlink" Target="https://grantcue.com/foundations/the-sharon-d-lund-foundation-237306460" TargetMode="External" Id="rId486"/><Relationship Type="http://schemas.openxmlformats.org/officeDocument/2006/relationships/hyperlink" Target="https://grantcue.com/foundations/the-elizabeth-r-and-william-j-patterson-foundation-383667071" TargetMode="External" Id="rId487"/><Relationship Type="http://schemas.openxmlformats.org/officeDocument/2006/relationships/hyperlink" Target="https://grantcue.com/foundations/the-halicioglu-family-foundation-823000104" TargetMode="External" Id="rId488"/><Relationship Type="http://schemas.openxmlformats.org/officeDocument/2006/relationships/hyperlink" Target="https://grantcue.com/foundations/ll-foundation-for-youth-825249343" TargetMode="External" Id="rId489"/><Relationship Type="http://schemas.openxmlformats.org/officeDocument/2006/relationships/hyperlink" Target="https://louislborickfoundation.org/" TargetMode="External" Id="rId490"/><Relationship Type="http://schemas.openxmlformats.org/officeDocument/2006/relationships/hyperlink" Target="https://grantcue.com/foundations/louis-l-borick-foundation-472387053" TargetMode="External" Id="rId491"/><Relationship Type="http://schemas.openxmlformats.org/officeDocument/2006/relationships/hyperlink" Target="https://grantcue.com/foundations/krishnan-shah-family-foundation-inc-943288599" TargetMode="External" Id="rId492"/><Relationship Type="http://schemas.openxmlformats.org/officeDocument/2006/relationships/hyperlink" Target="https://grantcue.com/foundations/macdonald-family-foundation-c-o-san-pasqual-fiduciary-trust-954396044" TargetMode="External" Id="rId493"/><Relationship Type="http://schemas.openxmlformats.org/officeDocument/2006/relationships/hyperlink" Target="https://grantcue.com/foundations/riley-and-susan-bechtel-foundation-942416417" TargetMode="External" Id="rId494"/><Relationship Type="http://schemas.openxmlformats.org/officeDocument/2006/relationships/hyperlink" Target="https://www.wennergren.org/" TargetMode="External" Id="rId495"/><Relationship Type="http://schemas.openxmlformats.org/officeDocument/2006/relationships/hyperlink" Target="https://grantcue.com/foundations/the-wenner-gren-foundation-for-anthropological-research-inc-131813827" TargetMode="External" Id="rId496"/><Relationship Type="http://schemas.openxmlformats.org/officeDocument/2006/relationships/hyperlink" Target="https://grantcue.com/foundations/the-cayton-goldrich-family-foundation-830801999" TargetMode="External" Id="rId497"/><Relationship Type="http://schemas.openxmlformats.org/officeDocument/2006/relationships/hyperlink" Target="https://www.smtfoundation.org/" TargetMode="External" Id="rId498"/><Relationship Type="http://schemas.openxmlformats.org/officeDocument/2006/relationships/hyperlink" Target="https://grantcue.com/foundations/s-mark-taper-foundation-320516588" TargetMode="External" Id="rId499"/><Relationship Type="http://schemas.openxmlformats.org/officeDocument/2006/relationships/hyperlink" Target="https://grantcue.com/foundations/goldberg-family-foundation-813237357" TargetMode="External" Id="rId500"/><Relationship Type="http://schemas.openxmlformats.org/officeDocument/2006/relationships/hyperlink" Target="http://www.crescentporterhale.org/" TargetMode="External" Id="rId501"/><Relationship Type="http://schemas.openxmlformats.org/officeDocument/2006/relationships/hyperlink" Target="https://grantcue.com/foundations/crescent-porter-hale-foundation-946093385" TargetMode="External" Id="rId502"/><Relationship Type="http://schemas.openxmlformats.org/officeDocument/2006/relationships/hyperlink" Target="https://grantcue.com/foundations/irving-and-eleanor-jaffe-foundation-inc-592751352" TargetMode="External" Id="rId503"/><Relationship Type="http://schemas.openxmlformats.org/officeDocument/2006/relationships/hyperlink" Target="https://grantcue.com/foundations/emmett-foundation-200429029" TargetMode="External" Id="rId504"/><Relationship Type="http://schemas.openxmlformats.org/officeDocument/2006/relationships/hyperlink" Target="https://grantcue.com/foundations/mckinnon-family-foundation-357079265" TargetMode="External" Id="rId505"/><Relationship Type="http://schemas.openxmlformats.org/officeDocument/2006/relationships/hyperlink" Target="https://www.kaporcenter.org/" TargetMode="External" Id="rId506"/><Relationship Type="http://schemas.openxmlformats.org/officeDocument/2006/relationships/hyperlink" Target="https://grantcue.com/foundations/mitchell-kapor-foundation-943330604" TargetMode="External" Id="rId507"/><Relationship Type="http://schemas.openxmlformats.org/officeDocument/2006/relationships/hyperlink" Target="https://grantcue.com/foundations/the-rock-foundation-941671318" TargetMode="External" Id="rId508"/><Relationship Type="http://schemas.openxmlformats.org/officeDocument/2006/relationships/hyperlink" Target="https://grantcue.com/foundations/wadhwani-charitable-foundation-770450893" TargetMode="External" Id="rId509"/><Relationship Type="http://schemas.openxmlformats.org/officeDocument/2006/relationships/hyperlink" Target="https://grantcue.com/foundations/wings-of-freedom-foundation-357077945" TargetMode="External" Id="rId510"/><Relationship Type="http://schemas.openxmlformats.org/officeDocument/2006/relationships/hyperlink" Target="https://grantcue.com/foundations/the-endurance-fund-943170349" TargetMode="External" Id="rId511"/><Relationship Type="http://schemas.openxmlformats.org/officeDocument/2006/relationships/hyperlink" Target="https://grantcue.com/foundations/the-angell-foundation-010789717" TargetMode="External" Id="rId512"/><Relationship Type="http://schemas.openxmlformats.org/officeDocument/2006/relationships/hyperlink" Target="http://www.onofound.org/" TargetMode="External" Id="rId513"/><Relationship Type="http://schemas.openxmlformats.org/officeDocument/2006/relationships/hyperlink" Target="https://grantcue.com/foundations/ono-pharma-foundation-815299703" TargetMode="External" Id="rId514"/><Relationship Type="http://schemas.openxmlformats.org/officeDocument/2006/relationships/hyperlink" Target="https://grantcue.com/foundations/the-mericos-foundation-953500491" TargetMode="External" Id="rId515"/><Relationship Type="http://schemas.openxmlformats.org/officeDocument/2006/relationships/hyperlink" Target="https://grantcue.com/foundations/the-san-simeon-fund-inc-c-o-mr-william-r-hearst-iii-201986583" TargetMode="External" Id="rId516"/><Relationship Type="http://schemas.openxmlformats.org/officeDocument/2006/relationships/hyperlink" Target="https://grantcue.com/foundations/the-larry-and-helen-hoag-foundation-954315096" TargetMode="External" Id="rId517"/><Relationship Type="http://schemas.openxmlformats.org/officeDocument/2006/relationships/hyperlink" Target="https://grantcue.com/foundations/the-seaver-institute-301322696" TargetMode="External" Id="rId518"/><Relationship Type="http://schemas.openxmlformats.org/officeDocument/2006/relationships/hyperlink" Target="https://grantcue.com/foundations/the-reis-foundation-inc-311486993" TargetMode="External" Id="rId519"/><Relationship Type="http://schemas.openxmlformats.org/officeDocument/2006/relationships/hyperlink" Target="https://grantcue.com/foundations/the-greenbaum-foundation-876217358" TargetMode="External" Id="rId520"/><Relationship Type="http://schemas.openxmlformats.org/officeDocument/2006/relationships/hyperlink" Target="https://grantcue.com/foundations/j-and-j-family-foundation-206077711" TargetMode="External" Id="rId521"/><Relationship Type="http://schemas.openxmlformats.org/officeDocument/2006/relationships/hyperlink" Target="https://grantcue.com/foundations/bob-and-dolores-hope-foundation-956048629" TargetMode="External" Id="rId522"/><Relationship Type="http://schemas.openxmlformats.org/officeDocument/2006/relationships/hyperlink" Target="https://zff.org/" TargetMode="External" Id="rId523"/><Relationship Type="http://schemas.openxmlformats.org/officeDocument/2006/relationships/hyperlink" Target="https://grantcue.com/foundations/the-zellerbach-family-foundation-946069482" TargetMode="External" Id="rId524"/><Relationship Type="http://schemas.openxmlformats.org/officeDocument/2006/relationships/hyperlink" Target="https://www.simonscholars.org/" TargetMode="External" Id="rId525"/><Relationship Type="http://schemas.openxmlformats.org/officeDocument/2006/relationships/hyperlink" Target="https://grantcue.com/foundations/ronald-m-simon-family-foundation-272399226" TargetMode="External" Id="rId526"/><Relationship Type="http://schemas.openxmlformats.org/officeDocument/2006/relationships/hyperlink" Target="https://grantcue.com/foundations/snap-foundation-611817014" TargetMode="External" Id="rId527"/><Relationship Type="http://schemas.openxmlformats.org/officeDocument/2006/relationships/hyperlink" Target="https://grantcue.com/foundations/pvh-foundation-inc-237104639" TargetMode="External" Id="rId528"/><Relationship Type="http://schemas.openxmlformats.org/officeDocument/2006/relationships/hyperlink" Target="https://doylefound.org/" TargetMode="External" Id="rId529"/><Relationship Type="http://schemas.openxmlformats.org/officeDocument/2006/relationships/hyperlink" Target="https://grantcue.com/foundations/the-doyle-foundation-inc-880372802" TargetMode="External" Id="rId530"/><Relationship Type="http://schemas.openxmlformats.org/officeDocument/2006/relationships/hyperlink" Target="https://lbcharitablefoundation.org/" TargetMode="External" Id="rId531"/><Relationship Type="http://schemas.openxmlformats.org/officeDocument/2006/relationships/hyperlink" Target="https://grantcue.com/foundations/lb-charitable-foundation-843123162" TargetMode="External" Id="rId532"/><Relationship Type="http://schemas.openxmlformats.org/officeDocument/2006/relationships/hyperlink" Target="https://grantcue.com/foundations/si-robin-foundation-812673844" TargetMode="External" Id="rId533"/><Relationship Type="http://schemas.openxmlformats.org/officeDocument/2006/relationships/hyperlink" Target="https://grantcue.com/foundations/diane-and-dorothy-brooks-foundation-202653929" TargetMode="External" Id="rId534"/><Relationship Type="http://schemas.openxmlformats.org/officeDocument/2006/relationships/hyperlink" Target="https://grantcue.com/foundations/the-smith-family-foundation-inc-352015637" TargetMode="External" Id="rId535"/><Relationship Type="http://schemas.openxmlformats.org/officeDocument/2006/relationships/hyperlink" Target="https://grantcue.com/foundations/wadhwani-impact-trust-251873137" TargetMode="External" Id="rId536"/><Relationship Type="http://schemas.openxmlformats.org/officeDocument/2006/relationships/hyperlink" Target="https://www.wismerfdn.org/" TargetMode="External" Id="rId537"/><Relationship Type="http://schemas.openxmlformats.org/officeDocument/2006/relationships/hyperlink" Target="https://grantcue.com/foundations/the-joan-m-wismer-foundation-233089181" TargetMode="External" Id="rId538"/><Relationship Type="http://schemas.openxmlformats.org/officeDocument/2006/relationships/hyperlink" Target="https://grantcue.com/foundations/the-yardi-foundation-464356177" TargetMode="External" Id="rId539"/><Relationship Type="http://schemas.openxmlformats.org/officeDocument/2006/relationships/hyperlink" Target="https://grantcue.com/foundations/iger-bay-foundation-800875813" TargetMode="External" Id="rId540"/><Relationship Type="http://schemas.openxmlformats.org/officeDocument/2006/relationships/hyperlink" Target="https://grantcue.com/foundations/10x-better-foundation-873883624" TargetMode="External" Id="rId541"/><Relationship Type="http://schemas.openxmlformats.org/officeDocument/2006/relationships/hyperlink" Target="https://grantcue.com/foundations/leonard-hill-charitable-trust-207526022" TargetMode="External" Id="rId542"/><Relationship Type="http://schemas.openxmlformats.org/officeDocument/2006/relationships/hyperlink" Target="https://grantcue.com/foundations/the-chris-and-melody-malachowsky-family-foundation-010555028" TargetMode="External" Id="rId543"/><Relationship Type="http://schemas.openxmlformats.org/officeDocument/2006/relationships/hyperlink" Target="https://grantcue.com/foundations/munger-charitable-trust-number-two-c-o-william-h-borthwick-276085478" TargetMode="External" Id="rId544"/><Relationship Type="http://schemas.openxmlformats.org/officeDocument/2006/relationships/hyperlink" Target="https://grantcue.com/foundations/the-brunson-foundation-954531132" TargetMode="External" Id="rId545"/><Relationship Type="http://schemas.openxmlformats.org/officeDocument/2006/relationships/hyperlink" Target="https://www.dorrancefamilyfoundation.org/" TargetMode="External" Id="rId546"/><Relationship Type="http://schemas.openxmlformats.org/officeDocument/2006/relationships/hyperlink" Target="https://grantcue.com/foundations/dorrance-family-foundation-860691863" TargetMode="External" Id="rId547"/><Relationship Type="http://schemas.openxmlformats.org/officeDocument/2006/relationships/hyperlink" Target="https://grantcue.com/foundations/wayne-thiebaud-foundation-320339132" TargetMode="External" Id="rId548"/><Relationship Type="http://schemas.openxmlformats.org/officeDocument/2006/relationships/hyperlink" Target="https://grantcue.com/foundations/fredrick-w-petri-foundation-274507210" TargetMode="External" Id="rId549"/><Relationship Type="http://schemas.openxmlformats.org/officeDocument/2006/relationships/hyperlink" Target="https://grantcue.com/foundations/charles-lee-powell-foundation-237064397" TargetMode="External" Id="rId550"/><Relationship Type="http://schemas.openxmlformats.org/officeDocument/2006/relationships/hyperlink" Target="https://grantcue.com/foundations/dean-and-margaret-lesher-foundation-680208980" TargetMode="External" Id="rId551"/><Relationship Type="http://schemas.openxmlformats.org/officeDocument/2006/relationships/hyperlink" Target="https://grantcue.com/foundations/rita-allen-foundation-inc-136116429" TargetMode="External" Id="rId552"/><Relationship Type="http://schemas.openxmlformats.org/officeDocument/2006/relationships/hyperlink" Target="https://grantcue.com/foundations/trent-elijah-foundation-862164066" TargetMode="External" Id="rId553"/><Relationship Type="http://schemas.openxmlformats.org/officeDocument/2006/relationships/hyperlink" Target="https://grantcue.com/foundations/paul-k-richter-memorial-fund-366208740" TargetMode="External" Id="rId554"/><Relationship Type="http://schemas.openxmlformats.org/officeDocument/2006/relationships/hyperlink" Target="https://www.bryancameroneducationfoundation.org/" TargetMode="External" Id="rId555"/><Relationship Type="http://schemas.openxmlformats.org/officeDocument/2006/relationships/hyperlink" Target="https://grantcue.com/foundations/bryan-cameron-education-foundation-c-o-frank-rimerman-and-co-llp-475294203" TargetMode="External" Id="rId556"/><Relationship Type="http://schemas.openxmlformats.org/officeDocument/2006/relationships/hyperlink" Target="https://grantcue.com/foundations/judy-ann-bork-charitable-trust-856176926" TargetMode="External" Id="rId557"/><Relationship Type="http://schemas.openxmlformats.org/officeDocument/2006/relationships/hyperlink" Target="https://grantcue.com/foundations/sijbrandij-foundation-854270305" TargetMode="External" Id="rId558"/><Relationship Type="http://schemas.openxmlformats.org/officeDocument/2006/relationships/hyperlink" Target="https://rogersfoundation.org/" TargetMode="External" Id="rId559"/><Relationship Type="http://schemas.openxmlformats.org/officeDocument/2006/relationships/hyperlink" Target="https://grantcue.com/foundations/t-gary-and-kathleen-rogers-private-family-foundation-651202020" TargetMode="External" Id="rId560"/><Relationship Type="http://schemas.openxmlformats.org/officeDocument/2006/relationships/hyperlink" Target="https://grantcue.com/foundations/the-joe-macpherson-foundation-inc-383779697" TargetMode="External" Id="rId561"/><Relationship Type="http://schemas.openxmlformats.org/officeDocument/2006/relationships/hyperlink" Target="https://grantcue.com/foundations/stone-family-foundation-841549096" TargetMode="External" Id="rId562"/><Relationship Type="http://schemas.openxmlformats.org/officeDocument/2006/relationships/hyperlink" Target="https://grantcue.com/foundations/the-stevns-trust-986063162" TargetMode="External" Id="rId563"/><Relationship Type="http://schemas.openxmlformats.org/officeDocument/2006/relationships/hyperlink" Target="https://grantcue.com/foundations/cnc-foundation-776160567" TargetMode="External" Id="rId564"/><Relationship Type="http://schemas.openxmlformats.org/officeDocument/2006/relationships/hyperlink" Target="https://wsjf.org/" TargetMode="External" Id="rId565"/><Relationship Type="http://schemas.openxmlformats.org/officeDocument/2006/relationships/hyperlink" Target="https://grantcue.com/foundations/walter-s-johnson-foundation-c-o-whittier-trust-237003595" TargetMode="External" Id="rId566"/><Relationship Type="http://schemas.openxmlformats.org/officeDocument/2006/relationships/hyperlink" Target="https://grantcue.com/foundations/maccabee-task-force-foundation-474908810" TargetMode="External" Id="rId567"/><Relationship Type="http://schemas.openxmlformats.org/officeDocument/2006/relationships/hyperlink" Target="https://grantcue.com/foundations/the-lakeview-foundation-954791558" TargetMode="External" Id="rId568"/><Relationship Type="http://schemas.openxmlformats.org/officeDocument/2006/relationships/hyperlink" Target="https://grantcue.com/foundations/john-mohme-foundation-454104693" TargetMode="External" Id="rId569"/><Relationship Type="http://schemas.openxmlformats.org/officeDocument/2006/relationships/hyperlink" Target="https://www.jdrown.org/" TargetMode="External" Id="rId570"/><Relationship Type="http://schemas.openxmlformats.org/officeDocument/2006/relationships/hyperlink" Target="https://grantcue.com/foundations/joseph-drown-foundation-956093178" TargetMode="External" Id="rId571"/><Relationship Type="http://schemas.openxmlformats.org/officeDocument/2006/relationships/hyperlink" Target="https://www.carestarfoundation.org/" TargetMode="External" Id="rId572"/><Relationship Type="http://schemas.openxmlformats.org/officeDocument/2006/relationships/hyperlink" Target="https://grantcue.com/foundations/carestar-foundation-821511283" TargetMode="External" Id="rId573"/><Relationship Type="http://schemas.openxmlformats.org/officeDocument/2006/relationships/hyperlink" Target="https://grantcue.com/foundations/good-planet-foundation-852355233" TargetMode="External" Id="rId574"/><Relationship Type="http://schemas.openxmlformats.org/officeDocument/2006/relationships/hyperlink" Target="https://grantcue.com/foundations/the-george-and-judy-marcus-family-foundation-ii-264647256" TargetMode="External" Id="rId575"/><Relationship Type="http://schemas.openxmlformats.org/officeDocument/2006/relationships/hyperlink" Target="https://grantcue.com/foundations/j-p-conte-family-foundation-814625648" TargetMode="External" Id="rId576"/><Relationship Type="http://schemas.openxmlformats.org/officeDocument/2006/relationships/hyperlink" Target="https://grantcue.com/foundations/klm-foundation-954682685" TargetMode="External" Id="rId577"/><Relationship Type="http://schemas.openxmlformats.org/officeDocument/2006/relationships/hyperlink" Target="https://grantcue.com/foundations/anderson-valley-foundation-363988367" TargetMode="External" Id="rId578"/><Relationship Type="http://schemas.openxmlformats.org/officeDocument/2006/relationships/hyperlink" Target="https://grantcue.com/foundations/tsao-family-foundation-202043022" TargetMode="External" Id="rId579"/><Relationship Type="http://schemas.openxmlformats.org/officeDocument/2006/relationships/hyperlink" Target="https://grantcue.com/foundations/cathay-bank-foundation-743052411" TargetMode="External" Id="rId580"/><Relationship Type="http://schemas.openxmlformats.org/officeDocument/2006/relationships/hyperlink" Target="https://grantcue.com/foundations/the-mental-insight-foundation-943256579" TargetMode="External" Id="rId581"/><Relationship Type="http://schemas.openxmlformats.org/officeDocument/2006/relationships/hyperlink" Target="https://grantcue.com/foundations/odell-rs-and-hp-fund-tua-main-946132116" TargetMode="External" Id="rId582"/><Relationship Type="http://schemas.openxmlformats.org/officeDocument/2006/relationships/hyperlink" Target="https://www.la84.org/" TargetMode="External" Id="rId583"/><Relationship Type="http://schemas.openxmlformats.org/officeDocument/2006/relationships/hyperlink" Target="https://grantcue.com/foundations/la84-foundation-953792725" TargetMode="External" Id="rId584"/><Relationship Type="http://schemas.openxmlformats.org/officeDocument/2006/relationships/hyperlink" Target="https://grantcue.com/foundations/the-barbro-osher-pro-suecia-foundation-943241225" TargetMode="External" Id="rId585"/><Relationship Type="http://schemas.openxmlformats.org/officeDocument/2006/relationships/hyperlink" Target="https://grantcue.com/foundations/mackenzie-family-foundation-205700615" TargetMode="External" Id="rId586"/><Relationship Type="http://schemas.openxmlformats.org/officeDocument/2006/relationships/hyperlink" Target="https://grantcue.com/foundations/the-timothy-and-judith-smith-foundation-954769418" TargetMode="External" Id="rId587"/><Relationship Type="http://schemas.openxmlformats.org/officeDocument/2006/relationships/hyperlink" Target="https://grantcue.com/foundations/elizabeth-bixby-janeway-foundation-952466561" TargetMode="External" Id="rId588"/><Relationship Type="http://schemas.openxmlformats.org/officeDocument/2006/relationships/hyperlink" Target="https://grantcue.com/foundations/the-nancy-p-and-richard-k-robbins-family-foundation-204319424" TargetMode="External" Id="rId589"/><Relationship Type="http://schemas.openxmlformats.org/officeDocument/2006/relationships/hyperlink" Target="https://grantcue.com/foundations/lillian-lincoln-foundation-c-o-lincoln-howell-942943599" TargetMode="External" Id="rId590"/><Relationship Type="http://schemas.openxmlformats.org/officeDocument/2006/relationships/hyperlink" Target="https://grantcue.com/foundations/tomkat-foundation-921160421" TargetMode="External" Id="rId591"/><Relationship Type="http://schemas.openxmlformats.org/officeDocument/2006/relationships/hyperlink" Target="https://grantcue.com/foundations/o-l-halsell-foundation-956027266" TargetMode="External" Id="rId592"/><Relationship Type="http://schemas.openxmlformats.org/officeDocument/2006/relationships/hyperlink" Target="https://grantcue.com/foundations/the-isabel-allende-foundation-911748486" TargetMode="External" Id="rId593"/><Relationship Type="http://schemas.openxmlformats.org/officeDocument/2006/relationships/hyperlink" Target="https://grantcue.com/foundations/baskin-family-foundation-366118260" TargetMode="External" Id="rId594"/><Relationship Type="http://schemas.openxmlformats.org/officeDocument/2006/relationships/hyperlink" Target="https://grantcue.com/foundations/eric-and-sheila-samson-foundation-845193506" TargetMode="External" Id="rId595"/><Relationship Type="http://schemas.openxmlformats.org/officeDocument/2006/relationships/hyperlink" Target="https://grantcue.com/foundations/sun-family-foundation-330868088" TargetMode="External" Id="rId596"/><Relationship Type="http://schemas.openxmlformats.org/officeDocument/2006/relationships/hyperlink" Target="https://grantcue.com/foundations/jean-perkins-foundation-330436485" TargetMode="External" Id="rId597"/><Relationship Type="http://schemas.openxmlformats.org/officeDocument/2006/relationships/hyperlink" Target="https://grantcue.com/foundations/dpr-foundation-261609927" TargetMode="External" Id="rId598"/><Relationship Type="http://schemas.openxmlformats.org/officeDocument/2006/relationships/hyperlink" Target="https://grantcue.com/foundations/roy-and-patricia-disney-family-foundation-611777495" TargetMode="External" Id="rId599"/><Relationship Type="http://schemas.openxmlformats.org/officeDocument/2006/relationships/hyperlink" Target="https://grantcue.com/foundations/the-strandberg-family-foundation-c-o-jeffrey-c-kirwood-472625117" TargetMode="External" Id="rId600"/><Relationship Type="http://schemas.openxmlformats.org/officeDocument/2006/relationships/hyperlink" Target="https://grantcue.com/foundations/silent-partner-grants-463736775" TargetMode="External" Id="rId601"/><Relationship Type="http://schemas.openxmlformats.org/officeDocument/2006/relationships/hyperlink" Target="https://grantcue.com/foundations/brigham-family-foundation-452457442" TargetMode="External" Id="rId602"/><Relationship Type="http://schemas.openxmlformats.org/officeDocument/2006/relationships/hyperlink" Target="https://grantcue.com/foundations/warsh-mott-legacy-680049658" TargetMode="External" Id="rId603"/><Relationship Type="http://schemas.openxmlformats.org/officeDocument/2006/relationships/hyperlink" Target="https://grantcue.com/foundations/the-comis-foundation-2423-00-48-527142941" TargetMode="External" Id="rId604"/><Relationship Type="http://schemas.openxmlformats.org/officeDocument/2006/relationships/hyperlink" Target="https://grantcue.com/foundations/prospect-creek-foundation-411736420" TargetMode="External" Id="rId605"/><Relationship Type="http://schemas.openxmlformats.org/officeDocument/2006/relationships/hyperlink" Target="https://grantcue.com/foundations/general-service-foundation-366018535" TargetMode="External" Id="rId606"/><Relationship Type="http://schemas.openxmlformats.org/officeDocument/2006/relationships/hyperlink" Target="https://grantcue.com/foundations/lyons-share-foundation-330622707" TargetMode="External" Id="rId607"/><Relationship Type="http://schemas.openxmlformats.org/officeDocument/2006/relationships/hyperlink" Target="https://grantcue.com/foundations/march-conservation-fund-680339625" TargetMode="External" Id="rId608"/><Relationship Type="http://schemas.openxmlformats.org/officeDocument/2006/relationships/hyperlink" Target="https://www.archstone.org/" TargetMode="External" Id="rId609"/><Relationship Type="http://schemas.openxmlformats.org/officeDocument/2006/relationships/hyperlink" Target="https://grantcue.com/foundations/archstone-foundation-330133359" TargetMode="External" Id="rId610"/><Relationship Type="http://schemas.openxmlformats.org/officeDocument/2006/relationships/hyperlink" Target="https://grantcue.com/foundations/theresa-and-edward-o-toole-foundation-136350175" TargetMode="External" Id="rId611"/><Relationship Type="http://schemas.openxmlformats.org/officeDocument/2006/relationships/hyperlink" Target="https://grantcue.com/foundations/davidow-family-foundation-770449213" TargetMode="External" Id="rId612"/><Relationship Type="http://schemas.openxmlformats.org/officeDocument/2006/relationships/hyperlink" Target="https://grantcue.com/foundations/robert-and-perri-bishop-foundationinc-fka-swordspoint-foundation-inc-593814672" TargetMode="External" Id="rId613"/><Relationship Type="http://schemas.openxmlformats.org/officeDocument/2006/relationships/hyperlink" Target="https://grantcue.com/foundations/the-sheri-and-les-biller-family-foundation-470998912" TargetMode="External" Id="rId614"/><Relationship Type="http://schemas.openxmlformats.org/officeDocument/2006/relationships/hyperlink" Target="https://grantcue.com/foundations/david-bohnett-foundation-954735846" TargetMode="External" Id="rId615"/><Relationship Type="http://schemas.openxmlformats.org/officeDocument/2006/relationships/hyperlink" Target="https://grantcue.com/foundations/barbara-and-gerson-bakar-foundation-dba-the-achieve-foundation-205691977" TargetMode="External" Id="rId616"/><Relationship Type="http://schemas.openxmlformats.org/officeDocument/2006/relationships/hyperlink" Target="https://grantcue.com/foundations/the-david-and-meredith-kaplan-foundation-266166619" TargetMode="External" Id="rId617"/><Relationship Type="http://schemas.openxmlformats.org/officeDocument/2006/relationships/hyperlink" Target="https://grantcue.com/foundations/starhill-associates-inc-c-o-greensteinrogoffolsen-and-collp-942382326" TargetMode="External" Id="rId618"/><Relationship Type="http://schemas.openxmlformats.org/officeDocument/2006/relationships/hyperlink" Target="https://grantcue.com/foundations/the-pincus-family-fund-846915561" TargetMode="External" Id="rId619"/><Relationship Type="http://schemas.openxmlformats.org/officeDocument/2006/relationships/hyperlink" Target="https://www.garymilgardfamilyfoundation.org/" TargetMode="External" Id="rId620"/><Relationship Type="http://schemas.openxmlformats.org/officeDocument/2006/relationships/hyperlink" Target="https://grantcue.com/foundations/gary-e-milgard-family-foundation-lori-811344384" TargetMode="External" Id="rId621"/><Relationship Type="http://schemas.openxmlformats.org/officeDocument/2006/relationships/hyperlink" Target="https://grantcue.com/foundations/mary-jane-and-carl-panattoni-charitable-836586942" TargetMode="External" Id="rId622"/><Relationship Type="http://schemas.openxmlformats.org/officeDocument/2006/relationships/hyperlink" Target="https://grantcue.com/foundations/the-donald-g-and-ellen-goodwin-family-foundation-inc-954609975" TargetMode="External" Id="rId623"/><Relationship Type="http://schemas.openxmlformats.org/officeDocument/2006/relationships/hyperlink" Target="https://grantcue.com/foundations/greystone-foundation-416027765" TargetMode="External" Id="rId624"/><Relationship Type="http://schemas.openxmlformats.org/officeDocument/2006/relationships/hyperlink" Target="https://grantcue.com/foundations/lorber-family-foundation-611733138" TargetMode="External" Id="rId625"/><Relationship Type="http://schemas.openxmlformats.org/officeDocument/2006/relationships/hyperlink" Target="https://kirkhumanitarian.org/" TargetMode="External" Id="rId626"/><Relationship Type="http://schemas.openxmlformats.org/officeDocument/2006/relationships/hyperlink" Target="https://grantcue.com/foundations/kirk-humanitarian-203920671" TargetMode="External" Id="rId627"/><Relationship Type="http://schemas.openxmlformats.org/officeDocument/2006/relationships/hyperlink" Target="https://grantcue.com/foundations/enoch-trust-204948182" TargetMode="External" Id="rId628"/><Relationship Type="http://schemas.openxmlformats.org/officeDocument/2006/relationships/hyperlink" Target="https://grantcue.com/foundations/service-station-foundation-f-k-a-the-chernin-family-foundation-inc-522281012" TargetMode="External" Id="rId629"/><Relationship Type="http://schemas.openxmlformats.org/officeDocument/2006/relationships/hyperlink" Target="https://grantcue.com/foundations/aceso-foundation-inc-874109956" TargetMode="External" Id="rId630"/><Relationship Type="http://schemas.openxmlformats.org/officeDocument/2006/relationships/hyperlink" Target="https://grantcue.com/foundations/red-crane-foundation-133632753" TargetMode="External" Id="rId631"/><Relationship Type="http://schemas.openxmlformats.org/officeDocument/2006/relationships/hyperlink" Target="https://grantcue.com/foundations/cloud-mountain-foundation-c-o-wffa-pllc-043493352" TargetMode="External" Id="rId632"/><Relationship Type="http://schemas.openxmlformats.org/officeDocument/2006/relationships/hyperlink" Target="https://grantcue.com/foundations/george-h-sandy-foundation-co-us-bankna-946054473" TargetMode="External" Id="rId633"/><Relationship Type="http://schemas.openxmlformats.org/officeDocument/2006/relationships/hyperlink" Target="https://andersonchildrenfoundation.org/" TargetMode="External" Id="rId634"/><Relationship Type="http://schemas.openxmlformats.org/officeDocument/2006/relationships/hyperlink" Target="https://grantcue.com/foundations/anderson-childrens-foundation-237089096" TargetMode="External" Id="rId635"/><Relationship Type="http://schemas.openxmlformats.org/officeDocument/2006/relationships/hyperlink" Target="https://grantcue.com/foundations/the-confidence-foundation-953500483" TargetMode="External" Id="rId636"/><Relationship Type="http://schemas.openxmlformats.org/officeDocument/2006/relationships/hyperlink" Target="https://grantcue.com/foundations/the-judy-and-bernard-briskin-foundation-953625640" TargetMode="External" Id="rId637"/><Relationship Type="http://schemas.openxmlformats.org/officeDocument/2006/relationships/hyperlink" Target="https://grantcue.com/foundations/william-e-seale-family-foundation-546728997" TargetMode="External" Id="rId638"/><Relationship Type="http://schemas.openxmlformats.org/officeDocument/2006/relationships/hyperlink" Target="https://grantcue.com/foundations/ignite-cultural-solutions-foundation-813439501" TargetMode="External" Id="rId639"/><Relationship Type="http://schemas.openxmlformats.org/officeDocument/2006/relationships/hyperlink" Target="https://grantcue.com/foundations/donald-c-and-elizabeth-m-dickinson-foundation-330653203" TargetMode="External" Id="rId640"/><Relationship Type="http://schemas.openxmlformats.org/officeDocument/2006/relationships/hyperlink" Target="https://grantcue.com/foundations/emerald-gate-charitable-trust-476977596" TargetMode="External" Id="rId641"/><Relationship Type="http://schemas.openxmlformats.org/officeDocument/2006/relationships/hyperlink" Target="https://grantcue.com/foundations/kathryn-b-mcquade-foundation-464122112" TargetMode="External" Id="rId642"/><Relationship Type="http://schemas.openxmlformats.org/officeDocument/2006/relationships/hyperlink" Target="https://grantcue.com/foundations/douglas-foundation-956096827" TargetMode="External" Id="rId643"/><Relationship Type="http://schemas.openxmlformats.org/officeDocument/2006/relationships/hyperlink" Target="https://grantcue.com/foundations/the-henderson-family-foundation-854363440" TargetMode="External" Id="rId644"/><Relationship Type="http://schemas.openxmlformats.org/officeDocument/2006/relationships/hyperlink" Target="https://www.theparkerfoundation.org/" TargetMode="External" Id="rId645"/><Relationship Type="http://schemas.openxmlformats.org/officeDocument/2006/relationships/hyperlink" Target="https://grantcue.com/foundations/the-parker-foundation-510141231" TargetMode="External" Id="rId646"/><Relationship Type="http://schemas.openxmlformats.org/officeDocument/2006/relationships/hyperlink" Target="https://grantcue.com/foundations/ladybug-foundation-inc-823365292" TargetMode="External" Id="rId647"/><Relationship Type="http://schemas.openxmlformats.org/officeDocument/2006/relationships/hyperlink" Target="https://grantcue.com/foundations/walter-j-and-holly-o-thomson-charitable-306268353" TargetMode="External" Id="rId648"/><Relationship Type="http://schemas.openxmlformats.org/officeDocument/2006/relationships/hyperlink" Target="https://grantcue.com/foundations/yvonne-and-angelo-sangiacomo-family-foundation-943412371" TargetMode="External" Id="rId649"/><Relationship Type="http://schemas.openxmlformats.org/officeDocument/2006/relationships/hyperlink" Target="https://grantcue.com/foundations/the-synopsys-foundation-770488629" TargetMode="External" Id="rId650"/><Relationship Type="http://schemas.openxmlformats.org/officeDocument/2006/relationships/hyperlink" Target="https://grantcue.com/foundations/paramitas-foundation-770295773" TargetMode="External" Id="rId651"/><Relationship Type="http://schemas.openxmlformats.org/officeDocument/2006/relationships/hyperlink" Target="https://munzerfdn.org/" TargetMode="External" Id="rId652"/><Relationship Type="http://schemas.openxmlformats.org/officeDocument/2006/relationships/hyperlink" Target="https://grantcue.com/foundations/the-rudolph-j-and-daphne-a-munzer-foundation-330686779" TargetMode="External" Id="rId653"/><Relationship Type="http://schemas.openxmlformats.org/officeDocument/2006/relationships/hyperlink" Target="https://grantcue.com/foundations/afeyan-family-foundation-043489109" TargetMode="External" Id="rId654"/><Relationship Type="http://schemas.openxmlformats.org/officeDocument/2006/relationships/hyperlink" Target="https://grantcue.com/foundations/doris-duke-foundation-for-islamic-art-050523809" TargetMode="External" Id="rId655"/><Relationship Type="http://schemas.openxmlformats.org/officeDocument/2006/relationships/hyperlink" Target="https://grantcue.com/foundations/sahm-family-foundation-330753690" TargetMode="External" Id="rId656"/><Relationship Type="http://schemas.openxmlformats.org/officeDocument/2006/relationships/hyperlink" Target="https://musicmanfoundation.org/" TargetMode="External" Id="rId657"/><Relationship Type="http://schemas.openxmlformats.org/officeDocument/2006/relationships/hyperlink" Target="https://grantcue.com/foundations/the-meredith-and-rosemary-willson-charit-aka-the-music-man-foundation-461015108" TargetMode="External" Id="rId658"/><Relationship Type="http://schemas.openxmlformats.org/officeDocument/2006/relationships/hyperlink" Target="https://grantcue.com/foundations/ishiyama-foundation-941659373" TargetMode="External" Id="rId659"/><Relationship Type="http://schemas.openxmlformats.org/officeDocument/2006/relationships/hyperlink" Target="https://grantcue.com/foundations/jeffrey-cook-charitable-trust-lawrence-b-cohen-et-al-trustees-036103976" TargetMode="External" Id="rId660"/><Relationship Type="http://schemas.openxmlformats.org/officeDocument/2006/relationships/hyperlink" Target="https://www.benandjerrysfoundation.org/" TargetMode="External" Id="rId661"/><Relationship Type="http://schemas.openxmlformats.org/officeDocument/2006/relationships/hyperlink" Target="https://grantcue.com/foundations/ben-and-jerry-s-foundation-inc-030300865" TargetMode="External" Id="rId662"/><Relationship Type="http://schemas.openxmlformats.org/officeDocument/2006/relationships/hyperlink" Target="https://grantcue.com/foundations/j-l-foundation-c-o-macias-gini-and-o-connell-llp-954129163" TargetMode="External" Id="rId663"/><Relationship Type="http://schemas.openxmlformats.org/officeDocument/2006/relationships/hyperlink" Target="https://grantcue.com/foundations/fieldcrest-aspiration-foundation-933867289" TargetMode="External" Id="rId664"/><Relationship Type="http://schemas.openxmlformats.org/officeDocument/2006/relationships/hyperlink" Target="https://grantcue.com/foundations/the-danhakl-family-foundation-206924862" TargetMode="External" Id="rId665"/><Relationship Type="http://schemas.openxmlformats.org/officeDocument/2006/relationships/hyperlink" Target="https://guentherfoundation.org/" TargetMode="External" Id="rId666"/><Relationship Type="http://schemas.openxmlformats.org/officeDocument/2006/relationships/hyperlink" Target="https://grantcue.com/foundations/henry-l-guenther-foundation-956026937" TargetMode="External" Id="rId667"/><Relationship Type="http://schemas.openxmlformats.org/officeDocument/2006/relationships/hyperlink" Target="https://www.newhallfoundation.org/" TargetMode="External" Id="rId668"/><Relationship Type="http://schemas.openxmlformats.org/officeDocument/2006/relationships/hyperlink" Target="https://grantcue.com/foundations/the-henry-mayo-newhall-foundation-c-o-kramer-blum-and-associates-inc-946073084" TargetMode="External" Id="rId669"/><Relationship Type="http://schemas.openxmlformats.org/officeDocument/2006/relationships/hyperlink" Target="https://grantcue.com/foundations/harvey-l-and-maud-c-sorensen-foundation-c-o-kramer-blum-and-associates-941542559" TargetMode="External" Id="rId670"/><Relationship Type="http://schemas.openxmlformats.org/officeDocument/2006/relationships/hyperlink" Target="https://grantcue.com/foundations/shp-christian-foundation-912017312" TargetMode="External" Id="rId671"/><Relationship Type="http://schemas.openxmlformats.org/officeDocument/2006/relationships/hyperlink" Target="https://grantcue.com/foundations/hamoui-foundation-c-o-focus-partners-wealth-llc-273280120" TargetMode="External" Id="rId672"/><Relationship Type="http://schemas.openxmlformats.org/officeDocument/2006/relationships/hyperlink" Target="https://grantcue.com/foundations/the-foley-family-charitable-foundation-770472642" TargetMode="External" Id="rId673"/><Relationship Type="http://schemas.openxmlformats.org/officeDocument/2006/relationships/hyperlink" Target="https://grantcue.com/foundations/the-nora-eccles-treadwell-foundation-237425351" TargetMode="External" Id="rId674"/><Relationship Type="http://schemas.openxmlformats.org/officeDocument/2006/relationships/hyperlink" Target="https://grantcue.com/foundations/jonathan-and-kathleen-altman-fndtn-c-o-avalon-trust-850470898" TargetMode="External" Id="rId675"/><Relationship Type="http://schemas.openxmlformats.org/officeDocument/2006/relationships/hyperlink" Target="https://grantcue.com/foundations/trione-foundation-941693238" TargetMode="External" Id="rId676"/><Relationship Type="http://schemas.openxmlformats.org/officeDocument/2006/relationships/hyperlink" Target="https://www.prometheusfdn.org/" TargetMode="External" Id="rId677"/><Relationship Type="http://schemas.openxmlformats.org/officeDocument/2006/relationships/hyperlink" Target="https://grantcue.com/foundations/prometheus-foundation-271456655" TargetMode="External" Id="rId678"/><Relationship Type="http://schemas.openxmlformats.org/officeDocument/2006/relationships/hyperlink" Target="https://www.guru-krupa.org/" TargetMode="External" Id="rId679"/><Relationship Type="http://schemas.openxmlformats.org/officeDocument/2006/relationships/hyperlink" Target="https://grantcue.com/foundations/guru-krupa-foundation-inc-attn-mukund-padmanabahan-261900576" TargetMode="External" Id="rId680"/><Relationship Type="http://schemas.openxmlformats.org/officeDocument/2006/relationships/hyperlink" Target="https://www.roddenberryfoundation.org/" TargetMode="External" Id="rId681"/><Relationship Type="http://schemas.openxmlformats.org/officeDocument/2006/relationships/hyperlink" Target="https://grantcue.com/foundations/the-roddenberry-foundation-954755672" TargetMode="External" Id="rId682"/><Relationship Type="http://schemas.openxmlformats.org/officeDocument/2006/relationships/hyperlink" Target="https://grantcue.com/foundations/paul-marciano-foundation-421745335" TargetMode="External" Id="rId683"/><Relationship Type="http://schemas.openxmlformats.org/officeDocument/2006/relationships/hyperlink" Target="https://grantcue.com/foundations/homer-and-gloria-harvey-family-foundation-822375008" TargetMode="External" Id="rId684"/><Relationship Type="http://schemas.openxmlformats.org/officeDocument/2006/relationships/hyperlink" Target="https://grantcue.com/foundations/the-1040-foundation-c-o-dorothy-b-koopman-306057235" TargetMode="External" Id="rId685"/><Relationship Type="http://schemas.openxmlformats.org/officeDocument/2006/relationships/hyperlink" Target="https://grantcue.com/foundations/strongpoint-foundation-843869796" TargetMode="External" Id="rId686"/><Relationship Type="http://schemas.openxmlformats.org/officeDocument/2006/relationships/hyperlink" Target="https://grantcue.com/foundations/stranahan-foundation-346514375" TargetMode="External" Id="rId687"/><Relationship Type="http://schemas.openxmlformats.org/officeDocument/2006/relationships/hyperlink" Target="https://grantcue.com/foundations/the-zyman-foundation-inc-203624795" TargetMode="External" Id="rId688"/><Relationship Type="http://schemas.openxmlformats.org/officeDocument/2006/relationships/hyperlink" Target="https://www.cushmanfoundation.net/" TargetMode="External" Id="rId689"/><Relationship Type="http://schemas.openxmlformats.org/officeDocument/2006/relationships/hyperlink" Target="https://grantcue.com/foundations/the-cushman-foundation-330643458" TargetMode="External" Id="rId690"/><Relationship Type="http://schemas.openxmlformats.org/officeDocument/2006/relationships/hyperlink" Target="https://grantcue.com/foundations/bernard-e-and-alba-witkin-charitable-foundation-731661679" TargetMode="External" Id="rId691"/><Relationship Type="http://schemas.openxmlformats.org/officeDocument/2006/relationships/hyperlink" Target="https://grantcue.com/foundations/room-to-breathe-project-832600550" TargetMode="External" Id="rId692"/><Relationship Type="http://schemas.openxmlformats.org/officeDocument/2006/relationships/hyperlink" Target="https://grantcue.com/foundations/the-kenneth-leventhal-foundation-453195090" TargetMode="External" Id="rId693"/><Relationship Type="http://schemas.openxmlformats.org/officeDocument/2006/relationships/hyperlink" Target="https://grantcue.com/foundations/robert-and-lisa-margolis-family-foundation-203951826" TargetMode="External" Id="rId694"/><Relationship Type="http://schemas.openxmlformats.org/officeDocument/2006/relationships/hyperlink" Target="https://grantcue.com/foundations/solid-rock-foundation-943155938" TargetMode="External" Id="rId695"/><Relationship Type="http://schemas.openxmlformats.org/officeDocument/2006/relationships/hyperlink" Target="https://grantcue.com/foundations/ben-b-and-joyce-e-eisenberg-foundation-990246427" TargetMode="External" Id="rId696"/><Relationship Type="http://schemas.openxmlformats.org/officeDocument/2006/relationships/hyperlink" Target="https://grantcue.com/foundations/globetrotter-foundation-454901050" TargetMode="External" Id="rId697"/><Relationship Type="http://schemas.openxmlformats.org/officeDocument/2006/relationships/hyperlink" Target="https://grantcue.com/foundations/the-deborah-groening-rother-foundation-873147290" TargetMode="External" Id="rId698"/><Relationship Type="http://schemas.openxmlformats.org/officeDocument/2006/relationships/hyperlink" Target="https://grantcue.com/foundations/r-o-w-foundation-471520191" TargetMode="External" Id="rId699"/><Relationship Type="http://schemas.openxmlformats.org/officeDocument/2006/relationships/hyperlink" Target="https://grantcue.com/foundations/arcadia-foundation-823694864" TargetMode="External" Id="rId700"/><Relationship Type="http://schemas.openxmlformats.org/officeDocument/2006/relationships/hyperlink" Target="https://grantcue.com/foundations/tandem-philanthropies-fka-the-ark-foundation-384055324" TargetMode="External" Id="rId701"/><Relationship Type="http://schemas.openxmlformats.org/officeDocument/2006/relationships/hyperlink" Target="https://grantcue.com/foundations/te-connectivity-foundation-465601414" TargetMode="External" Id="rId702"/><Relationship Type="http://schemas.openxmlformats.org/officeDocument/2006/relationships/hyperlink" Target="https://grantcue.com/foundations/elbaz-family-foundation-206735811" TargetMode="External" Id="rId703"/><Relationship Type="http://schemas.openxmlformats.org/officeDocument/2006/relationships/hyperlink" Target="https://grantcue.com/foundations/rosalie-and-harold-brown-charitable-trust-850896165" TargetMode="External" Id="rId704"/><Relationship Type="http://schemas.openxmlformats.org/officeDocument/2006/relationships/hyperlink" Target="https://grantcue.com/foundations/robinwood-foundation-inc-331472914" TargetMode="External" Id="rId705"/><Relationship Type="http://schemas.openxmlformats.org/officeDocument/2006/relationships/hyperlink" Target="https://grantcue.com/foundations/the-john-randolph-haynes-and-dora-haynes-foundation-951644020" TargetMode="External" Id="rId706"/><Relationship Type="http://schemas.openxmlformats.org/officeDocument/2006/relationships/hyperlink" Target="https://www.bellavistafoundation.org/" TargetMode="External" Id="rId707"/><Relationship Type="http://schemas.openxmlformats.org/officeDocument/2006/relationships/hyperlink" Target="https://grantcue.com/foundations/bella-vista-foundation-943345967" TargetMode="External" Id="rId708"/><Relationship Type="http://schemas.openxmlformats.org/officeDocument/2006/relationships/hyperlink" Target="https://grantcue.com/foundations/the-foster-family-foundation-364790340" TargetMode="External" Id="rId709"/><Relationship Type="http://schemas.openxmlformats.org/officeDocument/2006/relationships/hyperlink" Target="https://grantcue.com/foundations/fisher-global-foundation-991958855" TargetMode="External" Id="rId710"/><Relationship Type="http://schemas.openxmlformats.org/officeDocument/2006/relationships/hyperlink" Target="https://grantcue.com/foundations/resnick-family-community-foundation-923148443" TargetMode="External" Id="rId711"/><Relationship Type="http://schemas.openxmlformats.org/officeDocument/2006/relationships/hyperlink" Target="https://grantcue.com/foundations/mcmillen-family-foundation-261593449" TargetMode="External" Id="rId712"/><Relationship Type="http://schemas.openxmlformats.org/officeDocument/2006/relationships/hyperlink" Target="https://grantcue.com/foundations/hong-family-foundation-274213318" TargetMode="External" Id="rId713"/><Relationship Type="http://schemas.openxmlformats.org/officeDocument/2006/relationships/hyperlink" Target="https://grantcue.com/foundations/girard-foundation-330202832" TargetMode="External" Id="rId714"/><Relationship Type="http://schemas.openxmlformats.org/officeDocument/2006/relationships/hyperlink" Target="https://grantcue.com/foundations/the-elma-foundation-us-920320911" TargetMode="External" Id="rId715"/><Relationship Type="http://schemas.openxmlformats.org/officeDocument/2006/relationships/hyperlink" Target="https://grantcue.com/foundations/iqair-foundation-813033323" TargetMode="External" Id="rId716"/><Relationship Type="http://schemas.openxmlformats.org/officeDocument/2006/relationships/hyperlink" Target="https://grantcue.com/foundations/the-fran-and-ray-stark-foundation-c-o-lr-business-management-inc-953767859" TargetMode="External" Id="rId717"/><Relationship Type="http://schemas.openxmlformats.org/officeDocument/2006/relationships/hyperlink" Target="https://grantcue.com/foundations/herbert-r-mayer-and-jeanne-c-mayer-foundation-954589085" TargetMode="External" Id="rId718"/><Relationship Type="http://schemas.openxmlformats.org/officeDocument/2006/relationships/hyperlink" Target="https://grantcue.com/foundations/strauss-foundation-td-236219939" TargetMode="External" Id="rId719"/><Relationship Type="http://schemas.openxmlformats.org/officeDocument/2006/relationships/hyperlink" Target="https://grantcue.com/foundations/the-ga-foster-legacy-foundation-471340254" TargetMode="External" Id="rId720"/><Relationship Type="http://schemas.openxmlformats.org/officeDocument/2006/relationships/hyperlink" Target="https://grantcue.com/foundations/jacob-kornwasser-foundation-954337380" TargetMode="External" Id="rId721"/><Relationship Type="http://schemas.openxmlformats.org/officeDocument/2006/relationships/hyperlink" Target="https://grantcue.com/foundations/the-morf-foundation-274154417" TargetMode="External" Id="rId722"/><Relationship Type="http://schemas.openxmlformats.org/officeDocument/2006/relationships/hyperlink" Target="https://grantcue.com/foundations/the-foster-family-charitable-foundation-471476998" TargetMode="External" Id="rId723"/><Relationship Type="http://schemas.openxmlformats.org/officeDocument/2006/relationships/hyperlink" Target="https://grantcue.com/foundations/nancy-eccles-and-homer-m-hayward-family-foundation-876227330" TargetMode="External" Id="rId724"/><Relationship Type="http://schemas.openxmlformats.org/officeDocument/2006/relationships/hyperlink" Target="https://grantcue.com/foundations/dry-creek-foundation-c-o-whittier-trust-823434244" TargetMode="External" Id="rId725"/><Relationship Type="http://schemas.openxmlformats.org/officeDocument/2006/relationships/hyperlink" Target="https://caruso.com/FAMILY-FOUNDATION" TargetMode="External" Id="rId726"/><Relationship Type="http://schemas.openxmlformats.org/officeDocument/2006/relationships/hyperlink" Target="https://grantcue.com/foundations/the-caruso-family-foundation-954317077" TargetMode="External" Id="rId727"/><Relationship Type="http://schemas.openxmlformats.org/officeDocument/2006/relationships/hyperlink" Target="https://grantcue.com/foundations/the-packard-humanities-institute-943038401" TargetMode="External" Id="rId728"/><Relationship Type="http://schemas.openxmlformats.org/officeDocument/2006/relationships/hyperlink" Target="https://grantcue.com/foundations/paul-ferrante-foundation-881474061" TargetMode="External" Id="rId729"/><Relationship Type="http://schemas.openxmlformats.org/officeDocument/2006/relationships/hyperlink" Target="https://grantcue.com/foundations/cyrus-and-michael-tang-foundation-880485259" TargetMode="External" Id="rId730"/><Relationship Type="http://schemas.openxmlformats.org/officeDocument/2006/relationships/hyperlink" Target="https://grantcue.com/foundations/osullivan-foundation-trust-dtd-122299-066487034" TargetMode="External" Id="rId731"/><Relationship Type="http://schemas.openxmlformats.org/officeDocument/2006/relationships/hyperlink" Target="https://www.osherfoundation.org/" TargetMode="External" Id="rId732"/><Relationship Type="http://schemas.openxmlformats.org/officeDocument/2006/relationships/hyperlink" Target="https://grantcue.com/foundations/the-bernard-osher-foundation-942506257" TargetMode="External" Id="rId733"/><Relationship Type="http://schemas.openxmlformats.org/officeDocument/2006/relationships/hyperlink" Target="https://grantcue.com/foundations/bragg-health-foundation-300033989" TargetMode="External" Id="rId734"/><Relationship Type="http://schemas.openxmlformats.org/officeDocument/2006/relationships/hyperlink" Target="https://grantcue.com/foundations/robert-l-oare-jr-charitable-foundation-356724790" TargetMode="External" Id="rId735"/><Relationship Type="http://schemas.openxmlformats.org/officeDocument/2006/relationships/hyperlink" Target="https://grantcue.com/foundations/tf-educational-foundation-611504200" TargetMode="External" Id="rId736"/><Relationship Type="http://schemas.openxmlformats.org/officeDocument/2006/relationships/hyperlink" Target="https://grantcue.com/foundations/malachi-3-foundation-200500539" TargetMode="External" Id="rId737"/><Relationship Type="http://schemas.openxmlformats.org/officeDocument/2006/relationships/hyperlink" Target="https://grantcue.com/foundations/pechter-family-foundation-050618996" TargetMode="External" Id="rId738"/><Relationship Type="http://schemas.openxmlformats.org/officeDocument/2006/relationships/hyperlink" Target="https://grantcue.com/foundations/the-guzik-foundation-770360079" TargetMode="External" Id="rId739"/><Relationship Type="http://schemas.openxmlformats.org/officeDocument/2006/relationships/hyperlink" Target="https://grantcue.com/foundations/told-foundation-275440096" TargetMode="External" Id="rId740"/><Relationship Type="http://schemas.openxmlformats.org/officeDocument/2006/relationships/hyperlink" Target="https://grantcue.com/foundations/the-carol-and-james-collins-foundation-300100019" TargetMode="External" Id="rId741"/><Relationship Type="http://schemas.openxmlformats.org/officeDocument/2006/relationships/hyperlink" Target="https://grantcue.com/foundations/feldman-foundation-ca-473798908" TargetMode="External" Id="rId742"/><Relationship Type="http://schemas.openxmlformats.org/officeDocument/2006/relationships/hyperlink" Target="https://grantcue.com/foundations/the-carol-moss-foundation-954076344" TargetMode="External" Id="rId743"/><Relationship Type="http://schemas.openxmlformats.org/officeDocument/2006/relationships/hyperlink" Target="https://grantcue.com/foundations/munger-charitable-trust-number-one-c-o-william-h-borthwick-276085454" TargetMode="External" Id="rId744"/><Relationship Type="http://schemas.openxmlformats.org/officeDocument/2006/relationships/hyperlink" Target="https://grantcue.com/foundations/the-sheila-dave-and-sherry-gold-foundation-co-jeff-gold-954636060" TargetMode="External" Id="rId745"/><Relationship Type="http://schemas.openxmlformats.org/officeDocument/2006/relationships/hyperlink" Target="https://www.stulsaft.org/" TargetMode="External" Id="rId746"/><Relationship Type="http://schemas.openxmlformats.org/officeDocument/2006/relationships/hyperlink" Target="https://grantcue.com/foundations/the-morris-stulsaft-foundation-946064379" TargetMode="External" Id="rId747"/><Relationship Type="http://schemas.openxmlformats.org/officeDocument/2006/relationships/hyperlink" Target="https://grantcue.com/foundations/the-katherine-and-kamal-agarwal-family-foundation-261463904" TargetMode="External" Id="rId748"/><Relationship Type="http://schemas.openxmlformats.org/officeDocument/2006/relationships/hyperlink" Target="https://grantcue.com/foundations/lowell-berry-foundation-946108391" TargetMode="External" Id="rId749"/><Relationship Type="http://schemas.openxmlformats.org/officeDocument/2006/relationships/hyperlink" Target="http://www.ihf.org/" TargetMode="External" Id="rId750"/><Relationship Type="http://schemas.openxmlformats.org/officeDocument/2006/relationships/hyperlink" Target="https://grantcue.com/foundations/irvine-health-foundation-330141599" TargetMode="External" Id="rId751"/><Relationship Type="http://schemas.openxmlformats.org/officeDocument/2006/relationships/hyperlink" Target="https://grantcue.com/foundations/the-wolverine-foundation-510394484" TargetMode="External" Id="rId752"/><Relationship Type="http://schemas.openxmlformats.org/officeDocument/2006/relationships/hyperlink" Target="https://grantcue.com/foundations/vogt-foundation-814541241" TargetMode="External" Id="rId753"/><Relationship Type="http://schemas.openxmlformats.org/officeDocument/2006/relationships/hyperlink" Target="https://www.gasserfoundation.org/" TargetMode="External" Id="rId754"/><Relationship Type="http://schemas.openxmlformats.org/officeDocument/2006/relationships/hyperlink" Target="https://grantcue.com/foundations/peter-a-and-vernice-h-gasser-foundation-942816159" TargetMode="External" Id="rId755"/><Relationship Type="http://schemas.openxmlformats.org/officeDocument/2006/relationships/hyperlink" Target="https://grantcue.com/foundations/the-naren-and-vinita-gupta-foundation-770388598" TargetMode="External" Id="rId756"/><Relationship Type="http://schemas.openxmlformats.org/officeDocument/2006/relationships/hyperlink" Target="https://tuohyfoundation.org/" TargetMode="External" Id="rId757"/><Relationship Type="http://schemas.openxmlformats.org/officeDocument/2006/relationships/hyperlink" Target="https://grantcue.com/foundations/alice-tweed-tuohy-foundation-956036471" TargetMode="External" Id="rId758"/><Relationship Type="http://schemas.openxmlformats.org/officeDocument/2006/relationships/hyperlink" Target="https://grantcue.com/foundations/tyhko-family-foundation-874129557" TargetMode="External" Id="rId759"/><Relationship Type="http://schemas.openxmlformats.org/officeDocument/2006/relationships/hyperlink" Target="https://grantcue.com/foundations/chambers-family-foundation-770443168" TargetMode="External" Id="rId760"/><Relationship Type="http://schemas.openxmlformats.org/officeDocument/2006/relationships/hyperlink" Target="https://grantcue.com/foundations/the-erwin-rautenberg-foundation-455514206" TargetMode="External" Id="rId761"/><Relationship Type="http://schemas.openxmlformats.org/officeDocument/2006/relationships/hyperlink" Target="https://grantcue.com/foundations/john-gogian-family-foundation-953759369" TargetMode="External" Id="rId762"/><Relationship Type="http://schemas.openxmlformats.org/officeDocument/2006/relationships/hyperlink" Target="https://grantcue.com/foundations/john-and-gwen-smart-foundation-811535437" TargetMode="External" Id="rId763"/><Relationship Type="http://schemas.openxmlformats.org/officeDocument/2006/relationships/hyperlink" Target="https://grantcue.com/foundations/john-and-victoria-tos-family-foundation-inc-455313330" TargetMode="External" Id="rId764"/><Relationship Type="http://schemas.openxmlformats.org/officeDocument/2006/relationships/hyperlink" Target="https://grantcue.com/foundations/egg-foundation-dba-cameron-schrier-foundation-208090285" TargetMode="External" Id="rId765"/><Relationship Type="http://schemas.openxmlformats.org/officeDocument/2006/relationships/hyperlink" Target="https://grantcue.com/foundations/callahan-family-foundation-inc-854325642" TargetMode="External" Id="rId766"/><Relationship Type="http://schemas.openxmlformats.org/officeDocument/2006/relationships/hyperlink" Target="https://www.mcknight.org/programs/the-mcknight-endowment-fund-for-neuroscience/" TargetMode="External" Id="rId767"/><Relationship Type="http://schemas.openxmlformats.org/officeDocument/2006/relationships/hyperlink" Target="https://grantcue.com/foundations/the-mcknight-endowment-fund-for-neuroscience-411563321" TargetMode="External" Id="rId768"/><Relationship Type="http://schemas.openxmlformats.org/officeDocument/2006/relationships/hyperlink" Target="https://grantcue.com/foundations/united-plankton-charitable-trust-206582607" TargetMode="External" Id="rId769"/><Relationship Type="http://schemas.openxmlformats.org/officeDocument/2006/relationships/hyperlink" Target="https://grantcue.com/foundations/womenconnect4good-inc-452978782" TargetMode="External" Id="rId770"/><Relationship Type="http://schemas.openxmlformats.org/officeDocument/2006/relationships/hyperlink" Target="https://kellyfoundationsacramento.org/" TargetMode="External" Id="rId771"/><Relationship Type="http://schemas.openxmlformats.org/officeDocument/2006/relationships/hyperlink" Target="https://grantcue.com/foundations/kelly-foundation-680175739" TargetMode="External" Id="rId772"/><Relationship Type="http://schemas.openxmlformats.org/officeDocument/2006/relationships/hyperlink" Target="https://grantcue.com/foundations/the-lebherz-family-foundation-273048346" TargetMode="External" Id="rId773"/><Relationship Type="http://schemas.openxmlformats.org/officeDocument/2006/relationships/hyperlink" Target="https://grantcue.com/foundations/bluebird-legacy-inc-474762218" TargetMode="External" Id="rId774"/><Relationship Type="http://schemas.openxmlformats.org/officeDocument/2006/relationships/hyperlink" Target="https://grantcue.com/foundations/bob-and-nita-hirsch-family-foundation-954662169" TargetMode="External" Id="rId775"/><Relationship Type="http://schemas.openxmlformats.org/officeDocument/2006/relationships/hyperlink" Target="https://grantcue.com/foundations/the-sita-foundation-260011433" TargetMode="External" Id="rId776"/><Relationship Type="http://schemas.openxmlformats.org/officeDocument/2006/relationships/hyperlink" Target="https://grantcue.com/foundations/the-cortopassi-family-foundation-680232655" TargetMode="External" Id="rId777"/><Relationship Type="http://schemas.openxmlformats.org/officeDocument/2006/relationships/hyperlink" Target="https://grantcue.com/foundations/michelson-philanthropies-inc-872298894" TargetMode="External" Id="rId778"/><Relationship Type="http://schemas.openxmlformats.org/officeDocument/2006/relationships/hyperlink" Target="https://grantcue.com/foundations/mithun-family-foundation-363495071" TargetMode="External" Id="rId779"/><Relationship Type="http://schemas.openxmlformats.org/officeDocument/2006/relationships/hyperlink" Target="https://www.sunshinelady.org/" TargetMode="External" Id="rId780"/><Relationship Type="http://schemas.openxmlformats.org/officeDocument/2006/relationships/hyperlink" Target="https://grantcue.com/foundations/the-sunshine-lady-foundation-inc-561977987" TargetMode="External" Id="rId781"/><Relationship Type="http://schemas.openxmlformats.org/officeDocument/2006/relationships/hyperlink" Target="https://www.isabel.org/" TargetMode="External" Id="rId782"/><Relationship Type="http://schemas.openxmlformats.org/officeDocument/2006/relationships/hyperlink" Target="https://grantcue.com/foundations/the-isabel-foundation-382853004" TargetMode="External" Id="rId783"/><Relationship Type="http://schemas.openxmlformats.org/officeDocument/2006/relationships/hyperlink" Target="https://grantcue.com/foundations/howard-and-irene-levine-family-foundation-954663360" TargetMode="External" Id="rId784"/><Relationship Type="http://schemas.openxmlformats.org/officeDocument/2006/relationships/hyperlink" Target="https://www.sharedearth.org/" TargetMode="External" Id="rId785"/><Relationship Type="http://schemas.openxmlformats.org/officeDocument/2006/relationships/hyperlink" Target="https://grantcue.com/foundations/the-shared-earth-foundation-522151843" TargetMode="External" Id="rId786"/><Relationship Type="http://schemas.openxmlformats.org/officeDocument/2006/relationships/hyperlink" Target="https://grantcue.com/foundations/the-saban-family-foundation-954769273" TargetMode="External" Id="rId787"/><Relationship Type="http://schemas.openxmlformats.org/officeDocument/2006/relationships/hyperlink" Target="https://www.drfund.org/" TargetMode="External" Id="rId788"/><Relationship Type="http://schemas.openxmlformats.org/officeDocument/2006/relationships/hyperlink" Target="https://grantcue.com/foundations/the-david-rockefeller-fund-inc-133533359" TargetMode="External" Id="rId789"/><Relationship Type="http://schemas.openxmlformats.org/officeDocument/2006/relationships/hyperlink" Target="https://grantcue.com/foundations/the-molina-family-foundation-371873999" TargetMode="External" Id="rId790"/><Relationship Type="http://schemas.openxmlformats.org/officeDocument/2006/relationships/hyperlink" Target="https://grantcue.com/foundations/the-james-j-and-sue-femino-foundation-237423792" TargetMode="External" Id="rId791"/><Relationship Type="http://schemas.openxmlformats.org/officeDocument/2006/relationships/hyperlink" Target="https://bridgetrosefoundation.org/" TargetMode="External" Id="rId792"/><Relationship Type="http://schemas.openxmlformats.org/officeDocument/2006/relationships/hyperlink" Target="https://grantcue.com/foundations/the-bridget-rose-foundation-inc-870788291" TargetMode="External" Id="rId793"/><Relationship Type="http://schemas.openxmlformats.org/officeDocument/2006/relationships/hyperlink" Target="https://grantcue.com/foundations/ping-and-amy-chao-family-foundation-206750125" TargetMode="External" Id="rId794"/><Relationship Type="http://schemas.openxmlformats.org/officeDocument/2006/relationships/hyperlink" Target="https://pfoundation.org/" TargetMode="External" Id="rId795"/><Relationship Type="http://schemas.openxmlformats.org/officeDocument/2006/relationships/hyperlink" Target="https://grantcue.com/foundations/pfaffinger-foundation-951661675" TargetMode="External" Id="rId796"/><Relationship Type="http://schemas.openxmlformats.org/officeDocument/2006/relationships/hyperlink" Target="https://grantcue.com/foundations/nancy-and-geoffrey-stack-family-foundation-711019812" TargetMode="External" Id="rId797"/><Relationship Type="http://schemas.openxmlformats.org/officeDocument/2006/relationships/hyperlink" Target="https://grantcue.com/foundations/warren-family-foundation-953201177" TargetMode="External" Id="rId798"/><Relationship Type="http://schemas.openxmlformats.org/officeDocument/2006/relationships/hyperlink" Target="https://www.hindfoundation.org/" TargetMode="External" Id="rId799"/><Relationship Type="http://schemas.openxmlformats.org/officeDocument/2006/relationships/hyperlink" Target="https://grantcue.com/foundations/hind-foundation-205150383" TargetMode="External" Id="rId800"/><Relationship Type="http://schemas.openxmlformats.org/officeDocument/2006/relationships/hyperlink" Target="https://grantcue.com/foundations/nesbitt-foundation-956092682" TargetMode="External" Id="rId801"/><Relationship Type="http://schemas.openxmlformats.org/officeDocument/2006/relationships/hyperlink" Target="https://bancofcal.com/community-reinvestment/" TargetMode="External" Id="rId802"/><Relationship Type="http://schemas.openxmlformats.org/officeDocument/2006/relationships/hyperlink" Target="https://grantcue.com/foundations/banc-of-california-charitable-foundation-812984187" TargetMode="External" Id="rId803"/><Relationship Type="http://schemas.openxmlformats.org/officeDocument/2006/relationships/hyperlink" Target="https://grantcue.com/foundations/1011-foundation-inc-912168491" TargetMode="External" Id="rId804"/><Relationship Type="http://schemas.openxmlformats.org/officeDocument/2006/relationships/hyperlink" Target="https://solovievfoundation.org/" TargetMode="External" Id="rId805"/><Relationship Type="http://schemas.openxmlformats.org/officeDocument/2006/relationships/hyperlink" Target="https://grantcue.com/foundations/the-soloviev-foundation-133614971" TargetMode="External" Id="rId806"/><Relationship Type="http://schemas.openxmlformats.org/officeDocument/2006/relationships/hyperlink" Target="https://grantcue.com/foundations/bcm-foundation-262667384" TargetMode="External" Id="rId807"/><Relationship Type="http://schemas.openxmlformats.org/officeDocument/2006/relationships/hyperlink" Target="https://grantcue.com/foundations/mohammady-foundation-814587860" TargetMode="External" Id="rId808"/><Relationship Type="http://schemas.openxmlformats.org/officeDocument/2006/relationships/hyperlink" Target="https://grantcue.com/foundations/the-crean-foundation-953676334" TargetMode="External" Id="rId809"/><Relationship Type="http://schemas.openxmlformats.org/officeDocument/2006/relationships/hyperlink" Target="https://www.jsbowerfoundation.org/" TargetMode="External" Id="rId810"/><Relationship Type="http://schemas.openxmlformats.org/officeDocument/2006/relationships/hyperlink" Target="https://grantcue.com/foundations/james-s-bower-foundation-770229243" TargetMode="External" Id="rId811"/><Relationship Type="http://schemas.openxmlformats.org/officeDocument/2006/relationships/hyperlink" Target="https://grantcue.com/foundations/the-modglin-family-foundation-330266405" TargetMode="External" Id="rId812"/><Relationship Type="http://schemas.openxmlformats.org/officeDocument/2006/relationships/hyperlink" Target="https://grantcue.com/foundations/tr-edna-wardlaw-charitable-tr-ua-magnolia-trust-company-trustee-586278167" TargetMode="External" Id="rId813"/><Relationship Type="http://schemas.openxmlformats.org/officeDocument/2006/relationships/hyperlink" Target="https://grantcue.com/foundations/sarah-ketterer-family-foundation-466959013" TargetMode="External" Id="rId814"/><Relationship Type="http://schemas.openxmlformats.org/officeDocument/2006/relationships/hyperlink" Target="https://grantcue.com/foundations/fox-family-kalb-foundation-872454838" TargetMode="External" Id="rId815"/><Relationship Type="http://schemas.openxmlformats.org/officeDocument/2006/relationships/hyperlink" Target="https://grantcue.com/foundations/the-simmsmann-family-foundation-311812498" TargetMode="External" Id="rId816"/><Relationship Type="http://schemas.openxmlformats.org/officeDocument/2006/relationships/hyperlink" Target="https://grantcue.com/foundations/ann-and-gordon-getty-foundation-954078340" TargetMode="External" Id="rId817"/><Relationship Type="http://schemas.openxmlformats.org/officeDocument/2006/relationships/hyperlink" Target="https://grantcue.com/foundations/y-and-s-nazarian-family-foundation-954774321" TargetMode="External" Id="rId818"/><Relationship Type="http://schemas.openxmlformats.org/officeDocument/2006/relationships/hyperlink" Target="https://grantcue.com/foundations/lisa-stone-pritzker-family-fund-c-o-frank-rimerman-co-llp-833415647" TargetMode="External" Id="rId819"/><Relationship Type="http://schemas.openxmlformats.org/officeDocument/2006/relationships/hyperlink" Target="https://www.naeducation.org/" TargetMode="External" Id="rId820"/><Relationship Type="http://schemas.openxmlformats.org/officeDocument/2006/relationships/hyperlink" Target="https://grantcue.com/foundations/the-national-academy-of-education-770415802" TargetMode="External" Id="rId821"/><Relationship Type="http://schemas.openxmlformats.org/officeDocument/2006/relationships/hyperlink" Target="https://grantcue.com/foundations/saw-island-foundation-inc-237454106" TargetMode="External" Id="rId822"/><Relationship Type="http://schemas.openxmlformats.org/officeDocument/2006/relationships/hyperlink" Target="https://grantcue.com/foundations/rupert-h-johnson-jr-foundation-rupert-h-johnson-jr-trustee-943170047" TargetMode="External" Id="rId823"/><Relationship Type="http://schemas.openxmlformats.org/officeDocument/2006/relationships/hyperlink" Target="https://grantcue.com/foundations/the-fat-tire-foundation-208066058" TargetMode="External" Id="rId824"/><Relationship Type="http://schemas.openxmlformats.org/officeDocument/2006/relationships/hyperlink" Target="https://grantcue.com/foundations/seed-fund-ua-121991-366980564" TargetMode="External" Id="rId825"/><Relationship Type="http://schemas.openxmlformats.org/officeDocument/2006/relationships/hyperlink" Target="https://grantcue.com/foundations/the-vadasz-family-foundation-770469457" TargetMode="External" Id="rId826"/><Relationship Type="http://schemas.openxmlformats.org/officeDocument/2006/relationships/hyperlink" Target="https://grantcue.com/foundations/the-kennedy-foundation-330719806" TargetMode="External" Id="rId827"/><Relationship Type="http://schemas.openxmlformats.org/officeDocument/2006/relationships/hyperlink" Target="https://grantcue.com/foundations/pinetops-foundation-460477322" TargetMode="External" Id="rId828"/><Relationship Type="http://schemas.openxmlformats.org/officeDocument/2006/relationships/hyperlink" Target="https://www.mosherfoundation.org/" TargetMode="External" Id="rId829"/><Relationship Type="http://schemas.openxmlformats.org/officeDocument/2006/relationships/hyperlink" Target="https://grantcue.com/foundations/mosher-foundation-956037266" TargetMode="External" Id="rId830"/><Relationship Type="http://schemas.openxmlformats.org/officeDocument/2006/relationships/hyperlink" Target="https://grantcue.com/foundations/avatar-alliance-foundation-274287118" TargetMode="External" Id="rId831"/><Relationship Type="http://schemas.openxmlformats.org/officeDocument/2006/relationships/hyperlink" Target="https://grantcue.com/foundations/the-simsmaes-foundation-inc-680575207" TargetMode="External" Id="rId832"/><Relationship Type="http://schemas.openxmlformats.org/officeDocument/2006/relationships/hyperlink" Target="https://grantcue.com/foundations/beavers-charitable-trust-953605104" TargetMode="External" Id="rId833"/><Relationship Type="http://schemas.openxmlformats.org/officeDocument/2006/relationships/hyperlink" Target="https://grantcue.com/foundations/marvin-buzz-oates-charitable-foundation-261481981" TargetMode="External" Id="rId834"/><Relationship Type="http://schemas.openxmlformats.org/officeDocument/2006/relationships/hyperlink" Target="https://grantcue.com/foundations/the-tyrone-heritage-foundation-770516597" TargetMode="External" Id="rId835"/><Relationship Type="http://schemas.openxmlformats.org/officeDocument/2006/relationships/hyperlink" Target="https://grantcue.com/foundations/laloo-vision-inc-954415118" TargetMode="External" Id="rId836"/><Relationship Type="http://schemas.openxmlformats.org/officeDocument/2006/relationships/hyperlink" Target="https://grantcue.com/foundations/the-shelby-and-frederick-gans-foundation-263209213" TargetMode="External" Id="rId837"/><Relationship Type="http://schemas.openxmlformats.org/officeDocument/2006/relationships/hyperlink" Target="https://grantcue.com/foundations/thank-you-dad-foundation-202396242" TargetMode="External" Id="rId838"/><Relationship Type="http://schemas.openxmlformats.org/officeDocument/2006/relationships/hyperlink" Target="https://grantcue.com/foundations/the-todd-and-doris-ahlsten-foundation-821980761" TargetMode="External" Id="rId839"/><Relationship Type="http://schemas.openxmlformats.org/officeDocument/2006/relationships/hyperlink" Target="https://grantcue.com/foundations/kroner-family-foundation-205852031" TargetMode="External" Id="rId840"/><Relationship Type="http://schemas.openxmlformats.org/officeDocument/2006/relationships/hyperlink" Target="https://grantcue.com/foundations/bob-and-marie-gallo-foundation-912048972" TargetMode="External" Id="rId841"/><Relationship Type="http://schemas.openxmlformats.org/officeDocument/2006/relationships/hyperlink" Target="https://grantcue.com/foundations/marks-family-foundation-770500312" TargetMode="External" Id="rId842"/><Relationship Type="http://schemas.openxmlformats.org/officeDocument/2006/relationships/hyperlink" Target="https://grantcue.com/foundations/lon-v-smith-foundation-956045384" TargetMode="External" Id="rId843"/><Relationship Type="http://schemas.openxmlformats.org/officeDocument/2006/relationships/hyperlink" Target="https://grantcue.com/foundations/the-jem-project-843344588" TargetMode="External" Id="rId844"/><Relationship Type="http://schemas.openxmlformats.org/officeDocument/2006/relationships/hyperlink" Target="https://grantcue.com/foundations/the-milstein-family-foundation-954824595" TargetMode="External" Id="rId845"/><Relationship Type="http://schemas.openxmlformats.org/officeDocument/2006/relationships/hyperlink" Target="https://grantcue.com/foundations/schlinger-family-foundation-522390970" TargetMode="External" Id="rId846"/><Relationship Type="http://schemas.openxmlformats.org/officeDocument/2006/relationships/hyperlink" Target="https://grantcue.com/foundations/rosenthal-family-foundation-262982710" TargetMode="External" Id="rId847"/><Relationship Type="http://schemas.openxmlformats.org/officeDocument/2006/relationships/hyperlink" Target="https://grantcue.com/foundations/the-jack-h-brown-family-foundation-821342410" TargetMode="External" Id="rId848"/><Relationship Type="http://schemas.openxmlformats.org/officeDocument/2006/relationships/hyperlink" Target="https://grantcue.com/foundations/albatross-foundation-208064368" TargetMode="External" Id="rId849"/><Relationship Type="http://schemas.openxmlformats.org/officeDocument/2006/relationships/hyperlink" Target="https://grantcue.com/foundations/forest-creatures-foundation-ltd-651295226" TargetMode="External" Id="rId850"/><Relationship Type="http://schemas.openxmlformats.org/officeDocument/2006/relationships/hyperlink" Target="https://grantcue.com/foundations/chamberlin-education-foundation-c-o-stephen-w-and-susan-c-chamberlin-844690334" TargetMode="External" Id="rId851"/><Relationship Type="http://schemas.openxmlformats.org/officeDocument/2006/relationships/hyperlink" Target="https://grantcue.com/foundations/the-mcgrath-family-foundation-330395053" TargetMode="External" Id="rId852"/><Relationship Type="http://schemas.openxmlformats.org/officeDocument/2006/relationships/hyperlink" Target="https://www.wlsspencerfoundation.org/" TargetMode="External" Id="rId853"/><Relationship Type="http://schemas.openxmlformats.org/officeDocument/2006/relationships/hyperlink" Target="https://grantcue.com/foundations/the-wls-spencer-foundation-133799186" TargetMode="External" Id="rId854"/><Relationship Type="http://schemas.openxmlformats.org/officeDocument/2006/relationships/hyperlink" Target="https://grantcue.com/foundations/gerald-m-kline-family-foundation-c-o-john-brychel-cpa-943316362" TargetMode="External" Id="rId855"/><Relationship Type="http://schemas.openxmlformats.org/officeDocument/2006/relationships/hyperlink" Target="https://grantcue.com/foundations/ella-fitzgerald-charitable-foundation-954419236" TargetMode="External" Id="rId856"/><Relationship Type="http://schemas.openxmlformats.org/officeDocument/2006/relationships/hyperlink" Target="https://grantcue.com/foundations/mortimer-and-mimi-levitt-foundation-inc-136204678" TargetMode="External" Id="rId857"/><Relationship Type="http://schemas.openxmlformats.org/officeDocument/2006/relationships/hyperlink" Target="https://grantcue.com/foundations/lee-and-luis-lainer-family-foundation-260494276" TargetMode="External" Id="rId858"/><Relationship Type="http://schemas.openxmlformats.org/officeDocument/2006/relationships/hyperlink" Target="https://grantcue.com/foundations/the-coeta-and-donald-barker-foundation-930698411" TargetMode="External" Id="rId859"/><Relationship Type="http://schemas.openxmlformats.org/officeDocument/2006/relationships/hyperlink" Target="https://www.ueberroth.org/" TargetMode="External" Id="rId860"/><Relationship Type="http://schemas.openxmlformats.org/officeDocument/2006/relationships/hyperlink" Target="https://grantcue.com/foundations/ueberroth-family-foundation-330078919" TargetMode="External" Id="rId861"/><Relationship Type="http://schemas.openxmlformats.org/officeDocument/2006/relationships/hyperlink" Target="https://grantcue.com/foundations/the-john-c-mithun-foundation-454228213" TargetMode="External" Id="rId862"/><Relationship Type="http://schemas.openxmlformats.org/officeDocument/2006/relationships/hyperlink" Target="https://grantcue.com/foundations/oarsmen-foundation-330754362" TargetMode="External" Id="rId863"/><Relationship Type="http://schemas.openxmlformats.org/officeDocument/2006/relationships/hyperlink" Target="https://grantcue.com/foundations/thomas-p-raley-foundation-680358149" TargetMode="External" Id="rId864"/><Relationship Type="http://schemas.openxmlformats.org/officeDocument/2006/relationships/hyperlink" Target="https://www.themartinfoundation.org/" TargetMode="External" Id="rId865"/><Relationship Type="http://schemas.openxmlformats.org/officeDocument/2006/relationships/hyperlink" Target="https://grantcue.com/foundations/george-and-miriam-martin-foundation-232828201" TargetMode="External" Id="rId866"/><Relationship Type="http://schemas.openxmlformats.org/officeDocument/2006/relationships/hyperlink" Target="https://grantcue.com/foundations/paul-and-nicole-ricci-family-foundation-inc-454102455" TargetMode="External" Id="rId867"/><Relationship Type="http://schemas.openxmlformats.org/officeDocument/2006/relationships/hyperlink" Target="https://grantcue.com/foundations/richard-c-seaver-1978-trust-953311102" TargetMode="External" Id="rId868"/><Relationship Type="http://schemas.openxmlformats.org/officeDocument/2006/relationships/hyperlink" Target="https://grantcue.com/foundations/peery-foundation-942460894" TargetMode="External" Id="rId869"/><Relationship Type="http://schemas.openxmlformats.org/officeDocument/2006/relationships/hyperlink" Target="https://grantcue.com/foundations/paek-family-foundation-874086196" TargetMode="External" Id="rId870"/><Relationship Type="http://schemas.openxmlformats.org/officeDocument/2006/relationships/hyperlink" Target="https://grantcue.com/foundations/the-ramesh-and-kalpana-bhatia-family-foundation-205345499" TargetMode="External" Id="rId871"/><Relationship Type="http://schemas.openxmlformats.org/officeDocument/2006/relationships/hyperlink" Target="https://grantcue.com/foundations/luberski-family-foundation-inc-263187239" TargetMode="External" Id="rId872"/><Relationship Type="http://schemas.openxmlformats.org/officeDocument/2006/relationships/hyperlink" Target="https://grantcue.com/foundations/manela-brothers-foundation-inc-453980097" TargetMode="External" Id="rId873"/><Relationship Type="http://schemas.openxmlformats.org/officeDocument/2006/relationships/hyperlink" Target="https://grantcue.com/foundations/gatherer-family-foundation-954669010" TargetMode="External" Id="rId874"/><Relationship Type="http://schemas.openxmlformats.org/officeDocument/2006/relationships/hyperlink" Target="https://grantcue.com/foundations/ric-and-suzanne-kayne-foundation-954124379" TargetMode="External" Id="rId875"/><Relationship Type="http://schemas.openxmlformats.org/officeDocument/2006/relationships/hyperlink" Target="https://www.dreyfus.org/" TargetMode="External" Id="rId876"/><Relationship Type="http://schemas.openxmlformats.org/officeDocument/2006/relationships/hyperlink" Target="https://grantcue.com/foundations/the-camille-and-henry-dreyfus-foundation-inc-135570117" TargetMode="External" Id="rId877"/><Relationship Type="http://schemas.openxmlformats.org/officeDocument/2006/relationships/hyperlink" Target="https://grantcue.com/foundations/avery-tsui-foundation-656431837" TargetMode="External" Id="rId878"/><Relationship Type="http://schemas.openxmlformats.org/officeDocument/2006/relationships/hyperlink" Target="https://grantcue.com/foundations/john-s-kiewit-memorial-foundation-954794542" TargetMode="External" Id="rId879"/><Relationship Type="http://schemas.openxmlformats.org/officeDocument/2006/relationships/hyperlink" Target="https://grantcue.com/foundations/paul-bechtner-foundation-c-o-paul-c-weaver-363973429" TargetMode="External" Id="rId880"/><Relationship Type="http://schemas.openxmlformats.org/officeDocument/2006/relationships/hyperlink" Target="https://www.firedoll.org/" TargetMode="External" Id="rId881"/><Relationship Type="http://schemas.openxmlformats.org/officeDocument/2006/relationships/hyperlink" Target="https://grantcue.com/foundations/firedoll-foundation-943301999" TargetMode="External" Id="rId882"/><Relationship Type="http://schemas.openxmlformats.org/officeDocument/2006/relationships/hyperlink" Target="https://grantcue.com/foundations/elizabeth-and-ihab-massoud-family-foundation-462495320" TargetMode="External" Id="rId883"/><Relationship Type="http://schemas.openxmlformats.org/officeDocument/2006/relationships/hyperlink" Target="https://grantcue.com/foundations/schlinger-chrisman-foundation-northern-trust-company-trustee-270096038" TargetMode="External" Id="rId884"/><Relationship Type="http://schemas.openxmlformats.org/officeDocument/2006/relationships/hyperlink" Target="https://grantcue.com/foundations/unfi-foundation-455023490" TargetMode="External" Id="rId885"/><Relationship Type="http://schemas.openxmlformats.org/officeDocument/2006/relationships/hyperlink" Target="https://grantcue.com/foundations/jay-and-deanie-stein-foundation-trust-311585141" TargetMode="External" Id="rId886"/><Relationship Type="http://schemas.openxmlformats.org/officeDocument/2006/relationships/hyperlink" Target="https://www.versacare.org/" TargetMode="External" Id="rId887"/><Relationship Type="http://schemas.openxmlformats.org/officeDocument/2006/relationships/hyperlink" Target="https://grantcue.com/foundations/versacare-inc-330052434" TargetMode="External" Id="rId888"/><Relationship Type="http://schemas.openxmlformats.org/officeDocument/2006/relationships/hyperlink" Target="https://grantcue.com/foundations/gary-a-hansberger-foundation-273646476" TargetMode="External" Id="rId889"/><Relationship Type="http://schemas.openxmlformats.org/officeDocument/2006/relationships/hyperlink" Target="https://grantcue.com/foundations/carlsen-muir-family-foundation-823157713" TargetMode="External" Id="rId890"/><Relationship Type="http://schemas.openxmlformats.org/officeDocument/2006/relationships/hyperlink" Target="https://grantcue.com/foundations/lakeside-foundation-c-o-pitcairn-946066229" TargetMode="External" Id="rId891"/><Relationship Type="http://schemas.openxmlformats.org/officeDocument/2006/relationships/hyperlink" Target="https://grantcue.com/foundations/laurie-c-mcgrath-foundation-843696962" TargetMode="External" Id="rId892"/><Relationship Type="http://schemas.openxmlformats.org/officeDocument/2006/relationships/hyperlink" Target="https://grantcue.com/foundations/renee-b-fisher-foundation-inc-060952015" TargetMode="External" Id="rId893"/><Relationship Type="http://schemas.openxmlformats.org/officeDocument/2006/relationships/hyperlink" Target="https://grantcue.com/foundations/c-and-r-newman-family-foundation-680661680" TargetMode="External" Id="rId894"/><Relationship Type="http://schemas.openxmlformats.org/officeDocument/2006/relationships/hyperlink" Target="https://grantcue.com/foundations/the-silver-lining-foundation-943285094" TargetMode="External" Id="rId895"/><Relationship Type="http://schemas.openxmlformats.org/officeDocument/2006/relationships/hyperlink" Target="https://grantcue.com/foundations/c-and-a-johnson-family-foundation-474003028" TargetMode="External" Id="rId896"/><Relationship Type="http://schemas.openxmlformats.org/officeDocument/2006/relationships/hyperlink" Target="https://grantcue.com/foundations/john-c-hench-foundation-954308746" TargetMode="External" Id="rId897"/><Relationship Type="http://schemas.openxmlformats.org/officeDocument/2006/relationships/hyperlink" Target="https://grantcue.com/foundations/kodama-foundation-932977992" TargetMode="External" Id="rId898"/><Relationship Type="http://schemas.openxmlformats.org/officeDocument/2006/relationships/hyperlink" Target="https://www.swefoundation.org/" TargetMode="External" Id="rId899"/><Relationship Type="http://schemas.openxmlformats.org/officeDocument/2006/relationships/hyperlink" Target="https://grantcue.com/foundations/stanley-w-ekstrom-foundation-inc-203198081" TargetMode="External" Id="rId900"/><Relationship Type="http://schemas.openxmlformats.org/officeDocument/2006/relationships/hyperlink" Target="https://grantcue.com/foundations/lafetra-foundation-954380652" TargetMode="External" Id="rId901"/><Relationship Type="http://schemas.openxmlformats.org/officeDocument/2006/relationships/hyperlink" Target="https://grantcue.com/foundations/chime-scholars-foundation-881599060" TargetMode="External" Id="rId902"/><Relationship Type="http://schemas.openxmlformats.org/officeDocument/2006/relationships/hyperlink" Target="https://grantcue.com/foundations/trichell-family-foundation-843984149" TargetMode="External" Id="rId903"/><Relationship Type="http://schemas.openxmlformats.org/officeDocument/2006/relationships/hyperlink" Target="https://grantcue.com/foundations/goldhirsh-yellin-foundation-inc-272968092" TargetMode="External" Id="rId904"/><Relationship Type="http://schemas.openxmlformats.org/officeDocument/2006/relationships/hyperlink" Target="https://grantcue.com/foundations/greene-van-arsdale-foundation-co-kkr-accounting-services-llc-943254854" TargetMode="External" Id="rId905"/><Relationship Type="http://schemas.openxmlformats.org/officeDocument/2006/relationships/hyperlink" Target="https://grantcue.com/foundations/reissa-foundation-477315939" TargetMode="External" Id="rId906"/><Relationship Type="http://schemas.openxmlformats.org/officeDocument/2006/relationships/hyperlink" Target="https://grantcue.com/foundations/m-and-l-hong-foundation-836345283" TargetMode="External" Id="rId907"/><Relationship Type="http://schemas.openxmlformats.org/officeDocument/2006/relationships/hyperlink" Target="https://grantcue.com/foundations/dunn-family-charitable-foundation-c-o-ahi-lhf-043251269" TargetMode="External" Id="rId908"/><Relationship Type="http://schemas.openxmlformats.org/officeDocument/2006/relationships/hyperlink" Target="https://grantcue.com/foundations/floradon-foundation-330640460" TargetMode="External" Id="rId909"/><Relationship Type="http://schemas.openxmlformats.org/officeDocument/2006/relationships/hyperlink" Target="https://grantcue.com/foundations/outrageous-foundation-inc-c-o-robert-mcgrath-942474423" TargetMode="External" Id="rId910"/><Relationship Type="http://schemas.openxmlformats.org/officeDocument/2006/relationships/hyperlink" Target="https://grantcue.com/foundations/del-corazon-205553069" TargetMode="External" Id="rId911"/><Relationship Type="http://schemas.openxmlformats.org/officeDocument/2006/relationships/hyperlink" Target="https://grantcue.com/foundations/berkshire-foundation-770438710" TargetMode="External" Id="rId912"/><Relationship Type="http://schemas.openxmlformats.org/officeDocument/2006/relationships/hyperlink" Target="https://grantcue.com/foundations/mayr-george-h-main-956062009" TargetMode="External" Id="rId913"/><Relationship Type="http://schemas.openxmlformats.org/officeDocument/2006/relationships/hyperlink" Target="https://grantcue.com/foundations/leichtag-foundation-330466189" TargetMode="External" Id="rId914"/><Relationship Type="http://schemas.openxmlformats.org/officeDocument/2006/relationships/hyperlink" Target="https://grantcue.com/foundations/simha-and-sara-lainer-family-foundation-956962300" TargetMode="External" Id="rId915"/><Relationship Type="http://schemas.openxmlformats.org/officeDocument/2006/relationships/hyperlink" Target="https://grantcue.com/foundations/reiner-family-foundation-832977967" TargetMode="External" Id="rId916"/><Relationship Type="http://schemas.openxmlformats.org/officeDocument/2006/relationships/hyperlink" Target="https://grantcue.com/foundations/bowen-h-and-janice-arthur-mccoy-charitable-foundation-954247192" TargetMode="External" Id="rId917"/><Relationship Type="http://schemas.openxmlformats.org/officeDocument/2006/relationships/hyperlink" Target="https://grantcue.com/foundations/houston-family-foundation-203853573" TargetMode="External" Id="rId918"/><Relationship Type="http://schemas.openxmlformats.org/officeDocument/2006/relationships/hyperlink" Target="https://grantcue.com/foundations/the-george-and-dale-cavalletto-charities-776192290" TargetMode="External" Id="rId919"/><Relationship Type="http://schemas.openxmlformats.org/officeDocument/2006/relationships/hyperlink" Target="https://grantcue.com/foundations/melza-m-and-frank-theodore-barr-foundation-inc-200301511" TargetMode="External" Id="rId920"/><Relationship Type="http://schemas.openxmlformats.org/officeDocument/2006/relationships/hyperlink" Target="https://grantcue.com/foundations/the-miner-anderson-family-foundation-261119005" TargetMode="External" Id="rId921"/><Relationship Type="http://schemas.openxmlformats.org/officeDocument/2006/relationships/hyperlink" Target="https://grantcue.com/foundations/the-little-one-foundation-c-o-bessemer-trust-company-456398647" TargetMode="External" Id="rId922"/><Relationship Type="http://schemas.openxmlformats.org/officeDocument/2006/relationships/hyperlink" Target="https://grantcue.com/foundations/prologis-foundation-364439409" TargetMode="External" Id="rId923"/><Relationship Type="http://schemas.openxmlformats.org/officeDocument/2006/relationships/hyperlink" Target="https://grantcue.com/foundations/lloyd-e-rigler-lawrence-e-deutsch-foundation-956155653" TargetMode="External" Id="rId924"/><Relationship Type="http://schemas.openxmlformats.org/officeDocument/2006/relationships/hyperlink" Target="https://grantcue.com/foundations/arjay-r-and-frances-f-miller-foundation-386082895" TargetMode="External" Id="rId925"/><Relationship Type="http://schemas.openxmlformats.org/officeDocument/2006/relationships/hyperlink" Target="https://grantcue.com/foundations/the-crary-social-ecology-fund-260667193" TargetMode="External" Id="rId926"/><Relationship Type="http://schemas.openxmlformats.org/officeDocument/2006/relationships/hyperlink" Target="https://grantcue.com/foundations/bickerstaff-family-foundation-954819633" TargetMode="External" Id="rId927"/><Relationship Type="http://schemas.openxmlformats.org/officeDocument/2006/relationships/hyperlink" Target="https://grantcue.com/foundations/the-maurice-marciano-family-foundation-680661384" TargetMode="External" Id="rId928"/><Relationship Type="http://schemas.openxmlformats.org/officeDocument/2006/relationships/hyperlink" Target="https://grantcue.com/foundations/the-giant-steps-foundation-522069841" TargetMode="External" Id="rId929"/><Relationship Type="http://schemas.openxmlformats.org/officeDocument/2006/relationships/hyperlink" Target="https://grantcue.com/foundations/the-kling-family-foundation-336272913" TargetMode="External" Id="rId930"/><Relationship Type="http://schemas.openxmlformats.org/officeDocument/2006/relationships/hyperlink" Target="https://www.cehcf.org/" TargetMode="External" Id="rId931"/><Relationship Type="http://schemas.openxmlformats.org/officeDocument/2006/relationships/hyperlink" Target="https://grantcue.com/foundations/clarence-e-heller-charitable-foundation-942814266" TargetMode="External" Id="rId932"/><Relationship Type="http://schemas.openxmlformats.org/officeDocument/2006/relationships/hyperlink" Target="https://grantcue.com/foundations/maurice-amado-foundation-956041700" TargetMode="External" Id="rId933"/><Relationship Type="http://schemas.openxmlformats.org/officeDocument/2006/relationships/hyperlink" Target="https://grantcue.com/foundations/fooksman-family-foundation-832645305" TargetMode="External" Id="rId934"/><Relationship Type="http://schemas.openxmlformats.org/officeDocument/2006/relationships/hyperlink" Target="https://www.hiddenleaf.org/" TargetMode="External" Id="rId935"/><Relationship Type="http://schemas.openxmlformats.org/officeDocument/2006/relationships/hyperlink" Target="https://grantcue.com/foundations/hidden-leaf-foundation-352338463" TargetMode="External" Id="rId936"/><Relationship Type="http://schemas.openxmlformats.org/officeDocument/2006/relationships/hyperlink" Target="https://grantcue.com/foundations/zander-family-foundation-inc-882612062" TargetMode="External" Id="rId937"/><Relationship Type="http://schemas.openxmlformats.org/officeDocument/2006/relationships/hyperlink" Target="https://grantcue.com/foundations/baptist-service-corporation-237170092" TargetMode="External" Id="rId938"/><Relationship Type="http://schemas.openxmlformats.org/officeDocument/2006/relationships/hyperlink" Target="https://grantcue.com/foundations/the-passport-foundation-261580196" TargetMode="External" Id="rId939"/><Relationship Type="http://schemas.openxmlformats.org/officeDocument/2006/relationships/hyperlink" Target="https://grantcue.com/foundations/beagle-charitable-foundation-c-o-kuehnis-and-associates-cpas-llp-770529181" TargetMode="External" Id="rId940"/><Relationship Type="http://schemas.openxmlformats.org/officeDocument/2006/relationships/hyperlink" Target="https://grantcue.com/foundations/the-violich-family-foundation-943270861" TargetMode="External" Id="rId941"/><Relationship Type="http://schemas.openxmlformats.org/officeDocument/2006/relationships/hyperlink" Target="https://grantcue.com/foundations/jw-sefton-foundation-951513384" TargetMode="External" Id="rId942"/><Relationship Type="http://schemas.openxmlformats.org/officeDocument/2006/relationships/hyperlink" Target="https://grantcue.com/foundations/the-chi-li-pao-foundation-usa-c-o-alan-c-yeung-md-825146151" TargetMode="External" Id="rId943"/><Relationship Type="http://schemas.openxmlformats.org/officeDocument/2006/relationships/hyperlink" Target="https://grantcue.com/foundations/the-beverly-foundation-411958161" TargetMode="External" Id="rId944"/><Relationship Type="http://schemas.openxmlformats.org/officeDocument/2006/relationships/hyperlink" Target="https://grantcue.com/foundations/god-only-knows-foundation-a-nevada-nonprofit-organization-271537927" TargetMode="External" Id="rId945"/><Relationship Type="http://schemas.openxmlformats.org/officeDocument/2006/relationships/hyperlink" Target="https://grantcue.com/foundations/elia-philanthropies-fka-the-kiva-foundation-043428609" TargetMode="External" Id="rId946"/><Relationship Type="http://schemas.openxmlformats.org/officeDocument/2006/relationships/hyperlink" Target="https://grantcue.com/foundations/angelo-l-stagnaro-1st-restated-2017-charitable-trust-843183404" TargetMode="External" Id="rId947"/><Relationship Type="http://schemas.openxmlformats.org/officeDocument/2006/relationships/hyperlink" Target="https://grantcue.com/foundations/brt-charitable-foundation-842541048" TargetMode="External" Id="rId948"/><Relationship Type="http://schemas.openxmlformats.org/officeDocument/2006/relationships/hyperlink" Target="https://grantcue.com/foundations/the-smittcamp-family-foundation-770343026" TargetMode="External" Id="rId949"/><Relationship Type="http://schemas.openxmlformats.org/officeDocument/2006/relationships/hyperlink" Target="https://grantcue.com/foundations/the-stanley-and-joyce-black-family-foundation-954259961" TargetMode="External" Id="rId950"/><Relationship Type="http://schemas.openxmlformats.org/officeDocument/2006/relationships/hyperlink" Target="https://grantcue.com/foundations/the-donald-e-and-delia-b-baxter-foundation-956029555" TargetMode="External" Id="rId951"/><Relationship Type="http://schemas.openxmlformats.org/officeDocument/2006/relationships/hyperlink" Target="https://www.shortino.org/" TargetMode="External" Id="rId952"/><Relationship Type="http://schemas.openxmlformats.org/officeDocument/2006/relationships/hyperlink" Target="https://grantcue.com/foundations/leo-m-shortino-family-foundation-680237238" TargetMode="External" Id="rId953"/><Relationship Type="http://schemas.openxmlformats.org/officeDocument/2006/relationships/hyperlink" Target="https://grantcue.com/foundations/global-glow-452738854" TargetMode="External" Id="rId954"/><Relationship Type="http://schemas.openxmlformats.org/officeDocument/2006/relationships/hyperlink" Target="https://grantcue.com/foundations/the-louis-and-harold-price-foundation-inc-384160848" TargetMode="External" Id="rId955"/><Relationship Type="http://schemas.openxmlformats.org/officeDocument/2006/relationships/hyperlink" Target="https://grantcue.com/foundations/jack-and-gitta-nagel-foundation-956120640" TargetMode="External" Id="rId956"/><Relationship Type="http://schemas.openxmlformats.org/officeDocument/2006/relationships/hyperlink" Target="https://grantcue.com/foundations/bhupat-and-jyoti-mehta-family-foundation-760522455" TargetMode="External" Id="rId957"/><Relationship Type="http://schemas.openxmlformats.org/officeDocument/2006/relationships/hyperlink" Target="https://grantcue.com/foundations/la-centra-sumerlin-foundation-770416683" TargetMode="External" Id="rId958"/><Relationship Type="http://schemas.openxmlformats.org/officeDocument/2006/relationships/hyperlink" Target="https://grantcue.com/foundations/the-lipman-family-foundation-inc-136066963" TargetMode="External" Id="rId959"/><Relationship Type="http://schemas.openxmlformats.org/officeDocument/2006/relationships/hyperlink" Target="https://grantcue.com/foundations/the-sue-and-bob-mccollum-family-foundation-843024857" TargetMode="External" Id="rId960"/><Relationship Type="http://schemas.openxmlformats.org/officeDocument/2006/relationships/hyperlink" Target="https://grantcue.com/foundations/ck-and-kay-ho-foundation-205291583" TargetMode="External" Id="rId961"/><Relationship Type="http://schemas.openxmlformats.org/officeDocument/2006/relationships/hyperlink" Target="https://grantcue.com/foundations/david-w-hearst-jr-foundation-843104245" TargetMode="External" Id="rId962"/><Relationship Type="http://schemas.openxmlformats.org/officeDocument/2006/relationships/hyperlink" Target="https://grantcue.com/foundations/gig-foundation-inc-863264211" TargetMode="External" Id="rId963"/><Relationship Type="http://schemas.openxmlformats.org/officeDocument/2006/relationships/hyperlink" Target="https://grantcue.com/foundations/wurwand-foundation-474821139" TargetMode="External" Id="rId964"/><Relationship Type="http://schemas.openxmlformats.org/officeDocument/2006/relationships/hyperlink" Target="https://mccunefoundation.org/" TargetMode="External" Id="rId965"/><Relationship Type="http://schemas.openxmlformats.org/officeDocument/2006/relationships/hyperlink" Target="https://grantcue.com/foundations/the-mccune-foundation-770242953" TargetMode="External" Id="rId966"/><Relationship Type="http://schemas.openxmlformats.org/officeDocument/2006/relationships/hyperlink" Target="https://grantcue.com/foundations/robert-and-shirley-harris-family-foundation-680121965" TargetMode="External" Id="rId967"/><Relationship Type="http://schemas.openxmlformats.org/officeDocument/2006/relationships/hyperlink" Target="https://grantcue.com/foundations/janki-foundation-823774059" TargetMode="External" Id="rId968"/><Relationship Type="http://schemas.openxmlformats.org/officeDocument/2006/relationships/hyperlink" Target="https://grantcue.com/foundations/ray-r-irani-and-ghada-raslan-irani-foundation-486394885" TargetMode="External" Id="rId969"/><Relationship Type="http://schemas.openxmlformats.org/officeDocument/2006/relationships/hyperlink" Target="https://grantcue.com/foundations/minerd-foundation-inc-c-o-robert-fedoris-461615023" TargetMode="External" Id="rId970"/><Relationship Type="http://schemas.openxmlformats.org/officeDocument/2006/relationships/hyperlink" Target="https://grantcue.com/foundations/achilles-foundation-203849784" TargetMode="External" Id="rId971"/><Relationship Type="http://schemas.openxmlformats.org/officeDocument/2006/relationships/hyperlink" Target="https://www.knowlesteachers.org/" TargetMode="External" Id="rId972"/><Relationship Type="http://schemas.openxmlformats.org/officeDocument/2006/relationships/hyperlink" Target="https://grantcue.com/foundations/janet-h-and-c-harry-knowles-foundation-inc-a-k-a-knowles-teacher-initiative-010485964" TargetMode="External" Id="rId973"/><Relationship Type="http://schemas.openxmlformats.org/officeDocument/2006/relationships/hyperlink" Target="https://grantcue.com/foundations/shenandoah-foundation-c-o-frank-rimerman-and-co-llp-941675019" TargetMode="External" Id="rId974"/><Relationship Type="http://schemas.openxmlformats.org/officeDocument/2006/relationships/hyperlink" Target="https://grantcue.com/foundations/natem-foundation-inc-271345897" TargetMode="External" Id="rId975"/><Relationship Type="http://schemas.openxmlformats.org/officeDocument/2006/relationships/hyperlink" Target="https://grantcue.com/foundations/warmenhoven-family-foundation-205834839" TargetMode="External" Id="rId976"/><Relationship Type="http://schemas.openxmlformats.org/officeDocument/2006/relationships/hyperlink" Target="https://towbesfoundation.org/" TargetMode="External" Id="rId977"/><Relationship Type="http://schemas.openxmlformats.org/officeDocument/2006/relationships/hyperlink" Target="https://grantcue.com/foundations/towbes-foundation-953519577" TargetMode="External" Id="rId978"/><Relationship Type="http://schemas.openxmlformats.org/officeDocument/2006/relationships/hyperlink" Target="https://www.sierrahealth.org/" TargetMode="External" Id="rId979"/><Relationship Type="http://schemas.openxmlformats.org/officeDocument/2006/relationships/hyperlink" Target="https://grantcue.com/foundations/sierra-health-foundation-680050036" TargetMode="External" Id="rId980"/><Relationship Type="http://schemas.openxmlformats.org/officeDocument/2006/relationships/hyperlink" Target="https://grantcue.com/foundations/the-shanbrom-family-foundation-c-o-william-j-shanbrom-770518326" TargetMode="External" Id="rId981"/><Relationship Type="http://schemas.openxmlformats.org/officeDocument/2006/relationships/hyperlink" Target="https://grantcue.com/foundations/brett-torino-foundation-880509840" TargetMode="External" Id="rId982"/><Relationship Type="http://schemas.openxmlformats.org/officeDocument/2006/relationships/hyperlink" Target="https://grantcue.com/foundations/the-hastings-foundation-951642370" TargetMode="External" Id="rId983"/><Relationship Type="http://schemas.openxmlformats.org/officeDocument/2006/relationships/hyperlink" Target="https://grantcue.com/foundations/the-midgley-foundation-c-o-alan-whitman-251902771" TargetMode="External" Id="rId984"/><Relationship Type="http://schemas.openxmlformats.org/officeDocument/2006/relationships/hyperlink" Target="https://grantcue.com/foundations/bloomfield-family-foundation-206156014" TargetMode="External" Id="rId985"/><Relationship Type="http://schemas.openxmlformats.org/officeDocument/2006/relationships/hyperlink" Target="https://grantcue.com/foundations/bear-gulch-foundation-510355031" TargetMode="External" Id="rId986"/><Relationship Type="http://schemas.openxmlformats.org/officeDocument/2006/relationships/hyperlink" Target="https://grantcue.com/foundations/otis-and-bettina-chandler-foundation-452747625" TargetMode="External" Id="rId987"/><Relationship Type="http://schemas.openxmlformats.org/officeDocument/2006/relationships/hyperlink" Target="https://grantcue.com/foundations/tomlinson-family-foundation-452428903" TargetMode="External" Id="rId988"/><Relationship Type="http://schemas.openxmlformats.org/officeDocument/2006/relationships/hyperlink" Target="https://grantcue.com/foundations/maud-and-burton-goldfield-family-foundation-830622000" TargetMode="External" Id="rId989"/><Relationship Type="http://schemas.openxmlformats.org/officeDocument/2006/relationships/hyperlink" Target="https://grantcue.com/foundations/the-bright-family-foundation-770126942" TargetMode="External" Id="rId990"/><Relationship Type="http://schemas.openxmlformats.org/officeDocument/2006/relationships/hyperlink" Target="https://grantcue.com/foundations/connecting-kids-heart-2-heart-330939709" TargetMode="External" Id="rId991"/><Relationship Type="http://schemas.openxmlformats.org/officeDocument/2006/relationships/hyperlink" Target="https://www.apgianninifoundation.org/" TargetMode="External" Id="rId992"/><Relationship Type="http://schemas.openxmlformats.org/officeDocument/2006/relationships/hyperlink" Target="https://grantcue.com/foundations/a-p-giannini-foundation-c-o-kramer-blum-and-associates-946089512" TargetMode="External" Id="rId993"/><Relationship Type="http://schemas.openxmlformats.org/officeDocument/2006/relationships/hyperlink" Target="https://grantcue.com/foundations/the-moca-foundation-943356929" TargetMode="External" Id="rId994"/><Relationship Type="http://schemas.openxmlformats.org/officeDocument/2006/relationships/hyperlink" Target="https://www.therosendinfoundation.org/" TargetMode="External" Id="rId995"/><Relationship Type="http://schemas.openxmlformats.org/officeDocument/2006/relationships/hyperlink" Target="https://grantcue.com/foundations/the-rosendin-foundation-844957804" TargetMode="External" Id="rId996"/><Relationship Type="http://schemas.openxmlformats.org/officeDocument/2006/relationships/hyperlink" Target="https://grantcue.com/foundations/tom-and-marilyn-moyer-foundation-936238025" TargetMode="External" Id="rId997"/><Relationship Type="http://schemas.openxmlformats.org/officeDocument/2006/relationships/hyperlink" Target="https://grantcue.com/foundations/the-craig-snider-foundation-994284491" TargetMode="External" Id="rId998"/><Relationship Type="http://schemas.openxmlformats.org/officeDocument/2006/relationships/hyperlink" Target="https://grantcue.com/foundations/david-and-janet-polak-foundation-454797578" TargetMode="External" Id="rId999"/><Relationship Type="http://schemas.openxmlformats.org/officeDocument/2006/relationships/hyperlink" Target="https://grantcue.com/foundations/jcs-family-foundation-043762697" TargetMode="External" Id="rId1000"/><Relationship Type="http://schemas.openxmlformats.org/officeDocument/2006/relationships/hyperlink" Target="https://grantcue.com/foundations/diane-and-ron-miller-fund-465650125" TargetMode="External" Id="rId1001"/><Relationship Type="http://schemas.openxmlformats.org/officeDocument/2006/relationships/hyperlink" Target="https://grantcue.com/foundations/norman-raab-foundation-237006390" TargetMode="External" Id="rId1002"/><Relationship Type="http://schemas.openxmlformats.org/officeDocument/2006/relationships/hyperlink" Target="https://grantcue.com/foundations/matthew-kelly-family-foundation-c-o-ghirardo-cpa-261151512" TargetMode="External" Id="rId1003"/><Relationship Type="http://schemas.openxmlformats.org/officeDocument/2006/relationships/hyperlink" Target="https://grantcue.com/foundations/harold-and-colene-brown-family-foundation-336203761" TargetMode="External" Id="rId1004"/><Relationship Type="http://schemas.openxmlformats.org/officeDocument/2006/relationships/hyperlink" Target="https://grantcue.com/foundations/start-something-that-matters-foundation-461031067" TargetMode="External" Id="rId1005"/><Relationship Type="http://schemas.openxmlformats.org/officeDocument/2006/relationships/hyperlink" Target="https://grantcue.com/foundations/westridge-foundation-822606745" TargetMode="External" Id="rId1006"/><Relationship Type="http://schemas.openxmlformats.org/officeDocument/2006/relationships/hyperlink" Target="https://grantcue.com/foundations/the-jay-and-terry-snider-foundation-994284439" TargetMode="External" Id="rId1007"/><Relationship Type="http://schemas.openxmlformats.org/officeDocument/2006/relationships/hyperlink" Target="https://grantcue.com/foundations/bilinski-educational-foundation-263694651" TargetMode="External" Id="rId1008"/><Relationship Type="http://schemas.openxmlformats.org/officeDocument/2006/relationships/hyperlink" Target="https://grantcue.com/foundations/the-tuffli-family-foundation-330658864" TargetMode="External" Id="rId1009"/><Relationship Type="http://schemas.openxmlformats.org/officeDocument/2006/relationships/hyperlink" Target="https://grantcue.com/foundations/sacramento-progressive-communities-680442348" TargetMode="External" Id="rId1010"/><Relationship Type="http://schemas.openxmlformats.org/officeDocument/2006/relationships/hyperlink" Target="https://grantcue.com/foundations/stella-s-jones-foundation-812487069" TargetMode="External" Id="rId1011"/><Relationship Type="http://schemas.openxmlformats.org/officeDocument/2006/relationships/hyperlink" Target="https://grantcue.com/foundations/robert-and-coley-elder-california-foundation-474217654" TargetMode="External" Id="rId1012"/><Relationship Type="http://schemas.openxmlformats.org/officeDocument/2006/relationships/hyperlink" Target="https://grantcue.com/foundations/specialty-family-foundation-352676634" TargetMode="External" Id="rId1013"/><Relationship Type="http://schemas.openxmlformats.org/officeDocument/2006/relationships/hyperlink" Target="https://grantcue.com/foundations/mildred-e-and-harvey-s-mudd-foundation-956021276" TargetMode="External" Id="rId1014"/><Relationship Type="http://schemas.openxmlformats.org/officeDocument/2006/relationships/hyperlink" Target="https://www.williamggilmorefoundation.org/" TargetMode="External" Id="rId1015"/><Relationship Type="http://schemas.openxmlformats.org/officeDocument/2006/relationships/hyperlink" Target="https://grantcue.com/foundations/the-william-g-gilmore-foundation-946079493" TargetMode="External" Id="rId1016"/><Relationship Type="http://schemas.openxmlformats.org/officeDocument/2006/relationships/hyperlink" Target="https://grantcue.com/foundations/woven-foundation-fka-the-bylo-chacon-foundation-831651595" TargetMode="External" Id="rId1017"/><Relationship Type="http://schemas.openxmlformats.org/officeDocument/2006/relationships/hyperlink" Target="https://grantcue.com/foundations/the-fitzberg-foundation-c-o-goehner-accountancy-260659950" TargetMode="External" Id="rId1018"/><Relationship Type="http://schemas.openxmlformats.org/officeDocument/2006/relationships/hyperlink" Target="https://grantcue.com/foundations/brian-and-phyllis-harvey-foundation-co-darin-harvey-954833595" TargetMode="External" Id="rId1019"/><Relationship Type="http://schemas.openxmlformats.org/officeDocument/2006/relationships/hyperlink" Target="https://grantcue.com/foundations/davmarn-foundation-882351340" TargetMode="External" Id="rId1020"/><Relationship Type="http://schemas.openxmlformats.org/officeDocument/2006/relationships/hyperlink" Target="https://grantcue.com/foundations/adams-fund-956015986" TargetMode="External" Id="rId1021"/><Relationship Type="http://schemas.openxmlformats.org/officeDocument/2006/relationships/hyperlink" Target="https://grantcue.com/foundations/lippman-family-foundation-c-o-jrk-asset-management-274204823" TargetMode="External" Id="rId1022"/><Relationship Type="http://schemas.openxmlformats.org/officeDocument/2006/relationships/hyperlink" Target="https://grantcue.com/foundations/crabill-family-foundation-832152945" TargetMode="External" Id="rId1023"/><Relationship Type="http://schemas.openxmlformats.org/officeDocument/2006/relationships/hyperlink" Target="https://grantcue.com/foundations/h-leslie-and-elaine-s-hoffman-foundation-956048600" TargetMode="External" Id="rId1024"/><Relationship Type="http://schemas.openxmlformats.org/officeDocument/2006/relationships/hyperlink" Target="https://grantcue.com/foundations/berlanti-family-foundation-831458921" TargetMode="External" Id="rId1025"/><Relationship Type="http://schemas.openxmlformats.org/officeDocument/2006/relationships/hyperlink" Target="https://grantcue.com/foundations/audacious-foundation-474602068" TargetMode="External" Id="rId1026"/><Relationship Type="http://schemas.openxmlformats.org/officeDocument/2006/relationships/hyperlink" Target="https://mcbethfoundation.com/" TargetMode="External" Id="rId1027"/><Relationship Type="http://schemas.openxmlformats.org/officeDocument/2006/relationships/hyperlink" Target="https://grantcue.com/foundations/mcbeth-foundation-330399736" TargetMode="External" Id="rId1028"/><Relationship Type="http://schemas.openxmlformats.org/officeDocument/2006/relationships/hyperlink" Target="https://grantcue.com/foundations/flora-l-thornton-foundation-953855595" TargetMode="External" Id="rId1029"/><Relationship Type="http://schemas.openxmlformats.org/officeDocument/2006/relationships/hyperlink" Target="https://grantcue.com/foundations/alan-donald-leve-and-annette-melva-leve-family-foundation-854210648" TargetMode="External" Id="rId1030"/><Relationship Type="http://schemas.openxmlformats.org/officeDocument/2006/relationships/hyperlink" Target="https://grantcue.com/foundations/the-jeanne-and-william-barulich-family-foundation-208086003" TargetMode="External" Id="rId1031"/><Relationship Type="http://schemas.openxmlformats.org/officeDocument/2006/relationships/hyperlink" Target="https://grantcue.com/foundations/chip-conley-foundation-813243129" TargetMode="External" Id="rId1032"/><Relationship Type="http://schemas.openxmlformats.org/officeDocument/2006/relationships/hyperlink" Target="https://grantcue.com/foundations/schwartz-foundation-942670122" TargetMode="External" Id="rId1033"/><Relationship Type="http://schemas.openxmlformats.org/officeDocument/2006/relationships/hyperlink" Target="https://grantcue.com/foundations/trudy-mandel-louis-charitable-trust-206487466" TargetMode="External" Id="rId1034"/><Relationship Type="http://schemas.openxmlformats.org/officeDocument/2006/relationships/hyperlink" Target="https://grantcue.com/foundations/howard-and-betty-white-foundation-770250057" TargetMode="External" Id="rId1035"/><Relationship Type="http://schemas.openxmlformats.org/officeDocument/2006/relationships/hyperlink" Target="https://grantcue.com/foundations/wolfen-family-foundation-c-o-frazin-and-co-954745065" TargetMode="External" Id="rId1036"/><Relationship Type="http://schemas.openxmlformats.org/officeDocument/2006/relationships/hyperlink" Target="https://grantcue.com/foundations/weston-havens-foundation-306051962" TargetMode="External" Id="rId1037"/><Relationship Type="http://schemas.openxmlformats.org/officeDocument/2006/relationships/hyperlink" Target="https://grantcue.com/foundations/the-coulter-family-foundation-806215823" TargetMode="External" Id="rId1038"/><Relationship Type="http://schemas.openxmlformats.org/officeDocument/2006/relationships/hyperlink" Target="https://grantcue.com/foundations/reader-s-digest-foundation-136120380" TargetMode="External" Id="rId1039"/><Relationship Type="http://schemas.openxmlformats.org/officeDocument/2006/relationships/hyperlink" Target="https://grantcue.com/foundations/the-parallax-foundation-854189182" TargetMode="External" Id="rId1040"/><Relationship Type="http://schemas.openxmlformats.org/officeDocument/2006/relationships/hyperlink" Target="https://grantcue.com/foundations/alice-and-nahum-lainer-family-foundation-260576516" TargetMode="External" Id="rId1041"/><Relationship Type="http://schemas.openxmlformats.org/officeDocument/2006/relationships/hyperlink" Target="https://grantcue.com/foundations/the-morris-a-hazan-family-foundation-956220356" TargetMode="External" Id="rId1042"/><Relationship Type="http://schemas.openxmlformats.org/officeDocument/2006/relationships/hyperlink" Target="http://cfhfoundation.grantsmanagement08.com/" TargetMode="External" Id="rId1043"/><Relationship Type="http://schemas.openxmlformats.org/officeDocument/2006/relationships/hyperlink" Target="https://grantcue.com/foundations/conservation-food-and-health-foundation-inc-c-o-gma-foundations-222625024" TargetMode="External" Id="rId1044"/><Relationship Type="http://schemas.openxmlformats.org/officeDocument/2006/relationships/hyperlink" Target="https://grantcue.com/foundations/stern-sidney-memorial-tuw-956495222" TargetMode="External" Id="rId1045"/><Relationship Type="http://schemas.openxmlformats.org/officeDocument/2006/relationships/hyperlink" Target="https://grantcue.com/foundations/orr-family-foundation-261622217" TargetMode="External" Id="rId1046"/><Relationship Type="http://schemas.openxmlformats.org/officeDocument/2006/relationships/hyperlink" Target="https://grantcue.com/foundations/kennedy-wilson-charitable-foundation-954682181" TargetMode="External" Id="rId1047"/><Relationship Type="http://schemas.openxmlformats.org/officeDocument/2006/relationships/hyperlink" Target="https://grantcue.com/foundations/the-vasant-and-prabha-rathi-foundation-813878588" TargetMode="External" Id="rId1048"/><Relationship Type="http://schemas.openxmlformats.org/officeDocument/2006/relationships/hyperlink" Target="https://grantcue.com/foundations/orthodox-vision-foundation-954834517" TargetMode="External" Id="rId1049"/><Relationship Type="http://schemas.openxmlformats.org/officeDocument/2006/relationships/hyperlink" Target="https://grantcue.com/foundations/the-ethel-wilson-bowles-and-robert-bowles-memorial-fund-956481575" TargetMode="External" Id="rId1050"/><Relationship Type="http://schemas.openxmlformats.org/officeDocument/2006/relationships/hyperlink" Target="https://grantcue.com/foundations/the-audrey-irmas-foundation-for-social-justice-260821014" TargetMode="External" Id="rId1051"/><Relationship Type="http://schemas.openxmlformats.org/officeDocument/2006/relationships/hyperlink" Target="https://grantcue.com/foundations/susie-and-gideon-yu-foundation-261118316" TargetMode="External" Id="rId1052"/><Relationship Type="http://schemas.openxmlformats.org/officeDocument/2006/relationships/hyperlink" Target="https://grantcue.com/foundations/the-boeschen-family-foundation-911913189" TargetMode="External" Id="rId1053"/><Relationship Type="http://schemas.openxmlformats.org/officeDocument/2006/relationships/hyperlink" Target="https://grantcue.com/foundations/the-neilan-foundation-205481398" TargetMode="External" Id="rId1054"/><Relationship Type="http://schemas.openxmlformats.org/officeDocument/2006/relationships/hyperlink" Target="https://grantcue.com/foundations/20-20-quest-273390432" TargetMode="External" Id="rId1055"/><Relationship Type="http://schemas.openxmlformats.org/officeDocument/2006/relationships/hyperlink" Target="https://grantcue.com/foundations/weingarten-foundation-881278920" TargetMode="External" Id="rId1056"/><Relationship Type="http://schemas.openxmlformats.org/officeDocument/2006/relationships/hyperlink" Target="https://grantcue.com/foundations/capecchio-foundation-822688398" TargetMode="External" Id="rId1057"/><Relationship Type="http://schemas.openxmlformats.org/officeDocument/2006/relationships/hyperlink" Target="https://grantcue.com/foundations/costa-family-foundation-270989324" TargetMode="External" Id="rId1058"/><Relationship Type="http://schemas.openxmlformats.org/officeDocument/2006/relationships/hyperlink" Target="https://grantcue.com/foundations/chapman-hanson-fndn-386872202" TargetMode="External" Id="rId1059"/><Relationship Type="http://schemas.openxmlformats.org/officeDocument/2006/relationships/hyperlink" Target="https://grantcue.com/foundations/gilbert-and-aileen-chuck-charitable-trust-936678221" TargetMode="External" Id="rId1060"/><Relationship Type="http://schemas.openxmlformats.org/officeDocument/2006/relationships/hyperlink" Target="https://grantcue.com/foundations/mary-jean-and-frank-p-smeal-foundation-133318167" TargetMode="External" Id="rId1061"/><Relationship Type="http://schemas.openxmlformats.org/officeDocument/2006/relationships/hyperlink" Target="https://grantcue.com/foundations/kathryn-hattox-charitable-trust-826861805" TargetMode="External" Id="rId1062"/><Relationship Type="http://schemas.openxmlformats.org/officeDocument/2006/relationships/hyperlink" Target="https://grantcue.com/foundations/sarlo-family-foundation-450897823" TargetMode="External" Id="rId1063"/><Relationship Type="http://schemas.openxmlformats.org/officeDocument/2006/relationships/hyperlink" Target="https://grantcue.com/foundations/roy-g-and-naomi-harmon-johnston-family-foundation-266286807" TargetMode="External" Id="rId1064"/><Relationship Type="http://schemas.openxmlformats.org/officeDocument/2006/relationships/hyperlink" Target="https://grantcue.com/foundations/reiff-family-foundation-320100614" TargetMode="External" Id="rId1065"/><Relationship Type="http://schemas.openxmlformats.org/officeDocument/2006/relationships/hyperlink" Target="https://grantcue.com/foundations/latika-and-rajiv-jain-foundation-472378768" TargetMode="External" Id="rId1066"/><Relationship Type="http://schemas.openxmlformats.org/officeDocument/2006/relationships/hyperlink" Target="https://www.sslfoundation.org/" TargetMode="External" Id="rId1067"/><Relationship Type="http://schemas.openxmlformats.org/officeDocument/2006/relationships/hyperlink" Target="https://grantcue.com/foundations/the-stanley-s-langendorf-foundation-942861512" TargetMode="External" Id="rId1068"/><Relationship Type="http://schemas.openxmlformats.org/officeDocument/2006/relationships/hyperlink" Target="https://grantcue.com/foundations/linden-root-dickinson-foundation-330440808" TargetMode="External" Id="rId1069"/><Relationship Type="http://schemas.openxmlformats.org/officeDocument/2006/relationships/hyperlink" Target="https://grantcue.com/foundations/the-louis-and-harold-price-foundation-136121358" TargetMode="External" Id="rId1070"/><Relationship Type="http://schemas.openxmlformats.org/officeDocument/2006/relationships/hyperlink" Target="https://grantcue.com/foundations/the-nommontu-foundation-inc-fka-marisa-muller-charitable-foundation-311787455" TargetMode="External" Id="rId1071"/><Relationship Type="http://schemas.openxmlformats.org/officeDocument/2006/relationships/hyperlink" Target="https://grantcue.com/foundations/ggs-family-foundation-881274874" TargetMode="External" Id="rId1072"/><Relationship Type="http://schemas.openxmlformats.org/officeDocument/2006/relationships/hyperlink" Target="https://grantcue.com/foundations/floyd-family-foundation-943106119" TargetMode="External" Id="rId1073"/><Relationship Type="http://schemas.openxmlformats.org/officeDocument/2006/relationships/hyperlink" Target="https://grantcue.com/foundations/lillys-gift-foundation-680445376" TargetMode="External" Id="rId1074"/><Relationship Type="http://schemas.openxmlformats.org/officeDocument/2006/relationships/hyperlink" Target="https://grantcue.com/foundations/legacy-health-endowment-462670041" TargetMode="External" Id="rId1075"/><Relationship Type="http://schemas.openxmlformats.org/officeDocument/2006/relationships/hyperlink" Target="https://grantcue.com/foundations/ray-of-light-foundation-954716881" TargetMode="External" Id="rId1076"/><Relationship Type="http://schemas.openxmlformats.org/officeDocument/2006/relationships/hyperlink" Target="https://grantcue.com/foundations/the-rediger-family-foundation-954700641" TargetMode="External" Id="rId1077"/><Relationship Type="http://schemas.openxmlformats.org/officeDocument/2006/relationships/hyperlink" Target="https://grantcue.com/foundations/steven-gordon-family-foundation-954656330" TargetMode="External" Id="rId1078"/><Relationship Type="http://schemas.openxmlformats.org/officeDocument/2006/relationships/hyperlink" Target="https://grantcue.com/foundations/greenbridge-family-foundation-823458443" TargetMode="External" Id="rId1079"/><Relationship Type="http://schemas.openxmlformats.org/officeDocument/2006/relationships/hyperlink" Target="https://grantcue.com/foundations/the-hernan-and-orfi-barros-foundation-473392205" TargetMode="External" Id="rId1080"/><Relationship Type="http://schemas.openxmlformats.org/officeDocument/2006/relationships/hyperlink" Target="https://grantcue.com/foundations/louis-p-ciminelli-foundation-204411791" TargetMode="External" Id="rId1081"/><Relationship Type="http://schemas.openxmlformats.org/officeDocument/2006/relationships/hyperlink" Target="https://www.meaf.org/" TargetMode="External" Id="rId1082"/><Relationship Type="http://schemas.openxmlformats.org/officeDocument/2006/relationships/hyperlink" Target="https://grantcue.com/foundations/mitsubishi-electric-america-foundation-521700855" TargetMode="External" Id="rId1083"/><Relationship Type="http://schemas.openxmlformats.org/officeDocument/2006/relationships/hyperlink" Target="https://grantcue.com/foundations/isnardi-foundation-203682021" TargetMode="External" Id="rId1084"/><Relationship Type="http://schemas.openxmlformats.org/officeDocument/2006/relationships/hyperlink" Target="https://grantcue.com/foundations/wendy-p-mccaw-foundation-the-goldman-sachs-770469217" TargetMode="External" Id="rId1085"/><Relationship Type="http://schemas.openxmlformats.org/officeDocument/2006/relationships/hyperlink" Target="https://grantcue.com/foundations/hedco-foundation-237259742" TargetMode="External" Id="rId1086"/><Relationship Type="http://schemas.openxmlformats.org/officeDocument/2006/relationships/hyperlink" Target="https://grantcue.com/foundations/delbert-w-coleman-foundation-421681731" TargetMode="External" Id="rId1087"/><Relationship Type="http://schemas.openxmlformats.org/officeDocument/2006/relationships/hyperlink" Target="https://grantcue.com/foundations/good-hope-medical-foundation-950782640" TargetMode="External" Id="rId1088"/><Relationship Type="http://schemas.openxmlformats.org/officeDocument/2006/relationships/hyperlink" Target="https://grantcue.com/foundations/pan-oyler-foundation-c-o-john-oyler-853880849" TargetMode="External" Id="rId1089"/><Relationship Type="http://schemas.openxmlformats.org/officeDocument/2006/relationships/hyperlink" Target="https://grantcue.com/foundations/gloria-and-richard-kushel-foundation-261397530" TargetMode="External" Id="rId1090"/><Relationship Type="http://schemas.openxmlformats.org/officeDocument/2006/relationships/hyperlink" Target="https://grantcue.com/foundations/l-robert-and-patricia-payne-family-foundation-inc-330923365" TargetMode="External" Id="rId1091"/><Relationship Type="http://schemas.openxmlformats.org/officeDocument/2006/relationships/hyperlink" Target="https://grantcue.com/foundations/fairchild-martindale-foundation-237001273" TargetMode="External" Id="rId1092"/><Relationship Type="http://schemas.openxmlformats.org/officeDocument/2006/relationships/hyperlink" Target="https://grantcue.com/foundations/burton-us-charitable-trust-472288838" TargetMode="External" Id="rId1093"/><Relationship Type="http://schemas.openxmlformats.org/officeDocument/2006/relationships/hyperlink" Target="https://grantcue.com/foundations/cdr-johnson-family-foundation-inc-832805192" TargetMode="External" Id="rId1094"/><Relationship Type="http://schemas.openxmlformats.org/officeDocument/2006/relationships/hyperlink" Target="https://grantcue.com/foundations/the-orchard-farm-foundation-223626152" TargetMode="External" Id="rId1095"/><Relationship Type="http://schemas.openxmlformats.org/officeDocument/2006/relationships/hyperlink" Target="https://grantcue.com/foundations/madrono-foundation-c-o-woody-creek-management-group-465476723" TargetMode="External" Id="rId1096"/><Relationship Type="http://schemas.openxmlformats.org/officeDocument/2006/relationships/hyperlink" Target="https://grantcue.com/foundations/weeden-foundation-946109313" TargetMode="External" Id="rId1097"/><Relationship Type="http://schemas.openxmlformats.org/officeDocument/2006/relationships/hyperlink" Target="https://grantcue.com/foundations/ensign-cancer-research-foundation-814320864" TargetMode="External" Id="rId1098"/><Relationship Type="http://schemas.openxmlformats.org/officeDocument/2006/relationships/hyperlink" Target="https://grantcue.com/foundations/webb-family-foundation-200864199" TargetMode="External" Id="rId1099"/><Relationship Type="http://schemas.openxmlformats.org/officeDocument/2006/relationships/hyperlink" Target="https://grantcue.com/foundations/j-yang-and-family-foundation-562628813" TargetMode="External" Id="rId1100"/><Relationship Type="http://schemas.openxmlformats.org/officeDocument/2006/relationships/hyperlink" Target="https://grantcue.com/foundations/sykes-family-foundation-133748075" TargetMode="External" Id="rId1101"/><Relationship Type="http://schemas.openxmlformats.org/officeDocument/2006/relationships/hyperlink" Target="https://www.bothinfoundation.org/" TargetMode="External" Id="rId1102"/><Relationship Type="http://schemas.openxmlformats.org/officeDocument/2006/relationships/hyperlink" Target="https://grantcue.com/foundations/bothin-foundation-941196182" TargetMode="External" Id="rId1103"/><Relationship Type="http://schemas.openxmlformats.org/officeDocument/2006/relationships/hyperlink" Target="https://grantcue.com/foundations/the-eric-and-lulu-roberts-family-foundation-260271567" TargetMode="External" Id="rId1104"/><Relationship Type="http://schemas.openxmlformats.org/officeDocument/2006/relationships/hyperlink" Target="https://grantcue.com/foundations/jack-and-shanaz-langson-family-foundation-810902683" TargetMode="External" Id="rId1105"/><Relationship Type="http://schemas.openxmlformats.org/officeDocument/2006/relationships/hyperlink" Target="https://grantcue.com/foundations/the-lalor-foundation-inc-516000153" TargetMode="External" Id="rId1106"/><Relationship Type="http://schemas.openxmlformats.org/officeDocument/2006/relationships/hyperlink" Target="https://www.borchardfoundation.org/" TargetMode="External" Id="rId1107"/><Relationship Type="http://schemas.openxmlformats.org/officeDocument/2006/relationships/hyperlink" Target="https://grantcue.com/foundations/albert-and-elaine-borchard-foundation-inc-953294377" TargetMode="External" Id="rId1108"/><Relationship Type="http://schemas.openxmlformats.org/officeDocument/2006/relationships/hyperlink" Target="https://grantcue.com/foundations/the-katz-family-foundation-460493067" TargetMode="External" Id="rId1109"/><Relationship Type="http://schemas.openxmlformats.org/officeDocument/2006/relationships/hyperlink" Target="https://grantcue.com/foundations/belldegrun-family-foundation-inc-475149323" TargetMode="External" Id="rId1110"/><Relationship Type="http://schemas.openxmlformats.org/officeDocument/2006/relationships/hyperlink" Target="https://grantcue.com/foundations/marion-and-richard-graham-foundation-881181893" TargetMode="External" Id="rId1111"/><Relationship Type="http://schemas.openxmlformats.org/officeDocument/2006/relationships/hyperlink" Target="https://grantcue.com/foundations/aaron-rodgers-foundation-814627357" TargetMode="External" Id="rId1112"/><Relationship Type="http://schemas.openxmlformats.org/officeDocument/2006/relationships/hyperlink" Target="https://grantcue.com/foundations/nicholas-endowment-466117991" TargetMode="External" Id="rId1113"/><Relationship Type="http://schemas.openxmlformats.org/officeDocument/2006/relationships/hyperlink" Target="https://grantcue.com/foundations/the-michelson-found-animals-foundation-inc-203944602" TargetMode="External" Id="rId1114"/><Relationship Type="http://schemas.openxmlformats.org/officeDocument/2006/relationships/hyperlink" Target="https://grantcue.com/foundations/hollywood-foreign-press-association-charitable-trust-953735188" TargetMode="External" Id="rId1115"/><Relationship Type="http://schemas.openxmlformats.org/officeDocument/2006/relationships/hyperlink" Target="https://grantcue.com/foundations/nobbs-family-foundation-456644674" TargetMode="External" Id="rId1116"/><Relationship Type="http://schemas.openxmlformats.org/officeDocument/2006/relationships/hyperlink" Target="https://grantcue.com/foundations/ramsay-family-foundation-942415607" TargetMode="External" Id="rId1117"/><Relationship Type="http://schemas.openxmlformats.org/officeDocument/2006/relationships/hyperlink" Target="https://grantcue.com/foundations/lewis-a-kingsley-foundation-956092364" TargetMode="External" Id="rId1118"/><Relationship Type="http://schemas.openxmlformats.org/officeDocument/2006/relationships/hyperlink" Target="https://grantcue.com/foundations/kelton-fund-inc-956092356" TargetMode="External" Id="rId1119"/><Relationship Type="http://schemas.openxmlformats.org/officeDocument/2006/relationships/hyperlink" Target="https://grantcue.com/foundations/flex-foundation-f-k-a-flextronics-foundation-770567788" TargetMode="External" Id="rId1120"/><Relationship Type="http://schemas.openxmlformats.org/officeDocument/2006/relationships/hyperlink" Target="https://grantcue.com/foundations/frank-mchugh-o-donovan-foundation-inc-200842449" TargetMode="External" Id="rId1121"/><Relationship Type="http://schemas.openxmlformats.org/officeDocument/2006/relationships/hyperlink" Target="https://grantcue.com/foundations/the-robert-p-and-mariana-r-scripps-family-foundation-inc-270363761" TargetMode="External" Id="rId1122"/><Relationship Type="http://schemas.openxmlformats.org/officeDocument/2006/relationships/hyperlink" Target="https://grantcue.com/foundations/saga-foundation-383097160" TargetMode="External" Id="rId1123"/><Relationship Type="http://schemas.openxmlformats.org/officeDocument/2006/relationships/hyperlink" Target="https://grantcue.com/foundations/keefe-family-foundation-133520397" TargetMode="External" Id="rId1124"/><Relationship Type="http://schemas.openxmlformats.org/officeDocument/2006/relationships/hyperlink" Target="https://grantcue.com/foundations/ravi-and-naina-patel-foundation-770490360" TargetMode="External" Id="rId1125"/><Relationship Type="http://schemas.openxmlformats.org/officeDocument/2006/relationships/hyperlink" Target="https://grantcue.com/foundations/peter-douglas-foundation-c-o-nksfb-llc-473440799" TargetMode="External" Id="rId1126"/><Relationship Type="http://schemas.openxmlformats.org/officeDocument/2006/relationships/hyperlink" Target="https://grantcue.com/foundations/focus-central-america-871440781" TargetMode="External" Id="rId1127"/><Relationship Type="http://schemas.openxmlformats.org/officeDocument/2006/relationships/hyperlink" Target="https://grantcue.com/foundations/the-leonettio-connell-family-foundation-203889415" TargetMode="External" Id="rId1128"/><Relationship Type="http://schemas.openxmlformats.org/officeDocument/2006/relationships/hyperlink" Target="https://grantcue.com/foundations/gainey-foundation-205632706" TargetMode="External" Id="rId1129"/><Relationship Type="http://schemas.openxmlformats.org/officeDocument/2006/relationships/hyperlink" Target="https://www.huttonfoundation.org/" TargetMode="External" Id="rId1130"/><Relationship Type="http://schemas.openxmlformats.org/officeDocument/2006/relationships/hyperlink" Target="https://grantcue.com/foundations/hutton-foundation-dba-hutton-parker-foundation-330779894" TargetMode="External" Id="rId1131"/><Relationship Type="http://schemas.openxmlformats.org/officeDocument/2006/relationships/hyperlink" Target="https://grantcue.com/foundations/anita-b-and-howard-s-richmond-foundation-inc-136180873" TargetMode="External" Id="rId1132"/><Relationship Type="http://schemas.openxmlformats.org/officeDocument/2006/relationships/hyperlink" Target="https://grantcue.com/foundations/jaggers-family-foundation-843114220" TargetMode="External" Id="rId1133"/><Relationship Type="http://schemas.openxmlformats.org/officeDocument/2006/relationships/hyperlink" Target="https://grantcue.com/foundations/the-valentine-foundation-900527475" TargetMode="External" Id="rId1134"/><Relationship Type="http://schemas.openxmlformats.org/officeDocument/2006/relationships/hyperlink" Target="https://grantcue.com/foundations/acacia-foundation-954585686" TargetMode="External" Id="rId1135"/><Relationship Type="http://schemas.openxmlformats.org/officeDocument/2006/relationships/hyperlink" Target="https://grantcue.com/foundations/stephen-g-and-regina-oswald-foundation-810835449" TargetMode="External" Id="rId1136"/><Relationship Type="http://schemas.openxmlformats.org/officeDocument/2006/relationships/hyperlink" Target="https://grantcue.com/foundations/jerome-foundation-956039063" TargetMode="External" Id="rId1137"/><Relationship Type="http://schemas.openxmlformats.org/officeDocument/2006/relationships/hyperlink" Target="https://www.honda.com/" TargetMode="External" Id="rId1138"/><Relationship Type="http://schemas.openxmlformats.org/officeDocument/2006/relationships/hyperlink" Target="https://grantcue.com/foundations/honda-usa-foundation-953924667" TargetMode="External" Id="rId1139"/><Relationship Type="http://schemas.openxmlformats.org/officeDocument/2006/relationships/hyperlink" Target="https://grantcue.com/foundations/constance-hartwell-charitable-trust-686251551" TargetMode="External" Id="rId1140"/><Relationship Type="http://schemas.openxmlformats.org/officeDocument/2006/relationships/hyperlink" Target="https://www.adamslegacyfoundation.org/" TargetMode="External" Id="rId1141"/><Relationship Type="http://schemas.openxmlformats.org/officeDocument/2006/relationships/hyperlink" Target="https://grantcue.com/foundations/adams-legacy-foundation-a-delaware-nonprofit-263373791" TargetMode="External" Id="rId1142"/><Relationship Type="http://schemas.openxmlformats.org/officeDocument/2006/relationships/hyperlink" Target="https://grantcue.com/foundations/the-terrence-and-ruth-elkes-foundation-824174904" TargetMode="External" Id="rId1143"/><Relationship Type="http://schemas.openxmlformats.org/officeDocument/2006/relationships/hyperlink" Target="https://www.thirdplateau.com/" TargetMode="External" Id="rId1144"/><Relationship Type="http://schemas.openxmlformats.org/officeDocument/2006/relationships/hyperlink" Target="https://grantcue.com/foundations/fthree-foundation-943376857" TargetMode="External" Id="rId1145"/><Relationship Type="http://schemas.openxmlformats.org/officeDocument/2006/relationships/hyperlink" Target="https://grantcue.com/foundations/the-paul-and-elisabeth-merage-family-foundation-680529692" TargetMode="External" Id="rId1146"/><Relationship Type="http://schemas.openxmlformats.org/officeDocument/2006/relationships/hyperlink" Target="https://grantcue.com/foundations/melvin-garb-foundation-931067365" TargetMode="External" Id="rId1147"/><Relationship Type="http://schemas.openxmlformats.org/officeDocument/2006/relationships/hyperlink" Target="https://grantcue.com/foundations/jameson-freedom-and-education-foundation-863740883" TargetMode="External" Id="rId1148"/><Relationship Type="http://schemas.openxmlformats.org/officeDocument/2006/relationships/hyperlink" Target="https://www.atkinsonfdn.org/" TargetMode="External" Id="rId1149"/><Relationship Type="http://schemas.openxmlformats.org/officeDocument/2006/relationships/hyperlink" Target="https://grantcue.com/foundations/atkinson-foundation-c-o-pacific-foundation-services-946075613" TargetMode="External" Id="rId1150"/><Relationship Type="http://schemas.openxmlformats.org/officeDocument/2006/relationships/hyperlink" Target="https://grantcue.com/foundations/the-charles-d-and-frances-k-field-fund-460497841" TargetMode="External" Id="rId1151"/><Relationship Type="http://schemas.openxmlformats.org/officeDocument/2006/relationships/hyperlink" Target="https://grantcue.com/foundations/the-greenberg-foundation-956037502" TargetMode="External" Id="rId1152"/><Relationship Type="http://schemas.openxmlformats.org/officeDocument/2006/relationships/hyperlink" Target="https://www.guidestar.org/" TargetMode="External" Id="rId1153"/><Relationship Type="http://schemas.openxmlformats.org/officeDocument/2006/relationships/hyperlink" Target="https://grantcue.com/foundations/the-hugh-and-hazel-darling-foundation-956874901" TargetMode="External" Id="rId1154"/><Relationship Type="http://schemas.openxmlformats.org/officeDocument/2006/relationships/hyperlink" Target="https://grantcue.com/foundations/the-bridges-larson-foundation-81-38296510-954422320" TargetMode="External" Id="rId1155"/><Relationship Type="http://schemas.openxmlformats.org/officeDocument/2006/relationships/hyperlink" Target="https://grantcue.com/foundations/louise-m-davies-foundation-237359841" TargetMode="External" Id="rId1156"/><Relationship Type="http://schemas.openxmlformats.org/officeDocument/2006/relationships/hyperlink" Target="https://grantcue.com/foundations/barr-campbell-family-foundation-inc-920504697" TargetMode="External" Id="rId1157"/><Relationship Type="http://schemas.openxmlformats.org/officeDocument/2006/relationships/hyperlink" Target="https://grantcue.com/foundations/the-queen-road-foundation-inc-810877801" TargetMode="External" Id="rId1158"/><Relationship Type="http://schemas.openxmlformats.org/officeDocument/2006/relationships/hyperlink" Target="https://grantcue.com/foundations/syzygy-foundation-inc-481250583" TargetMode="External" Id="rId1159"/><Relationship Type="http://schemas.openxmlformats.org/officeDocument/2006/relationships/hyperlink" Target="https://grantcue.com/foundations/vivian-and-paul-olum-charitable-foundation-222559174" TargetMode="External" Id="rId1160"/><Relationship Type="http://schemas.openxmlformats.org/officeDocument/2006/relationships/hyperlink" Target="https://grantcue.com/foundations/massen-greene-foundation-c-o-tanya-vince-rothman-330482555" TargetMode="External" Id="rId1161"/><Relationship Type="http://schemas.openxmlformats.org/officeDocument/2006/relationships/hyperlink" Target="https://grantcue.com/foundations/charles-d-and-mary-a-bauer-foundation-161525643" TargetMode="External" Id="rId1162"/><Relationship Type="http://schemas.openxmlformats.org/officeDocument/2006/relationships/hyperlink" Target="https://grantcue.com/foundations/the-kyupin-philip-and-c-gemma-hwang-foundation-770029903" TargetMode="External" Id="rId1163"/><Relationship Type="http://schemas.openxmlformats.org/officeDocument/2006/relationships/hyperlink" Target="https://grantcue.com/foundations/the-manzanita-foundation-fka-the-flanagan-family-foundation-680430582" TargetMode="External" Id="rId1164"/><Relationship Type="http://schemas.openxmlformats.org/officeDocument/2006/relationships/hyperlink" Target="https://grantcue.com/foundations/the-foothills-foundation-942412392" TargetMode="External" Id="rId1165"/><Relationship Type="http://schemas.openxmlformats.org/officeDocument/2006/relationships/hyperlink" Target="https://grantcue.com/foundations/myers-family-foundation-813972701" TargetMode="External" Id="rId1166"/><Relationship Type="http://schemas.openxmlformats.org/officeDocument/2006/relationships/hyperlink" Target="https://grantcue.com/foundations/daniel-r-martin-family-foundation-770412046" TargetMode="External" Id="rId1167"/><Relationship Type="http://schemas.openxmlformats.org/officeDocument/2006/relationships/hyperlink" Target="https://grantcue.com/foundations/the-grace-helen-spearman-foundation-760721677" TargetMode="External" Id="rId1168"/><Relationship Type="http://schemas.openxmlformats.org/officeDocument/2006/relationships/hyperlink" Target="https://grantcue.com/foundations/sandberg-goldberg-bernthal-family-foundation-461194887" TargetMode="External" Id="rId1169"/><Relationship Type="http://schemas.openxmlformats.org/officeDocument/2006/relationships/hyperlink" Target="https://grantcue.com/foundations/b-quest-c-o-kara-ballester-475550417" TargetMode="External" Id="rId1170"/><Relationship Type="http://schemas.openxmlformats.org/officeDocument/2006/relationships/hyperlink" Target="https://grantcue.com/foundations/brush-family-foundation-200624489" TargetMode="External" Id="rId1171"/><Relationship Type="http://schemas.openxmlformats.org/officeDocument/2006/relationships/hyperlink" Target="https://grantcue.com/foundations/green-south-foundation-inc-844534116" TargetMode="External" Id="rId1172"/><Relationship Type="http://schemas.openxmlformats.org/officeDocument/2006/relationships/hyperlink" Target="https://grantcue.com/foundations/richard-f-walshalfred-w-ditolla-harold-p-spivak-foundation-136208834" TargetMode="External" Id="rId1173"/><Relationship Type="http://schemas.openxmlformats.org/officeDocument/2006/relationships/hyperlink" Target="https://grantcue.com/foundations/sempra-foundation-261325469" TargetMode="External" Id="rId1174"/><Relationship Type="http://schemas.openxmlformats.org/officeDocument/2006/relationships/hyperlink" Target="https://grantcue.com/foundations/john-apostle-and-helen-apostle-foundation-c-o-whittier-trust-330262230" TargetMode="External" Id="rId1175"/><Relationship Type="http://schemas.openxmlformats.org/officeDocument/2006/relationships/hyperlink" Target="https://grantcue.com/foundations/womenstrong-international-471707504" TargetMode="External" Id="rId1176"/><Relationship Type="http://schemas.openxmlformats.org/officeDocument/2006/relationships/hyperlink" Target="https://grantcue.com/foundations/syar-foundation-susan-l-syar-director-943315815" TargetMode="External" Id="rId1177"/><Relationship Type="http://schemas.openxmlformats.org/officeDocument/2006/relationships/hyperlink" Target="https://grantcue.com/foundations/mourier-family-foundation-680463710" TargetMode="External" Id="rId1178"/><Relationship Type="http://schemas.openxmlformats.org/officeDocument/2006/relationships/hyperlink" Target="https://grantcue.com/foundations/warschaw-law-charitable-foundation-510639287" TargetMode="External" Id="rId1179"/><Relationship Type="http://schemas.openxmlformats.org/officeDocument/2006/relationships/hyperlink" Target="https://grantcue.com/foundations/the-butler-family-fund-521786778" TargetMode="External" Id="rId1180"/><Relationship Type="http://schemas.openxmlformats.org/officeDocument/2006/relationships/hyperlink" Target="https://grantcue.com/foundations/branson-family-foundation-204963649" TargetMode="External" Id="rId1181"/><Relationship Type="http://schemas.openxmlformats.org/officeDocument/2006/relationships/hyperlink" Target="https://grantcue.com/foundations/jain-foundation-770261398" TargetMode="External" Id="rId1182"/><Relationship Type="http://schemas.openxmlformats.org/officeDocument/2006/relationships/hyperlink" Target="https://grantcue.com/foundations/wendell-family-foundation-943374830" TargetMode="External" Id="rId1183"/><Relationship Type="http://schemas.openxmlformats.org/officeDocument/2006/relationships/hyperlink" Target="https://grantcue.com/foundations/bedari-foundation-c-o-bedari-management-llc-456661063" TargetMode="External" Id="rId1184"/><Relationship Type="http://schemas.openxmlformats.org/officeDocument/2006/relationships/hyperlink" Target="https://grantcue.com/foundations/martha-p-mack-foundation-306702159" TargetMode="External" Id="rId1185"/><Relationship Type="http://schemas.openxmlformats.org/officeDocument/2006/relationships/hyperlink" Target="https://grantcue.com/foundations/tomlinson-foundation-330383793" TargetMode="External" Id="rId1186"/><Relationship Type="http://schemas.openxmlformats.org/officeDocument/2006/relationships/hyperlink" Target="https://grantcue.com/foundations/776-foundation-874537467" TargetMode="External" Id="rId1187"/><Relationship Type="http://schemas.openxmlformats.org/officeDocument/2006/relationships/hyperlink" Target="https://grantcue.com/foundations/francis-noz-heritage-fund-850725728" TargetMode="External" Id="rId1188"/><Relationship Type="http://schemas.openxmlformats.org/officeDocument/2006/relationships/hyperlink" Target="https://grantcue.com/foundations/michael-j-gonzales-family-foundation-453640251" TargetMode="External" Id="rId1189"/><Relationship Type="http://schemas.openxmlformats.org/officeDocument/2006/relationships/hyperlink" Target="https://grantcue.com/foundations/david-and-julie-hnatek-family-foundation-832068875" TargetMode="External" Id="rId1190"/><Relationship Type="http://schemas.openxmlformats.org/officeDocument/2006/relationships/hyperlink" Target="https://grantcue.com/foundations/six-tree-foundation-872933644" TargetMode="External" Id="rId1191"/><Relationship Type="http://schemas.openxmlformats.org/officeDocument/2006/relationships/hyperlink" Target="https://www.miossicharitabletrust.org/" TargetMode="External" Id="rId1192"/><Relationship Type="http://schemas.openxmlformats.org/officeDocument/2006/relationships/hyperlink" Target="https://grantcue.com/foundations/harold-j-miossi-charitable-trust-c-o-howard-carroll-trustee-264703396" TargetMode="External" Id="rId1193"/><Relationship Type="http://schemas.openxmlformats.org/officeDocument/2006/relationships/hyperlink" Target="https://grantcue.com/foundations/the-traverse-foundation-411734297" TargetMode="External" Id="rId1194"/><Relationship Type="http://schemas.openxmlformats.org/officeDocument/2006/relationships/hyperlink" Target="https://grantcue.com/foundations/mcmurtry-family-foundation-of-2003-510478343" TargetMode="External" Id="rId1195"/><Relationship Type="http://schemas.openxmlformats.org/officeDocument/2006/relationships/hyperlink" Target="https://www.lingnanfoundation.org/" TargetMode="External" Id="rId1196"/><Relationship Type="http://schemas.openxmlformats.org/officeDocument/2006/relationships/hyperlink" Target="https://grantcue.com/foundations/lingnan-foundation-136400470" TargetMode="External" Id="rId1197"/><Relationship Type="http://schemas.openxmlformats.org/officeDocument/2006/relationships/hyperlink" Target="https://grantcue.com/foundations/the-cameron-family-foundation-810905410" TargetMode="External" Id="rId1198"/><Relationship Type="http://schemas.openxmlformats.org/officeDocument/2006/relationships/hyperlink" Target="https://eandlmillerfdn.com/" TargetMode="External" Id="rId1199"/><Relationship Type="http://schemas.openxmlformats.org/officeDocument/2006/relationships/hyperlink" Target="https://grantcue.com/foundations/earl-b-and-loraine-h-miller-foundation-952500545" TargetMode="External" Id="rId1200"/><Relationship Type="http://schemas.openxmlformats.org/officeDocument/2006/relationships/hyperlink" Target="https://grantcue.com/foundations/violet-m-johnson-family-foundation-200128534" TargetMode="External" Id="rId1201"/><Relationship Type="http://schemas.openxmlformats.org/officeDocument/2006/relationships/hyperlink" Target="https://grantcue.com/foundations/oates-family-foundation-943289689" TargetMode="External" Id="rId1202"/><Relationship Type="http://schemas.openxmlformats.org/officeDocument/2006/relationships/hyperlink" Target="https://grantcue.com/foundations/gumpert-foundation-266065762" TargetMode="External" Id="rId1203"/><Relationship Type="http://schemas.openxmlformats.org/officeDocument/2006/relationships/hyperlink" Target="https://grantcue.com/foundations/grousbeck-family-foundation-ii-dated-may-18-2011-306284985" TargetMode="External" Id="rId1204"/><Relationship Type="http://schemas.openxmlformats.org/officeDocument/2006/relationships/hyperlink" Target="https://grantcue.com/foundations/foroulis-private-foundation-207438469" TargetMode="External" Id="rId1205"/><Relationship Type="http://schemas.openxmlformats.org/officeDocument/2006/relationships/hyperlink" Target="https://grantcue.com/foundations/the-anders-foundation-c-o-valerie-e-anders-911612850" TargetMode="External" Id="rId1206"/><Relationship Type="http://schemas.openxmlformats.org/officeDocument/2006/relationships/hyperlink" Target="https://grantcue.com/foundations/long-family-foundation-330516074" TargetMode="External" Id="rId1207"/><Relationship Type="http://schemas.openxmlformats.org/officeDocument/2006/relationships/hyperlink" Target="https://grantcue.com/foundations/harvey-and-leslie-wagner-foundation-260549401" TargetMode="External" Id="rId1208"/><Relationship Type="http://schemas.openxmlformats.org/officeDocument/2006/relationships/hyperlink" Target="https://grantcue.com/foundations/michael-j-connell-foundation-michael-j-connell-charities-lte-956000904" TargetMode="External" Id="rId1209"/><Relationship Type="http://schemas.openxmlformats.org/officeDocument/2006/relationships/hyperlink" Target="https://grantcue.com/foundations/the-scott-foundation-464644295" TargetMode="External" Id="rId1210"/><Relationship Type="http://schemas.openxmlformats.org/officeDocument/2006/relationships/hyperlink" Target="https://grantcue.com/foundations/cuberint-institute-inc-474214093" TargetMode="External" Id="rId1211"/><Relationship Type="http://schemas.openxmlformats.org/officeDocument/2006/relationships/hyperlink" Target="https://grantcue.com/foundations/glenn-and-janice-mccoy-family-foundation-472602387" TargetMode="External" Id="rId1212"/><Relationship Type="http://schemas.openxmlformats.org/officeDocument/2006/relationships/hyperlink" Target="https://grantcue.com/foundations/the-moran-foundation-770455314" TargetMode="External" Id="rId1213"/><Relationship Type="http://schemas.openxmlformats.org/officeDocument/2006/relationships/hyperlink" Target="https://grantcue.com/foundations/vande-steeg-foundation-inc-844317600" TargetMode="External" Id="rId1214"/><Relationship Type="http://schemas.openxmlformats.org/officeDocument/2006/relationships/hyperlink" Target="https://grantcue.com/foundations/john-h-grace-foundation-476650230" TargetMode="External" Id="rId1215"/><Relationship Type="http://schemas.openxmlformats.org/officeDocument/2006/relationships/hyperlink" Target="https://grantcue.com/foundations/harry-c-and-deborah-l-elliott-family-foundation-200521937" TargetMode="External" Id="rId1216"/><Relationship Type="http://schemas.openxmlformats.org/officeDocument/2006/relationships/hyperlink" Target="https://grantcue.com/foundations/windy-bay-foundation-942914772" TargetMode="External" Id="rId1217"/><Relationship Type="http://schemas.openxmlformats.org/officeDocument/2006/relationships/hyperlink" Target="https://grantcue.com/foundations/noll-foundation-inc-990209620" TargetMode="External" Id="rId1218"/><Relationship Type="http://schemas.openxmlformats.org/officeDocument/2006/relationships/hyperlink" Target="https://grantcue.com/foundations/george-t-pfleger-foundation-952561117" TargetMode="External" Id="rId1219"/><Relationship Type="http://schemas.openxmlformats.org/officeDocument/2006/relationships/hyperlink" Target="https://grantcue.com/foundations/the-fineshriber-family-foundation-203343226" TargetMode="External" Id="rId1220"/><Relationship Type="http://schemas.openxmlformats.org/officeDocument/2006/relationships/hyperlink" Target="https://grantcue.com/foundations/the-sikand-foundation-954109267" TargetMode="External" Id="rId1221"/><Relationship Type="http://schemas.openxmlformats.org/officeDocument/2006/relationships/hyperlink" Target="https://grantcue.com/foundations/j-stanley-and-mary-w-johnson-family-foundation-330809657" TargetMode="External" Id="rId1222"/><Relationship Type="http://schemas.openxmlformats.org/officeDocument/2006/relationships/hyperlink" Target="https://grantcue.com/foundations/the-corwin-d-denney-foundation-237015087" TargetMode="External" Id="rId1223"/><Relationship Type="http://schemas.openxmlformats.org/officeDocument/2006/relationships/hyperlink" Target="https://grantcue.com/foundations/cecil-b-de-mille-foundation-954268286" TargetMode="External" Id="rId1224"/><Relationship Type="http://schemas.openxmlformats.org/officeDocument/2006/relationships/hyperlink" Target="https://grantcue.com/foundations/bram-and-elaine-goldsmith-family-charitable-trust-474863975" TargetMode="External" Id="rId1225"/><Relationship Type="http://schemas.openxmlformats.org/officeDocument/2006/relationships/hyperlink" Target="https://grantcue.com/foundations/everlasting-private-foundation-co-annie-mh-chan-770425562" TargetMode="External" Id="rId1226"/><Relationship Type="http://schemas.openxmlformats.org/officeDocument/2006/relationships/hyperlink" Target="https://grantcue.com/foundations/the-norman-and-sadie-lee-foundation-953333368" TargetMode="External" Id="rId1227"/><Relationship Type="http://schemas.openxmlformats.org/officeDocument/2006/relationships/hyperlink" Target="https://grantcue.com/foundations/lynn-handleman-charitable-foundation-656263327" TargetMode="External" Id="rId1228"/><Relationship Type="http://schemas.openxmlformats.org/officeDocument/2006/relationships/hyperlink" Target="https://grantcue.com/foundations/the-roger-i-and-ruth-b-macfarlane-fndn-266157610" TargetMode="External" Id="rId1229"/><Relationship Type="http://schemas.openxmlformats.org/officeDocument/2006/relationships/hyperlink" Target="https://grantcue.com/foundations/mary-jo-and-hank-greenberg-animal-welfare-foundation-954738423" TargetMode="External" Id="rId1230"/><Relationship Type="http://schemas.openxmlformats.org/officeDocument/2006/relationships/hyperlink" Target="https://grantcue.com/foundations/clyde-and-anita-becker-foundation-inc-205106028" TargetMode="External" Id="rId1231"/><Relationship Type="http://schemas.openxmlformats.org/officeDocument/2006/relationships/hyperlink" Target="https://grantcue.com/foundations/hand-foundation-562403164" TargetMode="External" Id="rId1232"/><Relationship Type="http://schemas.openxmlformats.org/officeDocument/2006/relationships/hyperlink" Target="https://grantcue.com/foundations/community-congregational-dev-corp-952844522" TargetMode="External" Id="rId1233"/><Relationship Type="http://schemas.openxmlformats.org/officeDocument/2006/relationships/hyperlink" Target="https://grantcue.com/foundations/hugh-e-and-marjorie-spetersen-foundation-inc-203757530" TargetMode="External" Id="rId1234"/><Relationship Type="http://schemas.openxmlformats.org/officeDocument/2006/relationships/hyperlink" Target="https://grantcue.com/foundations/hyman-jebb-levy-foundation-237422872" TargetMode="External" Id="rId1235"/><Relationship Type="http://schemas.openxmlformats.org/officeDocument/2006/relationships/hyperlink" Target="https://grantcue.com/foundations/christopher-louis-j-tua-charity-956019838" TargetMode="External" Id="rId1236"/><Relationship Type="http://schemas.openxmlformats.org/officeDocument/2006/relationships/hyperlink" Target="https://grantcue.com/foundations/mcdonald-family-foundation-c-o-farmers-and-merchants-trust-company-352312036" TargetMode="External" Id="rId1237"/><Relationship Type="http://schemas.openxmlformats.org/officeDocument/2006/relationships/hyperlink" Target="https://grantcue.com/foundations/servant-s-heart-foundation-inc-582218044" TargetMode="External" Id="rId1238"/><Relationship Type="http://schemas.openxmlformats.org/officeDocument/2006/relationships/hyperlink" Target="https://grantcue.com/foundations/gilbert-j-martin-foundation-a-charitable-trust-330002513" TargetMode="External" Id="rId1239"/><Relationship Type="http://schemas.openxmlformats.org/officeDocument/2006/relationships/hyperlink" Target="https://grantcue.com/foundations/the-margaret-e-early-medical-research-trust-953740506" TargetMode="External" Id="rId1240"/><Relationship Type="http://schemas.openxmlformats.org/officeDocument/2006/relationships/hyperlink" Target="https://grantcue.com/foundations/the-dorothy-and-murray-feiss-foundation-inc-201929674" TargetMode="External" Id="rId1241"/><Relationship Type="http://schemas.openxmlformats.org/officeDocument/2006/relationships/hyperlink" Target="http://www.cedarfoundation.com/" TargetMode="External" Id="rId1242"/><Relationship Type="http://schemas.openxmlformats.org/officeDocument/2006/relationships/hyperlink" Target="https://grantcue.com/foundations/cedar-charitable-foundation-inc-452994986" TargetMode="External" Id="rId1243"/><Relationship Type="http://schemas.openxmlformats.org/officeDocument/2006/relationships/hyperlink" Target="https://grantcue.com/foundations/william-m-keck-jr-foundation-136097874" TargetMode="External" Id="rId1244"/><Relationship Type="http://schemas.openxmlformats.org/officeDocument/2006/relationships/hyperlink" Target="https://grantcue.com/foundations/gary-broad-foundation-330757689" TargetMode="External" Id="rId1245"/><Relationship Type="http://schemas.openxmlformats.org/officeDocument/2006/relationships/hyperlink" Target="https://grantcue.com/foundations/william-george-carr-foundation-202927907" TargetMode="External" Id="rId1246"/><Relationship Type="http://schemas.openxmlformats.org/officeDocument/2006/relationships/hyperlink" Target="https://grantcue.com/foundations/university-religious-conference-951656361" TargetMode="External" Id="rId1247"/><Relationship Type="http://schemas.openxmlformats.org/officeDocument/2006/relationships/hyperlink" Target="https://grantcue.com/foundations/suggs-family-foundation-261592436" TargetMode="External" Id="rId1248"/><Relationship Type="http://schemas.openxmlformats.org/officeDocument/2006/relationships/hyperlink" Target="https://grantcue.com/foundations/hachman-family-foundation-co-butterfield-and-co-cpas-inc-680397208" TargetMode="External" Id="rId1249"/><Relationship Type="http://schemas.openxmlformats.org/officeDocument/2006/relationships/hyperlink" Target="https://grantcue.com/foundations/fremont-bank-foundation-943170075" TargetMode="External" Id="rId1250"/><Relationship Type="http://schemas.openxmlformats.org/officeDocument/2006/relationships/hyperlink" Target="https://grantcue.com/foundations/allison-and-robert-price-family-foundation-454408737" TargetMode="External" Id="rId1251"/><Relationship Type="http://schemas.openxmlformats.org/officeDocument/2006/relationships/hyperlink" Target="https://grantcue.com/foundations/perkins-hunter-foundation-363486609" TargetMode="External" Id="rId1252"/><Relationship Type="http://schemas.openxmlformats.org/officeDocument/2006/relationships/hyperlink" Target="https://grantcue.com/foundations/the-schmidbauer-family-foundation-465602205" TargetMode="External" Id="rId1253"/><Relationship Type="http://schemas.openxmlformats.org/officeDocument/2006/relationships/hyperlink" Target="https://grantcue.com/foundations/sunrise-foundation-651288276" TargetMode="External" Id="rId1254"/><Relationship Type="http://schemas.openxmlformats.org/officeDocument/2006/relationships/hyperlink" Target="https://grantcue.com/foundations/the-schmaier-family-foundation-845135302" TargetMode="External" Id="rId1255"/><Relationship Type="http://schemas.openxmlformats.org/officeDocument/2006/relationships/hyperlink" Target="https://grantcue.com/foundations/pack-foundation-311621613" TargetMode="External" Id="rId1256"/><Relationship Type="http://schemas.openxmlformats.org/officeDocument/2006/relationships/hyperlink" Target="https://durfee.org/" TargetMode="External" Id="rId1257"/><Relationship Type="http://schemas.openxmlformats.org/officeDocument/2006/relationships/hyperlink" Target="https://grantcue.com/foundations/durfee-foundation-954856207" TargetMode="External" Id="rId1258"/><Relationship Type="http://schemas.openxmlformats.org/officeDocument/2006/relationships/hyperlink" Target="https://grantcue.com/foundations/george-e-hewitt-foundation-for-medical-research-953711123" TargetMode="External" Id="rId1259"/><Relationship Type="http://schemas.openxmlformats.org/officeDocument/2006/relationships/hyperlink" Target="https://grantcue.com/foundations/the-hsieh-family-foundation-202790125" TargetMode="External" Id="rId1260"/><Relationship Type="http://schemas.openxmlformats.org/officeDocument/2006/relationships/hyperlink" Target="https://www.theraycharlesfoundation.org/" TargetMode="External" Id="rId1261"/><Relationship Type="http://schemas.openxmlformats.org/officeDocument/2006/relationships/hyperlink" Target="https://grantcue.com/foundations/the-ray-charles-foundation-954047622" TargetMode="External" Id="rId1262"/><Relationship Type="http://schemas.openxmlformats.org/officeDocument/2006/relationships/hyperlink" Target="https://grantcue.com/foundations/hinz-charitable-foundation-853258539" TargetMode="External" Id="rId1263"/><Relationship Type="http://schemas.openxmlformats.org/officeDocument/2006/relationships/hyperlink" Target="https://grantcue.com/foundations/saddle-foundation-383347262" TargetMode="External" Id="rId1264"/><Relationship Type="http://schemas.openxmlformats.org/officeDocument/2006/relationships/hyperlink" Target="https://grantcue.com/foundations/simon-family-foundation-357224974" TargetMode="External" Id="rId1265"/><Relationship Type="http://schemas.openxmlformats.org/officeDocument/2006/relationships/hyperlink" Target="https://grantcue.com/foundations/greenwood-foundation-956980924" TargetMode="External" Id="rId1266"/><Relationship Type="http://schemas.openxmlformats.org/officeDocument/2006/relationships/hyperlink" Target="https://grantcue.com/foundations/gsf-foundation-460501728" TargetMode="External" Id="rId1267"/><Relationship Type="http://schemas.openxmlformats.org/officeDocument/2006/relationships/hyperlink" Target="https://globalsportsdevelopment.org/" TargetMode="External" Id="rId1268"/><Relationship Type="http://schemas.openxmlformats.org/officeDocument/2006/relationships/hyperlink" Target="https://grantcue.com/foundations/foundation-for-global-sports-development-954560243" TargetMode="External" Id="rId1269"/><Relationship Type="http://schemas.openxmlformats.org/officeDocument/2006/relationships/hyperlink" Target="https://grantcue.com/foundations/the-goldstein-family-foundation-586442168" TargetMode="External" Id="rId1270"/><Relationship Type="http://schemas.openxmlformats.org/officeDocument/2006/relationships/hyperlink" Target="https://www.gaiasf.org/" TargetMode="External" Id="rId1271"/><Relationship Type="http://schemas.openxmlformats.org/officeDocument/2006/relationships/hyperlink" Target="https://grantcue.com/foundations/gaia-fund-943215541" TargetMode="External" Id="rId1272"/><Relationship Type="http://schemas.openxmlformats.org/officeDocument/2006/relationships/hyperlink" Target="https://grantcue.com/foundations/the-hexberg-family-foundation-912172555" TargetMode="External" Id="rId1273"/><Relationship Type="http://schemas.openxmlformats.org/officeDocument/2006/relationships/hyperlink" Target="https://grantcue.com/foundations/jon-and-katherine-dart-charitable-foundation-770536934" TargetMode="External" Id="rId1274"/><Relationship Type="http://schemas.openxmlformats.org/officeDocument/2006/relationships/hyperlink" Target="https://grantcue.com/foundations/the-carol-h-and-kevin-w-sharer-education-foundation-463732125" TargetMode="External" Id="rId1275"/><Relationship Type="http://schemas.openxmlformats.org/officeDocument/2006/relationships/hyperlink" Target="https://grantcue.com/foundations/inherent-foundation-c-o-inherent-group-270214492" TargetMode="External" Id="rId1276"/><Relationship Type="http://schemas.openxmlformats.org/officeDocument/2006/relationships/hyperlink" Target="https://grantcue.com/foundations/travers-family-foundation-686095780" TargetMode="External" Id="rId1277"/><Relationship Type="http://schemas.openxmlformats.org/officeDocument/2006/relationships/hyperlink" Target="https://grantcue.com/foundations/kenneth-whalen-family-foundation-810788122" TargetMode="External" Id="rId1278"/><Relationship Type="http://schemas.openxmlformats.org/officeDocument/2006/relationships/hyperlink" Target="https://grantcue.com/foundations/the-ronald-and-maxine-linde-foundation-363635349" TargetMode="External" Id="rId1279"/><Relationship Type="http://schemas.openxmlformats.org/officeDocument/2006/relationships/hyperlink" Target="https://grantcue.com/foundations/negley-flinn-charitable-foundation-256755515" TargetMode="External" Id="rId1280"/><Relationship Type="http://schemas.openxmlformats.org/officeDocument/2006/relationships/hyperlink" Target="https://grantcue.com/foundations/kung-guerra-foundation-472072111" TargetMode="External" Id="rId1281"/><Relationship Type="http://schemas.openxmlformats.org/officeDocument/2006/relationships/hyperlink" Target="https://grantcue.com/foundations/the-swanson-foundation-943211277" TargetMode="External" Id="rId1282"/><Relationship Type="http://schemas.openxmlformats.org/officeDocument/2006/relationships/hyperlink" Target="https://grantcue.com/foundations/ardean-and-colleen-aafedt-foundation-c-o-eric-j-aafedt-461621232" TargetMode="External" Id="rId1283"/><Relationship Type="http://schemas.openxmlformats.org/officeDocument/2006/relationships/hyperlink" Target="https://grantcue.com/foundations/ww-and-jj-choi-foundation-inc-203709672" TargetMode="External" Id="rId1284"/><Relationship Type="http://schemas.openxmlformats.org/officeDocument/2006/relationships/hyperlink" Target="https://grantcue.com/foundations/the-frances-k-and-charles-d-field-foundation-680534344" TargetMode="External" Id="rId1285"/><Relationship Type="http://schemas.openxmlformats.org/officeDocument/2006/relationships/hyperlink" Target="https://grantcue.com/foundations/the-mccabe-walls-family-foundation-872945136" TargetMode="External" Id="rId1286"/><Relationship Type="http://schemas.openxmlformats.org/officeDocument/2006/relationships/hyperlink" Target="https://grantcue.com/foundations/martha-and-irv-kaplan-foundation-953697275" TargetMode="External" Id="rId1287"/><Relationship Type="http://schemas.openxmlformats.org/officeDocument/2006/relationships/hyperlink" Target="https://grantcue.com/foundations/fp-winne-foundation-956052464" TargetMode="External" Id="rId1288"/><Relationship Type="http://schemas.openxmlformats.org/officeDocument/2006/relationships/hyperlink" Target="https://grantcue.com/foundations/samuel-and-helene-soref-foundation-592246963" TargetMode="External" Id="rId1289"/><Relationship Type="http://schemas.openxmlformats.org/officeDocument/2006/relationships/hyperlink" Target="https://grantcue.com/foundations/proverbs-39-foundation-261484953" TargetMode="External" Id="rId1290"/><Relationship Type="http://schemas.openxmlformats.org/officeDocument/2006/relationships/hyperlink" Target="https://grantcue.com/foundations/pitzer-family-foundation-686099475" TargetMode="External" Id="rId1291"/><Relationship Type="http://schemas.openxmlformats.org/officeDocument/2006/relationships/hyperlink" Target="https://grantcue.com/foundations/borstein-family-foundation-954716815" TargetMode="External" Id="rId1292"/><Relationship Type="http://schemas.openxmlformats.org/officeDocument/2006/relationships/hyperlink" Target="https://grantcue.com/foundations/environment-now-954247242" TargetMode="External" Id="rId1293"/><Relationship Type="http://schemas.openxmlformats.org/officeDocument/2006/relationships/hyperlink" Target="https://grantcue.com/foundations/acts-charity-foundation-264497067" TargetMode="External" Id="rId1294"/><Relationship Type="http://schemas.openxmlformats.org/officeDocument/2006/relationships/hyperlink" Target="https://grantcue.com/foundations/compton-foundation-inc-943142932" TargetMode="External" Id="rId1295"/><Relationship Type="http://schemas.openxmlformats.org/officeDocument/2006/relationships/hyperlink" Target="https://grantcue.com/foundations/karlin-family-foundation-826534510" TargetMode="External" Id="rId1296"/><Relationship Type="http://schemas.openxmlformats.org/officeDocument/2006/relationships/hyperlink" Target="https://www.toddwagnerfoundation.org/" TargetMode="External" Id="rId1297"/><Relationship Type="http://schemas.openxmlformats.org/officeDocument/2006/relationships/hyperlink" Target="https://grantcue.com/foundations/todd-r-wagner-foundation-912028112" TargetMode="External" Id="rId1298"/><Relationship Type="http://schemas.openxmlformats.org/officeDocument/2006/relationships/hyperlink" Target="https://grantcue.com/foundations/william-fries-ii-foundation-202557737" TargetMode="External" Id="rId1299"/><Relationship Type="http://schemas.openxmlformats.org/officeDocument/2006/relationships/hyperlink" Target="https://www.hazenfoundation.org/" TargetMode="External" Id="rId1300"/><Relationship Type="http://schemas.openxmlformats.org/officeDocument/2006/relationships/hyperlink" Target="https://grantcue.com/foundations/the-edward-w-hazen-foundation-060646671" TargetMode="External" Id="rId1301"/><Relationship Type="http://schemas.openxmlformats.org/officeDocument/2006/relationships/hyperlink" Target="https://www.ariadnegettyfdn.org/" TargetMode="External" Id="rId1302"/><Relationship Type="http://schemas.openxmlformats.org/officeDocument/2006/relationships/hyperlink" Target="https://grantcue.com/foundations/the-ariadne-getty-foundation-200461573" TargetMode="External" Id="rId1303"/><Relationship Type="http://schemas.openxmlformats.org/officeDocument/2006/relationships/hyperlink" Target="https://grantcue.com/foundations/winkler-lowy-foundation-843069360" TargetMode="External" Id="rId1304"/><Relationship Type="http://schemas.openxmlformats.org/officeDocument/2006/relationships/hyperlink" Target="https://grantcue.com/foundations/shiff-family-foundation-934125810" TargetMode="External" Id="rId1305"/><Relationship Type="http://schemas.openxmlformats.org/officeDocument/2006/relationships/hyperlink" Target="https://grantcue.com/foundations/bertha-russ-lytel-foundation-942271250" TargetMode="External" Id="rId1306"/><Relationship Type="http://schemas.openxmlformats.org/officeDocument/2006/relationships/hyperlink" Target="https://grantcue.com/foundations/alfredo-and-maria-bubion-charitable-foundation-c-o-whittier-trust-920508427" TargetMode="External" Id="rId1307"/><Relationship Type="http://schemas.openxmlformats.org/officeDocument/2006/relationships/hyperlink" Target="https://grantcue.com/foundations/ngh-charitable-foundation-873255289" TargetMode="External" Id="rId1308"/><Relationship Type="http://schemas.openxmlformats.org/officeDocument/2006/relationships/hyperlink" Target="https://grantcue.com/foundations/the-gretler-foundation-770529605" TargetMode="External" Id="rId1309"/><Relationship Type="http://schemas.openxmlformats.org/officeDocument/2006/relationships/hyperlink" Target="https://grantcue.com/foundations/the-smart-family-fund-812297831" TargetMode="External" Id="rId1310"/><Relationship Type="http://schemas.openxmlformats.org/officeDocument/2006/relationships/hyperlink" Target="https://grantcue.com/foundations/samson-memorial-trust-776191072" TargetMode="External" Id="rId1311"/><Relationship Type="http://schemas.openxmlformats.org/officeDocument/2006/relationships/hyperlink" Target="https://grantcue.com/foundations/anderson-community-partners-831589254" TargetMode="External" Id="rId1312"/><Relationship Type="http://schemas.openxmlformats.org/officeDocument/2006/relationships/hyperlink" Target="https://grantcue.com/foundations/golden-state-environmental-justice-alliance-472268402" TargetMode="External" Id="rId1313"/><Relationship Type="http://schemas.openxmlformats.org/officeDocument/2006/relationships/hyperlink" Target="https://grantcue.com/foundations/esper-a-petersen-foundation-366125570" TargetMode="External" Id="rId1314"/><Relationship Type="http://schemas.openxmlformats.org/officeDocument/2006/relationships/hyperlink" Target="https://grantcue.com/foundations/the-margaret-liu-foundation-943269896" TargetMode="External" Id="rId1315"/><Relationship Type="http://schemas.openxmlformats.org/officeDocument/2006/relationships/hyperlink" Target="https://grantcue.com/foundations/the-o-brien-family-foundation-522390855" TargetMode="External" Id="rId1316"/><Relationship Type="http://schemas.openxmlformats.org/officeDocument/2006/relationships/hyperlink" Target="https://grantcue.com/foundations/lm-newman-family-foundation-943215798" TargetMode="External" Id="rId1317"/><Relationship Type="http://schemas.openxmlformats.org/officeDocument/2006/relationships/hyperlink" Target="https://grantcue.com/foundations/steinmetz-foundation-954649432" TargetMode="External" Id="rId1318"/><Relationship Type="http://schemas.openxmlformats.org/officeDocument/2006/relationships/hyperlink" Target="https://grantcue.com/foundations/ymi-foundation-934955178" TargetMode="External" Id="rId1319"/><Relationship Type="http://schemas.openxmlformats.org/officeDocument/2006/relationships/hyperlink" Target="https://grantcue.com/foundations/ann-peppers-foundation-952114455" TargetMode="External" Id="rId1320"/><Relationship Type="http://schemas.openxmlformats.org/officeDocument/2006/relationships/hyperlink" Target="https://grantcue.com/foundations/spinal-muscular-atrophy-foundation-010759380" TargetMode="External" Id="rId1321"/><Relationship Type="http://schemas.openxmlformats.org/officeDocument/2006/relationships/hyperlink" Target="https://grantcue.com/foundations/lawrence-and-isabel-barnett-charitable-foundation-inc-202761633" TargetMode="External" Id="rId1322"/><Relationship Type="http://schemas.openxmlformats.org/officeDocument/2006/relationships/hyperlink" Target="https://grantcue.com/foundations/irving-and-francine-suknow-foundation-co-trustees-henry-fader-and-lynda-gordon-256648797" TargetMode="External" Id="rId1323"/><Relationship Type="http://schemas.openxmlformats.org/officeDocument/2006/relationships/hyperlink" Target="https://grantcue.com/foundations/the-phyllis-a-and-daryl-r-forsythe-foundation-161550690" TargetMode="External" Id="rId1324"/><Relationship Type="http://schemas.openxmlformats.org/officeDocument/2006/relationships/hyperlink" Target="https://grantcue.com/foundations/the-elishis-family-foundation-113502742" TargetMode="External" Id="rId1325"/><Relationship Type="http://schemas.openxmlformats.org/officeDocument/2006/relationships/hyperlink" Target="https://grantcue.com/foundations/the-todd-m-morgan-foundation-201305927" TargetMode="External" Id="rId1326"/><Relationship Type="http://schemas.openxmlformats.org/officeDocument/2006/relationships/hyperlink" Target="https://grantcue.com/foundations/menard-family-foundation-330834790" TargetMode="External" Id="rId1327"/><Relationship Type="http://schemas.openxmlformats.org/officeDocument/2006/relationships/hyperlink" Target="https://grantcue.com/foundations/jay-and-sarah-flatley-foundation-813855993" TargetMode="External" Id="rId1328"/><Relationship Type="http://schemas.openxmlformats.org/officeDocument/2006/relationships/hyperlink" Target="https://royandidaeaglefoundation.org/" TargetMode="External" Id="rId1329"/><Relationship Type="http://schemas.openxmlformats.org/officeDocument/2006/relationships/hyperlink" Target="https://grantcue.com/foundations/roy-and-ida-eagle-foundation-262505029" TargetMode="External" Id="rId1330"/><Relationship Type="http://schemas.openxmlformats.org/officeDocument/2006/relationships/hyperlink" Target="https://grantcue.com/foundations/sustainable-grant-making-partners-fund-473287351" TargetMode="External" Id="rId1331"/><Relationship Type="http://schemas.openxmlformats.org/officeDocument/2006/relationships/hyperlink" Target="https://grantcue.com/foundations/the-longbrake-family-foundation-912014805" TargetMode="External" Id="rId1332"/><Relationship Type="http://schemas.openxmlformats.org/officeDocument/2006/relationships/hyperlink" Target="https://grantcue.com/foundations/hicks-family-foundation-472529981" TargetMode="External" Id="rId1333"/><Relationship Type="http://schemas.openxmlformats.org/officeDocument/2006/relationships/hyperlink" Target="https://grantcue.com/foundations/the-mosse-foundation-817096191" TargetMode="External" Id="rId1334"/><Relationship Type="http://schemas.openxmlformats.org/officeDocument/2006/relationships/hyperlink" Target="https://grantcue.com/foundations/thoresen-foundation-366102493" TargetMode="External" Id="rId1335"/><Relationship Type="http://schemas.openxmlformats.org/officeDocument/2006/relationships/hyperlink" Target="https://grantcue.com/foundations/the-tom-and-mayumi-adams-family-foundation-473770855" TargetMode="External" Id="rId1336"/><Relationship Type="http://schemas.openxmlformats.org/officeDocument/2006/relationships/hyperlink" Target="https://grantcue.com/foundations/laguntza-foundation-208638559" TargetMode="External" Id="rId1337"/><Relationship Type="http://schemas.openxmlformats.org/officeDocument/2006/relationships/hyperlink" Target="https://grantcue.com/foundations/french-fund-samuel-katherine-tua-954111082" TargetMode="External" Id="rId1338"/><Relationship Type="http://schemas.openxmlformats.org/officeDocument/2006/relationships/hyperlink" Target="https://grantcue.com/foundations/shift-fka-aaron-and-martha-schecter-private-foundation-592185762" TargetMode="External" Id="rId1339"/><Relationship Type="http://schemas.openxmlformats.org/officeDocument/2006/relationships/hyperlink" Target="https://grantcue.com/foundations/stanley-s-garden-foundation-266138709" TargetMode="External" Id="rId1340"/><Relationship Type="http://schemas.openxmlformats.org/officeDocument/2006/relationships/hyperlink" Target="https://grantcue.com/foundations/mcclain-roberts-foundation-884265008" TargetMode="External" Id="rId1341"/><Relationship Type="http://schemas.openxmlformats.org/officeDocument/2006/relationships/hyperlink" Target="https://grantcue.com/foundations/the-gamble-foundation-c-o-lj-trust-company-llc-941680503" TargetMode="External" Id="rId1342"/><Relationship Type="http://schemas.openxmlformats.org/officeDocument/2006/relationships/hyperlink" Target="https://grantcue.com/foundations/the-adi-and-jerry-greenberg-foundation-043492171" TargetMode="External" Id="rId1343"/><Relationship Type="http://schemas.openxmlformats.org/officeDocument/2006/relationships/hyperlink" Target="https://www.thechapmanfoundation.org/" TargetMode="External" Id="rId1344"/><Relationship Type="http://schemas.openxmlformats.org/officeDocument/2006/relationships/hyperlink" Target="https://grantcue.com/foundations/william-mccaskey-chapman-and-adaline-dinsmore-chapman-foundation-770011251" TargetMode="External" Id="rId1345"/><Relationship Type="http://schemas.openxmlformats.org/officeDocument/2006/relationships/hyperlink" Target="https://grantcue.com/foundations/mike-and-linda-van-daele-family-foundation-330833774" TargetMode="External" Id="rId1346"/><Relationship Type="http://schemas.openxmlformats.org/officeDocument/2006/relationships/hyperlink" Target="https://grantcue.com/foundations/wm-o-and-margaret-h-dewitt-foundation-316078890" TargetMode="External" Id="rId1347"/><Relationship Type="http://schemas.openxmlformats.org/officeDocument/2006/relationships/hyperlink" Target="https://grantcue.com/foundations/ducommun-and-gross-foundation-956210834" TargetMode="External" Id="rId1348"/><Relationship Type="http://schemas.openxmlformats.org/officeDocument/2006/relationships/hyperlink" Target="https://www.safeastby.org/" TargetMode="External" Id="rId1349"/><Relationship Type="http://schemas.openxmlformats.org/officeDocument/2006/relationships/hyperlink" Target="https://grantcue.com/foundations/senior-assistance-foundation-eastbay-941652296" TargetMode="External" Id="rId1350"/><Relationship Type="http://schemas.openxmlformats.org/officeDocument/2006/relationships/hyperlink" Target="https://grantcue.com/foundations/patricia-s-and-william-j-hagenah-foundation-320087646" TargetMode="External" Id="rId1351"/><Relationship Type="http://schemas.openxmlformats.org/officeDocument/2006/relationships/hyperlink" Target="https://grantcue.com/foundations/severns-family-foundation-770235139" TargetMode="External" Id="rId1352"/><Relationship Type="http://schemas.openxmlformats.org/officeDocument/2006/relationships/hyperlink" Target="https://grantcue.com/foundations/mark-gosselin-family-foundation-884129493" TargetMode="External" Id="rId1353"/><Relationship Type="http://schemas.openxmlformats.org/officeDocument/2006/relationships/hyperlink" Target="https://grantcue.com/foundations/james-b-pendleton-charitable-trust-956944277" TargetMode="External" Id="rId1354"/><Relationship Type="http://schemas.openxmlformats.org/officeDocument/2006/relationships/hyperlink" Target="https://grantcue.com/foundations/edwin-and-jeanne-woods-family-foundation-200968659" TargetMode="External" Id="rId1355"/><Relationship Type="http://schemas.openxmlformats.org/officeDocument/2006/relationships/hyperlink" Target="https://grantcue.com/foundations/the-lewis-family-charitable-foundation-330210203" TargetMode="External" Id="rId1356"/><Relationship Type="http://schemas.openxmlformats.org/officeDocument/2006/relationships/hyperlink" Target="https://grantcue.com/foundations/grace-and-li-yu-family-foundation-813822395" TargetMode="External" Id="rId1357"/><Relationship Type="http://schemas.openxmlformats.org/officeDocument/2006/relationships/hyperlink" Target="https://grantcue.com/foundations/the-greathouse-family-foundation-472508106" TargetMode="External" Id="rId1358"/><Relationship Type="http://schemas.openxmlformats.org/officeDocument/2006/relationships/hyperlink" Target="https://grantcue.com/foundations/kirannada-foundation-fka-setiady-family-foundation-921194778" TargetMode="External" Id="rId1359"/><Relationship Type="http://schemas.openxmlformats.org/officeDocument/2006/relationships/hyperlink" Target="https://grantcue.com/foundations/yerba-buena-fund-461997261" TargetMode="External" Id="rId1360"/><Relationship Type="http://schemas.openxmlformats.org/officeDocument/2006/relationships/hyperlink" Target="https://grantcue.com/foundations/jayzum-foundation-474199857" TargetMode="External" Id="rId1361"/><Relationship Type="http://schemas.openxmlformats.org/officeDocument/2006/relationships/hyperlink" Target="https://grantcue.com/foundations/sulanling-foundation-871632232" TargetMode="External" Id="rId1362"/><Relationship Type="http://schemas.openxmlformats.org/officeDocument/2006/relationships/hyperlink" Target="https://grantcue.com/foundations/the-robert-w-witter-family-foundation-911801754" TargetMode="External" Id="rId1363"/><Relationship Type="http://schemas.openxmlformats.org/officeDocument/2006/relationships/hyperlink" Target="https://grantcue.com/foundations/rudi-schulte-family-foundation-770452600" TargetMode="External" Id="rId1364"/><Relationship Type="http://schemas.openxmlformats.org/officeDocument/2006/relationships/hyperlink" Target="https://grantcue.com/foundations/kanoff-family-foundation-co-jefferies-and-company-954662947" TargetMode="External" Id="rId1365"/><Relationship Type="http://schemas.openxmlformats.org/officeDocument/2006/relationships/hyperlink" Target="https://grantcue.com/foundations/the-john-h-and-cynthia-lee-smet-foundation-954399946" TargetMode="External" Id="rId1366"/><Relationship Type="http://schemas.openxmlformats.org/officeDocument/2006/relationships/hyperlink" Target="https://grantcue.com/foundations/the-step-family-foundation-352016508" TargetMode="External" Id="rId1367"/><Relationship Type="http://schemas.openxmlformats.org/officeDocument/2006/relationships/hyperlink" Target="https://grantcue.com/foundations/helmut-kiffmann-family-foundation-562628169" TargetMode="External" Id="rId1368"/><Relationship Type="http://schemas.openxmlformats.org/officeDocument/2006/relationships/hyperlink" Target="https://grantcue.com/foundations/the-gifford-foundation-inc-943303273" TargetMode="External" Id="rId1369"/><Relationship Type="http://schemas.openxmlformats.org/officeDocument/2006/relationships/hyperlink" Target="https://grantcue.com/foundations/the-lanie-albrecht-foundation-880431967" TargetMode="External" Id="rId1370"/><Relationship Type="http://schemas.openxmlformats.org/officeDocument/2006/relationships/hyperlink" Target="https://grantcue.com/foundations/moiso-family-foundation-952576203" TargetMode="External" Id="rId1371"/><Relationship Type="http://schemas.openxmlformats.org/officeDocument/2006/relationships/hyperlink" Target="http://danfordfoundation.org/" TargetMode="External" Id="rId1372"/><Relationship Type="http://schemas.openxmlformats.org/officeDocument/2006/relationships/hyperlink" Target="https://grantcue.com/foundations/danford-foundation-942819322" TargetMode="External" Id="rId1373"/><Relationship Type="http://schemas.openxmlformats.org/officeDocument/2006/relationships/hyperlink" Target="https://grantcue.com/foundations/waltmar-foundation-c-o-larry-beltramo-952371506" TargetMode="External" Id="rId1374"/><Relationship Type="http://schemas.openxmlformats.org/officeDocument/2006/relationships/hyperlink" Target="https://grantcue.com/foundations/gesner-johnson-foundation-411890875" TargetMode="External" Id="rId1375"/><Relationship Type="http://schemas.openxmlformats.org/officeDocument/2006/relationships/hyperlink" Target="https://grantcue.com/foundations/the-lucky-one-foundation-c-o-bessemer-trust-company-456398630" TargetMode="External" Id="rId1376"/><Relationship Type="http://schemas.openxmlformats.org/officeDocument/2006/relationships/hyperlink" Target="https://grantcue.com/foundations/the-michael-and-rebecca-vest-founda-263816197" TargetMode="External" Id="rId1377"/><Relationship Type="http://schemas.openxmlformats.org/officeDocument/2006/relationships/hyperlink" Target="https://grantcue.com/foundations/belina-lee-lazzar-trust-816360422" TargetMode="External" Id="rId1378"/><Relationship Type="http://schemas.openxmlformats.org/officeDocument/2006/relationships/hyperlink" Target="https://grantcue.com/foundations/alesia-alpert-family-foundation-fka-alesia-family-foundation-954750403" TargetMode="External" Id="rId1379"/><Relationship Type="http://schemas.openxmlformats.org/officeDocument/2006/relationships/hyperlink" Target="https://grantcue.com/foundations/dana-and-albert-r-broccoli-charitable-foundation-953502889" TargetMode="External" Id="rId1380"/><Relationship Type="http://schemas.openxmlformats.org/officeDocument/2006/relationships/hyperlink" Target="https://grantcue.com/foundations/john-and-elizabeth-leonard-family-foundation-275224067" TargetMode="External" Id="rId1381"/><Relationship Type="http://schemas.openxmlformats.org/officeDocument/2006/relationships/hyperlink" Target="https://www.slb.com/" TargetMode="External" Id="rId1382"/><Relationship Type="http://schemas.openxmlformats.org/officeDocument/2006/relationships/hyperlink" Target="https://grantcue.com/foundations/schlumberger-foundation-inc-237033142" TargetMode="External" Id="rId1383"/><Relationship Type="http://schemas.openxmlformats.org/officeDocument/2006/relationships/hyperlink" Target="https://grantcue.com/foundations/tidemark-10-foundation-854039046" TargetMode="External" Id="rId1384"/><Relationship Type="http://schemas.openxmlformats.org/officeDocument/2006/relationships/hyperlink" Target="https://grantcue.com/foundations/allen-family-charitable-trust-276799969" TargetMode="External" Id="rId1385"/><Relationship Type="http://schemas.openxmlformats.org/officeDocument/2006/relationships/hyperlink" Target="https://grantcue.com/foundations/lily-lai-foundation-271159623" TargetMode="External" Id="rId1386"/><Relationship Type="http://schemas.openxmlformats.org/officeDocument/2006/relationships/hyperlink" Target="https://grantcue.com/foundations/the-howard-and-nikki-applebaum-foundation-trust-454160808" TargetMode="External" Id="rId1387"/><Relationship Type="http://schemas.openxmlformats.org/officeDocument/2006/relationships/hyperlink" Target="https://grantcue.com/foundations/ginn-family-foundation-680636598" TargetMode="External" Id="rId1388"/><Relationship Type="http://schemas.openxmlformats.org/officeDocument/2006/relationships/hyperlink" Target="https://www.brittinghamfamilyfoundation.org/" TargetMode="External" Id="rId1389"/><Relationship Type="http://schemas.openxmlformats.org/officeDocument/2006/relationships/hyperlink" Target="https://grantcue.com/foundations/brittingham-family-foundation-262992045" TargetMode="External" Id="rId1390"/><Relationship Type="http://schemas.openxmlformats.org/officeDocument/2006/relationships/hyperlink" Target="https://grantcue.com/foundations/tony-and-kyra-rogers-foundation-460742207" TargetMode="External" Id="rId1391"/><Relationship Type="http://schemas.openxmlformats.org/officeDocument/2006/relationships/hyperlink" Target="https://grantcue.com/foundations/the-william-and-margaret-fern-holmes-family-foundation-263343041" TargetMode="External" Id="rId1392"/><Relationship Type="http://schemas.openxmlformats.org/officeDocument/2006/relationships/hyperlink" Target="https://grantcue.com/foundations/the-earl-and-anna-broady-foundation-477423566" TargetMode="External" Id="rId1393"/><Relationship Type="http://schemas.openxmlformats.org/officeDocument/2006/relationships/hyperlink" Target="https://grantcue.com/foundations/cestra-butner-family-foundation-810730704" TargetMode="External" Id="rId1394"/><Relationship Type="http://schemas.openxmlformats.org/officeDocument/2006/relationships/hyperlink" Target="https://grantcue.com/foundations/janet-curci-family-foundation-815068541" TargetMode="External" Id="rId1395"/><Relationship Type="http://schemas.openxmlformats.org/officeDocument/2006/relationships/hyperlink" Target="https://grantcue.com/foundations/layne-foundation-951765157" TargetMode="External" Id="rId1396"/><Relationship Type="http://schemas.openxmlformats.org/officeDocument/2006/relationships/hyperlink" Target="http://croulfoundation.org/" TargetMode="External" Id="rId1397"/><Relationship Type="http://schemas.openxmlformats.org/officeDocument/2006/relationships/hyperlink" Target="https://grantcue.com/foundations/croul-family-foundation-201222760" TargetMode="External" Id="rId1398"/><Relationship Type="http://schemas.openxmlformats.org/officeDocument/2006/relationships/hyperlink" Target="https://grantcue.com/foundations/the-sandra-and-lawrence-post-family-foundation-954442473" TargetMode="External" Id="rId1399"/><Relationship Type="http://schemas.openxmlformats.org/officeDocument/2006/relationships/hyperlink" Target="https://grantcue.com/foundations/earth-rising-foundation-842976347" TargetMode="External" Id="rId1400"/><Relationship Type="http://schemas.openxmlformats.org/officeDocument/2006/relationships/hyperlink" Target="https://grantcue.com/foundations/arlene-and-michael-rosen-foundation-473040686" TargetMode="External" Id="rId1401"/><Relationship Type="http://schemas.openxmlformats.org/officeDocument/2006/relationships/hyperlink" Target="https://grantcue.com/foundations/the-ayrshire-foundation-472387145" TargetMode="External" Id="rId1402"/><Relationship Type="http://schemas.openxmlformats.org/officeDocument/2006/relationships/hyperlink" Target="https://grantcue.com/foundations/bell-charitable-foundation-330640946" TargetMode="External" Id="rId1403"/><Relationship Type="http://schemas.openxmlformats.org/officeDocument/2006/relationships/hyperlink" Target="https://grantcue.com/foundations/the-armen-and-gloria-hampar-family-foundation-954714147" TargetMode="External" Id="rId1404"/><Relationship Type="http://schemas.openxmlformats.org/officeDocument/2006/relationships/hyperlink" Target="https://grantcue.com/foundations/the-david-and-janyce-hoyt-family-foundation-474400755" TargetMode="External" Id="rId1405"/><Relationship Type="http://schemas.openxmlformats.org/officeDocument/2006/relationships/hyperlink" Target="https://www.heffernanfoundation.com/" TargetMode="External" Id="rId1406"/><Relationship Type="http://schemas.openxmlformats.org/officeDocument/2006/relationships/hyperlink" Target="https://grantcue.com/foundations/heffernan-group-foundation-711010693" TargetMode="External" Id="rId1407"/><Relationship Type="http://schemas.openxmlformats.org/officeDocument/2006/relationships/hyperlink" Target="https://grantcue.com/foundations/weaver-family-private-foundation-371423304" TargetMode="External" Id="rId1408"/><Relationship Type="http://schemas.openxmlformats.org/officeDocument/2006/relationships/hyperlink" Target="https://grantcue.com/foundations/thinspace-africa-475374451" TargetMode="External" Id="rId1409"/><Relationship Type="http://schemas.openxmlformats.org/officeDocument/2006/relationships/hyperlink" Target="https://grantcue.com/foundations/mackenzie-foundation-956588350" TargetMode="External" Id="rId1410"/><Relationship Type="http://schemas.openxmlformats.org/officeDocument/2006/relationships/hyperlink" Target="https://grantcue.com/foundations/esperanza-foundation-356793432" TargetMode="External" Id="rId1411"/><Relationship Type="http://schemas.openxmlformats.org/officeDocument/2006/relationships/hyperlink" Target="https://grantcue.com/foundations/bd-foundation-inc-813501315" TargetMode="External" Id="rId1412"/><Relationship Type="http://schemas.openxmlformats.org/officeDocument/2006/relationships/hyperlink" Target="https://grantcue.com/foundations/catherine-hawkins-foundation-046864140" TargetMode="External" Id="rId1413"/><Relationship Type="http://schemas.openxmlformats.org/officeDocument/2006/relationships/hyperlink" Target="https://grantcue.com/foundations/west-davis-and-bergard-foundation-943255381" TargetMode="External" Id="rId1414"/><Relationship Type="http://schemas.openxmlformats.org/officeDocument/2006/relationships/hyperlink" Target="https://grantcue.com/foundations/callie-d-mcgrath-foundation-956995594" TargetMode="External" Id="rId1415"/><Relationship Type="http://schemas.openxmlformats.org/officeDocument/2006/relationships/hyperlink" Target="https://grantcue.com/foundations/emily-van-nuys-charitable-remainder-trust-956587698" TargetMode="External" Id="rId1416"/><Relationship Type="http://schemas.openxmlformats.org/officeDocument/2006/relationships/hyperlink" Target="https://grantcue.com/foundations/dw-gore-family-foundation-711035523" TargetMode="External" Id="rId1417"/><Relationship Type="http://schemas.openxmlformats.org/officeDocument/2006/relationships/hyperlink" Target="https://grantcue.com/foundations/thomas-family-foundation-943329512" TargetMode="External" Id="rId1418"/><Relationship Type="http://schemas.openxmlformats.org/officeDocument/2006/relationships/hyperlink" Target="https://grantcue.com/foundations/hoag-family-foundation-943383126" TargetMode="External" Id="rId1419"/><Relationship Type="http://schemas.openxmlformats.org/officeDocument/2006/relationships/hyperlink" Target="https://grantcue.com/foundations/crawford-family-foundation-954737866" TargetMode="External" Id="rId1420"/><Relationship Type="http://schemas.openxmlformats.org/officeDocument/2006/relationships/hyperlink" Target="https://grantcue.com/foundations/the-lindskog-foundation-832222977" TargetMode="External" Id="rId1421"/><Relationship Type="http://schemas.openxmlformats.org/officeDocument/2006/relationships/hyperlink" Target="https://www.picharity.org/" TargetMode="External" Id="rId1422"/><Relationship Type="http://schemas.openxmlformats.org/officeDocument/2006/relationships/hyperlink" Target="https://grantcue.com/foundations/philanthropy-international-870643877" TargetMode="External" Id="rId1423"/><Relationship Type="http://schemas.openxmlformats.org/officeDocument/2006/relationships/hyperlink" Target="https://grantcue.com/foundations/norman-f-sprague-jr-foundation-954621772" TargetMode="External" Id="rId1424"/><Relationship Type="http://schemas.openxmlformats.org/officeDocument/2006/relationships/hyperlink" Target="http://gerbode.org/" TargetMode="External" Id="rId1425"/><Relationship Type="http://schemas.openxmlformats.org/officeDocument/2006/relationships/hyperlink" Target="https://grantcue.com/foundations/gerbode-foundation-946065226" TargetMode="External" Id="rId1426"/><Relationship Type="http://schemas.openxmlformats.org/officeDocument/2006/relationships/hyperlink" Target="https://grantcue.com/foundations/the-gaska-alliance-foundation-454282236" TargetMode="External" Id="rId1427"/><Relationship Type="http://schemas.openxmlformats.org/officeDocument/2006/relationships/hyperlink" Target="https://grantcue.com/foundations/the-coleman-family-foundation-814671841" TargetMode="External" Id="rId1428"/><Relationship Type="http://schemas.openxmlformats.org/officeDocument/2006/relationships/hyperlink" Target="https://grantcue.com/foundations/carl-e-wynn-foundation-956136231" TargetMode="External" Id="rId1429"/><Relationship Type="http://schemas.openxmlformats.org/officeDocument/2006/relationships/hyperlink" Target="https://grantcue.com/foundations/barnet-segal-charitable-trust-776024786" TargetMode="External" Id="rId1430"/><Relationship Type="http://schemas.openxmlformats.org/officeDocument/2006/relationships/hyperlink" Target="https://grantcue.com/foundations/cottonwood-spring-873653199" TargetMode="External" Id="rId1431"/><Relationship Type="http://schemas.openxmlformats.org/officeDocument/2006/relationships/hyperlink" Target="https://grantcue.com/foundations/collingwood-foundation-954509731" TargetMode="External" Id="rId1432"/><Relationship Type="http://schemas.openxmlformats.org/officeDocument/2006/relationships/hyperlink" Target="https://grantcue.com/foundations/celebrate-foundation-inc-c-o-robert-mcgrath-942449535" TargetMode="External" Id="rId1433"/><Relationship Type="http://schemas.openxmlformats.org/officeDocument/2006/relationships/hyperlink" Target="https://grantcue.com/foundations/bess-family-foundation-270284495" TargetMode="External" Id="rId1434"/><Relationship Type="http://schemas.openxmlformats.org/officeDocument/2006/relationships/hyperlink" Target="https://grantcue.com/foundations/the-alfred-and-hanna-fromm-fund-946100399" TargetMode="External" Id="rId1435"/><Relationship Type="http://schemas.openxmlformats.org/officeDocument/2006/relationships/hyperlink" Target="https://grantcue.com/foundations/mh-foundation-261258688" TargetMode="External" Id="rId1436"/><Relationship Type="http://schemas.openxmlformats.org/officeDocument/2006/relationships/hyperlink" Target="https://grantcue.com/foundations/foster-charitable-trust-336195828" TargetMode="External" Id="rId1437"/><Relationship Type="http://schemas.openxmlformats.org/officeDocument/2006/relationships/hyperlink" Target="https://grantcue.com/foundations/paulus-family-foundation-200351925" TargetMode="External" Id="rId1438"/><Relationship Type="http://schemas.openxmlformats.org/officeDocument/2006/relationships/hyperlink" Target="https://www.thecaresfoundation.org/" TargetMode="External" Id="rId1439"/><Relationship Type="http://schemas.openxmlformats.org/officeDocument/2006/relationships/hyperlink" Target="https://grantcue.com/foundations/cares-foundation-452544055" TargetMode="External" Id="rId1440"/><Relationship Type="http://schemas.openxmlformats.org/officeDocument/2006/relationships/hyperlink" Target="https://grantcue.com/foundations/natan-foundation-474622381" TargetMode="External" Id="rId1441"/><Relationship Type="http://schemas.openxmlformats.org/officeDocument/2006/relationships/hyperlink" Target="https://grantcue.com/foundations/zhu-family-foundation-inc-203753379" TargetMode="External" Id="rId1442"/><Relationship Type="http://schemas.openxmlformats.org/officeDocument/2006/relationships/hyperlink" Target="https://grantcue.com/foundations/muller-family-foundation-956121774" TargetMode="External" Id="rId1443"/><Relationship Type="http://schemas.openxmlformats.org/officeDocument/2006/relationships/hyperlink" Target="https://www.tmcity.org/" TargetMode="External" Id="rId1444"/><Relationship Type="http://schemas.openxmlformats.org/officeDocument/2006/relationships/hyperlink" Target="https://grantcue.com/foundations/tmcity-foundation-c-o-brown-advisory-trust-co-of-de-llc-320557031" TargetMode="External" Id="rId1445"/><Relationship Type="http://schemas.openxmlformats.org/officeDocument/2006/relationships/hyperlink" Target="https://grantcue.com/foundations/david-a-steinberg-family-foundation-200378796" TargetMode="External" Id="rId1446"/><Relationship Type="http://schemas.openxmlformats.org/officeDocument/2006/relationships/hyperlink" Target="https://grantcue.com/foundations/the-kingfisher-foundation-co-evan-abramsfarella-braun-133931294" TargetMode="External" Id="rId1447"/><Relationship Type="http://schemas.openxmlformats.org/officeDocument/2006/relationships/hyperlink" Target="https://grantcue.com/foundations/the-sancti-foundation-inc-861480524" TargetMode="External" Id="rId1448"/><Relationship Type="http://schemas.openxmlformats.org/officeDocument/2006/relationships/hyperlink" Target="https://grantcue.com/foundations/joe-and-nan-johnson-family-foundation-202784844" TargetMode="External" Id="rId1449"/><Relationship Type="http://schemas.openxmlformats.org/officeDocument/2006/relationships/hyperlink" Target="https://www.aljfoundation.org/" TargetMode="External" Id="rId1450"/><Relationship Type="http://schemas.openxmlformats.org/officeDocument/2006/relationships/hyperlink" Target="https://grantcue.com/foundations/arthur-l-bud-johnson-in-memory-of-elaine-v-johnson-foundation-363739494" TargetMode="External" Id="rId1451"/><Relationship Type="http://schemas.openxmlformats.org/officeDocument/2006/relationships/hyperlink" Target="https://grantcue.com/foundations/the-khachaturian-foundation-943337684" TargetMode="External" Id="rId1452"/><Relationship Type="http://schemas.openxmlformats.org/officeDocument/2006/relationships/hyperlink" Target="https://grantcue.com/foundations/guess-foundation-954500475" TargetMode="External" Id="rId1453"/><Relationship Type="http://schemas.openxmlformats.org/officeDocument/2006/relationships/hyperlink" Target="https://www.madworkshop.org/" TargetMode="External" Id="rId1454"/><Relationship Type="http://schemas.openxmlformats.org/officeDocument/2006/relationships/hyperlink" Target="https://grantcue.com/foundations/martin-architecture-and-design-workshop-inc-465678182" TargetMode="External" Id="rId1455"/><Relationship Type="http://schemas.openxmlformats.org/officeDocument/2006/relationships/hyperlink" Target="https://grantcue.com/foundations/the-kirby-jones-foundation-208067676" TargetMode="External" Id="rId1456"/><Relationship Type="http://schemas.openxmlformats.org/officeDocument/2006/relationships/hyperlink" Target="https://grantcue.com/foundations/ellie-and-mark-lainer-family-foundation-260494169" TargetMode="External" Id="rId1457"/><Relationship Type="http://schemas.openxmlformats.org/officeDocument/2006/relationships/hyperlink" Target="https://grantcue.com/foundations/aramont-charitable-foundation-826473663" TargetMode="External" Id="rId1458"/><Relationship Type="http://schemas.openxmlformats.org/officeDocument/2006/relationships/hyperlink" Target="https://grantcue.com/foundations/the-rumba-foundation-of-long-beach-474352226" TargetMode="External" Id="rId1459"/><Relationship Type="http://schemas.openxmlformats.org/officeDocument/2006/relationships/hyperlink" Target="https://grantcue.com/foundations/the-patricia-and-christopher-weil-family-foundation-330833801" TargetMode="External" Id="rId1460"/><Relationship Type="http://schemas.openxmlformats.org/officeDocument/2006/relationships/hyperlink" Target="https://grantcue.com/foundations/arylessence-foundation-inc-272789719" TargetMode="External" Id="rId1461"/><Relationship Type="http://schemas.openxmlformats.org/officeDocument/2006/relationships/hyperlink" Target="https://grantcue.com/foundations/the-sondheimer-foundation-263060699" TargetMode="External" Id="rId1462"/><Relationship Type="http://schemas.openxmlformats.org/officeDocument/2006/relationships/hyperlink" Target="https://www.crail-johnson.org/" TargetMode="External" Id="rId1463"/><Relationship Type="http://schemas.openxmlformats.org/officeDocument/2006/relationships/hyperlink" Target="https://grantcue.com/foundations/the-crail-johnson-foundation-330247161" TargetMode="External" Id="rId1464"/><Relationship Type="http://schemas.openxmlformats.org/officeDocument/2006/relationships/hyperlink" Target="https://grantcue.com/foundations/the-svane-family-foundation-c-o-navolio-and-tallman-llp-842627980" TargetMode="External" Id="rId1465"/><Relationship Type="http://schemas.openxmlformats.org/officeDocument/2006/relationships/hyperlink" Target="https://grantcue.com/foundations/byer-foundation-943216991" TargetMode="External" Id="rId1466"/><Relationship Type="http://schemas.openxmlformats.org/officeDocument/2006/relationships/hyperlink" Target="https://grantcue.com/foundations/the-joseph-w-cotchett-foundation-943195062" TargetMode="External" Id="rId1467"/><Relationship Type="http://schemas.openxmlformats.org/officeDocument/2006/relationships/hyperlink" Target="https://grantcue.com/foundations/patricia-d-and-william-b-smullin-foundation-931055546" TargetMode="External" Id="rId1468"/><Relationship Type="http://schemas.openxmlformats.org/officeDocument/2006/relationships/hyperlink" Target="https://grantcue.com/foundations/bley-stein-foundation-956200100" TargetMode="External" Id="rId1469"/><Relationship Type="http://schemas.openxmlformats.org/officeDocument/2006/relationships/hyperlink" Target="https://grantcue.com/foundations/wilcox-family-fdn-800342340" TargetMode="External" Id="rId1470"/><Relationship Type="http://schemas.openxmlformats.org/officeDocument/2006/relationships/hyperlink" Target="https://grantcue.com/foundations/ellis-family-charitable-foundation-020788743" TargetMode="External" Id="rId1471"/><Relationship Type="http://schemas.openxmlformats.org/officeDocument/2006/relationships/hyperlink" Target="https://grantcue.com/foundations/the-lasher-foundation-inc-204274916" TargetMode="External" Id="rId1472"/><Relationship Type="http://schemas.openxmlformats.org/officeDocument/2006/relationships/hyperlink" Target="https://grantcue.com/foundations/the-allison-and-bennett-rosenthal-charitable-foundation-462624095" TargetMode="External" Id="rId1473"/><Relationship Type="http://schemas.openxmlformats.org/officeDocument/2006/relationships/hyperlink" Target="https://grantcue.com/foundations/mark-and-jessie-milano-foundation-208004580" TargetMode="External" Id="rId1474"/><Relationship Type="http://schemas.openxmlformats.org/officeDocument/2006/relationships/hyperlink" Target="https://www.bltosfoundation.org/" TargetMode="External" Id="rId1475"/><Relationship Type="http://schemas.openxmlformats.org/officeDocument/2006/relationships/hyperlink" Target="https://grantcue.com/foundations/bill-and-linda-tos-family-foundation-461119157" TargetMode="External" Id="rId1476"/><Relationship Type="http://schemas.openxmlformats.org/officeDocument/2006/relationships/hyperlink" Target="https://grantcue.com/foundations/doris-day-and-terry-melcher-foundation-272805632" TargetMode="External" Id="rId1477"/><Relationship Type="http://schemas.openxmlformats.org/officeDocument/2006/relationships/hyperlink" Target="https://grantcue.com/foundations/thomas-ohana-foundation-271538278" TargetMode="External" Id="rId1478"/><Relationship Type="http://schemas.openxmlformats.org/officeDocument/2006/relationships/hyperlink" Target="https://grantcue.com/foundations/the-robert-s-and-star-pepper-foundation-753034316" TargetMode="External" Id="rId1479"/><Relationship Type="http://schemas.openxmlformats.org/officeDocument/2006/relationships/hyperlink" Target="https://grantcue.com/foundations/the-hollander-family-foundation-843802134" TargetMode="External" Id="rId1480"/><Relationship Type="http://schemas.openxmlformats.org/officeDocument/2006/relationships/hyperlink" Target="https://grantcue.com/foundations/abraham-family-foundation-472581476" TargetMode="External" Id="rId1481"/><Relationship Type="http://schemas.openxmlformats.org/officeDocument/2006/relationships/hyperlink" Target="https://grantcue.com/foundations/the-murray-reese-foundation-811191280" TargetMode="External" Id="rId1482"/><Relationship Type="http://schemas.openxmlformats.org/officeDocument/2006/relationships/hyperlink" Target="https://www.kirchgessnerfoundation.org/" TargetMode="External" Id="rId1483"/><Relationship Type="http://schemas.openxmlformats.org/officeDocument/2006/relationships/hyperlink" Target="https://grantcue.com/foundations/kirchgessner-vision-foundation-680530356" TargetMode="External" Id="rId1484"/><Relationship Type="http://schemas.openxmlformats.org/officeDocument/2006/relationships/hyperlink" Target="https://grantcue.com/foundations/robben-foundation-inc-812872882" TargetMode="External" Id="rId1485"/><Relationship Type="http://schemas.openxmlformats.org/officeDocument/2006/relationships/hyperlink" Target="https://grantcue.com/foundations/friends-of-ren-xue-international-inc-834347331" TargetMode="External" Id="rId1486"/><Relationship Type="http://schemas.openxmlformats.org/officeDocument/2006/relationships/hyperlink" Target="https://grantcue.com/foundations/the-michelson-20mm-foundation-inc-272898736" TargetMode="External" Id="rId1487"/><Relationship Type="http://schemas.openxmlformats.org/officeDocument/2006/relationships/hyperlink" Target="https://grantcue.com/foundations/the-harriet-e-pfleger-foundation-330817673" TargetMode="External" Id="rId1488"/><Relationship Type="http://schemas.openxmlformats.org/officeDocument/2006/relationships/hyperlink" Target="https://grantcue.com/foundations/ingrid-d-tauber-fund-inc-274970477" TargetMode="External" Id="rId1489"/><Relationship Type="http://schemas.openxmlformats.org/officeDocument/2006/relationships/hyperlink" Target="https://grantcue.com/foundations/the-laszlo-n-tauber-family-foundation-inc-300208793" TargetMode="External" Id="rId1490"/><Relationship Type="http://schemas.openxmlformats.org/officeDocument/2006/relationships/hyperlink" Target="https://grantcue.com/foundations/schiller-foundation-854352041" TargetMode="External" Id="rId1491"/><Relationship Type="http://schemas.openxmlformats.org/officeDocument/2006/relationships/hyperlink" Target="https://grantcue.com/foundations/john-and-marilyn-wells-family-foundation-680526427" TargetMode="External" Id="rId1492"/><Relationship Type="http://schemas.openxmlformats.org/officeDocument/2006/relationships/hyperlink" Target="https://grantcue.com/foundations/margolis-family-foundation-260558342" TargetMode="External" Id="rId1493"/><Relationship Type="http://schemas.openxmlformats.org/officeDocument/2006/relationships/hyperlink" Target="https://grantcue.com/foundations/the-courtney-roberts-and-steve-preston-family-foundation-260271526" TargetMode="External" Id="rId1494"/><Relationship Type="http://schemas.openxmlformats.org/officeDocument/2006/relationships/hyperlink" Target="https://grantcue.com/foundations/the-bellwether-foundation-ii-364665428" TargetMode="External" Id="rId1495"/><Relationship Type="http://schemas.openxmlformats.org/officeDocument/2006/relationships/hyperlink" Target="https://grantcue.com/foundations/volentine-family-foundation-770203235" TargetMode="External" Id="rId1496"/><Relationship Type="http://schemas.openxmlformats.org/officeDocument/2006/relationships/hyperlink" Target="https://grantcue.com/foundations/the-jeanette-bertea-hennings-foundation-c-o-ed-w-hennings-330774466" TargetMode="External" Id="rId1497"/><Relationship Type="http://schemas.openxmlformats.org/officeDocument/2006/relationships/hyperlink" Target="https://grantcue.com/foundations/choice-charitable-trust-476383420" TargetMode="External" Id="rId1498"/><Relationship Type="http://schemas.openxmlformats.org/officeDocument/2006/relationships/hyperlink" Target="https://grantcue.com/foundations/k-and-f-baxter-family-foundation-inc-c-o-whittier-trust-954633505" TargetMode="External" Id="rId1499"/><Relationship Type="http://schemas.openxmlformats.org/officeDocument/2006/relationships/hyperlink" Target="https://grantcue.com/foundations/natalie-and-jonathan-gerber-family-foundation-861672574" TargetMode="External" Id="rId1500"/><Relationship Type="http://schemas.openxmlformats.org/officeDocument/2006/relationships/hyperlink" Target="https://grantcue.com/foundations/snyder-family-foundation-207159050" TargetMode="External" Id="rId1501"/><Relationship Type="http://schemas.openxmlformats.org/officeDocument/2006/relationships/hyperlink" Target="https://grantcue.com/foundations/the-barbara-a-and-thomas-f-wolfe-foundation-inc-c-o-frank-rimerman-and-co-943215896" TargetMode="External" Id="rId1502"/><Relationship Type="http://schemas.openxmlformats.org/officeDocument/2006/relationships/hyperlink" Target="https://grantcue.com/foundations/josephine-herbert-gleis-foundation-330876494" TargetMode="External" Id="rId1503"/><Relationship Type="http://schemas.openxmlformats.org/officeDocument/2006/relationships/hyperlink" Target="https://grantcue.com/foundations/chrysopolae-foundation-943265060" TargetMode="External" Id="rId1504"/><Relationship Type="http://schemas.openxmlformats.org/officeDocument/2006/relationships/hyperlink" Target="https://grantcue.com/foundations/bull-henry-w-foundation-956062058" TargetMode="External" Id="rId1505"/><Relationship Type="http://schemas.openxmlformats.org/officeDocument/2006/relationships/hyperlink" Target="https://grantcue.com/foundations/caprock-partners-giving-foundation-832774342" TargetMode="External" Id="rId1506"/><Relationship Type="http://schemas.openxmlformats.org/officeDocument/2006/relationships/hyperlink" Target="https://grantcue.com/foundations/spruce-street-foundation-inc-223343609" TargetMode="External" Id="rId1507"/><Relationship Type="http://schemas.openxmlformats.org/officeDocument/2006/relationships/hyperlink" Target="https://grantcue.com/foundations/allan-and-patricia-boscacci-family-foundation-202407119" TargetMode="External" Id="rId1508"/><Relationship Type="http://schemas.openxmlformats.org/officeDocument/2006/relationships/hyperlink" Target="https://grantcue.com/foundations/hyman-levine-family-foundation-l-dor-v-dor-201917833" TargetMode="External" Id="rId1509"/><Relationship Type="http://schemas.openxmlformats.org/officeDocument/2006/relationships/hyperlink" Target="https://grantcue.com/foundations/pacific-theatres-foundation-954509765" TargetMode="External" Id="rId1510"/><Relationship Type="http://schemas.openxmlformats.org/officeDocument/2006/relationships/hyperlink" Target="https://grantcue.com/foundations/wilson-w-phelps-foundation-330743687" TargetMode="External" Id="rId1511"/><Relationship Type="http://schemas.openxmlformats.org/officeDocument/2006/relationships/hyperlink" Target="https://grantcue.com/foundations/hanlon-foundation-916485795" TargetMode="External" Id="rId1512"/><Relationship Type="http://schemas.openxmlformats.org/officeDocument/2006/relationships/hyperlink" Target="https://grantcue.com/foundations/leestma-family-foundation-363701346" TargetMode="External" Id="rId1513"/><Relationship Type="http://schemas.openxmlformats.org/officeDocument/2006/relationships/hyperlink" Target="https://eatyourpeas.org/" TargetMode="External" Id="rId1514"/><Relationship Type="http://schemas.openxmlformats.org/officeDocument/2006/relationships/hyperlink" Target="https://grantcue.com/foundations/the-david-and-linda-shaheen-foundation-582489866" TargetMode="External" Id="rId1515"/><Relationship Type="http://schemas.openxmlformats.org/officeDocument/2006/relationships/hyperlink" Target="https://grantcue.com/foundations/francis-h-clougherty-charitable-trust-956818523" TargetMode="External" Id="rId1516"/><Relationship Type="http://schemas.openxmlformats.org/officeDocument/2006/relationships/hyperlink" Target="https://grantcue.com/foundations/the-marmor-foundation-237005963" TargetMode="External" Id="rId1517"/><Relationship Type="http://schemas.openxmlformats.org/officeDocument/2006/relationships/hyperlink" Target="https://grantcue.com/foundations/adams-mastrovich-fam-fdn-416014092" TargetMode="External" Id="rId1518"/><Relationship Type="http://schemas.openxmlformats.org/officeDocument/2006/relationships/hyperlink" Target="https://grantcue.com/foundations/the-aidlin-foundation-237425882" TargetMode="External" Id="rId1519"/><Relationship Type="http://schemas.openxmlformats.org/officeDocument/2006/relationships/hyperlink" Target="https://grantcue.com/foundations/pearlman-geller-family-foundation-fka-jerome-and-faith-pearlman-foundation-954261597" TargetMode="External" Id="rId1520"/><Relationship Type="http://schemas.openxmlformats.org/officeDocument/2006/relationships/hyperlink" Target="https://grantcue.com/foundations/pangea-cares-foundation-208916393" TargetMode="External" Id="rId1521"/><Relationship Type="http://schemas.openxmlformats.org/officeDocument/2006/relationships/hyperlink" Target="https://fanslerfoundation.com/" TargetMode="External" Id="rId1522"/><Relationship Type="http://schemas.openxmlformats.org/officeDocument/2006/relationships/hyperlink" Target="https://grantcue.com/foundations/the-fansler-foundation-770095125" TargetMode="External" Id="rId1523"/><Relationship Type="http://schemas.openxmlformats.org/officeDocument/2006/relationships/hyperlink" Target="https://grantcue.com/foundations/chisick-family-foundation-200632546" TargetMode="External" Id="rId1524"/><Relationship Type="http://schemas.openxmlformats.org/officeDocument/2006/relationships/hyperlink" Target="https://grantcue.com/foundations/karen-and-russell-goldsmith-family-charitable-trust-814663510" TargetMode="External" Id="rId1525"/><Relationship Type="http://schemas.openxmlformats.org/officeDocument/2006/relationships/hyperlink" Target="https://grantcue.com/foundations/stephenson-foundation-943320092" TargetMode="External" Id="rId1526"/><Relationship Type="http://schemas.openxmlformats.org/officeDocument/2006/relationships/hyperlink" Target="http://www.goldmanprize.org/" TargetMode="External" Id="rId1527"/><Relationship Type="http://schemas.openxmlformats.org/officeDocument/2006/relationships/hyperlink" Target="https://grantcue.com/foundations/goldman-environmental-foundation-943094857" TargetMode="External" Id="rId1528"/><Relationship Type="http://schemas.openxmlformats.org/officeDocument/2006/relationships/hyperlink" Target="https://grantcue.com/foundations/rar-family-foundation-c-o-gcbm-274347026" TargetMode="External" Id="rId1529"/><Relationship Type="http://schemas.openxmlformats.org/officeDocument/2006/relationships/hyperlink" Target="https://grantcue.com/foundations/victor-family-foundation-co-jonathan-victor-954717634" TargetMode="External" Id="rId1530"/><Relationship Type="http://schemas.openxmlformats.org/officeDocument/2006/relationships/hyperlink" Target="https://grantcue.com/foundations/tanimura-family-foundation-770456779" TargetMode="External" Id="rId1531"/><Relationship Type="http://schemas.openxmlformats.org/officeDocument/2006/relationships/hyperlink" Target="https://grantcue.com/foundations/the-gap-foundation-942474426" TargetMode="External" Id="rId1532"/><Relationship Type="http://schemas.openxmlformats.org/officeDocument/2006/relationships/hyperlink" Target="https://grantcue.com/foundations/dr-nancy-o-reilly-family-foundation-471837183" TargetMode="External" Id="rId1533"/><Relationship Type="http://schemas.openxmlformats.org/officeDocument/2006/relationships/hyperlink" Target="https://www.pentair.com/" TargetMode="External" Id="rId1534"/><Relationship Type="http://schemas.openxmlformats.org/officeDocument/2006/relationships/hyperlink" Target="https://grantcue.com/foundations/pentair-foundation-411890149" TargetMode="External" Id="rId1535"/><Relationship Type="http://schemas.openxmlformats.org/officeDocument/2006/relationships/hyperlink" Target="https://grantcue.com/foundations/harold-mcalister-charitable-foundation-956050036" TargetMode="External" Id="rId1536"/><Relationship Type="http://schemas.openxmlformats.org/officeDocument/2006/relationships/hyperlink" Target="https://grantcue.com/foundations/williams-corbett-foundation-776150330" TargetMode="External" Id="rId1537"/><Relationship Type="http://schemas.openxmlformats.org/officeDocument/2006/relationships/hyperlink" Target="https://grantcue.com/foundations/the-henry-t-and-elizabeth-segerstrom-charitable-foundation-472574780" TargetMode="External" Id="rId1538"/><Relationship Type="http://schemas.openxmlformats.org/officeDocument/2006/relationships/hyperlink" Target="https://grantcue.com/foundations/the-aileen-getty-foundation-822588759" TargetMode="External" Id="rId1539"/><Relationship Type="http://schemas.openxmlformats.org/officeDocument/2006/relationships/hyperlink" Target="https://grantcue.com/foundations/colad-charitable-trust-276983865" TargetMode="External" Id="rId1540"/><Relationship Type="http://schemas.openxmlformats.org/officeDocument/2006/relationships/hyperlink" Target="https://www.maxwell.org/" TargetMode="External" Id="rId1541"/><Relationship Type="http://schemas.openxmlformats.org/officeDocument/2006/relationships/hyperlink" Target="https://grantcue.com/foundations/edmund-f-maxwell-foundation-c-o-william-w-lin-trustee-916181008" TargetMode="External" Id="rId1542"/><Relationship Type="http://schemas.openxmlformats.org/officeDocument/2006/relationships/hyperlink" Target="https://grantcue.com/foundations/the-gwladys-and-john-zurlo-charitable-foundation-957120701" TargetMode="External" Id="rId1543"/><Relationship Type="http://schemas.openxmlformats.org/officeDocument/2006/relationships/hyperlink" Target="https://www.ourlittlelightfoundation.org/" TargetMode="External" Id="rId1544"/><Relationship Type="http://schemas.openxmlformats.org/officeDocument/2006/relationships/hyperlink" Target="https://grantcue.com/foundations/our-little-light-foundation-461544429" TargetMode="External" Id="rId1545"/><Relationship Type="http://schemas.openxmlformats.org/officeDocument/2006/relationships/hyperlink" Target="https://grantcue.com/foundations/find-me-faithful-844371434" TargetMode="External" Id="rId1546"/><Relationship Type="http://schemas.openxmlformats.org/officeDocument/2006/relationships/hyperlink" Target="https://grantcue.com/foundations/the-philip-and-muriel-berman-foundation-236270983" TargetMode="External" Id="rId1547"/><Relationship Type="http://schemas.openxmlformats.org/officeDocument/2006/relationships/hyperlink" Target="https://grantcue.com/foundations/the-kustel-fund-c-o-alfred-dunner-833330698" TargetMode="External" Id="rId1548"/><Relationship Type="http://schemas.openxmlformats.org/officeDocument/2006/relationships/hyperlink" Target="https://grantcue.com/foundations/the-bailey-wildlife-foundation-546037402" TargetMode="External" Id="rId1549"/><Relationship Type="http://schemas.openxmlformats.org/officeDocument/2006/relationships/hyperlink" Target="https://grantcue.com/foundations/chau-family-charitable-foundation-821922889" TargetMode="External" Id="rId1550"/><Relationship Type="http://schemas.openxmlformats.org/officeDocument/2006/relationships/hyperlink" Target="https://mcmickingfoundation.org/" TargetMode="External" Id="rId1551"/><Relationship Type="http://schemas.openxmlformats.org/officeDocument/2006/relationships/hyperlink" Target="https://grantcue.com/foundations/the-joseph-and-mercedes-mcmicking-foundation-946058305" TargetMode="External" Id="rId1552"/><Relationship Type="http://schemas.openxmlformats.org/officeDocument/2006/relationships/hyperlink" Target="https://grantcue.com/foundations/the-j-miles-and-rosanne-reiter-family-foundation-261465091" TargetMode="External" Id="rId1553"/><Relationship Type="http://schemas.openxmlformats.org/officeDocument/2006/relationships/hyperlink" Target="https://grantcue.com/foundations/burgess-florance-e-tua-946713665" TargetMode="External" Id="rId1554"/><Relationship Type="http://schemas.openxmlformats.org/officeDocument/2006/relationships/hyperlink" Target="https://grantcue.com/foundations/radheya-453981050" TargetMode="External" Id="rId1555"/><Relationship Type="http://schemas.openxmlformats.org/officeDocument/2006/relationships/hyperlink" Target="https://grantcue.com/foundations/the-thendara-foundation-311126072" TargetMode="External" Id="rId1556"/><Relationship Type="http://schemas.openxmlformats.org/officeDocument/2006/relationships/hyperlink" Target="https://warnefoundation.org/" TargetMode="External" Id="rId1557"/><Relationship Type="http://schemas.openxmlformats.org/officeDocument/2006/relationships/hyperlink" Target="https://grantcue.com/foundations/warne-family-charitable-foundation-co-first-foundation-bank-330937768" TargetMode="External" Id="rId1558"/><Relationship Type="http://schemas.openxmlformats.org/officeDocument/2006/relationships/hyperlink" Target="https://grantcue.com/foundations/the-leslie-and-susan-gonda-goldschmied-954197904" TargetMode="External" Id="rId1559"/><Relationship Type="http://schemas.openxmlformats.org/officeDocument/2006/relationships/hyperlink" Target="https://grantcue.com/foundations/transformation-trust-inc-352024586" TargetMode="External" Id="rId1560"/><Relationship Type="http://schemas.openxmlformats.org/officeDocument/2006/relationships/hyperlink" Target="https://grantcue.com/foundations/william-i-smith-family-foundation-453368044" TargetMode="External" Id="rId1561"/><Relationship Type="http://schemas.openxmlformats.org/officeDocument/2006/relationships/hyperlink" Target="https://grantcue.com/foundations/arthur-and-carlyse-ciocca-charitable-foundation-c-o-rosewood-family-advisors-llc-943279919" TargetMode="External" Id="rId1562"/><Relationship Type="http://schemas.openxmlformats.org/officeDocument/2006/relationships/hyperlink" Target="https://grantcue.com/foundations/glanville-grill-foundation-814693652" TargetMode="External" Id="rId1563"/><Relationship Type="http://schemas.openxmlformats.org/officeDocument/2006/relationships/hyperlink" Target="https://grantcue.com/foundations/christine-and-jalmer-berg-foundation-943148730" TargetMode="External" Id="rId1564"/><Relationship Type="http://schemas.openxmlformats.org/officeDocument/2006/relationships/hyperlink" Target="https://grantcue.com/foundations/riverstyx-foundation-943373712" TargetMode="External" Id="rId1565"/><Relationship Type="http://schemas.openxmlformats.org/officeDocument/2006/relationships/hyperlink" Target="https://grantcue.com/foundations/madeline-and-marvin-gussman-family-foundation-472403367" TargetMode="External" Id="rId1566"/><Relationship Type="http://schemas.openxmlformats.org/officeDocument/2006/relationships/hyperlink" Target="https://grantcue.com/foundations/gunzenhauser-chapin-fund-562089195" TargetMode="External" Id="rId1567"/><Relationship Type="http://schemas.openxmlformats.org/officeDocument/2006/relationships/hyperlink" Target="https://grantcue.com/foundations/ning-foundation-814436095" TargetMode="External" Id="rId1568"/><Relationship Type="http://schemas.openxmlformats.org/officeDocument/2006/relationships/hyperlink" Target="https://grantcue.com/foundations/david-b-rogers-foundation-dtd-6282000-830845306" TargetMode="External" Id="rId1569"/><Relationship Type="http://schemas.openxmlformats.org/officeDocument/2006/relationships/hyperlink" Target="https://grantcue.com/foundations/donald-and-gigi-grant-charitable-trust-856304593" TargetMode="External" Id="rId1570"/><Relationship Type="http://schemas.openxmlformats.org/officeDocument/2006/relationships/hyperlink" Target="https://grantcue.com/foundations/the-orchard-house-foundation-a-nevada-non-profit-corporation-880450156" TargetMode="External" Id="rId1571"/><Relationship Type="http://schemas.openxmlformats.org/officeDocument/2006/relationships/hyperlink" Target="https://grantcue.com/foundations/the-encrantz-family-foundation-881565454" TargetMode="External" Id="rId1572"/><Relationship Type="http://schemas.openxmlformats.org/officeDocument/2006/relationships/hyperlink" Target="https://www.pyf.org/" TargetMode="External" Id="rId1573"/><Relationship Type="http://schemas.openxmlformats.org/officeDocument/2006/relationships/hyperlink" Target="https://grantcue.com/foundations/pacific-youth-foundation-800162835" TargetMode="External" Id="rId1574"/><Relationship Type="http://schemas.openxmlformats.org/officeDocument/2006/relationships/hyperlink" Target="https://grantcue.com/foundations/paloheimo-foundation-curtin-paloheimo-t-rust-946752361" TargetMode="External" Id="rId1575"/><Relationship Type="http://schemas.openxmlformats.org/officeDocument/2006/relationships/hyperlink" Target="https://grantcue.com/foundations/the-markkula-foundation-770272230" TargetMode="External" Id="rId1576"/><Relationship Type="http://schemas.openxmlformats.org/officeDocument/2006/relationships/hyperlink" Target="https://grantcue.com/foundations/farrell-family-foundation-912167530" TargetMode="External" Id="rId1577"/><Relationship Type="http://schemas.openxmlformats.org/officeDocument/2006/relationships/hyperlink" Target="https://grantcue.com/foundations/vcj-family-foundation-411876872" TargetMode="External" Id="rId1578"/><Relationship Type="http://schemas.openxmlformats.org/officeDocument/2006/relationships/hyperlink" Target="https://grantcue.com/foundations/dwight-s-haldan-family-charitable-foundation-58271-0-and-1-710865524" TargetMode="External" Id="rId1579"/><Relationship Type="http://schemas.openxmlformats.org/officeDocument/2006/relationships/hyperlink" Target="https://grantcue.com/foundations/the-dito-devcar-foundation-680314645" TargetMode="External" Id="rId1580"/><Relationship Type="http://schemas.openxmlformats.org/officeDocument/2006/relationships/hyperlink" Target="https://grantcue.com/foundations/v-eugene-and-rosalie-defreitas-char-fdn-046714542" TargetMode="External" Id="rId1581"/><Relationship Type="http://schemas.openxmlformats.org/officeDocument/2006/relationships/hyperlink" Target="https://grantcue.com/foundations/the-wilfred-m-and-janet-a-roof-foundation-330912823" TargetMode="External" Id="rId1582"/><Relationship Type="http://schemas.openxmlformats.org/officeDocument/2006/relationships/hyperlink" Target="https://grantcue.com/foundations/smidt-family-foundation-770507427" TargetMode="External" Id="rId1583"/><Relationship Type="http://schemas.openxmlformats.org/officeDocument/2006/relationships/hyperlink" Target="https://grantcue.com/foundations/all-points-north-foundation-806208801" TargetMode="External" Id="rId1584"/><Relationship Type="http://schemas.openxmlformats.org/officeDocument/2006/relationships/hyperlink" Target="https://grantcue.com/foundations/the-peter-and-judy-copses-foundation-861549548" TargetMode="External" Id="rId1585"/><Relationship Type="http://schemas.openxmlformats.org/officeDocument/2006/relationships/hyperlink" Target="https://grantcue.com/foundations/global-compassion-services-201282397" TargetMode="External" Id="rId1586"/><Relationship Type="http://schemas.openxmlformats.org/officeDocument/2006/relationships/hyperlink" Target="https://grantcue.com/foundations/rock-paper-scissors-foundation-inc-202956444" TargetMode="External" Id="rId1587"/><Relationship Type="http://schemas.openxmlformats.org/officeDocument/2006/relationships/hyperlink" Target="https://grantcue.com/foundations/shepher-foundation-456748619" TargetMode="External" Id="rId1588"/><Relationship Type="http://schemas.openxmlformats.org/officeDocument/2006/relationships/hyperlink" Target="https://grantcue.com/foundations/magistro-family-foundation-inc-680527894" TargetMode="External" Id="rId1589"/><Relationship Type="http://schemas.openxmlformats.org/officeDocument/2006/relationships/hyperlink" Target="https://grantcue.com/foundations/so-inclined-philanthropic-foundation-843809081" TargetMode="External" Id="rId1590"/><Relationship Type="http://schemas.openxmlformats.org/officeDocument/2006/relationships/hyperlink" Target="https://grantcue.com/foundations/florida-charities-fdn-tapf-596125203" TargetMode="External" Id="rId1591"/><Relationship Type="http://schemas.openxmlformats.org/officeDocument/2006/relationships/hyperlink" Target="https://grantcue.com/foundations/randall-a-wolf-family-foundation-946719570" TargetMode="External" Id="rId1592"/><Relationship Type="http://schemas.openxmlformats.org/officeDocument/2006/relationships/hyperlink" Target="https://grantcue.com/foundations/maples-family-foundation-814758536" TargetMode="External" Id="rId1593"/><Relationship Type="http://schemas.openxmlformats.org/officeDocument/2006/relationships/hyperlink" Target="https://grantcue.com/foundations/mara-w-breech-foundation-954474892" TargetMode="External" Id="rId1594"/><Relationship Type="http://schemas.openxmlformats.org/officeDocument/2006/relationships/hyperlink" Target="https://grantcue.com/foundations/light-and-salt-international-842209882" TargetMode="External" Id="rId1595"/><Relationship Type="http://schemas.openxmlformats.org/officeDocument/2006/relationships/hyperlink" Target="https://grantcue.com/foundations/evelyn-and-norman-feintech-family-foundation-954268945" TargetMode="External" Id="rId1596"/><Relationship Type="http://schemas.openxmlformats.org/officeDocument/2006/relationships/hyperlink" Target="https://grantcue.com/foundations/van-konynenburg-foundation-954505575" TargetMode="External" Id="rId1597"/><Relationship Type="http://schemas.openxmlformats.org/officeDocument/2006/relationships/hyperlink" Target="https://grantcue.com/foundations/lucian-caste-charitable-foundation-251877689" TargetMode="External" Id="rId1598"/><Relationship Type="http://schemas.openxmlformats.org/officeDocument/2006/relationships/hyperlink" Target="https://grantcue.com/foundations/zia-and-rabia-bhatti-foundation-922117627" TargetMode="External" Id="rId1599"/><Relationship Type="http://schemas.openxmlformats.org/officeDocument/2006/relationships/hyperlink" Target="https://grantcue.com/foundations/westly-foundation-943368338" TargetMode="External" Id="rId1600"/><Relationship Type="http://schemas.openxmlformats.org/officeDocument/2006/relationships/hyperlink" Target="https://www.openstewardship.com/" TargetMode="External" Id="rId1601"/><Relationship Type="http://schemas.openxmlformats.org/officeDocument/2006/relationships/hyperlink" Target="https://grantcue.com/foundations/open-stewardship-foundation-453682002" TargetMode="External" Id="rId1602"/><Relationship Type="http://schemas.openxmlformats.org/officeDocument/2006/relationships/hyperlink" Target="https://grantcue.com/foundations/hendrickson-family-foundation-uad-april-27-207449840" TargetMode="External" Id="rId1603"/><Relationship Type="http://schemas.openxmlformats.org/officeDocument/2006/relationships/hyperlink" Target="https://www.intrepid-philanthropy.org/" TargetMode="External" Id="rId1604"/><Relationship Type="http://schemas.openxmlformats.org/officeDocument/2006/relationships/hyperlink" Target="https://grantcue.com/foundations/intrepid-philanthropy-foundation-300527867" TargetMode="External" Id="rId1605"/><Relationship Type="http://schemas.openxmlformats.org/officeDocument/2006/relationships/hyperlink" Target="https://grantcue.com/foundations/the-elizabeth-george-foundation-co-susan-e-george-330829947" TargetMode="External" Id="rId1606"/><Relationship Type="http://schemas.openxmlformats.org/officeDocument/2006/relationships/hyperlink" Target="https://www.vahfoundation.org/" TargetMode="External" Id="rId1607"/><Relationship Type="http://schemas.openxmlformats.org/officeDocument/2006/relationships/hyperlink" Target="https://grantcue.com/foundations/the-virginia-and-alfred-harrell-foundation-953227803" TargetMode="External" Id="rId1608"/><Relationship Type="http://schemas.openxmlformats.org/officeDocument/2006/relationships/hyperlink" Target="https://grantcue.com/foundations/the-blue-foundation-dima-271579792" TargetMode="External" Id="rId1609"/><Relationship Type="http://schemas.openxmlformats.org/officeDocument/2006/relationships/hyperlink" Target="https://grantcue.com/foundations/sieg-and-doris-fischer-fdn-agy-main-810832167" TargetMode="External" Id="rId1610"/><Relationship Type="http://schemas.openxmlformats.org/officeDocument/2006/relationships/hyperlink" Target="https://grantcue.com/foundations/raintree-foundation-770359291" TargetMode="External" Id="rId1611"/><Relationship Type="http://schemas.openxmlformats.org/officeDocument/2006/relationships/hyperlink" Target="https://grantcue.com/foundations/taneja-family-foundation-c-o-hemant-taneja-director-461302502" TargetMode="External" Id="rId1612"/><Relationship Type="http://schemas.openxmlformats.org/officeDocument/2006/relationships/hyperlink" Target="https://grantcue.com/foundations/lana-vento-charitable-trust-870679459" TargetMode="External" Id="rId1613"/><Relationship Type="http://schemas.openxmlformats.org/officeDocument/2006/relationships/hyperlink" Target="https://grantcue.com/foundations/the-fenton-family-foundation-c-o-private-bank-of-america-943380876" TargetMode="External" Id="rId1614"/><Relationship Type="http://schemas.openxmlformats.org/officeDocument/2006/relationships/hyperlink" Target="https://grantcue.com/foundations/universal-sunlight-foundation-271016751" TargetMode="External" Id="rId1615"/><Relationship Type="http://schemas.openxmlformats.org/officeDocument/2006/relationships/hyperlink" Target="http://www.gochnauer.org/" TargetMode="External" Id="rId1616"/><Relationship Type="http://schemas.openxmlformats.org/officeDocument/2006/relationships/hyperlink" Target="https://grantcue.com/foundations/gochnauer-family-foundation-330833479" TargetMode="External" Id="rId1617"/><Relationship Type="http://schemas.openxmlformats.org/officeDocument/2006/relationships/hyperlink" Target="https://mllfoundation.org/" TargetMode="External" Id="rId1618"/><Relationship Type="http://schemas.openxmlformats.org/officeDocument/2006/relationships/hyperlink" Target="https://grantcue.com/foundations/mildred-luck-lewis-foundation-208655653" TargetMode="External" Id="rId1619"/><Relationship Type="http://schemas.openxmlformats.org/officeDocument/2006/relationships/hyperlink" Target="https://grantcue.com/foundations/steven-f-roth-family-foundation-205690605" TargetMode="External" Id="rId1620"/><Relationship Type="http://schemas.openxmlformats.org/officeDocument/2006/relationships/hyperlink" Target="https://grantcue.com/foundations/joshua-s-and-beth-c-friedman-foundation-954245896" TargetMode="External" Id="rId1621"/><Relationship Type="http://schemas.openxmlformats.org/officeDocument/2006/relationships/hyperlink" Target="https://grantcue.com/foundations/ruth-brown-foundation-846023395" TargetMode="External" Id="rId1622"/><Relationship Type="http://schemas.openxmlformats.org/officeDocument/2006/relationships/hyperlink" Target="https://grantcue.com/foundations/john-and-linda-macdonald-foundation-464310945" TargetMode="External" Id="rId1623"/><Relationship Type="http://schemas.openxmlformats.org/officeDocument/2006/relationships/hyperlink" Target="https://grantcue.com/foundations/nova-vista-foundation-993682542" TargetMode="External" Id="rId1624"/><Relationship Type="http://schemas.openxmlformats.org/officeDocument/2006/relationships/hyperlink" Target="https://grantcue.com/foundations/andrew-foundation-c-o-travis-may-843670804" TargetMode="External" Id="rId1625"/><Relationship Type="http://schemas.openxmlformats.org/officeDocument/2006/relationships/hyperlink" Target="https://grantcue.com/foundations/the-audre-slater-foundation-926199545" TargetMode="External" Id="rId1626"/><Relationship Type="http://schemas.openxmlformats.org/officeDocument/2006/relationships/hyperlink" Target="https://grantcue.com/foundations/j-samuel-harwit-zl-and-manya-harwit-aviv-charitable-trust-956949206" TargetMode="External" Id="rId1627"/><Relationship Type="http://schemas.openxmlformats.org/officeDocument/2006/relationships/hyperlink" Target="https://grantcue.com/foundations/the-brandenburg-family-foundation-c-o-diane-m-brandenburg-770444869" TargetMode="External" Id="rId1628"/><Relationship Type="http://schemas.openxmlformats.org/officeDocument/2006/relationships/hyperlink" Target="https://grantcue.com/foundations/alan-g-and-jane-a-lehman-foundation-c-o-ellen-lehman-trustee-256818501" TargetMode="External" Id="rId1629"/><Relationship Type="http://schemas.openxmlformats.org/officeDocument/2006/relationships/hyperlink" Target="https://grantcue.com/foundations/natalie-orfalea-foundation-474602133" TargetMode="External" Id="rId1630"/><Relationship Type="http://schemas.openxmlformats.org/officeDocument/2006/relationships/hyperlink" Target="https://grantcue.com/foundations/alcibie-alliance-incorporated-472654175" TargetMode="External" Id="rId1631"/><Relationship Type="http://schemas.openxmlformats.org/officeDocument/2006/relationships/hyperlink" Target="https://grantcue.com/foundations/robert-m-grace-foundation-inc-883571287" TargetMode="External" Id="rId1632"/><Relationship Type="http://schemas.openxmlformats.org/officeDocument/2006/relationships/hyperlink" Target="https://grantcue.com/foundations/lucy-and-isadore-b-adelman-foundation-751806018" TargetMode="External" Id="rId1633"/><Relationship Type="http://schemas.openxmlformats.org/officeDocument/2006/relationships/hyperlink" Target="https://grantcue.com/foundations/the-gwendolyn-sexton-foundation-953783371" TargetMode="External" Id="rId1634"/><Relationship Type="http://schemas.openxmlformats.org/officeDocument/2006/relationships/hyperlink" Target="https://grantcue.com/foundations/the-martha-and-hunter-grubb-foundation-inc-510201970" TargetMode="External" Id="rId1635"/><Relationship Type="http://schemas.openxmlformats.org/officeDocument/2006/relationships/hyperlink" Target="https://grantcue.com/foundations/park-l-loughlin-charitable-foundation-852573604" TargetMode="External" Id="rId1636"/><Relationship Type="http://schemas.openxmlformats.org/officeDocument/2006/relationships/hyperlink" Target="https://grantcue.com/foundations/ellen-browning-scripps-foundation-c-o-e-douglas-dawson-951644633" TargetMode="External" Id="rId1637"/><Relationship Type="http://schemas.openxmlformats.org/officeDocument/2006/relationships/hyperlink" Target="https://grantcue.com/foundations/rja-foundation-832252928" TargetMode="External" Id="rId1638"/><Relationship Type="http://schemas.openxmlformats.org/officeDocument/2006/relationships/hyperlink" Target="https://grantcue.com/foundations/rm-liu-family-foundation-208643551" TargetMode="External" Id="rId1639"/><Relationship Type="http://schemas.openxmlformats.org/officeDocument/2006/relationships/hyperlink" Target="https://grantcue.com/foundations/the-m-and-t-fantastic-family-foundation-c-o-diana-laufer-814637740" TargetMode="External" Id="rId1640"/><Relationship Type="http://schemas.openxmlformats.org/officeDocument/2006/relationships/hyperlink" Target="https://grantcue.com/foundations/archer-family-foundation-954509616" TargetMode="External" Id="rId1641"/><Relationship Type="http://schemas.openxmlformats.org/officeDocument/2006/relationships/hyperlink" Target="https://grantcue.com/foundations/justice-justice-foundation-271207919" TargetMode="External" Id="rId1642"/><Relationship Type="http://schemas.openxmlformats.org/officeDocument/2006/relationships/hyperlink" Target="https://grantcue.com/foundations/the-dmk-foundation-611438237" TargetMode="External" Id="rId1643"/><Relationship Type="http://schemas.openxmlformats.org/officeDocument/2006/relationships/hyperlink" Target="https://grantcue.com/foundations/farmers-and-merchants-bank-foundation-463050206" TargetMode="External" Id="rId1644"/><Relationship Type="http://schemas.openxmlformats.org/officeDocument/2006/relationships/hyperlink" Target="https://grantcue.com/foundations/harris-elisabeth-k-fnd-tr-main-206769125" TargetMode="External" Id="rId1645"/><Relationship Type="http://schemas.openxmlformats.org/officeDocument/2006/relationships/hyperlink" Target="https://grantcue.com/foundations/martin-and-shirley-burns-family-foundation-827022532" TargetMode="External" Id="rId1646"/><Relationship Type="http://schemas.openxmlformats.org/officeDocument/2006/relationships/hyperlink" Target="https://grantcue.com/foundations/dan-and-stacey-case-family-foundation-912148156" TargetMode="External" Id="rId1647"/><Relationship Type="http://schemas.openxmlformats.org/officeDocument/2006/relationships/hyperlink" Target="https://grantcue.com/foundations/this-is-kari-and-philip-s-foundation-831877558" TargetMode="External" Id="rId1648"/><Relationship Type="http://schemas.openxmlformats.org/officeDocument/2006/relationships/hyperlink" Target="https://grantcue.com/foundations/the-roger-j-trinchero-family-foundation-821327850" TargetMode="External" Id="rId1649"/><Relationship Type="http://schemas.openxmlformats.org/officeDocument/2006/relationships/hyperlink" Target="https://grantcue.com/foundations/hutton-family-foundation-474305984" TargetMode="External" Id="rId1650"/><Relationship Type="http://schemas.openxmlformats.org/officeDocument/2006/relationships/hyperlink" Target="https://grantcue.com/foundations/ralph-and-hazel-osborn-and-lois-j-roork-charitable-trust-276188697" TargetMode="External" Id="rId1651"/><Relationship Type="http://schemas.openxmlformats.org/officeDocument/2006/relationships/hyperlink" Target="https://grantcue.com/foundations/jonas-family-foundation-trust-946749856" TargetMode="External" Id="rId1652"/><Relationship Type="http://schemas.openxmlformats.org/officeDocument/2006/relationships/hyperlink" Target="https://grantcue.com/foundations/trust-in-diversity-046747335" TargetMode="External" Id="rId1653"/><Relationship Type="http://schemas.openxmlformats.org/officeDocument/2006/relationships/hyperlink" Target="http://www.dingwallfoundation.org/" TargetMode="External" Id="rId1654"/><Relationship Type="http://schemas.openxmlformats.org/officeDocument/2006/relationships/hyperlink" Target="https://grantcue.com/foundations/william-orr-dingwall-foundation-inc-c-o-john-d-ward-esquire-521877552" TargetMode="External" Id="rId1655"/><Relationship Type="http://schemas.openxmlformats.org/officeDocument/2006/relationships/hyperlink" Target="https://grantcue.com/foundations/griffiths-g-h-and-o-j-char-fdn-306265990" TargetMode="External" Id="rId1656"/><Relationship Type="http://schemas.openxmlformats.org/officeDocument/2006/relationships/hyperlink" Target="https://grantcue.com/foundations/the-shiley-foundation-953466851" TargetMode="External" Id="rId1657"/><Relationship Type="http://schemas.openxmlformats.org/officeDocument/2006/relationships/hyperlink" Target="https://grantcue.com/foundations/the-sanford-and-linda-gallanter-foundation-261506996" TargetMode="External" Id="rId1658"/><Relationship Type="http://schemas.openxmlformats.org/officeDocument/2006/relationships/hyperlink" Target="https://grantcue.com/foundations/the-corry-family-foundation-inc-874025602" TargetMode="External" Id="rId1659"/><Relationship Type="http://schemas.openxmlformats.org/officeDocument/2006/relationships/hyperlink" Target="https://grantcue.com/foundations/oracle-education-foundation-943382118" TargetMode="External" Id="rId1660"/><Relationship Type="http://schemas.openxmlformats.org/officeDocument/2006/relationships/hyperlink" Target="https://grantcue.com/foundations/blume-foundation-946073163" TargetMode="External" Id="rId1661"/><Relationship Type="http://schemas.openxmlformats.org/officeDocument/2006/relationships/hyperlink" Target="https://grantcue.com/foundations/double-r-family-foundation-934884781" TargetMode="External" Id="rId1662"/><Relationship Type="http://schemas.openxmlformats.org/officeDocument/2006/relationships/hyperlink" Target="https://grantcue.com/foundations/hussey-foundation-363552592" TargetMode="External" Id="rId1663"/><Relationship Type="http://schemas.openxmlformats.org/officeDocument/2006/relationships/hyperlink" Target="https://grantcue.com/foundations/the-elias-genevieve-and-georgianna-atol-charitable-trust-516590472" TargetMode="External" Id="rId1664"/><Relationship Type="http://schemas.openxmlformats.org/officeDocument/2006/relationships/hyperlink" Target="https://grantcue.com/foundations/the-berglund-family-foundation-261350411" TargetMode="External" Id="rId1665"/><Relationship Type="http://schemas.openxmlformats.org/officeDocument/2006/relationships/hyperlink" Target="https://grantcue.com/foundations/zee-foundation-330592374" TargetMode="External" Id="rId1666"/><Relationship Type="http://schemas.openxmlformats.org/officeDocument/2006/relationships/hyperlink" Target="https://grantcue.com/foundations/the-christensen-family-foundation-710929445" TargetMode="External" Id="rId1667"/><Relationship Type="http://schemas.openxmlformats.org/officeDocument/2006/relationships/hyperlink" Target="https://grantcue.com/foundations/the-auen-foundation-954325051" TargetMode="External" Id="rId1668"/><Relationship Type="http://schemas.openxmlformats.org/officeDocument/2006/relationships/hyperlink" Target="https://grantcue.com/foundations/the-barry-and-wendy-meyer-foundation-954754104" TargetMode="External" Id="rId1669"/><Relationship Type="http://schemas.openxmlformats.org/officeDocument/2006/relationships/hyperlink" Target="https://www.glidefoundation.org/" TargetMode="External" Id="rId1670"/><Relationship Type="http://schemas.openxmlformats.org/officeDocument/2006/relationships/hyperlink" Target="https://grantcue.com/foundations/thornton-s-jr-and-katrina-d-glide-foundation-943276694" TargetMode="External" Id="rId1671"/><Relationship Type="http://schemas.openxmlformats.org/officeDocument/2006/relationships/hyperlink" Target="https://grantcue.com/foundations/takeo-yuki-charitable-trust-942558692" TargetMode="External" Id="rId1672"/><Relationship Type="http://schemas.openxmlformats.org/officeDocument/2006/relationships/hyperlink" Target="https://grantcue.com/foundations/rosenberg-foundation-941186182" TargetMode="External" Id="rId1673"/><Relationship Type="http://schemas.openxmlformats.org/officeDocument/2006/relationships/hyperlink" Target="https://grantcue.com/foundations/stuart-g-and-j-char-tua-main-270522116" TargetMode="External" Id="rId1674"/><Relationship Type="http://schemas.openxmlformats.org/officeDocument/2006/relationships/hyperlink" Target="https://grantcue.com/foundations/bergelectric-charitable-foundation-455082239" TargetMode="External" Id="rId1675"/><Relationship Type="http://schemas.openxmlformats.org/officeDocument/2006/relationships/hyperlink" Target="https://grantcue.com/foundations/grey-family-foundation-680323540" TargetMode="External" Id="rId1676"/><Relationship Type="http://schemas.openxmlformats.org/officeDocument/2006/relationships/hyperlink" Target="https://grantcue.com/foundations/trust-funds-incorporated-946062952" TargetMode="External" Id="rId1677"/><Relationship Type="http://schemas.openxmlformats.org/officeDocument/2006/relationships/hyperlink" Target="https://grantcue.com/foundations/virginia-friedhofer-charitable-trust-956995937" TargetMode="External" Id="rId1678"/><Relationship Type="http://schemas.openxmlformats.org/officeDocument/2006/relationships/hyperlink" Target="https://grantcue.com/foundations/edeltraud-mccarthy-foundation-inc-262804772" TargetMode="External" Id="rId1679"/><Relationship Type="http://schemas.openxmlformats.org/officeDocument/2006/relationships/hyperlink" Target="https://grantcue.com/foundations/yibing-and-ping-jiang-foundation-205945642" TargetMode="External" Id="rId1680"/><Relationship Type="http://schemas.openxmlformats.org/officeDocument/2006/relationships/hyperlink" Target="https://grantcue.com/foundations/the-laluyaux-foundation-844087398" TargetMode="External" Id="rId1681"/><Relationship Type="http://schemas.openxmlformats.org/officeDocument/2006/relationships/hyperlink" Target="https://grantcue.com/foundations/buckhantz-vladimir-and-araxia-foundation-906109515" TargetMode="External" Id="rId1682"/><Relationship Type="http://schemas.openxmlformats.org/officeDocument/2006/relationships/hyperlink" Target="https://grantcue.com/foundations/eileen-harris-norton-foundation-c-o-taylor-and-lieberman-aac-264465556" TargetMode="External" Id="rId1683"/><Relationship Type="http://schemas.openxmlformats.org/officeDocument/2006/relationships/hyperlink" Target="https://grantcue.com/foundations/carl-and-lulu-mitchell-family-foundation-464272631" TargetMode="External" Id="rId1684"/><Relationship Type="http://schemas.openxmlformats.org/officeDocument/2006/relationships/hyperlink" Target="https://grantcue.com/foundations/mirnahill-foundation-c-o-hillary-murphy-263695626" TargetMode="External" Id="rId1685"/><Relationship Type="http://schemas.openxmlformats.org/officeDocument/2006/relationships/hyperlink" Target="https://grantcue.com/foundations/the-long-bay-charitable-foundation-c-o-phoenix-bay-ventures-133047543" TargetMode="External" Id="rId1686"/><Relationship Type="http://schemas.openxmlformats.org/officeDocument/2006/relationships/hyperlink" Target="https://grantcue.com/foundations/james-and-deborah-burrows-foundation-456196471" TargetMode="External" Id="rId1687"/><Relationship Type="http://schemas.openxmlformats.org/officeDocument/2006/relationships/hyperlink" Target="https://grantcue.com/foundations/bernstein-charitable-trust-956934018" TargetMode="External" Id="rId1688"/><Relationship Type="http://schemas.openxmlformats.org/officeDocument/2006/relationships/hyperlink" Target="https://grantcue.com/foundations/the-j-w-and-sandra-l-mitchell-foundation-812945933" TargetMode="External" Id="rId1689"/><Relationship Type="http://schemas.openxmlformats.org/officeDocument/2006/relationships/hyperlink" Target="https://grantcue.com/foundations/the-robin-hwajin-yoon-kim-foundation-275111135" TargetMode="External" Id="rId1690"/><Relationship Type="http://schemas.openxmlformats.org/officeDocument/2006/relationships/hyperlink" Target="https://grantcue.com/foundations/olander-family-foundation-inc-943400451" TargetMode="External" Id="rId1691"/><Relationship Type="http://schemas.openxmlformats.org/officeDocument/2006/relationships/hyperlink" Target="https://grantcue.com/foundations/the-old-oak-foundation-814764333" TargetMode="External" Id="rId1692"/><Relationship Type="http://schemas.openxmlformats.org/officeDocument/2006/relationships/hyperlink" Target="https://grantcue.com/foundations/kinnoull-foundation-co-mcgilloway-ray-brown-and-kaufman-946186982" TargetMode="External" Id="rId1693"/><Relationship Type="http://schemas.openxmlformats.org/officeDocument/2006/relationships/hyperlink" Target="https://grantcue.com/foundations/inner-spark-foundation-205702918" TargetMode="External" Id="rId1694"/><Relationship Type="http://schemas.openxmlformats.org/officeDocument/2006/relationships/hyperlink" Target="https://grantcue.com/foundations/pinpoint-foundation-352559691" TargetMode="External" Id="rId1695"/><Relationship Type="http://schemas.openxmlformats.org/officeDocument/2006/relationships/hyperlink" Target="https://grantcue.com/foundations/coull-foundation-203292658" TargetMode="External" Id="rId1696"/><Relationship Type="http://schemas.openxmlformats.org/officeDocument/2006/relationships/hyperlink" Target="https://grantcue.com/foundations/geiser-schweers-family-foundation-721589761" TargetMode="External" Id="rId1697"/><Relationship Type="http://schemas.openxmlformats.org/officeDocument/2006/relationships/hyperlink" Target="https://grantcue.com/foundations/the-bravo-foundation-952160081" TargetMode="External" Id="rId1698"/><Relationship Type="http://schemas.openxmlformats.org/officeDocument/2006/relationships/hyperlink" Target="https://grantcue.com/foundations/robert-r-sprague-foundation-957052355" TargetMode="External" Id="rId1699"/><Relationship Type="http://schemas.openxmlformats.org/officeDocument/2006/relationships/hyperlink" Target="https://grantcue.com/foundations/hezlep-family-foundation-954517514" TargetMode="External" Id="rId1700"/><Relationship Type="http://schemas.openxmlformats.org/officeDocument/2006/relationships/hyperlink" Target="https://grantcue.com/foundations/higher-rock-foundation-921394467" TargetMode="External" Id="rId1701"/><Relationship Type="http://schemas.openxmlformats.org/officeDocument/2006/relationships/hyperlink" Target="https://grantcue.com/foundations/freedom-reign-foundation-462720183" TargetMode="External" Id="rId1702"/><Relationship Type="http://schemas.openxmlformats.org/officeDocument/2006/relationships/hyperlink" Target="https://grantcue.com/foundations/wachter-family-foundation-800963209" TargetMode="External" Id="rId1703"/><Relationship Type="http://schemas.openxmlformats.org/officeDocument/2006/relationships/hyperlink" Target="https://www.livemusicsociety.org/" TargetMode="External" Id="rId1704"/><Relationship Type="http://schemas.openxmlformats.org/officeDocument/2006/relationships/hyperlink" Target="https://grantcue.com/foundations/music-matters-fund-inc-851467296" TargetMode="External" Id="rId1705"/><Relationship Type="http://schemas.openxmlformats.org/officeDocument/2006/relationships/hyperlink" Target="https://grantcue.com/foundations/slattery-family-foundation-300806333" TargetMode="External" Id="rId1706"/><Relationship Type="http://schemas.openxmlformats.org/officeDocument/2006/relationships/hyperlink" Target="https://grantcue.com/foundations/priory-fund-274014193" TargetMode="External" Id="rId1707"/><Relationship Type="http://schemas.openxmlformats.org/officeDocument/2006/relationships/hyperlink" Target="https://grantcue.com/foundations/the-wild-fig-foundation-853860255" TargetMode="External" Id="rId1708"/><Relationship Type="http://schemas.openxmlformats.org/officeDocument/2006/relationships/hyperlink" Target="https://grantcue.com/foundations/john-and-patricia-adams-family-foundation-753171864" TargetMode="External" Id="rId1709"/><Relationship Type="http://schemas.openxmlformats.org/officeDocument/2006/relationships/hyperlink" Target="https://grantcue.com/foundations/curci-fund-814527963" TargetMode="External" Id="rId1710"/><Relationship Type="http://schemas.openxmlformats.org/officeDocument/2006/relationships/hyperlink" Target="https://grantcue.com/foundations/trehan-foundation-270073510" TargetMode="External" Id="rId1711"/><Relationship Type="http://schemas.openxmlformats.org/officeDocument/2006/relationships/hyperlink" Target="https://grantcue.com/foundations/lj-scenic-foundation-873506925" TargetMode="External" Id="rId1712"/><Relationship Type="http://schemas.openxmlformats.org/officeDocument/2006/relationships/hyperlink" Target="https://grantcue.com/foundations/the-coto-foundation-263896152" TargetMode="External" Id="rId1713"/><Relationship Type="http://schemas.openxmlformats.org/officeDocument/2006/relationships/hyperlink" Target="https://grantcue.com/foundations/will-j-reid-foundation-956041915" TargetMode="External" Id="rId1714"/><Relationship Type="http://schemas.openxmlformats.org/officeDocument/2006/relationships/hyperlink" Target="https://grantcue.com/foundations/joel-dean-foundation-136097306" TargetMode="External" Id="rId1715"/><Relationship Type="http://schemas.openxmlformats.org/officeDocument/2006/relationships/hyperlink" Target="https://grantcue.com/foundations/the-darabont-charitable-trust-873427332" TargetMode="External" Id="rId1716"/><Relationship Type="http://schemas.openxmlformats.org/officeDocument/2006/relationships/hyperlink" Target="https://grantcue.com/foundations/bochow-family-irrevocable-trust-xxx-xx-xxxx-926361235" TargetMode="External" Id="rId1717"/><Relationship Type="http://schemas.openxmlformats.org/officeDocument/2006/relationships/hyperlink" Target="https://grantcue.com/foundations/hgr-family-foundation-inc-934957914" TargetMode="External" Id="rId1718"/><Relationship Type="http://schemas.openxmlformats.org/officeDocument/2006/relationships/hyperlink" Target="https://dell.org/" TargetMode="External" Id="rId1719"/><Relationship Type="http://schemas.openxmlformats.org/officeDocument/2006/relationships/hyperlink" Target="https://grantcue.com/foundations/michael-and-susan-dell-foundation-364336415" TargetMode="External" Id="rId1720"/><Relationship Type="http://schemas.openxmlformats.org/officeDocument/2006/relationships/hyperlink" Target="https://www.coloradohealth.org/" TargetMode="External" Id="rId1721"/><Relationship Type="http://schemas.openxmlformats.org/officeDocument/2006/relationships/hyperlink" Target="https://grantcue.com/foundations/the-colorado-health-foundation-742568941" TargetMode="External" Id="rId1722"/><Relationship Type="http://schemas.openxmlformats.org/officeDocument/2006/relationships/hyperlink" Target="https://gatesfamilyfoundation.org/" TargetMode="External" Id="rId1723"/><Relationship Type="http://schemas.openxmlformats.org/officeDocument/2006/relationships/hyperlink" Target="https://grantcue.com/foundations/gates-family-foundation-840474837" TargetMode="External" Id="rId1724"/><Relationship Type="http://schemas.openxmlformats.org/officeDocument/2006/relationships/hyperlink" Target="https://www.danielsfund.org/" TargetMode="External" Id="rId1725"/><Relationship Type="http://schemas.openxmlformats.org/officeDocument/2006/relationships/hyperlink" Target="https://grantcue.com/foundations/daniels-fund-841393308" TargetMode="External" Id="rId1726"/><Relationship Type="http://schemas.openxmlformats.org/officeDocument/2006/relationships/hyperlink" Target="https://grantcue.com/foundations/the-robert-d-and-patricia-e-kern-family-foundation-inc-391923558" TargetMode="External" Id="rId1727"/><Relationship Type="http://schemas.openxmlformats.org/officeDocument/2006/relationships/hyperlink" Target="https://grantcue.com/foundations/wend-ii-inc-823592173" TargetMode="External" Id="rId1728"/><Relationship Type="http://schemas.openxmlformats.org/officeDocument/2006/relationships/hyperlink" Target="https://www.ryan.foundation/" TargetMode="External" Id="rId1729"/><Relationship Type="http://schemas.openxmlformats.org/officeDocument/2006/relationships/hyperlink" Target="https://grantcue.com/foundations/the-ryan-foundation-363755606" TargetMode="External" Id="rId1730"/><Relationship Type="http://schemas.openxmlformats.org/officeDocument/2006/relationships/hyperlink" Target="https://grantcue.com/foundations/merle-chambers-fund-840929410" TargetMode="External" Id="rId1731"/><Relationship Type="http://schemas.openxmlformats.org/officeDocument/2006/relationships/hyperlink" Target="https://www.buellfoundation.org/" TargetMode="External" Id="rId1732"/><Relationship Type="http://schemas.openxmlformats.org/officeDocument/2006/relationships/hyperlink" Target="https://grantcue.com/foundations/temple-hoyne-buell-foundation-846037604" TargetMode="External" Id="rId1733"/><Relationship Type="http://schemas.openxmlformats.org/officeDocument/2006/relationships/hyperlink" Target="https://grantcue.com/foundations/avenir-foundation-inc-841245939" TargetMode="External" Id="rId1734"/><Relationship Type="http://schemas.openxmlformats.org/officeDocument/2006/relationships/hyperlink" Target="https://grantcue.com/foundations/dorothy-d-and-joseph-a-moller-foundation-746355685" TargetMode="External" Id="rId1735"/><Relationship Type="http://schemas.openxmlformats.org/officeDocument/2006/relationships/hyperlink" Target="https://grantcue.com/foundations/the-grace-and-mercy-foundation-inc-208050779" TargetMode="External" Id="rId1736"/><Relationship Type="http://schemas.openxmlformats.org/officeDocument/2006/relationships/hyperlink" Target="https://grantcue.com/foundations/margulf-foundation-132927245" TargetMode="External" Id="rId1737"/><Relationship Type="http://schemas.openxmlformats.org/officeDocument/2006/relationships/hyperlink" Target="https://grantcue.com/foundations/eddie-and-jo-allison-smith-family-foundation-inc-561844198" TargetMode="External" Id="rId1738"/><Relationship Type="http://schemas.openxmlformats.org/officeDocument/2006/relationships/hyperlink" Target="https://seedsofchange.org/" TargetMode="External" Id="rId1739"/><Relationship Type="http://schemas.openxmlformats.org/officeDocument/2006/relationships/hyperlink" Target="https://grantcue.com/foundations/seeds-of-change-foundation-471654423" TargetMode="External" Id="rId1740"/><Relationship Type="http://schemas.openxmlformats.org/officeDocument/2006/relationships/hyperlink" Target="https://www.coorsfoundation.org/" TargetMode="External" Id="rId1741"/><Relationship Type="http://schemas.openxmlformats.org/officeDocument/2006/relationships/hyperlink" Target="https://grantcue.com/foundations/adolph-coors-foundation-510172279" TargetMode="External" Id="rId1742"/><Relationship Type="http://schemas.openxmlformats.org/officeDocument/2006/relationships/hyperlink" Target="https://grantcue.com/foundations/stewart-family-foundation-inc-james-newcomb-263922636" TargetMode="External" Id="rId1743"/><Relationship Type="http://schemas.openxmlformats.org/officeDocument/2006/relationships/hyperlink" Target="http://www.louiscalderfdn.org/" TargetMode="External" Id="rId1744"/><Relationship Type="http://schemas.openxmlformats.org/officeDocument/2006/relationships/hyperlink" Target="https://grantcue.com/foundations/louis-calder-foundation-136015562" TargetMode="External" Id="rId1745"/><Relationship Type="http://schemas.openxmlformats.org/officeDocument/2006/relationships/hyperlink" Target="https://grantcue.com/foundations/the-morgridge-family-foundation-262336633" TargetMode="External" Id="rId1746"/><Relationship Type="http://schemas.openxmlformats.org/officeDocument/2006/relationships/hyperlink" Target="https://grantcue.com/foundations/schlessman-foundation-inc-846030309" TargetMode="External" Id="rId1747"/><Relationship Type="http://schemas.openxmlformats.org/officeDocument/2006/relationships/hyperlink" Target="https://grantcue.com/foundations/the-solich-fund-461417348" TargetMode="External" Id="rId1748"/><Relationship Type="http://schemas.openxmlformats.org/officeDocument/2006/relationships/hyperlink" Target="https://grantcue.com/foundations/the-galena-foundation-841326379" TargetMode="External" Id="rId1749"/><Relationship Type="http://schemas.openxmlformats.org/officeDocument/2006/relationships/hyperlink" Target="https://grantcue.com/foundations/the-looper-foundation-760330594" TargetMode="External" Id="rId1750"/><Relationship Type="http://schemas.openxmlformats.org/officeDocument/2006/relationships/hyperlink" Target="https://grantcue.com/foundations/the-telluray-foundation-201090247" TargetMode="External" Id="rId1751"/><Relationship Type="http://schemas.openxmlformats.org/officeDocument/2006/relationships/hyperlink" Target="https://grantcue.com/foundations/the-klump-family-foundation-inc-205756777" TargetMode="External" Id="rId1752"/><Relationship Type="http://schemas.openxmlformats.org/officeDocument/2006/relationships/hyperlink" Target="https://grantcue.com/foundations/the-wiegers-family-foundation-841214070" TargetMode="External" Id="rId1753"/><Relationship Type="http://schemas.openxmlformats.org/officeDocument/2006/relationships/hyperlink" Target="https://grantcue.com/foundations/rocky-mountain-health-foundation-841424932" TargetMode="External" Id="rId1754"/><Relationship Type="http://schemas.openxmlformats.org/officeDocument/2006/relationships/hyperlink" Target="https://www.next50initiative.org/" TargetMode="External" Id="rId1755"/><Relationship Type="http://schemas.openxmlformats.org/officeDocument/2006/relationships/hyperlink" Target="https://grantcue.com/foundations/nextfifty-initiative-262700185" TargetMode="External" Id="rId1756"/><Relationship Type="http://schemas.openxmlformats.org/officeDocument/2006/relationships/hyperlink" Target="https://grantcue.com/foundations/frechette-family-foundation-311530248" TargetMode="External" Id="rId1757"/><Relationship Type="http://schemas.openxmlformats.org/officeDocument/2006/relationships/hyperlink" Target="https://grantcue.com/foundations/pema-foundation-inc-300202608" TargetMode="External" Id="rId1758"/><Relationship Type="http://schemas.openxmlformats.org/officeDocument/2006/relationships/hyperlink" Target="https://grantcue.com/foundations/the-norwood-foundation-010705471" TargetMode="External" Id="rId1759"/><Relationship Type="http://schemas.openxmlformats.org/officeDocument/2006/relationships/hyperlink" Target="https://www.avhuntertrust.org/" TargetMode="External" Id="rId1760"/><Relationship Type="http://schemas.openxmlformats.org/officeDocument/2006/relationships/hyperlink" Target="https://grantcue.com/foundations/av-hunter-trust-incorporated-840461332" TargetMode="External" Id="rId1761"/><Relationship Type="http://schemas.openxmlformats.org/officeDocument/2006/relationships/hyperlink" Target="https://grantcue.com/foundations/hadley-and-marion-stuart-foundation-946607854" TargetMode="External" Id="rId1762"/><Relationship Type="http://schemas.openxmlformats.org/officeDocument/2006/relationships/hyperlink" Target="https://grantcue.com/foundations/find-us-faithful-foundation-205632085" TargetMode="External" Id="rId1763"/><Relationship Type="http://schemas.openxmlformats.org/officeDocument/2006/relationships/hyperlink" Target="https://grantcue.com/foundations/hummel-family-foundation-c-o-bessemer-trust-co-474921414" TargetMode="External" Id="rId1764"/><Relationship Type="http://schemas.openxmlformats.org/officeDocument/2006/relationships/hyperlink" Target="https://kennethkingfoundation.org/" TargetMode="External" Id="rId1765"/><Relationship Type="http://schemas.openxmlformats.org/officeDocument/2006/relationships/hyperlink" Target="https://grantcue.com/foundations/kenneth-kendal-king-foundation-841148157" TargetMode="External" Id="rId1766"/><Relationship Type="http://schemas.openxmlformats.org/officeDocument/2006/relationships/hyperlink" Target="https://grantcue.com/foundations/the-anna-and-john-j-sie-foundation-836058353" TargetMode="External" Id="rId1767"/><Relationship Type="http://schemas.openxmlformats.org/officeDocument/2006/relationships/hyperlink" Target="https://grantcue.com/foundations/fulcrum-foundation-233081735" TargetMode="External" Id="rId1768"/><Relationship Type="http://schemas.openxmlformats.org/officeDocument/2006/relationships/hyperlink" Target="https://www.crowelltrust.org/" TargetMode="External" Id="rId1769"/><Relationship Type="http://schemas.openxmlformats.org/officeDocument/2006/relationships/hyperlink" Target="https://grantcue.com/foundations/henry-p-and-susan-c-crowell-trust-366038028" TargetMode="External" Id="rId1770"/><Relationship Type="http://schemas.openxmlformats.org/officeDocument/2006/relationships/hyperlink" Target="https://www.aauinc.org/" TargetMode="External" Id="rId1771"/><Relationship Type="http://schemas.openxmlformats.org/officeDocument/2006/relationships/hyperlink" Target="https://grantcue.com/foundations/angels-among-us-inc-264682140" TargetMode="External" Id="rId1772"/><Relationship Type="http://schemas.openxmlformats.org/officeDocument/2006/relationships/hyperlink" Target="https://grantcue.com/foundations/timothy-and-sheila-patton-family-charitable-trust-466453265" TargetMode="External" Id="rId1773"/><Relationship Type="http://schemas.openxmlformats.org/officeDocument/2006/relationships/hyperlink" Target="https://grantcue.com/foundations/miramar-charitable-foundation-473117210" TargetMode="External" Id="rId1774"/><Relationship Type="http://schemas.openxmlformats.org/officeDocument/2006/relationships/hyperlink" Target="https://grantcue.com/foundations/the-wana-brands-foundation-874098170" TargetMode="External" Id="rId1775"/><Relationship Type="http://schemas.openxmlformats.org/officeDocument/2006/relationships/hyperlink" Target="https://grantcue.com/foundations/sturm-family-foundation-841483429" TargetMode="External" Id="rId1776"/><Relationship Type="http://schemas.openxmlformats.org/officeDocument/2006/relationships/hyperlink" Target="https://grantcue.com/foundations/the-patten-davis-foundation-830300897" TargetMode="External" Id="rId1777"/><Relationship Type="http://schemas.openxmlformats.org/officeDocument/2006/relationships/hyperlink" Target="https://grantcue.com/foundations/luis-von-ahn-foundation-870993008" TargetMode="External" Id="rId1778"/><Relationship Type="http://schemas.openxmlformats.org/officeDocument/2006/relationships/hyperlink" Target="https://grantcue.com/foundations/grizzard-family-foundation-inc-311732808" TargetMode="External" Id="rId1779"/><Relationship Type="http://schemas.openxmlformats.org/officeDocument/2006/relationships/hyperlink" Target="https://grantcue.com/foundations/the-barr-fund-366111449" TargetMode="External" Id="rId1780"/><Relationship Type="http://schemas.openxmlformats.org/officeDocument/2006/relationships/hyperlink" Target="https://grantcue.com/foundations/north-carolina-sports-legacy-foundation-fka-promote-the-youth-foundation-461113072" TargetMode="External" Id="rId1781"/><Relationship Type="http://schemas.openxmlformats.org/officeDocument/2006/relationships/hyperlink" Target="https://grantcue.com/foundations/the-betty-knoebel-charitable-trust-306531335" TargetMode="External" Id="rId1782"/><Relationship Type="http://schemas.openxmlformats.org/officeDocument/2006/relationships/hyperlink" Target="https://grantcue.com/foundations/western-union-foundation-311738614" TargetMode="External" Id="rId1783"/><Relationship Type="http://schemas.openxmlformats.org/officeDocument/2006/relationships/hyperlink" Target="https://grantcue.com/foundations/daniel-cowles-charitable-foundation-851598884" TargetMode="External" Id="rId1784"/><Relationship Type="http://schemas.openxmlformats.org/officeDocument/2006/relationships/hyperlink" Target="https://grantcue.com/foundations/the-morton-foundation-inc-043288386" TargetMode="External" Id="rId1785"/><Relationship Type="http://schemas.openxmlformats.org/officeDocument/2006/relationships/hyperlink" Target="https://grantcue.com/foundations/lga-family-foundation-943260209" TargetMode="External" Id="rId1786"/><Relationship Type="http://schemas.openxmlformats.org/officeDocument/2006/relationships/hyperlink" Target="https://grantcue.com/foundations/westmeath-foundation-461350014" TargetMode="External" Id="rId1787"/><Relationship Type="http://schemas.openxmlformats.org/officeDocument/2006/relationships/hyperlink" Target="https://grantcue.com/foundations/singer-family-foundation-841327455" TargetMode="External" Id="rId1788"/><Relationship Type="http://schemas.openxmlformats.org/officeDocument/2006/relationships/hyperlink" Target="https://grantcue.com/foundations/the-simmons-foundation-760398915" TargetMode="External" Id="rId1789"/><Relationship Type="http://schemas.openxmlformats.org/officeDocument/2006/relationships/hyperlink" Target="https://grantcue.com/foundations/the-vf-foundation-562322084" TargetMode="External" Id="rId1790"/><Relationship Type="http://schemas.openxmlformats.org/officeDocument/2006/relationships/hyperlink" Target="https://grantcue.com/foundations/mcpherson-family-foundation-202378383" TargetMode="External" Id="rId1791"/><Relationship Type="http://schemas.openxmlformats.org/officeDocument/2006/relationships/hyperlink" Target="https://grantcue.com/foundations/j-landis-and-sharon-martin-family-foundation-841466263" TargetMode="External" Id="rId1792"/><Relationship Type="http://schemas.openxmlformats.org/officeDocument/2006/relationships/hyperlink" Target="https://grantcue.com/foundations/tyl-foundation-841256356" TargetMode="External" Id="rId1793"/><Relationship Type="http://schemas.openxmlformats.org/officeDocument/2006/relationships/hyperlink" Target="https://grantcue.com/foundations/mrb-foundation-inc-363920061" TargetMode="External" Id="rId1794"/><Relationship Type="http://schemas.openxmlformats.org/officeDocument/2006/relationships/hyperlink" Target="https://www.kanefamilyfoundation.com/" TargetMode="External" Id="rId1795"/><Relationship Type="http://schemas.openxmlformats.org/officeDocument/2006/relationships/hyperlink" Target="https://grantcue.com/foundations/kane-family-foundation-inc-900689673" TargetMode="External" Id="rId1796"/><Relationship Type="http://schemas.openxmlformats.org/officeDocument/2006/relationships/hyperlink" Target="https://grantcue.com/foundations/jacques-m-littlefield-foundation-464198085" TargetMode="External" Id="rId1797"/><Relationship Type="http://schemas.openxmlformats.org/officeDocument/2006/relationships/hyperlink" Target="https://grantcue.com/foundations/thiry-o-leary-foundation-454059068" TargetMode="External" Id="rId1798"/><Relationship Type="http://schemas.openxmlformats.org/officeDocument/2006/relationships/hyperlink" Target="https://grantcue.com/foundations/drug-prevention-and-rehabilitation-foundation-846660126" TargetMode="External" Id="rId1799"/><Relationship Type="http://schemas.openxmlformats.org/officeDocument/2006/relationships/hyperlink" Target="https://grantcue.com/foundations/animal-assistance-foundation-840715412" TargetMode="External" Id="rId1800"/><Relationship Type="http://schemas.openxmlformats.org/officeDocument/2006/relationships/hyperlink" Target="https://grantcue.com/foundations/the-harold-and-mary-louise-shaw-foundation-311577890" TargetMode="External" Id="rId1801"/><Relationship Type="http://schemas.openxmlformats.org/officeDocument/2006/relationships/hyperlink" Target="https://grantcue.com/foundations/noel-barrett-shuler-foundation-822650150" TargetMode="External" Id="rId1802"/><Relationship Type="http://schemas.openxmlformats.org/officeDocument/2006/relationships/hyperlink" Target="https://grantcue.com/foundations/ima-foundation-237432160" TargetMode="External" Id="rId1803"/><Relationship Type="http://schemas.openxmlformats.org/officeDocument/2006/relationships/hyperlink" Target="https://grantcue.com/foundations/zarpet-family-foundation-832650413" TargetMode="External" Id="rId1804"/><Relationship Type="http://schemas.openxmlformats.org/officeDocument/2006/relationships/hyperlink" Target="https://grantcue.com/foundations/zellis-family-foundation-832650002" TargetMode="External" Id="rId1805"/><Relationship Type="http://schemas.openxmlformats.org/officeDocument/2006/relationships/hyperlink" Target="https://grantcue.com/foundations/cooper-clark-foundation-742252034" TargetMode="External" Id="rId1806"/><Relationship Type="http://schemas.openxmlformats.org/officeDocument/2006/relationships/hyperlink" Target="https://grantcue.com/foundations/greenwald-foundation-382640444" TargetMode="External" Id="rId1807"/><Relationship Type="http://schemas.openxmlformats.org/officeDocument/2006/relationships/hyperlink" Target="https://grantcue.com/foundations/paul-r-and-anna-lee-white-family-charitable-846191934" TargetMode="External" Id="rId1808"/><Relationship Type="http://schemas.openxmlformats.org/officeDocument/2006/relationships/hyperlink" Target="https://www.anschutzfamilyfoundation.org/" TargetMode="External" Id="rId1809"/><Relationship Type="http://schemas.openxmlformats.org/officeDocument/2006/relationships/hyperlink" Target="https://grantcue.com/foundations/anschutz-family-foundation-742132676" TargetMode="External" Id="rId1810"/><Relationship Type="http://schemas.openxmlformats.org/officeDocument/2006/relationships/hyperlink" Target="https://grantcue.com/foundations/the-dankis-christian-foundation-inc-043700494" TargetMode="External" Id="rId1811"/><Relationship Type="http://schemas.openxmlformats.org/officeDocument/2006/relationships/hyperlink" Target="https://grantcue.com/foundations/eight-torches-foundation-823337600" TargetMode="External" Id="rId1812"/><Relationship Type="http://schemas.openxmlformats.org/officeDocument/2006/relationships/hyperlink" Target="https://grantcue.com/foundations/the-john-e-and-margaret-l-lane-foundation-311531619" TargetMode="External" Id="rId1813"/><Relationship Type="http://schemas.openxmlformats.org/officeDocument/2006/relationships/hyperlink" Target="https://grantcue.com/foundations/the-martin-family-foundation-c-o-larry-bean-830335099" TargetMode="External" Id="rId1814"/><Relationship Type="http://schemas.openxmlformats.org/officeDocument/2006/relationships/hyperlink" Target="https://grantcue.com/foundations/schmitz-family-foundation-co-ann-mcbournie-841548781" TargetMode="External" Id="rId1815"/><Relationship Type="http://schemas.openxmlformats.org/officeDocument/2006/relationships/hyperlink" Target="https://grantcue.com/foundations/the-moniker-foundation-841461847" TargetMode="External" Id="rId1816"/><Relationship Type="http://schemas.openxmlformats.org/officeDocument/2006/relationships/hyperlink" Target="https://grantcue.com/foundations/harlan-e-anderson-foundation-237011480" TargetMode="External" Id="rId1817"/><Relationship Type="http://schemas.openxmlformats.org/officeDocument/2006/relationships/hyperlink" Target="https://grantcue.com/foundations/mary-john-goree-las-animas-county-scholarship-foundation-275026539" TargetMode="External" Id="rId1818"/><Relationship Type="http://schemas.openxmlformats.org/officeDocument/2006/relationships/hyperlink" Target="https://grantcue.com/foundations/colorado-access-foundation-873255527" TargetMode="External" Id="rId1819"/><Relationship Type="http://schemas.openxmlformats.org/officeDocument/2006/relationships/hyperlink" Target="https://grantcue.com/foundations/grow-foundation-inc-260534422" TargetMode="External" Id="rId1820"/><Relationship Type="http://schemas.openxmlformats.org/officeDocument/2006/relationships/hyperlink" Target="https://grantcue.com/foundations/isaiah-5812-foundation-inc-461645386" TargetMode="External" Id="rId1821"/><Relationship Type="http://schemas.openxmlformats.org/officeDocument/2006/relationships/hyperlink" Target="https://grantcue.com/foundations/michael-e-mcgoldrick-charitable-foundation-921057598" TargetMode="External" Id="rId1822"/><Relationship Type="http://schemas.openxmlformats.org/officeDocument/2006/relationships/hyperlink" Target="https://grantcue.com/foundations/stewart-universal-reserve-foundation-832703247" TargetMode="External" Id="rId1823"/><Relationship Type="http://schemas.openxmlformats.org/officeDocument/2006/relationships/hyperlink" Target="https://grantcue.com/foundations/the-frederic-c-hamilton-family-foundation-542099318" TargetMode="External" Id="rId1824"/><Relationship Type="http://schemas.openxmlformats.org/officeDocument/2006/relationships/hyperlink" Target="https://grantcue.com/foundations/the-williams-family-foundation-846023379" TargetMode="External" Id="rId1825"/><Relationship Type="http://schemas.openxmlformats.org/officeDocument/2006/relationships/hyperlink" Target="https://grantcue.com/foundations/leprino-foods-company-foundation-473608278" TargetMode="External" Id="rId1826"/><Relationship Type="http://schemas.openxmlformats.org/officeDocument/2006/relationships/hyperlink" Target="https://grantcue.com/foundations/sand-dollar-w-foundation-c-o-jeremy-wintersteen-260239404" TargetMode="External" Id="rId1827"/><Relationship Type="http://schemas.openxmlformats.org/officeDocument/2006/relationships/hyperlink" Target="https://www.csff.org/" TargetMode="External" Id="rId1828"/><Relationship Type="http://schemas.openxmlformats.org/officeDocument/2006/relationships/hyperlink" Target="https://grantcue.com/foundations/craig-scheckman-family-foundation-202835678" TargetMode="External" Id="rId1829"/><Relationship Type="http://schemas.openxmlformats.org/officeDocument/2006/relationships/hyperlink" Target="https://www.buildinggreatcommunities.com/" TargetMode="External" Id="rId1830"/><Relationship Type="http://schemas.openxmlformats.org/officeDocument/2006/relationships/hyperlink" Target="https://grantcue.com/foundations/foundation-for-educational-excellence-841396597" TargetMode="External" Id="rId1831"/><Relationship Type="http://schemas.openxmlformats.org/officeDocument/2006/relationships/hyperlink" Target="https://grantcue.com/foundations/liberty-ears-inc-873537886" TargetMode="External" Id="rId1832"/><Relationship Type="http://schemas.openxmlformats.org/officeDocument/2006/relationships/hyperlink" Target="https://grantcue.com/foundations/philip-s-miller-charitable-trust-846290472" TargetMode="External" Id="rId1833"/><Relationship Type="http://schemas.openxmlformats.org/officeDocument/2006/relationships/hyperlink" Target="https://grantcue.com/foundations/the-new-land-foundation-inc-136086562" TargetMode="External" Id="rId1834"/><Relationship Type="http://schemas.openxmlformats.org/officeDocument/2006/relationships/hyperlink" Target="https://grantcue.com/foundations/dornick-foundation-inc-562057825" TargetMode="External" Id="rId1835"/><Relationship Type="http://schemas.openxmlformats.org/officeDocument/2006/relationships/hyperlink" Target="https://grantcue.com/foundations/siquentis-foundation-475310640" TargetMode="External" Id="rId1836"/><Relationship Type="http://schemas.openxmlformats.org/officeDocument/2006/relationships/hyperlink" Target="https://grantcue.com/foundations/the-rieschel-foundation-833594839" TargetMode="External" Id="rId1837"/><Relationship Type="http://schemas.openxmlformats.org/officeDocument/2006/relationships/hyperlink" Target="https://grantcue.com/foundations/johnson-foundation-of-the-rockies-474702259" TargetMode="External" Id="rId1838"/><Relationship Type="http://schemas.openxmlformats.org/officeDocument/2006/relationships/hyperlink" Target="https://grantcue.com/foundations/saeman-family-foundation-a-charitable-trust-841442064" TargetMode="External" Id="rId1839"/><Relationship Type="http://schemas.openxmlformats.org/officeDocument/2006/relationships/hyperlink" Target="https://grantcue.com/foundations/the-muse-family-foundation-752824936" TargetMode="External" Id="rId1840"/><Relationship Type="http://schemas.openxmlformats.org/officeDocument/2006/relationships/hyperlink" Target="https://grantcue.com/foundations/nagel-foundation-841285137" TargetMode="External" Id="rId1841"/><Relationship Type="http://schemas.openxmlformats.org/officeDocument/2006/relationships/hyperlink" Target="https://grantcue.com/foundations/w-and-h-foundation-934887393" TargetMode="External" Id="rId1842"/><Relationship Type="http://schemas.openxmlformats.org/officeDocument/2006/relationships/hyperlink" Target="https://grantcue.com/foundations/barbara-bluhm-kaul-foundation-f-k-a-mayfair-foundation-367435405" TargetMode="External" Id="rId1843"/><Relationship Type="http://schemas.openxmlformats.org/officeDocument/2006/relationships/hyperlink" Target="https://grantcue.com/foundations/grant-family-foundation-820682075" TargetMode="External" Id="rId1844"/><Relationship Type="http://schemas.openxmlformats.org/officeDocument/2006/relationships/hyperlink" Target="https://grantcue.com/foundations/mb-glassman-foundation-c-o-rob-marsh-452385853" TargetMode="External" Id="rId1845"/><Relationship Type="http://schemas.openxmlformats.org/officeDocument/2006/relationships/hyperlink" Target="https://grantcue.com/foundations/mighty-arrow-family-foundation-461557560" TargetMode="External" Id="rId1846"/><Relationship Type="http://schemas.openxmlformats.org/officeDocument/2006/relationships/hyperlink" Target="https://rawlingsfoundation.com/" TargetMode="External" Id="rId1847"/><Relationship Type="http://schemas.openxmlformats.org/officeDocument/2006/relationships/hyperlink" Target="https://grantcue.com/foundations/robert-hoag-rawlings-foundation-841090907" TargetMode="External" Id="rId1848"/><Relationship Type="http://schemas.openxmlformats.org/officeDocument/2006/relationships/hyperlink" Target="https://grantcue.com/foundations/tecumseh-foundation-742807652" TargetMode="External" Id="rId1849"/><Relationship Type="http://schemas.openxmlformats.org/officeDocument/2006/relationships/hyperlink" Target="https://grantcue.com/foundations/chrest-foundation-inc-752840026" TargetMode="External" Id="rId1850"/><Relationship Type="http://schemas.openxmlformats.org/officeDocument/2006/relationships/hyperlink" Target="https://grantcue.com/foundations/the-pittsburgh-childrens-foundation-inc-300022490" TargetMode="External" Id="rId1851"/><Relationship Type="http://schemas.openxmlformats.org/officeDocument/2006/relationships/hyperlink" Target="https://grantcue.com/foundations/ronald-and-carol-moore-family-foundation-270039609" TargetMode="External" Id="rId1852"/><Relationship Type="http://schemas.openxmlformats.org/officeDocument/2006/relationships/hyperlink" Target="https://grantcue.com/foundations/jacqueline-g-archer-charitable-trust-686218949" TargetMode="External" Id="rId1853"/><Relationship Type="http://schemas.openxmlformats.org/officeDocument/2006/relationships/hyperlink" Target="https://grantcue.com/foundations/kitzmiller-bales-trust-846178085" TargetMode="External" Id="rId1854"/><Relationship Type="http://schemas.openxmlformats.org/officeDocument/2006/relationships/hyperlink" Target="https://grantcue.com/foundations/iron-horse-family-foundation-inc-825342406" TargetMode="External" Id="rId1855"/><Relationship Type="http://schemas.openxmlformats.org/officeDocument/2006/relationships/hyperlink" Target="https://grantcue.com/foundations/the-mesdag-family-foundation-133651269" TargetMode="External" Id="rId1856"/><Relationship Type="http://schemas.openxmlformats.org/officeDocument/2006/relationships/hyperlink" Target="https://outcaltfoundation.org/" TargetMode="External" Id="rId1857"/><Relationship Type="http://schemas.openxmlformats.org/officeDocument/2006/relationships/hyperlink" Target="https://grantcue.com/foundations/outcalt-foundation-207432649" TargetMode="External" Id="rId1858"/><Relationship Type="http://schemas.openxmlformats.org/officeDocument/2006/relationships/hyperlink" Target="https://grantcue.com/foundations/edwards-family-foundation-274374843" TargetMode="External" Id="rId1859"/><Relationship Type="http://schemas.openxmlformats.org/officeDocument/2006/relationships/hyperlink" Target="https://grantcue.com/foundations/the-ball-foundation-274099620" TargetMode="External" Id="rId1860"/><Relationship Type="http://schemas.openxmlformats.org/officeDocument/2006/relationships/hyperlink" Target="https://grantcue.com/foundations/daniel-and-joylene-hegel-family-foundation-854122221" TargetMode="External" Id="rId1861"/><Relationship Type="http://schemas.openxmlformats.org/officeDocument/2006/relationships/hyperlink" Target="https://grantcue.com/foundations/carl-and-caroline-swanson-foundation-476024644" TargetMode="External" Id="rId1862"/><Relationship Type="http://schemas.openxmlformats.org/officeDocument/2006/relationships/hyperlink" Target="https://allegrettifoundation.org/" TargetMode="External" Id="rId1863"/><Relationship Type="http://schemas.openxmlformats.org/officeDocument/2006/relationships/hyperlink" Target="https://grantcue.com/foundations/fred-and-jean-allegretti-foundation-364110761" TargetMode="External" Id="rId1864"/><Relationship Type="http://schemas.openxmlformats.org/officeDocument/2006/relationships/hyperlink" Target="https://grantcue.com/foundations/caruthers-family-foundation-841289459" TargetMode="External" Id="rId1865"/><Relationship Type="http://schemas.openxmlformats.org/officeDocument/2006/relationships/hyperlink" Target="https://grantcue.com/foundations/the-mann-family-foundation-050494136" TargetMode="External" Id="rId1866"/><Relationship Type="http://schemas.openxmlformats.org/officeDocument/2006/relationships/hyperlink" Target="https://grantcue.com/foundations/monfort-family-foundation-237068253" TargetMode="External" Id="rId1867"/><Relationship Type="http://schemas.openxmlformats.org/officeDocument/2006/relationships/hyperlink" Target="https://grantcue.com/foundations/the-chotin-family-foundation-710950446" TargetMode="External" Id="rId1868"/><Relationship Type="http://schemas.openxmlformats.org/officeDocument/2006/relationships/hyperlink" Target="https://grantcue.com/foundations/the-john-a-miller-family-foundation-c-o-rellim-capital-management-llc-364233458" TargetMode="External" Id="rId1869"/><Relationship Type="http://schemas.openxmlformats.org/officeDocument/2006/relationships/hyperlink" Target="https://grantcue.com/foundations/gambee-family-foundation-873632566" TargetMode="External" Id="rId1870"/><Relationship Type="http://schemas.openxmlformats.org/officeDocument/2006/relationships/hyperlink" Target="https://libertymedia.com/" TargetMode="External" Id="rId1871"/><Relationship Type="http://schemas.openxmlformats.org/officeDocument/2006/relationships/hyperlink" Target="https://grantcue.com/foundations/libertygives-foundation-208004437" TargetMode="External" Id="rId1872"/><Relationship Type="http://schemas.openxmlformats.org/officeDocument/2006/relationships/hyperlink" Target="https://grantcue.com/foundations/bellco-foundation-474045582" TargetMode="External" Id="rId1873"/><Relationship Type="http://schemas.openxmlformats.org/officeDocument/2006/relationships/hyperlink" Target="https://grantcue.com/foundations/jack-petteys-memorial-foundation-846036239" TargetMode="External" Id="rId1874"/><Relationship Type="http://schemas.openxmlformats.org/officeDocument/2006/relationships/hyperlink" Target="https://grantcue.com/foundations/the-arsenault-family-foundation-inc-841569419" TargetMode="External" Id="rId1875"/><Relationship Type="http://schemas.openxmlformats.org/officeDocument/2006/relationships/hyperlink" Target="https://grantcue.com/foundations/the-caruso-foundation-dba-caruso-entrepreneurship-initiative-841559444" TargetMode="External" Id="rId1876"/><Relationship Type="http://schemas.openxmlformats.org/officeDocument/2006/relationships/hyperlink" Target="https://grantcue.com/foundations/the-clennan-family-foundation-263838840" TargetMode="External" Id="rId1877"/><Relationship Type="http://schemas.openxmlformats.org/officeDocument/2006/relationships/hyperlink" Target="https://grantcue.com/foundations/borgen-family-foundation-841236286" TargetMode="External" Id="rId1878"/><Relationship Type="http://schemas.openxmlformats.org/officeDocument/2006/relationships/hyperlink" Target="https://grantcue.com/foundations/the-nord-foundation-841409115" TargetMode="External" Id="rId1879"/><Relationship Type="http://schemas.openxmlformats.org/officeDocument/2006/relationships/hyperlink" Target="https://grantcue.com/foundations/the-poole-family-foundation-inc-223480365" TargetMode="External" Id="rId1880"/><Relationship Type="http://schemas.openxmlformats.org/officeDocument/2006/relationships/hyperlink" Target="https://grantcue.com/foundations/benson-family-foundation-431969687" TargetMode="External" Id="rId1881"/><Relationship Type="http://schemas.openxmlformats.org/officeDocument/2006/relationships/hyperlink" Target="https://grantcue.com/foundations/saxer-family-foundation-472294729" TargetMode="External" Id="rId1882"/><Relationship Type="http://schemas.openxmlformats.org/officeDocument/2006/relationships/hyperlink" Target="https://grantcue.com/foundations/william-c-demetree-jr-foundation-inc-592750694" TargetMode="External" Id="rId1883"/><Relationship Type="http://schemas.openxmlformats.org/officeDocument/2006/relationships/hyperlink" Target="https://grantcue.com/foundations/windy-pines-foundation-873209367" TargetMode="External" Id="rId1884"/><Relationship Type="http://schemas.openxmlformats.org/officeDocument/2006/relationships/hyperlink" Target="https://grantcue.com/foundations/jorgensen-charitable-trust-closing-846239208" TargetMode="External" Id="rId1885"/><Relationship Type="http://schemas.openxmlformats.org/officeDocument/2006/relationships/hyperlink" Target="https://grantcue.com/foundations/bruce-benson-foundation-260272148" TargetMode="External" Id="rId1886"/><Relationship Type="http://schemas.openxmlformats.org/officeDocument/2006/relationships/hyperlink" Target="https://grantcue.com/foundations/clarence-v-laguardia-foundation-273514771" TargetMode="External" Id="rId1887"/><Relationship Type="http://schemas.openxmlformats.org/officeDocument/2006/relationships/hyperlink" Target="https://grantcue.com/foundations/tim-and-lisa-walsh-family-foundation-854344241" TargetMode="External" Id="rId1888"/><Relationship Type="http://schemas.openxmlformats.org/officeDocument/2006/relationships/hyperlink" Target="https://grantcue.com/foundations/flora-and-morris-mizel-foundation-i-841383695" TargetMode="External" Id="rId1889"/><Relationship Type="http://schemas.openxmlformats.org/officeDocument/2006/relationships/hyperlink" Target="https://grantcue.com/foundations/albert-e-and-ethel-i-carlton-foundation-846331869" TargetMode="External" Id="rId1890"/><Relationship Type="http://schemas.openxmlformats.org/officeDocument/2006/relationships/hyperlink" Target="https://grantcue.com/foundations/elaine-and-jeffrey-lovell-foundation-873947251" TargetMode="External" Id="rId1891"/><Relationship Type="http://schemas.openxmlformats.org/officeDocument/2006/relationships/hyperlink" Target="https://grantcue.com/foundations/the-campos-epc-foundation-471348260" TargetMode="External" Id="rId1892"/><Relationship Type="http://schemas.openxmlformats.org/officeDocument/2006/relationships/hyperlink" Target="https://grantcue.com/foundations/the-joshua-max-simon-charitable-foundation-356692310" TargetMode="External" Id="rId1893"/><Relationship Type="http://schemas.openxmlformats.org/officeDocument/2006/relationships/hyperlink" Target="https://grantcue.com/foundations/bcs-family-foundation-475519064" TargetMode="External" Id="rId1894"/><Relationship Type="http://schemas.openxmlformats.org/officeDocument/2006/relationships/hyperlink" Target="https://grantcue.com/foundations/the-vandermark-foundation-454507813" TargetMode="External" Id="rId1895"/><Relationship Type="http://schemas.openxmlformats.org/officeDocument/2006/relationships/hyperlink" Target="https://grantcue.com/foundations/g-e-johnson-foundation-463645477" TargetMode="External" Id="rId1896"/><Relationship Type="http://schemas.openxmlformats.org/officeDocument/2006/relationships/hyperlink" Target="https://grantcue.com/foundations/william-c-borst-trust-uw-846018056" TargetMode="External" Id="rId1897"/><Relationship Type="http://schemas.openxmlformats.org/officeDocument/2006/relationships/hyperlink" Target="https://grantcue.com/foundations/one-earth-future-foundation-inc-261532117" TargetMode="External" Id="rId1898"/><Relationship Type="http://schemas.openxmlformats.org/officeDocument/2006/relationships/hyperlink" Target="https://grantcue.com/foundations/williams-malone-foundation-inc-263876112" TargetMode="External" Id="rId1899"/><Relationship Type="http://schemas.openxmlformats.org/officeDocument/2006/relationships/hyperlink" Target="https://grantcue.com/foundations/bacon-family-foundation-841269589" TargetMode="External" Id="rId1900"/><Relationship Type="http://schemas.openxmlformats.org/officeDocument/2006/relationships/hyperlink" Target="https://www.richardreedfoundation.org/" TargetMode="External" Id="rId1901"/><Relationship Type="http://schemas.openxmlformats.org/officeDocument/2006/relationships/hyperlink" Target="https://grantcue.com/foundations/richard-reed-foundation-473818599" TargetMode="External" Id="rId1902"/><Relationship Type="http://schemas.openxmlformats.org/officeDocument/2006/relationships/hyperlink" Target="https://grantcue.com/foundations/hunter-estelle-char-main-846016605" TargetMode="External" Id="rId1903"/><Relationship Type="http://schemas.openxmlformats.org/officeDocument/2006/relationships/hyperlink" Target="https://grantcue.com/foundations/green-fund-841155083" TargetMode="External" Id="rId1904"/><Relationship Type="http://schemas.openxmlformats.org/officeDocument/2006/relationships/hyperlink" Target="https://grantcue.com/foundations/the-namaste-foundation-inc-351814583" TargetMode="External" Id="rId1905"/><Relationship Type="http://schemas.openxmlformats.org/officeDocument/2006/relationships/hyperlink" Target="https://donahuefoundation.org/" TargetMode="External" Id="rId1906"/><Relationship Type="http://schemas.openxmlformats.org/officeDocument/2006/relationships/hyperlink" Target="https://grantcue.com/foundations/donahue-foundation-841151637" TargetMode="External" Id="rId1907"/><Relationship Type="http://schemas.openxmlformats.org/officeDocument/2006/relationships/hyperlink" Target="https://www.thebuckfoundation.org/" TargetMode="External" Id="rId1908"/><Relationship Type="http://schemas.openxmlformats.org/officeDocument/2006/relationships/hyperlink" Target="https://grantcue.com/foundations/buck-foundation-c-o-andrew-buck-742405298" TargetMode="External" Id="rId1909"/><Relationship Type="http://schemas.openxmlformats.org/officeDocument/2006/relationships/hyperlink" Target="https://grantcue.com/foundations/skp-foundation-c-o-stephan-potts-841185862" TargetMode="External" Id="rId1910"/><Relationship Type="http://schemas.openxmlformats.org/officeDocument/2006/relationships/hyperlink" Target="https://grantcue.com/foundations/knu-for-kids-foundation-811469521" TargetMode="External" Id="rId1911"/><Relationship Type="http://schemas.openxmlformats.org/officeDocument/2006/relationships/hyperlink" Target="https://grantcue.com/foundations/entegris-foundation-inc-853863257" TargetMode="External" Id="rId1912"/><Relationship Type="http://schemas.openxmlformats.org/officeDocument/2006/relationships/hyperlink" Target="https://grantcue.com/foundations/the-scrooby-foundation-411795397" TargetMode="External" Id="rId1913"/><Relationship Type="http://schemas.openxmlformats.org/officeDocument/2006/relationships/hyperlink" Target="https://grantcue.com/foundations/dcf-family-foundation-873909922" TargetMode="External" Id="rId1914"/><Relationship Type="http://schemas.openxmlformats.org/officeDocument/2006/relationships/hyperlink" Target="https://grantcue.com/foundations/the-rawson-family-foundation-260970760" TargetMode="External" Id="rId1915"/><Relationship Type="http://schemas.openxmlformats.org/officeDocument/2006/relationships/hyperlink" Target="https://grantcue.com/foundations/living-closer-foundation-455091111" TargetMode="External" Id="rId1916"/><Relationship Type="http://schemas.openxmlformats.org/officeDocument/2006/relationships/hyperlink" Target="https://grantcue.com/foundations/carolyn-s-and-donald-f-obrecht-foundation-526415869" TargetMode="External" Id="rId1917"/><Relationship Type="http://schemas.openxmlformats.org/officeDocument/2006/relationships/hyperlink" Target="https://grantcue.com/foundations/harold-and-virginia-simpson-foundation-866332558" TargetMode="External" Id="rId1918"/><Relationship Type="http://schemas.openxmlformats.org/officeDocument/2006/relationships/hyperlink" Target="https://grantcue.com/foundations/the-vance-r-and-colleen-h-andrus-family-foundation-aka-the-indigo-oak-fund-873080136" TargetMode="External" Id="rId1919"/><Relationship Type="http://schemas.openxmlformats.org/officeDocument/2006/relationships/hyperlink" Target="https://grantcue.com/foundations/mark-j-heider-charitable-foundation-920910135" TargetMode="External" Id="rId1920"/><Relationship Type="http://schemas.openxmlformats.org/officeDocument/2006/relationships/hyperlink" Target="https://grantcue.com/foundations/catto-shaw-foundation-c-o-woody-creek-management-group-465064265" TargetMode="External" Id="rId1921"/><Relationship Type="http://schemas.openxmlformats.org/officeDocument/2006/relationships/hyperlink" Target="http://www.guidestar.org/" TargetMode="External" Id="rId1922"/><Relationship Type="http://schemas.openxmlformats.org/officeDocument/2006/relationships/hyperlink" Target="https://grantcue.com/foundations/the-sam-s-bloom-foundation-840929690" TargetMode="External" Id="rId1923"/><Relationship Type="http://schemas.openxmlformats.org/officeDocument/2006/relationships/hyperlink" Target="https://grantcue.com/foundations/the-hbb-foundation-366104969" TargetMode="External" Id="rId1924"/><Relationship Type="http://schemas.openxmlformats.org/officeDocument/2006/relationships/hyperlink" Target="https://grantcue.com/foundations/the-lone-wolf-trust-826627989" TargetMode="External" Id="rId1925"/><Relationship Type="http://schemas.openxmlformats.org/officeDocument/2006/relationships/hyperlink" Target="https://grantcue.com/foundations/timmis-family-foundation-inc-264217844" TargetMode="External" Id="rId1926"/><Relationship Type="http://schemas.openxmlformats.org/officeDocument/2006/relationships/hyperlink" Target="https://grantcue.com/foundations/the-lockridge-charitable-foundation-trust-776198547" TargetMode="External" Id="rId1927"/><Relationship Type="http://schemas.openxmlformats.org/officeDocument/2006/relationships/hyperlink" Target="https://grantcue.com/foundations/ghadar-foundation-882426521" TargetMode="External" Id="rId1928"/><Relationship Type="http://schemas.openxmlformats.org/officeDocument/2006/relationships/hyperlink" Target="https://grantcue.com/foundations/ferguson-family-foundation-c-o-kathy-c-ferguson-841568584" TargetMode="External" Id="rId1929"/><Relationship Type="http://schemas.openxmlformats.org/officeDocument/2006/relationships/hyperlink" Target="https://grantcue.com/foundations/sessions-family-foundation-inc-813846746" TargetMode="External" Id="rId1930"/><Relationship Type="http://schemas.openxmlformats.org/officeDocument/2006/relationships/hyperlink" Target="https://grantcue.com/foundations/mcinnes-s-and-j-char-tr-463186189" TargetMode="External" Id="rId1931"/><Relationship Type="http://schemas.openxmlformats.org/officeDocument/2006/relationships/hyperlink" Target="https://grantcue.com/foundations/the-ajl-charitable-foundation-450677796" TargetMode="External" Id="rId1932"/><Relationship Type="http://schemas.openxmlformats.org/officeDocument/2006/relationships/hyperlink" Target="https://grantcue.com/foundations/larrk-foundation-263818473" TargetMode="External" Id="rId1933"/><Relationship Type="http://schemas.openxmlformats.org/officeDocument/2006/relationships/hyperlink" Target="https://grantcue.com/foundations/rob-and-molly-cohen-family-foundation-271545200" TargetMode="External" Id="rId1934"/><Relationship Type="http://schemas.openxmlformats.org/officeDocument/2006/relationships/hyperlink" Target="https://grantcue.com/foundations/weathertop-foundation-f-k-a-thomas-nelson-urban-jr-421431036" TargetMode="External" Id="rId1935"/><Relationship Type="http://schemas.openxmlformats.org/officeDocument/2006/relationships/hyperlink" Target="https://grantcue.com/foundations/sonscope-foundation-464239579" TargetMode="External" Id="rId1936"/><Relationship Type="http://schemas.openxmlformats.org/officeDocument/2006/relationships/hyperlink" Target="https://grantcue.com/foundations/hewit-family-foundation-742397040" TargetMode="External" Id="rId1937"/><Relationship Type="http://schemas.openxmlformats.org/officeDocument/2006/relationships/hyperlink" Target="https://grantcue.com/foundations/jjp-family-foundation-inc-841517947" TargetMode="External" Id="rId1938"/><Relationship Type="http://schemas.openxmlformats.org/officeDocument/2006/relationships/hyperlink" Target="https://www.bigjoyfoundation.org/" TargetMode="External" Id="rId1939"/><Relationship Type="http://schemas.openxmlformats.org/officeDocument/2006/relationships/hyperlink" Target="https://grantcue.com/foundations/big-joy-foundation-872389539" TargetMode="External" Id="rId1940"/><Relationship Type="http://schemas.openxmlformats.org/officeDocument/2006/relationships/hyperlink" Target="https://grantcue.com/foundations/the-freeman-foundation-132965090" TargetMode="External" Id="rId1941"/><Relationship Type="http://schemas.openxmlformats.org/officeDocument/2006/relationships/hyperlink" Target="https://www.oakfnd.org/" TargetMode="External" Id="rId1942"/><Relationship Type="http://schemas.openxmlformats.org/officeDocument/2006/relationships/hyperlink" Target="https://grantcue.com/foundations/the-oak-foundation-usa-c-o-kemnay-advisory-services-inc-133321196" TargetMode="External" Id="rId1943"/><Relationship Type="http://schemas.openxmlformats.org/officeDocument/2006/relationships/hyperlink" Target="https://grantcue.com/foundations/thomas-j-vincent-foundation-inc-912140465" TargetMode="External" Id="rId1944"/><Relationship Type="http://schemas.openxmlformats.org/officeDocument/2006/relationships/hyperlink" Target="https://www.castlefoundation.org/" TargetMode="External" Id="rId1945"/><Relationship Type="http://schemas.openxmlformats.org/officeDocument/2006/relationships/hyperlink" Target="https://grantcue.com/foundations/harold-kl-castle-foundation-996005445" TargetMode="External" Id="rId1946"/><Relationship Type="http://schemas.openxmlformats.org/officeDocument/2006/relationships/hyperlink" Target="https://grantcue.com/foundations/hau-oli-mau-loa-foundation-133588071" TargetMode="External" Id="rId1947"/><Relationship Type="http://schemas.openxmlformats.org/officeDocument/2006/relationships/hyperlink" Target="https://www.clarencetcchingfoundation.org/" TargetMode="External" Id="rId1948"/><Relationship Type="http://schemas.openxmlformats.org/officeDocument/2006/relationships/hyperlink" Target="https://grantcue.com/foundations/the-clarence-tc-ching-foundation-996014634" TargetMode="External" Id="rId1949"/><Relationship Type="http://schemas.openxmlformats.org/officeDocument/2006/relationships/hyperlink" Target="https://www.kosasafoundation.org/" TargetMode="External" Id="rId1950"/><Relationship Type="http://schemas.openxmlformats.org/officeDocument/2006/relationships/hyperlink" Target="https://grantcue.com/foundations/kosasa-foundation-990313279" TargetMode="External" Id="rId1951"/><Relationship Type="http://schemas.openxmlformats.org/officeDocument/2006/relationships/hyperlink" Target="https://grantcue.com/foundations/the-bell-charitable-foundation-842387549" TargetMode="External" Id="rId1952"/><Relationship Type="http://schemas.openxmlformats.org/officeDocument/2006/relationships/hyperlink" Target="https://grantcue.com/foundations/the-strong-foundation-990090807" TargetMode="External" Id="rId1953"/><Relationship Type="http://schemas.openxmlformats.org/officeDocument/2006/relationships/hyperlink" Target="https://grantcue.com/foundations/mosher-galt-foundation-996003337" TargetMode="External" Id="rId1954"/><Relationship Type="http://schemas.openxmlformats.org/officeDocument/2006/relationships/hyperlink" Target="https://grantcue.com/foundations/maurice-and-joanna-sullivan-family-foundation-481259090" TargetMode="External" Id="rId1955"/><Relationship Type="http://schemas.openxmlformats.org/officeDocument/2006/relationships/hyperlink" Target="https://www.cookefoundationlimited.org/" TargetMode="External" Id="rId1956"/><Relationship Type="http://schemas.openxmlformats.org/officeDocument/2006/relationships/hyperlink" Target="https://grantcue.com/foundations/cooke-foundation-limited-237120804" TargetMode="External" Id="rId1957"/><Relationship Type="http://schemas.openxmlformats.org/officeDocument/2006/relationships/hyperlink" Target="https://grantcue.com/foundations/tradewind-group-foundation-710894475" TargetMode="External" Id="rId1958"/><Relationship Type="http://schemas.openxmlformats.org/officeDocument/2006/relationships/hyperlink" Target="https://frostfamilyfoundation.org/" TargetMode="External" Id="rId1959"/><Relationship Type="http://schemas.openxmlformats.org/officeDocument/2006/relationships/hyperlink" Target="https://grantcue.com/foundations/frost-family-foundation-273374284" TargetMode="External" Id="rId1960"/><Relationship Type="http://schemas.openxmlformats.org/officeDocument/2006/relationships/hyperlink" Target="https://grantcue.com/foundations/garmar-foundation-943276214" TargetMode="External" Id="rId1961"/><Relationship Type="http://schemas.openxmlformats.org/officeDocument/2006/relationships/hyperlink" Target="https://grantcue.com/foundations/barbara-barnard-smith-foundation-851059772" TargetMode="External" Id="rId1962"/><Relationship Type="http://schemas.openxmlformats.org/officeDocument/2006/relationships/hyperlink" Target="https://www.hmsafoundation.org/" TargetMode="External" Id="rId1963"/><Relationship Type="http://schemas.openxmlformats.org/officeDocument/2006/relationships/hyperlink" Target="https://grantcue.com/foundations/hmsa-foundation-990250429" TargetMode="External" Id="rId1964"/><Relationship Type="http://schemas.openxmlformats.org/officeDocument/2006/relationships/hyperlink" Target="https://grantcue.com/foundations/gary-o-galiher-foundation-inc-810898248" TargetMode="External" Id="rId1965"/><Relationship Type="http://schemas.openxmlformats.org/officeDocument/2006/relationships/hyperlink" Target="https://grantcue.com/foundations/john-r-peterson-foundation-844820511" TargetMode="External" Id="rId1966"/><Relationship Type="http://schemas.openxmlformats.org/officeDocument/2006/relationships/hyperlink" Target="https://www.mtcubaastrofnd.org/" TargetMode="External" Id="rId1967"/><Relationship Type="http://schemas.openxmlformats.org/officeDocument/2006/relationships/hyperlink" Target="https://grantcue.com/foundations/mt-cuba-astronomical-foundation-c-o-ashford-capital-management-inc-205012202" TargetMode="External" Id="rId1968"/><Relationship Type="http://schemas.openxmlformats.org/officeDocument/2006/relationships/hyperlink" Target="https://grantcue.com/foundations/first-hawaiian-bank-foundation-237437822" TargetMode="External" Id="rId1969"/><Relationship Type="http://schemas.openxmlformats.org/officeDocument/2006/relationships/hyperlink" Target="https://grantcue.com/foundations/hawaii-loa-ohana-873672064" TargetMode="External" Id="rId1970"/><Relationship Type="http://schemas.openxmlformats.org/officeDocument/2006/relationships/hyperlink" Target="https://grantcue.com/foundations/abigail-k-k-kawananakoa-foundation-470864911" TargetMode="External" Id="rId1971"/><Relationship Type="http://schemas.openxmlformats.org/officeDocument/2006/relationships/hyperlink" Target="https://www.campbellfamilyfoundation.org/" TargetMode="External" Id="rId1972"/><Relationship Type="http://schemas.openxmlformats.org/officeDocument/2006/relationships/hyperlink" Target="https://grantcue.com/foundations/james-and-abigail-campbell-family-foundation-990203078" TargetMode="External" Id="rId1973"/><Relationship Type="http://schemas.openxmlformats.org/officeDocument/2006/relationships/hyperlink" Target="https://grantcue.com/foundations/the-dods-foundation-475440930" TargetMode="External" Id="rId1974"/><Relationship Type="http://schemas.openxmlformats.org/officeDocument/2006/relationships/hyperlink" Target="https://grantcue.com/foundations/mamoru-and-aiko-takitani-foundation-inc-510212114" TargetMode="External" Id="rId1975"/><Relationship Type="http://schemas.openxmlformats.org/officeDocument/2006/relationships/hyperlink" Target="https://grantcue.com/foundations/botton-foundation-831767886" TargetMode="External" Id="rId1976"/><Relationship Type="http://schemas.openxmlformats.org/officeDocument/2006/relationships/hyperlink" Target="https://grantcue.com/foundations/hans-and-clara-zimmerman-foundation-996006669" TargetMode="External" Id="rId1977"/><Relationship Type="http://schemas.openxmlformats.org/officeDocument/2006/relationships/hyperlink" Target="https://grantcue.com/foundations/padosi-foundation-473227718" TargetMode="External" Id="rId1978"/><Relationship Type="http://schemas.openxmlformats.org/officeDocument/2006/relationships/hyperlink" Target="https://grantcue.com/foundations/bank-of-hawaii-charitable-fdn-990210467" TargetMode="External" Id="rId1979"/><Relationship Type="http://schemas.openxmlformats.org/officeDocument/2006/relationships/hyperlink" Target="https://grantcue.com/foundations/harry-chow-and-nee-chang-chock-wong-foundation-996012585" TargetMode="External" Id="rId1980"/><Relationship Type="http://schemas.openxmlformats.org/officeDocument/2006/relationships/hyperlink" Target="https://grantcue.com/foundations/the-richard-meier-foundation-133978415" TargetMode="External" Id="rId1981"/><Relationship Type="http://schemas.openxmlformats.org/officeDocument/2006/relationships/hyperlink" Target="https://www.hawaiirealtors.com/" TargetMode="External" Id="rId1982"/><Relationship Type="http://schemas.openxmlformats.org/officeDocument/2006/relationships/hyperlink" Target="https://grantcue.com/foundations/hawaii-realtors-charitable-foundation-842111693" TargetMode="External" Id="rId1983"/><Relationship Type="http://schemas.openxmlformats.org/officeDocument/2006/relationships/hyperlink" Target="https://grantcue.com/foundations/earl-m-and-margery-c-chapman-foundation-990292614" TargetMode="External" Id="rId1984"/><Relationship Type="http://schemas.openxmlformats.org/officeDocument/2006/relationships/hyperlink" Target="https://grantcue.com/foundations/the-laurence-h-dorcy-hawaiian-foundation-462117762" TargetMode="External" Id="rId1985"/><Relationship Type="http://schemas.openxmlformats.org/officeDocument/2006/relationships/hyperlink" Target="https://grantcue.com/foundations/charles-and-mitch-ota-foundation-463255584" TargetMode="External" Id="rId1986"/><Relationship Type="http://schemas.openxmlformats.org/officeDocument/2006/relationships/hyperlink" Target="https://www.altres.com/GIVING-BACK/" TargetMode="External" Id="rId1987"/><Relationship Type="http://schemas.openxmlformats.org/officeDocument/2006/relationships/hyperlink" Target="https://grantcue.com/foundations/altres-foundation-364942620" TargetMode="External" Id="rId1988"/><Relationship Type="http://schemas.openxmlformats.org/officeDocument/2006/relationships/hyperlink" Target="https://jkaf.org/" TargetMode="External" Id="rId1989"/><Relationship Type="http://schemas.openxmlformats.org/officeDocument/2006/relationships/hyperlink" Target="https://grantcue.com/foundations/ja-and-kathryn-albertson-foundation-inc-826012000" TargetMode="External" Id="rId1990"/><Relationship Type="http://schemas.openxmlformats.org/officeDocument/2006/relationships/hyperlink" Target="https://www.lauramoorecunningham.org/" TargetMode="External" Id="rId1991"/><Relationship Type="http://schemas.openxmlformats.org/officeDocument/2006/relationships/hyperlink" Target="https://grantcue.com/foundations/laura-moore-cunningham-foundation-inc-826008294" TargetMode="External" Id="rId1992"/><Relationship Type="http://schemas.openxmlformats.org/officeDocument/2006/relationships/hyperlink" Target="https://grantcue.com/foundations/hrh-foundation-943381908" TargetMode="External" Id="rId1993"/><Relationship Type="http://schemas.openxmlformats.org/officeDocument/2006/relationships/hyperlink" Target="https://grantcue.com/foundations/simplot-company-foundation-inc-820522113" TargetMode="External" Id="rId1994"/><Relationship Type="http://schemas.openxmlformats.org/officeDocument/2006/relationships/hyperlink" Target="https://grantcue.com/foundations/idaho-elks-rehab-hospital-inc-820302317" TargetMode="External" Id="rId1995"/><Relationship Type="http://schemas.openxmlformats.org/officeDocument/2006/relationships/hyperlink" Target="https://grantcue.com/foundations/jr-simplot-foundation-inc-826003437" TargetMode="External" Id="rId1996"/><Relationship Type="http://schemas.openxmlformats.org/officeDocument/2006/relationships/hyperlink" Target="https://grantcue.com/foundations/payette-river-foundation-203875601" TargetMode="External" Id="rId1997"/><Relationship Type="http://schemas.openxmlformats.org/officeDocument/2006/relationships/hyperlink" Target="https://grantcue.com/foundations/blue-cross-of-idaho-foundation-for-health-inc-260024334" TargetMode="External" Id="rId1998"/><Relationship Type="http://schemas.openxmlformats.org/officeDocument/2006/relationships/hyperlink" Target="https://grantcue.com/foundations/larry-and-marianne-williams-family-foundation-262029619" TargetMode="External" Id="rId1999"/><Relationship Type="http://schemas.openxmlformats.org/officeDocument/2006/relationships/hyperlink" Target="https://grantcue.com/foundations/s-r-simplot-foundation-inc-475445541" TargetMode="External" Id="rId2000"/><Relationship Type="http://schemas.openxmlformats.org/officeDocument/2006/relationships/hyperlink" Target="https://grantcue.com/foundations/the-rebholtz-family-foundation-inc-820496018" TargetMode="External" Id="rId2001"/><Relationship Type="http://schemas.openxmlformats.org/officeDocument/2006/relationships/hyperlink" Target="https://seagravesfamilyfoundation.org/" TargetMode="External" Id="rId2002"/><Relationship Type="http://schemas.openxmlformats.org/officeDocument/2006/relationships/hyperlink" Target="https://grantcue.com/foundations/janice-seagraves-family-foundation-inc-820511735" TargetMode="External" Id="rId2003"/><Relationship Type="http://schemas.openxmlformats.org/officeDocument/2006/relationships/hyperlink" Target="https://lewisclarkhealth.org/" TargetMode="External" Id="rId2004"/><Relationship Type="http://schemas.openxmlformats.org/officeDocument/2006/relationships/hyperlink" Target="https://grantcue.com/foundations/lewis-clark-valley-healthcare-foundation-821558798" TargetMode="External" Id="rId2005"/><Relationship Type="http://schemas.openxmlformats.org/officeDocument/2006/relationships/hyperlink" Target="https://grantcue.com/foundations/mott-family-foundation-inc-820517818" TargetMode="External" Id="rId2006"/><Relationship Type="http://schemas.openxmlformats.org/officeDocument/2006/relationships/hyperlink" Target="https://grantcue.com/foundations/miller-family-foundation-co-robert-j-miller-473881585" TargetMode="External" Id="rId2007"/><Relationship Type="http://schemas.openxmlformats.org/officeDocument/2006/relationships/hyperlink" Target="https://grantcue.com/foundations/hansberger-foundation-854386244" TargetMode="External" Id="rId2008"/><Relationship Type="http://schemas.openxmlformats.org/officeDocument/2006/relationships/hyperlink" Target="https://grantcue.com/foundations/the-hop-and-mae-adams-foundation-271393341" TargetMode="External" Id="rId2009"/><Relationship Type="http://schemas.openxmlformats.org/officeDocument/2006/relationships/hyperlink" Target="https://www.bewsfoundation.org/" TargetMode="External" Id="rId2010"/><Relationship Type="http://schemas.openxmlformats.org/officeDocument/2006/relationships/hyperlink" Target="https://grantcue.com/foundations/the-bews-foundation-812200028" TargetMode="External" Id="rId2011"/><Relationship Type="http://schemas.openxmlformats.org/officeDocument/2006/relationships/hyperlink" Target="https://www.lightfootfoundation.com/" TargetMode="External" Id="rId2012"/><Relationship Type="http://schemas.openxmlformats.org/officeDocument/2006/relationships/hyperlink" Target="https://grantcue.com/foundations/el-and-bg-lightfoot-foundation-c-o-us-bank-na-820454166" TargetMode="External" Id="rId2013"/><Relationship Type="http://schemas.openxmlformats.org/officeDocument/2006/relationships/hyperlink" Target="https://grantcue.com/foundations/john-and-orah-brandt-foundation-943124992" TargetMode="External" Id="rId2014"/><Relationship Type="http://schemas.openxmlformats.org/officeDocument/2006/relationships/hyperlink" Target="https://grantcue.com/foundations/harold-e-and-phyllis-s-thomas-foundation-820477243" TargetMode="External" Id="rId2015"/><Relationship Type="http://schemas.openxmlformats.org/officeDocument/2006/relationships/hyperlink" Target="https://www.chcfoundation.net/" TargetMode="External" Id="rId2016"/><Relationship Type="http://schemas.openxmlformats.org/officeDocument/2006/relationships/hyperlink" Target="https://grantcue.com/foundations/chc-foundation-820211282" TargetMode="External" Id="rId2017"/><Relationship Type="http://schemas.openxmlformats.org/officeDocument/2006/relationships/hyperlink" Target="https://www.nagelfoundation.com/" TargetMode="External" Id="rId2018"/><Relationship Type="http://schemas.openxmlformats.org/officeDocument/2006/relationships/hyperlink" Target="https://grantcue.com/foundations/the-john-f-nagel-foundation-820431505" TargetMode="External" Id="rId2019"/><Relationship Type="http://schemas.openxmlformats.org/officeDocument/2006/relationships/hyperlink" Target="https://grantcue.com/foundations/the-moscrip-family-foundation-inc-853874074" TargetMode="External" Id="rId2020"/><Relationship Type="http://schemas.openxmlformats.org/officeDocument/2006/relationships/hyperlink" Target="https://grantcue.com/foundations/the-lorraine-klahr-foundation-876367429" TargetMode="External" Id="rId2021"/><Relationship Type="http://schemas.openxmlformats.org/officeDocument/2006/relationships/hyperlink" Target="https://grantcue.com/foundations/the-james-and-barbara-cimino-foundation-inc-820474867" TargetMode="External" Id="rId2022"/><Relationship Type="http://schemas.openxmlformats.org/officeDocument/2006/relationships/hyperlink" Target="https://grantcue.com/foundations/the-borbonus-family-foundation-inc-260152973" TargetMode="External" Id="rId2023"/><Relationship Type="http://schemas.openxmlformats.org/officeDocument/2006/relationships/hyperlink" Target="https://grantcue.com/foundations/the-julius-c-jeker-foundation-inc-203902260" TargetMode="External" Id="rId2024"/><Relationship Type="http://schemas.openxmlformats.org/officeDocument/2006/relationships/hyperlink" Target="https://www.mk-foundation.org/" TargetMode="External" Id="rId2025"/><Relationship Type="http://schemas.openxmlformats.org/officeDocument/2006/relationships/hyperlink" Target="https://grantcue.com/foundations/morrison-knudsen-foundation-inc-826005410" TargetMode="External" Id="rId2026"/><Relationship Type="http://schemas.openxmlformats.org/officeDocument/2006/relationships/hyperlink" Target="https://www.dpwfoundation.org/" TargetMode="External" Id="rId2027"/><Relationship Type="http://schemas.openxmlformats.org/officeDocument/2006/relationships/hyperlink" Target="https://grantcue.com/foundations/dennis-and-phyllis-washington-foundation-363606913" TargetMode="External" Id="rId2028"/><Relationship Type="http://schemas.openxmlformats.org/officeDocument/2006/relationships/hyperlink" Target="https://grantcue.com/foundations/the-liz-claiborne-and-art-ortenberg-foundation-133200329" TargetMode="External" Id="rId2029"/><Relationship Type="http://schemas.openxmlformats.org/officeDocument/2006/relationships/hyperlink" Target="https://grantcue.com/foundations/wayne-and-nan-kocourek-foundation-476807414" TargetMode="External" Id="rId2030"/><Relationship Type="http://schemas.openxmlformats.org/officeDocument/2006/relationships/hyperlink" Target="https://grantcue.com/foundations/gianforte-family-charitable-trust-306089834" TargetMode="External" Id="rId2031"/><Relationship Type="http://schemas.openxmlformats.org/officeDocument/2006/relationships/hyperlink" Target="https://grantcue.com/foundations/pine-rock-foundation-inc-411698350" TargetMode="External" Id="rId2032"/><Relationship Type="http://schemas.openxmlformats.org/officeDocument/2006/relationships/hyperlink" Target="https://firstinterstatebank.com/" TargetMode="External" Id="rId2033"/><Relationship Type="http://schemas.openxmlformats.org/officeDocument/2006/relationships/hyperlink" Target="https://grantcue.com/foundations/first-interstate-bancsystem-foundation-inc-810465899" TargetMode="External" Id="rId2034"/><Relationship Type="http://schemas.openxmlformats.org/officeDocument/2006/relationships/hyperlink" Target="https://grantcue.com/foundations/split-rock-charitable-foundation-inc-461362612" TargetMode="External" Id="rId2035"/><Relationship Type="http://schemas.openxmlformats.org/officeDocument/2006/relationships/hyperlink" Target="https://www.headwatersmt.org/" TargetMode="External" Id="rId2036"/><Relationship Type="http://schemas.openxmlformats.org/officeDocument/2006/relationships/hyperlink" Target="https://grantcue.com/foundations/headwaters-health-foundation-of-western-montana-811099715" TargetMode="External" Id="rId2037"/><Relationship Type="http://schemas.openxmlformats.org/officeDocument/2006/relationships/hyperlink" Target="https://grantcue.com/foundations/hall-halliburton-foundation-inc-c-o-randolph-b-mahoney-591731934" TargetMode="External" Id="rId2038"/><Relationship Type="http://schemas.openxmlformats.org/officeDocument/2006/relationships/hyperlink" Target="https://www.mthf.org/" TargetMode="External" Id="rId2039"/><Relationship Type="http://schemas.openxmlformats.org/officeDocument/2006/relationships/hyperlink" Target="https://grantcue.com/foundations/montana-healthcare-foundation-466854005" TargetMode="External" Id="rId2040"/><Relationship Type="http://schemas.openxmlformats.org/officeDocument/2006/relationships/hyperlink" Target="https://treacyfoundation.org/" TargetMode="External" Id="rId2041"/><Relationship Type="http://schemas.openxmlformats.org/officeDocument/2006/relationships/hyperlink" Target="https://grantcue.com/foundations/treacy-foundation-810270257" TargetMode="External" Id="rId2042"/><Relationship Type="http://schemas.openxmlformats.org/officeDocument/2006/relationships/hyperlink" Target="https://grantcue.com/foundations/the-dovana-foundation-inc-c-o-benchmark-tax-and-accounting-llp-161643936" TargetMode="External" Id="rId2043"/><Relationship Type="http://schemas.openxmlformats.org/officeDocument/2006/relationships/hyperlink" Target="https://www.guidestar.org/ORGANIZATIONS/81-0108184" TargetMode="External" Id="rId2044"/><Relationship Type="http://schemas.openxmlformats.org/officeDocument/2006/relationships/hyperlink" Target="https://grantcue.com/foundations/charles-m-bair-memorial-trust-us-bank-trust-dept-810370774" TargetMode="External" Id="rId2045"/><Relationship Type="http://schemas.openxmlformats.org/officeDocument/2006/relationships/hyperlink" Target="https://www.simpermancorette.org/" TargetMode="External" Id="rId2046"/><Relationship Type="http://schemas.openxmlformats.org/officeDocument/2006/relationships/hyperlink" Target="https://grantcue.com/foundations/simperman-corette-foundation-911656462" TargetMode="External" Id="rId2047"/><Relationship Type="http://schemas.openxmlformats.org/officeDocument/2006/relationships/hyperlink" Target="https://www.highstakesfoundation.org/" TargetMode="External" Id="rId2048"/><Relationship Type="http://schemas.openxmlformats.org/officeDocument/2006/relationships/hyperlink" Target="https://grantcue.com/foundations/the-high-stakes-foundation-205815274" TargetMode="External" Id="rId2049"/><Relationship Type="http://schemas.openxmlformats.org/officeDocument/2006/relationships/hyperlink" Target="https://www.townpumpfoundation.com/" TargetMode="External" Id="rId2050"/><Relationship Type="http://schemas.openxmlformats.org/officeDocument/2006/relationships/hyperlink" Target="https://grantcue.com/foundations/town-pump-charitable-foundation-810523786" TargetMode="External" Id="rId2051"/><Relationship Type="http://schemas.openxmlformats.org/officeDocument/2006/relationships/hyperlink" Target="https://crosscharitablefoundation.org/" TargetMode="External" Id="rId2052"/><Relationship Type="http://schemas.openxmlformats.org/officeDocument/2006/relationships/hyperlink" Target="https://grantcue.com/foundations/cross-charitable-foundation-attn-john-r-clark-830331707" TargetMode="External" Id="rId2053"/><Relationship Type="http://schemas.openxmlformats.org/officeDocument/2006/relationships/hyperlink" Target="https://grantcue.com/foundations/dave-and-wendy-morgan-foundation-852477960" TargetMode="External" Id="rId2054"/><Relationship Type="http://schemas.openxmlformats.org/officeDocument/2006/relationships/hyperlink" Target="https://grantcue.com/foundations/broussard-charitable-foundation-tr-356634227" TargetMode="External" Id="rId2055"/><Relationship Type="http://schemas.openxmlformats.org/officeDocument/2006/relationships/hyperlink" Target="https://grantcue.com/foundations/oro-y-plata-foundation-460512750" TargetMode="External" Id="rId2056"/><Relationship Type="http://schemas.openxmlformats.org/officeDocument/2006/relationships/hyperlink" Target="https://grantcue.com/foundations/jane-s-heman-foundation-inc-c-o-bob-thomas-810526846" TargetMode="External" Id="rId2057"/><Relationship Type="http://schemas.openxmlformats.org/officeDocument/2006/relationships/hyperlink" Target="https://grantcue.com/foundations/op-and-we-edwards-foundation-inc-136100965" TargetMode="External" Id="rId2058"/><Relationship Type="http://schemas.openxmlformats.org/officeDocument/2006/relationships/hyperlink" Target="https://grantcue.com/foundations/educational-promise-foundation-680554437" TargetMode="External" Id="rId2059"/><Relationship Type="http://schemas.openxmlformats.org/officeDocument/2006/relationships/hyperlink" Target="https://grantcue.com/foundations/dowd-family-foundation-387066627" TargetMode="External" Id="rId2060"/><Relationship Type="http://schemas.openxmlformats.org/officeDocument/2006/relationships/hyperlink" Target="https://grantcue.com/foundations/agl-foundation-650098771" TargetMode="External" Id="rId2061"/><Relationship Type="http://schemas.openxmlformats.org/officeDocument/2006/relationships/hyperlink" Target="https://grantcue.com/foundations/davidson-family-foundation-810545443" TargetMode="External" Id="rId2062"/><Relationship Type="http://schemas.openxmlformats.org/officeDocument/2006/relationships/hyperlink" Target="https://grantcue.com/foundations/tillie-s-patterson-memorial-foundation-812756642" TargetMode="External" Id="rId2063"/><Relationship Type="http://schemas.openxmlformats.org/officeDocument/2006/relationships/hyperlink" Target="https://grantcue.com/foundations/oakland-family-foundation-844352868" TargetMode="External" Id="rId2064"/><Relationship Type="http://schemas.openxmlformats.org/officeDocument/2006/relationships/hyperlink" Target="https://grantcue.com/foundations/lippard-clawiter-foundation-810394026" TargetMode="External" Id="rId2065"/><Relationship Type="http://schemas.openxmlformats.org/officeDocument/2006/relationships/hyperlink" Target="https://www.charlesmbairtrusts.org/" TargetMode="External" Id="rId2066"/><Relationship Type="http://schemas.openxmlformats.org/officeDocument/2006/relationships/hyperlink" Target="https://grantcue.com/foundations/charles-m-bair-family-trust-c-o-us-bank-na-816075761" TargetMode="External" Id="rId2067"/><Relationship Type="http://schemas.openxmlformats.org/officeDocument/2006/relationships/hyperlink" Target="https://grantcue.com/foundations/rangeland-foundation-861795960" TargetMode="External" Id="rId2068"/><Relationship Type="http://schemas.openxmlformats.org/officeDocument/2006/relationships/hyperlink" Target="https://llewellynfoundation.org/" TargetMode="External" Id="rId2069"/><Relationship Type="http://schemas.openxmlformats.org/officeDocument/2006/relationships/hyperlink" Target="https://grantcue.com/foundations/the-llewellyn-foundation-c-o-melissa-hallmark-311534056" TargetMode="External" Id="rId2070"/><Relationship Type="http://schemas.openxmlformats.org/officeDocument/2006/relationships/hyperlink" Target="https://grantcue.com/foundations/dave-and-cheryl-duffield-foundation-474279721" TargetMode="External" Id="rId2071"/><Relationship Type="http://schemas.openxmlformats.org/officeDocument/2006/relationships/hyperlink" Target="https://grantcue.com/foundations/the-boyd-family-foundation-c-o-william-s-boyd-880220082" TargetMode="External" Id="rId2072"/><Relationship Type="http://schemas.openxmlformats.org/officeDocument/2006/relationships/hyperlink" Target="https://grantcue.com/foundations/the-molina-healthcare-charitable-foundation-851496438" TargetMode="External" Id="rId2073"/><Relationship Type="http://schemas.openxmlformats.org/officeDocument/2006/relationships/hyperlink" Target="https://www.nvenergy.com/about-nvenergy/community/foundation" TargetMode="External" Id="rId2074"/><Relationship Type="http://schemas.openxmlformats.org/officeDocument/2006/relationships/hyperlink" Target="https://grantcue.com/foundations/nv-energy-charitable-foundation-880244735" TargetMode="External" Id="rId2075"/><Relationship Type="http://schemas.openxmlformats.org/officeDocument/2006/relationships/hyperlink" Target="https://www.nelljredfieldfoundation.org/" TargetMode="External" Id="rId2076"/><Relationship Type="http://schemas.openxmlformats.org/officeDocument/2006/relationships/hyperlink" Target="https://grantcue.com/foundations/the-nell-j-redfield-foundation-271017158" TargetMode="External" Id="rId2077"/><Relationship Type="http://schemas.openxmlformats.org/officeDocument/2006/relationships/hyperlink" Target="https://grantcue.com/foundations/elaine-p-wynn-and-family-foundation-bt-456310545" TargetMode="External" Id="rId2078"/><Relationship Type="http://schemas.openxmlformats.org/officeDocument/2006/relationships/hyperlink" Target="https://grantcue.com/foundations/the-john-c-kish-foundation-731688377" TargetMode="External" Id="rId2079"/><Relationship Type="http://schemas.openxmlformats.org/officeDocument/2006/relationships/hyperlink" Target="https://grantcue.com/foundations/the-bretzlaff-foundation-inc-880241424" TargetMode="External" Id="rId2080"/><Relationship Type="http://schemas.openxmlformats.org/officeDocument/2006/relationships/hyperlink" Target="https://grantcue.com/foundations/siriwan-singhasiri-and-kenneth-lin-foundation-854367685" TargetMode="External" Id="rId2081"/><Relationship Type="http://schemas.openxmlformats.org/officeDocument/2006/relationships/hyperlink" Target="https://grantcue.com/foundations/stella-roy-foundation-883957641" TargetMode="External" Id="rId2082"/><Relationship Type="http://schemas.openxmlformats.org/officeDocument/2006/relationships/hyperlink" Target="https://grantcue.com/foundations/the-dixie-and-anne-leavitt-family-foundation-870663523" TargetMode="External" Id="rId2083"/><Relationship Type="http://schemas.openxmlformats.org/officeDocument/2006/relationships/hyperlink" Target="https://grantcue.com/foundations/canarelli-family-foundation-843517054" TargetMode="External" Id="rId2084"/><Relationship Type="http://schemas.openxmlformats.org/officeDocument/2006/relationships/hyperlink" Target="https://grantcue.com/foundations/charles-and-phyllis-m-frias-charitable-trust-823338279" TargetMode="External" Id="rId2085"/><Relationship Type="http://schemas.openxmlformats.org/officeDocument/2006/relationships/hyperlink" Target="https://grantcue.com/foundations/kjs-family-foundation-141942475" TargetMode="External" Id="rId2086"/><Relationship Type="http://schemas.openxmlformats.org/officeDocument/2006/relationships/hyperlink" Target="https://grantcue.com/foundations/thomas-nelson-abdella-md-foundation-850953840" TargetMode="External" Id="rId2087"/><Relationship Type="http://schemas.openxmlformats.org/officeDocument/2006/relationships/hyperlink" Target="https://grantcue.com/foundations/the-george-w-gillemot-foundation-432058994" TargetMode="External" Id="rId2088"/><Relationship Type="http://schemas.openxmlformats.org/officeDocument/2006/relationships/hyperlink" Target="https://grantcue.com/foundations/the-rogers-foundation-472340132" TargetMode="External" Id="rId2089"/><Relationship Type="http://schemas.openxmlformats.org/officeDocument/2006/relationships/hyperlink" Target="https://grantcue.com/foundations/andre-agassi-foundation-for-education-341759295" TargetMode="External" Id="rId2090"/><Relationship Type="http://schemas.openxmlformats.org/officeDocument/2006/relationships/hyperlink" Target="https://grantcue.com/foundations/stephen-j-wolfe-jr-private-foundation-822982417" TargetMode="External" Id="rId2091"/><Relationship Type="http://schemas.openxmlformats.org/officeDocument/2006/relationships/hyperlink" Target="https://grantcue.com/foundations/the-e-l-cord-foundation-366072793" TargetMode="External" Id="rId2092"/><Relationship Type="http://schemas.openxmlformats.org/officeDocument/2006/relationships/hyperlink" Target="https://grantcue.com/foundations/carol-franc-buck-foundation-880163505" TargetMode="External" Id="rId2093"/><Relationship Type="http://schemas.openxmlformats.org/officeDocument/2006/relationships/hyperlink" Target="https://grantcue.com/foundations/katherinejames-foundation-660888427" TargetMode="External" Id="rId2094"/><Relationship Type="http://schemas.openxmlformats.org/officeDocument/2006/relationships/hyperlink" Target="https://www.ajafoundation.org/" TargetMode="External" Id="rId2095"/><Relationship Type="http://schemas.openxmlformats.org/officeDocument/2006/relationships/hyperlink" Target="https://grantcue.com/foundations/aja-foundation-202054545" TargetMode="External" Id="rId2096"/><Relationship Type="http://schemas.openxmlformats.org/officeDocument/2006/relationships/hyperlink" Target="https://grantcue.com/foundations/pepper-whiston-foundation-882811358" TargetMode="External" Id="rId2097"/><Relationship Type="http://schemas.openxmlformats.org/officeDocument/2006/relationships/hyperlink" Target="https://grantcue.com/foundations/the-mel-and-ruth-wolzinger-foundation-880468356" TargetMode="External" Id="rId2098"/><Relationship Type="http://schemas.openxmlformats.org/officeDocument/2006/relationships/hyperlink" Target="https://ejkfoundation.com/" TargetMode="External" Id="rId2099"/><Relationship Type="http://schemas.openxmlformats.org/officeDocument/2006/relationships/hyperlink" Target="https://grantcue.com/foundations/estelle-j-kelsey-foundation-463362061" TargetMode="External" Id="rId2100"/><Relationship Type="http://schemas.openxmlformats.org/officeDocument/2006/relationships/hyperlink" Target="https://grantcue.com/foundations/steve-and-deana-campbell-family-fdn-campbell-261522911" TargetMode="External" Id="rId2101"/><Relationship Type="http://schemas.openxmlformats.org/officeDocument/2006/relationships/hyperlink" Target="https://grantcue.com/foundations/edwin-m-posin-family-foundation-922385989" TargetMode="External" Id="rId2102"/><Relationship Type="http://schemas.openxmlformats.org/officeDocument/2006/relationships/hyperlink" Target="https://grantcue.com/foundations/vincent-c-and-pamela-a-immordino-charitable-foundation-812727904" TargetMode="External" Id="rId2103"/><Relationship Type="http://schemas.openxmlformats.org/officeDocument/2006/relationships/hyperlink" Target="https://grantcue.com/foundations/tony-and-renee-marlon-charitable-foundat-205104500" TargetMode="External" Id="rId2104"/><Relationship Type="http://schemas.openxmlformats.org/officeDocument/2006/relationships/hyperlink" Target="https://grantcue.com/foundations/american-independence-foundation-blanchard-krasner-and-french-843475886" TargetMode="External" Id="rId2105"/><Relationship Type="http://schemas.openxmlformats.org/officeDocument/2006/relationships/hyperlink" Target="https://grantcue.com/foundations/gaughan-family-foundation-860873950" TargetMode="External" Id="rId2106"/><Relationship Type="http://schemas.openxmlformats.org/officeDocument/2006/relationships/hyperlink" Target="https://grantcue.com/foundations/burden-family-charitable-trust-main-831715667" TargetMode="External" Id="rId2107"/><Relationship Type="http://schemas.openxmlformats.org/officeDocument/2006/relationships/hyperlink" Target="https://grantcue.com/foundations/lynne-ruffin-smith-charitable-foundation-450521059" TargetMode="External" Id="rId2108"/><Relationship Type="http://schemas.openxmlformats.org/officeDocument/2006/relationships/hyperlink" Target="https://grantcue.com/foundations/the-eleanor-kagi-foundation-a-lynn-m-legacy-943189650" TargetMode="External" Id="rId2109"/><Relationship Type="http://schemas.openxmlformats.org/officeDocument/2006/relationships/hyperlink" Target="https://grantcue.com/foundations/the-lionel-foundation-c-o-samuel-lionel-880460290" TargetMode="External" Id="rId2110"/><Relationship Type="http://schemas.openxmlformats.org/officeDocument/2006/relationships/hyperlink" Target="https://grantcue.com/foundations/a-gary-anderson-family-foundation-271878882" TargetMode="External" Id="rId2111"/><Relationship Type="http://schemas.openxmlformats.org/officeDocument/2006/relationships/hyperlink" Target="https://grantcue.com/foundations/cashman-family-foundation-880506225" TargetMode="External" Id="rId2112"/><Relationship Type="http://schemas.openxmlformats.org/officeDocument/2006/relationships/hyperlink" Target="https://grantcue.com/foundations/thomas-a-plein-foundation-ltd-391558684" TargetMode="External" Id="rId2113"/><Relationship Type="http://schemas.openxmlformats.org/officeDocument/2006/relationships/hyperlink" Target="https://grantcue.com/foundations/wray-family-foundation-993202855" TargetMode="External" Id="rId2114"/><Relationship Type="http://schemas.openxmlformats.org/officeDocument/2006/relationships/hyperlink" Target="https://grantcue.com/foundations/the-richard-j-reviglio-foundation-823013069" TargetMode="External" Id="rId2115"/><Relationship Type="http://schemas.openxmlformats.org/officeDocument/2006/relationships/hyperlink" Target="https://grantcue.com/foundations/robert-z-hawkins-foundation-880162645" TargetMode="External" Id="rId2116"/><Relationship Type="http://schemas.openxmlformats.org/officeDocument/2006/relationships/hyperlink" Target="https://grantcue.com/foundations/thelma-b-and-thomas-p-hart-foundation-860881550" TargetMode="External" Id="rId2117"/><Relationship Type="http://schemas.openxmlformats.org/officeDocument/2006/relationships/hyperlink" Target="https://grantcue.com/foundations/the-bennett-family-foundation-262785614" TargetMode="External" Id="rId2118"/><Relationship Type="http://schemas.openxmlformats.org/officeDocument/2006/relationships/hyperlink" Target="https://grantcue.com/foundations/hornbuckle-family-foundation-863251367" TargetMode="External" Id="rId2119"/><Relationship Type="http://schemas.openxmlformats.org/officeDocument/2006/relationships/hyperlink" Target="https://grantcue.com/foundations/ufc-foundation-861853067" TargetMode="External" Id="rId2120"/><Relationship Type="http://schemas.openxmlformats.org/officeDocument/2006/relationships/hyperlink" Target="https://grantcue.com/foundations/richardson-charitable-foundation-843517088" TargetMode="External" Id="rId2121"/><Relationship Type="http://schemas.openxmlformats.org/officeDocument/2006/relationships/hyperlink" Target="https://grantcue.com/foundations/elizabeth-e-heyer-charitable-trust-813066836" TargetMode="External" Id="rId2122"/><Relationship Type="http://schemas.openxmlformats.org/officeDocument/2006/relationships/hyperlink" Target="https://grantcue.com/foundations/hilltop-foundation-880377908" TargetMode="External" Id="rId2123"/><Relationship Type="http://schemas.openxmlformats.org/officeDocument/2006/relationships/hyperlink" Target="https://grantcue.com/foundations/the-huelsmann-foundation-411893927" TargetMode="External" Id="rId2124"/><Relationship Type="http://schemas.openxmlformats.org/officeDocument/2006/relationships/hyperlink" Target="https://grantcue.com/foundations/codd-family-foundation-846866357" TargetMode="External" Id="rId2125"/><Relationship Type="http://schemas.openxmlformats.org/officeDocument/2006/relationships/hyperlink" Target="https://grantcue.com/foundations/peek-family-charitable-foundation-873956915" TargetMode="External" Id="rId2126"/><Relationship Type="http://schemas.openxmlformats.org/officeDocument/2006/relationships/hyperlink" Target="https://grantcue.com/foundations/bean-space-foundation-862654801" TargetMode="External" Id="rId2127"/><Relationship Type="http://schemas.openxmlformats.org/officeDocument/2006/relationships/hyperlink" Target="https://grantcue.com/foundations/shelby-cullom-davis-charitable-fund-inc-203734688" TargetMode="External" Id="rId2128"/><Relationship Type="http://schemas.openxmlformats.org/officeDocument/2006/relationships/hyperlink" Target="https://grantcue.com/foundations/winiarski-family-foundation-260474242" TargetMode="External" Id="rId2129"/><Relationship Type="http://schemas.openxmlformats.org/officeDocument/2006/relationships/hyperlink" Target="https://grantcue.com/foundations/carroll-petrie-foundation-133912203" TargetMode="External" Id="rId2130"/><Relationship Type="http://schemas.openxmlformats.org/officeDocument/2006/relationships/hyperlink" Target="https://grantcue.com/foundations/foundation-for-opioid-response-efforts-824973537" TargetMode="External" Id="rId2131"/><Relationship Type="http://schemas.openxmlformats.org/officeDocument/2006/relationships/hyperlink" Target="https://grantcue.com/foundations/py-foundation-460951214" TargetMode="External" Id="rId2132"/><Relationship Type="http://schemas.openxmlformats.org/officeDocument/2006/relationships/hyperlink" Target="https://grantcue.com/foundations/william-h-miller-iii-foundation-inc-c-o-william-h-miller-iii-921047594" TargetMode="External" Id="rId2133"/><Relationship Type="http://schemas.openxmlformats.org/officeDocument/2006/relationships/hyperlink" Target="https://grantcue.com/foundations/corio-foundation-814737356" TargetMode="External" Id="rId2134"/><Relationship Type="http://schemas.openxmlformats.org/officeDocument/2006/relationships/hyperlink" Target="https://grantcue.com/foundations/thornburg-foundation-850457010" TargetMode="External" Id="rId2135"/><Relationship Type="http://schemas.openxmlformats.org/officeDocument/2006/relationships/hyperlink" Target="https://grantcue.com/foundations/god-s-light-in-the-darkness-foundation-831057698" TargetMode="External" Id="rId2136"/><Relationship Type="http://schemas.openxmlformats.org/officeDocument/2006/relationships/hyperlink" Target="https://www.jfmaddox.org/" TargetMode="External" Id="rId2137"/><Relationship Type="http://schemas.openxmlformats.org/officeDocument/2006/relationships/hyperlink" Target="https://grantcue.com/foundations/jf-maddox-foundation-756023767" TargetMode="External" Id="rId2138"/><Relationship Type="http://schemas.openxmlformats.org/officeDocument/2006/relationships/hyperlink" Target="https://grantcue.com/foundations/healy-foundation-nm-md-and-fl-058704-000-030466977" TargetMode="External" Id="rId2139"/><Relationship Type="http://schemas.openxmlformats.org/officeDocument/2006/relationships/hyperlink" Target="https://grantcue.com/foundations/the-kbk-foundation-841186316" TargetMode="External" Id="rId2140"/><Relationship Type="http://schemas.openxmlformats.org/officeDocument/2006/relationships/hyperlink" Target="https://grantcue.com/foundations/the-estelle-h-yates-foundation-276185888" TargetMode="External" Id="rId2141"/><Relationship Type="http://schemas.openxmlformats.org/officeDocument/2006/relationships/hyperlink" Target="https://www.nmmccune.org/" TargetMode="External" Id="rId2142"/><Relationship Type="http://schemas.openxmlformats.org/officeDocument/2006/relationships/hyperlink" Target="https://grantcue.com/foundations/marshall-l-and-perrine-d-mccune-charitable-foundation-inc-850429439" TargetMode="External" Id="rId2143"/><Relationship Type="http://schemas.openxmlformats.org/officeDocument/2006/relationships/hyperlink" Target="https://grantcue.com/foundations/gale-family-foundation-c-o-gordon-heinson-562676045" TargetMode="External" Id="rId2144"/><Relationship Type="http://schemas.openxmlformats.org/officeDocument/2006/relationships/hyperlink" Target="https://grantcue.com/foundations/lydia-b-stokes-foundation-216016107" TargetMode="External" Id="rId2145"/><Relationship Type="http://schemas.openxmlformats.org/officeDocument/2006/relationships/hyperlink" Target="https://grantcue.com/foundations/king-carpenter-foundation-270244287" TargetMode="External" Id="rId2146"/><Relationship Type="http://schemas.openxmlformats.org/officeDocument/2006/relationships/hyperlink" Target="https://grantcue.com/foundations/alvin-i-and-peggy-s-brown-family-charitable-foundation-526041735" TargetMode="External" Id="rId2147"/><Relationship Type="http://schemas.openxmlformats.org/officeDocument/2006/relationships/hyperlink" Target="https://grantcue.com/foundations/la-liga-854207429" TargetMode="External" Id="rId2148"/><Relationship Type="http://schemas.openxmlformats.org/officeDocument/2006/relationships/hyperlink" Target="https://www.brindlefoundation.org/" TargetMode="External" Id="rId2149"/><Relationship Type="http://schemas.openxmlformats.org/officeDocument/2006/relationships/hyperlink" Target="https://grantcue.com/foundations/brindle-foundation-030466957" TargetMode="External" Id="rId2150"/><Relationship Type="http://schemas.openxmlformats.org/officeDocument/2006/relationships/hyperlink" Target="https://grantcue.com/foundations/abram-and-ray-kaplan-foundation-133798875" TargetMode="External" Id="rId2151"/><Relationship Type="http://schemas.openxmlformats.org/officeDocument/2006/relationships/hyperlink" Target="https://www.frostfound.org/" TargetMode="External" Id="rId2152"/><Relationship Type="http://schemas.openxmlformats.org/officeDocument/2006/relationships/hyperlink" Target="https://grantcue.com/foundations/the-frost-foundation-720520342" TargetMode="External" Id="rId2153"/><Relationship Type="http://schemas.openxmlformats.org/officeDocument/2006/relationships/hyperlink" Target="https://www.pnm.com/FOUNDATION" TargetMode="External" Id="rId2154"/><Relationship Type="http://schemas.openxmlformats.org/officeDocument/2006/relationships/hyperlink" Target="https://grantcue.com/foundations/pnm-tnmp-foundation-850309005" TargetMode="External" Id="rId2155"/><Relationship Type="http://schemas.openxmlformats.org/officeDocument/2006/relationships/hyperlink" Target="https://www.chasefoundation.com/" TargetMode="External" Id="rId2156"/><Relationship Type="http://schemas.openxmlformats.org/officeDocument/2006/relationships/hyperlink" Target="https://grantcue.com/foundations/chase-foundation-mack-c-chase-trustee-367466258" TargetMode="External" Id="rId2157"/><Relationship Type="http://schemas.openxmlformats.org/officeDocument/2006/relationships/hyperlink" Target="https://grantcue.com/foundations/robert-t-keeler-foundation-311420552" TargetMode="External" Id="rId2158"/><Relationship Type="http://schemas.openxmlformats.org/officeDocument/2006/relationships/hyperlink" Target="https://grantcue.com/foundations/outride-fka-the-specialized-foundation-472817949" TargetMode="External" Id="rId2159"/><Relationship Type="http://schemas.openxmlformats.org/officeDocument/2006/relationships/hyperlink" Target="https://grantcue.com/foundations/hankins-foundation-881604553" TargetMode="External" Id="rId2160"/><Relationship Type="http://schemas.openxmlformats.org/officeDocument/2006/relationships/hyperlink" Target="https://grantcue.com/foundations/chicago-woodman-foundation-847003170" TargetMode="External" Id="rId2161"/><Relationship Type="http://schemas.openxmlformats.org/officeDocument/2006/relationships/hyperlink" Target="https://grantcue.com/foundations/thomas-a-and-mary-e-dugan-foundation-272892319" TargetMode="External" Id="rId2162"/><Relationship Type="http://schemas.openxmlformats.org/officeDocument/2006/relationships/hyperlink" Target="https://grantcue.com/foundations/corrales-friends-of-animals-foundation-dba-dennis-friends-foundation-474300822" TargetMode="External" Id="rId2163"/><Relationship Type="http://schemas.openxmlformats.org/officeDocument/2006/relationships/hyperlink" Target="https://grantcue.com/foundations/akerson-family-foundation-850427304" TargetMode="External" Id="rId2164"/><Relationship Type="http://schemas.openxmlformats.org/officeDocument/2006/relationships/hyperlink" Target="https://www.conalma.org/" TargetMode="External" Id="rId2165"/><Relationship Type="http://schemas.openxmlformats.org/officeDocument/2006/relationships/hyperlink" Target="https://grantcue.com/foundations/con-alma-health-foundation-inc-850484396" TargetMode="External" Id="rId2166"/><Relationship Type="http://schemas.openxmlformats.org/officeDocument/2006/relationships/hyperlink" Target="https://grantcue.com/foundations/knight-foundation-attn-lisa-mckillips-911791788" TargetMode="External" Id="rId2167"/><Relationship Type="http://schemas.openxmlformats.org/officeDocument/2006/relationships/hyperlink" Target="https://www.mmt.org/" TargetMode="External" Id="rId2168"/><Relationship Type="http://schemas.openxmlformats.org/officeDocument/2006/relationships/hyperlink" Target="https://grantcue.com/foundations/meyer-memorial-trust-930806316" TargetMode="External" Id="rId2169"/><Relationship Type="http://schemas.openxmlformats.org/officeDocument/2006/relationships/hyperlink" Target="https://www.tfff.org/" TargetMode="External" Id="rId2170"/><Relationship Type="http://schemas.openxmlformats.org/officeDocument/2006/relationships/hyperlink" Target="https://grantcue.com/foundations/the-ford-family-foundation-936026156" TargetMode="External" Id="rId2171"/><Relationship Type="http://schemas.openxmlformats.org/officeDocument/2006/relationships/hyperlink" Target="https://grantcue.com/foundations/the-dell-loy-hansen-foundation-261609090" TargetMode="External" Id="rId2172"/><Relationship Type="http://schemas.openxmlformats.org/officeDocument/2006/relationships/hyperlink" Target="https://www.marielamfrom.org/" TargetMode="External" Id="rId2173"/><Relationship Type="http://schemas.openxmlformats.org/officeDocument/2006/relationships/hyperlink" Target="https://grantcue.com/foundations/marie-lamfrom-charitable-foundation-trust-931254171" TargetMode="External" Id="rId2174"/><Relationship Type="http://schemas.openxmlformats.org/officeDocument/2006/relationships/hyperlink" Target="https://roundhousefoundation.org/" TargetMode="External" Id="rId2175"/><Relationship Type="http://schemas.openxmlformats.org/officeDocument/2006/relationships/hyperlink" Target="https://grantcue.com/foundations/the-roundhouse-foundation-226930631" TargetMode="External" Id="rId2176"/><Relationship Type="http://schemas.openxmlformats.org/officeDocument/2006/relationships/hyperlink" Target="https://grantcue.com/foundations/doris-and-bill-scharpf-foundation-811410990" TargetMode="External" Id="rId2177"/><Relationship Type="http://schemas.openxmlformats.org/officeDocument/2006/relationships/hyperlink" Target="https://grantcue.com/foundations/jtmf-foundation-462345457" TargetMode="External" Id="rId2178"/><Relationship Type="http://schemas.openxmlformats.org/officeDocument/2006/relationships/hyperlink" Target="https://grantcue.com/foundations/heatherington-foundation-for-innovation-and-education-in-health-care-930988354" TargetMode="External" Id="rId2179"/><Relationship Type="http://schemas.openxmlformats.org/officeDocument/2006/relationships/hyperlink" Target="https://www.millerfound.org/" TargetMode="External" Id="rId2180"/><Relationship Type="http://schemas.openxmlformats.org/officeDocument/2006/relationships/hyperlink" Target="https://grantcue.com/foundations/james-f-and-marion-l-miller-foundation-030373895" TargetMode="External" Id="rId2181"/><Relationship Type="http://schemas.openxmlformats.org/officeDocument/2006/relationships/hyperlink" Target="https://www.collinsfoundation.org/" TargetMode="External" Id="rId2182"/><Relationship Type="http://schemas.openxmlformats.org/officeDocument/2006/relationships/hyperlink" Target="https://grantcue.com/foundations/the-collins-foundation-936021893" TargetMode="External" Id="rId2183"/><Relationship Type="http://schemas.openxmlformats.org/officeDocument/2006/relationships/hyperlink" Target="https://rippeyfamilyfoundation.org/" TargetMode="External" Id="rId2184"/><Relationship Type="http://schemas.openxmlformats.org/officeDocument/2006/relationships/hyperlink" Target="https://grantcue.com/foundations/james-and-shirley-rippey-family-foundation-943192331" TargetMode="External" Id="rId2185"/><Relationship Type="http://schemas.openxmlformats.org/officeDocument/2006/relationships/hyperlink" Target="https://grantcue.com/foundations/lee-h-and-marion-b-thompson-foundation-943112077" TargetMode="External" Id="rId2186"/><Relationship Type="http://schemas.openxmlformats.org/officeDocument/2006/relationships/hyperlink" Target="https://grantcue.com/foundations/the-harold-and-arlene-schnitzer-care-foundation-931159884" TargetMode="External" Id="rId2187"/><Relationship Type="http://schemas.openxmlformats.org/officeDocument/2006/relationships/hyperlink" Target="https://grantcue.com/foundations/maybelle-clark-macdonald-fund-237108002" TargetMode="External" Id="rId2188"/><Relationship Type="http://schemas.openxmlformats.org/officeDocument/2006/relationships/hyperlink" Target="https://grantcue.com/foundations/the-lematta-foundation-co-bank-of-america-private-bank-911914392" TargetMode="External" Id="rId2189"/><Relationship Type="http://schemas.openxmlformats.org/officeDocument/2006/relationships/hyperlink" Target="https://www.rwnfoundation.org/" TargetMode="External" Id="rId2190"/><Relationship Type="http://schemas.openxmlformats.org/officeDocument/2006/relationships/hyperlink" Target="https://grantcue.com/foundations/ronald-w-naito-md-foundation-836622391" TargetMode="External" Id="rId2191"/><Relationship Type="http://schemas.openxmlformats.org/officeDocument/2006/relationships/hyperlink" Target="https://grantcue.com/foundations/hitz-foundation-c-o-frank-rimerman-co-llp-943379521" TargetMode="External" Id="rId2192"/><Relationship Type="http://schemas.openxmlformats.org/officeDocument/2006/relationships/hyperlink" Target="https://grantcue.com/foundations/the-wilkens-family-foundation-475634424" TargetMode="External" Id="rId2193"/><Relationship Type="http://schemas.openxmlformats.org/officeDocument/2006/relationships/hyperlink" Target="https://grantcue.com/foundations/carrico-family-foundation-c-o-magna-o-carrico-lowman-461237162" TargetMode="External" Id="rId2194"/><Relationship Type="http://schemas.openxmlformats.org/officeDocument/2006/relationships/hyperlink" Target="https://silverfoundation.org/" TargetMode="External" Id="rId2195"/><Relationship Type="http://schemas.openxmlformats.org/officeDocument/2006/relationships/hyperlink" Target="https://grantcue.com/foundations/silver-family-foundation-c-o-walter-berlingo-and-company-061532898" TargetMode="External" Id="rId2196"/><Relationship Type="http://schemas.openxmlformats.org/officeDocument/2006/relationships/hyperlink" Target="https://grantcue.com/foundations/tykeson-family-charitable-trust-367428977" TargetMode="External" Id="rId2197"/><Relationship Type="http://schemas.openxmlformats.org/officeDocument/2006/relationships/hyperlink" Target="https://grantcue.com/foundations/mission-increase-foundation-810618279" TargetMode="External" Id="rId2198"/><Relationship Type="http://schemas.openxmlformats.org/officeDocument/2006/relationships/hyperlink" Target="https://grantcue.com/foundations/giustina-foundation-911776086" TargetMode="External" Id="rId2199"/><Relationship Type="http://schemas.openxmlformats.org/officeDocument/2006/relationships/hyperlink" Target="https://www.trfwebsite.org/" TargetMode="External" Id="rId2200"/><Relationship Type="http://schemas.openxmlformats.org/officeDocument/2006/relationships/hyperlink" Target="https://grantcue.com/foundations/the-renaissance-foundation-931306116" TargetMode="External" Id="rId2201"/><Relationship Type="http://schemas.openxmlformats.org/officeDocument/2006/relationships/hyperlink" Target="https://www.goodmanfamilyfoundation.org/" TargetMode="External" Id="rId2202"/><Relationship Type="http://schemas.openxmlformats.org/officeDocument/2006/relationships/hyperlink" Target="https://grantcue.com/foundations/jw-and-hm-goodman-family-charitable-foundation-770559337" TargetMode="External" Id="rId2203"/><Relationship Type="http://schemas.openxmlformats.org/officeDocument/2006/relationships/hyperlink" Target="https://grantcue.com/foundations/aria-foundation-co-tg-tax-and-accounting-services-llc-133603275" TargetMode="External" Id="rId2204"/><Relationship Type="http://schemas.openxmlformats.org/officeDocument/2006/relationships/hyperlink" Target="https://grantcue.com/foundations/austin-family-foundation-475352542" TargetMode="External" Id="rId2205"/><Relationship Type="http://schemas.openxmlformats.org/officeDocument/2006/relationships/hyperlink" Target="https://grantcue.com/foundations/bp-lester-and-regina-john-foundation-237110263" TargetMode="External" Id="rId2206"/><Relationship Type="http://schemas.openxmlformats.org/officeDocument/2006/relationships/hyperlink" Target="https://grantcue.com/foundations/john-and-jean-loosley-charitable-foundation-936279827" TargetMode="External" Id="rId2207"/><Relationship Type="http://schemas.openxmlformats.org/officeDocument/2006/relationships/hyperlink" Target="https://www.zidellfp.org/" TargetMode="External" Id="rId2208"/><Relationship Type="http://schemas.openxmlformats.org/officeDocument/2006/relationships/hyperlink" Target="https://grantcue.com/foundations/jay-and-diane-zidell-charitable-foundation-203912349" TargetMode="External" Id="rId2209"/><Relationship Type="http://schemas.openxmlformats.org/officeDocument/2006/relationships/hyperlink" Target="https://grantcue.com/foundations/the-clemens-foundation-936023941" TargetMode="External" Id="rId2210"/><Relationship Type="http://schemas.openxmlformats.org/officeDocument/2006/relationships/hyperlink" Target="https://rmjsfoundation.org/" TargetMode="External" Id="rId2211"/><Relationship Type="http://schemas.openxmlformats.org/officeDocument/2006/relationships/hyperlink" Target="https://grantcue.com/foundations/robert-and-mary-jane-smith-foundation-814452918" TargetMode="External" Id="rId2212"/><Relationship Type="http://schemas.openxmlformats.org/officeDocument/2006/relationships/hyperlink" Target="https://grantcue.com/foundations/sanders-family-foundation-205679987" TargetMode="External" Id="rId2213"/><Relationship Type="http://schemas.openxmlformats.org/officeDocument/2006/relationships/hyperlink" Target="https://www.umpquabank.com/community" TargetMode="External" Id="rId2214"/><Relationship Type="http://schemas.openxmlformats.org/officeDocument/2006/relationships/hyperlink" Target="https://grantcue.com/foundations/umpqua-bank-charitable-foundation-471247608" TargetMode="External" Id="rId2215"/><Relationship Type="http://schemas.openxmlformats.org/officeDocument/2006/relationships/hyperlink" Target="https://www.thereserfamilyfoundation.org/" TargetMode="External" Id="rId2216"/><Relationship Type="http://schemas.openxmlformats.org/officeDocument/2006/relationships/hyperlink" Target="https://grantcue.com/foundations/the-reser-family-foundation-272624875" TargetMode="External" Id="rId2217"/><Relationship Type="http://schemas.openxmlformats.org/officeDocument/2006/relationships/hyperlink" Target="https://grantcue.com/foundations/paul-liebman-family-foundation-c-o-harrison-llp-814563334" TargetMode="External" Id="rId2218"/><Relationship Type="http://schemas.openxmlformats.org/officeDocument/2006/relationships/hyperlink" Target="https://grantcue.com/foundations/the-tom-and-cathy-hui-foundation-853967028" TargetMode="External" Id="rId2219"/><Relationship Type="http://schemas.openxmlformats.org/officeDocument/2006/relationships/hyperlink" Target="https://grantcue.com/foundations/brenden-family-foundation-475373459" TargetMode="External" Id="rId2220"/><Relationship Type="http://schemas.openxmlformats.org/officeDocument/2006/relationships/hyperlink" Target="https://grantcue.com/foundations/the-eva-mathis-foundation-844035771" TargetMode="External" Id="rId2221"/><Relationship Type="http://schemas.openxmlformats.org/officeDocument/2006/relationships/hyperlink" Target="https://grantcue.com/foundations/lawrence-e-tokarski-charitable-trust-c-o-eric-jamieson-trustee-266048651" TargetMode="External" Id="rId2222"/><Relationship Type="http://schemas.openxmlformats.org/officeDocument/2006/relationships/hyperlink" Target="https://www.cambiahealthfoundation.org/" TargetMode="External" Id="rId2223"/><Relationship Type="http://schemas.openxmlformats.org/officeDocument/2006/relationships/hyperlink" Target="https://grantcue.com/foundations/cambia-health-foundation-320200578" TargetMode="External" Id="rId2224"/><Relationship Type="http://schemas.openxmlformats.org/officeDocument/2006/relationships/hyperlink" Target="https://trustmanagementservices.net/" TargetMode="External" Id="rId2225"/><Relationship Type="http://schemas.openxmlformats.org/officeDocument/2006/relationships/hyperlink" Target="https://grantcue.com/foundations/braemar-charitable-trust-936272124" TargetMode="External" Id="rId2226"/><Relationship Type="http://schemas.openxmlformats.org/officeDocument/2006/relationships/hyperlink" Target="https://grantcue.com/foundations/mario-and-alma-pastega-family-foundation-931232789" TargetMode="External" Id="rId2227"/><Relationship Type="http://schemas.openxmlformats.org/officeDocument/2006/relationships/hyperlink" Target="https://grantcue.com/foundations/the-swigert-warren-foundation-931083078" TargetMode="External" Id="rId2228"/><Relationship Type="http://schemas.openxmlformats.org/officeDocument/2006/relationships/hyperlink" Target="https://grantcue.com/foundations/d27-foundation-844673681" TargetMode="External" Id="rId2229"/><Relationship Type="http://schemas.openxmlformats.org/officeDocument/2006/relationships/hyperlink" Target="https://grantcue.com/foundations/marcia-h-randall-foundation-753098324" TargetMode="External" Id="rId2230"/><Relationship Type="http://schemas.openxmlformats.org/officeDocument/2006/relationships/hyperlink" Target="https://grantcue.com/foundations/the-wollenberg-foundation-946072264" TargetMode="External" Id="rId2231"/><Relationship Type="http://schemas.openxmlformats.org/officeDocument/2006/relationships/hyperlink" Target="https://grantcue.com/foundations/the-kinsman-foundation-930861885" TargetMode="External" Id="rId2232"/><Relationship Type="http://schemas.openxmlformats.org/officeDocument/2006/relationships/hyperlink" Target="https://grantcue.com/foundations/the-anjulicia-foundation-261234177" TargetMode="External" Id="rId2233"/><Relationship Type="http://schemas.openxmlformats.org/officeDocument/2006/relationships/hyperlink" Target="https://grantcue.com/foundations/williams-family-private-foundation-272203213" TargetMode="External" Id="rId2234"/><Relationship Type="http://schemas.openxmlformats.org/officeDocument/2006/relationships/hyperlink" Target="https://www.chambersfamilyfoundation.com/" TargetMode="External" Id="rId2235"/><Relationship Type="http://schemas.openxmlformats.org/officeDocument/2006/relationships/hyperlink" Target="https://grantcue.com/foundations/chambers-family-foundation-931266648" TargetMode="External" Id="rId2236"/><Relationship Type="http://schemas.openxmlformats.org/officeDocument/2006/relationships/hyperlink" Target="https://grantcue.com/foundations/wy-east-foundation-815366149" TargetMode="External" Id="rId2237"/><Relationship Type="http://schemas.openxmlformats.org/officeDocument/2006/relationships/hyperlink" Target="https://grantcue.com/foundations/northwest-foundation-c-o-tara-mortenson-463224756" TargetMode="External" Id="rId2238"/><Relationship Type="http://schemas.openxmlformats.org/officeDocument/2006/relationships/hyperlink" Target="https://grantcue.com/foundations/yarg-foundation-364708840" TargetMode="External" Id="rId2239"/><Relationship Type="http://schemas.openxmlformats.org/officeDocument/2006/relationships/hyperlink" Target="https://swigertfoundation.org/" TargetMode="External" Id="rId2240"/><Relationship Type="http://schemas.openxmlformats.org/officeDocument/2006/relationships/hyperlink" Target="https://grantcue.com/foundations/the-swigert-foundation-c-o-shawn-m-duburg-943122667" TargetMode="External" Id="rId2241"/><Relationship Type="http://schemas.openxmlformats.org/officeDocument/2006/relationships/hyperlink" Target="https://grantcue.com/foundations/keller-foundation-911811697" TargetMode="External" Id="rId2242"/><Relationship Type="http://schemas.openxmlformats.org/officeDocument/2006/relationships/hyperlink" Target="https://grantcue.com/foundations/stoller-family-foundation-421566765" TargetMode="External" Id="rId2243"/><Relationship Type="http://schemas.openxmlformats.org/officeDocument/2006/relationships/hyperlink" Target="https://grantcue.com/foundations/inspirational-giving-871333403" TargetMode="External" Id="rId2244"/><Relationship Type="http://schemas.openxmlformats.org/officeDocument/2006/relationships/hyperlink" Target="https://grantcue.com/foundations/the-honzel-family-foundation-931223928" TargetMode="External" Id="rId2245"/><Relationship Type="http://schemas.openxmlformats.org/officeDocument/2006/relationships/hyperlink" Target="https://grantcue.com/foundations/raymond-family-foundation-566502391" TargetMode="External" Id="rId2246"/><Relationship Type="http://schemas.openxmlformats.org/officeDocument/2006/relationships/hyperlink" Target="https://www.carpenter-foundation.org/" TargetMode="External" Id="rId2247"/><Relationship Type="http://schemas.openxmlformats.org/officeDocument/2006/relationships/hyperlink" Target="https://grantcue.com/foundations/the-carpenter-foundation-930491360" TargetMode="External" Id="rId2248"/><Relationship Type="http://schemas.openxmlformats.org/officeDocument/2006/relationships/hyperlink" Target="https://www.stormsfamilyfoundation.org/" TargetMode="External" Id="rId2249"/><Relationship Type="http://schemas.openxmlformats.org/officeDocument/2006/relationships/hyperlink" Target="https://grantcue.com/foundations/storms-family-foundation-262020553" TargetMode="External" Id="rId2250"/><Relationship Type="http://schemas.openxmlformats.org/officeDocument/2006/relationships/hyperlink" Target="https://grantcue.com/foundations/wheeler-foundation-930553801" TargetMode="External" Id="rId2251"/><Relationship Type="http://schemas.openxmlformats.org/officeDocument/2006/relationships/hyperlink" Target="https://grantcue.com/foundations/americas-foundation-inc-330164422" TargetMode="External" Id="rId2252"/><Relationship Type="http://schemas.openxmlformats.org/officeDocument/2006/relationships/hyperlink" Target="https://www.autzenfoundation.org/" TargetMode="External" Id="rId2253"/><Relationship Type="http://schemas.openxmlformats.org/officeDocument/2006/relationships/hyperlink" Target="https://grantcue.com/foundations/the-autzen-foundation-936021333" TargetMode="External" Id="rId2254"/><Relationship Type="http://schemas.openxmlformats.org/officeDocument/2006/relationships/hyperlink" Target="https://grantcue.com/foundations/putchie-foundation-c-o-intentional-philanthropy-llc-843229178" TargetMode="External" Id="rId2255"/><Relationship Type="http://schemas.openxmlformats.org/officeDocument/2006/relationships/hyperlink" Target="https://grantcue.com/foundations/ralph-hull-foundation-931247987" TargetMode="External" Id="rId2256"/><Relationship Type="http://schemas.openxmlformats.org/officeDocument/2006/relationships/hyperlink" Target="https://grantcue.com/foundations/lamb-foundation-222768469" TargetMode="External" Id="rId2257"/><Relationship Type="http://schemas.openxmlformats.org/officeDocument/2006/relationships/hyperlink" Target="https://grantcue.com/foundations/rmf-foundation-800875249" TargetMode="External" Id="rId2258"/><Relationship Type="http://schemas.openxmlformats.org/officeDocument/2006/relationships/hyperlink" Target="https://grantcue.com/foundations/the-shultz-family-foundation-205158436" TargetMode="External" Id="rId2259"/><Relationship Type="http://schemas.openxmlformats.org/officeDocument/2006/relationships/hyperlink" Target="https://grantcue.com/foundations/clark-foundation-237423789" TargetMode="External" Id="rId2260"/><Relationship Type="http://schemas.openxmlformats.org/officeDocument/2006/relationships/hyperlink" Target="https://grantcue.com/foundations/rose-e-tucker-charitable-trust-936119091" TargetMode="External" Id="rId2261"/><Relationship Type="http://schemas.openxmlformats.org/officeDocument/2006/relationships/hyperlink" Target="https://grantcue.com/foundations/joseph-and-elizabeth-hoffart-charitable-foundation-813813601" TargetMode="External" Id="rId2262"/><Relationship Type="http://schemas.openxmlformats.org/officeDocument/2006/relationships/hyperlink" Target="https://grantcue.com/foundations/bob-and-evelyn-dieringer-family-foundation-foundation-273650979" TargetMode="External" Id="rId2263"/><Relationship Type="http://schemas.openxmlformats.org/officeDocument/2006/relationships/hyperlink" Target="https://www.pacificsource.com/COMMUNITY/FOUNDATION" TargetMode="External" Id="rId2264"/><Relationship Type="http://schemas.openxmlformats.org/officeDocument/2006/relationships/hyperlink" Target="https://grantcue.com/foundations/pacificsource-foundation-for-health-improvement-931100080" TargetMode="External" Id="rId2265"/><Relationship Type="http://schemas.openxmlformats.org/officeDocument/2006/relationships/hyperlink" Target="https://grantcue.com/foundations/vc-fund-943189006" TargetMode="External" Id="rId2266"/><Relationship Type="http://schemas.openxmlformats.org/officeDocument/2006/relationships/hyperlink" Target="https://www.ardubsfoundation.org/" TargetMode="External" Id="rId2267"/><Relationship Type="http://schemas.openxmlformats.org/officeDocument/2006/relationships/hyperlink" Target="https://grantcue.com/foundations/arthur-r-dubs-foundation-931192741" TargetMode="External" Id="rId2268"/><Relationship Type="http://schemas.openxmlformats.org/officeDocument/2006/relationships/hyperlink" Target="https://grantcue.com/foundations/merrill-family-foundation-inc-931191941" TargetMode="External" Id="rId2269"/><Relationship Type="http://schemas.openxmlformats.org/officeDocument/2006/relationships/hyperlink" Target="https://grantcue.com/foundations/the-goatie-foundation-ta-20-102300680120-c-o-keybank-347158309" TargetMode="External" Id="rId2270"/><Relationship Type="http://schemas.openxmlformats.org/officeDocument/2006/relationships/hyperlink" Target="https://grantcue.com/foundations/wyss-foundation-931010019" TargetMode="External" Id="rId2271"/><Relationship Type="http://schemas.openxmlformats.org/officeDocument/2006/relationships/hyperlink" Target="https://grantcue.com/foundations/bill-block-foundation-931241377" TargetMode="External" Id="rId2272"/><Relationship Type="http://schemas.openxmlformats.org/officeDocument/2006/relationships/hyperlink" Target="https://grantcue.com/foundations/collins-mcdonald-trust-fund-936021894" TargetMode="External" Id="rId2273"/><Relationship Type="http://schemas.openxmlformats.org/officeDocument/2006/relationships/hyperlink" Target="https://grantcue.com/foundations/r-h-parkerunited-foundation-931155287" TargetMode="External" Id="rId2274"/><Relationship Type="http://schemas.openxmlformats.org/officeDocument/2006/relationships/hyperlink" Target="https://grantcue.com/foundations/caddock-foundation-inc-952559728" TargetMode="External" Id="rId2275"/><Relationship Type="http://schemas.openxmlformats.org/officeDocument/2006/relationships/hyperlink" Target="https://grantcue.com/foundations/the-singer-foundation-943027910" TargetMode="External" Id="rId2276"/><Relationship Type="http://schemas.openxmlformats.org/officeDocument/2006/relationships/hyperlink" Target="https://grantcue.com/foundations/walker-family-foundation-911796945" TargetMode="External" Id="rId2277"/><Relationship Type="http://schemas.openxmlformats.org/officeDocument/2006/relationships/hyperlink" Target="https://grantcue.com/foundations/kinnie-family-foundation-260015458" TargetMode="External" Id="rId2278"/><Relationship Type="http://schemas.openxmlformats.org/officeDocument/2006/relationships/hyperlink" Target="https://grantcue.com/foundations/judith-ann-mogan-foundation-844560891" TargetMode="External" Id="rId2279"/><Relationship Type="http://schemas.openxmlformats.org/officeDocument/2006/relationships/hyperlink" Target="https://grantcue.com/foundations/thomas-d-taylor-foundation-936187704" TargetMode="External" Id="rId2280"/><Relationship Type="http://schemas.openxmlformats.org/officeDocument/2006/relationships/hyperlink" Target="https://grantcue.com/foundations/william-h-and-mary-l-bauman-foundation-936234071" TargetMode="External" Id="rId2281"/><Relationship Type="http://schemas.openxmlformats.org/officeDocument/2006/relationships/hyperlink" Target="https://grantcue.com/foundations/willard-l-and-ruth-p-eccles-foundation-c-o-whittier-trust-co-of-nevada-476330351" TargetMode="External" Id="rId2282"/><Relationship Type="http://schemas.openxmlformats.org/officeDocument/2006/relationships/hyperlink" Target="https://grantcue.com/foundations/the-carol-and-velma-saling-foundation-c-o-nay-and-friedenberg-931260713" TargetMode="External" Id="rId2283"/><Relationship Type="http://schemas.openxmlformats.org/officeDocument/2006/relationships/hyperlink" Target="https://grantcue.com/foundations/the-haugland-family-foundation-fka-rosaria-p-haugland-foundation-200270777" TargetMode="External" Id="rId2284"/><Relationship Type="http://schemas.openxmlformats.org/officeDocument/2006/relationships/hyperlink" Target="https://grantcue.com/foundations/franklin-conklin-foundation-911844877" TargetMode="External" Id="rId2285"/><Relationship Type="http://schemas.openxmlformats.org/officeDocument/2006/relationships/hyperlink" Target="https://grantcue.com/foundations/collins-medical-trust-936021895" TargetMode="External" Id="rId2286"/><Relationship Type="http://schemas.openxmlformats.org/officeDocument/2006/relationships/hyperlink" Target="https://grantcue.com/foundations/bechen-family-foundation-911811266" TargetMode="External" Id="rId2287"/><Relationship Type="http://schemas.openxmlformats.org/officeDocument/2006/relationships/hyperlink" Target="https://jehovahjirehministries.org/" TargetMode="External" Id="rId2288"/><Relationship Type="http://schemas.openxmlformats.org/officeDocument/2006/relationships/hyperlink" Target="https://grantcue.com/foundations/jehovah-jireh-foundation-651104291" TargetMode="External" Id="rId2289"/><Relationship Type="http://schemas.openxmlformats.org/officeDocument/2006/relationships/hyperlink" Target="https://grantcue.com/foundations/david-p-watson-foundation-463491365" TargetMode="External" Id="rId2290"/><Relationship Type="http://schemas.openxmlformats.org/officeDocument/2006/relationships/hyperlink" Target="https://grantcue.com/foundations/so-hum-foundation-311634639" TargetMode="External" Id="rId2291"/><Relationship Type="http://schemas.openxmlformats.org/officeDocument/2006/relationships/hyperlink" Target="https://grantcue.com/foundations/the-ryan-evans-foundation-202060209" TargetMode="External" Id="rId2292"/><Relationship Type="http://schemas.openxmlformats.org/officeDocument/2006/relationships/hyperlink" Target="https://grantcue.com/foundations/leo-adler-trust-936289087" TargetMode="External" Id="rId2293"/><Relationship Type="http://schemas.openxmlformats.org/officeDocument/2006/relationships/hyperlink" Target="https://grantcue.com/foundations/ep-binney-charitable-fnd-046020266" TargetMode="External" Id="rId2294"/><Relationship Type="http://schemas.openxmlformats.org/officeDocument/2006/relationships/hyperlink" Target="https://merlofoundation.org/" TargetMode="External" Id="rId2295"/><Relationship Type="http://schemas.openxmlformats.org/officeDocument/2006/relationships/hyperlink" Target="https://grantcue.com/foundations/harry-a-merlo-foundation-inc-943086742" TargetMode="External" Id="rId2296"/><Relationship Type="http://schemas.openxmlformats.org/officeDocument/2006/relationships/hyperlink" Target="https://grantcue.com/foundations/vatheuer-family-foundation-inc-931218806" TargetMode="External" Id="rId2297"/><Relationship Type="http://schemas.openxmlformats.org/officeDocument/2006/relationships/hyperlink" Target="https://grantcue.com/foundations/amy-heryford-ousley-and-james-heryford-ousley-597271578" TargetMode="External" Id="rId2298"/><Relationship Type="http://schemas.openxmlformats.org/officeDocument/2006/relationships/hyperlink" Target="https://www.nefe.org/" TargetMode="External" Id="rId2299"/><Relationship Type="http://schemas.openxmlformats.org/officeDocument/2006/relationships/hyperlink" Target="https://grantcue.com/foundations/national-endowment-for-financial-education-840632115" TargetMode="External" Id="rId2300"/><Relationship Type="http://schemas.openxmlformats.org/officeDocument/2006/relationships/hyperlink" Target="https://grantcue.com/foundations/lora-l-and-martin-n-kelley-family-foundation-trust-476174269" TargetMode="External" Id="rId2301"/><Relationship Type="http://schemas.openxmlformats.org/officeDocument/2006/relationships/hyperlink" Target="https://grantcue.com/foundations/asher-student-foundation-381690200" TargetMode="External" Id="rId2302"/><Relationship Type="http://schemas.openxmlformats.org/officeDocument/2006/relationships/hyperlink" Target="https://grantcue.com/foundations/george-and-kathleen-anderson-charitable-trust-926274337" TargetMode="External" Id="rId2303"/><Relationship Type="http://schemas.openxmlformats.org/officeDocument/2006/relationships/hyperlink" Target="https://grantcue.com/foundations/the-alsam-foundation-742364289" TargetMode="External" Id="rId2304"/><Relationship Type="http://schemas.openxmlformats.org/officeDocument/2006/relationships/hyperlink" Target="https://grantcue.com/foundations/larry-h-miller-and-gail-miller-family-foundation-510641922" TargetMode="External" Id="rId2305"/><Relationship Type="http://schemas.openxmlformats.org/officeDocument/2006/relationships/hyperlink" Target="https://sorensonlegacyfoundation.org/" TargetMode="External" Id="rId2306"/><Relationship Type="http://schemas.openxmlformats.org/officeDocument/2006/relationships/hyperlink" Target="https://grantcue.com/foundations/sorenson-legacy-foundation-453240491" TargetMode="External" Id="rId2307"/><Relationship Type="http://schemas.openxmlformats.org/officeDocument/2006/relationships/hyperlink" Target="https://www.gsecclesfoundation.org/" TargetMode="External" Id="rId2308"/><Relationship Type="http://schemas.openxmlformats.org/officeDocument/2006/relationships/hyperlink" Target="https://grantcue.com/foundations/george-s-and-dolores-dore-eccles-foundation-876118245" TargetMode="External" Id="rId2309"/><Relationship Type="http://schemas.openxmlformats.org/officeDocument/2006/relationships/hyperlink" Target="https://grantcue.com/foundations/dick-and-timmy-burton-foundation-266208503" TargetMode="External" Id="rId2310"/><Relationship Type="http://schemas.openxmlformats.org/officeDocument/2006/relationships/hyperlink" Target="https://grantcue.com/foundations/john-and-marcia-price-family-foundation-841402027" TargetMode="External" Id="rId2311"/><Relationship Type="http://schemas.openxmlformats.org/officeDocument/2006/relationships/hyperlink" Target="https://grantcue.com/foundations/emma-eccles-jones-foundation-876155073" TargetMode="External" Id="rId2312"/><Relationship Type="http://schemas.openxmlformats.org/officeDocument/2006/relationships/hyperlink" Target="https://watkinsgiving.org/" TargetMode="External" Id="rId2313"/><Relationship Type="http://schemas.openxmlformats.org/officeDocument/2006/relationships/hyperlink" Target="https://grantcue.com/foundations/c-scott-and-dorothy-e-watkins-charitable-foundation-876218993" TargetMode="External" Id="rId2314"/><Relationship Type="http://schemas.openxmlformats.org/officeDocument/2006/relationships/hyperlink" Target="https://grantcue.com/foundations/florence-j-gillmor-foundation-870483666" TargetMode="External" Id="rId2315"/><Relationship Type="http://schemas.openxmlformats.org/officeDocument/2006/relationships/hyperlink" Target="https://grantcue.com/foundations/clark-and-christine-ivory-foundation-200478665" TargetMode="External" Id="rId2316"/><Relationship Type="http://schemas.openxmlformats.org/officeDocument/2006/relationships/hyperlink" Target="https://grantcue.com/foundations/the-huntsman-foundation-742521914" TargetMode="External" Id="rId2317"/><Relationship Type="http://schemas.openxmlformats.org/officeDocument/2006/relationships/hyperlink" Target="https://grantcue.com/foundations/tanner-charitable-trust-876125059" TargetMode="External" Id="rId2318"/><Relationship Type="http://schemas.openxmlformats.org/officeDocument/2006/relationships/hyperlink" Target="https://grantcue.com/foundations/crocker-catalyst-foundation-fka-the-oneiric-foundation-844051295" TargetMode="External" Id="rId2319"/><Relationship Type="http://schemas.openxmlformats.org/officeDocument/2006/relationships/hyperlink" Target="https://grantcue.com/foundations/rocky-woods-charitable-foundation-465696556" TargetMode="External" Id="rId2320"/><Relationship Type="http://schemas.openxmlformats.org/officeDocument/2006/relationships/hyperlink" Target="https://grantcue.com/foundations/ryan-and-ashley-smith-foundation-841918005" TargetMode="External" Id="rId2321"/><Relationship Type="http://schemas.openxmlformats.org/officeDocument/2006/relationships/hyperlink" Target="https://grantcue.com/foundations/bill-and-pat-child-family-foundation-841407793" TargetMode="External" Id="rId2322"/><Relationship Type="http://schemas.openxmlformats.org/officeDocument/2006/relationships/hyperlink" Target="https://grantcue.com/foundations/beesley-family-foundation-870568595" TargetMode="External" Id="rId2323"/><Relationship Type="http://schemas.openxmlformats.org/officeDocument/2006/relationships/hyperlink" Target="https://grantcue.com/foundations/marriner-s-eccles-foundation-237185855" TargetMode="External" Id="rId2324"/><Relationship Type="http://schemas.openxmlformats.org/officeDocument/2006/relationships/hyperlink" Target="https://grantcue.com/foundations/bertin-family-foundation-870638640" TargetMode="External" Id="rId2325"/><Relationship Type="http://schemas.openxmlformats.org/officeDocument/2006/relationships/hyperlink" Target="https://grantcue.com/foundations/sj-and-jessie-e-quinney-foundation-870389312" TargetMode="External" Id="rId2326"/><Relationship Type="http://schemas.openxmlformats.org/officeDocument/2006/relationships/hyperlink" Target="https://grantcue.com/foundations/janet-q-lawson-foundation-870481508" TargetMode="External" Id="rId2327"/><Relationship Type="http://schemas.openxmlformats.org/officeDocument/2006/relationships/hyperlink" Target="https://grantcue.com/foundations/joseph-and-kathleen-sorenson-legacy-foun-832297329" TargetMode="External" Id="rId2328"/><Relationship Type="http://schemas.openxmlformats.org/officeDocument/2006/relationships/hyperlink" Target="https://grantcue.com/foundations/cg-charitable-fund-200495002" TargetMode="External" Id="rId2329"/><Relationship Type="http://schemas.openxmlformats.org/officeDocument/2006/relationships/hyperlink" Target="https://grantcue.com/foundations/the-call-foundation-208389909" TargetMode="External" Id="rId2330"/><Relationship Type="http://schemas.openxmlformats.org/officeDocument/2006/relationships/hyperlink" Target="https://grantcue.com/foundations/blh-foundation-883612201" TargetMode="External" Id="rId2331"/><Relationship Type="http://schemas.openxmlformats.org/officeDocument/2006/relationships/hyperlink" Target="https://grantcue.com/foundations/jeffrey-s-and-helen-h-cardon-foundation-202029087" TargetMode="External" Id="rId2332"/><Relationship Type="http://schemas.openxmlformats.org/officeDocument/2006/relationships/hyperlink" Target="https://grantcue.com/foundations/rlc-family-foundation-262071653" TargetMode="External" Id="rId2333"/><Relationship Type="http://schemas.openxmlformats.org/officeDocument/2006/relationships/hyperlink" Target="https://grantcue.com/foundations/donnell-b-and-elizabeth-d-stewart-education-foundation-876179880" TargetMode="External" Id="rId2334"/><Relationship Type="http://schemas.openxmlformats.org/officeDocument/2006/relationships/hyperlink" Target="https://grantcue.com/foundations/robert-h-and-katharine-b-garff-foundation-201412845" TargetMode="External" Id="rId2335"/><Relationship Type="http://schemas.openxmlformats.org/officeDocument/2006/relationships/hyperlink" Target="https://grantcue.com/foundations/mountain-america-foundation-843574217" TargetMode="External" Id="rId2336"/><Relationship Type="http://schemas.openxmlformats.org/officeDocument/2006/relationships/hyperlink" Target="https://grantcue.com/foundations/james-lee-sorenson-family-foundation-456794415" TargetMode="External" Id="rId2337"/><Relationship Type="http://schemas.openxmlformats.org/officeDocument/2006/relationships/hyperlink" Target="https://grantcue.com/foundations/joan-and-tim-fenton-family-foundation-811409665" TargetMode="External" Id="rId2338"/><Relationship Type="http://schemas.openxmlformats.org/officeDocument/2006/relationships/hyperlink" Target="https://grantcue.com/foundations/the-leon-and-arline-harman-foundation-201738267" TargetMode="External" Id="rId2339"/><Relationship Type="http://schemas.openxmlformats.org/officeDocument/2006/relationships/hyperlink" Target="https://grantcue.com/foundations/petersen-bruce-and-cecilia-fdn-main-822622856" TargetMode="External" Id="rId2340"/><Relationship Type="http://schemas.openxmlformats.org/officeDocument/2006/relationships/hyperlink" Target="https://grantcue.com/foundations/david-w-bernolfo-memorial-foundation-inc-874293165" TargetMode="External" Id="rId2341"/><Relationship Type="http://schemas.openxmlformats.org/officeDocument/2006/relationships/hyperlink" Target="https://grantcue.com/foundations/the-julie-m-and-david-s-layton-foundat-208104877" TargetMode="External" Id="rId2342"/><Relationship Type="http://schemas.openxmlformats.org/officeDocument/2006/relationships/hyperlink" Target="https://grantcue.com/foundations/bastian-family-foundation-271271726" TargetMode="External" Id="rId2343"/><Relationship Type="http://schemas.openxmlformats.org/officeDocument/2006/relationships/hyperlink" Target="https://grantcue.com/foundations/mccarthey-family-foundation-208067695" TargetMode="External" Id="rId2344"/><Relationship Type="http://schemas.openxmlformats.org/officeDocument/2006/relationships/hyperlink" Target="https://grantcue.com/foundations/david-kelby-johnson-memorial-foundation-471051277" TargetMode="External" Id="rId2345"/><Relationship Type="http://schemas.openxmlformats.org/officeDocument/2006/relationships/hyperlink" Target="https://grantcue.com/foundations/simmons-family-foundation-133420599" TargetMode="External" Id="rId2346"/><Relationship Type="http://schemas.openxmlformats.org/officeDocument/2006/relationships/hyperlink" Target="https://grantcue.com/foundations/jerry-and-kathleen-grundhofer-foundation-843718835" TargetMode="External" Id="rId2347"/><Relationship Type="http://schemas.openxmlformats.org/officeDocument/2006/relationships/hyperlink" Target="https://grantcue.com/foundations/wadman-foundation-841392243" TargetMode="External" Id="rId2348"/><Relationship Type="http://schemas.openxmlformats.org/officeDocument/2006/relationships/hyperlink" Target="https://grantcue.com/foundations/the-biophilia-foundation-inc-522199334" TargetMode="External" Id="rId2349"/><Relationship Type="http://schemas.openxmlformats.org/officeDocument/2006/relationships/hyperlink" Target="https://grantcue.com/foundations/ls-peery-foundation-810614105" TargetMode="External" Id="rId2350"/><Relationship Type="http://schemas.openxmlformats.org/officeDocument/2006/relationships/hyperlink" Target="https://grantcue.com/foundations/willard-l-eccles-charitable-foundation-942759395" TargetMode="External" Id="rId2351"/><Relationship Type="http://schemas.openxmlformats.org/officeDocument/2006/relationships/hyperlink" Target="https://grantcue.com/foundations/capital-impact-foundation-271817842" TargetMode="External" Id="rId2352"/><Relationship Type="http://schemas.openxmlformats.org/officeDocument/2006/relationships/hyperlink" Target="https://grantcue.com/foundations/bur-oak-foundation-861247291" TargetMode="External" Id="rId2353"/><Relationship Type="http://schemas.openxmlformats.org/officeDocument/2006/relationships/hyperlink" Target="https://grantcue.com/foundations/boyer-family-foundation-036112076" TargetMode="External" Id="rId2354"/><Relationship Type="http://schemas.openxmlformats.org/officeDocument/2006/relationships/hyperlink" Target="https://grantcue.com/foundations/the-zions-bancorporation-foundation-841411938" TargetMode="External" Id="rId2355"/><Relationship Type="http://schemas.openxmlformats.org/officeDocument/2006/relationships/hyperlink" Target="https://grantcue.com/foundations/wcf-foundation-812893553" TargetMode="External" Id="rId2356"/><Relationship Type="http://schemas.openxmlformats.org/officeDocument/2006/relationships/hyperlink" Target="https://grantcue.com/foundations/derek-and-shelaine-maxfield-family-found-876844867" TargetMode="External" Id="rId2357"/><Relationship Type="http://schemas.openxmlformats.org/officeDocument/2006/relationships/hyperlink" Target="https://grantcue.com/foundations/the-alan-and-jeanne-hall-foundation-870644251" TargetMode="External" Id="rId2358"/><Relationship Type="http://schemas.openxmlformats.org/officeDocument/2006/relationships/hyperlink" Target="https://grantcue.com/foundations/marie-eccles-caine-foundation-russell-family-942764258" TargetMode="External" Id="rId2359"/><Relationship Type="http://schemas.openxmlformats.org/officeDocument/2006/relationships/hyperlink" Target="https://grantcue.com/foundations/beverley-taylor-sorenson-foundation-463784084" TargetMode="External" Id="rId2360"/><Relationship Type="http://schemas.openxmlformats.org/officeDocument/2006/relationships/hyperlink" Target="https://grantcue.com/foundations/the-mark-and-kathie-miller-foundation-870676533" TargetMode="External" Id="rId2361"/><Relationship Type="http://schemas.openxmlformats.org/officeDocument/2006/relationships/hyperlink" Target="https://grantcue.com/foundations/steiner-foundation-inc-876119190" TargetMode="External" Id="rId2362"/><Relationship Type="http://schemas.openxmlformats.org/officeDocument/2006/relationships/hyperlink" Target="https://grantcue.com/foundations/spencer-f-and-cleone-p-eccles-family-foundation-876227329" TargetMode="External" Id="rId2363"/><Relationship Type="http://schemas.openxmlformats.org/officeDocument/2006/relationships/hyperlink" Target="https://grantcue.com/foundations/the-backcountry-charitable-trust-261214808" TargetMode="External" Id="rId2364"/><Relationship Type="http://schemas.openxmlformats.org/officeDocument/2006/relationships/hyperlink" Target="https://grantcue.com/foundations/meldrum-foundation-870657244" TargetMode="External" Id="rId2365"/><Relationship Type="http://schemas.openxmlformats.org/officeDocument/2006/relationships/hyperlink" Target="https://grantcue.com/foundations/the-brent-and-ann-wilson-foundation-461529910" TargetMode="External" Id="rId2366"/><Relationship Type="http://schemas.openxmlformats.org/officeDocument/2006/relationships/hyperlink" Target="https://grantcue.com/foundations/yale-scripps-trust-cust-060983815" TargetMode="External" Id="rId2367"/><Relationship Type="http://schemas.openxmlformats.org/officeDocument/2006/relationships/hyperlink" Target="https://grantcue.com/foundations/the-gfc-foundation-870529248" TargetMode="External" Id="rId2368"/><Relationship Type="http://schemas.openxmlformats.org/officeDocument/2006/relationships/hyperlink" Target="https://grantcue.com/foundations/king-family-foundation-841390525" TargetMode="External" Id="rId2369"/><Relationship Type="http://schemas.openxmlformats.org/officeDocument/2006/relationships/hyperlink" Target="https://grantcue.com/foundations/frederick-q-lawson-foundation-870481510" TargetMode="External" Id="rId2370"/><Relationship Type="http://schemas.openxmlformats.org/officeDocument/2006/relationships/hyperlink" Target="https://grantcue.com/foundations/cumming-foundation-870440091" TargetMode="External" Id="rId2371"/><Relationship Type="http://schemas.openxmlformats.org/officeDocument/2006/relationships/hyperlink" Target="https://grantcue.com/foundations/robert-f-orr-charitable-foundation-870680982" TargetMode="External" Id="rId2372"/><Relationship Type="http://schemas.openxmlformats.org/officeDocument/2006/relationships/hyperlink" Target="https://grantcue.com/foundations/the-jacquelyn-and-gregory-zehner-foundation-133971019" TargetMode="External" Id="rId2373"/><Relationship Type="http://schemas.openxmlformats.org/officeDocument/2006/relationships/hyperlink" Target="https://grantcue.com/foundations/the-brent-and-kathryn-wood-foundation-770711206" TargetMode="External" Id="rId2374"/><Relationship Type="http://schemas.openxmlformats.org/officeDocument/2006/relationships/hyperlink" Target="https://grantcue.com/foundations/paul-t-walton-jr-charitable-foundation-dba-pt-walton-jr-foundation-812645760" TargetMode="External" Id="rId2375"/><Relationship Type="http://schemas.openxmlformats.org/officeDocument/2006/relationships/hyperlink" Target="https://www.murdocktrust.org/" TargetMode="External" Id="rId2376"/><Relationship Type="http://schemas.openxmlformats.org/officeDocument/2006/relationships/hyperlink" Target="https://grantcue.com/foundations/m-j-murdock-charitable-trust-237456468" TargetMode="External" Id="rId2377"/><Relationship Type="http://schemas.openxmlformats.org/officeDocument/2006/relationships/hyperlink" Target="https://grantcue.com/foundations/the-aldarra-foundation-460512048" TargetMode="External" Id="rId2378"/><Relationship Type="http://schemas.openxmlformats.org/officeDocument/2006/relationships/hyperlink" Target="https://www.norcliffefoundation.org/" TargetMode="External" Id="rId2379"/><Relationship Type="http://schemas.openxmlformats.org/officeDocument/2006/relationships/hyperlink" Target="https://grantcue.com/foundations/the-norcliffe-foundation-916029352" TargetMode="External" Id="rId2380"/><Relationship Type="http://schemas.openxmlformats.org/officeDocument/2006/relationships/hyperlink" Target="https://grantcue.com/foundations/t-causemetics-foundation-dba-thrive-causemetics-foundation-824806875" TargetMode="External" Id="rId2381"/><Relationship Type="http://schemas.openxmlformats.org/officeDocument/2006/relationships/hyperlink" Target="https://grantcue.com/foundations/allen-family-philanthropies-943082532" TargetMode="External" Id="rId2382"/><Relationship Type="http://schemas.openxmlformats.org/officeDocument/2006/relationships/hyperlink" Target="https://www.satterberg.org/" TargetMode="External" Id="rId2383"/><Relationship Type="http://schemas.openxmlformats.org/officeDocument/2006/relationships/hyperlink" Target="https://grantcue.com/foundations/the-satterberg-foundation-inc-911501066" TargetMode="External" Id="rId2384"/><Relationship Type="http://schemas.openxmlformats.org/officeDocument/2006/relationships/hyperlink" Target="https://grantcue.com/foundations/the-blackrock-charitable-foundation-842144591" TargetMode="External" Id="rId2385"/><Relationship Type="http://schemas.openxmlformats.org/officeDocument/2006/relationships/hyperlink" Target="https://grantcue.com/foundations/washington-research-foundation-464105873" TargetMode="External" Id="rId2386"/><Relationship Type="http://schemas.openxmlformats.org/officeDocument/2006/relationships/hyperlink" Target="https://grantcue.com/foundations/larry-benaroya-family-foundation-203890382" TargetMode="External" Id="rId2387"/><Relationship Type="http://schemas.openxmlformats.org/officeDocument/2006/relationships/hyperlink" Target="https://grantcue.com/foundations/william-lawrence-and-blanche-hughes-foundation-inc-954536657" TargetMode="External" Id="rId2388"/><Relationship Type="http://schemas.openxmlformats.org/officeDocument/2006/relationships/hyperlink" Target="https://grantcue.com/foundations/david-and-amy-fulton-foundation-k-and-l-gates-911811411" TargetMode="External" Id="rId2389"/><Relationship Type="http://schemas.openxmlformats.org/officeDocument/2006/relationships/hyperlink" Target="https://www.wilburforce.org/" TargetMode="External" Id="rId2390"/><Relationship Type="http://schemas.openxmlformats.org/officeDocument/2006/relationships/hyperlink" Target="https://grantcue.com/foundations/wilburforce-foundation-c-o-lisa-weinstein-943137894" TargetMode="External" Id="rId2391"/><Relationship Type="http://schemas.openxmlformats.org/officeDocument/2006/relationships/hyperlink" Target="https://grantcue.com/foundations/islands-fund-c-o-john-munn-911663838" TargetMode="External" Id="rId2392"/><Relationship Type="http://schemas.openxmlformats.org/officeDocument/2006/relationships/hyperlink" Target="https://grantcue.com/foundations/the-laura-ellen-and-robert-muglia-family-foundation-916525838" TargetMode="External" Id="rId2393"/><Relationship Type="http://schemas.openxmlformats.org/officeDocument/2006/relationships/hyperlink" Target="https://grantcue.com/foundations/bernier-mccaw-foundation-832091267" TargetMode="External" Id="rId2394"/><Relationship Type="http://schemas.openxmlformats.org/officeDocument/2006/relationships/hyperlink" Target="https://grantcue.com/foundations/konzen-family-foundation-853910161" TargetMode="External" Id="rId2395"/><Relationship Type="http://schemas.openxmlformats.org/officeDocument/2006/relationships/hyperlink" Target="https://www.schultzfamilyfoundation.org/" TargetMode="External" Id="rId2396"/><Relationship Type="http://schemas.openxmlformats.org/officeDocument/2006/relationships/hyperlink" Target="https://grantcue.com/foundations/schultz-family-foundation-911746414" TargetMode="External" Id="rId2397"/><Relationship Type="http://schemas.openxmlformats.org/officeDocument/2006/relationships/hyperlink" Target="https://www.moccasinlakefoundation.org/" TargetMode="External" Id="rId2398"/><Relationship Type="http://schemas.openxmlformats.org/officeDocument/2006/relationships/hyperlink" Target="https://grantcue.com/foundations/moccasin-lake-foundation-911545081" TargetMode="External" Id="rId2399"/><Relationship Type="http://schemas.openxmlformats.org/officeDocument/2006/relationships/hyperlink" Target="https://tomandmegnamesfoundation.org/" TargetMode="External" Id="rId2400"/><Relationship Type="http://schemas.openxmlformats.org/officeDocument/2006/relationships/hyperlink" Target="https://grantcue.com/foundations/tom-and-meg-names-family-fdn-474742634" TargetMode="External" Id="rId2401"/><Relationship Type="http://schemas.openxmlformats.org/officeDocument/2006/relationships/hyperlink" Target="https://grantcue.com/foundations/grousemont-foundation-911276047" TargetMode="External" Id="rId2402"/><Relationship Type="http://schemas.openxmlformats.org/officeDocument/2006/relationships/hyperlink" Target="https://grantcue.com/foundations/canopy-neurodiversity-foundation-921982555" TargetMode="External" Id="rId2403"/><Relationship Type="http://schemas.openxmlformats.org/officeDocument/2006/relationships/hyperlink" Target="https://grantcue.com/foundations/the-berwick-degel-family-foundation-c-o-james-a-degel-912083120" TargetMode="External" Id="rId2404"/><Relationship Type="http://schemas.openxmlformats.org/officeDocument/2006/relationships/hyperlink" Target="https://grantcue.com/foundations/cape-flattery-foundation-480948600" TargetMode="External" Id="rId2405"/><Relationship Type="http://schemas.openxmlformats.org/officeDocument/2006/relationships/hyperlink" Target="https://www.garymilgardfamilyfoundation.org/" TargetMode="External" Id="rId2406"/><Relationship Type="http://schemas.openxmlformats.org/officeDocument/2006/relationships/hyperlink" Target="https://grantcue.com/foundations/gary-e-milgard-family-foundation-cari-811292744" TargetMode="External" Id="rId2407"/><Relationship Type="http://schemas.openxmlformats.org/officeDocument/2006/relationships/hyperlink" Target="https://grantcue.com/foundations/karen-and-gary-schwartz-foundation-916575043" TargetMode="External" Id="rId2408"/><Relationship Type="http://schemas.openxmlformats.org/officeDocument/2006/relationships/hyperlink" Target="https://grantcue.com/foundations/d-and-g-charitable-fund-477440095" TargetMode="External" Id="rId2409"/><Relationship Type="http://schemas.openxmlformats.org/officeDocument/2006/relationships/hyperlink" Target="https://grantcue.com/foundations/aven-foundation-912009458" TargetMode="External" Id="rId2410"/><Relationship Type="http://schemas.openxmlformats.org/officeDocument/2006/relationships/hyperlink" Target="https://grantcue.com/foundations/the-herbert-jones-foundation-c-o-keybank-private-bank-trust-officer-943124801" TargetMode="External" Id="rId2411"/><Relationship Type="http://schemas.openxmlformats.org/officeDocument/2006/relationships/hyperlink" Target="https://grantcue.com/foundations/stolte-family-foundation-471545801" TargetMode="External" Id="rId2412"/><Relationship Type="http://schemas.openxmlformats.org/officeDocument/2006/relationships/hyperlink" Target="https://grantcue.com/foundations/samis-foundation-911641746" TargetMode="External" Id="rId2413"/><Relationship Type="http://schemas.openxmlformats.org/officeDocument/2006/relationships/hyperlink" Target="https://grantcue.com/foundations/kaiser-borsari-foundation-911749100" TargetMode="External" Id="rId2414"/><Relationship Type="http://schemas.openxmlformats.org/officeDocument/2006/relationships/hyperlink" Target="https://grantcue.com/foundations/wayne-d-kuni-and-joan-e-kuni-foundation-815181832" TargetMode="External" Id="rId2415"/><Relationship Type="http://schemas.openxmlformats.org/officeDocument/2006/relationships/hyperlink" Target="https://www.collegespark.org/" TargetMode="External" Id="rId2416"/><Relationship Type="http://schemas.openxmlformats.org/officeDocument/2006/relationships/hyperlink" Target="https://grantcue.com/foundations/college-spark-washington-911215725" TargetMode="External" Id="rId2417"/><Relationship Type="http://schemas.openxmlformats.org/officeDocument/2006/relationships/hyperlink" Target="https://grantcue.com/foundations/angela-j-bowen-conservancy-foundation-912015916" TargetMode="External" Id="rId2418"/><Relationship Type="http://schemas.openxmlformats.org/officeDocument/2006/relationships/hyperlink" Target="https://grantcue.com/foundations/crabby-beach-foundation-c-o-jeanne-becker-300179374" TargetMode="External" Id="rId2419"/><Relationship Type="http://schemas.openxmlformats.org/officeDocument/2006/relationships/hyperlink" Target="https://www.namesfoundation.org/" TargetMode="External" Id="rId2420"/><Relationship Type="http://schemas.openxmlformats.org/officeDocument/2006/relationships/hyperlink" Target="https://grantcue.com/foundations/names-family-foundation-943250195" TargetMode="External" Id="rId2421"/><Relationship Type="http://schemas.openxmlformats.org/officeDocument/2006/relationships/hyperlink" Target="https://grantcue.com/foundations/echo-foundation-853538325" TargetMode="External" Id="rId2422"/><Relationship Type="http://schemas.openxmlformats.org/officeDocument/2006/relationships/hyperlink" Target="https://grantcue.com/foundations/estate-of-joseph-l-stubblefield-916031350" TargetMode="External" Id="rId2423"/><Relationship Type="http://schemas.openxmlformats.org/officeDocument/2006/relationships/hyperlink" Target="https://grantcue.com/foundations/the-john-c-and-karyl-kay-hughes-foundation-911286019" TargetMode="External" Id="rId2424"/><Relationship Type="http://schemas.openxmlformats.org/officeDocument/2006/relationships/hyperlink" Target="https://grantcue.com/foundations/casey-family-programs-910793881" TargetMode="External" Id="rId2425"/><Relationship Type="http://schemas.openxmlformats.org/officeDocument/2006/relationships/hyperlink" Target="https://grantcue.com/foundations/reid-robert-and-jean-family-fdn-467048885" TargetMode="External" Id="rId2426"/><Relationship Type="http://schemas.openxmlformats.org/officeDocument/2006/relationships/hyperlink" Target="https://grantcue.com/foundations/apex-foundation-911950397" TargetMode="External" Id="rId2427"/><Relationship Type="http://schemas.openxmlformats.org/officeDocument/2006/relationships/hyperlink" Target="https://www.stewardshipfdn.org/" TargetMode="External" Id="rId2428"/><Relationship Type="http://schemas.openxmlformats.org/officeDocument/2006/relationships/hyperlink" Target="https://grantcue.com/foundations/stewardship-foundation-916020515" TargetMode="External" Id="rId2429"/><Relationship Type="http://schemas.openxmlformats.org/officeDocument/2006/relationships/hyperlink" Target="https://grantcue.com/foundations/neukom-family-foundation-911737888" TargetMode="External" Id="rId2430"/><Relationship Type="http://schemas.openxmlformats.org/officeDocument/2006/relationships/hyperlink" Target="https://grantcue.com/foundations/the-allen-institute-for-artificial-intelligence-824083177" TargetMode="External" Id="rId2431"/><Relationship Type="http://schemas.openxmlformats.org/officeDocument/2006/relationships/hyperlink" Target="https://grantcue.com/foundations/john-and-wauna-harman-foundation-911999241" TargetMode="External" Id="rId2432"/><Relationship Type="http://schemas.openxmlformats.org/officeDocument/2006/relationships/hyperlink" Target="https://grantcue.com/foundations/richard-and-francine-loeb-family-foundation-c-o-pmnw-llc-200334683" TargetMode="External" Id="rId2433"/><Relationship Type="http://schemas.openxmlformats.org/officeDocument/2006/relationships/hyperlink" Target="https://grantcue.com/foundations/b-corry-and-donna-j-mcfarland-foundation-916571187" TargetMode="External" Id="rId2434"/><Relationship Type="http://schemas.openxmlformats.org/officeDocument/2006/relationships/hyperlink" Target="https://grantcue.com/foundations/harnish-foundation-383730146" TargetMode="External" Id="rId2435"/><Relationship Type="http://schemas.openxmlformats.org/officeDocument/2006/relationships/hyperlink" Target="https://www.garymilgardfamilyfoundation.org/" TargetMode="External" Id="rId2436"/><Relationship Type="http://schemas.openxmlformats.org/officeDocument/2006/relationships/hyperlink" Target="https://grantcue.com/foundations/gary-e-milgard-family-foundation-mark-811386818" TargetMode="External" Id="rId2437"/><Relationship Type="http://schemas.openxmlformats.org/officeDocument/2006/relationships/hyperlink" Target="https://www.medinafoundation.org/" TargetMode="External" Id="rId2438"/><Relationship Type="http://schemas.openxmlformats.org/officeDocument/2006/relationships/hyperlink" Target="https://grantcue.com/foundations/medina-foundation-910745225" TargetMode="External" Id="rId2439"/><Relationship Type="http://schemas.openxmlformats.org/officeDocument/2006/relationships/hyperlink" Target="https://grantcue.com/foundations/maritz-family-foundation-810691752" TargetMode="External" Id="rId2440"/><Relationship Type="http://schemas.openxmlformats.org/officeDocument/2006/relationships/hyperlink" Target="https://grantcue.com/foundations/iherb-charitable-foundation-464349259" TargetMode="External" Id="rId2441"/><Relationship Type="http://schemas.openxmlformats.org/officeDocument/2006/relationships/hyperlink" Target="https://grantcue.com/foundations/sinegal-family-foundation-916466551" TargetMode="External" Id="rId2442"/><Relationship Type="http://schemas.openxmlformats.org/officeDocument/2006/relationships/hyperlink" Target="https://www.avistafoundation/" TargetMode="External" Id="rId2443"/><Relationship Type="http://schemas.openxmlformats.org/officeDocument/2006/relationships/hyperlink" Target="https://grantcue.com/foundations/the-avista-foundation-753003371" TargetMode="External" Id="rId2444"/><Relationship Type="http://schemas.openxmlformats.org/officeDocument/2006/relationships/hyperlink" Target="https://grantcue.com/foundations/the-tudor-foundation-co-roger-rieger-911708176" TargetMode="External" Id="rId2445"/><Relationship Type="http://schemas.openxmlformats.org/officeDocument/2006/relationships/hyperlink" Target="https://grantcue.com/foundations/anderson-family-foundation-510147901" TargetMode="External" Id="rId2446"/><Relationship Type="http://schemas.openxmlformats.org/officeDocument/2006/relationships/hyperlink" Target="https://grantcue.com/foundations/raven-trust-fund-911816037" TargetMode="External" Id="rId2447"/><Relationship Type="http://schemas.openxmlformats.org/officeDocument/2006/relationships/hyperlink" Target="https://grantcue.com/foundations/anduin-foundation-263904200" TargetMode="External" Id="rId2448"/><Relationship Type="http://schemas.openxmlformats.org/officeDocument/2006/relationships/hyperlink" Target="https://www.conru.org/" TargetMode="External" Id="rId2449"/><Relationship Type="http://schemas.openxmlformats.org/officeDocument/2006/relationships/hyperlink" Target="https://grantcue.com/foundations/the-conru-foundation-821387085" TargetMode="External" Id="rId2450"/><Relationship Type="http://schemas.openxmlformats.org/officeDocument/2006/relationships/hyperlink" Target="https://grantcue.com/foundations/helen-mull-foundation-276027572" TargetMode="External" Id="rId2451"/><Relationship Type="http://schemas.openxmlformats.org/officeDocument/2006/relationships/hyperlink" Target="https://grantcue.com/foundations/sorenson-impact-foundation-453203840" TargetMode="External" Id="rId2452"/><Relationship Type="http://schemas.openxmlformats.org/officeDocument/2006/relationships/hyperlink" Target="https://grantcue.com/foundations/biella-foundation-911428508" TargetMode="External" Id="rId2453"/><Relationship Type="http://schemas.openxmlformats.org/officeDocument/2006/relationships/hyperlink" Target="https://www.benbcheneyfoundation.org/" TargetMode="External" Id="rId2454"/><Relationship Type="http://schemas.openxmlformats.org/officeDocument/2006/relationships/hyperlink" Target="https://grantcue.com/foundations/ben-b-cheney-foundation-inc-916053760" TargetMode="External" Id="rId2455"/><Relationship Type="http://schemas.openxmlformats.org/officeDocument/2006/relationships/hyperlink" Target="https://grantcue.com/foundations/mary-garner-esary-trust-911901307" TargetMode="External" Id="rId2456"/><Relationship Type="http://schemas.openxmlformats.org/officeDocument/2006/relationships/hyperlink" Target="https://grantcue.com/foundations/pinecone-foundation-corp-223574994" TargetMode="External" Id="rId2457"/><Relationship Type="http://schemas.openxmlformats.org/officeDocument/2006/relationships/hyperlink" Target="https://grantcue.com/foundations/anderson-foundation-916031724" TargetMode="External" Id="rId2458"/><Relationship Type="http://schemas.openxmlformats.org/officeDocument/2006/relationships/hyperlink" Target="https://www.bamfordfoundation.org/" TargetMode="External" Id="rId2459"/><Relationship Type="http://schemas.openxmlformats.org/officeDocument/2006/relationships/hyperlink" Target="https://grantcue.com/foundations/the-bamford-foundation-911504193" TargetMode="External" Id="rId2460"/><Relationship Type="http://schemas.openxmlformats.org/officeDocument/2006/relationships/hyperlink" Target="https://grantcue.com/foundations/charles-edward-stuart-charitable-foundation-911088288" TargetMode="External" Id="rId2461"/><Relationship Type="http://schemas.openxmlformats.org/officeDocument/2006/relationships/hyperlink" Target="https://grantcue.com/foundations/the-brettler-family-foundation-912014618" TargetMode="External" Id="rId2462"/><Relationship Type="http://schemas.openxmlformats.org/officeDocument/2006/relationships/hyperlink" Target="https://www.korumforkids.org/" TargetMode="External" Id="rId2463"/><Relationship Type="http://schemas.openxmlformats.org/officeDocument/2006/relationships/hyperlink" Target="https://grantcue.com/foundations/korum-for-kids-foundation-916528752" TargetMode="External" Id="rId2464"/><Relationship Type="http://schemas.openxmlformats.org/officeDocument/2006/relationships/hyperlink" Target="https://grantcue.com/foundations/svanee-s-foundation-461169463" TargetMode="External" Id="rId2465"/><Relationship Type="http://schemas.openxmlformats.org/officeDocument/2006/relationships/hyperlink" Target="https://grantcue.com/foundations/james-d-and-sherry-raisbeck-foundation-trust-916478077" TargetMode="External" Id="rId2466"/><Relationship Type="http://schemas.openxmlformats.org/officeDocument/2006/relationships/hyperlink" Target="https://grantcue.com/foundations/keith-and-mary-kay-mccaw-family-found-911920617" TargetMode="External" Id="rId2467"/><Relationship Type="http://schemas.openxmlformats.org/officeDocument/2006/relationships/hyperlink" Target="https://grantcue.com/foundations/harder-foundation-386048242" TargetMode="External" Id="rId2468"/><Relationship Type="http://schemas.openxmlformats.org/officeDocument/2006/relationships/hyperlink" Target="https://www.joshuagreencorp.com/FOUNDATION" TargetMode="External" Id="rId2469"/><Relationship Type="http://schemas.openxmlformats.org/officeDocument/2006/relationships/hyperlink" Target="https://grantcue.com/foundations/joshua-green-foundation-inc-916050748" TargetMode="External" Id="rId2470"/><Relationship Type="http://schemas.openxmlformats.org/officeDocument/2006/relationships/hyperlink" Target="https://grantcue.com/foundations/tew-foundation-911817398" TargetMode="External" Id="rId2471"/><Relationship Type="http://schemas.openxmlformats.org/officeDocument/2006/relationships/hyperlink" Target="https://grantcue.com/foundations/fuchsg-and-m-fdn-tai-916022284" TargetMode="External" Id="rId2472"/><Relationship Type="http://schemas.openxmlformats.org/officeDocument/2006/relationships/hyperlink" Target="https://grantcue.com/foundations/oscar-t-and-olivann-hokold-foundation-204298535" TargetMode="External" Id="rId2473"/><Relationship Type="http://schemas.openxmlformats.org/officeDocument/2006/relationships/hyperlink" Target="https://grantcue.com/foundations/lorna-jordan-charitable-organization-aka-lorna-jordan-foundation-881557110" TargetMode="External" Id="rId2474"/><Relationship Type="http://schemas.openxmlformats.org/officeDocument/2006/relationships/hyperlink" Target="https://grantcue.com/foundations/clara-and-art-bald-trust-916275061" TargetMode="External" Id="rId2475"/><Relationship Type="http://schemas.openxmlformats.org/officeDocument/2006/relationships/hyperlink" Target="https://www.garymilgardfamilyfoundation.org/" TargetMode="External" Id="rId2476"/><Relationship Type="http://schemas.openxmlformats.org/officeDocument/2006/relationships/hyperlink" Target="https://grantcue.com/foundations/gary-e-milgard-family-foundation-sunshine-811315385" TargetMode="External" Id="rId2477"/><Relationship Type="http://schemas.openxmlformats.org/officeDocument/2006/relationships/hyperlink" Target="https://grantcue.com/foundations/the-gunnar-and-ruth-lie-foundation-912090480" TargetMode="External" Id="rId2478"/><Relationship Type="http://schemas.openxmlformats.org/officeDocument/2006/relationships/hyperlink" Target="https://grantcue.com/foundations/chung-foundation-823760826" TargetMode="External" Id="rId2479"/><Relationship Type="http://schemas.openxmlformats.org/officeDocument/2006/relationships/hyperlink" Target="https://grantcue.com/foundations/lopker-family-foundation-770448078" TargetMode="External" Id="rId2480"/><Relationship Type="http://schemas.openxmlformats.org/officeDocument/2006/relationships/hyperlink" Target="https://grantcue.com/foundations/mckinstry-charitable-foundation-911942024" TargetMode="External" Id="rId2481"/><Relationship Type="http://schemas.openxmlformats.org/officeDocument/2006/relationships/hyperlink" Target="https://grantcue.com/foundations/ellison-foundation-916557865" TargetMode="External" Id="rId2482"/><Relationship Type="http://schemas.openxmlformats.org/officeDocument/2006/relationships/hyperlink" Target="https://grantcue.com/foundations/center-for-state-enforcement-of-antitrust-and-consumer-protection-la-201994925" TargetMode="External" Id="rId2483"/><Relationship Type="http://schemas.openxmlformats.org/officeDocument/2006/relationships/hyperlink" Target="https://grantcue.com/foundations/glenn-h-kawasaki-foundation-912169829" TargetMode="External" Id="rId2484"/><Relationship Type="http://schemas.openxmlformats.org/officeDocument/2006/relationships/hyperlink" Target="https://grantcue.com/foundations/the-bullitt-foundation-916027795" TargetMode="External" Id="rId2485"/><Relationship Type="http://schemas.openxmlformats.org/officeDocument/2006/relationships/hyperlink" Target="https://grantcue.com/foundations/mary-h-storer-foundation-830335956" TargetMode="External" Id="rId2486"/><Relationship Type="http://schemas.openxmlformats.org/officeDocument/2006/relationships/hyperlink" Target="https://grantcue.com/foundations/the-wren-foundation-364335176" TargetMode="External" Id="rId2487"/><Relationship Type="http://schemas.openxmlformats.org/officeDocument/2006/relationships/hyperlink" Target="https://grantcue.com/foundations/lily-pointe-foundation-271540216" TargetMode="External" Id="rId2488"/><Relationship Type="http://schemas.openxmlformats.org/officeDocument/2006/relationships/hyperlink" Target="https://grantcue.com/foundations/suskin-foundation-912015382" TargetMode="External" Id="rId2489"/><Relationship Type="http://schemas.openxmlformats.org/officeDocument/2006/relationships/hyperlink" Target="https://grantcue.com/foundations/mark-h-and-blanche-m-harrington-foundation-956025594" TargetMode="External" Id="rId2490"/><Relationship Type="http://schemas.openxmlformats.org/officeDocument/2006/relationships/hyperlink" Target="http://www.hazelmillerfoundation.org/" TargetMode="External" Id="rId2491"/><Relationship Type="http://schemas.openxmlformats.org/officeDocument/2006/relationships/hyperlink" Target="https://grantcue.com/foundations/hazel-miller-foundation-271173049" TargetMode="External" Id="rId2492"/><Relationship Type="http://schemas.openxmlformats.org/officeDocument/2006/relationships/hyperlink" Target="https://grantcue.com/foundations/wallace-h-coulter-foundation-311546126" TargetMode="External" Id="rId2493"/><Relationship Type="http://schemas.openxmlformats.org/officeDocument/2006/relationships/hyperlink" Target="https://grantcue.com/foundations/roma-charitable-foundation-943142398" TargetMode="External" Id="rId2494"/><Relationship Type="http://schemas.openxmlformats.org/officeDocument/2006/relationships/hyperlink" Target="https://www.thefosterfoundation.org/" TargetMode="External" Id="rId2495"/><Relationship Type="http://schemas.openxmlformats.org/officeDocument/2006/relationships/hyperlink" Target="https://grantcue.com/foundations/the-foster-foundation-911265474" TargetMode="External" Id="rId2496"/><Relationship Type="http://schemas.openxmlformats.org/officeDocument/2006/relationships/hyperlink" Target="https://grantcue.com/foundations/arakawa-foundation-472462681" TargetMode="External" Id="rId2497"/><Relationship Type="http://schemas.openxmlformats.org/officeDocument/2006/relationships/hyperlink" Target="https://grantcue.com/foundations/foundation-of-caring-fund-911461620" TargetMode="External" Id="rId2498"/><Relationship Type="http://schemas.openxmlformats.org/officeDocument/2006/relationships/hyperlink" Target="https://grantcue.com/foundations/brant-foundation-c-o-perelson-weiner-llp-911724951" TargetMode="External" Id="rId2499"/><Relationship Type="http://schemas.openxmlformats.org/officeDocument/2006/relationships/hyperlink" Target="https://grantcue.com/foundations/the-firoz-and-najma-lalji-foundation-208817765" TargetMode="External" Id="rId2500"/><Relationship Type="http://schemas.openxmlformats.org/officeDocument/2006/relationships/hyperlink" Target="https://grantcue.com/foundations/khaki-foundation-200461805" TargetMode="External" Id="rId2501"/><Relationship Type="http://schemas.openxmlformats.org/officeDocument/2006/relationships/hyperlink" Target="https://grantcue.com/foundations/lookout-foundation-inc-223745074" TargetMode="External" Id="rId2502"/><Relationship Type="http://schemas.openxmlformats.org/officeDocument/2006/relationships/hyperlink" Target="https://grantcue.com/foundations/the-oki-foundation-911394156" TargetMode="External" Id="rId2503"/><Relationship Type="http://schemas.openxmlformats.org/officeDocument/2006/relationships/hyperlink" Target="https://burningfoundation.org/" TargetMode="External" Id="rId2504"/><Relationship Type="http://schemas.openxmlformats.org/officeDocument/2006/relationships/hyperlink" Target="https://grantcue.com/foundations/the-burning-foundation-911815335" TargetMode="External" Id="rId2505"/><Relationship Type="http://schemas.openxmlformats.org/officeDocument/2006/relationships/hyperlink" Target="https://grantcue.com/foundations/the-tod-and-maxine-mcclaskey-family-foundation-912010845" TargetMode="External" Id="rId2506"/><Relationship Type="http://schemas.openxmlformats.org/officeDocument/2006/relationships/hyperlink" Target="https://grantcue.com/foundations/marks-family-foundation-461352263" TargetMode="External" Id="rId2507"/><Relationship Type="http://schemas.openxmlformats.org/officeDocument/2006/relationships/hyperlink" Target="https://www.mtbakerfoundation.org/" TargetMode="External" Id="rId2508"/><Relationship Type="http://schemas.openxmlformats.org/officeDocument/2006/relationships/hyperlink" Target="https://grantcue.com/foundations/mount-baker-foundation-611862747" TargetMode="External" Id="rId2509"/><Relationship Type="http://schemas.openxmlformats.org/officeDocument/2006/relationships/hyperlink" Target="https://grantcue.com/foundations/bjb-foundation-471516608" TargetMode="External" Id="rId2510"/><Relationship Type="http://schemas.openxmlformats.org/officeDocument/2006/relationships/hyperlink" Target="https://grantcue.com/foundations/washington-federal-foundation-208777284" TargetMode="External" Id="rId2511"/><Relationship Type="http://schemas.openxmlformats.org/officeDocument/2006/relationships/hyperlink" Target="https://grantcue.com/foundations/the-wilke-family-foundation-261207948" TargetMode="External" Id="rId2512"/><Relationship Type="http://schemas.openxmlformats.org/officeDocument/2006/relationships/hyperlink" Target="https://forestfound.org/" TargetMode="External" Id="rId2513"/><Relationship Type="http://schemas.openxmlformats.org/officeDocument/2006/relationships/hyperlink" Target="https://grantcue.com/foundations/forest-foundation-916020514" TargetMode="External" Id="rId2514"/><Relationship Type="http://schemas.openxmlformats.org/officeDocument/2006/relationships/hyperlink" Target="https://grantcue.com/foundations/gow-family-foundation-460986449" TargetMode="External" Id="rId2515"/><Relationship Type="http://schemas.openxmlformats.org/officeDocument/2006/relationships/hyperlink" Target="https://www.trff.org/" TargetMode="External" Id="rId2516"/><Relationship Type="http://schemas.openxmlformats.org/officeDocument/2006/relationships/hyperlink" Target="https://grantcue.com/foundations/the-russell-family-foundation-911663336" TargetMode="External" Id="rId2517"/><Relationship Type="http://schemas.openxmlformats.org/officeDocument/2006/relationships/hyperlink" Target="https://grantcue.com/foundations/47th-avenue-foundation-846884500" TargetMode="External" Id="rId2518"/><Relationship Type="http://schemas.openxmlformats.org/officeDocument/2006/relationships/hyperlink" Target="https://grantcue.com/foundations/stanard-family-foundation-c-o-cohen-and-co-134316669" TargetMode="External" Id="rId2519"/><Relationship Type="http://schemas.openxmlformats.org/officeDocument/2006/relationships/hyperlink" Target="https://grantcue.com/foundations/encourage-and-impact-foundation-844221561" TargetMode="External" Id="rId2520"/><Relationship Type="http://schemas.openxmlformats.org/officeDocument/2006/relationships/hyperlink" Target="https://grantcue.com/foundations/the-nu-skin-force-for-good-foundation-870577244" TargetMode="External" Id="rId2521"/><Relationship Type="http://schemas.openxmlformats.org/officeDocument/2006/relationships/hyperlink" Target="https://grantcue.com/foundations/lady-foundation-270400100" TargetMode="External" Id="rId2522"/><Relationship Type="http://schemas.openxmlformats.org/officeDocument/2006/relationships/hyperlink" Target="https://grantcue.com/foundations/stevenson-family-charitable-trust-046629590" TargetMode="External" Id="rId2523"/><Relationship Type="http://schemas.openxmlformats.org/officeDocument/2006/relationships/hyperlink" Target="https://grantcue.com/foundations/lucky-seven-foundation-911722000" TargetMode="External" Id="rId2524"/><Relationship Type="http://schemas.openxmlformats.org/officeDocument/2006/relationships/hyperlink" Target="https://grantcue.com/foundations/reckitt-global-hygiene-institute-851783796" TargetMode="External" Id="rId2525"/><Relationship Type="http://schemas.openxmlformats.org/officeDocument/2006/relationships/hyperlink" Target="https://grantcue.com/foundations/vincent-j-coates-foundation-770533167" TargetMode="External" Id="rId2526"/><Relationship Type="http://schemas.openxmlformats.org/officeDocument/2006/relationships/hyperlink" Target="https://grantcue.com/foundations/sarah-m-hughes-foundation-352428957" TargetMode="External" Id="rId2527"/><Relationship Type="http://schemas.openxmlformats.org/officeDocument/2006/relationships/hyperlink" Target="https://grantcue.com/foundations/fairview-foundation-473482435" TargetMode="External" Id="rId2528"/><Relationship Type="http://schemas.openxmlformats.org/officeDocument/2006/relationships/hyperlink" Target="https://grantcue.com/foundations/bates-family-foundation-367294980" TargetMode="External" Id="rId2529"/><Relationship Type="http://schemas.openxmlformats.org/officeDocument/2006/relationships/hyperlink" Target="https://grantcue.com/foundations/j-z-greenberg-educational-foundation-833841771" TargetMode="External" Id="rId2530"/><Relationship Type="http://schemas.openxmlformats.org/officeDocument/2006/relationships/hyperlink" Target="https://grantcue.com/foundations/cedarmere-foundation-203811488" TargetMode="External" Id="rId2531"/><Relationship Type="http://schemas.openxmlformats.org/officeDocument/2006/relationships/hyperlink" Target="https://grantcue.com/foundations/schuler-family-foundation-990316347" TargetMode="External" Id="rId2532"/><Relationship Type="http://schemas.openxmlformats.org/officeDocument/2006/relationships/hyperlink" Target="https://www.millercharitablefoundation.org/" TargetMode="External" Id="rId2533"/><Relationship Type="http://schemas.openxmlformats.org/officeDocument/2006/relationships/hyperlink" Target="https://grantcue.com/foundations/pendleton-and-elisabeth-carey-miller-charitable-foundation-911671814" TargetMode="External" Id="rId2534"/><Relationship Type="http://schemas.openxmlformats.org/officeDocument/2006/relationships/hyperlink" Target="https://grantcue.com/foundations/laird-norton-family-foundation-916339917" TargetMode="External" Id="rId2535"/><Relationship Type="http://schemas.openxmlformats.org/officeDocument/2006/relationships/hyperlink" Target="https://woodworthfamilyfoundation.org/" TargetMode="External" Id="rId2536"/><Relationship Type="http://schemas.openxmlformats.org/officeDocument/2006/relationships/hyperlink" Target="https://grantcue.com/foundations/woodworth-family-foundation-900283284" TargetMode="External" Id="rId2537"/><Relationship Type="http://schemas.openxmlformats.org/officeDocument/2006/relationships/hyperlink" Target="https://grantcue.com/foundations/janet-wright-ketcham-foundation-911276055" TargetMode="External" Id="rId2538"/><Relationship Type="http://schemas.openxmlformats.org/officeDocument/2006/relationships/hyperlink" Target="https://grantcue.com/foundations/frost-and-amp-margaret-snyder-foundation-916030549" TargetMode="External" Id="rId2539"/><Relationship Type="http://schemas.openxmlformats.org/officeDocument/2006/relationships/hyperlink" Target="https://grantcue.com/foundations/the-bradburd-family-foundation-237978514" TargetMode="External" Id="rId2540"/><Relationship Type="http://schemas.openxmlformats.org/officeDocument/2006/relationships/hyperlink" Target="https://grantcue.com/foundations/wiancko-charitable-foundation-inc-830291490" TargetMode="External" Id="rId2541"/><Relationship Type="http://schemas.openxmlformats.org/officeDocument/2006/relationships/hyperlink" Target="https://grantcue.com/foundations/brooks-foundation-c-o-eide-bailly-llp-832764877" TargetMode="External" Id="rId2542"/><Relationship Type="http://schemas.openxmlformats.org/officeDocument/2006/relationships/hyperlink" Target="https://grantcue.com/foundations/campion-foundation-203421717" TargetMode="External" Id="rId2543"/><Relationship Type="http://schemas.openxmlformats.org/officeDocument/2006/relationships/hyperlink" Target="https://sequoiafound.org/" TargetMode="External" Id="rId2544"/><Relationship Type="http://schemas.openxmlformats.org/officeDocument/2006/relationships/hyperlink" Target="https://grantcue.com/foundations/sequoia-foundation-911178052" TargetMode="External" Id="rId2545"/><Relationship Type="http://schemas.openxmlformats.org/officeDocument/2006/relationships/hyperlink" Target="https://grantcue.com/foundations/silver-cloud-hotels-foundation-462925131" TargetMode="External" Id="rId2546"/><Relationship Type="http://schemas.openxmlformats.org/officeDocument/2006/relationships/hyperlink" Target="https://grantcue.com/foundations/nutter-family-foundation-456951338" TargetMode="External" Id="rId2547"/><Relationship Type="http://schemas.openxmlformats.org/officeDocument/2006/relationships/hyperlink" Target="https://grantcue.com/foundations/robert-v-baker-foundation-911437191" TargetMode="External" Id="rId2548"/><Relationship Type="http://schemas.openxmlformats.org/officeDocument/2006/relationships/hyperlink" Target="https://grantcue.com/foundations/harry-l-and-clara-cayo-wilson-fdn-tr-916380315" TargetMode="External" Id="rId2549"/><Relationship Type="http://schemas.openxmlformats.org/officeDocument/2006/relationships/hyperlink" Target="https://grantcue.com/foundations/manzana-foundation-464249757" TargetMode="External" Id="rId2550"/><Relationship Type="http://schemas.openxmlformats.org/officeDocument/2006/relationships/hyperlink" Target="https://grantcue.com/foundations/peach-foundation-c-o-amy-wilcox-912094325" TargetMode="External" Id="rId2551"/><Relationship Type="http://schemas.openxmlformats.org/officeDocument/2006/relationships/hyperlink" Target="https://grantcue.com/foundations/the-david-and-elaine-lozier-foundation-823663203" TargetMode="External" Id="rId2552"/><Relationship Type="http://schemas.openxmlformats.org/officeDocument/2006/relationships/hyperlink" Target="https://grantcue.com/foundations/crystal-springs-foundation-c-o-laird-norton-wetherby-912008832" TargetMode="External" Id="rId2553"/><Relationship Type="http://schemas.openxmlformats.org/officeDocument/2006/relationships/hyperlink" Target="https://grantcue.com/foundations/curedrpla-inc-843925441" TargetMode="External" Id="rId2554"/><Relationship Type="http://schemas.openxmlformats.org/officeDocument/2006/relationships/hyperlink" Target="https://grantcue.com/foundations/wildlife-support-charitable-trust-412029664" TargetMode="External" Id="rId2555"/><Relationship Type="http://schemas.openxmlformats.org/officeDocument/2006/relationships/hyperlink" Target="https://grantcue.com/foundations/united-activists-for-animal-rights-330272670" TargetMode="External" Id="rId2556"/><Relationship Type="http://schemas.openxmlformats.org/officeDocument/2006/relationships/hyperlink" Target="https://grantcue.com/foundations/the-roger-james-charitable-foundation-261586251" TargetMode="External" Id="rId2557"/><Relationship Type="http://schemas.openxmlformats.org/officeDocument/2006/relationships/hyperlink" Target="https://grantcue.com/foundations/orin-smith-family-foundation-200477535" TargetMode="External" Id="rId2558"/><Relationship Type="http://schemas.openxmlformats.org/officeDocument/2006/relationships/hyperlink" Target="https://grantcue.com/foundations/lenore-hanauer-foundation-260378733" TargetMode="External" Id="rId2559"/><Relationship Type="http://schemas.openxmlformats.org/officeDocument/2006/relationships/hyperlink" Target="https://grantcue.com/foundations/tnkv-foundation-357177629" TargetMode="External" Id="rId2560"/><Relationship Type="http://schemas.openxmlformats.org/officeDocument/2006/relationships/hyperlink" Target="https://grantcue.com/foundations/the-firstenburg-foundation-680525464" TargetMode="External" Id="rId2561"/><Relationship Type="http://schemas.openxmlformats.org/officeDocument/2006/relationships/hyperlink" Target="https://grantcue.com/foundations/schlaepfer-family-foundation-842976024" TargetMode="External" Id="rId2562"/><Relationship Type="http://schemas.openxmlformats.org/officeDocument/2006/relationships/hyperlink" Target="https://grantcue.com/foundations/lawrence-true-and-linda-brown-foundation-911817055" TargetMode="External" Id="rId2563"/><Relationship Type="http://schemas.openxmlformats.org/officeDocument/2006/relationships/hyperlink" Target="https://grantcue.com/foundations/charlotte-y-martin-foundation-ima-472057123" TargetMode="External" Id="rId2564"/><Relationship Type="http://schemas.openxmlformats.org/officeDocument/2006/relationships/hyperlink" Target="https://grantcue.com/foundations/jeff-and-linda-hendricks-family-foundation-263843514" TargetMode="External" Id="rId2565"/><Relationship Type="http://schemas.openxmlformats.org/officeDocument/2006/relationships/hyperlink" Target="https://grantcue.com/foundations/november-thanksgiving-foundation-202042718" TargetMode="External" Id="rId2566"/><Relationship Type="http://schemas.openxmlformats.org/officeDocument/2006/relationships/hyperlink" Target="https://grantcue.com/foundations/egtvedt-charitable-trust-special-3-320696136" TargetMode="External" Id="rId2567"/><Relationship Type="http://schemas.openxmlformats.org/officeDocument/2006/relationships/hyperlink" Target="https://grantcue.com/foundations/hill-family-foundation-911539805" TargetMode="External" Id="rId2568"/><Relationship Type="http://schemas.openxmlformats.org/officeDocument/2006/relationships/hyperlink" Target="https://grantcue.com/foundations/the-family-foundation-912010505" TargetMode="External" Id="rId2569"/><Relationship Type="http://schemas.openxmlformats.org/officeDocument/2006/relationships/hyperlink" Target="https://grantcue.com/foundations/jean-l-potter-fdtn-471641626" TargetMode="External" Id="rId2570"/><Relationship Type="http://schemas.openxmlformats.org/officeDocument/2006/relationships/hyperlink" Target="https://grantcue.com/foundations/scan-design-foundation-by-inger-and-jens-bruun-680537904" TargetMode="External" Id="rId2571"/><Relationship Type="http://schemas.openxmlformats.org/officeDocument/2006/relationships/hyperlink" Target="https://grantcue.com/foundations/jagran-foundation-726210390" TargetMode="External" Id="rId2572"/><Relationship Type="http://schemas.openxmlformats.org/officeDocument/2006/relationships/hyperlink" Target="https://grantcue.com/foundations/hilal-foundation-200439076" TargetMode="External" Id="rId2573"/><Relationship Type="http://schemas.openxmlformats.org/officeDocument/2006/relationships/hyperlink" Target="https://grantcue.com/foundations/albert-haller-foundation-911556810" TargetMode="External" Id="rId2574"/><Relationship Type="http://schemas.openxmlformats.org/officeDocument/2006/relationships/hyperlink" Target="https://grantcue.com/foundations/puget-sound-energy-foundation-204863534" TargetMode="External" Id="rId2575"/><Relationship Type="http://schemas.openxmlformats.org/officeDocument/2006/relationships/hyperlink" Target="https://grantcue.com/foundations/the-winton-charitable-trust-476665112" TargetMode="External" Id="rId2576"/><Relationship Type="http://schemas.openxmlformats.org/officeDocument/2006/relationships/hyperlink" Target="https://www.sherwoodtrust.org/" TargetMode="External" Id="rId2577"/><Relationship Type="http://schemas.openxmlformats.org/officeDocument/2006/relationships/hyperlink" Target="https://grantcue.com/foundations/sherwood-trust-916337526" TargetMode="External" Id="rId2578"/><Relationship Type="http://schemas.openxmlformats.org/officeDocument/2006/relationships/hyperlink" Target="https://grantcue.com/foundations/the-dale-and-leslie-chihuly-foundation-270771638" TargetMode="External" Id="rId2579"/><Relationship Type="http://schemas.openxmlformats.org/officeDocument/2006/relationships/hyperlink" Target="https://grantcue.com/foundations/tucker-family-foundation-261492603" TargetMode="External" Id="rId2580"/><Relationship Type="http://schemas.openxmlformats.org/officeDocument/2006/relationships/hyperlink" Target="https://firstfedcf.org/" TargetMode="External" Id="rId2581"/><Relationship Type="http://schemas.openxmlformats.org/officeDocument/2006/relationships/hyperlink" Target="https://grantcue.com/foundations/first-fed-foundation-463425308" TargetMode="External" Id="rId2582"/><Relationship Type="http://schemas.openxmlformats.org/officeDocument/2006/relationships/hyperlink" Target="https://grantcue.com/foundations/garneau-nicon-family-foundation-275137452" TargetMode="External" Id="rId2583"/><Relationship Type="http://schemas.openxmlformats.org/officeDocument/2006/relationships/hyperlink" Target="https://grantcue.com/foundations/the-royso-foundation-843114715" TargetMode="External" Id="rId2584"/><Relationship Type="http://schemas.openxmlformats.org/officeDocument/2006/relationships/hyperlink" Target="https://grantcue.com/foundations/bacon-family-foundation-743070936" TargetMode="External" Id="rId2585"/><Relationship Type="http://schemas.openxmlformats.org/officeDocument/2006/relationships/hyperlink" Target="https://grantcue.com/foundations/veterane-family-foundation-467035141" TargetMode="External" Id="rId2586"/><Relationship Type="http://schemas.openxmlformats.org/officeDocument/2006/relationships/hyperlink" Target="https://www.kmrgrp.com/" TargetMode="External" Id="rId2587"/><Relationship Type="http://schemas.openxmlformats.org/officeDocument/2006/relationships/hyperlink" Target="https://grantcue.com/foundations/kmr-group-foundation-320185357" TargetMode="External" Id="rId2588"/><Relationship Type="http://schemas.openxmlformats.org/officeDocument/2006/relationships/hyperlink" Target="https://grantcue.com/foundations/treeline-foundation-462216403" TargetMode="External" Id="rId2589"/><Relationship Type="http://schemas.openxmlformats.org/officeDocument/2006/relationships/hyperlink" Target="https://grantcue.com/foundations/children-count-foundation-911703057" TargetMode="External" Id="rId2590"/><Relationship Type="http://schemas.openxmlformats.org/officeDocument/2006/relationships/hyperlink" Target="https://grantcue.com/foundations/david-and-patricia-giuliani-family-foundation-453943382" TargetMode="External" Id="rId2591"/><Relationship Type="http://schemas.openxmlformats.org/officeDocument/2006/relationships/hyperlink" Target="https://grantcue.com/foundations/ridge-road-foundation-c-o-scott-kim-916468169" TargetMode="External" Id="rId2592"/><Relationship Type="http://schemas.openxmlformats.org/officeDocument/2006/relationships/hyperlink" Target="https://grantcue.com/foundations/the-martin-fabert-foundation-c-o-pmnw-llc-364437950" TargetMode="External" Id="rId2593"/><Relationship Type="http://schemas.openxmlformats.org/officeDocument/2006/relationships/hyperlink" Target="https://grantcue.com/foundations/herman-p-and-sophia-taubman-foundation-bank-of-oklahoma-private-wealth-736092820" TargetMode="External" Id="rId2594"/><Relationship Type="http://schemas.openxmlformats.org/officeDocument/2006/relationships/hyperlink" Target="https://grantcue.com/foundations/empire-health-foundation-263375286" TargetMode="External" Id="rId2595"/><Relationship Type="http://schemas.openxmlformats.org/officeDocument/2006/relationships/hyperlink" Target="https://grantcue.com/foundations/wsp-foundation-inc-134187790" TargetMode="External" Id="rId2596"/><Relationship Type="http://schemas.openxmlformats.org/officeDocument/2006/relationships/hyperlink" Target="https://prmfoundation.org/" TargetMode="External" Id="rId2597"/><Relationship Type="http://schemas.openxmlformats.org/officeDocument/2006/relationships/hyperlink" Target="https://grantcue.com/foundations/peter-r-marsh-foundation-201524353" TargetMode="External" Id="rId2598"/><Relationship Type="http://schemas.openxmlformats.org/officeDocument/2006/relationships/hyperlink" Target="https://grantcue.com/foundations/sity-foundation-271340597" TargetMode="External" Id="rId2599"/><Relationship Type="http://schemas.openxmlformats.org/officeDocument/2006/relationships/hyperlink" Target="https://grantcue.com/foundations/byron-and-alice-lockwood-foundation-910833426" TargetMode="External" Id="rId2600"/><Relationship Type="http://schemas.openxmlformats.org/officeDocument/2006/relationships/hyperlink" Target="https://hughandjanefergusonfoundation.org/" TargetMode="External" Id="rId2601"/><Relationship Type="http://schemas.openxmlformats.org/officeDocument/2006/relationships/hyperlink" Target="https://grantcue.com/foundations/the-hugh-and-jane-ferguson-foundation-911357603" TargetMode="External" Id="rId2602"/><Relationship Type="http://schemas.openxmlformats.org/officeDocument/2006/relationships/hyperlink" Target="https://grantcue.com/foundations/smith-barbieri-progressive-fund-a-charitable-foundation-911914985" TargetMode="External" Id="rId2603"/><Relationship Type="http://schemas.openxmlformats.org/officeDocument/2006/relationships/hyperlink" Target="https://www.co2foundation.org/" TargetMode="External" Id="rId2604"/><Relationship Type="http://schemas.openxmlformats.org/officeDocument/2006/relationships/hyperlink" Target="https://grantcue.com/foundations/co2-foundation-833981914" TargetMode="External" Id="rId2605"/><Relationship Type="http://schemas.openxmlformats.org/officeDocument/2006/relationships/hyperlink" Target="https://haganfoundation.com/" TargetMode="External" Id="rId2606"/><Relationship Type="http://schemas.openxmlformats.org/officeDocument/2006/relationships/hyperlink" Target="https://grantcue.com/foundations/hagan-foundation-911762315" TargetMode="External" Id="rId2607"/><Relationship Type="http://schemas.openxmlformats.org/officeDocument/2006/relationships/hyperlink" Target="https://grantcue.com/foundations/harvest-foundation-912065635" TargetMode="External" Id="rId2608"/><Relationship Type="http://schemas.openxmlformats.org/officeDocument/2006/relationships/hyperlink" Target="https://grantcue.com/foundations/issa-family-foundation-330834068" TargetMode="External" Id="rId2609"/><Relationship Type="http://schemas.openxmlformats.org/officeDocument/2006/relationships/hyperlink" Target="https://mcmurryfoundation.org/" TargetMode="External" Id="rId2610"/><Relationship Type="http://schemas.openxmlformats.org/officeDocument/2006/relationships/hyperlink" Target="https://grantcue.com/foundations/the-mcmurry-foundation-830323982" TargetMode="External" Id="rId2611"/><Relationship Type="http://schemas.openxmlformats.org/officeDocument/2006/relationships/hyperlink" Target="https://grantcue.com/foundations/natrona-collective-health-trust-830230808" TargetMode="External" Id="rId2612"/><Relationship Type="http://schemas.openxmlformats.org/officeDocument/2006/relationships/hyperlink" Target="https://grantcue.com/foundations/teach-a-man-to-fish-foundation-274213183" TargetMode="External" Id="rId2613"/><Relationship Type="http://schemas.openxmlformats.org/officeDocument/2006/relationships/hyperlink" Target="https://grantcue.com/foundations/hughes-charitable-foundation-853683086" TargetMode="External" Id="rId2614"/><Relationship Type="http://schemas.openxmlformats.org/officeDocument/2006/relationships/hyperlink" Target="https://grantcue.com/foundations/kemmerer-family-foundation-223706044" TargetMode="External" Id="rId2615"/><Relationship Type="http://schemas.openxmlformats.org/officeDocument/2006/relationships/hyperlink" Target="https://grantcue.com/foundations/the-niner-foundation-inc-c-o-pamela-s-niner-061468635" TargetMode="External" Id="rId2616"/><Relationship Type="http://schemas.openxmlformats.org/officeDocument/2006/relationships/hyperlink" Target="https://grantcue.com/foundations/tw-foundation-352451182" TargetMode="External" Id="rId2617"/><Relationship Type="http://schemas.openxmlformats.org/officeDocument/2006/relationships/hyperlink" Target="https://www.whitneybenefits.org/" TargetMode="External" Id="rId2618"/><Relationship Type="http://schemas.openxmlformats.org/officeDocument/2006/relationships/hyperlink" Target="https://grantcue.com/foundations/whitney-benefits-inc-and-subsidiary-830168511" TargetMode="External" Id="rId2619"/><Relationship Type="http://schemas.openxmlformats.org/officeDocument/2006/relationships/hyperlink" Target="https://grantcue.com/foundations/gretchen-swanson-family-foundation-476024650" TargetMode="External" Id="rId2620"/><Relationship Type="http://schemas.openxmlformats.org/officeDocument/2006/relationships/hyperlink" Target="https://grantcue.com/foundations/shepherds-a-family-foundation-473839311" TargetMode="External" Id="rId2621"/><Relationship Type="http://schemas.openxmlformats.org/officeDocument/2006/relationships/hyperlink" Target="https://grantcue.com/foundations/the-george-b-storer-foundation-inc-596136392" TargetMode="External" Id="rId2622"/><Relationship Type="http://schemas.openxmlformats.org/officeDocument/2006/relationships/hyperlink" Target="https://grantcue.com/foundations/the-john-p-ellbogen-foundation-c-o-mary-garland-830355691" TargetMode="External" Id="rId2623"/><Relationship Type="http://schemas.openxmlformats.org/officeDocument/2006/relationships/hyperlink" Target="https://grantcue.com/foundations/lea-charitable-trust-363486285" TargetMode="External" Id="rId2624"/><Relationship Type="http://schemas.openxmlformats.org/officeDocument/2006/relationships/hyperlink" Target="https://grantcue.com/foundations/the-andrew-allen-charitable-foundation-237862257" TargetMode="External" Id="rId2625"/><Relationship Type="http://schemas.openxmlformats.org/officeDocument/2006/relationships/hyperlink" Target="https://www.woldfoundation.org/" TargetMode="External" Id="rId2626"/><Relationship Type="http://schemas.openxmlformats.org/officeDocument/2006/relationships/hyperlink" Target="https://grantcue.com/foundations/wold-foundation-742406069" TargetMode="External" Id="rId2627"/><Relationship Type="http://schemas.openxmlformats.org/officeDocument/2006/relationships/hyperlink" Target="https://grantcue.com/foundations/joe-and-arlene-watt-foundation-inc-830330482" TargetMode="External" Id="rId2628"/><Relationship Type="http://schemas.openxmlformats.org/officeDocument/2006/relationships/hyperlink" Target="https://grantcue.com/foundations/marna-m-kuehne-foundation-742276741" TargetMode="External" Id="rId2629"/><Relationship Type="http://schemas.openxmlformats.org/officeDocument/2006/relationships/hyperlink" Target="https://www.scottfoundation.org/" TargetMode="External" Id="rId2630"/><Relationship Type="http://schemas.openxmlformats.org/officeDocument/2006/relationships/hyperlink" Target="https://grantcue.com/foundations/homer-a-scott-and-mildred-s-scott-foundation-742250381" TargetMode="External" Id="rId2631"/><Relationship Type="http://schemas.openxmlformats.org/officeDocument/2006/relationships/hyperlink" Target="https://grantcue.com/foundations/vernon-and-rowena-griffith-foundation-237135835" TargetMode="External" Id="rId2632"/><Relationship Type="http://schemas.openxmlformats.org/officeDocument/2006/relationships/hyperlink" Target="https://grantcue.com/foundations/ph-foundation-472373023" TargetMode="External" Id="rId2633"/><Relationship Type="http://schemas.openxmlformats.org/officeDocument/2006/relationships/hyperlink" Target="https://grantcue.com/foundations/zimmerman-family-foundation-830322568" TargetMode="External" Id="rId2634"/><Relationship Type="http://schemas.openxmlformats.org/officeDocument/2006/relationships/hyperlink" Target="https://grantcue.com/foundations/double-4-foundation-276378545" TargetMode="External" Id="rId2635"/><Relationship Type="http://schemas.openxmlformats.org/officeDocument/2006/relationships/hyperlink" Target="https://grantcue.com/foundations/the-primrose-foundation-387280585" TargetMode="External" Id="rId2636"/><Relationship Type="http://schemas.openxmlformats.org/officeDocument/2006/relationships/hyperlink" Target="https://grantcue.com/foundations/the-tome-foundation-inc-842782103" TargetMode="External" Id="rId2637"/><Relationship Type="http://schemas.openxmlformats.org/officeDocument/2006/relationships/hyperlink" Target="https://grantcue.com/foundations/walter-c-dissen-charitable-trust-936916129" TargetMode="External" Id="rId2638"/><Relationship Type="http://schemas.openxmlformats.org/officeDocument/2006/relationships/hyperlink" Target="https://grantcue.com/foundations/the-roberts-family-foundation-742269660" TargetMode="External" Id="rId2639"/><Relationship Type="http://schemas.openxmlformats.org/officeDocument/2006/relationships/hyperlink" Target="https://grantcue.com/foundations/maury-and-bonnie-brown-foundation-993373427" TargetMode="External" Id="rId2640"/><Relationship Type="http://schemas.openxmlformats.org/officeDocument/2006/relationships/hyperlink" Target="https://grantcue.com/foundations/donovan-family-foundation-884405701" TargetMode="External" Id="rId2641"/><Relationship Type="http://schemas.openxmlformats.org/officeDocument/2006/relationships/hyperlink" Target="https://grantcue.com/foundations/dan-and-jeanne-scott-family-foundation-320094100" TargetMode="External" Id="rId2642"/><Relationship Type="http://schemas.openxmlformats.org/officeDocument/2006/relationships/hyperlink" Target="https://grantcue.com/foundations/nancy-carroll-draper-char-fdn-046726873" TargetMode="External" Id="rId2643"/><Relationship Type="http://schemas.openxmlformats.org/officeDocument/2006/relationships/hyperlink" Target="https://grantcue.com/foundations/wyoming-philanthropic-trust-inc-592290272" TargetMode="External" Id="rId2644"/><Relationship Type="http://schemas.openxmlformats.org/officeDocument/2006/relationships/table" Target="/xl/tables/table6.xml" Id="rId2645"/></Relationships>
</file>

<file path=xl/worksheets/_rels/sheet7.xml.rels><Relationships xmlns="http://schemas.openxmlformats.org/package/2006/relationships"><Relationship Type="http://schemas.openxmlformats.org/officeDocument/2006/relationships/hyperlink" Target="https://grantcue.com/foundations/glenn-greenberg-and-linda-vester-foundation-inc-200405627" TargetMode="External" Id="rId1"/><Relationship Type="http://schemas.openxmlformats.org/officeDocument/2006/relationships/hyperlink" Target="https://grantcue.com/foundations/flamboyan-foundation-inc-208924675" TargetMode="External" Id="rId2"/><Relationship Type="http://schemas.openxmlformats.org/officeDocument/2006/relationships/hyperlink" Target="https://grantcue.com/foundations/fernandez-buddin-foundation-871066837" TargetMode="External" Id="rId3"/><Relationship Type="http://schemas.openxmlformats.org/officeDocument/2006/relationships/hyperlink" Target="https://grantcue.com/foundations/the-azmat-a-assur-charitable-foundation-920555260" TargetMode="External" Id="rId4"/><Relationship Type="http://schemas.openxmlformats.org/officeDocument/2006/relationships/hyperlink" Target="https://grantcue.com/foundations/mark-e-curry-family-foundation-inc-660839264" TargetMode="External" Id="rId5"/><Relationship Type="http://schemas.openxmlformats.org/officeDocument/2006/relationships/hyperlink" Target="https://grantcue.com/foundations/fundacion-good-bunny-inc-660933627" TargetMode="External" Id="rId6"/><Relationship Type="http://schemas.openxmlformats.org/officeDocument/2006/relationships/hyperlink" Target="https://grantcue.com/foundations/fundacion-colibri-823698804" TargetMode="External" Id="rId7"/><Relationship Type="http://schemas.openxmlformats.org/officeDocument/2006/relationships/hyperlink" Target="https://grantcue.com/foundations/fundacion-triple-s-inc-660886681" TargetMode="External" Id="rId8"/><Relationship Type="http://schemas.openxmlformats.org/officeDocument/2006/relationships/table" Target="/xl/tables/table7.xml" Id="rId9"/></Relationships>
</file>

<file path=xl/worksheets/_rels/sheet8.xml.rels><Relationships xmlns="http://schemas.openxmlformats.org/package/2006/relationships"><Relationship Type="http://schemas.openxmlformats.org/officeDocument/2006/relationships/table" Target="/xl/tables/table8.xml" Id="rId1"/></Relationships>
</file>

<file path=xl/worksheets/_rels/sheet9.xml.rels><Relationships xmlns="http://schemas.openxmlformats.org/package/2006/relationships"><Relationship Type="http://schemas.openxmlformats.org/officeDocument/2006/relationships/table" Target="/xl/tables/table9.xml" Id="rId1"/></Relationships>
</file>

<file path=xl/worksheets/sheet1.xml><?xml version="1.0" encoding="utf-8"?>
<worksheet xmlns="http://schemas.openxmlformats.org/spreadsheetml/2006/main">
  <sheetPr>
    <outlinePr summaryBelow="1" summaryRight="1"/>
    <pageSetUpPr/>
  </sheetPr>
  <dimension ref="A1:B41"/>
  <sheetViews>
    <sheetView showGridLines="0" workbookViewId="0">
      <selection activeCell="A1" sqref="A1"/>
    </sheetView>
  </sheetViews>
  <sheetFormatPr baseColWidth="8" defaultRowHeight="15"/>
  <cols>
    <col width="34" customWidth="1" min="1" max="1"/>
    <col width="96" customWidth="1" min="2" max="2"/>
  </cols>
  <sheetData>
    <row r="1" ht="26" customHeight="1">
      <c r="A1" s="1" t="inlineStr">
        <is>
          <t>List of Private Foundations by State</t>
        </is>
      </c>
    </row>
    <row r="2">
      <c r="A2" s="2" t="inlineStr">
        <is>
          <t>Built from public IRS Form 990-PF filings. 10,851 foundations, one tab per region. Data as of September 8, 2026.</t>
        </is>
      </c>
    </row>
    <row r="4" ht="67.5" customHeight="1">
      <c r="A4" s="3" t="inlineStr">
        <is>
          <t>What this file is</t>
        </is>
      </c>
      <c r="B4" s="4" t="inlineStr">
        <is>
          <t>A working list of private foundations organized by the state their grant dollars actually go to. Every row comes from a foundation's own Form 990-PF, the annual return private foundations file with the IRS. Nothing here is licensed, scraped from a competitor, or estimated. The article this file accompanies explains how to rebuild it yourself from the same free federal sources.</t>
        </is>
      </c>
    </row>
    <row r="5" ht="67.5" customHeight="1">
      <c r="A5" s="3" t="inlineStr">
        <is>
          <t>Where the numbers come from</t>
        </is>
      </c>
      <c r="B5" s="4" t="inlineStr">
        <is>
          <t>IRS Form 990-PF returns, parsed from the machine-readable filings the IRS publishes. The Taxpayer First Act pushed the Form 990 series to electronic filing for tax years beginning after July 1, 2019 (Pub. L. 116-25 sec. 3101; IRS, E-file for charities and nonprofits), so recent returns arrive as structured data rather than scans. GrantCue parses those returns, and the aggregates in this workbook are computed from the grants schedule inside each filing.</t>
        </is>
      </c>
    </row>
    <row r="6" ht="81" customHeight="1">
      <c r="A6" s="3" t="inlineStr">
        <is>
          <t>What "state" means here - read this before you filter</t>
        </is>
      </c>
      <c r="B6" s="4" t="inlineStr">
        <is>
          <t>The state on each row is the state that received the largest share of that foundation's reported grant dollars, taken from its 990-PF grants schedule. It is NOT the foundation's mailing address. This is a deliberate choice: a foundation incorporated in Delaware that gives every dollar to Ohio organizations belongs on Ohio's list, not Delaware's. Where a foundation gives across several states, the next three recipient states appear in the "Also funds in" column.</t>
        </is>
      </c>
    </row>
    <row r="7" ht="67.5" customHeight="1">
      <c r="A7" s="3" t="inlineStr">
        <is>
          <t>Which foundations are included</t>
        </is>
      </c>
      <c r="B7" s="4" t="inlineStr">
        <is>
          <t>Every foundation in the corpus that reported at least $1,000,000 in grants paid across the filings on record and at least 5 separate grant line items. That threshold removes dormant shells and one-off family trusts whose entire annual giving is a few thousand dollars. 10,851 foundations clear it, covering the 50 states, the District of Columbia and Puerto Rico. Latest filings range from tax year 2022 to tax year 2025.</t>
        </is>
      </c>
    </row>
    <row r="8" ht="54" customHeight="1">
      <c r="A8" s="3" t="inlineStr">
        <is>
          <t>Money columns cover every filing on record, not one year</t>
        </is>
      </c>
      <c r="B8" s="4" t="inlineStr">
        <is>
          <t>"Total grants paid" is the sum across all 990-PF filings the corpus holds for that foundation, and the "Filings on record" column tells you how many years that covers. A foundation with 3 filings and $9,000,000 paid is giving roughly $3,000,000 a year, not $9,000,000. Divide before you compare two rows.</t>
        </is>
      </c>
    </row>
    <row r="9" ht="54" customHeight="1">
      <c r="A9" s="3" t="inlineStr">
        <is>
          <t>The filing lag is real</t>
        </is>
      </c>
      <c r="B9" s="4" t="inlineStr">
        <is>
          <t>A 990-PF is filed months after the fiscal year it covers, so even the newest filing describes giving that has already happened. Treat these figures as evidence of a pattern and a giving range, never as a current deadline. Confirm live guidelines on the foundation's own site before you write anything.</t>
        </is>
      </c>
    </row>
    <row r="10" ht="81" customHeight="1">
      <c r="A10" s="3" t="inlineStr">
        <is>
          <t>What this file deliberately leaves out</t>
        </is>
      </c>
      <c r="B10" s="4" t="inlineStr">
        <is>
          <t>Application contact names, phone numbers and the raw application text from the filing are not reproduced here, and care-of agent and trustee names carried inside the IRS name-of-record field have been stripped from the Foundation name column. Those fields contain named individuals, and a public spreadsheet is the wrong place for them. The structured signal you actually filter on is here instead: whether the foundation ticked the preselected-recipients-only box, and whether its filing states any deadlines. When a row clears both filters, open the filing itself at apps.irs.gov/app/eos or the foundation's GrantCue profile for the contact details.</t>
        </is>
      </c>
    </row>
    <row r="11" ht="94.5" customHeight="1">
      <c r="A11" s="3" t="inlineStr">
        <is>
          <t>How to work through it in an afternoon</t>
        </is>
      </c>
      <c r="B11" s="4" t="inlineStr">
        <is>
          <t>1. Open your region's tab and filter the State column to your state.  2. Filter "Accepts unsolicited requests" to Yes. That one filter removes most of the sheet, and every row it removes was a foundation that would never have read your letter.  3. Sort what survives by Median grant, and delete every row whose typical grant is an order of magnitude away from what you plan to ask for.  4. Copy the 20 to 30 rows left into the Prospect Tracker tab, and give each one an owner and a date.  5. Open the GrantCue profile link on your top 10 to see giving history before you write.</t>
        </is>
      </c>
    </row>
    <row r="12" ht="67.5" customHeight="1">
      <c r="A12" s="3" t="inlineStr">
        <is>
          <t>Reuse and attribution</t>
        </is>
      </c>
      <c r="B12" s="4" t="inlineStr">
        <is>
          <t>The underlying IRS data is public and free. This compilation is free to copy, adapt and share, including inside your organization and in your own research. If you republish it or quote its figures, credit GrantCue and link to grantcue.com/blog/list-of-private-foundations-by-state so people can get the current version. There is no email gate on this file and no columns cut short.</t>
        </is>
      </c>
    </row>
    <row r="14">
      <c r="A14" s="5" t="inlineStr">
        <is>
          <t>Column dictionary (region tabs)</t>
        </is>
      </c>
    </row>
    <row r="15" ht="18" customHeight="1">
      <c r="A15" s="6" t="inlineStr">
        <is>
          <t>Column</t>
        </is>
      </c>
      <c r="B15" s="6" t="inlineStr">
        <is>
          <t>What it means</t>
        </is>
      </c>
    </row>
    <row r="16" ht="28" customHeight="1">
      <c r="A16" s="7" t="inlineStr">
        <is>
          <t>Rank in state</t>
        </is>
      </c>
      <c r="B16" s="4" t="inlineStr">
        <is>
          <t>Position within that state by total grants paid. A live formula, so it renumbers when you sort or delete rows.</t>
        </is>
      </c>
    </row>
    <row r="17" ht="28" customHeight="1">
      <c r="A17" s="7" t="inlineStr">
        <is>
          <t>Foundation name</t>
        </is>
      </c>
      <c r="B17" s="4" t="inlineStr">
        <is>
          <t>Legal name as it appears on the filing, with any care-of agent or trustee designation removed. Family trusts often carry the donor's surname; that is the registered organization name, not a contact.</t>
        </is>
      </c>
    </row>
    <row r="18" ht="28" customHeight="1">
      <c r="A18" s="7" t="inlineStr">
        <is>
          <t>EIN</t>
        </is>
      </c>
      <c r="B18" s="4" t="inlineStr">
        <is>
          <t>The nine-digit employer identification number. The only stable identifier: names repeat across states and change over time.</t>
        </is>
      </c>
    </row>
    <row r="19" ht="28" customHeight="1">
      <c r="A19" s="7" t="inlineStr">
        <is>
          <t>State / State code</t>
        </is>
      </c>
      <c r="B19" s="4" t="inlineStr">
        <is>
          <t>The state receiving the largest share of the foundation's reported grant dollars.</t>
        </is>
      </c>
    </row>
    <row r="20" ht="28" customHeight="1">
      <c r="A20" s="7" t="inlineStr">
        <is>
          <t>Latest 990-PF year</t>
        </is>
      </c>
      <c r="B20" s="4" t="inlineStr">
        <is>
          <t>Tax year of the most recent filing held for this foundation. An old year can mean the foundation terminated, merged, or simply files late.</t>
        </is>
      </c>
    </row>
    <row r="21" ht="28" customHeight="1">
      <c r="A21" s="7" t="inlineStr">
        <is>
          <t>Filings on record</t>
        </is>
      </c>
      <c r="B21" s="4" t="inlineStr">
        <is>
          <t>How many annual returns the money columns cover.</t>
        </is>
      </c>
    </row>
    <row r="22" ht="28" customHeight="1">
      <c r="A22" s="7" t="inlineStr">
        <is>
          <t>Total grants paid</t>
        </is>
      </c>
      <c r="B22" s="4" t="inlineStr">
        <is>
          <t>Sum of grants paid across those filings.</t>
        </is>
      </c>
    </row>
    <row r="23" ht="28" customHeight="1">
      <c r="A23" s="7" t="inlineStr">
        <is>
          <t>Grants paid (line items)</t>
        </is>
      </c>
      <c r="B23" s="4" t="inlineStr">
        <is>
          <t>How many separate grants that total is spread across. A high count against modest dollars means many small awards.</t>
        </is>
      </c>
    </row>
    <row r="24" ht="28" customHeight="1">
      <c r="A24" s="7" t="inlineStr">
        <is>
          <t>Median grant</t>
        </is>
      </c>
      <c r="B24" s="4" t="inlineStr">
        <is>
          <t>The middle grant amount. This is the number to size your request against, not the total.</t>
        </is>
      </c>
    </row>
    <row r="25" ht="28" customHeight="1">
      <c r="A25" s="7" t="inlineStr">
        <is>
          <t>Average grant</t>
        </is>
      </c>
      <c r="B25" s="4" t="inlineStr">
        <is>
          <t>Live formula: total paid divided by line items. Compare it with the median; a much larger average means a few outsized awards are carrying the total.</t>
        </is>
      </c>
    </row>
    <row r="26" ht="28" customHeight="1">
      <c r="A26" s="7" t="inlineStr">
        <is>
          <t>Largest single grant</t>
        </is>
      </c>
      <c r="B26" s="4" t="inlineStr">
        <is>
          <t>The biggest single grant reported in the filings on record, which shows the ceiling.</t>
        </is>
      </c>
    </row>
    <row r="27" ht="28" customHeight="1">
      <c r="A27" s="7" t="inlineStr">
        <is>
          <t>Also funds in</t>
        </is>
      </c>
      <c r="B27" s="4" t="inlineStr">
        <is>
          <t>The next three states by dollars received. Blank means the giving is concentrated in one state.</t>
        </is>
      </c>
    </row>
    <row r="28" ht="40.5" customHeight="1">
      <c r="A28" s="7" t="inlineStr">
        <is>
          <t>Accepts unsolicited requests</t>
        </is>
      </c>
      <c r="B28" s="4" t="inlineStr">
        <is>
          <t>Yes = the filing publishes application information and does not tick the preselected-recipients-only box. No = it ticks that box, so an unsolicited letter will not be read. Not stated = the filing carries neither signal.</t>
        </is>
      </c>
    </row>
    <row r="29" ht="28" customHeight="1">
      <c r="A29" s="7" t="inlineStr">
        <is>
          <t>Deadlines stated in filing</t>
        </is>
      </c>
      <c r="B29" s="4" t="inlineStr">
        <is>
          <t>Yes = the filing names submission deadlines. Not stated = it does not, which usually means rolling review or an invitation-only process.</t>
        </is>
      </c>
    </row>
    <row r="30" ht="28" customHeight="1">
      <c r="A30" s="7" t="inlineStr">
        <is>
          <t>Website</t>
        </is>
      </c>
      <c r="B30" s="4" t="inlineStr">
        <is>
          <t>Foundation website where one was found in the filing. Most 990-PF filings do not carry one.</t>
        </is>
      </c>
    </row>
    <row r="31" ht="28" customHeight="1">
      <c r="A31" s="7" t="inlineStr">
        <is>
          <t>GrantCue profile</t>
        </is>
      </c>
      <c r="B31" s="4" t="inlineStr">
        <is>
          <t>Free public page for that foundation: giving history by year, largest grants, and recipient states. No account needed to read it.</t>
        </is>
      </c>
    </row>
    <row r="33">
      <c r="A33" s="5" t="inlineStr">
        <is>
          <t>Sources</t>
        </is>
      </c>
    </row>
    <row r="34">
      <c r="A34" s="8" t="inlineStr">
        <is>
          <t>IRS Tax Exempt Organization Search</t>
        </is>
      </c>
      <c r="B34" s="9" t="inlineStr">
        <is>
          <t>https://apps.irs.gov/app/eos/</t>
        </is>
      </c>
    </row>
    <row r="35">
      <c r="A35" s="8" t="inlineStr">
        <is>
          <t>About Form 990-PF</t>
        </is>
      </c>
      <c r="B35" s="9" t="inlineStr">
        <is>
          <t>https://www.irs.gov/forms-pubs/about-form-990-pf</t>
        </is>
      </c>
    </row>
    <row r="36">
      <c r="A36" s="8" t="inlineStr">
        <is>
          <t>IRS: minimum investment return (the 5% payout rule)</t>
        </is>
      </c>
      <c r="B36" s="9" t="inlineStr">
        <is>
          <t>https://www.irs.gov/charities-non-profits/private-foundations/minimum-investment-return</t>
        </is>
      </c>
    </row>
    <row r="37">
      <c r="A37" s="8" t="inlineStr">
        <is>
          <t>IRS: required e-filing for charities and nonprofits</t>
        </is>
      </c>
      <c r="B37" s="9" t="inlineStr">
        <is>
          <t>https://www.irs.gov/e-file-providers/e-file-for-charities-and-nonprofits</t>
        </is>
      </c>
    </row>
    <row r="38">
      <c r="A38" s="8" t="inlineStr">
        <is>
          <t>GrantCue foundation directory (free, no account)</t>
        </is>
      </c>
      <c r="B38" s="9" t="inlineStr">
        <is>
          <t>https://grantcue.com/foundations</t>
        </is>
      </c>
    </row>
    <row r="39">
      <c r="A39" s="8" t="inlineStr">
        <is>
          <t>The article this file belongs to</t>
        </is>
      </c>
      <c r="B39" s="9" t="inlineStr">
        <is>
          <t>https://grantcue.com/blog/list-of-private-foundations-by-state</t>
        </is>
      </c>
    </row>
    <row r="41">
      <c r="A41" s="10" t="inlineStr">
        <is>
          <t>GrantCue - grantcue.com/blog/list-of-private-foundations-by-state</t>
        </is>
      </c>
      <c r="B41" s="11" t="n"/>
    </row>
  </sheetData>
  <mergeCells count="2">
    <mergeCell ref="A2:B2"/>
    <mergeCell ref="A1:B1"/>
  </mergeCells>
  <hyperlinks>
    <hyperlink xmlns:r="http://schemas.openxmlformats.org/officeDocument/2006/relationships" ref="B34" r:id="rId1"/>
    <hyperlink xmlns:r="http://schemas.openxmlformats.org/officeDocument/2006/relationships" ref="B35" r:id="rId2"/>
    <hyperlink xmlns:r="http://schemas.openxmlformats.org/officeDocument/2006/relationships" ref="B36" r:id="rId3"/>
    <hyperlink xmlns:r="http://schemas.openxmlformats.org/officeDocument/2006/relationships" ref="B37" r:id="rId4"/>
    <hyperlink xmlns:r="http://schemas.openxmlformats.org/officeDocument/2006/relationships" ref="B38" r:id="rId5"/>
  </hyperlinks>
  <pageMargins left="0.75" right="0.75" top="1" bottom="1" header="0.5" footer="0.5"/>
  <tableParts count="1">
    <tablePart xmlns:r="http://schemas.openxmlformats.org/officeDocument/2006/relationships" r:id="rId6"/>
  </tableParts>
</worksheet>
</file>

<file path=xl/worksheets/sheet2.xml><?xml version="1.0" encoding="utf-8"?>
<worksheet xmlns="http://schemas.openxmlformats.org/spreadsheetml/2006/main">
  <sheetPr>
    <outlinePr summaryBelow="1" summaryRight="1"/>
    <pageSetUpPr/>
  </sheetPr>
  <dimension ref="A1:J59"/>
  <sheetViews>
    <sheetView showGridLines="0" workbookViewId="0">
      <pane ySplit="4" topLeftCell="A5" activePane="bottomLeft" state="frozen"/>
      <selection pane="bottomLeft" activeCell="A1" sqref="A1"/>
    </sheetView>
  </sheetViews>
  <sheetFormatPr baseColWidth="8" defaultRowHeight="15"/>
  <cols>
    <col width="14" customWidth="1" min="1" max="1"/>
    <col width="22" customWidth="1" min="2" max="2"/>
    <col width="7" customWidth="1" min="3" max="3"/>
    <col width="13" customWidth="1" min="4" max="4"/>
    <col width="20" customWidth="1" min="5" max="5"/>
    <col width="14" customWidth="1" min="6" max="6"/>
    <col width="14" customWidth="1" min="7" max="7"/>
    <col width="15" customWidth="1" min="8" max="8"/>
    <col width="13" customWidth="1" min="9" max="9"/>
    <col width="14" customWidth="1" min="10" max="10"/>
  </cols>
  <sheetData>
    <row r="1" ht="24" customHeight="1">
      <c r="A1" s="1" t="inlineStr">
        <is>
          <t>Private foundations by state: the summary</t>
        </is>
      </c>
    </row>
    <row r="2">
      <c r="A2" s="2" t="inlineStr">
        <is>
          <t>From IRS Form 990-PF filings, data as of September 8, 2026.</t>
        </is>
      </c>
    </row>
    <row r="3">
      <c r="A3" s="2" t="inlineStr">
        <is>
          <t>Every figure below is a live formula reading the region tabs, so filtering or deleting rows there updates this sheet. Counts are foundations whose largest share of reported grant dollars went to that state.</t>
        </is>
      </c>
    </row>
    <row r="4" ht="34" customHeight="1">
      <c r="A4" s="6" t="inlineStr">
        <is>
          <t>Region</t>
        </is>
      </c>
      <c r="B4" s="6" t="inlineStr">
        <is>
          <t>State</t>
        </is>
      </c>
      <c r="C4" s="6" t="inlineStr">
        <is>
          <t>Code</t>
        </is>
      </c>
      <c r="D4" s="6" t="inlineStr">
        <is>
          <t>Foundations</t>
        </is>
      </c>
      <c r="E4" s="6" t="inlineStr">
        <is>
          <t>Total grants paid</t>
        </is>
      </c>
      <c r="F4" s="6" t="inlineStr">
        <is>
          <t>Grant line items</t>
        </is>
      </c>
      <c r="G4" s="6" t="inlineStr">
        <is>
          <t>Average grant</t>
        </is>
      </c>
      <c r="H4" s="6" t="inlineStr">
        <is>
          <t>Accepts unsolicited</t>
        </is>
      </c>
      <c r="I4" s="6" t="inlineStr">
        <is>
          <t>Share of dollars</t>
        </is>
      </c>
      <c r="J4" s="6" t="inlineStr">
        <is>
          <t>Open the tab</t>
        </is>
      </c>
    </row>
    <row r="5">
      <c r="A5" t="inlineStr">
        <is>
          <t>Northeast</t>
        </is>
      </c>
      <c r="B5" t="inlineStr">
        <is>
          <t>Connecticut</t>
        </is>
      </c>
      <c r="C5" t="inlineStr">
        <is>
          <t>CT</t>
        </is>
      </c>
      <c r="D5" s="12">
        <f>COUNTIFS(Northeast!$E:$E,$C5)</f>
        <v/>
      </c>
      <c r="E5" s="13">
        <f>SUMIFS(Northeast!$H:$H,Northeast!$E:$E,$C5)</f>
        <v/>
      </c>
      <c r="F5" s="12">
        <f>SUMIFS(Northeast!$I:$I,Northeast!$E:$E,$C5)</f>
        <v/>
      </c>
      <c r="G5" s="13">
        <f>IFERROR($E5/$F5,"")</f>
        <v/>
      </c>
      <c r="H5" s="12">
        <f>COUNTIFS(Northeast!$E:$E,$C5,Northeast!$N:$N,"Yes")</f>
        <v/>
      </c>
      <c r="I5" s="14">
        <f>IFERROR($E5/$E$57,0)</f>
        <v/>
      </c>
      <c r="J5" s="9">
        <f>HYPERLINK("#Northeast!A1","Open Northeast")</f>
        <v/>
      </c>
    </row>
    <row r="6">
      <c r="A6" t="inlineStr">
        <is>
          <t>Northeast</t>
        </is>
      </c>
      <c r="B6" t="inlineStr">
        <is>
          <t>Maine</t>
        </is>
      </c>
      <c r="C6" t="inlineStr">
        <is>
          <t>ME</t>
        </is>
      </c>
      <c r="D6" s="12">
        <f>COUNTIFS(Northeast!$E:$E,$C6)</f>
        <v/>
      </c>
      <c r="E6" s="13">
        <f>SUMIFS(Northeast!$H:$H,Northeast!$E:$E,$C6)</f>
        <v/>
      </c>
      <c r="F6" s="12">
        <f>SUMIFS(Northeast!$I:$I,Northeast!$E:$E,$C6)</f>
        <v/>
      </c>
      <c r="G6" s="13">
        <f>IFERROR($E6/$F6,"")</f>
        <v/>
      </c>
      <c r="H6" s="12">
        <f>COUNTIFS(Northeast!$E:$E,$C6,Northeast!$N:$N,"Yes")</f>
        <v/>
      </c>
      <c r="I6" s="14">
        <f>IFERROR($E6/$E$57,0)</f>
        <v/>
      </c>
      <c r="J6" s="9">
        <f>HYPERLINK("#Northeast!A1","Open Northeast")</f>
        <v/>
      </c>
    </row>
    <row r="7">
      <c r="A7" t="inlineStr">
        <is>
          <t>Northeast</t>
        </is>
      </c>
      <c r="B7" t="inlineStr">
        <is>
          <t>Massachusetts</t>
        </is>
      </c>
      <c r="C7" t="inlineStr">
        <is>
          <t>MA</t>
        </is>
      </c>
      <c r="D7" s="12">
        <f>COUNTIFS(Northeast!$E:$E,$C7)</f>
        <v/>
      </c>
      <c r="E7" s="13">
        <f>SUMIFS(Northeast!$H:$H,Northeast!$E:$E,$C7)</f>
        <v/>
      </c>
      <c r="F7" s="12">
        <f>SUMIFS(Northeast!$I:$I,Northeast!$E:$E,$C7)</f>
        <v/>
      </c>
      <c r="G7" s="13">
        <f>IFERROR($E7/$F7,"")</f>
        <v/>
      </c>
      <c r="H7" s="12">
        <f>COUNTIFS(Northeast!$E:$E,$C7,Northeast!$N:$N,"Yes")</f>
        <v/>
      </c>
      <c r="I7" s="14">
        <f>IFERROR($E7/$E$57,0)</f>
        <v/>
      </c>
      <c r="J7" s="9">
        <f>HYPERLINK("#Northeast!A1","Open Northeast")</f>
        <v/>
      </c>
    </row>
    <row r="8">
      <c r="A8" t="inlineStr">
        <is>
          <t>Northeast</t>
        </is>
      </c>
      <c r="B8" t="inlineStr">
        <is>
          <t>New Hampshire</t>
        </is>
      </c>
      <c r="C8" t="inlineStr">
        <is>
          <t>NH</t>
        </is>
      </c>
      <c r="D8" s="12">
        <f>COUNTIFS(Northeast!$E:$E,$C8)</f>
        <v/>
      </c>
      <c r="E8" s="13">
        <f>SUMIFS(Northeast!$H:$H,Northeast!$E:$E,$C8)</f>
        <v/>
      </c>
      <c r="F8" s="12">
        <f>SUMIFS(Northeast!$I:$I,Northeast!$E:$E,$C8)</f>
        <v/>
      </c>
      <c r="G8" s="13">
        <f>IFERROR($E8/$F8,"")</f>
        <v/>
      </c>
      <c r="H8" s="12">
        <f>COUNTIFS(Northeast!$E:$E,$C8,Northeast!$N:$N,"Yes")</f>
        <v/>
      </c>
      <c r="I8" s="14">
        <f>IFERROR($E8/$E$57,0)</f>
        <v/>
      </c>
      <c r="J8" s="9">
        <f>HYPERLINK("#Northeast!A1","Open Northeast")</f>
        <v/>
      </c>
    </row>
    <row r="9">
      <c r="A9" t="inlineStr">
        <is>
          <t>Northeast</t>
        </is>
      </c>
      <c r="B9" t="inlineStr">
        <is>
          <t>New Jersey</t>
        </is>
      </c>
      <c r="C9" t="inlineStr">
        <is>
          <t>NJ</t>
        </is>
      </c>
      <c r="D9" s="12">
        <f>COUNTIFS(Northeast!$E:$E,$C9)</f>
        <v/>
      </c>
      <c r="E9" s="13">
        <f>SUMIFS(Northeast!$H:$H,Northeast!$E:$E,$C9)</f>
        <v/>
      </c>
      <c r="F9" s="12">
        <f>SUMIFS(Northeast!$I:$I,Northeast!$E:$E,$C9)</f>
        <v/>
      </c>
      <c r="G9" s="13">
        <f>IFERROR($E9/$F9,"")</f>
        <v/>
      </c>
      <c r="H9" s="12">
        <f>COUNTIFS(Northeast!$E:$E,$C9,Northeast!$N:$N,"Yes")</f>
        <v/>
      </c>
      <c r="I9" s="14">
        <f>IFERROR($E9/$E$57,0)</f>
        <v/>
      </c>
      <c r="J9" s="9">
        <f>HYPERLINK("#Northeast!A1","Open Northeast")</f>
        <v/>
      </c>
    </row>
    <row r="10">
      <c r="A10" t="inlineStr">
        <is>
          <t>Northeast</t>
        </is>
      </c>
      <c r="B10" t="inlineStr">
        <is>
          <t>New York</t>
        </is>
      </c>
      <c r="C10" t="inlineStr">
        <is>
          <t>NY</t>
        </is>
      </c>
      <c r="D10" s="12">
        <f>COUNTIFS(Northeast!$E:$E,$C10)</f>
        <v/>
      </c>
      <c r="E10" s="13">
        <f>SUMIFS(Northeast!$H:$H,Northeast!$E:$E,$C10)</f>
        <v/>
      </c>
      <c r="F10" s="12">
        <f>SUMIFS(Northeast!$I:$I,Northeast!$E:$E,$C10)</f>
        <v/>
      </c>
      <c r="G10" s="13">
        <f>IFERROR($E10/$F10,"")</f>
        <v/>
      </c>
      <c r="H10" s="12">
        <f>COUNTIFS(Northeast!$E:$E,$C10,Northeast!$N:$N,"Yes")</f>
        <v/>
      </c>
      <c r="I10" s="14">
        <f>IFERROR($E10/$E$57,0)</f>
        <v/>
      </c>
      <c r="J10" s="9">
        <f>HYPERLINK("#Northeast!A1","Open Northeast")</f>
        <v/>
      </c>
    </row>
    <row r="11">
      <c r="A11" t="inlineStr">
        <is>
          <t>Northeast</t>
        </is>
      </c>
      <c r="B11" t="inlineStr">
        <is>
          <t>Pennsylvania</t>
        </is>
      </c>
      <c r="C11" t="inlineStr">
        <is>
          <t>PA</t>
        </is>
      </c>
      <c r="D11" s="12">
        <f>COUNTIFS(Northeast!$E:$E,$C11)</f>
        <v/>
      </c>
      <c r="E11" s="13">
        <f>SUMIFS(Northeast!$H:$H,Northeast!$E:$E,$C11)</f>
        <v/>
      </c>
      <c r="F11" s="12">
        <f>SUMIFS(Northeast!$I:$I,Northeast!$E:$E,$C11)</f>
        <v/>
      </c>
      <c r="G11" s="13">
        <f>IFERROR($E11/$F11,"")</f>
        <v/>
      </c>
      <c r="H11" s="12">
        <f>COUNTIFS(Northeast!$E:$E,$C11,Northeast!$N:$N,"Yes")</f>
        <v/>
      </c>
      <c r="I11" s="14">
        <f>IFERROR($E11/$E$57,0)</f>
        <v/>
      </c>
      <c r="J11" s="9">
        <f>HYPERLINK("#Northeast!A1","Open Northeast")</f>
        <v/>
      </c>
    </row>
    <row r="12">
      <c r="A12" t="inlineStr">
        <is>
          <t>Northeast</t>
        </is>
      </c>
      <c r="B12" t="inlineStr">
        <is>
          <t>Rhode Island</t>
        </is>
      </c>
      <c r="C12" t="inlineStr">
        <is>
          <t>RI</t>
        </is>
      </c>
      <c r="D12" s="12">
        <f>COUNTIFS(Northeast!$E:$E,$C12)</f>
        <v/>
      </c>
      <c r="E12" s="13">
        <f>SUMIFS(Northeast!$H:$H,Northeast!$E:$E,$C12)</f>
        <v/>
      </c>
      <c r="F12" s="12">
        <f>SUMIFS(Northeast!$I:$I,Northeast!$E:$E,$C12)</f>
        <v/>
      </c>
      <c r="G12" s="13">
        <f>IFERROR($E12/$F12,"")</f>
        <v/>
      </c>
      <c r="H12" s="12">
        <f>COUNTIFS(Northeast!$E:$E,$C12,Northeast!$N:$N,"Yes")</f>
        <v/>
      </c>
      <c r="I12" s="14">
        <f>IFERROR($E12/$E$57,0)</f>
        <v/>
      </c>
      <c r="J12" s="9">
        <f>HYPERLINK("#Northeast!A1","Open Northeast")</f>
        <v/>
      </c>
    </row>
    <row r="13">
      <c r="A13" t="inlineStr">
        <is>
          <t>Northeast</t>
        </is>
      </c>
      <c r="B13" t="inlineStr">
        <is>
          <t>Vermont</t>
        </is>
      </c>
      <c r="C13" t="inlineStr">
        <is>
          <t>VT</t>
        </is>
      </c>
      <c r="D13" s="12">
        <f>COUNTIFS(Northeast!$E:$E,$C13)</f>
        <v/>
      </c>
      <c r="E13" s="13">
        <f>SUMIFS(Northeast!$H:$H,Northeast!$E:$E,$C13)</f>
        <v/>
      </c>
      <c r="F13" s="12">
        <f>SUMIFS(Northeast!$I:$I,Northeast!$E:$E,$C13)</f>
        <v/>
      </c>
      <c r="G13" s="13">
        <f>IFERROR($E13/$F13,"")</f>
        <v/>
      </c>
      <c r="H13" s="12">
        <f>COUNTIFS(Northeast!$E:$E,$C13,Northeast!$N:$N,"Yes")</f>
        <v/>
      </c>
      <c r="I13" s="14">
        <f>IFERROR($E13/$E$57,0)</f>
        <v/>
      </c>
      <c r="J13" s="9">
        <f>HYPERLINK("#Northeast!A1","Open Northeast")</f>
        <v/>
      </c>
    </row>
    <row r="14">
      <c r="A14" t="inlineStr">
        <is>
          <t>Midwest</t>
        </is>
      </c>
      <c r="B14" t="inlineStr">
        <is>
          <t>Illinois</t>
        </is>
      </c>
      <c r="C14" t="inlineStr">
        <is>
          <t>IL</t>
        </is>
      </c>
      <c r="D14" s="12">
        <f>COUNTIFS(Midwest!$E:$E,$C14)</f>
        <v/>
      </c>
      <c r="E14" s="13">
        <f>SUMIFS(Midwest!$H:$H,Midwest!$E:$E,$C14)</f>
        <v/>
      </c>
      <c r="F14" s="12">
        <f>SUMIFS(Midwest!$I:$I,Midwest!$E:$E,$C14)</f>
        <v/>
      </c>
      <c r="G14" s="13">
        <f>IFERROR($E14/$F14,"")</f>
        <v/>
      </c>
      <c r="H14" s="12">
        <f>COUNTIFS(Midwest!$E:$E,$C14,Midwest!$N:$N,"Yes")</f>
        <v/>
      </c>
      <c r="I14" s="14">
        <f>IFERROR($E14/$E$57,0)</f>
        <v/>
      </c>
      <c r="J14" s="9">
        <f>HYPERLINK("#Midwest!A1","Open Midwest")</f>
        <v/>
      </c>
    </row>
    <row r="15">
      <c r="A15" t="inlineStr">
        <is>
          <t>Midwest</t>
        </is>
      </c>
      <c r="B15" t="inlineStr">
        <is>
          <t>Indiana</t>
        </is>
      </c>
      <c r="C15" t="inlineStr">
        <is>
          <t>IN</t>
        </is>
      </c>
      <c r="D15" s="12">
        <f>COUNTIFS(Midwest!$E:$E,$C15)</f>
        <v/>
      </c>
      <c r="E15" s="13">
        <f>SUMIFS(Midwest!$H:$H,Midwest!$E:$E,$C15)</f>
        <v/>
      </c>
      <c r="F15" s="12">
        <f>SUMIFS(Midwest!$I:$I,Midwest!$E:$E,$C15)</f>
        <v/>
      </c>
      <c r="G15" s="13">
        <f>IFERROR($E15/$F15,"")</f>
        <v/>
      </c>
      <c r="H15" s="12">
        <f>COUNTIFS(Midwest!$E:$E,$C15,Midwest!$N:$N,"Yes")</f>
        <v/>
      </c>
      <c r="I15" s="14">
        <f>IFERROR($E15/$E$57,0)</f>
        <v/>
      </c>
      <c r="J15" s="9">
        <f>HYPERLINK("#Midwest!A1","Open Midwest")</f>
        <v/>
      </c>
    </row>
    <row r="16">
      <c r="A16" t="inlineStr">
        <is>
          <t>Midwest</t>
        </is>
      </c>
      <c r="B16" t="inlineStr">
        <is>
          <t>Iowa</t>
        </is>
      </c>
      <c r="C16" t="inlineStr">
        <is>
          <t>IA</t>
        </is>
      </c>
      <c r="D16" s="12">
        <f>COUNTIFS(Midwest!$E:$E,$C16)</f>
        <v/>
      </c>
      <c r="E16" s="13">
        <f>SUMIFS(Midwest!$H:$H,Midwest!$E:$E,$C16)</f>
        <v/>
      </c>
      <c r="F16" s="12">
        <f>SUMIFS(Midwest!$I:$I,Midwest!$E:$E,$C16)</f>
        <v/>
      </c>
      <c r="G16" s="13">
        <f>IFERROR($E16/$F16,"")</f>
        <v/>
      </c>
      <c r="H16" s="12">
        <f>COUNTIFS(Midwest!$E:$E,$C16,Midwest!$N:$N,"Yes")</f>
        <v/>
      </c>
      <c r="I16" s="14">
        <f>IFERROR($E16/$E$57,0)</f>
        <v/>
      </c>
      <c r="J16" s="9">
        <f>HYPERLINK("#Midwest!A1","Open Midwest")</f>
        <v/>
      </c>
    </row>
    <row r="17">
      <c r="A17" t="inlineStr">
        <is>
          <t>Midwest</t>
        </is>
      </c>
      <c r="B17" t="inlineStr">
        <is>
          <t>Kansas</t>
        </is>
      </c>
      <c r="C17" t="inlineStr">
        <is>
          <t>KS</t>
        </is>
      </c>
      <c r="D17" s="12">
        <f>COUNTIFS(Midwest!$E:$E,$C17)</f>
        <v/>
      </c>
      <c r="E17" s="13">
        <f>SUMIFS(Midwest!$H:$H,Midwest!$E:$E,$C17)</f>
        <v/>
      </c>
      <c r="F17" s="12">
        <f>SUMIFS(Midwest!$I:$I,Midwest!$E:$E,$C17)</f>
        <v/>
      </c>
      <c r="G17" s="13">
        <f>IFERROR($E17/$F17,"")</f>
        <v/>
      </c>
      <c r="H17" s="12">
        <f>COUNTIFS(Midwest!$E:$E,$C17,Midwest!$N:$N,"Yes")</f>
        <v/>
      </c>
      <c r="I17" s="14">
        <f>IFERROR($E17/$E$57,0)</f>
        <v/>
      </c>
      <c r="J17" s="9">
        <f>HYPERLINK("#Midwest!A1","Open Midwest")</f>
        <v/>
      </c>
    </row>
    <row r="18">
      <c r="A18" t="inlineStr">
        <is>
          <t>Midwest</t>
        </is>
      </c>
      <c r="B18" t="inlineStr">
        <is>
          <t>Michigan</t>
        </is>
      </c>
      <c r="C18" t="inlineStr">
        <is>
          <t>MI</t>
        </is>
      </c>
      <c r="D18" s="12">
        <f>COUNTIFS(Midwest!$E:$E,$C18)</f>
        <v/>
      </c>
      <c r="E18" s="13">
        <f>SUMIFS(Midwest!$H:$H,Midwest!$E:$E,$C18)</f>
        <v/>
      </c>
      <c r="F18" s="12">
        <f>SUMIFS(Midwest!$I:$I,Midwest!$E:$E,$C18)</f>
        <v/>
      </c>
      <c r="G18" s="13">
        <f>IFERROR($E18/$F18,"")</f>
        <v/>
      </c>
      <c r="H18" s="12">
        <f>COUNTIFS(Midwest!$E:$E,$C18,Midwest!$N:$N,"Yes")</f>
        <v/>
      </c>
      <c r="I18" s="14">
        <f>IFERROR($E18/$E$57,0)</f>
        <v/>
      </c>
      <c r="J18" s="9">
        <f>HYPERLINK("#Midwest!A1","Open Midwest")</f>
        <v/>
      </c>
    </row>
    <row r="19">
      <c r="A19" t="inlineStr">
        <is>
          <t>Midwest</t>
        </is>
      </c>
      <c r="B19" t="inlineStr">
        <is>
          <t>Minnesota</t>
        </is>
      </c>
      <c r="C19" t="inlineStr">
        <is>
          <t>MN</t>
        </is>
      </c>
      <c r="D19" s="12">
        <f>COUNTIFS(Midwest!$E:$E,$C19)</f>
        <v/>
      </c>
      <c r="E19" s="13">
        <f>SUMIFS(Midwest!$H:$H,Midwest!$E:$E,$C19)</f>
        <v/>
      </c>
      <c r="F19" s="12">
        <f>SUMIFS(Midwest!$I:$I,Midwest!$E:$E,$C19)</f>
        <v/>
      </c>
      <c r="G19" s="13">
        <f>IFERROR($E19/$F19,"")</f>
        <v/>
      </c>
      <c r="H19" s="12">
        <f>COUNTIFS(Midwest!$E:$E,$C19,Midwest!$N:$N,"Yes")</f>
        <v/>
      </c>
      <c r="I19" s="14">
        <f>IFERROR($E19/$E$57,0)</f>
        <v/>
      </c>
      <c r="J19" s="9">
        <f>HYPERLINK("#Midwest!A1","Open Midwest")</f>
        <v/>
      </c>
    </row>
    <row r="20">
      <c r="A20" t="inlineStr">
        <is>
          <t>Midwest</t>
        </is>
      </c>
      <c r="B20" t="inlineStr">
        <is>
          <t>Missouri</t>
        </is>
      </c>
      <c r="C20" t="inlineStr">
        <is>
          <t>MO</t>
        </is>
      </c>
      <c r="D20" s="12">
        <f>COUNTIFS(Midwest!$E:$E,$C20)</f>
        <v/>
      </c>
      <c r="E20" s="13">
        <f>SUMIFS(Midwest!$H:$H,Midwest!$E:$E,$C20)</f>
        <v/>
      </c>
      <c r="F20" s="12">
        <f>SUMIFS(Midwest!$I:$I,Midwest!$E:$E,$C20)</f>
        <v/>
      </c>
      <c r="G20" s="13">
        <f>IFERROR($E20/$F20,"")</f>
        <v/>
      </c>
      <c r="H20" s="12">
        <f>COUNTIFS(Midwest!$E:$E,$C20,Midwest!$N:$N,"Yes")</f>
        <v/>
      </c>
      <c r="I20" s="14">
        <f>IFERROR($E20/$E$57,0)</f>
        <v/>
      </c>
      <c r="J20" s="9">
        <f>HYPERLINK("#Midwest!A1","Open Midwest")</f>
        <v/>
      </c>
    </row>
    <row r="21">
      <c r="A21" t="inlineStr">
        <is>
          <t>Midwest</t>
        </is>
      </c>
      <c r="B21" t="inlineStr">
        <is>
          <t>Nebraska</t>
        </is>
      </c>
      <c r="C21" t="inlineStr">
        <is>
          <t>NE</t>
        </is>
      </c>
      <c r="D21" s="12">
        <f>COUNTIFS(Midwest!$E:$E,$C21)</f>
        <v/>
      </c>
      <c r="E21" s="13">
        <f>SUMIFS(Midwest!$H:$H,Midwest!$E:$E,$C21)</f>
        <v/>
      </c>
      <c r="F21" s="12">
        <f>SUMIFS(Midwest!$I:$I,Midwest!$E:$E,$C21)</f>
        <v/>
      </c>
      <c r="G21" s="13">
        <f>IFERROR($E21/$F21,"")</f>
        <v/>
      </c>
      <c r="H21" s="12">
        <f>COUNTIFS(Midwest!$E:$E,$C21,Midwest!$N:$N,"Yes")</f>
        <v/>
      </c>
      <c r="I21" s="14">
        <f>IFERROR($E21/$E$57,0)</f>
        <v/>
      </c>
      <c r="J21" s="9">
        <f>HYPERLINK("#Midwest!A1","Open Midwest")</f>
        <v/>
      </c>
    </row>
    <row r="22">
      <c r="A22" t="inlineStr">
        <is>
          <t>Midwest</t>
        </is>
      </c>
      <c r="B22" t="inlineStr">
        <is>
          <t>North Dakota</t>
        </is>
      </c>
      <c r="C22" t="inlineStr">
        <is>
          <t>ND</t>
        </is>
      </c>
      <c r="D22" s="12">
        <f>COUNTIFS(Midwest!$E:$E,$C22)</f>
        <v/>
      </c>
      <c r="E22" s="13">
        <f>SUMIFS(Midwest!$H:$H,Midwest!$E:$E,$C22)</f>
        <v/>
      </c>
      <c r="F22" s="12">
        <f>SUMIFS(Midwest!$I:$I,Midwest!$E:$E,$C22)</f>
        <v/>
      </c>
      <c r="G22" s="13">
        <f>IFERROR($E22/$F22,"")</f>
        <v/>
      </c>
      <c r="H22" s="12">
        <f>COUNTIFS(Midwest!$E:$E,$C22,Midwest!$N:$N,"Yes")</f>
        <v/>
      </c>
      <c r="I22" s="14">
        <f>IFERROR($E22/$E$57,0)</f>
        <v/>
      </c>
      <c r="J22" s="9">
        <f>HYPERLINK("#Midwest!A1","Open Midwest")</f>
        <v/>
      </c>
    </row>
    <row r="23">
      <c r="A23" t="inlineStr">
        <is>
          <t>Midwest</t>
        </is>
      </c>
      <c r="B23" t="inlineStr">
        <is>
          <t>Ohio</t>
        </is>
      </c>
      <c r="C23" t="inlineStr">
        <is>
          <t>OH</t>
        </is>
      </c>
      <c r="D23" s="12">
        <f>COUNTIFS(Midwest!$E:$E,$C23)</f>
        <v/>
      </c>
      <c r="E23" s="13">
        <f>SUMIFS(Midwest!$H:$H,Midwest!$E:$E,$C23)</f>
        <v/>
      </c>
      <c r="F23" s="12">
        <f>SUMIFS(Midwest!$I:$I,Midwest!$E:$E,$C23)</f>
        <v/>
      </c>
      <c r="G23" s="13">
        <f>IFERROR($E23/$F23,"")</f>
        <v/>
      </c>
      <c r="H23" s="12">
        <f>COUNTIFS(Midwest!$E:$E,$C23,Midwest!$N:$N,"Yes")</f>
        <v/>
      </c>
      <c r="I23" s="14">
        <f>IFERROR($E23/$E$57,0)</f>
        <v/>
      </c>
      <c r="J23" s="9">
        <f>HYPERLINK("#Midwest!A1","Open Midwest")</f>
        <v/>
      </c>
    </row>
    <row r="24">
      <c r="A24" t="inlineStr">
        <is>
          <t>Midwest</t>
        </is>
      </c>
      <c r="B24" t="inlineStr">
        <is>
          <t>South Dakota</t>
        </is>
      </c>
      <c r="C24" t="inlineStr">
        <is>
          <t>SD</t>
        </is>
      </c>
      <c r="D24" s="12">
        <f>COUNTIFS(Midwest!$E:$E,$C24)</f>
        <v/>
      </c>
      <c r="E24" s="13">
        <f>SUMIFS(Midwest!$H:$H,Midwest!$E:$E,$C24)</f>
        <v/>
      </c>
      <c r="F24" s="12">
        <f>SUMIFS(Midwest!$I:$I,Midwest!$E:$E,$C24)</f>
        <v/>
      </c>
      <c r="G24" s="13">
        <f>IFERROR($E24/$F24,"")</f>
        <v/>
      </c>
      <c r="H24" s="12">
        <f>COUNTIFS(Midwest!$E:$E,$C24,Midwest!$N:$N,"Yes")</f>
        <v/>
      </c>
      <c r="I24" s="14">
        <f>IFERROR($E24/$E$57,0)</f>
        <v/>
      </c>
      <c r="J24" s="9">
        <f>HYPERLINK("#Midwest!A1","Open Midwest")</f>
        <v/>
      </c>
    </row>
    <row r="25">
      <c r="A25" t="inlineStr">
        <is>
          <t>Midwest</t>
        </is>
      </c>
      <c r="B25" t="inlineStr">
        <is>
          <t>Wisconsin</t>
        </is>
      </c>
      <c r="C25" t="inlineStr">
        <is>
          <t>WI</t>
        </is>
      </c>
      <c r="D25" s="12">
        <f>COUNTIFS(Midwest!$E:$E,$C25)</f>
        <v/>
      </c>
      <c r="E25" s="13">
        <f>SUMIFS(Midwest!$H:$H,Midwest!$E:$E,$C25)</f>
        <v/>
      </c>
      <c r="F25" s="12">
        <f>SUMIFS(Midwest!$I:$I,Midwest!$E:$E,$C25)</f>
        <v/>
      </c>
      <c r="G25" s="13">
        <f>IFERROR($E25/$F25,"")</f>
        <v/>
      </c>
      <c r="H25" s="12">
        <f>COUNTIFS(Midwest!$E:$E,$C25,Midwest!$N:$N,"Yes")</f>
        <v/>
      </c>
      <c r="I25" s="14">
        <f>IFERROR($E25/$E$57,0)</f>
        <v/>
      </c>
      <c r="J25" s="9">
        <f>HYPERLINK("#Midwest!A1","Open Midwest")</f>
        <v/>
      </c>
    </row>
    <row r="26">
      <c r="A26" t="inlineStr">
        <is>
          <t>South</t>
        </is>
      </c>
      <c r="B26" t="inlineStr">
        <is>
          <t>Alabama</t>
        </is>
      </c>
      <c r="C26" t="inlineStr">
        <is>
          <t>AL</t>
        </is>
      </c>
      <c r="D26" s="12">
        <f>COUNTIFS(South!$E:$E,$C26)</f>
        <v/>
      </c>
      <c r="E26" s="13">
        <f>SUMIFS(South!$H:$H,South!$E:$E,$C26)</f>
        <v/>
      </c>
      <c r="F26" s="12">
        <f>SUMIFS(South!$I:$I,South!$E:$E,$C26)</f>
        <v/>
      </c>
      <c r="G26" s="13">
        <f>IFERROR($E26/$F26,"")</f>
        <v/>
      </c>
      <c r="H26" s="12">
        <f>COUNTIFS(South!$E:$E,$C26,South!$N:$N,"Yes")</f>
        <v/>
      </c>
      <c r="I26" s="14">
        <f>IFERROR($E26/$E$57,0)</f>
        <v/>
      </c>
      <c r="J26" s="9">
        <f>HYPERLINK("#South!A1","Open South")</f>
        <v/>
      </c>
    </row>
    <row r="27">
      <c r="A27" t="inlineStr">
        <is>
          <t>South</t>
        </is>
      </c>
      <c r="B27" t="inlineStr">
        <is>
          <t>Arkansas</t>
        </is>
      </c>
      <c r="C27" t="inlineStr">
        <is>
          <t>AR</t>
        </is>
      </c>
      <c r="D27" s="12">
        <f>COUNTIFS(South!$E:$E,$C27)</f>
        <v/>
      </c>
      <c r="E27" s="13">
        <f>SUMIFS(South!$H:$H,South!$E:$E,$C27)</f>
        <v/>
      </c>
      <c r="F27" s="12">
        <f>SUMIFS(South!$I:$I,South!$E:$E,$C27)</f>
        <v/>
      </c>
      <c r="G27" s="13">
        <f>IFERROR($E27/$F27,"")</f>
        <v/>
      </c>
      <c r="H27" s="12">
        <f>COUNTIFS(South!$E:$E,$C27,South!$N:$N,"Yes")</f>
        <v/>
      </c>
      <c r="I27" s="14">
        <f>IFERROR($E27/$E$57,0)</f>
        <v/>
      </c>
      <c r="J27" s="9">
        <f>HYPERLINK("#South!A1","Open South")</f>
        <v/>
      </c>
    </row>
    <row r="28">
      <c r="A28" t="inlineStr">
        <is>
          <t>South</t>
        </is>
      </c>
      <c r="B28" t="inlineStr">
        <is>
          <t>Delaware</t>
        </is>
      </c>
      <c r="C28" t="inlineStr">
        <is>
          <t>DE</t>
        </is>
      </c>
      <c r="D28" s="12">
        <f>COUNTIFS(South!$E:$E,$C28)</f>
        <v/>
      </c>
      <c r="E28" s="13">
        <f>SUMIFS(South!$H:$H,South!$E:$E,$C28)</f>
        <v/>
      </c>
      <c r="F28" s="12">
        <f>SUMIFS(South!$I:$I,South!$E:$E,$C28)</f>
        <v/>
      </c>
      <c r="G28" s="13">
        <f>IFERROR($E28/$F28,"")</f>
        <v/>
      </c>
      <c r="H28" s="12">
        <f>COUNTIFS(South!$E:$E,$C28,South!$N:$N,"Yes")</f>
        <v/>
      </c>
      <c r="I28" s="14">
        <f>IFERROR($E28/$E$57,0)</f>
        <v/>
      </c>
      <c r="J28" s="9">
        <f>HYPERLINK("#South!A1","Open South")</f>
        <v/>
      </c>
    </row>
    <row r="29">
      <c r="A29" t="inlineStr">
        <is>
          <t>South</t>
        </is>
      </c>
      <c r="B29" t="inlineStr">
        <is>
          <t>District of Columbia</t>
        </is>
      </c>
      <c r="C29" t="inlineStr">
        <is>
          <t>DC</t>
        </is>
      </c>
      <c r="D29" s="12">
        <f>COUNTIFS(South!$E:$E,$C29)</f>
        <v/>
      </c>
      <c r="E29" s="13">
        <f>SUMIFS(South!$H:$H,South!$E:$E,$C29)</f>
        <v/>
      </c>
      <c r="F29" s="12">
        <f>SUMIFS(South!$I:$I,South!$E:$E,$C29)</f>
        <v/>
      </c>
      <c r="G29" s="13">
        <f>IFERROR($E29/$F29,"")</f>
        <v/>
      </c>
      <c r="H29" s="12">
        <f>COUNTIFS(South!$E:$E,$C29,South!$N:$N,"Yes")</f>
        <v/>
      </c>
      <c r="I29" s="14">
        <f>IFERROR($E29/$E$57,0)</f>
        <v/>
      </c>
      <c r="J29" s="9">
        <f>HYPERLINK("#South!A1","Open South")</f>
        <v/>
      </c>
    </row>
    <row r="30">
      <c r="A30" t="inlineStr">
        <is>
          <t>South</t>
        </is>
      </c>
      <c r="B30" t="inlineStr">
        <is>
          <t>Florida</t>
        </is>
      </c>
      <c r="C30" t="inlineStr">
        <is>
          <t>FL</t>
        </is>
      </c>
      <c r="D30" s="12">
        <f>COUNTIFS(South!$E:$E,$C30)</f>
        <v/>
      </c>
      <c r="E30" s="13">
        <f>SUMIFS(South!$H:$H,South!$E:$E,$C30)</f>
        <v/>
      </c>
      <c r="F30" s="12">
        <f>SUMIFS(South!$I:$I,South!$E:$E,$C30)</f>
        <v/>
      </c>
      <c r="G30" s="13">
        <f>IFERROR($E30/$F30,"")</f>
        <v/>
      </c>
      <c r="H30" s="12">
        <f>COUNTIFS(South!$E:$E,$C30,South!$N:$N,"Yes")</f>
        <v/>
      </c>
      <c r="I30" s="14">
        <f>IFERROR($E30/$E$57,0)</f>
        <v/>
      </c>
      <c r="J30" s="9">
        <f>HYPERLINK("#South!A1","Open South")</f>
        <v/>
      </c>
    </row>
    <row r="31">
      <c r="A31" t="inlineStr">
        <is>
          <t>South</t>
        </is>
      </c>
      <c r="B31" t="inlineStr">
        <is>
          <t>Georgia</t>
        </is>
      </c>
      <c r="C31" t="inlineStr">
        <is>
          <t>GA</t>
        </is>
      </c>
      <c r="D31" s="12">
        <f>COUNTIFS(South!$E:$E,$C31)</f>
        <v/>
      </c>
      <c r="E31" s="13">
        <f>SUMIFS(South!$H:$H,South!$E:$E,$C31)</f>
        <v/>
      </c>
      <c r="F31" s="12">
        <f>SUMIFS(South!$I:$I,South!$E:$E,$C31)</f>
        <v/>
      </c>
      <c r="G31" s="13">
        <f>IFERROR($E31/$F31,"")</f>
        <v/>
      </c>
      <c r="H31" s="12">
        <f>COUNTIFS(South!$E:$E,$C31,South!$N:$N,"Yes")</f>
        <v/>
      </c>
      <c r="I31" s="14">
        <f>IFERROR($E31/$E$57,0)</f>
        <v/>
      </c>
      <c r="J31" s="9">
        <f>HYPERLINK("#South!A1","Open South")</f>
        <v/>
      </c>
    </row>
    <row r="32">
      <c r="A32" t="inlineStr">
        <is>
          <t>South</t>
        </is>
      </c>
      <c r="B32" t="inlineStr">
        <is>
          <t>Kentucky</t>
        </is>
      </c>
      <c r="C32" t="inlineStr">
        <is>
          <t>KY</t>
        </is>
      </c>
      <c r="D32" s="12">
        <f>COUNTIFS(South!$E:$E,$C32)</f>
        <v/>
      </c>
      <c r="E32" s="13">
        <f>SUMIFS(South!$H:$H,South!$E:$E,$C32)</f>
        <v/>
      </c>
      <c r="F32" s="12">
        <f>SUMIFS(South!$I:$I,South!$E:$E,$C32)</f>
        <v/>
      </c>
      <c r="G32" s="13">
        <f>IFERROR($E32/$F32,"")</f>
        <v/>
      </c>
      <c r="H32" s="12">
        <f>COUNTIFS(South!$E:$E,$C32,South!$N:$N,"Yes")</f>
        <v/>
      </c>
      <c r="I32" s="14">
        <f>IFERROR($E32/$E$57,0)</f>
        <v/>
      </c>
      <c r="J32" s="9">
        <f>HYPERLINK("#South!A1","Open South")</f>
        <v/>
      </c>
    </row>
    <row r="33">
      <c r="A33" t="inlineStr">
        <is>
          <t>South</t>
        </is>
      </c>
      <c r="B33" t="inlineStr">
        <is>
          <t>Louisiana</t>
        </is>
      </c>
      <c r="C33" t="inlineStr">
        <is>
          <t>LA</t>
        </is>
      </c>
      <c r="D33" s="12">
        <f>COUNTIFS(South!$E:$E,$C33)</f>
        <v/>
      </c>
      <c r="E33" s="13">
        <f>SUMIFS(South!$H:$H,South!$E:$E,$C33)</f>
        <v/>
      </c>
      <c r="F33" s="12">
        <f>SUMIFS(South!$I:$I,South!$E:$E,$C33)</f>
        <v/>
      </c>
      <c r="G33" s="13">
        <f>IFERROR($E33/$F33,"")</f>
        <v/>
      </c>
      <c r="H33" s="12">
        <f>COUNTIFS(South!$E:$E,$C33,South!$N:$N,"Yes")</f>
        <v/>
      </c>
      <c r="I33" s="14">
        <f>IFERROR($E33/$E$57,0)</f>
        <v/>
      </c>
      <c r="J33" s="9">
        <f>HYPERLINK("#South!A1","Open South")</f>
        <v/>
      </c>
    </row>
    <row r="34">
      <c r="A34" t="inlineStr">
        <is>
          <t>South</t>
        </is>
      </c>
      <c r="B34" t="inlineStr">
        <is>
          <t>Maryland</t>
        </is>
      </c>
      <c r="C34" t="inlineStr">
        <is>
          <t>MD</t>
        </is>
      </c>
      <c r="D34" s="12">
        <f>COUNTIFS(South!$E:$E,$C34)</f>
        <v/>
      </c>
      <c r="E34" s="13">
        <f>SUMIFS(South!$H:$H,South!$E:$E,$C34)</f>
        <v/>
      </c>
      <c r="F34" s="12">
        <f>SUMIFS(South!$I:$I,South!$E:$E,$C34)</f>
        <v/>
      </c>
      <c r="G34" s="13">
        <f>IFERROR($E34/$F34,"")</f>
        <v/>
      </c>
      <c r="H34" s="12">
        <f>COUNTIFS(South!$E:$E,$C34,South!$N:$N,"Yes")</f>
        <v/>
      </c>
      <c r="I34" s="14">
        <f>IFERROR($E34/$E$57,0)</f>
        <v/>
      </c>
      <c r="J34" s="9">
        <f>HYPERLINK("#South!A1","Open South")</f>
        <v/>
      </c>
    </row>
    <row r="35">
      <c r="A35" t="inlineStr">
        <is>
          <t>South</t>
        </is>
      </c>
      <c r="B35" t="inlineStr">
        <is>
          <t>Mississippi</t>
        </is>
      </c>
      <c r="C35" t="inlineStr">
        <is>
          <t>MS</t>
        </is>
      </c>
      <c r="D35" s="12">
        <f>COUNTIFS(South!$E:$E,$C35)</f>
        <v/>
      </c>
      <c r="E35" s="13">
        <f>SUMIFS(South!$H:$H,South!$E:$E,$C35)</f>
        <v/>
      </c>
      <c r="F35" s="12">
        <f>SUMIFS(South!$I:$I,South!$E:$E,$C35)</f>
        <v/>
      </c>
      <c r="G35" s="13">
        <f>IFERROR($E35/$F35,"")</f>
        <v/>
      </c>
      <c r="H35" s="12">
        <f>COUNTIFS(South!$E:$E,$C35,South!$N:$N,"Yes")</f>
        <v/>
      </c>
      <c r="I35" s="14">
        <f>IFERROR($E35/$E$57,0)</f>
        <v/>
      </c>
      <c r="J35" s="9">
        <f>HYPERLINK("#South!A1","Open South")</f>
        <v/>
      </c>
    </row>
    <row r="36">
      <c r="A36" t="inlineStr">
        <is>
          <t>South</t>
        </is>
      </c>
      <c r="B36" t="inlineStr">
        <is>
          <t>North Carolina</t>
        </is>
      </c>
      <c r="C36" t="inlineStr">
        <is>
          <t>NC</t>
        </is>
      </c>
      <c r="D36" s="12">
        <f>COUNTIFS(South!$E:$E,$C36)</f>
        <v/>
      </c>
      <c r="E36" s="13">
        <f>SUMIFS(South!$H:$H,South!$E:$E,$C36)</f>
        <v/>
      </c>
      <c r="F36" s="12">
        <f>SUMIFS(South!$I:$I,South!$E:$E,$C36)</f>
        <v/>
      </c>
      <c r="G36" s="13">
        <f>IFERROR($E36/$F36,"")</f>
        <v/>
      </c>
      <c r="H36" s="12">
        <f>COUNTIFS(South!$E:$E,$C36,South!$N:$N,"Yes")</f>
        <v/>
      </c>
      <c r="I36" s="14">
        <f>IFERROR($E36/$E$57,0)</f>
        <v/>
      </c>
      <c r="J36" s="9">
        <f>HYPERLINK("#South!A1","Open South")</f>
        <v/>
      </c>
    </row>
    <row r="37">
      <c r="A37" t="inlineStr">
        <is>
          <t>South</t>
        </is>
      </c>
      <c r="B37" t="inlineStr">
        <is>
          <t>Oklahoma</t>
        </is>
      </c>
      <c r="C37" t="inlineStr">
        <is>
          <t>OK</t>
        </is>
      </c>
      <c r="D37" s="12">
        <f>COUNTIFS(South!$E:$E,$C37)</f>
        <v/>
      </c>
      <c r="E37" s="13">
        <f>SUMIFS(South!$H:$H,South!$E:$E,$C37)</f>
        <v/>
      </c>
      <c r="F37" s="12">
        <f>SUMIFS(South!$I:$I,South!$E:$E,$C37)</f>
        <v/>
      </c>
      <c r="G37" s="13">
        <f>IFERROR($E37/$F37,"")</f>
        <v/>
      </c>
      <c r="H37" s="12">
        <f>COUNTIFS(South!$E:$E,$C37,South!$N:$N,"Yes")</f>
        <v/>
      </c>
      <c r="I37" s="14">
        <f>IFERROR($E37/$E$57,0)</f>
        <v/>
      </c>
      <c r="J37" s="9">
        <f>HYPERLINK("#South!A1","Open South")</f>
        <v/>
      </c>
    </row>
    <row r="38">
      <c r="A38" t="inlineStr">
        <is>
          <t>South</t>
        </is>
      </c>
      <c r="B38" t="inlineStr">
        <is>
          <t>South Carolina</t>
        </is>
      </c>
      <c r="C38" t="inlineStr">
        <is>
          <t>SC</t>
        </is>
      </c>
      <c r="D38" s="12">
        <f>COUNTIFS(South!$E:$E,$C38)</f>
        <v/>
      </c>
      <c r="E38" s="13">
        <f>SUMIFS(South!$H:$H,South!$E:$E,$C38)</f>
        <v/>
      </c>
      <c r="F38" s="12">
        <f>SUMIFS(South!$I:$I,South!$E:$E,$C38)</f>
        <v/>
      </c>
      <c r="G38" s="13">
        <f>IFERROR($E38/$F38,"")</f>
        <v/>
      </c>
      <c r="H38" s="12">
        <f>COUNTIFS(South!$E:$E,$C38,South!$N:$N,"Yes")</f>
        <v/>
      </c>
      <c r="I38" s="14">
        <f>IFERROR($E38/$E$57,0)</f>
        <v/>
      </c>
      <c r="J38" s="9">
        <f>HYPERLINK("#South!A1","Open South")</f>
        <v/>
      </c>
    </row>
    <row r="39">
      <c r="A39" t="inlineStr">
        <is>
          <t>South</t>
        </is>
      </c>
      <c r="B39" t="inlineStr">
        <is>
          <t>Tennessee</t>
        </is>
      </c>
      <c r="C39" t="inlineStr">
        <is>
          <t>TN</t>
        </is>
      </c>
      <c r="D39" s="12">
        <f>COUNTIFS(South!$E:$E,$C39)</f>
        <v/>
      </c>
      <c r="E39" s="13">
        <f>SUMIFS(South!$H:$H,South!$E:$E,$C39)</f>
        <v/>
      </c>
      <c r="F39" s="12">
        <f>SUMIFS(South!$I:$I,South!$E:$E,$C39)</f>
        <v/>
      </c>
      <c r="G39" s="13">
        <f>IFERROR($E39/$F39,"")</f>
        <v/>
      </c>
      <c r="H39" s="12">
        <f>COUNTIFS(South!$E:$E,$C39,South!$N:$N,"Yes")</f>
        <v/>
      </c>
      <c r="I39" s="14">
        <f>IFERROR($E39/$E$57,0)</f>
        <v/>
      </c>
      <c r="J39" s="9">
        <f>HYPERLINK("#South!A1","Open South")</f>
        <v/>
      </c>
    </row>
    <row r="40">
      <c r="A40" t="inlineStr">
        <is>
          <t>South</t>
        </is>
      </c>
      <c r="B40" t="inlineStr">
        <is>
          <t>Texas</t>
        </is>
      </c>
      <c r="C40" t="inlineStr">
        <is>
          <t>TX</t>
        </is>
      </c>
      <c r="D40" s="12">
        <f>COUNTIFS(South!$E:$E,$C40)</f>
        <v/>
      </c>
      <c r="E40" s="13">
        <f>SUMIFS(South!$H:$H,South!$E:$E,$C40)</f>
        <v/>
      </c>
      <c r="F40" s="12">
        <f>SUMIFS(South!$I:$I,South!$E:$E,$C40)</f>
        <v/>
      </c>
      <c r="G40" s="13">
        <f>IFERROR($E40/$F40,"")</f>
        <v/>
      </c>
      <c r="H40" s="12">
        <f>COUNTIFS(South!$E:$E,$C40,South!$N:$N,"Yes")</f>
        <v/>
      </c>
      <c r="I40" s="14">
        <f>IFERROR($E40/$E$57,0)</f>
        <v/>
      </c>
      <c r="J40" s="9">
        <f>HYPERLINK("#South!A1","Open South")</f>
        <v/>
      </c>
    </row>
    <row r="41">
      <c r="A41" t="inlineStr">
        <is>
          <t>South</t>
        </is>
      </c>
      <c r="B41" t="inlineStr">
        <is>
          <t>Virginia</t>
        </is>
      </c>
      <c r="C41" t="inlineStr">
        <is>
          <t>VA</t>
        </is>
      </c>
      <c r="D41" s="12">
        <f>COUNTIFS(South!$E:$E,$C41)</f>
        <v/>
      </c>
      <c r="E41" s="13">
        <f>SUMIFS(South!$H:$H,South!$E:$E,$C41)</f>
        <v/>
      </c>
      <c r="F41" s="12">
        <f>SUMIFS(South!$I:$I,South!$E:$E,$C41)</f>
        <v/>
      </c>
      <c r="G41" s="13">
        <f>IFERROR($E41/$F41,"")</f>
        <v/>
      </c>
      <c r="H41" s="12">
        <f>COUNTIFS(South!$E:$E,$C41,South!$N:$N,"Yes")</f>
        <v/>
      </c>
      <c r="I41" s="14">
        <f>IFERROR($E41/$E$57,0)</f>
        <v/>
      </c>
      <c r="J41" s="9">
        <f>HYPERLINK("#South!A1","Open South")</f>
        <v/>
      </c>
    </row>
    <row r="42">
      <c r="A42" t="inlineStr">
        <is>
          <t>South</t>
        </is>
      </c>
      <c r="B42" t="inlineStr">
        <is>
          <t>West Virginia</t>
        </is>
      </c>
      <c r="C42" t="inlineStr">
        <is>
          <t>WV</t>
        </is>
      </c>
      <c r="D42" s="12">
        <f>COUNTIFS(South!$E:$E,$C42)</f>
        <v/>
      </c>
      <c r="E42" s="13">
        <f>SUMIFS(South!$H:$H,South!$E:$E,$C42)</f>
        <v/>
      </c>
      <c r="F42" s="12">
        <f>SUMIFS(South!$I:$I,South!$E:$E,$C42)</f>
        <v/>
      </c>
      <c r="G42" s="13">
        <f>IFERROR($E42/$F42,"")</f>
        <v/>
      </c>
      <c r="H42" s="12">
        <f>COUNTIFS(South!$E:$E,$C42,South!$N:$N,"Yes")</f>
        <v/>
      </c>
      <c r="I42" s="14">
        <f>IFERROR($E42/$E$57,0)</f>
        <v/>
      </c>
      <c r="J42" s="9">
        <f>HYPERLINK("#South!A1","Open South")</f>
        <v/>
      </c>
    </row>
    <row r="43">
      <c r="A43" t="inlineStr">
        <is>
          <t>West</t>
        </is>
      </c>
      <c r="B43" t="inlineStr">
        <is>
          <t>Alaska</t>
        </is>
      </c>
      <c r="C43" t="inlineStr">
        <is>
          <t>AK</t>
        </is>
      </c>
      <c r="D43" s="12">
        <f>COUNTIFS(West!$E:$E,$C43)</f>
        <v/>
      </c>
      <c r="E43" s="13">
        <f>SUMIFS(West!$H:$H,West!$E:$E,$C43)</f>
        <v/>
      </c>
      <c r="F43" s="12">
        <f>SUMIFS(West!$I:$I,West!$E:$E,$C43)</f>
        <v/>
      </c>
      <c r="G43" s="13">
        <f>IFERROR($E43/$F43,"")</f>
        <v/>
      </c>
      <c r="H43" s="12">
        <f>COUNTIFS(West!$E:$E,$C43,West!$N:$N,"Yes")</f>
        <v/>
      </c>
      <c r="I43" s="14">
        <f>IFERROR($E43/$E$57,0)</f>
        <v/>
      </c>
      <c r="J43" s="9">
        <f>HYPERLINK("#West!A1","Open West")</f>
        <v/>
      </c>
    </row>
    <row r="44">
      <c r="A44" t="inlineStr">
        <is>
          <t>West</t>
        </is>
      </c>
      <c r="B44" t="inlineStr">
        <is>
          <t>Arizona</t>
        </is>
      </c>
      <c r="C44" t="inlineStr">
        <is>
          <t>AZ</t>
        </is>
      </c>
      <c r="D44" s="12">
        <f>COUNTIFS(West!$E:$E,$C44)</f>
        <v/>
      </c>
      <c r="E44" s="13">
        <f>SUMIFS(West!$H:$H,West!$E:$E,$C44)</f>
        <v/>
      </c>
      <c r="F44" s="12">
        <f>SUMIFS(West!$I:$I,West!$E:$E,$C44)</f>
        <v/>
      </c>
      <c r="G44" s="13">
        <f>IFERROR($E44/$F44,"")</f>
        <v/>
      </c>
      <c r="H44" s="12">
        <f>COUNTIFS(West!$E:$E,$C44,West!$N:$N,"Yes")</f>
        <v/>
      </c>
      <c r="I44" s="14">
        <f>IFERROR($E44/$E$57,0)</f>
        <v/>
      </c>
      <c r="J44" s="9">
        <f>HYPERLINK("#West!A1","Open West")</f>
        <v/>
      </c>
    </row>
    <row r="45">
      <c r="A45" t="inlineStr">
        <is>
          <t>West</t>
        </is>
      </c>
      <c r="B45" t="inlineStr">
        <is>
          <t>California</t>
        </is>
      </c>
      <c r="C45" t="inlineStr">
        <is>
          <t>CA</t>
        </is>
      </c>
      <c r="D45" s="12">
        <f>COUNTIFS(West!$E:$E,$C45)</f>
        <v/>
      </c>
      <c r="E45" s="13">
        <f>SUMIFS(West!$H:$H,West!$E:$E,$C45)</f>
        <v/>
      </c>
      <c r="F45" s="12">
        <f>SUMIFS(West!$I:$I,West!$E:$E,$C45)</f>
        <v/>
      </c>
      <c r="G45" s="13">
        <f>IFERROR($E45/$F45,"")</f>
        <v/>
      </c>
      <c r="H45" s="12">
        <f>COUNTIFS(West!$E:$E,$C45,West!$N:$N,"Yes")</f>
        <v/>
      </c>
      <c r="I45" s="14">
        <f>IFERROR($E45/$E$57,0)</f>
        <v/>
      </c>
      <c r="J45" s="9">
        <f>HYPERLINK("#West!A1","Open West")</f>
        <v/>
      </c>
    </row>
    <row r="46">
      <c r="A46" t="inlineStr">
        <is>
          <t>West</t>
        </is>
      </c>
      <c r="B46" t="inlineStr">
        <is>
          <t>Colorado</t>
        </is>
      </c>
      <c r="C46" t="inlineStr">
        <is>
          <t>CO</t>
        </is>
      </c>
      <c r="D46" s="12">
        <f>COUNTIFS(West!$E:$E,$C46)</f>
        <v/>
      </c>
      <c r="E46" s="13">
        <f>SUMIFS(West!$H:$H,West!$E:$E,$C46)</f>
        <v/>
      </c>
      <c r="F46" s="12">
        <f>SUMIFS(West!$I:$I,West!$E:$E,$C46)</f>
        <v/>
      </c>
      <c r="G46" s="13">
        <f>IFERROR($E46/$F46,"")</f>
        <v/>
      </c>
      <c r="H46" s="12">
        <f>COUNTIFS(West!$E:$E,$C46,West!$N:$N,"Yes")</f>
        <v/>
      </c>
      <c r="I46" s="14">
        <f>IFERROR($E46/$E$57,0)</f>
        <v/>
      </c>
      <c r="J46" s="9">
        <f>HYPERLINK("#West!A1","Open West")</f>
        <v/>
      </c>
    </row>
    <row r="47">
      <c r="A47" t="inlineStr">
        <is>
          <t>West</t>
        </is>
      </c>
      <c r="B47" t="inlineStr">
        <is>
          <t>Hawaii</t>
        </is>
      </c>
      <c r="C47" t="inlineStr">
        <is>
          <t>HI</t>
        </is>
      </c>
      <c r="D47" s="12">
        <f>COUNTIFS(West!$E:$E,$C47)</f>
        <v/>
      </c>
      <c r="E47" s="13">
        <f>SUMIFS(West!$H:$H,West!$E:$E,$C47)</f>
        <v/>
      </c>
      <c r="F47" s="12">
        <f>SUMIFS(West!$I:$I,West!$E:$E,$C47)</f>
        <v/>
      </c>
      <c r="G47" s="13">
        <f>IFERROR($E47/$F47,"")</f>
        <v/>
      </c>
      <c r="H47" s="12">
        <f>COUNTIFS(West!$E:$E,$C47,West!$N:$N,"Yes")</f>
        <v/>
      </c>
      <c r="I47" s="14">
        <f>IFERROR($E47/$E$57,0)</f>
        <v/>
      </c>
      <c r="J47" s="9">
        <f>HYPERLINK("#West!A1","Open West")</f>
        <v/>
      </c>
    </row>
    <row r="48">
      <c r="A48" t="inlineStr">
        <is>
          <t>West</t>
        </is>
      </c>
      <c r="B48" t="inlineStr">
        <is>
          <t>Idaho</t>
        </is>
      </c>
      <c r="C48" t="inlineStr">
        <is>
          <t>ID</t>
        </is>
      </c>
      <c r="D48" s="12">
        <f>COUNTIFS(West!$E:$E,$C48)</f>
        <v/>
      </c>
      <c r="E48" s="13">
        <f>SUMIFS(West!$H:$H,West!$E:$E,$C48)</f>
        <v/>
      </c>
      <c r="F48" s="12">
        <f>SUMIFS(West!$I:$I,West!$E:$E,$C48)</f>
        <v/>
      </c>
      <c r="G48" s="13">
        <f>IFERROR($E48/$F48,"")</f>
        <v/>
      </c>
      <c r="H48" s="12">
        <f>COUNTIFS(West!$E:$E,$C48,West!$N:$N,"Yes")</f>
        <v/>
      </c>
      <c r="I48" s="14">
        <f>IFERROR($E48/$E$57,0)</f>
        <v/>
      </c>
      <c r="J48" s="9">
        <f>HYPERLINK("#West!A1","Open West")</f>
        <v/>
      </c>
    </row>
    <row r="49">
      <c r="A49" t="inlineStr">
        <is>
          <t>West</t>
        </is>
      </c>
      <c r="B49" t="inlineStr">
        <is>
          <t>Montana</t>
        </is>
      </c>
      <c r="C49" t="inlineStr">
        <is>
          <t>MT</t>
        </is>
      </c>
      <c r="D49" s="12">
        <f>COUNTIFS(West!$E:$E,$C49)</f>
        <v/>
      </c>
      <c r="E49" s="13">
        <f>SUMIFS(West!$H:$H,West!$E:$E,$C49)</f>
        <v/>
      </c>
      <c r="F49" s="12">
        <f>SUMIFS(West!$I:$I,West!$E:$E,$C49)</f>
        <v/>
      </c>
      <c r="G49" s="13">
        <f>IFERROR($E49/$F49,"")</f>
        <v/>
      </c>
      <c r="H49" s="12">
        <f>COUNTIFS(West!$E:$E,$C49,West!$N:$N,"Yes")</f>
        <v/>
      </c>
      <c r="I49" s="14">
        <f>IFERROR($E49/$E$57,0)</f>
        <v/>
      </c>
      <c r="J49" s="9">
        <f>HYPERLINK("#West!A1","Open West")</f>
        <v/>
      </c>
    </row>
    <row r="50">
      <c r="A50" t="inlineStr">
        <is>
          <t>West</t>
        </is>
      </c>
      <c r="B50" t="inlineStr">
        <is>
          <t>Nevada</t>
        </is>
      </c>
      <c r="C50" t="inlineStr">
        <is>
          <t>NV</t>
        </is>
      </c>
      <c r="D50" s="12">
        <f>COUNTIFS(West!$E:$E,$C50)</f>
        <v/>
      </c>
      <c r="E50" s="13">
        <f>SUMIFS(West!$H:$H,West!$E:$E,$C50)</f>
        <v/>
      </c>
      <c r="F50" s="12">
        <f>SUMIFS(West!$I:$I,West!$E:$E,$C50)</f>
        <v/>
      </c>
      <c r="G50" s="13">
        <f>IFERROR($E50/$F50,"")</f>
        <v/>
      </c>
      <c r="H50" s="12">
        <f>COUNTIFS(West!$E:$E,$C50,West!$N:$N,"Yes")</f>
        <v/>
      </c>
      <c r="I50" s="14">
        <f>IFERROR($E50/$E$57,0)</f>
        <v/>
      </c>
      <c r="J50" s="9">
        <f>HYPERLINK("#West!A1","Open West")</f>
        <v/>
      </c>
    </row>
    <row r="51">
      <c r="A51" t="inlineStr">
        <is>
          <t>West</t>
        </is>
      </c>
      <c r="B51" t="inlineStr">
        <is>
          <t>New Mexico</t>
        </is>
      </c>
      <c r="C51" t="inlineStr">
        <is>
          <t>NM</t>
        </is>
      </c>
      <c r="D51" s="12">
        <f>COUNTIFS(West!$E:$E,$C51)</f>
        <v/>
      </c>
      <c r="E51" s="13">
        <f>SUMIFS(West!$H:$H,West!$E:$E,$C51)</f>
        <v/>
      </c>
      <c r="F51" s="12">
        <f>SUMIFS(West!$I:$I,West!$E:$E,$C51)</f>
        <v/>
      </c>
      <c r="G51" s="13">
        <f>IFERROR($E51/$F51,"")</f>
        <v/>
      </c>
      <c r="H51" s="12">
        <f>COUNTIFS(West!$E:$E,$C51,West!$N:$N,"Yes")</f>
        <v/>
      </c>
      <c r="I51" s="14">
        <f>IFERROR($E51/$E$57,0)</f>
        <v/>
      </c>
      <c r="J51" s="9">
        <f>HYPERLINK("#West!A1","Open West")</f>
        <v/>
      </c>
    </row>
    <row r="52">
      <c r="A52" t="inlineStr">
        <is>
          <t>West</t>
        </is>
      </c>
      <c r="B52" t="inlineStr">
        <is>
          <t>Oregon</t>
        </is>
      </c>
      <c r="C52" t="inlineStr">
        <is>
          <t>OR</t>
        </is>
      </c>
      <c r="D52" s="12">
        <f>COUNTIFS(West!$E:$E,$C52)</f>
        <v/>
      </c>
      <c r="E52" s="13">
        <f>SUMIFS(West!$H:$H,West!$E:$E,$C52)</f>
        <v/>
      </c>
      <c r="F52" s="12">
        <f>SUMIFS(West!$I:$I,West!$E:$E,$C52)</f>
        <v/>
      </c>
      <c r="G52" s="13">
        <f>IFERROR($E52/$F52,"")</f>
        <v/>
      </c>
      <c r="H52" s="12">
        <f>COUNTIFS(West!$E:$E,$C52,West!$N:$N,"Yes")</f>
        <v/>
      </c>
      <c r="I52" s="14">
        <f>IFERROR($E52/$E$57,0)</f>
        <v/>
      </c>
      <c r="J52" s="9">
        <f>HYPERLINK("#West!A1","Open West")</f>
        <v/>
      </c>
    </row>
    <row r="53">
      <c r="A53" t="inlineStr">
        <is>
          <t>West</t>
        </is>
      </c>
      <c r="B53" t="inlineStr">
        <is>
          <t>Utah</t>
        </is>
      </c>
      <c r="C53" t="inlineStr">
        <is>
          <t>UT</t>
        </is>
      </c>
      <c r="D53" s="12">
        <f>COUNTIFS(West!$E:$E,$C53)</f>
        <v/>
      </c>
      <c r="E53" s="13">
        <f>SUMIFS(West!$H:$H,West!$E:$E,$C53)</f>
        <v/>
      </c>
      <c r="F53" s="12">
        <f>SUMIFS(West!$I:$I,West!$E:$E,$C53)</f>
        <v/>
      </c>
      <c r="G53" s="13">
        <f>IFERROR($E53/$F53,"")</f>
        <v/>
      </c>
      <c r="H53" s="12">
        <f>COUNTIFS(West!$E:$E,$C53,West!$N:$N,"Yes")</f>
        <v/>
      </c>
      <c r="I53" s="14">
        <f>IFERROR($E53/$E$57,0)</f>
        <v/>
      </c>
      <c r="J53" s="9">
        <f>HYPERLINK("#West!A1","Open West")</f>
        <v/>
      </c>
    </row>
    <row r="54">
      <c r="A54" t="inlineStr">
        <is>
          <t>West</t>
        </is>
      </c>
      <c r="B54" t="inlineStr">
        <is>
          <t>Washington</t>
        </is>
      </c>
      <c r="C54" t="inlineStr">
        <is>
          <t>WA</t>
        </is>
      </c>
      <c r="D54" s="12">
        <f>COUNTIFS(West!$E:$E,$C54)</f>
        <v/>
      </c>
      <c r="E54" s="13">
        <f>SUMIFS(West!$H:$H,West!$E:$E,$C54)</f>
        <v/>
      </c>
      <c r="F54" s="12">
        <f>SUMIFS(West!$I:$I,West!$E:$E,$C54)</f>
        <v/>
      </c>
      <c r="G54" s="13">
        <f>IFERROR($E54/$F54,"")</f>
        <v/>
      </c>
      <c r="H54" s="12">
        <f>COUNTIFS(West!$E:$E,$C54,West!$N:$N,"Yes")</f>
        <v/>
      </c>
      <c r="I54" s="14">
        <f>IFERROR($E54/$E$57,0)</f>
        <v/>
      </c>
      <c r="J54" s="9">
        <f>HYPERLINK("#West!A1","Open West")</f>
        <v/>
      </c>
    </row>
    <row r="55">
      <c r="A55" t="inlineStr">
        <is>
          <t>West</t>
        </is>
      </c>
      <c r="B55" t="inlineStr">
        <is>
          <t>Wyoming</t>
        </is>
      </c>
      <c r="C55" t="inlineStr">
        <is>
          <t>WY</t>
        </is>
      </c>
      <c r="D55" s="12">
        <f>COUNTIFS(West!$E:$E,$C55)</f>
        <v/>
      </c>
      <c r="E55" s="13">
        <f>SUMIFS(West!$H:$H,West!$E:$E,$C55)</f>
        <v/>
      </c>
      <c r="F55" s="12">
        <f>SUMIFS(West!$I:$I,West!$E:$E,$C55)</f>
        <v/>
      </c>
      <c r="G55" s="13">
        <f>IFERROR($E55/$F55,"")</f>
        <v/>
      </c>
      <c r="H55" s="12">
        <f>COUNTIFS(West!$E:$E,$C55,West!$N:$N,"Yes")</f>
        <v/>
      </c>
      <c r="I55" s="14">
        <f>IFERROR($E55/$E$57,0)</f>
        <v/>
      </c>
      <c r="J55" s="9">
        <f>HYPERLINK("#West!A1","Open West")</f>
        <v/>
      </c>
    </row>
    <row r="56">
      <c r="A56" t="inlineStr">
        <is>
          <t>Territories</t>
        </is>
      </c>
      <c r="B56" t="inlineStr">
        <is>
          <t>Puerto Rico</t>
        </is>
      </c>
      <c r="C56" t="inlineStr">
        <is>
          <t>PR</t>
        </is>
      </c>
      <c r="D56" s="12">
        <f>COUNTIFS(Territories!$E:$E,$C56)</f>
        <v/>
      </c>
      <c r="E56" s="13">
        <f>SUMIFS(Territories!$H:$H,Territories!$E:$E,$C56)</f>
        <v/>
      </c>
      <c r="F56" s="12">
        <f>SUMIFS(Territories!$I:$I,Territories!$E:$E,$C56)</f>
        <v/>
      </c>
      <c r="G56" s="13">
        <f>IFERROR($E56/$F56,"")</f>
        <v/>
      </c>
      <c r="H56" s="12">
        <f>COUNTIFS(Territories!$E:$E,$C56,Territories!$N:$N,"Yes")</f>
        <v/>
      </c>
      <c r="I56" s="14">
        <f>IFERROR($E56/$E$57,0)</f>
        <v/>
      </c>
      <c r="J56" s="9">
        <f>HYPERLINK("#Territories!A1","Open Territories")</f>
        <v/>
      </c>
    </row>
    <row r="57">
      <c r="A57" s="15" t="n"/>
      <c r="B57" s="16" t="inlineStr">
        <is>
          <t>All states and territories</t>
        </is>
      </c>
      <c r="C57" s="15" t="n"/>
      <c r="D57" s="17">
        <f>SUM(D5:D56)</f>
        <v/>
      </c>
      <c r="E57" s="18">
        <f>SUM(E5:E56)</f>
        <v/>
      </c>
      <c r="F57" s="17">
        <f>SUM(F5:F56)</f>
        <v/>
      </c>
      <c r="G57" s="18">
        <f>IFERROR(E57/F57,"")</f>
        <v/>
      </c>
      <c r="H57" s="17">
        <f>SUM(H5:H56)</f>
        <v/>
      </c>
      <c r="I57" s="19">
        <f>IFERROR(E57/E57,0)</f>
        <v/>
      </c>
      <c r="J57" s="15" t="n"/>
    </row>
    <row r="59">
      <c r="A59" s="10" t="inlineStr">
        <is>
          <t>GrantCue - grantcue.com/blog/list-of-private-foundations-by-state</t>
        </is>
      </c>
      <c r="B59" s="11" t="n"/>
      <c r="C59" s="11" t="n"/>
      <c r="D59" s="11" t="n"/>
      <c r="E59" s="11" t="n"/>
      <c r="F59" s="11" t="n"/>
      <c r="G59" s="11" t="n"/>
      <c r="H59" s="11" t="n"/>
      <c r="I59" s="11" t="n"/>
      <c r="J59" s="11" t="n"/>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Q3197"/>
  <sheetViews>
    <sheetView showGridLines="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6" customWidth="1" min="2" max="2"/>
    <col width="12" customWidth="1" min="3" max="3"/>
    <col width="20" customWidth="1" min="4" max="4"/>
    <col width="6" customWidth="1" min="5" max="5"/>
    <col width="9" customWidth="1" min="6" max="6"/>
    <col width="9" customWidth="1" min="7" max="7"/>
    <col width="17" customWidth="1" min="8" max="8"/>
    <col width="11" customWidth="1" min="9" max="9"/>
    <col width="14" customWidth="1" min="10" max="10"/>
    <col width="14" customWidth="1" min="11" max="11"/>
    <col width="17" customWidth="1" min="12" max="12"/>
    <col width="14" customWidth="1" min="13" max="13"/>
    <col width="15" customWidth="1" min="14" max="14"/>
    <col width="12" customWidth="1" min="15" max="15"/>
    <col width="30" customWidth="1" min="16" max="16"/>
    <col width="52" customWidth="1" min="17" max="17"/>
  </cols>
  <sheetData>
    <row r="1" ht="24" customHeight="1">
      <c r="A1" s="1" t="inlineStr">
        <is>
          <t>Northeast: private foundations by state</t>
        </is>
      </c>
    </row>
    <row r="2">
      <c r="A2" s="2" t="inlineStr">
        <is>
          <t>3,190 foundations across 9 jurisdictions, from IRS Form 990-PF filings as of September 8, 2026. State = where the largest share of the foundation's grant dollars went, not its mailing address. Money columns cover every filing on record; check "Filings on record" before comparing two rows.</t>
        </is>
      </c>
    </row>
    <row r="3" ht="34" customHeight="1">
      <c r="A3" s="6" t="inlineStr">
        <is>
          <t>Rank in state</t>
        </is>
      </c>
      <c r="B3" s="6" t="inlineStr">
        <is>
          <t>Foundation name</t>
        </is>
      </c>
      <c r="C3" s="6" t="inlineStr">
        <is>
          <t>EIN</t>
        </is>
      </c>
      <c r="D3" s="6" t="inlineStr">
        <is>
          <t>State</t>
        </is>
      </c>
      <c r="E3" s="6" t="inlineStr">
        <is>
          <t>State code</t>
        </is>
      </c>
      <c r="F3" s="6" t="inlineStr">
        <is>
          <t>Latest 990-PF year</t>
        </is>
      </c>
      <c r="G3" s="6" t="inlineStr">
        <is>
          <t>Filings on record</t>
        </is>
      </c>
      <c r="H3" s="6" t="inlineStr">
        <is>
          <t>Total grants paid</t>
        </is>
      </c>
      <c r="I3" s="6" t="inlineStr">
        <is>
          <t>Grants paid (line items)</t>
        </is>
      </c>
      <c r="J3" s="6" t="inlineStr">
        <is>
          <t>Median grant</t>
        </is>
      </c>
      <c r="K3" s="6" t="inlineStr">
        <is>
          <t>Average grant</t>
        </is>
      </c>
      <c r="L3" s="6" t="inlineStr">
        <is>
          <t>Largest single grant</t>
        </is>
      </c>
      <c r="M3" s="6" t="inlineStr">
        <is>
          <t>Also funds in</t>
        </is>
      </c>
      <c r="N3" s="6" t="inlineStr">
        <is>
          <t>Accepts unsolicited requests</t>
        </is>
      </c>
      <c r="O3" s="6" t="inlineStr">
        <is>
          <t>Deadlines stated in filing</t>
        </is>
      </c>
      <c r="P3" s="6" t="inlineStr">
        <is>
          <t>Website</t>
        </is>
      </c>
      <c r="Q3" s="6" t="inlineStr">
        <is>
          <t>GrantCue profile</t>
        </is>
      </c>
    </row>
    <row r="4">
      <c r="A4" t="n">
        <v>1</v>
      </c>
      <c r="B4" t="inlineStr">
        <is>
          <t>ALEXION ACCESS FOUNDATION</t>
        </is>
      </c>
      <c r="C4" t="inlineStr">
        <is>
          <t>20-8963321</t>
        </is>
      </c>
      <c r="D4" t="inlineStr">
        <is>
          <t>Connecticut</t>
        </is>
      </c>
      <c r="E4" t="inlineStr">
        <is>
          <t>CT</t>
        </is>
      </c>
      <c r="F4" t="n">
        <v>2025</v>
      </c>
      <c r="G4" t="n">
        <v>2</v>
      </c>
      <c r="H4" s="13" t="n">
        <v>276615109</v>
      </c>
      <c r="I4" s="12" t="n">
        <v>11</v>
      </c>
      <c r="J4" s="13" t="n">
        <v>18133940</v>
      </c>
      <c r="K4" s="13">
        <f>IFERROR($H4/$I4,"")</f>
        <v/>
      </c>
      <c r="L4" s="13" t="n">
        <v>70366296</v>
      </c>
      <c r="N4" t="inlineStr">
        <is>
          <t>Yes</t>
        </is>
      </c>
      <c r="O4" t="inlineStr">
        <is>
          <t>Not stated</t>
        </is>
      </c>
      <c r="Q4" s="9" t="inlineStr">
        <is>
          <t>https://grantcue.com/foundations/alexion-access-foundation-208963321</t>
        </is>
      </c>
    </row>
    <row r="5">
      <c r="A5">
        <f>IF($E5=$E4,$A4+1,1)</f>
        <v/>
      </c>
      <c r="B5" t="inlineStr">
        <is>
          <t>STEVEN &amp; ALEXANDRA COHEN FOUNDATION INC</t>
        </is>
      </c>
      <c r="C5" t="inlineStr">
        <is>
          <t>06-1627638</t>
        </is>
      </c>
      <c r="D5" t="inlineStr">
        <is>
          <t>Connecticut</t>
        </is>
      </c>
      <c r="E5" t="inlineStr">
        <is>
          <t>CT</t>
        </is>
      </c>
      <c r="F5" t="n">
        <v>2024</v>
      </c>
      <c r="G5" t="n">
        <v>1</v>
      </c>
      <c r="H5" s="13" t="n">
        <v>130036842</v>
      </c>
      <c r="I5" s="12" t="n">
        <v>191</v>
      </c>
      <c r="J5" s="13" t="n">
        <v>100000</v>
      </c>
      <c r="K5" s="13">
        <f>IFERROR($H5/$I5,"")</f>
        <v/>
      </c>
      <c r="L5" s="13" t="n">
        <v>51000000</v>
      </c>
      <c r="M5" t="inlineStr">
        <is>
          <t>NY, CA, MD</t>
        </is>
      </c>
      <c r="N5" t="inlineStr">
        <is>
          <t>No</t>
        </is>
      </c>
      <c r="O5" t="inlineStr">
        <is>
          <t>Not stated</t>
        </is>
      </c>
      <c r="Q5" s="9" t="inlineStr">
        <is>
          <t>https://grantcue.com/foundations/steven-and-alexandra-cohen-foundation-inc-061627638</t>
        </is>
      </c>
    </row>
    <row r="6">
      <c r="A6">
        <f>IF($E6=$E5,$A5+1,1)</f>
        <v/>
      </c>
      <c r="B6" t="inlineStr">
        <is>
          <t>ACCENTURE FOUNDATION INC</t>
        </is>
      </c>
      <c r="C6" t="inlineStr">
        <is>
          <t>36-4296414</t>
        </is>
      </c>
      <c r="D6" t="inlineStr">
        <is>
          <t>Connecticut</t>
        </is>
      </c>
      <c r="E6" t="inlineStr">
        <is>
          <t>CT</t>
        </is>
      </c>
      <c r="F6" t="n">
        <v>2024</v>
      </c>
      <c r="G6" t="n">
        <v>2</v>
      </c>
      <c r="H6" s="13" t="n">
        <v>48402447</v>
      </c>
      <c r="I6" s="12" t="n">
        <v>49</v>
      </c>
      <c r="J6" s="13" t="n">
        <v>835000</v>
      </c>
      <c r="K6" s="13">
        <f>IFERROR($H6/$I6,"")</f>
        <v/>
      </c>
      <c r="L6" s="13" t="n">
        <v>4332126</v>
      </c>
      <c r="M6" t="inlineStr">
        <is>
          <t>MD, MA, IL</t>
        </is>
      </c>
      <c r="N6" t="inlineStr">
        <is>
          <t>No</t>
        </is>
      </c>
      <c r="O6" t="inlineStr">
        <is>
          <t>Not stated</t>
        </is>
      </c>
      <c r="Q6" s="9" t="inlineStr">
        <is>
          <t>https://grantcue.com/foundations/accenture-foundation-inc-364296414</t>
        </is>
      </c>
    </row>
    <row r="7">
      <c r="A7">
        <f>IF($E7=$E6,$A6+1,1)</f>
        <v/>
      </c>
      <c r="B7" t="inlineStr">
        <is>
          <t>MELLEN CHARITABLE FDN (FKA TF FDN)</t>
        </is>
      </c>
      <c r="C7" t="inlineStr">
        <is>
          <t>85-3945419</t>
        </is>
      </c>
      <c r="D7" t="inlineStr">
        <is>
          <t>Connecticut</t>
        </is>
      </c>
      <c r="E7" t="inlineStr">
        <is>
          <t>CT</t>
        </is>
      </c>
      <c r="F7" t="n">
        <v>2024</v>
      </c>
      <c r="G7" t="n">
        <v>1</v>
      </c>
      <c r="H7" s="13" t="n">
        <v>35658156</v>
      </c>
      <c r="I7" s="12" t="n">
        <v>17</v>
      </c>
      <c r="J7" s="13" t="n">
        <v>425000</v>
      </c>
      <c r="K7" s="13">
        <f>IFERROR($H7/$I7,"")</f>
        <v/>
      </c>
      <c r="L7" s="13" t="n">
        <v>25047906</v>
      </c>
      <c r="M7" t="inlineStr">
        <is>
          <t>MA, CA, NY</t>
        </is>
      </c>
      <c r="N7" t="inlineStr">
        <is>
          <t>No</t>
        </is>
      </c>
      <c r="O7" t="inlineStr">
        <is>
          <t>Not stated</t>
        </is>
      </c>
      <c r="Q7" s="9" t="inlineStr">
        <is>
          <t>https://grantcue.com/foundations/mellen-charitable-fdn-fka-tf-fdn-c-o-paul-mccoy-family-office-svcs-853945419</t>
        </is>
      </c>
    </row>
    <row r="8">
      <c r="A8">
        <f>IF($E8=$E7,$A7+1,1)</f>
        <v/>
      </c>
      <c r="B8" t="inlineStr">
        <is>
          <t>ELISABETH C DELUCA FOUNDATION INC</t>
        </is>
      </c>
      <c r="C8" t="inlineStr">
        <is>
          <t>30-1214067</t>
        </is>
      </c>
      <c r="D8" t="inlineStr">
        <is>
          <t>Connecticut</t>
        </is>
      </c>
      <c r="E8" t="inlineStr">
        <is>
          <t>CT</t>
        </is>
      </c>
      <c r="F8" t="n">
        <v>2024</v>
      </c>
      <c r="G8" t="n">
        <v>2</v>
      </c>
      <c r="H8" s="13" t="n">
        <v>28298544</v>
      </c>
      <c r="I8" s="12" t="n">
        <v>33</v>
      </c>
      <c r="J8" s="13" t="n">
        <v>150000</v>
      </c>
      <c r="K8" s="13">
        <f>IFERROR($H8/$I8,"")</f>
        <v/>
      </c>
      <c r="L8" s="13" t="n">
        <v>9800000</v>
      </c>
      <c r="M8" t="inlineStr">
        <is>
          <t>CA, MS, IN</t>
        </is>
      </c>
      <c r="N8" t="inlineStr">
        <is>
          <t>No</t>
        </is>
      </c>
      <c r="O8" t="inlineStr">
        <is>
          <t>Not stated</t>
        </is>
      </c>
      <c r="Q8" s="9" t="inlineStr">
        <is>
          <t>https://grantcue.com/foundations/elisabeth-c-deluca-foundation-inc-301214067</t>
        </is>
      </c>
    </row>
    <row r="9">
      <c r="A9">
        <f>IF($E9=$E8,$A8+1,1)</f>
        <v/>
      </c>
      <c r="B9" t="inlineStr">
        <is>
          <t>Windhover Foundation Inc</t>
        </is>
      </c>
      <c r="C9" t="inlineStr">
        <is>
          <t>39-1482470</t>
        </is>
      </c>
      <c r="D9" t="inlineStr">
        <is>
          <t>Connecticut</t>
        </is>
      </c>
      <c r="E9" t="inlineStr">
        <is>
          <t>CT</t>
        </is>
      </c>
      <c r="F9" t="n">
        <v>2024</v>
      </c>
      <c r="G9" t="n">
        <v>1</v>
      </c>
      <c r="H9" s="13" t="n">
        <v>26127288</v>
      </c>
      <c r="I9" s="12" t="n">
        <v>243</v>
      </c>
      <c r="J9" s="13" t="n">
        <v>3000</v>
      </c>
      <c r="K9" s="13">
        <f>IFERROR($H9/$I9,"")</f>
        <v/>
      </c>
      <c r="L9" s="13" t="n">
        <v>22747788</v>
      </c>
      <c r="M9" t="inlineStr">
        <is>
          <t>WI, FL, CA</t>
        </is>
      </c>
      <c r="N9" t="inlineStr">
        <is>
          <t>No</t>
        </is>
      </c>
      <c r="O9" t="inlineStr">
        <is>
          <t>Not stated</t>
        </is>
      </c>
      <c r="Q9" s="9" t="inlineStr">
        <is>
          <t>https://grantcue.com/foundations/windhover-foundation-inc-391482470</t>
        </is>
      </c>
    </row>
    <row r="10">
      <c r="A10">
        <f>IF($E10=$E9,$A9+1,1)</f>
        <v/>
      </c>
      <c r="B10" t="inlineStr">
        <is>
          <t>SEEDLINGS FOUNDATION</t>
        </is>
      </c>
      <c r="C10" t="inlineStr">
        <is>
          <t>04-3600502</t>
        </is>
      </c>
      <c r="D10" t="inlineStr">
        <is>
          <t>Connecticut</t>
        </is>
      </c>
      <c r="E10" t="inlineStr">
        <is>
          <t>CT</t>
        </is>
      </c>
      <c r="F10" t="n">
        <v>2024</v>
      </c>
      <c r="G10" t="n">
        <v>1</v>
      </c>
      <c r="H10" s="13" t="n">
        <v>22576914</v>
      </c>
      <c r="I10" s="12" t="n">
        <v>88</v>
      </c>
      <c r="J10" s="13" t="n">
        <v>122500</v>
      </c>
      <c r="K10" s="13">
        <f>IFERROR($H10/$I10,"")</f>
        <v/>
      </c>
      <c r="L10" s="13" t="n">
        <v>1720000</v>
      </c>
      <c r="M10" t="inlineStr">
        <is>
          <t>DC, NY, IL</t>
        </is>
      </c>
      <c r="N10" t="inlineStr">
        <is>
          <t>No</t>
        </is>
      </c>
      <c r="O10" t="inlineStr">
        <is>
          <t>Not stated</t>
        </is>
      </c>
      <c r="Q10" s="9" t="inlineStr">
        <is>
          <t>https://grantcue.com/foundations/seedlings-foundation-043600502</t>
        </is>
      </c>
    </row>
    <row r="11">
      <c r="A11">
        <f>IF($E11=$E10,$A10+1,1)</f>
        <v/>
      </c>
      <c r="B11" t="inlineStr">
        <is>
          <t>SYNCHRONY FOUNDATION</t>
        </is>
      </c>
      <c r="C11" t="inlineStr">
        <is>
          <t>82-2935158</t>
        </is>
      </c>
      <c r="D11" t="inlineStr">
        <is>
          <t>Connecticut</t>
        </is>
      </c>
      <c r="E11" t="inlineStr">
        <is>
          <t>CT</t>
        </is>
      </c>
      <c r="F11" t="n">
        <v>2024</v>
      </c>
      <c r="G11" t="n">
        <v>1</v>
      </c>
      <c r="H11" s="13" t="n">
        <v>20515652</v>
      </c>
      <c r="I11" s="12" t="n">
        <v>394</v>
      </c>
      <c r="J11" s="13" t="n">
        <v>10000</v>
      </c>
      <c r="K11" s="13">
        <f>IFERROR($H11/$I11,"")</f>
        <v/>
      </c>
      <c r="L11" s="13" t="n">
        <v>2615774</v>
      </c>
      <c r="M11" t="inlineStr">
        <is>
          <t>NY, SC, DC</t>
        </is>
      </c>
      <c r="N11" t="inlineStr">
        <is>
          <t>No</t>
        </is>
      </c>
      <c r="O11" t="inlineStr">
        <is>
          <t>Not stated</t>
        </is>
      </c>
      <c r="Q11" s="9" t="inlineStr">
        <is>
          <t>https://grantcue.com/foundations/synchrony-foundation-822935158</t>
        </is>
      </c>
    </row>
    <row r="12">
      <c r="A12">
        <f>IF($E12=$E11,$A11+1,1)</f>
        <v/>
      </c>
      <c r="B12" t="inlineStr">
        <is>
          <t>TMT Charitable Foundation Inc</t>
        </is>
      </c>
      <c r="C12" t="inlineStr">
        <is>
          <t>47-2566660</t>
        </is>
      </c>
      <c r="D12" t="inlineStr">
        <is>
          <t>Connecticut</t>
        </is>
      </c>
      <c r="E12" t="inlineStr">
        <is>
          <t>CT</t>
        </is>
      </c>
      <c r="F12" t="n">
        <v>2024</v>
      </c>
      <c r="G12" t="n">
        <v>1</v>
      </c>
      <c r="H12" s="13" t="n">
        <v>16883307</v>
      </c>
      <c r="I12" s="12" t="n">
        <v>19</v>
      </c>
      <c r="J12" s="13" t="n">
        <v>75000</v>
      </c>
      <c r="K12" s="13">
        <f>IFERROR($H12/$I12,"")</f>
        <v/>
      </c>
      <c r="L12" s="13" t="n">
        <v>9591507</v>
      </c>
      <c r="M12" t="inlineStr">
        <is>
          <t>NH, NY, OR</t>
        </is>
      </c>
      <c r="N12" t="inlineStr">
        <is>
          <t>No</t>
        </is>
      </c>
      <c r="O12" t="inlineStr">
        <is>
          <t>Not stated</t>
        </is>
      </c>
      <c r="Q12" s="9" t="inlineStr">
        <is>
          <t>https://grantcue.com/foundations/tmt-charitable-foundation-inc-472566660</t>
        </is>
      </c>
    </row>
    <row r="13">
      <c r="A13">
        <f>IF($E13=$E12,$A12+1,1)</f>
        <v/>
      </c>
      <c r="B13" t="inlineStr">
        <is>
          <t>BAXTER INTERNATIONAL FOUNDATION</t>
        </is>
      </c>
      <c r="C13" t="inlineStr">
        <is>
          <t>36-3159396</t>
        </is>
      </c>
      <c r="D13" t="inlineStr">
        <is>
          <t>Connecticut</t>
        </is>
      </c>
      <c r="E13" t="inlineStr">
        <is>
          <t>CT</t>
        </is>
      </c>
      <c r="F13" t="n">
        <v>2024</v>
      </c>
      <c r="G13" t="n">
        <v>1</v>
      </c>
      <c r="H13" s="13" t="n">
        <v>13712224</v>
      </c>
      <c r="I13" s="12" t="n">
        <v>1300</v>
      </c>
      <c r="J13" s="13" t="n">
        <v>212</v>
      </c>
      <c r="K13" s="13">
        <f>IFERROR($H13/$I13,"")</f>
        <v/>
      </c>
      <c r="L13" s="13" t="n">
        <v>2550000</v>
      </c>
      <c r="M13" t="inlineStr">
        <is>
          <t>IL, TX, AL</t>
        </is>
      </c>
      <c r="N13" t="inlineStr">
        <is>
          <t>No</t>
        </is>
      </c>
      <c r="O13" t="inlineStr">
        <is>
          <t>Not stated</t>
        </is>
      </c>
      <c r="Q13" s="9" t="inlineStr">
        <is>
          <t>https://grantcue.com/foundations/baxter-international-foundation-363159396</t>
        </is>
      </c>
    </row>
    <row r="14">
      <c r="A14">
        <f>IF($E14=$E13,$A13+1,1)</f>
        <v/>
      </c>
      <c r="B14" t="inlineStr">
        <is>
          <t>JEAN AND DAVID W WALLACE FOUNDATION INC</t>
        </is>
      </c>
      <c r="C14" t="inlineStr">
        <is>
          <t>06-1626691</t>
        </is>
      </c>
      <c r="D14" t="inlineStr">
        <is>
          <t>Connecticut</t>
        </is>
      </c>
      <c r="E14" t="inlineStr">
        <is>
          <t>CT</t>
        </is>
      </c>
      <c r="F14" t="n">
        <v>2025</v>
      </c>
      <c r="G14" t="n">
        <v>2</v>
      </c>
      <c r="H14" s="13" t="n">
        <v>12580000</v>
      </c>
      <c r="I14" s="12" t="n">
        <v>34</v>
      </c>
      <c r="J14" s="13" t="n">
        <v>100000</v>
      </c>
      <c r="K14" s="13">
        <f>IFERROR($H14/$I14,"")</f>
        <v/>
      </c>
      <c r="L14" s="13" t="n">
        <v>1500000</v>
      </c>
      <c r="M14" t="inlineStr">
        <is>
          <t>RI, MA, NJ</t>
        </is>
      </c>
      <c r="N14" t="inlineStr">
        <is>
          <t>No</t>
        </is>
      </c>
      <c r="O14" t="inlineStr">
        <is>
          <t>Not stated</t>
        </is>
      </c>
      <c r="Q14" s="9" t="inlineStr">
        <is>
          <t>https://grantcue.com/foundations/jean-and-david-w-wallace-foundation-inc-061626691</t>
        </is>
      </c>
    </row>
    <row r="15">
      <c r="A15">
        <f>IF($E15=$E14,$A14+1,1)</f>
        <v/>
      </c>
      <c r="B15" t="inlineStr">
        <is>
          <t>NEWMAN'S OWN FOUNDATION</t>
        </is>
      </c>
      <c r="C15" t="inlineStr">
        <is>
          <t>06-1606588</t>
        </is>
      </c>
      <c r="D15" t="inlineStr">
        <is>
          <t>Connecticut</t>
        </is>
      </c>
      <c r="E15" t="inlineStr">
        <is>
          <t>CT</t>
        </is>
      </c>
      <c r="F15" t="n">
        <v>2024</v>
      </c>
      <c r="G15" t="n">
        <v>1</v>
      </c>
      <c r="H15" s="13" t="n">
        <v>12000000</v>
      </c>
      <c r="I15" s="12" t="n">
        <v>169</v>
      </c>
      <c r="J15" s="13" t="n">
        <v>25000</v>
      </c>
      <c r="K15" s="13">
        <f>IFERROR($H15/$I15,"")</f>
        <v/>
      </c>
      <c r="L15" s="13" t="n">
        <v>3500000</v>
      </c>
      <c r="M15" t="inlineStr">
        <is>
          <t>OR, CA, MN</t>
        </is>
      </c>
      <c r="N15" t="inlineStr">
        <is>
          <t>No</t>
        </is>
      </c>
      <c r="O15" t="inlineStr">
        <is>
          <t>Not stated</t>
        </is>
      </c>
      <c r="Q15" s="9" t="inlineStr">
        <is>
          <t>https://grantcue.com/foundations/newman-s-own-foundation-061606588</t>
        </is>
      </c>
    </row>
    <row r="16">
      <c r="A16">
        <f>IF($E16=$E15,$A15+1,1)</f>
        <v/>
      </c>
      <c r="B16" t="inlineStr">
        <is>
          <t>TRAVELERS FOUNDATION</t>
        </is>
      </c>
      <c r="C16" t="inlineStr">
        <is>
          <t>41-1924256</t>
        </is>
      </c>
      <c r="D16" t="inlineStr">
        <is>
          <t>Connecticut</t>
        </is>
      </c>
      <c r="E16" t="inlineStr">
        <is>
          <t>CT</t>
        </is>
      </c>
      <c r="F16" t="n">
        <v>2025</v>
      </c>
      <c r="G16" t="n">
        <v>2</v>
      </c>
      <c r="H16" s="13" t="n">
        <v>10943526</v>
      </c>
      <c r="I16" s="12" t="n">
        <v>188</v>
      </c>
      <c r="J16" s="13" t="n">
        <v>25000</v>
      </c>
      <c r="K16" s="13">
        <f>IFERROR($H16/$I16,"")</f>
        <v/>
      </c>
      <c r="L16" s="13" t="n">
        <v>1000000</v>
      </c>
      <c r="M16" t="inlineStr">
        <is>
          <t>LA, MN, NY</t>
        </is>
      </c>
      <c r="N16" t="inlineStr">
        <is>
          <t>No</t>
        </is>
      </c>
      <c r="O16" t="inlineStr">
        <is>
          <t>Not stated</t>
        </is>
      </c>
      <c r="Q16" s="9" t="inlineStr">
        <is>
          <t>https://grantcue.com/foundations/travelers-foundation-411924256</t>
        </is>
      </c>
    </row>
    <row r="17">
      <c r="A17">
        <f>IF($E17=$E16,$A16+1,1)</f>
        <v/>
      </c>
      <c r="B17" t="inlineStr">
        <is>
          <t>THE MARTINO FAMILY FOUNDATION</t>
        </is>
      </c>
      <c r="C17" t="inlineStr">
        <is>
          <t>45-6635594</t>
        </is>
      </c>
      <c r="D17" t="inlineStr">
        <is>
          <t>Connecticut</t>
        </is>
      </c>
      <c r="E17" t="inlineStr">
        <is>
          <t>CT</t>
        </is>
      </c>
      <c r="F17" t="n">
        <v>2024</v>
      </c>
      <c r="G17" t="n">
        <v>2</v>
      </c>
      <c r="H17" s="13" t="n">
        <v>10842000</v>
      </c>
      <c r="I17" s="12" t="n">
        <v>32</v>
      </c>
      <c r="J17" s="13" t="n">
        <v>150000</v>
      </c>
      <c r="K17" s="13">
        <f>IFERROR($H17/$I17,"")</f>
        <v/>
      </c>
      <c r="L17" s="13" t="n">
        <v>1200000</v>
      </c>
      <c r="M17" t="inlineStr">
        <is>
          <t>NY, MA, TX</t>
        </is>
      </c>
      <c r="N17" t="inlineStr">
        <is>
          <t>No</t>
        </is>
      </c>
      <c r="O17" t="inlineStr">
        <is>
          <t>Not stated</t>
        </is>
      </c>
      <c r="Q17" s="9" t="inlineStr">
        <is>
          <t>https://grantcue.com/foundations/the-martino-family-foundation-co-michael-e-martino-456635594</t>
        </is>
      </c>
    </row>
    <row r="18">
      <c r="A18">
        <f>IF($E18=$E17,$A17+1,1)</f>
        <v/>
      </c>
      <c r="B18" t="inlineStr">
        <is>
          <t>FRANKE FAMILY CHARITABLE FOUNDATION</t>
        </is>
      </c>
      <c r="C18" t="inlineStr">
        <is>
          <t>36-3662848</t>
        </is>
      </c>
      <c r="D18" t="inlineStr">
        <is>
          <t>Connecticut</t>
        </is>
      </c>
      <c r="E18" t="inlineStr">
        <is>
          <t>CT</t>
        </is>
      </c>
      <c r="F18" t="n">
        <v>2024</v>
      </c>
      <c r="G18" t="n">
        <v>2</v>
      </c>
      <c r="H18" s="13" t="n">
        <v>10437333</v>
      </c>
      <c r="I18" s="12" t="n">
        <v>37</v>
      </c>
      <c r="J18" s="13" t="n">
        <v>50000</v>
      </c>
      <c r="K18" s="13">
        <f>IFERROR($H18/$I18,"")</f>
        <v/>
      </c>
      <c r="L18" s="13" t="n">
        <v>1025000</v>
      </c>
      <c r="M18" t="inlineStr">
        <is>
          <t>KY, IL, NY</t>
        </is>
      </c>
      <c r="N18" t="inlineStr">
        <is>
          <t>No</t>
        </is>
      </c>
      <c r="O18" t="inlineStr">
        <is>
          <t>Not stated</t>
        </is>
      </c>
      <c r="Q18" s="9" t="inlineStr">
        <is>
          <t>https://grantcue.com/foundations/franke-family-charitable-foundation-363662848</t>
        </is>
      </c>
    </row>
    <row r="19">
      <c r="A19">
        <f>IF($E19=$E18,$A18+1,1)</f>
        <v/>
      </c>
      <c r="B19" t="inlineStr">
        <is>
          <t>DONNINI-RUDOLPH FAMILY FOUNDATION</t>
        </is>
      </c>
      <c r="C19" t="inlineStr">
        <is>
          <t>45-5179760</t>
        </is>
      </c>
      <c r="D19" t="inlineStr">
        <is>
          <t>Connecticut</t>
        </is>
      </c>
      <c r="E19" t="inlineStr">
        <is>
          <t>CT</t>
        </is>
      </c>
      <c r="F19" t="n">
        <v>2024</v>
      </c>
      <c r="G19" t="n">
        <v>1</v>
      </c>
      <c r="H19" s="13" t="n">
        <v>10064000</v>
      </c>
      <c r="I19" s="12" t="n">
        <v>24</v>
      </c>
      <c r="J19" s="13" t="n">
        <v>175000</v>
      </c>
      <c r="K19" s="13">
        <f>IFERROR($H19/$I19,"")</f>
        <v/>
      </c>
      <c r="L19" s="13" t="n">
        <v>5000000</v>
      </c>
      <c r="M19" t="inlineStr">
        <is>
          <t>IL, NY, CA</t>
        </is>
      </c>
      <c r="N19" t="inlineStr">
        <is>
          <t>No</t>
        </is>
      </c>
      <c r="O19" t="inlineStr">
        <is>
          <t>Not stated</t>
        </is>
      </c>
      <c r="Q19" s="9" t="inlineStr">
        <is>
          <t>https://grantcue.com/foundations/donnini-rudolph-family-foundation-455179760</t>
        </is>
      </c>
    </row>
    <row r="20">
      <c r="A20">
        <f>IF($E20=$E19,$A19+1,1)</f>
        <v/>
      </c>
      <c r="B20" t="inlineStr">
        <is>
          <t>Mars Snacking Foundation</t>
        </is>
      </c>
      <c r="C20" t="inlineStr">
        <is>
          <t>36-3486958</t>
        </is>
      </c>
      <c r="D20" t="inlineStr">
        <is>
          <t>Connecticut</t>
        </is>
      </c>
      <c r="E20" t="inlineStr">
        <is>
          <t>CT</t>
        </is>
      </c>
      <c r="F20" t="n">
        <v>2025</v>
      </c>
      <c r="G20" t="n">
        <v>2</v>
      </c>
      <c r="H20" s="13" t="n">
        <v>9529010</v>
      </c>
      <c r="I20" s="12" t="n">
        <v>42</v>
      </c>
      <c r="J20" s="13" t="n">
        <v>108862.5</v>
      </c>
      <c r="K20" s="13">
        <f>IFERROR($H20/$I20,"")</f>
        <v/>
      </c>
      <c r="L20" s="13" t="n">
        <v>1740474</v>
      </c>
      <c r="M20" t="inlineStr">
        <is>
          <t>NY, IL, CA</t>
        </is>
      </c>
      <c r="N20" t="inlineStr">
        <is>
          <t>No</t>
        </is>
      </c>
      <c r="O20" t="inlineStr">
        <is>
          <t>Not stated</t>
        </is>
      </c>
      <c r="Q20" s="9" t="inlineStr">
        <is>
          <t>https://grantcue.com/foundations/mars-snacking-foundation-363486958</t>
        </is>
      </c>
    </row>
    <row r="21">
      <c r="A21">
        <f>IF($E21=$E20,$A20+1,1)</f>
        <v/>
      </c>
      <c r="B21" t="inlineStr">
        <is>
          <t>THE HABE FOUNDATION</t>
        </is>
      </c>
      <c r="C21" t="inlineStr">
        <is>
          <t>20-1366114</t>
        </is>
      </c>
      <c r="D21" t="inlineStr">
        <is>
          <t>Connecticut</t>
        </is>
      </c>
      <c r="E21" t="inlineStr">
        <is>
          <t>CT</t>
        </is>
      </c>
      <c r="F21" t="n">
        <v>2025</v>
      </c>
      <c r="G21" t="n">
        <v>2</v>
      </c>
      <c r="H21" s="13" t="n">
        <v>8569661</v>
      </c>
      <c r="I21" s="12" t="n">
        <v>40</v>
      </c>
      <c r="J21" s="13" t="n">
        <v>35428</v>
      </c>
      <c r="K21" s="13">
        <f>IFERROR($H21/$I21,"")</f>
        <v/>
      </c>
      <c r="L21" s="13" t="n">
        <v>5031016</v>
      </c>
      <c r="M21" t="inlineStr">
        <is>
          <t>NY, ME, CA</t>
        </is>
      </c>
      <c r="N21" t="inlineStr">
        <is>
          <t>No</t>
        </is>
      </c>
      <c r="O21" t="inlineStr">
        <is>
          <t>Not stated</t>
        </is>
      </c>
      <c r="Q21" s="9" t="inlineStr">
        <is>
          <t>https://grantcue.com/foundations/the-habe-foundation-201366114</t>
        </is>
      </c>
    </row>
    <row r="22">
      <c r="A22">
        <f>IF($E22=$E21,$A21+1,1)</f>
        <v/>
      </c>
      <c r="B22" t="inlineStr">
        <is>
          <t>The Bauer Family Foundation Inc</t>
        </is>
      </c>
      <c r="C22" t="inlineStr">
        <is>
          <t>58-1861919</t>
        </is>
      </c>
      <c r="D22" t="inlineStr">
        <is>
          <t>Connecticut</t>
        </is>
      </c>
      <c r="E22" t="inlineStr">
        <is>
          <t>CT</t>
        </is>
      </c>
      <c r="F22" t="n">
        <v>2025</v>
      </c>
      <c r="G22" t="n">
        <v>2</v>
      </c>
      <c r="H22" s="13" t="n">
        <v>8352000</v>
      </c>
      <c r="I22" s="12" t="n">
        <v>69</v>
      </c>
      <c r="J22" s="13" t="n">
        <v>50000</v>
      </c>
      <c r="K22" s="13">
        <f>IFERROR($H22/$I22,"")</f>
        <v/>
      </c>
      <c r="L22" s="13" t="n">
        <v>1275000</v>
      </c>
      <c r="M22" t="inlineStr">
        <is>
          <t>WI, CA, MO</t>
        </is>
      </c>
      <c r="N22" t="inlineStr">
        <is>
          <t>No</t>
        </is>
      </c>
      <c r="O22" t="inlineStr">
        <is>
          <t>Not stated</t>
        </is>
      </c>
      <c r="Q22" s="9" t="inlineStr">
        <is>
          <t>https://grantcue.com/foundations/the-bauer-family-foundation-inc-581861919</t>
        </is>
      </c>
    </row>
    <row r="23">
      <c r="A23">
        <f>IF($E23=$E22,$A22+1,1)</f>
        <v/>
      </c>
      <c r="B23" t="inlineStr">
        <is>
          <t>The Tudor Foundation Inc</t>
        </is>
      </c>
      <c r="C23" t="inlineStr">
        <is>
          <t>06-1502288</t>
        </is>
      </c>
      <c r="D23" t="inlineStr">
        <is>
          <t>Connecticut</t>
        </is>
      </c>
      <c r="E23" t="inlineStr">
        <is>
          <t>CT</t>
        </is>
      </c>
      <c r="F23" t="n">
        <v>2025</v>
      </c>
      <c r="G23" t="n">
        <v>2</v>
      </c>
      <c r="H23" s="13" t="n">
        <v>8348790</v>
      </c>
      <c r="I23" s="12" t="n">
        <v>176</v>
      </c>
      <c r="J23" s="13" t="n">
        <v>15000</v>
      </c>
      <c r="K23" s="13">
        <f>IFERROR($H23/$I23,"")</f>
        <v/>
      </c>
      <c r="L23" s="13" t="n">
        <v>1125000</v>
      </c>
      <c r="M23" t="inlineStr">
        <is>
          <t>NY, VA, FL</t>
        </is>
      </c>
      <c r="N23" t="inlineStr">
        <is>
          <t>No</t>
        </is>
      </c>
      <c r="O23" t="inlineStr">
        <is>
          <t>Not stated</t>
        </is>
      </c>
      <c r="Q23" s="9" t="inlineStr">
        <is>
          <t>https://grantcue.com/foundations/the-tudor-foundation-inc-061502288</t>
        </is>
      </c>
    </row>
    <row r="24">
      <c r="A24">
        <f>IF($E24=$E23,$A23+1,1)</f>
        <v/>
      </c>
      <c r="B24" t="inlineStr">
        <is>
          <t>CAROL AND GENE LUDWIG FAMILY FOUNDATION</t>
        </is>
      </c>
      <c r="C24" t="inlineStr">
        <is>
          <t>56-2305290</t>
        </is>
      </c>
      <c r="D24" t="inlineStr">
        <is>
          <t>Connecticut</t>
        </is>
      </c>
      <c r="E24" t="inlineStr">
        <is>
          <t>CT</t>
        </is>
      </c>
      <c r="F24" t="n">
        <v>2024</v>
      </c>
      <c r="G24" t="n">
        <v>1</v>
      </c>
      <c r="H24" s="13" t="n">
        <v>8161375</v>
      </c>
      <c r="I24" s="12" t="n">
        <v>51</v>
      </c>
      <c r="J24" s="13" t="n">
        <v>25000</v>
      </c>
      <c r="K24" s="13">
        <f>IFERROR($H24/$I24,"")</f>
        <v/>
      </c>
      <c r="L24" s="13" t="n">
        <v>3000000</v>
      </c>
      <c r="M24" t="inlineStr">
        <is>
          <t>MA, CA, NY</t>
        </is>
      </c>
      <c r="N24" t="inlineStr">
        <is>
          <t>No</t>
        </is>
      </c>
      <c r="O24" t="inlineStr">
        <is>
          <t>Not stated</t>
        </is>
      </c>
      <c r="Q24" s="9" t="inlineStr">
        <is>
          <t>https://grantcue.com/foundations/carol-and-gene-ludwig-family-foundation-562305290</t>
        </is>
      </c>
    </row>
    <row r="25">
      <c r="A25">
        <f>IF($E25=$E24,$A24+1,1)</f>
        <v/>
      </c>
      <c r="B25" t="inlineStr">
        <is>
          <t>THE SCRIPPS FAMILY FUND FOR EDUCATION AND THE ARTS</t>
        </is>
      </c>
      <c r="C25" t="inlineStr">
        <is>
          <t>47-2630731</t>
        </is>
      </c>
      <c r="D25" t="inlineStr">
        <is>
          <t>Connecticut</t>
        </is>
      </c>
      <c r="E25" t="inlineStr">
        <is>
          <t>CT</t>
        </is>
      </c>
      <c r="F25" t="n">
        <v>2025</v>
      </c>
      <c r="G25" t="n">
        <v>2</v>
      </c>
      <c r="H25" s="13" t="n">
        <v>7611021</v>
      </c>
      <c r="I25" s="12" t="n">
        <v>488</v>
      </c>
      <c r="J25" s="13" t="n">
        <v>7000</v>
      </c>
      <c r="K25" s="13">
        <f>IFERROR($H25/$I25,"")</f>
        <v/>
      </c>
      <c r="L25" s="13" t="n">
        <v>1000000</v>
      </c>
      <c r="M25" t="inlineStr">
        <is>
          <t>NY, DC, VT</t>
        </is>
      </c>
      <c r="N25" t="inlineStr">
        <is>
          <t>No</t>
        </is>
      </c>
      <c r="O25" t="inlineStr">
        <is>
          <t>Not stated</t>
        </is>
      </c>
      <c r="Q25" s="9" t="inlineStr">
        <is>
          <t>https://grantcue.com/foundations/the-scripps-family-fund-for-education-and-the-arts-472630731</t>
        </is>
      </c>
    </row>
    <row r="26">
      <c r="A26">
        <f>IF($E26=$E25,$A25+1,1)</f>
        <v/>
      </c>
      <c r="B26" t="inlineStr">
        <is>
          <t>THE RAETHER FAMILY CHARITABLE TRUST</t>
        </is>
      </c>
      <c r="C26" t="inlineStr">
        <is>
          <t>13-6855420</t>
        </is>
      </c>
      <c r="D26" t="inlineStr">
        <is>
          <t>Connecticut</t>
        </is>
      </c>
      <c r="E26" t="inlineStr">
        <is>
          <t>CT</t>
        </is>
      </c>
      <c r="F26" t="n">
        <v>2023</v>
      </c>
      <c r="G26" t="n">
        <v>1</v>
      </c>
      <c r="H26" s="13" t="n">
        <v>7256142</v>
      </c>
      <c r="I26" s="12" t="n">
        <v>62</v>
      </c>
      <c r="J26" s="13" t="n">
        <v>5000</v>
      </c>
      <c r="K26" s="13">
        <f>IFERROR($H26/$I26,"")</f>
        <v/>
      </c>
      <c r="L26" s="13" t="n">
        <v>3469696</v>
      </c>
      <c r="M26" t="inlineStr">
        <is>
          <t>NH, NY, UT</t>
        </is>
      </c>
      <c r="N26" t="inlineStr">
        <is>
          <t>No</t>
        </is>
      </c>
      <c r="O26" t="inlineStr">
        <is>
          <t>Not stated</t>
        </is>
      </c>
      <c r="Q26" s="9" t="inlineStr">
        <is>
          <t>https://grantcue.com/foundations/the-raether-family-charitable-trust-136855420</t>
        </is>
      </c>
    </row>
    <row r="27">
      <c r="A27">
        <f>IF($E27=$E26,$A26+1,1)</f>
        <v/>
      </c>
      <c r="B27" t="inlineStr">
        <is>
          <t>KITCHINGS FAMILY FOUNDATION</t>
        </is>
      </c>
      <c r="C27" t="inlineStr">
        <is>
          <t>06-6044228</t>
        </is>
      </c>
      <c r="D27" t="inlineStr">
        <is>
          <t>Connecticut</t>
        </is>
      </c>
      <c r="E27" t="inlineStr">
        <is>
          <t>CT</t>
        </is>
      </c>
      <c r="F27" t="n">
        <v>2025</v>
      </c>
      <c r="G27" t="n">
        <v>2</v>
      </c>
      <c r="H27" s="13" t="n">
        <v>7206578</v>
      </c>
      <c r="I27" s="12" t="n">
        <v>306</v>
      </c>
      <c r="J27" s="13" t="n">
        <v>17500</v>
      </c>
      <c r="K27" s="13">
        <f>IFERROR($H27/$I27,"")</f>
        <v/>
      </c>
      <c r="L27" s="13" t="n">
        <v>184000</v>
      </c>
      <c r="M27" t="inlineStr">
        <is>
          <t>MA, FL, NY</t>
        </is>
      </c>
      <c r="N27" t="inlineStr">
        <is>
          <t>No</t>
        </is>
      </c>
      <c r="O27" t="inlineStr">
        <is>
          <t>Not stated</t>
        </is>
      </c>
      <c r="Q27" s="9" t="inlineStr">
        <is>
          <t>https://grantcue.com/foundations/kitchings-family-foundation-066044228</t>
        </is>
      </c>
    </row>
    <row r="28">
      <c r="A28">
        <f>IF($E28=$E27,$A27+1,1)</f>
        <v/>
      </c>
      <c r="B28" t="inlineStr">
        <is>
          <t>BROTHERS BROOK FOUNDATION</t>
        </is>
      </c>
      <c r="C28" t="inlineStr">
        <is>
          <t>46-1509070</t>
        </is>
      </c>
      <c r="D28" t="inlineStr">
        <is>
          <t>Connecticut</t>
        </is>
      </c>
      <c r="E28" t="inlineStr">
        <is>
          <t>CT</t>
        </is>
      </c>
      <c r="F28" t="n">
        <v>2025</v>
      </c>
      <c r="G28" t="n">
        <v>2</v>
      </c>
      <c r="H28" s="13" t="n">
        <v>7183700</v>
      </c>
      <c r="I28" s="12" t="n">
        <v>109</v>
      </c>
      <c r="J28" s="13" t="n">
        <v>50000</v>
      </c>
      <c r="K28" s="13">
        <f>IFERROR($H28/$I28,"")</f>
        <v/>
      </c>
      <c r="L28" s="13" t="n">
        <v>275000</v>
      </c>
      <c r="M28" t="inlineStr">
        <is>
          <t>NY, MA, DC</t>
        </is>
      </c>
      <c r="N28" t="inlineStr">
        <is>
          <t>No</t>
        </is>
      </c>
      <c r="O28" t="inlineStr">
        <is>
          <t>Not stated</t>
        </is>
      </c>
      <c r="Q28" s="9" t="inlineStr">
        <is>
          <t>https://grantcue.com/foundations/brothers-brook-foundation-461509070</t>
        </is>
      </c>
    </row>
    <row r="29">
      <c r="A29">
        <f>IF($E29=$E28,$A28+1,1)</f>
        <v/>
      </c>
      <c r="B29" t="inlineStr">
        <is>
          <t>AVANGRID FOUNDATION INC</t>
        </is>
      </c>
      <c r="C29" t="inlineStr">
        <is>
          <t>13-4200689</t>
        </is>
      </c>
      <c r="D29" t="inlineStr">
        <is>
          <t>Connecticut</t>
        </is>
      </c>
      <c r="E29" t="inlineStr">
        <is>
          <t>CT</t>
        </is>
      </c>
      <c r="F29" t="n">
        <v>2025</v>
      </c>
      <c r="G29" t="n">
        <v>2</v>
      </c>
      <c r="H29" s="13" t="n">
        <v>6647390</v>
      </c>
      <c r="I29" s="12" t="n">
        <v>159</v>
      </c>
      <c r="J29" s="13" t="n">
        <v>20000</v>
      </c>
      <c r="K29" s="13">
        <f>IFERROR($H29/$I29,"")</f>
        <v/>
      </c>
      <c r="L29" s="13" t="n">
        <v>583479</v>
      </c>
      <c r="M29" t="inlineStr">
        <is>
          <t>FL, NY, ME</t>
        </is>
      </c>
      <c r="N29" t="inlineStr">
        <is>
          <t>Yes</t>
        </is>
      </c>
      <c r="O29" t="inlineStr">
        <is>
          <t>Not stated</t>
        </is>
      </c>
      <c r="P29" s="9" t="inlineStr">
        <is>
          <t>https://www.avangrid.com/</t>
        </is>
      </c>
      <c r="Q29" s="9" t="inlineStr">
        <is>
          <t>https://grantcue.com/foundations/avangrid-foundation-inc-134200689</t>
        </is>
      </c>
    </row>
    <row r="30">
      <c r="A30">
        <f>IF($E30=$E29,$A29+1,1)</f>
        <v/>
      </c>
      <c r="B30" t="inlineStr">
        <is>
          <t>AMERICAN SAVINGS FOUNDATION INC</t>
        </is>
      </c>
      <c r="C30" t="inlineStr">
        <is>
          <t>30-0308972</t>
        </is>
      </c>
      <c r="D30" t="inlineStr">
        <is>
          <t>Connecticut</t>
        </is>
      </c>
      <c r="E30" t="inlineStr">
        <is>
          <t>CT</t>
        </is>
      </c>
      <c r="F30" t="n">
        <v>2025</v>
      </c>
      <c r="G30" t="n">
        <v>2</v>
      </c>
      <c r="H30" s="13" t="n">
        <v>6581150</v>
      </c>
      <c r="I30" s="12" t="n">
        <v>1249</v>
      </c>
      <c r="J30" s="13" t="n">
        <v>1750</v>
      </c>
      <c r="K30" s="13">
        <f>IFERROR($H30/$I30,"")</f>
        <v/>
      </c>
      <c r="L30" s="13" t="n">
        <v>150000</v>
      </c>
      <c r="M30" t="inlineStr">
        <is>
          <t>MA, NY, DC</t>
        </is>
      </c>
      <c r="N30" t="inlineStr">
        <is>
          <t>Yes</t>
        </is>
      </c>
      <c r="O30" t="inlineStr">
        <is>
          <t>Yes</t>
        </is>
      </c>
      <c r="P30" s="9" t="inlineStr">
        <is>
          <t>https://www.asfdn.org/</t>
        </is>
      </c>
      <c r="Q30" s="9" t="inlineStr">
        <is>
          <t>https://grantcue.com/foundations/american-savings-foundation-inc-300308972</t>
        </is>
      </c>
    </row>
    <row r="31">
      <c r="A31">
        <f>IF($E31=$E30,$A30+1,1)</f>
        <v/>
      </c>
      <c r="B31" t="inlineStr">
        <is>
          <t>WOODWARD CG UW TRINITY-AE</t>
        </is>
      </c>
      <c r="C31" t="inlineStr">
        <is>
          <t>06-6031300</t>
        </is>
      </c>
      <c r="D31" t="inlineStr">
        <is>
          <t>Connecticut</t>
        </is>
      </c>
      <c r="E31" t="inlineStr">
        <is>
          <t>CT</t>
        </is>
      </c>
      <c r="F31" t="n">
        <v>2024</v>
      </c>
      <c r="G31" t="n">
        <v>1</v>
      </c>
      <c r="H31" s="13" t="n">
        <v>6499689</v>
      </c>
      <c r="I31" s="12" t="n">
        <v>19</v>
      </c>
      <c r="J31" s="13" t="n">
        <v>272175</v>
      </c>
      <c r="K31" s="13">
        <f>IFERROR($H31/$I31,"")</f>
        <v/>
      </c>
      <c r="L31" s="13" t="n">
        <v>984801</v>
      </c>
      <c r="N31" t="inlineStr">
        <is>
          <t>No</t>
        </is>
      </c>
      <c r="O31" t="inlineStr">
        <is>
          <t>Not stated</t>
        </is>
      </c>
      <c r="Q31" s="9" t="inlineStr">
        <is>
          <t>https://grantcue.com/foundations/woodward-cg-uw-ttees-trinity-ae-066031300</t>
        </is>
      </c>
    </row>
    <row r="32">
      <c r="A32">
        <f>IF($E32=$E31,$A31+1,1)</f>
        <v/>
      </c>
      <c r="B32" t="inlineStr">
        <is>
          <t>ANDREW J &amp; JOYCE D MANDELL FAMILY FOUNDATION INC</t>
        </is>
      </c>
      <c r="C32" t="inlineStr">
        <is>
          <t>22-2536600</t>
        </is>
      </c>
      <c r="D32" t="inlineStr">
        <is>
          <t>Connecticut</t>
        </is>
      </c>
      <c r="E32" t="inlineStr">
        <is>
          <t>CT</t>
        </is>
      </c>
      <c r="F32" t="n">
        <v>2024</v>
      </c>
      <c r="G32" t="n">
        <v>1</v>
      </c>
      <c r="H32" s="13" t="n">
        <v>6413342</v>
      </c>
      <c r="I32" s="12" t="n">
        <v>30</v>
      </c>
      <c r="J32" s="13" t="n">
        <v>29000</v>
      </c>
      <c r="K32" s="13">
        <f>IFERROR($H32/$I32,"")</f>
        <v/>
      </c>
      <c r="L32" s="13" t="n">
        <v>1840855</v>
      </c>
      <c r="M32" t="inlineStr">
        <is>
          <t>MA, CA, NY</t>
        </is>
      </c>
      <c r="N32" t="inlineStr">
        <is>
          <t>No</t>
        </is>
      </c>
      <c r="O32" t="inlineStr">
        <is>
          <t>Not stated</t>
        </is>
      </c>
      <c r="Q32" s="9" t="inlineStr">
        <is>
          <t>https://grantcue.com/foundations/andrew-j-and-joyce-d-mandell-family-foundation-inc-222536600</t>
        </is>
      </c>
    </row>
    <row r="33">
      <c r="A33">
        <f>IF($E33=$E32,$A32+1,1)</f>
        <v/>
      </c>
      <c r="B33" t="inlineStr">
        <is>
          <t>SUC TUW KINGSLEY GILLESPIE CRT</t>
        </is>
      </c>
      <c r="C33" t="inlineStr">
        <is>
          <t>30-6513520</t>
        </is>
      </c>
      <c r="D33" t="inlineStr">
        <is>
          <t>Connecticut</t>
        </is>
      </c>
      <c r="E33" t="inlineStr">
        <is>
          <t>CT</t>
        </is>
      </c>
      <c r="F33" t="n">
        <v>2024</v>
      </c>
      <c r="G33" t="n">
        <v>1</v>
      </c>
      <c r="H33" s="13" t="n">
        <v>6141510</v>
      </c>
      <c r="I33" s="12" t="n">
        <v>6</v>
      </c>
      <c r="J33" s="13" t="n">
        <v>614151</v>
      </c>
      <c r="K33" s="13">
        <f>IFERROR($H33/$I33,"")</f>
        <v/>
      </c>
      <c r="L33" s="13" t="n">
        <v>3070755</v>
      </c>
      <c r="M33" t="inlineStr">
        <is>
          <t>NY, MA</t>
        </is>
      </c>
      <c r="N33" t="inlineStr">
        <is>
          <t>No</t>
        </is>
      </c>
      <c r="O33" t="inlineStr">
        <is>
          <t>Not stated</t>
        </is>
      </c>
      <c r="Q33" s="9" t="inlineStr">
        <is>
          <t>https://grantcue.com/foundations/suc-tuw-kingsley-gillespie-crt-306513520</t>
        </is>
      </c>
    </row>
    <row r="34">
      <c r="A34">
        <f>IF($E34=$E33,$A33+1,1)</f>
        <v/>
      </c>
      <c r="B34" t="inlineStr">
        <is>
          <t>Oechsle Family Foundation Inc</t>
        </is>
      </c>
      <c r="C34" t="inlineStr">
        <is>
          <t>20-4852371</t>
        </is>
      </c>
      <c r="D34" t="inlineStr">
        <is>
          <t>Connecticut</t>
        </is>
      </c>
      <c r="E34" t="inlineStr">
        <is>
          <t>CT</t>
        </is>
      </c>
      <c r="F34" t="n">
        <v>2025</v>
      </c>
      <c r="G34" t="n">
        <v>2</v>
      </c>
      <c r="H34" s="13" t="n">
        <v>6029000</v>
      </c>
      <c r="I34" s="12" t="n">
        <v>92</v>
      </c>
      <c r="J34" s="13" t="n">
        <v>50000</v>
      </c>
      <c r="K34" s="13">
        <f>IFERROR($H34/$I34,"")</f>
        <v/>
      </c>
      <c r="L34" s="13" t="n">
        <v>205000</v>
      </c>
      <c r="M34" t="inlineStr">
        <is>
          <t>MA, IL, CA</t>
        </is>
      </c>
      <c r="N34" t="inlineStr">
        <is>
          <t>No</t>
        </is>
      </c>
      <c r="O34" t="inlineStr">
        <is>
          <t>Not stated</t>
        </is>
      </c>
      <c r="Q34" s="9" t="inlineStr">
        <is>
          <t>https://grantcue.com/foundations/oechsle-family-foundation-inc-204852371</t>
        </is>
      </c>
    </row>
    <row r="35">
      <c r="A35">
        <f>IF($E35=$E34,$A34+1,1)</f>
        <v/>
      </c>
      <c r="B35" t="inlineStr">
        <is>
          <t>SAMUEL BAILEY FAMILY FDTN</t>
        </is>
      </c>
      <c r="C35" t="inlineStr">
        <is>
          <t>61-6669373</t>
        </is>
      </c>
      <c r="D35" t="inlineStr">
        <is>
          <t>Connecticut</t>
        </is>
      </c>
      <c r="E35" t="inlineStr">
        <is>
          <t>CT</t>
        </is>
      </c>
      <c r="F35" t="n">
        <v>2025</v>
      </c>
      <c r="G35" t="n">
        <v>2</v>
      </c>
      <c r="H35" s="13" t="n">
        <v>5710000</v>
      </c>
      <c r="I35" s="12" t="n">
        <v>29</v>
      </c>
      <c r="J35" s="13" t="n">
        <v>25000</v>
      </c>
      <c r="K35" s="13">
        <f>IFERROR($H35/$I35,"")</f>
        <v/>
      </c>
      <c r="L35" s="13" t="n">
        <v>1000000</v>
      </c>
      <c r="M35" t="inlineStr">
        <is>
          <t>MA, FL</t>
        </is>
      </c>
      <c r="N35" t="inlineStr">
        <is>
          <t>No</t>
        </is>
      </c>
      <c r="O35" t="inlineStr">
        <is>
          <t>Not stated</t>
        </is>
      </c>
      <c r="Q35" s="9" t="inlineStr">
        <is>
          <t>https://grantcue.com/foundations/samuel-bailey-family-fdtn-616669373</t>
        </is>
      </c>
    </row>
    <row r="36">
      <c r="A36">
        <f>IF($E36=$E35,$A35+1,1)</f>
        <v/>
      </c>
      <c r="B36" t="inlineStr">
        <is>
          <t>THE MEREDITH AND WHITNEY GEORGE FAMILY FOUNDATION INC</t>
        </is>
      </c>
      <c r="C36" t="inlineStr">
        <is>
          <t>83-0414025</t>
        </is>
      </c>
      <c r="D36" t="inlineStr">
        <is>
          <t>Connecticut</t>
        </is>
      </c>
      <c r="E36" t="inlineStr">
        <is>
          <t>CT</t>
        </is>
      </c>
      <c r="F36" t="n">
        <v>2024</v>
      </c>
      <c r="G36" t="n">
        <v>2</v>
      </c>
      <c r="H36" s="13" t="n">
        <v>5599367</v>
      </c>
      <c r="I36" s="12" t="n">
        <v>101</v>
      </c>
      <c r="J36" s="13" t="n">
        <v>10000</v>
      </c>
      <c r="K36" s="13">
        <f>IFERROR($H36/$I36,"")</f>
        <v/>
      </c>
      <c r="L36" s="13" t="n">
        <v>613144</v>
      </c>
      <c r="M36" t="inlineStr">
        <is>
          <t>MA, NC, RI</t>
        </is>
      </c>
      <c r="N36" t="inlineStr">
        <is>
          <t>No</t>
        </is>
      </c>
      <c r="O36" t="inlineStr">
        <is>
          <t>Not stated</t>
        </is>
      </c>
      <c r="Q36" s="9" t="inlineStr">
        <is>
          <t>https://grantcue.com/foundations/the-meredith-and-whitney-george-family-foundation-inc-830414025</t>
        </is>
      </c>
    </row>
    <row r="37">
      <c r="A37">
        <f>IF($E37=$E36,$A36+1,1)</f>
        <v/>
      </c>
      <c r="B37" t="inlineStr">
        <is>
          <t>Twenty-Seven Foundation</t>
        </is>
      </c>
      <c r="C37" t="inlineStr">
        <is>
          <t>26-6147397</t>
        </is>
      </c>
      <c r="D37" t="inlineStr">
        <is>
          <t>Connecticut</t>
        </is>
      </c>
      <c r="E37" t="inlineStr">
        <is>
          <t>CT</t>
        </is>
      </c>
      <c r="F37" t="n">
        <v>2025</v>
      </c>
      <c r="G37" t="n">
        <v>2</v>
      </c>
      <c r="H37" s="13" t="n">
        <v>5485000</v>
      </c>
      <c r="I37" s="12" t="n">
        <v>55</v>
      </c>
      <c r="J37" s="13" t="n">
        <v>35000</v>
      </c>
      <c r="K37" s="13">
        <f>IFERROR($H37/$I37,"")</f>
        <v/>
      </c>
      <c r="L37" s="13" t="n">
        <v>815000</v>
      </c>
      <c r="M37" t="inlineStr">
        <is>
          <t>MA, IN, CA</t>
        </is>
      </c>
      <c r="N37" t="inlineStr">
        <is>
          <t>No</t>
        </is>
      </c>
      <c r="O37" t="inlineStr">
        <is>
          <t>Not stated</t>
        </is>
      </c>
      <c r="Q37" s="9" t="inlineStr">
        <is>
          <t>https://grantcue.com/foundations/twenty-seven-foundation-c-o-bank-of-america-us-trust-266147397</t>
        </is>
      </c>
    </row>
    <row r="38">
      <c r="A38">
        <f>IF($E38=$E37,$A37+1,1)</f>
        <v/>
      </c>
      <c r="B38" t="inlineStr">
        <is>
          <t>THE LAWRENCE A BOSSIDY FOUNDATION</t>
        </is>
      </c>
      <c r="C38" t="inlineStr">
        <is>
          <t>06-1188527</t>
        </is>
      </c>
      <c r="D38" t="inlineStr">
        <is>
          <t>Connecticut</t>
        </is>
      </c>
      <c r="E38" t="inlineStr">
        <is>
          <t>CT</t>
        </is>
      </c>
      <c r="F38" t="n">
        <v>2025</v>
      </c>
      <c r="G38" t="n">
        <v>2</v>
      </c>
      <c r="H38" s="13" t="n">
        <v>5369492</v>
      </c>
      <c r="I38" s="12" t="n">
        <v>46</v>
      </c>
      <c r="J38" s="13" t="n">
        <v>10000</v>
      </c>
      <c r="K38" s="13">
        <f>IFERROR($H38/$I38,"")</f>
        <v/>
      </c>
      <c r="L38" s="13" t="n">
        <v>1254600</v>
      </c>
      <c r="M38" t="inlineStr">
        <is>
          <t>MA, NY, FL</t>
        </is>
      </c>
      <c r="N38" t="inlineStr">
        <is>
          <t>No</t>
        </is>
      </c>
      <c r="O38" t="inlineStr">
        <is>
          <t>Not stated</t>
        </is>
      </c>
      <c r="Q38" s="9" t="inlineStr">
        <is>
          <t>https://grantcue.com/foundations/the-lawrence-a-bossidy-foundation-061188527</t>
        </is>
      </c>
    </row>
    <row r="39">
      <c r="A39">
        <f>IF($E39=$E38,$A38+1,1)</f>
        <v/>
      </c>
      <c r="B39" t="inlineStr">
        <is>
          <t>WILLIAM CASPAR GRAUSTEIN MEMORIAL FUND</t>
        </is>
      </c>
      <c r="C39" t="inlineStr">
        <is>
          <t>04-6037391</t>
        </is>
      </c>
      <c r="D39" t="inlineStr">
        <is>
          <t>Connecticut</t>
        </is>
      </c>
      <c r="E39" t="inlineStr">
        <is>
          <t>CT</t>
        </is>
      </c>
      <c r="F39" t="n">
        <v>2024</v>
      </c>
      <c r="G39" t="n">
        <v>1</v>
      </c>
      <c r="H39" s="13" t="n">
        <v>5067225</v>
      </c>
      <c r="I39" s="12" t="n">
        <v>167</v>
      </c>
      <c r="J39" s="13" t="n">
        <v>10000</v>
      </c>
      <c r="K39" s="13">
        <f>IFERROR($H39/$I39,"")</f>
        <v/>
      </c>
      <c r="L39" s="13" t="n">
        <v>118125</v>
      </c>
      <c r="M39" t="inlineStr">
        <is>
          <t>CA, NY, MA</t>
        </is>
      </c>
      <c r="N39" t="inlineStr">
        <is>
          <t>Yes</t>
        </is>
      </c>
      <c r="O39" t="inlineStr">
        <is>
          <t>Yes</t>
        </is>
      </c>
      <c r="P39" s="9" t="inlineStr">
        <is>
          <t>https://www.wcgmf.org/</t>
        </is>
      </c>
      <c r="Q39" s="9" t="inlineStr">
        <is>
          <t>https://grantcue.com/foundations/william-caspar-graustein-memorial-fund-046037391</t>
        </is>
      </c>
    </row>
    <row r="40">
      <c r="A40">
        <f>IF($E40=$E39,$A39+1,1)</f>
        <v/>
      </c>
      <c r="B40" t="inlineStr">
        <is>
          <t>S &amp; L Marx Foundation</t>
        </is>
      </c>
      <c r="C40" t="inlineStr">
        <is>
          <t>20-0677535</t>
        </is>
      </c>
      <c r="D40" t="inlineStr">
        <is>
          <t>Connecticut</t>
        </is>
      </c>
      <c r="E40" t="inlineStr">
        <is>
          <t>CT</t>
        </is>
      </c>
      <c r="F40" t="n">
        <v>2024</v>
      </c>
      <c r="G40" t="n">
        <v>1</v>
      </c>
      <c r="H40" s="13" t="n">
        <v>4641000</v>
      </c>
      <c r="I40" s="12" t="n">
        <v>138</v>
      </c>
      <c r="J40" s="13" t="n">
        <v>5000</v>
      </c>
      <c r="K40" s="13">
        <f>IFERROR($H40/$I40,"")</f>
        <v/>
      </c>
      <c r="L40" s="13" t="n">
        <v>1000000</v>
      </c>
      <c r="M40" t="inlineStr">
        <is>
          <t>NY, CA, IL</t>
        </is>
      </c>
      <c r="N40" t="inlineStr">
        <is>
          <t>No</t>
        </is>
      </c>
      <c r="O40" t="inlineStr">
        <is>
          <t>Not stated</t>
        </is>
      </c>
      <c r="Q40" s="9" t="inlineStr">
        <is>
          <t>https://grantcue.com/foundations/s-and-l-marx-foundation-200677535</t>
        </is>
      </c>
    </row>
    <row r="41">
      <c r="A41">
        <f>IF($E41=$E40,$A40+1,1)</f>
        <v/>
      </c>
      <c r="B41" t="inlineStr">
        <is>
          <t>Webster Bank Charitable Foundation</t>
        </is>
      </c>
      <c r="C41" t="inlineStr">
        <is>
          <t>32-0103899</t>
        </is>
      </c>
      <c r="D41" t="inlineStr">
        <is>
          <t>Connecticut</t>
        </is>
      </c>
      <c r="E41" t="inlineStr">
        <is>
          <t>CT</t>
        </is>
      </c>
      <c r="F41" t="n">
        <v>2024</v>
      </c>
      <c r="G41" t="n">
        <v>1</v>
      </c>
      <c r="H41" s="13" t="n">
        <v>4450630</v>
      </c>
      <c r="I41" s="12" t="n">
        <v>302</v>
      </c>
      <c r="J41" s="13" t="n">
        <v>5000</v>
      </c>
      <c r="K41" s="13">
        <f>IFERROR($H41/$I41,"")</f>
        <v/>
      </c>
      <c r="L41" s="13" t="n">
        <v>346732</v>
      </c>
      <c r="M41" t="inlineStr">
        <is>
          <t>NY, MA, RI</t>
        </is>
      </c>
      <c r="N41" t="inlineStr">
        <is>
          <t>Yes</t>
        </is>
      </c>
      <c r="O41" t="inlineStr">
        <is>
          <t>Yes</t>
        </is>
      </c>
      <c r="Q41" s="9" t="inlineStr">
        <is>
          <t>https://grantcue.com/foundations/webster-bank-charitable-foundation-320103899</t>
        </is>
      </c>
    </row>
    <row r="42">
      <c r="A42">
        <f>IF($E42=$E41,$A41+1,1)</f>
        <v/>
      </c>
      <c r="B42" t="inlineStr">
        <is>
          <t>LIBERTY BANK FOUNDATION INC</t>
        </is>
      </c>
      <c r="C42" t="inlineStr">
        <is>
          <t>06-1479957</t>
        </is>
      </c>
      <c r="D42" t="inlineStr">
        <is>
          <t>Connecticut</t>
        </is>
      </c>
      <c r="E42" t="inlineStr">
        <is>
          <t>CT</t>
        </is>
      </c>
      <c r="F42" t="n">
        <v>2025</v>
      </c>
      <c r="G42" t="n">
        <v>2</v>
      </c>
      <c r="H42" s="13" t="n">
        <v>4412136</v>
      </c>
      <c r="I42" s="12" t="n">
        <v>297</v>
      </c>
      <c r="J42" s="13" t="n">
        <v>10000</v>
      </c>
      <c r="K42" s="13">
        <f>IFERROR($H42/$I42,"")</f>
        <v/>
      </c>
      <c r="L42" s="13" t="n">
        <v>200000</v>
      </c>
      <c r="M42" t="inlineStr">
        <is>
          <t>MA, NY, NC</t>
        </is>
      </c>
      <c r="N42" t="inlineStr">
        <is>
          <t>No</t>
        </is>
      </c>
      <c r="O42" t="inlineStr">
        <is>
          <t>Not stated</t>
        </is>
      </c>
      <c r="Q42" s="9" t="inlineStr">
        <is>
          <t>https://grantcue.com/foundations/liberty-bank-foundation-inc-061479957</t>
        </is>
      </c>
    </row>
    <row r="43">
      <c r="A43">
        <f>IF($E43=$E42,$A42+1,1)</f>
        <v/>
      </c>
      <c r="B43" t="inlineStr">
        <is>
          <t>BERGER FAMILY FOUNDATION INC</t>
        </is>
      </c>
      <c r="C43" t="inlineStr">
        <is>
          <t>27-4238729</t>
        </is>
      </c>
      <c r="D43" t="inlineStr">
        <is>
          <t>Connecticut</t>
        </is>
      </c>
      <c r="E43" t="inlineStr">
        <is>
          <t>CT</t>
        </is>
      </c>
      <c r="F43" t="n">
        <v>2025</v>
      </c>
      <c r="G43" t="n">
        <v>2</v>
      </c>
      <c r="H43" s="13" t="n">
        <v>4399677</v>
      </c>
      <c r="I43" s="12" t="n">
        <v>78</v>
      </c>
      <c r="J43" s="13" t="n">
        <v>25000</v>
      </c>
      <c r="K43" s="13">
        <f>IFERROR($H43/$I43,"")</f>
        <v/>
      </c>
      <c r="L43" s="13" t="n">
        <v>552248</v>
      </c>
      <c r="M43" t="inlineStr">
        <is>
          <t>CA, NY, VA</t>
        </is>
      </c>
      <c r="N43" t="inlineStr">
        <is>
          <t>No</t>
        </is>
      </c>
      <c r="O43" t="inlineStr">
        <is>
          <t>Not stated</t>
        </is>
      </c>
      <c r="Q43" s="9" t="inlineStr">
        <is>
          <t>https://grantcue.com/foundations/berger-family-foundation-inc-274238729</t>
        </is>
      </c>
    </row>
    <row r="44">
      <c r="A44">
        <f>IF($E44=$E43,$A43+1,1)</f>
        <v/>
      </c>
      <c r="B44" t="inlineStr">
        <is>
          <t>AICHER FAMILY FOUNDATION INC</t>
        </is>
      </c>
      <c r="C44" t="inlineStr">
        <is>
          <t>06-1398331</t>
        </is>
      </c>
      <c r="D44" t="inlineStr">
        <is>
          <t>Connecticut</t>
        </is>
      </c>
      <c r="E44" t="inlineStr">
        <is>
          <t>CT</t>
        </is>
      </c>
      <c r="F44" t="n">
        <v>2025</v>
      </c>
      <c r="G44" t="n">
        <v>2</v>
      </c>
      <c r="H44" s="13" t="n">
        <v>4135000</v>
      </c>
      <c r="I44" s="12" t="n">
        <v>6</v>
      </c>
      <c r="J44" s="13" t="n">
        <v>162500</v>
      </c>
      <c r="K44" s="13">
        <f>IFERROR($H44/$I44,"")</f>
        <v/>
      </c>
      <c r="L44" s="13" t="n">
        <v>2435000</v>
      </c>
      <c r="M44" t="inlineStr">
        <is>
          <t>NY, NJ, DC</t>
        </is>
      </c>
      <c r="N44" t="inlineStr">
        <is>
          <t>Yes</t>
        </is>
      </c>
      <c r="O44" t="inlineStr">
        <is>
          <t>Yes</t>
        </is>
      </c>
      <c r="Q44" s="9" t="inlineStr">
        <is>
          <t>https://grantcue.com/foundations/aicher-family-foundation-inc-061398331</t>
        </is>
      </c>
    </row>
    <row r="45">
      <c r="A45">
        <f>IF($E45=$E44,$A44+1,1)</f>
        <v/>
      </c>
      <c r="B45" t="inlineStr">
        <is>
          <t>EARL W AND HILDAGUNDA A BRINKMAN PRIVATE CHARITABLE FOUNDATION</t>
        </is>
      </c>
      <c r="C45" t="inlineStr">
        <is>
          <t>22-3038088</t>
        </is>
      </c>
      <c r="D45" t="inlineStr">
        <is>
          <t>Connecticut</t>
        </is>
      </c>
      <c r="E45" t="inlineStr">
        <is>
          <t>CT</t>
        </is>
      </c>
      <c r="F45" t="n">
        <v>2024</v>
      </c>
      <c r="G45" t="n">
        <v>2</v>
      </c>
      <c r="H45" s="13" t="n">
        <v>4010000</v>
      </c>
      <c r="I45" s="12" t="n">
        <v>14</v>
      </c>
      <c r="J45" s="13" t="n">
        <v>75000</v>
      </c>
      <c r="K45" s="13">
        <f>IFERROR($H45/$I45,"")</f>
        <v/>
      </c>
      <c r="L45" s="13" t="n">
        <v>1100000</v>
      </c>
      <c r="M45" t="inlineStr">
        <is>
          <t>NY, SC, ME</t>
        </is>
      </c>
      <c r="N45" t="inlineStr">
        <is>
          <t>Yes</t>
        </is>
      </c>
      <c r="O45" t="inlineStr">
        <is>
          <t>Not stated</t>
        </is>
      </c>
      <c r="Q45" s="9" t="inlineStr">
        <is>
          <t>https://grantcue.com/foundations/earl-w-and-hildagunda-a-brinkman-private-charitable-foundation-223038088</t>
        </is>
      </c>
    </row>
    <row r="46">
      <c r="A46">
        <f>IF($E46=$E45,$A45+1,1)</f>
        <v/>
      </c>
      <c r="B46" t="inlineStr">
        <is>
          <t>THE MCINERNEY FAMILY FOUNDATION</t>
        </is>
      </c>
      <c r="C46" t="inlineStr">
        <is>
          <t>13-3949885</t>
        </is>
      </c>
      <c r="D46" t="inlineStr">
        <is>
          <t>Connecticut</t>
        </is>
      </c>
      <c r="E46" t="inlineStr">
        <is>
          <t>CT</t>
        </is>
      </c>
      <c r="F46" t="n">
        <v>2024</v>
      </c>
      <c r="G46" t="n">
        <v>1</v>
      </c>
      <c r="H46" s="13" t="n">
        <v>3902340</v>
      </c>
      <c r="I46" s="12" t="n">
        <v>29</v>
      </c>
      <c r="J46" s="13" t="n">
        <v>50000</v>
      </c>
      <c r="K46" s="13">
        <f>IFERROR($H46/$I46,"")</f>
        <v/>
      </c>
      <c r="L46" s="13" t="n">
        <v>946500</v>
      </c>
      <c r="M46" t="inlineStr">
        <is>
          <t>NY, NH, NJ</t>
        </is>
      </c>
      <c r="N46" t="inlineStr">
        <is>
          <t>No</t>
        </is>
      </c>
      <c r="O46" t="inlineStr">
        <is>
          <t>Not stated</t>
        </is>
      </c>
      <c r="Q46" s="9" t="inlineStr">
        <is>
          <t>https://grantcue.com/foundations/the-mcinerney-family-foundation-133949885</t>
        </is>
      </c>
    </row>
    <row r="47">
      <c r="A47">
        <f>IF($E47=$E46,$A46+1,1)</f>
        <v/>
      </c>
      <c r="B47" t="inlineStr">
        <is>
          <t>CAPEWELLIDA UW HTFD HOSP ETAL#3</t>
        </is>
      </c>
      <c r="C47" t="inlineStr">
        <is>
          <t>06-6066755</t>
        </is>
      </c>
      <c r="D47" t="inlineStr">
        <is>
          <t>Connecticut</t>
        </is>
      </c>
      <c r="E47" t="inlineStr">
        <is>
          <t>CT</t>
        </is>
      </c>
      <c r="F47" t="n">
        <v>2024</v>
      </c>
      <c r="G47" t="n">
        <v>1</v>
      </c>
      <c r="H47" s="13" t="n">
        <v>3803486</v>
      </c>
      <c r="I47" s="12" t="n">
        <v>7</v>
      </c>
      <c r="J47" s="13" t="n">
        <v>633857</v>
      </c>
      <c r="K47" s="13">
        <f>IFERROR($H47/$I47,"")</f>
        <v/>
      </c>
      <c r="L47" s="13" t="n">
        <v>1584642</v>
      </c>
      <c r="N47" t="inlineStr">
        <is>
          <t>No</t>
        </is>
      </c>
      <c r="O47" t="inlineStr">
        <is>
          <t>Not stated</t>
        </is>
      </c>
      <c r="Q47" s="9" t="inlineStr">
        <is>
          <t>https://grantcue.com/foundations/capewellida-uw-htfd-hosp-etal-3-066066755</t>
        </is>
      </c>
    </row>
    <row r="48">
      <c r="A48">
        <f>IF($E48=$E47,$A47+1,1)</f>
        <v/>
      </c>
      <c r="B48" t="inlineStr">
        <is>
          <t>Timothy J And Linda D O'Neill Foundation</t>
        </is>
      </c>
      <c r="C48" t="inlineStr">
        <is>
          <t>13-3642501</t>
        </is>
      </c>
      <c r="D48" t="inlineStr">
        <is>
          <t>Connecticut</t>
        </is>
      </c>
      <c r="E48" t="inlineStr">
        <is>
          <t>CT</t>
        </is>
      </c>
      <c r="F48" t="n">
        <v>2024</v>
      </c>
      <c r="G48" t="n">
        <v>1</v>
      </c>
      <c r="H48" s="13" t="n">
        <v>3662836</v>
      </c>
      <c r="I48" s="12" t="n">
        <v>11</v>
      </c>
      <c r="J48" s="13" t="n">
        <v>5000</v>
      </c>
      <c r="K48" s="13">
        <f>IFERROR($H48/$I48,"")</f>
        <v/>
      </c>
      <c r="L48" s="13" t="n">
        <v>1500000</v>
      </c>
      <c r="M48" t="inlineStr">
        <is>
          <t>NY, ME, DC</t>
        </is>
      </c>
      <c r="N48" t="inlineStr">
        <is>
          <t>No</t>
        </is>
      </c>
      <c r="O48" t="inlineStr">
        <is>
          <t>Not stated</t>
        </is>
      </c>
      <c r="Q48" s="9" t="inlineStr">
        <is>
          <t>https://grantcue.com/foundations/timothy-j-and-linda-d-o-neill-foundation-133642501</t>
        </is>
      </c>
    </row>
    <row r="49">
      <c r="A49">
        <f>IF($E49=$E48,$A48+1,1)</f>
        <v/>
      </c>
      <c r="B49" t="inlineStr">
        <is>
          <t>THE DIEBOLD FOUNDATION INC</t>
        </is>
      </c>
      <c r="C49" t="inlineStr">
        <is>
          <t>31-1681649</t>
        </is>
      </c>
      <c r="D49" t="inlineStr">
        <is>
          <t>Connecticut</t>
        </is>
      </c>
      <c r="E49" t="inlineStr">
        <is>
          <t>CT</t>
        </is>
      </c>
      <c r="F49" t="n">
        <v>2025</v>
      </c>
      <c r="G49" t="n">
        <v>2</v>
      </c>
      <c r="H49" s="13" t="n">
        <v>3629349</v>
      </c>
      <c r="I49" s="12" t="n">
        <v>40</v>
      </c>
      <c r="J49" s="13" t="n">
        <v>22500</v>
      </c>
      <c r="K49" s="13">
        <f>IFERROR($H49/$I49,"")</f>
        <v/>
      </c>
      <c r="L49" s="13" t="n">
        <v>750000</v>
      </c>
      <c r="M49" t="inlineStr">
        <is>
          <t>NY, KY, TX</t>
        </is>
      </c>
      <c r="N49" t="inlineStr">
        <is>
          <t>No</t>
        </is>
      </c>
      <c r="O49" t="inlineStr">
        <is>
          <t>Not stated</t>
        </is>
      </c>
      <c r="Q49" s="9" t="inlineStr">
        <is>
          <t>https://grantcue.com/foundations/the-diebold-foundation-inc-311681649</t>
        </is>
      </c>
    </row>
    <row r="50">
      <c r="A50">
        <f>IF($E50=$E49,$A49+1,1)</f>
        <v/>
      </c>
      <c r="B50" t="inlineStr">
        <is>
          <t>THE LEE FAMILY FOUNDATION</t>
        </is>
      </c>
      <c r="C50" t="inlineStr">
        <is>
          <t>06-1563501</t>
        </is>
      </c>
      <c r="D50" t="inlineStr">
        <is>
          <t>Connecticut</t>
        </is>
      </c>
      <c r="E50" t="inlineStr">
        <is>
          <t>CT</t>
        </is>
      </c>
      <c r="F50" t="n">
        <v>2023</v>
      </c>
      <c r="G50" t="n">
        <v>1</v>
      </c>
      <c r="H50" s="13" t="n">
        <v>3545114</v>
      </c>
      <c r="I50" s="12" t="n">
        <v>9</v>
      </c>
      <c r="J50" s="13" t="n">
        <v>692204</v>
      </c>
      <c r="K50" s="13">
        <f>IFERROR($H50/$I50,"")</f>
        <v/>
      </c>
      <c r="L50" s="13" t="n">
        <v>692204</v>
      </c>
      <c r="M50" t="inlineStr">
        <is>
          <t>TX</t>
        </is>
      </c>
      <c r="N50" t="inlineStr">
        <is>
          <t>No</t>
        </is>
      </c>
      <c r="O50" t="inlineStr">
        <is>
          <t>Not stated</t>
        </is>
      </c>
      <c r="Q50" s="9" t="inlineStr">
        <is>
          <t>https://grantcue.com/foundations/the-lee-family-foundation-061563501</t>
        </is>
      </c>
    </row>
    <row r="51">
      <c r="A51">
        <f>IF($E51=$E50,$A50+1,1)</f>
        <v/>
      </c>
      <c r="B51" t="inlineStr">
        <is>
          <t>E WILLIAM AND FRANCE KENYON FOUNDATION INC</t>
        </is>
      </c>
      <c r="C51" t="inlineStr">
        <is>
          <t>81-4858163</t>
        </is>
      </c>
      <c r="D51" t="inlineStr">
        <is>
          <t>Connecticut</t>
        </is>
      </c>
      <c r="E51" t="inlineStr">
        <is>
          <t>CT</t>
        </is>
      </c>
      <c r="F51" t="n">
        <v>2025</v>
      </c>
      <c r="G51" t="n">
        <v>2</v>
      </c>
      <c r="H51" s="13" t="n">
        <v>3523869</v>
      </c>
      <c r="I51" s="12" t="n">
        <v>31</v>
      </c>
      <c r="J51" s="13" t="n">
        <v>9000</v>
      </c>
      <c r="K51" s="13">
        <f>IFERROR($H51/$I51,"")</f>
        <v/>
      </c>
      <c r="L51" s="13" t="n">
        <v>1000000</v>
      </c>
      <c r="M51" t="inlineStr">
        <is>
          <t>FL, MI, PA</t>
        </is>
      </c>
      <c r="N51" t="inlineStr">
        <is>
          <t>No</t>
        </is>
      </c>
      <c r="O51" t="inlineStr">
        <is>
          <t>Not stated</t>
        </is>
      </c>
      <c r="Q51" s="9" t="inlineStr">
        <is>
          <t>https://grantcue.com/foundations/e-william-and-france-kenyon-foundation-inc-814858163</t>
        </is>
      </c>
    </row>
    <row r="52">
      <c r="A52">
        <f>IF($E52=$E51,$A51+1,1)</f>
        <v/>
      </c>
      <c r="B52" t="inlineStr">
        <is>
          <t>The John and Ethel Kashulon Foundation</t>
        </is>
      </c>
      <c r="C52" t="inlineStr">
        <is>
          <t>82-2658347</t>
        </is>
      </c>
      <c r="D52" t="inlineStr">
        <is>
          <t>Connecticut</t>
        </is>
      </c>
      <c r="E52" t="inlineStr">
        <is>
          <t>CT</t>
        </is>
      </c>
      <c r="F52" t="n">
        <v>2025</v>
      </c>
      <c r="G52" t="n">
        <v>2</v>
      </c>
      <c r="H52" s="13" t="n">
        <v>3518850</v>
      </c>
      <c r="I52" s="12" t="n">
        <v>96</v>
      </c>
      <c r="J52" s="13" t="n">
        <v>30000</v>
      </c>
      <c r="K52" s="13">
        <f>IFERROR($H52/$I52,"")</f>
        <v/>
      </c>
      <c r="L52" s="13" t="n">
        <v>100000</v>
      </c>
      <c r="M52" t="inlineStr">
        <is>
          <t>IA, NC, MA</t>
        </is>
      </c>
      <c r="N52" t="inlineStr">
        <is>
          <t>No</t>
        </is>
      </c>
      <c r="O52" t="inlineStr">
        <is>
          <t>Not stated</t>
        </is>
      </c>
      <c r="Q52" s="9" t="inlineStr">
        <is>
          <t>https://grantcue.com/foundations/the-john-and-ethel-kashulon-foundation-822658347</t>
        </is>
      </c>
    </row>
    <row r="53">
      <c r="A53">
        <f>IF($E53=$E52,$A52+1,1)</f>
        <v/>
      </c>
      <c r="B53" t="inlineStr">
        <is>
          <t>The Zachs Family Foundation Inc</t>
        </is>
      </c>
      <c r="C53" t="inlineStr">
        <is>
          <t>06-1157320</t>
        </is>
      </c>
      <c r="D53" t="inlineStr">
        <is>
          <t>Connecticut</t>
        </is>
      </c>
      <c r="E53" t="inlineStr">
        <is>
          <t>CT</t>
        </is>
      </c>
      <c r="F53" t="n">
        <v>2024</v>
      </c>
      <c r="G53" t="n">
        <v>2</v>
      </c>
      <c r="H53" s="13" t="n">
        <v>3516746</v>
      </c>
      <c r="I53" s="12" t="n">
        <v>283</v>
      </c>
      <c r="J53" s="13" t="n">
        <v>1500</v>
      </c>
      <c r="K53" s="13">
        <f>IFERROR($H53/$I53,"")</f>
        <v/>
      </c>
      <c r="L53" s="13" t="n">
        <v>638200</v>
      </c>
      <c r="M53" t="inlineStr">
        <is>
          <t>MA, PA, NY</t>
        </is>
      </c>
      <c r="N53" t="inlineStr">
        <is>
          <t>No</t>
        </is>
      </c>
      <c r="O53" t="inlineStr">
        <is>
          <t>Not stated</t>
        </is>
      </c>
      <c r="Q53" s="9" t="inlineStr">
        <is>
          <t>https://grantcue.com/foundations/the-zachs-family-foundation-inc-061157320</t>
        </is>
      </c>
    </row>
    <row r="54">
      <c r="A54">
        <f>IF($E54=$E53,$A53+1,1)</f>
        <v/>
      </c>
      <c r="B54" t="inlineStr">
        <is>
          <t>RITTER FAMILY FOUNDATION</t>
        </is>
      </c>
      <c r="C54" t="inlineStr">
        <is>
          <t>06-1468578</t>
        </is>
      </c>
      <c r="D54" t="inlineStr">
        <is>
          <t>Connecticut</t>
        </is>
      </c>
      <c r="E54" t="inlineStr">
        <is>
          <t>CT</t>
        </is>
      </c>
      <c r="F54" t="n">
        <v>2025</v>
      </c>
      <c r="G54" t="n">
        <v>2</v>
      </c>
      <c r="H54" s="13" t="n">
        <v>3494088</v>
      </c>
      <c r="I54" s="12" t="n">
        <v>51</v>
      </c>
      <c r="J54" s="13" t="n">
        <v>50000</v>
      </c>
      <c r="K54" s="13">
        <f>IFERROR($H54/$I54,"")</f>
        <v/>
      </c>
      <c r="L54" s="13" t="n">
        <v>285000</v>
      </c>
      <c r="M54" t="inlineStr">
        <is>
          <t>CO, NY, MA</t>
        </is>
      </c>
      <c r="N54" t="inlineStr">
        <is>
          <t>No</t>
        </is>
      </c>
      <c r="O54" t="inlineStr">
        <is>
          <t>Not stated</t>
        </is>
      </c>
      <c r="Q54" s="9" t="inlineStr">
        <is>
          <t>https://grantcue.com/foundations/ritter-family-foundation-061468578</t>
        </is>
      </c>
    </row>
    <row r="55">
      <c r="A55">
        <f>IF($E55=$E54,$A54+1,1)</f>
        <v/>
      </c>
      <c r="B55" t="inlineStr">
        <is>
          <t>SG SCHIMENTI FOUNDATION INC</t>
        </is>
      </c>
      <c r="C55" t="inlineStr">
        <is>
          <t>45-4076946</t>
        </is>
      </c>
      <c r="D55" t="inlineStr">
        <is>
          <t>Connecticut</t>
        </is>
      </c>
      <c r="E55" t="inlineStr">
        <is>
          <t>CT</t>
        </is>
      </c>
      <c r="F55" t="n">
        <v>2025</v>
      </c>
      <c r="G55" t="n">
        <v>2</v>
      </c>
      <c r="H55" s="13" t="n">
        <v>3354000</v>
      </c>
      <c r="I55" s="12" t="n">
        <v>22</v>
      </c>
      <c r="J55" s="13" t="n">
        <v>25000</v>
      </c>
      <c r="K55" s="13">
        <f>IFERROR($H55/$I55,"")</f>
        <v/>
      </c>
      <c r="L55" s="13" t="n">
        <v>1050000</v>
      </c>
      <c r="M55" t="inlineStr">
        <is>
          <t>PA, NY</t>
        </is>
      </c>
      <c r="N55" t="inlineStr">
        <is>
          <t>No</t>
        </is>
      </c>
      <c r="O55" t="inlineStr">
        <is>
          <t>Not stated</t>
        </is>
      </c>
      <c r="Q55" s="9" t="inlineStr">
        <is>
          <t>https://grantcue.com/foundations/sg-schimenti-foundation-inc-454076946</t>
        </is>
      </c>
    </row>
    <row r="56">
      <c r="A56">
        <f>IF($E56=$E55,$A55+1,1)</f>
        <v/>
      </c>
      <c r="B56" t="inlineStr">
        <is>
          <t>The Rhimes Foundation</t>
        </is>
      </c>
      <c r="C56" t="inlineStr">
        <is>
          <t>81-6544162</t>
        </is>
      </c>
      <c r="D56" t="inlineStr">
        <is>
          <t>Connecticut</t>
        </is>
      </c>
      <c r="E56" t="inlineStr">
        <is>
          <t>CT</t>
        </is>
      </c>
      <c r="F56" t="n">
        <v>2024</v>
      </c>
      <c r="G56" t="n">
        <v>1</v>
      </c>
      <c r="H56" s="13" t="n">
        <v>3328674</v>
      </c>
      <c r="I56" s="12" t="n">
        <v>33</v>
      </c>
      <c r="J56" s="13" t="n">
        <v>26550</v>
      </c>
      <c r="K56" s="13">
        <f>IFERROR($H56/$I56,"")</f>
        <v/>
      </c>
      <c r="L56" s="13" t="n">
        <v>750000</v>
      </c>
      <c r="M56" t="inlineStr">
        <is>
          <t>MS, CA, NY</t>
        </is>
      </c>
      <c r="N56" t="inlineStr">
        <is>
          <t>No</t>
        </is>
      </c>
      <c r="O56" t="inlineStr">
        <is>
          <t>Not stated</t>
        </is>
      </c>
      <c r="Q56" s="9" t="inlineStr">
        <is>
          <t>https://grantcue.com/foundations/the-rhimes-foundation-816544162</t>
        </is>
      </c>
    </row>
    <row r="57">
      <c r="A57">
        <f>IF($E57=$E56,$A56+1,1)</f>
        <v/>
      </c>
      <c r="B57" t="inlineStr">
        <is>
          <t>CAPEWELLG JR UW HTFD HOSP ET#2</t>
        </is>
      </c>
      <c r="C57" t="inlineStr">
        <is>
          <t>06-6030604</t>
        </is>
      </c>
      <c r="D57" t="inlineStr">
        <is>
          <t>Connecticut</t>
        </is>
      </c>
      <c r="E57" t="inlineStr">
        <is>
          <t>CT</t>
        </is>
      </c>
      <c r="F57" t="n">
        <v>2024</v>
      </c>
      <c r="G57" t="n">
        <v>1</v>
      </c>
      <c r="H57" s="13" t="n">
        <v>3315393</v>
      </c>
      <c r="I57" s="12" t="n">
        <v>7</v>
      </c>
      <c r="J57" s="13" t="n">
        <v>552508</v>
      </c>
      <c r="K57" s="13">
        <f>IFERROR($H57/$I57,"")</f>
        <v/>
      </c>
      <c r="L57" s="13" t="n">
        <v>1381270</v>
      </c>
      <c r="N57" t="inlineStr">
        <is>
          <t>No</t>
        </is>
      </c>
      <c r="O57" t="inlineStr">
        <is>
          <t>Not stated</t>
        </is>
      </c>
      <c r="Q57" s="9" t="inlineStr">
        <is>
          <t>https://grantcue.com/foundations/capewellg-jr-uw-htfd-hosp-et-2-066030604</t>
        </is>
      </c>
    </row>
    <row r="58">
      <c r="A58">
        <f>IF($E58=$E57,$A57+1,1)</f>
        <v/>
      </c>
      <c r="B58" t="inlineStr">
        <is>
          <t>ROBERT ROSENHEIM FOUNDATION INC</t>
        </is>
      </c>
      <c r="C58" t="inlineStr">
        <is>
          <t>06-1483231</t>
        </is>
      </c>
      <c r="D58" t="inlineStr">
        <is>
          <t>Connecticut</t>
        </is>
      </c>
      <c r="E58" t="inlineStr">
        <is>
          <t>CT</t>
        </is>
      </c>
      <c r="F58" t="n">
        <v>2024</v>
      </c>
      <c r="G58" t="n">
        <v>1</v>
      </c>
      <c r="H58" s="13" t="n">
        <v>3227669</v>
      </c>
      <c r="I58" s="12" t="n">
        <v>11</v>
      </c>
      <c r="J58" s="13" t="n">
        <v>10000</v>
      </c>
      <c r="K58" s="13">
        <f>IFERROR($H58/$I58,"")</f>
        <v/>
      </c>
      <c r="L58" s="13" t="n">
        <v>1598100</v>
      </c>
      <c r="M58" t="inlineStr">
        <is>
          <t>RI</t>
        </is>
      </c>
      <c r="N58" t="inlineStr">
        <is>
          <t>No</t>
        </is>
      </c>
      <c r="O58" t="inlineStr">
        <is>
          <t>Not stated</t>
        </is>
      </c>
      <c r="Q58" s="9" t="inlineStr">
        <is>
          <t>https://grantcue.com/foundations/robert-rosenheim-foundation-inc-c-o-adams-samartino-and-co-pc-061483231</t>
        </is>
      </c>
    </row>
    <row r="59">
      <c r="A59">
        <f>IF($E59=$E58,$A58+1,1)</f>
        <v/>
      </c>
      <c r="B59" t="inlineStr">
        <is>
          <t>NCMIC FOUNDATION INC</t>
        </is>
      </c>
      <c r="C59" t="inlineStr">
        <is>
          <t>68-0570762</t>
        </is>
      </c>
      <c r="D59" t="inlineStr">
        <is>
          <t>Connecticut</t>
        </is>
      </c>
      <c r="E59" t="inlineStr">
        <is>
          <t>CT</t>
        </is>
      </c>
      <c r="F59" t="n">
        <v>2025</v>
      </c>
      <c r="G59" t="n">
        <v>3</v>
      </c>
      <c r="H59" s="13" t="n">
        <v>3157205</v>
      </c>
      <c r="I59" s="12" t="n">
        <v>78</v>
      </c>
      <c r="J59" s="13" t="n">
        <v>15837.5</v>
      </c>
      <c r="K59" s="13">
        <f>IFERROR($H59/$I59,"")</f>
        <v/>
      </c>
      <c r="L59" s="13" t="n">
        <v>236447</v>
      </c>
      <c r="M59" t="inlineStr">
        <is>
          <t>MN, PA, NC</t>
        </is>
      </c>
      <c r="N59" t="inlineStr">
        <is>
          <t>Yes</t>
        </is>
      </c>
      <c r="O59" t="inlineStr">
        <is>
          <t>Not stated</t>
        </is>
      </c>
      <c r="P59" s="9" t="inlineStr">
        <is>
          <t>https://www.ncmicfoundation.com/</t>
        </is>
      </c>
      <c r="Q59" s="9" t="inlineStr">
        <is>
          <t>https://grantcue.com/foundations/ncmic-foundation-inc-680570762</t>
        </is>
      </c>
    </row>
    <row r="60">
      <c r="A60">
        <f>IF($E60=$E59,$A59+1,1)</f>
        <v/>
      </c>
      <c r="B60" t="inlineStr">
        <is>
          <t>SBM CHARITABLE FOUNDATION INC</t>
        </is>
      </c>
      <c r="C60" t="inlineStr">
        <is>
          <t>06-1574365</t>
        </is>
      </c>
      <c r="D60" t="inlineStr">
        <is>
          <t>Connecticut</t>
        </is>
      </c>
      <c r="E60" t="inlineStr">
        <is>
          <t>CT</t>
        </is>
      </c>
      <c r="F60" t="n">
        <v>2025</v>
      </c>
      <c r="G60" t="n">
        <v>2</v>
      </c>
      <c r="H60" s="13" t="n">
        <v>3136804</v>
      </c>
      <c r="I60" s="12" t="n">
        <v>170</v>
      </c>
      <c r="J60" s="13" t="n">
        <v>8000</v>
      </c>
      <c r="K60" s="13">
        <f>IFERROR($H60/$I60,"")</f>
        <v/>
      </c>
      <c r="L60" s="13" t="n">
        <v>105200</v>
      </c>
      <c r="M60" t="inlineStr">
        <is>
          <t>TX, IL, NY</t>
        </is>
      </c>
      <c r="N60" t="inlineStr">
        <is>
          <t>Yes</t>
        </is>
      </c>
      <c r="O60" t="inlineStr">
        <is>
          <t>Yes</t>
        </is>
      </c>
      <c r="P60" s="9" t="inlineStr">
        <is>
          <t>https://www.sbmfoundation.org/</t>
        </is>
      </c>
      <c r="Q60" s="9" t="inlineStr">
        <is>
          <t>https://grantcue.com/foundations/sbm-charitable-foundation-inc-061574365</t>
        </is>
      </c>
    </row>
    <row r="61">
      <c r="A61">
        <f>IF($E61=$E60,$A60+1,1)</f>
        <v/>
      </c>
      <c r="B61" t="inlineStr">
        <is>
          <t>ANNE AND ROLLIN BATES FOUNDATION INC</t>
        </is>
      </c>
      <c r="C61" t="inlineStr">
        <is>
          <t>83-1272154</t>
        </is>
      </c>
      <c r="D61" t="inlineStr">
        <is>
          <t>Connecticut</t>
        </is>
      </c>
      <c r="E61" t="inlineStr">
        <is>
          <t>CT</t>
        </is>
      </c>
      <c r="F61" t="n">
        <v>2025</v>
      </c>
      <c r="G61" t="n">
        <v>2</v>
      </c>
      <c r="H61" s="13" t="n">
        <v>3016210</v>
      </c>
      <c r="I61" s="12" t="n">
        <v>46</v>
      </c>
      <c r="J61" s="13" t="n">
        <v>27500</v>
      </c>
      <c r="K61" s="13">
        <f>IFERROR($H61/$I61,"")</f>
        <v/>
      </c>
      <c r="L61" s="13" t="n">
        <v>450000</v>
      </c>
      <c r="N61" t="inlineStr">
        <is>
          <t>Yes</t>
        </is>
      </c>
      <c r="O61" t="inlineStr">
        <is>
          <t>Yes</t>
        </is>
      </c>
      <c r="Q61" s="9" t="inlineStr">
        <is>
          <t>https://grantcue.com/foundations/anne-and-rollin-bates-foundation-inc-c-o-stephen-k-gellman-831272154</t>
        </is>
      </c>
    </row>
    <row r="62">
      <c r="A62">
        <f>IF($E62=$E61,$A61+1,1)</f>
        <v/>
      </c>
      <c r="B62" t="inlineStr">
        <is>
          <t>THE BERKLEY FAMILY FOUNDATION</t>
        </is>
      </c>
      <c r="C62" t="inlineStr">
        <is>
          <t>20-2659766</t>
        </is>
      </c>
      <c r="D62" t="inlineStr">
        <is>
          <t>Connecticut</t>
        </is>
      </c>
      <c r="E62" t="inlineStr">
        <is>
          <t>CT</t>
        </is>
      </c>
      <c r="F62" t="n">
        <v>2024</v>
      </c>
      <c r="G62" t="n">
        <v>1</v>
      </c>
      <c r="H62" s="13" t="n">
        <v>2958000</v>
      </c>
      <c r="I62" s="12" t="n">
        <v>9</v>
      </c>
      <c r="J62" s="13" t="n">
        <v>100000</v>
      </c>
      <c r="K62" s="13">
        <f>IFERROR($H62/$I62,"")</f>
        <v/>
      </c>
      <c r="L62" s="13" t="n">
        <v>1025000</v>
      </c>
      <c r="M62" t="inlineStr">
        <is>
          <t>MA, VA, RI</t>
        </is>
      </c>
      <c r="N62" t="inlineStr">
        <is>
          <t>No</t>
        </is>
      </c>
      <c r="O62" t="inlineStr">
        <is>
          <t>Not stated</t>
        </is>
      </c>
      <c r="Q62" s="9" t="inlineStr">
        <is>
          <t>https://grantcue.com/foundations/the-berkley-family-foundation-c-o-kelly-o-donnell-interlaken-capital-202659766</t>
        </is>
      </c>
    </row>
    <row r="63">
      <c r="A63">
        <f>IF($E63=$E62,$A62+1,1)</f>
        <v/>
      </c>
      <c r="B63" t="inlineStr">
        <is>
          <t>THE EMILY HALL TREMAINE FOUNDATION INC</t>
        </is>
      </c>
      <c r="C63" t="inlineStr">
        <is>
          <t>22-2533743</t>
        </is>
      </c>
      <c r="D63" t="inlineStr">
        <is>
          <t>Connecticut</t>
        </is>
      </c>
      <c r="E63" t="inlineStr">
        <is>
          <t>CT</t>
        </is>
      </c>
      <c r="F63" t="n">
        <v>2024</v>
      </c>
      <c r="G63" t="n">
        <v>1</v>
      </c>
      <c r="H63" s="13" t="n">
        <v>2870727</v>
      </c>
      <c r="I63" s="12" t="n">
        <v>190</v>
      </c>
      <c r="J63" s="13" t="n">
        <v>4500</v>
      </c>
      <c r="K63" s="13">
        <f>IFERROR($H63/$I63,"")</f>
        <v/>
      </c>
      <c r="L63" s="13" t="n">
        <v>155000</v>
      </c>
      <c r="M63" t="inlineStr">
        <is>
          <t>PA, MA, FL</t>
        </is>
      </c>
      <c r="N63" t="inlineStr">
        <is>
          <t>No</t>
        </is>
      </c>
      <c r="O63" t="inlineStr">
        <is>
          <t>Not stated</t>
        </is>
      </c>
      <c r="Q63" s="9" t="inlineStr">
        <is>
          <t>https://grantcue.com/foundations/the-emily-hall-tremaine-foundation-inc-222533743</t>
        </is>
      </c>
    </row>
    <row r="64">
      <c r="A64">
        <f>IF($E64=$E63,$A63+1,1)</f>
        <v/>
      </c>
      <c r="B64" t="inlineStr">
        <is>
          <t>Suzanne McGraw Foundation Inc</t>
        </is>
      </c>
      <c r="C64" t="inlineStr">
        <is>
          <t>82-3602412</t>
        </is>
      </c>
      <c r="D64" t="inlineStr">
        <is>
          <t>Connecticut</t>
        </is>
      </c>
      <c r="E64" t="inlineStr">
        <is>
          <t>CT</t>
        </is>
      </c>
      <c r="F64" t="n">
        <v>2024</v>
      </c>
      <c r="G64" t="n">
        <v>1</v>
      </c>
      <c r="H64" s="13" t="n">
        <v>2857554</v>
      </c>
      <c r="I64" s="12" t="n">
        <v>15</v>
      </c>
      <c r="J64" s="13" t="n">
        <v>75028</v>
      </c>
      <c r="K64" s="13">
        <f>IFERROR($H64/$I64,"")</f>
        <v/>
      </c>
      <c r="L64" s="13" t="n">
        <v>903656</v>
      </c>
      <c r="M64" t="inlineStr">
        <is>
          <t>PA, CO, NM</t>
        </is>
      </c>
      <c r="N64" t="inlineStr">
        <is>
          <t>No</t>
        </is>
      </c>
      <c r="O64" t="inlineStr">
        <is>
          <t>Not stated</t>
        </is>
      </c>
      <c r="Q64" s="9" t="inlineStr">
        <is>
          <t>https://grantcue.com/foundations/suzanne-mcgraw-foundation-inc-823602412</t>
        </is>
      </c>
    </row>
    <row r="65">
      <c r="A65">
        <f>IF($E65=$E64,$A64+1,1)</f>
        <v/>
      </c>
      <c r="B65" t="inlineStr">
        <is>
          <t>ODYSSEY GROUP FOUNDATION</t>
        </is>
      </c>
      <c r="C65" t="inlineStr">
        <is>
          <t>20-8493704</t>
        </is>
      </c>
      <c r="D65" t="inlineStr">
        <is>
          <t>Connecticut</t>
        </is>
      </c>
      <c r="E65" t="inlineStr">
        <is>
          <t>CT</t>
        </is>
      </c>
      <c r="F65" t="n">
        <v>2024</v>
      </c>
      <c r="G65" t="n">
        <v>1</v>
      </c>
      <c r="H65" s="13" t="n">
        <v>2842333</v>
      </c>
      <c r="I65" s="12" t="n">
        <v>16</v>
      </c>
      <c r="J65" s="13" t="n">
        <v>75000</v>
      </c>
      <c r="K65" s="13">
        <f>IFERROR($H65/$I65,"")</f>
        <v/>
      </c>
      <c r="L65" s="13" t="n">
        <v>1000000</v>
      </c>
      <c r="M65" t="inlineStr">
        <is>
          <t>NY, WA, IL</t>
        </is>
      </c>
      <c r="N65" t="inlineStr">
        <is>
          <t>No</t>
        </is>
      </c>
      <c r="O65" t="inlineStr">
        <is>
          <t>Not stated</t>
        </is>
      </c>
      <c r="Q65" s="9" t="inlineStr">
        <is>
          <t>https://grantcue.com/foundations/odyssey-group-foundation-208493704</t>
        </is>
      </c>
    </row>
    <row r="66">
      <c r="A66">
        <f>IF($E66=$E65,$A65+1,1)</f>
        <v/>
      </c>
      <c r="B66" t="inlineStr">
        <is>
          <t>THE JOSEF AND ANNI ALBERS FOUNDATION INC</t>
        </is>
      </c>
      <c r="C66" t="inlineStr">
        <is>
          <t>23-7104223</t>
        </is>
      </c>
      <c r="D66" t="inlineStr">
        <is>
          <t>Connecticut</t>
        </is>
      </c>
      <c r="E66" t="inlineStr">
        <is>
          <t>CT</t>
        </is>
      </c>
      <c r="F66" t="n">
        <v>2024</v>
      </c>
      <c r="G66" t="n">
        <v>1</v>
      </c>
      <c r="H66" s="13" t="n">
        <v>2833439</v>
      </c>
      <c r="I66" s="12" t="n">
        <v>19</v>
      </c>
      <c r="J66" s="13" t="n">
        <v>5000</v>
      </c>
      <c r="K66" s="13">
        <f>IFERROR($H66/$I66,"")</f>
        <v/>
      </c>
      <c r="L66" s="13" t="n">
        <v>2606549</v>
      </c>
      <c r="M66" t="inlineStr">
        <is>
          <t>NY, IRELAND, MA</t>
        </is>
      </c>
      <c r="N66" t="inlineStr">
        <is>
          <t>No</t>
        </is>
      </c>
      <c r="O66" t="inlineStr">
        <is>
          <t>Not stated</t>
        </is>
      </c>
      <c r="Q66" s="9" t="inlineStr">
        <is>
          <t>https://grantcue.com/foundations/the-josef-and-anni-albers-foundation-inc-237104223</t>
        </is>
      </c>
    </row>
    <row r="67">
      <c r="A67">
        <f>IF($E67=$E66,$A66+1,1)</f>
        <v/>
      </c>
      <c r="B67" t="inlineStr">
        <is>
          <t>SULLIVAN FOUNDATION</t>
        </is>
      </c>
      <c r="C67" t="inlineStr">
        <is>
          <t>06-1501914</t>
        </is>
      </c>
      <c r="D67" t="inlineStr">
        <is>
          <t>Connecticut</t>
        </is>
      </c>
      <c r="E67" t="inlineStr">
        <is>
          <t>CT</t>
        </is>
      </c>
      <c r="F67" t="n">
        <v>2025</v>
      </c>
      <c r="G67" t="n">
        <v>2</v>
      </c>
      <c r="H67" s="13" t="n">
        <v>2652140</v>
      </c>
      <c r="I67" s="12" t="n">
        <v>48</v>
      </c>
      <c r="J67" s="13" t="n">
        <v>5000</v>
      </c>
      <c r="K67" s="13">
        <f>IFERROR($H67/$I67,"")</f>
        <v/>
      </c>
      <c r="L67" s="13" t="n">
        <v>1252750</v>
      </c>
      <c r="M67" t="inlineStr">
        <is>
          <t>NY, WI, MA</t>
        </is>
      </c>
      <c r="N67" t="inlineStr">
        <is>
          <t>Yes</t>
        </is>
      </c>
      <c r="O67" t="inlineStr">
        <is>
          <t>Not stated</t>
        </is>
      </c>
      <c r="Q67" s="9" t="inlineStr">
        <is>
          <t>https://grantcue.com/foundations/sullivan-foundation-julie-coscarelli-trustee-061501914</t>
        </is>
      </c>
    </row>
    <row r="68">
      <c r="A68">
        <f>IF($E68=$E67,$A67+1,1)</f>
        <v/>
      </c>
      <c r="B68" t="inlineStr">
        <is>
          <t>CONNECTICUT HEALTH FOUNDATION INC</t>
        </is>
      </c>
      <c r="C68" t="inlineStr">
        <is>
          <t>06-1057387</t>
        </is>
      </c>
      <c r="D68" t="inlineStr">
        <is>
          <t>Connecticut</t>
        </is>
      </c>
      <c r="E68" t="inlineStr">
        <is>
          <t>CT</t>
        </is>
      </c>
      <c r="F68" t="n">
        <v>2024</v>
      </c>
      <c r="G68" t="n">
        <v>1</v>
      </c>
      <c r="H68" s="13" t="n">
        <v>2589916</v>
      </c>
      <c r="I68" s="12" t="n">
        <v>95</v>
      </c>
      <c r="J68" s="13" t="n">
        <v>15000</v>
      </c>
      <c r="K68" s="13">
        <f>IFERROR($H68/$I68,"")</f>
        <v/>
      </c>
      <c r="L68" s="13" t="n">
        <v>335000</v>
      </c>
      <c r="M68" t="inlineStr">
        <is>
          <t>MA, DC, TN</t>
        </is>
      </c>
      <c r="N68" t="inlineStr">
        <is>
          <t>Yes</t>
        </is>
      </c>
      <c r="O68" t="inlineStr">
        <is>
          <t>Yes</t>
        </is>
      </c>
      <c r="P68" s="9" t="inlineStr">
        <is>
          <t>https://www.cthealth.org/</t>
        </is>
      </c>
      <c r="Q68" s="9" t="inlineStr">
        <is>
          <t>https://grantcue.com/foundations/connecticut-health-foundation-inc-061057387</t>
        </is>
      </c>
    </row>
    <row r="69">
      <c r="A69">
        <f>IF($E69=$E68,$A68+1,1)</f>
        <v/>
      </c>
      <c r="B69" t="inlineStr">
        <is>
          <t>GARDEN HOMES FUND</t>
        </is>
      </c>
      <c r="C69" t="inlineStr">
        <is>
          <t>06-1043730</t>
        </is>
      </c>
      <c r="D69" t="inlineStr">
        <is>
          <t>Connecticut</t>
        </is>
      </c>
      <c r="E69" t="inlineStr">
        <is>
          <t>CT</t>
        </is>
      </c>
      <c r="F69" t="n">
        <v>2025</v>
      </c>
      <c r="G69" t="n">
        <v>2</v>
      </c>
      <c r="H69" s="13" t="n">
        <v>2568750</v>
      </c>
      <c r="I69" s="12" t="n">
        <v>208</v>
      </c>
      <c r="J69" s="13" t="n">
        <v>5000</v>
      </c>
      <c r="K69" s="13">
        <f>IFERROR($H69/$I69,"")</f>
        <v/>
      </c>
      <c r="L69" s="13" t="n">
        <v>170500</v>
      </c>
      <c r="M69" t="inlineStr">
        <is>
          <t>MA, TN, NY</t>
        </is>
      </c>
      <c r="N69" t="inlineStr">
        <is>
          <t>No</t>
        </is>
      </c>
      <c r="O69" t="inlineStr">
        <is>
          <t>Not stated</t>
        </is>
      </c>
      <c r="Q69" s="9" t="inlineStr">
        <is>
          <t>https://grantcue.com/foundations/garden-homes-fund-061043730</t>
        </is>
      </c>
    </row>
    <row r="70">
      <c r="A70">
        <f>IF($E70=$E69,$A69+1,1)</f>
        <v/>
      </c>
      <c r="B70" t="inlineStr">
        <is>
          <t>ELIZABETH M PFRIEM FOUNDATION</t>
        </is>
      </c>
      <c r="C70" t="inlineStr">
        <is>
          <t>46-5418223</t>
        </is>
      </c>
      <c r="D70" t="inlineStr">
        <is>
          <t>Connecticut</t>
        </is>
      </c>
      <c r="E70" t="inlineStr">
        <is>
          <t>CT</t>
        </is>
      </c>
      <c r="F70" t="n">
        <v>2024</v>
      </c>
      <c r="G70" t="n">
        <v>1</v>
      </c>
      <c r="H70" s="13" t="n">
        <v>2532753</v>
      </c>
      <c r="I70" s="12" t="n">
        <v>33</v>
      </c>
      <c r="J70" s="13" t="n">
        <v>50000</v>
      </c>
      <c r="K70" s="13">
        <f>IFERROR($H70/$I70,"")</f>
        <v/>
      </c>
      <c r="L70" s="13" t="n">
        <v>400000</v>
      </c>
      <c r="N70" t="inlineStr">
        <is>
          <t>No</t>
        </is>
      </c>
      <c r="O70" t="inlineStr">
        <is>
          <t>Not stated</t>
        </is>
      </c>
      <c r="Q70" s="9" t="inlineStr">
        <is>
          <t>https://grantcue.com/foundations/elizabeth-m-pfriem-foundation-465418223</t>
        </is>
      </c>
    </row>
    <row r="71">
      <c r="A71">
        <f>IF($E71=$E70,$A70+1,1)</f>
        <v/>
      </c>
      <c r="B71" t="inlineStr">
        <is>
          <t>PRITCHARD FOUNDATION</t>
        </is>
      </c>
      <c r="C71" t="inlineStr">
        <is>
          <t>23-7982138</t>
        </is>
      </c>
      <c r="D71" t="inlineStr">
        <is>
          <t>Connecticut</t>
        </is>
      </c>
      <c r="E71" t="inlineStr">
        <is>
          <t>CT</t>
        </is>
      </c>
      <c r="F71" t="n">
        <v>2025</v>
      </c>
      <c r="G71" t="n">
        <v>2</v>
      </c>
      <c r="H71" s="13" t="n">
        <v>2527500</v>
      </c>
      <c r="I71" s="12" t="n">
        <v>55</v>
      </c>
      <c r="J71" s="13" t="n">
        <v>50000</v>
      </c>
      <c r="K71" s="13">
        <f>IFERROR($H71/$I71,"")</f>
        <v/>
      </c>
      <c r="L71" s="13" t="n">
        <v>250000</v>
      </c>
      <c r="M71" t="inlineStr">
        <is>
          <t>NY, DC, PA</t>
        </is>
      </c>
      <c r="N71" t="inlineStr">
        <is>
          <t>No</t>
        </is>
      </c>
      <c r="O71" t="inlineStr">
        <is>
          <t>Not stated</t>
        </is>
      </c>
      <c r="Q71" s="9" t="inlineStr">
        <is>
          <t>https://grantcue.com/foundations/pritchard-foundation-237982138</t>
        </is>
      </c>
    </row>
    <row r="72">
      <c r="A72">
        <f>IF($E72=$E71,$A71+1,1)</f>
        <v/>
      </c>
      <c r="B72" t="inlineStr">
        <is>
          <t>CAPEWELL M UW HTFD HOSPITAL ETAL 4</t>
        </is>
      </c>
      <c r="C72" t="inlineStr">
        <is>
          <t>06-6030605</t>
        </is>
      </c>
      <c r="D72" t="inlineStr">
        <is>
          <t>Connecticut</t>
        </is>
      </c>
      <c r="E72" t="inlineStr">
        <is>
          <t>CT</t>
        </is>
      </c>
      <c r="F72" t="n">
        <v>2024</v>
      </c>
      <c r="G72" t="n">
        <v>1</v>
      </c>
      <c r="H72" s="13" t="n">
        <v>2512785</v>
      </c>
      <c r="I72" s="12" t="n">
        <v>8</v>
      </c>
      <c r="J72" s="13" t="n">
        <v>314055</v>
      </c>
      <c r="K72" s="13">
        <f>IFERROR($H72/$I72,"")</f>
        <v/>
      </c>
      <c r="L72" s="13" t="n">
        <v>837480</v>
      </c>
      <c r="N72" t="inlineStr">
        <is>
          <t>No</t>
        </is>
      </c>
      <c r="O72" t="inlineStr">
        <is>
          <t>Not stated</t>
        </is>
      </c>
      <c r="Q72" s="9" t="inlineStr">
        <is>
          <t>https://grantcue.com/foundations/capewell-m-uw-htfd-hospital-etal-4-066030605</t>
        </is>
      </c>
    </row>
    <row r="73">
      <c r="A73">
        <f>IF($E73=$E72,$A72+1,1)</f>
        <v/>
      </c>
      <c r="B73" t="inlineStr">
        <is>
          <t>Ernest and Joan Trefz Foundation</t>
        </is>
      </c>
      <c r="C73" t="inlineStr">
        <is>
          <t>06-1485833</t>
        </is>
      </c>
      <c r="D73" t="inlineStr">
        <is>
          <t>Connecticut</t>
        </is>
      </c>
      <c r="E73" t="inlineStr">
        <is>
          <t>CT</t>
        </is>
      </c>
      <c r="F73" t="n">
        <v>2024</v>
      </c>
      <c r="G73" t="n">
        <v>1</v>
      </c>
      <c r="H73" s="13" t="n">
        <v>2496189</v>
      </c>
      <c r="I73" s="12" t="n">
        <v>104</v>
      </c>
      <c r="J73" s="13" t="n">
        <v>7250</v>
      </c>
      <c r="K73" s="13">
        <f>IFERROR($H73/$I73,"")</f>
        <v/>
      </c>
      <c r="L73" s="13" t="n">
        <v>400000</v>
      </c>
      <c r="M73" t="inlineStr">
        <is>
          <t>NY, IN, CA</t>
        </is>
      </c>
      <c r="N73" t="inlineStr">
        <is>
          <t>No</t>
        </is>
      </c>
      <c r="O73" t="inlineStr">
        <is>
          <t>Not stated</t>
        </is>
      </c>
      <c r="Q73" s="9" t="inlineStr">
        <is>
          <t>https://grantcue.com/foundations/ernest-and-joan-trefz-foundation-061485833</t>
        </is>
      </c>
    </row>
    <row r="74">
      <c r="A74">
        <f>IF($E74=$E73,$A73+1,1)</f>
        <v/>
      </c>
      <c r="B74" t="inlineStr">
        <is>
          <t>HEARTFELT WINGS FOUNDATION INC</t>
        </is>
      </c>
      <c r="C74" t="inlineStr">
        <is>
          <t>47-4805154</t>
        </is>
      </c>
      <c r="D74" t="inlineStr">
        <is>
          <t>Connecticut</t>
        </is>
      </c>
      <c r="E74" t="inlineStr">
        <is>
          <t>CT</t>
        </is>
      </c>
      <c r="F74" t="n">
        <v>2025</v>
      </c>
      <c r="G74" t="n">
        <v>2</v>
      </c>
      <c r="H74" s="13" t="n">
        <v>2473500</v>
      </c>
      <c r="I74" s="12" t="n">
        <v>18</v>
      </c>
      <c r="J74" s="13" t="n">
        <v>18500</v>
      </c>
      <c r="K74" s="13">
        <f>IFERROR($H74/$I74,"")</f>
        <v/>
      </c>
      <c r="L74" s="13" t="n">
        <v>1000000</v>
      </c>
      <c r="M74" t="inlineStr">
        <is>
          <t>NY, NJ, MD</t>
        </is>
      </c>
      <c r="N74" t="inlineStr">
        <is>
          <t>No</t>
        </is>
      </c>
      <c r="O74" t="inlineStr">
        <is>
          <t>Not stated</t>
        </is>
      </c>
      <c r="Q74" s="9" t="inlineStr">
        <is>
          <t>https://grantcue.com/foundations/heartfelt-wings-foundation-inc-c-o-marianne-dolan-weber-474805154</t>
        </is>
      </c>
    </row>
    <row r="75">
      <c r="A75">
        <f>IF($E75=$E74,$A74+1,1)</f>
        <v/>
      </c>
      <c r="B75" t="inlineStr">
        <is>
          <t>BEAGARY CHARITABLE TRUST</t>
        </is>
      </c>
      <c r="C75" t="inlineStr">
        <is>
          <t>06-6419011</t>
        </is>
      </c>
      <c r="D75" t="inlineStr">
        <is>
          <t>Connecticut</t>
        </is>
      </c>
      <c r="E75" t="inlineStr">
        <is>
          <t>CT</t>
        </is>
      </c>
      <c r="F75" t="n">
        <v>2025</v>
      </c>
      <c r="G75" t="n">
        <v>2</v>
      </c>
      <c r="H75" s="13" t="n">
        <v>2429245</v>
      </c>
      <c r="I75" s="12" t="n">
        <v>80</v>
      </c>
      <c r="J75" s="13" t="n">
        <v>10000</v>
      </c>
      <c r="K75" s="13">
        <f>IFERROR($H75/$I75,"")</f>
        <v/>
      </c>
      <c r="L75" s="13" t="n">
        <v>268000</v>
      </c>
      <c r="M75" t="inlineStr">
        <is>
          <t>MA, VT, OH</t>
        </is>
      </c>
      <c r="N75" t="inlineStr">
        <is>
          <t>Yes</t>
        </is>
      </c>
      <c r="O75" t="inlineStr">
        <is>
          <t>Not stated</t>
        </is>
      </c>
      <c r="Q75" s="9" t="inlineStr">
        <is>
          <t>https://grantcue.com/foundations/beagary-charitable-trust-066419011</t>
        </is>
      </c>
    </row>
    <row r="76">
      <c r="A76">
        <f>IF($E76=$E75,$A75+1,1)</f>
        <v/>
      </c>
      <c r="B76" t="inlineStr">
        <is>
          <t>PLUMMER FDN-CASH</t>
        </is>
      </c>
      <c r="C76" t="inlineStr">
        <is>
          <t>22-3365605</t>
        </is>
      </c>
      <c r="D76" t="inlineStr">
        <is>
          <t>Connecticut</t>
        </is>
      </c>
      <c r="E76" t="inlineStr">
        <is>
          <t>CT</t>
        </is>
      </c>
      <c r="F76" t="n">
        <v>2024</v>
      </c>
      <c r="G76" t="n">
        <v>1</v>
      </c>
      <c r="H76" s="13" t="n">
        <v>2369600</v>
      </c>
      <c r="I76" s="12" t="n">
        <v>39</v>
      </c>
      <c r="J76" s="13" t="n">
        <v>20000</v>
      </c>
      <c r="K76" s="13">
        <f>IFERROR($H76/$I76,"")</f>
        <v/>
      </c>
      <c r="L76" s="13" t="n">
        <v>750000</v>
      </c>
      <c r="M76" t="inlineStr">
        <is>
          <t>NY, GA, MS</t>
        </is>
      </c>
      <c r="N76" t="inlineStr">
        <is>
          <t>No</t>
        </is>
      </c>
      <c r="O76" t="inlineStr">
        <is>
          <t>Not stated</t>
        </is>
      </c>
      <c r="Q76" s="9" t="inlineStr">
        <is>
          <t>https://grantcue.com/foundations/plummer-fdn-cash-223365605</t>
        </is>
      </c>
    </row>
    <row r="77">
      <c r="A77">
        <f>IF($E77=$E76,$A76+1,1)</f>
        <v/>
      </c>
      <c r="B77" t="inlineStr">
        <is>
          <t>THE BREWER FAMILY FOUNDATION INC</t>
        </is>
      </c>
      <c r="C77" t="inlineStr">
        <is>
          <t>82-3712328</t>
        </is>
      </c>
      <c r="D77" t="inlineStr">
        <is>
          <t>Connecticut</t>
        </is>
      </c>
      <c r="E77" t="inlineStr">
        <is>
          <t>CT</t>
        </is>
      </c>
      <c r="F77" t="n">
        <v>2025</v>
      </c>
      <c r="G77" t="n">
        <v>2</v>
      </c>
      <c r="H77" s="13" t="n">
        <v>2364344</v>
      </c>
      <c r="I77" s="12" t="n">
        <v>164</v>
      </c>
      <c r="J77" s="13" t="n">
        <v>5000</v>
      </c>
      <c r="K77" s="13">
        <f>IFERROR($H77/$I77,"")</f>
        <v/>
      </c>
      <c r="L77" s="13" t="n">
        <v>700000</v>
      </c>
      <c r="M77" t="inlineStr">
        <is>
          <t>ME, NY, PA</t>
        </is>
      </c>
      <c r="N77" t="inlineStr">
        <is>
          <t>No</t>
        </is>
      </c>
      <c r="O77" t="inlineStr">
        <is>
          <t>Not stated</t>
        </is>
      </c>
      <c r="Q77" s="9" t="inlineStr">
        <is>
          <t>https://grantcue.com/foundations/the-brewer-family-foundation-inc-823712328</t>
        </is>
      </c>
    </row>
    <row r="78">
      <c r="A78">
        <f>IF($E78=$E77,$A77+1,1)</f>
        <v/>
      </c>
      <c r="B78" t="inlineStr">
        <is>
          <t>West Charitable Trust</t>
        </is>
      </c>
      <c r="C78" t="inlineStr">
        <is>
          <t>83-3092521</t>
        </is>
      </c>
      <c r="D78" t="inlineStr">
        <is>
          <t>Connecticut</t>
        </is>
      </c>
      <c r="E78" t="inlineStr">
        <is>
          <t>CT</t>
        </is>
      </c>
      <c r="F78" t="n">
        <v>2025</v>
      </c>
      <c r="G78" t="n">
        <v>2</v>
      </c>
      <c r="H78" s="13" t="n">
        <v>2333333</v>
      </c>
      <c r="I78" s="12" t="n">
        <v>6</v>
      </c>
      <c r="J78" s="13" t="n">
        <v>333333</v>
      </c>
      <c r="K78" s="13">
        <f>IFERROR($H78/$I78,"")</f>
        <v/>
      </c>
      <c r="L78" s="13" t="n">
        <v>666667</v>
      </c>
      <c r="M78" t="inlineStr">
        <is>
          <t>CA</t>
        </is>
      </c>
      <c r="N78" t="inlineStr">
        <is>
          <t>No</t>
        </is>
      </c>
      <c r="O78" t="inlineStr">
        <is>
          <t>Not stated</t>
        </is>
      </c>
      <c r="Q78" s="9" t="inlineStr">
        <is>
          <t>https://grantcue.com/foundations/west-charitable-trust-833092521</t>
        </is>
      </c>
    </row>
    <row r="79">
      <c r="A79">
        <f>IF($E79=$E78,$A78+1,1)</f>
        <v/>
      </c>
      <c r="B79" t="inlineStr">
        <is>
          <t>SEHERR-THOSS CHARITABLE TRUST</t>
        </is>
      </c>
      <c r="C79" t="inlineStr">
        <is>
          <t>06-6399636</t>
        </is>
      </c>
      <c r="D79" t="inlineStr">
        <is>
          <t>Connecticut</t>
        </is>
      </c>
      <c r="E79" t="inlineStr">
        <is>
          <t>CT</t>
        </is>
      </c>
      <c r="F79" t="n">
        <v>2025</v>
      </c>
      <c r="G79" t="n">
        <v>2</v>
      </c>
      <c r="H79" s="13" t="n">
        <v>2324405</v>
      </c>
      <c r="I79" s="12" t="n">
        <v>47</v>
      </c>
      <c r="J79" s="13" t="n">
        <v>18000</v>
      </c>
      <c r="K79" s="13">
        <f>IFERROR($H79/$I79,"")</f>
        <v/>
      </c>
      <c r="L79" s="13" t="n">
        <v>548094</v>
      </c>
      <c r="N79" t="inlineStr">
        <is>
          <t>No</t>
        </is>
      </c>
      <c r="O79" t="inlineStr">
        <is>
          <t>Not stated</t>
        </is>
      </c>
      <c r="Q79" s="9" t="inlineStr">
        <is>
          <t>https://grantcue.com/foundations/seherr-thoss-charitable-trust-066399636</t>
        </is>
      </c>
    </row>
    <row r="80">
      <c r="A80">
        <f>IF($E80=$E79,$A79+1,1)</f>
        <v/>
      </c>
      <c r="B80" t="inlineStr">
        <is>
          <t>ROBERT AND CLARA PATTERSON TRUST</t>
        </is>
      </c>
      <c r="C80" t="inlineStr">
        <is>
          <t>06-6236358</t>
        </is>
      </c>
      <c r="D80" t="inlineStr">
        <is>
          <t>Connecticut</t>
        </is>
      </c>
      <c r="E80" t="inlineStr">
        <is>
          <t>CT</t>
        </is>
      </c>
      <c r="F80" t="n">
        <v>2025</v>
      </c>
      <c r="G80" t="n">
        <v>2</v>
      </c>
      <c r="H80" s="13" t="n">
        <v>2298805</v>
      </c>
      <c r="I80" s="12" t="n">
        <v>8</v>
      </c>
      <c r="J80" s="13" t="n">
        <v>199992</v>
      </c>
      <c r="K80" s="13">
        <f>IFERROR($H80/$I80,"")</f>
        <v/>
      </c>
      <c r="L80" s="13" t="n">
        <v>699273</v>
      </c>
      <c r="M80" t="inlineStr">
        <is>
          <t>RI, ME, NJ</t>
        </is>
      </c>
      <c r="N80" t="inlineStr">
        <is>
          <t>Yes</t>
        </is>
      </c>
      <c r="O80" t="inlineStr">
        <is>
          <t>Yes</t>
        </is>
      </c>
      <c r="Q80" s="9" t="inlineStr">
        <is>
          <t>https://grantcue.com/foundations/robert-and-clara-patterson-trust-066236358</t>
        </is>
      </c>
    </row>
    <row r="81">
      <c r="A81">
        <f>IF($E81=$E80,$A80+1,1)</f>
        <v/>
      </c>
      <c r="B81" t="inlineStr">
        <is>
          <t>CORNING JOHN J EST TR</t>
        </is>
      </c>
      <c r="C81" t="inlineStr">
        <is>
          <t>06-6027742</t>
        </is>
      </c>
      <c r="D81" t="inlineStr">
        <is>
          <t>Connecticut</t>
        </is>
      </c>
      <c r="E81" t="inlineStr">
        <is>
          <t>CT</t>
        </is>
      </c>
      <c r="F81" t="n">
        <v>2025</v>
      </c>
      <c r="G81" t="n">
        <v>2</v>
      </c>
      <c r="H81" s="13" t="n">
        <v>2263444</v>
      </c>
      <c r="I81" s="12" t="n">
        <v>8</v>
      </c>
      <c r="J81" s="13" t="n">
        <v>282930.5</v>
      </c>
      <c r="K81" s="13">
        <f>IFERROR($H81/$I81,"")</f>
        <v/>
      </c>
      <c r="L81" s="13" t="n">
        <v>293687</v>
      </c>
      <c r="N81" t="inlineStr">
        <is>
          <t>No</t>
        </is>
      </c>
      <c r="O81" t="inlineStr">
        <is>
          <t>Not stated</t>
        </is>
      </c>
      <c r="Q81" s="9" t="inlineStr">
        <is>
          <t>https://grantcue.com/foundations/corning-john-j-est-tr-066027742</t>
        </is>
      </c>
    </row>
    <row r="82">
      <c r="A82">
        <f>IF($E82=$E81,$A81+1,1)</f>
        <v/>
      </c>
      <c r="B82" t="inlineStr">
        <is>
          <t>MLE Foundation Inc</t>
        </is>
      </c>
      <c r="C82" t="inlineStr">
        <is>
          <t>30-0517812</t>
        </is>
      </c>
      <c r="D82" t="inlineStr">
        <is>
          <t>Connecticut</t>
        </is>
      </c>
      <c r="E82" t="inlineStr">
        <is>
          <t>CT</t>
        </is>
      </c>
      <c r="F82" t="n">
        <v>2025</v>
      </c>
      <c r="G82" t="n">
        <v>2</v>
      </c>
      <c r="H82" s="13" t="n">
        <v>2229000</v>
      </c>
      <c r="I82" s="12" t="n">
        <v>164</v>
      </c>
      <c r="J82" s="13" t="n">
        <v>10000</v>
      </c>
      <c r="K82" s="13">
        <f>IFERROR($H82/$I82,"")</f>
        <v/>
      </c>
      <c r="L82" s="13" t="n">
        <v>60000</v>
      </c>
      <c r="M82" t="inlineStr">
        <is>
          <t>WI, MA, NY</t>
        </is>
      </c>
      <c r="N82" t="inlineStr">
        <is>
          <t>No</t>
        </is>
      </c>
      <c r="O82" t="inlineStr">
        <is>
          <t>Not stated</t>
        </is>
      </c>
      <c r="Q82" s="9" t="inlineStr">
        <is>
          <t>https://grantcue.com/foundations/mle-foundation-inc-300517812</t>
        </is>
      </c>
    </row>
    <row r="83">
      <c r="A83">
        <f>IF($E83=$E82,$A82+1,1)</f>
        <v/>
      </c>
      <c r="B83" t="inlineStr">
        <is>
          <t>GRACE JONES RICHARDSON TESTAMENTARY TRUST</t>
        </is>
      </c>
      <c r="C83" t="inlineStr">
        <is>
          <t>06-6023003</t>
        </is>
      </c>
      <c r="D83" t="inlineStr">
        <is>
          <t>Connecticut</t>
        </is>
      </c>
      <c r="E83" t="inlineStr">
        <is>
          <t>CT</t>
        </is>
      </c>
      <c r="F83" t="n">
        <v>2024</v>
      </c>
      <c r="G83" t="n">
        <v>1</v>
      </c>
      <c r="H83" s="13" t="n">
        <v>2182000</v>
      </c>
      <c r="I83" s="12" t="n">
        <v>329</v>
      </c>
      <c r="J83" s="13" t="n">
        <v>3500</v>
      </c>
      <c r="K83" s="13">
        <f>IFERROR($H83/$I83,"")</f>
        <v/>
      </c>
      <c r="L83" s="13" t="n">
        <v>52000</v>
      </c>
      <c r="M83" t="inlineStr">
        <is>
          <t>NC, NY, MA</t>
        </is>
      </c>
      <c r="N83" t="inlineStr">
        <is>
          <t>No</t>
        </is>
      </c>
      <c r="O83" t="inlineStr">
        <is>
          <t>Not stated</t>
        </is>
      </c>
      <c r="Q83" s="9" t="inlineStr">
        <is>
          <t>https://grantcue.com/foundations/grace-jones-richardson-testamentary-trust-c-o-piedmont-trust-co-066023003</t>
        </is>
      </c>
    </row>
    <row r="84">
      <c r="A84">
        <f>IF($E84=$E83,$A83+1,1)</f>
        <v/>
      </c>
      <c r="B84" t="inlineStr">
        <is>
          <t>TAUCK FAMILY FOUNDATION</t>
        </is>
      </c>
      <c r="C84" t="inlineStr">
        <is>
          <t>27-0729341</t>
        </is>
      </c>
      <c r="D84" t="inlineStr">
        <is>
          <t>Connecticut</t>
        </is>
      </c>
      <c r="E84" t="inlineStr">
        <is>
          <t>CT</t>
        </is>
      </c>
      <c r="F84" t="n">
        <v>2025</v>
      </c>
      <c r="G84" t="n">
        <v>2</v>
      </c>
      <c r="H84" s="13" t="n">
        <v>2170389</v>
      </c>
      <c r="I84" s="12" t="n">
        <v>95</v>
      </c>
      <c r="J84" s="13" t="n">
        <v>20000</v>
      </c>
      <c r="K84" s="13">
        <f>IFERROR($H84/$I84,"")</f>
        <v/>
      </c>
      <c r="L84" s="13" t="n">
        <v>110900</v>
      </c>
      <c r="M84" t="inlineStr">
        <is>
          <t>NH, CA, CO</t>
        </is>
      </c>
      <c r="N84" t="inlineStr">
        <is>
          <t>Yes</t>
        </is>
      </c>
      <c r="O84" t="inlineStr">
        <is>
          <t>Yes</t>
        </is>
      </c>
      <c r="P84" s="9" t="inlineStr">
        <is>
          <t>https://www.tauckfamilyfoundation.org/</t>
        </is>
      </c>
      <c r="Q84" s="9" t="inlineStr">
        <is>
          <t>https://grantcue.com/foundations/tauck-family-foundation-270729341</t>
        </is>
      </c>
    </row>
    <row r="85">
      <c r="A85">
        <f>IF($E85=$E84,$A84+1,1)</f>
        <v/>
      </c>
      <c r="B85" t="inlineStr">
        <is>
          <t>KATHARINE MATTHIES FOUNDATION</t>
        </is>
      </c>
      <c r="C85" t="inlineStr">
        <is>
          <t>06-6261860</t>
        </is>
      </c>
      <c r="D85" t="inlineStr">
        <is>
          <t>Connecticut</t>
        </is>
      </c>
      <c r="E85" t="inlineStr">
        <is>
          <t>CT</t>
        </is>
      </c>
      <c r="F85" t="n">
        <v>2025</v>
      </c>
      <c r="G85" t="n">
        <v>2</v>
      </c>
      <c r="H85" s="13" t="n">
        <v>2159679</v>
      </c>
      <c r="I85" s="12" t="n">
        <v>50</v>
      </c>
      <c r="J85" s="13" t="n">
        <v>16000</v>
      </c>
      <c r="K85" s="13">
        <f>IFERROR($H85/$I85,"")</f>
        <v/>
      </c>
      <c r="L85" s="13" t="n">
        <v>1009051</v>
      </c>
      <c r="M85" t="inlineStr">
        <is>
          <t>RI, CO, OH</t>
        </is>
      </c>
      <c r="N85" t="inlineStr">
        <is>
          <t>Yes</t>
        </is>
      </c>
      <c r="O85" t="inlineStr">
        <is>
          <t>Yes</t>
        </is>
      </c>
      <c r="Q85" s="9" t="inlineStr">
        <is>
          <t>https://grantcue.com/foundations/katharine-matthies-foundation-066261860</t>
        </is>
      </c>
    </row>
    <row r="86">
      <c r="A86">
        <f>IF($E86=$E85,$A85+1,1)</f>
        <v/>
      </c>
      <c r="B86" t="inlineStr">
        <is>
          <t>BENZON FOUNDATION INC</t>
        </is>
      </c>
      <c r="C86" t="inlineStr">
        <is>
          <t>90-1179959</t>
        </is>
      </c>
      <c r="D86" t="inlineStr">
        <is>
          <t>Connecticut</t>
        </is>
      </c>
      <c r="E86" t="inlineStr">
        <is>
          <t>CT</t>
        </is>
      </c>
      <c r="F86" t="n">
        <v>2025</v>
      </c>
      <c r="G86" t="n">
        <v>2</v>
      </c>
      <c r="H86" s="13" t="n">
        <v>2157057</v>
      </c>
      <c r="I86" s="12" t="n">
        <v>34</v>
      </c>
      <c r="J86" s="13" t="n">
        <v>27500</v>
      </c>
      <c r="K86" s="13">
        <f>IFERROR($H86/$I86,"")</f>
        <v/>
      </c>
      <c r="L86" s="13" t="n">
        <v>625000</v>
      </c>
      <c r="M86" t="inlineStr">
        <is>
          <t>NC, SC, OH</t>
        </is>
      </c>
      <c r="N86" t="inlineStr">
        <is>
          <t>No</t>
        </is>
      </c>
      <c r="O86" t="inlineStr">
        <is>
          <t>Not stated</t>
        </is>
      </c>
      <c r="Q86" s="9" t="inlineStr">
        <is>
          <t>https://grantcue.com/foundations/benzon-foundation-inc-901179959</t>
        </is>
      </c>
    </row>
    <row r="87">
      <c r="A87">
        <f>IF($E87=$E86,$A86+1,1)</f>
        <v/>
      </c>
      <c r="B87" t="inlineStr">
        <is>
          <t>IRFAN KATHWARI FOUNDATION INC</t>
        </is>
      </c>
      <c r="C87" t="inlineStr">
        <is>
          <t>13-3681135</t>
        </is>
      </c>
      <c r="D87" t="inlineStr">
        <is>
          <t>Connecticut</t>
        </is>
      </c>
      <c r="E87" t="inlineStr">
        <is>
          <t>CT</t>
        </is>
      </c>
      <c r="F87" t="n">
        <v>2024</v>
      </c>
      <c r="G87" t="n">
        <v>2</v>
      </c>
      <c r="H87" s="13" t="n">
        <v>2156400</v>
      </c>
      <c r="I87" s="12" t="n">
        <v>70</v>
      </c>
      <c r="J87" s="13" t="n">
        <v>10000</v>
      </c>
      <c r="K87" s="13">
        <f>IFERROR($H87/$I87,"")</f>
        <v/>
      </c>
      <c r="L87" s="13" t="n">
        <v>500000</v>
      </c>
      <c r="M87" t="inlineStr">
        <is>
          <t>NY, VA, DC</t>
        </is>
      </c>
      <c r="N87" t="inlineStr">
        <is>
          <t>Yes</t>
        </is>
      </c>
      <c r="O87" t="inlineStr">
        <is>
          <t>Yes</t>
        </is>
      </c>
      <c r="Q87" s="9" t="inlineStr">
        <is>
          <t>https://grantcue.com/foundations/irfan-kathwari-foundation-inc-133681135</t>
        </is>
      </c>
    </row>
    <row r="88">
      <c r="A88">
        <f>IF($E88=$E87,$A87+1,1)</f>
        <v/>
      </c>
      <c r="B88" t="inlineStr">
        <is>
          <t>THE OAKLAWN FOUNDATIONINC</t>
        </is>
      </c>
      <c r="C88" t="inlineStr">
        <is>
          <t>13-6127896</t>
        </is>
      </c>
      <c r="D88" t="inlineStr">
        <is>
          <t>Connecticut</t>
        </is>
      </c>
      <c r="E88" t="inlineStr">
        <is>
          <t>CT</t>
        </is>
      </c>
      <c r="F88" t="n">
        <v>2025</v>
      </c>
      <c r="G88" t="n">
        <v>2</v>
      </c>
      <c r="H88" s="13" t="n">
        <v>2146000</v>
      </c>
      <c r="I88" s="12" t="n">
        <v>117</v>
      </c>
      <c r="J88" s="13" t="n">
        <v>20000</v>
      </c>
      <c r="K88" s="13">
        <f>IFERROR($H88/$I88,"")</f>
        <v/>
      </c>
      <c r="L88" s="13" t="n">
        <v>65500</v>
      </c>
      <c r="M88" t="inlineStr">
        <is>
          <t>NY, FL, NC</t>
        </is>
      </c>
      <c r="N88" t="inlineStr">
        <is>
          <t>No</t>
        </is>
      </c>
      <c r="O88" t="inlineStr">
        <is>
          <t>Not stated</t>
        </is>
      </c>
      <c r="Q88" s="9" t="inlineStr">
        <is>
          <t>https://grantcue.com/foundations/the-oaklawn-foundationinc-136127896</t>
        </is>
      </c>
    </row>
    <row r="89">
      <c r="A89">
        <f>IF($E89=$E88,$A88+1,1)</f>
        <v/>
      </c>
      <c r="B89" t="inlineStr">
        <is>
          <t>THE FURTH FAMILY FOUNDATION</t>
        </is>
      </c>
      <c r="C89" t="inlineStr">
        <is>
          <t>13-3401839</t>
        </is>
      </c>
      <c r="D89" t="inlineStr">
        <is>
          <t>Connecticut</t>
        </is>
      </c>
      <c r="E89" t="inlineStr">
        <is>
          <t>CT</t>
        </is>
      </c>
      <c r="F89" t="n">
        <v>2024</v>
      </c>
      <c r="G89" t="n">
        <v>2</v>
      </c>
      <c r="H89" s="13" t="n">
        <v>2143100</v>
      </c>
      <c r="I89" s="12" t="n">
        <v>16</v>
      </c>
      <c r="J89" s="13" t="n">
        <v>10000</v>
      </c>
      <c r="K89" s="13">
        <f>IFERROR($H89/$I89,"")</f>
        <v/>
      </c>
      <c r="L89" s="13" t="n">
        <v>1000000</v>
      </c>
      <c r="M89" t="inlineStr">
        <is>
          <t>FL, NY, TX</t>
        </is>
      </c>
      <c r="N89" t="inlineStr">
        <is>
          <t>No</t>
        </is>
      </c>
      <c r="O89" t="inlineStr">
        <is>
          <t>Not stated</t>
        </is>
      </c>
      <c r="Q89" s="9" t="inlineStr">
        <is>
          <t>https://grantcue.com/foundations/the-furth-family-foundation-133401839</t>
        </is>
      </c>
    </row>
    <row r="90">
      <c r="A90">
        <f>IF($E90=$E89,$A89+1,1)</f>
        <v/>
      </c>
      <c r="B90" t="inlineStr">
        <is>
          <t>FULTON MICHALIK FOUNDATION INC</t>
        </is>
      </c>
      <c r="C90" t="inlineStr">
        <is>
          <t>47-4768467</t>
        </is>
      </c>
      <c r="D90" t="inlineStr">
        <is>
          <t>Connecticut</t>
        </is>
      </c>
      <c r="E90" t="inlineStr">
        <is>
          <t>CT</t>
        </is>
      </c>
      <c r="F90" t="n">
        <v>2025</v>
      </c>
      <c r="G90" t="n">
        <v>2</v>
      </c>
      <c r="H90" s="13" t="n">
        <v>2098000</v>
      </c>
      <c r="I90" s="12" t="n">
        <v>11</v>
      </c>
      <c r="J90" s="13" t="n">
        <v>20609</v>
      </c>
      <c r="K90" s="13">
        <f>IFERROR($H90/$I90,"")</f>
        <v/>
      </c>
      <c r="L90" s="13" t="n">
        <v>1117500</v>
      </c>
      <c r="M90" t="inlineStr">
        <is>
          <t>NY, PA, FL</t>
        </is>
      </c>
      <c r="N90" t="inlineStr">
        <is>
          <t>No</t>
        </is>
      </c>
      <c r="O90" t="inlineStr">
        <is>
          <t>Not stated</t>
        </is>
      </c>
      <c r="Q90" s="9" t="inlineStr">
        <is>
          <t>https://grantcue.com/foundations/fulton-michalik-foundation-inc-474768467</t>
        </is>
      </c>
    </row>
    <row r="91">
      <c r="A91">
        <f>IF($E91=$E90,$A90+1,1)</f>
        <v/>
      </c>
      <c r="B91" t="inlineStr">
        <is>
          <t>DESAI SETHI FOUNDATION INC</t>
        </is>
      </c>
      <c r="C91" t="inlineStr">
        <is>
          <t>90-0820145</t>
        </is>
      </c>
      <c r="D91" t="inlineStr">
        <is>
          <t>Connecticut</t>
        </is>
      </c>
      <c r="E91" t="inlineStr">
        <is>
          <t>CT</t>
        </is>
      </c>
      <c r="F91" t="n">
        <v>2024</v>
      </c>
      <c r="G91" t="n">
        <v>1</v>
      </c>
      <c r="H91" s="13" t="n">
        <v>2090991</v>
      </c>
      <c r="I91" s="12" t="n">
        <v>69</v>
      </c>
      <c r="J91" s="13" t="n">
        <v>25000</v>
      </c>
      <c r="K91" s="13">
        <f>IFERROR($H91/$I91,"")</f>
        <v/>
      </c>
      <c r="L91" s="13" t="n">
        <v>100000</v>
      </c>
      <c r="M91" t="inlineStr">
        <is>
          <t>CA, MA, MI</t>
        </is>
      </c>
      <c r="N91" t="inlineStr">
        <is>
          <t>Yes</t>
        </is>
      </c>
      <c r="O91" t="inlineStr">
        <is>
          <t>Yes</t>
        </is>
      </c>
      <c r="Q91" s="9" t="inlineStr">
        <is>
          <t>https://grantcue.com/foundations/desai-sethi-foundation-inc-900820145</t>
        </is>
      </c>
    </row>
    <row r="92">
      <c r="A92">
        <f>IF($E92=$E91,$A91+1,1)</f>
        <v/>
      </c>
      <c r="B92" t="inlineStr">
        <is>
          <t>STUTZMAN FAMILY FOUNDATION</t>
        </is>
      </c>
      <c r="C92" t="inlineStr">
        <is>
          <t>34-7218543</t>
        </is>
      </c>
      <c r="D92" t="inlineStr">
        <is>
          <t>Connecticut</t>
        </is>
      </c>
      <c r="E92" t="inlineStr">
        <is>
          <t>CT</t>
        </is>
      </c>
      <c r="F92" t="n">
        <v>2025</v>
      </c>
      <c r="G92" t="n">
        <v>2</v>
      </c>
      <c r="H92" s="13" t="n">
        <v>2088774</v>
      </c>
      <c r="I92" s="12" t="n">
        <v>32</v>
      </c>
      <c r="J92" s="13" t="n">
        <v>25500</v>
      </c>
      <c r="K92" s="13">
        <f>IFERROR($H92/$I92,"")</f>
        <v/>
      </c>
      <c r="L92" s="13" t="n">
        <v>441480</v>
      </c>
      <c r="M92" t="inlineStr">
        <is>
          <t>NY, VA, PA</t>
        </is>
      </c>
      <c r="N92" t="inlineStr">
        <is>
          <t>No</t>
        </is>
      </c>
      <c r="O92" t="inlineStr">
        <is>
          <t>Not stated</t>
        </is>
      </c>
      <c r="Q92" s="9" t="inlineStr">
        <is>
          <t>https://grantcue.com/foundations/stutzman-family-foundation-347218543</t>
        </is>
      </c>
    </row>
    <row r="93">
      <c r="A93">
        <f>IF($E93=$E92,$A92+1,1)</f>
        <v/>
      </c>
      <c r="B93" t="inlineStr">
        <is>
          <t>The Max Stenbeck Charitable Fund</t>
        </is>
      </c>
      <c r="C93" t="inlineStr">
        <is>
          <t>85-1238954</t>
        </is>
      </c>
      <c r="D93" t="inlineStr">
        <is>
          <t>Connecticut</t>
        </is>
      </c>
      <c r="E93" t="inlineStr">
        <is>
          <t>CT</t>
        </is>
      </c>
      <c r="F93" t="n">
        <v>2024</v>
      </c>
      <c r="G93" t="n">
        <v>1</v>
      </c>
      <c r="H93" s="13" t="n">
        <v>2077412</v>
      </c>
      <c r="I93" s="12" t="n">
        <v>8</v>
      </c>
      <c r="J93" s="13" t="n">
        <v>250000</v>
      </c>
      <c r="K93" s="13">
        <f>IFERROR($H93/$I93,"")</f>
        <v/>
      </c>
      <c r="L93" s="13" t="n">
        <v>500000</v>
      </c>
      <c r="M93" t="inlineStr">
        <is>
          <t>NY, MA, MD</t>
        </is>
      </c>
      <c r="N93" t="inlineStr">
        <is>
          <t>No</t>
        </is>
      </c>
      <c r="O93" t="inlineStr">
        <is>
          <t>Not stated</t>
        </is>
      </c>
      <c r="Q93" s="9" t="inlineStr">
        <is>
          <t>https://grantcue.com/foundations/the-max-stenbeck-charitable-fund-c-o-hcvtholthouse-carlin-and-van-trigt-llp-851238954</t>
        </is>
      </c>
    </row>
    <row r="94">
      <c r="A94">
        <f>IF($E94=$E93,$A93+1,1)</f>
        <v/>
      </c>
      <c r="B94" t="inlineStr">
        <is>
          <t>THE MAXIMILIAN E AND MARION O HOFFMAN FOUNDATION INC</t>
        </is>
      </c>
      <c r="C94" t="inlineStr">
        <is>
          <t>22-2648036</t>
        </is>
      </c>
      <c r="D94" t="inlineStr">
        <is>
          <t>Connecticut</t>
        </is>
      </c>
      <c r="E94" t="inlineStr">
        <is>
          <t>CT</t>
        </is>
      </c>
      <c r="F94" t="n">
        <v>2024</v>
      </c>
      <c r="G94" t="n">
        <v>1</v>
      </c>
      <c r="H94" s="13" t="n">
        <v>2052090</v>
      </c>
      <c r="I94" s="12" t="n">
        <v>54</v>
      </c>
      <c r="J94" s="13" t="n">
        <v>19000</v>
      </c>
      <c r="K94" s="13">
        <f>IFERROR($H94/$I94,"")</f>
        <v/>
      </c>
      <c r="L94" s="13" t="n">
        <v>250000</v>
      </c>
      <c r="M94" t="inlineStr">
        <is>
          <t>ME, NY, RI</t>
        </is>
      </c>
      <c r="N94" t="inlineStr">
        <is>
          <t>Yes</t>
        </is>
      </c>
      <c r="O94" t="inlineStr">
        <is>
          <t>Yes</t>
        </is>
      </c>
      <c r="Q94" s="9" t="inlineStr">
        <is>
          <t>https://grantcue.com/foundations/the-maximilian-e-and-marion-o-hoffman-foundation-inc-222648036</t>
        </is>
      </c>
    </row>
    <row r="95">
      <c r="A95">
        <f>IF($E95=$E94,$A94+1,1)</f>
        <v/>
      </c>
      <c r="B95" t="inlineStr">
        <is>
          <t>ION BANK FOUNDATION INC</t>
        </is>
      </c>
      <c r="C95" t="inlineStr">
        <is>
          <t>06-1513293</t>
        </is>
      </c>
      <c r="D95" t="inlineStr">
        <is>
          <t>Connecticut</t>
        </is>
      </c>
      <c r="E95" t="inlineStr">
        <is>
          <t>CT</t>
        </is>
      </c>
      <c r="F95" t="n">
        <v>2025</v>
      </c>
      <c r="G95" t="n">
        <v>2</v>
      </c>
      <c r="H95" s="13" t="n">
        <v>2040404</v>
      </c>
      <c r="I95" s="12" t="n">
        <v>827</v>
      </c>
      <c r="J95" s="13" t="n">
        <v>500</v>
      </c>
      <c r="K95" s="13">
        <f>IFERROR($H95/$I95,"")</f>
        <v/>
      </c>
      <c r="L95" s="13" t="n">
        <v>105000</v>
      </c>
      <c r="M95" t="inlineStr">
        <is>
          <t>NJ, NY, DC</t>
        </is>
      </c>
      <c r="N95" t="inlineStr">
        <is>
          <t>Yes</t>
        </is>
      </c>
      <c r="O95" t="inlineStr">
        <is>
          <t>Yes</t>
        </is>
      </c>
      <c r="P95" s="9" t="inlineStr">
        <is>
          <t>https://ionbank.com/ABOUT-US/FOUNDATION/</t>
        </is>
      </c>
      <c r="Q95" s="9" t="inlineStr">
        <is>
          <t>https://grantcue.com/foundations/ion-bank-foundation-inc-061513293</t>
        </is>
      </c>
    </row>
    <row r="96">
      <c r="A96">
        <f>IF($E96=$E95,$A95+1,1)</f>
        <v/>
      </c>
      <c r="B96" t="inlineStr">
        <is>
          <t>DOOGOOD FOUNDATION INC</t>
        </is>
      </c>
      <c r="C96" t="inlineStr">
        <is>
          <t>86-3748793</t>
        </is>
      </c>
      <c r="D96" t="inlineStr">
        <is>
          <t>Connecticut</t>
        </is>
      </c>
      <c r="E96" t="inlineStr">
        <is>
          <t>CT</t>
        </is>
      </c>
      <c r="F96" t="n">
        <v>2024</v>
      </c>
      <c r="G96" t="n">
        <v>2</v>
      </c>
      <c r="H96" s="13" t="n">
        <v>2008590</v>
      </c>
      <c r="I96" s="12" t="n">
        <v>48</v>
      </c>
      <c r="J96" s="13" t="n">
        <v>10000</v>
      </c>
      <c r="K96" s="13">
        <f>IFERROR($H96/$I96,"")</f>
        <v/>
      </c>
      <c r="L96" s="13" t="n">
        <v>280000</v>
      </c>
      <c r="M96" t="inlineStr">
        <is>
          <t>VA, FL, CA</t>
        </is>
      </c>
      <c r="N96" t="inlineStr">
        <is>
          <t>No</t>
        </is>
      </c>
      <c r="O96" t="inlineStr">
        <is>
          <t>Not stated</t>
        </is>
      </c>
      <c r="Q96" s="9" t="inlineStr">
        <is>
          <t>https://grantcue.com/foundations/doogood-foundation-inc-863748793</t>
        </is>
      </c>
    </row>
    <row r="97">
      <c r="A97">
        <f>IF($E97=$E96,$A96+1,1)</f>
        <v/>
      </c>
      <c r="B97" t="inlineStr">
        <is>
          <t>PF &amp; RJ MORGANTI FOUNDATION</t>
        </is>
      </c>
      <c r="C97" t="inlineStr">
        <is>
          <t>46-6702836</t>
        </is>
      </c>
      <c r="D97" t="inlineStr">
        <is>
          <t>Connecticut</t>
        </is>
      </c>
      <c r="E97" t="inlineStr">
        <is>
          <t>CT</t>
        </is>
      </c>
      <c r="F97" t="n">
        <v>2025</v>
      </c>
      <c r="G97" t="n">
        <v>2</v>
      </c>
      <c r="H97" s="13" t="n">
        <v>1980000</v>
      </c>
      <c r="I97" s="12" t="n">
        <v>36</v>
      </c>
      <c r="J97" s="13" t="n">
        <v>50000</v>
      </c>
      <c r="K97" s="13">
        <f>IFERROR($H97/$I97,"")</f>
        <v/>
      </c>
      <c r="L97" s="13" t="n">
        <v>145000</v>
      </c>
      <c r="N97" t="inlineStr">
        <is>
          <t>No</t>
        </is>
      </c>
      <c r="O97" t="inlineStr">
        <is>
          <t>Not stated</t>
        </is>
      </c>
      <c r="Q97" s="9" t="inlineStr">
        <is>
          <t>https://grantcue.com/foundations/pf-and-rj-morganti-foundation-c-o-bessemer-trust-company-466702836</t>
        </is>
      </c>
    </row>
    <row r="98">
      <c r="A98">
        <f>IF($E98=$E97,$A97+1,1)</f>
        <v/>
      </c>
      <c r="B98" t="inlineStr">
        <is>
          <t>THE PER AND ASTRID HEIDENREICH FAMILY FOUNDATION</t>
        </is>
      </c>
      <c r="C98" t="inlineStr">
        <is>
          <t>20-6382658</t>
        </is>
      </c>
      <c r="D98" t="inlineStr">
        <is>
          <t>Connecticut</t>
        </is>
      </c>
      <c r="E98" t="inlineStr">
        <is>
          <t>CT</t>
        </is>
      </c>
      <c r="F98" t="n">
        <v>2025</v>
      </c>
      <c r="G98" t="n">
        <v>2</v>
      </c>
      <c r="H98" s="13" t="n">
        <v>1971705</v>
      </c>
      <c r="I98" s="12" t="n">
        <v>129</v>
      </c>
      <c r="J98" s="13" t="n">
        <v>4500</v>
      </c>
      <c r="K98" s="13">
        <f>IFERROR($H98/$I98,"")</f>
        <v/>
      </c>
      <c r="L98" s="13" t="n">
        <v>130000</v>
      </c>
      <c r="M98" t="inlineStr">
        <is>
          <t>FL, NY, OH</t>
        </is>
      </c>
      <c r="N98" t="inlineStr">
        <is>
          <t>No</t>
        </is>
      </c>
      <c r="O98" t="inlineStr">
        <is>
          <t>Not stated</t>
        </is>
      </c>
      <c r="Q98" s="9" t="inlineStr">
        <is>
          <t>https://grantcue.com/foundations/the-per-and-astrid-heidenreich-family-foundation-206382658</t>
        </is>
      </c>
    </row>
    <row r="99">
      <c r="A99">
        <f>IF($E99=$E98,$A98+1,1)</f>
        <v/>
      </c>
      <c r="B99" t="inlineStr">
        <is>
          <t>RUSH AND KATHRYN ADAMS LIMBAUGH FAMILY FOUNDATION INC</t>
        </is>
      </c>
      <c r="C99" t="inlineStr">
        <is>
          <t>82-5457620</t>
        </is>
      </c>
      <c r="D99" t="inlineStr">
        <is>
          <t>Connecticut</t>
        </is>
      </c>
      <c r="E99" t="inlineStr">
        <is>
          <t>CT</t>
        </is>
      </c>
      <c r="F99" t="n">
        <v>2025</v>
      </c>
      <c r="G99" t="n">
        <v>2</v>
      </c>
      <c r="H99" s="13" t="n">
        <v>1955318</v>
      </c>
      <c r="I99" s="12" t="n">
        <v>36</v>
      </c>
      <c r="J99" s="13" t="n">
        <v>5000</v>
      </c>
      <c r="K99" s="13">
        <f>IFERROR($H99/$I99,"")</f>
        <v/>
      </c>
      <c r="L99" s="13" t="n">
        <v>1000000</v>
      </c>
      <c r="M99" t="inlineStr">
        <is>
          <t>NY, FL, PA</t>
        </is>
      </c>
      <c r="N99" t="inlineStr">
        <is>
          <t>No</t>
        </is>
      </c>
      <c r="O99" t="inlineStr">
        <is>
          <t>Not stated</t>
        </is>
      </c>
      <c r="Q99" s="9" t="inlineStr">
        <is>
          <t>https://grantcue.com/foundations/rush-and-kathryn-adams-limbaugh-family-foundation-inc-825457620</t>
        </is>
      </c>
    </row>
    <row r="100">
      <c r="A100">
        <f>IF($E100=$E99,$A99+1,1)</f>
        <v/>
      </c>
      <c r="B100" t="inlineStr">
        <is>
          <t>THE EDWARD AND MARY LORD FOUNDATION</t>
        </is>
      </c>
      <c r="C100" t="inlineStr">
        <is>
          <t>27-0785866</t>
        </is>
      </c>
      <c r="D100" t="inlineStr">
        <is>
          <t>Connecticut</t>
        </is>
      </c>
      <c r="E100" t="inlineStr">
        <is>
          <t>CT</t>
        </is>
      </c>
      <c r="F100" t="n">
        <v>2024</v>
      </c>
      <c r="G100" t="n">
        <v>2</v>
      </c>
      <c r="H100" s="13" t="n">
        <v>1954816</v>
      </c>
      <c r="I100" s="12" t="n">
        <v>48</v>
      </c>
      <c r="J100" s="13" t="n">
        <v>20244</v>
      </c>
      <c r="K100" s="13">
        <f>IFERROR($H100/$I100,"")</f>
        <v/>
      </c>
      <c r="L100" s="13" t="n">
        <v>400000</v>
      </c>
      <c r="M100" t="inlineStr">
        <is>
          <t>RI, NY</t>
        </is>
      </c>
      <c r="N100" t="inlineStr">
        <is>
          <t>No</t>
        </is>
      </c>
      <c r="O100" t="inlineStr">
        <is>
          <t>Not stated</t>
        </is>
      </c>
      <c r="Q100" s="9" t="inlineStr">
        <is>
          <t>https://grantcue.com/foundations/the-edward-and-mary-lord-foundation-270785866</t>
        </is>
      </c>
    </row>
    <row r="101">
      <c r="A101">
        <f>IF($E101=$E100,$A100+1,1)</f>
        <v/>
      </c>
      <c r="B101" t="inlineStr">
        <is>
          <t>RORABACK LEWIS P TRUST</t>
        </is>
      </c>
      <c r="C101" t="inlineStr">
        <is>
          <t>06-6233067</t>
        </is>
      </c>
      <c r="D101" t="inlineStr">
        <is>
          <t>Connecticut</t>
        </is>
      </c>
      <c r="E101" t="inlineStr">
        <is>
          <t>CT</t>
        </is>
      </c>
      <c r="F101" t="n">
        <v>2024</v>
      </c>
      <c r="G101" t="n">
        <v>1</v>
      </c>
      <c r="H101" s="13" t="n">
        <v>1953381</v>
      </c>
      <c r="I101" s="12" t="n">
        <v>6</v>
      </c>
      <c r="J101" s="13" t="n">
        <v>195338</v>
      </c>
      <c r="K101" s="13">
        <f>IFERROR($H101/$I101,"")</f>
        <v/>
      </c>
      <c r="L101" s="13" t="n">
        <v>879022</v>
      </c>
      <c r="M101" t="inlineStr">
        <is>
          <t>NY</t>
        </is>
      </c>
      <c r="N101" t="inlineStr">
        <is>
          <t>No</t>
        </is>
      </c>
      <c r="O101" t="inlineStr">
        <is>
          <t>Not stated</t>
        </is>
      </c>
      <c r="Q101" s="9" t="inlineStr">
        <is>
          <t>https://grantcue.com/foundations/roraback-lewis-p-trust-066233067</t>
        </is>
      </c>
    </row>
    <row r="102">
      <c r="A102">
        <f>IF($E102=$E101,$A101+1,1)</f>
        <v/>
      </c>
      <c r="B102" t="inlineStr">
        <is>
          <t>CREEKSIDE FOUNDATION</t>
        </is>
      </c>
      <c r="C102" t="inlineStr">
        <is>
          <t>94-3337489</t>
        </is>
      </c>
      <c r="D102" t="inlineStr">
        <is>
          <t>Connecticut</t>
        </is>
      </c>
      <c r="E102" t="inlineStr">
        <is>
          <t>CT</t>
        </is>
      </c>
      <c r="F102" t="n">
        <v>2024</v>
      </c>
      <c r="G102" t="n">
        <v>1</v>
      </c>
      <c r="H102" s="13" t="n">
        <v>1917000</v>
      </c>
      <c r="I102" s="12" t="n">
        <v>19</v>
      </c>
      <c r="J102" s="13" t="n">
        <v>25000</v>
      </c>
      <c r="K102" s="13">
        <f>IFERROR($H102/$I102,"")</f>
        <v/>
      </c>
      <c r="L102" s="13" t="n">
        <v>900000</v>
      </c>
      <c r="M102" t="inlineStr">
        <is>
          <t>CA, MD, HI</t>
        </is>
      </c>
      <c r="N102" t="inlineStr">
        <is>
          <t>No</t>
        </is>
      </c>
      <c r="O102" t="inlineStr">
        <is>
          <t>Not stated</t>
        </is>
      </c>
      <c r="Q102" s="9" t="inlineStr">
        <is>
          <t>https://grantcue.com/foundations/creekside-foundation-943337489</t>
        </is>
      </c>
    </row>
    <row r="103">
      <c r="A103">
        <f>IF($E103=$E102,$A102+1,1)</f>
        <v/>
      </c>
      <c r="B103" t="inlineStr">
        <is>
          <t>DAVID AND EUNICE BIGELOW FOUNDATION</t>
        </is>
      </c>
      <c r="C103" t="inlineStr">
        <is>
          <t>06-1535327</t>
        </is>
      </c>
      <c r="D103" t="inlineStr">
        <is>
          <t>Connecticut</t>
        </is>
      </c>
      <c r="E103" t="inlineStr">
        <is>
          <t>CT</t>
        </is>
      </c>
      <c r="F103" t="n">
        <v>2025</v>
      </c>
      <c r="G103" t="n">
        <v>2</v>
      </c>
      <c r="H103" s="13" t="n">
        <v>1884457</v>
      </c>
      <c r="I103" s="12" t="n">
        <v>136</v>
      </c>
      <c r="J103" s="13" t="n">
        <v>7500</v>
      </c>
      <c r="K103" s="13">
        <f>IFERROR($H103/$I103,"")</f>
        <v/>
      </c>
      <c r="L103" s="13" t="n">
        <v>100000</v>
      </c>
      <c r="M103" t="inlineStr">
        <is>
          <t>MA, NY, CA</t>
        </is>
      </c>
      <c r="N103" t="inlineStr">
        <is>
          <t>No</t>
        </is>
      </c>
      <c r="O103" t="inlineStr">
        <is>
          <t>Not stated</t>
        </is>
      </c>
      <c r="Q103" s="9" t="inlineStr">
        <is>
          <t>https://grantcue.com/foundations/david-and-eunice-bigelow-foundation-061535327</t>
        </is>
      </c>
    </row>
    <row r="104">
      <c r="A104">
        <f>IF($E104=$E103,$A103+1,1)</f>
        <v/>
      </c>
      <c r="B104" t="inlineStr">
        <is>
          <t>NANCY JONES BEARD FOUNDATION</t>
        </is>
      </c>
      <c r="C104" t="inlineStr">
        <is>
          <t>02-0735167</t>
        </is>
      </c>
      <c r="D104" t="inlineStr">
        <is>
          <t>Connecticut</t>
        </is>
      </c>
      <c r="E104" t="inlineStr">
        <is>
          <t>CT</t>
        </is>
      </c>
      <c r="F104" t="n">
        <v>2024</v>
      </c>
      <c r="G104" t="n">
        <v>1</v>
      </c>
      <c r="H104" s="13" t="n">
        <v>1878358</v>
      </c>
      <c r="I104" s="12" t="n">
        <v>9</v>
      </c>
      <c r="J104" s="13" t="n">
        <v>10000</v>
      </c>
      <c r="K104" s="13">
        <f>IFERROR($H104/$I104,"")</f>
        <v/>
      </c>
      <c r="L104" s="13" t="n">
        <v>1500290</v>
      </c>
      <c r="M104" t="inlineStr">
        <is>
          <t>FL, ME, OR</t>
        </is>
      </c>
      <c r="N104" t="inlineStr">
        <is>
          <t>No</t>
        </is>
      </c>
      <c r="O104" t="inlineStr">
        <is>
          <t>Not stated</t>
        </is>
      </c>
      <c r="Q104" s="9" t="inlineStr">
        <is>
          <t>https://grantcue.com/foundations/nancy-jones-beard-foundation-020735167</t>
        </is>
      </c>
    </row>
    <row r="105">
      <c r="A105">
        <f>IF($E105=$E104,$A104+1,1)</f>
        <v/>
      </c>
      <c r="B105" t="inlineStr">
        <is>
          <t>THE INGLESEA CHARITABLE TRUST</t>
        </is>
      </c>
      <c r="C105" t="inlineStr">
        <is>
          <t>35-7011350</t>
        </is>
      </c>
      <c r="D105" t="inlineStr">
        <is>
          <t>Connecticut</t>
        </is>
      </c>
      <c r="E105" t="inlineStr">
        <is>
          <t>CT</t>
        </is>
      </c>
      <c r="F105" t="n">
        <v>2024</v>
      </c>
      <c r="G105" t="n">
        <v>1</v>
      </c>
      <c r="H105" s="13" t="n">
        <v>1872612</v>
      </c>
      <c r="I105" s="12" t="n">
        <v>70</v>
      </c>
      <c r="J105" s="13" t="n">
        <v>1000</v>
      </c>
      <c r="K105" s="13">
        <f>IFERROR($H105/$I105,"")</f>
        <v/>
      </c>
      <c r="L105" s="13" t="n">
        <v>525000</v>
      </c>
      <c r="M105" t="inlineStr">
        <is>
          <t>VT, DC, FL</t>
        </is>
      </c>
      <c r="N105" t="inlineStr">
        <is>
          <t>No</t>
        </is>
      </c>
      <c r="O105" t="inlineStr">
        <is>
          <t>Not stated</t>
        </is>
      </c>
      <c r="Q105" s="9" t="inlineStr">
        <is>
          <t>https://grantcue.com/foundations/the-inglesea-charitable-trust-357011350</t>
        </is>
      </c>
    </row>
    <row r="106">
      <c r="A106">
        <f>IF($E106=$E105,$A105+1,1)</f>
        <v/>
      </c>
      <c r="B106" t="inlineStr">
        <is>
          <t>THE HOWARD AND MARYAM NEWMAN FAMILY FOUNDATION INC</t>
        </is>
      </c>
      <c r="C106" t="inlineStr">
        <is>
          <t>20-1999992</t>
        </is>
      </c>
      <c r="D106" t="inlineStr">
        <is>
          <t>Connecticut</t>
        </is>
      </c>
      <c r="E106" t="inlineStr">
        <is>
          <t>CT</t>
        </is>
      </c>
      <c r="F106" t="n">
        <v>2023</v>
      </c>
      <c r="G106" t="n">
        <v>1</v>
      </c>
      <c r="H106" s="13" t="n">
        <v>1866190</v>
      </c>
      <c r="I106" s="12" t="n">
        <v>23</v>
      </c>
      <c r="J106" s="13" t="n">
        <v>2500</v>
      </c>
      <c r="K106" s="13">
        <f>IFERROR($H106/$I106,"")</f>
        <v/>
      </c>
      <c r="L106" s="13" t="n">
        <v>750000</v>
      </c>
      <c r="M106" t="inlineStr">
        <is>
          <t>NY, MN, VA</t>
        </is>
      </c>
      <c r="N106" t="inlineStr">
        <is>
          <t>No</t>
        </is>
      </c>
      <c r="O106" t="inlineStr">
        <is>
          <t>Not stated</t>
        </is>
      </c>
      <c r="Q106" s="9" t="inlineStr">
        <is>
          <t>https://grantcue.com/foundations/the-howard-and-maryam-newman-family-foundation-inc-201999992</t>
        </is>
      </c>
    </row>
    <row r="107">
      <c r="A107">
        <f>IF($E107=$E106,$A106+1,1)</f>
        <v/>
      </c>
      <c r="B107" t="inlineStr">
        <is>
          <t>RS EVANS FOUNDATION INC</t>
        </is>
      </c>
      <c r="C107" t="inlineStr">
        <is>
          <t>06-1480414</t>
        </is>
      </c>
      <c r="D107" t="inlineStr">
        <is>
          <t>Connecticut</t>
        </is>
      </c>
      <c r="E107" t="inlineStr">
        <is>
          <t>CT</t>
        </is>
      </c>
      <c r="F107" t="n">
        <v>2025</v>
      </c>
      <c r="G107" t="n">
        <v>2</v>
      </c>
      <c r="H107" s="13" t="n">
        <v>1833500</v>
      </c>
      <c r="I107" s="12" t="n">
        <v>47</v>
      </c>
      <c r="J107" s="13" t="n">
        <v>10000</v>
      </c>
      <c r="K107" s="13">
        <f>IFERROR($H107/$I107,"")</f>
        <v/>
      </c>
      <c r="L107" s="13" t="n">
        <v>600000</v>
      </c>
      <c r="M107" t="inlineStr">
        <is>
          <t>CA, DC, NY</t>
        </is>
      </c>
      <c r="N107" t="inlineStr">
        <is>
          <t>No</t>
        </is>
      </c>
      <c r="O107" t="inlineStr">
        <is>
          <t>Not stated</t>
        </is>
      </c>
      <c r="Q107" s="9" t="inlineStr">
        <is>
          <t>https://grantcue.com/foundations/rs-evans-foundation-inc-c-o-bessemer-trust-company-061480414</t>
        </is>
      </c>
    </row>
    <row r="108">
      <c r="A108">
        <f>IF($E108=$E107,$A107+1,1)</f>
        <v/>
      </c>
      <c r="B108" t="inlineStr">
        <is>
          <t>Thomaston Savings Bank Foundation Inc</t>
        </is>
      </c>
      <c r="C108" t="inlineStr">
        <is>
          <t>06-1483909</t>
        </is>
      </c>
      <c r="D108" t="inlineStr">
        <is>
          <t>Connecticut</t>
        </is>
      </c>
      <c r="E108" t="inlineStr">
        <is>
          <t>CT</t>
        </is>
      </c>
      <c r="F108" t="n">
        <v>2025</v>
      </c>
      <c r="G108" t="n">
        <v>2</v>
      </c>
      <c r="H108" s="13" t="n">
        <v>1824514</v>
      </c>
      <c r="I108" s="12" t="n">
        <v>633</v>
      </c>
      <c r="J108" s="13" t="n">
        <v>2250</v>
      </c>
      <c r="K108" s="13">
        <f>IFERROR($H108/$I108,"")</f>
        <v/>
      </c>
      <c r="L108" s="13" t="n">
        <v>150000</v>
      </c>
      <c r="N108" t="inlineStr">
        <is>
          <t>Yes</t>
        </is>
      </c>
      <c r="O108" t="inlineStr">
        <is>
          <t>Yes</t>
        </is>
      </c>
      <c r="P108" s="9" t="inlineStr">
        <is>
          <t>https://www.thomastonsavingsbank.com/</t>
        </is>
      </c>
      <c r="Q108" s="9" t="inlineStr">
        <is>
          <t>https://grantcue.com/foundations/thomaston-savings-bank-foundation-inc-061483909</t>
        </is>
      </c>
    </row>
    <row r="109">
      <c r="A109">
        <f>IF($E109=$E108,$A108+1,1)</f>
        <v/>
      </c>
      <c r="B109" t="inlineStr">
        <is>
          <t>ROUND ROOM GIVES INC</t>
        </is>
      </c>
      <c r="C109" t="inlineStr">
        <is>
          <t>84-4783133</t>
        </is>
      </c>
      <c r="D109" t="inlineStr">
        <is>
          <t>Connecticut</t>
        </is>
      </c>
      <c r="E109" t="inlineStr">
        <is>
          <t>CT</t>
        </is>
      </c>
      <c r="F109" t="n">
        <v>2024</v>
      </c>
      <c r="G109" t="n">
        <v>1</v>
      </c>
      <c r="H109" s="13" t="n">
        <v>1815023</v>
      </c>
      <c r="I109" s="12" t="n">
        <v>357</v>
      </c>
      <c r="J109" s="13" t="n">
        <v>3452</v>
      </c>
      <c r="K109" s="13">
        <f>IFERROR($H109/$I109,"")</f>
        <v/>
      </c>
      <c r="L109" s="13" t="n">
        <v>140000</v>
      </c>
      <c r="M109" t="inlineStr">
        <is>
          <t>IN, GA, PA</t>
        </is>
      </c>
      <c r="N109" t="inlineStr">
        <is>
          <t>Yes</t>
        </is>
      </c>
      <c r="O109" t="inlineStr">
        <is>
          <t>Yes</t>
        </is>
      </c>
      <c r="P109" s="9" t="inlineStr">
        <is>
          <t>https://tccrocks.com/</t>
        </is>
      </c>
      <c r="Q109" s="9" t="inlineStr">
        <is>
          <t>https://grantcue.com/foundations/round-room-gives-inc-844783133</t>
        </is>
      </c>
    </row>
    <row r="110">
      <c r="A110">
        <f>IF($E110=$E109,$A109+1,1)</f>
        <v/>
      </c>
      <c r="B110" t="inlineStr">
        <is>
          <t>ADOLPH R CZEPIEL MEMORIAL FUND</t>
        </is>
      </c>
      <c r="C110" t="inlineStr">
        <is>
          <t>06-1589945</t>
        </is>
      </c>
      <c r="D110" t="inlineStr">
        <is>
          <t>Connecticut</t>
        </is>
      </c>
      <c r="E110" t="inlineStr">
        <is>
          <t>CT</t>
        </is>
      </c>
      <c r="F110" t="n">
        <v>2025</v>
      </c>
      <c r="G110" t="n">
        <v>2</v>
      </c>
      <c r="H110" s="13" t="n">
        <v>1796000</v>
      </c>
      <c r="I110" s="12" t="n">
        <v>12</v>
      </c>
      <c r="J110" s="13" t="n">
        <v>12000</v>
      </c>
      <c r="K110" s="13">
        <f>IFERROR($H110/$I110,"")</f>
        <v/>
      </c>
      <c r="L110" s="13" t="n">
        <v>1701000</v>
      </c>
      <c r="M110" t="inlineStr">
        <is>
          <t>MA, RI, NY</t>
        </is>
      </c>
      <c r="N110" t="inlineStr">
        <is>
          <t>No</t>
        </is>
      </c>
      <c r="O110" t="inlineStr">
        <is>
          <t>Not stated</t>
        </is>
      </c>
      <c r="Q110" s="9" t="inlineStr">
        <is>
          <t>https://grantcue.com/foundations/adolph-r-czepiel-memorial-fund-c-o-janet-czepiel-trustee-061589945</t>
        </is>
      </c>
    </row>
    <row r="111">
      <c r="A111">
        <f>IF($E111=$E110,$A110+1,1)</f>
        <v/>
      </c>
      <c r="B111" t="inlineStr">
        <is>
          <t>THE WERTH FAMILY FOUNDATION INC</t>
        </is>
      </c>
      <c r="C111" t="inlineStr">
        <is>
          <t>80-0024133</t>
        </is>
      </c>
      <c r="D111" t="inlineStr">
        <is>
          <t>Connecticut</t>
        </is>
      </c>
      <c r="E111" t="inlineStr">
        <is>
          <t>CT</t>
        </is>
      </c>
      <c r="F111" t="n">
        <v>2024</v>
      </c>
      <c r="G111" t="n">
        <v>2</v>
      </c>
      <c r="H111" s="13" t="n">
        <v>1793882</v>
      </c>
      <c r="I111" s="12" t="n">
        <v>86</v>
      </c>
      <c r="J111" s="13" t="n">
        <v>2400</v>
      </c>
      <c r="K111" s="13">
        <f>IFERROR($H111/$I111,"")</f>
        <v/>
      </c>
      <c r="L111" s="13" t="n">
        <v>135967</v>
      </c>
      <c r="M111" t="inlineStr">
        <is>
          <t>RI, AK, NH</t>
        </is>
      </c>
      <c r="N111" t="inlineStr">
        <is>
          <t>No</t>
        </is>
      </c>
      <c r="O111" t="inlineStr">
        <is>
          <t>Not stated</t>
        </is>
      </c>
      <c r="Q111" s="9" t="inlineStr">
        <is>
          <t>https://grantcue.com/foundations/the-werth-family-foundation-inc-800024133</t>
        </is>
      </c>
    </row>
    <row r="112">
      <c r="A112">
        <f>IF($E112=$E111,$A111+1,1)</f>
        <v/>
      </c>
      <c r="B112" t="inlineStr">
        <is>
          <t>McLeod Blue Skye Charitable Foundation Inc</t>
        </is>
      </c>
      <c r="C112" t="inlineStr">
        <is>
          <t>22-3216389</t>
        </is>
      </c>
      <c r="D112" t="inlineStr">
        <is>
          <t>Connecticut</t>
        </is>
      </c>
      <c r="E112" t="inlineStr">
        <is>
          <t>CT</t>
        </is>
      </c>
      <c r="F112" t="n">
        <v>2025</v>
      </c>
      <c r="G112" t="n">
        <v>2</v>
      </c>
      <c r="H112" s="13" t="n">
        <v>1784500</v>
      </c>
      <c r="I112" s="12" t="n">
        <v>19</v>
      </c>
      <c r="J112" s="13" t="n">
        <v>50000</v>
      </c>
      <c r="K112" s="13">
        <f>IFERROR($H112/$I112,"")</f>
        <v/>
      </c>
      <c r="L112" s="13" t="n">
        <v>335000</v>
      </c>
      <c r="M112" t="inlineStr">
        <is>
          <t>PA, MA</t>
        </is>
      </c>
      <c r="N112" t="inlineStr">
        <is>
          <t>No</t>
        </is>
      </c>
      <c r="O112" t="inlineStr">
        <is>
          <t>Not stated</t>
        </is>
      </c>
      <c r="Q112" s="9" t="inlineStr">
        <is>
          <t>https://grantcue.com/foundations/mcleod-blue-skye-charitable-foundation-inc-223216389</t>
        </is>
      </c>
    </row>
    <row r="113">
      <c r="A113">
        <f>IF($E113=$E112,$A112+1,1)</f>
        <v/>
      </c>
      <c r="B113" t="inlineStr">
        <is>
          <t>BURR WILLIE O EST TR RESIDUE</t>
        </is>
      </c>
      <c r="C113" t="inlineStr">
        <is>
          <t>06-6027512</t>
        </is>
      </c>
      <c r="D113" t="inlineStr">
        <is>
          <t>Connecticut</t>
        </is>
      </c>
      <c r="E113" t="inlineStr">
        <is>
          <t>CT</t>
        </is>
      </c>
      <c r="F113" t="n">
        <v>2024</v>
      </c>
      <c r="G113" t="n">
        <v>1</v>
      </c>
      <c r="H113" s="13" t="n">
        <v>1776413</v>
      </c>
      <c r="I113" s="12" t="n">
        <v>6</v>
      </c>
      <c r="J113" s="13" t="n">
        <v>248513.5</v>
      </c>
      <c r="K113" s="13">
        <f>IFERROR($H113/$I113,"")</f>
        <v/>
      </c>
      <c r="L113" s="13" t="n">
        <v>616683</v>
      </c>
      <c r="N113" t="inlineStr">
        <is>
          <t>No</t>
        </is>
      </c>
      <c r="O113" t="inlineStr">
        <is>
          <t>Not stated</t>
        </is>
      </c>
      <c r="Q113" s="9" t="inlineStr">
        <is>
          <t>https://grantcue.com/foundations/burr-willie-o-est-tr-residue-066027512</t>
        </is>
      </c>
    </row>
    <row r="114">
      <c r="A114">
        <f>IF($E114=$E113,$A113+1,1)</f>
        <v/>
      </c>
      <c r="B114" t="inlineStr">
        <is>
          <t>CAPEWELL GAR UW HTFD HOSP ETL #1</t>
        </is>
      </c>
      <c r="C114" t="inlineStr">
        <is>
          <t>06-6030606</t>
        </is>
      </c>
      <c r="D114" t="inlineStr">
        <is>
          <t>Connecticut</t>
        </is>
      </c>
      <c r="E114" t="inlineStr">
        <is>
          <t>CT</t>
        </is>
      </c>
      <c r="F114" t="n">
        <v>2024</v>
      </c>
      <c r="G114" t="n">
        <v>1</v>
      </c>
      <c r="H114" s="13" t="n">
        <v>1751461</v>
      </c>
      <c r="I114" s="12" t="n">
        <v>7</v>
      </c>
      <c r="J114" s="13" t="n">
        <v>291856</v>
      </c>
      <c r="K114" s="13">
        <f>IFERROR($H114/$I114,"")</f>
        <v/>
      </c>
      <c r="L114" s="13" t="n">
        <v>583712</v>
      </c>
      <c r="N114" t="inlineStr">
        <is>
          <t>No</t>
        </is>
      </c>
      <c r="O114" t="inlineStr">
        <is>
          <t>Not stated</t>
        </is>
      </c>
      <c r="Q114" s="9" t="inlineStr">
        <is>
          <t>https://grantcue.com/foundations/capewell-gar-uw-htfd-hosp-etl-1-066030606</t>
        </is>
      </c>
    </row>
    <row r="115">
      <c r="A115">
        <f>IF($E115=$E114,$A114+1,1)</f>
        <v/>
      </c>
      <c r="B115" t="inlineStr">
        <is>
          <t>EDGEMER FOUNDATION INC</t>
        </is>
      </c>
      <c r="C115" t="inlineStr">
        <is>
          <t>65-0976539</t>
        </is>
      </c>
      <c r="D115" t="inlineStr">
        <is>
          <t>Connecticut</t>
        </is>
      </c>
      <c r="E115" t="inlineStr">
        <is>
          <t>CT</t>
        </is>
      </c>
      <c r="F115" t="n">
        <v>2024</v>
      </c>
      <c r="G115" t="n">
        <v>1</v>
      </c>
      <c r="H115" s="13" t="n">
        <v>1712950</v>
      </c>
      <c r="I115" s="12" t="n">
        <v>35</v>
      </c>
      <c r="J115" s="13" t="n">
        <v>20000</v>
      </c>
      <c r="K115" s="13">
        <f>IFERROR($H115/$I115,"")</f>
        <v/>
      </c>
      <c r="L115" s="13" t="n">
        <v>500000</v>
      </c>
      <c r="M115" t="inlineStr">
        <is>
          <t>OH, PA, NY</t>
        </is>
      </c>
      <c r="N115" t="inlineStr">
        <is>
          <t>No</t>
        </is>
      </c>
      <c r="O115" t="inlineStr">
        <is>
          <t>Not stated</t>
        </is>
      </c>
      <c r="Q115" s="9" t="inlineStr">
        <is>
          <t>https://grantcue.com/foundations/edgemer-foundation-inc-650976539</t>
        </is>
      </c>
    </row>
    <row r="116">
      <c r="A116">
        <f>IF($E116=$E115,$A115+1,1)</f>
        <v/>
      </c>
      <c r="B116" t="inlineStr">
        <is>
          <t>HELLMANN RMAMER CNCR SOC ET AL</t>
        </is>
      </c>
      <c r="C116" t="inlineStr">
        <is>
          <t>06-6263343</t>
        </is>
      </c>
      <c r="D116" t="inlineStr">
        <is>
          <t>Connecticut</t>
        </is>
      </c>
      <c r="E116" t="inlineStr">
        <is>
          <t>CT</t>
        </is>
      </c>
      <c r="F116" t="n">
        <v>2024</v>
      </c>
      <c r="G116" t="n">
        <v>1</v>
      </c>
      <c r="H116" s="13" t="n">
        <v>1708220</v>
      </c>
      <c r="I116" s="12" t="n">
        <v>7</v>
      </c>
      <c r="J116" s="13" t="n">
        <v>341609</v>
      </c>
      <c r="K116" s="13">
        <f>IFERROR($H116/$I116,"")</f>
        <v/>
      </c>
      <c r="L116" s="13" t="n">
        <v>341609</v>
      </c>
      <c r="M116" t="inlineStr">
        <is>
          <t>OK</t>
        </is>
      </c>
      <c r="N116" t="inlineStr">
        <is>
          <t>No</t>
        </is>
      </c>
      <c r="O116" t="inlineStr">
        <is>
          <t>Not stated</t>
        </is>
      </c>
      <c r="Q116" s="9" t="inlineStr">
        <is>
          <t>https://grantcue.com/foundations/hellmann-rmamer-cncr-soc-et-al-066263343</t>
        </is>
      </c>
    </row>
    <row r="117">
      <c r="A117">
        <f>IF($E117=$E116,$A116+1,1)</f>
        <v/>
      </c>
      <c r="B117" t="inlineStr">
        <is>
          <t>THE FAIRFIELD FOUNDATION</t>
        </is>
      </c>
      <c r="C117" t="inlineStr">
        <is>
          <t>80-6135476</t>
        </is>
      </c>
      <c r="D117" t="inlineStr">
        <is>
          <t>Connecticut</t>
        </is>
      </c>
      <c r="E117" t="inlineStr">
        <is>
          <t>CT</t>
        </is>
      </c>
      <c r="F117" t="n">
        <v>2025</v>
      </c>
      <c r="G117" t="n">
        <v>2</v>
      </c>
      <c r="H117" s="13" t="n">
        <v>1699941</v>
      </c>
      <c r="I117" s="12" t="n">
        <v>174</v>
      </c>
      <c r="J117" s="13" t="n">
        <v>5000</v>
      </c>
      <c r="K117" s="13">
        <f>IFERROR($H117/$I117,"")</f>
        <v/>
      </c>
      <c r="L117" s="13" t="n">
        <v>100000</v>
      </c>
      <c r="M117" t="inlineStr">
        <is>
          <t>NY, FL, MA</t>
        </is>
      </c>
      <c r="N117" t="inlineStr">
        <is>
          <t>No</t>
        </is>
      </c>
      <c r="O117" t="inlineStr">
        <is>
          <t>Not stated</t>
        </is>
      </c>
      <c r="Q117" s="9" t="inlineStr">
        <is>
          <t>https://grantcue.com/foundations/the-fairfield-foundation-806135476</t>
        </is>
      </c>
    </row>
    <row r="118">
      <c r="A118">
        <f>IF($E118=$E117,$A117+1,1)</f>
        <v/>
      </c>
      <c r="B118" t="inlineStr">
        <is>
          <t>MAUD GLOVER FOLSOM FOUNDATION INC</t>
        </is>
      </c>
      <c r="C118" t="inlineStr">
        <is>
          <t>11-1965890</t>
        </is>
      </c>
      <c r="D118" t="inlineStr">
        <is>
          <t>Connecticut</t>
        </is>
      </c>
      <c r="E118" t="inlineStr">
        <is>
          <t>CT</t>
        </is>
      </c>
      <c r="F118" t="n">
        <v>2025</v>
      </c>
      <c r="G118" t="n">
        <v>3</v>
      </c>
      <c r="H118" s="13" t="n">
        <v>1674000</v>
      </c>
      <c r="I118" s="12" t="n">
        <v>248</v>
      </c>
      <c r="J118" s="13" t="n">
        <v>8000</v>
      </c>
      <c r="K118" s="13">
        <f>IFERROR($H118/$I118,"")</f>
        <v/>
      </c>
      <c r="L118" s="13" t="n">
        <v>14500</v>
      </c>
      <c r="N118" t="inlineStr">
        <is>
          <t>Yes</t>
        </is>
      </c>
      <c r="O118" t="inlineStr">
        <is>
          <t>Not stated</t>
        </is>
      </c>
      <c r="Q118" s="9" t="inlineStr">
        <is>
          <t>https://grantcue.com/foundations/maud-glover-folsom-foundation-inc-111965890</t>
        </is>
      </c>
    </row>
    <row r="119">
      <c r="A119">
        <f>IF($E119=$E118,$A118+1,1)</f>
        <v/>
      </c>
      <c r="B119" t="inlineStr">
        <is>
          <t>SILVER MOUNTAIN FOUNDATION FOR THE ARTS</t>
        </is>
      </c>
      <c r="C119" t="inlineStr">
        <is>
          <t>13-3157286</t>
        </is>
      </c>
      <c r="D119" t="inlineStr">
        <is>
          <t>Connecticut</t>
        </is>
      </c>
      <c r="E119" t="inlineStr">
        <is>
          <t>CT</t>
        </is>
      </c>
      <c r="F119" t="n">
        <v>2024</v>
      </c>
      <c r="G119" t="n">
        <v>1</v>
      </c>
      <c r="H119" s="13" t="n">
        <v>1663500</v>
      </c>
      <c r="I119" s="12" t="n">
        <v>69</v>
      </c>
      <c r="J119" s="13" t="n">
        <v>5000</v>
      </c>
      <c r="K119" s="13">
        <f>IFERROR($H119/$I119,"")</f>
        <v/>
      </c>
      <c r="L119" s="13" t="n">
        <v>1000000</v>
      </c>
      <c r="M119" t="inlineStr">
        <is>
          <t>NY, MD, CA</t>
        </is>
      </c>
      <c r="N119" t="inlineStr">
        <is>
          <t>Yes</t>
        </is>
      </c>
      <c r="O119" t="inlineStr">
        <is>
          <t>Not stated</t>
        </is>
      </c>
      <c r="Q119" s="9" t="inlineStr">
        <is>
          <t>https://grantcue.com/foundations/silver-mountain-foundation-for-the-arts-133157286</t>
        </is>
      </c>
    </row>
    <row r="120">
      <c r="A120">
        <f>IF($E120=$E119,$A119+1,1)</f>
        <v/>
      </c>
      <c r="B120" t="inlineStr">
        <is>
          <t>HEE FAMILY FOUNDATION INC</t>
        </is>
      </c>
      <c r="C120" t="inlineStr">
        <is>
          <t>46-4207845</t>
        </is>
      </c>
      <c r="D120" t="inlineStr">
        <is>
          <t>Connecticut</t>
        </is>
      </c>
      <c r="E120" t="inlineStr">
        <is>
          <t>CT</t>
        </is>
      </c>
      <c r="F120" t="n">
        <v>2025</v>
      </c>
      <c r="G120" t="n">
        <v>2</v>
      </c>
      <c r="H120" s="13" t="n">
        <v>1641500</v>
      </c>
      <c r="I120" s="12" t="n">
        <v>34</v>
      </c>
      <c r="J120" s="13" t="n">
        <v>10000</v>
      </c>
      <c r="K120" s="13">
        <f>IFERROR($H120/$I120,"")</f>
        <v/>
      </c>
      <c r="L120" s="13" t="n">
        <v>430000</v>
      </c>
      <c r="M120" t="inlineStr">
        <is>
          <t>CA, VA, NY</t>
        </is>
      </c>
      <c r="N120" t="inlineStr">
        <is>
          <t>No</t>
        </is>
      </c>
      <c r="O120" t="inlineStr">
        <is>
          <t>Not stated</t>
        </is>
      </c>
      <c r="Q120" s="9" t="inlineStr">
        <is>
          <t>https://grantcue.com/foundations/hee-family-foundation-inc-464207845</t>
        </is>
      </c>
    </row>
    <row r="121">
      <c r="A121">
        <f>IF($E121=$E120,$A120+1,1)</f>
        <v/>
      </c>
      <c r="B121" t="inlineStr">
        <is>
          <t>CHENEVERT FAMILY FOUNDATIONINC</t>
        </is>
      </c>
      <c r="C121" t="inlineStr">
        <is>
          <t>27-0886303</t>
        </is>
      </c>
      <c r="D121" t="inlineStr">
        <is>
          <t>Connecticut</t>
        </is>
      </c>
      <c r="E121" t="inlineStr">
        <is>
          <t>CT</t>
        </is>
      </c>
      <c r="F121" t="n">
        <v>2025</v>
      </c>
      <c r="G121" t="n">
        <v>2</v>
      </c>
      <c r="H121" s="13" t="n">
        <v>1615750</v>
      </c>
      <c r="I121" s="12" t="n">
        <v>41</v>
      </c>
      <c r="J121" s="13" t="n">
        <v>5000</v>
      </c>
      <c r="K121" s="13">
        <f>IFERROR($H121/$I121,"")</f>
        <v/>
      </c>
      <c r="L121" s="13" t="n">
        <v>250000</v>
      </c>
      <c r="M121" t="inlineStr">
        <is>
          <t>FL, MD, NY</t>
        </is>
      </c>
      <c r="N121" t="inlineStr">
        <is>
          <t>Yes</t>
        </is>
      </c>
      <c r="O121" t="inlineStr">
        <is>
          <t>Not stated</t>
        </is>
      </c>
      <c r="Q121" s="9" t="inlineStr">
        <is>
          <t>https://grantcue.com/foundations/chenevert-family-foundationinc-c-o-louis-r-chenevert-270886303</t>
        </is>
      </c>
    </row>
    <row r="122">
      <c r="A122">
        <f>IF($E122=$E121,$A121+1,1)</f>
        <v/>
      </c>
      <c r="B122" t="inlineStr">
        <is>
          <t>The Summer Hill Foundation</t>
        </is>
      </c>
      <c r="C122" t="inlineStr">
        <is>
          <t>26-1344446</t>
        </is>
      </c>
      <c r="D122" t="inlineStr">
        <is>
          <t>Connecticut</t>
        </is>
      </c>
      <c r="E122" t="inlineStr">
        <is>
          <t>CT</t>
        </is>
      </c>
      <c r="F122" t="n">
        <v>2025</v>
      </c>
      <c r="G122" t="n">
        <v>2</v>
      </c>
      <c r="H122" s="13" t="n">
        <v>1574000</v>
      </c>
      <c r="I122" s="12" t="n">
        <v>22</v>
      </c>
      <c r="J122" s="13" t="n">
        <v>80500</v>
      </c>
      <c r="K122" s="13">
        <f>IFERROR($H122/$I122,"")</f>
        <v/>
      </c>
      <c r="L122" s="13" t="n">
        <v>100000</v>
      </c>
      <c r="M122" t="inlineStr">
        <is>
          <t>CA, ME, NY</t>
        </is>
      </c>
      <c r="N122" t="inlineStr">
        <is>
          <t>Yes</t>
        </is>
      </c>
      <c r="O122" t="inlineStr">
        <is>
          <t>Not stated</t>
        </is>
      </c>
      <c r="Q122" s="9" t="inlineStr">
        <is>
          <t>https://grantcue.com/foundations/the-summer-hill-foundation-261344446</t>
        </is>
      </c>
    </row>
    <row r="123">
      <c r="A123">
        <f>IF($E123=$E122,$A122+1,1)</f>
        <v/>
      </c>
      <c r="B123" t="inlineStr">
        <is>
          <t>CHELSEA GROTON FOUNDATION</t>
        </is>
      </c>
      <c r="C123" t="inlineStr">
        <is>
          <t>06-1520330</t>
        </is>
      </c>
      <c r="D123" t="inlineStr">
        <is>
          <t>Connecticut</t>
        </is>
      </c>
      <c r="E123" t="inlineStr">
        <is>
          <t>CT</t>
        </is>
      </c>
      <c r="F123" t="n">
        <v>2025</v>
      </c>
      <c r="G123" t="n">
        <v>2</v>
      </c>
      <c r="H123" s="13" t="n">
        <v>1570189</v>
      </c>
      <c r="I123" s="12" t="n">
        <v>647</v>
      </c>
      <c r="J123" s="13" t="n">
        <v>500</v>
      </c>
      <c r="K123" s="13">
        <f>IFERROR($H123/$I123,"")</f>
        <v/>
      </c>
      <c r="L123" s="13" t="n">
        <v>50000</v>
      </c>
      <c r="M123" t="inlineStr">
        <is>
          <t>RI, NY, MA</t>
        </is>
      </c>
      <c r="N123" t="inlineStr">
        <is>
          <t>Yes</t>
        </is>
      </c>
      <c r="O123" t="inlineStr">
        <is>
          <t>Yes</t>
        </is>
      </c>
      <c r="Q123" s="9" t="inlineStr">
        <is>
          <t>https://grantcue.com/foundations/chelsea-groton-foundation-061520330</t>
        </is>
      </c>
    </row>
    <row r="124">
      <c r="A124">
        <f>IF($E124=$E123,$A123+1,1)</f>
        <v/>
      </c>
      <c r="B124" t="inlineStr">
        <is>
          <t>MARSHA LILIEN GLADSTEIN FOUNDATION</t>
        </is>
      </c>
      <c r="C124" t="inlineStr">
        <is>
          <t>06-1581875</t>
        </is>
      </c>
      <c r="D124" t="inlineStr">
        <is>
          <t>Connecticut</t>
        </is>
      </c>
      <c r="E124" t="inlineStr">
        <is>
          <t>CT</t>
        </is>
      </c>
      <c r="F124" t="n">
        <v>2025</v>
      </c>
      <c r="G124" t="n">
        <v>2</v>
      </c>
      <c r="H124" s="13" t="n">
        <v>1558911</v>
      </c>
      <c r="I124" s="12" t="n">
        <v>60</v>
      </c>
      <c r="J124" s="13" t="n">
        <v>1520</v>
      </c>
      <c r="K124" s="13">
        <f>IFERROR($H124/$I124,"")</f>
        <v/>
      </c>
      <c r="L124" s="13" t="n">
        <v>500070</v>
      </c>
      <c r="M124" t="inlineStr">
        <is>
          <t>NY, FL, MD</t>
        </is>
      </c>
      <c r="N124" t="inlineStr">
        <is>
          <t>No</t>
        </is>
      </c>
      <c r="O124" t="inlineStr">
        <is>
          <t>Not stated</t>
        </is>
      </c>
      <c r="Q124" s="9" t="inlineStr">
        <is>
          <t>https://grantcue.com/foundations/marsha-lilien-gladstein-foundation-061581875</t>
        </is>
      </c>
    </row>
    <row r="125">
      <c r="A125">
        <f>IF($E125=$E124,$A124+1,1)</f>
        <v/>
      </c>
      <c r="B125" t="inlineStr">
        <is>
          <t>THE ROBERT &amp; MARGARET PATRICELLI FAMILY FOUNDATION</t>
        </is>
      </c>
      <c r="C125" t="inlineStr">
        <is>
          <t>06-1487230</t>
        </is>
      </c>
      <c r="D125" t="inlineStr">
        <is>
          <t>Connecticut</t>
        </is>
      </c>
      <c r="E125" t="inlineStr">
        <is>
          <t>CT</t>
        </is>
      </c>
      <c r="F125" t="n">
        <v>2024</v>
      </c>
      <c r="G125" t="n">
        <v>2</v>
      </c>
      <c r="H125" s="13" t="n">
        <v>1538368</v>
      </c>
      <c r="I125" s="12" t="n">
        <v>106</v>
      </c>
      <c r="J125" s="13" t="n">
        <v>1750</v>
      </c>
      <c r="K125" s="13">
        <f>IFERROR($H125/$I125,"")</f>
        <v/>
      </c>
      <c r="L125" s="13" t="n">
        <v>510000</v>
      </c>
      <c r="M125" t="inlineStr">
        <is>
          <t>CA, NJ, NY</t>
        </is>
      </c>
      <c r="N125" t="inlineStr">
        <is>
          <t>Yes</t>
        </is>
      </c>
      <c r="O125" t="inlineStr">
        <is>
          <t>Not stated</t>
        </is>
      </c>
      <c r="Q125" s="9" t="inlineStr">
        <is>
          <t>https://grantcue.com/foundations/the-robert-and-margaret-patricelli-family-foundation-061487230</t>
        </is>
      </c>
    </row>
    <row r="126">
      <c r="A126">
        <f>IF($E126=$E125,$A125+1,1)</f>
        <v/>
      </c>
      <c r="B126" t="inlineStr">
        <is>
          <t>MJPM Foundation</t>
        </is>
      </c>
      <c r="C126" t="inlineStr">
        <is>
          <t>13-4043598</t>
        </is>
      </c>
      <c r="D126" t="inlineStr">
        <is>
          <t>Connecticut</t>
        </is>
      </c>
      <c r="E126" t="inlineStr">
        <is>
          <t>CT</t>
        </is>
      </c>
      <c r="F126" t="n">
        <v>2024</v>
      </c>
      <c r="G126" t="n">
        <v>2</v>
      </c>
      <c r="H126" s="13" t="n">
        <v>1505000</v>
      </c>
      <c r="I126" s="12" t="n">
        <v>28</v>
      </c>
      <c r="J126" s="13" t="n">
        <v>30000</v>
      </c>
      <c r="K126" s="13">
        <f>IFERROR($H126/$I126,"")</f>
        <v/>
      </c>
      <c r="L126" s="13" t="n">
        <v>237500</v>
      </c>
      <c r="N126" t="inlineStr">
        <is>
          <t>No</t>
        </is>
      </c>
      <c r="O126" t="inlineStr">
        <is>
          <t>Not stated</t>
        </is>
      </c>
      <c r="Q126" s="9" t="inlineStr">
        <is>
          <t>https://grantcue.com/foundations/mjpm-foundation-134043598</t>
        </is>
      </c>
    </row>
    <row r="127">
      <c r="A127">
        <f>IF($E127=$E126,$A126+1,1)</f>
        <v/>
      </c>
      <c r="B127" t="inlineStr">
        <is>
          <t>THE WILLIAM L RICHTER FAMILY FOUNDATION</t>
        </is>
      </c>
      <c r="C127" t="inlineStr">
        <is>
          <t>20-3467361</t>
        </is>
      </c>
      <c r="D127" t="inlineStr">
        <is>
          <t>Connecticut</t>
        </is>
      </c>
      <c r="E127" t="inlineStr">
        <is>
          <t>CT</t>
        </is>
      </c>
      <c r="F127" t="n">
        <v>2024</v>
      </c>
      <c r="G127" t="n">
        <v>1</v>
      </c>
      <c r="H127" s="13" t="n">
        <v>1500000</v>
      </c>
      <c r="I127" s="12" t="n">
        <v>6</v>
      </c>
      <c r="J127" s="13" t="n">
        <v>300000</v>
      </c>
      <c r="K127" s="13">
        <f>IFERROR($H127/$I127,"")</f>
        <v/>
      </c>
      <c r="L127" s="13" t="n">
        <v>500000</v>
      </c>
      <c r="M127" t="inlineStr">
        <is>
          <t>NY, FL, CO</t>
        </is>
      </c>
      <c r="N127" t="inlineStr">
        <is>
          <t>Yes</t>
        </is>
      </c>
      <c r="O127" t="inlineStr">
        <is>
          <t>Yes</t>
        </is>
      </c>
      <c r="Q127" s="9" t="inlineStr">
        <is>
          <t>https://grantcue.com/foundations/the-william-l-richter-family-foundation-203467361</t>
        </is>
      </c>
    </row>
    <row r="128">
      <c r="A128">
        <f>IF($E128=$E127,$A127+1,1)</f>
        <v/>
      </c>
      <c r="B128" t="inlineStr">
        <is>
          <t>THE RICHARD &amp; BARBARA WHITCOMB FOUNDATIO</t>
        </is>
      </c>
      <c r="C128" t="inlineStr">
        <is>
          <t>27-3420226</t>
        </is>
      </c>
      <c r="D128" t="inlineStr">
        <is>
          <t>Connecticut</t>
        </is>
      </c>
      <c r="E128" t="inlineStr">
        <is>
          <t>CT</t>
        </is>
      </c>
      <c r="F128" t="n">
        <v>2025</v>
      </c>
      <c r="G128" t="n">
        <v>2</v>
      </c>
      <c r="H128" s="13" t="n">
        <v>1497600</v>
      </c>
      <c r="I128" s="12" t="n">
        <v>152</v>
      </c>
      <c r="J128" s="13" t="n">
        <v>5000</v>
      </c>
      <c r="K128" s="13">
        <f>IFERROR($H128/$I128,"")</f>
        <v/>
      </c>
      <c r="L128" s="13" t="n">
        <v>221000</v>
      </c>
      <c r="M128" t="inlineStr">
        <is>
          <t>MA, NY, VT</t>
        </is>
      </c>
      <c r="N128" t="inlineStr">
        <is>
          <t>No</t>
        </is>
      </c>
      <c r="O128" t="inlineStr">
        <is>
          <t>Not stated</t>
        </is>
      </c>
      <c r="Q128" s="9" t="inlineStr">
        <is>
          <t>https://grantcue.com/foundations/the-richard-and-barbara-whitcomb-foundatio-273420226</t>
        </is>
      </c>
    </row>
    <row r="129">
      <c r="A129">
        <f>IF($E129=$E128,$A128+1,1)</f>
        <v/>
      </c>
      <c r="B129" t="inlineStr">
        <is>
          <t>OSSEN FAMILY FOUNDATION</t>
        </is>
      </c>
      <c r="C129" t="inlineStr">
        <is>
          <t>26-1243178</t>
        </is>
      </c>
      <c r="D129" t="inlineStr">
        <is>
          <t>Connecticut</t>
        </is>
      </c>
      <c r="E129" t="inlineStr">
        <is>
          <t>CT</t>
        </is>
      </c>
      <c r="F129" t="n">
        <v>2025</v>
      </c>
      <c r="G129" t="n">
        <v>2</v>
      </c>
      <c r="H129" s="13" t="n">
        <v>1496343</v>
      </c>
      <c r="I129" s="12" t="n">
        <v>132</v>
      </c>
      <c r="J129" s="13" t="n">
        <v>2175</v>
      </c>
      <c r="K129" s="13">
        <f>IFERROR($H129/$I129,"")</f>
        <v/>
      </c>
      <c r="L129" s="13" t="n">
        <v>100500</v>
      </c>
      <c r="M129" t="inlineStr">
        <is>
          <t>NH, NY, VT</t>
        </is>
      </c>
      <c r="N129" t="inlineStr">
        <is>
          <t>No</t>
        </is>
      </c>
      <c r="O129" t="inlineStr">
        <is>
          <t>Not stated</t>
        </is>
      </c>
      <c r="Q129" s="9" t="inlineStr">
        <is>
          <t>https://grantcue.com/foundations/ossen-family-foundation-261243178</t>
        </is>
      </c>
    </row>
    <row r="130">
      <c r="A130">
        <f>IF($E130=$E129,$A129+1,1)</f>
        <v/>
      </c>
      <c r="B130" t="inlineStr">
        <is>
          <t>ELEANOR &amp; RAYMOND BRADLEY FOUNDATION</t>
        </is>
      </c>
      <c r="C130" t="inlineStr">
        <is>
          <t>06-6516193</t>
        </is>
      </c>
      <c r="D130" t="inlineStr">
        <is>
          <t>Connecticut</t>
        </is>
      </c>
      <c r="E130" t="inlineStr">
        <is>
          <t>CT</t>
        </is>
      </c>
      <c r="F130" t="n">
        <v>2025</v>
      </c>
      <c r="G130" t="n">
        <v>2</v>
      </c>
      <c r="H130" s="13" t="n">
        <v>1476000</v>
      </c>
      <c r="I130" s="12" t="n">
        <v>7</v>
      </c>
      <c r="J130" s="13" t="n">
        <v>100000</v>
      </c>
      <c r="K130" s="13">
        <f>IFERROR($H130/$I130,"")</f>
        <v/>
      </c>
      <c r="L130" s="13" t="n">
        <v>876000</v>
      </c>
      <c r="M130" t="inlineStr">
        <is>
          <t>NC, DC</t>
        </is>
      </c>
      <c r="N130" t="inlineStr">
        <is>
          <t>No</t>
        </is>
      </c>
      <c r="O130" t="inlineStr">
        <is>
          <t>Not stated</t>
        </is>
      </c>
      <c r="Q130" s="9" t="inlineStr">
        <is>
          <t>https://grantcue.com/foundations/eleanor-and-raymond-bradley-foundation-c-o-kearns-and-kearns-066516193</t>
        </is>
      </c>
    </row>
    <row r="131">
      <c r="A131">
        <f>IF($E131=$E130,$A130+1,1)</f>
        <v/>
      </c>
      <c r="B131" t="inlineStr">
        <is>
          <t>The Carl Marks Foundation Inc</t>
        </is>
      </c>
      <c r="C131" t="inlineStr">
        <is>
          <t>13-6169215</t>
        </is>
      </c>
      <c r="D131" t="inlineStr">
        <is>
          <t>Connecticut</t>
        </is>
      </c>
      <c r="E131" t="inlineStr">
        <is>
          <t>CT</t>
        </is>
      </c>
      <c r="F131" t="n">
        <v>2024</v>
      </c>
      <c r="G131" t="n">
        <v>2</v>
      </c>
      <c r="H131" s="13" t="n">
        <v>1472621</v>
      </c>
      <c r="I131" s="12" t="n">
        <v>81</v>
      </c>
      <c r="J131" s="13" t="n">
        <v>8000</v>
      </c>
      <c r="K131" s="13">
        <f>IFERROR($H131/$I131,"")</f>
        <v/>
      </c>
      <c r="L131" s="13" t="n">
        <v>122130</v>
      </c>
      <c r="M131" t="inlineStr">
        <is>
          <t>IL, NY, MN</t>
        </is>
      </c>
      <c r="N131" t="inlineStr">
        <is>
          <t>No</t>
        </is>
      </c>
      <c r="O131" t="inlineStr">
        <is>
          <t>Not stated</t>
        </is>
      </c>
      <c r="Q131" s="9" t="inlineStr">
        <is>
          <t>https://grantcue.com/foundations/the-carl-marks-foundation-inc-136169215</t>
        </is>
      </c>
    </row>
    <row r="132">
      <c r="A132">
        <f>IF($E132=$E131,$A131+1,1)</f>
        <v/>
      </c>
      <c r="B132" t="inlineStr">
        <is>
          <t>THE SILVERBIRD 29 FUND</t>
        </is>
      </c>
      <c r="C132" t="inlineStr">
        <is>
          <t>82-2223488</t>
        </is>
      </c>
      <c r="D132" t="inlineStr">
        <is>
          <t>Connecticut</t>
        </is>
      </c>
      <c r="E132" t="inlineStr">
        <is>
          <t>CT</t>
        </is>
      </c>
      <c r="F132" t="n">
        <v>2024</v>
      </c>
      <c r="G132" t="n">
        <v>1</v>
      </c>
      <c r="H132" s="13" t="n">
        <v>1468333</v>
      </c>
      <c r="I132" s="12" t="n">
        <v>27</v>
      </c>
      <c r="J132" s="13" t="n">
        <v>25000</v>
      </c>
      <c r="K132" s="13">
        <f>IFERROR($H132/$I132,"")</f>
        <v/>
      </c>
      <c r="L132" s="13" t="n">
        <v>300000</v>
      </c>
      <c r="M132" t="inlineStr">
        <is>
          <t>NY, VA, CA</t>
        </is>
      </c>
      <c r="N132" t="inlineStr">
        <is>
          <t>No</t>
        </is>
      </c>
      <c r="O132" t="inlineStr">
        <is>
          <t>Not stated</t>
        </is>
      </c>
      <c r="Q132" s="9" t="inlineStr">
        <is>
          <t>https://grantcue.com/foundations/the-silverbird-29-fund-822223488</t>
        </is>
      </c>
    </row>
    <row r="133">
      <c r="A133">
        <f>IF($E133=$E132,$A132+1,1)</f>
        <v/>
      </c>
      <c r="B133" t="inlineStr">
        <is>
          <t>JENIAM FOUNDATION</t>
        </is>
      </c>
      <c r="C133" t="inlineStr">
        <is>
          <t>62-1516244</t>
        </is>
      </c>
      <c r="D133" t="inlineStr">
        <is>
          <t>Connecticut</t>
        </is>
      </c>
      <c r="E133" t="inlineStr">
        <is>
          <t>CT</t>
        </is>
      </c>
      <c r="F133" t="n">
        <v>2024</v>
      </c>
      <c r="G133" t="n">
        <v>1</v>
      </c>
      <c r="H133" s="13" t="n">
        <v>1455500</v>
      </c>
      <c r="I133" s="12" t="n">
        <v>63</v>
      </c>
      <c r="J133" s="13" t="n">
        <v>10000</v>
      </c>
      <c r="K133" s="13">
        <f>IFERROR($H133/$I133,"")</f>
        <v/>
      </c>
      <c r="L133" s="13" t="n">
        <v>150000</v>
      </c>
      <c r="M133" t="inlineStr">
        <is>
          <t>NY, UT, NM</t>
        </is>
      </c>
      <c r="N133" t="inlineStr">
        <is>
          <t>Yes</t>
        </is>
      </c>
      <c r="O133" t="inlineStr">
        <is>
          <t>Yes</t>
        </is>
      </c>
      <c r="Q133" s="9" t="inlineStr">
        <is>
          <t>https://grantcue.com/foundations/jeniam-foundation-621516244</t>
        </is>
      </c>
    </row>
    <row r="134">
      <c r="A134">
        <f>IF($E134=$E133,$A133+1,1)</f>
        <v/>
      </c>
      <c r="B134" t="inlineStr">
        <is>
          <t>THE NANCY E BARTON FOUNDATION</t>
        </is>
      </c>
      <c r="C134" t="inlineStr">
        <is>
          <t>45-6656212</t>
        </is>
      </c>
      <c r="D134" t="inlineStr">
        <is>
          <t>Connecticut</t>
        </is>
      </c>
      <c r="E134" t="inlineStr">
        <is>
          <t>CT</t>
        </is>
      </c>
      <c r="F134" t="n">
        <v>2024</v>
      </c>
      <c r="G134" t="n">
        <v>2</v>
      </c>
      <c r="H134" s="13" t="n">
        <v>1449000</v>
      </c>
      <c r="I134" s="12" t="n">
        <v>134</v>
      </c>
      <c r="J134" s="13" t="n">
        <v>4000</v>
      </c>
      <c r="K134" s="13">
        <f>IFERROR($H134/$I134,"")</f>
        <v/>
      </c>
      <c r="L134" s="13" t="n">
        <v>55000</v>
      </c>
      <c r="M134" t="inlineStr">
        <is>
          <t>CA, MA, NY</t>
        </is>
      </c>
      <c r="N134" t="inlineStr">
        <is>
          <t>Yes</t>
        </is>
      </c>
      <c r="O134" t="inlineStr">
        <is>
          <t>Not stated</t>
        </is>
      </c>
      <c r="Q134" s="9" t="inlineStr">
        <is>
          <t>https://grantcue.com/foundations/the-nancy-e-barton-foundation-456656212</t>
        </is>
      </c>
    </row>
    <row r="135">
      <c r="A135">
        <f>IF($E135=$E134,$A134+1,1)</f>
        <v/>
      </c>
      <c r="B135" t="inlineStr">
        <is>
          <t>NOTEMAN-JONES FAMILY CHARITABLE FOUNDATION</t>
        </is>
      </c>
      <c r="C135" t="inlineStr">
        <is>
          <t>87-3861211</t>
        </is>
      </c>
      <c r="D135" t="inlineStr">
        <is>
          <t>Connecticut</t>
        </is>
      </c>
      <c r="E135" t="inlineStr">
        <is>
          <t>CT</t>
        </is>
      </c>
      <c r="F135" t="n">
        <v>2025</v>
      </c>
      <c r="G135" t="n">
        <v>2</v>
      </c>
      <c r="H135" s="13" t="n">
        <v>1440970</v>
      </c>
      <c r="I135" s="12" t="n">
        <v>27</v>
      </c>
      <c r="J135" s="13" t="n">
        <v>32300</v>
      </c>
      <c r="K135" s="13">
        <f>IFERROR($H135/$I135,"")</f>
        <v/>
      </c>
      <c r="L135" s="13" t="n">
        <v>250000</v>
      </c>
      <c r="M135" t="inlineStr">
        <is>
          <t>NH, NY, NC</t>
        </is>
      </c>
      <c r="N135" t="inlineStr">
        <is>
          <t>No</t>
        </is>
      </c>
      <c r="O135" t="inlineStr">
        <is>
          <t>Not stated</t>
        </is>
      </c>
      <c r="Q135" s="9" t="inlineStr">
        <is>
          <t>https://grantcue.com/foundations/noteman-jones-family-charitable-foundation-873861211</t>
        </is>
      </c>
    </row>
    <row r="136">
      <c r="A136">
        <f>IF($E136=$E135,$A135+1,1)</f>
        <v/>
      </c>
      <c r="B136" t="inlineStr">
        <is>
          <t>THE WILLIAM AND ALICE MORTENSEN FOUNDATION</t>
        </is>
      </c>
      <c r="C136" t="inlineStr">
        <is>
          <t>06-1064150</t>
        </is>
      </c>
      <c r="D136" t="inlineStr">
        <is>
          <t>Connecticut</t>
        </is>
      </c>
      <c r="E136" t="inlineStr">
        <is>
          <t>CT</t>
        </is>
      </c>
      <c r="F136" t="n">
        <v>2025</v>
      </c>
      <c r="G136" t="n">
        <v>2</v>
      </c>
      <c r="H136" s="13" t="n">
        <v>1412494</v>
      </c>
      <c r="I136" s="12" t="n">
        <v>110</v>
      </c>
      <c r="J136" s="13" t="n">
        <v>10000</v>
      </c>
      <c r="K136" s="13">
        <f>IFERROR($H136/$I136,"")</f>
        <v/>
      </c>
      <c r="L136" s="13" t="n">
        <v>60000</v>
      </c>
      <c r="M136" t="inlineStr">
        <is>
          <t>MA</t>
        </is>
      </c>
      <c r="N136" t="inlineStr">
        <is>
          <t>No</t>
        </is>
      </c>
      <c r="O136" t="inlineStr">
        <is>
          <t>Not stated</t>
        </is>
      </c>
      <c r="Q136" s="9" t="inlineStr">
        <is>
          <t>https://grantcue.com/foundations/the-william-and-alice-mortensen-foundation-061064150</t>
        </is>
      </c>
    </row>
    <row r="137">
      <c r="A137">
        <f>IF($E137=$E136,$A136+1,1)</f>
        <v/>
      </c>
      <c r="B137" t="inlineStr">
        <is>
          <t>STAR KIDS FOUNDATION INC</t>
        </is>
      </c>
      <c r="C137" t="inlineStr">
        <is>
          <t>46-5343565</t>
        </is>
      </c>
      <c r="D137" t="inlineStr">
        <is>
          <t>Connecticut</t>
        </is>
      </c>
      <c r="E137" t="inlineStr">
        <is>
          <t>CT</t>
        </is>
      </c>
      <c r="F137" t="n">
        <v>2025</v>
      </c>
      <c r="G137" t="n">
        <v>2</v>
      </c>
      <c r="H137" s="13" t="n">
        <v>1404916</v>
      </c>
      <c r="I137" s="12" t="n">
        <v>16</v>
      </c>
      <c r="J137" s="13" t="n">
        <v>51318</v>
      </c>
      <c r="K137" s="13">
        <f>IFERROR($H137/$I137,"")</f>
        <v/>
      </c>
      <c r="L137" s="13" t="n">
        <v>383200</v>
      </c>
      <c r="M137" t="inlineStr">
        <is>
          <t>NV, FL, GA</t>
        </is>
      </c>
      <c r="N137" t="inlineStr">
        <is>
          <t>No</t>
        </is>
      </c>
      <c r="O137" t="inlineStr">
        <is>
          <t>Not stated</t>
        </is>
      </c>
      <c r="Q137" s="9" t="inlineStr">
        <is>
          <t>https://grantcue.com/foundations/star-kids-foundation-inc-465343565</t>
        </is>
      </c>
    </row>
    <row r="138">
      <c r="A138">
        <f>IF($E138=$E137,$A137+1,1)</f>
        <v/>
      </c>
      <c r="B138" t="inlineStr">
        <is>
          <t>The Fund for Greater Hartford Inc</t>
        </is>
      </c>
      <c r="C138" t="inlineStr">
        <is>
          <t>06-0759107</t>
        </is>
      </c>
      <c r="D138" t="inlineStr">
        <is>
          <t>Connecticut</t>
        </is>
      </c>
      <c r="E138" t="inlineStr">
        <is>
          <t>CT</t>
        </is>
      </c>
      <c r="F138" t="n">
        <v>2025</v>
      </c>
      <c r="G138" t="n">
        <v>2</v>
      </c>
      <c r="H138" s="13" t="n">
        <v>1376250</v>
      </c>
      <c r="I138" s="12" t="n">
        <v>58</v>
      </c>
      <c r="J138" s="13" t="n">
        <v>25000</v>
      </c>
      <c r="K138" s="13">
        <f>IFERROR($H138/$I138,"")</f>
        <v/>
      </c>
      <c r="L138" s="13" t="n">
        <v>160000</v>
      </c>
      <c r="M138" t="inlineStr">
        <is>
          <t>DC</t>
        </is>
      </c>
      <c r="N138" t="inlineStr">
        <is>
          <t>No</t>
        </is>
      </c>
      <c r="O138" t="inlineStr">
        <is>
          <t>Not stated</t>
        </is>
      </c>
      <c r="Q138" s="9" t="inlineStr">
        <is>
          <t>https://grantcue.com/foundations/the-fund-for-greater-hartford-inc-060759107</t>
        </is>
      </c>
    </row>
    <row r="139">
      <c r="A139">
        <f>IF($E139=$E138,$A138+1,1)</f>
        <v/>
      </c>
      <c r="B139" t="inlineStr">
        <is>
          <t>THE KAMAN FOUNDATION INC</t>
        </is>
      </c>
      <c r="C139" t="inlineStr">
        <is>
          <t>06-1386119</t>
        </is>
      </c>
      <c r="D139" t="inlineStr">
        <is>
          <t>Connecticut</t>
        </is>
      </c>
      <c r="E139" t="inlineStr">
        <is>
          <t>CT</t>
        </is>
      </c>
      <c r="F139" t="n">
        <v>2024</v>
      </c>
      <c r="G139" t="n">
        <v>2</v>
      </c>
      <c r="H139" s="13" t="n">
        <v>1372378</v>
      </c>
      <c r="I139" s="12" t="n">
        <v>40</v>
      </c>
      <c r="J139" s="13" t="n">
        <v>25000</v>
      </c>
      <c r="K139" s="13">
        <f>IFERROR($H139/$I139,"")</f>
        <v/>
      </c>
      <c r="L139" s="13" t="n">
        <v>100000</v>
      </c>
      <c r="M139" t="inlineStr">
        <is>
          <t>NM, CA, TX</t>
        </is>
      </c>
      <c r="N139" t="inlineStr">
        <is>
          <t>No</t>
        </is>
      </c>
      <c r="O139" t="inlineStr">
        <is>
          <t>Not stated</t>
        </is>
      </c>
      <c r="Q139" s="9" t="inlineStr">
        <is>
          <t>https://grantcue.com/foundations/the-kaman-foundation-inc-061386119</t>
        </is>
      </c>
    </row>
    <row r="140">
      <c r="A140">
        <f>IF($E140=$E139,$A139+1,1)</f>
        <v/>
      </c>
      <c r="B140" t="inlineStr">
        <is>
          <t>Stich Charitable Foundation</t>
        </is>
      </c>
      <c r="C140" t="inlineStr">
        <is>
          <t>88-3642547</t>
        </is>
      </c>
      <c r="D140" t="inlineStr">
        <is>
          <t>Connecticut</t>
        </is>
      </c>
      <c r="E140" t="inlineStr">
        <is>
          <t>CT</t>
        </is>
      </c>
      <c r="F140" t="n">
        <v>2025</v>
      </c>
      <c r="G140" t="n">
        <v>2</v>
      </c>
      <c r="H140" s="13" t="n">
        <v>1365150</v>
      </c>
      <c r="I140" s="12" t="n">
        <v>19</v>
      </c>
      <c r="J140" s="13" t="n">
        <v>50000</v>
      </c>
      <c r="K140" s="13">
        <f>IFERROR($H140/$I140,"")</f>
        <v/>
      </c>
      <c r="L140" s="13" t="n">
        <v>255000</v>
      </c>
      <c r="N140" t="inlineStr">
        <is>
          <t>Yes</t>
        </is>
      </c>
      <c r="O140" t="inlineStr">
        <is>
          <t>Yes</t>
        </is>
      </c>
      <c r="Q140" s="9" t="inlineStr">
        <is>
          <t>https://grantcue.com/foundations/stich-charitable-foundation-883642547</t>
        </is>
      </c>
    </row>
    <row r="141">
      <c r="A141">
        <f>IF($E141=$E140,$A140+1,1)</f>
        <v/>
      </c>
      <c r="B141" t="inlineStr">
        <is>
          <t>HOERLE FOUNDATION INC</t>
        </is>
      </c>
      <c r="C141" t="inlineStr">
        <is>
          <t>13-3419592</t>
        </is>
      </c>
      <c r="D141" t="inlineStr">
        <is>
          <t>Connecticut</t>
        </is>
      </c>
      <c r="E141" t="inlineStr">
        <is>
          <t>CT</t>
        </is>
      </c>
      <c r="F141" t="n">
        <v>2024</v>
      </c>
      <c r="G141" t="n">
        <v>1</v>
      </c>
      <c r="H141" s="13" t="n">
        <v>1362277</v>
      </c>
      <c r="I141" s="12" t="n">
        <v>41</v>
      </c>
      <c r="J141" s="13" t="n">
        <v>1000</v>
      </c>
      <c r="K141" s="13">
        <f>IFERROR($H141/$I141,"")</f>
        <v/>
      </c>
      <c r="L141" s="13" t="n">
        <v>721000</v>
      </c>
      <c r="M141" t="inlineStr">
        <is>
          <t>NY, MA, DC</t>
        </is>
      </c>
      <c r="N141" t="inlineStr">
        <is>
          <t>No</t>
        </is>
      </c>
      <c r="O141" t="inlineStr">
        <is>
          <t>Yes</t>
        </is>
      </c>
      <c r="Q141" s="9" t="inlineStr">
        <is>
          <t>https://grantcue.com/foundations/hoerle-foundation-inc-c-o-robert-f-hoerle-133419592</t>
        </is>
      </c>
    </row>
    <row r="142">
      <c r="A142">
        <f>IF($E142=$E141,$A141+1,1)</f>
        <v/>
      </c>
      <c r="B142" t="inlineStr">
        <is>
          <t>GAYNOR FAMILY FOUNDATION</t>
        </is>
      </c>
      <c r="C142" t="inlineStr">
        <is>
          <t>31-1581372</t>
        </is>
      </c>
      <c r="D142" t="inlineStr">
        <is>
          <t>Connecticut</t>
        </is>
      </c>
      <c r="E142" t="inlineStr">
        <is>
          <t>CT</t>
        </is>
      </c>
      <c r="F142" t="n">
        <v>2025</v>
      </c>
      <c r="G142" t="n">
        <v>2</v>
      </c>
      <c r="H142" s="13" t="n">
        <v>1339335</v>
      </c>
      <c r="I142" s="12" t="n">
        <v>59</v>
      </c>
      <c r="J142" s="13" t="n">
        <v>1000</v>
      </c>
      <c r="K142" s="13">
        <f>IFERROR($H142/$I142,"")</f>
        <v/>
      </c>
      <c r="L142" s="13" t="n">
        <v>768600</v>
      </c>
      <c r="M142" t="inlineStr">
        <is>
          <t>OH, FL, NY</t>
        </is>
      </c>
      <c r="N142" t="inlineStr">
        <is>
          <t>No</t>
        </is>
      </c>
      <c r="O142" t="inlineStr">
        <is>
          <t>Not stated</t>
        </is>
      </c>
      <c r="Q142" s="9" t="inlineStr">
        <is>
          <t>https://grantcue.com/foundations/gaynor-family-foundation-c-o-wendy-kroner-311581372</t>
        </is>
      </c>
    </row>
    <row r="143">
      <c r="A143">
        <f>IF($E143=$E142,$A142+1,1)</f>
        <v/>
      </c>
      <c r="B143" t="inlineStr">
        <is>
          <t>Elfers Foundation Inc</t>
        </is>
      </c>
      <c r="C143" t="inlineStr">
        <is>
          <t>23-7090080</t>
        </is>
      </c>
      <c r="D143" t="inlineStr">
        <is>
          <t>Connecticut</t>
        </is>
      </c>
      <c r="E143" t="inlineStr">
        <is>
          <t>CT</t>
        </is>
      </c>
      <c r="F143" t="n">
        <v>2024</v>
      </c>
      <c r="G143" t="n">
        <v>2</v>
      </c>
      <c r="H143" s="13" t="n">
        <v>1300000</v>
      </c>
      <c r="I143" s="12" t="n">
        <v>32</v>
      </c>
      <c r="J143" s="13" t="n">
        <v>10000</v>
      </c>
      <c r="K143" s="13">
        <f>IFERROR($H143/$I143,"")</f>
        <v/>
      </c>
      <c r="L143" s="13" t="n">
        <v>300000</v>
      </c>
      <c r="M143" t="inlineStr">
        <is>
          <t>MA, ME, OH</t>
        </is>
      </c>
      <c r="N143" t="inlineStr">
        <is>
          <t>No</t>
        </is>
      </c>
      <c r="O143" t="inlineStr">
        <is>
          <t>Not stated</t>
        </is>
      </c>
      <c r="Q143" s="9" t="inlineStr">
        <is>
          <t>https://grantcue.com/foundations/elfers-foundation-inc-237090080</t>
        </is>
      </c>
    </row>
    <row r="144">
      <c r="A144">
        <f>IF($E144=$E143,$A143+1,1)</f>
        <v/>
      </c>
      <c r="B144" t="inlineStr">
        <is>
          <t>UNION SAVINGS BANK FOUNDATION INC</t>
        </is>
      </c>
      <c r="C144" t="inlineStr">
        <is>
          <t>06-1508286</t>
        </is>
      </c>
      <c r="D144" t="inlineStr">
        <is>
          <t>Connecticut</t>
        </is>
      </c>
      <c r="E144" t="inlineStr">
        <is>
          <t>CT</t>
        </is>
      </c>
      <c r="F144" t="n">
        <v>2025</v>
      </c>
      <c r="G144" t="n">
        <v>2</v>
      </c>
      <c r="H144" s="13" t="n">
        <v>1299575</v>
      </c>
      <c r="I144" s="12" t="n">
        <v>146</v>
      </c>
      <c r="J144" s="13" t="n">
        <v>4250</v>
      </c>
      <c r="K144" s="13">
        <f>IFERROR($H144/$I144,"")</f>
        <v/>
      </c>
      <c r="L144" s="13" t="n">
        <v>581950</v>
      </c>
      <c r="M144" t="inlineStr">
        <is>
          <t>NY, MA, GA</t>
        </is>
      </c>
      <c r="N144" t="inlineStr">
        <is>
          <t>Yes</t>
        </is>
      </c>
      <c r="O144" t="inlineStr">
        <is>
          <t>Yes</t>
        </is>
      </c>
      <c r="Q144" s="9" t="inlineStr">
        <is>
          <t>https://grantcue.com/foundations/union-savings-bank-foundation-inc-061508286</t>
        </is>
      </c>
    </row>
    <row r="145">
      <c r="A145">
        <f>IF($E145=$E144,$A144+1,1)</f>
        <v/>
      </c>
      <c r="B145" t="inlineStr">
        <is>
          <t>Nessel Family Foundation Inc</t>
        </is>
      </c>
      <c r="C145" t="inlineStr">
        <is>
          <t>06-1596433</t>
        </is>
      </c>
      <c r="D145" t="inlineStr">
        <is>
          <t>Connecticut</t>
        </is>
      </c>
      <c r="E145" t="inlineStr">
        <is>
          <t>CT</t>
        </is>
      </c>
      <c r="F145" t="n">
        <v>2025</v>
      </c>
      <c r="G145" t="n">
        <v>2</v>
      </c>
      <c r="H145" s="13" t="n">
        <v>1279000</v>
      </c>
      <c r="I145" s="12" t="n">
        <v>59</v>
      </c>
      <c r="J145" s="13" t="n">
        <v>7500</v>
      </c>
      <c r="K145" s="13">
        <f>IFERROR($H145/$I145,"")</f>
        <v/>
      </c>
      <c r="L145" s="13" t="n">
        <v>500000</v>
      </c>
      <c r="M145" t="inlineStr">
        <is>
          <t>NY, VT, CA</t>
        </is>
      </c>
      <c r="N145" t="inlineStr">
        <is>
          <t>No</t>
        </is>
      </c>
      <c r="O145" t="inlineStr">
        <is>
          <t>Not stated</t>
        </is>
      </c>
      <c r="Q145" s="9" t="inlineStr">
        <is>
          <t>https://grantcue.com/foundations/nessel-family-foundation-inc-061596433</t>
        </is>
      </c>
    </row>
    <row r="146">
      <c r="A146">
        <f>IF($E146=$E145,$A145+1,1)</f>
        <v/>
      </c>
      <c r="B146" t="inlineStr">
        <is>
          <t>ELIZABETH M LANDON &amp; HARRIETTE M LANDON</t>
        </is>
      </c>
      <c r="C146" t="inlineStr">
        <is>
          <t>30-6481155</t>
        </is>
      </c>
      <c r="D146" t="inlineStr">
        <is>
          <t>Connecticut</t>
        </is>
      </c>
      <c r="E146" t="inlineStr">
        <is>
          <t>CT</t>
        </is>
      </c>
      <c r="F146" t="n">
        <v>2025</v>
      </c>
      <c r="G146" t="n">
        <v>2</v>
      </c>
      <c r="H146" s="13" t="n">
        <v>1268000</v>
      </c>
      <c r="I146" s="12" t="n">
        <v>88</v>
      </c>
      <c r="J146" s="13" t="n">
        <v>10000</v>
      </c>
      <c r="K146" s="13">
        <f>IFERROR($H146/$I146,"")</f>
        <v/>
      </c>
      <c r="L146" s="13" t="n">
        <v>100000</v>
      </c>
      <c r="M146" t="inlineStr">
        <is>
          <t>CO, MO, MA</t>
        </is>
      </c>
      <c r="N146" t="inlineStr">
        <is>
          <t>Yes</t>
        </is>
      </c>
      <c r="O146" t="inlineStr">
        <is>
          <t>Yes</t>
        </is>
      </c>
      <c r="Q146" s="9" t="inlineStr">
        <is>
          <t>https://grantcue.com/foundations/elizabeth-m-landon-and-harriette-m-landon-306481155</t>
        </is>
      </c>
    </row>
    <row r="147">
      <c r="A147">
        <f>IF($E147=$E146,$A146+1,1)</f>
        <v/>
      </c>
      <c r="B147" t="inlineStr">
        <is>
          <t>THE HOAK FOUNDATION</t>
        </is>
      </c>
      <c r="C147" t="inlineStr">
        <is>
          <t>75-2357697</t>
        </is>
      </c>
      <c r="D147" t="inlineStr">
        <is>
          <t>Connecticut</t>
        </is>
      </c>
      <c r="E147" t="inlineStr">
        <is>
          <t>CT</t>
        </is>
      </c>
      <c r="F147" t="n">
        <v>2024</v>
      </c>
      <c r="G147" t="n">
        <v>1</v>
      </c>
      <c r="H147" s="13" t="n">
        <v>1252720</v>
      </c>
      <c r="I147" s="12" t="n">
        <v>63</v>
      </c>
      <c r="J147" s="13" t="n">
        <v>1000</v>
      </c>
      <c r="K147" s="13">
        <f>IFERROR($H147/$I147,"")</f>
        <v/>
      </c>
      <c r="L147" s="13" t="n">
        <v>1002000</v>
      </c>
      <c r="M147" t="inlineStr">
        <is>
          <t>TX, UT, VA</t>
        </is>
      </c>
      <c r="N147" t="inlineStr">
        <is>
          <t>No</t>
        </is>
      </c>
      <c r="O147" t="inlineStr">
        <is>
          <t>Not stated</t>
        </is>
      </c>
      <c r="Q147" s="9" t="inlineStr">
        <is>
          <t>https://grantcue.com/foundations/the-hoak-foundation-752357697</t>
        </is>
      </c>
    </row>
    <row r="148">
      <c r="A148">
        <f>IF($E148=$E147,$A147+1,1)</f>
        <v/>
      </c>
      <c r="B148" t="inlineStr">
        <is>
          <t>ZISSON FOUNDATION INC</t>
        </is>
      </c>
      <c r="C148" t="inlineStr">
        <is>
          <t>45-3706192</t>
        </is>
      </c>
      <c r="D148" t="inlineStr">
        <is>
          <t>Connecticut</t>
        </is>
      </c>
      <c r="E148" t="inlineStr">
        <is>
          <t>CT</t>
        </is>
      </c>
      <c r="F148" t="n">
        <v>2025</v>
      </c>
      <c r="G148" t="n">
        <v>2</v>
      </c>
      <c r="H148" s="13" t="n">
        <v>1248000</v>
      </c>
      <c r="I148" s="12" t="n">
        <v>40</v>
      </c>
      <c r="J148" s="13" t="n">
        <v>30000</v>
      </c>
      <c r="K148" s="13">
        <f>IFERROR($H148/$I148,"")</f>
        <v/>
      </c>
      <c r="L148" s="13" t="n">
        <v>227000</v>
      </c>
      <c r="M148" t="inlineStr">
        <is>
          <t>NY, CA, IL</t>
        </is>
      </c>
      <c r="N148" t="inlineStr">
        <is>
          <t>No</t>
        </is>
      </c>
      <c r="O148" t="inlineStr">
        <is>
          <t>Not stated</t>
        </is>
      </c>
      <c r="Q148" s="9" t="inlineStr">
        <is>
          <t>https://grantcue.com/foundations/zisson-foundation-inc-453706192</t>
        </is>
      </c>
    </row>
    <row r="149">
      <c r="A149">
        <f>IF($E149=$E148,$A148+1,1)</f>
        <v/>
      </c>
      <c r="B149" t="inlineStr">
        <is>
          <t>THE SASSAFRAS FOUNDATION</t>
        </is>
      </c>
      <c r="C149" t="inlineStr">
        <is>
          <t>20-3082522</t>
        </is>
      </c>
      <c r="D149" t="inlineStr">
        <is>
          <t>Connecticut</t>
        </is>
      </c>
      <c r="E149" t="inlineStr">
        <is>
          <t>CT</t>
        </is>
      </c>
      <c r="F149" t="n">
        <v>2025</v>
      </c>
      <c r="G149" t="n">
        <v>2</v>
      </c>
      <c r="H149" s="13" t="n">
        <v>1244000</v>
      </c>
      <c r="I149" s="12" t="n">
        <v>27</v>
      </c>
      <c r="J149" s="13" t="n">
        <v>28000</v>
      </c>
      <c r="K149" s="13">
        <f>IFERROR($H149/$I149,"")</f>
        <v/>
      </c>
      <c r="L149" s="13" t="n">
        <v>125000</v>
      </c>
      <c r="M149" t="inlineStr">
        <is>
          <t>NY</t>
        </is>
      </c>
      <c r="N149" t="inlineStr">
        <is>
          <t>No</t>
        </is>
      </c>
      <c r="O149" t="inlineStr">
        <is>
          <t>Not stated</t>
        </is>
      </c>
      <c r="Q149" s="9" t="inlineStr">
        <is>
          <t>https://grantcue.com/foundations/the-sassafras-foundation-203082522</t>
        </is>
      </c>
    </row>
    <row r="150">
      <c r="A150">
        <f>IF($E150=$E149,$A149+1,1)</f>
        <v/>
      </c>
      <c r="B150" t="inlineStr">
        <is>
          <t>MERIDEN FOUNDATION</t>
        </is>
      </c>
      <c r="C150" t="inlineStr">
        <is>
          <t>06-6037849</t>
        </is>
      </c>
      <c r="D150" t="inlineStr">
        <is>
          <t>Connecticut</t>
        </is>
      </c>
      <c r="E150" t="inlineStr">
        <is>
          <t>CT</t>
        </is>
      </c>
      <c r="F150" t="n">
        <v>2024</v>
      </c>
      <c r="G150" t="n">
        <v>1</v>
      </c>
      <c r="H150" s="13" t="n">
        <v>1235560</v>
      </c>
      <c r="I150" s="12" t="n">
        <v>156</v>
      </c>
      <c r="J150" s="13" t="n">
        <v>5000</v>
      </c>
      <c r="K150" s="13">
        <f>IFERROR($H150/$I150,"")</f>
        <v/>
      </c>
      <c r="L150" s="13" t="n">
        <v>43000</v>
      </c>
      <c r="M150" t="inlineStr">
        <is>
          <t>MA, NY, RI</t>
        </is>
      </c>
      <c r="N150" t="inlineStr">
        <is>
          <t>Yes</t>
        </is>
      </c>
      <c r="O150" t="inlineStr">
        <is>
          <t>Not stated</t>
        </is>
      </c>
      <c r="P150" s="9" t="inlineStr">
        <is>
          <t>https://meridenfoundation.org/</t>
        </is>
      </c>
      <c r="Q150" s="9" t="inlineStr">
        <is>
          <t>https://grantcue.com/foundations/meriden-foundation-066037849</t>
        </is>
      </c>
    </row>
    <row r="151">
      <c r="A151">
        <f>IF($E151=$E150,$A150+1,1)</f>
        <v/>
      </c>
      <c r="B151" t="inlineStr">
        <is>
          <t>ELIZABETH FERRY SPEER FOUNDATION</t>
        </is>
      </c>
      <c r="C151" t="inlineStr">
        <is>
          <t>27-6183605</t>
        </is>
      </c>
      <c r="D151" t="inlineStr">
        <is>
          <t>Connecticut</t>
        </is>
      </c>
      <c r="E151" t="inlineStr">
        <is>
          <t>CT</t>
        </is>
      </c>
      <c r="F151" t="n">
        <v>2025</v>
      </c>
      <c r="G151" t="n">
        <v>2</v>
      </c>
      <c r="H151" s="13" t="n">
        <v>1235000</v>
      </c>
      <c r="I151" s="12" t="n">
        <v>46</v>
      </c>
      <c r="J151" s="13" t="n">
        <v>25000</v>
      </c>
      <c r="K151" s="13">
        <f>IFERROR($H151/$I151,"")</f>
        <v/>
      </c>
      <c r="L151" s="13" t="n">
        <v>100000</v>
      </c>
      <c r="M151" t="inlineStr">
        <is>
          <t>FL, NY, NH</t>
        </is>
      </c>
      <c r="N151" t="inlineStr">
        <is>
          <t>No</t>
        </is>
      </c>
      <c r="O151" t="inlineStr">
        <is>
          <t>Not stated</t>
        </is>
      </c>
      <c r="Q151" s="9" t="inlineStr">
        <is>
          <t>https://grantcue.com/foundations/elizabeth-ferry-speer-foundation-276183605</t>
        </is>
      </c>
    </row>
    <row r="152">
      <c r="A152">
        <f>IF($E152=$E151,$A151+1,1)</f>
        <v/>
      </c>
      <c r="B152" t="inlineStr">
        <is>
          <t>FARMINGTON BANK COMMUNITY FOUNDATION INC</t>
        </is>
      </c>
      <c r="C152" t="inlineStr">
        <is>
          <t>45-2599017</t>
        </is>
      </c>
      <c r="D152" t="inlineStr">
        <is>
          <t>Connecticut</t>
        </is>
      </c>
      <c r="E152" t="inlineStr">
        <is>
          <t>CT</t>
        </is>
      </c>
      <c r="F152" t="n">
        <v>2025</v>
      </c>
      <c r="G152" t="n">
        <v>2</v>
      </c>
      <c r="H152" s="13" t="n">
        <v>1228971</v>
      </c>
      <c r="I152" s="12" t="n">
        <v>187</v>
      </c>
      <c r="J152" s="13" t="n">
        <v>6500</v>
      </c>
      <c r="K152" s="13">
        <f>IFERROR($H152/$I152,"")</f>
        <v/>
      </c>
      <c r="L152" s="13" t="n">
        <v>20000</v>
      </c>
      <c r="M152" t="inlineStr">
        <is>
          <t>CA, VA</t>
        </is>
      </c>
      <c r="N152" t="inlineStr">
        <is>
          <t>Yes</t>
        </is>
      </c>
      <c r="O152" t="inlineStr">
        <is>
          <t>Not stated</t>
        </is>
      </c>
      <c r="P152" s="9" t="inlineStr">
        <is>
          <t>https://fbcfct.org/</t>
        </is>
      </c>
      <c r="Q152" s="9" t="inlineStr">
        <is>
          <t>https://grantcue.com/foundations/farmington-bank-community-foundation-inc-452599017</t>
        </is>
      </c>
    </row>
    <row r="153">
      <c r="A153">
        <f>IF($E153=$E152,$A152+1,1)</f>
        <v/>
      </c>
      <c r="B153" t="inlineStr">
        <is>
          <t>ALMIRA FAMILY FOUNDATION</t>
        </is>
      </c>
      <c r="C153" t="inlineStr">
        <is>
          <t>20-5116468</t>
        </is>
      </c>
      <c r="D153" t="inlineStr">
        <is>
          <t>Connecticut</t>
        </is>
      </c>
      <c r="E153" t="inlineStr">
        <is>
          <t>CT</t>
        </is>
      </c>
      <c r="F153" t="n">
        <v>2024</v>
      </c>
      <c r="G153" t="n">
        <v>1</v>
      </c>
      <c r="H153" s="13" t="n">
        <v>1227000</v>
      </c>
      <c r="I153" s="12" t="n">
        <v>16</v>
      </c>
      <c r="J153" s="13" t="n">
        <v>42500</v>
      </c>
      <c r="K153" s="13">
        <f>IFERROR($H153/$I153,"")</f>
        <v/>
      </c>
      <c r="L153" s="13" t="n">
        <v>430000</v>
      </c>
      <c r="M153" t="inlineStr">
        <is>
          <t>FL, NY, NJ</t>
        </is>
      </c>
      <c r="N153" t="inlineStr">
        <is>
          <t>No</t>
        </is>
      </c>
      <c r="O153" t="inlineStr">
        <is>
          <t>Not stated</t>
        </is>
      </c>
      <c r="Q153" s="9" t="inlineStr">
        <is>
          <t>https://grantcue.com/foundations/almira-family-foundation-205116468</t>
        </is>
      </c>
    </row>
    <row r="154">
      <c r="A154">
        <f>IF($E154=$E153,$A153+1,1)</f>
        <v/>
      </c>
      <c r="B154" t="inlineStr">
        <is>
          <t>The Levant Foundation</t>
        </is>
      </c>
      <c r="C154" t="inlineStr">
        <is>
          <t>31-1637973</t>
        </is>
      </c>
      <c r="D154" t="inlineStr">
        <is>
          <t>Connecticut</t>
        </is>
      </c>
      <c r="E154" t="inlineStr">
        <is>
          <t>CT</t>
        </is>
      </c>
      <c r="F154" t="n">
        <v>2024</v>
      </c>
      <c r="G154" t="n">
        <v>1</v>
      </c>
      <c r="H154" s="13" t="n">
        <v>1222972</v>
      </c>
      <c r="I154" s="12" t="n">
        <v>8</v>
      </c>
      <c r="J154" s="13" t="n">
        <v>48486</v>
      </c>
      <c r="K154" s="13">
        <f>IFERROR($H154/$I154,"")</f>
        <v/>
      </c>
      <c r="L154" s="13" t="n">
        <v>500000</v>
      </c>
      <c r="M154" t="inlineStr">
        <is>
          <t>VA, DC, TX</t>
        </is>
      </c>
      <c r="N154" t="inlineStr">
        <is>
          <t>No</t>
        </is>
      </c>
      <c r="O154" t="inlineStr">
        <is>
          <t>Not stated</t>
        </is>
      </c>
      <c r="Q154" s="9" t="inlineStr">
        <is>
          <t>https://grantcue.com/foundations/the-levant-foundation-311637973</t>
        </is>
      </c>
    </row>
    <row r="155">
      <c r="A155">
        <f>IF($E155=$E154,$A154+1,1)</f>
        <v/>
      </c>
      <c r="B155" t="inlineStr">
        <is>
          <t>HOAG FAMILY CHARITABLE FDN</t>
        </is>
      </c>
      <c r="C155" t="inlineStr">
        <is>
          <t>20-4058314</t>
        </is>
      </c>
      <c r="D155" t="inlineStr">
        <is>
          <t>Connecticut</t>
        </is>
      </c>
      <c r="E155" t="inlineStr">
        <is>
          <t>CT</t>
        </is>
      </c>
      <c r="F155" t="n">
        <v>2025</v>
      </c>
      <c r="G155" t="n">
        <v>2</v>
      </c>
      <c r="H155" s="13" t="n">
        <v>1204500</v>
      </c>
      <c r="I155" s="12" t="n">
        <v>47</v>
      </c>
      <c r="J155" s="13" t="n">
        <v>5000</v>
      </c>
      <c r="K155" s="13">
        <f>IFERROR($H155/$I155,"")</f>
        <v/>
      </c>
      <c r="L155" s="13" t="n">
        <v>200000</v>
      </c>
      <c r="M155" t="inlineStr">
        <is>
          <t>DC, GA, NY</t>
        </is>
      </c>
      <c r="N155" t="inlineStr">
        <is>
          <t>Yes</t>
        </is>
      </c>
      <c r="O155" t="inlineStr">
        <is>
          <t>Not stated</t>
        </is>
      </c>
      <c r="Q155" s="9" t="inlineStr">
        <is>
          <t>https://grantcue.com/foundations/hoag-family-charitable-fdn-204058314</t>
        </is>
      </c>
    </row>
    <row r="156">
      <c r="A156">
        <f>IF($E156=$E155,$A155+1,1)</f>
        <v/>
      </c>
      <c r="B156" t="inlineStr">
        <is>
          <t>RAY OF LIGHT SCHOLARSHIP FUND</t>
        </is>
      </c>
      <c r="C156" t="inlineStr">
        <is>
          <t>46-3252749</t>
        </is>
      </c>
      <c r="D156" t="inlineStr">
        <is>
          <t>Connecticut</t>
        </is>
      </c>
      <c r="E156" t="inlineStr">
        <is>
          <t>CT</t>
        </is>
      </c>
      <c r="F156" t="n">
        <v>2025</v>
      </c>
      <c r="G156" t="n">
        <v>3</v>
      </c>
      <c r="H156" s="13" t="n">
        <v>1202839</v>
      </c>
      <c r="I156" s="12" t="n">
        <v>176</v>
      </c>
      <c r="J156" s="13" t="n">
        <v>7000</v>
      </c>
      <c r="K156" s="13">
        <f>IFERROR($H156/$I156,"")</f>
        <v/>
      </c>
      <c r="L156" s="13" t="n">
        <v>27000</v>
      </c>
      <c r="M156" t="inlineStr">
        <is>
          <t>NY, SC, MD</t>
        </is>
      </c>
      <c r="N156" t="inlineStr">
        <is>
          <t>No</t>
        </is>
      </c>
      <c r="O156" t="inlineStr">
        <is>
          <t>Not stated</t>
        </is>
      </c>
      <c r="Q156" s="9" t="inlineStr">
        <is>
          <t>https://grantcue.com/foundations/ray-of-light-scholarship-fund-463252749</t>
        </is>
      </c>
    </row>
    <row r="157">
      <c r="A157">
        <f>IF($E157=$E156,$A156+1,1)</f>
        <v/>
      </c>
      <c r="B157" t="inlineStr">
        <is>
          <t>PAUL AND CAROL EVANSON FAMILY FOUNDATION</t>
        </is>
      </c>
      <c r="C157" t="inlineStr">
        <is>
          <t>26-0891008</t>
        </is>
      </c>
      <c r="D157" t="inlineStr">
        <is>
          <t>Connecticut</t>
        </is>
      </c>
      <c r="E157" t="inlineStr">
        <is>
          <t>CT</t>
        </is>
      </c>
      <c r="F157" t="n">
        <v>2025</v>
      </c>
      <c r="G157" t="n">
        <v>2</v>
      </c>
      <c r="H157" s="13" t="n">
        <v>1202350</v>
      </c>
      <c r="I157" s="12" t="n">
        <v>42</v>
      </c>
      <c r="J157" s="13" t="n">
        <v>10000</v>
      </c>
      <c r="K157" s="13">
        <f>IFERROR($H157/$I157,"")</f>
        <v/>
      </c>
      <c r="L157" s="13" t="n">
        <v>200000</v>
      </c>
      <c r="M157" t="inlineStr">
        <is>
          <t>NY, PA, FL</t>
        </is>
      </c>
      <c r="N157" t="inlineStr">
        <is>
          <t>No</t>
        </is>
      </c>
      <c r="O157" t="inlineStr">
        <is>
          <t>Not stated</t>
        </is>
      </c>
      <c r="Q157" s="9" t="inlineStr">
        <is>
          <t>https://grantcue.com/foundations/paul-and-carol-evanson-family-foundation-260891008</t>
        </is>
      </c>
    </row>
    <row r="158">
      <c r="A158">
        <f>IF($E158=$E157,$A157+1,1)</f>
        <v/>
      </c>
      <c r="B158" t="inlineStr">
        <is>
          <t>The Robert and Judith Sturgis Family Foundation</t>
        </is>
      </c>
      <c r="C158" t="inlineStr">
        <is>
          <t>03-6090117</t>
        </is>
      </c>
      <c r="D158" t="inlineStr">
        <is>
          <t>Connecticut</t>
        </is>
      </c>
      <c r="E158" t="inlineStr">
        <is>
          <t>CT</t>
        </is>
      </c>
      <c r="F158" t="n">
        <v>2025</v>
      </c>
      <c r="G158" t="n">
        <v>3</v>
      </c>
      <c r="H158" s="13" t="n">
        <v>1198839</v>
      </c>
      <c r="I158" s="12" t="n">
        <v>187</v>
      </c>
      <c r="J158" s="13" t="n">
        <v>1000</v>
      </c>
      <c r="K158" s="13">
        <f>IFERROR($H158/$I158,"")</f>
        <v/>
      </c>
      <c r="L158" s="13" t="n">
        <v>75000</v>
      </c>
      <c r="M158" t="inlineStr">
        <is>
          <t>ID, NY, MI</t>
        </is>
      </c>
      <c r="N158" t="inlineStr">
        <is>
          <t>Yes</t>
        </is>
      </c>
      <c r="O158" t="inlineStr">
        <is>
          <t>Not stated</t>
        </is>
      </c>
      <c r="P158" s="9" t="inlineStr">
        <is>
          <t>https://www.sturgisfamilyfoundation.com/</t>
        </is>
      </c>
      <c r="Q158" s="9" t="inlineStr">
        <is>
          <t>https://grantcue.com/foundations/the-robert-and-judith-sturgis-family-foundation-036090117</t>
        </is>
      </c>
    </row>
    <row r="159">
      <c r="A159">
        <f>IF($E159=$E158,$A158+1,1)</f>
        <v/>
      </c>
      <c r="B159" t="inlineStr">
        <is>
          <t>ETHEL WALKER SMITH FUND</t>
        </is>
      </c>
      <c r="C159" t="inlineStr">
        <is>
          <t>30-6223450</t>
        </is>
      </c>
      <c r="D159" t="inlineStr">
        <is>
          <t>Connecticut</t>
        </is>
      </c>
      <c r="E159" t="inlineStr">
        <is>
          <t>CT</t>
        </is>
      </c>
      <c r="F159" t="n">
        <v>2025</v>
      </c>
      <c r="G159" t="n">
        <v>2</v>
      </c>
      <c r="H159" s="13" t="n">
        <v>1175236</v>
      </c>
      <c r="I159" s="12" t="n">
        <v>12</v>
      </c>
      <c r="J159" s="13" t="n">
        <v>58762</v>
      </c>
      <c r="K159" s="13">
        <f>IFERROR($H159/$I159,"")</f>
        <v/>
      </c>
      <c r="L159" s="13" t="n">
        <v>333666</v>
      </c>
      <c r="M159" t="inlineStr">
        <is>
          <t>PA</t>
        </is>
      </c>
      <c r="N159" t="inlineStr">
        <is>
          <t>No</t>
        </is>
      </c>
      <c r="O159" t="inlineStr">
        <is>
          <t>Not stated</t>
        </is>
      </c>
      <c r="Q159" s="9" t="inlineStr">
        <is>
          <t>https://grantcue.com/foundations/ethel-walker-smith-fund-306223450</t>
        </is>
      </c>
    </row>
    <row r="160">
      <c r="A160">
        <f>IF($E160=$E159,$A159+1,1)</f>
        <v/>
      </c>
      <c r="B160" t="inlineStr">
        <is>
          <t>The Serenbetz Family Foundation Inc</t>
        </is>
      </c>
      <c r="C160" t="inlineStr">
        <is>
          <t>13-3993644</t>
        </is>
      </c>
      <c r="D160" t="inlineStr">
        <is>
          <t>Connecticut</t>
        </is>
      </c>
      <c r="E160" t="inlineStr">
        <is>
          <t>CT</t>
        </is>
      </c>
      <c r="F160" t="n">
        <v>2024</v>
      </c>
      <c r="G160" t="n">
        <v>1</v>
      </c>
      <c r="H160" s="13" t="n">
        <v>1153000</v>
      </c>
      <c r="I160" s="12" t="n">
        <v>24</v>
      </c>
      <c r="J160" s="13" t="n">
        <v>22500</v>
      </c>
      <c r="K160" s="13">
        <f>IFERROR($H160/$I160,"")</f>
        <v/>
      </c>
      <c r="L160" s="13" t="n">
        <v>215000</v>
      </c>
      <c r="M160" t="inlineStr">
        <is>
          <t>NY, CA, MO</t>
        </is>
      </c>
      <c r="N160" t="inlineStr">
        <is>
          <t>No</t>
        </is>
      </c>
      <c r="O160" t="inlineStr">
        <is>
          <t>Not stated</t>
        </is>
      </c>
      <c r="Q160" s="9" t="inlineStr">
        <is>
          <t>https://grantcue.com/foundations/the-serenbetz-family-foundation-inc-133993644</t>
        </is>
      </c>
    </row>
    <row r="161">
      <c r="A161">
        <f>IF($E161=$E160,$A160+1,1)</f>
        <v/>
      </c>
      <c r="B161" t="inlineStr">
        <is>
          <t>THE GOLDSTONE FAMILY FOUNDATION</t>
        </is>
      </c>
      <c r="C161" t="inlineStr">
        <is>
          <t>06-1596255</t>
        </is>
      </c>
      <c r="D161" t="inlineStr">
        <is>
          <t>Connecticut</t>
        </is>
      </c>
      <c r="E161" t="inlineStr">
        <is>
          <t>CT</t>
        </is>
      </c>
      <c r="F161" t="n">
        <v>2024</v>
      </c>
      <c r="G161" t="n">
        <v>1</v>
      </c>
      <c r="H161" s="13" t="n">
        <v>1149547</v>
      </c>
      <c r="I161" s="12" t="n">
        <v>141</v>
      </c>
      <c r="J161" s="13" t="n">
        <v>1071</v>
      </c>
      <c r="K161" s="13">
        <f>IFERROR($H161/$I161,"")</f>
        <v/>
      </c>
      <c r="L161" s="13" t="n">
        <v>200000</v>
      </c>
      <c r="M161" t="inlineStr">
        <is>
          <t>NY, ME, FL</t>
        </is>
      </c>
      <c r="N161" t="inlineStr">
        <is>
          <t>No</t>
        </is>
      </c>
      <c r="O161" t="inlineStr">
        <is>
          <t>Not stated</t>
        </is>
      </c>
      <c r="Q161" s="9" t="inlineStr">
        <is>
          <t>https://grantcue.com/foundations/the-goldstone-family-foundation-061596255</t>
        </is>
      </c>
    </row>
    <row r="162">
      <c r="A162">
        <f>IF($E162=$E161,$A161+1,1)</f>
        <v/>
      </c>
      <c r="B162" t="inlineStr">
        <is>
          <t>THE THOMAS J EDELMAN FOUNDATION</t>
        </is>
      </c>
      <c r="C162" t="inlineStr">
        <is>
          <t>13-3762804</t>
        </is>
      </c>
      <c r="D162" t="inlineStr">
        <is>
          <t>Connecticut</t>
        </is>
      </c>
      <c r="E162" t="inlineStr">
        <is>
          <t>CT</t>
        </is>
      </c>
      <c r="F162" t="n">
        <v>2024</v>
      </c>
      <c r="G162" t="n">
        <v>1</v>
      </c>
      <c r="H162" s="13" t="n">
        <v>1139629</v>
      </c>
      <c r="I162" s="12" t="n">
        <v>24</v>
      </c>
      <c r="J162" s="13" t="n">
        <v>4000</v>
      </c>
      <c r="K162" s="13">
        <f>IFERROR($H162/$I162,"")</f>
        <v/>
      </c>
      <c r="L162" s="13" t="n">
        <v>785482</v>
      </c>
      <c r="M162" t="inlineStr">
        <is>
          <t>NY, NJ, VA</t>
        </is>
      </c>
      <c r="N162" t="inlineStr">
        <is>
          <t>No</t>
        </is>
      </c>
      <c r="O162" t="inlineStr">
        <is>
          <t>Not stated</t>
        </is>
      </c>
      <c r="Q162" s="9" t="inlineStr">
        <is>
          <t>https://grantcue.com/foundations/the-thomas-j-edelman-foundation-133762804</t>
        </is>
      </c>
    </row>
    <row r="163">
      <c r="A163">
        <f>IF($E163=$E162,$A162+1,1)</f>
        <v/>
      </c>
      <c r="B163" t="inlineStr">
        <is>
          <t>WR Berkley Corporation Charitable Foundation</t>
        </is>
      </c>
      <c r="C163" t="inlineStr">
        <is>
          <t>36-4516560</t>
        </is>
      </c>
      <c r="D163" t="inlineStr">
        <is>
          <t>Connecticut</t>
        </is>
      </c>
      <c r="E163" t="inlineStr">
        <is>
          <t>CT</t>
        </is>
      </c>
      <c r="F163" t="n">
        <v>2025</v>
      </c>
      <c r="G163" t="n">
        <v>2</v>
      </c>
      <c r="H163" s="13" t="n">
        <v>1135758</v>
      </c>
      <c r="I163" s="12" t="n">
        <v>235</v>
      </c>
      <c r="J163" s="13" t="n">
        <v>2500</v>
      </c>
      <c r="K163" s="13">
        <f>IFERROR($H163/$I163,"")</f>
        <v/>
      </c>
      <c r="L163" s="13" t="n">
        <v>100000</v>
      </c>
      <c r="M163" t="inlineStr">
        <is>
          <t>NY, DE, IL</t>
        </is>
      </c>
      <c r="N163" t="inlineStr">
        <is>
          <t>No</t>
        </is>
      </c>
      <c r="O163" t="inlineStr">
        <is>
          <t>Not stated</t>
        </is>
      </c>
      <c r="Q163" s="9" t="inlineStr">
        <is>
          <t>https://grantcue.com/foundations/wr-berkley-corporation-charitable-foundation-364516560</t>
        </is>
      </c>
    </row>
    <row r="164">
      <c r="A164">
        <f>IF($E164=$E163,$A163+1,1)</f>
        <v/>
      </c>
      <c r="B164" t="inlineStr">
        <is>
          <t>SHACKLEFORD FOUNDATION</t>
        </is>
      </c>
      <c r="C164" t="inlineStr">
        <is>
          <t>47-3603815</t>
        </is>
      </c>
      <c r="D164" t="inlineStr">
        <is>
          <t>Connecticut</t>
        </is>
      </c>
      <c r="E164" t="inlineStr">
        <is>
          <t>CT</t>
        </is>
      </c>
      <c r="F164" t="n">
        <v>2025</v>
      </c>
      <c r="G164" t="n">
        <v>2</v>
      </c>
      <c r="H164" s="13" t="n">
        <v>1115000</v>
      </c>
      <c r="I164" s="12" t="n">
        <v>19</v>
      </c>
      <c r="J164" s="13" t="n">
        <v>40000</v>
      </c>
      <c r="K164" s="13">
        <f>IFERROR($H164/$I164,"")</f>
        <v/>
      </c>
      <c r="L164" s="13" t="n">
        <v>200000</v>
      </c>
      <c r="M164" t="inlineStr">
        <is>
          <t>CO, FL, NY</t>
        </is>
      </c>
      <c r="N164" t="inlineStr">
        <is>
          <t>No</t>
        </is>
      </c>
      <c r="O164" t="inlineStr">
        <is>
          <t>Not stated</t>
        </is>
      </c>
      <c r="Q164" s="9" t="inlineStr">
        <is>
          <t>https://grantcue.com/foundations/shackleford-foundation-473603815</t>
        </is>
      </c>
    </row>
    <row r="165">
      <c r="A165">
        <f>IF($E165=$E164,$A164+1,1)</f>
        <v/>
      </c>
      <c r="B165" t="inlineStr">
        <is>
          <t>THE LEEVER FOUNDATION</t>
        </is>
      </c>
      <c r="C165" t="inlineStr">
        <is>
          <t>22-3115036</t>
        </is>
      </c>
      <c r="D165" t="inlineStr">
        <is>
          <t>Connecticut</t>
        </is>
      </c>
      <c r="E165" t="inlineStr">
        <is>
          <t>CT</t>
        </is>
      </c>
      <c r="F165" t="n">
        <v>2025</v>
      </c>
      <c r="G165" t="n">
        <v>2</v>
      </c>
      <c r="H165" s="13" t="n">
        <v>1112750</v>
      </c>
      <c r="I165" s="12" t="n">
        <v>108</v>
      </c>
      <c r="J165" s="13" t="n">
        <v>5000</v>
      </c>
      <c r="K165" s="13">
        <f>IFERROR($H165/$I165,"")</f>
        <v/>
      </c>
      <c r="L165" s="13" t="n">
        <v>203640</v>
      </c>
      <c r="M165" t="inlineStr">
        <is>
          <t>NY, MS, MA</t>
        </is>
      </c>
      <c r="N165" t="inlineStr">
        <is>
          <t>No</t>
        </is>
      </c>
      <c r="O165" t="inlineStr">
        <is>
          <t>Not stated</t>
        </is>
      </c>
      <c r="Q165" s="9" t="inlineStr">
        <is>
          <t>https://grantcue.com/foundations/the-leever-foundation-c-o-sterling-foundation-management-llc-223115036</t>
        </is>
      </c>
    </row>
    <row r="166">
      <c r="A166">
        <f>IF($E166=$E165,$A165+1,1)</f>
        <v/>
      </c>
      <c r="B166" t="inlineStr">
        <is>
          <t>EVE &amp; SIMON COLIN FAMILY FOUNDATION</t>
        </is>
      </c>
      <c r="C166" t="inlineStr">
        <is>
          <t>35-7290634</t>
        </is>
      </c>
      <c r="D166" t="inlineStr">
        <is>
          <t>Connecticut</t>
        </is>
      </c>
      <c r="E166" t="inlineStr">
        <is>
          <t>CT</t>
        </is>
      </c>
      <c r="F166" t="n">
        <v>2024</v>
      </c>
      <c r="G166" t="n">
        <v>2</v>
      </c>
      <c r="H166" s="13" t="n">
        <v>1111309</v>
      </c>
      <c r="I166" s="12" t="n">
        <v>54</v>
      </c>
      <c r="J166" s="13" t="n">
        <v>13000</v>
      </c>
      <c r="K166" s="13">
        <f>IFERROR($H166/$I166,"")</f>
        <v/>
      </c>
      <c r="L166" s="13" t="n">
        <v>115000</v>
      </c>
      <c r="M166" t="inlineStr">
        <is>
          <t>NY, FL, MA</t>
        </is>
      </c>
      <c r="N166" t="inlineStr">
        <is>
          <t>No</t>
        </is>
      </c>
      <c r="O166" t="inlineStr">
        <is>
          <t>Not stated</t>
        </is>
      </c>
      <c r="Q166" s="9" t="inlineStr">
        <is>
          <t>https://grantcue.com/foundations/eve-and-simon-colin-family-foundation-357290634</t>
        </is>
      </c>
    </row>
    <row r="167">
      <c r="A167">
        <f>IF($E167=$E166,$A166+1,1)</f>
        <v/>
      </c>
      <c r="B167" t="inlineStr">
        <is>
          <t>THE BEAUFORT FOUNDATION INC</t>
        </is>
      </c>
      <c r="C167" t="inlineStr">
        <is>
          <t>26-1606616</t>
        </is>
      </c>
      <c r="D167" t="inlineStr">
        <is>
          <t>Connecticut</t>
        </is>
      </c>
      <c r="E167" t="inlineStr">
        <is>
          <t>CT</t>
        </is>
      </c>
      <c r="F167" t="n">
        <v>2024</v>
      </c>
      <c r="G167" t="n">
        <v>1</v>
      </c>
      <c r="H167" s="13" t="n">
        <v>1110001</v>
      </c>
      <c r="I167" s="12" t="n">
        <v>20</v>
      </c>
      <c r="J167" s="13" t="n">
        <v>5000</v>
      </c>
      <c r="K167" s="13">
        <f>IFERROR($H167/$I167,"")</f>
        <v/>
      </c>
      <c r="L167" s="13" t="n">
        <v>1000000</v>
      </c>
      <c r="M167" t="inlineStr">
        <is>
          <t>CO, MD, NC</t>
        </is>
      </c>
      <c r="N167" t="inlineStr">
        <is>
          <t>No</t>
        </is>
      </c>
      <c r="O167" t="inlineStr">
        <is>
          <t>Not stated</t>
        </is>
      </c>
      <c r="Q167" s="9" t="inlineStr">
        <is>
          <t>https://grantcue.com/foundations/the-beaufort-foundation-inc-261606616</t>
        </is>
      </c>
    </row>
    <row r="168">
      <c r="A168">
        <f>IF($E168=$E167,$A167+1,1)</f>
        <v/>
      </c>
      <c r="B168" t="inlineStr">
        <is>
          <t>TW MARIAN W OTTLEY-WATERTOWN</t>
        </is>
      </c>
      <c r="C168" t="inlineStr">
        <is>
          <t>58-6222005</t>
        </is>
      </c>
      <c r="D168" t="inlineStr">
        <is>
          <t>Connecticut</t>
        </is>
      </c>
      <c r="E168" t="inlineStr">
        <is>
          <t>CT</t>
        </is>
      </c>
      <c r="F168" t="n">
        <v>2024</v>
      </c>
      <c r="G168" t="n">
        <v>1</v>
      </c>
      <c r="H168" s="13" t="n">
        <v>1100500</v>
      </c>
      <c r="I168" s="12" t="n">
        <v>19</v>
      </c>
      <c r="J168" s="13" t="n">
        <v>26000</v>
      </c>
      <c r="K168" s="13">
        <f>IFERROR($H168/$I168,"")</f>
        <v/>
      </c>
      <c r="L168" s="13" t="n">
        <v>200000</v>
      </c>
      <c r="M168" t="inlineStr">
        <is>
          <t>SC, NJ</t>
        </is>
      </c>
      <c r="N168" t="inlineStr">
        <is>
          <t>Yes</t>
        </is>
      </c>
      <c r="O168" t="inlineStr">
        <is>
          <t>Not stated</t>
        </is>
      </c>
      <c r="Q168" s="9" t="inlineStr">
        <is>
          <t>https://grantcue.com/foundations/tw-marian-w-ottley-watertown-586222005</t>
        </is>
      </c>
    </row>
    <row r="169">
      <c r="A169">
        <f>IF($E169=$E168,$A168+1,1)</f>
        <v/>
      </c>
      <c r="B169" t="inlineStr">
        <is>
          <t>Walsh Family Foundation</t>
        </is>
      </c>
      <c r="C169" t="inlineStr">
        <is>
          <t>81-4517504</t>
        </is>
      </c>
      <c r="D169" t="inlineStr">
        <is>
          <t>Connecticut</t>
        </is>
      </c>
      <c r="E169" t="inlineStr">
        <is>
          <t>CT</t>
        </is>
      </c>
      <c r="F169" t="n">
        <v>2025</v>
      </c>
      <c r="G169" t="n">
        <v>2</v>
      </c>
      <c r="H169" s="13" t="n">
        <v>1095000</v>
      </c>
      <c r="I169" s="12" t="n">
        <v>27</v>
      </c>
      <c r="J169" s="13" t="n">
        <v>20000</v>
      </c>
      <c r="K169" s="13">
        <f>IFERROR($H169/$I169,"")</f>
        <v/>
      </c>
      <c r="L169" s="13" t="n">
        <v>500000</v>
      </c>
      <c r="M169" t="inlineStr">
        <is>
          <t>NY, MA, VA</t>
        </is>
      </c>
      <c r="N169" t="inlineStr">
        <is>
          <t>No</t>
        </is>
      </c>
      <c r="O169" t="inlineStr">
        <is>
          <t>Not stated</t>
        </is>
      </c>
      <c r="Q169" s="9" t="inlineStr">
        <is>
          <t>https://grantcue.com/foundations/walsh-family-foundation-814517504</t>
        </is>
      </c>
    </row>
    <row r="170">
      <c r="A170">
        <f>IF($E170=$E169,$A169+1,1)</f>
        <v/>
      </c>
      <c r="B170" t="inlineStr">
        <is>
          <t>THE QUEALLY FOUNDATION INC</t>
        </is>
      </c>
      <c r="C170" t="inlineStr">
        <is>
          <t>77-0607990</t>
        </is>
      </c>
      <c r="D170" t="inlineStr">
        <is>
          <t>Connecticut</t>
        </is>
      </c>
      <c r="E170" t="inlineStr">
        <is>
          <t>CT</t>
        </is>
      </c>
      <c r="F170" t="n">
        <v>2024</v>
      </c>
      <c r="G170" t="n">
        <v>1</v>
      </c>
      <c r="H170" s="13" t="n">
        <v>1092441</v>
      </c>
      <c r="I170" s="12" t="n">
        <v>14</v>
      </c>
      <c r="J170" s="13" t="n">
        <v>61358</v>
      </c>
      <c r="K170" s="13">
        <f>IFERROR($H170/$I170,"")</f>
        <v/>
      </c>
      <c r="L170" s="13" t="n">
        <v>320975</v>
      </c>
      <c r="M170" t="inlineStr">
        <is>
          <t>NY, FL, UT</t>
        </is>
      </c>
      <c r="N170" t="inlineStr">
        <is>
          <t>No</t>
        </is>
      </c>
      <c r="O170" t="inlineStr">
        <is>
          <t>Not stated</t>
        </is>
      </c>
      <c r="Q170" s="9" t="inlineStr">
        <is>
          <t>https://grantcue.com/foundations/the-queally-foundation-inc-770607990</t>
        </is>
      </c>
    </row>
    <row r="171">
      <c r="A171">
        <f>IF($E171=$E170,$A170+1,1)</f>
        <v/>
      </c>
      <c r="B171" t="inlineStr">
        <is>
          <t>JOHNSON FE TRUST UW ARTICLE 3RD</t>
        </is>
      </c>
      <c r="C171" t="inlineStr">
        <is>
          <t>30-6438042</t>
        </is>
      </c>
      <c r="D171" t="inlineStr">
        <is>
          <t>Connecticut</t>
        </is>
      </c>
      <c r="E171" t="inlineStr">
        <is>
          <t>CT</t>
        </is>
      </c>
      <c r="F171" t="n">
        <v>2025</v>
      </c>
      <c r="G171" t="n">
        <v>2</v>
      </c>
      <c r="H171" s="13" t="n">
        <v>1067380</v>
      </c>
      <c r="I171" s="12" t="n">
        <v>12</v>
      </c>
      <c r="J171" s="13" t="n">
        <v>76703</v>
      </c>
      <c r="K171" s="13">
        <f>IFERROR($H171/$I171,"")</f>
        <v/>
      </c>
      <c r="L171" s="13" t="n">
        <v>153405</v>
      </c>
      <c r="N171" t="inlineStr">
        <is>
          <t>No</t>
        </is>
      </c>
      <c r="O171" t="inlineStr">
        <is>
          <t>Not stated</t>
        </is>
      </c>
      <c r="Q171" s="9" t="inlineStr">
        <is>
          <t>https://grantcue.com/foundations/johnson-fe-trust-uw-article-3rd-306438042</t>
        </is>
      </c>
    </row>
    <row r="172">
      <c r="A172">
        <f>IF($E172=$E171,$A171+1,1)</f>
        <v/>
      </c>
      <c r="B172" t="inlineStr">
        <is>
          <t>ADAM R BRONFMAN FAMILY FOUNDATION INC</t>
        </is>
      </c>
      <c r="C172" t="inlineStr">
        <is>
          <t>45-2329181</t>
        </is>
      </c>
      <c r="D172" t="inlineStr">
        <is>
          <t>Connecticut</t>
        </is>
      </c>
      <c r="E172" t="inlineStr">
        <is>
          <t>CT</t>
        </is>
      </c>
      <c r="F172" t="n">
        <v>2024</v>
      </c>
      <c r="G172" t="n">
        <v>1</v>
      </c>
      <c r="H172" s="13" t="n">
        <v>1065000</v>
      </c>
      <c r="I172" s="12" t="n">
        <v>11</v>
      </c>
      <c r="J172" s="13" t="n">
        <v>50000</v>
      </c>
      <c r="K172" s="13">
        <f>IFERROR($H172/$I172,"")</f>
        <v/>
      </c>
      <c r="L172" s="13" t="n">
        <v>370000</v>
      </c>
      <c r="M172" t="inlineStr">
        <is>
          <t>AZ, NY, TX</t>
        </is>
      </c>
      <c r="N172" t="inlineStr">
        <is>
          <t>No</t>
        </is>
      </c>
      <c r="O172" t="inlineStr">
        <is>
          <t>Not stated</t>
        </is>
      </c>
      <c r="Q172" s="9" t="inlineStr">
        <is>
          <t>https://grantcue.com/foundations/adam-r-bronfman-family-foundation-inc-452329181</t>
        </is>
      </c>
    </row>
    <row r="173">
      <c r="A173">
        <f>IF($E173=$E172,$A172+1,1)</f>
        <v/>
      </c>
      <c r="B173" t="inlineStr">
        <is>
          <t>J WALTON BISSELL FOUNDATION INC</t>
        </is>
      </c>
      <c r="C173" t="inlineStr">
        <is>
          <t>06-1245402</t>
        </is>
      </c>
      <c r="D173" t="inlineStr">
        <is>
          <t>Connecticut</t>
        </is>
      </c>
      <c r="E173" t="inlineStr">
        <is>
          <t>CT</t>
        </is>
      </c>
      <c r="F173" t="n">
        <v>2024</v>
      </c>
      <c r="G173" t="n">
        <v>1</v>
      </c>
      <c r="H173" s="13" t="n">
        <v>1057825</v>
      </c>
      <c r="I173" s="12" t="n">
        <v>85</v>
      </c>
      <c r="J173" s="13" t="n">
        <v>10000</v>
      </c>
      <c r="K173" s="13">
        <f>IFERROR($H173/$I173,"")</f>
        <v/>
      </c>
      <c r="L173" s="13" t="n">
        <v>25000</v>
      </c>
      <c r="M173" t="inlineStr">
        <is>
          <t>MA</t>
        </is>
      </c>
      <c r="N173" t="inlineStr">
        <is>
          <t>Yes</t>
        </is>
      </c>
      <c r="O173" t="inlineStr">
        <is>
          <t>Yes</t>
        </is>
      </c>
      <c r="P173" s="9" t="inlineStr">
        <is>
          <t>https://www.bissellfoundation.org/</t>
        </is>
      </c>
      <c r="Q173" s="9" t="inlineStr">
        <is>
          <t>https://grantcue.com/foundations/j-walton-bissell-foundation-inc-061245402</t>
        </is>
      </c>
    </row>
    <row r="174">
      <c r="A174">
        <f>IF($E174=$E173,$A173+1,1)</f>
        <v/>
      </c>
      <c r="B174" t="inlineStr">
        <is>
          <t>Foster-Davis Foundation Inc</t>
        </is>
      </c>
      <c r="C174" t="inlineStr">
        <is>
          <t>06-0811599</t>
        </is>
      </c>
      <c r="D174" t="inlineStr">
        <is>
          <t>Connecticut</t>
        </is>
      </c>
      <c r="E174" t="inlineStr">
        <is>
          <t>CT</t>
        </is>
      </c>
      <c r="F174" t="n">
        <v>2025</v>
      </c>
      <c r="G174" t="n">
        <v>2</v>
      </c>
      <c r="H174" s="13" t="n">
        <v>1056500</v>
      </c>
      <c r="I174" s="12" t="n">
        <v>66</v>
      </c>
      <c r="J174" s="13" t="n">
        <v>10000</v>
      </c>
      <c r="K174" s="13">
        <f>IFERROR($H174/$I174,"")</f>
        <v/>
      </c>
      <c r="L174" s="13" t="n">
        <v>100000</v>
      </c>
      <c r="M174" t="inlineStr">
        <is>
          <t>NY, DC, MA</t>
        </is>
      </c>
      <c r="N174" t="inlineStr">
        <is>
          <t>No</t>
        </is>
      </c>
      <c r="O174" t="inlineStr">
        <is>
          <t>Not stated</t>
        </is>
      </c>
      <c r="Q174" s="9" t="inlineStr">
        <is>
          <t>https://grantcue.com/foundations/foster-davis-foundation-inc-060811599</t>
        </is>
      </c>
    </row>
    <row r="175">
      <c r="A175">
        <f>IF($E175=$E174,$A174+1,1)</f>
        <v/>
      </c>
      <c r="B175" t="inlineStr">
        <is>
          <t>THE MEYER FAMILY CHARITABLE TRUST UA 12-17-13</t>
        </is>
      </c>
      <c r="C175" t="inlineStr">
        <is>
          <t>46-7190125</t>
        </is>
      </c>
      <c r="D175" t="inlineStr">
        <is>
          <t>Connecticut</t>
        </is>
      </c>
      <c r="E175" t="inlineStr">
        <is>
          <t>CT</t>
        </is>
      </c>
      <c r="F175" t="n">
        <v>2025</v>
      </c>
      <c r="G175" t="n">
        <v>2</v>
      </c>
      <c r="H175" s="13" t="n">
        <v>1055432</v>
      </c>
      <c r="I175" s="12" t="n">
        <v>35</v>
      </c>
      <c r="J175" s="13" t="n">
        <v>5000</v>
      </c>
      <c r="K175" s="13">
        <f>IFERROR($H175/$I175,"")</f>
        <v/>
      </c>
      <c r="L175" s="13" t="n">
        <v>229218</v>
      </c>
      <c r="M175" t="inlineStr">
        <is>
          <t>IL, NY, TN</t>
        </is>
      </c>
      <c r="N175" t="inlineStr">
        <is>
          <t>No</t>
        </is>
      </c>
      <c r="O175" t="inlineStr">
        <is>
          <t>Not stated</t>
        </is>
      </c>
      <c r="Q175" s="9" t="inlineStr">
        <is>
          <t>https://grantcue.com/foundations/the-meyer-family-charitable-trust-ua-12-17-13-467190125</t>
        </is>
      </c>
    </row>
    <row r="176">
      <c r="A176">
        <f>IF($E176=$E175,$A175+1,1)</f>
        <v/>
      </c>
      <c r="B176" t="inlineStr">
        <is>
          <t>EDER FAMILY FOUNDATION INC</t>
        </is>
      </c>
      <c r="C176" t="inlineStr">
        <is>
          <t>06-1465369</t>
        </is>
      </c>
      <c r="D176" t="inlineStr">
        <is>
          <t>Connecticut</t>
        </is>
      </c>
      <c r="E176" t="inlineStr">
        <is>
          <t>CT</t>
        </is>
      </c>
      <c r="F176" t="n">
        <v>2024</v>
      </c>
      <c r="G176" t="n">
        <v>2</v>
      </c>
      <c r="H176" s="13" t="n">
        <v>1055250</v>
      </c>
      <c r="I176" s="12" t="n">
        <v>95</v>
      </c>
      <c r="J176" s="13" t="n">
        <v>5000</v>
      </c>
      <c r="K176" s="13">
        <f>IFERROR($H176/$I176,"")</f>
        <v/>
      </c>
      <c r="L176" s="13" t="n">
        <v>110000</v>
      </c>
      <c r="M176" t="inlineStr">
        <is>
          <t>NY, ME, VA</t>
        </is>
      </c>
      <c r="N176" t="inlineStr">
        <is>
          <t>No</t>
        </is>
      </c>
      <c r="O176" t="inlineStr">
        <is>
          <t>Not stated</t>
        </is>
      </c>
      <c r="Q176" s="9" t="inlineStr">
        <is>
          <t>https://grantcue.com/foundations/eder-family-foundation-inc-061465369</t>
        </is>
      </c>
    </row>
    <row r="177">
      <c r="A177">
        <f>IF($E177=$E176,$A176+1,1)</f>
        <v/>
      </c>
      <c r="B177" t="inlineStr">
        <is>
          <t>THE GOERGEN FOUNDATION INC</t>
        </is>
      </c>
      <c r="C177" t="inlineStr">
        <is>
          <t>06-1180035</t>
        </is>
      </c>
      <c r="D177" t="inlineStr">
        <is>
          <t>Connecticut</t>
        </is>
      </c>
      <c r="E177" t="inlineStr">
        <is>
          <t>CT</t>
        </is>
      </c>
      <c r="F177" t="n">
        <v>2024</v>
      </c>
      <c r="G177" t="n">
        <v>1</v>
      </c>
      <c r="H177" s="13" t="n">
        <v>1051650</v>
      </c>
      <c r="I177" s="12" t="n">
        <v>66</v>
      </c>
      <c r="J177" s="13" t="n">
        <v>3000</v>
      </c>
      <c r="K177" s="13">
        <f>IFERROR($H177/$I177,"")</f>
        <v/>
      </c>
      <c r="L177" s="13" t="n">
        <v>200000</v>
      </c>
      <c r="M177" t="inlineStr">
        <is>
          <t>NJ, NY, FL</t>
        </is>
      </c>
      <c r="N177" t="inlineStr">
        <is>
          <t>No</t>
        </is>
      </c>
      <c r="O177" t="inlineStr">
        <is>
          <t>Not stated</t>
        </is>
      </c>
      <c r="Q177" s="9" t="inlineStr">
        <is>
          <t>https://grantcue.com/foundations/the-goergen-foundation-inc-061180035</t>
        </is>
      </c>
    </row>
    <row r="178">
      <c r="A178">
        <f>IF($E178=$E177,$A177+1,1)</f>
        <v/>
      </c>
      <c r="B178" t="inlineStr">
        <is>
          <t>LOPUD FOUNDATION INC</t>
        </is>
      </c>
      <c r="C178" t="inlineStr">
        <is>
          <t>87-4052660</t>
        </is>
      </c>
      <c r="D178" t="inlineStr">
        <is>
          <t>Connecticut</t>
        </is>
      </c>
      <c r="E178" t="inlineStr">
        <is>
          <t>CT</t>
        </is>
      </c>
      <c r="F178" t="n">
        <v>2025</v>
      </c>
      <c r="G178" t="n">
        <v>2</v>
      </c>
      <c r="H178" s="13" t="n">
        <v>1038843</v>
      </c>
      <c r="I178" s="12" t="n">
        <v>5</v>
      </c>
      <c r="J178" s="13" t="n">
        <v>100000</v>
      </c>
      <c r="K178" s="13">
        <f>IFERROR($H178/$I178,"")</f>
        <v/>
      </c>
      <c r="L178" s="13" t="n">
        <v>556605</v>
      </c>
      <c r="N178" t="inlineStr">
        <is>
          <t>No</t>
        </is>
      </c>
      <c r="O178" t="inlineStr">
        <is>
          <t>Not stated</t>
        </is>
      </c>
      <c r="Q178" s="9" t="inlineStr">
        <is>
          <t>https://grantcue.com/foundations/lopud-foundation-inc-874052660</t>
        </is>
      </c>
    </row>
    <row r="179">
      <c r="A179">
        <f>IF($E179=$E178,$A178+1,1)</f>
        <v/>
      </c>
      <c r="B179" t="inlineStr">
        <is>
          <t>ROBERT L FINE CANCER RESEARCH</t>
        </is>
      </c>
      <c r="C179" t="inlineStr">
        <is>
          <t>13-4091033</t>
        </is>
      </c>
      <c r="D179" t="inlineStr">
        <is>
          <t>Connecticut</t>
        </is>
      </c>
      <c r="E179" t="inlineStr">
        <is>
          <t>CT</t>
        </is>
      </c>
      <c r="F179" t="n">
        <v>2025</v>
      </c>
      <c r="G179" t="n">
        <v>2</v>
      </c>
      <c r="H179" s="13" t="n">
        <v>1025000</v>
      </c>
      <c r="I179" s="12" t="n">
        <v>6</v>
      </c>
      <c r="J179" s="13" t="n">
        <v>125000</v>
      </c>
      <c r="K179" s="13">
        <f>IFERROR($H179/$I179,"")</f>
        <v/>
      </c>
      <c r="L179" s="13" t="n">
        <v>376000</v>
      </c>
      <c r="M179" t="inlineStr">
        <is>
          <t>CA, ENGLAND, CAMBRIDGE</t>
        </is>
      </c>
      <c r="N179" t="inlineStr">
        <is>
          <t>Yes</t>
        </is>
      </c>
      <c r="O179" t="inlineStr">
        <is>
          <t>Not stated</t>
        </is>
      </c>
      <c r="Q179" s="9" t="inlineStr">
        <is>
          <t>https://grantcue.com/foundations/robert-l-fine-cancer-research-134091033</t>
        </is>
      </c>
    </row>
    <row r="180">
      <c r="A180">
        <f>IF($E180=$E179,$A179+1,1)</f>
        <v/>
      </c>
      <c r="B180" t="inlineStr">
        <is>
          <t>DAVID AND GERI EPSTEIN PRIVATE FOUNDATION</t>
        </is>
      </c>
      <c r="C180" t="inlineStr">
        <is>
          <t>20-1069019</t>
        </is>
      </c>
      <c r="D180" t="inlineStr">
        <is>
          <t>Connecticut</t>
        </is>
      </c>
      <c r="E180" t="inlineStr">
        <is>
          <t>CT</t>
        </is>
      </c>
      <c r="F180" t="n">
        <v>2024</v>
      </c>
      <c r="G180" t="n">
        <v>1</v>
      </c>
      <c r="H180" s="13" t="n">
        <v>1025000</v>
      </c>
      <c r="I180" s="12" t="n">
        <v>15</v>
      </c>
      <c r="J180" s="13" t="n">
        <v>50000</v>
      </c>
      <c r="K180" s="13">
        <f>IFERROR($H180/$I180,"")</f>
        <v/>
      </c>
      <c r="L180" s="13" t="n">
        <v>250000</v>
      </c>
      <c r="M180" t="inlineStr">
        <is>
          <t>NY, IN, NC</t>
        </is>
      </c>
      <c r="N180" t="inlineStr">
        <is>
          <t>No</t>
        </is>
      </c>
      <c r="O180" t="inlineStr">
        <is>
          <t>Not stated</t>
        </is>
      </c>
      <c r="Q180" s="9" t="inlineStr">
        <is>
          <t>https://grantcue.com/foundations/david-and-geri-epstein-private-foundation-201069019</t>
        </is>
      </c>
    </row>
    <row r="181">
      <c r="A181">
        <f>IF($E181=$E180,$A180+1,1)</f>
        <v/>
      </c>
      <c r="B181" t="inlineStr">
        <is>
          <t>THE RESOURCE FOUNDATION INC</t>
        </is>
      </c>
      <c r="C181" t="inlineStr">
        <is>
          <t>22-2870501</t>
        </is>
      </c>
      <c r="D181" t="inlineStr">
        <is>
          <t>Connecticut</t>
        </is>
      </c>
      <c r="E181" t="inlineStr">
        <is>
          <t>CT</t>
        </is>
      </c>
      <c r="F181" t="n">
        <v>2024</v>
      </c>
      <c r="G181" t="n">
        <v>1</v>
      </c>
      <c r="H181" s="13" t="n">
        <v>1022500</v>
      </c>
      <c r="I181" s="12" t="n">
        <v>70</v>
      </c>
      <c r="J181" s="13" t="n">
        <v>5250</v>
      </c>
      <c r="K181" s="13">
        <f>IFERROR($H181/$I181,"")</f>
        <v/>
      </c>
      <c r="L181" s="13" t="n">
        <v>208980</v>
      </c>
      <c r="M181" t="inlineStr">
        <is>
          <t>NY, MA, AR</t>
        </is>
      </c>
      <c r="N181" t="inlineStr">
        <is>
          <t>No</t>
        </is>
      </c>
      <c r="O181" t="inlineStr">
        <is>
          <t>Not stated</t>
        </is>
      </c>
      <c r="Q181" s="9" t="inlineStr">
        <is>
          <t>https://grantcue.com/foundations/the-resource-foundation-inc-222870501</t>
        </is>
      </c>
    </row>
    <row r="182">
      <c r="A182">
        <f>IF($E182=$E181,$A181+1,1)</f>
        <v/>
      </c>
      <c r="B182" t="inlineStr">
        <is>
          <t>CHARITABLE SOCIETY IN HARTFORD</t>
        </is>
      </c>
      <c r="C182" t="inlineStr">
        <is>
          <t>06-6026007</t>
        </is>
      </c>
      <c r="D182" t="inlineStr">
        <is>
          <t>Connecticut</t>
        </is>
      </c>
      <c r="E182" t="inlineStr">
        <is>
          <t>CT</t>
        </is>
      </c>
      <c r="F182" t="n">
        <v>2023</v>
      </c>
      <c r="G182" t="n">
        <v>1</v>
      </c>
      <c r="H182" s="13" t="n">
        <v>1019495</v>
      </c>
      <c r="I182" s="12" t="n">
        <v>33</v>
      </c>
      <c r="J182" s="13" t="n">
        <v>500</v>
      </c>
      <c r="K182" s="13">
        <f>IFERROR($H182/$I182,"")</f>
        <v/>
      </c>
      <c r="L182" s="13" t="n">
        <v>489283</v>
      </c>
      <c r="N182" t="inlineStr">
        <is>
          <t>Yes</t>
        </is>
      </c>
      <c r="O182" t="inlineStr">
        <is>
          <t>Not stated</t>
        </is>
      </c>
      <c r="Q182" s="9" t="inlineStr">
        <is>
          <t>https://grantcue.com/foundations/charitable-society-in-hartford-c-o-us-trust-066026007</t>
        </is>
      </c>
    </row>
    <row r="183">
      <c r="A183">
        <f>IF($E183=$E182,$A182+1,1)</f>
        <v/>
      </c>
      <c r="B183" t="inlineStr">
        <is>
          <t>MITNICK LOUIS COTR UW ART 12</t>
        </is>
      </c>
      <c r="C183" t="inlineStr">
        <is>
          <t>06-6291700</t>
        </is>
      </c>
      <c r="D183" t="inlineStr">
        <is>
          <t>Connecticut</t>
        </is>
      </c>
      <c r="E183" t="inlineStr">
        <is>
          <t>CT</t>
        </is>
      </c>
      <c r="F183" t="n">
        <v>2025</v>
      </c>
      <c r="G183" t="n">
        <v>2</v>
      </c>
      <c r="H183" s="13" t="n">
        <v>1010622</v>
      </c>
      <c r="I183" s="12" t="n">
        <v>12</v>
      </c>
      <c r="J183" s="13" t="n">
        <v>84218.5</v>
      </c>
      <c r="K183" s="13">
        <f>IFERROR($H183/$I183,"")</f>
        <v/>
      </c>
      <c r="L183" s="13" t="n">
        <v>84851</v>
      </c>
      <c r="M183" t="inlineStr">
        <is>
          <t>NY</t>
        </is>
      </c>
      <c r="N183" t="inlineStr">
        <is>
          <t>No</t>
        </is>
      </c>
      <c r="O183" t="inlineStr">
        <is>
          <t>Not stated</t>
        </is>
      </c>
      <c r="Q183" s="9" t="inlineStr">
        <is>
          <t>https://grantcue.com/foundations/mitnick-louis-cotr-uw-art-12-066291700</t>
        </is>
      </c>
    </row>
    <row r="184">
      <c r="A184">
        <f>IF($E184=$E183,$A183+1,1)</f>
        <v/>
      </c>
      <c r="B184" t="inlineStr">
        <is>
          <t>HAROLD ALFOND FOUNDATION</t>
        </is>
      </c>
      <c r="C184" t="inlineStr">
        <is>
          <t>22-3281672</t>
        </is>
      </c>
      <c r="D184" t="inlineStr">
        <is>
          <t>Maine</t>
        </is>
      </c>
      <c r="E184" t="inlineStr">
        <is>
          <t>ME</t>
        </is>
      </c>
      <c r="F184" t="n">
        <v>2024</v>
      </c>
      <c r="G184" t="n">
        <v>1</v>
      </c>
      <c r="H184" s="13" t="n">
        <v>102710085</v>
      </c>
      <c r="I184" s="12" t="n">
        <v>45</v>
      </c>
      <c r="J184" s="13" t="n">
        <v>250000</v>
      </c>
      <c r="K184" s="13">
        <f>IFERROR($H184/$I184,"")</f>
        <v/>
      </c>
      <c r="L184" s="13" t="n">
        <v>28000000</v>
      </c>
      <c r="M184" t="inlineStr">
        <is>
          <t>MA, FL, NY</t>
        </is>
      </c>
      <c r="N184" t="inlineStr">
        <is>
          <t>Yes</t>
        </is>
      </c>
      <c r="O184" t="inlineStr">
        <is>
          <t>Yes</t>
        </is>
      </c>
      <c r="P184" s="9" t="inlineStr">
        <is>
          <t>https://www.haroldalfondfoundation.org/</t>
        </is>
      </c>
      <c r="Q184" s="9" t="inlineStr">
        <is>
          <t>https://grantcue.com/foundations/harold-alfond-foundation-223281672</t>
        </is>
      </c>
    </row>
    <row r="185">
      <c r="A185">
        <f>IF($E185=$E184,$A184+1,1)</f>
        <v/>
      </c>
      <c r="B185" t="inlineStr">
        <is>
          <t>BROAD REACH FOUNDATION</t>
        </is>
      </c>
      <c r="C185" t="inlineStr">
        <is>
          <t>95-4861421</t>
        </is>
      </c>
      <c r="D185" t="inlineStr">
        <is>
          <t>Maine</t>
        </is>
      </c>
      <c r="E185" t="inlineStr">
        <is>
          <t>ME</t>
        </is>
      </c>
      <c r="F185" t="n">
        <v>2024</v>
      </c>
      <c r="G185" t="n">
        <v>1</v>
      </c>
      <c r="H185" s="13" t="n">
        <v>31450000</v>
      </c>
      <c r="I185" s="12" t="n">
        <v>18</v>
      </c>
      <c r="J185" s="13" t="n">
        <v>875000</v>
      </c>
      <c r="K185" s="13">
        <f>IFERROR($H185/$I185,"")</f>
        <v/>
      </c>
      <c r="L185" s="13" t="n">
        <v>7600000</v>
      </c>
      <c r="M185" t="inlineStr">
        <is>
          <t>CA, MA</t>
        </is>
      </c>
      <c r="N185" t="inlineStr">
        <is>
          <t>No</t>
        </is>
      </c>
      <c r="O185" t="inlineStr">
        <is>
          <t>Not stated</t>
        </is>
      </c>
      <c r="Q185" s="9" t="inlineStr">
        <is>
          <t>https://grantcue.com/foundations/broad-reach-foundation-954861421</t>
        </is>
      </c>
    </row>
    <row r="186">
      <c r="A186">
        <f>IF($E186=$E185,$A185+1,1)</f>
        <v/>
      </c>
      <c r="B186" t="inlineStr">
        <is>
          <t>THOMAS W HAAS FOUNDATION</t>
        </is>
      </c>
      <c r="C186" t="inlineStr">
        <is>
          <t>26-4036968</t>
        </is>
      </c>
      <c r="D186" t="inlineStr">
        <is>
          <t>Maine</t>
        </is>
      </c>
      <c r="E186" t="inlineStr">
        <is>
          <t>ME</t>
        </is>
      </c>
      <c r="F186" t="n">
        <v>2024</v>
      </c>
      <c r="G186" t="n">
        <v>1</v>
      </c>
      <c r="H186" s="13" t="n">
        <v>16494313</v>
      </c>
      <c r="I186" s="12" t="n">
        <v>56</v>
      </c>
      <c r="J186" s="13" t="n">
        <v>5000</v>
      </c>
      <c r="K186" s="13">
        <f>IFERROR($H186/$I186,"")</f>
        <v/>
      </c>
      <c r="L186" s="13" t="n">
        <v>4500000</v>
      </c>
      <c r="M186" t="inlineStr">
        <is>
          <t>NH, DC, MA</t>
        </is>
      </c>
      <c r="N186" t="inlineStr">
        <is>
          <t>No</t>
        </is>
      </c>
      <c r="O186" t="inlineStr">
        <is>
          <t>Not stated</t>
        </is>
      </c>
      <c r="Q186" s="9" t="inlineStr">
        <is>
          <t>https://grantcue.com/foundations/thomas-w-haas-foundation-264036968</t>
        </is>
      </c>
    </row>
    <row r="187">
      <c r="A187">
        <f>IF($E187=$E186,$A186+1,1)</f>
        <v/>
      </c>
      <c r="B187" t="inlineStr">
        <is>
          <t>Elmina B Sewall Foundation</t>
        </is>
      </c>
      <c r="C187" t="inlineStr">
        <is>
          <t>01-0387404</t>
        </is>
      </c>
      <c r="D187" t="inlineStr">
        <is>
          <t>Maine</t>
        </is>
      </c>
      <c r="E187" t="inlineStr">
        <is>
          <t>ME</t>
        </is>
      </c>
      <c r="F187" t="n">
        <v>2024</v>
      </c>
      <c r="G187" t="n">
        <v>1</v>
      </c>
      <c r="H187" s="13" t="n">
        <v>14366501</v>
      </c>
      <c r="I187" s="12" t="n">
        <v>296</v>
      </c>
      <c r="J187" s="13" t="n">
        <v>30975</v>
      </c>
      <c r="K187" s="13">
        <f>IFERROR($H187/$I187,"")</f>
        <v/>
      </c>
      <c r="L187" s="13" t="n">
        <v>580000</v>
      </c>
      <c r="M187" t="inlineStr">
        <is>
          <t>MA, VT, CA</t>
        </is>
      </c>
      <c r="N187" t="inlineStr">
        <is>
          <t>Yes</t>
        </is>
      </c>
      <c r="O187" t="inlineStr">
        <is>
          <t>Yes</t>
        </is>
      </c>
      <c r="P187" s="9" t="inlineStr">
        <is>
          <t>https://www.sewallfoundation.org/</t>
        </is>
      </c>
      <c r="Q187" s="9" t="inlineStr">
        <is>
          <t>https://grantcue.com/foundations/elmina-b-sewall-foundation-010387404</t>
        </is>
      </c>
    </row>
    <row r="188">
      <c r="A188">
        <f>IF($E188=$E187,$A187+1,1)</f>
        <v/>
      </c>
      <c r="B188" t="inlineStr">
        <is>
          <t>John T Gorman Foundation</t>
        </is>
      </c>
      <c r="C188" t="inlineStr">
        <is>
          <t>01-0498551</t>
        </is>
      </c>
      <c r="D188" t="inlineStr">
        <is>
          <t>Maine</t>
        </is>
      </c>
      <c r="E188" t="inlineStr">
        <is>
          <t>ME</t>
        </is>
      </c>
      <c r="F188" t="n">
        <v>2024</v>
      </c>
      <c r="G188" t="n">
        <v>1</v>
      </c>
      <c r="H188" s="13" t="n">
        <v>7535759</v>
      </c>
      <c r="I188" s="12" t="n">
        <v>154</v>
      </c>
      <c r="J188" s="13" t="n">
        <v>20250</v>
      </c>
      <c r="K188" s="13">
        <f>IFERROR($H188/$I188,"")</f>
        <v/>
      </c>
      <c r="L188" s="13" t="n">
        <v>345000</v>
      </c>
      <c r="M188" t="inlineStr">
        <is>
          <t>IL, MA, NH</t>
        </is>
      </c>
      <c r="N188" t="inlineStr">
        <is>
          <t>Yes</t>
        </is>
      </c>
      <c r="O188" t="inlineStr">
        <is>
          <t>Yes</t>
        </is>
      </c>
      <c r="P188" s="9" t="inlineStr">
        <is>
          <t>https://www.jtgfoundation.org/</t>
        </is>
      </c>
      <c r="Q188" s="9" t="inlineStr">
        <is>
          <t>https://grantcue.com/foundations/john-t-gorman-foundation-010498551</t>
        </is>
      </c>
    </row>
    <row r="189">
      <c r="A189">
        <f>IF($E189=$E188,$A188+1,1)</f>
        <v/>
      </c>
      <c r="B189" t="inlineStr">
        <is>
          <t>STEPHEN &amp; TABITHA KING FOUNDATION INC</t>
        </is>
      </c>
      <c r="C189" t="inlineStr">
        <is>
          <t>13-3364647</t>
        </is>
      </c>
      <c r="D189" t="inlineStr">
        <is>
          <t>Maine</t>
        </is>
      </c>
      <c r="E189" t="inlineStr">
        <is>
          <t>ME</t>
        </is>
      </c>
      <c r="F189" t="n">
        <v>2024</v>
      </c>
      <c r="G189" t="n">
        <v>1</v>
      </c>
      <c r="H189" s="13" t="n">
        <v>6608500</v>
      </c>
      <c r="I189" s="12" t="n">
        <v>217</v>
      </c>
      <c r="J189" s="13" t="n">
        <v>20000</v>
      </c>
      <c r="K189" s="13">
        <f>IFERROR($H189/$I189,"")</f>
        <v/>
      </c>
      <c r="L189" s="13" t="n">
        <v>800000</v>
      </c>
      <c r="M189" t="inlineStr">
        <is>
          <t>CA, CT, MA</t>
        </is>
      </c>
      <c r="N189" t="inlineStr">
        <is>
          <t>No</t>
        </is>
      </c>
      <c r="O189" t="inlineStr">
        <is>
          <t>Not stated</t>
        </is>
      </c>
      <c r="Q189" s="9" t="inlineStr">
        <is>
          <t>https://grantcue.com/foundations/stephen-and-tabitha-king-foundation-inc-133364647</t>
        </is>
      </c>
    </row>
    <row r="190">
      <c r="A190">
        <f>IF($E190=$E189,$A189+1,1)</f>
        <v/>
      </c>
      <c r="B190" t="inlineStr">
        <is>
          <t>Wescustogo Foundation</t>
        </is>
      </c>
      <c r="C190" t="inlineStr">
        <is>
          <t>20-3848164</t>
        </is>
      </c>
      <c r="D190" t="inlineStr">
        <is>
          <t>Maine</t>
        </is>
      </c>
      <c r="E190" t="inlineStr">
        <is>
          <t>ME</t>
        </is>
      </c>
      <c r="F190" t="n">
        <v>2025</v>
      </c>
      <c r="G190" t="n">
        <v>2</v>
      </c>
      <c r="H190" s="13" t="n">
        <v>6575811</v>
      </c>
      <c r="I190" s="12" t="n">
        <v>117</v>
      </c>
      <c r="J190" s="13" t="n">
        <v>35000</v>
      </c>
      <c r="K190" s="13">
        <f>IFERROR($H190/$I190,"")</f>
        <v/>
      </c>
      <c r="L190" s="13" t="n">
        <v>322345</v>
      </c>
      <c r="M190" t="inlineStr">
        <is>
          <t>NY, CT, FL</t>
        </is>
      </c>
      <c r="N190" t="inlineStr">
        <is>
          <t>No</t>
        </is>
      </c>
      <c r="O190" t="inlineStr">
        <is>
          <t>Not stated</t>
        </is>
      </c>
      <c r="Q190" s="9" t="inlineStr">
        <is>
          <t>https://grantcue.com/foundations/wescustogo-foundation-203848164</t>
        </is>
      </c>
    </row>
    <row r="191">
      <c r="A191">
        <f>IF($E191=$E190,$A190+1,1)</f>
        <v/>
      </c>
      <c r="B191" t="inlineStr">
        <is>
          <t>WOODCOCK FOUNDATION</t>
        </is>
      </c>
      <c r="C191" t="inlineStr">
        <is>
          <t>34-1606085</t>
        </is>
      </c>
      <c r="D191" t="inlineStr">
        <is>
          <t>Maine</t>
        </is>
      </c>
      <c r="E191" t="inlineStr">
        <is>
          <t>ME</t>
        </is>
      </c>
      <c r="F191" t="n">
        <v>2023</v>
      </c>
      <c r="G191" t="n">
        <v>1</v>
      </c>
      <c r="H191" s="13" t="n">
        <v>5874683</v>
      </c>
      <c r="I191" s="12" t="n">
        <v>66</v>
      </c>
      <c r="J191" s="13" t="n">
        <v>31500</v>
      </c>
      <c r="K191" s="13">
        <f>IFERROR($H191/$I191,"")</f>
        <v/>
      </c>
      <c r="L191" s="13" t="n">
        <v>750000</v>
      </c>
      <c r="M191" t="inlineStr">
        <is>
          <t>NY, CA, DC</t>
        </is>
      </c>
      <c r="N191" t="inlineStr">
        <is>
          <t>No</t>
        </is>
      </c>
      <c r="O191" t="inlineStr">
        <is>
          <t>Not stated</t>
        </is>
      </c>
      <c r="Q191" s="9" t="inlineStr">
        <is>
          <t>https://grantcue.com/foundations/woodcock-foundation-341606085</t>
        </is>
      </c>
    </row>
    <row r="192">
      <c r="A192">
        <f>IF($E192=$E191,$A191+1,1)</f>
        <v/>
      </c>
      <c r="B192" t="inlineStr">
        <is>
          <t>SAM L COHEN FOUNDATION</t>
        </is>
      </c>
      <c r="C192" t="inlineStr">
        <is>
          <t>20-2262822</t>
        </is>
      </c>
      <c r="D192" t="inlineStr">
        <is>
          <t>Maine</t>
        </is>
      </c>
      <c r="E192" t="inlineStr">
        <is>
          <t>ME</t>
        </is>
      </c>
      <c r="F192" t="n">
        <v>2025</v>
      </c>
      <c r="G192" t="n">
        <v>2</v>
      </c>
      <c r="H192" s="13" t="n">
        <v>5827508</v>
      </c>
      <c r="I192" s="12" t="n">
        <v>219</v>
      </c>
      <c r="J192" s="13" t="n">
        <v>15000</v>
      </c>
      <c r="K192" s="13">
        <f>IFERROR($H192/$I192,"")</f>
        <v/>
      </c>
      <c r="L192" s="13" t="n">
        <v>275000</v>
      </c>
      <c r="M192" t="inlineStr">
        <is>
          <t>VT, HI, MA</t>
        </is>
      </c>
      <c r="N192" t="inlineStr">
        <is>
          <t>Yes</t>
        </is>
      </c>
      <c r="O192" t="inlineStr">
        <is>
          <t>Yes</t>
        </is>
      </c>
      <c r="P192" s="9" t="inlineStr">
        <is>
          <t>https://www.samlcohenfoundation.org/</t>
        </is>
      </c>
      <c r="Q192" s="9" t="inlineStr">
        <is>
          <t>https://grantcue.com/foundations/sam-l-cohen-foundation-202262822</t>
        </is>
      </c>
    </row>
    <row r="193">
      <c r="A193">
        <f>IF($E193=$E192,$A192+1,1)</f>
        <v/>
      </c>
      <c r="B193" t="inlineStr">
        <is>
          <t>LIBRA FOUNDATION</t>
        </is>
      </c>
      <c r="C193" t="inlineStr">
        <is>
          <t>04-6626994</t>
        </is>
      </c>
      <c r="D193" t="inlineStr">
        <is>
          <t>Maine</t>
        </is>
      </c>
      <c r="E193" t="inlineStr">
        <is>
          <t>ME</t>
        </is>
      </c>
      <c r="F193" t="n">
        <v>2024</v>
      </c>
      <c r="G193" t="n">
        <v>1</v>
      </c>
      <c r="H193" s="13" t="n">
        <v>5201471</v>
      </c>
      <c r="I193" s="12" t="n">
        <v>67</v>
      </c>
      <c r="J193" s="13" t="n">
        <v>5000</v>
      </c>
      <c r="K193" s="13">
        <f>IFERROR($H193/$I193,"")</f>
        <v/>
      </c>
      <c r="L193" s="13" t="n">
        <v>4400000</v>
      </c>
      <c r="M193" t="inlineStr">
        <is>
          <t>NH</t>
        </is>
      </c>
      <c r="N193" t="inlineStr">
        <is>
          <t>Yes</t>
        </is>
      </c>
      <c r="O193" t="inlineStr">
        <is>
          <t>Not stated</t>
        </is>
      </c>
      <c r="P193" s="9" t="inlineStr">
        <is>
          <t>https://www.librafoundation.org/</t>
        </is>
      </c>
      <c r="Q193" s="9" t="inlineStr">
        <is>
          <t>https://grantcue.com/foundations/libra-foundation-046626994</t>
        </is>
      </c>
    </row>
    <row r="194">
      <c r="A194">
        <f>IF($E194=$E193,$A193+1,1)</f>
        <v/>
      </c>
      <c r="B194" t="inlineStr">
        <is>
          <t>Worthington Scholarship Foundation</t>
        </is>
      </c>
      <c r="C194" t="inlineStr">
        <is>
          <t>82-1503998</t>
        </is>
      </c>
      <c r="D194" t="inlineStr">
        <is>
          <t>Maine</t>
        </is>
      </c>
      <c r="E194" t="inlineStr">
        <is>
          <t>ME</t>
        </is>
      </c>
      <c r="F194" t="n">
        <v>2024</v>
      </c>
      <c r="G194" t="n">
        <v>1</v>
      </c>
      <c r="H194" s="13" t="n">
        <v>5080186</v>
      </c>
      <c r="I194" s="12" t="n">
        <v>36</v>
      </c>
      <c r="J194" s="13" t="n">
        <v>142246.5</v>
      </c>
      <c r="K194" s="13">
        <f>IFERROR($H194/$I194,"")</f>
        <v/>
      </c>
      <c r="L194" s="13" t="n">
        <v>265939</v>
      </c>
      <c r="N194" t="inlineStr">
        <is>
          <t>No</t>
        </is>
      </c>
      <c r="O194" t="inlineStr">
        <is>
          <t>Not stated</t>
        </is>
      </c>
      <c r="Q194" s="9" t="inlineStr">
        <is>
          <t>https://grantcue.com/foundations/worthington-scholarship-foundation-821503998</t>
        </is>
      </c>
    </row>
    <row r="195">
      <c r="A195">
        <f>IF($E195=$E194,$A194+1,1)</f>
        <v/>
      </c>
      <c r="B195" t="inlineStr">
        <is>
          <t>Maine Health Access Foundation Inc</t>
        </is>
      </c>
      <c r="C195" t="inlineStr">
        <is>
          <t>01-0535144</t>
        </is>
      </c>
      <c r="D195" t="inlineStr">
        <is>
          <t>Maine</t>
        </is>
      </c>
      <c r="E195" t="inlineStr">
        <is>
          <t>ME</t>
        </is>
      </c>
      <c r="F195" t="n">
        <v>2024</v>
      </c>
      <c r="G195" t="n">
        <v>1</v>
      </c>
      <c r="H195" s="13" t="n">
        <v>5026262</v>
      </c>
      <c r="I195" s="12" t="n">
        <v>126</v>
      </c>
      <c r="J195" s="13" t="n">
        <v>25060</v>
      </c>
      <c r="K195" s="13">
        <f>IFERROR($H195/$I195,"")</f>
        <v/>
      </c>
      <c r="L195" s="13" t="n">
        <v>288420</v>
      </c>
      <c r="M195" t="inlineStr">
        <is>
          <t>NV, VT, DC</t>
        </is>
      </c>
      <c r="N195" t="inlineStr">
        <is>
          <t>Yes</t>
        </is>
      </c>
      <c r="O195" t="inlineStr">
        <is>
          <t>Yes</t>
        </is>
      </c>
      <c r="P195" s="9" t="inlineStr">
        <is>
          <t>https://www.mehaf.org/</t>
        </is>
      </c>
      <c r="Q195" s="9" t="inlineStr">
        <is>
          <t>https://grantcue.com/foundations/maine-health-access-foundation-inc-010535144</t>
        </is>
      </c>
    </row>
    <row r="196">
      <c r="A196">
        <f>IF($E196=$E195,$A195+1,1)</f>
        <v/>
      </c>
      <c r="B196" t="inlineStr">
        <is>
          <t>UD W BINGHAM 2ND 070535</t>
        </is>
      </c>
      <c r="C196" t="inlineStr">
        <is>
          <t>13-6069740</t>
        </is>
      </c>
      <c r="D196" t="inlineStr">
        <is>
          <t>Maine</t>
        </is>
      </c>
      <c r="E196" t="inlineStr">
        <is>
          <t>ME</t>
        </is>
      </c>
      <c r="F196" t="n">
        <v>2025</v>
      </c>
      <c r="G196" t="n">
        <v>2</v>
      </c>
      <c r="H196" s="13" t="n">
        <v>4968000</v>
      </c>
      <c r="I196" s="12" t="n">
        <v>24</v>
      </c>
      <c r="J196" s="13" t="n">
        <v>200000</v>
      </c>
      <c r="K196" s="13">
        <f>IFERROR($H196/$I196,"")</f>
        <v/>
      </c>
      <c r="L196" s="13" t="n">
        <v>450000</v>
      </c>
      <c r="M196" t="inlineStr">
        <is>
          <t>MA, KY, DC</t>
        </is>
      </c>
      <c r="N196" t="inlineStr">
        <is>
          <t>No</t>
        </is>
      </c>
      <c r="O196" t="inlineStr">
        <is>
          <t>Not stated</t>
        </is>
      </c>
      <c r="Q196" s="9" t="inlineStr">
        <is>
          <t>https://grantcue.com/foundations/ud-w-bingham-2nd-070535-136069740</t>
        </is>
      </c>
    </row>
    <row r="197">
      <c r="A197">
        <f>IF($E197=$E196,$A196+1,1)</f>
        <v/>
      </c>
      <c r="B197" t="inlineStr">
        <is>
          <t>THE CHARLES F AND BEATRICE D ADAMS CHARITABLE TRUST</t>
        </is>
      </c>
      <c r="C197" t="inlineStr">
        <is>
          <t>04-6556188</t>
        </is>
      </c>
      <c r="D197" t="inlineStr">
        <is>
          <t>Maine</t>
        </is>
      </c>
      <c r="E197" t="inlineStr">
        <is>
          <t>ME</t>
        </is>
      </c>
      <c r="F197" t="n">
        <v>2025</v>
      </c>
      <c r="G197" t="n">
        <v>2</v>
      </c>
      <c r="H197" s="13" t="n">
        <v>4648500</v>
      </c>
      <c r="I197" s="12" t="n">
        <v>73</v>
      </c>
      <c r="J197" s="13" t="n">
        <v>50000</v>
      </c>
      <c r="K197" s="13">
        <f>IFERROR($H197/$I197,"")</f>
        <v/>
      </c>
      <c r="L197" s="13" t="n">
        <v>175000</v>
      </c>
      <c r="M197" t="inlineStr">
        <is>
          <t>MA, DC</t>
        </is>
      </c>
      <c r="N197" t="inlineStr">
        <is>
          <t>No</t>
        </is>
      </c>
      <c r="O197" t="inlineStr">
        <is>
          <t>Not stated</t>
        </is>
      </c>
      <c r="Q197" s="9" t="inlineStr">
        <is>
          <t>https://grantcue.com/foundations/the-charles-f-and-beatrice-d-adams-charitable-trust-c-o-choate-investment-046556188</t>
        </is>
      </c>
    </row>
    <row r="198">
      <c r="A198">
        <f>IF($E198=$E197,$A197+1,1)</f>
        <v/>
      </c>
      <c r="B198" t="inlineStr">
        <is>
          <t>ALBERT LEPAGE FOUNDATION INC</t>
        </is>
      </c>
      <c r="C198" t="inlineStr">
        <is>
          <t>45-5578275</t>
        </is>
      </c>
      <c r="D198" t="inlineStr">
        <is>
          <t>Maine</t>
        </is>
      </c>
      <c r="E198" t="inlineStr">
        <is>
          <t>ME</t>
        </is>
      </c>
      <c r="F198" t="n">
        <v>2025</v>
      </c>
      <c r="G198" t="n">
        <v>2</v>
      </c>
      <c r="H198" s="13" t="n">
        <v>4570000</v>
      </c>
      <c r="I198" s="12" t="n">
        <v>22</v>
      </c>
      <c r="J198" s="13" t="n">
        <v>22500</v>
      </c>
      <c r="K198" s="13">
        <f>IFERROR($H198/$I198,"")</f>
        <v/>
      </c>
      <c r="L198" s="13" t="n">
        <v>503000</v>
      </c>
      <c r="M198" t="inlineStr">
        <is>
          <t>PA, LA, NJ</t>
        </is>
      </c>
      <c r="N198" t="inlineStr">
        <is>
          <t>No</t>
        </is>
      </c>
      <c r="O198" t="inlineStr">
        <is>
          <t>Not stated</t>
        </is>
      </c>
      <c r="Q198" s="9" t="inlineStr">
        <is>
          <t>https://grantcue.com/foundations/albert-lepage-foundation-inc-c-o-bessemer-trust-company-na-455578275</t>
        </is>
      </c>
    </row>
    <row r="199">
      <c r="A199">
        <f>IF($E199=$E198,$A198+1,1)</f>
        <v/>
      </c>
      <c r="B199" t="inlineStr">
        <is>
          <t>Onion Foundation</t>
        </is>
      </c>
      <c r="C199" t="inlineStr">
        <is>
          <t>47-1289795</t>
        </is>
      </c>
      <c r="D199" t="inlineStr">
        <is>
          <t>Maine</t>
        </is>
      </c>
      <c r="E199" t="inlineStr">
        <is>
          <t>ME</t>
        </is>
      </c>
      <c r="F199" t="n">
        <v>2024</v>
      </c>
      <c r="G199" t="n">
        <v>1</v>
      </c>
      <c r="H199" s="13" t="n">
        <v>4380610</v>
      </c>
      <c r="I199" s="12" t="n">
        <v>245</v>
      </c>
      <c r="J199" s="13" t="n">
        <v>15000</v>
      </c>
      <c r="K199" s="13">
        <f>IFERROR($H199/$I199,"")</f>
        <v/>
      </c>
      <c r="L199" s="13" t="n">
        <v>625000</v>
      </c>
      <c r="M199" t="inlineStr">
        <is>
          <t>MA, VT, NY</t>
        </is>
      </c>
      <c r="N199" t="inlineStr">
        <is>
          <t>Yes</t>
        </is>
      </c>
      <c r="O199" t="inlineStr">
        <is>
          <t>Yes</t>
        </is>
      </c>
      <c r="P199" s="9" t="inlineStr">
        <is>
          <t>https://www.onionfoundation.org/</t>
        </is>
      </c>
      <c r="Q199" s="9" t="inlineStr">
        <is>
          <t>https://grantcue.com/foundations/onion-foundation-471289795</t>
        </is>
      </c>
    </row>
    <row r="200">
      <c r="A200">
        <f>IF($E200=$E199,$A199+1,1)</f>
        <v/>
      </c>
      <c r="B200" t="inlineStr">
        <is>
          <t>Lennox Foundation</t>
        </is>
      </c>
      <c r="C200" t="inlineStr">
        <is>
          <t>42-6053380</t>
        </is>
      </c>
      <c r="D200" t="inlineStr">
        <is>
          <t>Maine</t>
        </is>
      </c>
      <c r="E200" t="inlineStr">
        <is>
          <t>ME</t>
        </is>
      </c>
      <c r="F200" t="n">
        <v>2024</v>
      </c>
      <c r="G200" t="n">
        <v>1</v>
      </c>
      <c r="H200" s="13" t="n">
        <v>4185258</v>
      </c>
      <c r="I200" s="12" t="n">
        <v>203</v>
      </c>
      <c r="J200" s="13" t="n">
        <v>7500</v>
      </c>
      <c r="K200" s="13">
        <f>IFERROR($H200/$I200,"")</f>
        <v/>
      </c>
      <c r="L200" s="13" t="n">
        <v>200000</v>
      </c>
      <c r="M200" t="inlineStr">
        <is>
          <t>CO, MA, MN</t>
        </is>
      </c>
      <c r="N200" t="inlineStr">
        <is>
          <t>No</t>
        </is>
      </c>
      <c r="O200" t="inlineStr">
        <is>
          <t>Not stated</t>
        </is>
      </c>
      <c r="Q200" s="9" t="inlineStr">
        <is>
          <t>https://grantcue.com/foundations/lennox-foundation-426053380</t>
        </is>
      </c>
    </row>
    <row r="201">
      <c r="A201">
        <f>IF($E201=$E200,$A200+1,1)</f>
        <v/>
      </c>
      <c r="B201" t="inlineStr">
        <is>
          <t>THE K2 FAMILY FOUNDATION</t>
        </is>
      </c>
      <c r="C201" t="inlineStr">
        <is>
          <t>20-7124990</t>
        </is>
      </c>
      <c r="D201" t="inlineStr">
        <is>
          <t>Maine</t>
        </is>
      </c>
      <c r="E201" t="inlineStr">
        <is>
          <t>ME</t>
        </is>
      </c>
      <c r="F201" t="n">
        <v>2025</v>
      </c>
      <c r="G201" t="n">
        <v>2</v>
      </c>
      <c r="H201" s="13" t="n">
        <v>3789330</v>
      </c>
      <c r="I201" s="12" t="n">
        <v>46</v>
      </c>
      <c r="J201" s="13" t="n">
        <v>2250</v>
      </c>
      <c r="K201" s="13">
        <f>IFERROR($H201/$I201,"")</f>
        <v/>
      </c>
      <c r="L201" s="13" t="n">
        <v>1600000</v>
      </c>
      <c r="M201" t="inlineStr">
        <is>
          <t>MA, CA, NY</t>
        </is>
      </c>
      <c r="N201" t="inlineStr">
        <is>
          <t>No</t>
        </is>
      </c>
      <c r="O201" t="inlineStr">
        <is>
          <t>Not stated</t>
        </is>
      </c>
      <c r="Q201" s="9" t="inlineStr">
        <is>
          <t>https://grantcue.com/foundations/the-k2-family-foundation-c-o-andersen-tax-llc-207124990</t>
        </is>
      </c>
    </row>
    <row r="202">
      <c r="A202">
        <f>IF($E202=$E201,$A201+1,1)</f>
        <v/>
      </c>
      <c r="B202" t="inlineStr">
        <is>
          <t>Cornelia Cogswell Rossi Foundation Inc</t>
        </is>
      </c>
      <c r="C202" t="inlineStr">
        <is>
          <t>20-1420345</t>
        </is>
      </c>
      <c r="D202" t="inlineStr">
        <is>
          <t>Maine</t>
        </is>
      </c>
      <c r="E202" t="inlineStr">
        <is>
          <t>ME</t>
        </is>
      </c>
      <c r="F202" t="n">
        <v>2025</v>
      </c>
      <c r="G202" t="n">
        <v>2</v>
      </c>
      <c r="H202" s="13" t="n">
        <v>3647833</v>
      </c>
      <c r="I202" s="12" t="n">
        <v>233</v>
      </c>
      <c r="J202" s="13" t="n">
        <v>2500</v>
      </c>
      <c r="K202" s="13">
        <f>IFERROR($H202/$I202,"")</f>
        <v/>
      </c>
      <c r="L202" s="13" t="n">
        <v>500000</v>
      </c>
      <c r="M202" t="inlineStr">
        <is>
          <t>CT, MD, MT</t>
        </is>
      </c>
      <c r="N202" t="inlineStr">
        <is>
          <t>No</t>
        </is>
      </c>
      <c r="O202" t="inlineStr">
        <is>
          <t>Not stated</t>
        </is>
      </c>
      <c r="Q202" s="9" t="inlineStr">
        <is>
          <t>https://grantcue.com/foundations/cornelia-cogswell-rossi-foundation-inc-201420345</t>
        </is>
      </c>
    </row>
    <row r="203">
      <c r="A203">
        <f>IF($E203=$E202,$A202+1,1)</f>
        <v/>
      </c>
      <c r="B203" t="inlineStr">
        <is>
          <t>BILL AND JOAN ALFOND FAMILY FOUNDATION</t>
        </is>
      </c>
      <c r="C203" t="inlineStr">
        <is>
          <t>01-0421806</t>
        </is>
      </c>
      <c r="D203" t="inlineStr">
        <is>
          <t>Maine</t>
        </is>
      </c>
      <c r="E203" t="inlineStr">
        <is>
          <t>ME</t>
        </is>
      </c>
      <c r="F203" t="n">
        <v>2024</v>
      </c>
      <c r="G203" t="n">
        <v>1</v>
      </c>
      <c r="H203" s="13" t="n">
        <v>3440607</v>
      </c>
      <c r="I203" s="12" t="n">
        <v>41</v>
      </c>
      <c r="J203" s="13" t="n">
        <v>13625</v>
      </c>
      <c r="K203" s="13">
        <f>IFERROR($H203/$I203,"")</f>
        <v/>
      </c>
      <c r="L203" s="13" t="n">
        <v>600173</v>
      </c>
      <c r="M203" t="inlineStr">
        <is>
          <t>MA</t>
        </is>
      </c>
      <c r="N203" t="inlineStr">
        <is>
          <t>Yes</t>
        </is>
      </c>
      <c r="O203" t="inlineStr">
        <is>
          <t>Yes</t>
        </is>
      </c>
      <c r="Q203" s="9" t="inlineStr">
        <is>
          <t>https://grantcue.com/foundations/bill-and-joan-alfond-family-foundation-010421806</t>
        </is>
      </c>
    </row>
    <row r="204">
      <c r="A204">
        <f>IF($E204=$E203,$A203+1,1)</f>
        <v/>
      </c>
      <c r="B204" t="inlineStr">
        <is>
          <t>Fore River Foundation</t>
        </is>
      </c>
      <c r="C204" t="inlineStr">
        <is>
          <t>01-0421912</t>
        </is>
      </c>
      <c r="D204" t="inlineStr">
        <is>
          <t>Maine</t>
        </is>
      </c>
      <c r="E204" t="inlineStr">
        <is>
          <t>ME</t>
        </is>
      </c>
      <c r="F204" t="n">
        <v>2024</v>
      </c>
      <c r="G204" t="n">
        <v>2</v>
      </c>
      <c r="H204" s="13" t="n">
        <v>3178695</v>
      </c>
      <c r="I204" s="12" t="n">
        <v>178</v>
      </c>
      <c r="J204" s="13" t="n">
        <v>10000</v>
      </c>
      <c r="K204" s="13">
        <f>IFERROR($H204/$I204,"")</f>
        <v/>
      </c>
      <c r="L204" s="13" t="n">
        <v>128000</v>
      </c>
      <c r="M204" t="inlineStr">
        <is>
          <t>CA, NY, DC</t>
        </is>
      </c>
      <c r="N204" t="inlineStr">
        <is>
          <t>No</t>
        </is>
      </c>
      <c r="O204" t="inlineStr">
        <is>
          <t>Not stated</t>
        </is>
      </c>
      <c r="Q204" s="9" t="inlineStr">
        <is>
          <t>https://grantcue.com/foundations/fore-river-foundation-010421912</t>
        </is>
      </c>
    </row>
    <row r="205">
      <c r="A205">
        <f>IF($E205=$E204,$A204+1,1)</f>
        <v/>
      </c>
      <c r="B205" t="inlineStr">
        <is>
          <t>CLARENCE &amp; ANNE DILLON DUNWALKE TRUST</t>
        </is>
      </c>
      <c r="C205" t="inlineStr">
        <is>
          <t>23-7043773</t>
        </is>
      </c>
      <c r="D205" t="inlineStr">
        <is>
          <t>Maine</t>
        </is>
      </c>
      <c r="E205" t="inlineStr">
        <is>
          <t>ME</t>
        </is>
      </c>
      <c r="F205" t="n">
        <v>2024</v>
      </c>
      <c r="G205" t="n">
        <v>2</v>
      </c>
      <c r="H205" s="13" t="n">
        <v>3147200</v>
      </c>
      <c r="I205" s="12" t="n">
        <v>132</v>
      </c>
      <c r="J205" s="13" t="n">
        <v>10000</v>
      </c>
      <c r="K205" s="13">
        <f>IFERROR($H205/$I205,"")</f>
        <v/>
      </c>
      <c r="L205" s="13" t="n">
        <v>425000</v>
      </c>
      <c r="M205" t="inlineStr">
        <is>
          <t>NY, VT, MA</t>
        </is>
      </c>
      <c r="N205" t="inlineStr">
        <is>
          <t>No</t>
        </is>
      </c>
      <c r="O205" t="inlineStr">
        <is>
          <t>Not stated</t>
        </is>
      </c>
      <c r="Q205" s="9" t="inlineStr">
        <is>
          <t>https://grantcue.com/foundations/clarence-and-anne-dillon-dunwalke-trust-237043773</t>
        </is>
      </c>
    </row>
    <row r="206">
      <c r="A206">
        <f>IF($E206=$E205,$A205+1,1)</f>
        <v/>
      </c>
      <c r="B206" t="inlineStr">
        <is>
          <t>PETER ALFOND FOUNDATION</t>
        </is>
      </c>
      <c r="C206" t="inlineStr">
        <is>
          <t>22-3267949</t>
        </is>
      </c>
      <c r="D206" t="inlineStr">
        <is>
          <t>Maine</t>
        </is>
      </c>
      <c r="E206" t="inlineStr">
        <is>
          <t>ME</t>
        </is>
      </c>
      <c r="F206" t="n">
        <v>2024</v>
      </c>
      <c r="G206" t="n">
        <v>1</v>
      </c>
      <c r="H206" s="13" t="n">
        <v>3047255</v>
      </c>
      <c r="I206" s="12" t="n">
        <v>64</v>
      </c>
      <c r="J206" s="13" t="n">
        <v>30000</v>
      </c>
      <c r="K206" s="13">
        <f>IFERROR($H206/$I206,"")</f>
        <v/>
      </c>
      <c r="L206" s="13" t="n">
        <v>200000</v>
      </c>
      <c r="M206" t="inlineStr">
        <is>
          <t>PR, NY, VA</t>
        </is>
      </c>
      <c r="N206" t="inlineStr">
        <is>
          <t>No</t>
        </is>
      </c>
      <c r="O206" t="inlineStr">
        <is>
          <t>Not stated</t>
        </is>
      </c>
      <c r="Q206" s="9" t="inlineStr">
        <is>
          <t>https://grantcue.com/foundations/peter-alfond-foundation-223267949</t>
        </is>
      </c>
    </row>
    <row r="207">
      <c r="A207">
        <f>IF($E207=$E206,$A206+1,1)</f>
        <v/>
      </c>
      <c r="B207" t="inlineStr">
        <is>
          <t>JEROME V BRUNI FOUNDATION</t>
        </is>
      </c>
      <c r="C207" t="inlineStr">
        <is>
          <t>84-1246148</t>
        </is>
      </c>
      <c r="D207" t="inlineStr">
        <is>
          <t>Maine</t>
        </is>
      </c>
      <c r="E207" t="inlineStr">
        <is>
          <t>ME</t>
        </is>
      </c>
      <c r="F207" t="n">
        <v>2024</v>
      </c>
      <c r="G207" t="n">
        <v>2</v>
      </c>
      <c r="H207" s="13" t="n">
        <v>2967574</v>
      </c>
      <c r="I207" s="12" t="n">
        <v>74</v>
      </c>
      <c r="J207" s="13" t="n">
        <v>6000</v>
      </c>
      <c r="K207" s="13">
        <f>IFERROR($H207/$I207,"")</f>
        <v/>
      </c>
      <c r="L207" s="13" t="n">
        <v>550000</v>
      </c>
      <c r="M207" t="inlineStr">
        <is>
          <t>CO, DC, MI</t>
        </is>
      </c>
      <c r="N207" t="inlineStr">
        <is>
          <t>No</t>
        </is>
      </c>
      <c r="O207" t="inlineStr">
        <is>
          <t>Not stated</t>
        </is>
      </c>
      <c r="Q207" s="9" t="inlineStr">
        <is>
          <t>https://grantcue.com/foundations/jerome-v-bruni-foundation-841246148</t>
        </is>
      </c>
    </row>
    <row r="208">
      <c r="A208">
        <f>IF($E208=$E207,$A207+1,1)</f>
        <v/>
      </c>
      <c r="B208" t="inlineStr">
        <is>
          <t>TWIG FOUNDATION</t>
        </is>
      </c>
      <c r="C208" t="inlineStr">
        <is>
          <t>27-0568196</t>
        </is>
      </c>
      <c r="D208" t="inlineStr">
        <is>
          <t>Maine</t>
        </is>
      </c>
      <c r="E208" t="inlineStr">
        <is>
          <t>ME</t>
        </is>
      </c>
      <c r="F208" t="n">
        <v>2024</v>
      </c>
      <c r="G208" t="n">
        <v>1</v>
      </c>
      <c r="H208" s="13" t="n">
        <v>2836254</v>
      </c>
      <c r="I208" s="12" t="n">
        <v>8</v>
      </c>
      <c r="J208" s="13" t="n">
        <v>37500</v>
      </c>
      <c r="K208" s="13">
        <f>IFERROR($H208/$I208,"")</f>
        <v/>
      </c>
      <c r="L208" s="13" t="n">
        <v>2600754</v>
      </c>
      <c r="M208" t="inlineStr">
        <is>
          <t>NY, DC, CA</t>
        </is>
      </c>
      <c r="N208" t="inlineStr">
        <is>
          <t>No</t>
        </is>
      </c>
      <c r="O208" t="inlineStr">
        <is>
          <t>Not stated</t>
        </is>
      </c>
      <c r="Q208" s="9" t="inlineStr">
        <is>
          <t>https://grantcue.com/foundations/twig-foundation-270568196</t>
        </is>
      </c>
    </row>
    <row r="209">
      <c r="A209">
        <f>IF($E209=$E208,$A208+1,1)</f>
        <v/>
      </c>
      <c r="B209" t="inlineStr">
        <is>
          <t>Hannaford Charitable Foundation</t>
        </is>
      </c>
      <c r="C209" t="inlineStr">
        <is>
          <t>01-0483892</t>
        </is>
      </c>
      <c r="D209" t="inlineStr">
        <is>
          <t>Maine</t>
        </is>
      </c>
      <c r="E209" t="inlineStr">
        <is>
          <t>ME</t>
        </is>
      </c>
      <c r="F209" t="n">
        <v>2025</v>
      </c>
      <c r="G209" t="n">
        <v>2</v>
      </c>
      <c r="H209" s="13" t="n">
        <v>2793334</v>
      </c>
      <c r="I209" s="12" t="n">
        <v>37</v>
      </c>
      <c r="J209" s="13" t="n">
        <v>50000</v>
      </c>
      <c r="K209" s="13">
        <f>IFERROR($H209/$I209,"")</f>
        <v/>
      </c>
      <c r="L209" s="13" t="n">
        <v>350000</v>
      </c>
      <c r="M209" t="inlineStr">
        <is>
          <t>VT, NY, MN</t>
        </is>
      </c>
      <c r="N209" t="inlineStr">
        <is>
          <t>Yes</t>
        </is>
      </c>
      <c r="O209" t="inlineStr">
        <is>
          <t>Yes</t>
        </is>
      </c>
      <c r="Q209" s="9" t="inlineStr">
        <is>
          <t>https://grantcue.com/foundations/hannaford-charitable-foundation-010483892</t>
        </is>
      </c>
    </row>
    <row r="210">
      <c r="A210">
        <f>IF($E210=$E209,$A209+1,1)</f>
        <v/>
      </c>
      <c r="B210" t="inlineStr">
        <is>
          <t>ARTHUR K WATSON TRUST XXXXX5001</t>
        </is>
      </c>
      <c r="C210" t="inlineStr">
        <is>
          <t>13-2989468</t>
        </is>
      </c>
      <c r="D210" t="inlineStr">
        <is>
          <t>Maine</t>
        </is>
      </c>
      <c r="E210" t="inlineStr">
        <is>
          <t>ME</t>
        </is>
      </c>
      <c r="F210" t="n">
        <v>2024</v>
      </c>
      <c r="G210" t="n">
        <v>2</v>
      </c>
      <c r="H210" s="13" t="n">
        <v>2608500</v>
      </c>
      <c r="I210" s="12" t="n">
        <v>84</v>
      </c>
      <c r="J210" s="13" t="n">
        <v>17500</v>
      </c>
      <c r="K210" s="13">
        <f>IFERROR($H210/$I210,"")</f>
        <v/>
      </c>
      <c r="L210" s="13" t="n">
        <v>184000</v>
      </c>
      <c r="M210" t="inlineStr">
        <is>
          <t>AZ, MS, CT</t>
        </is>
      </c>
      <c r="N210" t="inlineStr">
        <is>
          <t>Yes</t>
        </is>
      </c>
      <c r="O210" t="inlineStr">
        <is>
          <t>Not stated</t>
        </is>
      </c>
      <c r="Q210" s="9" t="inlineStr">
        <is>
          <t>https://grantcue.com/foundations/arthur-k-watson-trust-xxxxx5001-132989468</t>
        </is>
      </c>
    </row>
    <row r="211">
      <c r="A211">
        <f>IF($E211=$E210,$A210+1,1)</f>
        <v/>
      </c>
      <c r="B211" t="inlineStr">
        <is>
          <t>Morton-Kelly Charitable Trust</t>
        </is>
      </c>
      <c r="C211" t="inlineStr">
        <is>
          <t>01-0442078</t>
        </is>
      </c>
      <c r="D211" t="inlineStr">
        <is>
          <t>Maine</t>
        </is>
      </c>
      <c r="E211" t="inlineStr">
        <is>
          <t>ME</t>
        </is>
      </c>
      <c r="F211" t="n">
        <v>2025</v>
      </c>
      <c r="G211" t="n">
        <v>2</v>
      </c>
      <c r="H211" s="13" t="n">
        <v>2606436</v>
      </c>
      <c r="I211" s="12" t="n">
        <v>124</v>
      </c>
      <c r="J211" s="13" t="n">
        <v>10000</v>
      </c>
      <c r="K211" s="13">
        <f>IFERROR($H211/$I211,"")</f>
        <v/>
      </c>
      <c r="L211" s="13" t="n">
        <v>1305500</v>
      </c>
      <c r="M211" t="inlineStr">
        <is>
          <t>VT, MA</t>
        </is>
      </c>
      <c r="N211" t="inlineStr">
        <is>
          <t>Yes</t>
        </is>
      </c>
      <c r="O211" t="inlineStr">
        <is>
          <t>Yes</t>
        </is>
      </c>
      <c r="P211" s="9" t="inlineStr">
        <is>
          <t>https://www.morton-kelly.org/</t>
        </is>
      </c>
      <c r="Q211" s="9" t="inlineStr">
        <is>
          <t>https://grantcue.com/foundations/morton-kelly-charitable-trust-010442078</t>
        </is>
      </c>
    </row>
    <row r="212">
      <c r="A212">
        <f>IF($E212=$E211,$A211+1,1)</f>
        <v/>
      </c>
      <c r="B212" t="inlineStr">
        <is>
          <t>FRANCIS T &amp; LOUIS T NICHOLS FOUNDATION</t>
        </is>
      </c>
      <c r="C212" t="inlineStr">
        <is>
          <t>01-0493311</t>
        </is>
      </c>
      <c r="D212" t="inlineStr">
        <is>
          <t>Maine</t>
        </is>
      </c>
      <c r="E212" t="inlineStr">
        <is>
          <t>ME</t>
        </is>
      </c>
      <c r="F212" t="n">
        <v>2024</v>
      </c>
      <c r="G212" t="n">
        <v>1</v>
      </c>
      <c r="H212" s="13" t="n">
        <v>2600000</v>
      </c>
      <c r="I212" s="12" t="n">
        <v>88</v>
      </c>
      <c r="J212" s="13" t="n">
        <v>18000</v>
      </c>
      <c r="K212" s="13">
        <f>IFERROR($H212/$I212,"")</f>
        <v/>
      </c>
      <c r="L212" s="13" t="n">
        <v>491000</v>
      </c>
      <c r="M212" t="inlineStr">
        <is>
          <t>VT, MA, VA</t>
        </is>
      </c>
      <c r="N212" t="inlineStr">
        <is>
          <t>Yes</t>
        </is>
      </c>
      <c r="O212" t="inlineStr">
        <is>
          <t>Yes</t>
        </is>
      </c>
      <c r="Q212" s="9" t="inlineStr">
        <is>
          <t>https://grantcue.com/foundations/francis-t-and-louis-t-nichols-foundation-010493311</t>
        </is>
      </c>
    </row>
    <row r="213">
      <c r="A213">
        <f>IF($E213=$E212,$A212+1,1)</f>
        <v/>
      </c>
      <c r="B213" t="inlineStr">
        <is>
          <t>THE BOB CREWE FOUNDATION A/K/A CREWE FOUNDATION</t>
        </is>
      </c>
      <c r="C213" t="inlineStr">
        <is>
          <t>38-4008387</t>
        </is>
      </c>
      <c r="D213" t="inlineStr">
        <is>
          <t>Maine</t>
        </is>
      </c>
      <c r="E213" t="inlineStr">
        <is>
          <t>ME</t>
        </is>
      </c>
      <c r="F213" t="n">
        <v>2025</v>
      </c>
      <c r="G213" t="n">
        <v>2</v>
      </c>
      <c r="H213" s="13" t="n">
        <v>2514945</v>
      </c>
      <c r="I213" s="12" t="n">
        <v>49</v>
      </c>
      <c r="J213" s="13" t="n">
        <v>18000</v>
      </c>
      <c r="K213" s="13">
        <f>IFERROR($H213/$I213,"")</f>
        <v/>
      </c>
      <c r="L213" s="13" t="n">
        <v>500000</v>
      </c>
      <c r="M213" t="inlineStr">
        <is>
          <t>MA</t>
        </is>
      </c>
      <c r="N213" t="inlineStr">
        <is>
          <t>Yes</t>
        </is>
      </c>
      <c r="O213" t="inlineStr">
        <is>
          <t>Yes</t>
        </is>
      </c>
      <c r="P213" s="9" t="inlineStr">
        <is>
          <t>https://crewe.foundation/</t>
        </is>
      </c>
      <c r="Q213" s="9" t="inlineStr">
        <is>
          <t>https://grantcue.com/foundations/the-bob-crewe-foundation-a-k-a-crewe-foundation-384008387</t>
        </is>
      </c>
    </row>
    <row r="214">
      <c r="A214">
        <f>IF($E214=$E213,$A213+1,1)</f>
        <v/>
      </c>
      <c r="B214" t="inlineStr">
        <is>
          <t>ALBERT B GLICKMAN FAMILY FOUNDATION</t>
        </is>
      </c>
      <c r="C214" t="inlineStr">
        <is>
          <t>95-4423553</t>
        </is>
      </c>
      <c r="D214" t="inlineStr">
        <is>
          <t>Maine</t>
        </is>
      </c>
      <c r="E214" t="inlineStr">
        <is>
          <t>ME</t>
        </is>
      </c>
      <c r="F214" t="n">
        <v>2024</v>
      </c>
      <c r="G214" t="n">
        <v>1</v>
      </c>
      <c r="H214" s="13" t="n">
        <v>2440220</v>
      </c>
      <c r="I214" s="12" t="n">
        <v>97</v>
      </c>
      <c r="J214" s="13" t="n">
        <v>10000</v>
      </c>
      <c r="K214" s="13">
        <f>IFERROR($H214/$I214,"")</f>
        <v/>
      </c>
      <c r="L214" s="13" t="n">
        <v>250000</v>
      </c>
      <c r="M214" t="inlineStr">
        <is>
          <t>NY, CA, MA</t>
        </is>
      </c>
      <c r="N214" t="inlineStr">
        <is>
          <t>No</t>
        </is>
      </c>
      <c r="O214" t="inlineStr">
        <is>
          <t>Not stated</t>
        </is>
      </c>
      <c r="Q214" s="9" t="inlineStr">
        <is>
          <t>https://grantcue.com/foundations/albert-b-glickman-family-foundation-954423553</t>
        </is>
      </c>
    </row>
    <row r="215">
      <c r="A215">
        <f>IF($E215=$E214,$A214+1,1)</f>
        <v/>
      </c>
      <c r="B215" t="inlineStr">
        <is>
          <t>PROTEIN FOUNDATION</t>
        </is>
      </c>
      <c r="C215" t="inlineStr">
        <is>
          <t>06-1046591</t>
        </is>
      </c>
      <c r="D215" t="inlineStr">
        <is>
          <t>Maine</t>
        </is>
      </c>
      <c r="E215" t="inlineStr">
        <is>
          <t>ME</t>
        </is>
      </c>
      <c r="F215" t="n">
        <v>2025</v>
      </c>
      <c r="G215" t="n">
        <v>2</v>
      </c>
      <c r="H215" s="13" t="n">
        <v>2417000</v>
      </c>
      <c r="I215" s="12" t="n">
        <v>78</v>
      </c>
      <c r="J215" s="13" t="n">
        <v>30000</v>
      </c>
      <c r="K215" s="13">
        <f>IFERROR($H215/$I215,"")</f>
        <v/>
      </c>
      <c r="L215" s="13" t="n">
        <v>65000</v>
      </c>
      <c r="M215" t="inlineStr">
        <is>
          <t>MA, NH, CT</t>
        </is>
      </c>
      <c r="N215" t="inlineStr">
        <is>
          <t>No</t>
        </is>
      </c>
      <c r="O215" t="inlineStr">
        <is>
          <t>Not stated</t>
        </is>
      </c>
      <c r="Q215" s="9" t="inlineStr">
        <is>
          <t>https://grantcue.com/foundations/protein-foundation-061046591</t>
        </is>
      </c>
    </row>
    <row r="216">
      <c r="A216">
        <f>IF($E216=$E215,$A215+1,1)</f>
        <v/>
      </c>
      <c r="B216" t="inlineStr">
        <is>
          <t>EVELYN S AND K E BARRETT FOUNDATION</t>
        </is>
      </c>
      <c r="C216" t="inlineStr">
        <is>
          <t>26-0472006</t>
        </is>
      </c>
      <c r="D216" t="inlineStr">
        <is>
          <t>Maine</t>
        </is>
      </c>
      <c r="E216" t="inlineStr">
        <is>
          <t>ME</t>
        </is>
      </c>
      <c r="F216" t="n">
        <v>2024</v>
      </c>
      <c r="G216" t="n">
        <v>1</v>
      </c>
      <c r="H216" s="13" t="n">
        <v>2377500</v>
      </c>
      <c r="I216" s="12" t="n">
        <v>73</v>
      </c>
      <c r="J216" s="13" t="n">
        <v>20000</v>
      </c>
      <c r="K216" s="13">
        <f>IFERROR($H216/$I216,"")</f>
        <v/>
      </c>
      <c r="L216" s="13" t="n">
        <v>150000</v>
      </c>
      <c r="M216" t="inlineStr">
        <is>
          <t>NY, MA, CA</t>
        </is>
      </c>
      <c r="N216" t="inlineStr">
        <is>
          <t>Yes</t>
        </is>
      </c>
      <c r="O216" t="inlineStr">
        <is>
          <t>Yes</t>
        </is>
      </c>
      <c r="P216" s="9" t="inlineStr">
        <is>
          <t>https://eskebarrettfoundation.org/</t>
        </is>
      </c>
      <c r="Q216" s="9" t="inlineStr">
        <is>
          <t>https://grantcue.com/foundations/evelyn-s-and-k-e-barrett-foundation-260472006</t>
        </is>
      </c>
    </row>
    <row r="217">
      <c r="A217">
        <f>IF($E217=$E216,$A216+1,1)</f>
        <v/>
      </c>
      <c r="B217" t="inlineStr">
        <is>
          <t>Rocking Moon Foundation Inc</t>
        </is>
      </c>
      <c r="C217" t="inlineStr">
        <is>
          <t>05-0545520</t>
        </is>
      </c>
      <c r="D217" t="inlineStr">
        <is>
          <t>Maine</t>
        </is>
      </c>
      <c r="E217" t="inlineStr">
        <is>
          <t>ME</t>
        </is>
      </c>
      <c r="F217" t="n">
        <v>2025</v>
      </c>
      <c r="G217" t="n">
        <v>2</v>
      </c>
      <c r="H217" s="13" t="n">
        <v>2337685</v>
      </c>
      <c r="I217" s="12" t="n">
        <v>45</v>
      </c>
      <c r="J217" s="13" t="n">
        <v>25136</v>
      </c>
      <c r="K217" s="13">
        <f>IFERROR($H217/$I217,"")</f>
        <v/>
      </c>
      <c r="L217" s="13" t="n">
        <v>753416</v>
      </c>
      <c r="M217" t="inlineStr">
        <is>
          <t>NY, DC, MD</t>
        </is>
      </c>
      <c r="N217" t="inlineStr">
        <is>
          <t>No</t>
        </is>
      </c>
      <c r="O217" t="inlineStr">
        <is>
          <t>Not stated</t>
        </is>
      </c>
      <c r="Q217" s="9" t="inlineStr">
        <is>
          <t>https://grantcue.com/foundations/rocking-moon-foundation-inc-050545520</t>
        </is>
      </c>
    </row>
    <row r="218">
      <c r="A218">
        <f>IF($E218=$E217,$A217+1,1)</f>
        <v/>
      </c>
      <c r="B218" t="inlineStr">
        <is>
          <t>LAWRENCE FAMILY FOUNDATION</t>
        </is>
      </c>
      <c r="C218" t="inlineStr">
        <is>
          <t>81-3747610</t>
        </is>
      </c>
      <c r="D218" t="inlineStr">
        <is>
          <t>Maine</t>
        </is>
      </c>
      <c r="E218" t="inlineStr">
        <is>
          <t>ME</t>
        </is>
      </c>
      <c r="F218" t="n">
        <v>2025</v>
      </c>
      <c r="G218" t="n">
        <v>2</v>
      </c>
      <c r="H218" s="13" t="n">
        <v>2256608</v>
      </c>
      <c r="I218" s="12" t="n">
        <v>54</v>
      </c>
      <c r="J218" s="13" t="n">
        <v>5000</v>
      </c>
      <c r="K218" s="13">
        <f>IFERROR($H218/$I218,"")</f>
        <v/>
      </c>
      <c r="L218" s="13" t="n">
        <v>1400000</v>
      </c>
      <c r="M218" t="inlineStr">
        <is>
          <t>MA</t>
        </is>
      </c>
      <c r="N218" t="inlineStr">
        <is>
          <t>No</t>
        </is>
      </c>
      <c r="O218" t="inlineStr">
        <is>
          <t>Not stated</t>
        </is>
      </c>
      <c r="Q218" s="9" t="inlineStr">
        <is>
          <t>https://grantcue.com/foundations/lawrence-family-foundation-813747610</t>
        </is>
      </c>
    </row>
    <row r="219">
      <c r="A219">
        <f>IF($E219=$E218,$A218+1,1)</f>
        <v/>
      </c>
      <c r="B219" t="inlineStr">
        <is>
          <t>SCOTT R MACKENZIE FOUNDATION INC</t>
        </is>
      </c>
      <c r="C219" t="inlineStr">
        <is>
          <t>46-3383293</t>
        </is>
      </c>
      <c r="D219" t="inlineStr">
        <is>
          <t>Maine</t>
        </is>
      </c>
      <c r="E219" t="inlineStr">
        <is>
          <t>ME</t>
        </is>
      </c>
      <c r="F219" t="n">
        <v>2024</v>
      </c>
      <c r="G219" t="n">
        <v>2</v>
      </c>
      <c r="H219" s="13" t="n">
        <v>2163445</v>
      </c>
      <c r="I219" s="12" t="n">
        <v>11</v>
      </c>
      <c r="J219" s="13" t="n">
        <v>149584</v>
      </c>
      <c r="K219" s="13">
        <f>IFERROR($H219/$I219,"")</f>
        <v/>
      </c>
      <c r="L219" s="13" t="n">
        <v>450000</v>
      </c>
      <c r="M219" t="inlineStr">
        <is>
          <t>FL, NJ, GA</t>
        </is>
      </c>
      <c r="N219" t="inlineStr">
        <is>
          <t>Yes</t>
        </is>
      </c>
      <c r="O219" t="inlineStr">
        <is>
          <t>Yes</t>
        </is>
      </c>
      <c r="P219" s="9" t="inlineStr">
        <is>
          <t>https://www.scottrmackenziefoundation.com/</t>
        </is>
      </c>
      <c r="Q219" s="9" t="inlineStr">
        <is>
          <t>https://grantcue.com/foundations/scott-r-mackenzie-foundation-inc-463383293</t>
        </is>
      </c>
    </row>
    <row r="220">
      <c r="A220">
        <f>IF($E220=$E219,$A219+1,1)</f>
        <v/>
      </c>
      <c r="B220" t="inlineStr">
        <is>
          <t>FLETCHER FAMILY FOUNDATION</t>
        </is>
      </c>
      <c r="C220" t="inlineStr">
        <is>
          <t>20-8073736</t>
        </is>
      </c>
      <c r="D220" t="inlineStr">
        <is>
          <t>Maine</t>
        </is>
      </c>
      <c r="E220" t="inlineStr">
        <is>
          <t>ME</t>
        </is>
      </c>
      <c r="F220" t="n">
        <v>2025</v>
      </c>
      <c r="G220" t="n">
        <v>2</v>
      </c>
      <c r="H220" s="13" t="n">
        <v>2109000</v>
      </c>
      <c r="I220" s="12" t="n">
        <v>35</v>
      </c>
      <c r="J220" s="13" t="n">
        <v>25000</v>
      </c>
      <c r="K220" s="13">
        <f>IFERROR($H220/$I220,"")</f>
        <v/>
      </c>
      <c r="L220" s="13" t="n">
        <v>210000</v>
      </c>
      <c r="M220" t="inlineStr">
        <is>
          <t>CA, OR, NY</t>
        </is>
      </c>
      <c r="N220" t="inlineStr">
        <is>
          <t>No</t>
        </is>
      </c>
      <c r="O220" t="inlineStr">
        <is>
          <t>Not stated</t>
        </is>
      </c>
      <c r="Q220" s="9" t="inlineStr">
        <is>
          <t>https://grantcue.com/foundations/fletcher-family-foundation-c-o-jeremy-and-charlotte-fletcher-208073736</t>
        </is>
      </c>
    </row>
    <row r="221">
      <c r="A221">
        <f>IF($E221=$E220,$A220+1,1)</f>
        <v/>
      </c>
      <c r="B221" t="inlineStr">
        <is>
          <t>The Perper Family Foundation</t>
        </is>
      </c>
      <c r="C221" t="inlineStr">
        <is>
          <t>81-4462390</t>
        </is>
      </c>
      <c r="D221" t="inlineStr">
        <is>
          <t>Maine</t>
        </is>
      </c>
      <c r="E221" t="inlineStr">
        <is>
          <t>ME</t>
        </is>
      </c>
      <c r="F221" t="n">
        <v>2025</v>
      </c>
      <c r="G221" t="n">
        <v>2</v>
      </c>
      <c r="H221" s="13" t="n">
        <v>1993362</v>
      </c>
      <c r="I221" s="12" t="n">
        <v>90</v>
      </c>
      <c r="J221" s="13" t="n">
        <v>2500</v>
      </c>
      <c r="K221" s="13">
        <f>IFERROR($H221/$I221,"")</f>
        <v/>
      </c>
      <c r="L221" s="13" t="n">
        <v>660250</v>
      </c>
      <c r="M221" t="inlineStr">
        <is>
          <t>NC, PA, SC</t>
        </is>
      </c>
      <c r="N221" t="inlineStr">
        <is>
          <t>No</t>
        </is>
      </c>
      <c r="O221" t="inlineStr">
        <is>
          <t>Not stated</t>
        </is>
      </c>
      <c r="Q221" s="9" t="inlineStr">
        <is>
          <t>https://grantcue.com/foundations/the-perper-family-foundation-814462390</t>
        </is>
      </c>
    </row>
    <row r="222">
      <c r="A222">
        <f>IF($E222=$E221,$A221+1,1)</f>
        <v/>
      </c>
      <c r="B222" t="inlineStr">
        <is>
          <t>Abbagadassett Foundation Inc</t>
        </is>
      </c>
      <c r="C222" t="inlineStr">
        <is>
          <t>82-1749192</t>
        </is>
      </c>
      <c r="D222" t="inlineStr">
        <is>
          <t>Maine</t>
        </is>
      </c>
      <c r="E222" t="inlineStr">
        <is>
          <t>ME</t>
        </is>
      </c>
      <c r="F222" t="n">
        <v>2025</v>
      </c>
      <c r="G222" t="n">
        <v>2</v>
      </c>
      <c r="H222" s="13" t="n">
        <v>1896357</v>
      </c>
      <c r="I222" s="12" t="n">
        <v>26</v>
      </c>
      <c r="J222" s="13" t="n">
        <v>80125</v>
      </c>
      <c r="K222" s="13">
        <f>IFERROR($H222/$I222,"")</f>
        <v/>
      </c>
      <c r="L222" s="13" t="n">
        <v>100000</v>
      </c>
      <c r="M222" t="inlineStr">
        <is>
          <t>MD, NY, DC</t>
        </is>
      </c>
      <c r="N222" t="inlineStr">
        <is>
          <t>No</t>
        </is>
      </c>
      <c r="O222" t="inlineStr">
        <is>
          <t>Not stated</t>
        </is>
      </c>
      <c r="Q222" s="9" t="inlineStr">
        <is>
          <t>https://grantcue.com/foundations/abbagadassett-foundation-inc-821749192</t>
        </is>
      </c>
    </row>
    <row r="223">
      <c r="A223">
        <f>IF($E223=$E222,$A222+1,1)</f>
        <v/>
      </c>
      <c r="B223" t="inlineStr">
        <is>
          <t>The Mitchell P Rales Family Foundation</t>
        </is>
      </c>
      <c r="C223" t="inlineStr">
        <is>
          <t>54-1739159</t>
        </is>
      </c>
      <c r="D223" t="inlineStr">
        <is>
          <t>Maine</t>
        </is>
      </c>
      <c r="E223" t="inlineStr">
        <is>
          <t>ME</t>
        </is>
      </c>
      <c r="F223" t="n">
        <v>2024</v>
      </c>
      <c r="G223" t="n">
        <v>1</v>
      </c>
      <c r="H223" s="13" t="n">
        <v>1809227</v>
      </c>
      <c r="I223" s="12" t="n">
        <v>23</v>
      </c>
      <c r="J223" s="13" t="n">
        <v>5000</v>
      </c>
      <c r="K223" s="13">
        <f>IFERROR($H223/$I223,"")</f>
        <v/>
      </c>
      <c r="L223" s="13" t="n">
        <v>1209656</v>
      </c>
      <c r="M223" t="inlineStr">
        <is>
          <t>MD, VA, DC</t>
        </is>
      </c>
      <c r="N223" t="inlineStr">
        <is>
          <t>No</t>
        </is>
      </c>
      <c r="O223" t="inlineStr">
        <is>
          <t>Not stated</t>
        </is>
      </c>
      <c r="Q223" s="9" t="inlineStr">
        <is>
          <t>https://grantcue.com/foundations/the-mitchell-p-rales-family-foundation-541739159</t>
        </is>
      </c>
    </row>
    <row r="224">
      <c r="A224">
        <f>IF($E224=$E223,$A223+1,1)</f>
        <v/>
      </c>
      <c r="B224" t="inlineStr">
        <is>
          <t>MILDRED H MCEVOY FOUNDATION</t>
        </is>
      </c>
      <c r="C224" t="inlineStr">
        <is>
          <t>04-6069958</t>
        </is>
      </c>
      <c r="D224" t="inlineStr">
        <is>
          <t>Maine</t>
        </is>
      </c>
      <c r="E224" t="inlineStr">
        <is>
          <t>ME</t>
        </is>
      </c>
      <c r="F224" t="n">
        <v>2024</v>
      </c>
      <c r="G224" t="n">
        <v>1</v>
      </c>
      <c r="H224" s="13" t="n">
        <v>1797060</v>
      </c>
      <c r="I224" s="12" t="n">
        <v>70</v>
      </c>
      <c r="J224" s="13" t="n">
        <v>10000</v>
      </c>
      <c r="K224" s="13">
        <f>IFERROR($H224/$I224,"")</f>
        <v/>
      </c>
      <c r="L224" s="13" t="n">
        <v>493310</v>
      </c>
      <c r="M224" t="inlineStr">
        <is>
          <t>MA, CT, WA</t>
        </is>
      </c>
      <c r="N224" t="inlineStr">
        <is>
          <t>Yes</t>
        </is>
      </c>
      <c r="O224" t="inlineStr">
        <is>
          <t>Yes</t>
        </is>
      </c>
      <c r="Q224" s="9" t="inlineStr">
        <is>
          <t>https://grantcue.com/foundations/mildred-h-mcevoy-foundation-046069958</t>
        </is>
      </c>
    </row>
    <row r="225">
      <c r="A225">
        <f>IF($E225=$E224,$A224+1,1)</f>
        <v/>
      </c>
      <c r="B225" t="inlineStr">
        <is>
          <t>ANDREW P BAROWSKY FOUNDATION INC</t>
        </is>
      </c>
      <c r="C225" t="inlineStr">
        <is>
          <t>46-0563089</t>
        </is>
      </c>
      <c r="D225" t="inlineStr">
        <is>
          <t>Maine</t>
        </is>
      </c>
      <c r="E225" t="inlineStr">
        <is>
          <t>ME</t>
        </is>
      </c>
      <c r="F225" t="n">
        <v>2024</v>
      </c>
      <c r="G225" t="n">
        <v>1</v>
      </c>
      <c r="H225" s="13" t="n">
        <v>1705937</v>
      </c>
      <c r="I225" s="12" t="n">
        <v>11</v>
      </c>
      <c r="J225" s="13" t="n">
        <v>46542</v>
      </c>
      <c r="K225" s="13">
        <f>IFERROR($H225/$I225,"")</f>
        <v/>
      </c>
      <c r="L225" s="13" t="n">
        <v>682943</v>
      </c>
      <c r="M225" t="inlineStr">
        <is>
          <t>MA, FL, DC</t>
        </is>
      </c>
      <c r="N225" t="inlineStr">
        <is>
          <t>No</t>
        </is>
      </c>
      <c r="O225" t="inlineStr">
        <is>
          <t>Not stated</t>
        </is>
      </c>
      <c r="Q225" s="9" t="inlineStr">
        <is>
          <t>https://grantcue.com/foundations/andrew-p-barowsky-foundation-inc-c-o-bessemer-trust-company-na-460563089</t>
        </is>
      </c>
    </row>
    <row r="226">
      <c r="A226">
        <f>IF($E226=$E225,$A225+1,1)</f>
        <v/>
      </c>
      <c r="B226" t="inlineStr">
        <is>
          <t>Kennebec Savings Bank Foundation</t>
        </is>
      </c>
      <c r="C226" t="inlineStr">
        <is>
          <t>22-2624600</t>
        </is>
      </c>
      <c r="D226" t="inlineStr">
        <is>
          <t>Maine</t>
        </is>
      </c>
      <c r="E226" t="inlineStr">
        <is>
          <t>ME</t>
        </is>
      </c>
      <c r="F226" t="n">
        <v>2025</v>
      </c>
      <c r="G226" t="n">
        <v>2</v>
      </c>
      <c r="H226" s="13" t="n">
        <v>1689856</v>
      </c>
      <c r="I226" s="12" t="n">
        <v>219</v>
      </c>
      <c r="J226" s="13" t="n">
        <v>3000</v>
      </c>
      <c r="K226" s="13">
        <f>IFERROR($H226/$I226,"")</f>
        <v/>
      </c>
      <c r="L226" s="13" t="n">
        <v>100000</v>
      </c>
      <c r="M226" t="inlineStr">
        <is>
          <t>VA</t>
        </is>
      </c>
      <c r="N226" t="inlineStr">
        <is>
          <t>No</t>
        </is>
      </c>
      <c r="O226" t="inlineStr">
        <is>
          <t>Yes</t>
        </is>
      </c>
      <c r="Q226" s="9" t="inlineStr">
        <is>
          <t>https://grantcue.com/foundations/kennebec-savings-bank-foundation-222624600</t>
        </is>
      </c>
    </row>
    <row r="227">
      <c r="A227">
        <f>IF($E227=$E226,$A226+1,1)</f>
        <v/>
      </c>
      <c r="B227" t="inlineStr">
        <is>
          <t>THE BLOSSOM FUND</t>
        </is>
      </c>
      <c r="C227" t="inlineStr">
        <is>
          <t>22-3297205</t>
        </is>
      </c>
      <c r="D227" t="inlineStr">
        <is>
          <t>Maine</t>
        </is>
      </c>
      <c r="E227" t="inlineStr">
        <is>
          <t>ME</t>
        </is>
      </c>
      <c r="F227" t="n">
        <v>2025</v>
      </c>
      <c r="G227" t="n">
        <v>2</v>
      </c>
      <c r="H227" s="13" t="n">
        <v>1670129</v>
      </c>
      <c r="I227" s="12" t="n">
        <v>8</v>
      </c>
      <c r="J227" s="13" t="n">
        <v>200000</v>
      </c>
      <c r="K227" s="13">
        <f>IFERROR($H227/$I227,"")</f>
        <v/>
      </c>
      <c r="L227" s="13" t="n">
        <v>410129</v>
      </c>
      <c r="M227" t="inlineStr">
        <is>
          <t>VA, VT, MA</t>
        </is>
      </c>
      <c r="N227" t="inlineStr">
        <is>
          <t>Yes</t>
        </is>
      </c>
      <c r="O227" t="inlineStr">
        <is>
          <t>Yes</t>
        </is>
      </c>
      <c r="P227" s="9" t="inlineStr">
        <is>
          <t>https://www.blossomfund.org/</t>
        </is>
      </c>
      <c r="Q227" s="9" t="inlineStr">
        <is>
          <t>https://grantcue.com/foundations/the-blossom-fund-charles-r-platt-et-al-trustees-223297205</t>
        </is>
      </c>
    </row>
    <row r="228">
      <c r="A228">
        <f>IF($E228=$E227,$A227+1,1)</f>
        <v/>
      </c>
      <c r="B228" t="inlineStr">
        <is>
          <t>CLARENCE E MULFORD TRUST</t>
        </is>
      </c>
      <c r="C228" t="inlineStr">
        <is>
          <t>01-0247548</t>
        </is>
      </c>
      <c r="D228" t="inlineStr">
        <is>
          <t>Maine</t>
        </is>
      </c>
      <c r="E228" t="inlineStr">
        <is>
          <t>ME</t>
        </is>
      </c>
      <c r="F228" t="n">
        <v>2025</v>
      </c>
      <c r="G228" t="n">
        <v>2</v>
      </c>
      <c r="H228" s="13" t="n">
        <v>1642750</v>
      </c>
      <c r="I228" s="12" t="n">
        <v>44</v>
      </c>
      <c r="J228" s="13" t="n">
        <v>7000</v>
      </c>
      <c r="K228" s="13">
        <f>IFERROR($H228/$I228,"")</f>
        <v/>
      </c>
      <c r="L228" s="13" t="n">
        <v>548511</v>
      </c>
      <c r="M228" t="inlineStr">
        <is>
          <t>NH</t>
        </is>
      </c>
      <c r="N228" t="inlineStr">
        <is>
          <t>Yes</t>
        </is>
      </c>
      <c r="O228" t="inlineStr">
        <is>
          <t>Yes</t>
        </is>
      </c>
      <c r="Q228" s="9" t="inlineStr">
        <is>
          <t>https://grantcue.com/foundations/clarence-e-mulford-trust-010247548</t>
        </is>
      </c>
    </row>
    <row r="229">
      <c r="A229">
        <f>IF($E229=$E228,$A228+1,1)</f>
        <v/>
      </c>
      <c r="B229" t="inlineStr">
        <is>
          <t>Schiavi Family Foundation</t>
        </is>
      </c>
      <c r="C229" t="inlineStr">
        <is>
          <t>01-0463183</t>
        </is>
      </c>
      <c r="D229" t="inlineStr">
        <is>
          <t>Maine</t>
        </is>
      </c>
      <c r="E229" t="inlineStr">
        <is>
          <t>ME</t>
        </is>
      </c>
      <c r="F229" t="n">
        <v>2025</v>
      </c>
      <c r="G229" t="n">
        <v>2</v>
      </c>
      <c r="H229" s="13" t="n">
        <v>1575500</v>
      </c>
      <c r="I229" s="12" t="n">
        <v>131</v>
      </c>
      <c r="J229" s="13" t="n">
        <v>7500</v>
      </c>
      <c r="K229" s="13">
        <f>IFERROR($H229/$I229,"")</f>
        <v/>
      </c>
      <c r="L229" s="13" t="n">
        <v>70000</v>
      </c>
      <c r="M229" t="inlineStr">
        <is>
          <t>MA, GA, DC</t>
        </is>
      </c>
      <c r="N229" t="inlineStr">
        <is>
          <t>No</t>
        </is>
      </c>
      <c r="O229" t="inlineStr">
        <is>
          <t>Not stated</t>
        </is>
      </c>
      <c r="Q229" s="9" t="inlineStr">
        <is>
          <t>https://grantcue.com/foundations/schiavi-family-foundation-010463183</t>
        </is>
      </c>
    </row>
    <row r="230">
      <c r="A230">
        <f>IF($E230=$E229,$A229+1,1)</f>
        <v/>
      </c>
      <c r="B230" t="inlineStr">
        <is>
          <t>SADIE AND HARRY DAVIS FOUNDATION INC</t>
        </is>
      </c>
      <c r="C230" t="inlineStr">
        <is>
          <t>20-3515375</t>
        </is>
      </c>
      <c r="D230" t="inlineStr">
        <is>
          <t>Maine</t>
        </is>
      </c>
      <c r="E230" t="inlineStr">
        <is>
          <t>ME</t>
        </is>
      </c>
      <c r="F230" t="n">
        <v>2024</v>
      </c>
      <c r="G230" t="n">
        <v>1</v>
      </c>
      <c r="H230" s="13" t="n">
        <v>1517555</v>
      </c>
      <c r="I230" s="12" t="n">
        <v>18</v>
      </c>
      <c r="J230" s="13" t="n">
        <v>20000</v>
      </c>
      <c r="K230" s="13">
        <f>IFERROR($H230/$I230,"")</f>
        <v/>
      </c>
      <c r="L230" s="13" t="n">
        <v>1050000</v>
      </c>
      <c r="M230" t="inlineStr">
        <is>
          <t>NY</t>
        </is>
      </c>
      <c r="N230" t="inlineStr">
        <is>
          <t>No</t>
        </is>
      </c>
      <c r="O230" t="inlineStr">
        <is>
          <t>Not stated</t>
        </is>
      </c>
      <c r="Q230" s="9" t="inlineStr">
        <is>
          <t>https://grantcue.com/foundations/sadie-and-harry-davis-foundation-inc-203515375</t>
        </is>
      </c>
    </row>
    <row r="231">
      <c r="A231">
        <f>IF($E231=$E230,$A230+1,1)</f>
        <v/>
      </c>
      <c r="B231" t="inlineStr">
        <is>
          <t>MELMAC EDUCATION FOUNDATION</t>
        </is>
      </c>
      <c r="C231" t="inlineStr">
        <is>
          <t>01-0390854</t>
        </is>
      </c>
      <c r="D231" t="inlineStr">
        <is>
          <t>Maine</t>
        </is>
      </c>
      <c r="E231" t="inlineStr">
        <is>
          <t>ME</t>
        </is>
      </c>
      <c r="F231" t="n">
        <v>2024</v>
      </c>
      <c r="G231" t="n">
        <v>1</v>
      </c>
      <c r="H231" s="13" t="n">
        <v>1438915</v>
      </c>
      <c r="I231" s="12" t="n">
        <v>180</v>
      </c>
      <c r="J231" s="13" t="n">
        <v>2000</v>
      </c>
      <c r="K231" s="13">
        <f>IFERROR($H231/$I231,"")</f>
        <v/>
      </c>
      <c r="L231" s="13" t="n">
        <v>219873</v>
      </c>
      <c r="M231" t="inlineStr">
        <is>
          <t>NY</t>
        </is>
      </c>
      <c r="N231" t="inlineStr">
        <is>
          <t>No</t>
        </is>
      </c>
      <c r="O231" t="inlineStr">
        <is>
          <t>Not stated</t>
        </is>
      </c>
      <c r="Q231" s="9" t="inlineStr">
        <is>
          <t>https://grantcue.com/foundations/melmac-education-foundation-010390854</t>
        </is>
      </c>
    </row>
    <row r="232">
      <c r="A232">
        <f>IF($E232=$E231,$A231+1,1)</f>
        <v/>
      </c>
      <c r="B232" t="inlineStr">
        <is>
          <t>THE BALDWIN FOUNDATION</t>
        </is>
      </c>
      <c r="C232" t="inlineStr">
        <is>
          <t>13-3039728</t>
        </is>
      </c>
      <c r="D232" t="inlineStr">
        <is>
          <t>Maine</t>
        </is>
      </c>
      <c r="E232" t="inlineStr">
        <is>
          <t>ME</t>
        </is>
      </c>
      <c r="F232" t="n">
        <v>2025</v>
      </c>
      <c r="G232" t="n">
        <v>2</v>
      </c>
      <c r="H232" s="13" t="n">
        <v>1428622</v>
      </c>
      <c r="I232" s="12" t="n">
        <v>23</v>
      </c>
      <c r="J232" s="13" t="n">
        <v>25000</v>
      </c>
      <c r="K232" s="13">
        <f>IFERROR($H232/$I232,"")</f>
        <v/>
      </c>
      <c r="L232" s="13" t="n">
        <v>300000</v>
      </c>
      <c r="M232" t="inlineStr">
        <is>
          <t>RI, NJ, MD</t>
        </is>
      </c>
      <c r="N232" t="inlineStr">
        <is>
          <t>No</t>
        </is>
      </c>
      <c r="O232" t="inlineStr">
        <is>
          <t>Not stated</t>
        </is>
      </c>
      <c r="Q232" s="9" t="inlineStr">
        <is>
          <t>https://grantcue.com/foundations/the-baldwin-foundation-133039728</t>
        </is>
      </c>
    </row>
    <row r="233">
      <c r="A233">
        <f>IF($E233=$E232,$A232+1,1)</f>
        <v/>
      </c>
      <c r="B233" t="inlineStr">
        <is>
          <t>THE BAUMAN FAMILY FOUNDATION INC</t>
        </is>
      </c>
      <c r="C233" t="inlineStr">
        <is>
          <t>31-1535223</t>
        </is>
      </c>
      <c r="D233" t="inlineStr">
        <is>
          <t>Maine</t>
        </is>
      </c>
      <c r="E233" t="inlineStr">
        <is>
          <t>ME</t>
        </is>
      </c>
      <c r="F233" t="n">
        <v>2024</v>
      </c>
      <c r="G233" t="n">
        <v>1</v>
      </c>
      <c r="H233" s="13" t="n">
        <v>1395500</v>
      </c>
      <c r="I233" s="12" t="n">
        <v>71</v>
      </c>
      <c r="J233" s="13" t="n">
        <v>10000</v>
      </c>
      <c r="K233" s="13">
        <f>IFERROR($H233/$I233,"")</f>
        <v/>
      </c>
      <c r="L233" s="13" t="n">
        <v>107000</v>
      </c>
      <c r="M233" t="inlineStr">
        <is>
          <t>NH, FL, AL</t>
        </is>
      </c>
      <c r="N233" t="inlineStr">
        <is>
          <t>No</t>
        </is>
      </c>
      <c r="O233" t="inlineStr">
        <is>
          <t>Not stated</t>
        </is>
      </c>
      <c r="Q233" s="9" t="inlineStr">
        <is>
          <t>https://grantcue.com/foundations/the-bauman-family-foundation-inc-311535223</t>
        </is>
      </c>
    </row>
    <row r="234">
      <c r="A234">
        <f>IF($E234=$E233,$A233+1,1)</f>
        <v/>
      </c>
      <c r="B234" t="inlineStr">
        <is>
          <t>ROXANNE QUIMBY FOUNDATION INC</t>
        </is>
      </c>
      <c r="C234" t="inlineStr">
        <is>
          <t>47-5008812</t>
        </is>
      </c>
      <c r="D234" t="inlineStr">
        <is>
          <t>Maine</t>
        </is>
      </c>
      <c r="E234" t="inlineStr">
        <is>
          <t>ME</t>
        </is>
      </c>
      <c r="F234" t="n">
        <v>2024</v>
      </c>
      <c r="G234" t="n">
        <v>1</v>
      </c>
      <c r="H234" s="13" t="n">
        <v>1372500</v>
      </c>
      <c r="I234" s="12" t="n">
        <v>38</v>
      </c>
      <c r="J234" s="13" t="n">
        <v>10000</v>
      </c>
      <c r="K234" s="13">
        <f>IFERROR($H234/$I234,"")</f>
        <v/>
      </c>
      <c r="L234" s="13" t="n">
        <v>375000</v>
      </c>
      <c r="M234" t="inlineStr">
        <is>
          <t>TN, CA, MA</t>
        </is>
      </c>
      <c r="N234" t="inlineStr">
        <is>
          <t>No</t>
        </is>
      </c>
      <c r="O234" t="inlineStr">
        <is>
          <t>Not stated</t>
        </is>
      </c>
      <c r="Q234" s="9" t="inlineStr">
        <is>
          <t>https://grantcue.com/foundations/roxanne-quimby-foundation-inc-475008812</t>
        </is>
      </c>
    </row>
    <row r="235">
      <c r="A235">
        <f>IF($E235=$E234,$A234+1,1)</f>
        <v/>
      </c>
      <c r="B235" t="inlineStr">
        <is>
          <t>LONG COVE FOUNDATION INC</t>
        </is>
      </c>
      <c r="C235" t="inlineStr">
        <is>
          <t>41-2217896</t>
        </is>
      </c>
      <c r="D235" t="inlineStr">
        <is>
          <t>Maine</t>
        </is>
      </c>
      <c r="E235" t="inlineStr">
        <is>
          <t>ME</t>
        </is>
      </c>
      <c r="F235" t="n">
        <v>2025</v>
      </c>
      <c r="G235" t="n">
        <v>2</v>
      </c>
      <c r="H235" s="13" t="n">
        <v>1347000</v>
      </c>
      <c r="I235" s="12" t="n">
        <v>14</v>
      </c>
      <c r="J235" s="13" t="n">
        <v>45000</v>
      </c>
      <c r="K235" s="13">
        <f>IFERROR($H235/$I235,"")</f>
        <v/>
      </c>
      <c r="L235" s="13" t="n">
        <v>300000</v>
      </c>
      <c r="M235" t="inlineStr">
        <is>
          <t>CA</t>
        </is>
      </c>
      <c r="N235" t="inlineStr">
        <is>
          <t>No</t>
        </is>
      </c>
      <c r="O235" t="inlineStr">
        <is>
          <t>Not stated</t>
        </is>
      </c>
      <c r="Q235" s="9" t="inlineStr">
        <is>
          <t>https://grantcue.com/foundations/long-cove-foundation-inc-c-o-ashford-advisors-llc-attn-p-martin-412217896</t>
        </is>
      </c>
    </row>
    <row r="236">
      <c r="A236">
        <f>IF($E236=$E235,$A235+1,1)</f>
        <v/>
      </c>
      <c r="B236" t="inlineStr">
        <is>
          <t>Horizon Foundation Inc</t>
        </is>
      </c>
      <c r="C236" t="inlineStr">
        <is>
          <t>23-2867116</t>
        </is>
      </c>
      <c r="D236" t="inlineStr">
        <is>
          <t>Maine</t>
        </is>
      </c>
      <c r="E236" t="inlineStr">
        <is>
          <t>ME</t>
        </is>
      </c>
      <c r="F236" t="n">
        <v>2024</v>
      </c>
      <c r="G236" t="n">
        <v>1</v>
      </c>
      <c r="H236" s="13" t="n">
        <v>1335013</v>
      </c>
      <c r="I236" s="12" t="n">
        <v>110</v>
      </c>
      <c r="J236" s="13" t="n">
        <v>10000</v>
      </c>
      <c r="K236" s="13">
        <f>IFERROR($H236/$I236,"")</f>
        <v/>
      </c>
      <c r="L236" s="13" t="n">
        <v>20000</v>
      </c>
      <c r="M236" t="inlineStr">
        <is>
          <t>MA, FL, CT</t>
        </is>
      </c>
      <c r="N236" t="inlineStr">
        <is>
          <t>Yes</t>
        </is>
      </c>
      <c r="O236" t="inlineStr">
        <is>
          <t>Yes</t>
        </is>
      </c>
      <c r="P236" s="9" t="inlineStr">
        <is>
          <t>https://horizonfoundation.org/</t>
        </is>
      </c>
      <c r="Q236" s="9" t="inlineStr">
        <is>
          <t>https://grantcue.com/foundations/horizon-foundation-inc-232867116</t>
        </is>
      </c>
    </row>
    <row r="237">
      <c r="A237">
        <f>IF($E237=$E236,$A236+1,1)</f>
        <v/>
      </c>
      <c r="B237" t="inlineStr">
        <is>
          <t>THE ANONIMO FOUNDATION</t>
        </is>
      </c>
      <c r="C237" t="inlineStr">
        <is>
          <t>22-3061717</t>
        </is>
      </c>
      <c r="D237" t="inlineStr">
        <is>
          <t>Maine</t>
        </is>
      </c>
      <c r="E237" t="inlineStr">
        <is>
          <t>ME</t>
        </is>
      </c>
      <c r="F237" t="n">
        <v>2025</v>
      </c>
      <c r="G237" t="n">
        <v>2</v>
      </c>
      <c r="H237" s="13" t="n">
        <v>1295850</v>
      </c>
      <c r="I237" s="12" t="n">
        <v>72</v>
      </c>
      <c r="J237" s="13" t="n">
        <v>15000</v>
      </c>
      <c r="K237" s="13">
        <f>IFERROR($H237/$I237,"")</f>
        <v/>
      </c>
      <c r="L237" s="13" t="n">
        <v>60000</v>
      </c>
      <c r="M237" t="inlineStr">
        <is>
          <t>NH, VA</t>
        </is>
      </c>
      <c r="N237" t="inlineStr">
        <is>
          <t>No</t>
        </is>
      </c>
      <c r="O237" t="inlineStr">
        <is>
          <t>Not stated</t>
        </is>
      </c>
      <c r="Q237" s="9" t="inlineStr">
        <is>
          <t>https://grantcue.com/foundations/the-anonimo-foundation-223061717</t>
        </is>
      </c>
    </row>
    <row r="238">
      <c r="A238">
        <f>IF($E238=$E237,$A237+1,1)</f>
        <v/>
      </c>
      <c r="B238" t="inlineStr">
        <is>
          <t>THE JUDY GLICKMAN LAUDER FOUNDATION</t>
        </is>
      </c>
      <c r="C238" t="inlineStr">
        <is>
          <t>86-2481232</t>
        </is>
      </c>
      <c r="D238" t="inlineStr">
        <is>
          <t>Maine</t>
        </is>
      </c>
      <c r="E238" t="inlineStr">
        <is>
          <t>ME</t>
        </is>
      </c>
      <c r="F238" t="n">
        <v>2024</v>
      </c>
      <c r="G238" t="n">
        <v>1</v>
      </c>
      <c r="H238" s="13" t="n">
        <v>1277000</v>
      </c>
      <c r="I238" s="12" t="n">
        <v>9</v>
      </c>
      <c r="J238" s="13" t="n">
        <v>5000</v>
      </c>
      <c r="K238" s="13">
        <f>IFERROR($H238/$I238,"")</f>
        <v/>
      </c>
      <c r="L238" s="13" t="n">
        <v>500000</v>
      </c>
      <c r="M238" t="inlineStr">
        <is>
          <t>NY</t>
        </is>
      </c>
      <c r="N238" t="inlineStr">
        <is>
          <t>No</t>
        </is>
      </c>
      <c r="O238" t="inlineStr">
        <is>
          <t>Not stated</t>
        </is>
      </c>
      <c r="Q238" s="9" t="inlineStr">
        <is>
          <t>https://grantcue.com/foundations/the-judy-glickman-lauder-foundation-862481232</t>
        </is>
      </c>
    </row>
    <row r="239">
      <c r="A239">
        <f>IF($E239=$E238,$A238+1,1)</f>
        <v/>
      </c>
      <c r="B239" t="inlineStr">
        <is>
          <t>GERRISH H MILLIKEN FOUNDATION 009209-009</t>
        </is>
      </c>
      <c r="C239" t="inlineStr">
        <is>
          <t>06-6037106</t>
        </is>
      </c>
      <c r="D239" t="inlineStr">
        <is>
          <t>Maine</t>
        </is>
      </c>
      <c r="E239" t="inlineStr">
        <is>
          <t>ME</t>
        </is>
      </c>
      <c r="F239" t="n">
        <v>2025</v>
      </c>
      <c r="G239" t="n">
        <v>2</v>
      </c>
      <c r="H239" s="13" t="n">
        <v>1224000</v>
      </c>
      <c r="I239" s="12" t="n">
        <v>260</v>
      </c>
      <c r="J239" s="13" t="n">
        <v>4000</v>
      </c>
      <c r="K239" s="13">
        <f>IFERROR($H239/$I239,"")</f>
        <v/>
      </c>
      <c r="L239" s="13" t="n">
        <v>30000</v>
      </c>
      <c r="M239" t="inlineStr">
        <is>
          <t>SC, NY, CA</t>
        </is>
      </c>
      <c r="N239" t="inlineStr">
        <is>
          <t>No</t>
        </is>
      </c>
      <c r="O239" t="inlineStr">
        <is>
          <t>Not stated</t>
        </is>
      </c>
      <c r="Q239" s="9" t="inlineStr">
        <is>
          <t>https://grantcue.com/foundations/gerrish-h-milliken-foundation-009209-009-066037106</t>
        </is>
      </c>
    </row>
    <row r="240">
      <c r="A240">
        <f>IF($E240=$E239,$A239+1,1)</f>
        <v/>
      </c>
      <c r="B240" t="inlineStr">
        <is>
          <t>Cianbro Charitable Foundation</t>
        </is>
      </c>
      <c r="C240" t="inlineStr">
        <is>
          <t>22-3020020</t>
        </is>
      </c>
      <c r="D240" t="inlineStr">
        <is>
          <t>Maine</t>
        </is>
      </c>
      <c r="E240" t="inlineStr">
        <is>
          <t>ME</t>
        </is>
      </c>
      <c r="F240" t="n">
        <v>2025</v>
      </c>
      <c r="G240" t="n">
        <v>2</v>
      </c>
      <c r="H240" s="13" t="n">
        <v>1182973</v>
      </c>
      <c r="I240" s="12" t="n">
        <v>27</v>
      </c>
      <c r="J240" s="13" t="n">
        <v>12500</v>
      </c>
      <c r="K240" s="13">
        <f>IFERROR($H240/$I240,"")</f>
        <v/>
      </c>
      <c r="L240" s="13" t="n">
        <v>250000</v>
      </c>
      <c r="M240" t="inlineStr">
        <is>
          <t>DC, MD</t>
        </is>
      </c>
      <c r="N240" t="inlineStr">
        <is>
          <t>Yes</t>
        </is>
      </c>
      <c r="O240" t="inlineStr">
        <is>
          <t>Not stated</t>
        </is>
      </c>
      <c r="Q240" s="9" t="inlineStr">
        <is>
          <t>https://grantcue.com/foundations/cianbro-charitable-foundation-223020020</t>
        </is>
      </c>
    </row>
    <row r="241">
      <c r="A241">
        <f>IF($E241=$E240,$A240+1,1)</f>
        <v/>
      </c>
      <c r="B241" t="inlineStr">
        <is>
          <t>Bangor Savings Bank Foundation</t>
        </is>
      </c>
      <c r="C241" t="inlineStr">
        <is>
          <t>04-3353896</t>
        </is>
      </c>
      <c r="D241" t="inlineStr">
        <is>
          <t>Maine</t>
        </is>
      </c>
      <c r="E241" t="inlineStr">
        <is>
          <t>ME</t>
        </is>
      </c>
      <c r="F241" t="n">
        <v>2024</v>
      </c>
      <c r="G241" t="n">
        <v>1</v>
      </c>
      <c r="H241" s="13" t="n">
        <v>1151300</v>
      </c>
      <c r="I241" s="12" t="n">
        <v>156</v>
      </c>
      <c r="J241" s="13" t="n">
        <v>4750</v>
      </c>
      <c r="K241" s="13">
        <f>IFERROR($H241/$I241,"")</f>
        <v/>
      </c>
      <c r="L241" s="13" t="n">
        <v>50000</v>
      </c>
      <c r="M241" t="inlineStr">
        <is>
          <t>NH, MA, GA</t>
        </is>
      </c>
      <c r="N241" t="inlineStr">
        <is>
          <t>Yes</t>
        </is>
      </c>
      <c r="O241" t="inlineStr">
        <is>
          <t>Yes</t>
        </is>
      </c>
      <c r="P241" s="9" t="inlineStr">
        <is>
          <t>https://www.bangor.com/the-bangor-savings-bank-foundation</t>
        </is>
      </c>
      <c r="Q241" s="9" t="inlineStr">
        <is>
          <t>https://grantcue.com/foundations/bangor-savings-bank-foundation-043353896</t>
        </is>
      </c>
    </row>
    <row r="242">
      <c r="A242">
        <f>IF($E242=$E241,$A241+1,1)</f>
        <v/>
      </c>
      <c r="B242" t="inlineStr">
        <is>
          <t>VIRGINIA HODGKINS SOMERS FOUNDATION INC</t>
        </is>
      </c>
      <c r="C242" t="inlineStr">
        <is>
          <t>01-0537127</t>
        </is>
      </c>
      <c r="D242" t="inlineStr">
        <is>
          <t>Maine</t>
        </is>
      </c>
      <c r="E242" t="inlineStr">
        <is>
          <t>ME</t>
        </is>
      </c>
      <c r="F242" t="n">
        <v>2024</v>
      </c>
      <c r="G242" t="n">
        <v>2</v>
      </c>
      <c r="H242" s="13" t="n">
        <v>1137500</v>
      </c>
      <c r="I242" s="12" t="n">
        <v>47</v>
      </c>
      <c r="J242" s="13" t="n">
        <v>15000</v>
      </c>
      <c r="K242" s="13">
        <f>IFERROR($H242/$I242,"")</f>
        <v/>
      </c>
      <c r="L242" s="13" t="n">
        <v>300000</v>
      </c>
      <c r="N242" t="inlineStr">
        <is>
          <t>Yes</t>
        </is>
      </c>
      <c r="O242" t="inlineStr">
        <is>
          <t>Not stated</t>
        </is>
      </c>
      <c r="Q242" s="9" t="inlineStr">
        <is>
          <t>https://grantcue.com/foundations/virginia-hodgkins-somers-foundation-inc-010537127</t>
        </is>
      </c>
    </row>
    <row r="243">
      <c r="A243">
        <f>IF($E243=$E242,$A242+1,1)</f>
        <v/>
      </c>
      <c r="B243" t="inlineStr">
        <is>
          <t>Firebird Foundation for Anthropological Research</t>
        </is>
      </c>
      <c r="C243" t="inlineStr">
        <is>
          <t>01-0524375</t>
        </is>
      </c>
      <c r="D243" t="inlineStr">
        <is>
          <t>Maine</t>
        </is>
      </c>
      <c r="E243" t="inlineStr">
        <is>
          <t>ME</t>
        </is>
      </c>
      <c r="F243" t="n">
        <v>2024</v>
      </c>
      <c r="G243" t="n">
        <v>1</v>
      </c>
      <c r="H243" s="13" t="n">
        <v>1125846</v>
      </c>
      <c r="I243" s="12" t="n">
        <v>46</v>
      </c>
      <c r="J243" s="13" t="n">
        <v>8940</v>
      </c>
      <c r="K243" s="13">
        <f>IFERROR($H243/$I243,"")</f>
        <v/>
      </c>
      <c r="L243" s="13" t="n">
        <v>333333</v>
      </c>
      <c r="M243" t="inlineStr">
        <is>
          <t>VT, Camperdown, MA</t>
        </is>
      </c>
      <c r="N243" t="inlineStr">
        <is>
          <t>Yes</t>
        </is>
      </c>
      <c r="O243" t="inlineStr">
        <is>
          <t>Not stated</t>
        </is>
      </c>
      <c r="P243" s="9" t="inlineStr">
        <is>
          <t>https://www.firebirdfellowships.org/</t>
        </is>
      </c>
      <c r="Q243" s="9" t="inlineStr">
        <is>
          <t>https://grantcue.com/foundations/firebird-foundation-for-anthropological-research-010524375</t>
        </is>
      </c>
    </row>
    <row r="244">
      <c r="A244">
        <f>IF($E244=$E243,$A243+1,1)</f>
        <v/>
      </c>
      <c r="B244" t="inlineStr">
        <is>
          <t>GLORIA C MACKENZIE FOUNDATION INC</t>
        </is>
      </c>
      <c r="C244" t="inlineStr">
        <is>
          <t>46-3375435</t>
        </is>
      </c>
      <c r="D244" t="inlineStr">
        <is>
          <t>Maine</t>
        </is>
      </c>
      <c r="E244" t="inlineStr">
        <is>
          <t>ME</t>
        </is>
      </c>
      <c r="F244" t="n">
        <v>2024</v>
      </c>
      <c r="G244" t="n">
        <v>1</v>
      </c>
      <c r="H244" s="13" t="n">
        <v>1123988</v>
      </c>
      <c r="I244" s="12" t="n">
        <v>29</v>
      </c>
      <c r="J244" s="13" t="n">
        <v>30000</v>
      </c>
      <c r="K244" s="13">
        <f>IFERROR($H244/$I244,"")</f>
        <v/>
      </c>
      <c r="L244" s="13" t="n">
        <v>165000</v>
      </c>
      <c r="N244" t="inlineStr">
        <is>
          <t>Yes</t>
        </is>
      </c>
      <c r="O244" t="inlineStr">
        <is>
          <t>Yes</t>
        </is>
      </c>
      <c r="P244" s="9" t="inlineStr">
        <is>
          <t>https://www.gloriamackenziefoundation.com/</t>
        </is>
      </c>
      <c r="Q244" s="9" t="inlineStr">
        <is>
          <t>https://grantcue.com/foundations/gloria-c-mackenzie-foundation-inc-463375435</t>
        </is>
      </c>
    </row>
    <row r="245">
      <c r="A245">
        <f>IF($E245=$E244,$A244+1,1)</f>
        <v/>
      </c>
      <c r="B245" t="inlineStr">
        <is>
          <t>Franklin Savings Bank Community Development Foundation</t>
        </is>
      </c>
      <c r="C245" t="inlineStr">
        <is>
          <t>31-1719226</t>
        </is>
      </c>
      <c r="D245" t="inlineStr">
        <is>
          <t>Maine</t>
        </is>
      </c>
      <c r="E245" t="inlineStr">
        <is>
          <t>ME</t>
        </is>
      </c>
      <c r="F245" t="n">
        <v>2025</v>
      </c>
      <c r="G245" t="n">
        <v>2</v>
      </c>
      <c r="H245" s="13" t="n">
        <v>1112870</v>
      </c>
      <c r="I245" s="12" t="n">
        <v>317</v>
      </c>
      <c r="J245" s="13" t="n">
        <v>2000</v>
      </c>
      <c r="K245" s="13">
        <f>IFERROR($H245/$I245,"")</f>
        <v/>
      </c>
      <c r="L245" s="13" t="n">
        <v>153000</v>
      </c>
      <c r="M245" t="inlineStr">
        <is>
          <t>MA, VA, NY</t>
        </is>
      </c>
      <c r="N245" t="inlineStr">
        <is>
          <t>Yes</t>
        </is>
      </c>
      <c r="O245" t="inlineStr">
        <is>
          <t>Yes</t>
        </is>
      </c>
      <c r="P245" s="9" t="inlineStr">
        <is>
          <t>https://www.franklinsavings.bank/</t>
        </is>
      </c>
      <c r="Q245" s="9" t="inlineStr">
        <is>
          <t>https://grantcue.com/foundations/franklin-savings-bank-community-development-foundation-311719226</t>
        </is>
      </c>
    </row>
    <row r="246">
      <c r="A246">
        <f>IF($E246=$E245,$A245+1,1)</f>
        <v/>
      </c>
      <c r="B246" t="inlineStr">
        <is>
          <t>CAIN FAMILY 2022 CHARITABLE TRUST</t>
        </is>
      </c>
      <c r="C246" t="inlineStr">
        <is>
          <t>92-1406293</t>
        </is>
      </c>
      <c r="D246" t="inlineStr">
        <is>
          <t>Maine</t>
        </is>
      </c>
      <c r="E246" t="inlineStr">
        <is>
          <t>ME</t>
        </is>
      </c>
      <c r="F246" t="n">
        <v>2025</v>
      </c>
      <c r="G246" t="n">
        <v>2</v>
      </c>
      <c r="H246" s="13" t="n">
        <v>1090500</v>
      </c>
      <c r="I246" s="12" t="n">
        <v>6</v>
      </c>
      <c r="J246" s="13" t="n">
        <v>43000</v>
      </c>
      <c r="K246" s="13">
        <f>IFERROR($H246/$I246,"")</f>
        <v/>
      </c>
      <c r="L246" s="13" t="n">
        <v>905000</v>
      </c>
      <c r="N246" t="inlineStr">
        <is>
          <t>No</t>
        </is>
      </c>
      <c r="O246" t="inlineStr">
        <is>
          <t>Not stated</t>
        </is>
      </c>
      <c r="Q246" s="9" t="inlineStr">
        <is>
          <t>https://grantcue.com/foundations/cain-family-2022-charitable-trust-921406293</t>
        </is>
      </c>
    </row>
    <row r="247">
      <c r="A247">
        <f>IF($E247=$E246,$A246+1,1)</f>
        <v/>
      </c>
      <c r="B247" t="inlineStr">
        <is>
          <t>QUIMBY FAMILY FOUNDATION</t>
        </is>
      </c>
      <c r="C247" t="inlineStr">
        <is>
          <t>20-0041017</t>
        </is>
      </c>
      <c r="D247" t="inlineStr">
        <is>
          <t>Maine</t>
        </is>
      </c>
      <c r="E247" t="inlineStr">
        <is>
          <t>ME</t>
        </is>
      </c>
      <c r="F247" t="n">
        <v>2024</v>
      </c>
      <c r="G247" t="n">
        <v>1</v>
      </c>
      <c r="H247" s="13" t="n">
        <v>1086000</v>
      </c>
      <c r="I247" s="12" t="n">
        <v>97</v>
      </c>
      <c r="J247" s="13" t="n">
        <v>10000</v>
      </c>
      <c r="K247" s="13">
        <f>IFERROR($H247/$I247,"")</f>
        <v/>
      </c>
      <c r="L247" s="13" t="n">
        <v>45000</v>
      </c>
      <c r="M247" t="inlineStr">
        <is>
          <t>MA, NH, VT</t>
        </is>
      </c>
      <c r="N247" t="inlineStr">
        <is>
          <t>Yes</t>
        </is>
      </c>
      <c r="O247" t="inlineStr">
        <is>
          <t>Yes</t>
        </is>
      </c>
      <c r="P247" s="9" t="inlineStr">
        <is>
          <t>https://www.quimbyfamilyfoundation.org/</t>
        </is>
      </c>
      <c r="Q247" s="9" t="inlineStr">
        <is>
          <t>https://grantcue.com/foundations/quimby-family-foundation-200041017</t>
        </is>
      </c>
    </row>
    <row r="248">
      <c r="A248">
        <f>IF($E248=$E247,$A247+1,1)</f>
        <v/>
      </c>
      <c r="B248" t="inlineStr">
        <is>
          <t>FISHER CHARITABLE FOUNDATION</t>
        </is>
      </c>
      <c r="C248" t="inlineStr">
        <is>
          <t>01-0512082</t>
        </is>
      </c>
      <c r="D248" t="inlineStr">
        <is>
          <t>Maine</t>
        </is>
      </c>
      <c r="E248" t="inlineStr">
        <is>
          <t>ME</t>
        </is>
      </c>
      <c r="F248" t="n">
        <v>2025</v>
      </c>
      <c r="G248" t="n">
        <v>2</v>
      </c>
      <c r="H248" s="13" t="n">
        <v>1081733</v>
      </c>
      <c r="I248" s="12" t="n">
        <v>216</v>
      </c>
      <c r="J248" s="13" t="n">
        <v>5000</v>
      </c>
      <c r="K248" s="13">
        <f>IFERROR($H248/$I248,"")</f>
        <v/>
      </c>
      <c r="L248" s="13" t="n">
        <v>25000</v>
      </c>
      <c r="M248" t="inlineStr">
        <is>
          <t>GA, CT, MA</t>
        </is>
      </c>
      <c r="N248" t="inlineStr">
        <is>
          <t>Yes</t>
        </is>
      </c>
      <c r="O248" t="inlineStr">
        <is>
          <t>Yes</t>
        </is>
      </c>
      <c r="Q248" s="9" t="inlineStr">
        <is>
          <t>https://grantcue.com/foundations/fisher-charitable-foundation-010512082</t>
        </is>
      </c>
    </row>
    <row r="249">
      <c r="A249">
        <f>IF($E249=$E248,$A248+1,1)</f>
        <v/>
      </c>
      <c r="B249" t="inlineStr">
        <is>
          <t>THE FERLAND FAMILY FOUNDATION INC</t>
        </is>
      </c>
      <c r="C249" t="inlineStr">
        <is>
          <t>46-3494771</t>
        </is>
      </c>
      <c r="D249" t="inlineStr">
        <is>
          <t>Maine</t>
        </is>
      </c>
      <c r="E249" t="inlineStr">
        <is>
          <t>ME</t>
        </is>
      </c>
      <c r="F249" t="n">
        <v>2025</v>
      </c>
      <c r="G249" t="n">
        <v>2</v>
      </c>
      <c r="H249" s="13" t="n">
        <v>1073750</v>
      </c>
      <c r="I249" s="12" t="n">
        <v>21</v>
      </c>
      <c r="J249" s="13" t="n">
        <v>2500</v>
      </c>
      <c r="K249" s="13">
        <f>IFERROR($H249/$I249,"")</f>
        <v/>
      </c>
      <c r="L249" s="13" t="n">
        <v>1000000</v>
      </c>
      <c r="M249" t="inlineStr">
        <is>
          <t>FL, MN, GA</t>
        </is>
      </c>
      <c r="N249" t="inlineStr">
        <is>
          <t>No</t>
        </is>
      </c>
      <c r="O249" t="inlineStr">
        <is>
          <t>Not stated</t>
        </is>
      </c>
      <c r="Q249" s="9" t="inlineStr">
        <is>
          <t>https://grantcue.com/foundations/the-ferland-family-foundation-inc-463494771</t>
        </is>
      </c>
    </row>
    <row r="250">
      <c r="A250">
        <f>IF($E250=$E249,$A249+1,1)</f>
        <v/>
      </c>
      <c r="B250" t="inlineStr">
        <is>
          <t>The Sukeforth Family Foundation</t>
        </is>
      </c>
      <c r="C250" t="inlineStr">
        <is>
          <t>01-6148895</t>
        </is>
      </c>
      <c r="D250" t="inlineStr">
        <is>
          <t>Maine</t>
        </is>
      </c>
      <c r="E250" t="inlineStr">
        <is>
          <t>ME</t>
        </is>
      </c>
      <c r="F250" t="n">
        <v>2025</v>
      </c>
      <c r="G250" t="n">
        <v>2</v>
      </c>
      <c r="H250" s="13" t="n">
        <v>1026000</v>
      </c>
      <c r="I250" s="12" t="n">
        <v>74</v>
      </c>
      <c r="J250" s="13" t="n">
        <v>5000</v>
      </c>
      <c r="K250" s="13">
        <f>IFERROR($H250/$I250,"")</f>
        <v/>
      </c>
      <c r="L250" s="13" t="n">
        <v>75000</v>
      </c>
      <c r="M250" t="inlineStr">
        <is>
          <t>NY, MA, FL</t>
        </is>
      </c>
      <c r="N250" t="inlineStr">
        <is>
          <t>No</t>
        </is>
      </c>
      <c r="O250" t="inlineStr">
        <is>
          <t>Not stated</t>
        </is>
      </c>
      <c r="Q250" s="9" t="inlineStr">
        <is>
          <t>https://grantcue.com/foundations/the-sukeforth-family-foundation-016148895</t>
        </is>
      </c>
    </row>
    <row r="251">
      <c r="A251">
        <f>IF($E251=$E250,$A250+1,1)</f>
        <v/>
      </c>
      <c r="B251" t="inlineStr">
        <is>
          <t>HELEN AND GEORGE LADD CHARITABLE 0720995 CHARITABLE CORPORATION #0720995</t>
        </is>
      </c>
      <c r="C251" t="inlineStr">
        <is>
          <t>04-2767890</t>
        </is>
      </c>
      <c r="D251" t="inlineStr">
        <is>
          <t>Maine</t>
        </is>
      </c>
      <c r="E251" t="inlineStr">
        <is>
          <t>ME</t>
        </is>
      </c>
      <c r="F251" t="n">
        <v>2025</v>
      </c>
      <c r="G251" t="n">
        <v>2</v>
      </c>
      <c r="H251" s="13" t="n">
        <v>1009980</v>
      </c>
      <c r="I251" s="12" t="n">
        <v>101</v>
      </c>
      <c r="J251" s="13" t="n">
        <v>5000</v>
      </c>
      <c r="K251" s="13">
        <f>IFERROR($H251/$I251,"")</f>
        <v/>
      </c>
      <c r="L251" s="13" t="n">
        <v>106670</v>
      </c>
      <c r="M251" t="inlineStr">
        <is>
          <t>NY, NH, MA</t>
        </is>
      </c>
      <c r="N251" t="inlineStr">
        <is>
          <t>No</t>
        </is>
      </c>
      <c r="O251" t="inlineStr">
        <is>
          <t>Not stated</t>
        </is>
      </c>
      <c r="Q251" s="9" t="inlineStr">
        <is>
          <t>https://grantcue.com/foundations/helen-and-george-ladd-charitable-0720995-charitable-corporation-0720995-042767890</t>
        </is>
      </c>
    </row>
    <row r="252">
      <c r="A252">
        <f>IF($E252=$E251,$A251+1,1)</f>
        <v/>
      </c>
      <c r="B252" t="inlineStr">
        <is>
          <t>GATES FOUNDATION</t>
        </is>
      </c>
      <c r="C252" t="inlineStr">
        <is>
          <t>56-2618866</t>
        </is>
      </c>
      <c r="D252" t="inlineStr">
        <is>
          <t>Massachusetts</t>
        </is>
      </c>
      <c r="E252" t="inlineStr">
        <is>
          <t>MA</t>
        </is>
      </c>
      <c r="F252" t="n">
        <v>2024</v>
      </c>
      <c r="G252" t="n">
        <v>1</v>
      </c>
      <c r="H252" s="13" t="n">
        <v>6311161824</v>
      </c>
      <c r="I252" s="12" t="n">
        <v>4974</v>
      </c>
      <c r="J252" s="13" t="n">
        <v>500000</v>
      </c>
      <c r="K252" s="13">
        <f>IFERROR($H252/$I252,"")</f>
        <v/>
      </c>
      <c r="L252" s="13" t="n">
        <v>350500000</v>
      </c>
      <c r="M252" t="inlineStr">
        <is>
          <t>NY, DC, WA</t>
        </is>
      </c>
      <c r="N252" t="inlineStr">
        <is>
          <t>Yes</t>
        </is>
      </c>
      <c r="O252" t="inlineStr">
        <is>
          <t>Not stated</t>
        </is>
      </c>
      <c r="P252" s="9" t="inlineStr">
        <is>
          <t>https://www.gatesfoundation.org/</t>
        </is>
      </c>
      <c r="Q252" s="9" t="inlineStr">
        <is>
          <t>https://grantcue.com/foundations/gates-foundation-562618866</t>
        </is>
      </c>
    </row>
    <row r="253">
      <c r="A253">
        <f>IF($E253=$E252,$A252+1,1)</f>
        <v/>
      </c>
      <c r="B253" t="inlineStr">
        <is>
          <t>THE LEONA M AND HARRY B HELMSLEY CHARITABLE TRUST</t>
        </is>
      </c>
      <c r="C253" t="inlineStr">
        <is>
          <t>13-7184401</t>
        </is>
      </c>
      <c r="D253" t="inlineStr">
        <is>
          <t>Massachusetts</t>
        </is>
      </c>
      <c r="E253" t="inlineStr">
        <is>
          <t>MA</t>
        </is>
      </c>
      <c r="F253" t="n">
        <v>2024</v>
      </c>
      <c r="G253" t="n">
        <v>2</v>
      </c>
      <c r="H253" s="13" t="n">
        <v>886599828</v>
      </c>
      <c r="I253" s="12" t="n">
        <v>1164</v>
      </c>
      <c r="J253" s="13" t="n">
        <v>403428.5</v>
      </c>
      <c r="K253" s="13">
        <f>IFERROR($H253/$I253,"")</f>
        <v/>
      </c>
      <c r="L253" s="13" t="n">
        <v>9013397</v>
      </c>
      <c r="M253" t="inlineStr">
        <is>
          <t>NY, CA, TX</t>
        </is>
      </c>
      <c r="N253" t="inlineStr">
        <is>
          <t>No</t>
        </is>
      </c>
      <c r="O253" t="inlineStr">
        <is>
          <t>Not stated</t>
        </is>
      </c>
      <c r="Q253" s="9" t="inlineStr">
        <is>
          <t>https://grantcue.com/foundations/the-leona-m-and-harry-b-helmsley-charitable-trust-137184401</t>
        </is>
      </c>
    </row>
    <row r="254">
      <c r="A254">
        <f>IF($E254=$E253,$A253+1,1)</f>
        <v/>
      </c>
      <c r="B254" t="inlineStr">
        <is>
          <t>THE ERIC AND WENDY SCHMIDT FUND FOR STRATEGIC INNOVATION</t>
        </is>
      </c>
      <c r="C254" t="inlineStr">
        <is>
          <t>46-3460261</t>
        </is>
      </c>
      <c r="D254" t="inlineStr">
        <is>
          <t>Massachusetts</t>
        </is>
      </c>
      <c r="E254" t="inlineStr">
        <is>
          <t>MA</t>
        </is>
      </c>
      <c r="F254" t="n">
        <v>2024</v>
      </c>
      <c r="G254" t="n">
        <v>1</v>
      </c>
      <c r="H254" s="13" t="n">
        <v>244068458</v>
      </c>
      <c r="I254" s="12" t="n">
        <v>379</v>
      </c>
      <c r="J254" s="13" t="n">
        <v>100000</v>
      </c>
      <c r="K254" s="13">
        <f>IFERROR($H254/$I254,"")</f>
        <v/>
      </c>
      <c r="L254" s="13" t="n">
        <v>12500000</v>
      </c>
      <c r="M254" t="inlineStr">
        <is>
          <t>ENGLAND, CA, NY</t>
        </is>
      </c>
      <c r="N254" t="inlineStr">
        <is>
          <t>No</t>
        </is>
      </c>
      <c r="O254" t="inlineStr">
        <is>
          <t>Not stated</t>
        </is>
      </c>
      <c r="Q254" s="9" t="inlineStr">
        <is>
          <t>https://grantcue.com/foundations/the-eric-and-wendy-schmidt-fund-for-strategic-innovation-463460261</t>
        </is>
      </c>
    </row>
    <row r="255">
      <c r="A255">
        <f>IF($E255=$E254,$A254+1,1)</f>
        <v/>
      </c>
      <c r="B255" t="inlineStr">
        <is>
          <t>FIDELITY FOUNDATION</t>
        </is>
      </c>
      <c r="C255" t="inlineStr">
        <is>
          <t>04-6131201</t>
        </is>
      </c>
      <c r="D255" t="inlineStr">
        <is>
          <t>Massachusetts</t>
        </is>
      </c>
      <c r="E255" t="inlineStr">
        <is>
          <t>MA</t>
        </is>
      </c>
      <c r="F255" t="n">
        <v>2024</v>
      </c>
      <c r="G255" t="n">
        <v>1</v>
      </c>
      <c r="H255" s="13" t="n">
        <v>156206272</v>
      </c>
      <c r="I255" s="12" t="n">
        <v>4430</v>
      </c>
      <c r="J255" s="13" t="n">
        <v>400</v>
      </c>
      <c r="K255" s="13">
        <f>IFERROR($H255/$I255,"")</f>
        <v/>
      </c>
      <c r="L255" s="13" t="n">
        <v>10000000</v>
      </c>
      <c r="M255" t="inlineStr">
        <is>
          <t>NY, TX, NC</t>
        </is>
      </c>
      <c r="N255" t="inlineStr">
        <is>
          <t>Yes</t>
        </is>
      </c>
      <c r="O255" t="inlineStr">
        <is>
          <t>Not stated</t>
        </is>
      </c>
      <c r="P255" s="9" t="inlineStr">
        <is>
          <t>https://fidelityfoundation.org/</t>
        </is>
      </c>
      <c r="Q255" s="9" t="inlineStr">
        <is>
          <t>https://grantcue.com/foundations/fidelity-foundation-046131201</t>
        </is>
      </c>
    </row>
    <row r="256">
      <c r="A256">
        <f>IF($E256=$E255,$A255+1,1)</f>
        <v/>
      </c>
      <c r="B256" t="inlineStr">
        <is>
          <t>BARR FOUNDATION</t>
        </is>
      </c>
      <c r="C256" t="inlineStr">
        <is>
          <t>04-6579815</t>
        </is>
      </c>
      <c r="D256" t="inlineStr">
        <is>
          <t>Massachusetts</t>
        </is>
      </c>
      <c r="E256" t="inlineStr">
        <is>
          <t>MA</t>
        </is>
      </c>
      <c r="F256" t="n">
        <v>2024</v>
      </c>
      <c r="G256" t="n">
        <v>1</v>
      </c>
      <c r="H256" s="13" t="n">
        <v>123235702</v>
      </c>
      <c r="I256" s="12" t="n">
        <v>903</v>
      </c>
      <c r="J256" s="13" t="n">
        <v>80000</v>
      </c>
      <c r="K256" s="13">
        <f>IFERROR($H256/$I256,"")</f>
        <v/>
      </c>
      <c r="L256" s="13" t="n">
        <v>3275000</v>
      </c>
      <c r="M256" t="inlineStr">
        <is>
          <t>NY, CA, DC</t>
        </is>
      </c>
      <c r="N256" t="inlineStr">
        <is>
          <t>No</t>
        </is>
      </c>
      <c r="O256" t="inlineStr">
        <is>
          <t>Not stated</t>
        </is>
      </c>
      <c r="Q256" s="9" t="inlineStr">
        <is>
          <t>https://grantcue.com/foundations/barr-foundation-046579815</t>
        </is>
      </c>
    </row>
    <row r="257">
      <c r="A257">
        <f>IF($E257=$E256,$A256+1,1)</f>
        <v/>
      </c>
      <c r="B257" t="inlineStr">
        <is>
          <t>LIBERTY MUTUAL FOUNDATION INC</t>
        </is>
      </c>
      <c r="C257" t="inlineStr">
        <is>
          <t>14-1893520</t>
        </is>
      </c>
      <c r="D257" t="inlineStr">
        <is>
          <t>Massachusetts</t>
        </is>
      </c>
      <c r="E257" t="inlineStr">
        <is>
          <t>MA</t>
        </is>
      </c>
      <c r="F257" t="n">
        <v>2024</v>
      </c>
      <c r="G257" t="n">
        <v>2</v>
      </c>
      <c r="H257" s="13" t="n">
        <v>102819191</v>
      </c>
      <c r="I257" s="12" t="n">
        <v>1433</v>
      </c>
      <c r="J257" s="13" t="n">
        <v>35000</v>
      </c>
      <c r="K257" s="13">
        <f>IFERROR($H257/$I257,"")</f>
        <v/>
      </c>
      <c r="L257" s="13" t="n">
        <v>11031237</v>
      </c>
      <c r="M257" t="inlineStr">
        <is>
          <t>DE, WA, TX</t>
        </is>
      </c>
      <c r="N257" t="inlineStr">
        <is>
          <t>Yes</t>
        </is>
      </c>
      <c r="O257" t="inlineStr">
        <is>
          <t>Yes</t>
        </is>
      </c>
      <c r="P257" s="9" t="inlineStr">
        <is>
          <t>https://www.libertymutualfoundation.org/</t>
        </is>
      </c>
      <c r="Q257" s="9" t="inlineStr">
        <is>
          <t>https://grantcue.com/foundations/liberty-mutual-foundation-inc-141893520</t>
        </is>
      </c>
    </row>
    <row r="258">
      <c r="A258">
        <f>IF($E258=$E257,$A257+1,1)</f>
        <v/>
      </c>
      <c r="B258" t="inlineStr">
        <is>
          <t>THE STANTON FOUNDATION</t>
        </is>
      </c>
      <c r="C258" t="inlineStr">
        <is>
          <t>13-3598005</t>
        </is>
      </c>
      <c r="D258" t="inlineStr">
        <is>
          <t>Massachusetts</t>
        </is>
      </c>
      <c r="E258" t="inlineStr">
        <is>
          <t>MA</t>
        </is>
      </c>
      <c r="F258" t="n">
        <v>2025</v>
      </c>
      <c r="G258" t="n">
        <v>2</v>
      </c>
      <c r="H258" s="13" t="n">
        <v>98432409</v>
      </c>
      <c r="I258" s="12" t="n">
        <v>242</v>
      </c>
      <c r="J258" s="13" t="n">
        <v>49514</v>
      </c>
      <c r="K258" s="13">
        <f>IFERROR($H258/$I258,"")</f>
        <v/>
      </c>
      <c r="L258" s="13" t="n">
        <v>19800000</v>
      </c>
      <c r="M258" t="inlineStr">
        <is>
          <t>NH, GA, OH</t>
        </is>
      </c>
      <c r="N258" t="inlineStr">
        <is>
          <t>No</t>
        </is>
      </c>
      <c r="O258" t="inlineStr">
        <is>
          <t>Not stated</t>
        </is>
      </c>
      <c r="Q258" s="9" t="inlineStr">
        <is>
          <t>https://grantcue.com/foundations/the-stanton-foundation-c-o-hemenway-and-barnes-llp-133598005</t>
        </is>
      </c>
    </row>
    <row r="259">
      <c r="A259">
        <f>IF($E259=$E258,$A258+1,1)</f>
        <v/>
      </c>
      <c r="B259" t="inlineStr">
        <is>
          <t>SUSQUEHANNA FOUNDATION</t>
        </is>
      </c>
      <c r="C259" t="inlineStr">
        <is>
          <t>23-2732477</t>
        </is>
      </c>
      <c r="D259" t="inlineStr">
        <is>
          <t>Massachusetts</t>
        </is>
      </c>
      <c r="E259" t="inlineStr">
        <is>
          <t>MA</t>
        </is>
      </c>
      <c r="F259" t="n">
        <v>2025</v>
      </c>
      <c r="G259" t="n">
        <v>2</v>
      </c>
      <c r="H259" s="13" t="n">
        <v>90372838</v>
      </c>
      <c r="I259" s="12" t="n">
        <v>46</v>
      </c>
      <c r="J259" s="13" t="n">
        <v>72500</v>
      </c>
      <c r="K259" s="13">
        <f>IFERROR($H259/$I259,"")</f>
        <v/>
      </c>
      <c r="L259" s="13" t="n">
        <v>63428266</v>
      </c>
      <c r="M259" t="inlineStr">
        <is>
          <t>RI, DC, PA</t>
        </is>
      </c>
      <c r="N259" t="inlineStr">
        <is>
          <t>No</t>
        </is>
      </c>
      <c r="O259" t="inlineStr">
        <is>
          <t>Not stated</t>
        </is>
      </c>
      <c r="Q259" s="9" t="inlineStr">
        <is>
          <t>https://grantcue.com/foundations/susquehanna-foundation-232732477</t>
        </is>
      </c>
    </row>
    <row r="260">
      <c r="A260">
        <f>IF($E260=$E259,$A259+1,1)</f>
        <v/>
      </c>
      <c r="B260" t="inlineStr">
        <is>
          <t>The Klarman Family Foundation</t>
        </is>
      </c>
      <c r="C260" t="inlineStr">
        <is>
          <t>04-3105768</t>
        </is>
      </c>
      <c r="D260" t="inlineStr">
        <is>
          <t>Massachusetts</t>
        </is>
      </c>
      <c r="E260" t="inlineStr">
        <is>
          <t>MA</t>
        </is>
      </c>
      <c r="F260" t="n">
        <v>2024</v>
      </c>
      <c r="G260" t="n">
        <v>1</v>
      </c>
      <c r="H260" s="13" t="n">
        <v>82184561</v>
      </c>
      <c r="I260" s="12" t="n">
        <v>260</v>
      </c>
      <c r="J260" s="13" t="n">
        <v>100000</v>
      </c>
      <c r="K260" s="13">
        <f>IFERROR($H260/$I260,"")</f>
        <v/>
      </c>
      <c r="L260" s="13" t="n">
        <v>5000000</v>
      </c>
      <c r="M260" t="inlineStr">
        <is>
          <t>DC, CA, NY</t>
        </is>
      </c>
      <c r="N260" t="inlineStr">
        <is>
          <t>Yes</t>
        </is>
      </c>
      <c r="O260" t="inlineStr">
        <is>
          <t>Yes</t>
        </is>
      </c>
      <c r="P260" s="9" t="inlineStr">
        <is>
          <t>https://www.klarmanfoundation.org/</t>
        </is>
      </c>
      <c r="Q260" s="9" t="inlineStr">
        <is>
          <t>https://grantcue.com/foundations/the-klarman-family-foundation-043105768</t>
        </is>
      </c>
    </row>
    <row r="261">
      <c r="A261">
        <f>IF($E261=$E260,$A260+1,1)</f>
        <v/>
      </c>
      <c r="B261" t="inlineStr">
        <is>
          <t>STEPHEN A SCHWARZMAN FOUNDATION</t>
        </is>
      </c>
      <c r="C261" t="inlineStr">
        <is>
          <t>47-4634539</t>
        </is>
      </c>
      <c r="D261" t="inlineStr">
        <is>
          <t>Massachusetts</t>
        </is>
      </c>
      <c r="E261" t="inlineStr">
        <is>
          <t>MA</t>
        </is>
      </c>
      <c r="F261" t="n">
        <v>2024</v>
      </c>
      <c r="G261" t="n">
        <v>1</v>
      </c>
      <c r="H261" s="13" t="n">
        <v>76054235</v>
      </c>
      <c r="I261" s="12" t="n">
        <v>18</v>
      </c>
      <c r="J261" s="13" t="n">
        <v>1224044</v>
      </c>
      <c r="K261" s="13">
        <f>IFERROR($H261/$I261,"")</f>
        <v/>
      </c>
      <c r="L261" s="13" t="n">
        <v>25585153</v>
      </c>
      <c r="M261" t="inlineStr">
        <is>
          <t>NY, OH, FL</t>
        </is>
      </c>
      <c r="N261" t="inlineStr">
        <is>
          <t>No</t>
        </is>
      </c>
      <c r="O261" t="inlineStr">
        <is>
          <t>Not stated</t>
        </is>
      </c>
      <c r="Q261" s="9" t="inlineStr">
        <is>
          <t>https://grantcue.com/foundations/stephen-a-schwarzman-foundation-474634539</t>
        </is>
      </c>
    </row>
    <row r="262">
      <c r="A262">
        <f>IF($E262=$E261,$A261+1,1)</f>
        <v/>
      </c>
      <c r="B262" t="inlineStr">
        <is>
          <t>STANLEY FAMILY FOUNDATION</t>
        </is>
      </c>
      <c r="C262" t="inlineStr">
        <is>
          <t>06-1157888</t>
        </is>
      </c>
      <c r="D262" t="inlineStr">
        <is>
          <t>Massachusetts</t>
        </is>
      </c>
      <c r="E262" t="inlineStr">
        <is>
          <t>MA</t>
        </is>
      </c>
      <c r="F262" t="n">
        <v>2024</v>
      </c>
      <c r="G262" t="n">
        <v>1</v>
      </c>
      <c r="H262" s="13" t="n">
        <v>60800000</v>
      </c>
      <c r="I262" s="12" t="n">
        <v>19</v>
      </c>
      <c r="J262" s="13" t="n">
        <v>10000</v>
      </c>
      <c r="K262" s="13">
        <f>IFERROR($H262/$I262,"")</f>
        <v/>
      </c>
      <c r="L262" s="13" t="n">
        <v>60000000</v>
      </c>
      <c r="M262" t="inlineStr">
        <is>
          <t>VA, PA, CT</t>
        </is>
      </c>
      <c r="N262" t="inlineStr">
        <is>
          <t>No</t>
        </is>
      </c>
      <c r="O262" t="inlineStr">
        <is>
          <t>Not stated</t>
        </is>
      </c>
      <c r="Q262" s="9" t="inlineStr">
        <is>
          <t>https://grantcue.com/foundations/stanley-family-foundation-061157888</t>
        </is>
      </c>
    </row>
    <row r="263">
      <c r="A263">
        <f>IF($E263=$E262,$A262+1,1)</f>
        <v/>
      </c>
      <c r="B263" t="inlineStr">
        <is>
          <t>MATHWORKS FOUNDATION INC</t>
        </is>
      </c>
      <c r="C263" t="inlineStr">
        <is>
          <t>83-1665375</t>
        </is>
      </c>
      <c r="D263" t="inlineStr">
        <is>
          <t>Massachusetts</t>
        </is>
      </c>
      <c r="E263" t="inlineStr">
        <is>
          <t>MA</t>
        </is>
      </c>
      <c r="F263" t="n">
        <v>2025</v>
      </c>
      <c r="G263" t="n">
        <v>2</v>
      </c>
      <c r="H263" s="13" t="n">
        <v>58563700</v>
      </c>
      <c r="I263" s="12" t="n">
        <v>20</v>
      </c>
      <c r="J263" s="13" t="n">
        <v>400000</v>
      </c>
      <c r="K263" s="13">
        <f>IFERROR($H263/$I263,"")</f>
        <v/>
      </c>
      <c r="L263" s="13" t="n">
        <v>20000000</v>
      </c>
      <c r="M263" t="inlineStr">
        <is>
          <t>GA, CA, NE</t>
        </is>
      </c>
      <c r="N263" t="inlineStr">
        <is>
          <t>No</t>
        </is>
      </c>
      <c r="O263" t="inlineStr">
        <is>
          <t>Not stated</t>
        </is>
      </c>
      <c r="Q263" s="9" t="inlineStr">
        <is>
          <t>https://grantcue.com/foundations/mathworks-foundation-inc-831665375</t>
        </is>
      </c>
    </row>
    <row r="264">
      <c r="A264">
        <f>IF($E264=$E263,$A263+1,1)</f>
        <v/>
      </c>
      <c r="B264" t="inlineStr">
        <is>
          <t>ONE8 FOUNDATION</t>
        </is>
      </c>
      <c r="C264" t="inlineStr">
        <is>
          <t>04-6836735</t>
        </is>
      </c>
      <c r="D264" t="inlineStr">
        <is>
          <t>Massachusetts</t>
        </is>
      </c>
      <c r="E264" t="inlineStr">
        <is>
          <t>MA</t>
        </is>
      </c>
      <c r="F264" t="n">
        <v>2024</v>
      </c>
      <c r="G264" t="n">
        <v>1</v>
      </c>
      <c r="H264" s="13" t="n">
        <v>48759198</v>
      </c>
      <c r="I264" s="12" t="n">
        <v>188</v>
      </c>
      <c r="J264" s="13" t="n">
        <v>50000</v>
      </c>
      <c r="K264" s="13">
        <f>IFERROR($H264/$I264,"")</f>
        <v/>
      </c>
      <c r="L264" s="13" t="n">
        <v>3000000</v>
      </c>
      <c r="M264" t="inlineStr">
        <is>
          <t>NY, CA, DC</t>
        </is>
      </c>
      <c r="N264" t="inlineStr">
        <is>
          <t>No</t>
        </is>
      </c>
      <c r="O264" t="inlineStr">
        <is>
          <t>Not stated</t>
        </is>
      </c>
      <c r="Q264" s="9" t="inlineStr">
        <is>
          <t>https://grantcue.com/foundations/one8-foundation-046836735</t>
        </is>
      </c>
    </row>
    <row r="265">
      <c r="A265">
        <f>IF($E265=$E264,$A264+1,1)</f>
        <v/>
      </c>
      <c r="B265" t="inlineStr">
        <is>
          <t>LUNDER FOUNDATION</t>
        </is>
      </c>
      <c r="C265" t="inlineStr">
        <is>
          <t>01-0437556</t>
        </is>
      </c>
      <c r="D265" t="inlineStr">
        <is>
          <t>Massachusetts</t>
        </is>
      </c>
      <c r="E265" t="inlineStr">
        <is>
          <t>MA</t>
        </is>
      </c>
      <c r="F265" t="n">
        <v>2025</v>
      </c>
      <c r="G265" t="n">
        <v>2</v>
      </c>
      <c r="H265" s="13" t="n">
        <v>46200038</v>
      </c>
      <c r="I265" s="12" t="n">
        <v>301</v>
      </c>
      <c r="J265" s="13" t="n">
        <v>1200</v>
      </c>
      <c r="K265" s="13">
        <f>IFERROR($H265/$I265,"")</f>
        <v/>
      </c>
      <c r="L265" s="13" t="n">
        <v>4826495</v>
      </c>
      <c r="M265" t="inlineStr">
        <is>
          <t>ME, FL, NY</t>
        </is>
      </c>
      <c r="N265" t="inlineStr">
        <is>
          <t>Yes</t>
        </is>
      </c>
      <c r="O265" t="inlineStr">
        <is>
          <t>Not stated</t>
        </is>
      </c>
      <c r="Q265" s="9" t="inlineStr">
        <is>
          <t>https://grantcue.com/foundations/lunder-foundation-c-o-kenilworth-inc-010437556</t>
        </is>
      </c>
    </row>
    <row r="266">
      <c r="A266">
        <f>IF($E266=$E265,$A265+1,1)</f>
        <v/>
      </c>
      <c r="B266" t="inlineStr">
        <is>
          <t>THE SPRING FOUNDATION INC</t>
        </is>
      </c>
      <c r="C266" t="inlineStr">
        <is>
          <t>27-1498037</t>
        </is>
      </c>
      <c r="D266" t="inlineStr">
        <is>
          <t>Massachusetts</t>
        </is>
      </c>
      <c r="E266" t="inlineStr">
        <is>
          <t>MA</t>
        </is>
      </c>
      <c r="F266" t="n">
        <v>2025</v>
      </c>
      <c r="G266" t="n">
        <v>2</v>
      </c>
      <c r="H266" s="13" t="n">
        <v>39221000</v>
      </c>
      <c r="I266" s="12" t="n">
        <v>22</v>
      </c>
      <c r="J266" s="13" t="n">
        <v>100000</v>
      </c>
      <c r="K266" s="13">
        <f>IFERROR($H266/$I266,"")</f>
        <v/>
      </c>
      <c r="L266" s="13" t="n">
        <v>33000000</v>
      </c>
      <c r="M266" t="inlineStr">
        <is>
          <t>DC, TN, NY</t>
        </is>
      </c>
      <c r="N266" t="inlineStr">
        <is>
          <t>No</t>
        </is>
      </c>
      <c r="O266" t="inlineStr">
        <is>
          <t>Not stated</t>
        </is>
      </c>
      <c r="Q266" s="9" t="inlineStr">
        <is>
          <t>https://grantcue.com/foundations/the-spring-foundation-inc-271498037</t>
        </is>
      </c>
    </row>
    <row r="267">
      <c r="A267">
        <f>IF($E267=$E266,$A266+1,1)</f>
        <v/>
      </c>
      <c r="B267" t="inlineStr">
        <is>
          <t>CUMMINGS FOUNDATION GRANTS INC (FKA ONEWORLD BOSTON INC)</t>
        </is>
      </c>
      <c r="C267" t="inlineStr">
        <is>
          <t>80-0681389</t>
        </is>
      </c>
      <c r="D267" t="inlineStr">
        <is>
          <t>Massachusetts</t>
        </is>
      </c>
      <c r="E267" t="inlineStr">
        <is>
          <t>MA</t>
        </is>
      </c>
      <c r="F267" t="n">
        <v>2024</v>
      </c>
      <c r="G267" t="n">
        <v>1</v>
      </c>
      <c r="H267" s="13" t="n">
        <v>38223794</v>
      </c>
      <c r="I267" s="12" t="n">
        <v>658</v>
      </c>
      <c r="J267" s="13" t="n">
        <v>35000</v>
      </c>
      <c r="K267" s="13">
        <f>IFERROR($H267/$I267,"")</f>
        <v/>
      </c>
      <c r="L267" s="13" t="n">
        <v>3500000</v>
      </c>
      <c r="M267" t="inlineStr">
        <is>
          <t>RI, WA, NY</t>
        </is>
      </c>
      <c r="N267" t="inlineStr">
        <is>
          <t>Yes</t>
        </is>
      </c>
      <c r="O267" t="inlineStr">
        <is>
          <t>Yes</t>
        </is>
      </c>
      <c r="P267" s="9" t="inlineStr">
        <is>
          <t>https://www.cummingsfoundation.org/</t>
        </is>
      </c>
      <c r="Q267" s="9" t="inlineStr">
        <is>
          <t>https://grantcue.com/foundations/cummings-foundation-grants-inc-fka-oneworld-boston-inc-800681389</t>
        </is>
      </c>
    </row>
    <row r="268">
      <c r="A268">
        <f>IF($E268=$E267,$A267+1,1)</f>
        <v/>
      </c>
      <c r="B268" t="inlineStr">
        <is>
          <t>THE EDGERLEY FAMILY FOUNDATION</t>
        </is>
      </c>
      <c r="C268" t="inlineStr">
        <is>
          <t>20-1867709</t>
        </is>
      </c>
      <c r="D268" t="inlineStr">
        <is>
          <t>Massachusetts</t>
        </is>
      </c>
      <c r="E268" t="inlineStr">
        <is>
          <t>MA</t>
        </is>
      </c>
      <c r="F268" t="n">
        <v>2024</v>
      </c>
      <c r="G268" t="n">
        <v>1</v>
      </c>
      <c r="H268" s="13" t="n">
        <v>35361000</v>
      </c>
      <c r="I268" s="12" t="n">
        <v>101</v>
      </c>
      <c r="J268" s="13" t="n">
        <v>10000</v>
      </c>
      <c r="K268" s="13">
        <f>IFERROR($H268/$I268,"")</f>
        <v/>
      </c>
      <c r="L268" s="13" t="n">
        <v>13000000</v>
      </c>
      <c r="M268" t="inlineStr">
        <is>
          <t>KS, DC, NY</t>
        </is>
      </c>
      <c r="N268" t="inlineStr">
        <is>
          <t>No</t>
        </is>
      </c>
      <c r="O268" t="inlineStr">
        <is>
          <t>Not stated</t>
        </is>
      </c>
      <c r="Q268" s="9" t="inlineStr">
        <is>
          <t>https://grantcue.com/foundations/the-edgerley-family-foundation-201867709</t>
        </is>
      </c>
    </row>
    <row r="269">
      <c r="A269">
        <f>IF($E269=$E268,$A268+1,1)</f>
        <v/>
      </c>
      <c r="B269" t="inlineStr">
        <is>
          <t>RICHARD &amp; SUSAN SMITH FAMILY FOUNDATION</t>
        </is>
      </c>
      <c r="C269" t="inlineStr">
        <is>
          <t>23-7090011</t>
        </is>
      </c>
      <c r="D269" t="inlineStr">
        <is>
          <t>Massachusetts</t>
        </is>
      </c>
      <c r="E269" t="inlineStr">
        <is>
          <t>MA</t>
        </is>
      </c>
      <c r="F269" t="n">
        <v>2024</v>
      </c>
      <c r="G269" t="n">
        <v>2</v>
      </c>
      <c r="H269" s="13" t="n">
        <v>33813933</v>
      </c>
      <c r="I269" s="12" t="n">
        <v>286</v>
      </c>
      <c r="J269" s="13" t="n">
        <v>37500</v>
      </c>
      <c r="K269" s="13">
        <f>IFERROR($H269/$I269,"")</f>
        <v/>
      </c>
      <c r="L269" s="13" t="n">
        <v>3000000</v>
      </c>
      <c r="M269" t="inlineStr">
        <is>
          <t>CT, CA, NY</t>
        </is>
      </c>
      <c r="N269" t="inlineStr">
        <is>
          <t>Yes</t>
        </is>
      </c>
      <c r="O269" t="inlineStr">
        <is>
          <t>Not stated</t>
        </is>
      </c>
      <c r="Q269" s="9" t="inlineStr">
        <is>
          <t>https://grantcue.com/foundations/richard-and-susan-smith-family-foundation-237090011</t>
        </is>
      </c>
    </row>
    <row r="270">
      <c r="A270">
        <f>IF($E270=$E269,$A269+1,1)</f>
        <v/>
      </c>
      <c r="B270" t="inlineStr">
        <is>
          <t>EASTERN BANK FOUNDATION</t>
        </is>
      </c>
      <c r="C270" t="inlineStr">
        <is>
          <t>22-3317340</t>
        </is>
      </c>
      <c r="D270" t="inlineStr">
        <is>
          <t>Massachusetts</t>
        </is>
      </c>
      <c r="E270" t="inlineStr">
        <is>
          <t>MA</t>
        </is>
      </c>
      <c r="F270" t="n">
        <v>2025</v>
      </c>
      <c r="G270" t="n">
        <v>2</v>
      </c>
      <c r="H270" s="13" t="n">
        <v>33723839</v>
      </c>
      <c r="I270" s="12" t="n">
        <v>1787</v>
      </c>
      <c r="J270" s="13" t="n">
        <v>2500</v>
      </c>
      <c r="K270" s="13">
        <f>IFERROR($H270/$I270,"")</f>
        <v/>
      </c>
      <c r="L270" s="13" t="n">
        <v>14699750</v>
      </c>
      <c r="M270" t="inlineStr">
        <is>
          <t>NH, RI, NY</t>
        </is>
      </c>
      <c r="N270" t="inlineStr">
        <is>
          <t>Yes</t>
        </is>
      </c>
      <c r="O270" t="inlineStr">
        <is>
          <t>Yes</t>
        </is>
      </c>
      <c r="P270" s="9" t="inlineStr">
        <is>
          <t>https://www.easternbank.com/FOUNDATION</t>
        </is>
      </c>
      <c r="Q270" s="9" t="inlineStr">
        <is>
          <t>https://grantcue.com/foundations/eastern-bank-foundation-223317340</t>
        </is>
      </c>
    </row>
    <row r="271">
      <c r="A271">
        <f>IF($E271=$E270,$A270+1,1)</f>
        <v/>
      </c>
      <c r="B271" t="inlineStr">
        <is>
          <t>MANTON FOUNDATION</t>
        </is>
      </c>
      <c r="C271" t="inlineStr">
        <is>
          <t>13-3636372</t>
        </is>
      </c>
      <c r="D271" t="inlineStr">
        <is>
          <t>Massachusetts</t>
        </is>
      </c>
      <c r="E271" t="inlineStr">
        <is>
          <t>MA</t>
        </is>
      </c>
      <c r="F271" t="n">
        <v>2024</v>
      </c>
      <c r="G271" t="n">
        <v>1</v>
      </c>
      <c r="H271" s="13" t="n">
        <v>32944343</v>
      </c>
      <c r="I271" s="12" t="n">
        <v>75</v>
      </c>
      <c r="J271" s="13" t="n">
        <v>199000</v>
      </c>
      <c r="K271" s="13">
        <f>IFERROR($H271/$I271,"")</f>
        <v/>
      </c>
      <c r="L271" s="13" t="n">
        <v>3000000</v>
      </c>
      <c r="M271" t="inlineStr">
        <is>
          <t>CT, ME, NY</t>
        </is>
      </c>
      <c r="N271" t="inlineStr">
        <is>
          <t>No</t>
        </is>
      </c>
      <c r="O271" t="inlineStr">
        <is>
          <t>Not stated</t>
        </is>
      </c>
      <c r="Q271" s="9" t="inlineStr">
        <is>
          <t>https://grantcue.com/foundations/manton-foundation-133636372</t>
        </is>
      </c>
    </row>
    <row r="272">
      <c r="A272">
        <f>IF($E272=$E271,$A271+1,1)</f>
        <v/>
      </c>
      <c r="B272" t="inlineStr">
        <is>
          <t>THE FLATLEY FOUNDATION</t>
        </is>
      </c>
      <c r="C272" t="inlineStr">
        <is>
          <t>04-2763837</t>
        </is>
      </c>
      <c r="D272" t="inlineStr">
        <is>
          <t>Massachusetts</t>
        </is>
      </c>
      <c r="E272" t="inlineStr">
        <is>
          <t>MA</t>
        </is>
      </c>
      <c r="F272" t="n">
        <v>2024</v>
      </c>
      <c r="G272" t="n">
        <v>1</v>
      </c>
      <c r="H272" s="13" t="n">
        <v>32765264</v>
      </c>
      <c r="I272" s="12" t="n">
        <v>159</v>
      </c>
      <c r="J272" s="13" t="n">
        <v>100000</v>
      </c>
      <c r="K272" s="13">
        <f>IFERROR($H272/$I272,"")</f>
        <v/>
      </c>
      <c r="L272" s="13" t="n">
        <v>5000000</v>
      </c>
      <c r="M272" t="inlineStr">
        <is>
          <t>CT, CA, GA</t>
        </is>
      </c>
      <c r="N272" t="inlineStr">
        <is>
          <t>No</t>
        </is>
      </c>
      <c r="O272" t="inlineStr">
        <is>
          <t>Not stated</t>
        </is>
      </c>
      <c r="Q272" s="9" t="inlineStr">
        <is>
          <t>https://grantcue.com/foundations/the-flatley-foundation-042763837</t>
        </is>
      </c>
    </row>
    <row r="273">
      <c r="A273">
        <f>IF($E273=$E272,$A272+1,1)</f>
        <v/>
      </c>
      <c r="B273" t="inlineStr">
        <is>
          <t>Cummings Foundation Inc</t>
        </is>
      </c>
      <c r="C273" t="inlineStr">
        <is>
          <t>04-3073023</t>
        </is>
      </c>
      <c r="D273" t="inlineStr">
        <is>
          <t>Massachusetts</t>
        </is>
      </c>
      <c r="E273" t="inlineStr">
        <is>
          <t>MA</t>
        </is>
      </c>
      <c r="F273" t="n">
        <v>2024</v>
      </c>
      <c r="G273" t="n">
        <v>1</v>
      </c>
      <c r="H273" s="13" t="n">
        <v>32722022</v>
      </c>
      <c r="I273" s="12" t="n">
        <v>6</v>
      </c>
      <c r="J273" s="13" t="n">
        <v>1000</v>
      </c>
      <c r="K273" s="13">
        <f>IFERROR($H273/$I273,"")</f>
        <v/>
      </c>
      <c r="L273" s="13" t="n">
        <v>32713666</v>
      </c>
      <c r="M273" t="inlineStr">
        <is>
          <t>IL</t>
        </is>
      </c>
      <c r="N273" t="inlineStr">
        <is>
          <t>No</t>
        </is>
      </c>
      <c r="O273" t="inlineStr">
        <is>
          <t>Not stated</t>
        </is>
      </c>
      <c r="Q273" s="9" t="inlineStr">
        <is>
          <t>https://grantcue.com/foundations/cummings-foundation-inc-043073023</t>
        </is>
      </c>
    </row>
    <row r="274">
      <c r="A274">
        <f>IF($E274=$E273,$A273+1,1)</f>
        <v/>
      </c>
      <c r="B274" t="inlineStr">
        <is>
          <t>PAULA AND RODGER RINEY FOUNDATION</t>
        </is>
      </c>
      <c r="C274" t="inlineStr">
        <is>
          <t>82-3268996</t>
        </is>
      </c>
      <c r="D274" t="inlineStr">
        <is>
          <t>Massachusetts</t>
        </is>
      </c>
      <c r="E274" t="inlineStr">
        <is>
          <t>MA</t>
        </is>
      </c>
      <c r="F274" t="n">
        <v>2024</v>
      </c>
      <c r="G274" t="n">
        <v>1</v>
      </c>
      <c r="H274" s="13" t="n">
        <v>32668262</v>
      </c>
      <c r="I274" s="12" t="n">
        <v>14</v>
      </c>
      <c r="J274" s="13" t="n">
        <v>1248900</v>
      </c>
      <c r="K274" s="13">
        <f>IFERROR($H274/$I274,"")</f>
        <v/>
      </c>
      <c r="L274" s="13" t="n">
        <v>12000000</v>
      </c>
      <c r="M274" t="inlineStr">
        <is>
          <t>MO, MN, NY</t>
        </is>
      </c>
      <c r="N274" t="inlineStr">
        <is>
          <t>No</t>
        </is>
      </c>
      <c r="O274" t="inlineStr">
        <is>
          <t>Not stated</t>
        </is>
      </c>
      <c r="Q274" s="9" t="inlineStr">
        <is>
          <t>https://grantcue.com/foundations/paula-and-rodger-riney-foundation-823268996</t>
        </is>
      </c>
    </row>
    <row r="275">
      <c r="A275">
        <f>IF($E275=$E274,$A274+1,1)</f>
        <v/>
      </c>
      <c r="B275" t="inlineStr">
        <is>
          <t>NEW BALANCE FOUNDATION</t>
        </is>
      </c>
      <c r="C275" t="inlineStr">
        <is>
          <t>04-6470644</t>
        </is>
      </c>
      <c r="D275" t="inlineStr">
        <is>
          <t>Massachusetts</t>
        </is>
      </c>
      <c r="E275" t="inlineStr">
        <is>
          <t>MA</t>
        </is>
      </c>
      <c r="F275" t="n">
        <v>2024</v>
      </c>
      <c r="G275" t="n">
        <v>2</v>
      </c>
      <c r="H275" s="13" t="n">
        <v>28643647</v>
      </c>
      <c r="I275" s="12" t="n">
        <v>173</v>
      </c>
      <c r="J275" s="13" t="n">
        <v>50000</v>
      </c>
      <c r="K275" s="13">
        <f>IFERROR($H275/$I275,"")</f>
        <v/>
      </c>
      <c r="L275" s="13" t="n">
        <v>2450000</v>
      </c>
      <c r="M275" t="inlineStr">
        <is>
          <t>NY, ME, DC</t>
        </is>
      </c>
      <c r="N275" t="inlineStr">
        <is>
          <t>No</t>
        </is>
      </c>
      <c r="O275" t="inlineStr">
        <is>
          <t>Not stated</t>
        </is>
      </c>
      <c r="Q275" s="9" t="inlineStr">
        <is>
          <t>https://grantcue.com/foundations/new-balance-foundation-046470644</t>
        </is>
      </c>
    </row>
    <row r="276">
      <c r="A276">
        <f>IF($E276=$E275,$A275+1,1)</f>
        <v/>
      </c>
      <c r="B276" t="inlineStr">
        <is>
          <t>GORDON AND LLURA GUND FOUNDATION</t>
        </is>
      </c>
      <c r="C276" t="inlineStr">
        <is>
          <t>22-2987293</t>
        </is>
      </c>
      <c r="D276" t="inlineStr">
        <is>
          <t>Massachusetts</t>
        </is>
      </c>
      <c r="E276" t="inlineStr">
        <is>
          <t>MA</t>
        </is>
      </c>
      <c r="F276" t="n">
        <v>2025</v>
      </c>
      <c r="G276" t="n">
        <v>2</v>
      </c>
      <c r="H276" s="13" t="n">
        <v>27469556</v>
      </c>
      <c r="I276" s="12" t="n">
        <v>136</v>
      </c>
      <c r="J276" s="13" t="n">
        <v>15000</v>
      </c>
      <c r="K276" s="13">
        <f>IFERROR($H276/$I276,"")</f>
        <v/>
      </c>
      <c r="L276" s="13" t="n">
        <v>5593975</v>
      </c>
      <c r="M276" t="inlineStr">
        <is>
          <t>DC, CT, NY</t>
        </is>
      </c>
      <c r="N276" t="inlineStr">
        <is>
          <t>No</t>
        </is>
      </c>
      <c r="O276" t="inlineStr">
        <is>
          <t>Not stated</t>
        </is>
      </c>
      <c r="Q276" s="9" t="inlineStr">
        <is>
          <t>https://grantcue.com/foundations/gordon-and-llura-gund-foundation-222987293</t>
        </is>
      </c>
    </row>
    <row r="277">
      <c r="A277">
        <f>IF($E277=$E276,$A276+1,1)</f>
        <v/>
      </c>
      <c r="B277" t="inlineStr">
        <is>
          <t>THE MORNINGSIDE FOUNDATION</t>
        </is>
      </c>
      <c r="C277" t="inlineStr">
        <is>
          <t>04-3339572</t>
        </is>
      </c>
      <c r="D277" t="inlineStr">
        <is>
          <t>Massachusetts</t>
        </is>
      </c>
      <c r="E277" t="inlineStr">
        <is>
          <t>MA</t>
        </is>
      </c>
      <c r="F277" t="n">
        <v>2025</v>
      </c>
      <c r="G277" t="n">
        <v>2</v>
      </c>
      <c r="H277" s="13" t="n">
        <v>24524000</v>
      </c>
      <c r="I277" s="12" t="n">
        <v>22</v>
      </c>
      <c r="J277" s="13" t="n">
        <v>73000</v>
      </c>
      <c r="K277" s="13">
        <f>IFERROR($H277/$I277,"")</f>
        <v/>
      </c>
      <c r="L277" s="13" t="n">
        <v>8000000</v>
      </c>
      <c r="M277" t="inlineStr">
        <is>
          <t>CA, GA, AZ</t>
        </is>
      </c>
      <c r="N277" t="inlineStr">
        <is>
          <t>No</t>
        </is>
      </c>
      <c r="O277" t="inlineStr">
        <is>
          <t>Not stated</t>
        </is>
      </c>
      <c r="Q277" s="9" t="inlineStr">
        <is>
          <t>https://grantcue.com/foundations/the-morningside-foundation-043339572</t>
        </is>
      </c>
    </row>
    <row r="278">
      <c r="A278">
        <f>IF($E278=$E277,$A277+1,1)</f>
        <v/>
      </c>
      <c r="B278" t="inlineStr">
        <is>
          <t>THE STARBUCKS FOUNDATION</t>
        </is>
      </c>
      <c r="C278" t="inlineStr">
        <is>
          <t>91-1795425</t>
        </is>
      </c>
      <c r="D278" t="inlineStr">
        <is>
          <t>Massachusetts</t>
        </is>
      </c>
      <c r="E278" t="inlineStr">
        <is>
          <t>MA</t>
        </is>
      </c>
      <c r="F278" t="n">
        <v>2023</v>
      </c>
      <c r="G278" t="n">
        <v>1</v>
      </c>
      <c r="H278" s="13" t="n">
        <v>23584031</v>
      </c>
      <c r="I278" s="12" t="n">
        <v>73</v>
      </c>
      <c r="J278" s="13" t="n">
        <v>75000</v>
      </c>
      <c r="K278" s="13">
        <f>IFERROR($H278/$I278,"")</f>
        <v/>
      </c>
      <c r="L278" s="13" t="n">
        <v>4588000</v>
      </c>
      <c r="M278" t="inlineStr">
        <is>
          <t>DC, NY, OR</t>
        </is>
      </c>
      <c r="N278" t="inlineStr">
        <is>
          <t>No</t>
        </is>
      </c>
      <c r="O278" t="inlineStr">
        <is>
          <t>Not stated</t>
        </is>
      </c>
      <c r="Q278" s="9" t="inlineStr">
        <is>
          <t>https://grantcue.com/foundations/the-starbucks-foundation-911795425</t>
        </is>
      </c>
    </row>
    <row r="279">
      <c r="A279">
        <f>IF($E279=$E278,$A278+1,1)</f>
        <v/>
      </c>
      <c r="B279" t="inlineStr">
        <is>
          <t>MULAGO FOUNDATION</t>
        </is>
      </c>
      <c r="C279" t="inlineStr">
        <is>
          <t>94-6182697</t>
        </is>
      </c>
      <c r="D279" t="inlineStr">
        <is>
          <t>Massachusetts</t>
        </is>
      </c>
      <c r="E279" t="inlineStr">
        <is>
          <t>MA</t>
        </is>
      </c>
      <c r="F279" t="n">
        <v>2024</v>
      </c>
      <c r="G279" t="n">
        <v>1</v>
      </c>
      <c r="H279" s="13" t="n">
        <v>22528000</v>
      </c>
      <c r="I279" s="12" t="n">
        <v>97</v>
      </c>
      <c r="J279" s="13" t="n">
        <v>250000</v>
      </c>
      <c r="K279" s="13">
        <f>IFERROR($H279/$I279,"")</f>
        <v/>
      </c>
      <c r="L279" s="13" t="n">
        <v>500000</v>
      </c>
      <c r="M279" t="inlineStr">
        <is>
          <t>CA, NY, WA</t>
        </is>
      </c>
      <c r="N279" t="inlineStr">
        <is>
          <t>No</t>
        </is>
      </c>
      <c r="O279" t="inlineStr">
        <is>
          <t>Not stated</t>
        </is>
      </c>
      <c r="Q279" s="9" t="inlineStr">
        <is>
          <t>https://grantcue.com/foundations/mulago-foundation-c-o-arnhold-llc-946182697</t>
        </is>
      </c>
    </row>
    <row r="280">
      <c r="A280">
        <f>IF($E280=$E279,$A279+1,1)</f>
        <v/>
      </c>
      <c r="B280" t="inlineStr">
        <is>
          <t>CHAMPIONS OF LOVE FOUNDATION INC</t>
        </is>
      </c>
      <c r="C280" t="inlineStr">
        <is>
          <t>86-1229287</t>
        </is>
      </c>
      <c r="D280" t="inlineStr">
        <is>
          <t>Massachusetts</t>
        </is>
      </c>
      <c r="E280" t="inlineStr">
        <is>
          <t>MA</t>
        </is>
      </c>
      <c r="F280" t="n">
        <v>2024</v>
      </c>
      <c r="G280" t="n">
        <v>1</v>
      </c>
      <c r="H280" s="13" t="n">
        <v>22386377</v>
      </c>
      <c r="I280" s="12" t="n">
        <v>188</v>
      </c>
      <c r="J280" s="13" t="n">
        <v>30000</v>
      </c>
      <c r="K280" s="13">
        <f>IFERROR($H280/$I280,"")</f>
        <v/>
      </c>
      <c r="L280" s="13" t="n">
        <v>2050000</v>
      </c>
      <c r="M280" t="inlineStr">
        <is>
          <t>CA, TN, AL</t>
        </is>
      </c>
      <c r="N280" t="inlineStr">
        <is>
          <t>No</t>
        </is>
      </c>
      <c r="O280" t="inlineStr">
        <is>
          <t>Not stated</t>
        </is>
      </c>
      <c r="Q280" s="9" t="inlineStr">
        <is>
          <t>https://grantcue.com/foundations/champions-of-love-foundation-inc-861229287</t>
        </is>
      </c>
    </row>
    <row r="281">
      <c r="A281">
        <f>IF($E281=$E280,$A280+1,1)</f>
        <v/>
      </c>
      <c r="B281" t="inlineStr">
        <is>
          <t>THE PETER AND ELIZABETH C TOWER FOUNDATION</t>
        </is>
      </c>
      <c r="C281" t="inlineStr">
        <is>
          <t>16-6350753</t>
        </is>
      </c>
      <c r="D281" t="inlineStr">
        <is>
          <t>Massachusetts</t>
        </is>
      </c>
      <c r="E281" t="inlineStr">
        <is>
          <t>MA</t>
        </is>
      </c>
      <c r="F281" t="n">
        <v>2025</v>
      </c>
      <c r="G281" t="n">
        <v>2</v>
      </c>
      <c r="H281" s="13" t="n">
        <v>20877318</v>
      </c>
      <c r="I281" s="12" t="n">
        <v>426</v>
      </c>
      <c r="J281" s="13" t="n">
        <v>25000</v>
      </c>
      <c r="K281" s="13">
        <f>IFERROR($H281/$I281,"")</f>
        <v/>
      </c>
      <c r="L281" s="13" t="n">
        <v>840743</v>
      </c>
      <c r="M281" t="inlineStr">
        <is>
          <t>NY, MD, ME</t>
        </is>
      </c>
      <c r="N281" t="inlineStr">
        <is>
          <t>Yes</t>
        </is>
      </c>
      <c r="O281" t="inlineStr">
        <is>
          <t>Yes</t>
        </is>
      </c>
      <c r="P281" s="9" t="inlineStr">
        <is>
          <t>https://www.thetowerfoundation.org/</t>
        </is>
      </c>
      <c r="Q281" s="9" t="inlineStr">
        <is>
          <t>https://grantcue.com/foundations/the-peter-and-elizabeth-c-tower-foundation-166350753</t>
        </is>
      </c>
    </row>
    <row r="282">
      <c r="A282">
        <f>IF($E282=$E281,$A281+1,1)</f>
        <v/>
      </c>
      <c r="B282" t="inlineStr">
        <is>
          <t>THE LEMELSON FOUNDATION</t>
        </is>
      </c>
      <c r="C282" t="inlineStr">
        <is>
          <t>88-0391959</t>
        </is>
      </c>
      <c r="D282" t="inlineStr">
        <is>
          <t>Massachusetts</t>
        </is>
      </c>
      <c r="E282" t="inlineStr">
        <is>
          <t>MA</t>
        </is>
      </c>
      <c r="F282" t="n">
        <v>2024</v>
      </c>
      <c r="G282" t="n">
        <v>1</v>
      </c>
      <c r="H282" s="13" t="n">
        <v>19714696</v>
      </c>
      <c r="I282" s="12" t="n">
        <v>71</v>
      </c>
      <c r="J282" s="13" t="n">
        <v>115000</v>
      </c>
      <c r="K282" s="13">
        <f>IFERROR($H282/$I282,"")</f>
        <v/>
      </c>
      <c r="L282" s="13" t="n">
        <v>2959932</v>
      </c>
      <c r="M282" t="inlineStr">
        <is>
          <t>DC, VA, NY</t>
        </is>
      </c>
      <c r="N282" t="inlineStr">
        <is>
          <t>No</t>
        </is>
      </c>
      <c r="O282" t="inlineStr">
        <is>
          <t>Not stated</t>
        </is>
      </c>
      <c r="Q282" s="9" t="inlineStr">
        <is>
          <t>https://grantcue.com/foundations/the-lemelson-foundation-880391959</t>
        </is>
      </c>
    </row>
    <row r="283">
      <c r="A283">
        <f>IF($E283=$E282,$A282+1,1)</f>
        <v/>
      </c>
      <c r="B283" t="inlineStr">
        <is>
          <t>The Schooner Foundation</t>
        </is>
      </c>
      <c r="C283" t="inlineStr">
        <is>
          <t>04-3347626</t>
        </is>
      </c>
      <c r="D283" t="inlineStr">
        <is>
          <t>Massachusetts</t>
        </is>
      </c>
      <c r="E283" t="inlineStr">
        <is>
          <t>MA</t>
        </is>
      </c>
      <c r="F283" t="n">
        <v>2024</v>
      </c>
      <c r="G283" t="n">
        <v>1</v>
      </c>
      <c r="H283" s="13" t="n">
        <v>19435798</v>
      </c>
      <c r="I283" s="12" t="n">
        <v>129</v>
      </c>
      <c r="J283" s="13" t="n">
        <v>90000</v>
      </c>
      <c r="K283" s="13">
        <f>IFERROR($H283/$I283,"")</f>
        <v/>
      </c>
      <c r="L283" s="13" t="n">
        <v>2000000</v>
      </c>
      <c r="M283" t="inlineStr">
        <is>
          <t>MD, NY, VA</t>
        </is>
      </c>
      <c r="N283" t="inlineStr">
        <is>
          <t>No</t>
        </is>
      </c>
      <c r="O283" t="inlineStr">
        <is>
          <t>Not stated</t>
        </is>
      </c>
      <c r="Q283" s="9" t="inlineStr">
        <is>
          <t>https://grantcue.com/foundations/the-schooner-foundation-c-o-schooner-capital-llc-043347626</t>
        </is>
      </c>
    </row>
    <row r="284">
      <c r="A284">
        <f>IF($E284=$E283,$A283+1,1)</f>
        <v/>
      </c>
      <c r="B284" t="inlineStr">
        <is>
          <t>TREEHOUSE FAMILY FOUNDATION</t>
        </is>
      </c>
      <c r="C284" t="inlineStr">
        <is>
          <t>85-4230020</t>
        </is>
      </c>
      <c r="D284" t="inlineStr">
        <is>
          <t>Massachusetts</t>
        </is>
      </c>
      <c r="E284" t="inlineStr">
        <is>
          <t>MA</t>
        </is>
      </c>
      <c r="F284" t="n">
        <v>2024</v>
      </c>
      <c r="G284" t="n">
        <v>1</v>
      </c>
      <c r="H284" s="13" t="n">
        <v>19344702</v>
      </c>
      <c r="I284" s="12" t="n">
        <v>9</v>
      </c>
      <c r="J284" s="13" t="n">
        <v>142000</v>
      </c>
      <c r="K284" s="13">
        <f>IFERROR($H284/$I284,"")</f>
        <v/>
      </c>
      <c r="L284" s="13" t="n">
        <v>15134874</v>
      </c>
      <c r="M284" t="inlineStr">
        <is>
          <t>SC, NC, CA</t>
        </is>
      </c>
      <c r="N284" t="inlineStr">
        <is>
          <t>No</t>
        </is>
      </c>
      <c r="O284" t="inlineStr">
        <is>
          <t>Not stated</t>
        </is>
      </c>
      <c r="Q284" s="9" t="inlineStr">
        <is>
          <t>https://grantcue.com/foundations/treehouse-family-foundation-854230020</t>
        </is>
      </c>
    </row>
    <row r="285">
      <c r="A285">
        <f>IF($E285=$E284,$A284+1,1)</f>
        <v/>
      </c>
      <c r="B285" t="inlineStr">
        <is>
          <t>YAWKEY FOUNDATION II</t>
        </is>
      </c>
      <c r="C285" t="inlineStr">
        <is>
          <t>04-2768239</t>
        </is>
      </c>
      <c r="D285" t="inlineStr">
        <is>
          <t>Massachusetts</t>
        </is>
      </c>
      <c r="E285" t="inlineStr">
        <is>
          <t>MA</t>
        </is>
      </c>
      <c r="F285" t="n">
        <v>2024</v>
      </c>
      <c r="G285" t="n">
        <v>1</v>
      </c>
      <c r="H285" s="13" t="n">
        <v>19106806</v>
      </c>
      <c r="I285" s="12" t="n">
        <v>166</v>
      </c>
      <c r="J285" s="13" t="n">
        <v>35000</v>
      </c>
      <c r="K285" s="13">
        <f>IFERROR($H285/$I285,"")</f>
        <v/>
      </c>
      <c r="L285" s="13" t="n">
        <v>2500000</v>
      </c>
      <c r="M285" t="inlineStr">
        <is>
          <t>NY, SC, OR</t>
        </is>
      </c>
      <c r="N285" t="inlineStr">
        <is>
          <t>Yes</t>
        </is>
      </c>
      <c r="O285" t="inlineStr">
        <is>
          <t>Yes</t>
        </is>
      </c>
      <c r="P285" s="9" t="inlineStr">
        <is>
          <t>https://www.yawkeyfoundations.org/</t>
        </is>
      </c>
      <c r="Q285" s="9" t="inlineStr">
        <is>
          <t>https://grantcue.com/foundations/yawkey-foundation-ii-042768239</t>
        </is>
      </c>
    </row>
    <row r="286">
      <c r="A286">
        <f>IF($E286=$E285,$A285+1,1)</f>
        <v/>
      </c>
      <c r="B286" t="inlineStr">
        <is>
          <t>THE ROUX FAMILY FOUNDATION</t>
        </is>
      </c>
      <c r="C286" t="inlineStr">
        <is>
          <t>81-4702037</t>
        </is>
      </c>
      <c r="D286" t="inlineStr">
        <is>
          <t>Massachusetts</t>
        </is>
      </c>
      <c r="E286" t="inlineStr">
        <is>
          <t>MA</t>
        </is>
      </c>
      <c r="F286" t="n">
        <v>2025</v>
      </c>
      <c r="G286" t="n">
        <v>2</v>
      </c>
      <c r="H286" s="13" t="n">
        <v>18977500</v>
      </c>
      <c r="I286" s="12" t="n">
        <v>34</v>
      </c>
      <c r="J286" s="13" t="n">
        <v>25000</v>
      </c>
      <c r="K286" s="13">
        <f>IFERROR($H286/$I286,"")</f>
        <v/>
      </c>
      <c r="L286" s="13" t="n">
        <v>15000000</v>
      </c>
      <c r="M286" t="inlineStr">
        <is>
          <t>ME, MT, FL</t>
        </is>
      </c>
      <c r="N286" t="inlineStr">
        <is>
          <t>No</t>
        </is>
      </c>
      <c r="O286" t="inlineStr">
        <is>
          <t>Not stated</t>
        </is>
      </c>
      <c r="Q286" s="9" t="inlineStr">
        <is>
          <t>https://grantcue.com/foundations/the-roux-family-foundation-814702037</t>
        </is>
      </c>
    </row>
    <row r="287">
      <c r="A287">
        <f>IF($E287=$E286,$A286+1,1)</f>
        <v/>
      </c>
      <c r="B287" t="inlineStr">
        <is>
          <t>DENISE AND MICHAEL KELLEN FOUNDATION INC</t>
        </is>
      </c>
      <c r="C287" t="inlineStr">
        <is>
          <t>47-3440549</t>
        </is>
      </c>
      <c r="D287" t="inlineStr">
        <is>
          <t>Massachusetts</t>
        </is>
      </c>
      <c r="E287" t="inlineStr">
        <is>
          <t>MA</t>
        </is>
      </c>
      <c r="F287" t="n">
        <v>2024</v>
      </c>
      <c r="G287" t="n">
        <v>1</v>
      </c>
      <c r="H287" s="13" t="n">
        <v>18000765</v>
      </c>
      <c r="I287" s="12" t="n">
        <v>13</v>
      </c>
      <c r="J287" s="13" t="n">
        <v>127500</v>
      </c>
      <c r="K287" s="13">
        <f>IFERROR($H287/$I287,"")</f>
        <v/>
      </c>
      <c r="L287" s="13" t="n">
        <v>10100000</v>
      </c>
      <c r="M287" t="inlineStr">
        <is>
          <t>NY, CT, NJ</t>
        </is>
      </c>
      <c r="N287" t="inlineStr">
        <is>
          <t>No</t>
        </is>
      </c>
      <c r="O287" t="inlineStr">
        <is>
          <t>Not stated</t>
        </is>
      </c>
      <c r="Q287" s="9" t="inlineStr">
        <is>
          <t>https://grantcue.com/foundations/denise-and-michael-kellen-foundation-inc-473440549</t>
        </is>
      </c>
    </row>
    <row r="288">
      <c r="A288">
        <f>IF($E288=$E287,$A287+1,1)</f>
        <v/>
      </c>
      <c r="B288" t="inlineStr">
        <is>
          <t>GIVING GROUSBECK FAZZALARI DATED APRIL 20 2011</t>
        </is>
      </c>
      <c r="C288" t="inlineStr">
        <is>
          <t>30-6284986</t>
        </is>
      </c>
      <c r="D288" t="inlineStr">
        <is>
          <t>Massachusetts</t>
        </is>
      </c>
      <c r="E288" t="inlineStr">
        <is>
          <t>MA</t>
        </is>
      </c>
      <c r="F288" t="n">
        <v>2023</v>
      </c>
      <c r="G288" t="n">
        <v>1</v>
      </c>
      <c r="H288" s="13" t="n">
        <v>17799483</v>
      </c>
      <c r="I288" s="12" t="n">
        <v>43</v>
      </c>
      <c r="J288" s="13" t="n">
        <v>50000</v>
      </c>
      <c r="K288" s="13">
        <f>IFERROR($H288/$I288,"")</f>
        <v/>
      </c>
      <c r="L288" s="13" t="n">
        <v>3700000</v>
      </c>
      <c r="M288" t="inlineStr">
        <is>
          <t>NY, DC, IL</t>
        </is>
      </c>
      <c r="N288" t="inlineStr">
        <is>
          <t>Yes</t>
        </is>
      </c>
      <c r="O288" t="inlineStr">
        <is>
          <t>Yes</t>
        </is>
      </c>
      <c r="Q288" s="9" t="inlineStr">
        <is>
          <t>https://grantcue.com/foundations/giving-grousbeck-fazzalari-dated-april-20-2011-306284986</t>
        </is>
      </c>
    </row>
    <row r="289">
      <c r="A289">
        <f>IF($E289=$E288,$A288+1,1)</f>
        <v/>
      </c>
      <c r="B289" t="inlineStr">
        <is>
          <t>THE G HAROLD &amp; LEILA Y MATHERS CHARITABLE FOUNDATION</t>
        </is>
      </c>
      <c r="C289" t="inlineStr">
        <is>
          <t>23-7441901</t>
        </is>
      </c>
      <c r="D289" t="inlineStr">
        <is>
          <t>Massachusetts</t>
        </is>
      </c>
      <c r="E289" t="inlineStr">
        <is>
          <t>MA</t>
        </is>
      </c>
      <c r="F289" t="n">
        <v>2024</v>
      </c>
      <c r="G289" t="n">
        <v>1</v>
      </c>
      <c r="H289" s="13" t="n">
        <v>17273778</v>
      </c>
      <c r="I289" s="12" t="n">
        <v>103</v>
      </c>
      <c r="J289" s="13" t="n">
        <v>225000</v>
      </c>
      <c r="K289" s="13">
        <f>IFERROR($H289/$I289,"")</f>
        <v/>
      </c>
      <c r="L289" s="13" t="n">
        <v>277200</v>
      </c>
      <c r="M289" t="inlineStr">
        <is>
          <t>NY, CA, OH</t>
        </is>
      </c>
      <c r="N289" t="inlineStr">
        <is>
          <t>Yes</t>
        </is>
      </c>
      <c r="O289" t="inlineStr">
        <is>
          <t>Yes</t>
        </is>
      </c>
      <c r="P289" s="9" t="inlineStr">
        <is>
          <t>https://mathersfoundation.org/</t>
        </is>
      </c>
      <c r="Q289" s="9" t="inlineStr">
        <is>
          <t>https://grantcue.com/foundations/the-g-harold-and-leila-y-mathers-charitable-foundation-237441901</t>
        </is>
      </c>
    </row>
    <row r="290">
      <c r="A290">
        <f>IF($E290=$E289,$A289+1,1)</f>
        <v/>
      </c>
      <c r="B290" t="inlineStr">
        <is>
          <t>THE EDWARD AND CAROLINE HYMAN FAMILY FOUNDATION</t>
        </is>
      </c>
      <c r="C290" t="inlineStr">
        <is>
          <t>99-6131254</t>
        </is>
      </c>
      <c r="D290" t="inlineStr">
        <is>
          <t>Massachusetts</t>
        </is>
      </c>
      <c r="E290" t="inlineStr">
        <is>
          <t>MA</t>
        </is>
      </c>
      <c r="F290" t="n">
        <v>2025</v>
      </c>
      <c r="G290" t="n">
        <v>2</v>
      </c>
      <c r="H290" s="13" t="n">
        <v>17190629</v>
      </c>
      <c r="I290" s="12" t="n">
        <v>64</v>
      </c>
      <c r="J290" s="13" t="n">
        <v>10500</v>
      </c>
      <c r="K290" s="13">
        <f>IFERROR($H290/$I290,"")</f>
        <v/>
      </c>
      <c r="L290" s="13" t="n">
        <v>5000000</v>
      </c>
      <c r="M290" t="inlineStr">
        <is>
          <t>TX, NY, CA</t>
        </is>
      </c>
      <c r="N290" t="inlineStr">
        <is>
          <t>Yes</t>
        </is>
      </c>
      <c r="O290" t="inlineStr">
        <is>
          <t>Not stated</t>
        </is>
      </c>
      <c r="Q290" s="9" t="inlineStr">
        <is>
          <t>https://grantcue.com/foundations/the-edward-and-caroline-hyman-family-foundation-996131254</t>
        </is>
      </c>
    </row>
    <row r="291">
      <c r="A291">
        <f>IF($E291=$E290,$A290+1,1)</f>
        <v/>
      </c>
      <c r="B291" t="inlineStr">
        <is>
          <t>TOWER FAMILY FUND INC</t>
        </is>
      </c>
      <c r="C291" t="inlineStr">
        <is>
          <t>20-5848514</t>
        </is>
      </c>
      <c r="D291" t="inlineStr">
        <is>
          <t>Massachusetts</t>
        </is>
      </c>
      <c r="E291" t="inlineStr">
        <is>
          <t>MA</t>
        </is>
      </c>
      <c r="F291" t="n">
        <v>2025</v>
      </c>
      <c r="G291" t="n">
        <v>2</v>
      </c>
      <c r="H291" s="13" t="n">
        <v>17163931</v>
      </c>
      <c r="I291" s="12" t="n">
        <v>215</v>
      </c>
      <c r="J291" s="13" t="n">
        <v>25000</v>
      </c>
      <c r="K291" s="13">
        <f>IFERROR($H291/$I291,"")</f>
        <v/>
      </c>
      <c r="L291" s="13" t="n">
        <v>2000000</v>
      </c>
      <c r="M291" t="inlineStr">
        <is>
          <t>NY, DC, CT</t>
        </is>
      </c>
      <c r="N291" t="inlineStr">
        <is>
          <t>No</t>
        </is>
      </c>
      <c r="O291" t="inlineStr">
        <is>
          <t>Not stated</t>
        </is>
      </c>
      <c r="Q291" s="9" t="inlineStr">
        <is>
          <t>https://grantcue.com/foundations/tower-family-fund-inc-205848514</t>
        </is>
      </c>
    </row>
    <row r="292">
      <c r="A292">
        <f>IF($E292=$E291,$A291+1,1)</f>
        <v/>
      </c>
      <c r="B292" t="inlineStr">
        <is>
          <t>LINDE FAMILY FOUNDATION</t>
        </is>
      </c>
      <c r="C292" t="inlineStr">
        <is>
          <t>04-6904949</t>
        </is>
      </c>
      <c r="D292" t="inlineStr">
        <is>
          <t>Massachusetts</t>
        </is>
      </c>
      <c r="E292" t="inlineStr">
        <is>
          <t>MA</t>
        </is>
      </c>
      <c r="F292" t="n">
        <v>2024</v>
      </c>
      <c r="G292" t="n">
        <v>1</v>
      </c>
      <c r="H292" s="13" t="n">
        <v>16782495</v>
      </c>
      <c r="I292" s="12" t="n">
        <v>115</v>
      </c>
      <c r="J292" s="13" t="n">
        <v>30000</v>
      </c>
      <c r="K292" s="13">
        <f>IFERROR($H292/$I292,"")</f>
        <v/>
      </c>
      <c r="L292" s="13" t="n">
        <v>2830048</v>
      </c>
      <c r="M292" t="inlineStr">
        <is>
          <t>CT, DC, NY</t>
        </is>
      </c>
      <c r="N292" t="inlineStr">
        <is>
          <t>Yes</t>
        </is>
      </c>
      <c r="O292" t="inlineStr">
        <is>
          <t>Not stated</t>
        </is>
      </c>
      <c r="Q292" s="9" t="inlineStr">
        <is>
          <t>https://grantcue.com/foundations/linde-family-foundation-c-o-eric-riak-cibc-private-wealth-mgmt-046904949</t>
        </is>
      </c>
    </row>
    <row r="293">
      <c r="A293">
        <f>IF($E293=$E292,$A292+1,1)</f>
        <v/>
      </c>
      <c r="B293" t="inlineStr">
        <is>
          <t>EDWARD C JOHNSON FUND</t>
        </is>
      </c>
      <c r="C293" t="inlineStr">
        <is>
          <t>04-6108344</t>
        </is>
      </c>
      <c r="D293" t="inlineStr">
        <is>
          <t>Massachusetts</t>
        </is>
      </c>
      <c r="E293" t="inlineStr">
        <is>
          <t>MA</t>
        </is>
      </c>
      <c r="F293" t="n">
        <v>2024</v>
      </c>
      <c r="G293" t="n">
        <v>1</v>
      </c>
      <c r="H293" s="13" t="n">
        <v>16455700</v>
      </c>
      <c r="I293" s="12" t="n">
        <v>42</v>
      </c>
      <c r="J293" s="13" t="n">
        <v>264100</v>
      </c>
      <c r="K293" s="13">
        <f>IFERROR($H293/$I293,"")</f>
        <v/>
      </c>
      <c r="L293" s="13" t="n">
        <v>1500000</v>
      </c>
      <c r="M293" t="inlineStr">
        <is>
          <t>ME, DC, VA</t>
        </is>
      </c>
      <c r="N293" t="inlineStr">
        <is>
          <t>No</t>
        </is>
      </c>
      <c r="O293" t="inlineStr">
        <is>
          <t>Not stated</t>
        </is>
      </c>
      <c r="Q293" s="9" t="inlineStr">
        <is>
          <t>https://grantcue.com/foundations/edward-c-johnson-fund-046108344</t>
        </is>
      </c>
    </row>
    <row r="294">
      <c r="A294">
        <f>IF($E294=$E293,$A293+1,1)</f>
        <v/>
      </c>
      <c r="B294" t="inlineStr">
        <is>
          <t>THE PAUL J DIMARE FOUNDATION</t>
        </is>
      </c>
      <c r="C294" t="inlineStr">
        <is>
          <t>65-0537843</t>
        </is>
      </c>
      <c r="D294" t="inlineStr">
        <is>
          <t>Massachusetts</t>
        </is>
      </c>
      <c r="E294" t="inlineStr">
        <is>
          <t>MA</t>
        </is>
      </c>
      <c r="F294" t="n">
        <v>2025</v>
      </c>
      <c r="G294" t="n">
        <v>2</v>
      </c>
      <c r="H294" s="13" t="n">
        <v>16163911</v>
      </c>
      <c r="I294" s="12" t="n">
        <v>26</v>
      </c>
      <c r="J294" s="13" t="n">
        <v>50000</v>
      </c>
      <c r="K294" s="13">
        <f>IFERROR($H294/$I294,"")</f>
        <v/>
      </c>
      <c r="L294" s="13" t="n">
        <v>8850016</v>
      </c>
      <c r="M294" t="inlineStr">
        <is>
          <t>FL</t>
        </is>
      </c>
      <c r="N294" t="inlineStr">
        <is>
          <t>No</t>
        </is>
      </c>
      <c r="O294" t="inlineStr">
        <is>
          <t>Not stated</t>
        </is>
      </c>
      <c r="Q294" s="9" t="inlineStr">
        <is>
          <t>https://grantcue.com/foundations/the-paul-j-dimare-foundation-650537843</t>
        </is>
      </c>
    </row>
    <row r="295">
      <c r="A295">
        <f>IF($E295=$E294,$A294+1,1)</f>
        <v/>
      </c>
      <c r="B295" t="inlineStr">
        <is>
          <t>GLENSTONE FOUNDATION</t>
        </is>
      </c>
      <c r="C295" t="inlineStr">
        <is>
          <t>20-5938416</t>
        </is>
      </c>
      <c r="D295" t="inlineStr">
        <is>
          <t>Massachusetts</t>
        </is>
      </c>
      <c r="E295" t="inlineStr">
        <is>
          <t>MA</t>
        </is>
      </c>
      <c r="F295" t="n">
        <v>2024</v>
      </c>
      <c r="G295" t="n">
        <v>1</v>
      </c>
      <c r="H295" s="13" t="n">
        <v>15292081</v>
      </c>
      <c r="I295" s="12" t="n">
        <v>7</v>
      </c>
      <c r="J295" s="13" t="n">
        <v>50252</v>
      </c>
      <c r="K295" s="13">
        <f>IFERROR($H295/$I295,"")</f>
        <v/>
      </c>
      <c r="L295" s="13" t="n">
        <v>11871000</v>
      </c>
      <c r="M295" t="inlineStr">
        <is>
          <t>DC, MD, NY</t>
        </is>
      </c>
      <c r="N295" t="inlineStr">
        <is>
          <t>No</t>
        </is>
      </c>
      <c r="O295" t="inlineStr">
        <is>
          <t>Not stated</t>
        </is>
      </c>
      <c r="Q295" s="9" t="inlineStr">
        <is>
          <t>https://grantcue.com/foundations/glenstone-foundation-205938416</t>
        </is>
      </c>
    </row>
    <row r="296">
      <c r="A296">
        <f>IF($E296=$E295,$A295+1,1)</f>
        <v/>
      </c>
      <c r="B296" t="inlineStr">
        <is>
          <t>AMELIA PEABODY CHARITABLE FUND TRUST</t>
        </is>
      </c>
      <c r="C296" t="inlineStr">
        <is>
          <t>23-7364949</t>
        </is>
      </c>
      <c r="D296" t="inlineStr">
        <is>
          <t>Massachusetts</t>
        </is>
      </c>
      <c r="E296" t="inlineStr">
        <is>
          <t>MA</t>
        </is>
      </c>
      <c r="F296" t="n">
        <v>2024</v>
      </c>
      <c r="G296" t="n">
        <v>1</v>
      </c>
      <c r="H296" s="13" t="n">
        <v>15193000</v>
      </c>
      <c r="I296" s="12" t="n">
        <v>54</v>
      </c>
      <c r="J296" s="13" t="n">
        <v>90000</v>
      </c>
      <c r="K296" s="13">
        <f>IFERROR($H296/$I296,"")</f>
        <v/>
      </c>
      <c r="L296" s="13" t="n">
        <v>4000000</v>
      </c>
      <c r="N296" t="inlineStr">
        <is>
          <t>Yes</t>
        </is>
      </c>
      <c r="O296" t="inlineStr">
        <is>
          <t>Yes</t>
        </is>
      </c>
      <c r="P296" s="9" t="inlineStr">
        <is>
          <t>https://www.apcfund.org/</t>
        </is>
      </c>
      <c r="Q296" s="9" t="inlineStr">
        <is>
          <t>https://grantcue.com/foundations/amelia-peabody-charitable-fund-trust-237364949</t>
        </is>
      </c>
    </row>
    <row r="297">
      <c r="A297">
        <f>IF($E297=$E296,$A296+1,1)</f>
        <v/>
      </c>
      <c r="B297" t="inlineStr">
        <is>
          <t>THE JAKET FOUNDATION</t>
        </is>
      </c>
      <c r="C297" t="inlineStr">
        <is>
          <t>04-6878795</t>
        </is>
      </c>
      <c r="D297" t="inlineStr">
        <is>
          <t>Massachusetts</t>
        </is>
      </c>
      <c r="E297" t="inlineStr">
        <is>
          <t>MA</t>
        </is>
      </c>
      <c r="F297" t="n">
        <v>2024</v>
      </c>
      <c r="G297" t="n">
        <v>1</v>
      </c>
      <c r="H297" s="13" t="n">
        <v>15163961</v>
      </c>
      <c r="I297" s="12" t="n">
        <v>31</v>
      </c>
      <c r="J297" s="13" t="n">
        <v>250000</v>
      </c>
      <c r="K297" s="13">
        <f>IFERROR($H297/$I297,"")</f>
        <v/>
      </c>
      <c r="L297" s="13" t="n">
        <v>4500000</v>
      </c>
      <c r="M297" t="inlineStr">
        <is>
          <t>WI, IL, MN</t>
        </is>
      </c>
      <c r="N297" t="inlineStr">
        <is>
          <t>No</t>
        </is>
      </c>
      <c r="O297" t="inlineStr">
        <is>
          <t>Not stated</t>
        </is>
      </c>
      <c r="Q297" s="9" t="inlineStr">
        <is>
          <t>https://grantcue.com/foundations/the-jaket-foundation-046878795</t>
        </is>
      </c>
    </row>
    <row r="298">
      <c r="A298">
        <f>IF($E298=$E297,$A297+1,1)</f>
        <v/>
      </c>
      <c r="B298" t="inlineStr">
        <is>
          <t>IMAGO DEI FUND</t>
        </is>
      </c>
      <c r="C298" t="inlineStr">
        <is>
          <t>26-1578446</t>
        </is>
      </c>
      <c r="D298" t="inlineStr">
        <is>
          <t>Massachusetts</t>
        </is>
      </c>
      <c r="E298" t="inlineStr">
        <is>
          <t>MA</t>
        </is>
      </c>
      <c r="F298" t="n">
        <v>2024</v>
      </c>
      <c r="G298" t="n">
        <v>1</v>
      </c>
      <c r="H298" s="13" t="n">
        <v>15105440</v>
      </c>
      <c r="I298" s="12" t="n">
        <v>126</v>
      </c>
      <c r="J298" s="13" t="n">
        <v>79166</v>
      </c>
      <c r="K298" s="13">
        <f>IFERROR($H298/$I298,"")</f>
        <v/>
      </c>
      <c r="L298" s="13" t="n">
        <v>769206</v>
      </c>
      <c r="M298" t="inlineStr">
        <is>
          <t>CA, NY, DC</t>
        </is>
      </c>
      <c r="N298" t="inlineStr">
        <is>
          <t>No</t>
        </is>
      </c>
      <c r="O298" t="inlineStr">
        <is>
          <t>Not stated</t>
        </is>
      </c>
      <c r="Q298" s="9" t="inlineStr">
        <is>
          <t>https://grantcue.com/foundations/imago-dei-fund-c-o-berkshire-partners-261578446</t>
        </is>
      </c>
    </row>
    <row r="299">
      <c r="A299">
        <f>IF($E299=$E298,$A298+1,1)</f>
        <v/>
      </c>
      <c r="B299" t="inlineStr">
        <is>
          <t>THE CASEY &amp; FAMILY FOUNDATION</t>
        </is>
      </c>
      <c r="C299" t="inlineStr">
        <is>
          <t>27-6364101</t>
        </is>
      </c>
      <c r="D299" t="inlineStr">
        <is>
          <t>Massachusetts</t>
        </is>
      </c>
      <c r="E299" t="inlineStr">
        <is>
          <t>MA</t>
        </is>
      </c>
      <c r="F299" t="n">
        <v>2025</v>
      </c>
      <c r="G299" t="n">
        <v>2</v>
      </c>
      <c r="H299" s="13" t="n">
        <v>14930347</v>
      </c>
      <c r="I299" s="12" t="n">
        <v>31</v>
      </c>
      <c r="J299" s="13" t="n">
        <v>100000</v>
      </c>
      <c r="K299" s="13">
        <f>IFERROR($H299/$I299,"")</f>
        <v/>
      </c>
      <c r="L299" s="13" t="n">
        <v>7950000</v>
      </c>
      <c r="M299" t="inlineStr">
        <is>
          <t>DE, DC, NY</t>
        </is>
      </c>
      <c r="N299" t="inlineStr">
        <is>
          <t>No</t>
        </is>
      </c>
      <c r="O299" t="inlineStr">
        <is>
          <t>Not stated</t>
        </is>
      </c>
      <c r="Q299" s="9" t="inlineStr">
        <is>
          <t>https://grantcue.com/foundations/the-casey-and-family-foundation-c-o-the-philanthropic-initiative-276364101</t>
        </is>
      </c>
    </row>
    <row r="300">
      <c r="A300">
        <f>IF($E300=$E299,$A299+1,1)</f>
        <v/>
      </c>
      <c r="B300" t="inlineStr">
        <is>
          <t>TULL FAMILY FOUNDATION</t>
        </is>
      </c>
      <c r="C300" t="inlineStr">
        <is>
          <t>35-6932298</t>
        </is>
      </c>
      <c r="D300" t="inlineStr">
        <is>
          <t>Massachusetts</t>
        </is>
      </c>
      <c r="E300" t="inlineStr">
        <is>
          <t>MA</t>
        </is>
      </c>
      <c r="F300" t="n">
        <v>2024</v>
      </c>
      <c r="G300" t="n">
        <v>1</v>
      </c>
      <c r="H300" s="13" t="n">
        <v>14915000</v>
      </c>
      <c r="I300" s="12" t="n">
        <v>25</v>
      </c>
      <c r="J300" s="13" t="n">
        <v>200000</v>
      </c>
      <c r="K300" s="13">
        <f>IFERROR($H300/$I300,"")</f>
        <v/>
      </c>
      <c r="L300" s="13" t="n">
        <v>4000000</v>
      </c>
      <c r="M300" t="inlineStr">
        <is>
          <t>PA, NY, CA</t>
        </is>
      </c>
      <c r="N300" t="inlineStr">
        <is>
          <t>No</t>
        </is>
      </c>
      <c r="O300" t="inlineStr">
        <is>
          <t>Not stated</t>
        </is>
      </c>
      <c r="Q300" s="9" t="inlineStr">
        <is>
          <t>https://grantcue.com/foundations/tull-family-foundation-356932298</t>
        </is>
      </c>
    </row>
    <row r="301">
      <c r="A301">
        <f>IF($E301=$E300,$A300+1,1)</f>
        <v/>
      </c>
      <c r="B301" t="inlineStr">
        <is>
          <t>Carequest Foundation Inc</t>
        </is>
      </c>
      <c r="C301" t="inlineStr">
        <is>
          <t>04-3265080</t>
        </is>
      </c>
      <c r="D301" t="inlineStr">
        <is>
          <t>Massachusetts</t>
        </is>
      </c>
      <c r="E301" t="inlineStr">
        <is>
          <t>MA</t>
        </is>
      </c>
      <c r="F301" t="n">
        <v>2024</v>
      </c>
      <c r="G301" t="n">
        <v>1</v>
      </c>
      <c r="H301" s="13" t="n">
        <v>14527259</v>
      </c>
      <c r="I301" s="12" t="n">
        <v>112</v>
      </c>
      <c r="J301" s="13" t="n">
        <v>125000</v>
      </c>
      <c r="K301" s="13">
        <f>IFERROR($H301/$I301,"")</f>
        <v/>
      </c>
      <c r="L301" s="13" t="n">
        <v>546334</v>
      </c>
      <c r="M301" t="inlineStr">
        <is>
          <t>CA, FL, DC</t>
        </is>
      </c>
      <c r="N301" t="inlineStr">
        <is>
          <t>Yes</t>
        </is>
      </c>
      <c r="O301" t="inlineStr">
        <is>
          <t>Yes</t>
        </is>
      </c>
      <c r="P301" s="9" t="inlineStr">
        <is>
          <t>https://www.carequest.org/</t>
        </is>
      </c>
      <c r="Q301" s="9" t="inlineStr">
        <is>
          <t>https://grantcue.com/foundations/carequest-foundation-inc-043265080</t>
        </is>
      </c>
    </row>
    <row r="302">
      <c r="A302">
        <f>IF($E302=$E301,$A301+1,1)</f>
        <v/>
      </c>
      <c r="B302" t="inlineStr">
        <is>
          <t>THE JACK SATTER FOUNDATION</t>
        </is>
      </c>
      <c r="C302" t="inlineStr">
        <is>
          <t>65-6316190</t>
        </is>
      </c>
      <c r="D302" t="inlineStr">
        <is>
          <t>Massachusetts</t>
        </is>
      </c>
      <c r="E302" t="inlineStr">
        <is>
          <t>MA</t>
        </is>
      </c>
      <c r="F302" t="n">
        <v>2025</v>
      </c>
      <c r="G302" t="n">
        <v>2</v>
      </c>
      <c r="H302" s="13" t="n">
        <v>14174183</v>
      </c>
      <c r="I302" s="12" t="n">
        <v>111</v>
      </c>
      <c r="J302" s="13" t="n">
        <v>93150</v>
      </c>
      <c r="K302" s="13">
        <f>IFERROR($H302/$I302,"")</f>
        <v/>
      </c>
      <c r="L302" s="13" t="n">
        <v>1000000</v>
      </c>
      <c r="M302" t="inlineStr">
        <is>
          <t>FL, PA, VT</t>
        </is>
      </c>
      <c r="N302" t="inlineStr">
        <is>
          <t>No</t>
        </is>
      </c>
      <c r="O302" t="inlineStr">
        <is>
          <t>Not stated</t>
        </is>
      </c>
      <c r="Q302" s="9" t="inlineStr">
        <is>
          <t>https://grantcue.com/foundations/the-jack-satter-foundation-c-o-hemenway-trust-company-656316190</t>
        </is>
      </c>
    </row>
    <row r="303">
      <c r="A303">
        <f>IF($E303=$E302,$A302+1,1)</f>
        <v/>
      </c>
      <c r="B303" t="inlineStr">
        <is>
          <t>PETER AND ANN LAMBERTUS FAMILY FOUNDATIO</t>
        </is>
      </c>
      <c r="C303" t="inlineStr">
        <is>
          <t>82-3794617</t>
        </is>
      </c>
      <c r="D303" t="inlineStr">
        <is>
          <t>Massachusetts</t>
        </is>
      </c>
      <c r="E303" t="inlineStr">
        <is>
          <t>MA</t>
        </is>
      </c>
      <c r="F303" t="n">
        <v>2024</v>
      </c>
      <c r="G303" t="n">
        <v>1</v>
      </c>
      <c r="H303" s="13" t="n">
        <v>13908000</v>
      </c>
      <c r="I303" s="12" t="n">
        <v>66</v>
      </c>
      <c r="J303" s="13" t="n">
        <v>15000</v>
      </c>
      <c r="K303" s="13">
        <f>IFERROR($H303/$I303,"")</f>
        <v/>
      </c>
      <c r="L303" s="13" t="n">
        <v>6000000</v>
      </c>
      <c r="M303" t="inlineStr">
        <is>
          <t>IN, VA, DC</t>
        </is>
      </c>
      <c r="N303" t="inlineStr">
        <is>
          <t>No</t>
        </is>
      </c>
      <c r="O303" t="inlineStr">
        <is>
          <t>Not stated</t>
        </is>
      </c>
      <c r="Q303" s="9" t="inlineStr">
        <is>
          <t>https://grantcue.com/foundations/peter-and-ann-lambertus-family-foundatio-c-o-bartlett-pc-823794617</t>
        </is>
      </c>
    </row>
    <row r="304">
      <c r="A304">
        <f>IF($E304=$E303,$A303+1,1)</f>
        <v/>
      </c>
      <c r="B304" t="inlineStr">
        <is>
          <t>THE HERB CHAMBERS CHARITABLE FOUNDATION</t>
        </is>
      </c>
      <c r="C304" t="inlineStr">
        <is>
          <t>45-4069504</t>
        </is>
      </c>
      <c r="D304" t="inlineStr">
        <is>
          <t>Massachusetts</t>
        </is>
      </c>
      <c r="E304" t="inlineStr">
        <is>
          <t>MA</t>
        </is>
      </c>
      <c r="F304" t="n">
        <v>2024</v>
      </c>
      <c r="G304" t="n">
        <v>1</v>
      </c>
      <c r="H304" s="13" t="n">
        <v>13792901</v>
      </c>
      <c r="I304" s="12" t="n">
        <v>49</v>
      </c>
      <c r="J304" s="13" t="n">
        <v>6000</v>
      </c>
      <c r="K304" s="13">
        <f>IFERROR($H304/$I304,"")</f>
        <v/>
      </c>
      <c r="L304" s="13" t="n">
        <v>12633869</v>
      </c>
      <c r="M304" t="inlineStr">
        <is>
          <t>CT, IL, NY</t>
        </is>
      </c>
      <c r="N304" t="inlineStr">
        <is>
          <t>No</t>
        </is>
      </c>
      <c r="O304" t="inlineStr">
        <is>
          <t>Not stated</t>
        </is>
      </c>
      <c r="Q304" s="9" t="inlineStr">
        <is>
          <t>https://grantcue.com/foundations/the-herb-chambers-charitable-foundation-454069504</t>
        </is>
      </c>
    </row>
    <row r="305">
      <c r="A305">
        <f>IF($E305=$E304,$A304+1,1)</f>
        <v/>
      </c>
      <c r="B305" t="inlineStr">
        <is>
          <t>THE JOSEPH AND SUSAN GATTO FOUNDATION</t>
        </is>
      </c>
      <c r="C305" t="inlineStr">
        <is>
          <t>13-3921102</t>
        </is>
      </c>
      <c r="D305" t="inlineStr">
        <is>
          <t>Massachusetts</t>
        </is>
      </c>
      <c r="E305" t="inlineStr">
        <is>
          <t>MA</t>
        </is>
      </c>
      <c r="F305" t="n">
        <v>2024</v>
      </c>
      <c r="G305" t="n">
        <v>2</v>
      </c>
      <c r="H305" s="13" t="n">
        <v>12740955</v>
      </c>
      <c r="I305" s="12" t="n">
        <v>8</v>
      </c>
      <c r="J305" s="13" t="n">
        <v>50535</v>
      </c>
      <c r="K305" s="13">
        <f>IFERROR($H305/$I305,"")</f>
        <v/>
      </c>
      <c r="L305" s="13" t="n">
        <v>12197195</v>
      </c>
      <c r="M305" t="inlineStr">
        <is>
          <t>CT, PA, DC</t>
        </is>
      </c>
      <c r="N305" t="inlineStr">
        <is>
          <t>No</t>
        </is>
      </c>
      <c r="O305" t="inlineStr">
        <is>
          <t>Not stated</t>
        </is>
      </c>
      <c r="Q305" s="9" t="inlineStr">
        <is>
          <t>https://grantcue.com/foundations/the-joseph-and-susan-gatto-foundation-c-o-cbiz-advisors-llc-133921102</t>
        </is>
      </c>
    </row>
    <row r="306">
      <c r="A306">
        <f>IF($E306=$E305,$A305+1,1)</f>
        <v/>
      </c>
      <c r="B306" t="inlineStr">
        <is>
          <t>ARTHUR N RUPE FOUNDATION</t>
        </is>
      </c>
      <c r="C306" t="inlineStr">
        <is>
          <t>77-0278838</t>
        </is>
      </c>
      <c r="D306" t="inlineStr">
        <is>
          <t>Massachusetts</t>
        </is>
      </c>
      <c r="E306" t="inlineStr">
        <is>
          <t>MA</t>
        </is>
      </c>
      <c r="F306" t="n">
        <v>2024</v>
      </c>
      <c r="G306" t="n">
        <v>1</v>
      </c>
      <c r="H306" s="13" t="n">
        <v>12540773</v>
      </c>
      <c r="I306" s="12" t="n">
        <v>33</v>
      </c>
      <c r="J306" s="13" t="n">
        <v>50000</v>
      </c>
      <c r="K306" s="13">
        <f>IFERROR($H306/$I306,"")</f>
        <v/>
      </c>
      <c r="L306" s="13" t="n">
        <v>10600000</v>
      </c>
      <c r="M306" t="inlineStr">
        <is>
          <t>CA, AL, PA</t>
        </is>
      </c>
      <c r="N306" t="inlineStr">
        <is>
          <t>No</t>
        </is>
      </c>
      <c r="O306" t="inlineStr">
        <is>
          <t>Not stated</t>
        </is>
      </c>
      <c r="Q306" s="9" t="inlineStr">
        <is>
          <t>https://grantcue.com/foundations/arthur-n-rupe-foundation-770278838</t>
        </is>
      </c>
    </row>
    <row r="307">
      <c r="A307">
        <f>IF($E307=$E306,$A306+1,1)</f>
        <v/>
      </c>
      <c r="B307" t="inlineStr">
        <is>
          <t>WAGNER FOUNDATION</t>
        </is>
      </c>
      <c r="C307" t="inlineStr">
        <is>
          <t>20-6079941</t>
        </is>
      </c>
      <c r="D307" t="inlineStr">
        <is>
          <t>Massachusetts</t>
        </is>
      </c>
      <c r="E307" t="inlineStr">
        <is>
          <t>MA</t>
        </is>
      </c>
      <c r="F307" t="n">
        <v>2024</v>
      </c>
      <c r="G307" t="n">
        <v>1</v>
      </c>
      <c r="H307" s="13" t="n">
        <v>12534222</v>
      </c>
      <c r="I307" s="12" t="n">
        <v>132</v>
      </c>
      <c r="J307" s="13" t="n">
        <v>50000</v>
      </c>
      <c r="K307" s="13">
        <f>IFERROR($H307/$I307,"")</f>
        <v/>
      </c>
      <c r="L307" s="13" t="n">
        <v>1000000</v>
      </c>
      <c r="M307" t="inlineStr">
        <is>
          <t>CA, IL, NY</t>
        </is>
      </c>
      <c r="N307" t="inlineStr">
        <is>
          <t>No</t>
        </is>
      </c>
      <c r="O307" t="inlineStr">
        <is>
          <t>Not stated</t>
        </is>
      </c>
      <c r="Q307" s="9" t="inlineStr">
        <is>
          <t>https://grantcue.com/foundations/wagner-foundation-206079941</t>
        </is>
      </c>
    </row>
    <row r="308">
      <c r="A308">
        <f>IF($E308=$E307,$A307+1,1)</f>
        <v/>
      </c>
      <c r="B308" t="inlineStr">
        <is>
          <t>THE REEDER FOUNDATION</t>
        </is>
      </c>
      <c r="C308" t="inlineStr">
        <is>
          <t>04-3542100</t>
        </is>
      </c>
      <c r="D308" t="inlineStr">
        <is>
          <t>Massachusetts</t>
        </is>
      </c>
      <c r="E308" t="inlineStr">
        <is>
          <t>MA</t>
        </is>
      </c>
      <c r="F308" t="n">
        <v>2025</v>
      </c>
      <c r="G308" t="n">
        <v>3</v>
      </c>
      <c r="H308" s="13" t="n">
        <v>12450000</v>
      </c>
      <c r="I308" s="12" t="n">
        <v>36</v>
      </c>
      <c r="J308" s="13" t="n">
        <v>250000</v>
      </c>
      <c r="K308" s="13">
        <f>IFERROR($H308/$I308,"")</f>
        <v/>
      </c>
      <c r="L308" s="13" t="n">
        <v>1500000</v>
      </c>
      <c r="M308" t="inlineStr">
        <is>
          <t>DC, CA</t>
        </is>
      </c>
      <c r="N308" t="inlineStr">
        <is>
          <t>No</t>
        </is>
      </c>
      <c r="O308" t="inlineStr">
        <is>
          <t>Not stated</t>
        </is>
      </c>
      <c r="Q308" s="9" t="inlineStr">
        <is>
          <t>https://grantcue.com/foundations/the-reeder-foundation-c-o-par-capital-management-043542100</t>
        </is>
      </c>
    </row>
    <row r="309">
      <c r="A309">
        <f>IF($E309=$E308,$A308+1,1)</f>
        <v/>
      </c>
      <c r="B309" t="inlineStr">
        <is>
          <t>DONALD C MCGRAW FOUNDATION INC</t>
        </is>
      </c>
      <c r="C309" t="inlineStr">
        <is>
          <t>13-6165603</t>
        </is>
      </c>
      <c r="D309" t="inlineStr">
        <is>
          <t>Massachusetts</t>
        </is>
      </c>
      <c r="E309" t="inlineStr">
        <is>
          <t>MA</t>
        </is>
      </c>
      <c r="F309" t="n">
        <v>2025</v>
      </c>
      <c r="G309" t="n">
        <v>2</v>
      </c>
      <c r="H309" s="13" t="n">
        <v>11790000</v>
      </c>
      <c r="I309" s="12" t="n">
        <v>258</v>
      </c>
      <c r="J309" s="13" t="n">
        <v>25000</v>
      </c>
      <c r="K309" s="13">
        <f>IFERROR($H309/$I309,"")</f>
        <v/>
      </c>
      <c r="L309" s="13" t="n">
        <v>350000</v>
      </c>
      <c r="M309" t="inlineStr">
        <is>
          <t>FL, NY, CT</t>
        </is>
      </c>
      <c r="N309" t="inlineStr">
        <is>
          <t>No</t>
        </is>
      </c>
      <c r="O309" t="inlineStr">
        <is>
          <t>Not stated</t>
        </is>
      </c>
      <c r="Q309" s="9" t="inlineStr">
        <is>
          <t>https://grantcue.com/foundations/donald-c-mcgraw-foundation-inc-136165603</t>
        </is>
      </c>
    </row>
    <row r="310">
      <c r="A310">
        <f>IF($E310=$E309,$A309+1,1)</f>
        <v/>
      </c>
      <c r="B310" t="inlineStr">
        <is>
          <t>THE GEORGE I ALDEN TRUST</t>
        </is>
      </c>
      <c r="C310" t="inlineStr">
        <is>
          <t>04-6023784</t>
        </is>
      </c>
      <c r="D310" t="inlineStr">
        <is>
          <t>Massachusetts</t>
        </is>
      </c>
      <c r="E310" t="inlineStr">
        <is>
          <t>MA</t>
        </is>
      </c>
      <c r="F310" t="n">
        <v>2024</v>
      </c>
      <c r="G310" t="n">
        <v>1</v>
      </c>
      <c r="H310" s="13" t="n">
        <v>11478000</v>
      </c>
      <c r="I310" s="12" t="n">
        <v>79</v>
      </c>
      <c r="J310" s="13" t="n">
        <v>100000</v>
      </c>
      <c r="K310" s="13">
        <f>IFERROR($H310/$I310,"")</f>
        <v/>
      </c>
      <c r="L310" s="13" t="n">
        <v>1000000</v>
      </c>
      <c r="M310" t="inlineStr">
        <is>
          <t>PA, NY, NH</t>
        </is>
      </c>
      <c r="N310" t="inlineStr">
        <is>
          <t>Yes</t>
        </is>
      </c>
      <c r="O310" t="inlineStr">
        <is>
          <t>Yes</t>
        </is>
      </c>
      <c r="P310" s="9" t="inlineStr">
        <is>
          <t>https://www.aldentrust.org/</t>
        </is>
      </c>
      <c r="Q310" s="9" t="inlineStr">
        <is>
          <t>https://grantcue.com/foundations/the-george-i-alden-trust-c-o-fletcher-tilton-and-whipple-pc-046023784</t>
        </is>
      </c>
    </row>
    <row r="311">
      <c r="A311">
        <f>IF($E311=$E310,$A310+1,1)</f>
        <v/>
      </c>
      <c r="B311" t="inlineStr">
        <is>
          <t>THE ELAINE NICPON MARIEB CHARITABLE FOUNDATION</t>
        </is>
      </c>
      <c r="C311" t="inlineStr">
        <is>
          <t>27-2986918</t>
        </is>
      </c>
      <c r="D311" t="inlineStr">
        <is>
          <t>Massachusetts</t>
        </is>
      </c>
      <c r="E311" t="inlineStr">
        <is>
          <t>MA</t>
        </is>
      </c>
      <c r="F311" t="n">
        <v>2024</v>
      </c>
      <c r="G311" t="n">
        <v>2</v>
      </c>
      <c r="H311" s="13" t="n">
        <v>11297000</v>
      </c>
      <c r="I311" s="12" t="n">
        <v>14</v>
      </c>
      <c r="J311" s="13" t="n">
        <v>385000</v>
      </c>
      <c r="K311" s="13">
        <f>IFERROR($H311/$I311,"")</f>
        <v/>
      </c>
      <c r="L311" s="13" t="n">
        <v>4000000</v>
      </c>
      <c r="M311" t="inlineStr">
        <is>
          <t>FL, GA</t>
        </is>
      </c>
      <c r="N311" t="inlineStr">
        <is>
          <t>No</t>
        </is>
      </c>
      <c r="O311" t="inlineStr">
        <is>
          <t>Not stated</t>
        </is>
      </c>
      <c r="Q311" s="9" t="inlineStr">
        <is>
          <t>https://grantcue.com/foundations/the-elaine-nicpon-marieb-charitable-foundation-272986918</t>
        </is>
      </c>
    </row>
    <row r="312">
      <c r="A312">
        <f>IF($E312=$E311,$A311+1,1)</f>
        <v/>
      </c>
      <c r="B312" t="inlineStr">
        <is>
          <t>THE JOSETTA FUND</t>
        </is>
      </c>
      <c r="C312" t="inlineStr">
        <is>
          <t>04-3340006</t>
        </is>
      </c>
      <c r="D312" t="inlineStr">
        <is>
          <t>Massachusetts</t>
        </is>
      </c>
      <c r="E312" t="inlineStr">
        <is>
          <t>MA</t>
        </is>
      </c>
      <c r="F312" t="n">
        <v>2025</v>
      </c>
      <c r="G312" t="n">
        <v>2</v>
      </c>
      <c r="H312" s="13" t="n">
        <v>11240744</v>
      </c>
      <c r="I312" s="12" t="n">
        <v>167</v>
      </c>
      <c r="J312" s="13" t="n">
        <v>50000</v>
      </c>
      <c r="K312" s="13">
        <f>IFERROR($H312/$I312,"")</f>
        <v/>
      </c>
      <c r="L312" s="13" t="n">
        <v>390000</v>
      </c>
      <c r="M312" t="inlineStr">
        <is>
          <t>NY, ME, CA</t>
        </is>
      </c>
      <c r="N312" t="inlineStr">
        <is>
          <t>No</t>
        </is>
      </c>
      <c r="O312" t="inlineStr">
        <is>
          <t>Not stated</t>
        </is>
      </c>
      <c r="Q312" s="9" t="inlineStr">
        <is>
          <t>https://grantcue.com/foundations/the-josetta-fund-043340006</t>
        </is>
      </c>
    </row>
    <row r="313">
      <c r="A313">
        <f>IF($E313=$E312,$A312+1,1)</f>
        <v/>
      </c>
      <c r="B313" t="inlineStr">
        <is>
          <t>THE CLAYTON FAMILY FOUNDATION</t>
        </is>
      </c>
      <c r="C313" t="inlineStr">
        <is>
          <t>58-1970851</t>
        </is>
      </c>
      <c r="D313" t="inlineStr">
        <is>
          <t>Massachusetts</t>
        </is>
      </c>
      <c r="E313" t="inlineStr">
        <is>
          <t>MA</t>
        </is>
      </c>
      <c r="F313" t="n">
        <v>2024</v>
      </c>
      <c r="G313" t="n">
        <v>1</v>
      </c>
      <c r="H313" s="13" t="n">
        <v>11119700</v>
      </c>
      <c r="I313" s="12" t="n">
        <v>47</v>
      </c>
      <c r="J313" s="13" t="n">
        <v>5000</v>
      </c>
      <c r="K313" s="13">
        <f>IFERROR($H313/$I313,"")</f>
        <v/>
      </c>
      <c r="L313" s="13" t="n">
        <v>10000000</v>
      </c>
      <c r="M313" t="inlineStr">
        <is>
          <t>TN, CO, GA</t>
        </is>
      </c>
      <c r="N313" t="inlineStr">
        <is>
          <t>Yes</t>
        </is>
      </c>
      <c r="O313" t="inlineStr">
        <is>
          <t>Yes</t>
        </is>
      </c>
      <c r="P313" s="9" t="inlineStr">
        <is>
          <t>https://www.clayton.org/</t>
        </is>
      </c>
      <c r="Q313" s="9" t="inlineStr">
        <is>
          <t>https://grantcue.com/foundations/the-clayton-family-foundation-581970851</t>
        </is>
      </c>
    </row>
    <row r="314">
      <c r="A314">
        <f>IF($E314=$E313,$A313+1,1)</f>
        <v/>
      </c>
      <c r="B314" t="inlineStr">
        <is>
          <t>RICHARD K LUBIN FAMILY FOUNDATION</t>
        </is>
      </c>
      <c r="C314" t="inlineStr">
        <is>
          <t>22-2773808</t>
        </is>
      </c>
      <c r="D314" t="inlineStr">
        <is>
          <t>Massachusetts</t>
        </is>
      </c>
      <c r="E314" t="inlineStr">
        <is>
          <t>MA</t>
        </is>
      </c>
      <c r="F314" t="n">
        <v>2024</v>
      </c>
      <c r="G314" t="n">
        <v>1</v>
      </c>
      <c r="H314" s="13" t="n">
        <v>11099787</v>
      </c>
      <c r="I314" s="12" t="n">
        <v>154</v>
      </c>
      <c r="J314" s="13" t="n">
        <v>10000</v>
      </c>
      <c r="K314" s="13">
        <f>IFERROR($H314/$I314,"")</f>
        <v/>
      </c>
      <c r="L314" s="13" t="n">
        <v>2063317</v>
      </c>
      <c r="M314" t="inlineStr">
        <is>
          <t>PA, NY, ME</t>
        </is>
      </c>
      <c r="N314" t="inlineStr">
        <is>
          <t>No</t>
        </is>
      </c>
      <c r="O314" t="inlineStr">
        <is>
          <t>Not stated</t>
        </is>
      </c>
      <c r="Q314" s="9" t="inlineStr">
        <is>
          <t>https://grantcue.com/foundations/richard-k-lubin-family-foundation-c-o-castle-rock-advisors-222773808</t>
        </is>
      </c>
    </row>
    <row r="315">
      <c r="A315">
        <f>IF($E315=$E314,$A314+1,1)</f>
        <v/>
      </c>
      <c r="B315" t="inlineStr">
        <is>
          <t>Probalistic Computing Foundation Inc</t>
        </is>
      </c>
      <c r="C315" t="inlineStr">
        <is>
          <t>82-3764421</t>
        </is>
      </c>
      <c r="D315" t="inlineStr">
        <is>
          <t>Massachusetts</t>
        </is>
      </c>
      <c r="E315" t="inlineStr">
        <is>
          <t>MA</t>
        </is>
      </c>
      <c r="F315" t="n">
        <v>2025</v>
      </c>
      <c r="G315" t="n">
        <v>2</v>
      </c>
      <c r="H315" s="13" t="n">
        <v>11085000</v>
      </c>
      <c r="I315" s="12" t="n">
        <v>7</v>
      </c>
      <c r="J315" s="13" t="n">
        <v>300000</v>
      </c>
      <c r="K315" s="13">
        <f>IFERROR($H315/$I315,"")</f>
        <v/>
      </c>
      <c r="L315" s="13" t="n">
        <v>9500000</v>
      </c>
      <c r="M315" t="inlineStr">
        <is>
          <t>NY, Quebec, CA</t>
        </is>
      </c>
      <c r="N315" t="inlineStr">
        <is>
          <t>No</t>
        </is>
      </c>
      <c r="O315" t="inlineStr">
        <is>
          <t>Not stated</t>
        </is>
      </c>
      <c r="Q315" s="9" t="inlineStr">
        <is>
          <t>https://grantcue.com/foundations/probalistic-computing-foundation-inc-823764421</t>
        </is>
      </c>
    </row>
    <row r="316">
      <c r="A316">
        <f>IF($E316=$E315,$A315+1,1)</f>
        <v/>
      </c>
      <c r="B316" t="inlineStr">
        <is>
          <t>JEROME LYLE RAPPAPORT CHARITABLE FOUNDATION</t>
        </is>
      </c>
      <c r="C316" t="inlineStr">
        <is>
          <t>31-1485041</t>
        </is>
      </c>
      <c r="D316" t="inlineStr">
        <is>
          <t>Massachusetts</t>
        </is>
      </c>
      <c r="E316" t="inlineStr">
        <is>
          <t>MA</t>
        </is>
      </c>
      <c r="F316" t="n">
        <v>2024</v>
      </c>
      <c r="G316" t="n">
        <v>1</v>
      </c>
      <c r="H316" s="13" t="n">
        <v>10690605</v>
      </c>
      <c r="I316" s="12" t="n">
        <v>31</v>
      </c>
      <c r="J316" s="13" t="n">
        <v>7500</v>
      </c>
      <c r="K316" s="13">
        <f>IFERROR($H316/$I316,"")</f>
        <v/>
      </c>
      <c r="L316" s="13" t="n">
        <v>9100000</v>
      </c>
      <c r="M316" t="inlineStr">
        <is>
          <t>CA, OH, IL</t>
        </is>
      </c>
      <c r="N316" t="inlineStr">
        <is>
          <t>No</t>
        </is>
      </c>
      <c r="O316" t="inlineStr">
        <is>
          <t>Not stated</t>
        </is>
      </c>
      <c r="Q316" s="9" t="inlineStr">
        <is>
          <t>https://grantcue.com/foundations/jerome-lyle-rappaport-charitable-foundation-311485041</t>
        </is>
      </c>
    </row>
    <row r="317">
      <c r="A317">
        <f>IF($E317=$E316,$A316+1,1)</f>
        <v/>
      </c>
      <c r="B317" t="inlineStr">
        <is>
          <t>ALOHA FOUNDATION</t>
        </is>
      </c>
      <c r="C317" t="inlineStr">
        <is>
          <t>04-7026648</t>
        </is>
      </c>
      <c r="D317" t="inlineStr">
        <is>
          <t>Massachusetts</t>
        </is>
      </c>
      <c r="E317" t="inlineStr">
        <is>
          <t>MA</t>
        </is>
      </c>
      <c r="F317" t="n">
        <v>2024</v>
      </c>
      <c r="G317" t="n">
        <v>1</v>
      </c>
      <c r="H317" s="13" t="n">
        <v>10579591</v>
      </c>
      <c r="I317" s="12" t="n">
        <v>22</v>
      </c>
      <c r="J317" s="13" t="n">
        <v>270000</v>
      </c>
      <c r="K317" s="13">
        <f>IFERROR($H317/$I317,"")</f>
        <v/>
      </c>
      <c r="L317" s="13" t="n">
        <v>2000000</v>
      </c>
      <c r="M317" t="inlineStr">
        <is>
          <t>RI, NY, VA</t>
        </is>
      </c>
      <c r="N317" t="inlineStr">
        <is>
          <t>No</t>
        </is>
      </c>
      <c r="O317" t="inlineStr">
        <is>
          <t>Not stated</t>
        </is>
      </c>
      <c r="Q317" s="9" t="inlineStr">
        <is>
          <t>https://grantcue.com/foundations/aloha-foundation-c-o-lourie-and-cutler-pc-047026648</t>
        </is>
      </c>
    </row>
    <row r="318">
      <c r="A318">
        <f>IF($E318=$E317,$A317+1,1)</f>
        <v/>
      </c>
      <c r="B318" t="inlineStr">
        <is>
          <t>ATRIUS HEALTH EQUITY FOUNDATION INC</t>
        </is>
      </c>
      <c r="C318" t="inlineStr">
        <is>
          <t>26-4517944</t>
        </is>
      </c>
      <c r="D318" t="inlineStr">
        <is>
          <t>Massachusetts</t>
        </is>
      </c>
      <c r="E318" t="inlineStr">
        <is>
          <t>MA</t>
        </is>
      </c>
      <c r="F318" t="n">
        <v>2025</v>
      </c>
      <c r="G318" t="n">
        <v>2</v>
      </c>
      <c r="H318" s="13" t="n">
        <v>10541846</v>
      </c>
      <c r="I318" s="12" t="n">
        <v>65</v>
      </c>
      <c r="J318" s="13" t="n">
        <v>50000</v>
      </c>
      <c r="K318" s="13">
        <f>IFERROR($H318/$I318,"")</f>
        <v/>
      </c>
      <c r="L318" s="13" t="n">
        <v>1000000</v>
      </c>
      <c r="M318" t="inlineStr">
        <is>
          <t>NY</t>
        </is>
      </c>
      <c r="N318" t="inlineStr">
        <is>
          <t>No</t>
        </is>
      </c>
      <c r="O318" t="inlineStr">
        <is>
          <t>Not stated</t>
        </is>
      </c>
      <c r="Q318" s="9" t="inlineStr">
        <is>
          <t>https://grantcue.com/foundations/atrius-health-equity-foundation-inc-264517944</t>
        </is>
      </c>
    </row>
    <row r="319">
      <c r="A319">
        <f>IF($E319=$E318,$A318+1,1)</f>
        <v/>
      </c>
      <c r="B319" t="inlineStr">
        <is>
          <t>THE WILLIAM &amp; LIA G POORVU FAMILY FOUNDATION</t>
        </is>
      </c>
      <c r="C319" t="inlineStr">
        <is>
          <t>04-2651199</t>
        </is>
      </c>
      <c r="D319" t="inlineStr">
        <is>
          <t>Massachusetts</t>
        </is>
      </c>
      <c r="E319" t="inlineStr">
        <is>
          <t>MA</t>
        </is>
      </c>
      <c r="F319" t="n">
        <v>2024</v>
      </c>
      <c r="G319" t="n">
        <v>1</v>
      </c>
      <c r="H319" s="13" t="n">
        <v>10087500</v>
      </c>
      <c r="I319" s="12" t="n">
        <v>119</v>
      </c>
      <c r="J319" s="13" t="n">
        <v>20000</v>
      </c>
      <c r="K319" s="13">
        <f>IFERROR($H319/$I319,"")</f>
        <v/>
      </c>
      <c r="L319" s="13" t="n">
        <v>2505000</v>
      </c>
      <c r="M319" t="inlineStr">
        <is>
          <t>CT, DC, NY</t>
        </is>
      </c>
      <c r="N319" t="inlineStr">
        <is>
          <t>No</t>
        </is>
      </c>
      <c r="O319" t="inlineStr">
        <is>
          <t>Not stated</t>
        </is>
      </c>
      <c r="Q319" s="9" t="inlineStr">
        <is>
          <t>https://grantcue.com/foundations/the-william-and-lia-g-poorvu-family-foundation-042651199</t>
        </is>
      </c>
    </row>
    <row r="320">
      <c r="A320">
        <f>IF($E320=$E319,$A319+1,1)</f>
        <v/>
      </c>
      <c r="B320" t="inlineStr">
        <is>
          <t>CENTURION FOUNDATION</t>
        </is>
      </c>
      <c r="C320" t="inlineStr">
        <is>
          <t>87-3351799</t>
        </is>
      </c>
      <c r="D320" t="inlineStr">
        <is>
          <t>Massachusetts</t>
        </is>
      </c>
      <c r="E320" t="inlineStr">
        <is>
          <t>MA</t>
        </is>
      </c>
      <c r="F320" t="n">
        <v>2024</v>
      </c>
      <c r="G320" t="n">
        <v>1</v>
      </c>
      <c r="H320" s="13" t="n">
        <v>9966666</v>
      </c>
      <c r="I320" s="12" t="n">
        <v>11</v>
      </c>
      <c r="J320" s="13" t="n">
        <v>1000000</v>
      </c>
      <c r="K320" s="13">
        <f>IFERROR($H320/$I320,"")</f>
        <v/>
      </c>
      <c r="L320" s="13" t="n">
        <v>2500000</v>
      </c>
      <c r="M320" t="inlineStr">
        <is>
          <t>ND, PA, MN</t>
        </is>
      </c>
      <c r="N320" t="inlineStr">
        <is>
          <t>No</t>
        </is>
      </c>
      <c r="O320" t="inlineStr">
        <is>
          <t>Not stated</t>
        </is>
      </c>
      <c r="Q320" s="9" t="inlineStr">
        <is>
          <t>https://grantcue.com/foundations/centurion-foundation-873351799</t>
        </is>
      </c>
    </row>
    <row r="321">
      <c r="A321">
        <f>IF($E321=$E320,$A320+1,1)</f>
        <v/>
      </c>
      <c r="B321" t="inlineStr">
        <is>
          <t>COMET FOUNDATION F/K/A THE STEINERT FAMILY FOUNDATION</t>
        </is>
      </c>
      <c r="C321" t="inlineStr">
        <is>
          <t>86-1967040</t>
        </is>
      </c>
      <c r="D321" t="inlineStr">
        <is>
          <t>Massachusetts</t>
        </is>
      </c>
      <c r="E321" t="inlineStr">
        <is>
          <t>MA</t>
        </is>
      </c>
      <c r="F321" t="n">
        <v>2025</v>
      </c>
      <c r="G321" t="n">
        <v>3</v>
      </c>
      <c r="H321" s="13" t="n">
        <v>9938012</v>
      </c>
      <c r="I321" s="12" t="n">
        <v>56</v>
      </c>
      <c r="J321" s="13" t="n">
        <v>25000</v>
      </c>
      <c r="K321" s="13">
        <f>IFERROR($H321/$I321,"")</f>
        <v/>
      </c>
      <c r="L321" s="13" t="n">
        <v>2000000</v>
      </c>
      <c r="M321" t="inlineStr">
        <is>
          <t>NJ, NH, TN</t>
        </is>
      </c>
      <c r="N321" t="inlineStr">
        <is>
          <t>Yes</t>
        </is>
      </c>
      <c r="O321" t="inlineStr">
        <is>
          <t>Not stated</t>
        </is>
      </c>
      <c r="Q321" s="9" t="inlineStr">
        <is>
          <t>https://grantcue.com/foundations/comet-foundation-f-k-a-the-steinert-family-foundation-861967040</t>
        </is>
      </c>
    </row>
    <row r="322">
      <c r="A322">
        <f>IF($E322=$E321,$A321+1,1)</f>
        <v/>
      </c>
      <c r="B322" t="inlineStr">
        <is>
          <t>HARRY L BRADLEY JR CHARITABLE FUND</t>
        </is>
      </c>
      <c r="C322" t="inlineStr">
        <is>
          <t>04-2747025</t>
        </is>
      </c>
      <c r="D322" t="inlineStr">
        <is>
          <t>Massachusetts</t>
        </is>
      </c>
      <c r="E322" t="inlineStr">
        <is>
          <t>MA</t>
        </is>
      </c>
      <c r="F322" t="n">
        <v>2024</v>
      </c>
      <c r="G322" t="n">
        <v>2</v>
      </c>
      <c r="H322" s="13" t="n">
        <v>9869650</v>
      </c>
      <c r="I322" s="12" t="n">
        <v>42</v>
      </c>
      <c r="J322" s="13" t="n">
        <v>10000</v>
      </c>
      <c r="K322" s="13">
        <f>IFERROR($H322/$I322,"")</f>
        <v/>
      </c>
      <c r="L322" s="13" t="n">
        <v>4100000</v>
      </c>
      <c r="M322" t="inlineStr">
        <is>
          <t>NY, FL, DC</t>
        </is>
      </c>
      <c r="N322" t="inlineStr">
        <is>
          <t>No</t>
        </is>
      </c>
      <c r="O322" t="inlineStr">
        <is>
          <t>Not stated</t>
        </is>
      </c>
      <c r="Q322" s="9" t="inlineStr">
        <is>
          <t>https://grantcue.com/foundations/harry-l-bradley-jr-charitable-fund-c-o-mhl-042747025</t>
        </is>
      </c>
    </row>
    <row r="323">
      <c r="A323">
        <f>IF($E323=$E322,$A322+1,1)</f>
        <v/>
      </c>
      <c r="B323" t="inlineStr">
        <is>
          <t>THE RUANE FAMILY FOUNDATION</t>
        </is>
      </c>
      <c r="C323" t="inlineStr">
        <is>
          <t>46-1612574</t>
        </is>
      </c>
      <c r="D323" t="inlineStr">
        <is>
          <t>Massachusetts</t>
        </is>
      </c>
      <c r="E323" t="inlineStr">
        <is>
          <t>MA</t>
        </is>
      </c>
      <c r="F323" t="n">
        <v>2025</v>
      </c>
      <c r="G323" t="n">
        <v>2</v>
      </c>
      <c r="H323" s="13" t="n">
        <v>9713183</v>
      </c>
      <c r="I323" s="12" t="n">
        <v>27</v>
      </c>
      <c r="J323" s="13" t="n">
        <v>10000</v>
      </c>
      <c r="K323" s="13">
        <f>IFERROR($H323/$I323,"")</f>
        <v/>
      </c>
      <c r="L323" s="13" t="n">
        <v>2002911</v>
      </c>
      <c r="M323" t="inlineStr">
        <is>
          <t>RI, FL, NY</t>
        </is>
      </c>
      <c r="N323" t="inlineStr">
        <is>
          <t>No</t>
        </is>
      </c>
      <c r="O323" t="inlineStr">
        <is>
          <t>Not stated</t>
        </is>
      </c>
      <c r="Q323" s="9" t="inlineStr">
        <is>
          <t>https://grantcue.com/foundations/the-ruane-family-foundation-461612574</t>
        </is>
      </c>
    </row>
    <row r="324">
      <c r="A324">
        <f>IF($E324=$E323,$A323+1,1)</f>
        <v/>
      </c>
      <c r="B324" t="inlineStr">
        <is>
          <t>JAMES M STONEMAN CHARITABLE FUND</t>
        </is>
      </c>
      <c r="C324" t="inlineStr">
        <is>
          <t>04-2741931</t>
        </is>
      </c>
      <c r="D324" t="inlineStr">
        <is>
          <t>Massachusetts</t>
        </is>
      </c>
      <c r="E324" t="inlineStr">
        <is>
          <t>MA</t>
        </is>
      </c>
      <c r="F324" t="n">
        <v>2024</v>
      </c>
      <c r="G324" t="n">
        <v>2</v>
      </c>
      <c r="H324" s="13" t="n">
        <v>9515245</v>
      </c>
      <c r="I324" s="12" t="n">
        <v>34</v>
      </c>
      <c r="J324" s="13" t="n">
        <v>17500</v>
      </c>
      <c r="K324" s="13">
        <f>IFERROR($H324/$I324,"")</f>
        <v/>
      </c>
      <c r="L324" s="13" t="n">
        <v>2900000</v>
      </c>
      <c r="M324" t="inlineStr">
        <is>
          <t>FL, TN, NY</t>
        </is>
      </c>
      <c r="N324" t="inlineStr">
        <is>
          <t>No</t>
        </is>
      </c>
      <c r="O324" t="inlineStr">
        <is>
          <t>Not stated</t>
        </is>
      </c>
      <c r="Q324" s="9" t="inlineStr">
        <is>
          <t>https://grantcue.com/foundations/james-m-stoneman-charitable-fund-c-o-morrissey-hawkins-and-lynch-042741931</t>
        </is>
      </c>
    </row>
    <row r="325">
      <c r="A325">
        <f>IF($E325=$E324,$A324+1,1)</f>
        <v/>
      </c>
      <c r="B325" t="inlineStr">
        <is>
          <t>METROPOULOS FAMILY FOUNDATION</t>
        </is>
      </c>
      <c r="C325" t="inlineStr">
        <is>
          <t>84-2835335</t>
        </is>
      </c>
      <c r="D325" t="inlineStr">
        <is>
          <t>Massachusetts</t>
        </is>
      </c>
      <c r="E325" t="inlineStr">
        <is>
          <t>MA</t>
        </is>
      </c>
      <c r="F325" t="n">
        <v>2025</v>
      </c>
      <c r="G325" t="n">
        <v>2</v>
      </c>
      <c r="H325" s="13" t="n">
        <v>9321825</v>
      </c>
      <c r="I325" s="12" t="n">
        <v>60</v>
      </c>
      <c r="J325" s="13" t="n">
        <v>20000</v>
      </c>
      <c r="K325" s="13">
        <f>IFERROR($H325/$I325,"")</f>
        <v/>
      </c>
      <c r="L325" s="13" t="n">
        <v>2000000</v>
      </c>
      <c r="M325" t="inlineStr">
        <is>
          <t>NY, CA, FL</t>
        </is>
      </c>
      <c r="N325" t="inlineStr">
        <is>
          <t>No</t>
        </is>
      </c>
      <c r="O325" t="inlineStr">
        <is>
          <t>Not stated</t>
        </is>
      </c>
      <c r="Q325" s="9" t="inlineStr">
        <is>
          <t>https://grantcue.com/foundations/metropoulos-family-foundation-842835335</t>
        </is>
      </c>
    </row>
    <row r="326">
      <c r="A326">
        <f>IF($E326=$E325,$A325+1,1)</f>
        <v/>
      </c>
      <c r="B326" t="inlineStr">
        <is>
          <t>HERMANN FOUNDATION INC</t>
        </is>
      </c>
      <c r="C326" t="inlineStr">
        <is>
          <t>56-2385301</t>
        </is>
      </c>
      <c r="D326" t="inlineStr">
        <is>
          <t>Massachusetts</t>
        </is>
      </c>
      <c r="E326" t="inlineStr">
        <is>
          <t>MA</t>
        </is>
      </c>
      <c r="F326" t="n">
        <v>2025</v>
      </c>
      <c r="G326" t="n">
        <v>2</v>
      </c>
      <c r="H326" s="13" t="n">
        <v>9229545</v>
      </c>
      <c r="I326" s="12" t="n">
        <v>131</v>
      </c>
      <c r="J326" s="13" t="n">
        <v>50000</v>
      </c>
      <c r="K326" s="13">
        <f>IFERROR($H326/$I326,"")</f>
        <v/>
      </c>
      <c r="L326" s="13" t="n">
        <v>497500</v>
      </c>
      <c r="M326" t="inlineStr">
        <is>
          <t>CA, CT, NE</t>
        </is>
      </c>
      <c r="N326" t="inlineStr">
        <is>
          <t>Yes</t>
        </is>
      </c>
      <c r="O326" t="inlineStr">
        <is>
          <t>Not stated</t>
        </is>
      </c>
      <c r="Q326" s="9" t="inlineStr">
        <is>
          <t>https://grantcue.com/foundations/hermann-foundation-inc-c-o-maryann-copeland-treasurer-562385301</t>
        </is>
      </c>
    </row>
    <row r="327">
      <c r="A327">
        <f>IF($E327=$E326,$A326+1,1)</f>
        <v/>
      </c>
      <c r="B327" t="inlineStr">
        <is>
          <t>ANN THEODORE FOUNDATION</t>
        </is>
      </c>
      <c r="C327" t="inlineStr">
        <is>
          <t>81-4558318</t>
        </is>
      </c>
      <c r="D327" t="inlineStr">
        <is>
          <t>Massachusetts</t>
        </is>
      </c>
      <c r="E327" t="inlineStr">
        <is>
          <t>MA</t>
        </is>
      </c>
      <c r="F327" t="n">
        <v>2023</v>
      </c>
      <c r="G327" t="n">
        <v>1</v>
      </c>
      <c r="H327" s="13" t="n">
        <v>9173557</v>
      </c>
      <c r="I327" s="12" t="n">
        <v>43</v>
      </c>
      <c r="J327" s="13" t="n">
        <v>150000</v>
      </c>
      <c r="K327" s="13">
        <f>IFERROR($H327/$I327,"")</f>
        <v/>
      </c>
      <c r="L327" s="13" t="n">
        <v>1400000</v>
      </c>
      <c r="M327" t="inlineStr">
        <is>
          <t>OH, DC, NH</t>
        </is>
      </c>
      <c r="N327" t="inlineStr">
        <is>
          <t>Yes</t>
        </is>
      </c>
      <c r="O327" t="inlineStr">
        <is>
          <t>Yes</t>
        </is>
      </c>
      <c r="P327" s="9" t="inlineStr">
        <is>
          <t>https://anntheodorefoundation.org/</t>
        </is>
      </c>
      <c r="Q327" s="9" t="inlineStr">
        <is>
          <t>https://grantcue.com/foundations/ann-theodore-foundation-amy-b-naughton-trustee-814558318</t>
        </is>
      </c>
    </row>
    <row r="328">
      <c r="A328">
        <f>IF($E328=$E327,$A327+1,1)</f>
        <v/>
      </c>
      <c r="B328" t="inlineStr">
        <is>
          <t>WILSON-OCONNOR FAMILY FOUNDATION</t>
        </is>
      </c>
      <c r="C328" t="inlineStr">
        <is>
          <t>92-0941333</t>
        </is>
      </c>
      <c r="D328" t="inlineStr">
        <is>
          <t>Massachusetts</t>
        </is>
      </c>
      <c r="E328" t="inlineStr">
        <is>
          <t>MA</t>
        </is>
      </c>
      <c r="F328" t="n">
        <v>2025</v>
      </c>
      <c r="G328" t="n">
        <v>2</v>
      </c>
      <c r="H328" s="13" t="n">
        <v>9012840</v>
      </c>
      <c r="I328" s="12" t="n">
        <v>31</v>
      </c>
      <c r="J328" s="13" t="n">
        <v>150000</v>
      </c>
      <c r="K328" s="13">
        <f>IFERROR($H328/$I328,"")</f>
        <v/>
      </c>
      <c r="L328" s="13" t="n">
        <v>1200000</v>
      </c>
      <c r="M328" t="inlineStr">
        <is>
          <t>CT, FL, PA</t>
        </is>
      </c>
      <c r="N328" t="inlineStr">
        <is>
          <t>No</t>
        </is>
      </c>
      <c r="O328" t="inlineStr">
        <is>
          <t>Not stated</t>
        </is>
      </c>
      <c r="Q328" s="9" t="inlineStr">
        <is>
          <t>https://grantcue.com/foundations/wilson-oconnor-family-foundation-c-o-sterling-foundation-management-llc-920941333</t>
        </is>
      </c>
    </row>
    <row r="329">
      <c r="A329">
        <f>IF($E329=$E328,$A328+1,1)</f>
        <v/>
      </c>
      <c r="B329" t="inlineStr">
        <is>
          <t>TIMOTHY AND MICHELE BARAKETT FOUNDATION</t>
        </is>
      </c>
      <c r="C329" t="inlineStr">
        <is>
          <t>26-6140904</t>
        </is>
      </c>
      <c r="D329" t="inlineStr">
        <is>
          <t>Massachusetts</t>
        </is>
      </c>
      <c r="E329" t="inlineStr">
        <is>
          <t>MA</t>
        </is>
      </c>
      <c r="F329" t="n">
        <v>2024</v>
      </c>
      <c r="G329" t="n">
        <v>1</v>
      </c>
      <c r="H329" s="13" t="n">
        <v>8839000</v>
      </c>
      <c r="I329" s="12" t="n">
        <v>35</v>
      </c>
      <c r="J329" s="13" t="n">
        <v>50000</v>
      </c>
      <c r="K329" s="13">
        <f>IFERROR($H329/$I329,"")</f>
        <v/>
      </c>
      <c r="L329" s="13" t="n">
        <v>2000000</v>
      </c>
      <c r="M329" t="inlineStr">
        <is>
          <t>NY, CA, GA</t>
        </is>
      </c>
      <c r="N329" t="inlineStr">
        <is>
          <t>No</t>
        </is>
      </c>
      <c r="O329" t="inlineStr">
        <is>
          <t>Not stated</t>
        </is>
      </c>
      <c r="Q329" s="9" t="inlineStr">
        <is>
          <t>https://grantcue.com/foundations/timothy-and-michele-barakett-foundation-c-o-trb-advisors-lp-266140904</t>
        </is>
      </c>
    </row>
    <row r="330">
      <c r="A330">
        <f>IF($E330=$E329,$A329+1,1)</f>
        <v/>
      </c>
      <c r="B330" t="inlineStr">
        <is>
          <t>The Ray and Karyn Hendrickson Foundation</t>
        </is>
      </c>
      <c r="C330" t="inlineStr">
        <is>
          <t>04-3396710</t>
        </is>
      </c>
      <c r="D330" t="inlineStr">
        <is>
          <t>Massachusetts</t>
        </is>
      </c>
      <c r="E330" t="inlineStr">
        <is>
          <t>MA</t>
        </is>
      </c>
      <c r="F330" t="n">
        <v>2025</v>
      </c>
      <c r="G330" t="n">
        <v>2</v>
      </c>
      <c r="H330" s="13" t="n">
        <v>8794350</v>
      </c>
      <c r="I330" s="12" t="n">
        <v>9</v>
      </c>
      <c r="J330" s="13" t="n">
        <v>450000</v>
      </c>
      <c r="K330" s="13">
        <f>IFERROR($H330/$I330,"")</f>
        <v/>
      </c>
      <c r="L330" s="13" t="n">
        <v>4600000</v>
      </c>
      <c r="M330" t="inlineStr">
        <is>
          <t>PA, FL</t>
        </is>
      </c>
      <c r="N330" t="inlineStr">
        <is>
          <t>No</t>
        </is>
      </c>
      <c r="O330" t="inlineStr">
        <is>
          <t>Not stated</t>
        </is>
      </c>
      <c r="Q330" s="9" t="inlineStr">
        <is>
          <t>https://grantcue.com/foundations/the-ray-and-karyn-hendrickson-foundation-c-o-pkf-jnd-pc-043396710</t>
        </is>
      </c>
    </row>
    <row r="331">
      <c r="A331">
        <f>IF($E331=$E330,$A330+1,1)</f>
        <v/>
      </c>
      <c r="B331" t="inlineStr">
        <is>
          <t>Amelia Peabody Foundation</t>
        </is>
      </c>
      <c r="C331" t="inlineStr">
        <is>
          <t>04-6036558</t>
        </is>
      </c>
      <c r="D331" t="inlineStr">
        <is>
          <t>Massachusetts</t>
        </is>
      </c>
      <c r="E331" t="inlineStr">
        <is>
          <t>MA</t>
        </is>
      </c>
      <c r="F331" t="n">
        <v>2024</v>
      </c>
      <c r="G331" t="n">
        <v>1</v>
      </c>
      <c r="H331" s="13" t="n">
        <v>8677334</v>
      </c>
      <c r="I331" s="12" t="n">
        <v>152</v>
      </c>
      <c r="J331" s="13" t="n">
        <v>40000</v>
      </c>
      <c r="K331" s="13">
        <f>IFERROR($H331/$I331,"")</f>
        <v/>
      </c>
      <c r="L331" s="13" t="n">
        <v>500000</v>
      </c>
      <c r="N331" t="inlineStr">
        <is>
          <t>Yes</t>
        </is>
      </c>
      <c r="O331" t="inlineStr">
        <is>
          <t>Yes</t>
        </is>
      </c>
      <c r="P331" s="9" t="inlineStr">
        <is>
          <t>https://ameliapeabody.org/</t>
        </is>
      </c>
      <c r="Q331" s="9" t="inlineStr">
        <is>
          <t>https://grantcue.com/foundations/amelia-peabody-foundation-c-o-joseph-kelly-046036558</t>
        </is>
      </c>
    </row>
    <row r="332">
      <c r="A332">
        <f>IF($E332=$E331,$A331+1,1)</f>
        <v/>
      </c>
      <c r="B332" t="inlineStr">
        <is>
          <t>THE HERRNSTEIN FAMILY FOUNDATION</t>
        </is>
      </c>
      <c r="C332" t="inlineStr">
        <is>
          <t>46-1591770</t>
        </is>
      </c>
      <c r="D332" t="inlineStr">
        <is>
          <t>Massachusetts</t>
        </is>
      </c>
      <c r="E332" t="inlineStr">
        <is>
          <t>MA</t>
        </is>
      </c>
      <c r="F332" t="n">
        <v>2024</v>
      </c>
      <c r="G332" t="n">
        <v>2</v>
      </c>
      <c r="H332" s="13" t="n">
        <v>8307207</v>
      </c>
      <c r="I332" s="12" t="n">
        <v>24</v>
      </c>
      <c r="J332" s="13" t="n">
        <v>25000</v>
      </c>
      <c r="K332" s="13">
        <f>IFERROR($H332/$I332,"")</f>
        <v/>
      </c>
      <c r="L332" s="13" t="n">
        <v>3600000</v>
      </c>
      <c r="M332" t="inlineStr">
        <is>
          <t>NY, CO, TN</t>
        </is>
      </c>
      <c r="N332" t="inlineStr">
        <is>
          <t>Yes</t>
        </is>
      </c>
      <c r="O332" t="inlineStr">
        <is>
          <t>Not stated</t>
        </is>
      </c>
      <c r="P332" s="9" t="inlineStr">
        <is>
          <t>https://www.herrnsteinfamilyfoundation.org/</t>
        </is>
      </c>
      <c r="Q332" s="9" t="inlineStr">
        <is>
          <t>https://grantcue.com/foundations/the-herrnstein-family-foundation-461591770</t>
        </is>
      </c>
    </row>
    <row r="333">
      <c r="A333">
        <f>IF($E333=$E332,$A332+1,1)</f>
        <v/>
      </c>
      <c r="B333" t="inlineStr">
        <is>
          <t>KENROSE KITCHEN TABLE FOUNDATION</t>
        </is>
      </c>
      <c r="C333" t="inlineStr">
        <is>
          <t>20-3951665</t>
        </is>
      </c>
      <c r="D333" t="inlineStr">
        <is>
          <t>Massachusetts</t>
        </is>
      </c>
      <c r="E333" t="inlineStr">
        <is>
          <t>MA</t>
        </is>
      </c>
      <c r="F333" t="n">
        <v>2024</v>
      </c>
      <c r="G333" t="n">
        <v>1</v>
      </c>
      <c r="H333" s="13" t="n">
        <v>8291666</v>
      </c>
      <c r="I333" s="12" t="n">
        <v>23</v>
      </c>
      <c r="J333" s="13" t="n">
        <v>50000</v>
      </c>
      <c r="K333" s="13">
        <f>IFERROR($H333/$I333,"")</f>
        <v/>
      </c>
      <c r="L333" s="13" t="n">
        <v>4000000</v>
      </c>
      <c r="M333" t="inlineStr">
        <is>
          <t>CT, CA, NY</t>
        </is>
      </c>
      <c r="N333" t="inlineStr">
        <is>
          <t>No</t>
        </is>
      </c>
      <c r="O333" t="inlineStr">
        <is>
          <t>Not stated</t>
        </is>
      </c>
      <c r="Q333" s="9" t="inlineStr">
        <is>
          <t>https://grantcue.com/foundations/kenrose-kitchen-table-foundation-203951665</t>
        </is>
      </c>
    </row>
    <row r="334">
      <c r="A334">
        <f>IF($E334=$E333,$A333+1,1)</f>
        <v/>
      </c>
      <c r="B334" t="inlineStr">
        <is>
          <t>THE LYNCH FOUNDATION</t>
        </is>
      </c>
      <c r="C334" t="inlineStr">
        <is>
          <t>04-3017940</t>
        </is>
      </c>
      <c r="D334" t="inlineStr">
        <is>
          <t>Massachusetts</t>
        </is>
      </c>
      <c r="E334" t="inlineStr">
        <is>
          <t>MA</t>
        </is>
      </c>
      <c r="F334" t="n">
        <v>2024</v>
      </c>
      <c r="G334" t="n">
        <v>1</v>
      </c>
      <c r="H334" s="13" t="n">
        <v>8250254</v>
      </c>
      <c r="I334" s="12" t="n">
        <v>107</v>
      </c>
      <c r="J334" s="13" t="n">
        <v>50000</v>
      </c>
      <c r="K334" s="13">
        <f>IFERROR($H334/$I334,"")</f>
        <v/>
      </c>
      <c r="L334" s="13" t="n">
        <v>512576</v>
      </c>
      <c r="M334" t="inlineStr">
        <is>
          <t>NY, CA, MO</t>
        </is>
      </c>
      <c r="N334" t="inlineStr">
        <is>
          <t>Yes</t>
        </is>
      </c>
      <c r="O334" t="inlineStr">
        <is>
          <t>Yes</t>
        </is>
      </c>
      <c r="P334" s="9" t="inlineStr">
        <is>
          <t>https://www.thelynchfoundation.com/</t>
        </is>
      </c>
      <c r="Q334" s="9" t="inlineStr">
        <is>
          <t>https://grantcue.com/foundations/the-lynch-foundation-043017940</t>
        </is>
      </c>
    </row>
    <row r="335">
      <c r="A335">
        <f>IF($E335=$E334,$A334+1,1)</f>
        <v/>
      </c>
      <c r="B335" t="inlineStr">
        <is>
          <t>The Jane Coffin Childs Memorial Fund for Medical Research</t>
        </is>
      </c>
      <c r="C335" t="inlineStr">
        <is>
          <t>06-6034840</t>
        </is>
      </c>
      <c r="D335" t="inlineStr">
        <is>
          <t>Massachusetts</t>
        </is>
      </c>
      <c r="E335" t="inlineStr">
        <is>
          <t>MA</t>
        </is>
      </c>
      <c r="F335" t="n">
        <v>2024</v>
      </c>
      <c r="G335" t="n">
        <v>2</v>
      </c>
      <c r="H335" s="13" t="n">
        <v>8081422</v>
      </c>
      <c r="I335" s="12" t="n">
        <v>122</v>
      </c>
      <c r="J335" s="13" t="n">
        <v>73800</v>
      </c>
      <c r="K335" s="13">
        <f>IFERROR($H335/$I335,"")</f>
        <v/>
      </c>
      <c r="L335" s="13" t="n">
        <v>114000</v>
      </c>
      <c r="M335" t="inlineStr">
        <is>
          <t>CA, NY, MD</t>
        </is>
      </c>
      <c r="N335" t="inlineStr">
        <is>
          <t>Yes</t>
        </is>
      </c>
      <c r="O335" t="inlineStr">
        <is>
          <t>Yes</t>
        </is>
      </c>
      <c r="P335" s="9" t="inlineStr">
        <is>
          <t>https://jccfund.org/</t>
        </is>
      </c>
      <c r="Q335" s="9" t="inlineStr">
        <is>
          <t>https://grantcue.com/foundations/the-jane-coffin-childs-memorial-fund-for-medical-research-066034840</t>
        </is>
      </c>
    </row>
    <row r="336">
      <c r="A336">
        <f>IF($E336=$E335,$A335+1,1)</f>
        <v/>
      </c>
      <c r="B336" t="inlineStr">
        <is>
          <t>PAUL &amp; PHYLLIS FIREMAN CHARITABLE FOUNDATION</t>
        </is>
      </c>
      <c r="C336" t="inlineStr">
        <is>
          <t>22-2677986</t>
        </is>
      </c>
      <c r="D336" t="inlineStr">
        <is>
          <t>Massachusetts</t>
        </is>
      </c>
      <c r="E336" t="inlineStr">
        <is>
          <t>MA</t>
        </is>
      </c>
      <c r="F336" t="n">
        <v>2024</v>
      </c>
      <c r="G336" t="n">
        <v>1</v>
      </c>
      <c r="H336" s="13" t="n">
        <v>8057500</v>
      </c>
      <c r="I336" s="12" t="n">
        <v>77</v>
      </c>
      <c r="J336" s="13" t="n">
        <v>15000</v>
      </c>
      <c r="K336" s="13">
        <f>IFERROR($H336/$I336,"")</f>
        <v/>
      </c>
      <c r="L336" s="13" t="n">
        <v>1800000</v>
      </c>
      <c r="M336" t="inlineStr">
        <is>
          <t>GA, NJ, FL</t>
        </is>
      </c>
      <c r="N336" t="inlineStr">
        <is>
          <t>No</t>
        </is>
      </c>
      <c r="O336" t="inlineStr">
        <is>
          <t>Not stated</t>
        </is>
      </c>
      <c r="Q336" s="9" t="inlineStr">
        <is>
          <t>https://grantcue.com/foundations/paul-and-phyllis-fireman-charitable-foundation-222677986</t>
        </is>
      </c>
    </row>
    <row r="337">
      <c r="A337">
        <f>IF($E337=$E336,$A336+1,1)</f>
        <v/>
      </c>
      <c r="B337" t="inlineStr">
        <is>
          <t>Telemachus and Irene Demoulas Family Foundation</t>
        </is>
      </c>
      <c r="C337" t="inlineStr">
        <is>
          <t>04-3582759</t>
        </is>
      </c>
      <c r="D337" t="inlineStr">
        <is>
          <t>Massachusetts</t>
        </is>
      </c>
      <c r="E337" t="inlineStr">
        <is>
          <t>MA</t>
        </is>
      </c>
      <c r="F337" t="n">
        <v>2024</v>
      </c>
      <c r="G337" t="n">
        <v>1</v>
      </c>
      <c r="H337" s="13" t="n">
        <v>7912500</v>
      </c>
      <c r="I337" s="12" t="n">
        <v>11</v>
      </c>
      <c r="J337" s="13" t="n">
        <v>200000</v>
      </c>
      <c r="K337" s="13">
        <f>IFERROR($H337/$I337,"")</f>
        <v/>
      </c>
      <c r="L337" s="13" t="n">
        <v>6350000</v>
      </c>
      <c r="N337" t="inlineStr">
        <is>
          <t>Yes</t>
        </is>
      </c>
      <c r="O337" t="inlineStr">
        <is>
          <t>Not stated</t>
        </is>
      </c>
      <c r="Q337" s="9" t="inlineStr">
        <is>
          <t>https://grantcue.com/foundations/telemachus-and-irene-demoulas-family-foundation-043582759</t>
        </is>
      </c>
    </row>
    <row r="338">
      <c r="A338">
        <f>IF($E338=$E337,$A337+1,1)</f>
        <v/>
      </c>
      <c r="B338" t="inlineStr">
        <is>
          <t>METROWEST HEALTH FOUNDATION INC</t>
        </is>
      </c>
      <c r="C338" t="inlineStr">
        <is>
          <t>04-2121342</t>
        </is>
      </c>
      <c r="D338" t="inlineStr">
        <is>
          <t>Massachusetts</t>
        </is>
      </c>
      <c r="E338" t="inlineStr">
        <is>
          <t>MA</t>
        </is>
      </c>
      <c r="F338" t="n">
        <v>2024</v>
      </c>
      <c r="G338" t="n">
        <v>2</v>
      </c>
      <c r="H338" s="13" t="n">
        <v>7831420</v>
      </c>
      <c r="I338" s="12" t="n">
        <v>396</v>
      </c>
      <c r="J338" s="13" t="n">
        <v>10000</v>
      </c>
      <c r="K338" s="13">
        <f>IFERROR($H338/$I338,"")</f>
        <v/>
      </c>
      <c r="L338" s="13" t="n">
        <v>380433</v>
      </c>
      <c r="M338" t="inlineStr">
        <is>
          <t>NH, VA, DC</t>
        </is>
      </c>
      <c r="N338" t="inlineStr">
        <is>
          <t>Yes</t>
        </is>
      </c>
      <c r="O338" t="inlineStr">
        <is>
          <t>Yes</t>
        </is>
      </c>
      <c r="P338" s="9" t="inlineStr">
        <is>
          <t>https://www.mwhealth.org/</t>
        </is>
      </c>
      <c r="Q338" s="9" t="inlineStr">
        <is>
          <t>https://grantcue.com/foundations/metrowest-health-foundation-inc-042121342</t>
        </is>
      </c>
    </row>
    <row r="339">
      <c r="A339">
        <f>IF($E339=$E338,$A338+1,1)</f>
        <v/>
      </c>
      <c r="B339" t="inlineStr">
        <is>
          <t>Workday Foundation</t>
        </is>
      </c>
      <c r="C339" t="inlineStr">
        <is>
          <t>46-0563684</t>
        </is>
      </c>
      <c r="D339" t="inlineStr">
        <is>
          <t>Massachusetts</t>
        </is>
      </c>
      <c r="E339" t="inlineStr">
        <is>
          <t>MA</t>
        </is>
      </c>
      <c r="F339" t="n">
        <v>2024</v>
      </c>
      <c r="G339" t="n">
        <v>1</v>
      </c>
      <c r="H339" s="13" t="n">
        <v>7625000</v>
      </c>
      <c r="I339" s="12" t="n">
        <v>73</v>
      </c>
      <c r="J339" s="13" t="n">
        <v>75000</v>
      </c>
      <c r="K339" s="13">
        <f>IFERROR($H339/$I339,"")</f>
        <v/>
      </c>
      <c r="L339" s="13" t="n">
        <v>1000000</v>
      </c>
      <c r="M339" t="inlineStr">
        <is>
          <t>DC, CA, NY</t>
        </is>
      </c>
      <c r="N339" t="inlineStr">
        <is>
          <t>No</t>
        </is>
      </c>
      <c r="O339" t="inlineStr">
        <is>
          <t>Not stated</t>
        </is>
      </c>
      <c r="Q339" s="9" t="inlineStr">
        <is>
          <t>https://grantcue.com/foundations/workday-foundation-460563684</t>
        </is>
      </c>
    </row>
    <row r="340">
      <c r="A340">
        <f>IF($E340=$E339,$A339+1,1)</f>
        <v/>
      </c>
      <c r="B340" t="inlineStr">
        <is>
          <t>EG WATKINS FAMILY FOUNDATION</t>
        </is>
      </c>
      <c r="C340" t="inlineStr">
        <is>
          <t>31-1612983</t>
        </is>
      </c>
      <c r="D340" t="inlineStr">
        <is>
          <t>Massachusetts</t>
        </is>
      </c>
      <c r="E340" t="inlineStr">
        <is>
          <t>MA</t>
        </is>
      </c>
      <c r="F340" t="n">
        <v>2025</v>
      </c>
      <c r="G340" t="n">
        <v>2</v>
      </c>
      <c r="H340" s="13" t="n">
        <v>7498073</v>
      </c>
      <c r="I340" s="12" t="n">
        <v>15</v>
      </c>
      <c r="J340" s="13" t="n">
        <v>20787</v>
      </c>
      <c r="K340" s="13">
        <f>IFERROR($H340/$I340,"")</f>
        <v/>
      </c>
      <c r="L340" s="13" t="n">
        <v>6926406</v>
      </c>
      <c r="M340" t="inlineStr">
        <is>
          <t>ME, FL</t>
        </is>
      </c>
      <c r="N340" t="inlineStr">
        <is>
          <t>No</t>
        </is>
      </c>
      <c r="O340" t="inlineStr">
        <is>
          <t>Not stated</t>
        </is>
      </c>
      <c r="Q340" s="9" t="inlineStr">
        <is>
          <t>https://grantcue.com/foundations/eg-watkins-family-foundation-c-o-bessemer-trust-company-of-florida-311612983</t>
        </is>
      </c>
    </row>
    <row r="341">
      <c r="A341">
        <f>IF($E341=$E340,$A340+1,1)</f>
        <v/>
      </c>
      <c r="B341" t="inlineStr">
        <is>
          <t>NISOURCE CHARITABLE FOUNDATION</t>
        </is>
      </c>
      <c r="C341" t="inlineStr">
        <is>
          <t>51-0324200</t>
        </is>
      </c>
      <c r="D341" t="inlineStr">
        <is>
          <t>Massachusetts</t>
        </is>
      </c>
      <c r="E341" t="inlineStr">
        <is>
          <t>MA</t>
        </is>
      </c>
      <c r="F341" t="n">
        <v>2024</v>
      </c>
      <c r="G341" t="n">
        <v>1</v>
      </c>
      <c r="H341" s="13" t="n">
        <v>7487235</v>
      </c>
      <c r="I341" s="12" t="n">
        <v>683</v>
      </c>
      <c r="J341" s="13" t="n">
        <v>3000</v>
      </c>
      <c r="K341" s="13">
        <f>IFERROR($H341/$I341,"")</f>
        <v/>
      </c>
      <c r="L341" s="13" t="n">
        <v>2100000</v>
      </c>
      <c r="M341" t="inlineStr">
        <is>
          <t>OH, IN, PA</t>
        </is>
      </c>
      <c r="N341" t="inlineStr">
        <is>
          <t>Yes</t>
        </is>
      </c>
      <c r="O341" t="inlineStr">
        <is>
          <t>Yes</t>
        </is>
      </c>
      <c r="P341" s="9" t="inlineStr">
        <is>
          <t>https://www.nisource.com/community/nisource-charitable-foundation</t>
        </is>
      </c>
      <c r="Q341" s="9" t="inlineStr">
        <is>
          <t>https://grantcue.com/foundations/nisource-charitable-foundation-510324200</t>
        </is>
      </c>
    </row>
    <row r="342">
      <c r="A342">
        <f>IF($E342=$E341,$A341+1,1)</f>
        <v/>
      </c>
      <c r="B342" t="inlineStr">
        <is>
          <t>THE CHRIS AND CARRIE SHUMWAY FOUNDATION</t>
        </is>
      </c>
      <c r="C342" t="inlineStr">
        <is>
          <t>06-6556405</t>
        </is>
      </c>
      <c r="D342" t="inlineStr">
        <is>
          <t>Massachusetts</t>
        </is>
      </c>
      <c r="E342" t="inlineStr">
        <is>
          <t>MA</t>
        </is>
      </c>
      <c r="F342" t="n">
        <v>2024</v>
      </c>
      <c r="G342" t="n">
        <v>1</v>
      </c>
      <c r="H342" s="13" t="n">
        <v>7431000</v>
      </c>
      <c r="I342" s="12" t="n">
        <v>9</v>
      </c>
      <c r="J342" s="13" t="n">
        <v>50000</v>
      </c>
      <c r="K342" s="13">
        <f>IFERROR($H342/$I342,"")</f>
        <v/>
      </c>
      <c r="L342" s="13" t="n">
        <v>4125000</v>
      </c>
      <c r="M342" t="inlineStr">
        <is>
          <t>VA, NC, FL</t>
        </is>
      </c>
      <c r="N342" t="inlineStr">
        <is>
          <t>No</t>
        </is>
      </c>
      <c r="O342" t="inlineStr">
        <is>
          <t>Not stated</t>
        </is>
      </c>
      <c r="Q342" s="9" t="inlineStr">
        <is>
          <t>https://grantcue.com/foundations/the-chris-and-carrie-shumway-foundation-c-o-andersen-066556405</t>
        </is>
      </c>
    </row>
    <row r="343">
      <c r="A343">
        <f>IF($E343=$E342,$A342+1,1)</f>
        <v/>
      </c>
      <c r="B343" t="inlineStr">
        <is>
          <t>JOHN &amp; MARY R MARKLE FOUNDATION</t>
        </is>
      </c>
      <c r="C343" t="inlineStr">
        <is>
          <t>13-1770307</t>
        </is>
      </c>
      <c r="D343" t="inlineStr">
        <is>
          <t>Massachusetts</t>
        </is>
      </c>
      <c r="E343" t="inlineStr">
        <is>
          <t>MA</t>
        </is>
      </c>
      <c r="F343" t="n">
        <v>2024</v>
      </c>
      <c r="G343" t="n">
        <v>2</v>
      </c>
      <c r="H343" s="13" t="n">
        <v>7147073</v>
      </c>
      <c r="I343" s="12" t="n">
        <v>28</v>
      </c>
      <c r="J343" s="13" t="n">
        <v>62500</v>
      </c>
      <c r="K343" s="13">
        <f>IFERROR($H343/$I343,"")</f>
        <v/>
      </c>
      <c r="L343" s="13" t="n">
        <v>3500000</v>
      </c>
      <c r="M343" t="inlineStr">
        <is>
          <t>NY, DC, VA</t>
        </is>
      </c>
      <c r="N343" t="inlineStr">
        <is>
          <t>No</t>
        </is>
      </c>
      <c r="O343" t="inlineStr">
        <is>
          <t>Not stated</t>
        </is>
      </c>
      <c r="Q343" s="9" t="inlineStr">
        <is>
          <t>https://grantcue.com/foundations/john-and-mary-r-markle-foundation-131770307</t>
        </is>
      </c>
    </row>
    <row r="344">
      <c r="A344">
        <f>IF($E344=$E343,$A343+1,1)</f>
        <v/>
      </c>
      <c r="B344" t="inlineStr">
        <is>
          <t>PLOUGHSHARES FOUNDATION</t>
        </is>
      </c>
      <c r="C344" t="inlineStr">
        <is>
          <t>36-3739577</t>
        </is>
      </c>
      <c r="D344" t="inlineStr">
        <is>
          <t>Massachusetts</t>
        </is>
      </c>
      <c r="E344" t="inlineStr">
        <is>
          <t>MA</t>
        </is>
      </c>
      <c r="F344" t="n">
        <v>2025</v>
      </c>
      <c r="G344" t="n">
        <v>2</v>
      </c>
      <c r="H344" s="13" t="n">
        <v>7128298</v>
      </c>
      <c r="I344" s="12" t="n">
        <v>735</v>
      </c>
      <c r="J344" s="13" t="n">
        <v>5000</v>
      </c>
      <c r="K344" s="13">
        <f>IFERROR($H344/$I344,"")</f>
        <v/>
      </c>
      <c r="L344" s="13" t="n">
        <v>85000</v>
      </c>
      <c r="M344" t="inlineStr">
        <is>
          <t>NY, DC, ME</t>
        </is>
      </c>
      <c r="N344" t="inlineStr">
        <is>
          <t>Yes</t>
        </is>
      </c>
      <c r="O344" t="inlineStr">
        <is>
          <t>Yes</t>
        </is>
      </c>
      <c r="Q344" s="9" t="inlineStr">
        <is>
          <t>https://grantcue.com/foundations/ploughshares-foundation-363739577</t>
        </is>
      </c>
    </row>
    <row r="345">
      <c r="A345">
        <f>IF($E345=$E344,$A344+1,1)</f>
        <v/>
      </c>
      <c r="B345" t="inlineStr">
        <is>
          <t>MWC FOUNDATION INC #0726315</t>
        </is>
      </c>
      <c r="C345" t="inlineStr">
        <is>
          <t>22-2914691</t>
        </is>
      </c>
      <c r="D345" t="inlineStr">
        <is>
          <t>Massachusetts</t>
        </is>
      </c>
      <c r="E345" t="inlineStr">
        <is>
          <t>MA</t>
        </is>
      </c>
      <c r="F345" t="n">
        <v>2024</v>
      </c>
      <c r="G345" t="n">
        <v>1</v>
      </c>
      <c r="H345" s="13" t="n">
        <v>7092857</v>
      </c>
      <c r="I345" s="12" t="n">
        <v>93</v>
      </c>
      <c r="J345" s="13" t="n">
        <v>50000</v>
      </c>
      <c r="K345" s="13">
        <f>IFERROR($H345/$I345,"")</f>
        <v/>
      </c>
      <c r="L345" s="13" t="n">
        <v>1100000</v>
      </c>
      <c r="M345" t="inlineStr">
        <is>
          <t>OH, DC, NY</t>
        </is>
      </c>
      <c r="N345" t="inlineStr">
        <is>
          <t>Yes</t>
        </is>
      </c>
      <c r="O345" t="inlineStr">
        <is>
          <t>Not stated</t>
        </is>
      </c>
      <c r="Q345" s="9" t="inlineStr">
        <is>
          <t>https://grantcue.com/foundations/mwc-foundation-inc-0726315-222914691</t>
        </is>
      </c>
    </row>
    <row r="346">
      <c r="A346">
        <f>IF($E346=$E345,$A345+1,1)</f>
        <v/>
      </c>
      <c r="B346" t="inlineStr">
        <is>
          <t>MELVA BUCKSBAUM FAMILY FOUNDATION</t>
        </is>
      </c>
      <c r="C346" t="inlineStr">
        <is>
          <t>42-6122182</t>
        </is>
      </c>
      <c r="D346" t="inlineStr">
        <is>
          <t>Massachusetts</t>
        </is>
      </c>
      <c r="E346" t="inlineStr">
        <is>
          <t>MA</t>
        </is>
      </c>
      <c r="F346" t="n">
        <v>2025</v>
      </c>
      <c r="G346" t="n">
        <v>2</v>
      </c>
      <c r="H346" s="13" t="n">
        <v>7006004</v>
      </c>
      <c r="I346" s="12" t="n">
        <v>18</v>
      </c>
      <c r="J346" s="13" t="n">
        <v>275000</v>
      </c>
      <c r="K346" s="13">
        <f>IFERROR($H346/$I346,"")</f>
        <v/>
      </c>
      <c r="L346" s="13" t="n">
        <v>1000000</v>
      </c>
      <c r="M346" t="inlineStr">
        <is>
          <t>CO, IA, MN</t>
        </is>
      </c>
      <c r="N346" t="inlineStr">
        <is>
          <t>No</t>
        </is>
      </c>
      <c r="O346" t="inlineStr">
        <is>
          <t>Not stated</t>
        </is>
      </c>
      <c r="Q346" s="9" t="inlineStr">
        <is>
          <t>https://grantcue.com/foundations/melva-bucksbaum-family-foundation-426122182</t>
        </is>
      </c>
    </row>
    <row r="347">
      <c r="A347">
        <f>IF($E347=$E346,$A346+1,1)</f>
        <v/>
      </c>
      <c r="B347" t="inlineStr">
        <is>
          <t>Calderwood Charitable Foundation</t>
        </is>
      </c>
      <c r="C347" t="inlineStr">
        <is>
          <t>04-6186166</t>
        </is>
      </c>
      <c r="D347" t="inlineStr">
        <is>
          <t>Massachusetts</t>
        </is>
      </c>
      <c r="E347" t="inlineStr">
        <is>
          <t>MA</t>
        </is>
      </c>
      <c r="F347" t="n">
        <v>2025</v>
      </c>
      <c r="G347" t="n">
        <v>2</v>
      </c>
      <c r="H347" s="13" t="n">
        <v>6994549</v>
      </c>
      <c r="I347" s="12" t="n">
        <v>6</v>
      </c>
      <c r="J347" s="13" t="n">
        <v>1149091.5</v>
      </c>
      <c r="K347" s="13">
        <f>IFERROR($H347/$I347,"")</f>
        <v/>
      </c>
      <c r="L347" s="13" t="n">
        <v>2200000</v>
      </c>
      <c r="N347" t="inlineStr">
        <is>
          <t>No</t>
        </is>
      </c>
      <c r="O347" t="inlineStr">
        <is>
          <t>Not stated</t>
        </is>
      </c>
      <c r="Q347" s="9" t="inlineStr">
        <is>
          <t>https://grantcue.com/foundations/calderwood-charitable-foundation-046186166</t>
        </is>
      </c>
    </row>
    <row r="348">
      <c r="A348">
        <f>IF($E348=$E347,$A347+1,1)</f>
        <v/>
      </c>
      <c r="B348" t="inlineStr">
        <is>
          <t>THE RAYMOND FRANKEL FOUNDATION</t>
        </is>
      </c>
      <c r="C348" t="inlineStr">
        <is>
          <t>13-3187074</t>
        </is>
      </c>
      <c r="D348" t="inlineStr">
        <is>
          <t>Massachusetts</t>
        </is>
      </c>
      <c r="E348" t="inlineStr">
        <is>
          <t>MA</t>
        </is>
      </c>
      <c r="F348" t="n">
        <v>2025</v>
      </c>
      <c r="G348" t="n">
        <v>2</v>
      </c>
      <c r="H348" s="13" t="n">
        <v>6951825</v>
      </c>
      <c r="I348" s="12" t="n">
        <v>116</v>
      </c>
      <c r="J348" s="13" t="n">
        <v>5077.5</v>
      </c>
      <c r="K348" s="13">
        <f>IFERROR($H348/$I348,"")</f>
        <v/>
      </c>
      <c r="L348" s="13" t="n">
        <v>1000000</v>
      </c>
      <c r="M348" t="inlineStr">
        <is>
          <t>DC, NY, CA</t>
        </is>
      </c>
      <c r="N348" t="inlineStr">
        <is>
          <t>Yes</t>
        </is>
      </c>
      <c r="O348" t="inlineStr">
        <is>
          <t>Not stated</t>
        </is>
      </c>
      <c r="Q348" s="9" t="inlineStr">
        <is>
          <t>https://grantcue.com/foundations/the-raymond-frankel-foundation-133187074</t>
        </is>
      </c>
    </row>
    <row r="349">
      <c r="A349">
        <f>IF($E349=$E348,$A348+1,1)</f>
        <v/>
      </c>
      <c r="B349" t="inlineStr">
        <is>
          <t>WILLIAM M WOOD FOUNDATION</t>
        </is>
      </c>
      <c r="C349" t="inlineStr">
        <is>
          <t>38-3716011</t>
        </is>
      </c>
      <c r="D349" t="inlineStr">
        <is>
          <t>Massachusetts</t>
        </is>
      </c>
      <c r="E349" t="inlineStr">
        <is>
          <t>MA</t>
        </is>
      </c>
      <c r="F349" t="n">
        <v>2024</v>
      </c>
      <c r="G349" t="n">
        <v>2</v>
      </c>
      <c r="H349" s="13" t="n">
        <v>6908776</v>
      </c>
      <c r="I349" s="12" t="n">
        <v>28</v>
      </c>
      <c r="J349" s="13" t="n">
        <v>200000</v>
      </c>
      <c r="K349" s="13">
        <f>IFERROR($H349/$I349,"")</f>
        <v/>
      </c>
      <c r="L349" s="13" t="n">
        <v>618983</v>
      </c>
      <c r="M349" t="inlineStr">
        <is>
          <t>KY, ME, MD</t>
        </is>
      </c>
      <c r="N349" t="inlineStr">
        <is>
          <t>Yes</t>
        </is>
      </c>
      <c r="O349" t="inlineStr">
        <is>
          <t>Not stated</t>
        </is>
      </c>
      <c r="Q349" s="9" t="inlineStr">
        <is>
          <t>https://grantcue.com/foundations/william-m-wood-foundation-383716011</t>
        </is>
      </c>
    </row>
    <row r="350">
      <c r="A350">
        <f>IF($E350=$E349,$A349+1,1)</f>
        <v/>
      </c>
      <c r="B350" t="inlineStr">
        <is>
          <t>CHAN SOON-SHIONG FAMILY FOUNDATION</t>
        </is>
      </c>
      <c r="C350" t="inlineStr">
        <is>
          <t>26-4384360</t>
        </is>
      </c>
      <c r="D350" t="inlineStr">
        <is>
          <t>Massachusetts</t>
        </is>
      </c>
      <c r="E350" t="inlineStr">
        <is>
          <t>MA</t>
        </is>
      </c>
      <c r="F350" t="n">
        <v>2023</v>
      </c>
      <c r="G350" t="n">
        <v>1</v>
      </c>
      <c r="H350" s="13" t="n">
        <v>6787927</v>
      </c>
      <c r="I350" s="12" t="n">
        <v>19</v>
      </c>
      <c r="J350" s="13" t="n">
        <v>20000</v>
      </c>
      <c r="K350" s="13">
        <f>IFERROR($H350/$I350,"")</f>
        <v/>
      </c>
      <c r="L350" s="13" t="n">
        <v>3500000</v>
      </c>
      <c r="M350" t="inlineStr">
        <is>
          <t>TYGERBERG, CA, AMMAN</t>
        </is>
      </c>
      <c r="N350" t="inlineStr">
        <is>
          <t>No</t>
        </is>
      </c>
      <c r="O350" t="inlineStr">
        <is>
          <t>Not stated</t>
        </is>
      </c>
      <c r="Q350" s="9" t="inlineStr">
        <is>
          <t>https://grantcue.com/foundations/chan-soon-shiong-family-foundation-264384360</t>
        </is>
      </c>
    </row>
    <row r="351">
      <c r="A351">
        <f>IF($E351=$E350,$A350+1,1)</f>
        <v/>
      </c>
      <c r="B351" t="inlineStr">
        <is>
          <t>HSJK Foundation Inc</t>
        </is>
      </c>
      <c r="C351" t="inlineStr">
        <is>
          <t>85-2810383</t>
        </is>
      </c>
      <c r="D351" t="inlineStr">
        <is>
          <t>Massachusetts</t>
        </is>
      </c>
      <c r="E351" t="inlineStr">
        <is>
          <t>MA</t>
        </is>
      </c>
      <c r="F351" t="n">
        <v>2024</v>
      </c>
      <c r="G351" t="n">
        <v>1</v>
      </c>
      <c r="H351" s="13" t="n">
        <v>6737833</v>
      </c>
      <c r="I351" s="12" t="n">
        <v>30</v>
      </c>
      <c r="J351" s="13" t="n">
        <v>166888</v>
      </c>
      <c r="K351" s="13">
        <f>IFERROR($H351/$I351,"")</f>
        <v/>
      </c>
      <c r="L351" s="13" t="n">
        <v>971430</v>
      </c>
      <c r="M351" t="inlineStr">
        <is>
          <t>NH, IL, TX</t>
        </is>
      </c>
      <c r="N351" t="inlineStr">
        <is>
          <t>No</t>
        </is>
      </c>
      <c r="O351" t="inlineStr">
        <is>
          <t>Not stated</t>
        </is>
      </c>
      <c r="Q351" s="9" t="inlineStr">
        <is>
          <t>https://grantcue.com/foundations/hsjk-foundation-inc-852810383</t>
        </is>
      </c>
    </row>
    <row r="352">
      <c r="A352">
        <f>IF($E352=$E351,$A351+1,1)</f>
        <v/>
      </c>
      <c r="B352" t="inlineStr">
        <is>
          <t>JANEY FUND CHARITABLE TRUST</t>
        </is>
      </c>
      <c r="C352" t="inlineStr">
        <is>
          <t>11-2836564</t>
        </is>
      </c>
      <c r="D352" t="inlineStr">
        <is>
          <t>Massachusetts</t>
        </is>
      </c>
      <c r="E352" t="inlineStr">
        <is>
          <t>MA</t>
        </is>
      </c>
      <c r="F352" t="n">
        <v>2024</v>
      </c>
      <c r="G352" t="n">
        <v>2</v>
      </c>
      <c r="H352" s="13" t="n">
        <v>6703838</v>
      </c>
      <c r="I352" s="12" t="n">
        <v>184</v>
      </c>
      <c r="J352" s="13" t="n">
        <v>25000</v>
      </c>
      <c r="K352" s="13">
        <f>IFERROR($H352/$I352,"")</f>
        <v/>
      </c>
      <c r="L352" s="13" t="n">
        <v>237688</v>
      </c>
      <c r="M352" t="inlineStr">
        <is>
          <t>NY, MD, FL</t>
        </is>
      </c>
      <c r="N352" t="inlineStr">
        <is>
          <t>No</t>
        </is>
      </c>
      <c r="O352" t="inlineStr">
        <is>
          <t>Not stated</t>
        </is>
      </c>
      <c r="Q352" s="9" t="inlineStr">
        <is>
          <t>https://grantcue.com/foundations/janey-fund-charitable-trust-112836564</t>
        </is>
      </c>
    </row>
    <row r="353">
      <c r="A353">
        <f>IF($E353=$E352,$A352+1,1)</f>
        <v/>
      </c>
      <c r="B353" t="inlineStr">
        <is>
          <t>THE BROMLEY CHARITABLE TRUST</t>
        </is>
      </c>
      <c r="C353" t="inlineStr">
        <is>
          <t>04-3237138</t>
        </is>
      </c>
      <c r="D353" t="inlineStr">
        <is>
          <t>Massachusetts</t>
        </is>
      </c>
      <c r="E353" t="inlineStr">
        <is>
          <t>MA</t>
        </is>
      </c>
      <c r="F353" t="n">
        <v>2024</v>
      </c>
      <c r="G353" t="n">
        <v>1</v>
      </c>
      <c r="H353" s="13" t="n">
        <v>6683466</v>
      </c>
      <c r="I353" s="12" t="n">
        <v>26</v>
      </c>
      <c r="J353" s="13" t="n">
        <v>50000</v>
      </c>
      <c r="K353" s="13">
        <f>IFERROR($H353/$I353,"")</f>
        <v/>
      </c>
      <c r="L353" s="13" t="n">
        <v>2500000</v>
      </c>
      <c r="M353" t="inlineStr">
        <is>
          <t>TX, NY, VA</t>
        </is>
      </c>
      <c r="N353" t="inlineStr">
        <is>
          <t>No</t>
        </is>
      </c>
      <c r="O353" t="inlineStr">
        <is>
          <t>Not stated</t>
        </is>
      </c>
      <c r="Q353" s="9" t="inlineStr">
        <is>
          <t>https://grantcue.com/foundations/the-bromley-charitable-trust-043237138</t>
        </is>
      </c>
    </row>
    <row r="354">
      <c r="A354">
        <f>IF($E354=$E353,$A353+1,1)</f>
        <v/>
      </c>
      <c r="B354" t="inlineStr">
        <is>
          <t>GORDON FOUNDATION</t>
        </is>
      </c>
      <c r="C354" t="inlineStr">
        <is>
          <t>04-2794647</t>
        </is>
      </c>
      <c r="D354" t="inlineStr">
        <is>
          <t>Massachusetts</t>
        </is>
      </c>
      <c r="E354" t="inlineStr">
        <is>
          <t>MA</t>
        </is>
      </c>
      <c r="F354" t="n">
        <v>2024</v>
      </c>
      <c r="G354" t="n">
        <v>1</v>
      </c>
      <c r="H354" s="13" t="n">
        <v>6665500</v>
      </c>
      <c r="I354" s="12" t="n">
        <v>8</v>
      </c>
      <c r="J354" s="13" t="n">
        <v>302500</v>
      </c>
      <c r="K354" s="13">
        <f>IFERROR($H354/$I354,"")</f>
        <v/>
      </c>
      <c r="L354" s="13" t="n">
        <v>4200500</v>
      </c>
      <c r="M354" t="inlineStr">
        <is>
          <t>NY, TX</t>
        </is>
      </c>
      <c r="N354" t="inlineStr">
        <is>
          <t>Yes</t>
        </is>
      </c>
      <c r="O354" t="inlineStr">
        <is>
          <t>Yes</t>
        </is>
      </c>
      <c r="Q354" s="9" t="inlineStr">
        <is>
          <t>https://grantcue.com/foundations/gordon-foundation-bernard-m-gordon-et-al-trustees-042794647</t>
        </is>
      </c>
    </row>
    <row r="355">
      <c r="A355">
        <f>IF($E355=$E354,$A354+1,1)</f>
        <v/>
      </c>
      <c r="B355" t="inlineStr">
        <is>
          <t>MCCHORD FOUNDATION</t>
        </is>
      </c>
      <c r="C355" t="inlineStr">
        <is>
          <t>36-4969620</t>
        </is>
      </c>
      <c r="D355" t="inlineStr">
        <is>
          <t>Massachusetts</t>
        </is>
      </c>
      <c r="E355" t="inlineStr">
        <is>
          <t>MA</t>
        </is>
      </c>
      <c r="F355" t="n">
        <v>2024</v>
      </c>
      <c r="G355" t="n">
        <v>1</v>
      </c>
      <c r="H355" s="13" t="n">
        <v>6620000</v>
      </c>
      <c r="I355" s="12" t="n">
        <v>20</v>
      </c>
      <c r="J355" s="13" t="n">
        <v>130000</v>
      </c>
      <c r="K355" s="13">
        <f>IFERROR($H355/$I355,"")</f>
        <v/>
      </c>
      <c r="L355" s="13" t="n">
        <v>1200000</v>
      </c>
      <c r="M355" t="inlineStr">
        <is>
          <t>CT, NY, NC</t>
        </is>
      </c>
      <c r="N355" t="inlineStr">
        <is>
          <t>No</t>
        </is>
      </c>
      <c r="O355" t="inlineStr">
        <is>
          <t>Not stated</t>
        </is>
      </c>
      <c r="Q355" s="9" t="inlineStr">
        <is>
          <t>https://grantcue.com/foundations/mcchord-foundation-364969620</t>
        </is>
      </c>
    </row>
    <row r="356">
      <c r="A356">
        <f>IF($E356=$E355,$A355+1,1)</f>
        <v/>
      </c>
      <c r="B356" t="inlineStr">
        <is>
          <t>THE HERSHEY FAMILY FOUNDATION CHOATE HALL &amp; STEWART LLP C CASEY</t>
        </is>
      </c>
      <c r="C356" t="inlineStr">
        <is>
          <t>34-1574366</t>
        </is>
      </c>
      <c r="D356" t="inlineStr">
        <is>
          <t>Massachusetts</t>
        </is>
      </c>
      <c r="E356" t="inlineStr">
        <is>
          <t>MA</t>
        </is>
      </c>
      <c r="F356" t="n">
        <v>2024</v>
      </c>
      <c r="G356" t="n">
        <v>1</v>
      </c>
      <c r="H356" s="13" t="n">
        <v>6616585</v>
      </c>
      <c r="I356" s="12" t="n">
        <v>43</v>
      </c>
      <c r="J356" s="13" t="n">
        <v>100000</v>
      </c>
      <c r="K356" s="13">
        <f>IFERROR($H356/$I356,"")</f>
        <v/>
      </c>
      <c r="L356" s="13" t="n">
        <v>750000</v>
      </c>
      <c r="M356" t="inlineStr">
        <is>
          <t>CO, NY, OH</t>
        </is>
      </c>
      <c r="N356" t="inlineStr">
        <is>
          <t>No</t>
        </is>
      </c>
      <c r="O356" t="inlineStr">
        <is>
          <t>Not stated</t>
        </is>
      </c>
      <c r="Q356" s="9" t="inlineStr">
        <is>
          <t>https://grantcue.com/foundations/the-hershey-family-foundation-choate-hall-and-stewart-llp-c-casey-341574366</t>
        </is>
      </c>
    </row>
    <row r="357">
      <c r="A357">
        <f>IF($E357=$E356,$A356+1,1)</f>
        <v/>
      </c>
      <c r="B357" t="inlineStr">
        <is>
          <t>THE ERIC AND BARBARA CARLE FOUNDATION INC</t>
        </is>
      </c>
      <c r="C357" t="inlineStr">
        <is>
          <t>82-2036857</t>
        </is>
      </c>
      <c r="D357" t="inlineStr">
        <is>
          <t>Massachusetts</t>
        </is>
      </c>
      <c r="E357" t="inlineStr">
        <is>
          <t>MA</t>
        </is>
      </c>
      <c r="F357" t="n">
        <v>2025</v>
      </c>
      <c r="G357" t="n">
        <v>2</v>
      </c>
      <c r="H357" s="13" t="n">
        <v>6495869</v>
      </c>
      <c r="I357" s="12" t="n">
        <v>17</v>
      </c>
      <c r="J357" s="13" t="n">
        <v>15000</v>
      </c>
      <c r="K357" s="13">
        <f>IFERROR($H357/$I357,"")</f>
        <v/>
      </c>
      <c r="L357" s="13" t="n">
        <v>3155405</v>
      </c>
      <c r="M357" t="inlineStr">
        <is>
          <t>NY, PA, ME</t>
        </is>
      </c>
      <c r="N357" t="inlineStr">
        <is>
          <t>No</t>
        </is>
      </c>
      <c r="O357" t="inlineStr">
        <is>
          <t>Not stated</t>
        </is>
      </c>
      <c r="Q357" s="9" t="inlineStr">
        <is>
          <t>https://grantcue.com/foundations/the-eric-and-barbara-carle-foundation-inc-822036857</t>
        </is>
      </c>
    </row>
    <row r="358">
      <c r="A358">
        <f>IF($E358=$E357,$A357+1,1)</f>
        <v/>
      </c>
      <c r="B358" t="inlineStr">
        <is>
          <t>The Broder Family Foundation Inc</t>
        </is>
      </c>
      <c r="C358" t="inlineStr">
        <is>
          <t>20-3979691</t>
        </is>
      </c>
      <c r="D358" t="inlineStr">
        <is>
          <t>Massachusetts</t>
        </is>
      </c>
      <c r="E358" t="inlineStr">
        <is>
          <t>MA</t>
        </is>
      </c>
      <c r="F358" t="n">
        <v>2025</v>
      </c>
      <c r="G358" t="n">
        <v>2</v>
      </c>
      <c r="H358" s="13" t="n">
        <v>6454000</v>
      </c>
      <c r="I358" s="12" t="n">
        <v>81</v>
      </c>
      <c r="J358" s="13" t="n">
        <v>25000</v>
      </c>
      <c r="K358" s="13">
        <f>IFERROR($H358/$I358,"")</f>
        <v/>
      </c>
      <c r="L358" s="13" t="n">
        <v>2000000</v>
      </c>
      <c r="M358" t="inlineStr">
        <is>
          <t>FL, NY, DC</t>
        </is>
      </c>
      <c r="N358" t="inlineStr">
        <is>
          <t>No</t>
        </is>
      </c>
      <c r="O358" t="inlineStr">
        <is>
          <t>Not stated</t>
        </is>
      </c>
      <c r="Q358" s="9" t="inlineStr">
        <is>
          <t>https://grantcue.com/foundations/the-broder-family-foundation-inc-203979691</t>
        </is>
      </c>
    </row>
    <row r="359">
      <c r="A359">
        <f>IF($E359=$E358,$A358+1,1)</f>
        <v/>
      </c>
      <c r="B359" t="inlineStr">
        <is>
          <t>THE LANDSMAN CHARITABLE TRUST</t>
        </is>
      </c>
      <c r="C359" t="inlineStr">
        <is>
          <t>04-3236716</t>
        </is>
      </c>
      <c r="D359" t="inlineStr">
        <is>
          <t>Massachusetts</t>
        </is>
      </c>
      <c r="E359" t="inlineStr">
        <is>
          <t>MA</t>
        </is>
      </c>
      <c r="F359" t="n">
        <v>2024</v>
      </c>
      <c r="G359" t="n">
        <v>3</v>
      </c>
      <c r="H359" s="13" t="n">
        <v>6405000</v>
      </c>
      <c r="I359" s="12" t="n">
        <v>14</v>
      </c>
      <c r="J359" s="13" t="n">
        <v>100000</v>
      </c>
      <c r="K359" s="13">
        <f>IFERROR($H359/$I359,"")</f>
        <v/>
      </c>
      <c r="L359" s="13" t="n">
        <v>1000000</v>
      </c>
      <c r="M359" t="inlineStr">
        <is>
          <t>CA</t>
        </is>
      </c>
      <c r="N359" t="inlineStr">
        <is>
          <t>No</t>
        </is>
      </c>
      <c r="O359" t="inlineStr">
        <is>
          <t>Not stated</t>
        </is>
      </c>
      <c r="Q359" s="9" t="inlineStr">
        <is>
          <t>https://grantcue.com/foundations/the-landsman-charitable-trust-043236716</t>
        </is>
      </c>
    </row>
    <row r="360">
      <c r="A360">
        <f>IF($E360=$E359,$A359+1,1)</f>
        <v/>
      </c>
      <c r="B360" t="inlineStr">
        <is>
          <t>HOWARD KARAGHEUSIAN COMMEMORATIVE CORPORATION</t>
        </is>
      </c>
      <c r="C360" t="inlineStr">
        <is>
          <t>13-6149578</t>
        </is>
      </c>
      <c r="D360" t="inlineStr">
        <is>
          <t>Massachusetts</t>
        </is>
      </c>
      <c r="E360" t="inlineStr">
        <is>
          <t>MA</t>
        </is>
      </c>
      <c r="F360" t="n">
        <v>2025</v>
      </c>
      <c r="G360" t="n">
        <v>2</v>
      </c>
      <c r="H360" s="13" t="n">
        <v>6365837</v>
      </c>
      <c r="I360" s="12" t="n">
        <v>8</v>
      </c>
      <c r="J360" s="13" t="n">
        <v>484820</v>
      </c>
      <c r="K360" s="13">
        <f>IFERROR($H360/$I360,"")</f>
        <v/>
      </c>
      <c r="L360" s="13" t="n">
        <v>2425740</v>
      </c>
      <c r="M360" t="inlineStr">
        <is>
          <t>KY, CA</t>
        </is>
      </c>
      <c r="N360" t="inlineStr">
        <is>
          <t>No</t>
        </is>
      </c>
      <c r="O360" t="inlineStr">
        <is>
          <t>Not stated</t>
        </is>
      </c>
      <c r="Q360" s="9" t="inlineStr">
        <is>
          <t>https://grantcue.com/foundations/howard-karagheusian-commemorative-corporation-136149578</t>
        </is>
      </c>
    </row>
    <row r="361">
      <c r="A361">
        <f>IF($E361=$E360,$A360+1,1)</f>
        <v/>
      </c>
      <c r="B361" t="inlineStr">
        <is>
          <t>THE ROBERT AND MICHELLE COOKE ATCHINSON FOUNDATION</t>
        </is>
      </c>
      <c r="C361" t="inlineStr">
        <is>
          <t>04-6875099</t>
        </is>
      </c>
      <c r="D361" t="inlineStr">
        <is>
          <t>Massachusetts</t>
        </is>
      </c>
      <c r="E361" t="inlineStr">
        <is>
          <t>MA</t>
        </is>
      </c>
      <c r="F361" t="n">
        <v>2024</v>
      </c>
      <c r="G361" t="n">
        <v>1</v>
      </c>
      <c r="H361" s="13" t="n">
        <v>6268790</v>
      </c>
      <c r="I361" s="12" t="n">
        <v>58</v>
      </c>
      <c r="J361" s="13" t="n">
        <v>25000</v>
      </c>
      <c r="K361" s="13">
        <f>IFERROR($H361/$I361,"")</f>
        <v/>
      </c>
      <c r="L361" s="13" t="n">
        <v>2250000</v>
      </c>
      <c r="M361" t="inlineStr">
        <is>
          <t>RI, CA, NY</t>
        </is>
      </c>
      <c r="N361" t="inlineStr">
        <is>
          <t>No</t>
        </is>
      </c>
      <c r="O361" t="inlineStr">
        <is>
          <t>Not stated</t>
        </is>
      </c>
      <c r="Q361" s="9" t="inlineStr">
        <is>
          <t>https://grantcue.com/foundations/the-robert-and-michelle-cooke-atchinson-foundation-046875099</t>
        </is>
      </c>
    </row>
    <row r="362">
      <c r="A362">
        <f>IF($E362=$E361,$A361+1,1)</f>
        <v/>
      </c>
      <c r="B362" t="inlineStr">
        <is>
          <t>NEIL &amp; ANNA RASMUSSEN FOUNDATION</t>
        </is>
      </c>
      <c r="C362" t="inlineStr">
        <is>
          <t>04-6771880</t>
        </is>
      </c>
      <c r="D362" t="inlineStr">
        <is>
          <t>Massachusetts</t>
        </is>
      </c>
      <c r="E362" t="inlineStr">
        <is>
          <t>MA</t>
        </is>
      </c>
      <c r="F362" t="n">
        <v>2024</v>
      </c>
      <c r="G362" t="n">
        <v>1</v>
      </c>
      <c r="H362" s="13" t="n">
        <v>6249353</v>
      </c>
      <c r="I362" s="12" t="n">
        <v>48</v>
      </c>
      <c r="J362" s="13" t="n">
        <v>14514.5</v>
      </c>
      <c r="K362" s="13">
        <f>IFERROR($H362/$I362,"")</f>
        <v/>
      </c>
      <c r="L362" s="13" t="n">
        <v>3012500</v>
      </c>
      <c r="M362" t="inlineStr">
        <is>
          <t>NY, DC, NC</t>
        </is>
      </c>
      <c r="N362" t="inlineStr">
        <is>
          <t>No</t>
        </is>
      </c>
      <c r="O362" t="inlineStr">
        <is>
          <t>Not stated</t>
        </is>
      </c>
      <c r="Q362" s="9" t="inlineStr">
        <is>
          <t>https://grantcue.com/foundations/neil-and-anna-rasmussen-foundation-046771880</t>
        </is>
      </c>
    </row>
    <row r="363">
      <c r="A363">
        <f>IF($E363=$E362,$A362+1,1)</f>
        <v/>
      </c>
      <c r="B363" t="inlineStr">
        <is>
          <t>REGENT PHILANTHROPIC FOUNDATION INC</t>
        </is>
      </c>
      <c r="C363" t="inlineStr">
        <is>
          <t>84-3343778</t>
        </is>
      </c>
      <c r="D363" t="inlineStr">
        <is>
          <t>Massachusetts</t>
        </is>
      </c>
      <c r="E363" t="inlineStr">
        <is>
          <t>MA</t>
        </is>
      </c>
      <c r="F363" t="n">
        <v>2024</v>
      </c>
      <c r="G363" t="n">
        <v>1</v>
      </c>
      <c r="H363" s="13" t="n">
        <v>6246338</v>
      </c>
      <c r="I363" s="12" t="n">
        <v>5</v>
      </c>
      <c r="J363" s="13" t="n">
        <v>150000</v>
      </c>
      <c r="K363" s="13">
        <f>IFERROR($H363/$I363,"")</f>
        <v/>
      </c>
      <c r="L363" s="13" t="n">
        <v>5701341</v>
      </c>
      <c r="M363" t="inlineStr">
        <is>
          <t>NY</t>
        </is>
      </c>
      <c r="N363" t="inlineStr">
        <is>
          <t>No</t>
        </is>
      </c>
      <c r="O363" t="inlineStr">
        <is>
          <t>Not stated</t>
        </is>
      </c>
      <c r="Q363" s="9" t="inlineStr">
        <is>
          <t>https://grantcue.com/foundations/regent-philanthropic-foundation-inc-c-o-acadia-family-office-843343778</t>
        </is>
      </c>
    </row>
    <row r="364">
      <c r="A364">
        <f>IF($E364=$E363,$A363+1,1)</f>
        <v/>
      </c>
      <c r="B364" t="inlineStr">
        <is>
          <t>The Hyams Foundation Inc</t>
        </is>
      </c>
      <c r="C364" t="inlineStr">
        <is>
          <t>04-6013680</t>
        </is>
      </c>
      <c r="D364" t="inlineStr">
        <is>
          <t>Massachusetts</t>
        </is>
      </c>
      <c r="E364" t="inlineStr">
        <is>
          <t>MA</t>
        </is>
      </c>
      <c r="F364" t="n">
        <v>2024</v>
      </c>
      <c r="G364" t="n">
        <v>1</v>
      </c>
      <c r="H364" s="13" t="n">
        <v>6193092</v>
      </c>
      <c r="I364" s="12" t="n">
        <v>109</v>
      </c>
      <c r="J364" s="13" t="n">
        <v>50000</v>
      </c>
      <c r="K364" s="13">
        <f>IFERROR($H364/$I364,"")</f>
        <v/>
      </c>
      <c r="L364" s="13" t="n">
        <v>420000</v>
      </c>
      <c r="M364" t="inlineStr">
        <is>
          <t>NY, CA, PA</t>
        </is>
      </c>
      <c r="N364" t="inlineStr">
        <is>
          <t>Yes</t>
        </is>
      </c>
      <c r="O364" t="inlineStr">
        <is>
          <t>Yes</t>
        </is>
      </c>
      <c r="P364" s="9" t="inlineStr">
        <is>
          <t>https://www.hyamsfoundation.org/</t>
        </is>
      </c>
      <c r="Q364" s="9" t="inlineStr">
        <is>
          <t>https://grantcue.com/foundations/the-hyams-foundation-inc-046013680</t>
        </is>
      </c>
    </row>
    <row r="365">
      <c r="A365">
        <f>IF($E365=$E364,$A364+1,1)</f>
        <v/>
      </c>
      <c r="B365" t="inlineStr">
        <is>
          <t>THE DOZEN DIMES FOUNDATION</t>
        </is>
      </c>
      <c r="C365" t="inlineStr">
        <is>
          <t>47-5287709</t>
        </is>
      </c>
      <c r="D365" t="inlineStr">
        <is>
          <t>Massachusetts</t>
        </is>
      </c>
      <c r="E365" t="inlineStr">
        <is>
          <t>MA</t>
        </is>
      </c>
      <c r="F365" t="n">
        <v>2025</v>
      </c>
      <c r="G365" t="n">
        <v>2</v>
      </c>
      <c r="H365" s="13" t="n">
        <v>6176490</v>
      </c>
      <c r="I365" s="12" t="n">
        <v>31</v>
      </c>
      <c r="J365" s="13" t="n">
        <v>35000</v>
      </c>
      <c r="K365" s="13">
        <f>IFERROR($H365/$I365,"")</f>
        <v/>
      </c>
      <c r="L365" s="13" t="n">
        <v>2725000</v>
      </c>
      <c r="M365" t="inlineStr">
        <is>
          <t>GA, NY, DC</t>
        </is>
      </c>
      <c r="N365" t="inlineStr">
        <is>
          <t>No</t>
        </is>
      </c>
      <c r="O365" t="inlineStr">
        <is>
          <t>Not stated</t>
        </is>
      </c>
      <c r="Q365" s="9" t="inlineStr">
        <is>
          <t>https://grantcue.com/foundations/the-dozen-dimes-foundation-475287709</t>
        </is>
      </c>
    </row>
    <row r="366">
      <c r="A366">
        <f>IF($E366=$E365,$A365+1,1)</f>
        <v/>
      </c>
      <c r="B366" t="inlineStr">
        <is>
          <t>EVERSOURCE ENERGY FOUNDATION INC</t>
        </is>
      </c>
      <c r="C366" t="inlineStr">
        <is>
          <t>06-1527290</t>
        </is>
      </c>
      <c r="D366" t="inlineStr">
        <is>
          <t>Massachusetts</t>
        </is>
      </c>
      <c r="E366" t="inlineStr">
        <is>
          <t>MA</t>
        </is>
      </c>
      <c r="F366" t="n">
        <v>2024</v>
      </c>
      <c r="G366" t="n">
        <v>1</v>
      </c>
      <c r="H366" s="13" t="n">
        <v>6163548</v>
      </c>
      <c r="I366" s="12" t="n">
        <v>606</v>
      </c>
      <c r="J366" s="13" t="n">
        <v>2000</v>
      </c>
      <c r="K366" s="13">
        <f>IFERROR($H366/$I366,"")</f>
        <v/>
      </c>
      <c r="L366" s="13" t="n">
        <v>700000</v>
      </c>
      <c r="M366" t="inlineStr">
        <is>
          <t>CT, NH, NY</t>
        </is>
      </c>
      <c r="N366" t="inlineStr">
        <is>
          <t>Yes</t>
        </is>
      </c>
      <c r="O366" t="inlineStr">
        <is>
          <t>Yes</t>
        </is>
      </c>
      <c r="P366" s="9" t="inlineStr">
        <is>
          <t>https://www.eversource.com/</t>
        </is>
      </c>
      <c r="Q366" s="9" t="inlineStr">
        <is>
          <t>https://grantcue.com/foundations/eversource-energy-foundation-inc-c-o-kevin-morrissey-061527290</t>
        </is>
      </c>
    </row>
    <row r="367">
      <c r="A367">
        <f>IF($E367=$E366,$A366+1,1)</f>
        <v/>
      </c>
      <c r="B367" t="inlineStr">
        <is>
          <t>KARP FAMILY FOUNDATION</t>
        </is>
      </c>
      <c r="C367" t="inlineStr">
        <is>
          <t>04-3226725</t>
        </is>
      </c>
      <c r="D367" t="inlineStr">
        <is>
          <t>Massachusetts</t>
        </is>
      </c>
      <c r="E367" t="inlineStr">
        <is>
          <t>MA</t>
        </is>
      </c>
      <c r="F367" t="n">
        <v>2024</v>
      </c>
      <c r="G367" t="n">
        <v>2</v>
      </c>
      <c r="H367" s="13" t="n">
        <v>6157813</v>
      </c>
      <c r="I367" s="12" t="n">
        <v>108</v>
      </c>
      <c r="J367" s="13" t="n">
        <v>10000</v>
      </c>
      <c r="K367" s="13">
        <f>IFERROR($H367/$I367,"")</f>
        <v/>
      </c>
      <c r="L367" s="13" t="n">
        <v>998830</v>
      </c>
      <c r="M367" t="inlineStr">
        <is>
          <t>NY, FL, OH</t>
        </is>
      </c>
      <c r="N367" t="inlineStr">
        <is>
          <t>No</t>
        </is>
      </c>
      <c r="O367" t="inlineStr">
        <is>
          <t>Not stated</t>
        </is>
      </c>
      <c r="Q367" s="9" t="inlineStr">
        <is>
          <t>https://grantcue.com/foundations/karp-family-foundation-stephen-r-and-jill-e-karp-trustees-043226725</t>
        </is>
      </c>
    </row>
    <row r="368">
      <c r="A368">
        <f>IF($E368=$E367,$A367+1,1)</f>
        <v/>
      </c>
      <c r="B368" t="inlineStr">
        <is>
          <t>BEAL FAMILY FOUNDATION</t>
        </is>
      </c>
      <c r="C368" t="inlineStr">
        <is>
          <t>45-5092245</t>
        </is>
      </c>
      <c r="D368" t="inlineStr">
        <is>
          <t>Massachusetts</t>
        </is>
      </c>
      <c r="E368" t="inlineStr">
        <is>
          <t>MA</t>
        </is>
      </c>
      <c r="F368" t="n">
        <v>2024</v>
      </c>
      <c r="G368" t="n">
        <v>1</v>
      </c>
      <c r="H368" s="13" t="n">
        <v>6093000</v>
      </c>
      <c r="I368" s="12" t="n">
        <v>22</v>
      </c>
      <c r="J368" s="13" t="n">
        <v>2250</v>
      </c>
      <c r="K368" s="13">
        <f>IFERROR($H368/$I368,"")</f>
        <v/>
      </c>
      <c r="L368" s="13" t="n">
        <v>4000000</v>
      </c>
      <c r="M368" t="inlineStr">
        <is>
          <t>NY, FL</t>
        </is>
      </c>
      <c r="N368" t="inlineStr">
        <is>
          <t>No</t>
        </is>
      </c>
      <c r="O368" t="inlineStr">
        <is>
          <t>Not stated</t>
        </is>
      </c>
      <c r="Q368" s="9" t="inlineStr">
        <is>
          <t>https://grantcue.com/foundations/beal-family-foundation-c-o-related-companies-lp-455092245</t>
        </is>
      </c>
    </row>
    <row r="369">
      <c r="A369">
        <f>IF($E369=$E368,$A368+1,1)</f>
        <v/>
      </c>
      <c r="B369" t="inlineStr">
        <is>
          <t>THE MOONEY-REED CHARITABLE FOUNDATION</t>
        </is>
      </c>
      <c r="C369" t="inlineStr">
        <is>
          <t>04-6948994</t>
        </is>
      </c>
      <c r="D369" t="inlineStr">
        <is>
          <t>Massachusetts</t>
        </is>
      </c>
      <c r="E369" t="inlineStr">
        <is>
          <t>MA</t>
        </is>
      </c>
      <c r="F369" t="n">
        <v>2024</v>
      </c>
      <c r="G369" t="n">
        <v>1</v>
      </c>
      <c r="H369" s="13" t="n">
        <v>6088500</v>
      </c>
      <c r="I369" s="12" t="n">
        <v>37</v>
      </c>
      <c r="J369" s="13" t="n">
        <v>50000</v>
      </c>
      <c r="K369" s="13">
        <f>IFERROR($H369/$I369,"")</f>
        <v/>
      </c>
      <c r="L369" s="13" t="n">
        <v>1000000</v>
      </c>
      <c r="M369" t="inlineStr">
        <is>
          <t>OR, CT, DC</t>
        </is>
      </c>
      <c r="N369" t="inlineStr">
        <is>
          <t>No</t>
        </is>
      </c>
      <c r="O369" t="inlineStr">
        <is>
          <t>Not stated</t>
        </is>
      </c>
      <c r="Q369" s="9" t="inlineStr">
        <is>
          <t>https://grantcue.com/foundations/the-mooney-reed-charitable-foundation-046948994</t>
        </is>
      </c>
    </row>
    <row r="370">
      <c r="A370">
        <f>IF($E370=$E369,$A369+1,1)</f>
        <v/>
      </c>
      <c r="B370" t="inlineStr">
        <is>
          <t>CARL &amp; RUTH SHAPIRO FAMILY FOUNDATION</t>
        </is>
      </c>
      <c r="C370" t="inlineStr">
        <is>
          <t>04-6135027</t>
        </is>
      </c>
      <c r="D370" t="inlineStr">
        <is>
          <t>Massachusetts</t>
        </is>
      </c>
      <c r="E370" t="inlineStr">
        <is>
          <t>MA</t>
        </is>
      </c>
      <c r="F370" t="n">
        <v>2025</v>
      </c>
      <c r="G370" t="n">
        <v>2</v>
      </c>
      <c r="H370" s="13" t="n">
        <v>6083500</v>
      </c>
      <c r="I370" s="12" t="n">
        <v>184</v>
      </c>
      <c r="J370" s="13" t="n">
        <v>20000</v>
      </c>
      <c r="K370" s="13">
        <f>IFERROR($H370/$I370,"")</f>
        <v/>
      </c>
      <c r="L370" s="13" t="n">
        <v>870000</v>
      </c>
      <c r="M370" t="inlineStr">
        <is>
          <t>FL, CA, NY</t>
        </is>
      </c>
      <c r="N370" t="inlineStr">
        <is>
          <t>No</t>
        </is>
      </c>
      <c r="O370" t="inlineStr">
        <is>
          <t>Not stated</t>
        </is>
      </c>
      <c r="Q370" s="9" t="inlineStr">
        <is>
          <t>https://grantcue.com/foundations/carl-and-ruth-shapiro-family-foundation-046135027</t>
        </is>
      </c>
    </row>
    <row r="371">
      <c r="A371">
        <f>IF($E371=$E370,$A370+1,1)</f>
        <v/>
      </c>
      <c r="B371" t="inlineStr">
        <is>
          <t>THE JOHN &amp; MARY CORCORAN FAMILY FOUNDATION</t>
        </is>
      </c>
      <c r="C371" t="inlineStr">
        <is>
          <t>04-6689934</t>
        </is>
      </c>
      <c r="D371" t="inlineStr">
        <is>
          <t>Massachusetts</t>
        </is>
      </c>
      <c r="E371" t="inlineStr">
        <is>
          <t>MA</t>
        </is>
      </c>
      <c r="F371" t="n">
        <v>2024</v>
      </c>
      <c r="G371" t="n">
        <v>1</v>
      </c>
      <c r="H371" s="13" t="n">
        <v>6072666</v>
      </c>
      <c r="I371" s="12" t="n">
        <v>15</v>
      </c>
      <c r="J371" s="13" t="n">
        <v>25000</v>
      </c>
      <c r="K371" s="13">
        <f>IFERROR($H371/$I371,"")</f>
        <v/>
      </c>
      <c r="L371" s="13" t="n">
        <v>3400000</v>
      </c>
      <c r="N371" t="inlineStr">
        <is>
          <t>No</t>
        </is>
      </c>
      <c r="O371" t="inlineStr">
        <is>
          <t>Not stated</t>
        </is>
      </c>
      <c r="Q371" s="9" t="inlineStr">
        <is>
          <t>https://grantcue.com/foundations/the-john-and-mary-corcoran-family-foundation-046689934</t>
        </is>
      </c>
    </row>
    <row r="372">
      <c r="A372">
        <f>IF($E372=$E371,$A371+1,1)</f>
        <v/>
      </c>
      <c r="B372" t="inlineStr">
        <is>
          <t>COMMON STREAM INC #0745935</t>
        </is>
      </c>
      <c r="C372" t="inlineStr">
        <is>
          <t>72-1556093</t>
        </is>
      </c>
      <c r="D372" t="inlineStr">
        <is>
          <t>Massachusetts</t>
        </is>
      </c>
      <c r="E372" t="inlineStr">
        <is>
          <t>MA</t>
        </is>
      </c>
      <c r="F372" t="n">
        <v>2024</v>
      </c>
      <c r="G372" t="n">
        <v>1</v>
      </c>
      <c r="H372" s="13" t="n">
        <v>5998418</v>
      </c>
      <c r="I372" s="12" t="n">
        <v>64</v>
      </c>
      <c r="J372" s="13" t="n">
        <v>60000</v>
      </c>
      <c r="K372" s="13">
        <f>IFERROR($H372/$I372,"")</f>
        <v/>
      </c>
      <c r="L372" s="13" t="n">
        <v>2148418</v>
      </c>
      <c r="M372" t="inlineStr">
        <is>
          <t>AK, NY, RI</t>
        </is>
      </c>
      <c r="N372" t="inlineStr">
        <is>
          <t>No</t>
        </is>
      </c>
      <c r="O372" t="inlineStr">
        <is>
          <t>Not stated</t>
        </is>
      </c>
      <c r="Q372" s="9" t="inlineStr">
        <is>
          <t>https://grantcue.com/foundations/common-stream-inc-0745935-c-o-nutter-mcclennen-and-fish-llp-721556093</t>
        </is>
      </c>
    </row>
    <row r="373">
      <c r="A373">
        <f>IF($E373=$E372,$A372+1,1)</f>
        <v/>
      </c>
      <c r="B373" t="inlineStr">
        <is>
          <t>CELE H &amp; WILLIAM B RUBIN FAMILY FUND</t>
        </is>
      </c>
      <c r="C373" t="inlineStr">
        <is>
          <t>11-6026235</t>
        </is>
      </c>
      <c r="D373" t="inlineStr">
        <is>
          <t>Massachusetts</t>
        </is>
      </c>
      <c r="E373" t="inlineStr">
        <is>
          <t>MA</t>
        </is>
      </c>
      <c r="F373" t="n">
        <v>2024</v>
      </c>
      <c r="G373" t="n">
        <v>1</v>
      </c>
      <c r="H373" s="13" t="n">
        <v>5962321</v>
      </c>
      <c r="I373" s="12" t="n">
        <v>65</v>
      </c>
      <c r="J373" s="13" t="n">
        <v>6480</v>
      </c>
      <c r="K373" s="13">
        <f>IFERROR($H373/$I373,"")</f>
        <v/>
      </c>
      <c r="L373" s="13" t="n">
        <v>1167406</v>
      </c>
      <c r="M373" t="inlineStr">
        <is>
          <t>IL, MD, CA</t>
        </is>
      </c>
      <c r="N373" t="inlineStr">
        <is>
          <t>No</t>
        </is>
      </c>
      <c r="O373" t="inlineStr">
        <is>
          <t>Not stated</t>
        </is>
      </c>
      <c r="Q373" s="9" t="inlineStr">
        <is>
          <t>https://grantcue.com/foundations/cele-h-and-william-b-rubin-family-fund-116026235</t>
        </is>
      </c>
    </row>
    <row r="374">
      <c r="A374">
        <f>IF($E374=$E373,$A373+1,1)</f>
        <v/>
      </c>
      <c r="B374" t="inlineStr">
        <is>
          <t>GRAND CIRCLE FOUNDATION INC</t>
        </is>
      </c>
      <c r="C374" t="inlineStr">
        <is>
          <t>04-3175434</t>
        </is>
      </c>
      <c r="D374" t="inlineStr">
        <is>
          <t>Massachusetts</t>
        </is>
      </c>
      <c r="E374" t="inlineStr">
        <is>
          <t>MA</t>
        </is>
      </c>
      <c r="F374" t="n">
        <v>2024</v>
      </c>
      <c r="G374" t="n">
        <v>3</v>
      </c>
      <c r="H374" s="13" t="n">
        <v>5814072</v>
      </c>
      <c r="I374" s="12" t="n">
        <v>222</v>
      </c>
      <c r="J374" s="13" t="n">
        <v>9034.5</v>
      </c>
      <c r="K374" s="13">
        <f>IFERROR($H374/$I374,"")</f>
        <v/>
      </c>
      <c r="L374" s="13" t="n">
        <v>700000</v>
      </c>
      <c r="M374" t="inlineStr">
        <is>
          <t>NY, WROCLAW, NC</t>
        </is>
      </c>
      <c r="N374" t="inlineStr">
        <is>
          <t>No</t>
        </is>
      </c>
      <c r="O374" t="inlineStr">
        <is>
          <t>Not stated</t>
        </is>
      </c>
      <c r="Q374" s="9" t="inlineStr">
        <is>
          <t>https://grantcue.com/foundations/grand-circle-foundation-inc-043175434</t>
        </is>
      </c>
    </row>
    <row r="375">
      <c r="A375">
        <f>IF($E375=$E374,$A374+1,1)</f>
        <v/>
      </c>
      <c r="B375" t="inlineStr">
        <is>
          <t>DENISE A&amp; EUGENE CHINERY FOUNDATION</t>
        </is>
      </c>
      <c r="C375" t="inlineStr">
        <is>
          <t>22-3705537</t>
        </is>
      </c>
      <c r="D375" t="inlineStr">
        <is>
          <t>Massachusetts</t>
        </is>
      </c>
      <c r="E375" t="inlineStr">
        <is>
          <t>MA</t>
        </is>
      </c>
      <c r="F375" t="n">
        <v>2024</v>
      </c>
      <c r="G375" t="n">
        <v>1</v>
      </c>
      <c r="H375" s="13" t="n">
        <v>5750489</v>
      </c>
      <c r="I375" s="12" t="n">
        <v>9</v>
      </c>
      <c r="J375" s="13" t="n">
        <v>500000</v>
      </c>
      <c r="K375" s="13">
        <f>IFERROR($H375/$I375,"")</f>
        <v/>
      </c>
      <c r="L375" s="13" t="n">
        <v>1400000</v>
      </c>
      <c r="M375" t="inlineStr">
        <is>
          <t>NY, NJ</t>
        </is>
      </c>
      <c r="N375" t="inlineStr">
        <is>
          <t>No</t>
        </is>
      </c>
      <c r="O375" t="inlineStr">
        <is>
          <t>Not stated</t>
        </is>
      </c>
      <c r="Q375" s="9" t="inlineStr">
        <is>
          <t>https://grantcue.com/foundations/denise-a-and-eugene-chinery-foundation-c-o-jayne-kurzman-esq-223705537</t>
        </is>
      </c>
    </row>
    <row r="376">
      <c r="A376">
        <f>IF($E376=$E375,$A375+1,1)</f>
        <v/>
      </c>
      <c r="B376" t="inlineStr">
        <is>
          <t>SEMNANI FAMILY FOUNDATION</t>
        </is>
      </c>
      <c r="C376" t="inlineStr">
        <is>
          <t>74-2639794</t>
        </is>
      </c>
      <c r="D376" t="inlineStr">
        <is>
          <t>Massachusetts</t>
        </is>
      </c>
      <c r="E376" t="inlineStr">
        <is>
          <t>MA</t>
        </is>
      </c>
      <c r="F376" t="n">
        <v>2024</v>
      </c>
      <c r="G376" t="n">
        <v>1</v>
      </c>
      <c r="H376" s="13" t="n">
        <v>5626367</v>
      </c>
      <c r="I376" s="12" t="n">
        <v>64</v>
      </c>
      <c r="J376" s="13" t="n">
        <v>5250</v>
      </c>
      <c r="K376" s="13">
        <f>IFERROR($H376/$I376,"")</f>
        <v/>
      </c>
      <c r="L376" s="13" t="n">
        <v>3965750</v>
      </c>
      <c r="M376" t="inlineStr">
        <is>
          <t>UT, IA, DC</t>
        </is>
      </c>
      <c r="N376" t="inlineStr">
        <is>
          <t>Yes</t>
        </is>
      </c>
      <c r="O376" t="inlineStr">
        <is>
          <t>Not stated</t>
        </is>
      </c>
      <c r="P376" s="9" t="inlineStr">
        <is>
          <t>https://semnanifamilyfoundation.org/</t>
        </is>
      </c>
      <c r="Q376" s="9" t="inlineStr">
        <is>
          <t>https://grantcue.com/foundations/semnani-family-foundation-742639794</t>
        </is>
      </c>
    </row>
    <row r="377">
      <c r="A377">
        <f>IF($E377=$E376,$A376+1,1)</f>
        <v/>
      </c>
      <c r="B377" t="inlineStr">
        <is>
          <t>LAURA M AND PETER T GRAUER FOUNDATION</t>
        </is>
      </c>
      <c r="C377" t="inlineStr">
        <is>
          <t>52-1702126</t>
        </is>
      </c>
      <c r="D377" t="inlineStr">
        <is>
          <t>Massachusetts</t>
        </is>
      </c>
      <c r="E377" t="inlineStr">
        <is>
          <t>MA</t>
        </is>
      </c>
      <c r="F377" t="n">
        <v>2025</v>
      </c>
      <c r="G377" t="n">
        <v>2</v>
      </c>
      <c r="H377" s="13" t="n">
        <v>5611900</v>
      </c>
      <c r="I377" s="12" t="n">
        <v>71</v>
      </c>
      <c r="J377" s="13" t="n">
        <v>25000</v>
      </c>
      <c r="K377" s="13">
        <f>IFERROR($H377/$I377,"")</f>
        <v/>
      </c>
      <c r="L377" s="13" t="n">
        <v>600000</v>
      </c>
      <c r="M377" t="inlineStr">
        <is>
          <t>NY, NJ, FL</t>
        </is>
      </c>
      <c r="N377" t="inlineStr">
        <is>
          <t>No</t>
        </is>
      </c>
      <c r="O377" t="inlineStr">
        <is>
          <t>Not stated</t>
        </is>
      </c>
      <c r="Q377" s="9" t="inlineStr">
        <is>
          <t>https://grantcue.com/foundations/laura-m-and-peter-t-grauer-foundation-521702126</t>
        </is>
      </c>
    </row>
    <row r="378">
      <c r="A378">
        <f>IF($E378=$E377,$A377+1,1)</f>
        <v/>
      </c>
      <c r="B378" t="inlineStr">
        <is>
          <t>The Fullgraf Foundation</t>
        </is>
      </c>
      <c r="C378" t="inlineStr">
        <is>
          <t>30-6013098</t>
        </is>
      </c>
      <c r="D378" t="inlineStr">
        <is>
          <t>Massachusetts</t>
        </is>
      </c>
      <c r="E378" t="inlineStr">
        <is>
          <t>MA</t>
        </is>
      </c>
      <c r="F378" t="n">
        <v>2025</v>
      </c>
      <c r="G378" t="n">
        <v>2</v>
      </c>
      <c r="H378" s="13" t="n">
        <v>5592000</v>
      </c>
      <c r="I378" s="12" t="n">
        <v>319</v>
      </c>
      <c r="J378" s="13" t="n">
        <v>4500</v>
      </c>
      <c r="K378" s="13">
        <f>IFERROR($H378/$I378,"")</f>
        <v/>
      </c>
      <c r="L378" s="13" t="n">
        <v>1000000</v>
      </c>
      <c r="M378" t="inlineStr">
        <is>
          <t>NY, MO, ME</t>
        </is>
      </c>
      <c r="N378" t="inlineStr">
        <is>
          <t>No</t>
        </is>
      </c>
      <c r="O378" t="inlineStr">
        <is>
          <t>Not stated</t>
        </is>
      </c>
      <c r="Q378" s="9" t="inlineStr">
        <is>
          <t>https://grantcue.com/foundations/the-fullgraf-foundation-306013098</t>
        </is>
      </c>
    </row>
    <row r="379">
      <c r="A379">
        <f>IF($E379=$E378,$A378+1,1)</f>
        <v/>
      </c>
      <c r="B379" t="inlineStr">
        <is>
          <t>SEALARK FOUNDATION INC XXX-XX-XXXX</t>
        </is>
      </c>
      <c r="C379" t="inlineStr">
        <is>
          <t>13-3747240</t>
        </is>
      </c>
      <c r="D379" t="inlineStr">
        <is>
          <t>Massachusetts</t>
        </is>
      </c>
      <c r="E379" t="inlineStr">
        <is>
          <t>MA</t>
        </is>
      </c>
      <c r="F379" t="n">
        <v>2024</v>
      </c>
      <c r="G379" t="n">
        <v>1</v>
      </c>
      <c r="H379" s="13" t="n">
        <v>5585000</v>
      </c>
      <c r="I379" s="12" t="n">
        <v>17</v>
      </c>
      <c r="J379" s="13" t="n">
        <v>75000</v>
      </c>
      <c r="K379" s="13">
        <f>IFERROR($H379/$I379,"")</f>
        <v/>
      </c>
      <c r="L379" s="13" t="n">
        <v>2100000</v>
      </c>
      <c r="M379" t="inlineStr">
        <is>
          <t>TX, MD</t>
        </is>
      </c>
      <c r="N379" t="inlineStr">
        <is>
          <t>No</t>
        </is>
      </c>
      <c r="O379" t="inlineStr">
        <is>
          <t>Not stated</t>
        </is>
      </c>
      <c r="Q379" s="9" t="inlineStr">
        <is>
          <t>https://grantcue.com/foundations/sealark-foundation-inc-xxx-xx-xxxx-133747240</t>
        </is>
      </c>
    </row>
    <row r="380">
      <c r="A380">
        <f>IF($E380=$E379,$A379+1,1)</f>
        <v/>
      </c>
      <c r="B380" t="inlineStr">
        <is>
          <t>The Edward W &amp; Betty Knight Scripps Foundation</t>
        </is>
      </c>
      <c r="C380" t="inlineStr">
        <is>
          <t>54-1426826</t>
        </is>
      </c>
      <c r="D380" t="inlineStr">
        <is>
          <t>Massachusetts</t>
        </is>
      </c>
      <c r="E380" t="inlineStr">
        <is>
          <t>MA</t>
        </is>
      </c>
      <c r="F380" t="n">
        <v>2024</v>
      </c>
      <c r="G380" t="n">
        <v>2</v>
      </c>
      <c r="H380" s="13" t="n">
        <v>5558000</v>
      </c>
      <c r="I380" s="12" t="n">
        <v>44</v>
      </c>
      <c r="J380" s="13" t="n">
        <v>50000</v>
      </c>
      <c r="K380" s="13">
        <f>IFERROR($H380/$I380,"")</f>
        <v/>
      </c>
      <c r="L380" s="13" t="n">
        <v>1250000</v>
      </c>
      <c r="M380" t="inlineStr">
        <is>
          <t>MN, NY, NH</t>
        </is>
      </c>
      <c r="N380" t="inlineStr">
        <is>
          <t>Yes</t>
        </is>
      </c>
      <c r="O380" t="inlineStr">
        <is>
          <t>Yes</t>
        </is>
      </c>
      <c r="Q380" s="9" t="inlineStr">
        <is>
          <t>https://grantcue.com/foundations/the-edward-w-and-betty-knight-scripps-foundation-541426826</t>
        </is>
      </c>
    </row>
    <row r="381">
      <c r="A381">
        <f>IF($E381=$E380,$A380+1,1)</f>
        <v/>
      </c>
      <c r="B381" t="inlineStr">
        <is>
          <t>THE DONALD P AND MARY E MORIARTY CHARITABLE FOUNDATION</t>
        </is>
      </c>
      <c r="C381" t="inlineStr">
        <is>
          <t>83-4357439</t>
        </is>
      </c>
      <c r="D381" t="inlineStr">
        <is>
          <t>Massachusetts</t>
        </is>
      </c>
      <c r="E381" t="inlineStr">
        <is>
          <t>MA</t>
        </is>
      </c>
      <c r="F381" t="n">
        <v>2024</v>
      </c>
      <c r="G381" t="n">
        <v>1</v>
      </c>
      <c r="H381" s="13" t="n">
        <v>5550000</v>
      </c>
      <c r="I381" s="12" t="n">
        <v>7</v>
      </c>
      <c r="J381" s="13" t="n">
        <v>250000</v>
      </c>
      <c r="K381" s="13">
        <f>IFERROR($H381/$I381,"")</f>
        <v/>
      </c>
      <c r="L381" s="13" t="n">
        <v>2700000</v>
      </c>
      <c r="M381" t="inlineStr">
        <is>
          <t>NJ, DC, PA</t>
        </is>
      </c>
      <c r="N381" t="inlineStr">
        <is>
          <t>No</t>
        </is>
      </c>
      <c r="O381" t="inlineStr">
        <is>
          <t>Not stated</t>
        </is>
      </c>
      <c r="Q381" s="9" t="inlineStr">
        <is>
          <t>https://grantcue.com/foundations/the-donald-p-and-mary-e-moriarty-charitable-foundation-834357439</t>
        </is>
      </c>
    </row>
    <row r="382">
      <c r="A382">
        <f>IF($E382=$E381,$A381+1,1)</f>
        <v/>
      </c>
      <c r="B382" t="inlineStr">
        <is>
          <t>BRISTOL COUNTY SAVINGS CHARITABLE FOUNDATION INC</t>
        </is>
      </c>
      <c r="C382" t="inlineStr">
        <is>
          <t>04-3332966</t>
        </is>
      </c>
      <c r="D382" t="inlineStr">
        <is>
          <t>Massachusetts</t>
        </is>
      </c>
      <c r="E382" t="inlineStr">
        <is>
          <t>MA</t>
        </is>
      </c>
      <c r="F382" t="n">
        <v>2025</v>
      </c>
      <c r="G382" t="n">
        <v>2</v>
      </c>
      <c r="H382" s="13" t="n">
        <v>5507440</v>
      </c>
      <c r="I382" s="12" t="n">
        <v>290</v>
      </c>
      <c r="J382" s="13" t="n">
        <v>5000</v>
      </c>
      <c r="K382" s="13">
        <f>IFERROR($H382/$I382,"")</f>
        <v/>
      </c>
      <c r="L382" s="13" t="n">
        <v>2265317</v>
      </c>
      <c r="M382" t="inlineStr">
        <is>
          <t>RI, NY, TX</t>
        </is>
      </c>
      <c r="N382" t="inlineStr">
        <is>
          <t>Yes</t>
        </is>
      </c>
      <c r="O382" t="inlineStr">
        <is>
          <t>Yes</t>
        </is>
      </c>
      <c r="Q382" s="9" t="inlineStr">
        <is>
          <t>https://grantcue.com/foundations/bristol-county-savings-charitable-foundation-inc-043332966</t>
        </is>
      </c>
    </row>
    <row r="383">
      <c r="A383">
        <f>IF($E383=$E382,$A382+1,1)</f>
        <v/>
      </c>
      <c r="B383" t="inlineStr">
        <is>
          <t>PONSOLD MOTHERWELL CHARITABLE TRUST</t>
        </is>
      </c>
      <c r="C383" t="inlineStr">
        <is>
          <t>92-6552609</t>
        </is>
      </c>
      <c r="D383" t="inlineStr">
        <is>
          <t>Massachusetts</t>
        </is>
      </c>
      <c r="E383" t="inlineStr">
        <is>
          <t>MA</t>
        </is>
      </c>
      <c r="F383" t="n">
        <v>2025</v>
      </c>
      <c r="G383" t="n">
        <v>2</v>
      </c>
      <c r="H383" s="13" t="n">
        <v>5490853</v>
      </c>
      <c r="I383" s="12" t="n">
        <v>23</v>
      </c>
      <c r="J383" s="13" t="n">
        <v>90000</v>
      </c>
      <c r="K383" s="13">
        <f>IFERROR($H383/$I383,"")</f>
        <v/>
      </c>
      <c r="L383" s="13" t="n">
        <v>2150000</v>
      </c>
      <c r="M383" t="inlineStr">
        <is>
          <t>NY, NH, VT</t>
        </is>
      </c>
      <c r="N383" t="inlineStr">
        <is>
          <t>No</t>
        </is>
      </c>
      <c r="O383" t="inlineStr">
        <is>
          <t>Not stated</t>
        </is>
      </c>
      <c r="Q383" s="9" t="inlineStr">
        <is>
          <t>https://grantcue.com/foundations/ponsold-motherwell-charitable-trust-926552609</t>
        </is>
      </c>
    </row>
    <row r="384">
      <c r="A384">
        <f>IF($E384=$E383,$A383+1,1)</f>
        <v/>
      </c>
      <c r="B384" t="inlineStr">
        <is>
          <t>STEELE FOUNDATION FOR HOPE</t>
        </is>
      </c>
      <c r="C384" t="inlineStr">
        <is>
          <t>87-3862042</t>
        </is>
      </c>
      <c r="D384" t="inlineStr">
        <is>
          <t>Massachusetts</t>
        </is>
      </c>
      <c r="E384" t="inlineStr">
        <is>
          <t>MA</t>
        </is>
      </c>
      <c r="F384" t="n">
        <v>2025</v>
      </c>
      <c r="G384" t="n">
        <v>2</v>
      </c>
      <c r="H384" s="13" t="n">
        <v>5412768</v>
      </c>
      <c r="I384" s="12" t="n">
        <v>13</v>
      </c>
      <c r="J384" s="13" t="n">
        <v>250000</v>
      </c>
      <c r="K384" s="13">
        <f>IFERROR($H384/$I384,"")</f>
        <v/>
      </c>
      <c r="L384" s="13" t="n">
        <v>1500000</v>
      </c>
      <c r="M384" t="inlineStr">
        <is>
          <t>CAMBRIDGESHIRE, CA, NAIROBI</t>
        </is>
      </c>
      <c r="N384" t="inlineStr">
        <is>
          <t>Yes</t>
        </is>
      </c>
      <c r="O384" t="inlineStr">
        <is>
          <t>Not stated</t>
        </is>
      </c>
      <c r="P384" s="9" t="inlineStr">
        <is>
          <t>https://www.steelefoundationforhope.org/</t>
        </is>
      </c>
      <c r="Q384" s="9" t="inlineStr">
        <is>
          <t>https://grantcue.com/foundations/steele-foundation-for-hope-873862042</t>
        </is>
      </c>
    </row>
    <row r="385">
      <c r="A385">
        <f>IF($E385=$E384,$A384+1,1)</f>
        <v/>
      </c>
      <c r="B385" t="inlineStr">
        <is>
          <t>HALLOWELL FDN AGENCY-MAIN</t>
        </is>
      </c>
      <c r="C385" t="inlineStr">
        <is>
          <t>23-6234545</t>
        </is>
      </c>
      <c r="D385" t="inlineStr">
        <is>
          <t>Massachusetts</t>
        </is>
      </c>
      <c r="E385" t="inlineStr">
        <is>
          <t>MA</t>
        </is>
      </c>
      <c r="F385" t="n">
        <v>2025</v>
      </c>
      <c r="G385" t="n">
        <v>2</v>
      </c>
      <c r="H385" s="13" t="n">
        <v>5388682</v>
      </c>
      <c r="I385" s="12" t="n">
        <v>17</v>
      </c>
      <c r="J385" s="13" t="n">
        <v>20000</v>
      </c>
      <c r="K385" s="13">
        <f>IFERROR($H385/$I385,"")</f>
        <v/>
      </c>
      <c r="L385" s="13" t="n">
        <v>5098682</v>
      </c>
      <c r="M385" t="inlineStr">
        <is>
          <t>FL, MT, MD</t>
        </is>
      </c>
      <c r="N385" t="inlineStr">
        <is>
          <t>No</t>
        </is>
      </c>
      <c r="O385" t="inlineStr">
        <is>
          <t>Not stated</t>
        </is>
      </c>
      <c r="Q385" s="9" t="inlineStr">
        <is>
          <t>https://grantcue.com/foundations/hallowell-fdn-agency-main-236234545</t>
        </is>
      </c>
    </row>
    <row r="386">
      <c r="A386">
        <f>IF($E386=$E385,$A385+1,1)</f>
        <v/>
      </c>
      <c r="B386" t="inlineStr">
        <is>
          <t>THE HARBORONE FOUNDATION</t>
        </is>
      </c>
      <c r="C386" t="inlineStr">
        <is>
          <t>81-2658653</t>
        </is>
      </c>
      <c r="D386" t="inlineStr">
        <is>
          <t>Massachusetts</t>
        </is>
      </c>
      <c r="E386" t="inlineStr">
        <is>
          <t>MA</t>
        </is>
      </c>
      <c r="F386" t="n">
        <v>2025</v>
      </c>
      <c r="G386" t="n">
        <v>2</v>
      </c>
      <c r="H386" s="13" t="n">
        <v>5364921</v>
      </c>
      <c r="I386" s="12" t="n">
        <v>219</v>
      </c>
      <c r="J386" s="13" t="n">
        <v>5000</v>
      </c>
      <c r="K386" s="13">
        <f>IFERROR($H386/$I386,"")</f>
        <v/>
      </c>
      <c r="L386" s="13" t="n">
        <v>3625921</v>
      </c>
      <c r="M386" t="inlineStr">
        <is>
          <t>RI, NH</t>
        </is>
      </c>
      <c r="N386" t="inlineStr">
        <is>
          <t>No</t>
        </is>
      </c>
      <c r="O386" t="inlineStr">
        <is>
          <t>Not stated</t>
        </is>
      </c>
      <c r="Q386" s="9" t="inlineStr">
        <is>
          <t>https://grantcue.com/foundations/the-harborone-foundation-812658653</t>
        </is>
      </c>
    </row>
    <row r="387">
      <c r="A387">
        <f>IF($E387=$E386,$A386+1,1)</f>
        <v/>
      </c>
      <c r="B387" t="inlineStr">
        <is>
          <t>BIOGEN FOUNDATION INCORPORATED</t>
        </is>
      </c>
      <c r="C387" t="inlineStr">
        <is>
          <t>16-1636254</t>
        </is>
      </c>
      <c r="D387" t="inlineStr">
        <is>
          <t>Massachusetts</t>
        </is>
      </c>
      <c r="E387" t="inlineStr">
        <is>
          <t>MA</t>
        </is>
      </c>
      <c r="F387" t="n">
        <v>2025</v>
      </c>
      <c r="G387" t="n">
        <v>2</v>
      </c>
      <c r="H387" s="13" t="n">
        <v>5321621</v>
      </c>
      <c r="I387" s="12" t="n">
        <v>6</v>
      </c>
      <c r="J387" s="13" t="n">
        <v>907505</v>
      </c>
      <c r="K387" s="13">
        <f>IFERROR($H387/$I387,"")</f>
        <v/>
      </c>
      <c r="L387" s="13" t="n">
        <v>1813660</v>
      </c>
      <c r="N387" t="inlineStr">
        <is>
          <t>Yes</t>
        </is>
      </c>
      <c r="O387" t="inlineStr">
        <is>
          <t>Not stated</t>
        </is>
      </c>
      <c r="Q387" s="9" t="inlineStr">
        <is>
          <t>https://grantcue.com/foundations/biogen-foundation-incorporated-161636254</t>
        </is>
      </c>
    </row>
    <row r="388">
      <c r="A388">
        <f>IF($E388=$E387,$A387+1,1)</f>
        <v/>
      </c>
      <c r="B388" t="inlineStr">
        <is>
          <t>ANNE T AND ROBERT M BASS FOUNDATION</t>
        </is>
      </c>
      <c r="C388" t="inlineStr">
        <is>
          <t>75-2001892</t>
        </is>
      </c>
      <c r="D388" t="inlineStr">
        <is>
          <t>Massachusetts</t>
        </is>
      </c>
      <c r="E388" t="inlineStr">
        <is>
          <t>MA</t>
        </is>
      </c>
      <c r="F388" t="n">
        <v>2024</v>
      </c>
      <c r="G388" t="n">
        <v>1</v>
      </c>
      <c r="H388" s="13" t="n">
        <v>5269024</v>
      </c>
      <c r="I388" s="12" t="n">
        <v>31</v>
      </c>
      <c r="J388" s="13" t="n">
        <v>30000</v>
      </c>
      <c r="K388" s="13">
        <f>IFERROR($H388/$I388,"")</f>
        <v/>
      </c>
      <c r="L388" s="13" t="n">
        <v>2829013</v>
      </c>
      <c r="M388" t="inlineStr">
        <is>
          <t>TX, DC, CA</t>
        </is>
      </c>
      <c r="N388" t="inlineStr">
        <is>
          <t>No</t>
        </is>
      </c>
      <c r="O388" t="inlineStr">
        <is>
          <t>Not stated</t>
        </is>
      </c>
      <c r="Q388" s="9" t="inlineStr">
        <is>
          <t>https://grantcue.com/foundations/anne-t-and-robert-m-bass-foundation-752001892</t>
        </is>
      </c>
    </row>
    <row r="389">
      <c r="A389">
        <f>IF($E389=$E388,$A388+1,1)</f>
        <v/>
      </c>
      <c r="B389" t="inlineStr">
        <is>
          <t>THE BEVERIDGE FAMILY FOUNDATION</t>
        </is>
      </c>
      <c r="C389" t="inlineStr">
        <is>
          <t>31-1698286</t>
        </is>
      </c>
      <c r="D389" t="inlineStr">
        <is>
          <t>Massachusetts</t>
        </is>
      </c>
      <c r="E389" t="inlineStr">
        <is>
          <t>MA</t>
        </is>
      </c>
      <c r="F389" t="n">
        <v>2025</v>
      </c>
      <c r="G389" t="n">
        <v>2</v>
      </c>
      <c r="H389" s="13" t="n">
        <v>5191628</v>
      </c>
      <c r="I389" s="12" t="n">
        <v>279</v>
      </c>
      <c r="J389" s="13" t="n">
        <v>5000</v>
      </c>
      <c r="K389" s="13">
        <f>IFERROR($H389/$I389,"")</f>
        <v/>
      </c>
      <c r="L389" s="13" t="n">
        <v>807528</v>
      </c>
      <c r="M389" t="inlineStr">
        <is>
          <t>CO, CT, CA</t>
        </is>
      </c>
      <c r="N389" t="inlineStr">
        <is>
          <t>Yes</t>
        </is>
      </c>
      <c r="O389" t="inlineStr">
        <is>
          <t>Yes</t>
        </is>
      </c>
      <c r="P389" s="9" t="inlineStr">
        <is>
          <t>https://www.beveridge.org/</t>
        </is>
      </c>
      <c r="Q389" s="9" t="inlineStr">
        <is>
          <t>https://grantcue.com/foundations/the-beveridge-family-foundation-311698286</t>
        </is>
      </c>
    </row>
    <row r="390">
      <c r="A390">
        <f>IF($E390=$E389,$A389+1,1)</f>
        <v/>
      </c>
      <c r="B390" t="inlineStr">
        <is>
          <t>THE SHAPIRO FOUNDATION</t>
        </is>
      </c>
      <c r="C390" t="inlineStr">
        <is>
          <t>04-3541595</t>
        </is>
      </c>
      <c r="D390" t="inlineStr">
        <is>
          <t>Massachusetts</t>
        </is>
      </c>
      <c r="E390" t="inlineStr">
        <is>
          <t>MA</t>
        </is>
      </c>
      <c r="F390" t="n">
        <v>2024</v>
      </c>
      <c r="G390" t="n">
        <v>1</v>
      </c>
      <c r="H390" s="13" t="n">
        <v>5181775</v>
      </c>
      <c r="I390" s="12" t="n">
        <v>85</v>
      </c>
      <c r="J390" s="13" t="n">
        <v>25000</v>
      </c>
      <c r="K390" s="13">
        <f>IFERROR($H390/$I390,"")</f>
        <v/>
      </c>
      <c r="L390" s="13" t="n">
        <v>500000</v>
      </c>
      <c r="M390" t="inlineStr">
        <is>
          <t>NY, DC, CA</t>
        </is>
      </c>
      <c r="N390" t="inlineStr">
        <is>
          <t>No</t>
        </is>
      </c>
      <c r="O390" t="inlineStr">
        <is>
          <t>Not stated</t>
        </is>
      </c>
      <c r="Q390" s="9" t="inlineStr">
        <is>
          <t>https://grantcue.com/foundations/the-shapiro-foundation-043541595</t>
        </is>
      </c>
    </row>
    <row r="391">
      <c r="A391">
        <f>IF($E391=$E390,$A390+1,1)</f>
        <v/>
      </c>
      <c r="B391" t="inlineStr">
        <is>
          <t>THE NANCY LURIE MARKS FAMILY FOUNDATION</t>
        </is>
      </c>
      <c r="C391" t="inlineStr">
        <is>
          <t>04-2607232</t>
        </is>
      </c>
      <c r="D391" t="inlineStr">
        <is>
          <t>Massachusetts</t>
        </is>
      </c>
      <c r="E391" t="inlineStr">
        <is>
          <t>MA</t>
        </is>
      </c>
      <c r="F391" t="n">
        <v>2023</v>
      </c>
      <c r="G391" t="n">
        <v>1</v>
      </c>
      <c r="H391" s="13" t="n">
        <v>5163976</v>
      </c>
      <c r="I391" s="12" t="n">
        <v>37</v>
      </c>
      <c r="J391" s="13" t="n">
        <v>25000</v>
      </c>
      <c r="K391" s="13">
        <f>IFERROR($H391/$I391,"")</f>
        <v/>
      </c>
      <c r="L391" s="13" t="n">
        <v>1366666</v>
      </c>
      <c r="M391" t="inlineStr">
        <is>
          <t>ME, NJ, NY</t>
        </is>
      </c>
      <c r="N391" t="inlineStr">
        <is>
          <t>No</t>
        </is>
      </c>
      <c r="O391" t="inlineStr">
        <is>
          <t>Not stated</t>
        </is>
      </c>
      <c r="Q391" s="9" t="inlineStr">
        <is>
          <t>https://grantcue.com/foundations/the-nancy-lurie-marks-family-foundation-042607232</t>
        </is>
      </c>
    </row>
    <row r="392">
      <c r="A392">
        <f>IF($E392=$E391,$A391+1,1)</f>
        <v/>
      </c>
      <c r="B392" t="inlineStr">
        <is>
          <t>CHINA MEDICAL BOARD INC</t>
        </is>
      </c>
      <c r="C392" t="inlineStr">
        <is>
          <t>13-1659619</t>
        </is>
      </c>
      <c r="D392" t="inlineStr">
        <is>
          <t>Massachusetts</t>
        </is>
      </c>
      <c r="E392" t="inlineStr">
        <is>
          <t>MA</t>
        </is>
      </c>
      <c r="F392" t="n">
        <v>2024</v>
      </c>
      <c r="G392" t="n">
        <v>1</v>
      </c>
      <c r="H392" s="13" t="n">
        <v>5135566</v>
      </c>
      <c r="I392" s="12" t="n">
        <v>50</v>
      </c>
      <c r="J392" s="13" t="n">
        <v>60000</v>
      </c>
      <c r="K392" s="13">
        <f>IFERROR($H392/$I392,"")</f>
        <v/>
      </c>
      <c r="L392" s="13" t="n">
        <v>501775</v>
      </c>
      <c r="M392" t="inlineStr">
        <is>
          <t>CT, PA, NAKHON PATHOM</t>
        </is>
      </c>
      <c r="N392" t="inlineStr">
        <is>
          <t>No</t>
        </is>
      </c>
      <c r="O392" t="inlineStr">
        <is>
          <t>Not stated</t>
        </is>
      </c>
      <c r="Q392" s="9" t="inlineStr">
        <is>
          <t>https://grantcue.com/foundations/china-medical-board-inc-131659619</t>
        </is>
      </c>
    </row>
    <row r="393">
      <c r="A393">
        <f>IF($E393=$E392,$A392+1,1)</f>
        <v/>
      </c>
      <c r="B393" t="inlineStr">
        <is>
          <t>THE STEPHEN PHILLIPS MEMORIAL SCHOLARSHIP FUND INC</t>
        </is>
      </c>
      <c r="C393" t="inlineStr">
        <is>
          <t>27-5040651</t>
        </is>
      </c>
      <c r="D393" t="inlineStr">
        <is>
          <t>Massachusetts</t>
        </is>
      </c>
      <c r="E393" t="inlineStr">
        <is>
          <t>MA</t>
        </is>
      </c>
      <c r="F393" t="n">
        <v>2024</v>
      </c>
      <c r="G393" t="n">
        <v>1</v>
      </c>
      <c r="H393" s="13" t="n">
        <v>5113260</v>
      </c>
      <c r="I393" s="12" t="n">
        <v>520</v>
      </c>
      <c r="J393" s="13" t="n">
        <v>8500</v>
      </c>
      <c r="K393" s="13">
        <f>IFERROR($H393/$I393,"")</f>
        <v/>
      </c>
      <c r="L393" s="13" t="n">
        <v>41000</v>
      </c>
      <c r="M393" t="inlineStr">
        <is>
          <t>CT, RI, NY</t>
        </is>
      </c>
      <c r="N393" t="inlineStr">
        <is>
          <t>Yes</t>
        </is>
      </c>
      <c r="O393" t="inlineStr">
        <is>
          <t>Yes</t>
        </is>
      </c>
      <c r="P393" s="9" t="inlineStr">
        <is>
          <t>http://phillips-scholarship.org/</t>
        </is>
      </c>
      <c r="Q393" s="9" t="inlineStr">
        <is>
          <t>https://grantcue.com/foundations/the-stephen-phillips-memorial-scholarship-fund-inc-275040651</t>
        </is>
      </c>
    </row>
    <row r="394">
      <c r="A394">
        <f>IF($E394=$E393,$A393+1,1)</f>
        <v/>
      </c>
      <c r="B394" t="inlineStr">
        <is>
          <t>RUGGLES FAMILY FOUNDATION</t>
        </is>
      </c>
      <c r="C394" t="inlineStr">
        <is>
          <t>26-6381931</t>
        </is>
      </c>
      <c r="D394" t="inlineStr">
        <is>
          <t>Massachusetts</t>
        </is>
      </c>
      <c r="E394" t="inlineStr">
        <is>
          <t>MA</t>
        </is>
      </c>
      <c r="F394" t="n">
        <v>2024</v>
      </c>
      <c r="G394" t="n">
        <v>2</v>
      </c>
      <c r="H394" s="13" t="n">
        <v>5106578</v>
      </c>
      <c r="I394" s="12" t="n">
        <v>201</v>
      </c>
      <c r="J394" s="13" t="n">
        <v>10000</v>
      </c>
      <c r="K394" s="13">
        <f>IFERROR($H394/$I394,"")</f>
        <v/>
      </c>
      <c r="L394" s="13" t="n">
        <v>400000</v>
      </c>
      <c r="M394" t="inlineStr">
        <is>
          <t>CT, NY, MD</t>
        </is>
      </c>
      <c r="N394" t="inlineStr">
        <is>
          <t>No</t>
        </is>
      </c>
      <c r="O394" t="inlineStr">
        <is>
          <t>Not stated</t>
        </is>
      </c>
      <c r="Q394" s="9" t="inlineStr">
        <is>
          <t>https://grantcue.com/foundations/ruggles-family-foundation-c-o-bessemer-trust-266381931</t>
        </is>
      </c>
    </row>
    <row r="395">
      <c r="A395">
        <f>IF($E395=$E394,$A394+1,1)</f>
        <v/>
      </c>
      <c r="B395" t="inlineStr">
        <is>
          <t>BIG WIN PHILANTHROPY INC</t>
        </is>
      </c>
      <c r="C395" t="inlineStr">
        <is>
          <t>82-0843080</t>
        </is>
      </c>
      <c r="D395" t="inlineStr">
        <is>
          <t>Massachusetts</t>
        </is>
      </c>
      <c r="E395" t="inlineStr">
        <is>
          <t>MA</t>
        </is>
      </c>
      <c r="F395" t="n">
        <v>2024</v>
      </c>
      <c r="G395" t="n">
        <v>1</v>
      </c>
      <c r="H395" s="13" t="n">
        <v>5057970</v>
      </c>
      <c r="I395" s="12" t="n">
        <v>12</v>
      </c>
      <c r="J395" s="13" t="n">
        <v>84000</v>
      </c>
      <c r="K395" s="13">
        <f>IFERROR($H395/$I395,"")</f>
        <v/>
      </c>
      <c r="L395" s="13" t="n">
        <v>2457521</v>
      </c>
      <c r="M395" t="inlineStr">
        <is>
          <t>AUVERNE RHONE-ALP, MD, CO</t>
        </is>
      </c>
      <c r="N395" t="inlineStr">
        <is>
          <t>No</t>
        </is>
      </c>
      <c r="O395" t="inlineStr">
        <is>
          <t>Not stated</t>
        </is>
      </c>
      <c r="Q395" s="9" t="inlineStr">
        <is>
          <t>https://grantcue.com/foundations/big-win-philanthropy-inc-820843080</t>
        </is>
      </c>
    </row>
    <row r="396">
      <c r="A396">
        <f>IF($E396=$E395,$A395+1,1)</f>
        <v/>
      </c>
      <c r="B396" t="inlineStr">
        <is>
          <t>RICHARD RAVITCH FOUNDATION INC</t>
        </is>
      </c>
      <c r="C396" t="inlineStr">
        <is>
          <t>13-6093139</t>
        </is>
      </c>
      <c r="D396" t="inlineStr">
        <is>
          <t>Massachusetts</t>
        </is>
      </c>
      <c r="E396" t="inlineStr">
        <is>
          <t>MA</t>
        </is>
      </c>
      <c r="F396" t="n">
        <v>2023</v>
      </c>
      <c r="G396" t="n">
        <v>1</v>
      </c>
      <c r="H396" s="13" t="n">
        <v>5030000</v>
      </c>
      <c r="I396" s="12" t="n">
        <v>8</v>
      </c>
      <c r="J396" s="13" t="n">
        <v>125000</v>
      </c>
      <c r="K396" s="13">
        <f>IFERROR($H396/$I396,"")</f>
        <v/>
      </c>
      <c r="L396" s="13" t="n">
        <v>4000000</v>
      </c>
      <c r="M396" t="inlineStr">
        <is>
          <t>DC, NY</t>
        </is>
      </c>
      <c r="N396" t="inlineStr">
        <is>
          <t>No</t>
        </is>
      </c>
      <c r="O396" t="inlineStr">
        <is>
          <t>Not stated</t>
        </is>
      </c>
      <c r="Q396" s="9" t="inlineStr">
        <is>
          <t>https://grantcue.com/foundations/richard-ravitch-foundation-inc-c-o-andrew-cooper-at-cerity-partners-136093139</t>
        </is>
      </c>
    </row>
    <row r="397">
      <c r="A397">
        <f>IF($E397=$E396,$A396+1,1)</f>
        <v/>
      </c>
      <c r="B397" t="inlineStr">
        <is>
          <t>CATHEDRAL FUND</t>
        </is>
      </c>
      <c r="C397" t="inlineStr">
        <is>
          <t>13-3843243</t>
        </is>
      </c>
      <c r="D397" t="inlineStr">
        <is>
          <t>Massachusetts</t>
        </is>
      </c>
      <c r="E397" t="inlineStr">
        <is>
          <t>MA</t>
        </is>
      </c>
      <c r="F397" t="n">
        <v>2025</v>
      </c>
      <c r="G397" t="n">
        <v>2</v>
      </c>
      <c r="H397" s="13" t="n">
        <v>5004000</v>
      </c>
      <c r="I397" s="12" t="n">
        <v>12</v>
      </c>
      <c r="J397" s="13" t="n">
        <v>390000</v>
      </c>
      <c r="K397" s="13">
        <f>IFERROR($H397/$I397,"")</f>
        <v/>
      </c>
      <c r="L397" s="13" t="n">
        <v>1000000</v>
      </c>
      <c r="M397" t="inlineStr">
        <is>
          <t>NY, CO, CA</t>
        </is>
      </c>
      <c r="N397" t="inlineStr">
        <is>
          <t>No</t>
        </is>
      </c>
      <c r="O397" t="inlineStr">
        <is>
          <t>Not stated</t>
        </is>
      </c>
      <c r="Q397" s="9" t="inlineStr">
        <is>
          <t>https://grantcue.com/foundations/cathedral-fund-133843243</t>
        </is>
      </c>
    </row>
    <row r="398">
      <c r="A398">
        <f>IF($E398=$E397,$A397+1,1)</f>
        <v/>
      </c>
      <c r="B398" t="inlineStr">
        <is>
          <t>EDWIN S WEBSTER FOUNDATION</t>
        </is>
      </c>
      <c r="C398" t="inlineStr">
        <is>
          <t>04-6000647</t>
        </is>
      </c>
      <c r="D398" t="inlineStr">
        <is>
          <t>Massachusetts</t>
        </is>
      </c>
      <c r="E398" t="inlineStr">
        <is>
          <t>MA</t>
        </is>
      </c>
      <c r="F398" t="n">
        <v>2025</v>
      </c>
      <c r="G398" t="n">
        <v>2</v>
      </c>
      <c r="H398" s="13" t="n">
        <v>5000000</v>
      </c>
      <c r="I398" s="12" t="n">
        <v>131</v>
      </c>
      <c r="J398" s="13" t="n">
        <v>25000</v>
      </c>
      <c r="K398" s="13">
        <f>IFERROR($H398/$I398,"")</f>
        <v/>
      </c>
      <c r="L398" s="13" t="n">
        <v>300000</v>
      </c>
      <c r="M398" t="inlineStr">
        <is>
          <t>NH, VT, NY</t>
        </is>
      </c>
      <c r="N398" t="inlineStr">
        <is>
          <t>Yes</t>
        </is>
      </c>
      <c r="O398" t="inlineStr">
        <is>
          <t>Yes</t>
        </is>
      </c>
      <c r="P398" s="9" t="inlineStr">
        <is>
          <t>https://websterfoundation.grantsmanagement08.com/</t>
        </is>
      </c>
      <c r="Q398" s="9" t="inlineStr">
        <is>
          <t>https://grantcue.com/foundations/edwin-s-webster-foundation-c-o-gma-foundations-046000647</t>
        </is>
      </c>
    </row>
    <row r="399">
      <c r="A399">
        <f>IF($E399=$E398,$A398+1,1)</f>
        <v/>
      </c>
      <c r="B399" t="inlineStr">
        <is>
          <t>ROCKLAND TRUST CHARITABLE FOUNDATION INC</t>
        </is>
      </c>
      <c r="C399" t="inlineStr">
        <is>
          <t>20-2668833</t>
        </is>
      </c>
      <c r="D399" t="inlineStr">
        <is>
          <t>Massachusetts</t>
        </is>
      </c>
      <c r="E399" t="inlineStr">
        <is>
          <t>MA</t>
        </is>
      </c>
      <c r="F399" t="n">
        <v>2025</v>
      </c>
      <c r="G399" t="n">
        <v>2</v>
      </c>
      <c r="H399" s="13" t="n">
        <v>4940396</v>
      </c>
      <c r="I399" s="12" t="n">
        <v>346</v>
      </c>
      <c r="J399" s="13" t="n">
        <v>5000</v>
      </c>
      <c r="K399" s="13">
        <f>IFERROR($H399/$I399,"")</f>
        <v/>
      </c>
      <c r="L399" s="13" t="n">
        <v>2606563</v>
      </c>
      <c r="M399" t="inlineStr">
        <is>
          <t>RI, MN, DC</t>
        </is>
      </c>
      <c r="N399" t="inlineStr">
        <is>
          <t>Yes</t>
        </is>
      </c>
      <c r="O399" t="inlineStr">
        <is>
          <t>Yes</t>
        </is>
      </c>
      <c r="P399" s="9" t="inlineStr">
        <is>
          <t>https://www.rocklandtrust.com/</t>
        </is>
      </c>
      <c r="Q399" s="9" t="inlineStr">
        <is>
          <t>https://grantcue.com/foundations/rockland-trust-charitable-foundation-inc-202668833</t>
        </is>
      </c>
    </row>
    <row r="400">
      <c r="A400">
        <f>IF($E400=$E399,$A399+1,1)</f>
        <v/>
      </c>
      <c r="B400" t="inlineStr">
        <is>
          <t>FRIEZE FAMILY FOUNDATION</t>
        </is>
      </c>
      <c r="C400" t="inlineStr">
        <is>
          <t>88-1261870</t>
        </is>
      </c>
      <c r="D400" t="inlineStr">
        <is>
          <t>Massachusetts</t>
        </is>
      </c>
      <c r="E400" t="inlineStr">
        <is>
          <t>MA</t>
        </is>
      </c>
      <c r="F400" t="n">
        <v>2024</v>
      </c>
      <c r="G400" t="n">
        <v>1</v>
      </c>
      <c r="H400" s="13" t="n">
        <v>4933600</v>
      </c>
      <c r="I400" s="12" t="n">
        <v>17</v>
      </c>
      <c r="J400" s="13" t="n">
        <v>250000</v>
      </c>
      <c r="K400" s="13">
        <f>IFERROR($H400/$I400,"")</f>
        <v/>
      </c>
      <c r="L400" s="13" t="n">
        <v>1000000</v>
      </c>
      <c r="M400" t="inlineStr">
        <is>
          <t>NY, PA, OH</t>
        </is>
      </c>
      <c r="N400" t="inlineStr">
        <is>
          <t>No</t>
        </is>
      </c>
      <c r="O400" t="inlineStr">
        <is>
          <t>Not stated</t>
        </is>
      </c>
      <c r="Q400" s="9" t="inlineStr">
        <is>
          <t>https://grantcue.com/foundations/frieze-family-foundation-881261870</t>
        </is>
      </c>
    </row>
    <row r="401">
      <c r="A401">
        <f>IF($E401=$E400,$A400+1,1)</f>
        <v/>
      </c>
      <c r="B401" t="inlineStr">
        <is>
          <t>SUFFOLK CARES CHARITABLE FOUNDATION INC</t>
        </is>
      </c>
      <c r="C401" t="inlineStr">
        <is>
          <t>20-5409073</t>
        </is>
      </c>
      <c r="D401" t="inlineStr">
        <is>
          <t>Massachusetts</t>
        </is>
      </c>
      <c r="E401" t="inlineStr">
        <is>
          <t>MA</t>
        </is>
      </c>
      <c r="F401" t="n">
        <v>2024</v>
      </c>
      <c r="G401" t="n">
        <v>2</v>
      </c>
      <c r="H401" s="13" t="n">
        <v>4875007</v>
      </c>
      <c r="I401" s="12" t="n">
        <v>98</v>
      </c>
      <c r="J401" s="13" t="n">
        <v>10000</v>
      </c>
      <c r="K401" s="13">
        <f>IFERROR($H401/$I401,"")</f>
        <v/>
      </c>
      <c r="L401" s="13" t="n">
        <v>392000</v>
      </c>
      <c r="M401" t="inlineStr">
        <is>
          <t>NY, AL, VA</t>
        </is>
      </c>
      <c r="N401" t="inlineStr">
        <is>
          <t>No</t>
        </is>
      </c>
      <c r="O401" t="inlineStr">
        <is>
          <t>Not stated</t>
        </is>
      </c>
      <c r="Q401" s="9" t="inlineStr">
        <is>
          <t>https://grantcue.com/foundations/suffolk-cares-charitable-foundation-inc-205409073</t>
        </is>
      </c>
    </row>
    <row r="402">
      <c r="A402">
        <f>IF($E402=$E401,$A401+1,1)</f>
        <v/>
      </c>
      <c r="B402" t="inlineStr">
        <is>
          <t>HERMAN AND FRIEDA L MILLER FOUNDATION</t>
        </is>
      </c>
      <c r="C402" t="inlineStr">
        <is>
          <t>13-7131926</t>
        </is>
      </c>
      <c r="D402" t="inlineStr">
        <is>
          <t>Massachusetts</t>
        </is>
      </c>
      <c r="E402" t="inlineStr">
        <is>
          <t>MA</t>
        </is>
      </c>
      <c r="F402" t="n">
        <v>2024</v>
      </c>
      <c r="G402" t="n">
        <v>2</v>
      </c>
      <c r="H402" s="13" t="n">
        <v>4819166</v>
      </c>
      <c r="I402" s="12" t="n">
        <v>86</v>
      </c>
      <c r="J402" s="13" t="n">
        <v>50000</v>
      </c>
      <c r="K402" s="13">
        <f>IFERROR($H402/$I402,"")</f>
        <v/>
      </c>
      <c r="L402" s="13" t="n">
        <v>100000</v>
      </c>
      <c r="M402" t="inlineStr">
        <is>
          <t>NY, DC, PA</t>
        </is>
      </c>
      <c r="N402" t="inlineStr">
        <is>
          <t>No</t>
        </is>
      </c>
      <c r="O402" t="inlineStr">
        <is>
          <t>Not stated</t>
        </is>
      </c>
      <c r="Q402" s="9" t="inlineStr">
        <is>
          <t>https://grantcue.com/foundations/herman-and-frieda-l-miller-foundation-c-o-gma-foundations-137131926</t>
        </is>
      </c>
    </row>
    <row r="403">
      <c r="A403">
        <f>IF($E403=$E402,$A402+1,1)</f>
        <v/>
      </c>
      <c r="B403" t="inlineStr">
        <is>
          <t>THE HAMILTON COMPANY CHARITABLE FOUNDATION</t>
        </is>
      </c>
      <c r="C403" t="inlineStr">
        <is>
          <t>27-7018900</t>
        </is>
      </c>
      <c r="D403" t="inlineStr">
        <is>
          <t>Massachusetts</t>
        </is>
      </c>
      <c r="E403" t="inlineStr">
        <is>
          <t>MA</t>
        </is>
      </c>
      <c r="F403" t="n">
        <v>2024</v>
      </c>
      <c r="G403" t="n">
        <v>1</v>
      </c>
      <c r="H403" s="13" t="n">
        <v>4785751</v>
      </c>
      <c r="I403" s="12" t="n">
        <v>267</v>
      </c>
      <c r="J403" s="13" t="n">
        <v>10000</v>
      </c>
      <c r="K403" s="13">
        <f>IFERROR($H403/$I403,"")</f>
        <v/>
      </c>
      <c r="L403" s="13" t="n">
        <v>500000</v>
      </c>
      <c r="M403" t="inlineStr">
        <is>
          <t>PA, NH, IL</t>
        </is>
      </c>
      <c r="N403" t="inlineStr">
        <is>
          <t>No</t>
        </is>
      </c>
      <c r="O403" t="inlineStr">
        <is>
          <t>Not stated</t>
        </is>
      </c>
      <c r="Q403" s="9" t="inlineStr">
        <is>
          <t>https://grantcue.com/foundations/the-hamilton-company-charitable-foundation-277018900</t>
        </is>
      </c>
    </row>
    <row r="404">
      <c r="A404">
        <f>IF($E404=$E403,$A403+1,1)</f>
        <v/>
      </c>
      <c r="B404" t="inlineStr">
        <is>
          <t>JOSEPHINE AND LOUISE CRANE FOUNDATION</t>
        </is>
      </c>
      <c r="C404" t="inlineStr">
        <is>
          <t>20-8970284</t>
        </is>
      </c>
      <c r="D404" t="inlineStr">
        <is>
          <t>Massachusetts</t>
        </is>
      </c>
      <c r="E404" t="inlineStr">
        <is>
          <t>MA</t>
        </is>
      </c>
      <c r="F404" t="n">
        <v>2024</v>
      </c>
      <c r="G404" t="n">
        <v>1</v>
      </c>
      <c r="H404" s="13" t="n">
        <v>4695000</v>
      </c>
      <c r="I404" s="12" t="n">
        <v>120</v>
      </c>
      <c r="J404" s="13" t="n">
        <v>25000</v>
      </c>
      <c r="K404" s="13">
        <f>IFERROR($H404/$I404,"")</f>
        <v/>
      </c>
      <c r="L404" s="13" t="n">
        <v>215000</v>
      </c>
      <c r="M404" t="inlineStr">
        <is>
          <t>NY, DC, MT</t>
        </is>
      </c>
      <c r="N404" t="inlineStr">
        <is>
          <t>No</t>
        </is>
      </c>
      <c r="O404" t="inlineStr">
        <is>
          <t>Not stated</t>
        </is>
      </c>
      <c r="Q404" s="9" t="inlineStr">
        <is>
          <t>https://grantcue.com/foundations/josephine-and-louise-crane-foundation-c-o-cameron-k-mackey-208970284</t>
        </is>
      </c>
    </row>
    <row r="405">
      <c r="A405">
        <f>IF($E405=$E404,$A404+1,1)</f>
        <v/>
      </c>
      <c r="B405" t="inlineStr">
        <is>
          <t>LANDRY FAMILY FOUNDATION</t>
        </is>
      </c>
      <c r="C405" t="inlineStr">
        <is>
          <t>04-2943405</t>
        </is>
      </c>
      <c r="D405" t="inlineStr">
        <is>
          <t>Massachusetts</t>
        </is>
      </c>
      <c r="E405" t="inlineStr">
        <is>
          <t>MA</t>
        </is>
      </c>
      <c r="F405" t="n">
        <v>2024</v>
      </c>
      <c r="G405" t="n">
        <v>1</v>
      </c>
      <c r="H405" s="13" t="n">
        <v>4676135</v>
      </c>
      <c r="I405" s="12" t="n">
        <v>47</v>
      </c>
      <c r="J405" s="13" t="n">
        <v>30000</v>
      </c>
      <c r="K405" s="13">
        <f>IFERROR($H405/$I405,"")</f>
        <v/>
      </c>
      <c r="L405" s="13" t="n">
        <v>645000</v>
      </c>
      <c r="M405" t="inlineStr">
        <is>
          <t>NY, DE, CT</t>
        </is>
      </c>
      <c r="N405" t="inlineStr">
        <is>
          <t>No</t>
        </is>
      </c>
      <c r="O405" t="inlineStr">
        <is>
          <t>Not stated</t>
        </is>
      </c>
      <c r="Q405" s="9" t="inlineStr">
        <is>
          <t>https://grantcue.com/foundations/landry-family-foundation-042943405</t>
        </is>
      </c>
    </row>
    <row r="406">
      <c r="A406">
        <f>IF($E406=$E405,$A405+1,1)</f>
        <v/>
      </c>
      <c r="B406" t="inlineStr">
        <is>
          <t>INSTITUTION FOR SAVINGS IN NEWBURYPORT &amp; ITS VICINITY CHARITABLE FOUNDATION INC</t>
        </is>
      </c>
      <c r="C406" t="inlineStr">
        <is>
          <t>04-3353621</t>
        </is>
      </c>
      <c r="D406" t="inlineStr">
        <is>
          <t>Massachusetts</t>
        </is>
      </c>
      <c r="E406" t="inlineStr">
        <is>
          <t>MA</t>
        </is>
      </c>
      <c r="F406" t="n">
        <v>2025</v>
      </c>
      <c r="G406" t="n">
        <v>2</v>
      </c>
      <c r="H406" s="13" t="n">
        <v>4668703</v>
      </c>
      <c r="I406" s="12" t="n">
        <v>340</v>
      </c>
      <c r="J406" s="13" t="n">
        <v>2500</v>
      </c>
      <c r="K406" s="13">
        <f>IFERROR($H406/$I406,"")</f>
        <v/>
      </c>
      <c r="L406" s="13" t="n">
        <v>2309987</v>
      </c>
      <c r="M406" t="inlineStr">
        <is>
          <t>VA, GA, TN</t>
        </is>
      </c>
      <c r="N406" t="inlineStr">
        <is>
          <t>Yes</t>
        </is>
      </c>
      <c r="O406" t="inlineStr">
        <is>
          <t>Yes</t>
        </is>
      </c>
      <c r="Q406" s="9" t="inlineStr">
        <is>
          <t>https://grantcue.com/foundations/institution-for-savings-in-newburyport-and-its-vicinity-charitable-foundation-in-043353621</t>
        </is>
      </c>
    </row>
    <row r="407">
      <c r="A407">
        <f>IF($E407=$E406,$A406+1,1)</f>
        <v/>
      </c>
      <c r="B407" t="inlineStr">
        <is>
          <t>THE ELLISON FOUNDATION MUTL FD &amp; LP XXX-XX-XXXX</t>
        </is>
      </c>
      <c r="C407" t="inlineStr">
        <is>
          <t>04-6050704</t>
        </is>
      </c>
      <c r="D407" t="inlineStr">
        <is>
          <t>Massachusetts</t>
        </is>
      </c>
      <c r="E407" t="inlineStr">
        <is>
          <t>MA</t>
        </is>
      </c>
      <c r="F407" t="n">
        <v>2024</v>
      </c>
      <c r="G407" t="n">
        <v>1</v>
      </c>
      <c r="H407" s="13" t="n">
        <v>4648656</v>
      </c>
      <c r="I407" s="12" t="n">
        <v>17</v>
      </c>
      <c r="J407" s="13" t="n">
        <v>168988</v>
      </c>
      <c r="K407" s="13">
        <f>IFERROR($H407/$I407,"")</f>
        <v/>
      </c>
      <c r="L407" s="13" t="n">
        <v>792000</v>
      </c>
      <c r="N407" t="inlineStr">
        <is>
          <t>No</t>
        </is>
      </c>
      <c r="O407" t="inlineStr">
        <is>
          <t>Not stated</t>
        </is>
      </c>
      <c r="Q407" s="9" t="inlineStr">
        <is>
          <t>https://grantcue.com/foundations/the-ellison-foundation-mutl-fd-and-lp-xxx-xx-xxxx-046050704</t>
        </is>
      </c>
    </row>
    <row r="408">
      <c r="A408">
        <f>IF($E408=$E407,$A407+1,1)</f>
        <v/>
      </c>
      <c r="B408" t="inlineStr">
        <is>
          <t>VRANOS FOUNDATION</t>
        </is>
      </c>
      <c r="C408" t="inlineStr">
        <is>
          <t>13-3948273</t>
        </is>
      </c>
      <c r="D408" t="inlineStr">
        <is>
          <t>Massachusetts</t>
        </is>
      </c>
      <c r="E408" t="inlineStr">
        <is>
          <t>MA</t>
        </is>
      </c>
      <c r="F408" t="n">
        <v>2024</v>
      </c>
      <c r="G408" t="n">
        <v>1</v>
      </c>
      <c r="H408" s="13" t="n">
        <v>4601903</v>
      </c>
      <c r="I408" s="12" t="n">
        <v>49</v>
      </c>
      <c r="J408" s="13" t="n">
        <v>35000</v>
      </c>
      <c r="K408" s="13">
        <f>IFERROR($H408/$I408,"")</f>
        <v/>
      </c>
      <c r="L408" s="13" t="n">
        <v>1715736</v>
      </c>
      <c r="M408" t="inlineStr">
        <is>
          <t>NY, CT, MN</t>
        </is>
      </c>
      <c r="N408" t="inlineStr">
        <is>
          <t>No</t>
        </is>
      </c>
      <c r="O408" t="inlineStr">
        <is>
          <t>Not stated</t>
        </is>
      </c>
      <c r="Q408" s="9" t="inlineStr">
        <is>
          <t>https://grantcue.com/foundations/vranos-foundation-133948273</t>
        </is>
      </c>
    </row>
    <row r="409">
      <c r="A409">
        <f>IF($E409=$E408,$A408+1,1)</f>
        <v/>
      </c>
      <c r="B409" t="inlineStr">
        <is>
          <t>The Lowell Institute</t>
        </is>
      </c>
      <c r="C409" t="inlineStr">
        <is>
          <t>04-2105771</t>
        </is>
      </c>
      <c r="D409" t="inlineStr">
        <is>
          <t>Massachusetts</t>
        </is>
      </c>
      <c r="E409" t="inlineStr">
        <is>
          <t>MA</t>
        </is>
      </c>
      <c r="F409" t="n">
        <v>2024</v>
      </c>
      <c r="G409" t="n">
        <v>2</v>
      </c>
      <c r="H409" s="13" t="n">
        <v>4571376</v>
      </c>
      <c r="I409" s="12" t="n">
        <v>29</v>
      </c>
      <c r="J409" s="13" t="n">
        <v>75000</v>
      </c>
      <c r="K409" s="13">
        <f>IFERROR($H409/$I409,"")</f>
        <v/>
      </c>
      <c r="L409" s="13" t="n">
        <v>998356</v>
      </c>
      <c r="N409" t="inlineStr">
        <is>
          <t>No</t>
        </is>
      </c>
      <c r="O409" t="inlineStr">
        <is>
          <t>Not stated</t>
        </is>
      </c>
      <c r="Q409" s="9" t="inlineStr">
        <is>
          <t>https://grantcue.com/foundations/the-lowell-institute-042105771</t>
        </is>
      </c>
    </row>
    <row r="410">
      <c r="A410">
        <f>IF($E410=$E409,$A409+1,1)</f>
        <v/>
      </c>
      <c r="B410" t="inlineStr">
        <is>
          <t>Eos Foundation</t>
        </is>
      </c>
      <c r="C410" t="inlineStr">
        <is>
          <t>04-3494831</t>
        </is>
      </c>
      <c r="D410" t="inlineStr">
        <is>
          <t>Massachusetts</t>
        </is>
      </c>
      <c r="E410" t="inlineStr">
        <is>
          <t>MA</t>
        </is>
      </c>
      <c r="F410" t="n">
        <v>2024</v>
      </c>
      <c r="G410" t="n">
        <v>2</v>
      </c>
      <c r="H410" s="13" t="n">
        <v>4550563</v>
      </c>
      <c r="I410" s="12" t="n">
        <v>107</v>
      </c>
      <c r="J410" s="13" t="n">
        <v>10000</v>
      </c>
      <c r="K410" s="13">
        <f>IFERROR($H410/$I410,"")</f>
        <v/>
      </c>
      <c r="L410" s="13" t="n">
        <v>500000</v>
      </c>
      <c r="M410" t="inlineStr">
        <is>
          <t>DC, NC, NY</t>
        </is>
      </c>
      <c r="N410" t="inlineStr">
        <is>
          <t>Yes</t>
        </is>
      </c>
      <c r="O410" t="inlineStr">
        <is>
          <t>Yes</t>
        </is>
      </c>
      <c r="P410" s="9" t="inlineStr">
        <is>
          <t>https://eosfoundation.org/</t>
        </is>
      </c>
      <c r="Q410" s="9" t="inlineStr">
        <is>
          <t>https://grantcue.com/foundations/eos-foundation-043494831</t>
        </is>
      </c>
    </row>
    <row r="411">
      <c r="A411">
        <f>IF($E411=$E410,$A410+1,1)</f>
        <v/>
      </c>
      <c r="B411" t="inlineStr">
        <is>
          <t>WALLACE RESEARCH FOUNDATION</t>
        </is>
      </c>
      <c r="C411" t="inlineStr">
        <is>
          <t>42-6540579</t>
        </is>
      </c>
      <c r="D411" t="inlineStr">
        <is>
          <t>Massachusetts</t>
        </is>
      </c>
      <c r="E411" t="inlineStr">
        <is>
          <t>MA</t>
        </is>
      </c>
      <c r="F411" t="n">
        <v>2024</v>
      </c>
      <c r="G411" t="n">
        <v>1</v>
      </c>
      <c r="H411" s="13" t="n">
        <v>4435901</v>
      </c>
      <c r="I411" s="12" t="n">
        <v>34</v>
      </c>
      <c r="J411" s="13" t="n">
        <v>100000</v>
      </c>
      <c r="K411" s="13">
        <f>IFERROR($H411/$I411,"")</f>
        <v/>
      </c>
      <c r="L411" s="13" t="n">
        <v>400000</v>
      </c>
      <c r="M411" t="inlineStr">
        <is>
          <t>AZ, CA, OR</t>
        </is>
      </c>
      <c r="N411" t="inlineStr">
        <is>
          <t>No</t>
        </is>
      </c>
      <c r="O411" t="inlineStr">
        <is>
          <t>Not stated</t>
        </is>
      </c>
      <c r="Q411" s="9" t="inlineStr">
        <is>
          <t>https://grantcue.com/foundations/wallace-research-foundation-c-o-rsm-us-llp-attn-shawna-huls-426540579</t>
        </is>
      </c>
    </row>
    <row r="412">
      <c r="A412">
        <f>IF($E412=$E411,$A411+1,1)</f>
        <v/>
      </c>
      <c r="B412" t="inlineStr">
        <is>
          <t>UW HAROLD S GENEEN CHARITABLE TR</t>
        </is>
      </c>
      <c r="C412" t="inlineStr">
        <is>
          <t>13-7163001</t>
        </is>
      </c>
      <c r="D412" t="inlineStr">
        <is>
          <t>Massachusetts</t>
        </is>
      </c>
      <c r="E412" t="inlineStr">
        <is>
          <t>MA</t>
        </is>
      </c>
      <c r="F412" t="n">
        <v>2025</v>
      </c>
      <c r="G412" t="n">
        <v>2</v>
      </c>
      <c r="H412" s="13" t="n">
        <v>4426126</v>
      </c>
      <c r="I412" s="12" t="n">
        <v>32</v>
      </c>
      <c r="J412" s="13" t="n">
        <v>105000</v>
      </c>
      <c r="K412" s="13">
        <f>IFERROR($H412/$I412,"")</f>
        <v/>
      </c>
      <c r="L412" s="13" t="n">
        <v>750000</v>
      </c>
      <c r="M412" t="inlineStr">
        <is>
          <t>NY, CA, CO</t>
        </is>
      </c>
      <c r="N412" t="inlineStr">
        <is>
          <t>No</t>
        </is>
      </c>
      <c r="O412" t="inlineStr">
        <is>
          <t>Not stated</t>
        </is>
      </c>
      <c r="Q412" s="9" t="inlineStr">
        <is>
          <t>https://grantcue.com/foundations/uw-harold-s-geneen-charitable-tr-137163001</t>
        </is>
      </c>
    </row>
    <row r="413">
      <c r="A413">
        <f>IF($E413=$E412,$A412+1,1)</f>
        <v/>
      </c>
      <c r="B413" t="inlineStr">
        <is>
          <t>John A McNeice Jr Charitable Foundation</t>
        </is>
      </c>
      <c r="C413" t="inlineStr">
        <is>
          <t>04-3371560</t>
        </is>
      </c>
      <c r="D413" t="inlineStr">
        <is>
          <t>Massachusetts</t>
        </is>
      </c>
      <c r="E413" t="inlineStr">
        <is>
          <t>MA</t>
        </is>
      </c>
      <c r="F413" t="n">
        <v>2024</v>
      </c>
      <c r="G413" t="n">
        <v>1</v>
      </c>
      <c r="H413" s="13" t="n">
        <v>4418950</v>
      </c>
      <c r="I413" s="12" t="n">
        <v>27</v>
      </c>
      <c r="J413" s="13" t="n">
        <v>200000</v>
      </c>
      <c r="K413" s="13">
        <f>IFERROR($H413/$I413,"")</f>
        <v/>
      </c>
      <c r="L413" s="13" t="n">
        <v>350000</v>
      </c>
      <c r="N413" t="inlineStr">
        <is>
          <t>Yes</t>
        </is>
      </c>
      <c r="O413" t="inlineStr">
        <is>
          <t>Yes</t>
        </is>
      </c>
      <c r="P413" s="9" t="inlineStr">
        <is>
          <t>https://mcneicefoundation.org/</t>
        </is>
      </c>
      <c r="Q413" s="9" t="inlineStr">
        <is>
          <t>https://grantcue.com/foundations/john-a-mcneice-jr-charitable-foundation-043371560</t>
        </is>
      </c>
    </row>
    <row r="414">
      <c r="A414">
        <f>IF($E414=$E413,$A413+1,1)</f>
        <v/>
      </c>
      <c r="B414" t="inlineStr">
        <is>
          <t>PDB FOUNDATION</t>
        </is>
      </c>
      <c r="C414" t="inlineStr">
        <is>
          <t>82-3779206</t>
        </is>
      </c>
      <c r="D414" t="inlineStr">
        <is>
          <t>Massachusetts</t>
        </is>
      </c>
      <c r="E414" t="inlineStr">
        <is>
          <t>MA</t>
        </is>
      </c>
      <c r="F414" t="n">
        <v>2024</v>
      </c>
      <c r="G414" t="n">
        <v>1</v>
      </c>
      <c r="H414" s="13" t="n">
        <v>4411495</v>
      </c>
      <c r="I414" s="12" t="n">
        <v>29</v>
      </c>
      <c r="J414" s="13" t="n">
        <v>50000</v>
      </c>
      <c r="K414" s="13">
        <f>IFERROR($H414/$I414,"")</f>
        <v/>
      </c>
      <c r="L414" s="13" t="n">
        <v>830233</v>
      </c>
      <c r="M414" t="inlineStr">
        <is>
          <t>CA, SCOTLAND, OK</t>
        </is>
      </c>
      <c r="N414" t="inlineStr">
        <is>
          <t>No</t>
        </is>
      </c>
      <c r="O414" t="inlineStr">
        <is>
          <t>Not stated</t>
        </is>
      </c>
      <c r="Q414" s="9" t="inlineStr">
        <is>
          <t>https://grantcue.com/foundations/pdb-foundation-823779206</t>
        </is>
      </c>
    </row>
    <row r="415">
      <c r="A415">
        <f>IF($E415=$E414,$A414+1,1)</f>
        <v/>
      </c>
      <c r="B415" t="inlineStr">
        <is>
          <t>CHLECK FAMILY FOUNDATION INC</t>
        </is>
      </c>
      <c r="C415" t="inlineStr">
        <is>
          <t>47-1373868</t>
        </is>
      </c>
      <c r="D415" t="inlineStr">
        <is>
          <t>Massachusetts</t>
        </is>
      </c>
      <c r="E415" t="inlineStr">
        <is>
          <t>MA</t>
        </is>
      </c>
      <c r="F415" t="n">
        <v>2025</v>
      </c>
      <c r="G415" t="n">
        <v>2</v>
      </c>
      <c r="H415" s="13" t="n">
        <v>4410000</v>
      </c>
      <c r="I415" s="12" t="n">
        <v>16</v>
      </c>
      <c r="J415" s="13" t="n">
        <v>137500</v>
      </c>
      <c r="K415" s="13">
        <f>IFERROR($H415/$I415,"")</f>
        <v/>
      </c>
      <c r="L415" s="13" t="n">
        <v>750000</v>
      </c>
      <c r="M415" t="inlineStr">
        <is>
          <t>NY, FL, UT</t>
        </is>
      </c>
      <c r="N415" t="inlineStr">
        <is>
          <t>No</t>
        </is>
      </c>
      <c r="O415" t="inlineStr">
        <is>
          <t>Not stated</t>
        </is>
      </c>
      <c r="Q415" s="9" t="inlineStr">
        <is>
          <t>https://grantcue.com/foundations/chleck-family-foundation-inc-471373868</t>
        </is>
      </c>
    </row>
    <row r="416">
      <c r="A416">
        <f>IF($E416=$E415,$A415+1,1)</f>
        <v/>
      </c>
      <c r="B416" t="inlineStr">
        <is>
          <t>HIGHLAND STREET CONNECTION AND SUBSIDIARIES</t>
        </is>
      </c>
      <c r="C416" t="inlineStr">
        <is>
          <t>04-3048298</t>
        </is>
      </c>
      <c r="D416" t="inlineStr">
        <is>
          <t>Massachusetts</t>
        </is>
      </c>
      <c r="E416" t="inlineStr">
        <is>
          <t>MA</t>
        </is>
      </c>
      <c r="F416" t="n">
        <v>2024</v>
      </c>
      <c r="G416" t="n">
        <v>1</v>
      </c>
      <c r="H416" s="13" t="n">
        <v>4400675</v>
      </c>
      <c r="I416" s="12" t="n">
        <v>410</v>
      </c>
      <c r="J416" s="13" t="n">
        <v>5000</v>
      </c>
      <c r="K416" s="13">
        <f>IFERROR($H416/$I416,"")</f>
        <v/>
      </c>
      <c r="L416" s="13" t="n">
        <v>100000</v>
      </c>
      <c r="M416" t="inlineStr">
        <is>
          <t>CA, NV, ME</t>
        </is>
      </c>
      <c r="N416" t="inlineStr">
        <is>
          <t>No</t>
        </is>
      </c>
      <c r="O416" t="inlineStr">
        <is>
          <t>Not stated</t>
        </is>
      </c>
      <c r="Q416" s="9" t="inlineStr">
        <is>
          <t>https://grantcue.com/foundations/highland-street-connection-and-subsidiaries-043048298</t>
        </is>
      </c>
    </row>
    <row r="417">
      <c r="A417">
        <f>IF($E417=$E416,$A416+1,1)</f>
        <v/>
      </c>
      <c r="B417" t="inlineStr">
        <is>
          <t>THE GRACE AND CLIFF HARE FOUNDATION</t>
        </is>
      </c>
      <c r="C417" t="inlineStr">
        <is>
          <t>26-0757092</t>
        </is>
      </c>
      <c r="D417" t="inlineStr">
        <is>
          <t>Massachusetts</t>
        </is>
      </c>
      <c r="E417" t="inlineStr">
        <is>
          <t>MA</t>
        </is>
      </c>
      <c r="F417" t="n">
        <v>2025</v>
      </c>
      <c r="G417" t="n">
        <v>2</v>
      </c>
      <c r="H417" s="13" t="n">
        <v>4383539</v>
      </c>
      <c r="I417" s="12" t="n">
        <v>73</v>
      </c>
      <c r="J417" s="13" t="n">
        <v>2000</v>
      </c>
      <c r="K417" s="13">
        <f>IFERROR($H417/$I417,"")</f>
        <v/>
      </c>
      <c r="L417" s="13" t="n">
        <v>4138789</v>
      </c>
      <c r="M417" t="inlineStr">
        <is>
          <t>AL, NC, NY</t>
        </is>
      </c>
      <c r="N417" t="inlineStr">
        <is>
          <t>No</t>
        </is>
      </c>
      <c r="O417" t="inlineStr">
        <is>
          <t>Not stated</t>
        </is>
      </c>
      <c r="Q417" s="9" t="inlineStr">
        <is>
          <t>https://grantcue.com/foundations/the-grace-and-cliff-hare-foundation-260757092</t>
        </is>
      </c>
    </row>
    <row r="418">
      <c r="A418">
        <f>IF($E418=$E417,$A417+1,1)</f>
        <v/>
      </c>
      <c r="B418" t="inlineStr">
        <is>
          <t>The New England Patriots Charitable Foundation Inc</t>
        </is>
      </c>
      <c r="C418" t="inlineStr">
        <is>
          <t>04-3244069</t>
        </is>
      </c>
      <c r="D418" t="inlineStr">
        <is>
          <t>Massachusetts</t>
        </is>
      </c>
      <c r="E418" t="inlineStr">
        <is>
          <t>MA</t>
        </is>
      </c>
      <c r="F418" t="n">
        <v>2024</v>
      </c>
      <c r="G418" t="n">
        <v>1</v>
      </c>
      <c r="H418" s="13" t="n">
        <v>4374775</v>
      </c>
      <c r="I418" s="12" t="n">
        <v>218</v>
      </c>
      <c r="J418" s="13" t="n">
        <v>10000</v>
      </c>
      <c r="K418" s="13">
        <f>IFERROR($H418/$I418,"")</f>
        <v/>
      </c>
      <c r="L418" s="13" t="n">
        <v>261000</v>
      </c>
      <c r="M418" t="inlineStr">
        <is>
          <t>NY, MI, RI</t>
        </is>
      </c>
      <c r="N418" t="inlineStr">
        <is>
          <t>Yes</t>
        </is>
      </c>
      <c r="O418" t="inlineStr">
        <is>
          <t>Yes</t>
        </is>
      </c>
      <c r="P418" s="9" t="inlineStr">
        <is>
          <t>https://www.patriots.com/community</t>
        </is>
      </c>
      <c r="Q418" s="9" t="inlineStr">
        <is>
          <t>https://grantcue.com/foundations/the-new-england-patriots-charitable-foundation-inc-043244069</t>
        </is>
      </c>
    </row>
    <row r="419">
      <c r="A419">
        <f>IF($E419=$E418,$A418+1,1)</f>
        <v/>
      </c>
      <c r="B419" t="inlineStr">
        <is>
          <t>ROWLAND FOUNDATION INC</t>
        </is>
      </c>
      <c r="C419" t="inlineStr">
        <is>
          <t>04-6046756</t>
        </is>
      </c>
      <c r="D419" t="inlineStr">
        <is>
          <t>Massachusetts</t>
        </is>
      </c>
      <c r="E419" t="inlineStr">
        <is>
          <t>MA</t>
        </is>
      </c>
      <c r="F419" t="n">
        <v>2024</v>
      </c>
      <c r="G419" t="n">
        <v>2</v>
      </c>
      <c r="H419" s="13" t="n">
        <v>4298000</v>
      </c>
      <c r="I419" s="12" t="n">
        <v>77</v>
      </c>
      <c r="J419" s="13" t="n">
        <v>50000</v>
      </c>
      <c r="K419" s="13">
        <f>IFERROR($H419/$I419,"")</f>
        <v/>
      </c>
      <c r="L419" s="13" t="n">
        <v>200000</v>
      </c>
      <c r="M419" t="inlineStr">
        <is>
          <t>MD</t>
        </is>
      </c>
      <c r="N419" t="inlineStr">
        <is>
          <t>Yes</t>
        </is>
      </c>
      <c r="O419" t="inlineStr">
        <is>
          <t>Not stated</t>
        </is>
      </c>
      <c r="Q419" s="9" t="inlineStr">
        <is>
          <t>https://grantcue.com/foundations/rowland-foundation-inc-046046756</t>
        </is>
      </c>
    </row>
    <row r="420">
      <c r="A420">
        <f>IF($E420=$E419,$A419+1,1)</f>
        <v/>
      </c>
      <c r="B420" t="inlineStr">
        <is>
          <t>THE MORGENTHALER FOUNDATION</t>
        </is>
      </c>
      <c r="C420" t="inlineStr">
        <is>
          <t>34-7065666</t>
        </is>
      </c>
      <c r="D420" t="inlineStr">
        <is>
          <t>Massachusetts</t>
        </is>
      </c>
      <c r="E420" t="inlineStr">
        <is>
          <t>MA</t>
        </is>
      </c>
      <c r="F420" t="n">
        <v>2024</v>
      </c>
      <c r="G420" t="n">
        <v>2</v>
      </c>
      <c r="H420" s="13" t="n">
        <v>4200000</v>
      </c>
      <c r="I420" s="12" t="n">
        <v>5</v>
      </c>
      <c r="J420" s="13" t="n">
        <v>100000</v>
      </c>
      <c r="K420" s="13">
        <f>IFERROR($H420/$I420,"")</f>
        <v/>
      </c>
      <c r="L420" s="13" t="n">
        <v>2050000</v>
      </c>
      <c r="M420" t="inlineStr">
        <is>
          <t>PA, CA, OH</t>
        </is>
      </c>
      <c r="N420" t="inlineStr">
        <is>
          <t>No</t>
        </is>
      </c>
      <c r="O420" t="inlineStr">
        <is>
          <t>Not stated</t>
        </is>
      </c>
      <c r="Q420" s="9" t="inlineStr">
        <is>
          <t>https://grantcue.com/foundations/the-morgenthaler-foundation-c-o-withumsmithbrown-pc-347065666</t>
        </is>
      </c>
    </row>
    <row r="421">
      <c r="A421">
        <f>IF($E421=$E420,$A420+1,1)</f>
        <v/>
      </c>
      <c r="B421" t="inlineStr">
        <is>
          <t>THE FEIGENBAUM FOUNDATION INC</t>
        </is>
      </c>
      <c r="C421" t="inlineStr">
        <is>
          <t>04-3000345</t>
        </is>
      </c>
      <c r="D421" t="inlineStr">
        <is>
          <t>Massachusetts</t>
        </is>
      </c>
      <c r="E421" t="inlineStr">
        <is>
          <t>MA</t>
        </is>
      </c>
      <c r="F421" t="n">
        <v>2024</v>
      </c>
      <c r="G421" t="n">
        <v>1</v>
      </c>
      <c r="H421" s="13" t="n">
        <v>4000350</v>
      </c>
      <c r="I421" s="12" t="n">
        <v>105</v>
      </c>
      <c r="J421" s="13" t="n">
        <v>20000</v>
      </c>
      <c r="K421" s="13">
        <f>IFERROR($H421/$I421,"")</f>
        <v/>
      </c>
      <c r="L421" s="13" t="n">
        <v>1000000</v>
      </c>
      <c r="M421" t="inlineStr">
        <is>
          <t>NY, CT</t>
        </is>
      </c>
      <c r="N421" t="inlineStr">
        <is>
          <t>Yes</t>
        </is>
      </c>
      <c r="O421" t="inlineStr">
        <is>
          <t>Yes</t>
        </is>
      </c>
      <c r="P421" s="9" t="inlineStr">
        <is>
          <t>https://www.feigenbaumfoundation.org/</t>
        </is>
      </c>
      <c r="Q421" s="9" t="inlineStr">
        <is>
          <t>https://grantcue.com/foundations/the-feigenbaum-foundation-inc-043000345</t>
        </is>
      </c>
    </row>
    <row r="422">
      <c r="A422">
        <f>IF($E422=$E421,$A421+1,1)</f>
        <v/>
      </c>
      <c r="B422" t="inlineStr">
        <is>
          <t>FIVE TOGETHER FOUNDATION</t>
        </is>
      </c>
      <c r="C422" t="inlineStr">
        <is>
          <t>25-6889820</t>
        </is>
      </c>
      <c r="D422" t="inlineStr">
        <is>
          <t>Massachusetts</t>
        </is>
      </c>
      <c r="E422" t="inlineStr">
        <is>
          <t>MA</t>
        </is>
      </c>
      <c r="F422" t="n">
        <v>2024</v>
      </c>
      <c r="G422" t="n">
        <v>1</v>
      </c>
      <c r="H422" s="13" t="n">
        <v>3994159</v>
      </c>
      <c r="I422" s="12" t="n">
        <v>21</v>
      </c>
      <c r="J422" s="13" t="n">
        <v>100000</v>
      </c>
      <c r="K422" s="13">
        <f>IFERROR($H422/$I422,"")</f>
        <v/>
      </c>
      <c r="L422" s="13" t="n">
        <v>1000000</v>
      </c>
      <c r="M422" t="inlineStr">
        <is>
          <t>NY, CA, PA</t>
        </is>
      </c>
      <c r="N422" t="inlineStr">
        <is>
          <t>No</t>
        </is>
      </c>
      <c r="O422" t="inlineStr">
        <is>
          <t>Not stated</t>
        </is>
      </c>
      <c r="Q422" s="9" t="inlineStr">
        <is>
          <t>https://grantcue.com/foundations/five-together-foundation-c-o-cozen-o-connor-256889820</t>
        </is>
      </c>
    </row>
    <row r="423">
      <c r="A423">
        <f>IF($E423=$E422,$A422+1,1)</f>
        <v/>
      </c>
      <c r="B423" t="inlineStr">
        <is>
          <t>Gerri and Rich Wong Family Foundation</t>
        </is>
      </c>
      <c r="C423" t="inlineStr">
        <is>
          <t>85-3971817</t>
        </is>
      </c>
      <c r="D423" t="inlineStr">
        <is>
          <t>Massachusetts</t>
        </is>
      </c>
      <c r="E423" t="inlineStr">
        <is>
          <t>MA</t>
        </is>
      </c>
      <c r="F423" t="n">
        <v>2024</v>
      </c>
      <c r="G423" t="n">
        <v>1</v>
      </c>
      <c r="H423" s="13" t="n">
        <v>3986409</v>
      </c>
      <c r="I423" s="12" t="n">
        <v>15</v>
      </c>
      <c r="J423" s="13" t="n">
        <v>25000</v>
      </c>
      <c r="K423" s="13">
        <f>IFERROR($H423/$I423,"")</f>
        <v/>
      </c>
      <c r="L423" s="13" t="n">
        <v>2988209</v>
      </c>
      <c r="M423" t="inlineStr">
        <is>
          <t>CA, IL</t>
        </is>
      </c>
      <c r="N423" t="inlineStr">
        <is>
          <t>No</t>
        </is>
      </c>
      <c r="O423" t="inlineStr">
        <is>
          <t>Not stated</t>
        </is>
      </c>
      <c r="Q423" s="9" t="inlineStr">
        <is>
          <t>https://grantcue.com/foundations/gerri-and-rich-wong-family-foundation-853971817</t>
        </is>
      </c>
    </row>
    <row r="424">
      <c r="A424">
        <f>IF($E424=$E423,$A423+1,1)</f>
        <v/>
      </c>
      <c r="B424" t="inlineStr">
        <is>
          <t>TAMMIS DAY FOUNDATION</t>
        </is>
      </c>
      <c r="C424" t="inlineStr">
        <is>
          <t>81-6901244</t>
        </is>
      </c>
      <c r="D424" t="inlineStr">
        <is>
          <t>Massachusetts</t>
        </is>
      </c>
      <c r="E424" t="inlineStr">
        <is>
          <t>MA</t>
        </is>
      </c>
      <c r="F424" t="n">
        <v>2024</v>
      </c>
      <c r="G424" t="n">
        <v>1</v>
      </c>
      <c r="H424" s="13" t="n">
        <v>3950500</v>
      </c>
      <c r="I424" s="12" t="n">
        <v>16</v>
      </c>
      <c r="J424" s="13" t="n">
        <v>20000</v>
      </c>
      <c r="K424" s="13">
        <f>IFERROR($H424/$I424,"")</f>
        <v/>
      </c>
      <c r="L424" s="13" t="n">
        <v>2000000</v>
      </c>
      <c r="M424" t="inlineStr">
        <is>
          <t>MD, NE, GA</t>
        </is>
      </c>
      <c r="N424" t="inlineStr">
        <is>
          <t>No</t>
        </is>
      </c>
      <c r="O424" t="inlineStr">
        <is>
          <t>Not stated</t>
        </is>
      </c>
      <c r="Q424" s="9" t="inlineStr">
        <is>
          <t>https://grantcue.com/foundations/tammis-day-foundation-816901244</t>
        </is>
      </c>
    </row>
    <row r="425">
      <c r="A425">
        <f>IF($E425=$E424,$A424+1,1)</f>
        <v/>
      </c>
      <c r="B425" t="inlineStr">
        <is>
          <t>THE LINDA HAMMETT ORY &amp; ANDREW ORY CHARITABLE TRUST</t>
        </is>
      </c>
      <c r="C425" t="inlineStr">
        <is>
          <t>38-7082936</t>
        </is>
      </c>
      <c r="D425" t="inlineStr">
        <is>
          <t>Massachusetts</t>
        </is>
      </c>
      <c r="E425" t="inlineStr">
        <is>
          <t>MA</t>
        </is>
      </c>
      <c r="F425" t="n">
        <v>2024</v>
      </c>
      <c r="G425" t="n">
        <v>1</v>
      </c>
      <c r="H425" s="13" t="n">
        <v>3932281</v>
      </c>
      <c r="I425" s="12" t="n">
        <v>65</v>
      </c>
      <c r="J425" s="13" t="n">
        <v>1000</v>
      </c>
      <c r="K425" s="13">
        <f>IFERROR($H425/$I425,"")</f>
        <v/>
      </c>
      <c r="L425" s="13" t="n">
        <v>2000000</v>
      </c>
      <c r="M425" t="inlineStr">
        <is>
          <t>NY, CA, ME</t>
        </is>
      </c>
      <c r="N425" t="inlineStr">
        <is>
          <t>No</t>
        </is>
      </c>
      <c r="O425" t="inlineStr">
        <is>
          <t>Not stated</t>
        </is>
      </c>
      <c r="Q425" s="9" t="inlineStr">
        <is>
          <t>https://grantcue.com/foundations/the-linda-hammett-ory-and-andrew-ory-charitable-trust-387082936</t>
        </is>
      </c>
    </row>
    <row r="426">
      <c r="A426">
        <f>IF($E426=$E425,$A425+1,1)</f>
        <v/>
      </c>
      <c r="B426" t="inlineStr">
        <is>
          <t>The Afognak Fund</t>
        </is>
      </c>
      <c r="C426" t="inlineStr">
        <is>
          <t>06-1521981</t>
        </is>
      </c>
      <c r="D426" t="inlineStr">
        <is>
          <t>Massachusetts</t>
        </is>
      </c>
      <c r="E426" t="inlineStr">
        <is>
          <t>MA</t>
        </is>
      </c>
      <c r="F426" t="n">
        <v>2025</v>
      </c>
      <c r="G426" t="n">
        <v>2</v>
      </c>
      <c r="H426" s="13" t="n">
        <v>3931150</v>
      </c>
      <c r="I426" s="12" t="n">
        <v>98</v>
      </c>
      <c r="J426" s="13" t="n">
        <v>30000</v>
      </c>
      <c r="K426" s="13">
        <f>IFERROR($H426/$I426,"")</f>
        <v/>
      </c>
      <c r="L426" s="13" t="n">
        <v>132575</v>
      </c>
      <c r="M426" t="inlineStr">
        <is>
          <t>WI, CA, NY</t>
        </is>
      </c>
      <c r="N426" t="inlineStr">
        <is>
          <t>No</t>
        </is>
      </c>
      <c r="O426" t="inlineStr">
        <is>
          <t>Not stated</t>
        </is>
      </c>
      <c r="Q426" s="9" t="inlineStr">
        <is>
          <t>https://grantcue.com/foundations/the-afognak-fund-061521981</t>
        </is>
      </c>
    </row>
    <row r="427">
      <c r="A427">
        <f>IF($E427=$E426,$A426+1,1)</f>
        <v/>
      </c>
      <c r="B427" t="inlineStr">
        <is>
          <t>REYNOLDS FAMILY FOUNDATION</t>
        </is>
      </c>
      <c r="C427" t="inlineStr">
        <is>
          <t>26-1458354</t>
        </is>
      </c>
      <c r="D427" t="inlineStr">
        <is>
          <t>Massachusetts</t>
        </is>
      </c>
      <c r="E427" t="inlineStr">
        <is>
          <t>MA</t>
        </is>
      </c>
      <c r="F427" t="n">
        <v>2025</v>
      </c>
      <c r="G427" t="n">
        <v>2</v>
      </c>
      <c r="H427" s="13" t="n">
        <v>3910000</v>
      </c>
      <c r="I427" s="12" t="n">
        <v>41</v>
      </c>
      <c r="J427" s="13" t="n">
        <v>45000</v>
      </c>
      <c r="K427" s="13">
        <f>IFERROR($H427/$I427,"")</f>
        <v/>
      </c>
      <c r="L427" s="13" t="n">
        <v>750000</v>
      </c>
      <c r="M427" t="inlineStr">
        <is>
          <t>IA, DC, FL</t>
        </is>
      </c>
      <c r="N427" t="inlineStr">
        <is>
          <t>No</t>
        </is>
      </c>
      <c r="O427" t="inlineStr">
        <is>
          <t>Not stated</t>
        </is>
      </c>
      <c r="Q427" s="9" t="inlineStr">
        <is>
          <t>https://grantcue.com/foundations/reynolds-family-foundation-261458354</t>
        </is>
      </c>
    </row>
    <row r="428">
      <c r="A428">
        <f>IF($E428=$E427,$A427+1,1)</f>
        <v/>
      </c>
      <c r="B428" t="inlineStr">
        <is>
          <t>ANALOG DEVICES FOUNDATION</t>
        </is>
      </c>
      <c r="C428" t="inlineStr">
        <is>
          <t>84-4029107</t>
        </is>
      </c>
      <c r="D428" t="inlineStr">
        <is>
          <t>Massachusetts</t>
        </is>
      </c>
      <c r="E428" t="inlineStr">
        <is>
          <t>MA</t>
        </is>
      </c>
      <c r="F428" t="n">
        <v>2024</v>
      </c>
      <c r="G428" t="n">
        <v>2</v>
      </c>
      <c r="H428" s="13" t="n">
        <v>3843836</v>
      </c>
      <c r="I428" s="12" t="n">
        <v>2335</v>
      </c>
      <c r="J428" s="13" t="n">
        <v>309</v>
      </c>
      <c r="K428" s="13">
        <f>IFERROR($H428/$I428,"")</f>
        <v/>
      </c>
      <c r="L428" s="13" t="n">
        <v>375103</v>
      </c>
      <c r="M428" t="inlineStr">
        <is>
          <t>VA, CA, TX</t>
        </is>
      </c>
      <c r="N428" t="inlineStr">
        <is>
          <t>Yes</t>
        </is>
      </c>
      <c r="O428" t="inlineStr">
        <is>
          <t>Not stated</t>
        </is>
      </c>
      <c r="P428" s="9" t="inlineStr">
        <is>
          <t>https://www.analog.com/</t>
        </is>
      </c>
      <c r="Q428" s="9" t="inlineStr">
        <is>
          <t>https://grantcue.com/foundations/analog-devices-foundation-844029107</t>
        </is>
      </c>
    </row>
    <row r="429">
      <c r="A429">
        <f>IF($E429=$E428,$A428+1,1)</f>
        <v/>
      </c>
      <c r="B429" t="inlineStr">
        <is>
          <t>THE HASTINGS FAMILY FOUNDATION INC</t>
        </is>
      </c>
      <c r="C429" t="inlineStr">
        <is>
          <t>45-0632100</t>
        </is>
      </c>
      <c r="D429" t="inlineStr">
        <is>
          <t>Massachusetts</t>
        </is>
      </c>
      <c r="E429" t="inlineStr">
        <is>
          <t>MA</t>
        </is>
      </c>
      <c r="F429" t="n">
        <v>2025</v>
      </c>
      <c r="G429" t="n">
        <v>2</v>
      </c>
      <c r="H429" s="13" t="n">
        <v>3840415</v>
      </c>
      <c r="I429" s="12" t="n">
        <v>55</v>
      </c>
      <c r="J429" s="13" t="n">
        <v>1200</v>
      </c>
      <c r="K429" s="13">
        <f>IFERROR($H429/$I429,"")</f>
        <v/>
      </c>
      <c r="L429" s="13" t="n">
        <v>1430000</v>
      </c>
      <c r="M429" t="inlineStr">
        <is>
          <t>CO, VT, WY</t>
        </is>
      </c>
      <c r="N429" t="inlineStr">
        <is>
          <t>No</t>
        </is>
      </c>
      <c r="O429" t="inlineStr">
        <is>
          <t>Not stated</t>
        </is>
      </c>
      <c r="Q429" s="9" t="inlineStr">
        <is>
          <t>https://grantcue.com/foundations/the-hastings-family-foundation-inc-450632100</t>
        </is>
      </c>
    </row>
    <row r="430">
      <c r="A430">
        <f>IF($E430=$E429,$A429+1,1)</f>
        <v/>
      </c>
      <c r="B430" t="inlineStr">
        <is>
          <t>THE TOMMY FUSS FUND</t>
        </is>
      </c>
      <c r="C430" t="inlineStr">
        <is>
          <t>04-7024674</t>
        </is>
      </c>
      <c r="D430" t="inlineStr">
        <is>
          <t>Massachusetts</t>
        </is>
      </c>
      <c r="E430" t="inlineStr">
        <is>
          <t>MA</t>
        </is>
      </c>
      <c r="F430" t="n">
        <v>2025</v>
      </c>
      <c r="G430" t="n">
        <v>2</v>
      </c>
      <c r="H430" s="13" t="n">
        <v>3832841</v>
      </c>
      <c r="I430" s="12" t="n">
        <v>8</v>
      </c>
      <c r="J430" s="13" t="n">
        <v>375000</v>
      </c>
      <c r="K430" s="13">
        <f>IFERROR($H430/$I430,"")</f>
        <v/>
      </c>
      <c r="L430" s="13" t="n">
        <v>1207500</v>
      </c>
      <c r="N430" t="inlineStr">
        <is>
          <t>No</t>
        </is>
      </c>
      <c r="O430" t="inlineStr">
        <is>
          <t>Not stated</t>
        </is>
      </c>
      <c r="Q430" s="9" t="inlineStr">
        <is>
          <t>https://grantcue.com/foundations/the-tommy-fuss-fund-047024674</t>
        </is>
      </c>
    </row>
    <row r="431">
      <c r="A431">
        <f>IF($E431=$E430,$A430+1,1)</f>
        <v/>
      </c>
      <c r="B431" t="inlineStr">
        <is>
          <t>JMR BARKER FOUNDATION</t>
        </is>
      </c>
      <c r="C431" t="inlineStr">
        <is>
          <t>13-6268289</t>
        </is>
      </c>
      <c r="D431" t="inlineStr">
        <is>
          <t>Massachusetts</t>
        </is>
      </c>
      <c r="E431" t="inlineStr">
        <is>
          <t>MA</t>
        </is>
      </c>
      <c r="F431" t="n">
        <v>2024</v>
      </c>
      <c r="G431" t="n">
        <v>1</v>
      </c>
      <c r="H431" s="13" t="n">
        <v>3785392</v>
      </c>
      <c r="I431" s="12" t="n">
        <v>16</v>
      </c>
      <c r="J431" s="13" t="n">
        <v>197500</v>
      </c>
      <c r="K431" s="13">
        <f>IFERROR($H431/$I431,"")</f>
        <v/>
      </c>
      <c r="L431" s="13" t="n">
        <v>1000000</v>
      </c>
      <c r="M431" t="inlineStr">
        <is>
          <t>SC, CT, TX</t>
        </is>
      </c>
      <c r="N431" t="inlineStr">
        <is>
          <t>No</t>
        </is>
      </c>
      <c r="O431" t="inlineStr">
        <is>
          <t>Not stated</t>
        </is>
      </c>
      <c r="Q431" s="9" t="inlineStr">
        <is>
          <t>https://grantcue.com/foundations/jmr-barker-foundation-c-o-ballentine-partners-llc-136268289</t>
        </is>
      </c>
    </row>
    <row r="432">
      <c r="A432">
        <f>IF($E432=$E431,$A431+1,1)</f>
        <v/>
      </c>
      <c r="B432" t="inlineStr">
        <is>
          <t>BOGER FAMILY FOUNDATION INC</t>
        </is>
      </c>
      <c r="C432" t="inlineStr">
        <is>
          <t>47-5499109</t>
        </is>
      </c>
      <c r="D432" t="inlineStr">
        <is>
          <t>Massachusetts</t>
        </is>
      </c>
      <c r="E432" t="inlineStr">
        <is>
          <t>MA</t>
        </is>
      </c>
      <c r="F432" t="n">
        <v>2023</v>
      </c>
      <c r="G432" t="n">
        <v>1</v>
      </c>
      <c r="H432" s="13" t="n">
        <v>3770000</v>
      </c>
      <c r="I432" s="12" t="n">
        <v>100</v>
      </c>
      <c r="J432" s="13" t="n">
        <v>15000</v>
      </c>
      <c r="K432" s="13">
        <f>IFERROR($H432/$I432,"")</f>
        <v/>
      </c>
      <c r="L432" s="13" t="n">
        <v>510000</v>
      </c>
      <c r="M432" t="inlineStr">
        <is>
          <t>NY, CT, DC</t>
        </is>
      </c>
      <c r="N432" t="inlineStr">
        <is>
          <t>No</t>
        </is>
      </c>
      <c r="O432" t="inlineStr">
        <is>
          <t>Not stated</t>
        </is>
      </c>
      <c r="Q432" s="9" t="inlineStr">
        <is>
          <t>https://grantcue.com/foundations/boger-family-foundation-inc-c-o-nutter-mcclennen-and-fish-llp-475499109</t>
        </is>
      </c>
    </row>
    <row r="433">
      <c r="A433">
        <f>IF($E433=$E432,$A432+1,1)</f>
        <v/>
      </c>
      <c r="B433" t="inlineStr">
        <is>
          <t>ALLEN AND KELLI QUESTROM FOUNDATION</t>
        </is>
      </c>
      <c r="C433" t="inlineStr">
        <is>
          <t>27-2598904</t>
        </is>
      </c>
      <c r="D433" t="inlineStr">
        <is>
          <t>Massachusetts</t>
        </is>
      </c>
      <c r="E433" t="inlineStr">
        <is>
          <t>MA</t>
        </is>
      </c>
      <c r="F433" t="n">
        <v>2024</v>
      </c>
      <c r="G433" t="n">
        <v>1</v>
      </c>
      <c r="H433" s="13" t="n">
        <v>3750000</v>
      </c>
      <c r="I433" s="12" t="n">
        <v>7</v>
      </c>
      <c r="J433" s="13" t="n">
        <v>25000</v>
      </c>
      <c r="K433" s="13">
        <f>IFERROR($H433/$I433,"")</f>
        <v/>
      </c>
      <c r="L433" s="13" t="n">
        <v>3500000</v>
      </c>
      <c r="M433" t="inlineStr">
        <is>
          <t>CO, NY, TX</t>
        </is>
      </c>
      <c r="N433" t="inlineStr">
        <is>
          <t>No</t>
        </is>
      </c>
      <c r="O433" t="inlineStr">
        <is>
          <t>Not stated</t>
        </is>
      </c>
      <c r="Q433" s="9" t="inlineStr">
        <is>
          <t>https://grantcue.com/foundations/allen-and-kelli-questrom-foundation-co-ew-tax-and-valuation-group-llp-272598904</t>
        </is>
      </c>
    </row>
    <row r="434">
      <c r="A434">
        <f>IF($E434=$E433,$A433+1,1)</f>
        <v/>
      </c>
      <c r="B434" t="inlineStr">
        <is>
          <t>RILEY MABEL LOUISE TR UWILL</t>
        </is>
      </c>
      <c r="C434" t="inlineStr">
        <is>
          <t>04-6278857</t>
        </is>
      </c>
      <c r="D434" t="inlineStr">
        <is>
          <t>Massachusetts</t>
        </is>
      </c>
      <c r="E434" t="inlineStr">
        <is>
          <t>MA</t>
        </is>
      </c>
      <c r="F434" t="n">
        <v>2024</v>
      </c>
      <c r="G434" t="n">
        <v>1</v>
      </c>
      <c r="H434" s="13" t="n">
        <v>3746449</v>
      </c>
      <c r="I434" s="12" t="n">
        <v>69</v>
      </c>
      <c r="J434" s="13" t="n">
        <v>50000</v>
      </c>
      <c r="K434" s="13">
        <f>IFERROR($H434/$I434,"")</f>
        <v/>
      </c>
      <c r="L434" s="13" t="n">
        <v>100000</v>
      </c>
      <c r="M434" t="inlineStr">
        <is>
          <t>NY, WI, PA</t>
        </is>
      </c>
      <c r="N434" t="inlineStr">
        <is>
          <t>Yes</t>
        </is>
      </c>
      <c r="O434" t="inlineStr">
        <is>
          <t>Yes</t>
        </is>
      </c>
      <c r="Q434" s="9" t="inlineStr">
        <is>
          <t>https://grantcue.com/foundations/riley-mabel-louise-tr-uwill-046278857</t>
        </is>
      </c>
    </row>
    <row r="435">
      <c r="A435">
        <f>IF($E435=$E434,$A434+1,1)</f>
        <v/>
      </c>
      <c r="B435" t="inlineStr">
        <is>
          <t>CALDWELL FISHER FAMILY FOUNDATION</t>
        </is>
      </c>
      <c r="C435" t="inlineStr">
        <is>
          <t>77-0527966</t>
        </is>
      </c>
      <c r="D435" t="inlineStr">
        <is>
          <t>Massachusetts</t>
        </is>
      </c>
      <c r="E435" t="inlineStr">
        <is>
          <t>MA</t>
        </is>
      </c>
      <c r="F435" t="n">
        <v>2024</v>
      </c>
      <c r="G435" t="n">
        <v>1</v>
      </c>
      <c r="H435" s="13" t="n">
        <v>3745000</v>
      </c>
      <c r="I435" s="12" t="n">
        <v>7</v>
      </c>
      <c r="J435" s="13" t="n">
        <v>25000</v>
      </c>
      <c r="K435" s="13">
        <f>IFERROR($H435/$I435,"")</f>
        <v/>
      </c>
      <c r="L435" s="13" t="n">
        <v>3500000</v>
      </c>
      <c r="M435" t="inlineStr">
        <is>
          <t>CA, DC, NY</t>
        </is>
      </c>
      <c r="N435" t="inlineStr">
        <is>
          <t>No</t>
        </is>
      </c>
      <c r="O435" t="inlineStr">
        <is>
          <t>Not stated</t>
        </is>
      </c>
      <c r="Q435" s="9" t="inlineStr">
        <is>
          <t>https://grantcue.com/foundations/caldwell-fisher-family-foundation-770527966</t>
        </is>
      </c>
    </row>
    <row r="436">
      <c r="A436">
        <f>IF($E436=$E435,$A435+1,1)</f>
        <v/>
      </c>
      <c r="B436" t="inlineStr">
        <is>
          <t>MARTHA DANA MERCER TRUST</t>
        </is>
      </c>
      <c r="C436" t="inlineStr">
        <is>
          <t>04-6009617</t>
        </is>
      </c>
      <c r="D436" t="inlineStr">
        <is>
          <t>Massachusetts</t>
        </is>
      </c>
      <c r="E436" t="inlineStr">
        <is>
          <t>MA</t>
        </is>
      </c>
      <c r="F436" t="n">
        <v>2024</v>
      </c>
      <c r="G436" t="n">
        <v>1</v>
      </c>
      <c r="H436" s="13" t="n">
        <v>3710243</v>
      </c>
      <c r="I436" s="12" t="n">
        <v>6</v>
      </c>
      <c r="J436" s="13" t="n">
        <v>620747</v>
      </c>
      <c r="K436" s="13">
        <f>IFERROR($H436/$I436,"")</f>
        <v/>
      </c>
      <c r="L436" s="13" t="n">
        <v>1217032</v>
      </c>
      <c r="M436" t="inlineStr">
        <is>
          <t>PA</t>
        </is>
      </c>
      <c r="N436" t="inlineStr">
        <is>
          <t>No</t>
        </is>
      </c>
      <c r="O436" t="inlineStr">
        <is>
          <t>Not stated</t>
        </is>
      </c>
      <c r="Q436" s="9" t="inlineStr">
        <is>
          <t>https://grantcue.com/foundations/martha-dana-mercer-trust-046009617</t>
        </is>
      </c>
    </row>
    <row r="437">
      <c r="A437">
        <f>IF($E437=$E436,$A436+1,1)</f>
        <v/>
      </c>
      <c r="B437" t="inlineStr">
        <is>
          <t>CAMBRIDGE SAVINGS CHARITABLE FOUNDATION INC</t>
        </is>
      </c>
      <c r="C437" t="inlineStr">
        <is>
          <t>48-1307731</t>
        </is>
      </c>
      <c r="D437" t="inlineStr">
        <is>
          <t>Massachusetts</t>
        </is>
      </c>
      <c r="E437" t="inlineStr">
        <is>
          <t>MA</t>
        </is>
      </c>
      <c r="F437" t="n">
        <v>2025</v>
      </c>
      <c r="G437" t="n">
        <v>2</v>
      </c>
      <c r="H437" s="13" t="n">
        <v>3704632</v>
      </c>
      <c r="I437" s="12" t="n">
        <v>206</v>
      </c>
      <c r="J437" s="13" t="n">
        <v>4000</v>
      </c>
      <c r="K437" s="13">
        <f>IFERROR($H437/$I437,"")</f>
        <v/>
      </c>
      <c r="L437" s="13" t="n">
        <v>1920493</v>
      </c>
      <c r="M437" t="inlineStr">
        <is>
          <t>CA, NY</t>
        </is>
      </c>
      <c r="N437" t="inlineStr">
        <is>
          <t>No</t>
        </is>
      </c>
      <c r="O437" t="inlineStr">
        <is>
          <t>Not stated</t>
        </is>
      </c>
      <c r="Q437" s="9" t="inlineStr">
        <is>
          <t>https://grantcue.com/foundations/cambridge-savings-charitable-foundation-inc-481307731</t>
        </is>
      </c>
    </row>
    <row r="438">
      <c r="A438">
        <f>IF($E438=$E437,$A437+1,1)</f>
        <v/>
      </c>
      <c r="B438" t="inlineStr">
        <is>
          <t>JOSEPH AND RAE GANN CHARITABLE FOUNDATION</t>
        </is>
      </c>
      <c r="C438" t="inlineStr">
        <is>
          <t>65-6043241</t>
        </is>
      </c>
      <c r="D438" t="inlineStr">
        <is>
          <t>Massachusetts</t>
        </is>
      </c>
      <c r="E438" t="inlineStr">
        <is>
          <t>MA</t>
        </is>
      </c>
      <c r="F438" t="n">
        <v>2025</v>
      </c>
      <c r="G438" t="n">
        <v>2</v>
      </c>
      <c r="H438" s="13" t="n">
        <v>3664949</v>
      </c>
      <c r="I438" s="12" t="n">
        <v>523</v>
      </c>
      <c r="J438" s="13" t="n">
        <v>600</v>
      </c>
      <c r="K438" s="13">
        <f>IFERROR($H438/$I438,"")</f>
        <v/>
      </c>
      <c r="L438" s="13" t="n">
        <v>230000</v>
      </c>
      <c r="M438" t="inlineStr">
        <is>
          <t>NY, OH, CA</t>
        </is>
      </c>
      <c r="N438" t="inlineStr">
        <is>
          <t>No</t>
        </is>
      </c>
      <c r="O438" t="inlineStr">
        <is>
          <t>Not stated</t>
        </is>
      </c>
      <c r="Q438" s="9" t="inlineStr">
        <is>
          <t>https://grantcue.com/foundations/joseph-and-rae-gann-charitable-foundation-656043241</t>
        </is>
      </c>
    </row>
    <row r="439">
      <c r="A439">
        <f>IF($E439=$E438,$A438+1,1)</f>
        <v/>
      </c>
      <c r="B439" t="inlineStr">
        <is>
          <t>THE DINOVI FAMILY FOUNDATION</t>
        </is>
      </c>
      <c r="C439" t="inlineStr">
        <is>
          <t>20-0011660</t>
        </is>
      </c>
      <c r="D439" t="inlineStr">
        <is>
          <t>Massachusetts</t>
        </is>
      </c>
      <c r="E439" t="inlineStr">
        <is>
          <t>MA</t>
        </is>
      </c>
      <c r="F439" t="n">
        <v>2025</v>
      </c>
      <c r="G439" t="n">
        <v>2</v>
      </c>
      <c r="H439" s="13" t="n">
        <v>3642613</v>
      </c>
      <c r="I439" s="12" t="n">
        <v>69</v>
      </c>
      <c r="J439" s="13" t="n">
        <v>10000</v>
      </c>
      <c r="K439" s="13">
        <f>IFERROR($H439/$I439,"")</f>
        <v/>
      </c>
      <c r="L439" s="13" t="n">
        <v>500000</v>
      </c>
      <c r="M439" t="inlineStr">
        <is>
          <t>NY, OH, FL</t>
        </is>
      </c>
      <c r="N439" t="inlineStr">
        <is>
          <t>No</t>
        </is>
      </c>
      <c r="O439" t="inlineStr">
        <is>
          <t>Not stated</t>
        </is>
      </c>
      <c r="Q439" s="9" t="inlineStr">
        <is>
          <t>https://grantcue.com/foundations/the-dinovi-family-foundation-200011660</t>
        </is>
      </c>
    </row>
    <row r="440">
      <c r="A440">
        <f>IF($E440=$E439,$A439+1,1)</f>
        <v/>
      </c>
      <c r="B440" t="inlineStr">
        <is>
          <t>STEPHANIE H &amp; DAVID A SPINA FAMILY FOUNDATION</t>
        </is>
      </c>
      <c r="C440" t="inlineStr">
        <is>
          <t>20-2017017</t>
        </is>
      </c>
      <c r="D440" t="inlineStr">
        <is>
          <t>Massachusetts</t>
        </is>
      </c>
      <c r="E440" t="inlineStr">
        <is>
          <t>MA</t>
        </is>
      </c>
      <c r="F440" t="n">
        <v>2025</v>
      </c>
      <c r="G440" t="n">
        <v>2</v>
      </c>
      <c r="H440" s="13" t="n">
        <v>3629000</v>
      </c>
      <c r="I440" s="12" t="n">
        <v>33</v>
      </c>
      <c r="J440" s="13" t="n">
        <v>50000</v>
      </c>
      <c r="K440" s="13">
        <f>IFERROR($H440/$I440,"")</f>
        <v/>
      </c>
      <c r="L440" s="13" t="n">
        <v>650000</v>
      </c>
      <c r="M440" t="inlineStr">
        <is>
          <t>MI, NH</t>
        </is>
      </c>
      <c r="N440" t="inlineStr">
        <is>
          <t>No</t>
        </is>
      </c>
      <c r="O440" t="inlineStr">
        <is>
          <t>Not stated</t>
        </is>
      </c>
      <c r="Q440" s="9" t="inlineStr">
        <is>
          <t>https://grantcue.com/foundations/stephanie-h-and-david-a-spina-family-foundation-202017017</t>
        </is>
      </c>
    </row>
    <row r="441">
      <c r="A441">
        <f>IF($E441=$E440,$A440+1,1)</f>
        <v/>
      </c>
      <c r="B441" t="inlineStr">
        <is>
          <t>BOSTON BAPTIST SOCIAL UNION</t>
        </is>
      </c>
      <c r="C441" t="inlineStr">
        <is>
          <t>04-6034977</t>
        </is>
      </c>
      <c r="D441" t="inlineStr">
        <is>
          <t>Massachusetts</t>
        </is>
      </c>
      <c r="E441" t="inlineStr">
        <is>
          <t>MA</t>
        </is>
      </c>
      <c r="F441" t="n">
        <v>2025</v>
      </c>
      <c r="G441" t="n">
        <v>3</v>
      </c>
      <c r="H441" s="13" t="n">
        <v>3590246</v>
      </c>
      <c r="I441" s="12" t="n">
        <v>124</v>
      </c>
      <c r="J441" s="13" t="n">
        <v>16000</v>
      </c>
      <c r="K441" s="13">
        <f>IFERROR($H441/$I441,"")</f>
        <v/>
      </c>
      <c r="L441" s="13" t="n">
        <v>376125</v>
      </c>
      <c r="M441" t="inlineStr">
        <is>
          <t>FL, ME</t>
        </is>
      </c>
      <c r="N441" t="inlineStr">
        <is>
          <t>Yes</t>
        </is>
      </c>
      <c r="O441" t="inlineStr">
        <is>
          <t>Yes</t>
        </is>
      </c>
      <c r="P441" s="9" t="inlineStr">
        <is>
          <t>https://bbsu.org/</t>
        </is>
      </c>
      <c r="Q441" s="9" t="inlineStr">
        <is>
          <t>https://grantcue.com/foundations/boston-baptist-social-union-046034977</t>
        </is>
      </c>
    </row>
    <row r="442">
      <c r="A442">
        <f>IF($E442=$E441,$A441+1,1)</f>
        <v/>
      </c>
      <c r="B442" t="inlineStr">
        <is>
          <t>GORDON FAMILY FOUNDATION</t>
        </is>
      </c>
      <c r="C442" t="inlineStr">
        <is>
          <t>13-7130595</t>
        </is>
      </c>
      <c r="D442" t="inlineStr">
        <is>
          <t>Massachusetts</t>
        </is>
      </c>
      <c r="E442" t="inlineStr">
        <is>
          <t>MA</t>
        </is>
      </c>
      <c r="F442" t="n">
        <v>2024</v>
      </c>
      <c r="G442" t="n">
        <v>1</v>
      </c>
      <c r="H442" s="13" t="n">
        <v>3545000</v>
      </c>
      <c r="I442" s="12" t="n">
        <v>17</v>
      </c>
      <c r="J442" s="13" t="n">
        <v>100000</v>
      </c>
      <c r="K442" s="13">
        <f>IFERROR($H442/$I442,"")</f>
        <v/>
      </c>
      <c r="L442" s="13" t="n">
        <v>1000000</v>
      </c>
      <c r="M442" t="inlineStr">
        <is>
          <t>PA, FL</t>
        </is>
      </c>
      <c r="N442" t="inlineStr">
        <is>
          <t>No</t>
        </is>
      </c>
      <c r="O442" t="inlineStr">
        <is>
          <t>Not stated</t>
        </is>
      </c>
      <c r="Q442" s="9" t="inlineStr">
        <is>
          <t>https://grantcue.com/foundations/gordon-family-foundation-c-o-trove-137130595</t>
        </is>
      </c>
    </row>
    <row r="443">
      <c r="A443">
        <f>IF($E443=$E442,$A442+1,1)</f>
        <v/>
      </c>
      <c r="B443" t="inlineStr">
        <is>
          <t>TRUSTEY FAMILY FOUNDATION TRUST</t>
        </is>
      </c>
      <c r="C443" t="inlineStr">
        <is>
          <t>85-2092356</t>
        </is>
      </c>
      <c r="D443" t="inlineStr">
        <is>
          <t>Massachusetts</t>
        </is>
      </c>
      <c r="E443" t="inlineStr">
        <is>
          <t>MA</t>
        </is>
      </c>
      <c r="F443" t="n">
        <v>2025</v>
      </c>
      <c r="G443" t="n">
        <v>2</v>
      </c>
      <c r="H443" s="13" t="n">
        <v>3543611</v>
      </c>
      <c r="I443" s="12" t="n">
        <v>9</v>
      </c>
      <c r="J443" s="13" t="n">
        <v>100000</v>
      </c>
      <c r="K443" s="13">
        <f>IFERROR($H443/$I443,"")</f>
        <v/>
      </c>
      <c r="L443" s="13" t="n">
        <v>2000000</v>
      </c>
      <c r="M443" t="inlineStr">
        <is>
          <t>OR, NY</t>
        </is>
      </c>
      <c r="N443" t="inlineStr">
        <is>
          <t>No</t>
        </is>
      </c>
      <c r="O443" t="inlineStr">
        <is>
          <t>Not stated</t>
        </is>
      </c>
      <c r="Q443" s="9" t="inlineStr">
        <is>
          <t>https://grantcue.com/foundations/trustey-family-foundation-trust-852092356</t>
        </is>
      </c>
    </row>
    <row r="444">
      <c r="A444">
        <f>IF($E444=$E443,$A443+1,1)</f>
        <v/>
      </c>
      <c r="B444" t="inlineStr">
        <is>
          <t>CONSTELLATION CHARITABLE FOUNDATION</t>
        </is>
      </c>
      <c r="C444" t="inlineStr">
        <is>
          <t>04-3584076</t>
        </is>
      </c>
      <c r="D444" t="inlineStr">
        <is>
          <t>Massachusetts</t>
        </is>
      </c>
      <c r="E444" t="inlineStr">
        <is>
          <t>MA</t>
        </is>
      </c>
      <c r="F444" t="n">
        <v>2024</v>
      </c>
      <c r="G444" t="n">
        <v>2</v>
      </c>
      <c r="H444" s="13" t="n">
        <v>3502500</v>
      </c>
      <c r="I444" s="12" t="n">
        <v>6</v>
      </c>
      <c r="J444" s="13" t="n">
        <v>6250</v>
      </c>
      <c r="K444" s="13">
        <f>IFERROR($H444/$I444,"")</f>
        <v/>
      </c>
      <c r="L444" s="13" t="n">
        <v>1910000</v>
      </c>
      <c r="M444" t="inlineStr">
        <is>
          <t>CA</t>
        </is>
      </c>
      <c r="N444" t="inlineStr">
        <is>
          <t>No</t>
        </is>
      </c>
      <c r="O444" t="inlineStr">
        <is>
          <t>Not stated</t>
        </is>
      </c>
      <c r="Q444" s="9" t="inlineStr">
        <is>
          <t>https://grantcue.com/foundations/constellation-charitable-foundation-043584076</t>
        </is>
      </c>
    </row>
    <row r="445">
      <c r="A445">
        <f>IF($E445=$E444,$A444+1,1)</f>
        <v/>
      </c>
      <c r="B445" t="inlineStr">
        <is>
          <t>Independent University Alumni Association at Lowell Inc</t>
        </is>
      </c>
      <c r="C445" t="inlineStr">
        <is>
          <t>04-2052723</t>
        </is>
      </c>
      <c r="D445" t="inlineStr">
        <is>
          <t>Massachusetts</t>
        </is>
      </c>
      <c r="E445" t="inlineStr">
        <is>
          <t>MA</t>
        </is>
      </c>
      <c r="F445" t="n">
        <v>2024</v>
      </c>
      <c r="G445" t="n">
        <v>2</v>
      </c>
      <c r="H445" s="13" t="n">
        <v>3455443</v>
      </c>
      <c r="I445" s="12" t="n">
        <v>5</v>
      </c>
      <c r="J445" s="13" t="n">
        <v>150000</v>
      </c>
      <c r="K445" s="13">
        <f>IFERROR($H445/$I445,"")</f>
        <v/>
      </c>
      <c r="L445" s="13" t="n">
        <v>3118293</v>
      </c>
      <c r="N445" t="inlineStr">
        <is>
          <t>Yes</t>
        </is>
      </c>
      <c r="O445" t="inlineStr">
        <is>
          <t>Yes</t>
        </is>
      </c>
      <c r="Q445" s="9" t="inlineStr">
        <is>
          <t>https://grantcue.com/foundations/independent-university-alumni-association-at-lowell-inc-042052723</t>
        </is>
      </c>
    </row>
    <row r="446">
      <c r="A446">
        <f>IF($E446=$E445,$A445+1,1)</f>
        <v/>
      </c>
      <c r="B446" t="inlineStr">
        <is>
          <t>RATHER FAMILY FOUNDATION</t>
        </is>
      </c>
      <c r="C446" t="inlineStr">
        <is>
          <t>84-1996035</t>
        </is>
      </c>
      <c r="D446" t="inlineStr">
        <is>
          <t>Massachusetts</t>
        </is>
      </c>
      <c r="E446" t="inlineStr">
        <is>
          <t>MA</t>
        </is>
      </c>
      <c r="F446" t="n">
        <v>2025</v>
      </c>
      <c r="G446" t="n">
        <v>2</v>
      </c>
      <c r="H446" s="13" t="n">
        <v>3451455</v>
      </c>
      <c r="I446" s="12" t="n">
        <v>42</v>
      </c>
      <c r="J446" s="13" t="n">
        <v>5000</v>
      </c>
      <c r="K446" s="13">
        <f>IFERROR($H446/$I446,"")</f>
        <v/>
      </c>
      <c r="L446" s="13" t="n">
        <v>885500</v>
      </c>
      <c r="M446" t="inlineStr">
        <is>
          <t>CT, NY, NV</t>
        </is>
      </c>
      <c r="N446" t="inlineStr">
        <is>
          <t>No</t>
        </is>
      </c>
      <c r="O446" t="inlineStr">
        <is>
          <t>Not stated</t>
        </is>
      </c>
      <c r="Q446" s="9" t="inlineStr">
        <is>
          <t>https://grantcue.com/foundations/rather-family-foundation-841996035</t>
        </is>
      </c>
    </row>
    <row r="447">
      <c r="A447">
        <f>IF($E447=$E446,$A446+1,1)</f>
        <v/>
      </c>
      <c r="B447" t="inlineStr">
        <is>
          <t>COX FOUNDATION INC</t>
        </is>
      </c>
      <c r="C447" t="inlineStr">
        <is>
          <t>23-7068786</t>
        </is>
      </c>
      <c r="D447" t="inlineStr">
        <is>
          <t>Massachusetts</t>
        </is>
      </c>
      <c r="E447" t="inlineStr">
        <is>
          <t>MA</t>
        </is>
      </c>
      <c r="F447" t="n">
        <v>2025</v>
      </c>
      <c r="G447" t="n">
        <v>2</v>
      </c>
      <c r="H447" s="13" t="n">
        <v>3430100</v>
      </c>
      <c r="I447" s="12" t="n">
        <v>99</v>
      </c>
      <c r="J447" s="13" t="n">
        <v>5000</v>
      </c>
      <c r="K447" s="13">
        <f>IFERROR($H447/$I447,"")</f>
        <v/>
      </c>
      <c r="L447" s="13" t="n">
        <v>1000000</v>
      </c>
      <c r="M447" t="inlineStr">
        <is>
          <t>CA, FL, NY</t>
        </is>
      </c>
      <c r="N447" t="inlineStr">
        <is>
          <t>No</t>
        </is>
      </c>
      <c r="O447" t="inlineStr">
        <is>
          <t>Not stated</t>
        </is>
      </c>
      <c r="Q447" s="9" t="inlineStr">
        <is>
          <t>https://grantcue.com/foundations/cox-foundation-inc-237068786</t>
        </is>
      </c>
    </row>
    <row r="448">
      <c r="A448">
        <f>IF($E448=$E447,$A447+1,1)</f>
        <v/>
      </c>
      <c r="B448" t="inlineStr">
        <is>
          <t>GEORGE H &amp; JANE A MIFFLIN MEMORIAL FUND</t>
        </is>
      </c>
      <c r="C448" t="inlineStr">
        <is>
          <t>04-6384983</t>
        </is>
      </c>
      <c r="D448" t="inlineStr">
        <is>
          <t>Massachusetts</t>
        </is>
      </c>
      <c r="E448" t="inlineStr">
        <is>
          <t>MA</t>
        </is>
      </c>
      <c r="F448" t="n">
        <v>2024</v>
      </c>
      <c r="G448" t="n">
        <v>1</v>
      </c>
      <c r="H448" s="13" t="n">
        <v>3426000</v>
      </c>
      <c r="I448" s="12" t="n">
        <v>111</v>
      </c>
      <c r="J448" s="13" t="n">
        <v>20000</v>
      </c>
      <c r="K448" s="13">
        <f>IFERROR($H448/$I448,"")</f>
        <v/>
      </c>
      <c r="L448" s="13" t="n">
        <v>150000</v>
      </c>
      <c r="M448" t="inlineStr">
        <is>
          <t>NY, AK, ME</t>
        </is>
      </c>
      <c r="N448" t="inlineStr">
        <is>
          <t>Yes</t>
        </is>
      </c>
      <c r="O448" t="inlineStr">
        <is>
          <t>Yes</t>
        </is>
      </c>
      <c r="P448" s="9" t="inlineStr">
        <is>
          <t>http://mifflinmemorialfund.org/</t>
        </is>
      </c>
      <c r="Q448" s="9" t="inlineStr">
        <is>
          <t>https://grantcue.com/foundations/george-h-and-jane-a-mifflin-memorial-fund-046384983</t>
        </is>
      </c>
    </row>
    <row r="449">
      <c r="A449">
        <f>IF($E449=$E448,$A448+1,1)</f>
        <v/>
      </c>
      <c r="B449" t="inlineStr">
        <is>
          <t>THE HIGH POINTE FOUNDATION</t>
        </is>
      </c>
      <c r="C449" t="inlineStr">
        <is>
          <t>04-6880299</t>
        </is>
      </c>
      <c r="D449" t="inlineStr">
        <is>
          <t>Massachusetts</t>
        </is>
      </c>
      <c r="E449" t="inlineStr">
        <is>
          <t>MA</t>
        </is>
      </c>
      <c r="F449" t="n">
        <v>2025</v>
      </c>
      <c r="G449" t="n">
        <v>2</v>
      </c>
      <c r="H449" s="13" t="n">
        <v>3405499</v>
      </c>
      <c r="I449" s="12" t="n">
        <v>86</v>
      </c>
      <c r="J449" s="13" t="n">
        <v>15000</v>
      </c>
      <c r="K449" s="13">
        <f>IFERROR($H449/$I449,"")</f>
        <v/>
      </c>
      <c r="L449" s="13" t="n">
        <v>300607</v>
      </c>
      <c r="M449" t="inlineStr">
        <is>
          <t>RI, NY, NH</t>
        </is>
      </c>
      <c r="N449" t="inlineStr">
        <is>
          <t>Yes</t>
        </is>
      </c>
      <c r="O449" t="inlineStr">
        <is>
          <t>Not stated</t>
        </is>
      </c>
      <c r="Q449" s="9" t="inlineStr">
        <is>
          <t>https://grantcue.com/foundations/the-high-pointe-foundation-046880299</t>
        </is>
      </c>
    </row>
    <row r="450">
      <c r="A450">
        <f>IF($E450=$E449,$A449+1,1)</f>
        <v/>
      </c>
      <c r="B450" t="inlineStr">
        <is>
          <t>BACCA FOUNDATION</t>
        </is>
      </c>
      <c r="C450" t="inlineStr">
        <is>
          <t>38-6981808</t>
        </is>
      </c>
      <c r="D450" t="inlineStr">
        <is>
          <t>Massachusetts</t>
        </is>
      </c>
      <c r="E450" t="inlineStr">
        <is>
          <t>MA</t>
        </is>
      </c>
      <c r="F450" t="n">
        <v>2025</v>
      </c>
      <c r="G450" t="n">
        <v>2</v>
      </c>
      <c r="H450" s="13" t="n">
        <v>3356025</v>
      </c>
      <c r="I450" s="12" t="n">
        <v>23</v>
      </c>
      <c r="J450" s="13" t="n">
        <v>50000</v>
      </c>
      <c r="K450" s="13">
        <f>IFERROR($H450/$I450,"")</f>
        <v/>
      </c>
      <c r="L450" s="13" t="n">
        <v>1000000</v>
      </c>
      <c r="M450" t="inlineStr">
        <is>
          <t>CO, VA, NC</t>
        </is>
      </c>
      <c r="N450" t="inlineStr">
        <is>
          <t>No</t>
        </is>
      </c>
      <c r="O450" t="inlineStr">
        <is>
          <t>Not stated</t>
        </is>
      </c>
      <c r="Q450" s="9" t="inlineStr">
        <is>
          <t>https://grantcue.com/foundations/bacca-foundation-386981808</t>
        </is>
      </c>
    </row>
    <row r="451">
      <c r="A451">
        <f>IF($E451=$E450,$A450+1,1)</f>
        <v/>
      </c>
      <c r="B451" t="inlineStr">
        <is>
          <t>New Horizon Foundation</t>
        </is>
      </c>
      <c r="C451" t="inlineStr">
        <is>
          <t>36-3406294</t>
        </is>
      </c>
      <c r="D451" t="inlineStr">
        <is>
          <t>Massachusetts</t>
        </is>
      </c>
      <c r="E451" t="inlineStr">
        <is>
          <t>MA</t>
        </is>
      </c>
      <c r="F451" t="n">
        <v>2024</v>
      </c>
      <c r="G451" t="n">
        <v>2</v>
      </c>
      <c r="H451" s="13" t="n">
        <v>3353667</v>
      </c>
      <c r="I451" s="12" t="n">
        <v>128</v>
      </c>
      <c r="J451" s="13" t="n">
        <v>3250</v>
      </c>
      <c r="K451" s="13">
        <f>IFERROR($H451/$I451,"")</f>
        <v/>
      </c>
      <c r="L451" s="13" t="n">
        <v>2239287</v>
      </c>
      <c r="M451" t="inlineStr">
        <is>
          <t>IL, CA, NY</t>
        </is>
      </c>
      <c r="N451" t="inlineStr">
        <is>
          <t>No</t>
        </is>
      </c>
      <c r="O451" t="inlineStr">
        <is>
          <t>Not stated</t>
        </is>
      </c>
      <c r="Q451" s="9" t="inlineStr">
        <is>
          <t>https://grantcue.com/foundations/new-horizon-foundation-363406294</t>
        </is>
      </c>
    </row>
    <row r="452">
      <c r="A452">
        <f>IF($E452=$E451,$A451+1,1)</f>
        <v/>
      </c>
      <c r="B452" t="inlineStr">
        <is>
          <t>THE 1434 FOUNDATION INC</t>
        </is>
      </c>
      <c r="C452" t="inlineStr">
        <is>
          <t>47-2480352</t>
        </is>
      </c>
      <c r="D452" t="inlineStr">
        <is>
          <t>Massachusetts</t>
        </is>
      </c>
      <c r="E452" t="inlineStr">
        <is>
          <t>MA</t>
        </is>
      </c>
      <c r="F452" t="n">
        <v>2024</v>
      </c>
      <c r="G452" t="n">
        <v>1</v>
      </c>
      <c r="H452" s="13" t="n">
        <v>3342089</v>
      </c>
      <c r="I452" s="12" t="n">
        <v>65</v>
      </c>
      <c r="J452" s="13" t="n">
        <v>40000</v>
      </c>
      <c r="K452" s="13">
        <f>IFERROR($H452/$I452,"")</f>
        <v/>
      </c>
      <c r="L452" s="13" t="n">
        <v>639000</v>
      </c>
      <c r="M452" t="inlineStr">
        <is>
          <t>NY, NH, NJ</t>
        </is>
      </c>
      <c r="N452" t="inlineStr">
        <is>
          <t>No</t>
        </is>
      </c>
      <c r="O452" t="inlineStr">
        <is>
          <t>Not stated</t>
        </is>
      </c>
      <c r="Q452" s="9" t="inlineStr">
        <is>
          <t>https://grantcue.com/foundations/the-1434-foundation-inc-472480352</t>
        </is>
      </c>
    </row>
    <row r="453">
      <c r="A453">
        <f>IF($E453=$E452,$A452+1,1)</f>
        <v/>
      </c>
      <c r="B453" t="inlineStr">
        <is>
          <t>THE FLETCHER FOUNDATION</t>
        </is>
      </c>
      <c r="C453" t="inlineStr">
        <is>
          <t>04-6470890</t>
        </is>
      </c>
      <c r="D453" t="inlineStr">
        <is>
          <t>Massachusetts</t>
        </is>
      </c>
      <c r="E453" t="inlineStr">
        <is>
          <t>MA</t>
        </is>
      </c>
      <c r="F453" t="n">
        <v>2024</v>
      </c>
      <c r="G453" t="n">
        <v>1</v>
      </c>
      <c r="H453" s="13" t="n">
        <v>3304500</v>
      </c>
      <c r="I453" s="12" t="n">
        <v>66</v>
      </c>
      <c r="J453" s="13" t="n">
        <v>10500</v>
      </c>
      <c r="K453" s="13">
        <f>IFERROR($H453/$I453,"")</f>
        <v/>
      </c>
      <c r="L453" s="13" t="n">
        <v>500000</v>
      </c>
      <c r="M453" t="inlineStr">
        <is>
          <t>CA, ME</t>
        </is>
      </c>
      <c r="N453" t="inlineStr">
        <is>
          <t>Yes</t>
        </is>
      </c>
      <c r="O453" t="inlineStr">
        <is>
          <t>Yes</t>
        </is>
      </c>
      <c r="Q453" s="9" t="inlineStr">
        <is>
          <t>https://grantcue.com/foundations/the-fletcher-foundation-046470890</t>
        </is>
      </c>
    </row>
    <row r="454">
      <c r="A454">
        <f>IF($E454=$E453,$A453+1,1)</f>
        <v/>
      </c>
      <c r="B454" t="inlineStr">
        <is>
          <t>GILSON FAMILY FOUNDATION INC</t>
        </is>
      </c>
      <c r="C454" t="inlineStr">
        <is>
          <t>27-4379483</t>
        </is>
      </c>
      <c r="D454" t="inlineStr">
        <is>
          <t>Massachusetts</t>
        </is>
      </c>
      <c r="E454" t="inlineStr">
        <is>
          <t>MA</t>
        </is>
      </c>
      <c r="F454" t="n">
        <v>2025</v>
      </c>
      <c r="G454" t="n">
        <v>2</v>
      </c>
      <c r="H454" s="13" t="n">
        <v>3298269</v>
      </c>
      <c r="I454" s="12" t="n">
        <v>133</v>
      </c>
      <c r="J454" s="13" t="n">
        <v>15500</v>
      </c>
      <c r="K454" s="13">
        <f>IFERROR($H454/$I454,"")</f>
        <v/>
      </c>
      <c r="L454" s="13" t="n">
        <v>150220</v>
      </c>
      <c r="M454" t="inlineStr">
        <is>
          <t>CO, DC, NH</t>
        </is>
      </c>
      <c r="N454" t="inlineStr">
        <is>
          <t>No</t>
        </is>
      </c>
      <c r="O454" t="inlineStr">
        <is>
          <t>Not stated</t>
        </is>
      </c>
      <c r="Q454" s="9" t="inlineStr">
        <is>
          <t>https://grantcue.com/foundations/gilson-family-foundation-inc-274379483</t>
        </is>
      </c>
    </row>
    <row r="455">
      <c r="A455">
        <f>IF($E455=$E454,$A454+1,1)</f>
        <v/>
      </c>
      <c r="B455" t="inlineStr">
        <is>
          <t>HENRY P KENDALL FOUNDATION</t>
        </is>
      </c>
      <c r="C455" t="inlineStr">
        <is>
          <t>04-6029103</t>
        </is>
      </c>
      <c r="D455" t="inlineStr">
        <is>
          <t>Massachusetts</t>
        </is>
      </c>
      <c r="E455" t="inlineStr">
        <is>
          <t>MA</t>
        </is>
      </c>
      <c r="F455" t="n">
        <v>2024</v>
      </c>
      <c r="G455" t="n">
        <v>1</v>
      </c>
      <c r="H455" s="13" t="n">
        <v>3279854</v>
      </c>
      <c r="I455" s="12" t="n">
        <v>39</v>
      </c>
      <c r="J455" s="13" t="n">
        <v>50000</v>
      </c>
      <c r="K455" s="13">
        <f>IFERROR($H455/$I455,"")</f>
        <v/>
      </c>
      <c r="L455" s="13" t="n">
        <v>500000</v>
      </c>
      <c r="M455" t="inlineStr">
        <is>
          <t>VT, ME, RI</t>
        </is>
      </c>
      <c r="N455" t="inlineStr">
        <is>
          <t>No</t>
        </is>
      </c>
      <c r="O455" t="inlineStr">
        <is>
          <t>Not stated</t>
        </is>
      </c>
      <c r="Q455" s="9" t="inlineStr">
        <is>
          <t>https://grantcue.com/foundations/henry-p-kendall-foundation-046029103</t>
        </is>
      </c>
    </row>
    <row r="456">
      <c r="A456">
        <f>IF($E456=$E455,$A455+1,1)</f>
        <v/>
      </c>
      <c r="B456" t="inlineStr">
        <is>
          <t>THE RIST FAMILY FOUNDATION</t>
        </is>
      </c>
      <c r="C456" t="inlineStr">
        <is>
          <t>83-2037794</t>
        </is>
      </c>
      <c r="D456" t="inlineStr">
        <is>
          <t>Massachusetts</t>
        </is>
      </c>
      <c r="E456" t="inlineStr">
        <is>
          <t>MA</t>
        </is>
      </c>
      <c r="F456" t="n">
        <v>2024</v>
      </c>
      <c r="G456" t="n">
        <v>2</v>
      </c>
      <c r="H456" s="13" t="n">
        <v>3253519</v>
      </c>
      <c r="I456" s="12" t="n">
        <v>26</v>
      </c>
      <c r="J456" s="13" t="n">
        <v>10000</v>
      </c>
      <c r="K456" s="13">
        <f>IFERROR($H456/$I456,"")</f>
        <v/>
      </c>
      <c r="L456" s="13" t="n">
        <v>970000</v>
      </c>
      <c r="M456" t="inlineStr">
        <is>
          <t>FL, CO, UT</t>
        </is>
      </c>
      <c r="N456" t="inlineStr">
        <is>
          <t>No</t>
        </is>
      </c>
      <c r="O456" t="inlineStr">
        <is>
          <t>Not stated</t>
        </is>
      </c>
      <c r="Q456" s="9" t="inlineStr">
        <is>
          <t>https://grantcue.com/foundations/the-rist-family-foundation-c-o-brian-rist-832037794</t>
        </is>
      </c>
    </row>
    <row r="457">
      <c r="A457">
        <f>IF($E457=$E456,$A456+1,1)</f>
        <v/>
      </c>
      <c r="B457" t="inlineStr">
        <is>
          <t>TAO JONES CHARITABLE FOUNDATION INC</t>
        </is>
      </c>
      <c r="C457" t="inlineStr">
        <is>
          <t>46-4160093</t>
        </is>
      </c>
      <c r="D457" t="inlineStr">
        <is>
          <t>Massachusetts</t>
        </is>
      </c>
      <c r="E457" t="inlineStr">
        <is>
          <t>MA</t>
        </is>
      </c>
      <c r="F457" t="n">
        <v>2024</v>
      </c>
      <c r="G457" t="n">
        <v>1</v>
      </c>
      <c r="H457" s="13" t="n">
        <v>3241200</v>
      </c>
      <c r="I457" s="12" t="n">
        <v>54</v>
      </c>
      <c r="J457" s="13" t="n">
        <v>10000</v>
      </c>
      <c r="K457" s="13">
        <f>IFERROR($H457/$I457,"")</f>
        <v/>
      </c>
      <c r="L457" s="13" t="n">
        <v>1400000</v>
      </c>
      <c r="M457" t="inlineStr">
        <is>
          <t>FL, NY, DC</t>
        </is>
      </c>
      <c r="N457" t="inlineStr">
        <is>
          <t>No</t>
        </is>
      </c>
      <c r="O457" t="inlineStr">
        <is>
          <t>Not stated</t>
        </is>
      </c>
      <c r="Q457" s="9" t="inlineStr">
        <is>
          <t>https://grantcue.com/foundations/tao-jones-charitable-foundation-inc-464160093</t>
        </is>
      </c>
    </row>
    <row r="458">
      <c r="A458">
        <f>IF($E458=$E457,$A457+1,1)</f>
        <v/>
      </c>
      <c r="B458" t="inlineStr">
        <is>
          <t>MERCK FAMILY FUND</t>
        </is>
      </c>
      <c r="C458" t="inlineStr">
        <is>
          <t>22-6063382</t>
        </is>
      </c>
      <c r="D458" t="inlineStr">
        <is>
          <t>Massachusetts</t>
        </is>
      </c>
      <c r="E458" t="inlineStr">
        <is>
          <t>MA</t>
        </is>
      </c>
      <c r="F458" t="n">
        <v>2024</v>
      </c>
      <c r="G458" t="n">
        <v>1</v>
      </c>
      <c r="H458" s="13" t="n">
        <v>3204836</v>
      </c>
      <c r="I458" s="12" t="n">
        <v>87</v>
      </c>
      <c r="J458" s="13" t="n">
        <v>35000</v>
      </c>
      <c r="K458" s="13">
        <f>IFERROR($H458/$I458,"")</f>
        <v/>
      </c>
      <c r="L458" s="13" t="n">
        <v>130000</v>
      </c>
      <c r="M458" t="inlineStr">
        <is>
          <t>PA, NY, NC</t>
        </is>
      </c>
      <c r="N458" t="inlineStr">
        <is>
          <t>Yes</t>
        </is>
      </c>
      <c r="O458" t="inlineStr">
        <is>
          <t>Yes</t>
        </is>
      </c>
      <c r="Q458" s="9" t="inlineStr">
        <is>
          <t>https://grantcue.com/foundations/merck-family-fund-226063382</t>
        </is>
      </c>
    </row>
    <row r="459">
      <c r="A459">
        <f>IF($E459=$E458,$A458+1,1)</f>
        <v/>
      </c>
      <c r="B459" t="inlineStr">
        <is>
          <t>ZACHARY AND LINDSEY GUND FOUNDATION</t>
        </is>
      </c>
      <c r="C459" t="inlineStr">
        <is>
          <t>01-0752786</t>
        </is>
      </c>
      <c r="D459" t="inlineStr">
        <is>
          <t>Massachusetts</t>
        </is>
      </c>
      <c r="E459" t="inlineStr">
        <is>
          <t>MA</t>
        </is>
      </c>
      <c r="F459" t="n">
        <v>2025</v>
      </c>
      <c r="G459" t="n">
        <v>2</v>
      </c>
      <c r="H459" s="13" t="n">
        <v>3203150</v>
      </c>
      <c r="I459" s="12" t="n">
        <v>70</v>
      </c>
      <c r="J459" s="13" t="n">
        <v>3600</v>
      </c>
      <c r="K459" s="13">
        <f>IFERROR($H459/$I459,"")</f>
        <v/>
      </c>
      <c r="L459" s="13" t="n">
        <v>750000</v>
      </c>
      <c r="M459" t="inlineStr">
        <is>
          <t>VT, IL, WI</t>
        </is>
      </c>
      <c r="N459" t="inlineStr">
        <is>
          <t>No</t>
        </is>
      </c>
      <c r="O459" t="inlineStr">
        <is>
          <t>Not stated</t>
        </is>
      </c>
      <c r="Q459" s="9" t="inlineStr">
        <is>
          <t>https://grantcue.com/foundations/zachary-and-lindsey-gund-foundation-010752786</t>
        </is>
      </c>
    </row>
    <row r="460">
      <c r="A460">
        <f>IF($E460=$E459,$A459+1,1)</f>
        <v/>
      </c>
      <c r="B460" t="inlineStr">
        <is>
          <t>SPERLING FAMILY CHARITABLE FOUNDATION</t>
        </is>
      </c>
      <c r="C460" t="inlineStr">
        <is>
          <t>04-6948423</t>
        </is>
      </c>
      <c r="D460" t="inlineStr">
        <is>
          <t>Massachusetts</t>
        </is>
      </c>
      <c r="E460" t="inlineStr">
        <is>
          <t>MA</t>
        </is>
      </c>
      <c r="F460" t="n">
        <v>2024</v>
      </c>
      <c r="G460" t="n">
        <v>2</v>
      </c>
      <c r="H460" s="13" t="n">
        <v>3200400</v>
      </c>
      <c r="I460" s="12" t="n">
        <v>23</v>
      </c>
      <c r="J460" s="13" t="n">
        <v>72000</v>
      </c>
      <c r="K460" s="13">
        <f>IFERROR($H460/$I460,"")</f>
        <v/>
      </c>
      <c r="L460" s="13" t="n">
        <v>1000000</v>
      </c>
      <c r="M460" t="inlineStr">
        <is>
          <t>DC, PR, CA</t>
        </is>
      </c>
      <c r="N460" t="inlineStr">
        <is>
          <t>No</t>
        </is>
      </c>
      <c r="O460" t="inlineStr">
        <is>
          <t>Not stated</t>
        </is>
      </c>
      <c r="Q460" s="9" t="inlineStr">
        <is>
          <t>https://grantcue.com/foundations/sperling-family-charitable-foundation-046948423</t>
        </is>
      </c>
    </row>
    <row r="461">
      <c r="A461">
        <f>IF($E461=$E460,$A460+1,1)</f>
        <v/>
      </c>
      <c r="B461" t="inlineStr">
        <is>
          <t>ELIZABETH B MCGRAW FOUNDATION INC</t>
        </is>
      </c>
      <c r="C461" t="inlineStr">
        <is>
          <t>13-3591829</t>
        </is>
      </c>
      <c r="D461" t="inlineStr">
        <is>
          <t>Massachusetts</t>
        </is>
      </c>
      <c r="E461" t="inlineStr">
        <is>
          <t>MA</t>
        </is>
      </c>
      <c r="F461" t="n">
        <v>2024</v>
      </c>
      <c r="G461" t="n">
        <v>1</v>
      </c>
      <c r="H461" s="13" t="n">
        <v>3168000</v>
      </c>
      <c r="I461" s="12" t="n">
        <v>28</v>
      </c>
      <c r="J461" s="13" t="n">
        <v>100000</v>
      </c>
      <c r="K461" s="13">
        <f>IFERROR($H461/$I461,"")</f>
        <v/>
      </c>
      <c r="L461" s="13" t="n">
        <v>300000</v>
      </c>
      <c r="M461" t="inlineStr">
        <is>
          <t>WA, OR, NC</t>
        </is>
      </c>
      <c r="N461" t="inlineStr">
        <is>
          <t>No</t>
        </is>
      </c>
      <c r="O461" t="inlineStr">
        <is>
          <t>Not stated</t>
        </is>
      </c>
      <c r="Q461" s="9" t="inlineStr">
        <is>
          <t>https://grantcue.com/foundations/elizabeth-b-mcgraw-foundation-inc-133591829</t>
        </is>
      </c>
    </row>
    <row r="462">
      <c r="A462">
        <f>IF($E462=$E461,$A461+1,1)</f>
        <v/>
      </c>
      <c r="B462" t="inlineStr">
        <is>
          <t>Alchemy Foundation</t>
        </is>
      </c>
      <c r="C462" t="inlineStr">
        <is>
          <t>04-3541830</t>
        </is>
      </c>
      <c r="D462" t="inlineStr">
        <is>
          <t>Massachusetts</t>
        </is>
      </c>
      <c r="E462" t="inlineStr">
        <is>
          <t>MA</t>
        </is>
      </c>
      <c r="F462" t="n">
        <v>2025</v>
      </c>
      <c r="G462" t="n">
        <v>2</v>
      </c>
      <c r="H462" s="13" t="n">
        <v>3167242</v>
      </c>
      <c r="I462" s="12" t="n">
        <v>140</v>
      </c>
      <c r="J462" s="13" t="n">
        <v>1600</v>
      </c>
      <c r="K462" s="13">
        <f>IFERROR($H462/$I462,"")</f>
        <v/>
      </c>
      <c r="L462" s="13" t="n">
        <v>1004633</v>
      </c>
      <c r="M462" t="inlineStr">
        <is>
          <t>NY, CT, DC</t>
        </is>
      </c>
      <c r="N462" t="inlineStr">
        <is>
          <t>No</t>
        </is>
      </c>
      <c r="O462" t="inlineStr">
        <is>
          <t>Not stated</t>
        </is>
      </c>
      <c r="Q462" s="9" t="inlineStr">
        <is>
          <t>https://grantcue.com/foundations/alchemy-foundation-043541830</t>
        </is>
      </c>
    </row>
    <row r="463">
      <c r="A463">
        <f>IF($E463=$E462,$A462+1,1)</f>
        <v/>
      </c>
      <c r="B463" t="inlineStr">
        <is>
          <t>PATTEN FAMILY FOUNDATION</t>
        </is>
      </c>
      <c r="C463" t="inlineStr">
        <is>
          <t>20-2895803</t>
        </is>
      </c>
      <c r="D463" t="inlineStr">
        <is>
          <t>Massachusetts</t>
        </is>
      </c>
      <c r="E463" t="inlineStr">
        <is>
          <t>MA</t>
        </is>
      </c>
      <c r="F463" t="n">
        <v>2024</v>
      </c>
      <c r="G463" t="n">
        <v>2</v>
      </c>
      <c r="H463" s="13" t="n">
        <v>3156000</v>
      </c>
      <c r="I463" s="12" t="n">
        <v>7</v>
      </c>
      <c r="J463" s="13" t="n">
        <v>75500</v>
      </c>
      <c r="K463" s="13">
        <f>IFERROR($H463/$I463,"")</f>
        <v/>
      </c>
      <c r="L463" s="13" t="n">
        <v>2000000</v>
      </c>
      <c r="M463" t="inlineStr">
        <is>
          <t>FL, VA</t>
        </is>
      </c>
      <c r="N463" t="inlineStr">
        <is>
          <t>No</t>
        </is>
      </c>
      <c r="O463" t="inlineStr">
        <is>
          <t>Not stated</t>
        </is>
      </c>
      <c r="Q463" s="9" t="inlineStr">
        <is>
          <t>https://grantcue.com/foundations/patten-family-foundation-202895803</t>
        </is>
      </c>
    </row>
    <row r="464">
      <c r="A464">
        <f>IF($E464=$E463,$A463+1,1)</f>
        <v/>
      </c>
      <c r="B464" t="inlineStr">
        <is>
          <t>JOSEPH E AND ROSEMARIE CORCORAN FAMILY CHARITABLE FOUNDATION</t>
        </is>
      </c>
      <c r="C464" t="inlineStr">
        <is>
          <t>04-3350462</t>
        </is>
      </c>
      <c r="D464" t="inlineStr">
        <is>
          <t>Massachusetts</t>
        </is>
      </c>
      <c r="E464" t="inlineStr">
        <is>
          <t>MA</t>
        </is>
      </c>
      <c r="F464" t="n">
        <v>2025</v>
      </c>
      <c r="G464" t="n">
        <v>2</v>
      </c>
      <c r="H464" s="13" t="n">
        <v>3155000</v>
      </c>
      <c r="I464" s="12" t="n">
        <v>13</v>
      </c>
      <c r="J464" s="13" t="n">
        <v>40000</v>
      </c>
      <c r="K464" s="13">
        <f>IFERROR($H464/$I464,"")</f>
        <v/>
      </c>
      <c r="L464" s="13" t="n">
        <v>1000000</v>
      </c>
      <c r="N464" t="inlineStr">
        <is>
          <t>No</t>
        </is>
      </c>
      <c r="O464" t="inlineStr">
        <is>
          <t>Not stated</t>
        </is>
      </c>
      <c r="Q464" s="9" t="inlineStr">
        <is>
          <t>https://grantcue.com/foundations/joseph-e-and-rosemarie-corcoran-family-charitable-foundation-043350462</t>
        </is>
      </c>
    </row>
    <row r="465">
      <c r="A465">
        <f>IF($E465=$E464,$A464+1,1)</f>
        <v/>
      </c>
      <c r="B465" t="inlineStr">
        <is>
          <t>HIGHLAND PARTNERS CHARITABLE FUND</t>
        </is>
      </c>
      <c r="C465" t="inlineStr">
        <is>
          <t>83-2813823</t>
        </is>
      </c>
      <c r="D465" t="inlineStr">
        <is>
          <t>Massachusetts</t>
        </is>
      </c>
      <c r="E465" t="inlineStr">
        <is>
          <t>MA</t>
        </is>
      </c>
      <c r="F465" t="n">
        <v>2024</v>
      </c>
      <c r="G465" t="n">
        <v>1</v>
      </c>
      <c r="H465" s="13" t="n">
        <v>3137776</v>
      </c>
      <c r="I465" s="12" t="n">
        <v>78</v>
      </c>
      <c r="J465" s="13" t="n">
        <v>25000</v>
      </c>
      <c r="K465" s="13">
        <f>IFERROR($H465/$I465,"")</f>
        <v/>
      </c>
      <c r="L465" s="13" t="n">
        <v>275000</v>
      </c>
      <c r="M465" t="inlineStr">
        <is>
          <t>RI, CA, PA</t>
        </is>
      </c>
      <c r="N465" t="inlineStr">
        <is>
          <t>No</t>
        </is>
      </c>
      <c r="O465" t="inlineStr">
        <is>
          <t>Not stated</t>
        </is>
      </c>
      <c r="Q465" s="9" t="inlineStr">
        <is>
          <t>https://grantcue.com/foundations/highland-partners-charitable-fund-832813823</t>
        </is>
      </c>
    </row>
    <row r="466">
      <c r="A466">
        <f>IF($E466=$E465,$A465+1,1)</f>
        <v/>
      </c>
      <c r="B466" t="inlineStr">
        <is>
          <t>ALICE S AYLING SCHOLARSHIP FOUNDATION</t>
        </is>
      </c>
      <c r="C466" t="inlineStr">
        <is>
          <t>22-2808952</t>
        </is>
      </c>
      <c r="D466" t="inlineStr">
        <is>
          <t>Massachusetts</t>
        </is>
      </c>
      <c r="E466" t="inlineStr">
        <is>
          <t>MA</t>
        </is>
      </c>
      <c r="F466" t="n">
        <v>2025</v>
      </c>
      <c r="G466" t="n">
        <v>2</v>
      </c>
      <c r="H466" s="13" t="n">
        <v>3125000</v>
      </c>
      <c r="I466" s="12" t="n">
        <v>28</v>
      </c>
      <c r="J466" s="13" t="n">
        <v>112000</v>
      </c>
      <c r="K466" s="13">
        <f>IFERROR($H466/$I466,"")</f>
        <v/>
      </c>
      <c r="L466" s="13" t="n">
        <v>135000</v>
      </c>
      <c r="M466" t="inlineStr">
        <is>
          <t>ME, VT, NH</t>
        </is>
      </c>
      <c r="N466" t="inlineStr">
        <is>
          <t>No</t>
        </is>
      </c>
      <c r="O466" t="inlineStr">
        <is>
          <t>Not stated</t>
        </is>
      </c>
      <c r="Q466" s="9" t="inlineStr">
        <is>
          <t>https://grantcue.com/foundations/alice-s-ayling-scholarship-foundation-c-o-gerald-b-o-grady-tyler-and-reynolds-222808952</t>
        </is>
      </c>
    </row>
    <row r="467">
      <c r="A467">
        <f>IF($E467=$E466,$A466+1,1)</f>
        <v/>
      </c>
      <c r="B467" t="inlineStr">
        <is>
          <t>THE JACOBSON FAMILY FOUNDATION</t>
        </is>
      </c>
      <c r="C467" t="inlineStr">
        <is>
          <t>76-0239810</t>
        </is>
      </c>
      <c r="D467" t="inlineStr">
        <is>
          <t>Massachusetts</t>
        </is>
      </c>
      <c r="E467" t="inlineStr">
        <is>
          <t>MA</t>
        </is>
      </c>
      <c r="F467" t="n">
        <v>2024</v>
      </c>
      <c r="G467" t="n">
        <v>1</v>
      </c>
      <c r="H467" s="13" t="n">
        <v>3107381</v>
      </c>
      <c r="I467" s="12" t="n">
        <v>15</v>
      </c>
      <c r="J467" s="13" t="n">
        <v>5000</v>
      </c>
      <c r="K467" s="13">
        <f>IFERROR($H467/$I467,"")</f>
        <v/>
      </c>
      <c r="L467" s="13" t="n">
        <v>2947741</v>
      </c>
      <c r="M467" t="inlineStr">
        <is>
          <t>TX, CA, TN</t>
        </is>
      </c>
      <c r="N467" t="inlineStr">
        <is>
          <t>No</t>
        </is>
      </c>
      <c r="O467" t="inlineStr">
        <is>
          <t>Not stated</t>
        </is>
      </c>
      <c r="Q467" s="9" t="inlineStr">
        <is>
          <t>https://grantcue.com/foundations/the-jacobson-family-foundation-760239810</t>
        </is>
      </c>
    </row>
    <row r="468">
      <c r="A468">
        <f>IF($E468=$E467,$A467+1,1)</f>
        <v/>
      </c>
      <c r="B468" t="inlineStr">
        <is>
          <t>BUSHROD H CAMPBELL &amp; ADAH F HALL CHARITY FUND</t>
        </is>
      </c>
      <c r="C468" t="inlineStr">
        <is>
          <t>04-6013598</t>
        </is>
      </c>
      <c r="D468" t="inlineStr">
        <is>
          <t>Massachusetts</t>
        </is>
      </c>
      <c r="E468" t="inlineStr">
        <is>
          <t>MA</t>
        </is>
      </c>
      <c r="F468" t="n">
        <v>2024</v>
      </c>
      <c r="G468" t="n">
        <v>2</v>
      </c>
      <c r="H468" s="13" t="n">
        <v>3071053</v>
      </c>
      <c r="I468" s="12" t="n">
        <v>378</v>
      </c>
      <c r="J468" s="13" t="n">
        <v>8000</v>
      </c>
      <c r="K468" s="13">
        <f>IFERROR($H468/$I468,"")</f>
        <v/>
      </c>
      <c r="L468" s="13" t="n">
        <v>107033</v>
      </c>
      <c r="M468" t="inlineStr">
        <is>
          <t>VT, CA, NY</t>
        </is>
      </c>
      <c r="N468" t="inlineStr">
        <is>
          <t>No</t>
        </is>
      </c>
      <c r="O468" t="inlineStr">
        <is>
          <t>Not stated</t>
        </is>
      </c>
      <c r="Q468" s="9" t="inlineStr">
        <is>
          <t>https://grantcue.com/foundations/bushrod-h-campbell-and-adah-f-hall-charity-fund-046013598</t>
        </is>
      </c>
    </row>
    <row r="469">
      <c r="A469">
        <f>IF($E469=$E468,$A468+1,1)</f>
        <v/>
      </c>
      <c r="B469" t="inlineStr">
        <is>
          <t>THE DAYMARC FOUNDATION</t>
        </is>
      </c>
      <c r="C469" t="inlineStr">
        <is>
          <t>04-3505417</t>
        </is>
      </c>
      <c r="D469" t="inlineStr">
        <is>
          <t>Massachusetts</t>
        </is>
      </c>
      <c r="E469" t="inlineStr">
        <is>
          <t>MA</t>
        </is>
      </c>
      <c r="F469" t="n">
        <v>2024</v>
      </c>
      <c r="G469" t="n">
        <v>2</v>
      </c>
      <c r="H469" s="13" t="n">
        <v>3063722</v>
      </c>
      <c r="I469" s="12" t="n">
        <v>60</v>
      </c>
      <c r="J469" s="13" t="n">
        <v>30000</v>
      </c>
      <c r="K469" s="13">
        <f>IFERROR($H469/$I469,"")</f>
        <v/>
      </c>
      <c r="L469" s="13" t="n">
        <v>325100</v>
      </c>
      <c r="M469" t="inlineStr">
        <is>
          <t>IL, DC, RI</t>
        </is>
      </c>
      <c r="N469" t="inlineStr">
        <is>
          <t>Yes</t>
        </is>
      </c>
      <c r="O469" t="inlineStr">
        <is>
          <t>Yes</t>
        </is>
      </c>
      <c r="Q469" s="9" t="inlineStr">
        <is>
          <t>https://grantcue.com/foundations/the-daymarc-foundation-043505417</t>
        </is>
      </c>
    </row>
    <row r="470">
      <c r="A470">
        <f>IF($E470=$E469,$A469+1,1)</f>
        <v/>
      </c>
      <c r="B470" t="inlineStr">
        <is>
          <t>THE ORCHARD FOUNDATION</t>
        </is>
      </c>
      <c r="C470" t="inlineStr">
        <is>
          <t>04-6660214</t>
        </is>
      </c>
      <c r="D470" t="inlineStr">
        <is>
          <t>Massachusetts</t>
        </is>
      </c>
      <c r="E470" t="inlineStr">
        <is>
          <t>MA</t>
        </is>
      </c>
      <c r="F470" t="n">
        <v>2025</v>
      </c>
      <c r="G470" t="n">
        <v>2</v>
      </c>
      <c r="H470" s="13" t="n">
        <v>3057212</v>
      </c>
      <c r="I470" s="12" t="n">
        <v>168</v>
      </c>
      <c r="J470" s="13" t="n">
        <v>5000</v>
      </c>
      <c r="K470" s="13">
        <f>IFERROR($H470/$I470,"")</f>
        <v/>
      </c>
      <c r="L470" s="13" t="n">
        <v>200000</v>
      </c>
      <c r="M470" t="inlineStr">
        <is>
          <t>NH, NY, CA</t>
        </is>
      </c>
      <c r="N470" t="inlineStr">
        <is>
          <t>No</t>
        </is>
      </c>
      <c r="O470" t="inlineStr">
        <is>
          <t>Not stated</t>
        </is>
      </c>
      <c r="Q470" s="9" t="inlineStr">
        <is>
          <t>https://grantcue.com/foundations/the-orchard-foundation-c-o-heidi-lehner-corient-private-wealth-046660214</t>
        </is>
      </c>
    </row>
    <row r="471">
      <c r="A471">
        <f>IF($E471=$E470,$A470+1,1)</f>
        <v/>
      </c>
      <c r="B471" t="inlineStr">
        <is>
          <t>ROSALYN AND RICHARD SLIFKA CHARITABLE TRUST</t>
        </is>
      </c>
      <c r="C471" t="inlineStr">
        <is>
          <t>04-6560021</t>
        </is>
      </c>
      <c r="D471" t="inlineStr">
        <is>
          <t>Massachusetts</t>
        </is>
      </c>
      <c r="E471" t="inlineStr">
        <is>
          <t>MA</t>
        </is>
      </c>
      <c r="F471" t="n">
        <v>2024</v>
      </c>
      <c r="G471" t="n">
        <v>1</v>
      </c>
      <c r="H471" s="13" t="n">
        <v>3053000</v>
      </c>
      <c r="I471" s="12" t="n">
        <v>38</v>
      </c>
      <c r="J471" s="13" t="n">
        <v>50000</v>
      </c>
      <c r="K471" s="13">
        <f>IFERROR($H471/$I471,"")</f>
        <v/>
      </c>
      <c r="L471" s="13" t="n">
        <v>350000</v>
      </c>
      <c r="M471" t="inlineStr">
        <is>
          <t>NY, NJ, MI</t>
        </is>
      </c>
      <c r="N471" t="inlineStr">
        <is>
          <t>No</t>
        </is>
      </c>
      <c r="O471" t="inlineStr">
        <is>
          <t>Not stated</t>
        </is>
      </c>
      <c r="Q471" s="9" t="inlineStr">
        <is>
          <t>https://grantcue.com/foundations/rosalyn-and-richard-slifka-charitable-trust-046560021</t>
        </is>
      </c>
    </row>
    <row r="472">
      <c r="A472">
        <f>IF($E472=$E471,$A471+1,1)</f>
        <v/>
      </c>
      <c r="B472" t="inlineStr">
        <is>
          <t>The Pasculano Foundation</t>
        </is>
      </c>
      <c r="C472" t="inlineStr">
        <is>
          <t>20-8037834</t>
        </is>
      </c>
      <c r="D472" t="inlineStr">
        <is>
          <t>Massachusetts</t>
        </is>
      </c>
      <c r="E472" t="inlineStr">
        <is>
          <t>MA</t>
        </is>
      </c>
      <c r="F472" t="n">
        <v>2024</v>
      </c>
      <c r="G472" t="n">
        <v>1</v>
      </c>
      <c r="H472" s="13" t="n">
        <v>3045000</v>
      </c>
      <c r="I472" s="12" t="n">
        <v>21</v>
      </c>
      <c r="J472" s="13" t="n">
        <v>100000</v>
      </c>
      <c r="K472" s="13">
        <f>IFERROR($H472/$I472,"")</f>
        <v/>
      </c>
      <c r="L472" s="13" t="n">
        <v>400000</v>
      </c>
      <c r="M472" t="inlineStr">
        <is>
          <t>NY, ME, CT</t>
        </is>
      </c>
      <c r="N472" t="inlineStr">
        <is>
          <t>No</t>
        </is>
      </c>
      <c r="O472" t="inlineStr">
        <is>
          <t>Not stated</t>
        </is>
      </c>
      <c r="Q472" s="9" t="inlineStr">
        <is>
          <t>https://grantcue.com/foundations/the-pasculano-foundation-208037834</t>
        </is>
      </c>
    </row>
    <row r="473">
      <c r="A473">
        <f>IF($E473=$E472,$A472+1,1)</f>
        <v/>
      </c>
      <c r="B473" t="inlineStr">
        <is>
          <t>R &amp; D IMPACT FOUNDATION</t>
        </is>
      </c>
      <c r="C473" t="inlineStr">
        <is>
          <t>86-3694650</t>
        </is>
      </c>
      <c r="D473" t="inlineStr">
        <is>
          <t>Massachusetts</t>
        </is>
      </c>
      <c r="E473" t="inlineStr">
        <is>
          <t>MA</t>
        </is>
      </c>
      <c r="F473" t="n">
        <v>2024</v>
      </c>
      <c r="G473" t="n">
        <v>4</v>
      </c>
      <c r="H473" s="13" t="n">
        <v>3023800</v>
      </c>
      <c r="I473" s="12" t="n">
        <v>33</v>
      </c>
      <c r="J473" s="13" t="n">
        <v>10000</v>
      </c>
      <c r="K473" s="13">
        <f>IFERROR($H473/$I473,"")</f>
        <v/>
      </c>
      <c r="L473" s="13" t="n">
        <v>690000</v>
      </c>
      <c r="M473" t="inlineStr">
        <is>
          <t>VA, PA, CA</t>
        </is>
      </c>
      <c r="N473" t="inlineStr">
        <is>
          <t>No</t>
        </is>
      </c>
      <c r="O473" t="inlineStr">
        <is>
          <t>Not stated</t>
        </is>
      </c>
      <c r="Q473" s="9" t="inlineStr">
        <is>
          <t>https://grantcue.com/foundations/r-and-d-impact-foundation-863694650</t>
        </is>
      </c>
    </row>
    <row r="474">
      <c r="A474">
        <f>IF($E474=$E473,$A473+1,1)</f>
        <v/>
      </c>
      <c r="B474" t="inlineStr">
        <is>
          <t>GOULDER FAMILY FOUNDATION</t>
        </is>
      </c>
      <c r="C474" t="inlineStr">
        <is>
          <t>02-0268498</t>
        </is>
      </c>
      <c r="D474" t="inlineStr">
        <is>
          <t>Massachusetts</t>
        </is>
      </c>
      <c r="E474" t="inlineStr">
        <is>
          <t>MA</t>
        </is>
      </c>
      <c r="F474" t="n">
        <v>2024</v>
      </c>
      <c r="G474" t="n">
        <v>1</v>
      </c>
      <c r="H474" s="13" t="n">
        <v>3020000</v>
      </c>
      <c r="I474" s="12" t="n">
        <v>54</v>
      </c>
      <c r="J474" s="13" t="n">
        <v>22500</v>
      </c>
      <c r="K474" s="13">
        <f>IFERROR($H474/$I474,"")</f>
        <v/>
      </c>
      <c r="L474" s="13" t="n">
        <v>1600000</v>
      </c>
      <c r="M474" t="inlineStr">
        <is>
          <t>OR, SC, NY</t>
        </is>
      </c>
      <c r="N474" t="inlineStr">
        <is>
          <t>Yes</t>
        </is>
      </c>
      <c r="O474" t="inlineStr">
        <is>
          <t>Yes</t>
        </is>
      </c>
      <c r="Q474" s="9" t="inlineStr">
        <is>
          <t>https://grantcue.com/foundations/goulder-family-foundation-020268498</t>
        </is>
      </c>
    </row>
    <row r="475">
      <c r="A475">
        <f>IF($E475=$E474,$A474+1,1)</f>
        <v/>
      </c>
      <c r="B475" t="inlineStr">
        <is>
          <t>THE BUTLER FOUNDATION</t>
        </is>
      </c>
      <c r="C475" t="inlineStr">
        <is>
          <t>22-2701588</t>
        </is>
      </c>
      <c r="D475" t="inlineStr">
        <is>
          <t>Massachusetts</t>
        </is>
      </c>
      <c r="E475" t="inlineStr">
        <is>
          <t>MA</t>
        </is>
      </c>
      <c r="F475" t="n">
        <v>2025</v>
      </c>
      <c r="G475" t="n">
        <v>2</v>
      </c>
      <c r="H475" s="13" t="n">
        <v>3015839</v>
      </c>
      <c r="I475" s="12" t="n">
        <v>21</v>
      </c>
      <c r="J475" s="13" t="n">
        <v>50000</v>
      </c>
      <c r="K475" s="13">
        <f>IFERROR($H475/$I475,"")</f>
        <v/>
      </c>
      <c r="L475" s="13" t="n">
        <v>1667000</v>
      </c>
      <c r="M475" t="inlineStr">
        <is>
          <t>MD, WA, VT</t>
        </is>
      </c>
      <c r="N475" t="inlineStr">
        <is>
          <t>Yes</t>
        </is>
      </c>
      <c r="O475" t="inlineStr">
        <is>
          <t>Yes</t>
        </is>
      </c>
      <c r="Q475" s="9" t="inlineStr">
        <is>
          <t>https://grantcue.com/foundations/the-butler-foundation-c-o-cynthia-wentworth-exec-dir-222701588</t>
        </is>
      </c>
    </row>
    <row r="476">
      <c r="A476">
        <f>IF($E476=$E475,$A475+1,1)</f>
        <v/>
      </c>
      <c r="B476" t="inlineStr">
        <is>
          <t>Grimshaw-Gudewicz Charitable Foundation</t>
        </is>
      </c>
      <c r="C476" t="inlineStr">
        <is>
          <t>04-6778721</t>
        </is>
      </c>
      <c r="D476" t="inlineStr">
        <is>
          <t>Massachusetts</t>
        </is>
      </c>
      <c r="E476" t="inlineStr">
        <is>
          <t>MA</t>
        </is>
      </c>
      <c r="F476" t="n">
        <v>2025</v>
      </c>
      <c r="G476" t="n">
        <v>2</v>
      </c>
      <c r="H476" s="13" t="n">
        <v>3000000</v>
      </c>
      <c r="I476" s="12" t="n">
        <v>170</v>
      </c>
      <c r="J476" s="13" t="n">
        <v>5000</v>
      </c>
      <c r="K476" s="13">
        <f>IFERROR($H476/$I476,"")</f>
        <v/>
      </c>
      <c r="L476" s="13" t="n">
        <v>150000</v>
      </c>
      <c r="M476" t="inlineStr">
        <is>
          <t>NH, RI, NJ</t>
        </is>
      </c>
      <c r="N476" t="inlineStr">
        <is>
          <t>Yes</t>
        </is>
      </c>
      <c r="O476" t="inlineStr">
        <is>
          <t>Not stated</t>
        </is>
      </c>
      <c r="Q476" s="9" t="inlineStr">
        <is>
          <t>https://grantcue.com/foundations/grimshaw-gudewicz-charitable-foundation-a-shabshelowitz-co-trustee-046778721</t>
        </is>
      </c>
    </row>
    <row r="477">
      <c r="A477">
        <f>IF($E477=$E476,$A476+1,1)</f>
        <v/>
      </c>
      <c r="B477" t="inlineStr">
        <is>
          <t>PETER AND ANNA KOLCHINSKY FOUNDATION</t>
        </is>
      </c>
      <c r="C477" t="inlineStr">
        <is>
          <t>85-4079895</t>
        </is>
      </c>
      <c r="D477" t="inlineStr">
        <is>
          <t>Massachusetts</t>
        </is>
      </c>
      <c r="E477" t="inlineStr">
        <is>
          <t>MA</t>
        </is>
      </c>
      <c r="F477" t="n">
        <v>2024</v>
      </c>
      <c r="G477" t="n">
        <v>1</v>
      </c>
      <c r="H477" s="13" t="n">
        <v>3000000</v>
      </c>
      <c r="I477" s="12" t="n">
        <v>12</v>
      </c>
      <c r="J477" s="13" t="n">
        <v>75000</v>
      </c>
      <c r="K477" s="13">
        <f>IFERROR($H477/$I477,"")</f>
        <v/>
      </c>
      <c r="L477" s="13" t="n">
        <v>1000000</v>
      </c>
      <c r="M477" t="inlineStr">
        <is>
          <t>CA, FL, NY</t>
        </is>
      </c>
      <c r="N477" t="inlineStr">
        <is>
          <t>No</t>
        </is>
      </c>
      <c r="O477" t="inlineStr">
        <is>
          <t>Not stated</t>
        </is>
      </c>
      <c r="Q477" s="9" t="inlineStr">
        <is>
          <t>https://grantcue.com/foundations/peter-and-anna-kolchinsky-foundation-854079895</t>
        </is>
      </c>
    </row>
    <row r="478">
      <c r="A478">
        <f>IF($E478=$E477,$A477+1,1)</f>
        <v/>
      </c>
      <c r="B478" t="inlineStr">
        <is>
          <t>The Swartz Foundation</t>
        </is>
      </c>
      <c r="C478" t="inlineStr">
        <is>
          <t>11-6447242</t>
        </is>
      </c>
      <c r="D478" t="inlineStr">
        <is>
          <t>Massachusetts</t>
        </is>
      </c>
      <c r="E478" t="inlineStr">
        <is>
          <t>MA</t>
        </is>
      </c>
      <c r="F478" t="n">
        <v>2024</v>
      </c>
      <c r="G478" t="n">
        <v>2</v>
      </c>
      <c r="H478" s="13" t="n">
        <v>2996980</v>
      </c>
      <c r="I478" s="12" t="n">
        <v>25</v>
      </c>
      <c r="J478" s="13" t="n">
        <v>112000</v>
      </c>
      <c r="K478" s="13">
        <f>IFERROR($H478/$I478,"")</f>
        <v/>
      </c>
      <c r="L478" s="13" t="n">
        <v>360000</v>
      </c>
      <c r="M478" t="inlineStr">
        <is>
          <t>NY, CA, IN</t>
        </is>
      </c>
      <c r="N478" t="inlineStr">
        <is>
          <t>No</t>
        </is>
      </c>
      <c r="O478" t="inlineStr">
        <is>
          <t>Not stated</t>
        </is>
      </c>
      <c r="Q478" s="9" t="inlineStr">
        <is>
          <t>https://grantcue.com/foundations/the-swartz-foundation-116447242</t>
        </is>
      </c>
    </row>
    <row r="479">
      <c r="A479">
        <f>IF($E479=$E478,$A478+1,1)</f>
        <v/>
      </c>
      <c r="B479" t="inlineStr">
        <is>
          <t>THE WEEZIE FOUNDATION XXXXX0005</t>
        </is>
      </c>
      <c r="C479" t="inlineStr">
        <is>
          <t>13-6090903</t>
        </is>
      </c>
      <c r="D479" t="inlineStr">
        <is>
          <t>Massachusetts</t>
        </is>
      </c>
      <c r="E479" t="inlineStr">
        <is>
          <t>MA</t>
        </is>
      </c>
      <c r="F479" t="n">
        <v>2025</v>
      </c>
      <c r="G479" t="n">
        <v>2</v>
      </c>
      <c r="H479" s="13" t="n">
        <v>2988900</v>
      </c>
      <c r="I479" s="12" t="n">
        <v>61</v>
      </c>
      <c r="J479" s="13" t="n">
        <v>35000</v>
      </c>
      <c r="K479" s="13">
        <f>IFERROR($H479/$I479,"")</f>
        <v/>
      </c>
      <c r="L479" s="13" t="n">
        <v>125000</v>
      </c>
      <c r="M479" t="inlineStr">
        <is>
          <t>VA, CT, VT</t>
        </is>
      </c>
      <c r="N479" t="inlineStr">
        <is>
          <t>Yes</t>
        </is>
      </c>
      <c r="O479" t="inlineStr">
        <is>
          <t>Not stated</t>
        </is>
      </c>
      <c r="Q479" s="9" t="inlineStr">
        <is>
          <t>https://grantcue.com/foundations/the-weezie-foundation-xxxxx0005-136090903</t>
        </is>
      </c>
    </row>
    <row r="480">
      <c r="A480">
        <f>IF($E480=$E479,$A479+1,1)</f>
        <v/>
      </c>
      <c r="B480" t="inlineStr">
        <is>
          <t>ALICE ROSENWALD FUND</t>
        </is>
      </c>
      <c r="C480" t="inlineStr">
        <is>
          <t>13-3174406</t>
        </is>
      </c>
      <c r="D480" t="inlineStr">
        <is>
          <t>Massachusetts</t>
        </is>
      </c>
      <c r="E480" t="inlineStr">
        <is>
          <t>MA</t>
        </is>
      </c>
      <c r="F480" t="n">
        <v>2024</v>
      </c>
      <c r="G480" t="n">
        <v>2</v>
      </c>
      <c r="H480" s="13" t="n">
        <v>2971500</v>
      </c>
      <c r="I480" s="12" t="n">
        <v>42</v>
      </c>
      <c r="J480" s="13" t="n">
        <v>5000</v>
      </c>
      <c r="K480" s="13">
        <f>IFERROR($H480/$I480,"")</f>
        <v/>
      </c>
      <c r="L480" s="13" t="n">
        <v>1250000</v>
      </c>
      <c r="M480" t="inlineStr">
        <is>
          <t>NY, FL</t>
        </is>
      </c>
      <c r="N480" t="inlineStr">
        <is>
          <t>No</t>
        </is>
      </c>
      <c r="O480" t="inlineStr">
        <is>
          <t>Not stated</t>
        </is>
      </c>
      <c r="Q480" s="9" t="inlineStr">
        <is>
          <t>https://grantcue.com/foundations/alice-rosenwald-fund-c-o-eisner-advisory-group-llc-133174406</t>
        </is>
      </c>
    </row>
    <row r="481">
      <c r="A481">
        <f>IF($E481=$E480,$A480+1,1)</f>
        <v/>
      </c>
      <c r="B481" t="inlineStr">
        <is>
          <t>THE DEVONSHIRE FOUNDATION</t>
        </is>
      </c>
      <c r="C481" t="inlineStr">
        <is>
          <t>04-6004808</t>
        </is>
      </c>
      <c r="D481" t="inlineStr">
        <is>
          <t>Massachusetts</t>
        </is>
      </c>
      <c r="E481" t="inlineStr">
        <is>
          <t>MA</t>
        </is>
      </c>
      <c r="F481" t="n">
        <v>2024</v>
      </c>
      <c r="G481" t="n">
        <v>1</v>
      </c>
      <c r="H481" s="13" t="n">
        <v>2970575</v>
      </c>
      <c r="I481" s="12" t="n">
        <v>40</v>
      </c>
      <c r="J481" s="13" t="n">
        <v>25000</v>
      </c>
      <c r="K481" s="13">
        <f>IFERROR($H481/$I481,"")</f>
        <v/>
      </c>
      <c r="L481" s="13" t="n">
        <v>290471</v>
      </c>
      <c r="M481" t="inlineStr">
        <is>
          <t>DC</t>
        </is>
      </c>
      <c r="N481" t="inlineStr">
        <is>
          <t>No</t>
        </is>
      </c>
      <c r="O481" t="inlineStr">
        <is>
          <t>Not stated</t>
        </is>
      </c>
      <c r="Q481" s="9" t="inlineStr">
        <is>
          <t>https://grantcue.com/foundations/the-devonshire-foundation-046004808</t>
        </is>
      </c>
    </row>
    <row r="482">
      <c r="A482">
        <f>IF($E482=$E481,$A481+1,1)</f>
        <v/>
      </c>
      <c r="B482" t="inlineStr">
        <is>
          <t>KANE WALLACE FOUNDATION</t>
        </is>
      </c>
      <c r="C482" t="inlineStr">
        <is>
          <t>04-3466900</t>
        </is>
      </c>
      <c r="D482" t="inlineStr">
        <is>
          <t>Massachusetts</t>
        </is>
      </c>
      <c r="E482" t="inlineStr">
        <is>
          <t>MA</t>
        </is>
      </c>
      <c r="F482" t="n">
        <v>2024</v>
      </c>
      <c r="G482" t="n">
        <v>1</v>
      </c>
      <c r="H482" s="13" t="n">
        <v>2952650</v>
      </c>
      <c r="I482" s="12" t="n">
        <v>48</v>
      </c>
      <c r="J482" s="13" t="n">
        <v>5000</v>
      </c>
      <c r="K482" s="13">
        <f>IFERROR($H482/$I482,"")</f>
        <v/>
      </c>
      <c r="L482" s="13" t="n">
        <v>1100000</v>
      </c>
      <c r="M482" t="inlineStr">
        <is>
          <t>RI, IL, NH</t>
        </is>
      </c>
      <c r="N482" t="inlineStr">
        <is>
          <t>No</t>
        </is>
      </c>
      <c r="O482" t="inlineStr">
        <is>
          <t>Not stated</t>
        </is>
      </c>
      <c r="Q482" s="9" t="inlineStr">
        <is>
          <t>https://grantcue.com/foundations/kane-wallace-foundation-043466900</t>
        </is>
      </c>
    </row>
    <row r="483">
      <c r="A483">
        <f>IF($E483=$E482,$A482+1,1)</f>
        <v/>
      </c>
      <c r="B483" t="inlineStr">
        <is>
          <t>RICHARD &amp; NATALIE JACOFF FOUNDATIONINC</t>
        </is>
      </c>
      <c r="C483" t="inlineStr">
        <is>
          <t>13-3316233</t>
        </is>
      </c>
      <c r="D483" t="inlineStr">
        <is>
          <t>Massachusetts</t>
        </is>
      </c>
      <c r="E483" t="inlineStr">
        <is>
          <t>MA</t>
        </is>
      </c>
      <c r="F483" t="n">
        <v>2025</v>
      </c>
      <c r="G483" t="n">
        <v>2</v>
      </c>
      <c r="H483" s="13" t="n">
        <v>2941000</v>
      </c>
      <c r="I483" s="12" t="n">
        <v>85</v>
      </c>
      <c r="J483" s="13" t="n">
        <v>20000</v>
      </c>
      <c r="K483" s="13">
        <f>IFERROR($H483/$I483,"")</f>
        <v/>
      </c>
      <c r="L483" s="13" t="n">
        <v>500000</v>
      </c>
      <c r="M483" t="inlineStr">
        <is>
          <t>NY, CT, FL</t>
        </is>
      </c>
      <c r="N483" t="inlineStr">
        <is>
          <t>No</t>
        </is>
      </c>
      <c r="O483" t="inlineStr">
        <is>
          <t>Not stated</t>
        </is>
      </c>
      <c r="Q483" s="9" t="inlineStr">
        <is>
          <t>https://grantcue.com/foundations/richard-and-natalie-jacoff-foundationinc-133316233</t>
        </is>
      </c>
    </row>
    <row r="484">
      <c r="A484">
        <f>IF($E484=$E483,$A483+1,1)</f>
        <v/>
      </c>
      <c r="B484" t="inlineStr">
        <is>
          <t>THE DON RODMAN FAMILY FOUNDATION</t>
        </is>
      </c>
      <c r="C484" t="inlineStr">
        <is>
          <t>04-3444155</t>
        </is>
      </c>
      <c r="D484" t="inlineStr">
        <is>
          <t>Massachusetts</t>
        </is>
      </c>
      <c r="E484" t="inlineStr">
        <is>
          <t>MA</t>
        </is>
      </c>
      <c r="F484" t="n">
        <v>2025</v>
      </c>
      <c r="G484" t="n">
        <v>2</v>
      </c>
      <c r="H484" s="13" t="n">
        <v>2940490</v>
      </c>
      <c r="I484" s="12" t="n">
        <v>15</v>
      </c>
      <c r="J484" s="13" t="n">
        <v>20000</v>
      </c>
      <c r="K484" s="13">
        <f>IFERROR($H484/$I484,"")</f>
        <v/>
      </c>
      <c r="L484" s="13" t="n">
        <v>1228490</v>
      </c>
      <c r="N484" t="inlineStr">
        <is>
          <t>No</t>
        </is>
      </c>
      <c r="O484" t="inlineStr">
        <is>
          <t>Not stated</t>
        </is>
      </c>
      <c r="Q484" s="9" t="inlineStr">
        <is>
          <t>https://grantcue.com/foundations/the-don-rodman-family-foundation-043444155</t>
        </is>
      </c>
    </row>
    <row r="485">
      <c r="A485">
        <f>IF($E485=$E484,$A484+1,1)</f>
        <v/>
      </c>
      <c r="B485" t="inlineStr">
        <is>
          <t>THE 72 FUND</t>
        </is>
      </c>
      <c r="C485" t="inlineStr">
        <is>
          <t>85-4148852</t>
        </is>
      </c>
      <c r="D485" t="inlineStr">
        <is>
          <t>Massachusetts</t>
        </is>
      </c>
      <c r="E485" t="inlineStr">
        <is>
          <t>MA</t>
        </is>
      </c>
      <c r="F485" t="n">
        <v>2024</v>
      </c>
      <c r="G485" t="n">
        <v>1</v>
      </c>
      <c r="H485" s="13" t="n">
        <v>2924000</v>
      </c>
      <c r="I485" s="12" t="n">
        <v>6</v>
      </c>
      <c r="J485" s="13" t="n">
        <v>250000</v>
      </c>
      <c r="K485" s="13">
        <f>IFERROR($H485/$I485,"")</f>
        <v/>
      </c>
      <c r="L485" s="13" t="n">
        <v>1500000</v>
      </c>
      <c r="M485" t="inlineStr">
        <is>
          <t>DC</t>
        </is>
      </c>
      <c r="N485" t="inlineStr">
        <is>
          <t>No</t>
        </is>
      </c>
      <c r="O485" t="inlineStr">
        <is>
          <t>Not stated</t>
        </is>
      </c>
      <c r="Q485" s="9" t="inlineStr">
        <is>
          <t>https://grantcue.com/foundations/the-72-fund-c-o-choate-hall-and-stewart-llp-854148852</t>
        </is>
      </c>
    </row>
    <row r="486">
      <c r="A486">
        <f>IF($E486=$E485,$A485+1,1)</f>
        <v/>
      </c>
      <c r="B486" t="inlineStr">
        <is>
          <t>The Hanover Insurance Group Foundation Inc</t>
        </is>
      </c>
      <c r="C486" t="inlineStr">
        <is>
          <t>04-3105650</t>
        </is>
      </c>
      <c r="D486" t="inlineStr">
        <is>
          <t>Massachusetts</t>
        </is>
      </c>
      <c r="E486" t="inlineStr">
        <is>
          <t>MA</t>
        </is>
      </c>
      <c r="F486" t="n">
        <v>2025</v>
      </c>
      <c r="G486" t="n">
        <v>2</v>
      </c>
      <c r="H486" s="13" t="n">
        <v>2918179</v>
      </c>
      <c r="I486" s="12" t="n">
        <v>51</v>
      </c>
      <c r="J486" s="13" t="n">
        <v>25000</v>
      </c>
      <c r="K486" s="13">
        <f>IFERROR($H486/$I486,"")</f>
        <v/>
      </c>
      <c r="L486" s="13" t="n">
        <v>681690</v>
      </c>
      <c r="M486" t="inlineStr">
        <is>
          <t>MI, CA, NY</t>
        </is>
      </c>
      <c r="N486" t="inlineStr">
        <is>
          <t>No</t>
        </is>
      </c>
      <c r="O486" t="inlineStr">
        <is>
          <t>Not stated</t>
        </is>
      </c>
      <c r="Q486" s="9" t="inlineStr">
        <is>
          <t>https://grantcue.com/foundations/the-hanover-insurance-group-foundation-inc-043105650</t>
        </is>
      </c>
    </row>
    <row r="487">
      <c r="A487">
        <f>IF($E487=$E486,$A486+1,1)</f>
        <v/>
      </c>
      <c r="B487" t="inlineStr">
        <is>
          <t>MUSSAFER FAMILY FOUNDATION</t>
        </is>
      </c>
      <c r="C487" t="inlineStr">
        <is>
          <t>38-7216877</t>
        </is>
      </c>
      <c r="D487" t="inlineStr">
        <is>
          <t>Massachusetts</t>
        </is>
      </c>
      <c r="E487" t="inlineStr">
        <is>
          <t>MA</t>
        </is>
      </c>
      <c r="F487" t="n">
        <v>2024</v>
      </c>
      <c r="G487" t="n">
        <v>1</v>
      </c>
      <c r="H487" s="13" t="n">
        <v>2906946</v>
      </c>
      <c r="I487" s="12" t="n">
        <v>57</v>
      </c>
      <c r="J487" s="13" t="n">
        <v>5210</v>
      </c>
      <c r="K487" s="13">
        <f>IFERROR($H487/$I487,"")</f>
        <v/>
      </c>
      <c r="L487" s="13" t="n">
        <v>1010000</v>
      </c>
      <c r="M487" t="inlineStr">
        <is>
          <t>LA, WY, NY</t>
        </is>
      </c>
      <c r="N487" t="inlineStr">
        <is>
          <t>No</t>
        </is>
      </c>
      <c r="O487" t="inlineStr">
        <is>
          <t>Not stated</t>
        </is>
      </c>
      <c r="Q487" s="9" t="inlineStr">
        <is>
          <t>https://grantcue.com/foundations/mussafer-family-foundation-387216877</t>
        </is>
      </c>
    </row>
    <row r="488">
      <c r="A488">
        <f>IF($E488=$E487,$A487+1,1)</f>
        <v/>
      </c>
      <c r="B488" t="inlineStr">
        <is>
          <t>Cogan Family Foundation</t>
        </is>
      </c>
      <c r="C488" t="inlineStr">
        <is>
          <t>04-6923387</t>
        </is>
      </c>
      <c r="D488" t="inlineStr">
        <is>
          <t>Massachusetts</t>
        </is>
      </c>
      <c r="E488" t="inlineStr">
        <is>
          <t>MA</t>
        </is>
      </c>
      <c r="F488" t="n">
        <v>2024</v>
      </c>
      <c r="G488" t="n">
        <v>2</v>
      </c>
      <c r="H488" s="13" t="n">
        <v>2880500</v>
      </c>
      <c r="I488" s="12" t="n">
        <v>163</v>
      </c>
      <c r="J488" s="13" t="n">
        <v>10000</v>
      </c>
      <c r="K488" s="13">
        <f>IFERROR($H488/$I488,"")</f>
        <v/>
      </c>
      <c r="L488" s="13" t="n">
        <v>250000</v>
      </c>
      <c r="M488" t="inlineStr">
        <is>
          <t>NY, DC, CA</t>
        </is>
      </c>
      <c r="N488" t="inlineStr">
        <is>
          <t>No</t>
        </is>
      </c>
      <c r="O488" t="inlineStr">
        <is>
          <t>Not stated</t>
        </is>
      </c>
      <c r="Q488" s="9" t="inlineStr">
        <is>
          <t>https://grantcue.com/foundations/cogan-family-foundation-046923387</t>
        </is>
      </c>
    </row>
    <row r="489">
      <c r="A489">
        <f>IF($E489=$E488,$A488+1,1)</f>
        <v/>
      </c>
      <c r="B489" t="inlineStr">
        <is>
          <t>ZOLL FOUNDATION INC</t>
        </is>
      </c>
      <c r="C489" t="inlineStr">
        <is>
          <t>46-3630772</t>
        </is>
      </c>
      <c r="D489" t="inlineStr">
        <is>
          <t>Massachusetts</t>
        </is>
      </c>
      <c r="E489" t="inlineStr">
        <is>
          <t>MA</t>
        </is>
      </c>
      <c r="F489" t="n">
        <v>2024</v>
      </c>
      <c r="G489" t="n">
        <v>2</v>
      </c>
      <c r="H489" s="13" t="n">
        <v>2859155</v>
      </c>
      <c r="I489" s="12" t="n">
        <v>58</v>
      </c>
      <c r="J489" s="13" t="n">
        <v>49873.5</v>
      </c>
      <c r="K489" s="13">
        <f>IFERROR($H489/$I489,"")</f>
        <v/>
      </c>
      <c r="L489" s="13" t="n">
        <v>100000</v>
      </c>
      <c r="M489" t="inlineStr">
        <is>
          <t>NY, PA, IL</t>
        </is>
      </c>
      <c r="N489" t="inlineStr">
        <is>
          <t>No</t>
        </is>
      </c>
      <c r="O489" t="inlineStr">
        <is>
          <t>Not stated</t>
        </is>
      </c>
      <c r="Q489" s="9" t="inlineStr">
        <is>
          <t>https://grantcue.com/foundations/zoll-foundation-inc-463630772</t>
        </is>
      </c>
    </row>
    <row r="490">
      <c r="A490">
        <f>IF($E490=$E489,$A489+1,1)</f>
        <v/>
      </c>
      <c r="B490" t="inlineStr">
        <is>
          <t>THE GENEVIEVE MCMILLAN-REBA STEWART FOUNDATION</t>
        </is>
      </c>
      <c r="C490" t="inlineStr">
        <is>
          <t>56-2293792</t>
        </is>
      </c>
      <c r="D490" t="inlineStr">
        <is>
          <t>Massachusetts</t>
        </is>
      </c>
      <c r="E490" t="inlineStr">
        <is>
          <t>MA</t>
        </is>
      </c>
      <c r="F490" t="n">
        <v>2025</v>
      </c>
      <c r="G490" t="n">
        <v>2</v>
      </c>
      <c r="H490" s="13" t="n">
        <v>2851000</v>
      </c>
      <c r="I490" s="12" t="n">
        <v>97</v>
      </c>
      <c r="J490" s="13" t="n">
        <v>25000</v>
      </c>
      <c r="K490" s="13">
        <f>IFERROR($H490/$I490,"")</f>
        <v/>
      </c>
      <c r="L490" s="13" t="n">
        <v>300000</v>
      </c>
      <c r="M490" t="inlineStr">
        <is>
          <t>NY, TX, DC</t>
        </is>
      </c>
      <c r="N490" t="inlineStr">
        <is>
          <t>No</t>
        </is>
      </c>
      <c r="O490" t="inlineStr">
        <is>
          <t>Not stated</t>
        </is>
      </c>
      <c r="Q490" s="9" t="inlineStr">
        <is>
          <t>https://grantcue.com/foundations/the-genevieve-mcmillan-reba-stewart-foundation-562293792</t>
        </is>
      </c>
    </row>
    <row r="491">
      <c r="A491">
        <f>IF($E491=$E490,$A490+1,1)</f>
        <v/>
      </c>
      <c r="B491" t="inlineStr">
        <is>
          <t>LAFFERTY FAMILY FOUNDATION INC</t>
        </is>
      </c>
      <c r="C491" t="inlineStr">
        <is>
          <t>59-6199488</t>
        </is>
      </c>
      <c r="D491" t="inlineStr">
        <is>
          <t>Massachusetts</t>
        </is>
      </c>
      <c r="E491" t="inlineStr">
        <is>
          <t>MA</t>
        </is>
      </c>
      <c r="F491" t="n">
        <v>2025</v>
      </c>
      <c r="G491" t="n">
        <v>2</v>
      </c>
      <c r="H491" s="13" t="n">
        <v>2837556</v>
      </c>
      <c r="I491" s="12" t="n">
        <v>34</v>
      </c>
      <c r="J491" s="13" t="n">
        <v>10500</v>
      </c>
      <c r="K491" s="13">
        <f>IFERROR($H491/$I491,"")</f>
        <v/>
      </c>
      <c r="L491" s="13" t="n">
        <v>756240</v>
      </c>
      <c r="M491" t="inlineStr">
        <is>
          <t>GA, NY, FL</t>
        </is>
      </c>
      <c r="N491" t="inlineStr">
        <is>
          <t>No</t>
        </is>
      </c>
      <c r="O491" t="inlineStr">
        <is>
          <t>Not stated</t>
        </is>
      </c>
      <c r="Q491" s="9" t="inlineStr">
        <is>
          <t>https://grantcue.com/foundations/lafferty-family-foundation-inc-596199488</t>
        </is>
      </c>
    </row>
    <row r="492">
      <c r="A492">
        <f>IF($E492=$E491,$A491+1,1)</f>
        <v/>
      </c>
      <c r="B492" t="inlineStr">
        <is>
          <t>SAUL &amp; GITTA KURLAT CHARITABLE FOUNDATION</t>
        </is>
      </c>
      <c r="C492" t="inlineStr">
        <is>
          <t>22-2610883</t>
        </is>
      </c>
      <c r="D492" t="inlineStr">
        <is>
          <t>Massachusetts</t>
        </is>
      </c>
      <c r="E492" t="inlineStr">
        <is>
          <t>MA</t>
        </is>
      </c>
      <c r="F492" t="n">
        <v>2024</v>
      </c>
      <c r="G492" t="n">
        <v>1</v>
      </c>
      <c r="H492" s="13" t="n">
        <v>2833333</v>
      </c>
      <c r="I492" s="12" t="n">
        <v>14</v>
      </c>
      <c r="J492" s="13" t="n">
        <v>133333.5</v>
      </c>
      <c r="K492" s="13">
        <f>IFERROR($H492/$I492,"")</f>
        <v/>
      </c>
      <c r="L492" s="13" t="n">
        <v>1000000</v>
      </c>
      <c r="N492" t="inlineStr">
        <is>
          <t>No</t>
        </is>
      </c>
      <c r="O492" t="inlineStr">
        <is>
          <t>Not stated</t>
        </is>
      </c>
      <c r="Q492" s="9" t="inlineStr">
        <is>
          <t>https://grantcue.com/foundations/saul-and-gitta-kurlat-charitable-foundation-c-o-aimee-kowalker-222610883</t>
        </is>
      </c>
    </row>
    <row r="493">
      <c r="A493">
        <f>IF($E493=$E492,$A492+1,1)</f>
        <v/>
      </c>
      <c r="B493" t="inlineStr">
        <is>
          <t>KrohaCasner Family Foundation Charitable Trust</t>
        </is>
      </c>
      <c r="C493" t="inlineStr">
        <is>
          <t>20-7227263</t>
        </is>
      </c>
      <c r="D493" t="inlineStr">
        <is>
          <t>Massachusetts</t>
        </is>
      </c>
      <c r="E493" t="inlineStr">
        <is>
          <t>MA</t>
        </is>
      </c>
      <c r="F493" t="n">
        <v>2024</v>
      </c>
      <c r="G493" t="n">
        <v>1</v>
      </c>
      <c r="H493" s="13" t="n">
        <v>2832980</v>
      </c>
      <c r="I493" s="12" t="n">
        <v>24</v>
      </c>
      <c r="J493" s="13" t="n">
        <v>5038</v>
      </c>
      <c r="K493" s="13">
        <f>IFERROR($H493/$I493,"")</f>
        <v/>
      </c>
      <c r="L493" s="13" t="n">
        <v>362177</v>
      </c>
      <c r="M493" t="inlineStr">
        <is>
          <t>FL, OH, CA</t>
        </is>
      </c>
      <c r="N493" t="inlineStr">
        <is>
          <t>No</t>
        </is>
      </c>
      <c r="O493" t="inlineStr">
        <is>
          <t>Not stated</t>
        </is>
      </c>
      <c r="Q493" s="9" t="inlineStr">
        <is>
          <t>https://grantcue.com/foundations/krohacasner-family-foundation-charitable-trust-207227263</t>
        </is>
      </c>
    </row>
    <row r="494">
      <c r="A494">
        <f>IF($E494=$E493,$A493+1,1)</f>
        <v/>
      </c>
      <c r="B494" t="inlineStr">
        <is>
          <t>THE GEORGE W RENTSCHLER FOUNDATION</t>
        </is>
      </c>
      <c r="C494" t="inlineStr">
        <is>
          <t>23-6627872</t>
        </is>
      </c>
      <c r="D494" t="inlineStr">
        <is>
          <t>Massachusetts</t>
        </is>
      </c>
      <c r="E494" t="inlineStr">
        <is>
          <t>MA</t>
        </is>
      </c>
      <c r="F494" t="n">
        <v>2024</v>
      </c>
      <c r="G494" t="n">
        <v>1</v>
      </c>
      <c r="H494" s="13" t="n">
        <v>2815000</v>
      </c>
      <c r="I494" s="12" t="n">
        <v>38</v>
      </c>
      <c r="J494" s="13" t="n">
        <v>10000</v>
      </c>
      <c r="K494" s="13">
        <f>IFERROR($H494/$I494,"")</f>
        <v/>
      </c>
      <c r="L494" s="13" t="n">
        <v>930000</v>
      </c>
      <c r="M494" t="inlineStr">
        <is>
          <t>PA, NJ, NY</t>
        </is>
      </c>
      <c r="N494" t="inlineStr">
        <is>
          <t>Yes</t>
        </is>
      </c>
      <c r="O494" t="inlineStr">
        <is>
          <t>Not stated</t>
        </is>
      </c>
      <c r="Q494" s="9" t="inlineStr">
        <is>
          <t>https://grantcue.com/foundations/the-george-w-rentschler-foundation-c-o-warren-w-ayres-esq-236627872</t>
        </is>
      </c>
    </row>
    <row r="495">
      <c r="A495">
        <f>IF($E495=$E494,$A494+1,1)</f>
        <v/>
      </c>
      <c r="B495" t="inlineStr">
        <is>
          <t>THE PEABODY FOUNDATION INC</t>
        </is>
      </c>
      <c r="C495" t="inlineStr">
        <is>
          <t>04-2104767</t>
        </is>
      </c>
      <c r="D495" t="inlineStr">
        <is>
          <t>Massachusetts</t>
        </is>
      </c>
      <c r="E495" t="inlineStr">
        <is>
          <t>MA</t>
        </is>
      </c>
      <c r="F495" t="n">
        <v>2024</v>
      </c>
      <c r="G495" t="n">
        <v>2</v>
      </c>
      <c r="H495" s="13" t="n">
        <v>2806222</v>
      </c>
      <c r="I495" s="12" t="n">
        <v>52</v>
      </c>
      <c r="J495" s="13" t="n">
        <v>30000</v>
      </c>
      <c r="K495" s="13">
        <f>IFERROR($H495/$I495,"")</f>
        <v/>
      </c>
      <c r="L495" s="13" t="n">
        <v>436290</v>
      </c>
      <c r="N495" t="inlineStr">
        <is>
          <t>No</t>
        </is>
      </c>
      <c r="O495" t="inlineStr">
        <is>
          <t>Yes</t>
        </is>
      </c>
      <c r="Q495" s="9" t="inlineStr">
        <is>
          <t>https://grantcue.com/foundations/the-peabody-foundation-inc-c-o-judith-e-rhoades-042104767</t>
        </is>
      </c>
    </row>
    <row r="496">
      <c r="A496">
        <f>IF($E496=$E495,$A495+1,1)</f>
        <v/>
      </c>
      <c r="B496" t="inlineStr">
        <is>
          <t>GREEN GALS FAMILY FOUNDATION</t>
        </is>
      </c>
      <c r="C496" t="inlineStr">
        <is>
          <t>92-3069352</t>
        </is>
      </c>
      <c r="D496" t="inlineStr">
        <is>
          <t>Massachusetts</t>
        </is>
      </c>
      <c r="E496" t="inlineStr">
        <is>
          <t>MA</t>
        </is>
      </c>
      <c r="F496" t="n">
        <v>2025</v>
      </c>
      <c r="G496" t="n">
        <v>2</v>
      </c>
      <c r="H496" s="13" t="n">
        <v>2776734</v>
      </c>
      <c r="I496" s="12" t="n">
        <v>21</v>
      </c>
      <c r="J496" s="13" t="n">
        <v>25000</v>
      </c>
      <c r="K496" s="13">
        <f>IFERROR($H496/$I496,"")</f>
        <v/>
      </c>
      <c r="L496" s="13" t="n">
        <v>1428571</v>
      </c>
      <c r="M496" t="inlineStr">
        <is>
          <t>UT, CA, PA</t>
        </is>
      </c>
      <c r="N496" t="inlineStr">
        <is>
          <t>No</t>
        </is>
      </c>
      <c r="O496" t="inlineStr">
        <is>
          <t>Not stated</t>
        </is>
      </c>
      <c r="Q496" s="9" t="inlineStr">
        <is>
          <t>https://grantcue.com/foundations/green-gals-family-foundation-923069352</t>
        </is>
      </c>
    </row>
    <row r="497">
      <c r="A497">
        <f>IF($E497=$E496,$A496+1,1)</f>
        <v/>
      </c>
      <c r="B497" t="inlineStr">
        <is>
          <t>The Once Here Foundation</t>
        </is>
      </c>
      <c r="C497" t="inlineStr">
        <is>
          <t>81-7001052</t>
        </is>
      </c>
      <c r="D497" t="inlineStr">
        <is>
          <t>Massachusetts</t>
        </is>
      </c>
      <c r="E497" t="inlineStr">
        <is>
          <t>MA</t>
        </is>
      </c>
      <c r="F497" t="n">
        <v>2024</v>
      </c>
      <c r="G497" t="n">
        <v>1</v>
      </c>
      <c r="H497" s="13" t="n">
        <v>2750000</v>
      </c>
      <c r="I497" s="12" t="n">
        <v>14</v>
      </c>
      <c r="J497" s="13" t="n">
        <v>137500</v>
      </c>
      <c r="K497" s="13">
        <f>IFERROR($H497/$I497,"")</f>
        <v/>
      </c>
      <c r="L497" s="13" t="n">
        <v>900000</v>
      </c>
      <c r="M497" t="inlineStr">
        <is>
          <t>OH, CO</t>
        </is>
      </c>
      <c r="N497" t="inlineStr">
        <is>
          <t>No</t>
        </is>
      </c>
      <c r="O497" t="inlineStr">
        <is>
          <t>Not stated</t>
        </is>
      </c>
      <c r="Q497" s="9" t="inlineStr">
        <is>
          <t>https://grantcue.com/foundations/the-once-here-foundation-817001052</t>
        </is>
      </c>
    </row>
    <row r="498">
      <c r="A498">
        <f>IF($E498=$E497,$A497+1,1)</f>
        <v/>
      </c>
      <c r="B498" t="inlineStr">
        <is>
          <t>Akamai Foundation Inc</t>
        </is>
      </c>
      <c r="C498" t="inlineStr">
        <is>
          <t>04-3530777</t>
        </is>
      </c>
      <c r="D498" t="inlineStr">
        <is>
          <t>Massachusetts</t>
        </is>
      </c>
      <c r="E498" t="inlineStr">
        <is>
          <t>MA</t>
        </is>
      </c>
      <c r="F498" t="n">
        <v>2024</v>
      </c>
      <c r="G498" t="n">
        <v>1</v>
      </c>
      <c r="H498" s="13" t="n">
        <v>2696840</v>
      </c>
      <c r="I498" s="12" t="n">
        <v>118</v>
      </c>
      <c r="J498" s="13" t="n">
        <v>10000</v>
      </c>
      <c r="K498" s="13">
        <f>IFERROR($H498/$I498,"")</f>
        <v/>
      </c>
      <c r="L498" s="13" t="n">
        <v>225000</v>
      </c>
      <c r="M498" t="inlineStr">
        <is>
          <t>CA, NY, DC</t>
        </is>
      </c>
      <c r="N498" t="inlineStr">
        <is>
          <t>No</t>
        </is>
      </c>
      <c r="O498" t="inlineStr">
        <is>
          <t>Yes</t>
        </is>
      </c>
      <c r="Q498" s="9" t="inlineStr">
        <is>
          <t>https://grantcue.com/foundations/akamai-foundation-inc-043530777</t>
        </is>
      </c>
    </row>
    <row r="499">
      <c r="A499">
        <f>IF($E499=$E498,$A498+1,1)</f>
        <v/>
      </c>
      <c r="B499" t="inlineStr">
        <is>
          <t>THE MIRAMARE FOUNDATION</t>
        </is>
      </c>
      <c r="C499" t="inlineStr">
        <is>
          <t>25-6447779</t>
        </is>
      </c>
      <c r="D499" t="inlineStr">
        <is>
          <t>Massachusetts</t>
        </is>
      </c>
      <c r="E499" t="inlineStr">
        <is>
          <t>MA</t>
        </is>
      </c>
      <c r="F499" t="n">
        <v>2025</v>
      </c>
      <c r="G499" t="n">
        <v>2</v>
      </c>
      <c r="H499" s="13" t="n">
        <v>2687500</v>
      </c>
      <c r="I499" s="12" t="n">
        <v>31</v>
      </c>
      <c r="J499" s="13" t="n">
        <v>75000</v>
      </c>
      <c r="K499" s="13">
        <f>IFERROR($H499/$I499,"")</f>
        <v/>
      </c>
      <c r="L499" s="13" t="n">
        <v>285000</v>
      </c>
      <c r="M499" t="inlineStr">
        <is>
          <t>PA, TN, FL</t>
        </is>
      </c>
      <c r="N499" t="inlineStr">
        <is>
          <t>No</t>
        </is>
      </c>
      <c r="O499" t="inlineStr">
        <is>
          <t>Not stated</t>
        </is>
      </c>
      <c r="Q499" s="9" t="inlineStr">
        <is>
          <t>https://grantcue.com/foundations/the-miramare-foundation-256447779</t>
        </is>
      </c>
    </row>
    <row r="500">
      <c r="A500">
        <f>IF($E500=$E499,$A499+1,1)</f>
        <v/>
      </c>
      <c r="B500" t="inlineStr">
        <is>
          <t>Ruby W and Lavon P Linn Foundation</t>
        </is>
      </c>
      <c r="C500" t="inlineStr">
        <is>
          <t>31-6672883</t>
        </is>
      </c>
      <c r="D500" t="inlineStr">
        <is>
          <t>Massachusetts</t>
        </is>
      </c>
      <c r="E500" t="inlineStr">
        <is>
          <t>MA</t>
        </is>
      </c>
      <c r="F500" t="n">
        <v>2024</v>
      </c>
      <c r="G500" t="n">
        <v>1</v>
      </c>
      <c r="H500" s="13" t="n">
        <v>2667399</v>
      </c>
      <c r="I500" s="12" t="n">
        <v>12</v>
      </c>
      <c r="J500" s="13" t="n">
        <v>154000</v>
      </c>
      <c r="K500" s="13">
        <f>IFERROR($H500/$I500,"")</f>
        <v/>
      </c>
      <c r="L500" s="13" t="n">
        <v>949399</v>
      </c>
      <c r="M500" t="inlineStr">
        <is>
          <t>VA</t>
        </is>
      </c>
      <c r="N500" t="inlineStr">
        <is>
          <t>No</t>
        </is>
      </c>
      <c r="O500" t="inlineStr">
        <is>
          <t>Not stated</t>
        </is>
      </c>
      <c r="Q500" s="9" t="inlineStr">
        <is>
          <t>https://grantcue.com/foundations/ruby-w-and-lavon-p-linn-foundation-316672883</t>
        </is>
      </c>
    </row>
    <row r="501">
      <c r="A501">
        <f>IF($E501=$E500,$A500+1,1)</f>
        <v/>
      </c>
      <c r="B501" t="inlineStr">
        <is>
          <t>THE GUSTON FUND</t>
        </is>
      </c>
      <c r="C501" t="inlineStr">
        <is>
          <t>83-2712035</t>
        </is>
      </c>
      <c r="D501" t="inlineStr">
        <is>
          <t>Massachusetts</t>
        </is>
      </c>
      <c r="E501" t="inlineStr">
        <is>
          <t>MA</t>
        </is>
      </c>
      <c r="F501" t="n">
        <v>2025</v>
      </c>
      <c r="G501" t="n">
        <v>2</v>
      </c>
      <c r="H501" s="13" t="n">
        <v>2651500</v>
      </c>
      <c r="I501" s="12" t="n">
        <v>21</v>
      </c>
      <c r="J501" s="13" t="n">
        <v>20000</v>
      </c>
      <c r="K501" s="13">
        <f>IFERROR($H501/$I501,"")</f>
        <v/>
      </c>
      <c r="L501" s="13" t="n">
        <v>1000000</v>
      </c>
      <c r="M501" t="inlineStr">
        <is>
          <t>VT, NY, NH</t>
        </is>
      </c>
      <c r="N501" t="inlineStr">
        <is>
          <t>No</t>
        </is>
      </c>
      <c r="O501" t="inlineStr">
        <is>
          <t>Not stated</t>
        </is>
      </c>
      <c r="Q501" s="9" t="inlineStr">
        <is>
          <t>https://grantcue.com/foundations/the-guston-fund-832712035</t>
        </is>
      </c>
    </row>
    <row r="502">
      <c r="A502">
        <f>IF($E502=$E501,$A501+1,1)</f>
        <v/>
      </c>
      <c r="B502" t="inlineStr">
        <is>
          <t>BERLIN FAMILY FOUNDATION INC</t>
        </is>
      </c>
      <c r="C502" t="inlineStr">
        <is>
          <t>65-0230453</t>
        </is>
      </c>
      <c r="D502" t="inlineStr">
        <is>
          <t>Massachusetts</t>
        </is>
      </c>
      <c r="E502" t="inlineStr">
        <is>
          <t>MA</t>
        </is>
      </c>
      <c r="F502" t="n">
        <v>2024</v>
      </c>
      <c r="G502" t="n">
        <v>2</v>
      </c>
      <c r="H502" s="13" t="n">
        <v>2630201</v>
      </c>
      <c r="I502" s="12" t="n">
        <v>66</v>
      </c>
      <c r="J502" s="13" t="n">
        <v>15000</v>
      </c>
      <c r="K502" s="13">
        <f>IFERROR($H502/$I502,"")</f>
        <v/>
      </c>
      <c r="L502" s="13" t="n">
        <v>600000</v>
      </c>
      <c r="M502" t="inlineStr">
        <is>
          <t>OH, FL, DC</t>
        </is>
      </c>
      <c r="N502" t="inlineStr">
        <is>
          <t>Yes</t>
        </is>
      </c>
      <c r="O502" t="inlineStr">
        <is>
          <t>Not stated</t>
        </is>
      </c>
      <c r="Q502" s="9" t="inlineStr">
        <is>
          <t>https://grantcue.com/foundations/berlin-family-foundation-inc-c-o-terry-lawrence-650230453</t>
        </is>
      </c>
    </row>
    <row r="503">
      <c r="A503">
        <f>IF($E503=$E502,$A502+1,1)</f>
        <v/>
      </c>
      <c r="B503" t="inlineStr">
        <is>
          <t>THE DOE FAMILY FOUNDATION</t>
        </is>
      </c>
      <c r="C503" t="inlineStr">
        <is>
          <t>26-6126856</t>
        </is>
      </c>
      <c r="D503" t="inlineStr">
        <is>
          <t>Massachusetts</t>
        </is>
      </c>
      <c r="E503" t="inlineStr">
        <is>
          <t>MA</t>
        </is>
      </c>
      <c r="F503" t="n">
        <v>2024</v>
      </c>
      <c r="G503" t="n">
        <v>1</v>
      </c>
      <c r="H503" s="13" t="n">
        <v>2625000</v>
      </c>
      <c r="I503" s="12" t="n">
        <v>30</v>
      </c>
      <c r="J503" s="13" t="n">
        <v>50000</v>
      </c>
      <c r="K503" s="13">
        <f>IFERROR($H503/$I503,"")</f>
        <v/>
      </c>
      <c r="L503" s="13" t="n">
        <v>550000</v>
      </c>
      <c r="M503" t="inlineStr">
        <is>
          <t>NH, NY, FL</t>
        </is>
      </c>
      <c r="N503" t="inlineStr">
        <is>
          <t>Yes</t>
        </is>
      </c>
      <c r="O503" t="inlineStr">
        <is>
          <t>Yes</t>
        </is>
      </c>
      <c r="P503" s="9" t="inlineStr">
        <is>
          <t>https://doefamilyfoundation.org/</t>
        </is>
      </c>
      <c r="Q503" s="9" t="inlineStr">
        <is>
          <t>https://grantcue.com/foundations/the-doe-family-foundation-266126856</t>
        </is>
      </c>
    </row>
    <row r="504">
      <c r="A504">
        <f>IF($E504=$E503,$A503+1,1)</f>
        <v/>
      </c>
      <c r="B504" t="inlineStr">
        <is>
          <t>KRUPP FAMILY FOUNDATION</t>
        </is>
      </c>
      <c r="C504" t="inlineStr">
        <is>
          <t>04-3812871</t>
        </is>
      </c>
      <c r="D504" t="inlineStr">
        <is>
          <t>Massachusetts</t>
        </is>
      </c>
      <c r="E504" t="inlineStr">
        <is>
          <t>MA</t>
        </is>
      </c>
      <c r="F504" t="n">
        <v>2024</v>
      </c>
      <c r="G504" t="n">
        <v>1</v>
      </c>
      <c r="H504" s="13" t="n">
        <v>2622227</v>
      </c>
      <c r="I504" s="12" t="n">
        <v>50</v>
      </c>
      <c r="J504" s="13" t="n">
        <v>25000</v>
      </c>
      <c r="K504" s="13">
        <f>IFERROR($H504/$I504,"")</f>
        <v/>
      </c>
      <c r="L504" s="13" t="n">
        <v>250000</v>
      </c>
      <c r="M504" t="inlineStr">
        <is>
          <t>CA, NY, AZ</t>
        </is>
      </c>
      <c r="N504" t="inlineStr">
        <is>
          <t>No</t>
        </is>
      </c>
      <c r="O504" t="inlineStr">
        <is>
          <t>Not stated</t>
        </is>
      </c>
      <c r="Q504" s="9" t="inlineStr">
        <is>
          <t>https://grantcue.com/foundations/krupp-family-foundation-043812871</t>
        </is>
      </c>
    </row>
    <row r="505">
      <c r="A505">
        <f>IF($E505=$E504,$A504+1,1)</f>
        <v/>
      </c>
      <c r="B505" t="inlineStr">
        <is>
          <t>FORTITUDE FOUNDATION</t>
        </is>
      </c>
      <c r="C505" t="inlineStr">
        <is>
          <t>38-7055996</t>
        </is>
      </c>
      <c r="D505" t="inlineStr">
        <is>
          <t>Massachusetts</t>
        </is>
      </c>
      <c r="E505" t="inlineStr">
        <is>
          <t>MA</t>
        </is>
      </c>
      <c r="F505" t="n">
        <v>2024</v>
      </c>
      <c r="G505" t="n">
        <v>2</v>
      </c>
      <c r="H505" s="13" t="n">
        <v>2621650</v>
      </c>
      <c r="I505" s="12" t="n">
        <v>11</v>
      </c>
      <c r="J505" s="13" t="n">
        <v>174730</v>
      </c>
      <c r="K505" s="13">
        <f>IFERROR($H505/$I505,"")</f>
        <v/>
      </c>
      <c r="L505" s="13" t="n">
        <v>1000000</v>
      </c>
      <c r="M505" t="inlineStr">
        <is>
          <t>FL, PA, TX</t>
        </is>
      </c>
      <c r="N505" t="inlineStr">
        <is>
          <t>No</t>
        </is>
      </c>
      <c r="O505" t="inlineStr">
        <is>
          <t>Not stated</t>
        </is>
      </c>
      <c r="Q505" s="9" t="inlineStr">
        <is>
          <t>https://grantcue.com/foundations/co-tua-fortitude-foundation-387055996</t>
        </is>
      </c>
    </row>
    <row r="506">
      <c r="A506">
        <f>IF($E506=$E505,$A505+1,1)</f>
        <v/>
      </c>
      <c r="B506" t="inlineStr">
        <is>
          <t>TRACY AND GREG JOHNSON FOUNDATION INC</t>
        </is>
      </c>
      <c r="C506" t="inlineStr">
        <is>
          <t>83-2639526</t>
        </is>
      </c>
      <c r="D506" t="inlineStr">
        <is>
          <t>Massachusetts</t>
        </is>
      </c>
      <c r="E506" t="inlineStr">
        <is>
          <t>MA</t>
        </is>
      </c>
      <c r="F506" t="n">
        <v>2024</v>
      </c>
      <c r="G506" t="n">
        <v>2</v>
      </c>
      <c r="H506" s="13" t="n">
        <v>2618076</v>
      </c>
      <c r="I506" s="12" t="n">
        <v>61</v>
      </c>
      <c r="J506" s="13" t="n">
        <v>15000</v>
      </c>
      <c r="K506" s="13">
        <f>IFERROR($H506/$I506,"")</f>
        <v/>
      </c>
      <c r="L506" s="13" t="n">
        <v>300032</v>
      </c>
      <c r="M506" t="inlineStr">
        <is>
          <t>CA, MT, CO</t>
        </is>
      </c>
      <c r="N506" t="inlineStr">
        <is>
          <t>No</t>
        </is>
      </c>
      <c r="O506" t="inlineStr">
        <is>
          <t>Not stated</t>
        </is>
      </c>
      <c r="Q506" s="9" t="inlineStr">
        <is>
          <t>https://grantcue.com/foundations/tracy-and-greg-johnson-foundation-inc-832639526</t>
        </is>
      </c>
    </row>
    <row r="507">
      <c r="A507">
        <f>IF($E507=$E506,$A506+1,1)</f>
        <v/>
      </c>
      <c r="B507" t="inlineStr">
        <is>
          <t>THE WILLIAM F CONNELL CHARITABLE TRUST</t>
        </is>
      </c>
      <c r="C507" t="inlineStr">
        <is>
          <t>22-2778156</t>
        </is>
      </c>
      <c r="D507" t="inlineStr">
        <is>
          <t>Massachusetts</t>
        </is>
      </c>
      <c r="E507" t="inlineStr">
        <is>
          <t>MA</t>
        </is>
      </c>
      <c r="F507" t="n">
        <v>2025</v>
      </c>
      <c r="G507" t="n">
        <v>2</v>
      </c>
      <c r="H507" s="13" t="n">
        <v>2594511</v>
      </c>
      <c r="I507" s="12" t="n">
        <v>48</v>
      </c>
      <c r="J507" s="13" t="n">
        <v>8500</v>
      </c>
      <c r="K507" s="13">
        <f>IFERROR($H507/$I507,"")</f>
        <v/>
      </c>
      <c r="L507" s="13" t="n">
        <v>403912</v>
      </c>
      <c r="M507" t="inlineStr">
        <is>
          <t>NV, IL, NH</t>
        </is>
      </c>
      <c r="N507" t="inlineStr">
        <is>
          <t>No</t>
        </is>
      </c>
      <c r="O507" t="inlineStr">
        <is>
          <t>Not stated</t>
        </is>
      </c>
      <c r="Q507" s="9" t="inlineStr">
        <is>
          <t>https://grantcue.com/foundations/the-william-f-connell-charitable-trust-222778156</t>
        </is>
      </c>
    </row>
    <row r="508">
      <c r="A508">
        <f>IF($E508=$E507,$A507+1,1)</f>
        <v/>
      </c>
      <c r="B508" t="inlineStr">
        <is>
          <t>THE FISH FAMILY FOUNDATION</t>
        </is>
      </c>
      <c r="C508" t="inlineStr">
        <is>
          <t>04-6905753</t>
        </is>
      </c>
      <c r="D508" t="inlineStr">
        <is>
          <t>Massachusetts</t>
        </is>
      </c>
      <c r="E508" t="inlineStr">
        <is>
          <t>MA</t>
        </is>
      </c>
      <c r="F508" t="n">
        <v>2024</v>
      </c>
      <c r="G508" t="n">
        <v>2</v>
      </c>
      <c r="H508" s="13" t="n">
        <v>2557591</v>
      </c>
      <c r="I508" s="12" t="n">
        <v>9</v>
      </c>
      <c r="J508" s="13" t="n">
        <v>11665</v>
      </c>
      <c r="K508" s="13">
        <f>IFERROR($H508/$I508,"")</f>
        <v/>
      </c>
      <c r="L508" s="13" t="n">
        <v>1404000</v>
      </c>
      <c r="N508" t="inlineStr">
        <is>
          <t>No</t>
        </is>
      </c>
      <c r="O508" t="inlineStr">
        <is>
          <t>Not stated</t>
        </is>
      </c>
      <c r="Q508" s="9" t="inlineStr">
        <is>
          <t>https://grantcue.com/foundations/the-fish-family-foundation-046905753</t>
        </is>
      </c>
    </row>
    <row r="509">
      <c r="A509">
        <f>IF($E509=$E508,$A508+1,1)</f>
        <v/>
      </c>
      <c r="B509" t="inlineStr">
        <is>
          <t>THE GIBNEY FAMILY FOUNDATION INC</t>
        </is>
      </c>
      <c r="C509" t="inlineStr">
        <is>
          <t>65-0286170</t>
        </is>
      </c>
      <c r="D509" t="inlineStr">
        <is>
          <t>Massachusetts</t>
        </is>
      </c>
      <c r="E509" t="inlineStr">
        <is>
          <t>MA</t>
        </is>
      </c>
      <c r="F509" t="n">
        <v>2025</v>
      </c>
      <c r="G509" t="n">
        <v>2</v>
      </c>
      <c r="H509" s="13" t="n">
        <v>2548221</v>
      </c>
      <c r="I509" s="12" t="n">
        <v>152</v>
      </c>
      <c r="J509" s="13" t="n">
        <v>11550</v>
      </c>
      <c r="K509" s="13">
        <f>IFERROR($H509/$I509,"")</f>
        <v/>
      </c>
      <c r="L509" s="13" t="n">
        <v>103269</v>
      </c>
      <c r="M509" t="inlineStr">
        <is>
          <t>ID, AZ, CA</t>
        </is>
      </c>
      <c r="N509" t="inlineStr">
        <is>
          <t>No</t>
        </is>
      </c>
      <c r="O509" t="inlineStr">
        <is>
          <t>Not stated</t>
        </is>
      </c>
      <c r="Q509" s="9" t="inlineStr">
        <is>
          <t>https://grantcue.com/foundations/the-gibney-family-foundation-inc-650286170</t>
        </is>
      </c>
    </row>
    <row r="510">
      <c r="A510">
        <f>IF($E510=$E509,$A509+1,1)</f>
        <v/>
      </c>
      <c r="B510" t="inlineStr">
        <is>
          <t>THE HANS &amp; MAVIS LOPATER FDN 182769-000</t>
        </is>
      </c>
      <c r="C510" t="inlineStr">
        <is>
          <t>45-5498376</t>
        </is>
      </c>
      <c r="D510" t="inlineStr">
        <is>
          <t>Massachusetts</t>
        </is>
      </c>
      <c r="E510" t="inlineStr">
        <is>
          <t>MA</t>
        </is>
      </c>
      <c r="F510" t="n">
        <v>2025</v>
      </c>
      <c r="G510" t="n">
        <v>2</v>
      </c>
      <c r="H510" s="13" t="n">
        <v>2520000</v>
      </c>
      <c r="I510" s="12" t="n">
        <v>10</v>
      </c>
      <c r="J510" s="13" t="n">
        <v>220000</v>
      </c>
      <c r="K510" s="13">
        <f>IFERROR($H510/$I510,"")</f>
        <v/>
      </c>
      <c r="L510" s="13" t="n">
        <v>440000</v>
      </c>
      <c r="N510" t="inlineStr">
        <is>
          <t>No</t>
        </is>
      </c>
      <c r="O510" t="inlineStr">
        <is>
          <t>Not stated</t>
        </is>
      </c>
      <c r="Q510" s="9" t="inlineStr">
        <is>
          <t>https://grantcue.com/foundations/the-hans-and-mavis-lopater-fdn-182769-000-455498376</t>
        </is>
      </c>
    </row>
    <row r="511">
      <c r="A511">
        <f>IF($E511=$E510,$A510+1,1)</f>
        <v/>
      </c>
      <c r="B511" t="inlineStr">
        <is>
          <t>ROBERTS FAMILY FOUNDATION</t>
        </is>
      </c>
      <c r="C511" t="inlineStr">
        <is>
          <t>04-3522054</t>
        </is>
      </c>
      <c r="D511" t="inlineStr">
        <is>
          <t>Massachusetts</t>
        </is>
      </c>
      <c r="E511" t="inlineStr">
        <is>
          <t>MA</t>
        </is>
      </c>
      <c r="F511" t="n">
        <v>2024</v>
      </c>
      <c r="G511" t="n">
        <v>1</v>
      </c>
      <c r="H511" s="13" t="n">
        <v>2516336</v>
      </c>
      <c r="I511" s="12" t="n">
        <v>12</v>
      </c>
      <c r="J511" s="13" t="n">
        <v>4560</v>
      </c>
      <c r="K511" s="13">
        <f>IFERROR($H511/$I511,"")</f>
        <v/>
      </c>
      <c r="L511" s="13" t="n">
        <v>1347534</v>
      </c>
      <c r="M511" t="inlineStr">
        <is>
          <t>TN, FL, NJ</t>
        </is>
      </c>
      <c r="N511" t="inlineStr">
        <is>
          <t>No</t>
        </is>
      </c>
      <c r="O511" t="inlineStr">
        <is>
          <t>Not stated</t>
        </is>
      </c>
      <c r="Q511" s="9" t="inlineStr">
        <is>
          <t>https://grantcue.com/foundations/roberts-family-foundation-c-o-paul-mccoy-043522054</t>
        </is>
      </c>
    </row>
    <row r="512">
      <c r="A512">
        <f>IF($E512=$E511,$A511+1,1)</f>
        <v/>
      </c>
      <c r="B512" t="inlineStr">
        <is>
          <t>FRED A SEIGEL AND DONNA P SEIGEL CHARITABLE TRUST</t>
        </is>
      </c>
      <c r="C512" t="inlineStr">
        <is>
          <t>26-6158312</t>
        </is>
      </c>
      <c r="D512" t="inlineStr">
        <is>
          <t>Massachusetts</t>
        </is>
      </c>
      <c r="E512" t="inlineStr">
        <is>
          <t>MA</t>
        </is>
      </c>
      <c r="F512" t="n">
        <v>2025</v>
      </c>
      <c r="G512" t="n">
        <v>2</v>
      </c>
      <c r="H512" s="13" t="n">
        <v>2514995</v>
      </c>
      <c r="I512" s="12" t="n">
        <v>23</v>
      </c>
      <c r="J512" s="13" t="n">
        <v>50000</v>
      </c>
      <c r="K512" s="13">
        <f>IFERROR($H512/$I512,"")</f>
        <v/>
      </c>
      <c r="L512" s="13" t="n">
        <v>556846</v>
      </c>
      <c r="M512" t="inlineStr">
        <is>
          <t>MS, MD, DC</t>
        </is>
      </c>
      <c r="N512" t="inlineStr">
        <is>
          <t>Yes</t>
        </is>
      </c>
      <c r="O512" t="inlineStr">
        <is>
          <t>Not stated</t>
        </is>
      </c>
      <c r="Q512" s="9" t="inlineStr">
        <is>
          <t>https://grantcue.com/foundations/fred-a-seigel-and-donna-p-seigel-charitable-trust-266158312</t>
        </is>
      </c>
    </row>
    <row r="513">
      <c r="A513">
        <f>IF($E513=$E512,$A512+1,1)</f>
        <v/>
      </c>
      <c r="B513" t="inlineStr">
        <is>
          <t>GRANT AND LARA GUND FOUNDATION</t>
        </is>
      </c>
      <c r="C513" t="inlineStr">
        <is>
          <t>55-0805387</t>
        </is>
      </c>
      <c r="D513" t="inlineStr">
        <is>
          <t>Massachusetts</t>
        </is>
      </c>
      <c r="E513" t="inlineStr">
        <is>
          <t>MA</t>
        </is>
      </c>
      <c r="F513" t="n">
        <v>2025</v>
      </c>
      <c r="G513" t="n">
        <v>2</v>
      </c>
      <c r="H513" s="13" t="n">
        <v>2504150</v>
      </c>
      <c r="I513" s="12" t="n">
        <v>54</v>
      </c>
      <c r="J513" s="13" t="n">
        <v>20000</v>
      </c>
      <c r="K513" s="13">
        <f>IFERROR($H513/$I513,"")</f>
        <v/>
      </c>
      <c r="L513" s="13" t="n">
        <v>250000</v>
      </c>
      <c r="M513" t="inlineStr">
        <is>
          <t>VT, IL, WI</t>
        </is>
      </c>
      <c r="N513" t="inlineStr">
        <is>
          <t>No</t>
        </is>
      </c>
      <c r="O513" t="inlineStr">
        <is>
          <t>Not stated</t>
        </is>
      </c>
      <c r="Q513" s="9" t="inlineStr">
        <is>
          <t>https://grantcue.com/foundations/grant-and-lara-gund-foundation-550805387</t>
        </is>
      </c>
    </row>
    <row r="514">
      <c r="A514">
        <f>IF($E514=$E513,$A513+1,1)</f>
        <v/>
      </c>
      <c r="B514" t="inlineStr">
        <is>
          <t>ARDMORE INSTITUTE OF HEALTH</t>
        </is>
      </c>
      <c r="C514" t="inlineStr">
        <is>
          <t>73-0550692</t>
        </is>
      </c>
      <c r="D514" t="inlineStr">
        <is>
          <t>Massachusetts</t>
        </is>
      </c>
      <c r="E514" t="inlineStr">
        <is>
          <t>MA</t>
        </is>
      </c>
      <c r="F514" t="n">
        <v>2024</v>
      </c>
      <c r="G514" t="n">
        <v>1</v>
      </c>
      <c r="H514" s="13" t="n">
        <v>2487301</v>
      </c>
      <c r="I514" s="12" t="n">
        <v>32</v>
      </c>
      <c r="J514" s="13" t="n">
        <v>75000</v>
      </c>
      <c r="K514" s="13">
        <f>IFERROR($H514/$I514,"")</f>
        <v/>
      </c>
      <c r="L514" s="13" t="n">
        <v>250000</v>
      </c>
      <c r="M514" t="inlineStr">
        <is>
          <t>KS, DC, FL</t>
        </is>
      </c>
      <c r="N514" t="inlineStr">
        <is>
          <t>No</t>
        </is>
      </c>
      <c r="O514" t="inlineStr">
        <is>
          <t>Not stated</t>
        </is>
      </c>
      <c r="Q514" s="9" t="inlineStr">
        <is>
          <t>https://grantcue.com/foundations/ardmore-institute-of-health-730550692</t>
        </is>
      </c>
    </row>
    <row r="515">
      <c r="A515">
        <f>IF($E515=$E514,$A514+1,1)</f>
        <v/>
      </c>
      <c r="B515" t="inlineStr">
        <is>
          <t>THE JAMES B BOSKEY MEMORIAL FOUNDATION INC</t>
        </is>
      </c>
      <c r="C515" t="inlineStr">
        <is>
          <t>22-3787050</t>
        </is>
      </c>
      <c r="D515" t="inlineStr">
        <is>
          <t>Massachusetts</t>
        </is>
      </c>
      <c r="E515" t="inlineStr">
        <is>
          <t>MA</t>
        </is>
      </c>
      <c r="F515" t="n">
        <v>2025</v>
      </c>
      <c r="G515" t="n">
        <v>2</v>
      </c>
      <c r="H515" s="13" t="n">
        <v>2472452</v>
      </c>
      <c r="I515" s="12" t="n">
        <v>72</v>
      </c>
      <c r="J515" s="13" t="n">
        <v>30000</v>
      </c>
      <c r="K515" s="13">
        <f>IFERROR($H515/$I515,"")</f>
        <v/>
      </c>
      <c r="L515" s="13" t="n">
        <v>175000</v>
      </c>
      <c r="M515" t="inlineStr">
        <is>
          <t>IL, NY, NJ</t>
        </is>
      </c>
      <c r="N515" t="inlineStr">
        <is>
          <t>No</t>
        </is>
      </c>
      <c r="O515" t="inlineStr">
        <is>
          <t>Yes</t>
        </is>
      </c>
      <c r="Q515" s="9" t="inlineStr">
        <is>
          <t>https://grantcue.com/foundations/the-james-b-boskey-memorial-foundation-inc-223787050</t>
        </is>
      </c>
    </row>
    <row r="516">
      <c r="A516">
        <f>IF($E516=$E515,$A515+1,1)</f>
        <v/>
      </c>
      <c r="B516" t="inlineStr">
        <is>
          <t>CHARLES H HOOD FOUNDATION</t>
        </is>
      </c>
      <c r="C516" t="inlineStr">
        <is>
          <t>04-3507847</t>
        </is>
      </c>
      <c r="D516" t="inlineStr">
        <is>
          <t>Massachusetts</t>
        </is>
      </c>
      <c r="E516" t="inlineStr">
        <is>
          <t>MA</t>
        </is>
      </c>
      <c r="F516" t="n">
        <v>2024</v>
      </c>
      <c r="G516" t="n">
        <v>1</v>
      </c>
      <c r="H516" s="13" t="n">
        <v>2470000</v>
      </c>
      <c r="I516" s="12" t="n">
        <v>22</v>
      </c>
      <c r="J516" s="13" t="n">
        <v>100000</v>
      </c>
      <c r="K516" s="13">
        <f>IFERROR($H516/$I516,"")</f>
        <v/>
      </c>
      <c r="L516" s="13" t="n">
        <v>400000</v>
      </c>
      <c r="M516" t="inlineStr">
        <is>
          <t>CT, NY, NH</t>
        </is>
      </c>
      <c r="N516" t="inlineStr">
        <is>
          <t>Yes</t>
        </is>
      </c>
      <c r="O516" t="inlineStr">
        <is>
          <t>Yes</t>
        </is>
      </c>
      <c r="P516" s="9" t="inlineStr">
        <is>
          <t>https://hria.org/TMF/HOOD/</t>
        </is>
      </c>
      <c r="Q516" s="9" t="inlineStr">
        <is>
          <t>https://grantcue.com/foundations/charles-h-hood-foundation-043507847</t>
        </is>
      </c>
    </row>
    <row r="517">
      <c r="A517">
        <f>IF($E517=$E516,$A516+1,1)</f>
        <v/>
      </c>
      <c r="B517" t="inlineStr">
        <is>
          <t>The Brett &amp; Meaghan Barakett Foundation</t>
        </is>
      </c>
      <c r="C517" t="inlineStr">
        <is>
          <t>20-0832184</t>
        </is>
      </c>
      <c r="D517" t="inlineStr">
        <is>
          <t>Massachusetts</t>
        </is>
      </c>
      <c r="E517" t="inlineStr">
        <is>
          <t>MA</t>
        </is>
      </c>
      <c r="F517" t="n">
        <v>2025</v>
      </c>
      <c r="G517" t="n">
        <v>2</v>
      </c>
      <c r="H517" s="13" t="n">
        <v>2470000</v>
      </c>
      <c r="I517" s="12" t="n">
        <v>30</v>
      </c>
      <c r="J517" s="13" t="n">
        <v>25000</v>
      </c>
      <c r="K517" s="13">
        <f>IFERROR($H517/$I517,"")</f>
        <v/>
      </c>
      <c r="L517" s="13" t="n">
        <v>475000</v>
      </c>
      <c r="M517" t="inlineStr">
        <is>
          <t>NY, RI, FL</t>
        </is>
      </c>
      <c r="N517" t="inlineStr">
        <is>
          <t>No</t>
        </is>
      </c>
      <c r="O517" t="inlineStr">
        <is>
          <t>Not stated</t>
        </is>
      </c>
      <c r="Q517" s="9" t="inlineStr">
        <is>
          <t>https://grantcue.com/foundations/the-brett-and-meaghan-barakett-foundation-200832184</t>
        </is>
      </c>
    </row>
    <row r="518">
      <c r="A518">
        <f>IF($E518=$E517,$A517+1,1)</f>
        <v/>
      </c>
      <c r="B518" t="inlineStr">
        <is>
          <t>TBL CHARITABLE FOUNDATION</t>
        </is>
      </c>
      <c r="C518" t="inlineStr">
        <is>
          <t>20-3982689</t>
        </is>
      </c>
      <c r="D518" t="inlineStr">
        <is>
          <t>Massachusetts</t>
        </is>
      </c>
      <c r="E518" t="inlineStr">
        <is>
          <t>MA</t>
        </is>
      </c>
      <c r="F518" t="n">
        <v>2024</v>
      </c>
      <c r="G518" t="n">
        <v>1</v>
      </c>
      <c r="H518" s="13" t="n">
        <v>2459800</v>
      </c>
      <c r="I518" s="12" t="n">
        <v>12</v>
      </c>
      <c r="J518" s="13" t="n">
        <v>5000</v>
      </c>
      <c r="K518" s="13">
        <f>IFERROR($H518/$I518,"")</f>
        <v/>
      </c>
      <c r="L518" s="13" t="n">
        <v>1500000</v>
      </c>
      <c r="M518" t="inlineStr">
        <is>
          <t>DC, VA, NJ</t>
        </is>
      </c>
      <c r="N518" t="inlineStr">
        <is>
          <t>Yes</t>
        </is>
      </c>
      <c r="O518" t="inlineStr">
        <is>
          <t>Not stated</t>
        </is>
      </c>
      <c r="Q518" s="9" t="inlineStr">
        <is>
          <t>https://grantcue.com/foundations/tbl-charitable-foundation-203982689</t>
        </is>
      </c>
    </row>
    <row r="519">
      <c r="A519">
        <f>IF($E519=$E518,$A518+1,1)</f>
        <v/>
      </c>
      <c r="B519" t="inlineStr">
        <is>
          <t>The Rands Foundation</t>
        </is>
      </c>
      <c r="C519" t="inlineStr">
        <is>
          <t>87-0757900</t>
        </is>
      </c>
      <c r="D519" t="inlineStr">
        <is>
          <t>Massachusetts</t>
        </is>
      </c>
      <c r="E519" t="inlineStr">
        <is>
          <t>MA</t>
        </is>
      </c>
      <c r="F519" t="n">
        <v>2025</v>
      </c>
      <c r="G519" t="n">
        <v>2</v>
      </c>
      <c r="H519" s="13" t="n">
        <v>2450000</v>
      </c>
      <c r="I519" s="12" t="n">
        <v>75</v>
      </c>
      <c r="J519" s="13" t="n">
        <v>25000</v>
      </c>
      <c r="K519" s="13">
        <f>IFERROR($H519/$I519,"")</f>
        <v/>
      </c>
      <c r="L519" s="13" t="n">
        <v>250000</v>
      </c>
      <c r="M519" t="inlineStr">
        <is>
          <t>NY, DC, VA</t>
        </is>
      </c>
      <c r="N519" t="inlineStr">
        <is>
          <t>No</t>
        </is>
      </c>
      <c r="O519" t="inlineStr">
        <is>
          <t>Not stated</t>
        </is>
      </c>
      <c r="Q519" s="9" t="inlineStr">
        <is>
          <t>https://grantcue.com/foundations/the-rands-foundation-870757900</t>
        </is>
      </c>
    </row>
    <row r="520">
      <c r="A520">
        <f>IF($E520=$E519,$A519+1,1)</f>
        <v/>
      </c>
      <c r="B520" t="inlineStr">
        <is>
          <t>THE MELAMPY-LAWRENCE CHARITABLE TRUST</t>
        </is>
      </c>
      <c r="C520" t="inlineStr">
        <is>
          <t>38-7082935</t>
        </is>
      </c>
      <c r="D520" t="inlineStr">
        <is>
          <t>Massachusetts</t>
        </is>
      </c>
      <c r="E520" t="inlineStr">
        <is>
          <t>MA</t>
        </is>
      </c>
      <c r="F520" t="n">
        <v>2025</v>
      </c>
      <c r="G520" t="n">
        <v>2</v>
      </c>
      <c r="H520" s="13" t="n">
        <v>2448333</v>
      </c>
      <c r="I520" s="12" t="n">
        <v>37</v>
      </c>
      <c r="J520" s="13" t="n">
        <v>25000</v>
      </c>
      <c r="K520" s="13">
        <f>IFERROR($H520/$I520,"")</f>
        <v/>
      </c>
      <c r="L520" s="13" t="n">
        <v>500000</v>
      </c>
      <c r="M520" t="inlineStr">
        <is>
          <t>NY, PA, CA</t>
        </is>
      </c>
      <c r="N520" t="inlineStr">
        <is>
          <t>No</t>
        </is>
      </c>
      <c r="O520" t="inlineStr">
        <is>
          <t>Not stated</t>
        </is>
      </c>
      <c r="Q520" s="9" t="inlineStr">
        <is>
          <t>https://grantcue.com/foundations/the-melampy-lawrence-charitable-trust-387082935</t>
        </is>
      </c>
    </row>
    <row r="521">
      <c r="A521">
        <f>IF($E521=$E520,$A520+1,1)</f>
        <v/>
      </c>
      <c r="B521" t="inlineStr">
        <is>
          <t>ROGERS FAMILY FOUNDATION</t>
        </is>
      </c>
      <c r="C521" t="inlineStr">
        <is>
          <t>04-6063152</t>
        </is>
      </c>
      <c r="D521" t="inlineStr">
        <is>
          <t>Massachusetts</t>
        </is>
      </c>
      <c r="E521" t="inlineStr">
        <is>
          <t>MA</t>
        </is>
      </c>
      <c r="F521" t="n">
        <v>2025</v>
      </c>
      <c r="G521" t="n">
        <v>2</v>
      </c>
      <c r="H521" s="13" t="n">
        <v>2439229</v>
      </c>
      <c r="I521" s="12" t="n">
        <v>175</v>
      </c>
      <c r="J521" s="13" t="n">
        <v>10000</v>
      </c>
      <c r="K521" s="13">
        <f>IFERROR($H521/$I521,"")</f>
        <v/>
      </c>
      <c r="L521" s="13" t="n">
        <v>75000</v>
      </c>
      <c r="M521" t="inlineStr">
        <is>
          <t>NH, NY</t>
        </is>
      </c>
      <c r="N521" t="inlineStr">
        <is>
          <t>Yes</t>
        </is>
      </c>
      <c r="O521" t="inlineStr">
        <is>
          <t>Not stated</t>
        </is>
      </c>
      <c r="P521" s="9" t="inlineStr">
        <is>
          <t>https://www.rogersfamilyfoundation.com/</t>
        </is>
      </c>
      <c r="Q521" s="9" t="inlineStr">
        <is>
          <t>https://grantcue.com/foundations/rogers-family-foundation-c-o-gma-foundations-inc-046063152</t>
        </is>
      </c>
    </row>
    <row r="522">
      <c r="A522">
        <f>IF($E522=$E521,$A521+1,1)</f>
        <v/>
      </c>
      <c r="B522" t="inlineStr">
        <is>
          <t>THE CARNEY FAMILY CHARITABLE FOUNDATION</t>
        </is>
      </c>
      <c r="C522" t="inlineStr">
        <is>
          <t>04-6614314</t>
        </is>
      </c>
      <c r="D522" t="inlineStr">
        <is>
          <t>Massachusetts</t>
        </is>
      </c>
      <c r="E522" t="inlineStr">
        <is>
          <t>MA</t>
        </is>
      </c>
      <c r="F522" t="n">
        <v>2024</v>
      </c>
      <c r="G522" t="n">
        <v>1</v>
      </c>
      <c r="H522" s="13" t="n">
        <v>2430218</v>
      </c>
      <c r="I522" s="12" t="n">
        <v>142</v>
      </c>
      <c r="J522" s="13" t="n">
        <v>5000</v>
      </c>
      <c r="K522" s="13">
        <f>IFERROR($H522/$I522,"")</f>
        <v/>
      </c>
      <c r="L522" s="13" t="n">
        <v>200000</v>
      </c>
      <c r="M522" t="inlineStr">
        <is>
          <t>VA, SD, FL</t>
        </is>
      </c>
      <c r="N522" t="inlineStr">
        <is>
          <t>Yes</t>
        </is>
      </c>
      <c r="O522" t="inlineStr">
        <is>
          <t>Not stated</t>
        </is>
      </c>
      <c r="Q522" s="9" t="inlineStr">
        <is>
          <t>https://grantcue.com/foundations/the-carney-family-charitable-foundation-c-o-claremont-mgmt-co-046614314</t>
        </is>
      </c>
    </row>
    <row r="523">
      <c r="A523">
        <f>IF($E523=$E522,$A522+1,1)</f>
        <v/>
      </c>
      <c r="B523" t="inlineStr">
        <is>
          <t>Tan Teo Charitable Foundation</t>
        </is>
      </c>
      <c r="C523" t="inlineStr">
        <is>
          <t>20-2719591</t>
        </is>
      </c>
      <c r="D523" t="inlineStr">
        <is>
          <t>Massachusetts</t>
        </is>
      </c>
      <c r="E523" t="inlineStr">
        <is>
          <t>MA</t>
        </is>
      </c>
      <c r="F523" t="n">
        <v>2025</v>
      </c>
      <c r="G523" t="n">
        <v>2</v>
      </c>
      <c r="H523" s="13" t="n">
        <v>2430188</v>
      </c>
      <c r="I523" s="12" t="n">
        <v>54</v>
      </c>
      <c r="J523" s="13" t="n">
        <v>15000</v>
      </c>
      <c r="K523" s="13">
        <f>IFERROR($H523/$I523,"")</f>
        <v/>
      </c>
      <c r="L523" s="13" t="n">
        <v>230002</v>
      </c>
      <c r="M523" t="inlineStr">
        <is>
          <t>CO, VT, DC</t>
        </is>
      </c>
      <c r="N523" t="inlineStr">
        <is>
          <t>No</t>
        </is>
      </c>
      <c r="O523" t="inlineStr">
        <is>
          <t>Not stated</t>
        </is>
      </c>
      <c r="Q523" s="9" t="inlineStr">
        <is>
          <t>https://grantcue.com/foundations/tan-teo-charitable-foundation-202719591</t>
        </is>
      </c>
    </row>
    <row r="524">
      <c r="A524">
        <f>IF($E524=$E523,$A523+1,1)</f>
        <v/>
      </c>
      <c r="B524" t="inlineStr">
        <is>
          <t>THOMAS J BEATSON JR FOUNDATION INC</t>
        </is>
      </c>
      <c r="C524" t="inlineStr">
        <is>
          <t>20-8112510</t>
        </is>
      </c>
      <c r="D524" t="inlineStr">
        <is>
          <t>Massachusetts</t>
        </is>
      </c>
      <c r="E524" t="inlineStr">
        <is>
          <t>MA</t>
        </is>
      </c>
      <c r="F524" t="n">
        <v>2024</v>
      </c>
      <c r="G524" t="n">
        <v>1</v>
      </c>
      <c r="H524" s="13" t="n">
        <v>2422350</v>
      </c>
      <c r="I524" s="12" t="n">
        <v>10</v>
      </c>
      <c r="J524" s="13" t="n">
        <v>137500</v>
      </c>
      <c r="K524" s="13">
        <f>IFERROR($H524/$I524,"")</f>
        <v/>
      </c>
      <c r="L524" s="13" t="n">
        <v>1177500</v>
      </c>
      <c r="M524" t="inlineStr">
        <is>
          <t>AZ, CO, CT</t>
        </is>
      </c>
      <c r="N524" t="inlineStr">
        <is>
          <t>No</t>
        </is>
      </c>
      <c r="O524" t="inlineStr">
        <is>
          <t>Not stated</t>
        </is>
      </c>
      <c r="Q524" s="9" t="inlineStr">
        <is>
          <t>https://grantcue.com/foundations/thomas-j-beatson-jr-foundation-inc-208112510</t>
        </is>
      </c>
    </row>
    <row r="525">
      <c r="A525">
        <f>IF($E525=$E524,$A524+1,1)</f>
        <v/>
      </c>
      <c r="B525" t="inlineStr">
        <is>
          <t>Cecile Higginson Murphy Charitable Foundation</t>
        </is>
      </c>
      <c r="C525" t="inlineStr">
        <is>
          <t>04-3447397</t>
        </is>
      </c>
      <c r="D525" t="inlineStr">
        <is>
          <t>Massachusetts</t>
        </is>
      </c>
      <c r="E525" t="inlineStr">
        <is>
          <t>MA</t>
        </is>
      </c>
      <c r="F525" t="n">
        <v>2024</v>
      </c>
      <c r="G525" t="n">
        <v>1</v>
      </c>
      <c r="H525" s="13" t="n">
        <v>2412000</v>
      </c>
      <c r="I525" s="12" t="n">
        <v>30</v>
      </c>
      <c r="J525" s="13" t="n">
        <v>50000</v>
      </c>
      <c r="K525" s="13">
        <f>IFERROR($H525/$I525,"")</f>
        <v/>
      </c>
      <c r="L525" s="13" t="n">
        <v>500000</v>
      </c>
      <c r="M525" t="inlineStr">
        <is>
          <t>CA, VA, MD</t>
        </is>
      </c>
      <c r="N525" t="inlineStr">
        <is>
          <t>No</t>
        </is>
      </c>
      <c r="O525" t="inlineStr">
        <is>
          <t>Not stated</t>
        </is>
      </c>
      <c r="Q525" s="9" t="inlineStr">
        <is>
          <t>https://grantcue.com/foundations/cecile-higginson-murphy-charitable-foundation-043447397</t>
        </is>
      </c>
    </row>
    <row r="526">
      <c r="A526">
        <f>IF($E526=$E525,$A525+1,1)</f>
        <v/>
      </c>
      <c r="B526" t="inlineStr">
        <is>
          <t>THE CAMERON AND HAYDEN LORD FOUNDATION</t>
        </is>
      </c>
      <c r="C526" t="inlineStr">
        <is>
          <t>31-6653586</t>
        </is>
      </c>
      <c r="D526" t="inlineStr">
        <is>
          <t>Massachusetts</t>
        </is>
      </c>
      <c r="E526" t="inlineStr">
        <is>
          <t>MA</t>
        </is>
      </c>
      <c r="F526" t="n">
        <v>2025</v>
      </c>
      <c r="G526" t="n">
        <v>2</v>
      </c>
      <c r="H526" s="13" t="n">
        <v>2406500</v>
      </c>
      <c r="I526" s="12" t="n">
        <v>11</v>
      </c>
      <c r="J526" s="13" t="n">
        <v>10000</v>
      </c>
      <c r="K526" s="13">
        <f>IFERROR($H526/$I526,"")</f>
        <v/>
      </c>
      <c r="L526" s="13" t="n">
        <v>1100000</v>
      </c>
      <c r="M526" t="inlineStr">
        <is>
          <t>NY, VA, PA</t>
        </is>
      </c>
      <c r="N526" t="inlineStr">
        <is>
          <t>No</t>
        </is>
      </c>
      <c r="O526" t="inlineStr">
        <is>
          <t>Not stated</t>
        </is>
      </c>
      <c r="Q526" s="9" t="inlineStr">
        <is>
          <t>https://grantcue.com/foundations/the-cameron-and-hayden-lord-foundation-316653586</t>
        </is>
      </c>
    </row>
    <row r="527">
      <c r="A527">
        <f>IF($E527=$E526,$A526+1,1)</f>
        <v/>
      </c>
      <c r="B527" t="inlineStr">
        <is>
          <t>THE JIM &amp; PAULA MCDONALD CHARITABLE TRUS</t>
        </is>
      </c>
      <c r="C527" t="inlineStr">
        <is>
          <t>58-6429849</t>
        </is>
      </c>
      <c r="D527" t="inlineStr">
        <is>
          <t>Massachusetts</t>
        </is>
      </c>
      <c r="E527" t="inlineStr">
        <is>
          <t>MA</t>
        </is>
      </c>
      <c r="F527" t="n">
        <v>2025</v>
      </c>
      <c r="G527" t="n">
        <v>2</v>
      </c>
      <c r="H527" s="13" t="n">
        <v>2391600</v>
      </c>
      <c r="I527" s="12" t="n">
        <v>11</v>
      </c>
      <c r="J527" s="13" t="n">
        <v>200000</v>
      </c>
      <c r="K527" s="13">
        <f>IFERROR($H527/$I527,"")</f>
        <v/>
      </c>
      <c r="L527" s="13" t="n">
        <v>875000</v>
      </c>
      <c r="M527" t="inlineStr">
        <is>
          <t>IL, OH, KY</t>
        </is>
      </c>
      <c r="N527" t="inlineStr">
        <is>
          <t>No</t>
        </is>
      </c>
      <c r="O527" t="inlineStr">
        <is>
          <t>Not stated</t>
        </is>
      </c>
      <c r="Q527" s="9" t="inlineStr">
        <is>
          <t>https://grantcue.com/foundations/the-jim-and-paula-mcdonald-charitable-trus-586429849</t>
        </is>
      </c>
    </row>
    <row r="528">
      <c r="A528">
        <f>IF($E528=$E527,$A527+1,1)</f>
        <v/>
      </c>
      <c r="B528" t="inlineStr">
        <is>
          <t>ROBERT I LAPPIN CHARITABLE FOUNDATION</t>
        </is>
      </c>
      <c r="C528" t="inlineStr">
        <is>
          <t>04-6579206</t>
        </is>
      </c>
      <c r="D528" t="inlineStr">
        <is>
          <t>Massachusetts</t>
        </is>
      </c>
      <c r="E528" t="inlineStr">
        <is>
          <t>MA</t>
        </is>
      </c>
      <c r="F528" t="n">
        <v>2025</v>
      </c>
      <c r="G528" t="n">
        <v>2</v>
      </c>
      <c r="H528" s="13" t="n">
        <v>2379466</v>
      </c>
      <c r="I528" s="12" t="n">
        <v>19</v>
      </c>
      <c r="J528" s="13" t="n">
        <v>5000</v>
      </c>
      <c r="K528" s="13">
        <f>IFERROR($H528/$I528,"")</f>
        <v/>
      </c>
      <c r="L528" s="13" t="n">
        <v>655000</v>
      </c>
      <c r="M528" t="inlineStr">
        <is>
          <t>RI, OR, FL</t>
        </is>
      </c>
      <c r="N528" t="inlineStr">
        <is>
          <t>Yes</t>
        </is>
      </c>
      <c r="O528" t="inlineStr">
        <is>
          <t>Not stated</t>
        </is>
      </c>
      <c r="Q528" s="9" t="inlineStr">
        <is>
          <t>https://grantcue.com/foundations/robert-i-lappin-charitable-foundation-046579206</t>
        </is>
      </c>
    </row>
    <row r="529">
      <c r="A529">
        <f>IF($E529=$E528,$A528+1,1)</f>
        <v/>
      </c>
      <c r="B529" t="inlineStr">
        <is>
          <t>DAFTUAR FAMILY FOUNDATION</t>
        </is>
      </c>
      <c r="C529" t="inlineStr">
        <is>
          <t>47-4685449</t>
        </is>
      </c>
      <c r="D529" t="inlineStr">
        <is>
          <t>Massachusetts</t>
        </is>
      </c>
      <c r="E529" t="inlineStr">
        <is>
          <t>MA</t>
        </is>
      </c>
      <c r="F529" t="n">
        <v>2024</v>
      </c>
      <c r="G529" t="n">
        <v>1</v>
      </c>
      <c r="H529" s="13" t="n">
        <v>2376863</v>
      </c>
      <c r="I529" s="12" t="n">
        <v>13</v>
      </c>
      <c r="J529" s="13" t="n">
        <v>100000</v>
      </c>
      <c r="K529" s="13">
        <f>IFERROR($H529/$I529,"")</f>
        <v/>
      </c>
      <c r="L529" s="13" t="n">
        <v>833333</v>
      </c>
      <c r="M529" t="inlineStr">
        <is>
          <t>CT, CA, MN</t>
        </is>
      </c>
      <c r="N529" t="inlineStr">
        <is>
          <t>Yes</t>
        </is>
      </c>
      <c r="O529" t="inlineStr">
        <is>
          <t>Yes</t>
        </is>
      </c>
      <c r="P529" s="9" t="inlineStr">
        <is>
          <t>https://www.lipedema.org/</t>
        </is>
      </c>
      <c r="Q529" s="9" t="inlineStr">
        <is>
          <t>https://grantcue.com/foundations/daftuar-family-foundation-474685449</t>
        </is>
      </c>
    </row>
    <row r="530">
      <c r="A530">
        <f>IF($E530=$E529,$A529+1,1)</f>
        <v/>
      </c>
      <c r="B530" t="inlineStr">
        <is>
          <t>SAQUISH FOUNDATION</t>
        </is>
      </c>
      <c r="C530" t="inlineStr">
        <is>
          <t>04-6136550</t>
        </is>
      </c>
      <c r="D530" t="inlineStr">
        <is>
          <t>Massachusetts</t>
        </is>
      </c>
      <c r="E530" t="inlineStr">
        <is>
          <t>MA</t>
        </is>
      </c>
      <c r="F530" t="n">
        <v>2025</v>
      </c>
      <c r="G530" t="n">
        <v>2</v>
      </c>
      <c r="H530" s="13" t="n">
        <v>2375000</v>
      </c>
      <c r="I530" s="12" t="n">
        <v>76</v>
      </c>
      <c r="J530" s="13" t="n">
        <v>30000</v>
      </c>
      <c r="K530" s="13">
        <f>IFERROR($H530/$I530,"")</f>
        <v/>
      </c>
      <c r="L530" s="13" t="n">
        <v>65000</v>
      </c>
      <c r="M530" t="inlineStr">
        <is>
          <t>CA, MS, NH</t>
        </is>
      </c>
      <c r="N530" t="inlineStr">
        <is>
          <t>No</t>
        </is>
      </c>
      <c r="O530" t="inlineStr">
        <is>
          <t>Not stated</t>
        </is>
      </c>
      <c r="Q530" s="9" t="inlineStr">
        <is>
          <t>https://grantcue.com/foundations/saquish-foundation-c-o-hunter-associates-046136550</t>
        </is>
      </c>
    </row>
    <row r="531">
      <c r="A531">
        <f>IF($E531=$E530,$A530+1,1)</f>
        <v/>
      </c>
      <c r="B531" t="inlineStr">
        <is>
          <t>NEWTMONT FOUNDATION</t>
        </is>
      </c>
      <c r="C531" t="inlineStr">
        <is>
          <t>87-1267501</t>
        </is>
      </c>
      <c r="D531" t="inlineStr">
        <is>
          <t>Massachusetts</t>
        </is>
      </c>
      <c r="E531" t="inlineStr">
        <is>
          <t>MA</t>
        </is>
      </c>
      <c r="F531" t="n">
        <v>2025</v>
      </c>
      <c r="G531" t="n">
        <v>2</v>
      </c>
      <c r="H531" s="13" t="n">
        <v>2371623</v>
      </c>
      <c r="I531" s="12" t="n">
        <v>129</v>
      </c>
      <c r="J531" s="13" t="n">
        <v>5000</v>
      </c>
      <c r="K531" s="13">
        <f>IFERROR($H531/$I531,"")</f>
        <v/>
      </c>
      <c r="L531" s="13" t="n">
        <v>250000</v>
      </c>
      <c r="M531" t="inlineStr">
        <is>
          <t>CA, VA, ME</t>
        </is>
      </c>
      <c r="N531" t="inlineStr">
        <is>
          <t>Yes</t>
        </is>
      </c>
      <c r="O531" t="inlineStr">
        <is>
          <t>Not stated</t>
        </is>
      </c>
      <c r="Q531" s="9" t="inlineStr">
        <is>
          <t>https://grantcue.com/foundations/newtmont-foundation-871267501</t>
        </is>
      </c>
    </row>
    <row r="532">
      <c r="A532">
        <f>IF($E532=$E531,$A531+1,1)</f>
        <v/>
      </c>
      <c r="B532" t="inlineStr">
        <is>
          <t>THE BEKER FOUNDATION</t>
        </is>
      </c>
      <c r="C532" t="inlineStr">
        <is>
          <t>13-3249239</t>
        </is>
      </c>
      <c r="D532" t="inlineStr">
        <is>
          <t>Massachusetts</t>
        </is>
      </c>
      <c r="E532" t="inlineStr">
        <is>
          <t>MA</t>
        </is>
      </c>
      <c r="F532" t="n">
        <v>2024</v>
      </c>
      <c r="G532" t="n">
        <v>1</v>
      </c>
      <c r="H532" s="13" t="n">
        <v>2367661</v>
      </c>
      <c r="I532" s="12" t="n">
        <v>141</v>
      </c>
      <c r="J532" s="13" t="n">
        <v>10000</v>
      </c>
      <c r="K532" s="13">
        <f>IFERROR($H532/$I532,"")</f>
        <v/>
      </c>
      <c r="L532" s="13" t="n">
        <v>150000</v>
      </c>
      <c r="M532" t="inlineStr">
        <is>
          <t>NY, CA, NJ</t>
        </is>
      </c>
      <c r="N532" t="inlineStr">
        <is>
          <t>No</t>
        </is>
      </c>
      <c r="O532" t="inlineStr">
        <is>
          <t>Not stated</t>
        </is>
      </c>
      <c r="Q532" s="9" t="inlineStr">
        <is>
          <t>https://grantcue.com/foundations/the-beker-foundation-133249239</t>
        </is>
      </c>
    </row>
    <row r="533">
      <c r="A533">
        <f>IF($E533=$E532,$A532+1,1)</f>
        <v/>
      </c>
      <c r="B533" t="inlineStr">
        <is>
          <t>HUMANI FOUNDATION INC</t>
        </is>
      </c>
      <c r="C533" t="inlineStr">
        <is>
          <t>87-2442440</t>
        </is>
      </c>
      <c r="D533" t="inlineStr">
        <is>
          <t>Massachusetts</t>
        </is>
      </c>
      <c r="E533" t="inlineStr">
        <is>
          <t>MA</t>
        </is>
      </c>
      <c r="F533" t="n">
        <v>2024</v>
      </c>
      <c r="G533" t="n">
        <v>1</v>
      </c>
      <c r="H533" s="13" t="n">
        <v>2360000</v>
      </c>
      <c r="I533" s="12" t="n">
        <v>9</v>
      </c>
      <c r="J533" s="13" t="n">
        <v>250000</v>
      </c>
      <c r="K533" s="13">
        <f>IFERROR($H533/$I533,"")</f>
        <v/>
      </c>
      <c r="L533" s="13" t="n">
        <v>1000000</v>
      </c>
      <c r="M533" t="inlineStr">
        <is>
          <t>NY, FL, PA</t>
        </is>
      </c>
      <c r="N533" t="inlineStr">
        <is>
          <t>No</t>
        </is>
      </c>
      <c r="O533" t="inlineStr">
        <is>
          <t>Not stated</t>
        </is>
      </c>
      <c r="Q533" s="9" t="inlineStr">
        <is>
          <t>https://grantcue.com/foundations/humani-foundation-inc-872442440</t>
        </is>
      </c>
    </row>
    <row r="534">
      <c r="A534">
        <f>IF($E534=$E533,$A533+1,1)</f>
        <v/>
      </c>
      <c r="B534" t="inlineStr">
        <is>
          <t>RICHARD SALTONSTALL CHARITABLE FOUNDATION</t>
        </is>
      </c>
      <c r="C534" t="inlineStr">
        <is>
          <t>04-6078934</t>
        </is>
      </c>
      <c r="D534" t="inlineStr">
        <is>
          <t>Massachusetts</t>
        </is>
      </c>
      <c r="E534" t="inlineStr">
        <is>
          <t>MA</t>
        </is>
      </c>
      <c r="F534" t="n">
        <v>2024</v>
      </c>
      <c r="G534" t="n">
        <v>1</v>
      </c>
      <c r="H534" s="13" t="n">
        <v>2357500</v>
      </c>
      <c r="I534" s="12" t="n">
        <v>39</v>
      </c>
      <c r="J534" s="13" t="n">
        <v>50000</v>
      </c>
      <c r="K534" s="13">
        <f>IFERROR($H534/$I534,"")</f>
        <v/>
      </c>
      <c r="L534" s="13" t="n">
        <v>160000</v>
      </c>
      <c r="M534" t="inlineStr">
        <is>
          <t>ME, CA, CT</t>
        </is>
      </c>
      <c r="N534" t="inlineStr">
        <is>
          <t>Yes</t>
        </is>
      </c>
      <c r="O534" t="inlineStr">
        <is>
          <t>Yes</t>
        </is>
      </c>
      <c r="Q534" s="9" t="inlineStr">
        <is>
          <t>https://grantcue.com/foundations/richard-saltonstall-charitable-foundation-046078934</t>
        </is>
      </c>
    </row>
    <row r="535">
      <c r="A535">
        <f>IF($E535=$E534,$A534+1,1)</f>
        <v/>
      </c>
      <c r="B535" t="inlineStr">
        <is>
          <t>CHU FAMILY FOUNDATION</t>
        </is>
      </c>
      <c r="C535" t="inlineStr">
        <is>
          <t>81-0894741</t>
        </is>
      </c>
      <c r="D535" t="inlineStr">
        <is>
          <t>Massachusetts</t>
        </is>
      </c>
      <c r="E535" t="inlineStr">
        <is>
          <t>MA</t>
        </is>
      </c>
      <c r="F535" t="n">
        <v>2024</v>
      </c>
      <c r="G535" t="n">
        <v>1</v>
      </c>
      <c r="H535" s="13" t="n">
        <v>2335417</v>
      </c>
      <c r="I535" s="12" t="n">
        <v>6</v>
      </c>
      <c r="J535" s="13" t="n">
        <v>294134.5</v>
      </c>
      <c r="K535" s="13">
        <f>IFERROR($H535/$I535,"")</f>
        <v/>
      </c>
      <c r="L535" s="13" t="n">
        <v>1257532</v>
      </c>
      <c r="M535" t="inlineStr">
        <is>
          <t>NY, ONTARIO, IL</t>
        </is>
      </c>
      <c r="N535" t="inlineStr">
        <is>
          <t>No</t>
        </is>
      </c>
      <c r="O535" t="inlineStr">
        <is>
          <t>Not stated</t>
        </is>
      </c>
      <c r="Q535" s="9" t="inlineStr">
        <is>
          <t>https://grantcue.com/foundations/chu-family-foundation-810894741</t>
        </is>
      </c>
    </row>
    <row r="536">
      <c r="A536">
        <f>IF($E536=$E535,$A535+1,1)</f>
        <v/>
      </c>
      <c r="B536" t="inlineStr">
        <is>
          <t>FELS FAMILY FOUNDATION</t>
        </is>
      </c>
      <c r="C536" t="inlineStr">
        <is>
          <t>20-0477156</t>
        </is>
      </c>
      <c r="D536" t="inlineStr">
        <is>
          <t>Massachusetts</t>
        </is>
      </c>
      <c r="E536" t="inlineStr">
        <is>
          <t>MA</t>
        </is>
      </c>
      <c r="F536" t="n">
        <v>2025</v>
      </c>
      <c r="G536" t="n">
        <v>2</v>
      </c>
      <c r="H536" s="13" t="n">
        <v>2333720</v>
      </c>
      <c r="I536" s="12" t="n">
        <v>96</v>
      </c>
      <c r="J536" s="13" t="n">
        <v>5000</v>
      </c>
      <c r="K536" s="13">
        <f>IFERROR($H536/$I536,"")</f>
        <v/>
      </c>
      <c r="L536" s="13" t="n">
        <v>500000</v>
      </c>
      <c r="M536" t="inlineStr">
        <is>
          <t>CT</t>
        </is>
      </c>
      <c r="N536" t="inlineStr">
        <is>
          <t>No</t>
        </is>
      </c>
      <c r="O536" t="inlineStr">
        <is>
          <t>Not stated</t>
        </is>
      </c>
      <c r="Q536" s="9" t="inlineStr">
        <is>
          <t>https://grantcue.com/foundations/fels-family-foundation-200477156</t>
        </is>
      </c>
    </row>
    <row r="537">
      <c r="A537">
        <f>IF($E537=$E536,$A536+1,1)</f>
        <v/>
      </c>
      <c r="B537" t="inlineStr">
        <is>
          <t>THE PAULA AND WILLIAM BERNSTEIN FAMILY FOUNDATION</t>
        </is>
      </c>
      <c r="C537" t="inlineStr">
        <is>
          <t>74-2351575</t>
        </is>
      </c>
      <c r="D537" t="inlineStr">
        <is>
          <t>Massachusetts</t>
        </is>
      </c>
      <c r="E537" t="inlineStr">
        <is>
          <t>MA</t>
        </is>
      </c>
      <c r="F537" t="n">
        <v>2024</v>
      </c>
      <c r="G537" t="n">
        <v>2</v>
      </c>
      <c r="H537" s="13" t="n">
        <v>2330510</v>
      </c>
      <c r="I537" s="12" t="n">
        <v>168</v>
      </c>
      <c r="J537" s="13" t="n">
        <v>750</v>
      </c>
      <c r="K537" s="13">
        <f>IFERROR($H537/$I537,"")</f>
        <v/>
      </c>
      <c r="L537" s="13" t="n">
        <v>500000</v>
      </c>
      <c r="M537" t="inlineStr">
        <is>
          <t>CO, MN, DC</t>
        </is>
      </c>
      <c r="N537" t="inlineStr">
        <is>
          <t>No</t>
        </is>
      </c>
      <c r="O537" t="inlineStr">
        <is>
          <t>Not stated</t>
        </is>
      </c>
      <c r="Q537" s="9" t="inlineStr">
        <is>
          <t>https://grantcue.com/foundations/the-paula-and-william-bernstein-family-foundation-742351575</t>
        </is>
      </c>
    </row>
    <row r="538">
      <c r="A538">
        <f>IF($E538=$E537,$A537+1,1)</f>
        <v/>
      </c>
      <c r="B538" t="inlineStr">
        <is>
          <t>LOOKOUT FOUNDATION INC</t>
        </is>
      </c>
      <c r="C538" t="inlineStr">
        <is>
          <t>27-2981081</t>
        </is>
      </c>
      <c r="D538" t="inlineStr">
        <is>
          <t>Massachusetts</t>
        </is>
      </c>
      <c r="E538" t="inlineStr">
        <is>
          <t>MA</t>
        </is>
      </c>
      <c r="F538" t="n">
        <v>2024</v>
      </c>
      <c r="G538" t="n">
        <v>1</v>
      </c>
      <c r="H538" s="13" t="n">
        <v>2322200</v>
      </c>
      <c r="I538" s="12" t="n">
        <v>18</v>
      </c>
      <c r="J538" s="13" t="n">
        <v>100000</v>
      </c>
      <c r="K538" s="13">
        <f>IFERROR($H538/$I538,"")</f>
        <v/>
      </c>
      <c r="L538" s="13" t="n">
        <v>387200</v>
      </c>
      <c r="M538" t="inlineStr">
        <is>
          <t>VT, ME, NY</t>
        </is>
      </c>
      <c r="N538" t="inlineStr">
        <is>
          <t>No</t>
        </is>
      </c>
      <c r="O538" t="inlineStr">
        <is>
          <t>Not stated</t>
        </is>
      </c>
      <c r="Q538" s="9" t="inlineStr">
        <is>
          <t>https://grantcue.com/foundations/lookout-foundation-inc-c-o-gma-foundations-272981081</t>
        </is>
      </c>
    </row>
    <row r="539">
      <c r="A539">
        <f>IF($E539=$E538,$A538+1,1)</f>
        <v/>
      </c>
      <c r="B539" t="inlineStr">
        <is>
          <t>SHELAGH E MAHONEY &amp; JOSEPH E MCNAMEE FAMILY FOUNDATION INC</t>
        </is>
      </c>
      <c r="C539" t="inlineStr">
        <is>
          <t>83-2870459</t>
        </is>
      </c>
      <c r="D539" t="inlineStr">
        <is>
          <t>Massachusetts</t>
        </is>
      </c>
      <c r="E539" t="inlineStr">
        <is>
          <t>MA</t>
        </is>
      </c>
      <c r="F539" t="n">
        <v>2025</v>
      </c>
      <c r="G539" t="n">
        <v>2</v>
      </c>
      <c r="H539" s="13" t="n">
        <v>2320000</v>
      </c>
      <c r="I539" s="12" t="n">
        <v>8</v>
      </c>
      <c r="J539" s="13" t="n">
        <v>75000</v>
      </c>
      <c r="K539" s="13">
        <f>IFERROR($H539/$I539,"")</f>
        <v/>
      </c>
      <c r="L539" s="13" t="n">
        <v>1000000</v>
      </c>
      <c r="M539" t="inlineStr">
        <is>
          <t>CT</t>
        </is>
      </c>
      <c r="N539" t="inlineStr">
        <is>
          <t>No</t>
        </is>
      </c>
      <c r="O539" t="inlineStr">
        <is>
          <t>Not stated</t>
        </is>
      </c>
      <c r="Q539" s="9" t="inlineStr">
        <is>
          <t>https://grantcue.com/foundations/shelagh-e-mahoney-and-joseph-e-mcnamee-family-foundation-inc-832870459</t>
        </is>
      </c>
    </row>
    <row r="540">
      <c r="A540">
        <f>IF($E540=$E539,$A539+1,1)</f>
        <v/>
      </c>
      <c r="B540" t="inlineStr">
        <is>
          <t>AGNES M LINDSAY TRUST</t>
        </is>
      </c>
      <c r="C540" t="inlineStr">
        <is>
          <t>02-6004971</t>
        </is>
      </c>
      <c r="D540" t="inlineStr">
        <is>
          <t>Massachusetts</t>
        </is>
      </c>
      <c r="E540" t="inlineStr">
        <is>
          <t>MA</t>
        </is>
      </c>
      <c r="F540" t="n">
        <v>2025</v>
      </c>
      <c r="G540" t="n">
        <v>2</v>
      </c>
      <c r="H540" s="13" t="n">
        <v>2312876</v>
      </c>
      <c r="I540" s="12" t="n">
        <v>643</v>
      </c>
      <c r="J540" s="13" t="n">
        <v>3000</v>
      </c>
      <c r="K540" s="13">
        <f>IFERROR($H540/$I540,"")</f>
        <v/>
      </c>
      <c r="L540" s="13" t="n">
        <v>10000</v>
      </c>
      <c r="M540" t="inlineStr">
        <is>
          <t>ME, VT, NH</t>
        </is>
      </c>
      <c r="N540" t="inlineStr">
        <is>
          <t>Yes</t>
        </is>
      </c>
      <c r="O540" t="inlineStr">
        <is>
          <t>Not stated</t>
        </is>
      </c>
      <c r="P540" s="9" t="inlineStr">
        <is>
          <t>https://lindsaytrust.org/</t>
        </is>
      </c>
      <c r="Q540" s="9" t="inlineStr">
        <is>
          <t>https://grantcue.com/foundations/agnes-m-lindsay-trust-026004971</t>
        </is>
      </c>
    </row>
    <row r="541">
      <c r="A541">
        <f>IF($E541=$E540,$A540+1,1)</f>
        <v/>
      </c>
      <c r="B541" t="inlineStr">
        <is>
          <t>ALNOBA LEWIS FAMILY FOUNDATION FKA PINNACLE LEADERSHIP FOUNDATION</t>
        </is>
      </c>
      <c r="C541" t="inlineStr">
        <is>
          <t>26-1536108</t>
        </is>
      </c>
      <c r="D541" t="inlineStr">
        <is>
          <t>Massachusetts</t>
        </is>
      </c>
      <c r="E541" t="inlineStr">
        <is>
          <t>MA</t>
        </is>
      </c>
      <c r="F541" t="n">
        <v>2024</v>
      </c>
      <c r="G541" t="n">
        <v>1</v>
      </c>
      <c r="H541" s="13" t="n">
        <v>2308149</v>
      </c>
      <c r="I541" s="12" t="n">
        <v>44</v>
      </c>
      <c r="J541" s="13" t="n">
        <v>35750</v>
      </c>
      <c r="K541" s="13">
        <f>IFERROR($H541/$I541,"")</f>
        <v/>
      </c>
      <c r="L541" s="13" t="n">
        <v>333000</v>
      </c>
      <c r="M541" t="inlineStr">
        <is>
          <t>UT, NH, TORONTO</t>
        </is>
      </c>
      <c r="N541" t="inlineStr">
        <is>
          <t>No</t>
        </is>
      </c>
      <c r="O541" t="inlineStr">
        <is>
          <t>Not stated</t>
        </is>
      </c>
      <c r="Q541" s="9" t="inlineStr">
        <is>
          <t>https://grantcue.com/foundations/alnoba-lewis-family-foundation-fka-pinnacle-leadership-foundation-261536108</t>
        </is>
      </c>
    </row>
    <row r="542">
      <c r="A542">
        <f>IF($E542=$E541,$A541+1,1)</f>
        <v/>
      </c>
      <c r="B542" t="inlineStr">
        <is>
          <t>JOHNSON FAMILY FOUNDATION</t>
        </is>
      </c>
      <c r="C542" t="inlineStr">
        <is>
          <t>31-1542859</t>
        </is>
      </c>
      <c r="D542" t="inlineStr">
        <is>
          <t>Massachusetts</t>
        </is>
      </c>
      <c r="E542" t="inlineStr">
        <is>
          <t>MA</t>
        </is>
      </c>
      <c r="F542" t="n">
        <v>2024</v>
      </c>
      <c r="G542" t="n">
        <v>2</v>
      </c>
      <c r="H542" s="13" t="n">
        <v>2306450</v>
      </c>
      <c r="I542" s="12" t="n">
        <v>56</v>
      </c>
      <c r="J542" s="13" t="n">
        <v>44250</v>
      </c>
      <c r="K542" s="13">
        <f>IFERROR($H542/$I542,"")</f>
        <v/>
      </c>
      <c r="L542" s="13" t="n">
        <v>100000</v>
      </c>
      <c r="M542" t="inlineStr">
        <is>
          <t>OH, MD, DC</t>
        </is>
      </c>
      <c r="N542" t="inlineStr">
        <is>
          <t>No</t>
        </is>
      </c>
      <c r="O542" t="inlineStr">
        <is>
          <t>Not stated</t>
        </is>
      </c>
      <c r="Q542" s="9" t="inlineStr">
        <is>
          <t>https://grantcue.com/foundations/johnson-family-foundation-311542859</t>
        </is>
      </c>
    </row>
    <row r="543">
      <c r="A543">
        <f>IF($E543=$E542,$A542+1,1)</f>
        <v/>
      </c>
      <c r="B543" t="inlineStr">
        <is>
          <t>FRANKLIN SQUARE HOUSE FOUNDATION INC</t>
        </is>
      </c>
      <c r="C543" t="inlineStr">
        <is>
          <t>04-2103780</t>
        </is>
      </c>
      <c r="D543" t="inlineStr">
        <is>
          <t>Massachusetts</t>
        </is>
      </c>
      <c r="E543" t="inlineStr">
        <is>
          <t>MA</t>
        </is>
      </c>
      <c r="F543" t="n">
        <v>2025</v>
      </c>
      <c r="G543" t="n">
        <v>2</v>
      </c>
      <c r="H543" s="13" t="n">
        <v>2291711</v>
      </c>
      <c r="I543" s="12" t="n">
        <v>52</v>
      </c>
      <c r="J543" s="13" t="n">
        <v>48957</v>
      </c>
      <c r="K543" s="13">
        <f>IFERROR($H543/$I543,"")</f>
        <v/>
      </c>
      <c r="L543" s="13" t="n">
        <v>116441</v>
      </c>
      <c r="N543" t="inlineStr">
        <is>
          <t>Yes</t>
        </is>
      </c>
      <c r="O543" t="inlineStr">
        <is>
          <t>Yes</t>
        </is>
      </c>
      <c r="P543" s="9" t="inlineStr">
        <is>
          <t>https://www.franklinsquarehousefoundation.org/</t>
        </is>
      </c>
      <c r="Q543" s="9" t="inlineStr">
        <is>
          <t>https://grantcue.com/foundations/franklin-square-house-foundation-inc-042103780</t>
        </is>
      </c>
    </row>
    <row r="544">
      <c r="A544">
        <f>IF($E544=$E543,$A543+1,1)</f>
        <v/>
      </c>
      <c r="B544" t="inlineStr">
        <is>
          <t>THE GOLDBERG FAMILY FOUNDATION</t>
        </is>
      </c>
      <c r="C544" t="inlineStr">
        <is>
          <t>04-6039556</t>
        </is>
      </c>
      <c r="D544" t="inlineStr">
        <is>
          <t>Massachusetts</t>
        </is>
      </c>
      <c r="E544" t="inlineStr">
        <is>
          <t>MA</t>
        </is>
      </c>
      <c r="F544" t="n">
        <v>2025</v>
      </c>
      <c r="G544" t="n">
        <v>2</v>
      </c>
      <c r="H544" s="13" t="n">
        <v>2286223</v>
      </c>
      <c r="I544" s="12" t="n">
        <v>10</v>
      </c>
      <c r="J544" s="13" t="n">
        <v>60000</v>
      </c>
      <c r="K544" s="13">
        <f>IFERROR($H544/$I544,"")</f>
        <v/>
      </c>
      <c r="L544" s="13" t="n">
        <v>988945</v>
      </c>
      <c r="M544" t="inlineStr">
        <is>
          <t>VT</t>
        </is>
      </c>
      <c r="N544" t="inlineStr">
        <is>
          <t>Yes</t>
        </is>
      </c>
      <c r="O544" t="inlineStr">
        <is>
          <t>Not stated</t>
        </is>
      </c>
      <c r="Q544" s="9" t="inlineStr">
        <is>
          <t>https://grantcue.com/foundations/the-goldberg-family-foundation-046039556</t>
        </is>
      </c>
    </row>
    <row r="545">
      <c r="A545">
        <f>IF($E545=$E544,$A544+1,1)</f>
        <v/>
      </c>
      <c r="B545" t="inlineStr">
        <is>
          <t>CARDINAL BROOK TRUST</t>
        </is>
      </c>
      <c r="C545" t="inlineStr">
        <is>
          <t>04-3050557</t>
        </is>
      </c>
      <c r="D545" t="inlineStr">
        <is>
          <t>Massachusetts</t>
        </is>
      </c>
      <c r="E545" t="inlineStr">
        <is>
          <t>MA</t>
        </is>
      </c>
      <c r="F545" t="n">
        <v>2024</v>
      </c>
      <c r="G545" t="n">
        <v>1</v>
      </c>
      <c r="H545" s="13" t="n">
        <v>2284379</v>
      </c>
      <c r="I545" s="12" t="n">
        <v>12</v>
      </c>
      <c r="J545" s="13" t="n">
        <v>15000</v>
      </c>
      <c r="K545" s="13">
        <f>IFERROR($H545/$I545,"")</f>
        <v/>
      </c>
      <c r="L545" s="13" t="n">
        <v>1000000</v>
      </c>
      <c r="N545" t="inlineStr">
        <is>
          <t>No</t>
        </is>
      </c>
      <c r="O545" t="inlineStr">
        <is>
          <t>Not stated</t>
        </is>
      </c>
      <c r="Q545" s="9" t="inlineStr">
        <is>
          <t>https://grantcue.com/foundations/cardinal-brook-trust-043050557</t>
        </is>
      </c>
    </row>
    <row r="546">
      <c r="A546">
        <f>IF($E546=$E545,$A545+1,1)</f>
        <v/>
      </c>
      <c r="B546" t="inlineStr">
        <is>
          <t>THEE MUSTARD SEED FOUNDATION</t>
        </is>
      </c>
      <c r="C546" t="inlineStr">
        <is>
          <t>26-0873247</t>
        </is>
      </c>
      <c r="D546" t="inlineStr">
        <is>
          <t>Massachusetts</t>
        </is>
      </c>
      <c r="E546" t="inlineStr">
        <is>
          <t>MA</t>
        </is>
      </c>
      <c r="F546" t="n">
        <v>2024</v>
      </c>
      <c r="G546" t="n">
        <v>1</v>
      </c>
      <c r="H546" s="13" t="n">
        <v>2278121</v>
      </c>
      <c r="I546" s="12" t="n">
        <v>15</v>
      </c>
      <c r="J546" s="13" t="n">
        <v>100000</v>
      </c>
      <c r="K546" s="13">
        <f>IFERROR($H546/$I546,"")</f>
        <v/>
      </c>
      <c r="L546" s="13" t="n">
        <v>493435</v>
      </c>
      <c r="M546" t="inlineStr">
        <is>
          <t>CT, TX, IL</t>
        </is>
      </c>
      <c r="N546" t="inlineStr">
        <is>
          <t>No</t>
        </is>
      </c>
      <c r="O546" t="inlineStr">
        <is>
          <t>Not stated</t>
        </is>
      </c>
      <c r="Q546" s="9" t="inlineStr">
        <is>
          <t>https://grantcue.com/foundations/thee-mustard-seed-foundation-c-o-ten-mountain-capital-260873247</t>
        </is>
      </c>
    </row>
    <row r="547">
      <c r="A547">
        <f>IF($E547=$E546,$A546+1,1)</f>
        <v/>
      </c>
      <c r="B547" t="inlineStr">
        <is>
          <t>MARTHA'S VINEYARD BANK CHARITABLE FOUNDATION INC</t>
        </is>
      </c>
      <c r="C547" t="inlineStr">
        <is>
          <t>83-2908212</t>
        </is>
      </c>
      <c r="D547" t="inlineStr">
        <is>
          <t>Massachusetts</t>
        </is>
      </c>
      <c r="E547" t="inlineStr">
        <is>
          <t>MA</t>
        </is>
      </c>
      <c r="F547" t="n">
        <v>2025</v>
      </c>
      <c r="G547" t="n">
        <v>2</v>
      </c>
      <c r="H547" s="13" t="n">
        <v>2267424</v>
      </c>
      <c r="I547" s="12" t="n">
        <v>155</v>
      </c>
      <c r="J547" s="13" t="n">
        <v>2500</v>
      </c>
      <c r="K547" s="13">
        <f>IFERROR($H547/$I547,"")</f>
        <v/>
      </c>
      <c r="L547" s="13" t="n">
        <v>1145346</v>
      </c>
      <c r="M547" t="inlineStr">
        <is>
          <t>WI, PA, CA</t>
        </is>
      </c>
      <c r="N547" t="inlineStr">
        <is>
          <t>No</t>
        </is>
      </c>
      <c r="O547" t="inlineStr">
        <is>
          <t>Not stated</t>
        </is>
      </c>
      <c r="Q547" s="9" t="inlineStr">
        <is>
          <t>https://grantcue.com/foundations/martha-s-vineyard-bank-charitable-foundation-inc-832908212</t>
        </is>
      </c>
    </row>
    <row r="548">
      <c r="A548">
        <f>IF($E548=$E547,$A547+1,1)</f>
        <v/>
      </c>
      <c r="B548" t="inlineStr">
        <is>
          <t>LAWRENCE J AND ANNE RUBENSTEIN CHARITABLE FOUNDATION</t>
        </is>
      </c>
      <c r="C548" t="inlineStr">
        <is>
          <t>04-6087371</t>
        </is>
      </c>
      <c r="D548" t="inlineStr">
        <is>
          <t>Massachusetts</t>
        </is>
      </c>
      <c r="E548" t="inlineStr">
        <is>
          <t>MA</t>
        </is>
      </c>
      <c r="F548" t="n">
        <v>2025</v>
      </c>
      <c r="G548" t="n">
        <v>2</v>
      </c>
      <c r="H548" s="13" t="n">
        <v>2262000</v>
      </c>
      <c r="I548" s="12" t="n">
        <v>68</v>
      </c>
      <c r="J548" s="13" t="n">
        <v>30000</v>
      </c>
      <c r="K548" s="13">
        <f>IFERROR($H548/$I548,"")</f>
        <v/>
      </c>
      <c r="L548" s="13" t="n">
        <v>175000</v>
      </c>
      <c r="M548" t="inlineStr">
        <is>
          <t>NY, WA, ME</t>
        </is>
      </c>
      <c r="N548" t="inlineStr">
        <is>
          <t>Yes</t>
        </is>
      </c>
      <c r="O548" t="inlineStr">
        <is>
          <t>Yes</t>
        </is>
      </c>
      <c r="Q548" s="9" t="inlineStr">
        <is>
          <t>https://grantcue.com/foundations/lawrence-j-and-anne-rubenstein-charitable-foundation-046087371</t>
        </is>
      </c>
    </row>
    <row r="549">
      <c r="A549">
        <f>IF($E549=$E548,$A548+1,1)</f>
        <v/>
      </c>
      <c r="B549" t="inlineStr">
        <is>
          <t>HANK AND LYNN HOPEMAN FOUNDATION INC</t>
        </is>
      </c>
      <c r="C549" t="inlineStr">
        <is>
          <t>26-1834362</t>
        </is>
      </c>
      <c r="D549" t="inlineStr">
        <is>
          <t>Massachusetts</t>
        </is>
      </c>
      <c r="E549" t="inlineStr">
        <is>
          <t>MA</t>
        </is>
      </c>
      <c r="F549" t="n">
        <v>2025</v>
      </c>
      <c r="G549" t="n">
        <v>2</v>
      </c>
      <c r="H549" s="13" t="n">
        <v>2258000</v>
      </c>
      <c r="I549" s="12" t="n">
        <v>27</v>
      </c>
      <c r="J549" s="13" t="n">
        <v>50000</v>
      </c>
      <c r="K549" s="13">
        <f>IFERROR($H549/$I549,"")</f>
        <v/>
      </c>
      <c r="L549" s="13" t="n">
        <v>350000</v>
      </c>
      <c r="M549" t="inlineStr">
        <is>
          <t>NH, NC, PA</t>
        </is>
      </c>
      <c r="N549" t="inlineStr">
        <is>
          <t>No</t>
        </is>
      </c>
      <c r="O549" t="inlineStr">
        <is>
          <t>Not stated</t>
        </is>
      </c>
      <c r="Q549" s="9" t="inlineStr">
        <is>
          <t>https://grantcue.com/foundations/hank-and-lynn-hopeman-foundation-inc-261834362</t>
        </is>
      </c>
    </row>
    <row r="550">
      <c r="A550">
        <f>IF($E550=$E549,$A549+1,1)</f>
        <v/>
      </c>
      <c r="B550" t="inlineStr">
        <is>
          <t>THE STEVEN H KORMAN FAMILY FOUNDATION</t>
        </is>
      </c>
      <c r="C550" t="inlineStr">
        <is>
          <t>27-3004256</t>
        </is>
      </c>
      <c r="D550" t="inlineStr">
        <is>
          <t>Massachusetts</t>
        </is>
      </c>
      <c r="E550" t="inlineStr">
        <is>
          <t>MA</t>
        </is>
      </c>
      <c r="F550" t="n">
        <v>2025</v>
      </c>
      <c r="G550" t="n">
        <v>2</v>
      </c>
      <c r="H550" s="13" t="n">
        <v>2247940</v>
      </c>
      <c r="I550" s="12" t="n">
        <v>24</v>
      </c>
      <c r="J550" s="13" t="n">
        <v>40500</v>
      </c>
      <c r="K550" s="13">
        <f>IFERROR($H550/$I550,"")</f>
        <v/>
      </c>
      <c r="L550" s="13" t="n">
        <v>247000</v>
      </c>
      <c r="M550" t="inlineStr">
        <is>
          <t>PA, NY</t>
        </is>
      </c>
      <c r="N550" t="inlineStr">
        <is>
          <t>No</t>
        </is>
      </c>
      <c r="O550" t="inlineStr">
        <is>
          <t>Not stated</t>
        </is>
      </c>
      <c r="Q550" s="9" t="inlineStr">
        <is>
          <t>https://grantcue.com/foundations/the-steven-h-korman-family-foundation-273004256</t>
        </is>
      </c>
    </row>
    <row r="551">
      <c r="A551">
        <f>IF($E551=$E550,$A550+1,1)</f>
        <v/>
      </c>
      <c r="B551" t="inlineStr">
        <is>
          <t>THE MOSAKOWSKI FAMILY CHARITABLE FOUNDATION</t>
        </is>
      </c>
      <c r="C551" t="inlineStr">
        <is>
          <t>20-2052977</t>
        </is>
      </c>
      <c r="D551" t="inlineStr">
        <is>
          <t>Massachusetts</t>
        </is>
      </c>
      <c r="E551" t="inlineStr">
        <is>
          <t>MA</t>
        </is>
      </c>
      <c r="F551" t="n">
        <v>2024</v>
      </c>
      <c r="G551" t="n">
        <v>1</v>
      </c>
      <c r="H551" s="13" t="n">
        <v>2247759</v>
      </c>
      <c r="I551" s="12" t="n">
        <v>7</v>
      </c>
      <c r="J551" s="13" t="n">
        <v>150000</v>
      </c>
      <c r="K551" s="13">
        <f>IFERROR($H551/$I551,"")</f>
        <v/>
      </c>
      <c r="L551" s="13" t="n">
        <v>1500000</v>
      </c>
      <c r="M551" t="inlineStr">
        <is>
          <t>NJ</t>
        </is>
      </c>
      <c r="N551" t="inlineStr">
        <is>
          <t>No</t>
        </is>
      </c>
      <c r="O551" t="inlineStr">
        <is>
          <t>Not stated</t>
        </is>
      </c>
      <c r="Q551" s="9" t="inlineStr">
        <is>
          <t>https://grantcue.com/foundations/the-mosakowski-family-charitable-foundation-202052977</t>
        </is>
      </c>
    </row>
    <row r="552">
      <c r="A552">
        <f>IF($E552=$E551,$A551+1,1)</f>
        <v/>
      </c>
      <c r="B552" t="inlineStr">
        <is>
          <t>ROARING BROOK FAMILY FOUNDATION</t>
        </is>
      </c>
      <c r="C552" t="inlineStr">
        <is>
          <t>47-4303914</t>
        </is>
      </c>
      <c r="D552" t="inlineStr">
        <is>
          <t>Massachusetts</t>
        </is>
      </c>
      <c r="E552" t="inlineStr">
        <is>
          <t>MA</t>
        </is>
      </c>
      <c r="F552" t="n">
        <v>2024</v>
      </c>
      <c r="G552" t="n">
        <v>1</v>
      </c>
      <c r="H552" s="13" t="n">
        <v>2245000</v>
      </c>
      <c r="I552" s="12" t="n">
        <v>62</v>
      </c>
      <c r="J552" s="13" t="n">
        <v>25000</v>
      </c>
      <c r="K552" s="13">
        <f>IFERROR($H552/$I552,"")</f>
        <v/>
      </c>
      <c r="L552" s="13" t="n">
        <v>125000</v>
      </c>
      <c r="M552" t="inlineStr">
        <is>
          <t>DC, VT, ME</t>
        </is>
      </c>
      <c r="N552" t="inlineStr">
        <is>
          <t>No</t>
        </is>
      </c>
      <c r="O552" t="inlineStr">
        <is>
          <t>Not stated</t>
        </is>
      </c>
      <c r="Q552" s="9" t="inlineStr">
        <is>
          <t>https://grantcue.com/foundations/roaring-brook-family-foundation-474303914</t>
        </is>
      </c>
    </row>
    <row r="553">
      <c r="A553">
        <f>IF($E553=$E552,$A552+1,1)</f>
        <v/>
      </c>
      <c r="B553" t="inlineStr">
        <is>
          <t>DAVIS FAMILY CHARITABLE FOUNDATION</t>
        </is>
      </c>
      <c r="C553" t="inlineStr">
        <is>
          <t>05-6149205</t>
        </is>
      </c>
      <c r="D553" t="inlineStr">
        <is>
          <t>Massachusetts</t>
        </is>
      </c>
      <c r="E553" t="inlineStr">
        <is>
          <t>MA</t>
        </is>
      </c>
      <c r="F553" t="n">
        <v>2024</v>
      </c>
      <c r="G553" t="n">
        <v>1</v>
      </c>
      <c r="H553" s="13" t="n">
        <v>2240106</v>
      </c>
      <c r="I553" s="12" t="n">
        <v>56</v>
      </c>
      <c r="J553" s="13" t="n">
        <v>25000</v>
      </c>
      <c r="K553" s="13">
        <f>IFERROR($H553/$I553,"")</f>
        <v/>
      </c>
      <c r="L553" s="13" t="n">
        <v>275000</v>
      </c>
      <c r="M553" t="inlineStr">
        <is>
          <t>CT, NY, NH</t>
        </is>
      </c>
      <c r="N553" t="inlineStr">
        <is>
          <t>No</t>
        </is>
      </c>
      <c r="O553" t="inlineStr">
        <is>
          <t>Not stated</t>
        </is>
      </c>
      <c r="Q553" s="9" t="inlineStr">
        <is>
          <t>https://grantcue.com/foundations/davis-family-charitable-foundation-jonathan-g-davis-et-al-ttee-056149205</t>
        </is>
      </c>
    </row>
    <row r="554">
      <c r="A554">
        <f>IF($E554=$E553,$A553+1,1)</f>
        <v/>
      </c>
      <c r="B554" t="inlineStr">
        <is>
          <t>UD HPB FOUNDATION</t>
        </is>
      </c>
      <c r="C554" t="inlineStr">
        <is>
          <t>20-2279585</t>
        </is>
      </c>
      <c r="D554" t="inlineStr">
        <is>
          <t>Massachusetts</t>
        </is>
      </c>
      <c r="E554" t="inlineStr">
        <is>
          <t>MA</t>
        </is>
      </c>
      <c r="F554" t="n">
        <v>2025</v>
      </c>
      <c r="G554" t="n">
        <v>2</v>
      </c>
      <c r="H554" s="13" t="n">
        <v>2239000</v>
      </c>
      <c r="I554" s="12" t="n">
        <v>73</v>
      </c>
      <c r="J554" s="13" t="n">
        <v>27500</v>
      </c>
      <c r="K554" s="13">
        <f>IFERROR($H554/$I554,"")</f>
        <v/>
      </c>
      <c r="L554" s="13" t="n">
        <v>80000</v>
      </c>
      <c r="M554" t="inlineStr">
        <is>
          <t>NY, FL, CA</t>
        </is>
      </c>
      <c r="N554" t="inlineStr">
        <is>
          <t>No</t>
        </is>
      </c>
      <c r="O554" t="inlineStr">
        <is>
          <t>Not stated</t>
        </is>
      </c>
      <c r="Q554" s="9" t="inlineStr">
        <is>
          <t>https://grantcue.com/foundations/ud-hpb-foundation-202279585</t>
        </is>
      </c>
    </row>
    <row r="555">
      <c r="A555">
        <f>IF($E555=$E554,$A554+1,1)</f>
        <v/>
      </c>
      <c r="B555" t="inlineStr">
        <is>
          <t>The Chin Family Foundation</t>
        </is>
      </c>
      <c r="C555" t="inlineStr">
        <is>
          <t>47-2356672</t>
        </is>
      </c>
      <c r="D555" t="inlineStr">
        <is>
          <t>Massachusetts</t>
        </is>
      </c>
      <c r="E555" t="inlineStr">
        <is>
          <t>MA</t>
        </is>
      </c>
      <c r="F555" t="n">
        <v>2024</v>
      </c>
      <c r="G555" t="n">
        <v>1</v>
      </c>
      <c r="H555" s="13" t="n">
        <v>2239000</v>
      </c>
      <c r="I555" s="12" t="n">
        <v>14</v>
      </c>
      <c r="J555" s="13" t="n">
        <v>20000</v>
      </c>
      <c r="K555" s="13">
        <f>IFERROR($H555/$I555,"")</f>
        <v/>
      </c>
      <c r="L555" s="13" t="n">
        <v>750000</v>
      </c>
      <c r="M555" t="inlineStr">
        <is>
          <t>OH, MS, CA</t>
        </is>
      </c>
      <c r="N555" t="inlineStr">
        <is>
          <t>No</t>
        </is>
      </c>
      <c r="O555" t="inlineStr">
        <is>
          <t>Not stated</t>
        </is>
      </c>
      <c r="Q555" s="9" t="inlineStr">
        <is>
          <t>https://grantcue.com/foundations/the-chin-family-foundation-472356672</t>
        </is>
      </c>
    </row>
    <row r="556">
      <c r="A556">
        <f>IF($E556=$E555,$A555+1,1)</f>
        <v/>
      </c>
      <c r="B556" t="inlineStr">
        <is>
          <t>ARBELLA INSURANCE FOUNDATION</t>
        </is>
      </c>
      <c r="C556" t="inlineStr">
        <is>
          <t>05-0613355</t>
        </is>
      </c>
      <c r="D556" t="inlineStr">
        <is>
          <t>Massachusetts</t>
        </is>
      </c>
      <c r="E556" t="inlineStr">
        <is>
          <t>MA</t>
        </is>
      </c>
      <c r="F556" t="n">
        <v>2024</v>
      </c>
      <c r="G556" t="n">
        <v>1</v>
      </c>
      <c r="H556" s="13" t="n">
        <v>2233101</v>
      </c>
      <c r="I556" s="12" t="n">
        <v>201</v>
      </c>
      <c r="J556" s="13" t="n">
        <v>2000</v>
      </c>
      <c r="K556" s="13">
        <f>IFERROR($H556/$I556,"")</f>
        <v/>
      </c>
      <c r="L556" s="13" t="n">
        <v>152319</v>
      </c>
      <c r="M556" t="inlineStr">
        <is>
          <t>CT, VA, OH</t>
        </is>
      </c>
      <c r="N556" t="inlineStr">
        <is>
          <t>Yes</t>
        </is>
      </c>
      <c r="O556" t="inlineStr">
        <is>
          <t>Not stated</t>
        </is>
      </c>
      <c r="P556" s="9" t="inlineStr">
        <is>
          <t>https://www.arbella.com/</t>
        </is>
      </c>
      <c r="Q556" s="9" t="inlineStr">
        <is>
          <t>https://grantcue.com/foundations/arbella-insurance-foundation-050613355</t>
        </is>
      </c>
    </row>
    <row r="557">
      <c r="A557">
        <f>IF($E557=$E556,$A556+1,1)</f>
        <v/>
      </c>
      <c r="B557" t="inlineStr">
        <is>
          <t>Someone Elses Child Inc</t>
        </is>
      </c>
      <c r="C557" t="inlineStr">
        <is>
          <t>04-3410208</t>
        </is>
      </c>
      <c r="D557" t="inlineStr">
        <is>
          <t>Massachusetts</t>
        </is>
      </c>
      <c r="E557" t="inlineStr">
        <is>
          <t>MA</t>
        </is>
      </c>
      <c r="F557" t="n">
        <v>2024</v>
      </c>
      <c r="G557" t="n">
        <v>2</v>
      </c>
      <c r="H557" s="13" t="n">
        <v>2231583</v>
      </c>
      <c r="I557" s="12" t="n">
        <v>137</v>
      </c>
      <c r="J557" s="13" t="n">
        <v>15000</v>
      </c>
      <c r="K557" s="13">
        <f>IFERROR($H557/$I557,"")</f>
        <v/>
      </c>
      <c r="L557" s="13" t="n">
        <v>65000</v>
      </c>
      <c r="M557" t="inlineStr">
        <is>
          <t>CA, NY, DC</t>
        </is>
      </c>
      <c r="N557" t="inlineStr">
        <is>
          <t>Yes</t>
        </is>
      </c>
      <c r="O557" t="inlineStr">
        <is>
          <t>Yes</t>
        </is>
      </c>
      <c r="P557" s="9" t="inlineStr">
        <is>
          <t>https://www.someoneelseschild.org/</t>
        </is>
      </c>
      <c r="Q557" s="9" t="inlineStr">
        <is>
          <t>https://grantcue.com/foundations/someone-elses-child-inc-043410208</t>
        </is>
      </c>
    </row>
    <row r="558">
      <c r="A558">
        <f>IF($E558=$E557,$A557+1,1)</f>
        <v/>
      </c>
      <c r="B558" t="inlineStr">
        <is>
          <t>Cadence Giving Foundation Inc</t>
        </is>
      </c>
      <c r="C558" t="inlineStr">
        <is>
          <t>87-4111764</t>
        </is>
      </c>
      <c r="D558" t="inlineStr">
        <is>
          <t>Massachusetts</t>
        </is>
      </c>
      <c r="E558" t="inlineStr">
        <is>
          <t>MA</t>
        </is>
      </c>
      <c r="F558" t="n">
        <v>2024</v>
      </c>
      <c r="G558" t="n">
        <v>1</v>
      </c>
      <c r="H558" s="13" t="n">
        <v>2228660</v>
      </c>
      <c r="I558" s="12" t="n">
        <v>22</v>
      </c>
      <c r="J558" s="13" t="n">
        <v>41500</v>
      </c>
      <c r="K558" s="13">
        <f>IFERROR($H558/$I558,"")</f>
        <v/>
      </c>
      <c r="L558" s="13" t="n">
        <v>1200000</v>
      </c>
      <c r="M558" t="inlineStr">
        <is>
          <t>CA, PA, IN</t>
        </is>
      </c>
      <c r="N558" t="inlineStr">
        <is>
          <t>No</t>
        </is>
      </c>
      <c r="O558" t="inlineStr">
        <is>
          <t>Not stated</t>
        </is>
      </c>
      <c r="Q558" s="9" t="inlineStr">
        <is>
          <t>https://grantcue.com/foundations/cadence-giving-foundation-inc-874111764</t>
        </is>
      </c>
    </row>
    <row r="559">
      <c r="A559">
        <f>IF($E559=$E558,$A558+1,1)</f>
        <v/>
      </c>
      <c r="B559" t="inlineStr">
        <is>
          <t>MICHAEL AND RENEE MINOGUE FOUNDATION</t>
        </is>
      </c>
      <c r="C559" t="inlineStr">
        <is>
          <t>47-7045385</t>
        </is>
      </c>
      <c r="D559" t="inlineStr">
        <is>
          <t>Massachusetts</t>
        </is>
      </c>
      <c r="E559" t="inlineStr">
        <is>
          <t>MA</t>
        </is>
      </c>
      <c r="F559" t="n">
        <v>2024</v>
      </c>
      <c r="G559" t="n">
        <v>1</v>
      </c>
      <c r="H559" s="13" t="n">
        <v>2218456</v>
      </c>
      <c r="I559" s="12" t="n">
        <v>27</v>
      </c>
      <c r="J559" s="13" t="n">
        <v>10000</v>
      </c>
      <c r="K559" s="13">
        <f>IFERROR($H559/$I559,"")</f>
        <v/>
      </c>
      <c r="L559" s="13" t="n">
        <v>500000</v>
      </c>
      <c r="M559" t="inlineStr">
        <is>
          <t>IN, NY, GA</t>
        </is>
      </c>
      <c r="N559" t="inlineStr">
        <is>
          <t>No</t>
        </is>
      </c>
      <c r="O559" t="inlineStr">
        <is>
          <t>Not stated</t>
        </is>
      </c>
      <c r="Q559" s="9" t="inlineStr">
        <is>
          <t>https://grantcue.com/foundations/michael-and-renee-minogue-foundation-c-o-nutter-mcclennen-and-fish-llp-477045385</t>
        </is>
      </c>
    </row>
    <row r="560">
      <c r="A560">
        <f>IF($E560=$E559,$A559+1,1)</f>
        <v/>
      </c>
      <c r="B560" t="inlineStr">
        <is>
          <t>THE SCHAUBLE FAMILY FOUNDATION</t>
        </is>
      </c>
      <c r="C560" t="inlineStr">
        <is>
          <t>26-2116795</t>
        </is>
      </c>
      <c r="D560" t="inlineStr">
        <is>
          <t>Massachusetts</t>
        </is>
      </c>
      <c r="E560" t="inlineStr">
        <is>
          <t>MA</t>
        </is>
      </c>
      <c r="F560" t="n">
        <v>2024</v>
      </c>
      <c r="G560" t="n">
        <v>1</v>
      </c>
      <c r="H560" s="13" t="n">
        <v>2215529</v>
      </c>
      <c r="I560" s="12" t="n">
        <v>14</v>
      </c>
      <c r="J560" s="13" t="n">
        <v>17500</v>
      </c>
      <c r="K560" s="13">
        <f>IFERROR($H560/$I560,"")</f>
        <v/>
      </c>
      <c r="L560" s="13" t="n">
        <v>1019029</v>
      </c>
      <c r="M560" t="inlineStr">
        <is>
          <t>NY, ME, IL</t>
        </is>
      </c>
      <c r="N560" t="inlineStr">
        <is>
          <t>No</t>
        </is>
      </c>
      <c r="O560" t="inlineStr">
        <is>
          <t>Not stated</t>
        </is>
      </c>
      <c r="Q560" s="9" t="inlineStr">
        <is>
          <t>https://grantcue.com/foundations/the-schauble-family-foundation-262116795</t>
        </is>
      </c>
    </row>
    <row r="561">
      <c r="A561">
        <f>IF($E561=$E560,$A560+1,1)</f>
        <v/>
      </c>
      <c r="B561" t="inlineStr">
        <is>
          <t>MARY ELIZABETH PEARCE FOUNDATION TR</t>
        </is>
      </c>
      <c r="C561" t="inlineStr">
        <is>
          <t>04-6382377</t>
        </is>
      </c>
      <c r="D561" t="inlineStr">
        <is>
          <t>Massachusetts</t>
        </is>
      </c>
      <c r="E561" t="inlineStr">
        <is>
          <t>MA</t>
        </is>
      </c>
      <c r="F561" t="n">
        <v>2025</v>
      </c>
      <c r="G561" t="n">
        <v>2</v>
      </c>
      <c r="H561" s="13" t="n">
        <v>2206285</v>
      </c>
      <c r="I561" s="12" t="n">
        <v>23</v>
      </c>
      <c r="J561" s="13" t="n">
        <v>30000</v>
      </c>
      <c r="K561" s="13">
        <f>IFERROR($H561/$I561,"")</f>
        <v/>
      </c>
      <c r="L561" s="13" t="n">
        <v>750000</v>
      </c>
      <c r="M561" t="inlineStr">
        <is>
          <t>RI, VA, DC</t>
        </is>
      </c>
      <c r="N561" t="inlineStr">
        <is>
          <t>No</t>
        </is>
      </c>
      <c r="O561" t="inlineStr">
        <is>
          <t>Not stated</t>
        </is>
      </c>
      <c r="Q561" s="9" t="inlineStr">
        <is>
          <t>https://grantcue.com/foundations/mary-elizabeth-pearce-foundation-tr-046382377</t>
        </is>
      </c>
    </row>
    <row r="562">
      <c r="A562">
        <f>IF($E562=$E561,$A561+1,1)</f>
        <v/>
      </c>
      <c r="B562" t="inlineStr">
        <is>
          <t>THE CABOT FAMILY CHARITABLE TRUST</t>
        </is>
      </c>
      <c r="C562" t="inlineStr">
        <is>
          <t>04-6036446</t>
        </is>
      </c>
      <c r="D562" t="inlineStr">
        <is>
          <t>Massachusetts</t>
        </is>
      </c>
      <c r="E562" t="inlineStr">
        <is>
          <t>MA</t>
        </is>
      </c>
      <c r="F562" t="n">
        <v>2024</v>
      </c>
      <c r="G562" t="n">
        <v>1</v>
      </c>
      <c r="H562" s="13" t="n">
        <v>2205000</v>
      </c>
      <c r="I562" s="12" t="n">
        <v>82</v>
      </c>
      <c r="J562" s="13" t="n">
        <v>25000</v>
      </c>
      <c r="K562" s="13">
        <f>IFERROR($H562/$I562,"")</f>
        <v/>
      </c>
      <c r="L562" s="13" t="n">
        <v>50000</v>
      </c>
      <c r="M562" t="inlineStr">
        <is>
          <t>NH, RI</t>
        </is>
      </c>
      <c r="N562" t="inlineStr">
        <is>
          <t>No</t>
        </is>
      </c>
      <c r="O562" t="inlineStr">
        <is>
          <t>Yes</t>
        </is>
      </c>
      <c r="Q562" s="9" t="inlineStr">
        <is>
          <t>https://grantcue.com/foundations/the-cabot-family-charitable-trust-046036446</t>
        </is>
      </c>
    </row>
    <row r="563">
      <c r="A563">
        <f>IF($E563=$E562,$A562+1,1)</f>
        <v/>
      </c>
      <c r="B563" t="inlineStr">
        <is>
          <t>ANGEL FOUNDATION</t>
        </is>
      </c>
      <c r="C563" t="inlineStr">
        <is>
          <t>20-4591909</t>
        </is>
      </c>
      <c r="D563" t="inlineStr">
        <is>
          <t>Massachusetts</t>
        </is>
      </c>
      <c r="E563" t="inlineStr">
        <is>
          <t>MA</t>
        </is>
      </c>
      <c r="F563" t="n">
        <v>2025</v>
      </c>
      <c r="G563" t="n">
        <v>2</v>
      </c>
      <c r="H563" s="13" t="n">
        <v>2195000</v>
      </c>
      <c r="I563" s="12" t="n">
        <v>43</v>
      </c>
      <c r="J563" s="13" t="n">
        <v>10000</v>
      </c>
      <c r="K563" s="13">
        <f>IFERROR($H563/$I563,"")</f>
        <v/>
      </c>
      <c r="L563" s="13" t="n">
        <v>500000</v>
      </c>
      <c r="M563" t="inlineStr">
        <is>
          <t>MD, ME, NJ</t>
        </is>
      </c>
      <c r="N563" t="inlineStr">
        <is>
          <t>No</t>
        </is>
      </c>
      <c r="O563" t="inlineStr">
        <is>
          <t>Not stated</t>
        </is>
      </c>
      <c r="Q563" s="9" t="inlineStr">
        <is>
          <t>https://grantcue.com/foundations/angel-foundation-204591909</t>
        </is>
      </c>
    </row>
    <row r="564">
      <c r="A564">
        <f>IF($E564=$E563,$A563+1,1)</f>
        <v/>
      </c>
      <c r="B564" t="inlineStr">
        <is>
          <t>JEAN C TEMPEL FOUNDATION</t>
        </is>
      </c>
      <c r="C564" t="inlineStr">
        <is>
          <t>04-3341450</t>
        </is>
      </c>
      <c r="D564" t="inlineStr">
        <is>
          <t>Massachusetts</t>
        </is>
      </c>
      <c r="E564" t="inlineStr">
        <is>
          <t>MA</t>
        </is>
      </c>
      <c r="F564" t="n">
        <v>2025</v>
      </c>
      <c r="G564" t="n">
        <v>2</v>
      </c>
      <c r="H564" s="13" t="n">
        <v>2181000</v>
      </c>
      <c r="I564" s="12" t="n">
        <v>57</v>
      </c>
      <c r="J564" s="13" t="n">
        <v>15000</v>
      </c>
      <c r="K564" s="13">
        <f>IFERROR($H564/$I564,"")</f>
        <v/>
      </c>
      <c r="L564" s="13" t="n">
        <v>345000</v>
      </c>
      <c r="M564" t="inlineStr">
        <is>
          <t>CT</t>
        </is>
      </c>
      <c r="N564" t="inlineStr">
        <is>
          <t>No</t>
        </is>
      </c>
      <c r="O564" t="inlineStr">
        <is>
          <t>Not stated</t>
        </is>
      </c>
      <c r="Q564" s="9" t="inlineStr">
        <is>
          <t>https://grantcue.com/foundations/jean-c-tempel-foundation-043341450</t>
        </is>
      </c>
    </row>
    <row r="565">
      <c r="A565">
        <f>IF($E565=$E564,$A564+1,1)</f>
        <v/>
      </c>
      <c r="B565" t="inlineStr">
        <is>
          <t>THE HAROLD GRINSPOON CHARITABLE FOUNDATION</t>
        </is>
      </c>
      <c r="C565" t="inlineStr">
        <is>
          <t>22-2738277</t>
        </is>
      </c>
      <c r="D565" t="inlineStr">
        <is>
          <t>Massachusetts</t>
        </is>
      </c>
      <c r="E565" t="inlineStr">
        <is>
          <t>MA</t>
        </is>
      </c>
      <c r="F565" t="n">
        <v>2024</v>
      </c>
      <c r="G565" t="n">
        <v>2</v>
      </c>
      <c r="H565" s="13" t="n">
        <v>2179084</v>
      </c>
      <c r="I565" s="12" t="n">
        <v>468</v>
      </c>
      <c r="J565" s="13" t="n">
        <v>737.5</v>
      </c>
      <c r="K565" s="13">
        <f>IFERROR($H565/$I565,"")</f>
        <v/>
      </c>
      <c r="L565" s="13" t="n">
        <v>400000</v>
      </c>
      <c r="M565" t="inlineStr">
        <is>
          <t>NY, CT, TN</t>
        </is>
      </c>
      <c r="N565" t="inlineStr">
        <is>
          <t>Yes</t>
        </is>
      </c>
      <c r="O565" t="inlineStr">
        <is>
          <t>Not stated</t>
        </is>
      </c>
      <c r="P565" s="9" t="inlineStr">
        <is>
          <t>https://www.hgcf.org/</t>
        </is>
      </c>
      <c r="Q565" s="9" t="inlineStr">
        <is>
          <t>https://grantcue.com/foundations/the-harold-grinspoon-charitable-foundation-222738277</t>
        </is>
      </c>
    </row>
    <row r="566">
      <c r="A566">
        <f>IF($E566=$E565,$A565+1,1)</f>
        <v/>
      </c>
      <c r="B566" t="inlineStr">
        <is>
          <t>William E Schrafft and Bertha E Schrafft Charitable Trust</t>
        </is>
      </c>
      <c r="C566" t="inlineStr">
        <is>
          <t>04-6065605</t>
        </is>
      </c>
      <c r="D566" t="inlineStr">
        <is>
          <t>Massachusetts</t>
        </is>
      </c>
      <c r="E566" t="inlineStr">
        <is>
          <t>MA</t>
        </is>
      </c>
      <c r="F566" t="n">
        <v>2024</v>
      </c>
      <c r="G566" t="n">
        <v>1</v>
      </c>
      <c r="H566" s="13" t="n">
        <v>2156000</v>
      </c>
      <c r="I566" s="12" t="n">
        <v>100</v>
      </c>
      <c r="J566" s="13" t="n">
        <v>20000</v>
      </c>
      <c r="K566" s="13">
        <f>IFERROR($H566/$I566,"")</f>
        <v/>
      </c>
      <c r="L566" s="13" t="n">
        <v>100000</v>
      </c>
      <c r="N566" t="inlineStr">
        <is>
          <t>Yes</t>
        </is>
      </c>
      <c r="O566" t="inlineStr">
        <is>
          <t>Not stated</t>
        </is>
      </c>
      <c r="P566" s="9" t="inlineStr">
        <is>
          <t>https://schrafftcharitable.org/</t>
        </is>
      </c>
      <c r="Q566" s="9" t="inlineStr">
        <is>
          <t>https://grantcue.com/foundations/william-e-schrafft-and-bertha-e-schrafft-charitable-trust-046065605</t>
        </is>
      </c>
    </row>
    <row r="567">
      <c r="A567">
        <f>IF($E567=$E566,$A566+1,1)</f>
        <v/>
      </c>
      <c r="B567" t="inlineStr">
        <is>
          <t>THE AILEEN K AND BRIAN L ROBERTS FOUNDATION</t>
        </is>
      </c>
      <c r="C567" t="inlineStr">
        <is>
          <t>23-2787654</t>
        </is>
      </c>
      <c r="D567" t="inlineStr">
        <is>
          <t>Massachusetts</t>
        </is>
      </c>
      <c r="E567" t="inlineStr">
        <is>
          <t>MA</t>
        </is>
      </c>
      <c r="F567" t="n">
        <v>2024</v>
      </c>
      <c r="G567" t="n">
        <v>1</v>
      </c>
      <c r="H567" s="13" t="n">
        <v>2138667</v>
      </c>
      <c r="I567" s="12" t="n">
        <v>41</v>
      </c>
      <c r="J567" s="13" t="n">
        <v>20000</v>
      </c>
      <c r="K567" s="13">
        <f>IFERROR($H567/$I567,"")</f>
        <v/>
      </c>
      <c r="L567" s="13" t="n">
        <v>1000000</v>
      </c>
      <c r="M567" t="inlineStr">
        <is>
          <t>PA, NY, NJ</t>
        </is>
      </c>
      <c r="N567" t="inlineStr">
        <is>
          <t>No</t>
        </is>
      </c>
      <c r="O567" t="inlineStr">
        <is>
          <t>Not stated</t>
        </is>
      </c>
      <c r="Q567" s="9" t="inlineStr">
        <is>
          <t>https://grantcue.com/foundations/the-aileen-k-and-brian-l-roberts-foundation-232787654</t>
        </is>
      </c>
    </row>
    <row r="568">
      <c r="A568">
        <f>IF($E568=$E567,$A567+1,1)</f>
        <v/>
      </c>
      <c r="B568" t="inlineStr">
        <is>
          <t>THE BULENS FAMILY FOUNDATION</t>
        </is>
      </c>
      <c r="C568" t="inlineStr">
        <is>
          <t>26-3548021</t>
        </is>
      </c>
      <c r="D568" t="inlineStr">
        <is>
          <t>Massachusetts</t>
        </is>
      </c>
      <c r="E568" t="inlineStr">
        <is>
          <t>MA</t>
        </is>
      </c>
      <c r="F568" t="n">
        <v>2025</v>
      </c>
      <c r="G568" t="n">
        <v>2</v>
      </c>
      <c r="H568" s="13" t="n">
        <v>2132859</v>
      </c>
      <c r="I568" s="12" t="n">
        <v>124</v>
      </c>
      <c r="J568" s="13" t="n">
        <v>2500</v>
      </c>
      <c r="K568" s="13">
        <f>IFERROR($H568/$I568,"")</f>
        <v/>
      </c>
      <c r="L568" s="13" t="n">
        <v>370000</v>
      </c>
      <c r="M568" t="inlineStr">
        <is>
          <t>OR, MD, IL</t>
        </is>
      </c>
      <c r="N568" t="inlineStr">
        <is>
          <t>No</t>
        </is>
      </c>
      <c r="O568" t="inlineStr">
        <is>
          <t>Not stated</t>
        </is>
      </c>
      <c r="Q568" s="9" t="inlineStr">
        <is>
          <t>https://grantcue.com/foundations/the-bulens-family-foundation-263548021</t>
        </is>
      </c>
    </row>
    <row r="569">
      <c r="A569">
        <f>IF($E569=$E568,$A568+1,1)</f>
        <v/>
      </c>
      <c r="B569" t="inlineStr">
        <is>
          <t>THE NORDBLOM FAMILY FOUNDATION</t>
        </is>
      </c>
      <c r="C569" t="inlineStr">
        <is>
          <t>04-3491328</t>
        </is>
      </c>
      <c r="D569" t="inlineStr">
        <is>
          <t>Massachusetts</t>
        </is>
      </c>
      <c r="E569" t="inlineStr">
        <is>
          <t>MA</t>
        </is>
      </c>
      <c r="F569" t="n">
        <v>2024</v>
      </c>
      <c r="G569" t="n">
        <v>1</v>
      </c>
      <c r="H569" s="13" t="n">
        <v>2130933</v>
      </c>
      <c r="I569" s="12" t="n">
        <v>55</v>
      </c>
      <c r="J569" s="13" t="n">
        <v>25000</v>
      </c>
      <c r="K569" s="13">
        <f>IFERROR($H569/$I569,"")</f>
        <v/>
      </c>
      <c r="L569" s="13" t="n">
        <v>500000</v>
      </c>
      <c r="M569" t="inlineStr">
        <is>
          <t>KY, OH, NH</t>
        </is>
      </c>
      <c r="N569" t="inlineStr">
        <is>
          <t>No</t>
        </is>
      </c>
      <c r="O569" t="inlineStr">
        <is>
          <t>Not stated</t>
        </is>
      </c>
      <c r="Q569" s="9" t="inlineStr">
        <is>
          <t>https://grantcue.com/foundations/the-nordblom-family-foundation-043491328</t>
        </is>
      </c>
    </row>
    <row r="570">
      <c r="A570">
        <f>IF($E570=$E569,$A569+1,1)</f>
        <v/>
      </c>
      <c r="B570" t="inlineStr">
        <is>
          <t>THE JACK AND KATHY SHIELDS FAMILY FOUNDATION</t>
        </is>
      </c>
      <c r="C570" t="inlineStr">
        <is>
          <t>84-6878692</t>
        </is>
      </c>
      <c r="D570" t="inlineStr">
        <is>
          <t>Massachusetts</t>
        </is>
      </c>
      <c r="E570" t="inlineStr">
        <is>
          <t>MA</t>
        </is>
      </c>
      <c r="F570" t="n">
        <v>2025</v>
      </c>
      <c r="G570" t="n">
        <v>2</v>
      </c>
      <c r="H570" s="13" t="n">
        <v>2112800</v>
      </c>
      <c r="I570" s="12" t="n">
        <v>63</v>
      </c>
      <c r="J570" s="13" t="n">
        <v>32000</v>
      </c>
      <c r="K570" s="13">
        <f>IFERROR($H570/$I570,"")</f>
        <v/>
      </c>
      <c r="L570" s="13" t="n">
        <v>112800</v>
      </c>
      <c r="M570" t="inlineStr">
        <is>
          <t>FL, VA, RI</t>
        </is>
      </c>
      <c r="N570" t="inlineStr">
        <is>
          <t>Yes</t>
        </is>
      </c>
      <c r="O570" t="inlineStr">
        <is>
          <t>Yes</t>
        </is>
      </c>
      <c r="P570" s="9" t="inlineStr">
        <is>
          <t>https://shieldsfoundation.org/</t>
        </is>
      </c>
      <c r="Q570" s="9" t="inlineStr">
        <is>
          <t>https://grantcue.com/foundations/the-jack-and-kathy-shields-family-foundation-846878692</t>
        </is>
      </c>
    </row>
    <row r="571">
      <c r="A571">
        <f>IF($E571=$E570,$A570+1,1)</f>
        <v/>
      </c>
      <c r="B571" t="inlineStr">
        <is>
          <t>MARTIN R PRINCE CHARITABLE FOUNDATION INC</t>
        </is>
      </c>
      <c r="C571" t="inlineStr">
        <is>
          <t>20-2058883</t>
        </is>
      </c>
      <c r="D571" t="inlineStr">
        <is>
          <t>Massachusetts</t>
        </is>
      </c>
      <c r="E571" t="inlineStr">
        <is>
          <t>MA</t>
        </is>
      </c>
      <c r="F571" t="n">
        <v>2024</v>
      </c>
      <c r="G571" t="n">
        <v>2</v>
      </c>
      <c r="H571" s="13" t="n">
        <v>2101600</v>
      </c>
      <c r="I571" s="12" t="n">
        <v>47</v>
      </c>
      <c r="J571" s="13" t="n">
        <v>10000</v>
      </c>
      <c r="K571" s="13">
        <f>IFERROR($H571/$I571,"")</f>
        <v/>
      </c>
      <c r="L571" s="13" t="n">
        <v>415000</v>
      </c>
      <c r="M571" t="inlineStr">
        <is>
          <t>NY, CA, MI</t>
        </is>
      </c>
      <c r="N571" t="inlineStr">
        <is>
          <t>No</t>
        </is>
      </c>
      <c r="O571" t="inlineStr">
        <is>
          <t>Not stated</t>
        </is>
      </c>
      <c r="Q571" s="9" t="inlineStr">
        <is>
          <t>https://grantcue.com/foundations/martin-r-prince-charitable-foundation-inc-202058883</t>
        </is>
      </c>
    </row>
    <row r="572">
      <c r="A572">
        <f>IF($E572=$E571,$A571+1,1)</f>
        <v/>
      </c>
      <c r="B572" t="inlineStr">
        <is>
          <t>EPKER-SINHA FOUNDATION</t>
        </is>
      </c>
      <c r="C572" t="inlineStr">
        <is>
          <t>04-3541108</t>
        </is>
      </c>
      <c r="D572" t="inlineStr">
        <is>
          <t>Massachusetts</t>
        </is>
      </c>
      <c r="E572" t="inlineStr">
        <is>
          <t>MA</t>
        </is>
      </c>
      <c r="F572" t="n">
        <v>2025</v>
      </c>
      <c r="G572" t="n">
        <v>2</v>
      </c>
      <c r="H572" s="13" t="n">
        <v>2095000</v>
      </c>
      <c r="I572" s="12" t="n">
        <v>25</v>
      </c>
      <c r="J572" s="13" t="n">
        <v>35000</v>
      </c>
      <c r="K572" s="13">
        <f>IFERROR($H572/$I572,"")</f>
        <v/>
      </c>
      <c r="L572" s="13" t="n">
        <v>375000</v>
      </c>
      <c r="M572" t="inlineStr">
        <is>
          <t>MI, AZ, CA</t>
        </is>
      </c>
      <c r="N572" t="inlineStr">
        <is>
          <t>Yes</t>
        </is>
      </c>
      <c r="O572" t="inlineStr">
        <is>
          <t>Yes</t>
        </is>
      </c>
      <c r="Q572" s="9" t="inlineStr">
        <is>
          <t>https://grantcue.com/foundations/epker-sinha-foundation-043541108</t>
        </is>
      </c>
    </row>
    <row r="573">
      <c r="A573">
        <f>IF($E573=$E572,$A572+1,1)</f>
        <v/>
      </c>
      <c r="B573" t="inlineStr">
        <is>
          <t>KATE &amp; ELWYN TOMLINSON FOUNDATION</t>
        </is>
      </c>
      <c r="C573" t="inlineStr">
        <is>
          <t>58-0634727</t>
        </is>
      </c>
      <c r="D573" t="inlineStr">
        <is>
          <t>Massachusetts</t>
        </is>
      </c>
      <c r="E573" t="inlineStr">
        <is>
          <t>MA</t>
        </is>
      </c>
      <c r="F573" t="n">
        <v>2024</v>
      </c>
      <c r="G573" t="n">
        <v>1</v>
      </c>
      <c r="H573" s="13" t="n">
        <v>2088083</v>
      </c>
      <c r="I573" s="12" t="n">
        <v>18</v>
      </c>
      <c r="J573" s="13" t="n">
        <v>2000</v>
      </c>
      <c r="K573" s="13">
        <f>IFERROR($H573/$I573,"")</f>
        <v/>
      </c>
      <c r="L573" s="13" t="n">
        <v>1988133</v>
      </c>
      <c r="M573" t="inlineStr">
        <is>
          <t>GA, VA, DC</t>
        </is>
      </c>
      <c r="N573" t="inlineStr">
        <is>
          <t>No</t>
        </is>
      </c>
      <c r="O573" t="inlineStr">
        <is>
          <t>Not stated</t>
        </is>
      </c>
      <c r="Q573" s="9" t="inlineStr">
        <is>
          <t>https://grantcue.com/foundations/kate-and-elwyn-tomlinson-foundation-c-o-ec-barrett-llc-580634727</t>
        </is>
      </c>
    </row>
    <row r="574">
      <c r="A574">
        <f>IF($E574=$E573,$A573+1,1)</f>
        <v/>
      </c>
      <c r="B574" t="inlineStr">
        <is>
          <t>ISLAND FOUNDATION INC</t>
        </is>
      </c>
      <c r="C574" t="inlineStr">
        <is>
          <t>04-2670567</t>
        </is>
      </c>
      <c r="D574" t="inlineStr">
        <is>
          <t>Massachusetts</t>
        </is>
      </c>
      <c r="E574" t="inlineStr">
        <is>
          <t>MA</t>
        </is>
      </c>
      <c r="F574" t="n">
        <v>2024</v>
      </c>
      <c r="G574" t="n">
        <v>1</v>
      </c>
      <c r="H574" s="13" t="n">
        <v>2079000</v>
      </c>
      <c r="I574" s="12" t="n">
        <v>169</v>
      </c>
      <c r="J574" s="13" t="n">
        <v>10000</v>
      </c>
      <c r="K574" s="13">
        <f>IFERROR($H574/$I574,"")</f>
        <v/>
      </c>
      <c r="L574" s="13" t="n">
        <v>100000</v>
      </c>
      <c r="M574" t="inlineStr">
        <is>
          <t>RI, ME, NY</t>
        </is>
      </c>
      <c r="N574" t="inlineStr">
        <is>
          <t>Yes</t>
        </is>
      </c>
      <c r="O574" t="inlineStr">
        <is>
          <t>Yes</t>
        </is>
      </c>
      <c r="P574" s="9" t="inlineStr">
        <is>
          <t>https://www.islandfdn.org/</t>
        </is>
      </c>
      <c r="Q574" s="9" t="inlineStr">
        <is>
          <t>https://grantcue.com/foundations/island-foundation-inc-042670567</t>
        </is>
      </c>
    </row>
    <row r="575">
      <c r="A575">
        <f>IF($E575=$E574,$A574+1,1)</f>
        <v/>
      </c>
      <c r="B575" t="inlineStr">
        <is>
          <t>BIERLY BOASBERG FOUNDATION</t>
        </is>
      </c>
      <c r="C575" t="inlineStr">
        <is>
          <t>04-6903459</t>
        </is>
      </c>
      <c r="D575" t="inlineStr">
        <is>
          <t>Massachusetts</t>
        </is>
      </c>
      <c r="E575" t="inlineStr">
        <is>
          <t>MA</t>
        </is>
      </c>
      <c r="F575" t="n">
        <v>2025</v>
      </c>
      <c r="G575" t="n">
        <v>2</v>
      </c>
      <c r="H575" s="13" t="n">
        <v>2074079</v>
      </c>
      <c r="I575" s="12" t="n">
        <v>128</v>
      </c>
      <c r="J575" s="13" t="n">
        <v>1200</v>
      </c>
      <c r="K575" s="13">
        <f>IFERROR($H575/$I575,"")</f>
        <v/>
      </c>
      <c r="L575" s="13" t="n">
        <v>1105924</v>
      </c>
      <c r="M575" t="inlineStr">
        <is>
          <t>VA, NY, GA</t>
        </is>
      </c>
      <c r="N575" t="inlineStr">
        <is>
          <t>Yes</t>
        </is>
      </c>
      <c r="O575" t="inlineStr">
        <is>
          <t>Not stated</t>
        </is>
      </c>
      <c r="Q575" s="9" t="inlineStr">
        <is>
          <t>https://grantcue.com/foundations/bierly-boasberg-foundation-046903459</t>
        </is>
      </c>
    </row>
    <row r="576">
      <c r="A576">
        <f>IF($E576=$E575,$A575+1,1)</f>
        <v/>
      </c>
      <c r="B576" t="inlineStr">
        <is>
          <t>CHARLES A KING UW-EQUITY</t>
        </is>
      </c>
      <c r="C576" t="inlineStr">
        <is>
          <t>04-6012742</t>
        </is>
      </c>
      <c r="D576" t="inlineStr">
        <is>
          <t>Massachusetts</t>
        </is>
      </c>
      <c r="E576" t="inlineStr">
        <is>
          <t>MA</t>
        </is>
      </c>
      <c r="F576" t="n">
        <v>2025</v>
      </c>
      <c r="G576" t="n">
        <v>2</v>
      </c>
      <c r="H576" s="13" t="n">
        <v>2066400</v>
      </c>
      <c r="I576" s="12" t="n">
        <v>10</v>
      </c>
      <c r="J576" s="13" t="n">
        <v>106400</v>
      </c>
      <c r="K576" s="13">
        <f>IFERROR($H576/$I576,"")</f>
        <v/>
      </c>
      <c r="L576" s="13" t="n">
        <v>518800</v>
      </c>
      <c r="N576" t="inlineStr">
        <is>
          <t>No</t>
        </is>
      </c>
      <c r="O576" t="inlineStr">
        <is>
          <t>Not stated</t>
        </is>
      </c>
      <c r="Q576" s="9" t="inlineStr">
        <is>
          <t>https://grantcue.com/foundations/charles-a-king-uw-equity-046012742</t>
        </is>
      </c>
    </row>
    <row r="577">
      <c r="A577">
        <f>IF($E577=$E576,$A576+1,1)</f>
        <v/>
      </c>
      <c r="B577" t="inlineStr">
        <is>
          <t>GEORGE C WADLEIGH FOUNDATION INC</t>
        </is>
      </c>
      <c r="C577" t="inlineStr">
        <is>
          <t>04-2720087</t>
        </is>
      </c>
      <c r="D577" t="inlineStr">
        <is>
          <t>Massachusetts</t>
        </is>
      </c>
      <c r="E577" t="inlineStr">
        <is>
          <t>MA</t>
        </is>
      </c>
      <c r="F577" t="n">
        <v>2025</v>
      </c>
      <c r="G577" t="n">
        <v>2</v>
      </c>
      <c r="H577" s="13" t="n">
        <v>2063963</v>
      </c>
      <c r="I577" s="12" t="n">
        <v>61</v>
      </c>
      <c r="J577" s="13" t="n">
        <v>25000</v>
      </c>
      <c r="K577" s="13">
        <f>IFERROR($H577/$I577,"")</f>
        <v/>
      </c>
      <c r="L577" s="13" t="n">
        <v>120000</v>
      </c>
      <c r="N577" t="inlineStr">
        <is>
          <t>Yes</t>
        </is>
      </c>
      <c r="O577" t="inlineStr">
        <is>
          <t>Not stated</t>
        </is>
      </c>
      <c r="Q577" s="9" t="inlineStr">
        <is>
          <t>https://grantcue.com/foundations/george-c-wadleigh-foundation-inc-042720087</t>
        </is>
      </c>
    </row>
    <row r="578">
      <c r="A578">
        <f>IF($E578=$E577,$A577+1,1)</f>
        <v/>
      </c>
      <c r="B578" t="inlineStr">
        <is>
          <t>THE VIRGINIA WELLINGTON CABOT FOUNDATION</t>
        </is>
      </c>
      <c r="C578" t="inlineStr">
        <is>
          <t>04-6728351</t>
        </is>
      </c>
      <c r="D578" t="inlineStr">
        <is>
          <t>Massachusetts</t>
        </is>
      </c>
      <c r="E578" t="inlineStr">
        <is>
          <t>MA</t>
        </is>
      </c>
      <c r="F578" t="n">
        <v>2024</v>
      </c>
      <c r="G578" t="n">
        <v>1</v>
      </c>
      <c r="H578" s="13" t="n">
        <v>2063223</v>
      </c>
      <c r="I578" s="12" t="n">
        <v>108</v>
      </c>
      <c r="J578" s="13" t="n">
        <v>15000</v>
      </c>
      <c r="K578" s="13">
        <f>IFERROR($H578/$I578,"")</f>
        <v/>
      </c>
      <c r="L578" s="13" t="n">
        <v>133151</v>
      </c>
      <c r="M578" t="inlineStr">
        <is>
          <t>CA, ME, NY</t>
        </is>
      </c>
      <c r="N578" t="inlineStr">
        <is>
          <t>Yes</t>
        </is>
      </c>
      <c r="O578" t="inlineStr">
        <is>
          <t>Yes</t>
        </is>
      </c>
      <c r="P578" s="9" t="inlineStr">
        <is>
          <t>https://apply.vwcfoundation.org/</t>
        </is>
      </c>
      <c r="Q578" s="9" t="inlineStr">
        <is>
          <t>https://grantcue.com/foundations/the-virginia-wellington-cabot-foundation-c-o-gma-foundations-046728351</t>
        </is>
      </c>
    </row>
    <row r="579">
      <c r="A579">
        <f>IF($E579=$E578,$A578+1,1)</f>
        <v/>
      </c>
      <c r="B579" t="inlineStr">
        <is>
          <t>WELD FOUNDATION</t>
        </is>
      </c>
      <c r="C579" t="inlineStr">
        <is>
          <t>04-6039173</t>
        </is>
      </c>
      <c r="D579" t="inlineStr">
        <is>
          <t>Massachusetts</t>
        </is>
      </c>
      <c r="E579" t="inlineStr">
        <is>
          <t>MA</t>
        </is>
      </c>
      <c r="F579" t="n">
        <v>2025</v>
      </c>
      <c r="G579" t="n">
        <v>2</v>
      </c>
      <c r="H579" s="13" t="n">
        <v>2062350</v>
      </c>
      <c r="I579" s="12" t="n">
        <v>127</v>
      </c>
      <c r="J579" s="13" t="n">
        <v>8500</v>
      </c>
      <c r="K579" s="13">
        <f>IFERROR($H579/$I579,"")</f>
        <v/>
      </c>
      <c r="L579" s="13" t="n">
        <v>140250</v>
      </c>
      <c r="M579" t="inlineStr">
        <is>
          <t>ME, NY, SC</t>
        </is>
      </c>
      <c r="N579" t="inlineStr">
        <is>
          <t>No</t>
        </is>
      </c>
      <c r="O579" t="inlineStr">
        <is>
          <t>Not stated</t>
        </is>
      </c>
      <c r="Q579" s="9" t="inlineStr">
        <is>
          <t>https://grantcue.com/foundations/weld-foundation-046039173</t>
        </is>
      </c>
    </row>
    <row r="580">
      <c r="A580">
        <f>IF($E580=$E579,$A579+1,1)</f>
        <v/>
      </c>
      <c r="B580" t="inlineStr">
        <is>
          <t>LEONARD AND LOIS GREEN CHARITABLE FOUNDATION</t>
        </is>
      </c>
      <c r="C580" t="inlineStr">
        <is>
          <t>22-2836471</t>
        </is>
      </c>
      <c r="D580" t="inlineStr">
        <is>
          <t>Massachusetts</t>
        </is>
      </c>
      <c r="E580" t="inlineStr">
        <is>
          <t>MA</t>
        </is>
      </c>
      <c r="F580" t="n">
        <v>2024</v>
      </c>
      <c r="G580" t="n">
        <v>2</v>
      </c>
      <c r="H580" s="13" t="n">
        <v>2059153</v>
      </c>
      <c r="I580" s="12" t="n">
        <v>69</v>
      </c>
      <c r="J580" s="13" t="n">
        <v>5000</v>
      </c>
      <c r="K580" s="13">
        <f>IFERROR($H580/$I580,"")</f>
        <v/>
      </c>
      <c r="L580" s="13" t="n">
        <v>1000000</v>
      </c>
      <c r="M580" t="inlineStr">
        <is>
          <t>NY, NJ, KY</t>
        </is>
      </c>
      <c r="N580" t="inlineStr">
        <is>
          <t>Yes</t>
        </is>
      </c>
      <c r="O580" t="inlineStr">
        <is>
          <t>Not stated</t>
        </is>
      </c>
      <c r="Q580" s="9" t="inlineStr">
        <is>
          <t>https://grantcue.com/foundations/leonard-and-lois-green-charitable-foundation-222836471</t>
        </is>
      </c>
    </row>
    <row r="581">
      <c r="A581">
        <f>IF($E581=$E580,$A580+1,1)</f>
        <v/>
      </c>
      <c r="B581" t="inlineStr">
        <is>
          <t>MIDDLESEX SAVINGS CHARITABLE FOUNDATION INC</t>
        </is>
      </c>
      <c r="C581" t="inlineStr">
        <is>
          <t>04-3521246</t>
        </is>
      </c>
      <c r="D581" t="inlineStr">
        <is>
          <t>Massachusetts</t>
        </is>
      </c>
      <c r="E581" t="inlineStr">
        <is>
          <t>MA</t>
        </is>
      </c>
      <c r="F581" t="n">
        <v>2025</v>
      </c>
      <c r="G581" t="n">
        <v>2</v>
      </c>
      <c r="H581" s="13" t="n">
        <v>2054110</v>
      </c>
      <c r="I581" s="12" t="n">
        <v>108</v>
      </c>
      <c r="J581" s="13" t="n">
        <v>10000</v>
      </c>
      <c r="K581" s="13">
        <f>IFERROR($H581/$I581,"")</f>
        <v/>
      </c>
      <c r="L581" s="13" t="n">
        <v>881235</v>
      </c>
      <c r="N581" t="inlineStr">
        <is>
          <t>Yes</t>
        </is>
      </c>
      <c r="O581" t="inlineStr">
        <is>
          <t>Yes</t>
        </is>
      </c>
      <c r="P581" s="9" t="inlineStr">
        <is>
          <t>https://www.middlesexbank.com/</t>
        </is>
      </c>
      <c r="Q581" s="9" t="inlineStr">
        <is>
          <t>https://grantcue.com/foundations/middlesex-savings-charitable-foundation-inc-043521246</t>
        </is>
      </c>
    </row>
    <row r="582">
      <c r="A582">
        <f>IF($E582=$E581,$A581+1,1)</f>
        <v/>
      </c>
      <c r="B582" t="inlineStr">
        <is>
          <t>SALEM FIVE CHARITABLE FOUNDATION INC</t>
        </is>
      </c>
      <c r="C582" t="inlineStr">
        <is>
          <t>04-3342405</t>
        </is>
      </c>
      <c r="D582" t="inlineStr">
        <is>
          <t>Massachusetts</t>
        </is>
      </c>
      <c r="E582" t="inlineStr">
        <is>
          <t>MA</t>
        </is>
      </c>
      <c r="F582" t="n">
        <v>2025</v>
      </c>
      <c r="G582" t="n">
        <v>2</v>
      </c>
      <c r="H582" s="13" t="n">
        <v>2051708</v>
      </c>
      <c r="I582" s="12" t="n">
        <v>338</v>
      </c>
      <c r="J582" s="13" t="n">
        <v>2500</v>
      </c>
      <c r="K582" s="13">
        <f>IFERROR($H582/$I582,"")</f>
        <v/>
      </c>
      <c r="L582" s="13" t="n">
        <v>974342</v>
      </c>
      <c r="M582" t="inlineStr">
        <is>
          <t>NH, CT, VT</t>
        </is>
      </c>
      <c r="N582" t="inlineStr">
        <is>
          <t>Yes</t>
        </is>
      </c>
      <c r="O582" t="inlineStr">
        <is>
          <t>Yes</t>
        </is>
      </c>
      <c r="Q582" s="9" t="inlineStr">
        <is>
          <t>https://grantcue.com/foundations/salem-five-charitable-foundation-inc-043342405</t>
        </is>
      </c>
    </row>
    <row r="583">
      <c r="A583">
        <f>IF($E583=$E582,$A582+1,1)</f>
        <v/>
      </c>
      <c r="B583" t="inlineStr">
        <is>
          <t>TRAQUINA FAMILY FOUNDATION</t>
        </is>
      </c>
      <c r="C583" t="inlineStr">
        <is>
          <t>83-2756538</t>
        </is>
      </c>
      <c r="D583" t="inlineStr">
        <is>
          <t>Massachusetts</t>
        </is>
      </c>
      <c r="E583" t="inlineStr">
        <is>
          <t>MA</t>
        </is>
      </c>
      <c r="F583" t="n">
        <v>2024</v>
      </c>
      <c r="G583" t="n">
        <v>1</v>
      </c>
      <c r="H583" s="13" t="n">
        <v>2034000</v>
      </c>
      <c r="I583" s="12" t="n">
        <v>13</v>
      </c>
      <c r="J583" s="13" t="n">
        <v>20000</v>
      </c>
      <c r="K583" s="13">
        <f>IFERROR($H583/$I583,"")</f>
        <v/>
      </c>
      <c r="L583" s="13" t="n">
        <v>1000000</v>
      </c>
      <c r="M583" t="inlineStr">
        <is>
          <t>ME, NY</t>
        </is>
      </c>
      <c r="N583" t="inlineStr">
        <is>
          <t>No</t>
        </is>
      </c>
      <c r="O583" t="inlineStr">
        <is>
          <t>Not stated</t>
        </is>
      </c>
      <c r="Q583" s="9" t="inlineStr">
        <is>
          <t>https://grantcue.com/foundations/traquina-family-foundation-832756538</t>
        </is>
      </c>
    </row>
    <row r="584">
      <c r="A584">
        <f>IF($E584=$E583,$A583+1,1)</f>
        <v/>
      </c>
      <c r="B584" t="inlineStr">
        <is>
          <t>BERKSHIRE BANK FOUNDATION INC</t>
        </is>
      </c>
      <c r="C584" t="inlineStr">
        <is>
          <t>04-3365869</t>
        </is>
      </c>
      <c r="D584" t="inlineStr">
        <is>
          <t>Massachusetts</t>
        </is>
      </c>
      <c r="E584" t="inlineStr">
        <is>
          <t>MA</t>
        </is>
      </c>
      <c r="F584" t="n">
        <v>2024</v>
      </c>
      <c r="G584" t="n">
        <v>1</v>
      </c>
      <c r="H584" s="13" t="n">
        <v>2032164</v>
      </c>
      <c r="I584" s="12" t="n">
        <v>478</v>
      </c>
      <c r="J584" s="13" t="n">
        <v>2500</v>
      </c>
      <c r="K584" s="13">
        <f>IFERROR($H584/$I584,"")</f>
        <v/>
      </c>
      <c r="L584" s="13" t="n">
        <v>33333</v>
      </c>
      <c r="N584" t="inlineStr">
        <is>
          <t>Yes</t>
        </is>
      </c>
      <c r="O584" t="inlineStr">
        <is>
          <t>Yes</t>
        </is>
      </c>
      <c r="P584" s="9" t="inlineStr">
        <is>
          <t>https://berkshirebank.com/</t>
        </is>
      </c>
      <c r="Q584" s="9" t="inlineStr">
        <is>
          <t>https://grantcue.com/foundations/berkshire-bank-foundation-inc-043365869</t>
        </is>
      </c>
    </row>
    <row r="585">
      <c r="A585">
        <f>IF($E585=$E584,$A584+1,1)</f>
        <v/>
      </c>
      <c r="B585" t="inlineStr">
        <is>
          <t>IDA S CHARLTON CHARITY FD UA</t>
        </is>
      </c>
      <c r="C585" t="inlineStr">
        <is>
          <t>04-6009559</t>
        </is>
      </c>
      <c r="D585" t="inlineStr">
        <is>
          <t>Massachusetts</t>
        </is>
      </c>
      <c r="E585" t="inlineStr">
        <is>
          <t>MA</t>
        </is>
      </c>
      <c r="F585" t="n">
        <v>2025</v>
      </c>
      <c r="G585" t="n">
        <v>2</v>
      </c>
      <c r="H585" s="13" t="n">
        <v>2030000</v>
      </c>
      <c r="I585" s="12" t="n">
        <v>16</v>
      </c>
      <c r="J585" s="13" t="n">
        <v>100000</v>
      </c>
      <c r="K585" s="13">
        <f>IFERROR($H585/$I585,"")</f>
        <v/>
      </c>
      <c r="L585" s="13" t="n">
        <v>350000</v>
      </c>
      <c r="M585" t="inlineStr">
        <is>
          <t>RI, HI, CA</t>
        </is>
      </c>
      <c r="N585" t="inlineStr">
        <is>
          <t>No</t>
        </is>
      </c>
      <c r="O585" t="inlineStr">
        <is>
          <t>Not stated</t>
        </is>
      </c>
      <c r="Q585" s="9" t="inlineStr">
        <is>
          <t>https://grantcue.com/foundations/ida-s-charlton-charity-fd-ua-046009559</t>
        </is>
      </c>
    </row>
    <row r="586">
      <c r="A586">
        <f>IF($E586=$E585,$A585+1,1)</f>
        <v/>
      </c>
      <c r="B586" t="inlineStr">
        <is>
          <t>TWELVE STARS FOUNDATION</t>
        </is>
      </c>
      <c r="C586" t="inlineStr">
        <is>
          <t>83-2902136</t>
        </is>
      </c>
      <c r="D586" t="inlineStr">
        <is>
          <t>Massachusetts</t>
        </is>
      </c>
      <c r="E586" t="inlineStr">
        <is>
          <t>MA</t>
        </is>
      </c>
      <c r="F586" t="n">
        <v>2023</v>
      </c>
      <c r="G586" t="n">
        <v>1</v>
      </c>
      <c r="H586" s="13" t="n">
        <v>2003000</v>
      </c>
      <c r="I586" s="12" t="n">
        <v>10</v>
      </c>
      <c r="J586" s="13" t="n">
        <v>125000</v>
      </c>
      <c r="K586" s="13">
        <f>IFERROR($H586/$I586,"")</f>
        <v/>
      </c>
      <c r="L586" s="13" t="n">
        <v>666667</v>
      </c>
      <c r="M586" t="inlineStr">
        <is>
          <t>FL, RI, NY</t>
        </is>
      </c>
      <c r="N586" t="inlineStr">
        <is>
          <t>Yes</t>
        </is>
      </c>
      <c r="O586" t="inlineStr">
        <is>
          <t>Not stated</t>
        </is>
      </c>
      <c r="Q586" s="9" t="inlineStr">
        <is>
          <t>https://grantcue.com/foundations/twelve-stars-foundation-832902136</t>
        </is>
      </c>
    </row>
    <row r="587">
      <c r="A587">
        <f>IF($E587=$E586,$A586+1,1)</f>
        <v/>
      </c>
      <c r="B587" t="inlineStr">
        <is>
          <t>GRATIS FOUNDATION</t>
        </is>
      </c>
      <c r="C587" t="inlineStr">
        <is>
          <t>26-3639918</t>
        </is>
      </c>
      <c r="D587" t="inlineStr">
        <is>
          <t>Massachusetts</t>
        </is>
      </c>
      <c r="E587" t="inlineStr">
        <is>
          <t>MA</t>
        </is>
      </c>
      <c r="F587" t="n">
        <v>2025</v>
      </c>
      <c r="G587" t="n">
        <v>2</v>
      </c>
      <c r="H587" s="13" t="n">
        <v>2000000</v>
      </c>
      <c r="I587" s="12" t="n">
        <v>151</v>
      </c>
      <c r="J587" s="13" t="n">
        <v>10000</v>
      </c>
      <c r="K587" s="13">
        <f>IFERROR($H587/$I587,"")</f>
        <v/>
      </c>
      <c r="L587" s="13" t="n">
        <v>200000</v>
      </c>
      <c r="M587" t="inlineStr">
        <is>
          <t>NC, DC, FL</t>
        </is>
      </c>
      <c r="N587" t="inlineStr">
        <is>
          <t>Yes</t>
        </is>
      </c>
      <c r="O587" t="inlineStr">
        <is>
          <t>Yes</t>
        </is>
      </c>
      <c r="Q587" s="9" t="inlineStr">
        <is>
          <t>https://grantcue.com/foundations/gratis-foundation-263639918</t>
        </is>
      </c>
    </row>
    <row r="588">
      <c r="A588">
        <f>IF($E588=$E587,$A587+1,1)</f>
        <v/>
      </c>
      <c r="B588" t="inlineStr">
        <is>
          <t>The Richard Stravitz Foundation</t>
        </is>
      </c>
      <c r="C588" t="inlineStr">
        <is>
          <t>27-2552862</t>
        </is>
      </c>
      <c r="D588" t="inlineStr">
        <is>
          <t>Massachusetts</t>
        </is>
      </c>
      <c r="E588" t="inlineStr">
        <is>
          <t>MA</t>
        </is>
      </c>
      <c r="F588" t="n">
        <v>2024</v>
      </c>
      <c r="G588" t="n">
        <v>1</v>
      </c>
      <c r="H588" s="13" t="n">
        <v>2000000</v>
      </c>
      <c r="I588" s="12" t="n">
        <v>26</v>
      </c>
      <c r="J588" s="13" t="n">
        <v>17500</v>
      </c>
      <c r="K588" s="13">
        <f>IFERROR($H588/$I588,"")</f>
        <v/>
      </c>
      <c r="L588" s="13" t="n">
        <v>580000</v>
      </c>
      <c r="M588" t="inlineStr">
        <is>
          <t>GA, MD, NY</t>
        </is>
      </c>
      <c r="N588" t="inlineStr">
        <is>
          <t>No</t>
        </is>
      </c>
      <c r="O588" t="inlineStr">
        <is>
          <t>Not stated</t>
        </is>
      </c>
      <c r="Q588" s="9" t="inlineStr">
        <is>
          <t>https://grantcue.com/foundations/the-richard-stravitz-foundation-272552862</t>
        </is>
      </c>
    </row>
    <row r="589">
      <c r="A589">
        <f>IF($E589=$E588,$A588+1,1)</f>
        <v/>
      </c>
      <c r="B589" t="inlineStr">
        <is>
          <t>THE FRED HARRIS DANIELS FOUNDATION</t>
        </is>
      </c>
      <c r="C589" t="inlineStr">
        <is>
          <t>04-6014333</t>
        </is>
      </c>
      <c r="D589" t="inlineStr">
        <is>
          <t>Massachusetts</t>
        </is>
      </c>
      <c r="E589" t="inlineStr">
        <is>
          <t>MA</t>
        </is>
      </c>
      <c r="F589" t="n">
        <v>2024</v>
      </c>
      <c r="G589" t="n">
        <v>2</v>
      </c>
      <c r="H589" s="13" t="n">
        <v>1993750</v>
      </c>
      <c r="I589" s="12" t="n">
        <v>121</v>
      </c>
      <c r="J589" s="13" t="n">
        <v>7500</v>
      </c>
      <c r="K589" s="13">
        <f>IFERROR($H589/$I589,"")</f>
        <v/>
      </c>
      <c r="L589" s="13" t="n">
        <v>160000</v>
      </c>
      <c r="M589" t="inlineStr">
        <is>
          <t>NY, NM, ME</t>
        </is>
      </c>
      <c r="N589" t="inlineStr">
        <is>
          <t>No</t>
        </is>
      </c>
      <c r="O589" t="inlineStr">
        <is>
          <t>Yes</t>
        </is>
      </c>
      <c r="Q589" s="9" t="inlineStr">
        <is>
          <t>https://grantcue.com/foundations/the-fred-harris-daniels-foundation-046014333</t>
        </is>
      </c>
    </row>
    <row r="590">
      <c r="A590">
        <f>IF($E590=$E589,$A589+1,1)</f>
        <v/>
      </c>
      <c r="B590" t="inlineStr">
        <is>
          <t>ROBERT AND DANA SMITH CHARITABLE FOUNDATION</t>
        </is>
      </c>
      <c r="C590" t="inlineStr">
        <is>
          <t>22-3850789</t>
        </is>
      </c>
      <c r="D590" t="inlineStr">
        <is>
          <t>Massachusetts</t>
        </is>
      </c>
      <c r="E590" t="inlineStr">
        <is>
          <t>MA</t>
        </is>
      </c>
      <c r="F590" t="n">
        <v>2024</v>
      </c>
      <c r="G590" t="n">
        <v>2</v>
      </c>
      <c r="H590" s="13" t="n">
        <v>1986958</v>
      </c>
      <c r="I590" s="12" t="n">
        <v>14</v>
      </c>
      <c r="J590" s="13" t="n">
        <v>106250</v>
      </c>
      <c r="K590" s="13">
        <f>IFERROR($H590/$I590,"")</f>
        <v/>
      </c>
      <c r="L590" s="13" t="n">
        <v>454158</v>
      </c>
      <c r="M590" t="inlineStr">
        <is>
          <t>MT</t>
        </is>
      </c>
      <c r="N590" t="inlineStr">
        <is>
          <t>No</t>
        </is>
      </c>
      <c r="O590" t="inlineStr">
        <is>
          <t>Not stated</t>
        </is>
      </c>
      <c r="Q590" s="9" t="inlineStr">
        <is>
          <t>https://grantcue.com/foundations/robert-and-dana-smith-charitable-foundation-c-o-castanea-partners-223850789</t>
        </is>
      </c>
    </row>
    <row r="591">
      <c r="A591">
        <f>IF($E591=$E590,$A590+1,1)</f>
        <v/>
      </c>
      <c r="B591" t="inlineStr">
        <is>
          <t>THE SIDNEY A SWENSRUD FOUNDATION</t>
        </is>
      </c>
      <c r="C591" t="inlineStr">
        <is>
          <t>25-6050238</t>
        </is>
      </c>
      <c r="D591" t="inlineStr">
        <is>
          <t>Massachusetts</t>
        </is>
      </c>
      <c r="E591" t="inlineStr">
        <is>
          <t>MA</t>
        </is>
      </c>
      <c r="F591" t="n">
        <v>2024</v>
      </c>
      <c r="G591" t="n">
        <v>1</v>
      </c>
      <c r="H591" s="13" t="n">
        <v>1985500</v>
      </c>
      <c r="I591" s="12" t="n">
        <v>23</v>
      </c>
      <c r="J591" s="13" t="n">
        <v>75000</v>
      </c>
      <c r="K591" s="13">
        <f>IFERROR($H591/$I591,"")</f>
        <v/>
      </c>
      <c r="L591" s="13" t="n">
        <v>500000</v>
      </c>
      <c r="M591" t="inlineStr">
        <is>
          <t>CA, FL, DC</t>
        </is>
      </c>
      <c r="N591" t="inlineStr">
        <is>
          <t>No</t>
        </is>
      </c>
      <c r="O591" t="inlineStr">
        <is>
          <t>Not stated</t>
        </is>
      </c>
      <c r="Q591" s="9" t="inlineStr">
        <is>
          <t>https://grantcue.com/foundations/the-sidney-a-swensrud-foundation-256050238</t>
        </is>
      </c>
    </row>
    <row r="592">
      <c r="A592">
        <f>IF($E592=$E591,$A591+1,1)</f>
        <v/>
      </c>
      <c r="B592" t="inlineStr">
        <is>
          <t>BRUCE AND CYNTHIA SHERMAN CHARITABLE FOUNDATION INC</t>
        </is>
      </c>
      <c r="C592" t="inlineStr">
        <is>
          <t>05-0629744</t>
        </is>
      </c>
      <c r="D592" t="inlineStr">
        <is>
          <t>Massachusetts</t>
        </is>
      </c>
      <c r="E592" t="inlineStr">
        <is>
          <t>MA</t>
        </is>
      </c>
      <c r="F592" t="n">
        <v>2025</v>
      </c>
      <c r="G592" t="n">
        <v>2</v>
      </c>
      <c r="H592" s="13" t="n">
        <v>1954810</v>
      </c>
      <c r="I592" s="12" t="n">
        <v>35</v>
      </c>
      <c r="J592" s="13" t="n">
        <v>10000</v>
      </c>
      <c r="K592" s="13">
        <f>IFERROR($H592/$I592,"")</f>
        <v/>
      </c>
      <c r="L592" s="13" t="n">
        <v>500000</v>
      </c>
      <c r="M592" t="inlineStr">
        <is>
          <t>VA, NC, CT</t>
        </is>
      </c>
      <c r="N592" t="inlineStr">
        <is>
          <t>No</t>
        </is>
      </c>
      <c r="O592" t="inlineStr">
        <is>
          <t>Not stated</t>
        </is>
      </c>
      <c r="Q592" s="9" t="inlineStr">
        <is>
          <t>https://grantcue.com/foundations/bruce-and-cynthia-sherman-charitable-foundation-inc-050629744</t>
        </is>
      </c>
    </row>
    <row r="593">
      <c r="A593">
        <f>IF($E593=$E592,$A592+1,1)</f>
        <v/>
      </c>
      <c r="B593" t="inlineStr">
        <is>
          <t>RED WING SHOE COMPANY FOUNDATION</t>
        </is>
      </c>
      <c r="C593" t="inlineStr">
        <is>
          <t>41-6020177</t>
        </is>
      </c>
      <c r="D593" t="inlineStr">
        <is>
          <t>Massachusetts</t>
        </is>
      </c>
      <c r="E593" t="inlineStr">
        <is>
          <t>MA</t>
        </is>
      </c>
      <c r="F593" t="n">
        <v>2025</v>
      </c>
      <c r="G593" t="n">
        <v>2</v>
      </c>
      <c r="H593" s="13" t="n">
        <v>1947303</v>
      </c>
      <c r="I593" s="12" t="n">
        <v>9</v>
      </c>
      <c r="J593" s="13" t="n">
        <v>2000</v>
      </c>
      <c r="K593" s="13">
        <f>IFERROR($H593/$I593,"")</f>
        <v/>
      </c>
      <c r="L593" s="13" t="n">
        <v>950000</v>
      </c>
      <c r="M593" t="inlineStr">
        <is>
          <t>MN, WI</t>
        </is>
      </c>
      <c r="N593" t="inlineStr">
        <is>
          <t>Yes</t>
        </is>
      </c>
      <c r="O593" t="inlineStr">
        <is>
          <t>Not stated</t>
        </is>
      </c>
      <c r="Q593" s="9" t="inlineStr">
        <is>
          <t>https://grantcue.com/foundations/red-wing-shoe-company-foundation-416020177</t>
        </is>
      </c>
    </row>
    <row r="594">
      <c r="A594">
        <f>IF($E594=$E593,$A593+1,1)</f>
        <v/>
      </c>
      <c r="B594" t="inlineStr">
        <is>
          <t>THE AMG CHARITABLE FOUNDATION</t>
        </is>
      </c>
      <c r="C594" t="inlineStr">
        <is>
          <t>36-4703120</t>
        </is>
      </c>
      <c r="D594" t="inlineStr">
        <is>
          <t>Massachusetts</t>
        </is>
      </c>
      <c r="E594" t="inlineStr">
        <is>
          <t>MA</t>
        </is>
      </c>
      <c r="F594" t="n">
        <v>2024</v>
      </c>
      <c r="G594" t="n">
        <v>1</v>
      </c>
      <c r="H594" s="13" t="n">
        <v>1946437</v>
      </c>
      <c r="I594" s="12" t="n">
        <v>101</v>
      </c>
      <c r="J594" s="13" t="n">
        <v>5000</v>
      </c>
      <c r="K594" s="13">
        <f>IFERROR($H594/$I594,"")</f>
        <v/>
      </c>
      <c r="L594" s="13" t="n">
        <v>250000</v>
      </c>
      <c r="M594" t="inlineStr">
        <is>
          <t>CA, FL, CT</t>
        </is>
      </c>
      <c r="N594" t="inlineStr">
        <is>
          <t>No</t>
        </is>
      </c>
      <c r="O594" t="inlineStr">
        <is>
          <t>Not stated</t>
        </is>
      </c>
      <c r="Q594" s="9" t="inlineStr">
        <is>
          <t>https://grantcue.com/foundations/the-amg-charitable-foundation-364703120</t>
        </is>
      </c>
    </row>
    <row r="595">
      <c r="A595">
        <f>IF($E595=$E594,$A594+1,1)</f>
        <v/>
      </c>
      <c r="B595" t="inlineStr">
        <is>
          <t>THE JOHN &amp; CHRISTINE FITZGIBBONS FOUNDATION</t>
        </is>
      </c>
      <c r="C595" t="inlineStr">
        <is>
          <t>13-7548509</t>
        </is>
      </c>
      <c r="D595" t="inlineStr">
        <is>
          <t>Massachusetts</t>
        </is>
      </c>
      <c r="E595" t="inlineStr">
        <is>
          <t>MA</t>
        </is>
      </c>
      <c r="F595" t="n">
        <v>2024</v>
      </c>
      <c r="G595" t="n">
        <v>2</v>
      </c>
      <c r="H595" s="13" t="n">
        <v>1941000</v>
      </c>
      <c r="I595" s="12" t="n">
        <v>13</v>
      </c>
      <c r="J595" s="13" t="n">
        <v>10000</v>
      </c>
      <c r="K595" s="13">
        <f>IFERROR($H595/$I595,"")</f>
        <v/>
      </c>
      <c r="L595" s="13" t="n">
        <v>1580000</v>
      </c>
      <c r="M595" t="inlineStr">
        <is>
          <t>NY, NJ, MD</t>
        </is>
      </c>
      <c r="N595" t="inlineStr">
        <is>
          <t>No</t>
        </is>
      </c>
      <c r="O595" t="inlineStr">
        <is>
          <t>Not stated</t>
        </is>
      </c>
      <c r="Q595" s="9" t="inlineStr">
        <is>
          <t>https://grantcue.com/foundations/the-john-and-christine-fitzgibbons-foundation-137548509</t>
        </is>
      </c>
    </row>
    <row r="596">
      <c r="A596">
        <f>IF($E596=$E595,$A595+1,1)</f>
        <v/>
      </c>
      <c r="B596" t="inlineStr">
        <is>
          <t>Lovett-Woodsum Foundation Inc</t>
        </is>
      </c>
      <c r="C596" t="inlineStr">
        <is>
          <t>04-2944183</t>
        </is>
      </c>
      <c r="D596" t="inlineStr">
        <is>
          <t>Massachusetts</t>
        </is>
      </c>
      <c r="E596" t="inlineStr">
        <is>
          <t>MA</t>
        </is>
      </c>
      <c r="F596" t="n">
        <v>2023</v>
      </c>
      <c r="G596" t="n">
        <v>1</v>
      </c>
      <c r="H596" s="13" t="n">
        <v>1927710</v>
      </c>
      <c r="I596" s="12" t="n">
        <v>85</v>
      </c>
      <c r="J596" s="13" t="n">
        <v>8000</v>
      </c>
      <c r="K596" s="13">
        <f>IFERROR($H596/$I596,"")</f>
        <v/>
      </c>
      <c r="L596" s="13" t="n">
        <v>400000</v>
      </c>
      <c r="M596" t="inlineStr">
        <is>
          <t>NH, FL, DC</t>
        </is>
      </c>
      <c r="N596" t="inlineStr">
        <is>
          <t>No</t>
        </is>
      </c>
      <c r="O596" t="inlineStr">
        <is>
          <t>Not stated</t>
        </is>
      </c>
      <c r="Q596" s="9" t="inlineStr">
        <is>
          <t>https://grantcue.com/foundations/lovett-woodsum-foundation-inc-042944183</t>
        </is>
      </c>
    </row>
    <row r="597">
      <c r="A597">
        <f>IF($E597=$E596,$A596+1,1)</f>
        <v/>
      </c>
      <c r="B597" t="inlineStr">
        <is>
          <t>THE DAVID S HOWE FOUNDATION</t>
        </is>
      </c>
      <c r="C597" t="inlineStr">
        <is>
          <t>13-4010543</t>
        </is>
      </c>
      <c r="D597" t="inlineStr">
        <is>
          <t>Massachusetts</t>
        </is>
      </c>
      <c r="E597" t="inlineStr">
        <is>
          <t>MA</t>
        </is>
      </c>
      <c r="F597" t="n">
        <v>2024</v>
      </c>
      <c r="G597" t="n">
        <v>2</v>
      </c>
      <c r="H597" s="13" t="n">
        <v>1924500</v>
      </c>
      <c r="I597" s="12" t="n">
        <v>54</v>
      </c>
      <c r="J597" s="13" t="n">
        <v>20000</v>
      </c>
      <c r="K597" s="13">
        <f>IFERROR($H597/$I597,"")</f>
        <v/>
      </c>
      <c r="L597" s="13" t="n">
        <v>225000</v>
      </c>
      <c r="M597" t="inlineStr">
        <is>
          <t>NY, RI, SC</t>
        </is>
      </c>
      <c r="N597" t="inlineStr">
        <is>
          <t>No</t>
        </is>
      </c>
      <c r="O597" t="inlineStr">
        <is>
          <t>Not stated</t>
        </is>
      </c>
      <c r="Q597" s="9" t="inlineStr">
        <is>
          <t>https://grantcue.com/foundations/the-david-s-howe-foundation-c-o-prager-metis-cpas-llc-134010543</t>
        </is>
      </c>
    </row>
    <row r="598">
      <c r="A598">
        <f>IF($E598=$E597,$A597+1,1)</f>
        <v/>
      </c>
      <c r="B598" t="inlineStr">
        <is>
          <t>CAROLINE &amp; SIGMUND SCHOTT FUND</t>
        </is>
      </c>
      <c r="C598" t="inlineStr">
        <is>
          <t>11-2856561</t>
        </is>
      </c>
      <c r="D598" t="inlineStr">
        <is>
          <t>Massachusetts</t>
        </is>
      </c>
      <c r="E598" t="inlineStr">
        <is>
          <t>MA</t>
        </is>
      </c>
      <c r="F598" t="n">
        <v>2024</v>
      </c>
      <c r="G598" t="n">
        <v>1</v>
      </c>
      <c r="H598" s="13" t="n">
        <v>1910969</v>
      </c>
      <c r="I598" s="12" t="n">
        <v>16</v>
      </c>
      <c r="J598" s="13" t="n">
        <v>18750</v>
      </c>
      <c r="K598" s="13">
        <f>IFERROR($H598/$I598,"")</f>
        <v/>
      </c>
      <c r="L598" s="13" t="n">
        <v>700000</v>
      </c>
      <c r="M598" t="inlineStr">
        <is>
          <t>CA, OH, NY</t>
        </is>
      </c>
      <c r="N598" t="inlineStr">
        <is>
          <t>No</t>
        </is>
      </c>
      <c r="O598" t="inlineStr">
        <is>
          <t>Not stated</t>
        </is>
      </c>
      <c r="Q598" s="9" t="inlineStr">
        <is>
          <t>https://grantcue.com/foundations/caroline-and-sigmund-schott-fund-112856561</t>
        </is>
      </c>
    </row>
    <row r="599">
      <c r="A599">
        <f>IF($E599=$E598,$A598+1,1)</f>
        <v/>
      </c>
      <c r="B599" t="inlineStr">
        <is>
          <t>THE FIDUCIA FUND</t>
        </is>
      </c>
      <c r="C599" t="inlineStr">
        <is>
          <t>84-6683674</t>
        </is>
      </c>
      <c r="D599" t="inlineStr">
        <is>
          <t>Massachusetts</t>
        </is>
      </c>
      <c r="E599" t="inlineStr">
        <is>
          <t>MA</t>
        </is>
      </c>
      <c r="F599" t="n">
        <v>2024</v>
      </c>
      <c r="G599" t="n">
        <v>1</v>
      </c>
      <c r="H599" s="13" t="n">
        <v>1904000</v>
      </c>
      <c r="I599" s="12" t="n">
        <v>7</v>
      </c>
      <c r="J599" s="13" t="n">
        <v>50000</v>
      </c>
      <c r="K599" s="13">
        <f>IFERROR($H599/$I599,"")</f>
        <v/>
      </c>
      <c r="L599" s="13" t="n">
        <v>1000000</v>
      </c>
      <c r="M599" t="inlineStr">
        <is>
          <t>NY, DC</t>
        </is>
      </c>
      <c r="N599" t="inlineStr">
        <is>
          <t>No</t>
        </is>
      </c>
      <c r="O599" t="inlineStr">
        <is>
          <t>Not stated</t>
        </is>
      </c>
      <c r="Q599" s="9" t="inlineStr">
        <is>
          <t>https://grantcue.com/foundations/the-fiducia-fund-846683674</t>
        </is>
      </c>
    </row>
    <row r="600">
      <c r="A600">
        <f>IF($E600=$E599,$A599+1,1)</f>
        <v/>
      </c>
      <c r="B600" t="inlineStr">
        <is>
          <t>RUTH H &amp; WARREN A ELLSWORTH FOUNDATION</t>
        </is>
      </c>
      <c r="C600" t="inlineStr">
        <is>
          <t>04-6113491</t>
        </is>
      </c>
      <c r="D600" t="inlineStr">
        <is>
          <t>Massachusetts</t>
        </is>
      </c>
      <c r="E600" t="inlineStr">
        <is>
          <t>MA</t>
        </is>
      </c>
      <c r="F600" t="n">
        <v>2025</v>
      </c>
      <c r="G600" t="n">
        <v>2</v>
      </c>
      <c r="H600" s="13" t="n">
        <v>1903500</v>
      </c>
      <c r="I600" s="12" t="n">
        <v>108</v>
      </c>
      <c r="J600" s="13" t="n">
        <v>10000</v>
      </c>
      <c r="K600" s="13">
        <f>IFERROR($H600/$I600,"")</f>
        <v/>
      </c>
      <c r="L600" s="13" t="n">
        <v>100500</v>
      </c>
      <c r="N600" t="inlineStr">
        <is>
          <t>Yes</t>
        </is>
      </c>
      <c r="O600" t="inlineStr">
        <is>
          <t>Yes</t>
        </is>
      </c>
      <c r="Q600" s="9" t="inlineStr">
        <is>
          <t>https://grantcue.com/foundations/ruth-h-and-warren-a-ellsworth-foundation-046113491</t>
        </is>
      </c>
    </row>
    <row r="601">
      <c r="A601">
        <f>IF($E601=$E600,$A600+1,1)</f>
        <v/>
      </c>
      <c r="B601" t="inlineStr">
        <is>
          <t>THE ALEXION CHARITABLE FOUNDATION INC</t>
        </is>
      </c>
      <c r="C601" t="inlineStr">
        <is>
          <t>83-1065602</t>
        </is>
      </c>
      <c r="D601" t="inlineStr">
        <is>
          <t>Massachusetts</t>
        </is>
      </c>
      <c r="E601" t="inlineStr">
        <is>
          <t>MA</t>
        </is>
      </c>
      <c r="F601" t="n">
        <v>2025</v>
      </c>
      <c r="G601" t="n">
        <v>2</v>
      </c>
      <c r="H601" s="13" t="n">
        <v>1900670</v>
      </c>
      <c r="I601" s="12" t="n">
        <v>20</v>
      </c>
      <c r="J601" s="13" t="n">
        <v>100000</v>
      </c>
      <c r="K601" s="13">
        <f>IFERROR($H601/$I601,"")</f>
        <v/>
      </c>
      <c r="L601" s="13" t="n">
        <v>200000</v>
      </c>
      <c r="M601" t="inlineStr">
        <is>
          <t>ONTARIO, MD, CT</t>
        </is>
      </c>
      <c r="N601" t="inlineStr">
        <is>
          <t>Yes</t>
        </is>
      </c>
      <c r="O601" t="inlineStr">
        <is>
          <t>Not stated</t>
        </is>
      </c>
      <c r="P601" s="9" t="inlineStr">
        <is>
          <t>https://alexion.com/</t>
        </is>
      </c>
      <c r="Q601" s="9" t="inlineStr">
        <is>
          <t>https://grantcue.com/foundations/the-alexion-charitable-foundation-inc-831065602</t>
        </is>
      </c>
    </row>
    <row r="602">
      <c r="A602">
        <f>IF($E602=$E601,$A601+1,1)</f>
        <v/>
      </c>
      <c r="B602" t="inlineStr">
        <is>
          <t>THE MENEMSHA FAMILY FUND</t>
        </is>
      </c>
      <c r="C602" t="inlineStr">
        <is>
          <t>36-4267729</t>
        </is>
      </c>
      <c r="D602" t="inlineStr">
        <is>
          <t>Massachusetts</t>
        </is>
      </c>
      <c r="E602" t="inlineStr">
        <is>
          <t>MA</t>
        </is>
      </c>
      <c r="F602" t="n">
        <v>2025</v>
      </c>
      <c r="G602" t="n">
        <v>2</v>
      </c>
      <c r="H602" s="13" t="n">
        <v>1890000</v>
      </c>
      <c r="I602" s="12" t="n">
        <v>136</v>
      </c>
      <c r="J602" s="13" t="n">
        <v>10000</v>
      </c>
      <c r="K602" s="13">
        <f>IFERROR($H602/$I602,"")</f>
        <v/>
      </c>
      <c r="L602" s="13" t="n">
        <v>104000</v>
      </c>
      <c r="M602" t="inlineStr">
        <is>
          <t>NY, DC, MD</t>
        </is>
      </c>
      <c r="N602" t="inlineStr">
        <is>
          <t>Yes</t>
        </is>
      </c>
      <c r="O602" t="inlineStr">
        <is>
          <t>Yes</t>
        </is>
      </c>
      <c r="Q602" s="9" t="inlineStr">
        <is>
          <t>https://grantcue.com/foundations/the-menemsha-family-fund-364267729</t>
        </is>
      </c>
    </row>
    <row r="603">
      <c r="A603">
        <f>IF($E603=$E602,$A602+1,1)</f>
        <v/>
      </c>
      <c r="B603" t="inlineStr">
        <is>
          <t>GARDINER HOWLAND SHAW FOUNDATION</t>
        </is>
      </c>
      <c r="C603" t="inlineStr">
        <is>
          <t>04-6111826</t>
        </is>
      </c>
      <c r="D603" t="inlineStr">
        <is>
          <t>Massachusetts</t>
        </is>
      </c>
      <c r="E603" t="inlineStr">
        <is>
          <t>MA</t>
        </is>
      </c>
      <c r="F603" t="n">
        <v>2024</v>
      </c>
      <c r="G603" t="n">
        <v>2</v>
      </c>
      <c r="H603" s="13" t="n">
        <v>1884902</v>
      </c>
      <c r="I603" s="12" t="n">
        <v>147</v>
      </c>
      <c r="J603" s="13" t="n">
        <v>10500</v>
      </c>
      <c r="K603" s="13">
        <f>IFERROR($H603/$I603,"")</f>
        <v/>
      </c>
      <c r="L603" s="13" t="n">
        <v>70000</v>
      </c>
      <c r="M603" t="inlineStr">
        <is>
          <t>VT, CA, NJ</t>
        </is>
      </c>
      <c r="N603" t="inlineStr">
        <is>
          <t>Yes</t>
        </is>
      </c>
      <c r="O603" t="inlineStr">
        <is>
          <t>Not stated</t>
        </is>
      </c>
      <c r="P603" s="9" t="inlineStr">
        <is>
          <t>https://www.shawfoundation.org/</t>
        </is>
      </c>
      <c r="Q603" s="9" t="inlineStr">
        <is>
          <t>https://grantcue.com/foundations/gardiner-howland-shaw-foundation-046111826</t>
        </is>
      </c>
    </row>
    <row r="604">
      <c r="A604">
        <f>IF($E604=$E603,$A603+1,1)</f>
        <v/>
      </c>
      <c r="B604" t="inlineStr">
        <is>
          <t>James J Pallotta Charitable Trust</t>
        </is>
      </c>
      <c r="C604" t="inlineStr">
        <is>
          <t>22-3208194</t>
        </is>
      </c>
      <c r="D604" t="inlineStr">
        <is>
          <t>Massachusetts</t>
        </is>
      </c>
      <c r="E604" t="inlineStr">
        <is>
          <t>MA</t>
        </is>
      </c>
      <c r="F604" t="n">
        <v>2024</v>
      </c>
      <c r="G604" t="n">
        <v>1</v>
      </c>
      <c r="H604" s="13" t="n">
        <v>1880000</v>
      </c>
      <c r="I604" s="12" t="n">
        <v>20</v>
      </c>
      <c r="J604" s="13" t="n">
        <v>50000</v>
      </c>
      <c r="K604" s="13">
        <f>IFERROR($H604/$I604,"")</f>
        <v/>
      </c>
      <c r="L604" s="13" t="n">
        <v>500000</v>
      </c>
      <c r="M604" t="inlineStr">
        <is>
          <t>NY, FL, SC</t>
        </is>
      </c>
      <c r="N604" t="inlineStr">
        <is>
          <t>Yes</t>
        </is>
      </c>
      <c r="O604" t="inlineStr">
        <is>
          <t>Not stated</t>
        </is>
      </c>
      <c r="Q604" s="9" t="inlineStr">
        <is>
          <t>https://grantcue.com/foundations/james-j-pallotta-charitable-trust-223208194</t>
        </is>
      </c>
    </row>
    <row r="605">
      <c r="A605">
        <f>IF($E605=$E604,$A604+1,1)</f>
        <v/>
      </c>
      <c r="B605" t="inlineStr">
        <is>
          <t>THE SUDBURY FOUNDATION</t>
        </is>
      </c>
      <c r="C605" t="inlineStr">
        <is>
          <t>04-6037026</t>
        </is>
      </c>
      <c r="D605" t="inlineStr">
        <is>
          <t>Massachusetts</t>
        </is>
      </c>
      <c r="E605" t="inlineStr">
        <is>
          <t>MA</t>
        </is>
      </c>
      <c r="F605" t="n">
        <v>2024</v>
      </c>
      <c r="G605" t="n">
        <v>1</v>
      </c>
      <c r="H605" s="13" t="n">
        <v>1879485</v>
      </c>
      <c r="I605" s="12" t="n">
        <v>137</v>
      </c>
      <c r="J605" s="13" t="n">
        <v>6000</v>
      </c>
      <c r="K605" s="13">
        <f>IFERROR($H605/$I605,"")</f>
        <v/>
      </c>
      <c r="L605" s="13" t="n">
        <v>100000</v>
      </c>
      <c r="M605" t="inlineStr">
        <is>
          <t>CT, NY, VA</t>
        </is>
      </c>
      <c r="N605" t="inlineStr">
        <is>
          <t>Yes</t>
        </is>
      </c>
      <c r="O605" t="inlineStr">
        <is>
          <t>Yes</t>
        </is>
      </c>
      <c r="P605" s="9" t="inlineStr">
        <is>
          <t>https://www.sudburyfoundation.org/</t>
        </is>
      </c>
      <c r="Q605" s="9" t="inlineStr">
        <is>
          <t>https://grantcue.com/foundations/the-sudbury-foundation-046037026</t>
        </is>
      </c>
    </row>
    <row r="606">
      <c r="A606">
        <f>IF($E606=$E605,$A605+1,1)</f>
        <v/>
      </c>
      <c r="B606" t="inlineStr">
        <is>
          <t>BERTOLON FAMILY FOUNDATION</t>
        </is>
      </c>
      <c r="C606" t="inlineStr">
        <is>
          <t>04-6917944</t>
        </is>
      </c>
      <c r="D606" t="inlineStr">
        <is>
          <t>Massachusetts</t>
        </is>
      </c>
      <c r="E606" t="inlineStr">
        <is>
          <t>MA</t>
        </is>
      </c>
      <c r="F606" t="n">
        <v>2025</v>
      </c>
      <c r="G606" t="n">
        <v>2</v>
      </c>
      <c r="H606" s="13" t="n">
        <v>1877301</v>
      </c>
      <c r="I606" s="12" t="n">
        <v>48</v>
      </c>
      <c r="J606" s="13" t="n">
        <v>1000</v>
      </c>
      <c r="K606" s="13">
        <f>IFERROR($H606/$I606,"")</f>
        <v/>
      </c>
      <c r="L606" s="13" t="n">
        <v>502500</v>
      </c>
      <c r="M606" t="inlineStr">
        <is>
          <t>NH, IA, NY</t>
        </is>
      </c>
      <c r="N606" t="inlineStr">
        <is>
          <t>Yes</t>
        </is>
      </c>
      <c r="O606" t="inlineStr">
        <is>
          <t>Not stated</t>
        </is>
      </c>
      <c r="Q606" s="9" t="inlineStr">
        <is>
          <t>https://grantcue.com/foundations/bertolon-family-foundation-046917944</t>
        </is>
      </c>
    </row>
    <row r="607">
      <c r="A607">
        <f>IF($E607=$E606,$A606+1,1)</f>
        <v/>
      </c>
      <c r="B607" t="inlineStr">
        <is>
          <t>BERRY DREW FAMILY FOUNDATION</t>
        </is>
      </c>
      <c r="C607" t="inlineStr">
        <is>
          <t>81-6766506</t>
        </is>
      </c>
      <c r="D607" t="inlineStr">
        <is>
          <t>Massachusetts</t>
        </is>
      </c>
      <c r="E607" t="inlineStr">
        <is>
          <t>MA</t>
        </is>
      </c>
      <c r="F607" t="n">
        <v>2025</v>
      </c>
      <c r="G607" t="n">
        <v>2</v>
      </c>
      <c r="H607" s="13" t="n">
        <v>1876255</v>
      </c>
      <c r="I607" s="12" t="n">
        <v>29</v>
      </c>
      <c r="J607" s="13" t="n">
        <v>10000</v>
      </c>
      <c r="K607" s="13">
        <f>IFERROR($H607/$I607,"")</f>
        <v/>
      </c>
      <c r="L607" s="13" t="n">
        <v>401000</v>
      </c>
      <c r="M607" t="inlineStr">
        <is>
          <t>GA, NH, CO</t>
        </is>
      </c>
      <c r="N607" t="inlineStr">
        <is>
          <t>Yes</t>
        </is>
      </c>
      <c r="O607" t="inlineStr">
        <is>
          <t>Yes</t>
        </is>
      </c>
      <c r="Q607" s="9" t="inlineStr">
        <is>
          <t>https://grantcue.com/foundations/berry-drew-family-foundation-816766506</t>
        </is>
      </c>
    </row>
    <row r="608">
      <c r="A608">
        <f>IF($E608=$E607,$A607+1,1)</f>
        <v/>
      </c>
      <c r="B608" t="inlineStr">
        <is>
          <t>SUMNER ROY KATES CHARITABLE TRUST #0762147</t>
        </is>
      </c>
      <c r="C608" t="inlineStr">
        <is>
          <t>81-2865402</t>
        </is>
      </c>
      <c r="D608" t="inlineStr">
        <is>
          <t>Massachusetts</t>
        </is>
      </c>
      <c r="E608" t="inlineStr">
        <is>
          <t>MA</t>
        </is>
      </c>
      <c r="F608" t="n">
        <v>2025</v>
      </c>
      <c r="G608" t="n">
        <v>2</v>
      </c>
      <c r="H608" s="13" t="n">
        <v>1872500</v>
      </c>
      <c r="I608" s="12" t="n">
        <v>95</v>
      </c>
      <c r="J608" s="13" t="n">
        <v>10000</v>
      </c>
      <c r="K608" s="13">
        <f>IFERROR($H608/$I608,"")</f>
        <v/>
      </c>
      <c r="L608" s="13" t="n">
        <v>100000</v>
      </c>
      <c r="M608" t="inlineStr">
        <is>
          <t>NY, TX, FL</t>
        </is>
      </c>
      <c r="N608" t="inlineStr">
        <is>
          <t>No</t>
        </is>
      </c>
      <c r="O608" t="inlineStr">
        <is>
          <t>Not stated</t>
        </is>
      </c>
      <c r="Q608" s="9" t="inlineStr">
        <is>
          <t>https://grantcue.com/foundations/sumner-roy-kates-charitable-trust-0762147-812865402</t>
        </is>
      </c>
    </row>
    <row r="609">
      <c r="A609">
        <f>IF($E609=$E608,$A608+1,1)</f>
        <v/>
      </c>
      <c r="B609" t="inlineStr">
        <is>
          <t>GERONDELIS FOUNDATION INC</t>
        </is>
      </c>
      <c r="C609" t="inlineStr">
        <is>
          <t>04-6130871</t>
        </is>
      </c>
      <c r="D609" t="inlineStr">
        <is>
          <t>Massachusetts</t>
        </is>
      </c>
      <c r="E609" t="inlineStr">
        <is>
          <t>MA</t>
        </is>
      </c>
      <c r="F609" t="n">
        <v>2024</v>
      </c>
      <c r="G609" t="n">
        <v>1</v>
      </c>
      <c r="H609" s="13" t="n">
        <v>1871735</v>
      </c>
      <c r="I609" s="12" t="n">
        <v>64</v>
      </c>
      <c r="J609" s="13" t="n">
        <v>10000</v>
      </c>
      <c r="K609" s="13">
        <f>IFERROR($H609/$I609,"")</f>
        <v/>
      </c>
      <c r="L609" s="13" t="n">
        <v>250000</v>
      </c>
      <c r="M609" t="inlineStr">
        <is>
          <t>FL, DC, NC</t>
        </is>
      </c>
      <c r="N609" t="inlineStr">
        <is>
          <t>Yes</t>
        </is>
      </c>
      <c r="O609" t="inlineStr">
        <is>
          <t>Not stated</t>
        </is>
      </c>
      <c r="Q609" s="9" t="inlineStr">
        <is>
          <t>https://grantcue.com/foundations/gerondelis-foundation-inc-046130871</t>
        </is>
      </c>
    </row>
    <row r="610">
      <c r="A610">
        <f>IF($E610=$E609,$A609+1,1)</f>
        <v/>
      </c>
      <c r="B610" t="inlineStr">
        <is>
          <t>HOCHE-SCOFIELD FOUNDATION-EQUITY</t>
        </is>
      </c>
      <c r="C610" t="inlineStr">
        <is>
          <t>22-2519554</t>
        </is>
      </c>
      <c r="D610" t="inlineStr">
        <is>
          <t>Massachusetts</t>
        </is>
      </c>
      <c r="E610" t="inlineStr">
        <is>
          <t>MA</t>
        </is>
      </c>
      <c r="F610" t="n">
        <v>2025</v>
      </c>
      <c r="G610" t="n">
        <v>2</v>
      </c>
      <c r="H610" s="13" t="n">
        <v>1860103</v>
      </c>
      <c r="I610" s="12" t="n">
        <v>82</v>
      </c>
      <c r="J610" s="13" t="n">
        <v>10000</v>
      </c>
      <c r="K610" s="13">
        <f>IFERROR($H610/$I610,"")</f>
        <v/>
      </c>
      <c r="L610" s="13" t="n">
        <v>103599</v>
      </c>
      <c r="N610" t="inlineStr">
        <is>
          <t>Yes</t>
        </is>
      </c>
      <c r="O610" t="inlineStr">
        <is>
          <t>Yes</t>
        </is>
      </c>
      <c r="Q610" s="9" t="inlineStr">
        <is>
          <t>https://grantcue.com/foundations/hoche-scofield-foundation-equity-222519554</t>
        </is>
      </c>
    </row>
    <row r="611">
      <c r="A611">
        <f>IF($E611=$E610,$A610+1,1)</f>
        <v/>
      </c>
      <c r="B611" t="inlineStr">
        <is>
          <t>Bacchetta Foundation</t>
        </is>
      </c>
      <c r="C611" t="inlineStr">
        <is>
          <t>45-2554800</t>
        </is>
      </c>
      <c r="D611" t="inlineStr">
        <is>
          <t>Massachusetts</t>
        </is>
      </c>
      <c r="E611" t="inlineStr">
        <is>
          <t>MA</t>
        </is>
      </c>
      <c r="F611" t="n">
        <v>2024</v>
      </c>
      <c r="G611" t="n">
        <v>1</v>
      </c>
      <c r="H611" s="13" t="n">
        <v>1854357</v>
      </c>
      <c r="I611" s="12" t="n">
        <v>8</v>
      </c>
      <c r="J611" s="13" t="n">
        <v>900</v>
      </c>
      <c r="K611" s="13">
        <f>IFERROR($H611/$I611,"")</f>
        <v/>
      </c>
      <c r="L611" s="13" t="n">
        <v>1036832</v>
      </c>
      <c r="M611" t="inlineStr">
        <is>
          <t>PA, NJ, NY</t>
        </is>
      </c>
      <c r="N611" t="inlineStr">
        <is>
          <t>No</t>
        </is>
      </c>
      <c r="O611" t="inlineStr">
        <is>
          <t>Not stated</t>
        </is>
      </c>
      <c r="Q611" s="9" t="inlineStr">
        <is>
          <t>https://grantcue.com/foundations/bacchetta-foundation-c-o-princeton-family-office-452554800</t>
        </is>
      </c>
    </row>
    <row r="612">
      <c r="A612">
        <f>IF($E612=$E611,$A611+1,1)</f>
        <v/>
      </c>
      <c r="B612" t="inlineStr">
        <is>
          <t>AVIS &amp; CLIFFORD BARRUS MEDICAL FDN INC</t>
        </is>
      </c>
      <c r="C612" t="inlineStr">
        <is>
          <t>87-2485317</t>
        </is>
      </c>
      <c r="D612" t="inlineStr">
        <is>
          <t>Massachusetts</t>
        </is>
      </c>
      <c r="E612" t="inlineStr">
        <is>
          <t>MA</t>
        </is>
      </c>
      <c r="F612" t="n">
        <v>2024</v>
      </c>
      <c r="G612" t="n">
        <v>1</v>
      </c>
      <c r="H612" s="13" t="n">
        <v>1850000</v>
      </c>
      <c r="I612" s="12" t="n">
        <v>8</v>
      </c>
      <c r="J612" s="13" t="n">
        <v>250000</v>
      </c>
      <c r="K612" s="13">
        <f>IFERROR($H612/$I612,"")</f>
        <v/>
      </c>
      <c r="L612" s="13" t="n">
        <v>350000</v>
      </c>
      <c r="M612" t="inlineStr">
        <is>
          <t>NY, CA, GA</t>
        </is>
      </c>
      <c r="N612" t="inlineStr">
        <is>
          <t>No</t>
        </is>
      </c>
      <c r="O612" t="inlineStr">
        <is>
          <t>Not stated</t>
        </is>
      </c>
      <c r="Q612" s="9" t="inlineStr">
        <is>
          <t>https://grantcue.com/foundations/avis-and-clifford-barrus-medical-fdn-inc-c-o-bessemer-trust-company-na-872485317</t>
        </is>
      </c>
    </row>
    <row r="613">
      <c r="A613">
        <f>IF($E613=$E612,$A612+1,1)</f>
        <v/>
      </c>
      <c r="B613" t="inlineStr">
        <is>
          <t>LIVING SPRINGS FOUNDATION</t>
        </is>
      </c>
      <c r="C613" t="inlineStr">
        <is>
          <t>41-1904085</t>
        </is>
      </c>
      <c r="D613" t="inlineStr">
        <is>
          <t>Massachusetts</t>
        </is>
      </c>
      <c r="E613" t="inlineStr">
        <is>
          <t>MA</t>
        </is>
      </c>
      <c r="F613" t="n">
        <v>2025</v>
      </c>
      <c r="G613" t="n">
        <v>2</v>
      </c>
      <c r="H613" s="13" t="n">
        <v>1849112</v>
      </c>
      <c r="I613" s="12" t="n">
        <v>148</v>
      </c>
      <c r="J613" s="13" t="n">
        <v>5000</v>
      </c>
      <c r="K613" s="13">
        <f>IFERROR($H613/$I613,"")</f>
        <v/>
      </c>
      <c r="L613" s="13" t="n">
        <v>277112</v>
      </c>
      <c r="M613" t="inlineStr">
        <is>
          <t>PA, DC, NY</t>
        </is>
      </c>
      <c r="N613" t="inlineStr">
        <is>
          <t>Yes</t>
        </is>
      </c>
      <c r="O613" t="inlineStr">
        <is>
          <t>Not stated</t>
        </is>
      </c>
      <c r="Q613" s="9" t="inlineStr">
        <is>
          <t>https://grantcue.com/foundations/living-springs-foundation-411904085</t>
        </is>
      </c>
    </row>
    <row r="614">
      <c r="A614">
        <f>IF($E614=$E613,$A613+1,1)</f>
        <v/>
      </c>
      <c r="B614" t="inlineStr">
        <is>
          <t>TREFLER FOUNDATION</t>
        </is>
      </c>
      <c r="C614" t="inlineStr">
        <is>
          <t>04-3369962</t>
        </is>
      </c>
      <c r="D614" t="inlineStr">
        <is>
          <t>Massachusetts</t>
        </is>
      </c>
      <c r="E614" t="inlineStr">
        <is>
          <t>MA</t>
        </is>
      </c>
      <c r="F614" t="n">
        <v>2025</v>
      </c>
      <c r="G614" t="n">
        <v>2</v>
      </c>
      <c r="H614" s="13" t="n">
        <v>1842120</v>
      </c>
      <c r="I614" s="12" t="n">
        <v>32</v>
      </c>
      <c r="J614" s="13" t="n">
        <v>10000</v>
      </c>
      <c r="K614" s="13">
        <f>IFERROR($H614/$I614,"")</f>
        <v/>
      </c>
      <c r="L614" s="13" t="n">
        <v>1050000</v>
      </c>
      <c r="N614" t="inlineStr">
        <is>
          <t>No</t>
        </is>
      </c>
      <c r="O614" t="inlineStr">
        <is>
          <t>Not stated</t>
        </is>
      </c>
      <c r="Q614" s="9" t="inlineStr">
        <is>
          <t>https://grantcue.com/foundations/trefler-foundation-043369962</t>
        </is>
      </c>
    </row>
    <row r="615">
      <c r="A615">
        <f>IF($E615=$E614,$A614+1,1)</f>
        <v/>
      </c>
      <c r="B615" t="inlineStr">
        <is>
          <t>OLIVER &amp; JENNIE DONALDSON CHAR(1071</t>
        </is>
      </c>
      <c r="C615" t="inlineStr">
        <is>
          <t>04-6229044</t>
        </is>
      </c>
      <c r="D615" t="inlineStr">
        <is>
          <t>Massachusetts</t>
        </is>
      </c>
      <c r="E615" t="inlineStr">
        <is>
          <t>MA</t>
        </is>
      </c>
      <c r="F615" t="n">
        <v>2024</v>
      </c>
      <c r="G615" t="n">
        <v>1</v>
      </c>
      <c r="H615" s="13" t="n">
        <v>1840855</v>
      </c>
      <c r="I615" s="12" t="n">
        <v>36</v>
      </c>
      <c r="J615" s="13" t="n">
        <v>26009.5</v>
      </c>
      <c r="K615" s="13">
        <f>IFERROR($H615/$I615,"")</f>
        <v/>
      </c>
      <c r="L615" s="13" t="n">
        <v>349306</v>
      </c>
      <c r="M615" t="inlineStr">
        <is>
          <t>SC, NY, CA</t>
        </is>
      </c>
      <c r="N615" t="inlineStr">
        <is>
          <t>No</t>
        </is>
      </c>
      <c r="O615" t="inlineStr">
        <is>
          <t>Not stated</t>
        </is>
      </c>
      <c r="Q615" s="9" t="inlineStr">
        <is>
          <t>https://grantcue.com/foundations/oliver-and-jennie-donaldson-char-1071-046229044</t>
        </is>
      </c>
    </row>
    <row r="616">
      <c r="A616">
        <f>IF($E616=$E615,$A615+1,1)</f>
        <v/>
      </c>
      <c r="B616" t="inlineStr">
        <is>
          <t>THE WATER COVE CHARITABLE FOUNDATION</t>
        </is>
      </c>
      <c r="C616" t="inlineStr">
        <is>
          <t>04-6905190</t>
        </is>
      </c>
      <c r="D616" t="inlineStr">
        <is>
          <t>Massachusetts</t>
        </is>
      </c>
      <c r="E616" t="inlineStr">
        <is>
          <t>MA</t>
        </is>
      </c>
      <c r="F616" t="n">
        <v>2024</v>
      </c>
      <c r="G616" t="n">
        <v>1</v>
      </c>
      <c r="H616" s="13" t="n">
        <v>1833238</v>
      </c>
      <c r="I616" s="12" t="n">
        <v>28</v>
      </c>
      <c r="J616" s="13" t="n">
        <v>1515</v>
      </c>
      <c r="K616" s="13">
        <f>IFERROR($H616/$I616,"")</f>
        <v/>
      </c>
      <c r="L616" s="13" t="n">
        <v>1317408</v>
      </c>
      <c r="M616" t="inlineStr">
        <is>
          <t>CA, FL, PA</t>
        </is>
      </c>
      <c r="N616" t="inlineStr">
        <is>
          <t>No</t>
        </is>
      </c>
      <c r="O616" t="inlineStr">
        <is>
          <t>Not stated</t>
        </is>
      </c>
      <c r="Q616" s="9" t="inlineStr">
        <is>
          <t>https://grantcue.com/foundations/the-water-cove-charitable-foundation-046905190</t>
        </is>
      </c>
    </row>
    <row r="617">
      <c r="A617">
        <f>IF($E617=$E616,$A616+1,1)</f>
        <v/>
      </c>
      <c r="B617" t="inlineStr">
        <is>
          <t>STRAUSS FOUNDATION INCORPORATED</t>
        </is>
      </c>
      <c r="C617" t="inlineStr">
        <is>
          <t>52-6039178</t>
        </is>
      </c>
      <c r="D617" t="inlineStr">
        <is>
          <t>Massachusetts</t>
        </is>
      </c>
      <c r="E617" t="inlineStr">
        <is>
          <t>MA</t>
        </is>
      </c>
      <c r="F617" t="n">
        <v>2025</v>
      </c>
      <c r="G617" t="n">
        <v>2</v>
      </c>
      <c r="H617" s="13" t="n">
        <v>1832342</v>
      </c>
      <c r="I617" s="12" t="n">
        <v>204</v>
      </c>
      <c r="J617" s="13" t="n">
        <v>250</v>
      </c>
      <c r="K617" s="13">
        <f>IFERROR($H617/$I617,"")</f>
        <v/>
      </c>
      <c r="L617" s="13" t="n">
        <v>489588</v>
      </c>
      <c r="M617" t="inlineStr">
        <is>
          <t>MD, NY, DC</t>
        </is>
      </c>
      <c r="N617" t="inlineStr">
        <is>
          <t>No</t>
        </is>
      </c>
      <c r="O617" t="inlineStr">
        <is>
          <t>Not stated</t>
        </is>
      </c>
      <c r="Q617" s="9" t="inlineStr">
        <is>
          <t>https://grantcue.com/foundations/strauss-foundation-incorporated-526039178</t>
        </is>
      </c>
    </row>
    <row r="618">
      <c r="A618">
        <f>IF($E618=$E617,$A617+1,1)</f>
        <v/>
      </c>
      <c r="B618" t="inlineStr">
        <is>
          <t>VITAMIX FOUNDATION</t>
        </is>
      </c>
      <c r="C618" t="inlineStr">
        <is>
          <t>46-3655204</t>
        </is>
      </c>
      <c r="D618" t="inlineStr">
        <is>
          <t>Massachusetts</t>
        </is>
      </c>
      <c r="E618" t="inlineStr">
        <is>
          <t>MA</t>
        </is>
      </c>
      <c r="F618" t="n">
        <v>2025</v>
      </c>
      <c r="G618" t="n">
        <v>2</v>
      </c>
      <c r="H618" s="13" t="n">
        <v>1828673</v>
      </c>
      <c r="I618" s="12" t="n">
        <v>29</v>
      </c>
      <c r="J618" s="13" t="n">
        <v>56250</v>
      </c>
      <c r="K618" s="13">
        <f>IFERROR($H618/$I618,"")</f>
        <v/>
      </c>
      <c r="L618" s="13" t="n">
        <v>150000</v>
      </c>
      <c r="M618" t="inlineStr">
        <is>
          <t>GA, CO, OH</t>
        </is>
      </c>
      <c r="N618" t="inlineStr">
        <is>
          <t>No</t>
        </is>
      </c>
      <c r="O618" t="inlineStr">
        <is>
          <t>Not stated</t>
        </is>
      </c>
      <c r="Q618" s="9" t="inlineStr">
        <is>
          <t>https://grantcue.com/foundations/vitamix-foundation-463655204</t>
        </is>
      </c>
    </row>
    <row r="619">
      <c r="A619">
        <f>IF($E619=$E618,$A618+1,1)</f>
        <v/>
      </c>
      <c r="B619" t="inlineStr">
        <is>
          <t>MARLIN MILLER JR FAMILY FOUNDATION</t>
        </is>
      </c>
      <c r="C619" t="inlineStr">
        <is>
          <t>23-2591890</t>
        </is>
      </c>
      <c r="D619" t="inlineStr">
        <is>
          <t>Massachusetts</t>
        </is>
      </c>
      <c r="E619" t="inlineStr">
        <is>
          <t>MA</t>
        </is>
      </c>
      <c r="F619" t="n">
        <v>2024</v>
      </c>
      <c r="G619" t="n">
        <v>1</v>
      </c>
      <c r="H619" s="13" t="n">
        <v>1816020</v>
      </c>
      <c r="I619" s="12" t="n">
        <v>52</v>
      </c>
      <c r="J619" s="13" t="n">
        <v>2500</v>
      </c>
      <c r="K619" s="13">
        <f>IFERROR($H619/$I619,"")</f>
        <v/>
      </c>
      <c r="L619" s="13" t="n">
        <v>508160</v>
      </c>
      <c r="M619" t="inlineStr">
        <is>
          <t>PA, CA, NY</t>
        </is>
      </c>
      <c r="N619" t="inlineStr">
        <is>
          <t>Yes</t>
        </is>
      </c>
      <c r="O619" t="inlineStr">
        <is>
          <t>Not stated</t>
        </is>
      </c>
      <c r="Q619" s="9" t="inlineStr">
        <is>
          <t>https://grantcue.com/foundations/marlin-miller-jr-family-foundation-232591890</t>
        </is>
      </c>
    </row>
    <row r="620">
      <c r="A620">
        <f>IF($E620=$E619,$A619+1,1)</f>
        <v/>
      </c>
      <c r="B620" t="inlineStr">
        <is>
          <t>O'SCANNLAIN FAMILY CHARITABLE FOUNDATION</t>
        </is>
      </c>
      <c r="C620" t="inlineStr">
        <is>
          <t>85-4373151</t>
        </is>
      </c>
      <c r="D620" t="inlineStr">
        <is>
          <t>Massachusetts</t>
        </is>
      </c>
      <c r="E620" t="inlineStr">
        <is>
          <t>MA</t>
        </is>
      </c>
      <c r="F620" t="n">
        <v>2024</v>
      </c>
      <c r="G620" t="n">
        <v>3</v>
      </c>
      <c r="H620" s="13" t="n">
        <v>1815000</v>
      </c>
      <c r="I620" s="12" t="n">
        <v>21</v>
      </c>
      <c r="J620" s="13" t="n">
        <v>25000</v>
      </c>
      <c r="K620" s="13">
        <f>IFERROR($H620/$I620,"")</f>
        <v/>
      </c>
      <c r="L620" s="13" t="n">
        <v>550000</v>
      </c>
      <c r="M620" t="inlineStr">
        <is>
          <t>IL, NC, NY</t>
        </is>
      </c>
      <c r="N620" t="inlineStr">
        <is>
          <t>No</t>
        </is>
      </c>
      <c r="O620" t="inlineStr">
        <is>
          <t>Not stated</t>
        </is>
      </c>
      <c r="Q620" s="9" t="inlineStr">
        <is>
          <t>https://grantcue.com/foundations/o-scannlain-family-charitable-foundation-854373151</t>
        </is>
      </c>
    </row>
    <row r="621">
      <c r="A621">
        <f>IF($E621=$E620,$A620+1,1)</f>
        <v/>
      </c>
      <c r="B621" t="inlineStr">
        <is>
          <t>Northern Bank &amp; Trust Charitable Foundation Inc</t>
        </is>
      </c>
      <c r="C621" t="inlineStr">
        <is>
          <t>46-1606139</t>
        </is>
      </c>
      <c r="D621" t="inlineStr">
        <is>
          <t>Massachusetts</t>
        </is>
      </c>
      <c r="E621" t="inlineStr">
        <is>
          <t>MA</t>
        </is>
      </c>
      <c r="F621" t="n">
        <v>2025</v>
      </c>
      <c r="G621" t="n">
        <v>2</v>
      </c>
      <c r="H621" s="13" t="n">
        <v>1801000</v>
      </c>
      <c r="I621" s="12" t="n">
        <v>109</v>
      </c>
      <c r="J621" s="13" t="n">
        <v>5000</v>
      </c>
      <c r="K621" s="13">
        <f>IFERROR($H621/$I621,"")</f>
        <v/>
      </c>
      <c r="L621" s="13" t="n">
        <v>400000</v>
      </c>
      <c r="M621" t="inlineStr">
        <is>
          <t>NY</t>
        </is>
      </c>
      <c r="N621" t="inlineStr">
        <is>
          <t>Yes</t>
        </is>
      </c>
      <c r="O621" t="inlineStr">
        <is>
          <t>Yes</t>
        </is>
      </c>
      <c r="Q621" s="9" t="inlineStr">
        <is>
          <t>https://grantcue.com/foundations/northern-bank-and-trust-charitable-foundation-inc-461606139</t>
        </is>
      </c>
    </row>
    <row r="622">
      <c r="A622">
        <f>IF($E622=$E621,$A621+1,1)</f>
        <v/>
      </c>
      <c r="B622" t="inlineStr">
        <is>
          <t>NBT II FOUNDATION JH3540</t>
        </is>
      </c>
      <c r="C622" t="inlineStr">
        <is>
          <t>56-2341579</t>
        </is>
      </c>
      <c r="D622" t="inlineStr">
        <is>
          <t>Massachusetts</t>
        </is>
      </c>
      <c r="E622" t="inlineStr">
        <is>
          <t>MA</t>
        </is>
      </c>
      <c r="F622" t="n">
        <v>2025</v>
      </c>
      <c r="G622" t="n">
        <v>2</v>
      </c>
      <c r="H622" s="13" t="n">
        <v>1800000</v>
      </c>
      <c r="I622" s="12" t="n">
        <v>43</v>
      </c>
      <c r="J622" s="13" t="n">
        <v>35000</v>
      </c>
      <c r="K622" s="13">
        <f>IFERROR($H622/$I622,"")</f>
        <v/>
      </c>
      <c r="L622" s="13" t="n">
        <v>150000</v>
      </c>
      <c r="N622" t="inlineStr">
        <is>
          <t>No</t>
        </is>
      </c>
      <c r="O622" t="inlineStr">
        <is>
          <t>Not stated</t>
        </is>
      </c>
      <c r="Q622" s="9" t="inlineStr">
        <is>
          <t>https://grantcue.com/foundations/nbt-ii-foundation-jh3540-562341579</t>
        </is>
      </c>
    </row>
    <row r="623">
      <c r="A623">
        <f>IF($E623=$E622,$A622+1,1)</f>
        <v/>
      </c>
      <c r="B623" t="inlineStr">
        <is>
          <t>ANNE &amp; JOHN TATTA FAMILY FOUNDATION INC</t>
        </is>
      </c>
      <c r="C623" t="inlineStr">
        <is>
          <t>65-0883794</t>
        </is>
      </c>
      <c r="D623" t="inlineStr">
        <is>
          <t>Massachusetts</t>
        </is>
      </c>
      <c r="E623" t="inlineStr">
        <is>
          <t>MA</t>
        </is>
      </c>
      <c r="F623" t="n">
        <v>2025</v>
      </c>
      <c r="G623" t="n">
        <v>2</v>
      </c>
      <c r="H623" s="13" t="n">
        <v>1788421</v>
      </c>
      <c r="I623" s="12" t="n">
        <v>13</v>
      </c>
      <c r="J623" s="13" t="n">
        <v>15000</v>
      </c>
      <c r="K623" s="13">
        <f>IFERROR($H623/$I623,"")</f>
        <v/>
      </c>
      <c r="L623" s="13" t="n">
        <v>1032897</v>
      </c>
      <c r="M623" t="inlineStr">
        <is>
          <t>NY, FL, WI</t>
        </is>
      </c>
      <c r="N623" t="inlineStr">
        <is>
          <t>No</t>
        </is>
      </c>
      <c r="O623" t="inlineStr">
        <is>
          <t>Not stated</t>
        </is>
      </c>
      <c r="Q623" s="9" t="inlineStr">
        <is>
          <t>https://grantcue.com/foundations/anne-and-john-tatta-family-foundation-inc-650883794</t>
        </is>
      </c>
    </row>
    <row r="624">
      <c r="A624">
        <f>IF($E624=$E623,$A623+1,1)</f>
        <v/>
      </c>
      <c r="B624" t="inlineStr">
        <is>
          <t>BLANCHARD ARTHUR F TR UAGREE</t>
        </is>
      </c>
      <c r="C624" t="inlineStr">
        <is>
          <t>04-6093374</t>
        </is>
      </c>
      <c r="D624" t="inlineStr">
        <is>
          <t>Massachusetts</t>
        </is>
      </c>
      <c r="E624" t="inlineStr">
        <is>
          <t>MA</t>
        </is>
      </c>
      <c r="F624" t="n">
        <v>2024</v>
      </c>
      <c r="G624" t="n">
        <v>2</v>
      </c>
      <c r="H624" s="13" t="n">
        <v>1783500</v>
      </c>
      <c r="I624" s="12" t="n">
        <v>84</v>
      </c>
      <c r="J624" s="13" t="n">
        <v>1500</v>
      </c>
      <c r="K624" s="13">
        <f>IFERROR($H624/$I624,"")</f>
        <v/>
      </c>
      <c r="L624" s="13" t="n">
        <v>90000</v>
      </c>
      <c r="M624" t="inlineStr">
        <is>
          <t>RI, IN, DE</t>
        </is>
      </c>
      <c r="N624" t="inlineStr">
        <is>
          <t>No</t>
        </is>
      </c>
      <c r="O624" t="inlineStr">
        <is>
          <t>Not stated</t>
        </is>
      </c>
      <c r="Q624" s="9" t="inlineStr">
        <is>
          <t>https://grantcue.com/foundations/blanchard-arthur-f-tr-uagree-046093374</t>
        </is>
      </c>
    </row>
    <row r="625">
      <c r="A625">
        <f>IF($E625=$E624,$A624+1,1)</f>
        <v/>
      </c>
      <c r="B625" t="inlineStr">
        <is>
          <t>STANLEY W WATSON FOUNDATION</t>
        </is>
      </c>
      <c r="C625" t="inlineStr">
        <is>
          <t>22-3100750</t>
        </is>
      </c>
      <c r="D625" t="inlineStr">
        <is>
          <t>Massachusetts</t>
        </is>
      </c>
      <c r="E625" t="inlineStr">
        <is>
          <t>MA</t>
        </is>
      </c>
      <c r="F625" t="n">
        <v>2024</v>
      </c>
      <c r="G625" t="n">
        <v>1</v>
      </c>
      <c r="H625" s="13" t="n">
        <v>1781525</v>
      </c>
      <c r="I625" s="12" t="n">
        <v>36</v>
      </c>
      <c r="J625" s="13" t="n">
        <v>21000</v>
      </c>
      <c r="K625" s="13">
        <f>IFERROR($H625/$I625,"")</f>
        <v/>
      </c>
      <c r="L625" s="13" t="n">
        <v>450000</v>
      </c>
      <c r="N625" t="inlineStr">
        <is>
          <t>No</t>
        </is>
      </c>
      <c r="O625" t="inlineStr">
        <is>
          <t>Not stated</t>
        </is>
      </c>
      <c r="Q625" s="9" t="inlineStr">
        <is>
          <t>https://grantcue.com/foundations/stanley-w-watson-foundation-c-o-carol-chittenden-223100750</t>
        </is>
      </c>
    </row>
    <row r="626">
      <c r="A626">
        <f>IF($E626=$E625,$A625+1,1)</f>
        <v/>
      </c>
      <c r="B626" t="inlineStr">
        <is>
          <t>SIMON B GOTTLIEB CHARITABLE FOUNDATION</t>
        </is>
      </c>
      <c r="C626" t="inlineStr">
        <is>
          <t>85-6164064</t>
        </is>
      </c>
      <c r="D626" t="inlineStr">
        <is>
          <t>Massachusetts</t>
        </is>
      </c>
      <c r="E626" t="inlineStr">
        <is>
          <t>MA</t>
        </is>
      </c>
      <c r="F626" t="n">
        <v>2025</v>
      </c>
      <c r="G626" t="n">
        <v>2</v>
      </c>
      <c r="H626" s="13" t="n">
        <v>1776575</v>
      </c>
      <c r="I626" s="12" t="n">
        <v>68</v>
      </c>
      <c r="J626" s="13" t="n">
        <v>18000</v>
      </c>
      <c r="K626" s="13">
        <f>IFERROR($H626/$I626,"")</f>
        <v/>
      </c>
      <c r="L626" s="13" t="n">
        <v>150000</v>
      </c>
      <c r="M626" t="inlineStr">
        <is>
          <t>NY, WA, DC</t>
        </is>
      </c>
      <c r="N626" t="inlineStr">
        <is>
          <t>No</t>
        </is>
      </c>
      <c r="O626" t="inlineStr">
        <is>
          <t>Not stated</t>
        </is>
      </c>
      <c r="Q626" s="9" t="inlineStr">
        <is>
          <t>https://grantcue.com/foundations/simon-b-gottlieb-charitable-foundation-856164064</t>
        </is>
      </c>
    </row>
    <row r="627">
      <c r="A627">
        <f>IF($E627=$E626,$A626+1,1)</f>
        <v/>
      </c>
      <c r="B627" t="inlineStr">
        <is>
          <t>Jae S Lim Foundation</t>
        </is>
      </c>
      <c r="C627" t="inlineStr">
        <is>
          <t>27-2910858</t>
        </is>
      </c>
      <c r="D627" t="inlineStr">
        <is>
          <t>Massachusetts</t>
        </is>
      </c>
      <c r="E627" t="inlineStr">
        <is>
          <t>MA</t>
        </is>
      </c>
      <c r="F627" t="n">
        <v>2024</v>
      </c>
      <c r="G627" t="n">
        <v>1</v>
      </c>
      <c r="H627" s="13" t="n">
        <v>1767400</v>
      </c>
      <c r="I627" s="12" t="n">
        <v>57</v>
      </c>
      <c r="J627" s="13" t="n">
        <v>4000</v>
      </c>
      <c r="K627" s="13">
        <f>IFERROR($H627/$I627,"")</f>
        <v/>
      </c>
      <c r="L627" s="13" t="n">
        <v>1000000</v>
      </c>
      <c r="M627" t="inlineStr">
        <is>
          <t>IN, VA, NH</t>
        </is>
      </c>
      <c r="N627" t="inlineStr">
        <is>
          <t>No</t>
        </is>
      </c>
      <c r="O627" t="inlineStr">
        <is>
          <t>Not stated</t>
        </is>
      </c>
      <c r="Q627" s="9" t="inlineStr">
        <is>
          <t>https://grantcue.com/foundations/jae-s-lim-foundation-272910858</t>
        </is>
      </c>
    </row>
    <row r="628">
      <c r="A628">
        <f>IF($E628=$E627,$A627+1,1)</f>
        <v/>
      </c>
      <c r="B628" t="inlineStr">
        <is>
          <t>UNLIKELY COLLABORATORS FOUNDATION</t>
        </is>
      </c>
      <c r="C628" t="inlineStr">
        <is>
          <t>88-0946264</t>
        </is>
      </c>
      <c r="D628" t="inlineStr">
        <is>
          <t>Massachusetts</t>
        </is>
      </c>
      <c r="E628" t="inlineStr">
        <is>
          <t>MA</t>
        </is>
      </c>
      <c r="F628" t="n">
        <v>2024</v>
      </c>
      <c r="G628" t="n">
        <v>1</v>
      </c>
      <c r="H628" s="13" t="n">
        <v>1764969</v>
      </c>
      <c r="I628" s="12" t="n">
        <v>15</v>
      </c>
      <c r="J628" s="13" t="n">
        <v>55000</v>
      </c>
      <c r="K628" s="13">
        <f>IFERROR($H628/$I628,"")</f>
        <v/>
      </c>
      <c r="L628" s="13" t="n">
        <v>799153</v>
      </c>
      <c r="M628" t="inlineStr">
        <is>
          <t>CA, NY, CO</t>
        </is>
      </c>
      <c r="N628" t="inlineStr">
        <is>
          <t>No</t>
        </is>
      </c>
      <c r="O628" t="inlineStr">
        <is>
          <t>Not stated</t>
        </is>
      </c>
      <c r="Q628" s="9" t="inlineStr">
        <is>
          <t>https://grantcue.com/foundations/unlikely-collaborators-foundation-880946264</t>
        </is>
      </c>
    </row>
    <row r="629">
      <c r="A629">
        <f>IF($E629=$E628,$A628+1,1)</f>
        <v/>
      </c>
      <c r="B629" t="inlineStr">
        <is>
          <t>Foundation M</t>
        </is>
      </c>
      <c r="C629" t="inlineStr">
        <is>
          <t>04-3559359</t>
        </is>
      </c>
      <c r="D629" t="inlineStr">
        <is>
          <t>Massachusetts</t>
        </is>
      </c>
      <c r="E629" t="inlineStr">
        <is>
          <t>MA</t>
        </is>
      </c>
      <c r="F629" t="n">
        <v>2024</v>
      </c>
      <c r="G629" t="n">
        <v>2</v>
      </c>
      <c r="H629" s="13" t="n">
        <v>1763500</v>
      </c>
      <c r="I629" s="12" t="n">
        <v>186</v>
      </c>
      <c r="J629" s="13" t="n">
        <v>8000</v>
      </c>
      <c r="K629" s="13">
        <f>IFERROR($H629/$I629,"")</f>
        <v/>
      </c>
      <c r="L629" s="13" t="n">
        <v>50000</v>
      </c>
      <c r="M629" t="inlineStr">
        <is>
          <t>NY, DC, VT</t>
        </is>
      </c>
      <c r="N629" t="inlineStr">
        <is>
          <t>No</t>
        </is>
      </c>
      <c r="O629" t="inlineStr">
        <is>
          <t>Not stated</t>
        </is>
      </c>
      <c r="Q629" s="9" t="inlineStr">
        <is>
          <t>https://grantcue.com/foundations/foundation-m-043559359</t>
        </is>
      </c>
    </row>
    <row r="630">
      <c r="A630">
        <f>IF($E630=$E629,$A629+1,1)</f>
        <v/>
      </c>
      <c r="B630" t="inlineStr">
        <is>
          <t>THE ROMNEY FOUNDATION FOR CHILDREN</t>
        </is>
      </c>
      <c r="C630" t="inlineStr">
        <is>
          <t>04-6907315</t>
        </is>
      </c>
      <c r="D630" t="inlineStr">
        <is>
          <t>Massachusetts</t>
        </is>
      </c>
      <c r="E630" t="inlineStr">
        <is>
          <t>MA</t>
        </is>
      </c>
      <c r="F630" t="n">
        <v>2025</v>
      </c>
      <c r="G630" t="n">
        <v>2</v>
      </c>
      <c r="H630" s="13" t="n">
        <v>1751000</v>
      </c>
      <c r="I630" s="12" t="n">
        <v>19</v>
      </c>
      <c r="J630" s="13" t="n">
        <v>30000</v>
      </c>
      <c r="K630" s="13">
        <f>IFERROR($H630/$I630,"")</f>
        <v/>
      </c>
      <c r="L630" s="13" t="n">
        <v>690000</v>
      </c>
      <c r="M630" t="inlineStr">
        <is>
          <t>UT, CA, DC</t>
        </is>
      </c>
      <c r="N630" t="inlineStr">
        <is>
          <t>Yes</t>
        </is>
      </c>
      <c r="O630" t="inlineStr">
        <is>
          <t>Not stated</t>
        </is>
      </c>
      <c r="Q630" s="9" t="inlineStr">
        <is>
          <t>https://grantcue.com/foundations/the-romney-foundation-for-children-c-o-ann-d-and-w-mitt-romney-046907315</t>
        </is>
      </c>
    </row>
    <row r="631">
      <c r="A631">
        <f>IF($E631=$E630,$A630+1,1)</f>
        <v/>
      </c>
      <c r="B631" t="inlineStr">
        <is>
          <t>UW OF JAMES W DUNPHY</t>
        </is>
      </c>
      <c r="C631" t="inlineStr">
        <is>
          <t>04-6024367</t>
        </is>
      </c>
      <c r="D631" t="inlineStr">
        <is>
          <t>Massachusetts</t>
        </is>
      </c>
      <c r="E631" t="inlineStr">
        <is>
          <t>MA</t>
        </is>
      </c>
      <c r="F631" t="n">
        <v>2025</v>
      </c>
      <c r="G631" t="n">
        <v>2</v>
      </c>
      <c r="H631" s="13" t="n">
        <v>1750684</v>
      </c>
      <c r="I631" s="12" t="n">
        <v>10</v>
      </c>
      <c r="J631" s="13" t="n">
        <v>109748</v>
      </c>
      <c r="K631" s="13">
        <f>IFERROR($H631/$I631,"")</f>
        <v/>
      </c>
      <c r="L631" s="13" t="n">
        <v>329245</v>
      </c>
      <c r="N631" t="inlineStr">
        <is>
          <t>No</t>
        </is>
      </c>
      <c r="O631" t="inlineStr">
        <is>
          <t>Not stated</t>
        </is>
      </c>
      <c r="Q631" s="9" t="inlineStr">
        <is>
          <t>https://grantcue.com/foundations/co-ttee-uw-of-james-w-dunphy-046024367</t>
        </is>
      </c>
    </row>
    <row r="632">
      <c r="A632">
        <f>IF($E632=$E631,$A631+1,1)</f>
        <v/>
      </c>
      <c r="B632" t="inlineStr">
        <is>
          <t>Sunlin and Priscilla Chou Foundation</t>
        </is>
      </c>
      <c r="C632" t="inlineStr">
        <is>
          <t>20-3709951</t>
        </is>
      </c>
      <c r="D632" t="inlineStr">
        <is>
          <t>Massachusetts</t>
        </is>
      </c>
      <c r="E632" t="inlineStr">
        <is>
          <t>MA</t>
        </is>
      </c>
      <c r="F632" t="n">
        <v>2024</v>
      </c>
      <c r="G632" t="n">
        <v>2</v>
      </c>
      <c r="H632" s="13" t="n">
        <v>1735034</v>
      </c>
      <c r="I632" s="12" t="n">
        <v>6</v>
      </c>
      <c r="J632" s="13" t="n">
        <v>267500</v>
      </c>
      <c r="K632" s="13">
        <f>IFERROR($H632/$I632,"")</f>
        <v/>
      </c>
      <c r="L632" s="13" t="n">
        <v>572334</v>
      </c>
      <c r="M632" t="inlineStr">
        <is>
          <t>CA, NH, WA</t>
        </is>
      </c>
      <c r="N632" t="inlineStr">
        <is>
          <t>No</t>
        </is>
      </c>
      <c r="O632" t="inlineStr">
        <is>
          <t>Not stated</t>
        </is>
      </c>
      <c r="Q632" s="9" t="inlineStr">
        <is>
          <t>https://grantcue.com/foundations/sunlin-and-priscilla-chou-foundation-203709951</t>
        </is>
      </c>
    </row>
    <row r="633">
      <c r="A633">
        <f>IF($E633=$E632,$A632+1,1)</f>
        <v/>
      </c>
      <c r="B633" t="inlineStr">
        <is>
          <t>AMERICAN TOWER CORPORATION FOUNDATION INC</t>
        </is>
      </c>
      <c r="C633" t="inlineStr">
        <is>
          <t>81-5266916</t>
        </is>
      </c>
      <c r="D633" t="inlineStr">
        <is>
          <t>Massachusetts</t>
        </is>
      </c>
      <c r="E633" t="inlineStr">
        <is>
          <t>MA</t>
        </is>
      </c>
      <c r="F633" t="n">
        <v>2024</v>
      </c>
      <c r="G633" t="n">
        <v>1</v>
      </c>
      <c r="H633" s="13" t="n">
        <v>1734512</v>
      </c>
      <c r="I633" s="12" t="n">
        <v>632</v>
      </c>
      <c r="J633" s="13" t="n">
        <v>200</v>
      </c>
      <c r="K633" s="13">
        <f>IFERROR($H633/$I633,"")</f>
        <v/>
      </c>
      <c r="L633" s="13" t="n">
        <v>340000</v>
      </c>
      <c r="M633" t="inlineStr">
        <is>
          <t>GA, NC, DC</t>
        </is>
      </c>
      <c r="N633" t="inlineStr">
        <is>
          <t>No</t>
        </is>
      </c>
      <c r="O633" t="inlineStr">
        <is>
          <t>Not stated</t>
        </is>
      </c>
      <c r="Q633" s="9" t="inlineStr">
        <is>
          <t>https://grantcue.com/foundations/american-tower-corporation-foundation-inc-815266916</t>
        </is>
      </c>
    </row>
    <row r="634">
      <c r="A634">
        <f>IF($E634=$E633,$A633+1,1)</f>
        <v/>
      </c>
      <c r="B634" t="inlineStr">
        <is>
          <t>DEBORAH M NOONAN MEMORIAL FUND</t>
        </is>
      </c>
      <c r="C634" t="inlineStr">
        <is>
          <t>30-6306752</t>
        </is>
      </c>
      <c r="D634" t="inlineStr">
        <is>
          <t>Massachusetts</t>
        </is>
      </c>
      <c r="E634" t="inlineStr">
        <is>
          <t>MA</t>
        </is>
      </c>
      <c r="F634" t="n">
        <v>2024</v>
      </c>
      <c r="G634" t="n">
        <v>2</v>
      </c>
      <c r="H634" s="13" t="n">
        <v>1730000</v>
      </c>
      <c r="I634" s="12" t="n">
        <v>89</v>
      </c>
      <c r="J634" s="13" t="n">
        <v>20000</v>
      </c>
      <c r="K634" s="13">
        <f>IFERROR($H634/$I634,"")</f>
        <v/>
      </c>
      <c r="L634" s="13" t="n">
        <v>50000</v>
      </c>
      <c r="M634" t="inlineStr">
        <is>
          <t>NY</t>
        </is>
      </c>
      <c r="N634" t="inlineStr">
        <is>
          <t>Yes</t>
        </is>
      </c>
      <c r="O634" t="inlineStr">
        <is>
          <t>Yes</t>
        </is>
      </c>
      <c r="Q634" s="9" t="inlineStr">
        <is>
          <t>https://grantcue.com/foundations/deborah-m-noonan-memorial-fund-306306752</t>
        </is>
      </c>
    </row>
    <row r="635">
      <c r="A635">
        <f>IF($E635=$E634,$A634+1,1)</f>
        <v/>
      </c>
      <c r="B635" t="inlineStr">
        <is>
          <t>DEMAREST LLOYD JR FOUNDATION</t>
        </is>
      </c>
      <c r="C635" t="inlineStr">
        <is>
          <t>51-0190219</t>
        </is>
      </c>
      <c r="D635" t="inlineStr">
        <is>
          <t>Massachusetts</t>
        </is>
      </c>
      <c r="E635" t="inlineStr">
        <is>
          <t>MA</t>
        </is>
      </c>
      <c r="F635" t="n">
        <v>2025</v>
      </c>
      <c r="G635" t="n">
        <v>2</v>
      </c>
      <c r="H635" s="13" t="n">
        <v>1725568</v>
      </c>
      <c r="I635" s="12" t="n">
        <v>39</v>
      </c>
      <c r="J635" s="13" t="n">
        <v>2526</v>
      </c>
      <c r="K635" s="13">
        <f>IFERROR($H635/$I635,"")</f>
        <v/>
      </c>
      <c r="L635" s="13" t="n">
        <v>601000</v>
      </c>
      <c r="M635" t="inlineStr">
        <is>
          <t>AZ, NY, DC</t>
        </is>
      </c>
      <c r="N635" t="inlineStr">
        <is>
          <t>No</t>
        </is>
      </c>
      <c r="O635" t="inlineStr">
        <is>
          <t>Not stated</t>
        </is>
      </c>
      <c r="Q635" s="9" t="inlineStr">
        <is>
          <t>https://grantcue.com/foundations/demarest-lloyd-jr-foundation-510190219</t>
        </is>
      </c>
    </row>
    <row r="636">
      <c r="A636">
        <f>IF($E636=$E635,$A635+1,1)</f>
        <v/>
      </c>
      <c r="B636" t="inlineStr">
        <is>
          <t>UD DOROTHY J CHADWICK 061157</t>
        </is>
      </c>
      <c r="C636" t="inlineStr">
        <is>
          <t>13-6069950</t>
        </is>
      </c>
      <c r="D636" t="inlineStr">
        <is>
          <t>Massachusetts</t>
        </is>
      </c>
      <c r="E636" t="inlineStr">
        <is>
          <t>MA</t>
        </is>
      </c>
      <c r="F636" t="n">
        <v>2025</v>
      </c>
      <c r="G636" t="n">
        <v>2</v>
      </c>
      <c r="H636" s="13" t="n">
        <v>1725000</v>
      </c>
      <c r="I636" s="12" t="n">
        <v>26</v>
      </c>
      <c r="J636" s="13" t="n">
        <v>12500</v>
      </c>
      <c r="K636" s="13">
        <f>IFERROR($H636/$I636,"")</f>
        <v/>
      </c>
      <c r="L636" s="13" t="n">
        <v>550000</v>
      </c>
      <c r="M636" t="inlineStr">
        <is>
          <t>WY, DC, NH</t>
        </is>
      </c>
      <c r="N636" t="inlineStr">
        <is>
          <t>Yes</t>
        </is>
      </c>
      <c r="O636" t="inlineStr">
        <is>
          <t>Not stated</t>
        </is>
      </c>
      <c r="Q636" s="9" t="inlineStr">
        <is>
          <t>https://grantcue.com/foundations/ud-dorothy-j-chadwick-061157-136069950</t>
        </is>
      </c>
    </row>
    <row r="637">
      <c r="A637">
        <f>IF($E637=$E636,$A636+1,1)</f>
        <v/>
      </c>
      <c r="B637" t="inlineStr">
        <is>
          <t>MFS Investment Management Foundation Inc</t>
        </is>
      </c>
      <c r="C637" t="inlineStr">
        <is>
          <t>87-1687549</t>
        </is>
      </c>
      <c r="D637" t="inlineStr">
        <is>
          <t>Massachusetts</t>
        </is>
      </c>
      <c r="E637" t="inlineStr">
        <is>
          <t>MA</t>
        </is>
      </c>
      <c r="F637" t="n">
        <v>2024</v>
      </c>
      <c r="G637" t="n">
        <v>1</v>
      </c>
      <c r="H637" s="13" t="n">
        <v>1721759</v>
      </c>
      <c r="I637" s="12" t="n">
        <v>36</v>
      </c>
      <c r="J637" s="13" t="n">
        <v>10000</v>
      </c>
      <c r="K637" s="13">
        <f>IFERROR($H637/$I637,"")</f>
        <v/>
      </c>
      <c r="L637" s="13" t="n">
        <v>747760</v>
      </c>
      <c r="M637" t="inlineStr">
        <is>
          <t>DE, NY, DC</t>
        </is>
      </c>
      <c r="N637" t="inlineStr">
        <is>
          <t>No</t>
        </is>
      </c>
      <c r="O637" t="inlineStr">
        <is>
          <t>Not stated</t>
        </is>
      </c>
      <c r="Q637" s="9" t="inlineStr">
        <is>
          <t>https://grantcue.com/foundations/mfs-investment-management-foundation-inc-871687549</t>
        </is>
      </c>
    </row>
    <row r="638">
      <c r="A638">
        <f>IF($E638=$E637,$A637+1,1)</f>
        <v/>
      </c>
      <c r="B638" t="inlineStr">
        <is>
          <t>GODLEY FAMILY FOUNDATION</t>
        </is>
      </c>
      <c r="C638" t="inlineStr">
        <is>
          <t>45-6465083</t>
        </is>
      </c>
      <c r="D638" t="inlineStr">
        <is>
          <t>Massachusetts</t>
        </is>
      </c>
      <c r="E638" t="inlineStr">
        <is>
          <t>MA</t>
        </is>
      </c>
      <c r="F638" t="n">
        <v>2024</v>
      </c>
      <c r="G638" t="n">
        <v>1</v>
      </c>
      <c r="H638" s="13" t="n">
        <v>1721448</v>
      </c>
      <c r="I638" s="12" t="n">
        <v>37</v>
      </c>
      <c r="J638" s="13" t="n">
        <v>25000</v>
      </c>
      <c r="K638" s="13">
        <f>IFERROR($H638/$I638,"")</f>
        <v/>
      </c>
      <c r="L638" s="13" t="n">
        <v>250000</v>
      </c>
      <c r="M638" t="inlineStr">
        <is>
          <t>RI, NY, CT</t>
        </is>
      </c>
      <c r="N638" t="inlineStr">
        <is>
          <t>No</t>
        </is>
      </c>
      <c r="O638" t="inlineStr">
        <is>
          <t>Not stated</t>
        </is>
      </c>
      <c r="Q638" s="9" t="inlineStr">
        <is>
          <t>https://grantcue.com/foundations/godley-family-foundation-456465083</t>
        </is>
      </c>
    </row>
    <row r="639">
      <c r="A639">
        <f>IF($E639=$E638,$A638+1,1)</f>
        <v/>
      </c>
      <c r="B639" t="inlineStr">
        <is>
          <t>GEORGE H GRAFF IRREVOCABLE TRUST</t>
        </is>
      </c>
      <c r="C639" t="inlineStr">
        <is>
          <t>65-6463779</t>
        </is>
      </c>
      <c r="D639" t="inlineStr">
        <is>
          <t>Massachusetts</t>
        </is>
      </c>
      <c r="E639" t="inlineStr">
        <is>
          <t>MA</t>
        </is>
      </c>
      <c r="F639" t="n">
        <v>2025</v>
      </c>
      <c r="G639" t="n">
        <v>2</v>
      </c>
      <c r="H639" s="13" t="n">
        <v>1720144</v>
      </c>
      <c r="I639" s="12" t="n">
        <v>16</v>
      </c>
      <c r="J639" s="13" t="n">
        <v>107509</v>
      </c>
      <c r="K639" s="13">
        <f>IFERROR($H639/$I639,"")</f>
        <v/>
      </c>
      <c r="L639" s="13" t="n">
        <v>116671</v>
      </c>
      <c r="M639" t="inlineStr">
        <is>
          <t>NH, IL, CT</t>
        </is>
      </c>
      <c r="N639" t="inlineStr">
        <is>
          <t>No</t>
        </is>
      </c>
      <c r="O639" t="inlineStr">
        <is>
          <t>Not stated</t>
        </is>
      </c>
      <c r="Q639" s="9" t="inlineStr">
        <is>
          <t>https://grantcue.com/foundations/george-h-graff-irrevocable-trust-richard-l-lynch-successor-trustee-656463779</t>
        </is>
      </c>
    </row>
    <row r="640">
      <c r="A640">
        <f>IF($E640=$E639,$A639+1,1)</f>
        <v/>
      </c>
      <c r="B640" t="inlineStr">
        <is>
          <t>THE ROBERT AND CYNTHIA MARR CHARITABLE FOUNDATION</t>
        </is>
      </c>
      <c r="C640" t="inlineStr">
        <is>
          <t>76-6181299</t>
        </is>
      </c>
      <c r="D640" t="inlineStr">
        <is>
          <t>Massachusetts</t>
        </is>
      </c>
      <c r="E640" t="inlineStr">
        <is>
          <t>MA</t>
        </is>
      </c>
      <c r="F640" t="n">
        <v>2025</v>
      </c>
      <c r="G640" t="n">
        <v>2</v>
      </c>
      <c r="H640" s="13" t="n">
        <v>1719330</v>
      </c>
      <c r="I640" s="12" t="n">
        <v>48</v>
      </c>
      <c r="J640" s="13" t="n">
        <v>5750</v>
      </c>
      <c r="K640" s="13">
        <f>IFERROR($H640/$I640,"")</f>
        <v/>
      </c>
      <c r="L640" s="13" t="n">
        <v>812924</v>
      </c>
      <c r="M640" t="inlineStr">
        <is>
          <t>IN, CA, MD</t>
        </is>
      </c>
      <c r="N640" t="inlineStr">
        <is>
          <t>Yes</t>
        </is>
      </c>
      <c r="O640" t="inlineStr">
        <is>
          <t>Not stated</t>
        </is>
      </c>
      <c r="Q640" s="9" t="inlineStr">
        <is>
          <t>https://grantcue.com/foundations/the-robert-and-cynthia-marr-charitable-foundation-766181299</t>
        </is>
      </c>
    </row>
    <row r="641">
      <c r="A641">
        <f>IF($E641=$E640,$A640+1,1)</f>
        <v/>
      </c>
      <c r="B641" t="inlineStr">
        <is>
          <t>Claure Family Foundation Inc</t>
        </is>
      </c>
      <c r="C641" t="inlineStr">
        <is>
          <t>27-4196844</t>
        </is>
      </c>
      <c r="D641" t="inlineStr">
        <is>
          <t>Massachusetts</t>
        </is>
      </c>
      <c r="E641" t="inlineStr">
        <is>
          <t>MA</t>
        </is>
      </c>
      <c r="F641" t="n">
        <v>2025</v>
      </c>
      <c r="G641" t="n">
        <v>2</v>
      </c>
      <c r="H641" s="13" t="n">
        <v>1718130</v>
      </c>
      <c r="I641" s="12" t="n">
        <v>18</v>
      </c>
      <c r="J641" s="13" t="n">
        <v>27500</v>
      </c>
      <c r="K641" s="13">
        <f>IFERROR($H641/$I641,"")</f>
        <v/>
      </c>
      <c r="L641" s="13" t="n">
        <v>500000</v>
      </c>
      <c r="M641" t="inlineStr">
        <is>
          <t>NY, FL, CA</t>
        </is>
      </c>
      <c r="N641" t="inlineStr">
        <is>
          <t>No</t>
        </is>
      </c>
      <c r="O641" t="inlineStr">
        <is>
          <t>Not stated</t>
        </is>
      </c>
      <c r="Q641" s="9" t="inlineStr">
        <is>
          <t>https://grantcue.com/foundations/claure-family-foundation-inc-274196844</t>
        </is>
      </c>
    </row>
    <row r="642">
      <c r="A642">
        <f>IF($E642=$E641,$A641+1,1)</f>
        <v/>
      </c>
      <c r="B642" t="inlineStr">
        <is>
          <t>Edith H Overly Foundation</t>
        </is>
      </c>
      <c r="C642" t="inlineStr">
        <is>
          <t>22-3043340</t>
        </is>
      </c>
      <c r="D642" t="inlineStr">
        <is>
          <t>Massachusetts</t>
        </is>
      </c>
      <c r="E642" t="inlineStr">
        <is>
          <t>MA</t>
        </is>
      </c>
      <c r="F642" t="n">
        <v>2024</v>
      </c>
      <c r="G642" t="n">
        <v>1</v>
      </c>
      <c r="H642" s="13" t="n">
        <v>1716050</v>
      </c>
      <c r="I642" s="12" t="n">
        <v>33</v>
      </c>
      <c r="J642" s="13" t="n">
        <v>48000</v>
      </c>
      <c r="K642" s="13">
        <f>IFERROR($H642/$I642,"")</f>
        <v/>
      </c>
      <c r="L642" s="13" t="n">
        <v>180000</v>
      </c>
      <c r="M642" t="inlineStr">
        <is>
          <t>NY, CO, GA</t>
        </is>
      </c>
      <c r="N642" t="inlineStr">
        <is>
          <t>No</t>
        </is>
      </c>
      <c r="O642" t="inlineStr">
        <is>
          <t>Not stated</t>
        </is>
      </c>
      <c r="Q642" s="9" t="inlineStr">
        <is>
          <t>https://grantcue.com/foundations/edith-h-overly-foundation-223043340</t>
        </is>
      </c>
    </row>
    <row r="643">
      <c r="A643">
        <f>IF($E643=$E642,$A642+1,1)</f>
        <v/>
      </c>
      <c r="B643" t="inlineStr">
        <is>
          <t>BT CHARITABLE FOUNDATION</t>
        </is>
      </c>
      <c r="C643" t="inlineStr">
        <is>
          <t>85-4281104</t>
        </is>
      </c>
      <c r="D643" t="inlineStr">
        <is>
          <t>Massachusetts</t>
        </is>
      </c>
      <c r="E643" t="inlineStr">
        <is>
          <t>MA</t>
        </is>
      </c>
      <c r="F643" t="n">
        <v>2024</v>
      </c>
      <c r="G643" t="n">
        <v>1</v>
      </c>
      <c r="H643" s="13" t="n">
        <v>1715000</v>
      </c>
      <c r="I643" s="12" t="n">
        <v>27</v>
      </c>
      <c r="J643" s="13" t="n">
        <v>50000</v>
      </c>
      <c r="K643" s="13">
        <f>IFERROR($H643/$I643,"")</f>
        <v/>
      </c>
      <c r="L643" s="13" t="n">
        <v>150000</v>
      </c>
      <c r="M643" t="inlineStr">
        <is>
          <t>NY, CA, NC</t>
        </is>
      </c>
      <c r="N643" t="inlineStr">
        <is>
          <t>No</t>
        </is>
      </c>
      <c r="O643" t="inlineStr">
        <is>
          <t>Not stated</t>
        </is>
      </c>
      <c r="Q643" s="9" t="inlineStr">
        <is>
          <t>https://grantcue.com/foundations/bt-charitable-foundation-854281104</t>
        </is>
      </c>
    </row>
    <row r="644">
      <c r="A644">
        <f>IF($E644=$E643,$A643+1,1)</f>
        <v/>
      </c>
      <c r="B644" t="inlineStr">
        <is>
          <t>KIM FAMILY FOUNDATION INC</t>
        </is>
      </c>
      <c r="C644" t="inlineStr">
        <is>
          <t>83-2752312</t>
        </is>
      </c>
      <c r="D644" t="inlineStr">
        <is>
          <t>Massachusetts</t>
        </is>
      </c>
      <c r="E644" t="inlineStr">
        <is>
          <t>MA</t>
        </is>
      </c>
      <c r="F644" t="n">
        <v>2025</v>
      </c>
      <c r="G644" t="n">
        <v>2</v>
      </c>
      <c r="H644" s="13" t="n">
        <v>1694000</v>
      </c>
      <c r="I644" s="12" t="n">
        <v>38</v>
      </c>
      <c r="J644" s="13" t="n">
        <v>17500</v>
      </c>
      <c r="K644" s="13">
        <f>IFERROR($H644/$I644,"")</f>
        <v/>
      </c>
      <c r="L644" s="13" t="n">
        <v>350000</v>
      </c>
      <c r="M644" t="inlineStr">
        <is>
          <t>NY, GA, HI</t>
        </is>
      </c>
      <c r="N644" t="inlineStr">
        <is>
          <t>No</t>
        </is>
      </c>
      <c r="O644" t="inlineStr">
        <is>
          <t>Not stated</t>
        </is>
      </c>
      <c r="Q644" s="9" t="inlineStr">
        <is>
          <t>https://grantcue.com/foundations/kim-family-foundation-inc-832752312</t>
        </is>
      </c>
    </row>
    <row r="645">
      <c r="A645">
        <f>IF($E645=$E644,$A644+1,1)</f>
        <v/>
      </c>
      <c r="B645" t="inlineStr">
        <is>
          <t>JOHN W HENRY FAMILY FOUNDATION INC</t>
        </is>
      </c>
      <c r="C645" t="inlineStr">
        <is>
          <t>20-1555835</t>
        </is>
      </c>
      <c r="D645" t="inlineStr">
        <is>
          <t>Massachusetts</t>
        </is>
      </c>
      <c r="E645" t="inlineStr">
        <is>
          <t>MA</t>
        </is>
      </c>
      <c r="F645" t="n">
        <v>2024</v>
      </c>
      <c r="G645" t="n">
        <v>1</v>
      </c>
      <c r="H645" s="13" t="n">
        <v>1691854</v>
      </c>
      <c r="I645" s="12" t="n">
        <v>30</v>
      </c>
      <c r="J645" s="13" t="n">
        <v>10000</v>
      </c>
      <c r="K645" s="13">
        <f>IFERROR($H645/$I645,"")</f>
        <v/>
      </c>
      <c r="L645" s="13" t="n">
        <v>800000</v>
      </c>
      <c r="M645" t="inlineStr">
        <is>
          <t>FL, NY, DC</t>
        </is>
      </c>
      <c r="N645" t="inlineStr">
        <is>
          <t>No</t>
        </is>
      </c>
      <c r="O645" t="inlineStr">
        <is>
          <t>Not stated</t>
        </is>
      </c>
      <c r="Q645" s="9" t="inlineStr">
        <is>
          <t>https://grantcue.com/foundations/john-w-henry-family-foundation-inc-201555835</t>
        </is>
      </c>
    </row>
    <row r="646">
      <c r="A646">
        <f>IF($E646=$E645,$A645+1,1)</f>
        <v/>
      </c>
      <c r="B646" t="inlineStr">
        <is>
          <t>ROBERT L CORKIN CHARITABLE FOUNDATION</t>
        </is>
      </c>
      <c r="C646" t="inlineStr">
        <is>
          <t>05-6022654</t>
        </is>
      </c>
      <c r="D646" t="inlineStr">
        <is>
          <t>Massachusetts</t>
        </is>
      </c>
      <c r="E646" t="inlineStr">
        <is>
          <t>MA</t>
        </is>
      </c>
      <c r="F646" t="n">
        <v>2024</v>
      </c>
      <c r="G646" t="n">
        <v>1</v>
      </c>
      <c r="H646" s="13" t="n">
        <v>1690246</v>
      </c>
      <c r="I646" s="12" t="n">
        <v>59</v>
      </c>
      <c r="J646" s="13" t="n">
        <v>10000</v>
      </c>
      <c r="K646" s="13">
        <f>IFERROR($H646/$I646,"")</f>
        <v/>
      </c>
      <c r="L646" s="13" t="n">
        <v>334683</v>
      </c>
      <c r="M646" t="inlineStr">
        <is>
          <t>NY, CO, CA</t>
        </is>
      </c>
      <c r="N646" t="inlineStr">
        <is>
          <t>No</t>
        </is>
      </c>
      <c r="O646" t="inlineStr">
        <is>
          <t>Not stated</t>
        </is>
      </c>
      <c r="Q646" s="9" t="inlineStr">
        <is>
          <t>https://grantcue.com/foundations/robert-l-corkin-charitable-foundation-056022654</t>
        </is>
      </c>
    </row>
    <row r="647">
      <c r="A647">
        <f>IF($E647=$E646,$A646+1,1)</f>
        <v/>
      </c>
      <c r="B647" t="inlineStr">
        <is>
          <t>PEALE FOUNDATION INC</t>
        </is>
      </c>
      <c r="C647" t="inlineStr">
        <is>
          <t>14-1746478</t>
        </is>
      </c>
      <c r="D647" t="inlineStr">
        <is>
          <t>Massachusetts</t>
        </is>
      </c>
      <c r="E647" t="inlineStr">
        <is>
          <t>MA</t>
        </is>
      </c>
      <c r="F647" t="n">
        <v>2024</v>
      </c>
      <c r="G647" t="n">
        <v>2</v>
      </c>
      <c r="H647" s="13" t="n">
        <v>1684196</v>
      </c>
      <c r="I647" s="12" t="n">
        <v>46</v>
      </c>
      <c r="J647" s="13" t="n">
        <v>2000</v>
      </c>
      <c r="K647" s="13">
        <f>IFERROR($H647/$I647,"")</f>
        <v/>
      </c>
      <c r="L647" s="13" t="n">
        <v>504598</v>
      </c>
      <c r="M647" t="inlineStr">
        <is>
          <t>NY, CT, PA</t>
        </is>
      </c>
      <c r="N647" t="inlineStr">
        <is>
          <t>No</t>
        </is>
      </c>
      <c r="O647" t="inlineStr">
        <is>
          <t>Not stated</t>
        </is>
      </c>
      <c r="Q647" s="9" t="inlineStr">
        <is>
          <t>https://grantcue.com/foundations/peale-foundation-inc-141746478</t>
        </is>
      </c>
    </row>
    <row r="648">
      <c r="A648">
        <f>IF($E648=$E647,$A647+1,1)</f>
        <v/>
      </c>
      <c r="B648" t="inlineStr">
        <is>
          <t>TOWARDS SUSTAINABILITY FOUNDATION</t>
        </is>
      </c>
      <c r="C648" t="inlineStr">
        <is>
          <t>04-3397681</t>
        </is>
      </c>
      <c r="D648" t="inlineStr">
        <is>
          <t>Massachusetts</t>
        </is>
      </c>
      <c r="E648" t="inlineStr">
        <is>
          <t>MA</t>
        </is>
      </c>
      <c r="F648" t="n">
        <v>2024</v>
      </c>
      <c r="G648" t="n">
        <v>2</v>
      </c>
      <c r="H648" s="13" t="n">
        <v>1674150</v>
      </c>
      <c r="I648" s="12" t="n">
        <v>49</v>
      </c>
      <c r="J648" s="13" t="n">
        <v>25000</v>
      </c>
      <c r="K648" s="13">
        <f>IFERROR($H648/$I648,"")</f>
        <v/>
      </c>
      <c r="L648" s="13" t="n">
        <v>110000</v>
      </c>
      <c r="M648" t="inlineStr">
        <is>
          <t>NY, IA, DC</t>
        </is>
      </c>
      <c r="N648" t="inlineStr">
        <is>
          <t>Yes</t>
        </is>
      </c>
      <c r="O648" t="inlineStr">
        <is>
          <t>Yes</t>
        </is>
      </c>
      <c r="Q648" s="9" t="inlineStr">
        <is>
          <t>https://grantcue.com/foundations/towards-sustainability-foundation-c-o-charles-p-nelson-jr-cambridge-trust-043397681</t>
        </is>
      </c>
    </row>
    <row r="649">
      <c r="A649">
        <f>IF($E649=$E648,$A648+1,1)</f>
        <v/>
      </c>
      <c r="B649" t="inlineStr">
        <is>
          <t>THE JEFFREY HORVITZ FOUNDATION</t>
        </is>
      </c>
      <c r="C649" t="inlineStr">
        <is>
          <t>34-1817950</t>
        </is>
      </c>
      <c r="D649" t="inlineStr">
        <is>
          <t>Massachusetts</t>
        </is>
      </c>
      <c r="E649" t="inlineStr">
        <is>
          <t>MA</t>
        </is>
      </c>
      <c r="F649" t="n">
        <v>2025</v>
      </c>
      <c r="G649" t="n">
        <v>2</v>
      </c>
      <c r="H649" s="13" t="n">
        <v>1665500</v>
      </c>
      <c r="I649" s="12" t="n">
        <v>17</v>
      </c>
      <c r="J649" s="13" t="n">
        <v>5000</v>
      </c>
      <c r="K649" s="13">
        <f>IFERROR($H649/$I649,"")</f>
        <v/>
      </c>
      <c r="L649" s="13" t="n">
        <v>1500000</v>
      </c>
      <c r="M649" t="inlineStr">
        <is>
          <t>FL, CA, NY</t>
        </is>
      </c>
      <c r="N649" t="inlineStr">
        <is>
          <t>No</t>
        </is>
      </c>
      <c r="O649" t="inlineStr">
        <is>
          <t>Not stated</t>
        </is>
      </c>
      <c r="Q649" s="9" t="inlineStr">
        <is>
          <t>https://grantcue.com/foundations/the-jeffrey-horvitz-foundation-341817950</t>
        </is>
      </c>
    </row>
    <row r="650">
      <c r="A650">
        <f>IF($E650=$E649,$A649+1,1)</f>
        <v/>
      </c>
      <c r="B650" t="inlineStr">
        <is>
          <t>SIDNEY R BAER JR FOUNDATION</t>
        </is>
      </c>
      <c r="C650" t="inlineStr">
        <is>
          <t>43-6829338</t>
        </is>
      </c>
      <c r="D650" t="inlineStr">
        <is>
          <t>Massachusetts</t>
        </is>
      </c>
      <c r="E650" t="inlineStr">
        <is>
          <t>MA</t>
        </is>
      </c>
      <c r="F650" t="n">
        <v>2024</v>
      </c>
      <c r="G650" t="n">
        <v>1</v>
      </c>
      <c r="H650" s="13" t="n">
        <v>1659597</v>
      </c>
      <c r="I650" s="12" t="n">
        <v>41</v>
      </c>
      <c r="J650" s="13" t="n">
        <v>25000</v>
      </c>
      <c r="K650" s="13">
        <f>IFERROR($H650/$I650,"")</f>
        <v/>
      </c>
      <c r="L650" s="13" t="n">
        <v>172941</v>
      </c>
      <c r="M650" t="inlineStr">
        <is>
          <t>MO, NY, VA</t>
        </is>
      </c>
      <c r="N650" t="inlineStr">
        <is>
          <t>Yes</t>
        </is>
      </c>
      <c r="O650" t="inlineStr">
        <is>
          <t>Not stated</t>
        </is>
      </c>
      <c r="Q650" s="9" t="inlineStr">
        <is>
          <t>https://grantcue.com/foundations/sidney-r-baer-jr-foundation-436829338</t>
        </is>
      </c>
    </row>
    <row r="651">
      <c r="A651">
        <f>IF($E651=$E650,$A650+1,1)</f>
        <v/>
      </c>
      <c r="B651" t="inlineStr">
        <is>
          <t>THE ROYER FAMILY CHARITABLE FOUNDATION</t>
        </is>
      </c>
      <c r="C651" t="inlineStr">
        <is>
          <t>94-3447665</t>
        </is>
      </c>
      <c r="D651" t="inlineStr">
        <is>
          <t>Massachusetts</t>
        </is>
      </c>
      <c r="E651" t="inlineStr">
        <is>
          <t>MA</t>
        </is>
      </c>
      <c r="F651" t="n">
        <v>2025</v>
      </c>
      <c r="G651" t="n">
        <v>2</v>
      </c>
      <c r="H651" s="13" t="n">
        <v>1653030</v>
      </c>
      <c r="I651" s="12" t="n">
        <v>29</v>
      </c>
      <c r="J651" s="13" t="n">
        <v>25000</v>
      </c>
      <c r="K651" s="13">
        <f>IFERROR($H651/$I651,"")</f>
        <v/>
      </c>
      <c r="L651" s="13" t="n">
        <v>200000</v>
      </c>
      <c r="M651" t="inlineStr">
        <is>
          <t>PA, IL, VA</t>
        </is>
      </c>
      <c r="N651" t="inlineStr">
        <is>
          <t>No</t>
        </is>
      </c>
      <c r="O651" t="inlineStr">
        <is>
          <t>Not stated</t>
        </is>
      </c>
      <c r="Q651" s="9" t="inlineStr">
        <is>
          <t>https://grantcue.com/foundations/the-royer-family-charitable-foundation-943447665</t>
        </is>
      </c>
    </row>
    <row r="652">
      <c r="A652">
        <f>IF($E652=$E651,$A651+1,1)</f>
        <v/>
      </c>
      <c r="B652" t="inlineStr">
        <is>
          <t>ANNA B STEARNS CHARITABLE FOUNDATION INC</t>
        </is>
      </c>
      <c r="C652" t="inlineStr">
        <is>
          <t>04-6144732</t>
        </is>
      </c>
      <c r="D652" t="inlineStr">
        <is>
          <t>Massachusetts</t>
        </is>
      </c>
      <c r="E652" t="inlineStr">
        <is>
          <t>MA</t>
        </is>
      </c>
      <c r="F652" t="n">
        <v>2025</v>
      </c>
      <c r="G652" t="n">
        <v>2</v>
      </c>
      <c r="H652" s="13" t="n">
        <v>1647760</v>
      </c>
      <c r="I652" s="12" t="n">
        <v>106</v>
      </c>
      <c r="J652" s="13" t="n">
        <v>15000</v>
      </c>
      <c r="K652" s="13">
        <f>IFERROR($H652/$I652,"")</f>
        <v/>
      </c>
      <c r="L652" s="13" t="n">
        <v>40460</v>
      </c>
      <c r="M652" t="inlineStr">
        <is>
          <t>NH, NY</t>
        </is>
      </c>
      <c r="N652" t="inlineStr">
        <is>
          <t>No</t>
        </is>
      </c>
      <c r="O652" t="inlineStr">
        <is>
          <t>Not stated</t>
        </is>
      </c>
      <c r="Q652" s="9" t="inlineStr">
        <is>
          <t>https://grantcue.com/foundations/anna-b-stearns-charitable-foundation-inc-046144732</t>
        </is>
      </c>
    </row>
    <row r="653">
      <c r="A653">
        <f>IF($E653=$E652,$A652+1,1)</f>
        <v/>
      </c>
      <c r="B653" t="inlineStr">
        <is>
          <t>CABOT CORPORATION FOUNDATION INC</t>
        </is>
      </c>
      <c r="C653" t="inlineStr">
        <is>
          <t>04-6035227</t>
        </is>
      </c>
      <c r="D653" t="inlineStr">
        <is>
          <t>Massachusetts</t>
        </is>
      </c>
      <c r="E653" t="inlineStr">
        <is>
          <t>MA</t>
        </is>
      </c>
      <c r="F653" t="n">
        <v>2023</v>
      </c>
      <c r="G653" t="n">
        <v>1</v>
      </c>
      <c r="H653" s="13" t="n">
        <v>1637697</v>
      </c>
      <c r="I653" s="12" t="n">
        <v>56</v>
      </c>
      <c r="J653" s="13" t="n">
        <v>18970</v>
      </c>
      <c r="K653" s="13">
        <f>IFERROR($H653/$I653,"")</f>
        <v/>
      </c>
      <c r="L653" s="13" t="n">
        <v>240000</v>
      </c>
      <c r="N653" t="inlineStr">
        <is>
          <t>Yes</t>
        </is>
      </c>
      <c r="O653" t="inlineStr">
        <is>
          <t>Yes</t>
        </is>
      </c>
      <c r="P653" s="9" t="inlineStr">
        <is>
          <t>http://www.cabotcorp.com/COMPANY/FOUNDATION</t>
        </is>
      </c>
      <c r="Q653" s="9" t="inlineStr">
        <is>
          <t>https://grantcue.com/foundations/cabot-corporation-foundation-inc-046035227</t>
        </is>
      </c>
    </row>
    <row r="654">
      <c r="A654">
        <f>IF($E654=$E653,$A653+1,1)</f>
        <v/>
      </c>
      <c r="B654" t="inlineStr">
        <is>
          <t>ALTA W FOSTER TRUST</t>
        </is>
      </c>
      <c r="C654" t="inlineStr">
        <is>
          <t>04-6269700</t>
        </is>
      </c>
      <c r="D654" t="inlineStr">
        <is>
          <t>Massachusetts</t>
        </is>
      </c>
      <c r="E654" t="inlineStr">
        <is>
          <t>MA</t>
        </is>
      </c>
      <c r="F654" t="n">
        <v>2024</v>
      </c>
      <c r="G654" t="n">
        <v>1</v>
      </c>
      <c r="H654" s="13" t="n">
        <v>1634365</v>
      </c>
      <c r="I654" s="12" t="n">
        <v>5</v>
      </c>
      <c r="J654" s="13" t="n">
        <v>326873</v>
      </c>
      <c r="K654" s="13">
        <f>IFERROR($H654/$I654,"")</f>
        <v/>
      </c>
      <c r="L654" s="13" t="n">
        <v>326873</v>
      </c>
      <c r="M654" t="inlineStr">
        <is>
          <t>OK, FL</t>
        </is>
      </c>
      <c r="N654" t="inlineStr">
        <is>
          <t>No</t>
        </is>
      </c>
      <c r="O654" t="inlineStr">
        <is>
          <t>Not stated</t>
        </is>
      </c>
      <c r="Q654" s="9" t="inlineStr">
        <is>
          <t>https://grantcue.com/foundations/alta-w-foster-trust-046269700</t>
        </is>
      </c>
    </row>
    <row r="655">
      <c r="A655">
        <f>IF($E655=$E654,$A654+1,1)</f>
        <v/>
      </c>
      <c r="B655" t="inlineStr">
        <is>
          <t>THE AJANA FOUNDATION</t>
        </is>
      </c>
      <c r="C655" t="inlineStr">
        <is>
          <t>13-7299038</t>
        </is>
      </c>
      <c r="D655" t="inlineStr">
        <is>
          <t>Massachusetts</t>
        </is>
      </c>
      <c r="E655" t="inlineStr">
        <is>
          <t>MA</t>
        </is>
      </c>
      <c r="F655" t="n">
        <v>2024</v>
      </c>
      <c r="G655" t="n">
        <v>1</v>
      </c>
      <c r="H655" s="13" t="n">
        <v>1630000</v>
      </c>
      <c r="I655" s="12" t="n">
        <v>17</v>
      </c>
      <c r="J655" s="13" t="n">
        <v>100000</v>
      </c>
      <c r="K655" s="13">
        <f>IFERROR($H655/$I655,"")</f>
        <v/>
      </c>
      <c r="L655" s="13" t="n">
        <v>150000</v>
      </c>
      <c r="M655" t="inlineStr">
        <is>
          <t>NY, DC</t>
        </is>
      </c>
      <c r="N655" t="inlineStr">
        <is>
          <t>No</t>
        </is>
      </c>
      <c r="O655" t="inlineStr">
        <is>
          <t>Not stated</t>
        </is>
      </c>
      <c r="Q655" s="9" t="inlineStr">
        <is>
          <t>https://grantcue.com/foundations/the-ajana-foundation-137299038</t>
        </is>
      </c>
    </row>
    <row r="656">
      <c r="A656">
        <f>IF($E656=$E655,$A655+1,1)</f>
        <v/>
      </c>
      <c r="B656" t="inlineStr">
        <is>
          <t>SHAYNE FOUNDATION</t>
        </is>
      </c>
      <c r="C656" t="inlineStr">
        <is>
          <t>62-1540372</t>
        </is>
      </c>
      <c r="D656" t="inlineStr">
        <is>
          <t>Massachusetts</t>
        </is>
      </c>
      <c r="E656" t="inlineStr">
        <is>
          <t>MA</t>
        </is>
      </c>
      <c r="F656" t="n">
        <v>2025</v>
      </c>
      <c r="G656" t="n">
        <v>2</v>
      </c>
      <c r="H656" s="13" t="n">
        <v>1627000</v>
      </c>
      <c r="I656" s="12" t="n">
        <v>7</v>
      </c>
      <c r="J656" s="13" t="n">
        <v>132000</v>
      </c>
      <c r="K656" s="13">
        <f>IFERROR($H656/$I656,"")</f>
        <v/>
      </c>
      <c r="L656" s="13" t="n">
        <v>558000</v>
      </c>
      <c r="M656" t="inlineStr">
        <is>
          <t>VT</t>
        </is>
      </c>
      <c r="N656" t="inlineStr">
        <is>
          <t>No</t>
        </is>
      </c>
      <c r="O656" t="inlineStr">
        <is>
          <t>Not stated</t>
        </is>
      </c>
      <c r="Q656" s="9" t="inlineStr">
        <is>
          <t>https://grantcue.com/foundations/shayne-foundation-621540372</t>
        </is>
      </c>
    </row>
    <row r="657">
      <c r="A657">
        <f>IF($E657=$E656,$A656+1,1)</f>
        <v/>
      </c>
      <c r="B657" t="inlineStr">
        <is>
          <t>Boston Neighborhood Support Inc</t>
        </is>
      </c>
      <c r="C657" t="inlineStr">
        <is>
          <t>04-2129132</t>
        </is>
      </c>
      <c r="D657" t="inlineStr">
        <is>
          <t>Massachusetts</t>
        </is>
      </c>
      <c r="E657" t="inlineStr">
        <is>
          <t>MA</t>
        </is>
      </c>
      <c r="F657" t="n">
        <v>2024</v>
      </c>
      <c r="G657" t="n">
        <v>3</v>
      </c>
      <c r="H657" s="13" t="n">
        <v>1613873</v>
      </c>
      <c r="I657" s="12" t="n">
        <v>5</v>
      </c>
      <c r="J657" s="13" t="n">
        <v>355346</v>
      </c>
      <c r="K657" s="13">
        <f>IFERROR($H657/$I657,"")</f>
        <v/>
      </c>
      <c r="L657" s="13" t="n">
        <v>596187</v>
      </c>
      <c r="N657" t="inlineStr">
        <is>
          <t>Yes</t>
        </is>
      </c>
      <c r="O657" t="inlineStr">
        <is>
          <t>Not stated</t>
        </is>
      </c>
      <c r="P657" s="9" t="inlineStr">
        <is>
          <t>https://www.bnsupport.org/</t>
        </is>
      </c>
      <c r="Q657" s="9" t="inlineStr">
        <is>
          <t>https://grantcue.com/foundations/boston-neighborhood-support-inc-042129132</t>
        </is>
      </c>
    </row>
    <row r="658">
      <c r="A658">
        <f>IF($E658=$E657,$A657+1,1)</f>
        <v/>
      </c>
      <c r="B658" t="inlineStr">
        <is>
          <t>THE CLARK R SMITH FAMILY FOUNDATION</t>
        </is>
      </c>
      <c r="C658" t="inlineStr">
        <is>
          <t>22-2757313</t>
        </is>
      </c>
      <c r="D658" t="inlineStr">
        <is>
          <t>Massachusetts</t>
        </is>
      </c>
      <c r="E658" t="inlineStr">
        <is>
          <t>MA</t>
        </is>
      </c>
      <c r="F658" t="n">
        <v>2024</v>
      </c>
      <c r="G658" t="n">
        <v>1</v>
      </c>
      <c r="H658" s="13" t="n">
        <v>1611000</v>
      </c>
      <c r="I658" s="12" t="n">
        <v>42</v>
      </c>
      <c r="J658" s="13" t="n">
        <v>35000</v>
      </c>
      <c r="K658" s="13">
        <f>IFERROR($H658/$I658,"")</f>
        <v/>
      </c>
      <c r="L658" s="13" t="n">
        <v>100000</v>
      </c>
      <c r="M658" t="inlineStr">
        <is>
          <t>NY, WA, CA</t>
        </is>
      </c>
      <c r="N658" t="inlineStr">
        <is>
          <t>No</t>
        </is>
      </c>
      <c r="O658" t="inlineStr">
        <is>
          <t>Not stated</t>
        </is>
      </c>
      <c r="Q658" s="9" t="inlineStr">
        <is>
          <t>https://grantcue.com/foundations/the-clark-r-smith-family-foundation-c-o-hemenway-and-barnes-llp-222757313</t>
        </is>
      </c>
    </row>
    <row r="659">
      <c r="A659">
        <f>IF($E659=$E658,$A658+1,1)</f>
        <v/>
      </c>
      <c r="B659" t="inlineStr">
        <is>
          <t>THE JENZABAR FOUNDATION INC</t>
        </is>
      </c>
      <c r="C659" t="inlineStr">
        <is>
          <t>26-1635489</t>
        </is>
      </c>
      <c r="D659" t="inlineStr">
        <is>
          <t>Massachusetts</t>
        </is>
      </c>
      <c r="E659" t="inlineStr">
        <is>
          <t>MA</t>
        </is>
      </c>
      <c r="F659" t="n">
        <v>2024</v>
      </c>
      <c r="G659" t="n">
        <v>1</v>
      </c>
      <c r="H659" s="13" t="n">
        <v>1602460</v>
      </c>
      <c r="I659" s="12" t="n">
        <v>14</v>
      </c>
      <c r="J659" s="13" t="n">
        <v>42980</v>
      </c>
      <c r="K659" s="13">
        <f>IFERROR($H659/$I659,"")</f>
        <v/>
      </c>
      <c r="L659" s="13" t="n">
        <v>525000</v>
      </c>
      <c r="M659" t="inlineStr">
        <is>
          <t>TN, DC, VA</t>
        </is>
      </c>
      <c r="N659" t="inlineStr">
        <is>
          <t>No</t>
        </is>
      </c>
      <c r="O659" t="inlineStr">
        <is>
          <t>Not stated</t>
        </is>
      </c>
      <c r="Q659" s="9" t="inlineStr">
        <is>
          <t>https://grantcue.com/foundations/the-jenzabar-foundation-inc-261635489</t>
        </is>
      </c>
    </row>
    <row r="660">
      <c r="A660">
        <f>IF($E660=$E659,$A659+1,1)</f>
        <v/>
      </c>
      <c r="B660" t="inlineStr">
        <is>
          <t>BET LEV FOUNDATION</t>
        </is>
      </c>
      <c r="C660" t="inlineStr">
        <is>
          <t>25-1905937</t>
        </is>
      </c>
      <c r="D660" t="inlineStr">
        <is>
          <t>Massachusetts</t>
        </is>
      </c>
      <c r="E660" t="inlineStr">
        <is>
          <t>MA</t>
        </is>
      </c>
      <c r="F660" t="n">
        <v>2024</v>
      </c>
      <c r="G660" t="n">
        <v>1</v>
      </c>
      <c r="H660" s="13" t="n">
        <v>1600927</v>
      </c>
      <c r="I660" s="12" t="n">
        <v>10</v>
      </c>
      <c r="J660" s="13" t="n">
        <v>122500</v>
      </c>
      <c r="K660" s="13">
        <f>IFERROR($H660/$I660,"")</f>
        <v/>
      </c>
      <c r="L660" s="13" t="n">
        <v>675000</v>
      </c>
      <c r="M660" t="inlineStr">
        <is>
          <t>VA, AZ, NJ</t>
        </is>
      </c>
      <c r="N660" t="inlineStr">
        <is>
          <t>No</t>
        </is>
      </c>
      <c r="O660" t="inlineStr">
        <is>
          <t>Not stated</t>
        </is>
      </c>
      <c r="Q660" s="9" t="inlineStr">
        <is>
          <t>https://grantcue.com/foundations/bet-lev-foundation-251905937</t>
        </is>
      </c>
    </row>
    <row r="661">
      <c r="A661">
        <f>IF($E661=$E660,$A660+1,1)</f>
        <v/>
      </c>
      <c r="B661" t="inlineStr">
        <is>
          <t>NION ROBERT THIERIOT FOUNDATION</t>
        </is>
      </c>
      <c r="C661" t="inlineStr">
        <is>
          <t>83-0332938</t>
        </is>
      </c>
      <c r="D661" t="inlineStr">
        <is>
          <t>Massachusetts</t>
        </is>
      </c>
      <c r="E661" t="inlineStr">
        <is>
          <t>MA</t>
        </is>
      </c>
      <c r="F661" t="n">
        <v>2025</v>
      </c>
      <c r="G661" t="n">
        <v>2</v>
      </c>
      <c r="H661" s="13" t="n">
        <v>1587000</v>
      </c>
      <c r="I661" s="12" t="n">
        <v>16</v>
      </c>
      <c r="J661" s="13" t="n">
        <v>50000</v>
      </c>
      <c r="K661" s="13">
        <f>IFERROR($H661/$I661,"")</f>
        <v/>
      </c>
      <c r="L661" s="13" t="n">
        <v>252000</v>
      </c>
      <c r="M661" t="inlineStr">
        <is>
          <t>CA</t>
        </is>
      </c>
      <c r="N661" t="inlineStr">
        <is>
          <t>No</t>
        </is>
      </c>
      <c r="O661" t="inlineStr">
        <is>
          <t>Not stated</t>
        </is>
      </c>
      <c r="Q661" s="9" t="inlineStr">
        <is>
          <t>https://grantcue.com/foundations/nion-robert-thieriot-foundation-830332938</t>
        </is>
      </c>
    </row>
    <row r="662">
      <c r="A662">
        <f>IF($E662=$E661,$A661+1,1)</f>
        <v/>
      </c>
      <c r="B662" t="inlineStr">
        <is>
          <t>EDWARD S &amp; WINIFRED G MOSELEY FOUNDATION</t>
        </is>
      </c>
      <c r="C662" t="inlineStr">
        <is>
          <t>74-3201002</t>
        </is>
      </c>
      <c r="D662" t="inlineStr">
        <is>
          <t>Massachusetts</t>
        </is>
      </c>
      <c r="E662" t="inlineStr">
        <is>
          <t>MA</t>
        </is>
      </c>
      <c r="F662" t="n">
        <v>2024</v>
      </c>
      <c r="G662" t="n">
        <v>1</v>
      </c>
      <c r="H662" s="13" t="n">
        <v>1585350</v>
      </c>
      <c r="I662" s="12" t="n">
        <v>53</v>
      </c>
      <c r="J662" s="13" t="n">
        <v>20000</v>
      </c>
      <c r="K662" s="13">
        <f>IFERROR($H662/$I662,"")</f>
        <v/>
      </c>
      <c r="L662" s="13" t="n">
        <v>250000</v>
      </c>
      <c r="M662" t="inlineStr">
        <is>
          <t>ME, FL, RI</t>
        </is>
      </c>
      <c r="N662" t="inlineStr">
        <is>
          <t>No</t>
        </is>
      </c>
      <c r="O662" t="inlineStr">
        <is>
          <t>Not stated</t>
        </is>
      </c>
      <c r="Q662" s="9" t="inlineStr">
        <is>
          <t>https://grantcue.com/foundations/edward-s-and-winifred-g-moseley-foundation-743201002</t>
        </is>
      </c>
    </row>
    <row r="663">
      <c r="A663">
        <f>IF($E663=$E662,$A662+1,1)</f>
        <v/>
      </c>
      <c r="B663" t="inlineStr">
        <is>
          <t>GEORGE AND WENDY DAVID FUND</t>
        </is>
      </c>
      <c r="C663" t="inlineStr">
        <is>
          <t>30-6407520</t>
        </is>
      </c>
      <c r="D663" t="inlineStr">
        <is>
          <t>Massachusetts</t>
        </is>
      </c>
      <c r="E663" t="inlineStr">
        <is>
          <t>MA</t>
        </is>
      </c>
      <c r="F663" t="n">
        <v>2024</v>
      </c>
      <c r="G663" t="n">
        <v>1</v>
      </c>
      <c r="H663" s="13" t="n">
        <v>1563000</v>
      </c>
      <c r="I663" s="12" t="n">
        <v>8</v>
      </c>
      <c r="J663" s="13" t="n">
        <v>57500</v>
      </c>
      <c r="K663" s="13">
        <f>IFERROR($H663/$I663,"")</f>
        <v/>
      </c>
      <c r="L663" s="13" t="n">
        <v>1000000</v>
      </c>
      <c r="M663" t="inlineStr">
        <is>
          <t>NY, RI</t>
        </is>
      </c>
      <c r="N663" t="inlineStr">
        <is>
          <t>No</t>
        </is>
      </c>
      <c r="O663" t="inlineStr">
        <is>
          <t>Not stated</t>
        </is>
      </c>
      <c r="Q663" s="9" t="inlineStr">
        <is>
          <t>https://grantcue.com/foundations/george-and-wendy-david-fund-306407520</t>
        </is>
      </c>
    </row>
    <row r="664">
      <c r="A664">
        <f>IF($E664=$E663,$A663+1,1)</f>
        <v/>
      </c>
      <c r="B664" t="inlineStr">
        <is>
          <t>PIKAKE FOUNDATION INC</t>
        </is>
      </c>
      <c r="C664" t="inlineStr">
        <is>
          <t>94-3257071</t>
        </is>
      </c>
      <c r="D664" t="inlineStr">
        <is>
          <t>Massachusetts</t>
        </is>
      </c>
      <c r="E664" t="inlineStr">
        <is>
          <t>MA</t>
        </is>
      </c>
      <c r="F664" t="n">
        <v>2024</v>
      </c>
      <c r="G664" t="n">
        <v>1</v>
      </c>
      <c r="H664" s="13" t="n">
        <v>1561549</v>
      </c>
      <c r="I664" s="12" t="n">
        <v>35</v>
      </c>
      <c r="J664" s="13" t="n">
        <v>2000</v>
      </c>
      <c r="K664" s="13">
        <f>IFERROR($H664/$I664,"")</f>
        <v/>
      </c>
      <c r="L664" s="13" t="n">
        <v>1407049</v>
      </c>
      <c r="M664" t="inlineStr">
        <is>
          <t>HI, CA, DC</t>
        </is>
      </c>
      <c r="N664" t="inlineStr">
        <is>
          <t>Yes</t>
        </is>
      </c>
      <c r="O664" t="inlineStr">
        <is>
          <t>Not stated</t>
        </is>
      </c>
      <c r="Q664" s="9" t="inlineStr">
        <is>
          <t>https://grantcue.com/foundations/pikake-foundation-inc-943257071</t>
        </is>
      </c>
    </row>
    <row r="665">
      <c r="A665">
        <f>IF($E665=$E664,$A664+1,1)</f>
        <v/>
      </c>
      <c r="B665" t="inlineStr">
        <is>
          <t>MERRILL FAMILY CHARITABLE FOUNDATION INC</t>
        </is>
      </c>
      <c r="C665" t="inlineStr">
        <is>
          <t>22-3494040</t>
        </is>
      </c>
      <c r="D665" t="inlineStr">
        <is>
          <t>Massachusetts</t>
        </is>
      </c>
      <c r="E665" t="inlineStr">
        <is>
          <t>MA</t>
        </is>
      </c>
      <c r="F665" t="n">
        <v>2025</v>
      </c>
      <c r="G665" t="n">
        <v>2</v>
      </c>
      <c r="H665" s="13" t="n">
        <v>1555500</v>
      </c>
      <c r="I665" s="12" t="n">
        <v>140</v>
      </c>
      <c r="J665" s="13" t="n">
        <v>5000</v>
      </c>
      <c r="K665" s="13">
        <f>IFERROR($H665/$I665,"")</f>
        <v/>
      </c>
      <c r="L665" s="13" t="n">
        <v>100000</v>
      </c>
      <c r="M665" t="inlineStr">
        <is>
          <t>NY, IL, NH</t>
        </is>
      </c>
      <c r="N665" t="inlineStr">
        <is>
          <t>No</t>
        </is>
      </c>
      <c r="O665" t="inlineStr">
        <is>
          <t>Not stated</t>
        </is>
      </c>
      <c r="Q665" s="9" t="inlineStr">
        <is>
          <t>https://grantcue.com/foundations/merrill-family-charitable-foundation-inc-223494040</t>
        </is>
      </c>
    </row>
    <row r="666">
      <c r="A666">
        <f>IF($E666=$E665,$A665+1,1)</f>
        <v/>
      </c>
      <c r="B666" t="inlineStr">
        <is>
          <t>GERMESHAUSEN FOUNDATION INC</t>
        </is>
      </c>
      <c r="C666" t="inlineStr">
        <is>
          <t>04-3485516</t>
        </is>
      </c>
      <c r="D666" t="inlineStr">
        <is>
          <t>Massachusetts</t>
        </is>
      </c>
      <c r="E666" t="inlineStr">
        <is>
          <t>MA</t>
        </is>
      </c>
      <c r="F666" t="n">
        <v>2024</v>
      </c>
      <c r="G666" t="n">
        <v>1</v>
      </c>
      <c r="H666" s="13" t="n">
        <v>1555430</v>
      </c>
      <c r="I666" s="12" t="n">
        <v>32</v>
      </c>
      <c r="J666" s="13" t="n">
        <v>15500</v>
      </c>
      <c r="K666" s="13">
        <f>IFERROR($H666/$I666,"")</f>
        <v/>
      </c>
      <c r="L666" s="13" t="n">
        <v>185000</v>
      </c>
      <c r="M666" t="inlineStr">
        <is>
          <t>PA, WA, CT</t>
        </is>
      </c>
      <c r="N666" t="inlineStr">
        <is>
          <t>Yes</t>
        </is>
      </c>
      <c r="O666" t="inlineStr">
        <is>
          <t>Yes</t>
        </is>
      </c>
      <c r="P666" s="9" t="inlineStr">
        <is>
          <t>https://www.germeshausen.org/</t>
        </is>
      </c>
      <c r="Q666" s="9" t="inlineStr">
        <is>
          <t>https://grantcue.com/foundations/germeshausen-foundation-inc-043485516</t>
        </is>
      </c>
    </row>
    <row r="667">
      <c r="A667">
        <f>IF($E667=$E666,$A666+1,1)</f>
        <v/>
      </c>
      <c r="B667" t="inlineStr">
        <is>
          <t>Pannell Family Foundation</t>
        </is>
      </c>
      <c r="C667" t="inlineStr">
        <is>
          <t>45-6671361</t>
        </is>
      </c>
      <c r="D667" t="inlineStr">
        <is>
          <t>Massachusetts</t>
        </is>
      </c>
      <c r="E667" t="inlineStr">
        <is>
          <t>MA</t>
        </is>
      </c>
      <c r="F667" t="n">
        <v>2025</v>
      </c>
      <c r="G667" t="n">
        <v>2</v>
      </c>
      <c r="H667" s="13" t="n">
        <v>1555250</v>
      </c>
      <c r="I667" s="12" t="n">
        <v>40</v>
      </c>
      <c r="J667" s="13" t="n">
        <v>25000</v>
      </c>
      <c r="K667" s="13">
        <f>IFERROR($H667/$I667,"")</f>
        <v/>
      </c>
      <c r="L667" s="13" t="n">
        <v>300000</v>
      </c>
      <c r="M667" t="inlineStr">
        <is>
          <t>RI, CA, MI</t>
        </is>
      </c>
      <c r="N667" t="inlineStr">
        <is>
          <t>No</t>
        </is>
      </c>
      <c r="O667" t="inlineStr">
        <is>
          <t>Not stated</t>
        </is>
      </c>
      <c r="Q667" s="9" t="inlineStr">
        <is>
          <t>https://grantcue.com/foundations/pannell-family-foundation-456671361</t>
        </is>
      </c>
    </row>
    <row r="668">
      <c r="A668">
        <f>IF($E668=$E667,$A667+1,1)</f>
        <v/>
      </c>
      <c r="B668" t="inlineStr">
        <is>
          <t>Ray of Hope Foundation</t>
        </is>
      </c>
      <c r="C668" t="inlineStr">
        <is>
          <t>05-6149197</t>
        </is>
      </c>
      <c r="D668" t="inlineStr">
        <is>
          <t>Massachusetts</t>
        </is>
      </c>
      <c r="E668" t="inlineStr">
        <is>
          <t>MA</t>
        </is>
      </c>
      <c r="F668" t="n">
        <v>2025</v>
      </c>
      <c r="G668" t="n">
        <v>2</v>
      </c>
      <c r="H668" s="13" t="n">
        <v>1550000</v>
      </c>
      <c r="I668" s="12" t="n">
        <v>8</v>
      </c>
      <c r="J668" s="13" t="n">
        <v>50000</v>
      </c>
      <c r="K668" s="13">
        <f>IFERROR($H668/$I668,"")</f>
        <v/>
      </c>
      <c r="L668" s="13" t="n">
        <v>1000000</v>
      </c>
      <c r="M668" t="inlineStr">
        <is>
          <t>FL, ME, NY</t>
        </is>
      </c>
      <c r="N668" t="inlineStr">
        <is>
          <t>No</t>
        </is>
      </c>
      <c r="O668" t="inlineStr">
        <is>
          <t>Not stated</t>
        </is>
      </c>
      <c r="Q668" s="9" t="inlineStr">
        <is>
          <t>https://grantcue.com/foundations/ray-of-hope-foundation-056149197</t>
        </is>
      </c>
    </row>
    <row r="669">
      <c r="A669">
        <f>IF($E669=$E668,$A668+1,1)</f>
        <v/>
      </c>
      <c r="B669" t="inlineStr">
        <is>
          <t>EMERALD FOUNDATION INC</t>
        </is>
      </c>
      <c r="C669" t="inlineStr">
        <is>
          <t>13-3912580</t>
        </is>
      </c>
      <c r="D669" t="inlineStr">
        <is>
          <t>Massachusetts</t>
        </is>
      </c>
      <c r="E669" t="inlineStr">
        <is>
          <t>MA</t>
        </is>
      </c>
      <c r="F669" t="n">
        <v>2024</v>
      </c>
      <c r="G669" t="n">
        <v>1</v>
      </c>
      <c r="H669" s="13" t="n">
        <v>1547500</v>
      </c>
      <c r="I669" s="12" t="n">
        <v>31</v>
      </c>
      <c r="J669" s="13" t="n">
        <v>50000</v>
      </c>
      <c r="K669" s="13">
        <f>IFERROR($H669/$I669,"")</f>
        <v/>
      </c>
      <c r="L669" s="13" t="n">
        <v>87500</v>
      </c>
      <c r="M669" t="inlineStr">
        <is>
          <t>MD, NY, CA</t>
        </is>
      </c>
      <c r="N669" t="inlineStr">
        <is>
          <t>No</t>
        </is>
      </c>
      <c r="O669" t="inlineStr">
        <is>
          <t>Not stated</t>
        </is>
      </c>
      <c r="Q669" s="9" t="inlineStr">
        <is>
          <t>https://grantcue.com/foundations/emerald-foundation-inc-co-solomon-blum-heymann-133912580</t>
        </is>
      </c>
    </row>
    <row r="670">
      <c r="A670">
        <f>IF($E670=$E669,$A669+1,1)</f>
        <v/>
      </c>
      <c r="B670" t="inlineStr">
        <is>
          <t>MATTINA R PROCTOR FOUNDATION</t>
        </is>
      </c>
      <c r="C670" t="inlineStr">
        <is>
          <t>11-1067014</t>
        </is>
      </c>
      <c r="D670" t="inlineStr">
        <is>
          <t>Massachusetts</t>
        </is>
      </c>
      <c r="E670" t="inlineStr">
        <is>
          <t>MA</t>
        </is>
      </c>
      <c r="F670" t="n">
        <v>2025</v>
      </c>
      <c r="G670" t="n">
        <v>2</v>
      </c>
      <c r="H670" s="13" t="n">
        <v>1542000</v>
      </c>
      <c r="I670" s="12" t="n">
        <v>123</v>
      </c>
      <c r="J670" s="13" t="n">
        <v>8000</v>
      </c>
      <c r="K670" s="13">
        <f>IFERROR($H670/$I670,"")</f>
        <v/>
      </c>
      <c r="L670" s="13" t="n">
        <v>50000</v>
      </c>
      <c r="M670" t="inlineStr">
        <is>
          <t>ME, NY, CA</t>
        </is>
      </c>
      <c r="N670" t="inlineStr">
        <is>
          <t>Yes</t>
        </is>
      </c>
      <c r="O670" t="inlineStr">
        <is>
          <t>Not stated</t>
        </is>
      </c>
      <c r="P670" s="9" t="inlineStr">
        <is>
          <t>https://www.mrpf.org/</t>
        </is>
      </c>
      <c r="Q670" s="9" t="inlineStr">
        <is>
          <t>https://grantcue.com/foundations/mattina-r-proctor-foundation-111067014</t>
        </is>
      </c>
    </row>
    <row r="671">
      <c r="A671">
        <f>IF($E671=$E670,$A670+1,1)</f>
        <v/>
      </c>
      <c r="B671" t="inlineStr">
        <is>
          <t>SENSATA TECHNOLOGIES FOUNDATION INC</t>
        </is>
      </c>
      <c r="C671" t="inlineStr">
        <is>
          <t>82-1413724</t>
        </is>
      </c>
      <c r="D671" t="inlineStr">
        <is>
          <t>Massachusetts</t>
        </is>
      </c>
      <c r="E671" t="inlineStr">
        <is>
          <t>MA</t>
        </is>
      </c>
      <c r="F671" t="n">
        <v>2025</v>
      </c>
      <c r="G671" t="n">
        <v>2</v>
      </c>
      <c r="H671" s="13" t="n">
        <v>1526633</v>
      </c>
      <c r="I671" s="12" t="n">
        <v>169</v>
      </c>
      <c r="J671" s="13" t="n">
        <v>9000</v>
      </c>
      <c r="K671" s="13">
        <f>IFERROR($H671/$I671,"")</f>
        <v/>
      </c>
      <c r="L671" s="13" t="n">
        <v>25000</v>
      </c>
      <c r="M671" t="inlineStr">
        <is>
          <t>RI, CA, MN</t>
        </is>
      </c>
      <c r="N671" t="inlineStr">
        <is>
          <t>Yes</t>
        </is>
      </c>
      <c r="O671" t="inlineStr">
        <is>
          <t>Yes</t>
        </is>
      </c>
      <c r="Q671" s="9" t="inlineStr">
        <is>
          <t>https://grantcue.com/foundations/sensata-technologies-foundation-inc-821413724</t>
        </is>
      </c>
    </row>
    <row r="672">
      <c r="A672">
        <f>IF($E672=$E671,$A671+1,1)</f>
        <v/>
      </c>
      <c r="B672" t="inlineStr">
        <is>
          <t>QUONOCHONTAUG FOUNDATION</t>
        </is>
      </c>
      <c r="C672" t="inlineStr">
        <is>
          <t>27-4129667</t>
        </is>
      </c>
      <c r="D672" t="inlineStr">
        <is>
          <t>Massachusetts</t>
        </is>
      </c>
      <c r="E672" t="inlineStr">
        <is>
          <t>MA</t>
        </is>
      </c>
      <c r="F672" t="n">
        <v>2024</v>
      </c>
      <c r="G672" t="n">
        <v>1</v>
      </c>
      <c r="H672" s="13" t="n">
        <v>1517650</v>
      </c>
      <c r="I672" s="12" t="n">
        <v>38</v>
      </c>
      <c r="J672" s="13" t="n">
        <v>15000</v>
      </c>
      <c r="K672" s="13">
        <f>IFERROR($H672/$I672,"")</f>
        <v/>
      </c>
      <c r="L672" s="13" t="n">
        <v>500000</v>
      </c>
      <c r="M672" t="inlineStr">
        <is>
          <t>RI, PA, FL</t>
        </is>
      </c>
      <c r="N672" t="inlineStr">
        <is>
          <t>No</t>
        </is>
      </c>
      <c r="O672" t="inlineStr">
        <is>
          <t>Not stated</t>
        </is>
      </c>
      <c r="Q672" s="9" t="inlineStr">
        <is>
          <t>https://grantcue.com/foundations/quonochontaug-foundation-274129667</t>
        </is>
      </c>
    </row>
    <row r="673">
      <c r="A673">
        <f>IF($E673=$E672,$A672+1,1)</f>
        <v/>
      </c>
      <c r="B673" t="inlineStr">
        <is>
          <t>THE AUSOLUS TRUST</t>
        </is>
      </c>
      <c r="C673" t="inlineStr">
        <is>
          <t>04-3368079</t>
        </is>
      </c>
      <c r="D673" t="inlineStr">
        <is>
          <t>Massachusetts</t>
        </is>
      </c>
      <c r="E673" t="inlineStr">
        <is>
          <t>MA</t>
        </is>
      </c>
      <c r="F673" t="n">
        <v>2024</v>
      </c>
      <c r="G673" t="n">
        <v>1</v>
      </c>
      <c r="H673" s="13" t="n">
        <v>1515000</v>
      </c>
      <c r="I673" s="12" t="n">
        <v>68</v>
      </c>
      <c r="J673" s="13" t="n">
        <v>10000</v>
      </c>
      <c r="K673" s="13">
        <f>IFERROR($H673/$I673,"")</f>
        <v/>
      </c>
      <c r="L673" s="13" t="n">
        <v>100000</v>
      </c>
      <c r="M673" t="inlineStr">
        <is>
          <t>PA, ME, NY</t>
        </is>
      </c>
      <c r="N673" t="inlineStr">
        <is>
          <t>Yes</t>
        </is>
      </c>
      <c r="O673" t="inlineStr">
        <is>
          <t>Yes</t>
        </is>
      </c>
      <c r="Q673" s="9" t="inlineStr">
        <is>
          <t>https://grantcue.com/foundations/the-ausolus-trust-c-o-boston-family-office-george-p-beal-043368079</t>
        </is>
      </c>
    </row>
    <row r="674">
      <c r="A674">
        <f>IF($E674=$E673,$A673+1,1)</f>
        <v/>
      </c>
      <c r="B674" t="inlineStr">
        <is>
          <t>Timken Matthews Family Foundation</t>
        </is>
      </c>
      <c r="C674" t="inlineStr">
        <is>
          <t>34-1526564</t>
        </is>
      </c>
      <c r="D674" t="inlineStr">
        <is>
          <t>Massachusetts</t>
        </is>
      </c>
      <c r="E674" t="inlineStr">
        <is>
          <t>MA</t>
        </is>
      </c>
      <c r="F674" t="n">
        <v>2024</v>
      </c>
      <c r="G674" t="n">
        <v>2</v>
      </c>
      <c r="H674" s="13" t="n">
        <v>1515000</v>
      </c>
      <c r="I674" s="12" t="n">
        <v>34</v>
      </c>
      <c r="J674" s="13" t="n">
        <v>45000</v>
      </c>
      <c r="K674" s="13">
        <f>IFERROR($H674/$I674,"")</f>
        <v/>
      </c>
      <c r="L674" s="13" t="n">
        <v>100000</v>
      </c>
      <c r="M674" t="inlineStr">
        <is>
          <t>RI, DC, AL</t>
        </is>
      </c>
      <c r="N674" t="inlineStr">
        <is>
          <t>Yes</t>
        </is>
      </c>
      <c r="O674" t="inlineStr">
        <is>
          <t>Yes</t>
        </is>
      </c>
      <c r="Q674" s="9" t="inlineStr">
        <is>
          <t>https://grantcue.com/foundations/timken-matthews-family-foundation-341526564</t>
        </is>
      </c>
    </row>
    <row r="675">
      <c r="A675">
        <f>IF($E675=$E674,$A674+1,1)</f>
        <v/>
      </c>
      <c r="B675" t="inlineStr">
        <is>
          <t>DE LA COUR FAMILY FOUNDATION</t>
        </is>
      </c>
      <c r="C675" t="inlineStr">
        <is>
          <t>23-3025610</t>
        </is>
      </c>
      <c r="D675" t="inlineStr">
        <is>
          <t>Massachusetts</t>
        </is>
      </c>
      <c r="E675" t="inlineStr">
        <is>
          <t>MA</t>
        </is>
      </c>
      <c r="F675" t="n">
        <v>2025</v>
      </c>
      <c r="G675" t="n">
        <v>2</v>
      </c>
      <c r="H675" s="13" t="n">
        <v>1512500</v>
      </c>
      <c r="I675" s="12" t="n">
        <v>292</v>
      </c>
      <c r="J675" s="13" t="n">
        <v>2000</v>
      </c>
      <c r="K675" s="13">
        <f>IFERROR($H675/$I675,"")</f>
        <v/>
      </c>
      <c r="L675" s="13" t="n">
        <v>55000</v>
      </c>
      <c r="M675" t="inlineStr">
        <is>
          <t>NY, DC, ME</t>
        </is>
      </c>
      <c r="N675" t="inlineStr">
        <is>
          <t>No</t>
        </is>
      </c>
      <c r="O675" t="inlineStr">
        <is>
          <t>Not stated</t>
        </is>
      </c>
      <c r="Q675" s="9" t="inlineStr">
        <is>
          <t>https://grantcue.com/foundations/de-la-cour-family-foundation-233025610</t>
        </is>
      </c>
    </row>
    <row r="676">
      <c r="A676">
        <f>IF($E676=$E675,$A675+1,1)</f>
        <v/>
      </c>
      <c r="B676" t="inlineStr">
        <is>
          <t>CANDACE L AND BARRY R SLOANE CHARITABLE FOUNDATION</t>
        </is>
      </c>
      <c r="C676" t="inlineStr">
        <is>
          <t>87-3695996</t>
        </is>
      </c>
      <c r="D676" t="inlineStr">
        <is>
          <t>Massachusetts</t>
        </is>
      </c>
      <c r="E676" t="inlineStr">
        <is>
          <t>MA</t>
        </is>
      </c>
      <c r="F676" t="n">
        <v>2025</v>
      </c>
      <c r="G676" t="n">
        <v>2</v>
      </c>
      <c r="H676" s="13" t="n">
        <v>1511172</v>
      </c>
      <c r="I676" s="12" t="n">
        <v>50</v>
      </c>
      <c r="J676" s="13" t="n">
        <v>10000</v>
      </c>
      <c r="K676" s="13">
        <f>IFERROR($H676/$I676,"")</f>
        <v/>
      </c>
      <c r="L676" s="13" t="n">
        <v>315000</v>
      </c>
      <c r="M676" t="inlineStr">
        <is>
          <t>NY, RI, DC</t>
        </is>
      </c>
      <c r="N676" t="inlineStr">
        <is>
          <t>No</t>
        </is>
      </c>
      <c r="O676" t="inlineStr">
        <is>
          <t>Not stated</t>
        </is>
      </c>
      <c r="Q676" s="9" t="inlineStr">
        <is>
          <t>https://grantcue.com/foundations/candace-l-and-barry-r-sloane-charitable-foundation-873695996</t>
        </is>
      </c>
    </row>
    <row r="677">
      <c r="A677">
        <f>IF($E677=$E676,$A676+1,1)</f>
        <v/>
      </c>
      <c r="B677" t="inlineStr">
        <is>
          <t>KOPPELMAN FAMILY FOUNDATION</t>
        </is>
      </c>
      <c r="C677" t="inlineStr">
        <is>
          <t>23-2903238</t>
        </is>
      </c>
      <c r="D677" t="inlineStr">
        <is>
          <t>Massachusetts</t>
        </is>
      </c>
      <c r="E677" t="inlineStr">
        <is>
          <t>MA</t>
        </is>
      </c>
      <c r="F677" t="n">
        <v>2025</v>
      </c>
      <c r="G677" t="n">
        <v>2</v>
      </c>
      <c r="H677" s="13" t="n">
        <v>1501000</v>
      </c>
      <c r="I677" s="12" t="n">
        <v>49</v>
      </c>
      <c r="J677" s="13" t="n">
        <v>25000</v>
      </c>
      <c r="K677" s="13">
        <f>IFERROR($H677/$I677,"")</f>
        <v/>
      </c>
      <c r="L677" s="13" t="n">
        <v>150000</v>
      </c>
      <c r="M677" t="inlineStr">
        <is>
          <t>RI, FL, NY</t>
        </is>
      </c>
      <c r="N677" t="inlineStr">
        <is>
          <t>No</t>
        </is>
      </c>
      <c r="O677" t="inlineStr">
        <is>
          <t>Not stated</t>
        </is>
      </c>
      <c r="Q677" s="9" t="inlineStr">
        <is>
          <t>https://grantcue.com/foundations/koppelman-family-foundation-c-o-robert-friedman-cozen-and-o-connor-232903238</t>
        </is>
      </c>
    </row>
    <row r="678">
      <c r="A678">
        <f>IF($E678=$E677,$A677+1,1)</f>
        <v/>
      </c>
      <c r="B678" t="inlineStr">
        <is>
          <t>THE ROBERT M SINSKEY FOUNDATION</t>
        </is>
      </c>
      <c r="C678" t="inlineStr">
        <is>
          <t>95-4628223</t>
        </is>
      </c>
      <c r="D678" t="inlineStr">
        <is>
          <t>Massachusetts</t>
        </is>
      </c>
      <c r="E678" t="inlineStr">
        <is>
          <t>MA</t>
        </is>
      </c>
      <c r="F678" t="n">
        <v>2024</v>
      </c>
      <c r="G678" t="n">
        <v>1</v>
      </c>
      <c r="H678" s="13" t="n">
        <v>1497905</v>
      </c>
      <c r="I678" s="12" t="n">
        <v>10</v>
      </c>
      <c r="J678" s="13" t="n">
        <v>150000</v>
      </c>
      <c r="K678" s="13">
        <f>IFERROR($H678/$I678,"")</f>
        <v/>
      </c>
      <c r="L678" s="13" t="n">
        <v>350000</v>
      </c>
      <c r="M678" t="inlineStr">
        <is>
          <t>MD, CA, NY</t>
        </is>
      </c>
      <c r="N678" t="inlineStr">
        <is>
          <t>Yes</t>
        </is>
      </c>
      <c r="O678" t="inlineStr">
        <is>
          <t>Yes</t>
        </is>
      </c>
      <c r="Q678" s="9" t="inlineStr">
        <is>
          <t>https://grantcue.com/foundations/the-robert-m-sinskey-foundation-954628223</t>
        </is>
      </c>
    </row>
    <row r="679">
      <c r="A679">
        <f>IF($E679=$E678,$A678+1,1)</f>
        <v/>
      </c>
      <c r="B679" t="inlineStr">
        <is>
          <t>LINCOLN &amp; THERESE FILENE FOUNDATION INC #0706176</t>
        </is>
      </c>
      <c r="C679" t="inlineStr">
        <is>
          <t>23-7423946</t>
        </is>
      </c>
      <c r="D679" t="inlineStr">
        <is>
          <t>Massachusetts</t>
        </is>
      </c>
      <c r="E679" t="inlineStr">
        <is>
          <t>MA</t>
        </is>
      </c>
      <c r="F679" t="n">
        <v>2024</v>
      </c>
      <c r="G679" t="n">
        <v>1</v>
      </c>
      <c r="H679" s="13" t="n">
        <v>1495570</v>
      </c>
      <c r="I679" s="12" t="n">
        <v>47</v>
      </c>
      <c r="J679" s="13" t="n">
        <v>15000</v>
      </c>
      <c r="K679" s="13">
        <f>IFERROR($H679/$I679,"")</f>
        <v/>
      </c>
      <c r="L679" s="13" t="n">
        <v>550000</v>
      </c>
      <c r="M679" t="inlineStr">
        <is>
          <t>VA, NY, CT</t>
        </is>
      </c>
      <c r="N679" t="inlineStr">
        <is>
          <t>Yes</t>
        </is>
      </c>
      <c r="O679" t="inlineStr">
        <is>
          <t>Yes</t>
        </is>
      </c>
      <c r="Q679" s="9" t="inlineStr">
        <is>
          <t>https://grantcue.com/foundations/lincoln-and-therese-filene-foundation-inc-0706176-237423946</t>
        </is>
      </c>
    </row>
    <row r="680">
      <c r="A680">
        <f>IF($E680=$E679,$A679+1,1)</f>
        <v/>
      </c>
      <c r="B680" t="inlineStr">
        <is>
          <t>GRAYSON FAMILY FOUNDATION</t>
        </is>
      </c>
      <c r="C680" t="inlineStr">
        <is>
          <t>52-2007478</t>
        </is>
      </c>
      <c r="D680" t="inlineStr">
        <is>
          <t>Massachusetts</t>
        </is>
      </c>
      <c r="E680" t="inlineStr">
        <is>
          <t>MA</t>
        </is>
      </c>
      <c r="F680" t="n">
        <v>2024</v>
      </c>
      <c r="G680" t="n">
        <v>1</v>
      </c>
      <c r="H680" s="13" t="n">
        <v>1489250</v>
      </c>
      <c r="I680" s="12" t="n">
        <v>93</v>
      </c>
      <c r="J680" s="13" t="n">
        <v>5000</v>
      </c>
      <c r="K680" s="13">
        <f>IFERROR($H680/$I680,"")</f>
        <v/>
      </c>
      <c r="L680" s="13" t="n">
        <v>700000</v>
      </c>
      <c r="M680" t="inlineStr">
        <is>
          <t>NY, VT, AL</t>
        </is>
      </c>
      <c r="N680" t="inlineStr">
        <is>
          <t>No</t>
        </is>
      </c>
      <c r="O680" t="inlineStr">
        <is>
          <t>Not stated</t>
        </is>
      </c>
      <c r="Q680" s="9" t="inlineStr">
        <is>
          <t>https://grantcue.com/foundations/grayson-family-foundation-522007478</t>
        </is>
      </c>
    </row>
    <row r="681">
      <c r="A681">
        <f>IF($E681=$E680,$A680+1,1)</f>
        <v/>
      </c>
      <c r="B681" t="inlineStr">
        <is>
          <t>THE SIDNEY AND DEANNA WOLK FAMILY FOUNDATION</t>
        </is>
      </c>
      <c r="C681" t="inlineStr">
        <is>
          <t>47-4203929</t>
        </is>
      </c>
      <c r="D681" t="inlineStr">
        <is>
          <t>Massachusetts</t>
        </is>
      </c>
      <c r="E681" t="inlineStr">
        <is>
          <t>MA</t>
        </is>
      </c>
      <c r="F681" t="n">
        <v>2024</v>
      </c>
      <c r="G681" t="n">
        <v>1</v>
      </c>
      <c r="H681" s="13" t="n">
        <v>1476135</v>
      </c>
      <c r="I681" s="12" t="n">
        <v>14</v>
      </c>
      <c r="J681" s="13" t="n">
        <v>25000</v>
      </c>
      <c r="K681" s="13">
        <f>IFERROR($H681/$I681,"")</f>
        <v/>
      </c>
      <c r="L681" s="13" t="n">
        <v>1000000</v>
      </c>
      <c r="M681" t="inlineStr">
        <is>
          <t>FL, MD, VA</t>
        </is>
      </c>
      <c r="N681" t="inlineStr">
        <is>
          <t>No</t>
        </is>
      </c>
      <c r="O681" t="inlineStr">
        <is>
          <t>Not stated</t>
        </is>
      </c>
      <c r="Q681" s="9" t="inlineStr">
        <is>
          <t>https://grantcue.com/foundations/the-sidney-and-deanna-wolk-family-foundation-474203929</t>
        </is>
      </c>
    </row>
    <row r="682">
      <c r="A682">
        <f>IF($E682=$E681,$A681+1,1)</f>
        <v/>
      </c>
      <c r="B682" t="inlineStr">
        <is>
          <t>FARMOR FOUNDATION</t>
        </is>
      </c>
      <c r="C682" t="inlineStr">
        <is>
          <t>51-0355032</t>
        </is>
      </c>
      <c r="D682" t="inlineStr">
        <is>
          <t>Massachusetts</t>
        </is>
      </c>
      <c r="E682" t="inlineStr">
        <is>
          <t>MA</t>
        </is>
      </c>
      <c r="F682" t="n">
        <v>2025</v>
      </c>
      <c r="G682" t="n">
        <v>2</v>
      </c>
      <c r="H682" s="13" t="n">
        <v>1474328</v>
      </c>
      <c r="I682" s="12" t="n">
        <v>35</v>
      </c>
      <c r="J682" s="13" t="n">
        <v>25445</v>
      </c>
      <c r="K682" s="13">
        <f>IFERROR($H682/$I682,"")</f>
        <v/>
      </c>
      <c r="L682" s="13" t="n">
        <v>150218</v>
      </c>
      <c r="M682" t="inlineStr">
        <is>
          <t>WY, CO, VT</t>
        </is>
      </c>
      <c r="N682" t="inlineStr">
        <is>
          <t>No</t>
        </is>
      </c>
      <c r="O682" t="inlineStr">
        <is>
          <t>Not stated</t>
        </is>
      </c>
      <c r="Q682" s="9" t="inlineStr">
        <is>
          <t>https://grantcue.com/foundations/farmor-foundation-c-o-eleutherian-trust-company-510355032</t>
        </is>
      </c>
    </row>
    <row r="683">
      <c r="A683">
        <f>IF($E683=$E682,$A682+1,1)</f>
        <v/>
      </c>
      <c r="B683" t="inlineStr">
        <is>
          <t>THE CHARLES IRWIN TRAVELLI FUND</t>
        </is>
      </c>
      <c r="C683" t="inlineStr">
        <is>
          <t>04-2260155</t>
        </is>
      </c>
      <c r="D683" t="inlineStr">
        <is>
          <t>Massachusetts</t>
        </is>
      </c>
      <c r="E683" t="inlineStr">
        <is>
          <t>MA</t>
        </is>
      </c>
      <c r="F683" t="n">
        <v>2023</v>
      </c>
      <c r="G683" t="n">
        <v>1</v>
      </c>
      <c r="H683" s="13" t="n">
        <v>1471200</v>
      </c>
      <c r="I683" s="12" t="n">
        <v>13</v>
      </c>
      <c r="J683" s="13" t="n">
        <v>120800</v>
      </c>
      <c r="K683" s="13">
        <f>IFERROR($H683/$I683,"")</f>
        <v/>
      </c>
      <c r="L683" s="13" t="n">
        <v>141000</v>
      </c>
      <c r="M683" t="inlineStr">
        <is>
          <t>ME, NH, VT</t>
        </is>
      </c>
      <c r="N683" t="inlineStr">
        <is>
          <t>No</t>
        </is>
      </c>
      <c r="O683" t="inlineStr">
        <is>
          <t>Yes</t>
        </is>
      </c>
      <c r="Q683" s="9" t="inlineStr">
        <is>
          <t>https://grantcue.com/foundations/the-charles-irwin-travelli-fund-c-o-tyler-and-reynolds-042260155</t>
        </is>
      </c>
    </row>
    <row r="684">
      <c r="A684">
        <f>IF($E684=$E683,$A683+1,1)</f>
        <v/>
      </c>
      <c r="B684" t="inlineStr">
        <is>
          <t>DOLORES ZOHRAB LIEBMANN FUND XXXXX6001</t>
        </is>
      </c>
      <c r="C684" t="inlineStr">
        <is>
          <t>13-3682433</t>
        </is>
      </c>
      <c r="D684" t="inlineStr">
        <is>
          <t>Massachusetts</t>
        </is>
      </c>
      <c r="E684" t="inlineStr">
        <is>
          <t>MA</t>
        </is>
      </c>
      <c r="F684" t="n">
        <v>2025</v>
      </c>
      <c r="G684" t="n">
        <v>2</v>
      </c>
      <c r="H684" s="13" t="n">
        <v>1470822</v>
      </c>
      <c r="I684" s="12" t="n">
        <v>39</v>
      </c>
      <c r="J684" s="13" t="n">
        <v>37720</v>
      </c>
      <c r="K684" s="13">
        <f>IFERROR($H684/$I684,"")</f>
        <v/>
      </c>
      <c r="L684" s="13" t="n">
        <v>95100</v>
      </c>
      <c r="M684" t="inlineStr">
        <is>
          <t>IN, MN, NY</t>
        </is>
      </c>
      <c r="N684" t="inlineStr">
        <is>
          <t>Yes</t>
        </is>
      </c>
      <c r="O684" t="inlineStr">
        <is>
          <t>Not stated</t>
        </is>
      </c>
      <c r="Q684" s="9" t="inlineStr">
        <is>
          <t>https://grantcue.com/foundations/dolores-zohrab-liebmann-fund-xxxxx6001-133682433</t>
        </is>
      </c>
    </row>
    <row r="685">
      <c r="A685">
        <f>IF($E685=$E684,$A684+1,1)</f>
        <v/>
      </c>
      <c r="B685" t="inlineStr">
        <is>
          <t>JACK TARVER FDN IRRV TR</t>
        </is>
      </c>
      <c r="C685" t="inlineStr">
        <is>
          <t>45-3629804</t>
        </is>
      </c>
      <c r="D685" t="inlineStr">
        <is>
          <t>Massachusetts</t>
        </is>
      </c>
      <c r="E685" t="inlineStr">
        <is>
          <t>MA</t>
        </is>
      </c>
      <c r="F685" t="n">
        <v>2025</v>
      </c>
      <c r="G685" t="n">
        <v>2</v>
      </c>
      <c r="H685" s="13" t="n">
        <v>1469500</v>
      </c>
      <c r="I685" s="12" t="n">
        <v>102</v>
      </c>
      <c r="J685" s="13" t="n">
        <v>10000</v>
      </c>
      <c r="K685" s="13">
        <f>IFERROR($H685/$I685,"")</f>
        <v/>
      </c>
      <c r="L685" s="13" t="n">
        <v>125000</v>
      </c>
      <c r="M685" t="inlineStr">
        <is>
          <t>NC, GA, CO</t>
        </is>
      </c>
      <c r="N685" t="inlineStr">
        <is>
          <t>No</t>
        </is>
      </c>
      <c r="O685" t="inlineStr">
        <is>
          <t>Not stated</t>
        </is>
      </c>
      <c r="Q685" s="9" t="inlineStr">
        <is>
          <t>https://grantcue.com/foundations/jack-tarver-fdn-irrv-tr-453629804</t>
        </is>
      </c>
    </row>
    <row r="686">
      <c r="A686">
        <f>IF($E686=$E685,$A685+1,1)</f>
        <v/>
      </c>
      <c r="B686" t="inlineStr">
        <is>
          <t>O'Neill Family Charitable Foundation</t>
        </is>
      </c>
      <c r="C686" t="inlineStr">
        <is>
          <t>22-3851081</t>
        </is>
      </c>
      <c r="D686" t="inlineStr">
        <is>
          <t>Massachusetts</t>
        </is>
      </c>
      <c r="E686" t="inlineStr">
        <is>
          <t>MA</t>
        </is>
      </c>
      <c r="F686" t="n">
        <v>2024</v>
      </c>
      <c r="G686" t="n">
        <v>1</v>
      </c>
      <c r="H686" s="13" t="n">
        <v>1455000</v>
      </c>
      <c r="I686" s="12" t="n">
        <v>11</v>
      </c>
      <c r="J686" s="13" t="n">
        <v>15000</v>
      </c>
      <c r="K686" s="13">
        <f>IFERROR($H686/$I686,"")</f>
        <v/>
      </c>
      <c r="L686" s="13" t="n">
        <v>1315000</v>
      </c>
      <c r="M686" t="inlineStr">
        <is>
          <t>FL, OH, NJ</t>
        </is>
      </c>
      <c r="N686" t="inlineStr">
        <is>
          <t>No</t>
        </is>
      </c>
      <c r="O686" t="inlineStr">
        <is>
          <t>Not stated</t>
        </is>
      </c>
      <c r="Q686" s="9" t="inlineStr">
        <is>
          <t>https://grantcue.com/foundations/o-neill-family-charitable-foundation-223851081</t>
        </is>
      </c>
    </row>
    <row r="687">
      <c r="A687">
        <f>IF($E687=$E686,$A686+1,1)</f>
        <v/>
      </c>
      <c r="B687" t="inlineStr">
        <is>
          <t>CATHY AND GEORGE SAKELLARIS FAMILY FOUNDATION</t>
        </is>
      </c>
      <c r="C687" t="inlineStr">
        <is>
          <t>85-4194151</t>
        </is>
      </c>
      <c r="D687" t="inlineStr">
        <is>
          <t>Massachusetts</t>
        </is>
      </c>
      <c r="E687" t="inlineStr">
        <is>
          <t>MA</t>
        </is>
      </c>
      <c r="F687" t="n">
        <v>2025</v>
      </c>
      <c r="G687" t="n">
        <v>2</v>
      </c>
      <c r="H687" s="13" t="n">
        <v>1451000</v>
      </c>
      <c r="I687" s="12" t="n">
        <v>45</v>
      </c>
      <c r="J687" s="13" t="n">
        <v>25000</v>
      </c>
      <c r="K687" s="13">
        <f>IFERROR($H687/$I687,"")</f>
        <v/>
      </c>
      <c r="L687" s="13" t="n">
        <v>100000</v>
      </c>
      <c r="M687" t="inlineStr">
        <is>
          <t>CA, DC, IL</t>
        </is>
      </c>
      <c r="N687" t="inlineStr">
        <is>
          <t>No</t>
        </is>
      </c>
      <c r="O687" t="inlineStr">
        <is>
          <t>Not stated</t>
        </is>
      </c>
      <c r="Q687" s="9" t="inlineStr">
        <is>
          <t>https://grantcue.com/foundations/cathy-and-george-sakellaris-family-foundation-854194151</t>
        </is>
      </c>
    </row>
    <row r="688">
      <c r="A688">
        <f>IF($E688=$E687,$A687+1,1)</f>
        <v/>
      </c>
      <c r="B688" t="inlineStr">
        <is>
          <t>DONOVAN FAMILY FOUNDATION</t>
        </is>
      </c>
      <c r="C688" t="inlineStr">
        <is>
          <t>04-3584922</t>
        </is>
      </c>
      <c r="D688" t="inlineStr">
        <is>
          <t>Massachusetts</t>
        </is>
      </c>
      <c r="E688" t="inlineStr">
        <is>
          <t>MA</t>
        </is>
      </c>
      <c r="F688" t="n">
        <v>2025</v>
      </c>
      <c r="G688" t="n">
        <v>2</v>
      </c>
      <c r="H688" s="13" t="n">
        <v>1445000</v>
      </c>
      <c r="I688" s="12" t="n">
        <v>11</v>
      </c>
      <c r="J688" s="13" t="n">
        <v>25000</v>
      </c>
      <c r="K688" s="13">
        <f>IFERROR($H688/$I688,"")</f>
        <v/>
      </c>
      <c r="L688" s="13" t="n">
        <v>1220000</v>
      </c>
      <c r="N688" t="inlineStr">
        <is>
          <t>No</t>
        </is>
      </c>
      <c r="O688" t="inlineStr">
        <is>
          <t>Not stated</t>
        </is>
      </c>
      <c r="Q688" s="9" t="inlineStr">
        <is>
          <t>https://grantcue.com/foundations/donovan-family-foundation-043584922</t>
        </is>
      </c>
    </row>
    <row r="689">
      <c r="A689">
        <f>IF($E689=$E688,$A688+1,1)</f>
        <v/>
      </c>
      <c r="B689" t="inlineStr">
        <is>
          <t>TRUST UWO HERMAN DANA</t>
        </is>
      </c>
      <c r="C689" t="inlineStr">
        <is>
          <t>04-6209497</t>
        </is>
      </c>
      <c r="D689" t="inlineStr">
        <is>
          <t>Massachusetts</t>
        </is>
      </c>
      <c r="E689" t="inlineStr">
        <is>
          <t>MA</t>
        </is>
      </c>
      <c r="F689" t="n">
        <v>2024</v>
      </c>
      <c r="G689" t="n">
        <v>1</v>
      </c>
      <c r="H689" s="13" t="n">
        <v>1440766</v>
      </c>
      <c r="I689" s="12" t="n">
        <v>24</v>
      </c>
      <c r="J689" s="13" t="n">
        <v>17500</v>
      </c>
      <c r="K689" s="13">
        <f>IFERROR($H689/$I689,"")</f>
        <v/>
      </c>
      <c r="L689" s="13" t="n">
        <v>261883</v>
      </c>
      <c r="M689" t="inlineStr">
        <is>
          <t>NY, DC, CA</t>
        </is>
      </c>
      <c r="N689" t="inlineStr">
        <is>
          <t>Yes</t>
        </is>
      </c>
      <c r="O689" t="inlineStr">
        <is>
          <t>Not stated</t>
        </is>
      </c>
      <c r="P689" s="9" t="inlineStr">
        <is>
          <t>https://www.guidestar.org/</t>
        </is>
      </c>
      <c r="Q689" s="9" t="inlineStr">
        <is>
          <t>https://grantcue.com/foundations/trust-uwo-herman-dana-046209497</t>
        </is>
      </c>
    </row>
    <row r="690">
      <c r="A690">
        <f>IF($E690=$E689,$A689+1,1)</f>
        <v/>
      </c>
      <c r="B690" t="inlineStr">
        <is>
          <t>THE SIDMAN FAMILY FOUNDATION INC</t>
        </is>
      </c>
      <c r="C690" t="inlineStr">
        <is>
          <t>20-3867727</t>
        </is>
      </c>
      <c r="D690" t="inlineStr">
        <is>
          <t>Massachusetts</t>
        </is>
      </c>
      <c r="E690" t="inlineStr">
        <is>
          <t>MA</t>
        </is>
      </c>
      <c r="F690" t="n">
        <v>2024</v>
      </c>
      <c r="G690" t="n">
        <v>1</v>
      </c>
      <c r="H690" s="13" t="n">
        <v>1434080</v>
      </c>
      <c r="I690" s="12" t="n">
        <v>47</v>
      </c>
      <c r="J690" s="13" t="n">
        <v>5400</v>
      </c>
      <c r="K690" s="13">
        <f>IFERROR($H690/$I690,"")</f>
        <v/>
      </c>
      <c r="L690" s="13" t="n">
        <v>347000</v>
      </c>
      <c r="M690" t="inlineStr">
        <is>
          <t>NC, NY, WA</t>
        </is>
      </c>
      <c r="N690" t="inlineStr">
        <is>
          <t>No</t>
        </is>
      </c>
      <c r="O690" t="inlineStr">
        <is>
          <t>Not stated</t>
        </is>
      </c>
      <c r="Q690" s="9" t="inlineStr">
        <is>
          <t>https://grantcue.com/foundations/the-sidman-family-foundation-inc-203867727</t>
        </is>
      </c>
    </row>
    <row r="691">
      <c r="A691">
        <f>IF($E691=$E690,$A690+1,1)</f>
        <v/>
      </c>
      <c r="B691" t="inlineStr">
        <is>
          <t>THOMAS A RODGERS JR FAMILY FOUNDATION</t>
        </is>
      </c>
      <c r="C691" t="inlineStr">
        <is>
          <t>04-3442439</t>
        </is>
      </c>
      <c r="D691" t="inlineStr">
        <is>
          <t>Massachusetts</t>
        </is>
      </c>
      <c r="E691" t="inlineStr">
        <is>
          <t>MA</t>
        </is>
      </c>
      <c r="F691" t="n">
        <v>2024</v>
      </c>
      <c r="G691" t="n">
        <v>1</v>
      </c>
      <c r="H691" s="13" t="n">
        <v>1433815</v>
      </c>
      <c r="I691" s="12" t="n">
        <v>44</v>
      </c>
      <c r="J691" s="13" t="n">
        <v>25000</v>
      </c>
      <c r="K691" s="13">
        <f>IFERROR($H691/$I691,"")</f>
        <v/>
      </c>
      <c r="L691" s="13" t="n">
        <v>100000</v>
      </c>
      <c r="M691" t="inlineStr">
        <is>
          <t>RI, OR, GA</t>
        </is>
      </c>
      <c r="N691" t="inlineStr">
        <is>
          <t>No</t>
        </is>
      </c>
      <c r="O691" t="inlineStr">
        <is>
          <t>Not stated</t>
        </is>
      </c>
      <c r="Q691" s="9" t="inlineStr">
        <is>
          <t>https://grantcue.com/foundations/thomas-a-rodgers-jr-family-foundation-043442439</t>
        </is>
      </c>
    </row>
    <row r="692">
      <c r="A692">
        <f>IF($E692=$E691,$A691+1,1)</f>
        <v/>
      </c>
      <c r="B692" t="inlineStr">
        <is>
          <t>NTT RESEARCH FOUNDATION</t>
        </is>
      </c>
      <c r="C692" t="inlineStr">
        <is>
          <t>87-3826522</t>
        </is>
      </c>
      <c r="D692" t="inlineStr">
        <is>
          <t>Massachusetts</t>
        </is>
      </c>
      <c r="E692" t="inlineStr">
        <is>
          <t>MA</t>
        </is>
      </c>
      <c r="F692" t="n">
        <v>2024</v>
      </c>
      <c r="G692" t="n">
        <v>2</v>
      </c>
      <c r="H692" s="13" t="n">
        <v>1424626</v>
      </c>
      <c r="I692" s="12" t="n">
        <v>18</v>
      </c>
      <c r="J692" s="13" t="n">
        <v>25000</v>
      </c>
      <c r="K692" s="13">
        <f>IFERROR($H692/$I692,"")</f>
        <v/>
      </c>
      <c r="L692" s="13" t="n">
        <v>336925</v>
      </c>
      <c r="M692" t="inlineStr">
        <is>
          <t>MN, CA, GA</t>
        </is>
      </c>
      <c r="N692" t="inlineStr">
        <is>
          <t>No</t>
        </is>
      </c>
      <c r="O692" t="inlineStr">
        <is>
          <t>Yes</t>
        </is>
      </c>
      <c r="Q692" s="9" t="inlineStr">
        <is>
          <t>https://grantcue.com/foundations/ntt-research-foundation-873826522</t>
        </is>
      </c>
    </row>
    <row r="693">
      <c r="A693">
        <f>IF($E693=$E692,$A692+1,1)</f>
        <v/>
      </c>
      <c r="B693" t="inlineStr">
        <is>
          <t>THE JOHN J MCDONNELL MARGARET T O'BRIEN FOUNDATION</t>
        </is>
      </c>
      <c r="C693" t="inlineStr">
        <is>
          <t>51-0644921</t>
        </is>
      </c>
      <c r="D693" t="inlineStr">
        <is>
          <t>Massachusetts</t>
        </is>
      </c>
      <c r="E693" t="inlineStr">
        <is>
          <t>MA</t>
        </is>
      </c>
      <c r="F693" t="n">
        <v>2025</v>
      </c>
      <c r="G693" t="n">
        <v>2</v>
      </c>
      <c r="H693" s="13" t="n">
        <v>1423700</v>
      </c>
      <c r="I693" s="12" t="n">
        <v>39</v>
      </c>
      <c r="J693" s="13" t="n">
        <v>20000</v>
      </c>
      <c r="K693" s="13">
        <f>IFERROR($H693/$I693,"")</f>
        <v/>
      </c>
      <c r="L693" s="13" t="n">
        <v>185000</v>
      </c>
      <c r="M693" t="inlineStr">
        <is>
          <t>NY, FL, KY</t>
        </is>
      </c>
      <c r="N693" t="inlineStr">
        <is>
          <t>No</t>
        </is>
      </c>
      <c r="O693" t="inlineStr">
        <is>
          <t>Not stated</t>
        </is>
      </c>
      <c r="Q693" s="9" t="inlineStr">
        <is>
          <t>https://grantcue.com/foundations/the-john-j-mcdonnell-margaret-t-o-brien-foundation-510644921</t>
        </is>
      </c>
    </row>
    <row r="694">
      <c r="A694">
        <f>IF($E694=$E693,$A693+1,1)</f>
        <v/>
      </c>
      <c r="B694" t="inlineStr">
        <is>
          <t>NANCY ANN MELLEN FOUNDATION</t>
        </is>
      </c>
      <c r="C694" t="inlineStr">
        <is>
          <t>81-2469139</t>
        </is>
      </c>
      <c r="D694" t="inlineStr">
        <is>
          <t>Massachusetts</t>
        </is>
      </c>
      <c r="E694" t="inlineStr">
        <is>
          <t>MA</t>
        </is>
      </c>
      <c r="F694" t="n">
        <v>2025</v>
      </c>
      <c r="G694" t="n">
        <v>2</v>
      </c>
      <c r="H694" s="13" t="n">
        <v>1422442</v>
      </c>
      <c r="I694" s="12" t="n">
        <v>61</v>
      </c>
      <c r="J694" s="13" t="n">
        <v>12000</v>
      </c>
      <c r="K694" s="13">
        <f>IFERROR($H694/$I694,"")</f>
        <v/>
      </c>
      <c r="L694" s="13" t="n">
        <v>780000</v>
      </c>
      <c r="M694" t="inlineStr">
        <is>
          <t>NM</t>
        </is>
      </c>
      <c r="N694" t="inlineStr">
        <is>
          <t>No</t>
        </is>
      </c>
      <c r="O694" t="inlineStr">
        <is>
          <t>Not stated</t>
        </is>
      </c>
      <c r="Q694" s="9" t="inlineStr">
        <is>
          <t>https://grantcue.com/foundations/nancy-ann-mellen-foundation-c-o-paul-mccoy-family-office-812469139</t>
        </is>
      </c>
    </row>
    <row r="695">
      <c r="A695">
        <f>IF($E695=$E694,$A694+1,1)</f>
        <v/>
      </c>
      <c r="B695" t="inlineStr">
        <is>
          <t>LYNDON PAUL LORUSSO CHARITABLE FOUNDATIO</t>
        </is>
      </c>
      <c r="C695" t="inlineStr">
        <is>
          <t>54-2082336</t>
        </is>
      </c>
      <c r="D695" t="inlineStr">
        <is>
          <t>Massachusetts</t>
        </is>
      </c>
      <c r="E695" t="inlineStr">
        <is>
          <t>MA</t>
        </is>
      </c>
      <c r="F695" t="n">
        <v>2024</v>
      </c>
      <c r="G695" t="n">
        <v>1</v>
      </c>
      <c r="H695" s="13" t="n">
        <v>1421570</v>
      </c>
      <c r="I695" s="12" t="n">
        <v>55</v>
      </c>
      <c r="J695" s="13" t="n">
        <v>20000</v>
      </c>
      <c r="K695" s="13">
        <f>IFERROR($H695/$I695,"")</f>
        <v/>
      </c>
      <c r="L695" s="13" t="n">
        <v>175000</v>
      </c>
      <c r="N695" t="inlineStr">
        <is>
          <t>No</t>
        </is>
      </c>
      <c r="O695" t="inlineStr">
        <is>
          <t>Not stated</t>
        </is>
      </c>
      <c r="Q695" s="9" t="inlineStr">
        <is>
          <t>https://grantcue.com/foundations/lyndon-paul-lorusso-charitable-foundatio-542082336</t>
        </is>
      </c>
    </row>
    <row r="696">
      <c r="A696">
        <f>IF($E696=$E695,$A695+1,1)</f>
        <v/>
      </c>
      <c r="B696" t="inlineStr">
        <is>
          <t>Sills Family Foundation</t>
        </is>
      </c>
      <c r="C696" t="inlineStr">
        <is>
          <t>52-1790278</t>
        </is>
      </c>
      <c r="D696" t="inlineStr">
        <is>
          <t>Massachusetts</t>
        </is>
      </c>
      <c r="E696" t="inlineStr">
        <is>
          <t>MA</t>
        </is>
      </c>
      <c r="F696" t="n">
        <v>2024</v>
      </c>
      <c r="G696" t="n">
        <v>1</v>
      </c>
      <c r="H696" s="13" t="n">
        <v>1415000</v>
      </c>
      <c r="I696" s="12" t="n">
        <v>7</v>
      </c>
      <c r="J696" s="13" t="n">
        <v>1000</v>
      </c>
      <c r="K696" s="13">
        <f>IFERROR($H696/$I696,"")</f>
        <v/>
      </c>
      <c r="L696" s="13" t="n">
        <v>1400000</v>
      </c>
      <c r="M696" t="inlineStr">
        <is>
          <t>NY, OR</t>
        </is>
      </c>
      <c r="N696" t="inlineStr">
        <is>
          <t>No</t>
        </is>
      </c>
      <c r="O696" t="inlineStr">
        <is>
          <t>Not stated</t>
        </is>
      </c>
      <c r="Q696" s="9" t="inlineStr">
        <is>
          <t>https://grantcue.com/foundations/sills-family-foundation-521790278</t>
        </is>
      </c>
    </row>
    <row r="697">
      <c r="A697">
        <f>IF($E697=$E696,$A696+1,1)</f>
        <v/>
      </c>
      <c r="B697" t="inlineStr">
        <is>
          <t>THE JIREH FOUNDATION</t>
        </is>
      </c>
      <c r="C697" t="inlineStr">
        <is>
          <t>26-2463079</t>
        </is>
      </c>
      <c r="D697" t="inlineStr">
        <is>
          <t>Massachusetts</t>
        </is>
      </c>
      <c r="E697" t="inlineStr">
        <is>
          <t>MA</t>
        </is>
      </c>
      <c r="F697" t="n">
        <v>2025</v>
      </c>
      <c r="G697" t="n">
        <v>2</v>
      </c>
      <c r="H697" s="13" t="n">
        <v>1414000</v>
      </c>
      <c r="I697" s="12" t="n">
        <v>32</v>
      </c>
      <c r="J697" s="13" t="n">
        <v>27500</v>
      </c>
      <c r="K697" s="13">
        <f>IFERROR($H697/$I697,"")</f>
        <v/>
      </c>
      <c r="L697" s="13" t="n">
        <v>170000</v>
      </c>
      <c r="M697" t="inlineStr">
        <is>
          <t>NY, CA, PA</t>
        </is>
      </c>
      <c r="N697" t="inlineStr">
        <is>
          <t>No</t>
        </is>
      </c>
      <c r="O697" t="inlineStr">
        <is>
          <t>Not stated</t>
        </is>
      </c>
      <c r="Q697" s="9" t="inlineStr">
        <is>
          <t>https://grantcue.com/foundations/the-jireh-foundation-c-o-deborah-dunsire-262463079</t>
        </is>
      </c>
    </row>
    <row r="698">
      <c r="A698">
        <f>IF($E698=$E697,$A697+1,1)</f>
        <v/>
      </c>
      <c r="B698" t="inlineStr">
        <is>
          <t>John and Emily Park Family Foundation</t>
        </is>
      </c>
      <c r="C698" t="inlineStr">
        <is>
          <t>84-3220078</t>
        </is>
      </c>
      <c r="D698" t="inlineStr">
        <is>
          <t>Massachusetts</t>
        </is>
      </c>
      <c r="E698" t="inlineStr">
        <is>
          <t>MA</t>
        </is>
      </c>
      <c r="F698" t="n">
        <v>2024</v>
      </c>
      <c r="G698" t="n">
        <v>1</v>
      </c>
      <c r="H698" s="13" t="n">
        <v>1409266</v>
      </c>
      <c r="I698" s="12" t="n">
        <v>7</v>
      </c>
      <c r="J698" s="13" t="n">
        <v>200000</v>
      </c>
      <c r="K698" s="13">
        <f>IFERROR($H698/$I698,"")</f>
        <v/>
      </c>
      <c r="L698" s="13" t="n">
        <v>500000</v>
      </c>
      <c r="M698" t="inlineStr">
        <is>
          <t>CA, GA</t>
        </is>
      </c>
      <c r="N698" t="inlineStr">
        <is>
          <t>No</t>
        </is>
      </c>
      <c r="O698" t="inlineStr">
        <is>
          <t>Not stated</t>
        </is>
      </c>
      <c r="Q698" s="9" t="inlineStr">
        <is>
          <t>https://grantcue.com/foundations/john-and-emily-park-family-foundation-843220078</t>
        </is>
      </c>
    </row>
    <row r="699">
      <c r="A699">
        <f>IF($E699=$E698,$A698+1,1)</f>
        <v/>
      </c>
      <c r="B699" t="inlineStr">
        <is>
          <t>TR UW G GORHAM PETERS 7550-XXXXXX07373</t>
        </is>
      </c>
      <c r="C699" t="inlineStr">
        <is>
          <t>04-6111827</t>
        </is>
      </c>
      <c r="D699" t="inlineStr">
        <is>
          <t>Massachusetts</t>
        </is>
      </c>
      <c r="E699" t="inlineStr">
        <is>
          <t>MA</t>
        </is>
      </c>
      <c r="F699" t="n">
        <v>2024</v>
      </c>
      <c r="G699" t="n">
        <v>1</v>
      </c>
      <c r="H699" s="13" t="n">
        <v>1400000</v>
      </c>
      <c r="I699" s="12" t="n">
        <v>21</v>
      </c>
      <c r="J699" s="13" t="n">
        <v>55000</v>
      </c>
      <c r="K699" s="13">
        <f>IFERROR($H699/$I699,"")</f>
        <v/>
      </c>
      <c r="L699" s="13" t="n">
        <v>120000</v>
      </c>
      <c r="N699" t="inlineStr">
        <is>
          <t>No</t>
        </is>
      </c>
      <c r="O699" t="inlineStr">
        <is>
          <t>Not stated</t>
        </is>
      </c>
      <c r="Q699" s="9" t="inlineStr">
        <is>
          <t>https://grantcue.com/foundations/tr-uw-g-gorham-peters-7550-xxxxxx07373-046111827</t>
        </is>
      </c>
    </row>
    <row r="700">
      <c r="A700">
        <f>IF($E700=$E699,$A699+1,1)</f>
        <v/>
      </c>
      <c r="B700" t="inlineStr">
        <is>
          <t>HERB AND MAXINE JACOBS FOUNDATION INC</t>
        </is>
      </c>
      <c r="C700" t="inlineStr">
        <is>
          <t>46-2134297</t>
        </is>
      </c>
      <c r="D700" t="inlineStr">
        <is>
          <t>Massachusetts</t>
        </is>
      </c>
      <c r="E700" t="inlineStr">
        <is>
          <t>MA</t>
        </is>
      </c>
      <c r="F700" t="n">
        <v>2024</v>
      </c>
      <c r="G700" t="n">
        <v>1</v>
      </c>
      <c r="H700" s="13" t="n">
        <v>1397175</v>
      </c>
      <c r="I700" s="12" t="n">
        <v>12</v>
      </c>
      <c r="J700" s="13" t="n">
        <v>110000</v>
      </c>
      <c r="K700" s="13">
        <f>IFERROR($H700/$I700,"")</f>
        <v/>
      </c>
      <c r="L700" s="13" t="n">
        <v>250000</v>
      </c>
      <c r="M700" t="inlineStr">
        <is>
          <t>NE, TX</t>
        </is>
      </c>
      <c r="N700" t="inlineStr">
        <is>
          <t>No</t>
        </is>
      </c>
      <c r="O700" t="inlineStr">
        <is>
          <t>Not stated</t>
        </is>
      </c>
      <c r="Q700" s="9" t="inlineStr">
        <is>
          <t>https://grantcue.com/foundations/herb-and-maxine-jacobs-foundation-inc-462134297</t>
        </is>
      </c>
    </row>
    <row r="701">
      <c r="A701">
        <f>IF($E701=$E700,$A700+1,1)</f>
        <v/>
      </c>
      <c r="B701" t="inlineStr">
        <is>
          <t>THE ROBBINS-DE BEAUMONT FOUNDATION</t>
        </is>
      </c>
      <c r="C701" t="inlineStr">
        <is>
          <t>04-6719809</t>
        </is>
      </c>
      <c r="D701" t="inlineStr">
        <is>
          <t>Massachusetts</t>
        </is>
      </c>
      <c r="E701" t="inlineStr">
        <is>
          <t>MA</t>
        </is>
      </c>
      <c r="F701" t="n">
        <v>2025</v>
      </c>
      <c r="G701" t="n">
        <v>2</v>
      </c>
      <c r="H701" s="13" t="n">
        <v>1384750</v>
      </c>
      <c r="I701" s="12" t="n">
        <v>49</v>
      </c>
      <c r="J701" s="13" t="n">
        <v>25000</v>
      </c>
      <c r="K701" s="13">
        <f>IFERROR($H701/$I701,"")</f>
        <v/>
      </c>
      <c r="L701" s="13" t="n">
        <v>100000</v>
      </c>
      <c r="M701" t="inlineStr">
        <is>
          <t>NH, MT, FL</t>
        </is>
      </c>
      <c r="N701" t="inlineStr">
        <is>
          <t>No</t>
        </is>
      </c>
      <c r="O701" t="inlineStr">
        <is>
          <t>Yes</t>
        </is>
      </c>
      <c r="Q701" s="9" t="inlineStr">
        <is>
          <t>https://grantcue.com/foundations/the-robbins-de-beaumont-foundation-c-o-john-k-graham-manager-046719809</t>
        </is>
      </c>
    </row>
    <row r="702">
      <c r="A702">
        <f>IF($E702=$E701,$A701+1,1)</f>
        <v/>
      </c>
      <c r="B702" t="inlineStr">
        <is>
          <t>HARRIET W BACKUS CHARITABLE TRUST</t>
        </is>
      </c>
      <c r="C702" t="inlineStr">
        <is>
          <t>87-2889015</t>
        </is>
      </c>
      <c r="D702" t="inlineStr">
        <is>
          <t>Massachusetts</t>
        </is>
      </c>
      <c r="E702" t="inlineStr">
        <is>
          <t>MA</t>
        </is>
      </c>
      <c r="F702" t="n">
        <v>2025</v>
      </c>
      <c r="G702" t="n">
        <v>2</v>
      </c>
      <c r="H702" s="13" t="n">
        <v>1375000</v>
      </c>
      <c r="I702" s="12" t="n">
        <v>13</v>
      </c>
      <c r="J702" s="13" t="n">
        <v>100000</v>
      </c>
      <c r="K702" s="13">
        <f>IFERROR($H702/$I702,"")</f>
        <v/>
      </c>
      <c r="L702" s="13" t="n">
        <v>200000</v>
      </c>
      <c r="N702" t="inlineStr">
        <is>
          <t>No</t>
        </is>
      </c>
      <c r="O702" t="inlineStr">
        <is>
          <t>Not stated</t>
        </is>
      </c>
      <c r="Q702" s="9" t="inlineStr">
        <is>
          <t>https://grantcue.com/foundations/harriet-w-backus-charitable-trust-872889015</t>
        </is>
      </c>
    </row>
    <row r="703">
      <c r="A703">
        <f>IF($E703=$E702,$A702+1,1)</f>
        <v/>
      </c>
      <c r="B703" t="inlineStr">
        <is>
          <t>JACKSON &amp; IRENE GOLDEN 1989 CHARITABLE TRUST</t>
        </is>
      </c>
      <c r="C703" t="inlineStr">
        <is>
          <t>04-3150178</t>
        </is>
      </c>
      <c r="D703" t="inlineStr">
        <is>
          <t>Massachusetts</t>
        </is>
      </c>
      <c r="E703" t="inlineStr">
        <is>
          <t>MA</t>
        </is>
      </c>
      <c r="F703" t="n">
        <v>2024</v>
      </c>
      <c r="G703" t="n">
        <v>2</v>
      </c>
      <c r="H703" s="13" t="n">
        <v>1373500</v>
      </c>
      <c r="I703" s="12" t="n">
        <v>95</v>
      </c>
      <c r="J703" s="13" t="n">
        <v>10000</v>
      </c>
      <c r="K703" s="13">
        <f>IFERROR($H703/$I703,"")</f>
        <v/>
      </c>
      <c r="L703" s="13" t="n">
        <v>110000</v>
      </c>
      <c r="M703" t="inlineStr">
        <is>
          <t>NY, PA, DE</t>
        </is>
      </c>
      <c r="N703" t="inlineStr">
        <is>
          <t>No</t>
        </is>
      </c>
      <c r="O703" t="inlineStr">
        <is>
          <t>Not stated</t>
        </is>
      </c>
      <c r="Q703" s="9" t="inlineStr">
        <is>
          <t>https://grantcue.com/foundations/jackson-and-irene-golden-1989-charitable-trust-043150178</t>
        </is>
      </c>
    </row>
    <row r="704">
      <c r="A704">
        <f>IF($E704=$E703,$A703+1,1)</f>
        <v/>
      </c>
      <c r="B704" t="inlineStr">
        <is>
          <t>KELLY FAMILY FOUNDATION INC</t>
        </is>
      </c>
      <c r="C704" t="inlineStr">
        <is>
          <t>27-1510984</t>
        </is>
      </c>
      <c r="D704" t="inlineStr">
        <is>
          <t>Massachusetts</t>
        </is>
      </c>
      <c r="E704" t="inlineStr">
        <is>
          <t>MA</t>
        </is>
      </c>
      <c r="F704" t="n">
        <v>2024</v>
      </c>
      <c r="G704" t="n">
        <v>1</v>
      </c>
      <c r="H704" s="13" t="n">
        <v>1371250</v>
      </c>
      <c r="I704" s="12" t="n">
        <v>36</v>
      </c>
      <c r="J704" s="13" t="n">
        <v>15000</v>
      </c>
      <c r="K704" s="13">
        <f>IFERROR($H704/$I704,"")</f>
        <v/>
      </c>
      <c r="L704" s="13" t="n">
        <v>530000</v>
      </c>
      <c r="M704" t="inlineStr">
        <is>
          <t>FL</t>
        </is>
      </c>
      <c r="N704" t="inlineStr">
        <is>
          <t>No</t>
        </is>
      </c>
      <c r="O704" t="inlineStr">
        <is>
          <t>Not stated</t>
        </is>
      </c>
      <c r="Q704" s="9" t="inlineStr">
        <is>
          <t>https://grantcue.com/foundations/kelly-family-foundation-inc-c-o-obrien-and-associates-271510984</t>
        </is>
      </c>
    </row>
    <row r="705">
      <c r="A705">
        <f>IF($E705=$E704,$A704+1,1)</f>
        <v/>
      </c>
      <c r="B705" t="inlineStr">
        <is>
          <t>HJD FOUNDATION</t>
        </is>
      </c>
      <c r="C705" t="inlineStr">
        <is>
          <t>82-3683194</t>
        </is>
      </c>
      <c r="D705" t="inlineStr">
        <is>
          <t>Massachusetts</t>
        </is>
      </c>
      <c r="E705" t="inlineStr">
        <is>
          <t>MA</t>
        </is>
      </c>
      <c r="F705" t="n">
        <v>2024</v>
      </c>
      <c r="G705" t="n">
        <v>1</v>
      </c>
      <c r="H705" s="13" t="n">
        <v>1366000</v>
      </c>
      <c r="I705" s="12" t="n">
        <v>39</v>
      </c>
      <c r="J705" s="13" t="n">
        <v>25000</v>
      </c>
      <c r="K705" s="13">
        <f>IFERROR($H705/$I705,"")</f>
        <v/>
      </c>
      <c r="L705" s="13" t="n">
        <v>90000</v>
      </c>
      <c r="M705" t="inlineStr">
        <is>
          <t>NY, NH, CT</t>
        </is>
      </c>
      <c r="N705" t="inlineStr">
        <is>
          <t>No</t>
        </is>
      </c>
      <c r="O705" t="inlineStr">
        <is>
          <t>Not stated</t>
        </is>
      </c>
      <c r="Q705" s="9" t="inlineStr">
        <is>
          <t>https://grantcue.com/foundations/hjd-foundation-823683194</t>
        </is>
      </c>
    </row>
    <row r="706">
      <c r="A706">
        <f>IF($E706=$E705,$A705+1,1)</f>
        <v/>
      </c>
      <c r="B706" t="inlineStr">
        <is>
          <t>THE WESTON CHARITABLE TRUST</t>
        </is>
      </c>
      <c r="C706" t="inlineStr">
        <is>
          <t>04-6639155</t>
        </is>
      </c>
      <c r="D706" t="inlineStr">
        <is>
          <t>Massachusetts</t>
        </is>
      </c>
      <c r="E706" t="inlineStr">
        <is>
          <t>MA</t>
        </is>
      </c>
      <c r="F706" t="n">
        <v>2025</v>
      </c>
      <c r="G706" t="n">
        <v>2</v>
      </c>
      <c r="H706" s="13" t="n">
        <v>1365573</v>
      </c>
      <c r="I706" s="12" t="n">
        <v>15</v>
      </c>
      <c r="J706" s="13" t="n">
        <v>103547</v>
      </c>
      <c r="K706" s="13">
        <f>IFERROR($H706/$I706,"")</f>
        <v/>
      </c>
      <c r="L706" s="13" t="n">
        <v>200000</v>
      </c>
      <c r="M706" t="inlineStr">
        <is>
          <t>OH</t>
        </is>
      </c>
      <c r="N706" t="inlineStr">
        <is>
          <t>No</t>
        </is>
      </c>
      <c r="O706" t="inlineStr">
        <is>
          <t>Not stated</t>
        </is>
      </c>
      <c r="Q706" s="9" t="inlineStr">
        <is>
          <t>https://grantcue.com/foundations/the-weston-charitable-trust-046639155</t>
        </is>
      </c>
    </row>
    <row r="707">
      <c r="A707">
        <f>IF($E707=$E706,$A706+1,1)</f>
        <v/>
      </c>
      <c r="B707" t="inlineStr">
        <is>
          <t>THE SPERRY FUND</t>
        </is>
      </c>
      <c r="C707" t="inlineStr">
        <is>
          <t>13-6114308</t>
        </is>
      </c>
      <c r="D707" t="inlineStr">
        <is>
          <t>Massachusetts</t>
        </is>
      </c>
      <c r="E707" t="inlineStr">
        <is>
          <t>MA</t>
        </is>
      </c>
      <c r="F707" t="n">
        <v>2024</v>
      </c>
      <c r="G707" t="n">
        <v>2</v>
      </c>
      <c r="H707" s="13" t="n">
        <v>1364500</v>
      </c>
      <c r="I707" s="12" t="n">
        <v>149</v>
      </c>
      <c r="J707" s="13" t="n">
        <v>6000</v>
      </c>
      <c r="K707" s="13">
        <f>IFERROR($H707/$I707,"")</f>
        <v/>
      </c>
      <c r="L707" s="13" t="n">
        <v>75000</v>
      </c>
      <c r="M707" t="inlineStr">
        <is>
          <t>CA, NY, CT</t>
        </is>
      </c>
      <c r="N707" t="inlineStr">
        <is>
          <t>Yes</t>
        </is>
      </c>
      <c r="O707" t="inlineStr">
        <is>
          <t>Yes</t>
        </is>
      </c>
      <c r="Q707" s="9" t="inlineStr">
        <is>
          <t>https://grantcue.com/foundations/the-sperry-fund-136114308</t>
        </is>
      </c>
    </row>
    <row r="708">
      <c r="A708">
        <f>IF($E708=$E707,$A707+1,1)</f>
        <v/>
      </c>
      <c r="B708" t="inlineStr">
        <is>
          <t>THE DAVID AND TRACEY FRANKEL FOUNDATION INC</t>
        </is>
      </c>
      <c r="C708" t="inlineStr">
        <is>
          <t>86-2217342</t>
        </is>
      </c>
      <c r="D708" t="inlineStr">
        <is>
          <t>Massachusetts</t>
        </is>
      </c>
      <c r="E708" t="inlineStr">
        <is>
          <t>MA</t>
        </is>
      </c>
      <c r="F708" t="n">
        <v>2024</v>
      </c>
      <c r="G708" t="n">
        <v>3</v>
      </c>
      <c r="H708" s="13" t="n">
        <v>1361167</v>
      </c>
      <c r="I708" s="12" t="n">
        <v>10</v>
      </c>
      <c r="J708" s="13" t="n">
        <v>126803.5</v>
      </c>
      <c r="K708" s="13">
        <f>IFERROR($H708/$I708,"")</f>
        <v/>
      </c>
      <c r="L708" s="13" t="n">
        <v>231964</v>
      </c>
      <c r="N708" t="inlineStr">
        <is>
          <t>No</t>
        </is>
      </c>
      <c r="O708" t="inlineStr">
        <is>
          <t>Not stated</t>
        </is>
      </c>
      <c r="Q708" s="9" t="inlineStr">
        <is>
          <t>https://grantcue.com/foundations/the-david-and-tracey-frankel-foundation-inc-862217342</t>
        </is>
      </c>
    </row>
    <row r="709">
      <c r="A709">
        <f>IF($E709=$E708,$A708+1,1)</f>
        <v/>
      </c>
      <c r="B709" t="inlineStr">
        <is>
          <t>DEA CODE FAMILY FOUNDATION INC</t>
        </is>
      </c>
      <c r="C709" t="inlineStr">
        <is>
          <t>47-2584053</t>
        </is>
      </c>
      <c r="D709" t="inlineStr">
        <is>
          <t>Massachusetts</t>
        </is>
      </c>
      <c r="E709" t="inlineStr">
        <is>
          <t>MA</t>
        </is>
      </c>
      <c r="F709" t="n">
        <v>2025</v>
      </c>
      <c r="G709" t="n">
        <v>2</v>
      </c>
      <c r="H709" s="13" t="n">
        <v>1353106</v>
      </c>
      <c r="I709" s="12" t="n">
        <v>61</v>
      </c>
      <c r="J709" s="13" t="n">
        <v>1029</v>
      </c>
      <c r="K709" s="13">
        <f>IFERROR($H709/$I709,"")</f>
        <v/>
      </c>
      <c r="L709" s="13" t="n">
        <v>500000</v>
      </c>
      <c r="M709" t="inlineStr">
        <is>
          <t>FL, VA, MD</t>
        </is>
      </c>
      <c r="N709" t="inlineStr">
        <is>
          <t>Yes</t>
        </is>
      </c>
      <c r="O709" t="inlineStr">
        <is>
          <t>Not stated</t>
        </is>
      </c>
      <c r="Q709" s="9" t="inlineStr">
        <is>
          <t>https://grantcue.com/foundations/dea-code-family-foundation-inc-472584053</t>
        </is>
      </c>
    </row>
    <row r="710">
      <c r="A710">
        <f>IF($E710=$E709,$A709+1,1)</f>
        <v/>
      </c>
      <c r="B710" t="inlineStr">
        <is>
          <t>THE KW FUND</t>
        </is>
      </c>
      <c r="C710" t="inlineStr">
        <is>
          <t>13-2895298</t>
        </is>
      </c>
      <c r="D710" t="inlineStr">
        <is>
          <t>Massachusetts</t>
        </is>
      </c>
      <c r="E710" t="inlineStr">
        <is>
          <t>MA</t>
        </is>
      </c>
      <c r="F710" t="n">
        <v>2024</v>
      </c>
      <c r="G710" t="n">
        <v>2</v>
      </c>
      <c r="H710" s="13" t="n">
        <v>1352450</v>
      </c>
      <c r="I710" s="12" t="n">
        <v>5</v>
      </c>
      <c r="J710" s="13" t="n">
        <v>225000</v>
      </c>
      <c r="K710" s="13">
        <f>IFERROR($H710/$I710,"")</f>
        <v/>
      </c>
      <c r="L710" s="13" t="n">
        <v>605000</v>
      </c>
      <c r="M710" t="inlineStr">
        <is>
          <t>RI, NY</t>
        </is>
      </c>
      <c r="N710" t="inlineStr">
        <is>
          <t>No</t>
        </is>
      </c>
      <c r="O710" t="inlineStr">
        <is>
          <t>Not stated</t>
        </is>
      </c>
      <c r="Q710" s="9" t="inlineStr">
        <is>
          <t>https://grantcue.com/foundations/the-kw-fund-132895298</t>
        </is>
      </c>
    </row>
    <row r="711">
      <c r="A711">
        <f>IF($E711=$E710,$A710+1,1)</f>
        <v/>
      </c>
      <c r="B711" t="inlineStr">
        <is>
          <t>Geoffrey C Hughes Foundation Inc</t>
        </is>
      </c>
      <c r="C711" t="inlineStr">
        <is>
          <t>13-3622255</t>
        </is>
      </c>
      <c r="D711" t="inlineStr">
        <is>
          <t>Massachusetts</t>
        </is>
      </c>
      <c r="E711" t="inlineStr">
        <is>
          <t>MA</t>
        </is>
      </c>
      <c r="F711" t="n">
        <v>2023</v>
      </c>
      <c r="G711" t="n">
        <v>1</v>
      </c>
      <c r="H711" s="13" t="n">
        <v>1350000</v>
      </c>
      <c r="I711" s="12" t="n">
        <v>22</v>
      </c>
      <c r="J711" s="13" t="n">
        <v>50000</v>
      </c>
      <c r="K711" s="13">
        <f>IFERROR($H711/$I711,"")</f>
        <v/>
      </c>
      <c r="L711" s="13" t="n">
        <v>175000</v>
      </c>
      <c r="M711" t="inlineStr">
        <is>
          <t>NY, DC, NJ</t>
        </is>
      </c>
      <c r="N711" t="inlineStr">
        <is>
          <t>Yes</t>
        </is>
      </c>
      <c r="O711" t="inlineStr">
        <is>
          <t>Not stated</t>
        </is>
      </c>
      <c r="Q711" s="9" t="inlineStr">
        <is>
          <t>https://grantcue.com/foundations/geoffrey-c-hughes-foundation-inc-133622255</t>
        </is>
      </c>
    </row>
    <row r="712">
      <c r="A712">
        <f>IF($E712=$E711,$A711+1,1)</f>
        <v/>
      </c>
      <c r="B712" t="inlineStr">
        <is>
          <t>Dorothy Harrison Egan Foundation</t>
        </is>
      </c>
      <c r="C712" t="inlineStr">
        <is>
          <t>57-1191002</t>
        </is>
      </c>
      <c r="D712" t="inlineStr">
        <is>
          <t>Massachusetts</t>
        </is>
      </c>
      <c r="E712" t="inlineStr">
        <is>
          <t>MA</t>
        </is>
      </c>
      <c r="F712" t="n">
        <v>2024</v>
      </c>
      <c r="G712" t="n">
        <v>2</v>
      </c>
      <c r="H712" s="13" t="n">
        <v>1340086</v>
      </c>
      <c r="I712" s="12" t="n">
        <v>153</v>
      </c>
      <c r="J712" s="13" t="n">
        <v>7000</v>
      </c>
      <c r="K712" s="13">
        <f>IFERROR($H712/$I712,"")</f>
        <v/>
      </c>
      <c r="L712" s="13" t="n">
        <v>55000</v>
      </c>
      <c r="M712" t="inlineStr">
        <is>
          <t>CT, NY, RI</t>
        </is>
      </c>
      <c r="N712" t="inlineStr">
        <is>
          <t>Yes</t>
        </is>
      </c>
      <c r="O712" t="inlineStr">
        <is>
          <t>Yes</t>
        </is>
      </c>
      <c r="Q712" s="9" t="inlineStr">
        <is>
          <t>https://grantcue.com/foundations/dorothy-harrison-egan-foundation-571191002</t>
        </is>
      </c>
    </row>
    <row r="713">
      <c r="A713">
        <f>IF($E713=$E712,$A712+1,1)</f>
        <v/>
      </c>
      <c r="B713" t="inlineStr">
        <is>
          <t>HILDRETH STEWART CHARITABLE FOUNDATION</t>
        </is>
      </c>
      <c r="C713" t="inlineStr">
        <is>
          <t>04-3195994</t>
        </is>
      </c>
      <c r="D713" t="inlineStr">
        <is>
          <t>Massachusetts</t>
        </is>
      </c>
      <c r="E713" t="inlineStr">
        <is>
          <t>MA</t>
        </is>
      </c>
      <c r="F713" t="n">
        <v>2024</v>
      </c>
      <c r="G713" t="n">
        <v>1</v>
      </c>
      <c r="H713" s="13" t="n">
        <v>1337308</v>
      </c>
      <c r="I713" s="12" t="n">
        <v>34</v>
      </c>
      <c r="J713" s="13" t="n">
        <v>5000</v>
      </c>
      <c r="K713" s="13">
        <f>IFERROR($H713/$I713,"")</f>
        <v/>
      </c>
      <c r="L713" s="13" t="n">
        <v>1000000</v>
      </c>
      <c r="M713" t="inlineStr">
        <is>
          <t>CT, ME, NH</t>
        </is>
      </c>
      <c r="N713" t="inlineStr">
        <is>
          <t>No</t>
        </is>
      </c>
      <c r="O713" t="inlineStr">
        <is>
          <t>Not stated</t>
        </is>
      </c>
      <c r="Q713" s="9" t="inlineStr">
        <is>
          <t>https://grantcue.com/foundations/hildreth-stewart-charitable-foundation-043195994</t>
        </is>
      </c>
    </row>
    <row r="714">
      <c r="A714">
        <f>IF($E714=$E713,$A713+1,1)</f>
        <v/>
      </c>
      <c r="B714" t="inlineStr">
        <is>
          <t>ADELARD &amp; VALEDA ROY FOUNDATION</t>
        </is>
      </c>
      <c r="C714" t="inlineStr">
        <is>
          <t>04-6652923</t>
        </is>
      </c>
      <c r="D714" t="inlineStr">
        <is>
          <t>Massachusetts</t>
        </is>
      </c>
      <c r="E714" t="inlineStr">
        <is>
          <t>MA</t>
        </is>
      </c>
      <c r="F714" t="n">
        <v>2025</v>
      </c>
      <c r="G714" t="n">
        <v>2</v>
      </c>
      <c r="H714" s="13" t="n">
        <v>1334400</v>
      </c>
      <c r="I714" s="12" t="n">
        <v>268</v>
      </c>
      <c r="J714" s="13" t="n">
        <v>5000</v>
      </c>
      <c r="K714" s="13">
        <f>IFERROR($H714/$I714,"")</f>
        <v/>
      </c>
      <c r="L714" s="13" t="n">
        <v>10000</v>
      </c>
      <c r="M714" t="inlineStr">
        <is>
          <t>VT, NH, ME</t>
        </is>
      </c>
      <c r="N714" t="inlineStr">
        <is>
          <t>No</t>
        </is>
      </c>
      <c r="O714" t="inlineStr">
        <is>
          <t>Yes</t>
        </is>
      </c>
      <c r="Q714" s="9" t="inlineStr">
        <is>
          <t>https://grantcue.com/foundations/adelard-and-valeda-roy-foundation-046652923</t>
        </is>
      </c>
    </row>
    <row r="715">
      <c r="A715">
        <f>IF($E715=$E714,$A714+1,1)</f>
        <v/>
      </c>
      <c r="B715" t="inlineStr">
        <is>
          <t>THE ROESSNER FAMILY FOUNDATION INC</t>
        </is>
      </c>
      <c r="C715" t="inlineStr">
        <is>
          <t>22-3496673</t>
        </is>
      </c>
      <c r="D715" t="inlineStr">
        <is>
          <t>Massachusetts</t>
        </is>
      </c>
      <c r="E715" t="inlineStr">
        <is>
          <t>MA</t>
        </is>
      </c>
      <c r="F715" t="n">
        <v>2025</v>
      </c>
      <c r="G715" t="n">
        <v>2</v>
      </c>
      <c r="H715" s="13" t="n">
        <v>1330000</v>
      </c>
      <c r="I715" s="12" t="n">
        <v>61</v>
      </c>
      <c r="J715" s="13" t="n">
        <v>15000</v>
      </c>
      <c r="K715" s="13">
        <f>IFERROR($H715/$I715,"")</f>
        <v/>
      </c>
      <c r="L715" s="13" t="n">
        <v>125000</v>
      </c>
      <c r="M715" t="inlineStr">
        <is>
          <t>FL, VT, PA</t>
        </is>
      </c>
      <c r="N715" t="inlineStr">
        <is>
          <t>No</t>
        </is>
      </c>
      <c r="O715" t="inlineStr">
        <is>
          <t>Not stated</t>
        </is>
      </c>
      <c r="Q715" s="9" t="inlineStr">
        <is>
          <t>https://grantcue.com/foundations/the-roessner-family-foundation-inc-223496673</t>
        </is>
      </c>
    </row>
    <row r="716">
      <c r="A716">
        <f>IF($E716=$E715,$A715+1,1)</f>
        <v/>
      </c>
      <c r="B716" t="inlineStr">
        <is>
          <t>KINGSBURY ROAD CHARITABLE FOUNDATION</t>
        </is>
      </c>
      <c r="C716" t="inlineStr">
        <is>
          <t>04-6820320</t>
        </is>
      </c>
      <c r="D716" t="inlineStr">
        <is>
          <t>Massachusetts</t>
        </is>
      </c>
      <c r="E716" t="inlineStr">
        <is>
          <t>MA</t>
        </is>
      </c>
      <c r="F716" t="n">
        <v>2025</v>
      </c>
      <c r="G716" t="n">
        <v>2</v>
      </c>
      <c r="H716" s="13" t="n">
        <v>1327100</v>
      </c>
      <c r="I716" s="12" t="n">
        <v>38</v>
      </c>
      <c r="J716" s="13" t="n">
        <v>32550</v>
      </c>
      <c r="K716" s="13">
        <f>IFERROR($H716/$I716,"")</f>
        <v/>
      </c>
      <c r="L716" s="13" t="n">
        <v>84000</v>
      </c>
      <c r="N716" t="inlineStr">
        <is>
          <t>No</t>
        </is>
      </c>
      <c r="O716" t="inlineStr">
        <is>
          <t>Not stated</t>
        </is>
      </c>
      <c r="Q716" s="9" t="inlineStr">
        <is>
          <t>https://grantcue.com/foundations/kingsbury-road-charitable-foundation-046820320</t>
        </is>
      </c>
    </row>
    <row r="717">
      <c r="A717">
        <f>IF($E717=$E716,$A716+1,1)</f>
        <v/>
      </c>
      <c r="B717" t="inlineStr">
        <is>
          <t>GREAT OAKS FOUNDATION</t>
        </is>
      </c>
      <c r="C717" t="inlineStr">
        <is>
          <t>58-6163005</t>
        </is>
      </c>
      <c r="D717" t="inlineStr">
        <is>
          <t>Massachusetts</t>
        </is>
      </c>
      <c r="E717" t="inlineStr">
        <is>
          <t>MA</t>
        </is>
      </c>
      <c r="F717" t="n">
        <v>2024</v>
      </c>
      <c r="G717" t="n">
        <v>1</v>
      </c>
      <c r="H717" s="13" t="n">
        <v>1323000</v>
      </c>
      <c r="I717" s="12" t="n">
        <v>22</v>
      </c>
      <c r="J717" s="13" t="n">
        <v>9000</v>
      </c>
      <c r="K717" s="13">
        <f>IFERROR($H717/$I717,"")</f>
        <v/>
      </c>
      <c r="L717" s="13" t="n">
        <v>1000000</v>
      </c>
      <c r="M717" t="inlineStr">
        <is>
          <t>TN, CA, AR</t>
        </is>
      </c>
      <c r="N717" t="inlineStr">
        <is>
          <t>No</t>
        </is>
      </c>
      <c r="O717" t="inlineStr">
        <is>
          <t>Not stated</t>
        </is>
      </c>
      <c r="Q717" s="9" t="inlineStr">
        <is>
          <t>https://grantcue.com/foundations/great-oaks-foundation-586163005</t>
        </is>
      </c>
    </row>
    <row r="718">
      <c r="A718">
        <f>IF($E718=$E717,$A717+1,1)</f>
        <v/>
      </c>
      <c r="B718" t="inlineStr">
        <is>
          <t>ELMER K AND ETHEL R TIMBY CHARITABLE TRUST</t>
        </is>
      </c>
      <c r="C718" t="inlineStr">
        <is>
          <t>45-6251403</t>
        </is>
      </c>
      <c r="D718" t="inlineStr">
        <is>
          <t>Massachusetts</t>
        </is>
      </c>
      <c r="E718" t="inlineStr">
        <is>
          <t>MA</t>
        </is>
      </c>
      <c r="F718" t="n">
        <v>2025</v>
      </c>
      <c r="G718" t="n">
        <v>2</v>
      </c>
      <c r="H718" s="13" t="n">
        <v>1320000</v>
      </c>
      <c r="I718" s="12" t="n">
        <v>12</v>
      </c>
      <c r="J718" s="13" t="n">
        <v>33000</v>
      </c>
      <c r="K718" s="13">
        <f>IFERROR($H718/$I718,"")</f>
        <v/>
      </c>
      <c r="L718" s="13" t="n">
        <v>363000</v>
      </c>
      <c r="M718" t="inlineStr">
        <is>
          <t>PA, NJ, IA</t>
        </is>
      </c>
      <c r="N718" t="inlineStr">
        <is>
          <t>No</t>
        </is>
      </c>
      <c r="O718" t="inlineStr">
        <is>
          <t>Not stated</t>
        </is>
      </c>
      <c r="Q718" s="9" t="inlineStr">
        <is>
          <t>https://grantcue.com/foundations/elmer-k-and-ethel-r-timby-charitable-trust-456251403</t>
        </is>
      </c>
    </row>
    <row r="719">
      <c r="A719">
        <f>IF($E719=$E718,$A718+1,1)</f>
        <v/>
      </c>
      <c r="B719" t="inlineStr">
        <is>
          <t>ELIZABETH &amp; GEORGE L SANBORN FOUNDATION FOR THE TREATMENT AND CURE OF CANCER</t>
        </is>
      </c>
      <c r="C719" t="inlineStr">
        <is>
          <t>04-3452444</t>
        </is>
      </c>
      <c r="D719" t="inlineStr">
        <is>
          <t>Massachusetts</t>
        </is>
      </c>
      <c r="E719" t="inlineStr">
        <is>
          <t>MA</t>
        </is>
      </c>
      <c r="F719" t="n">
        <v>2025</v>
      </c>
      <c r="G719" t="n">
        <v>2</v>
      </c>
      <c r="H719" s="13" t="n">
        <v>1318127</v>
      </c>
      <c r="I719" s="12" t="n">
        <v>7</v>
      </c>
      <c r="J719" s="13" t="n">
        <v>48000</v>
      </c>
      <c r="K719" s="13">
        <f>IFERROR($H719/$I719,"")</f>
        <v/>
      </c>
      <c r="L719" s="13" t="n">
        <v>551853</v>
      </c>
      <c r="N719" t="inlineStr">
        <is>
          <t>Yes</t>
        </is>
      </c>
      <c r="O719" t="inlineStr">
        <is>
          <t>Not stated</t>
        </is>
      </c>
      <c r="P719" s="9" t="inlineStr">
        <is>
          <t>https://www.sanbornfoundation.org/</t>
        </is>
      </c>
      <c r="Q719" s="9" t="inlineStr">
        <is>
          <t>https://grantcue.com/foundations/elizabeth-and-george-l-sanborn-foundation-for-the-treatment-and-cure-of-cancer-043452444</t>
        </is>
      </c>
    </row>
    <row r="720">
      <c r="A720">
        <f>IF($E720=$E719,$A719+1,1)</f>
        <v/>
      </c>
      <c r="B720" t="inlineStr">
        <is>
          <t>RALPH &amp; HELEN KELLEY FDN</t>
        </is>
      </c>
      <c r="C720" t="inlineStr">
        <is>
          <t>04-3042476</t>
        </is>
      </c>
      <c r="D720" t="inlineStr">
        <is>
          <t>Massachusetts</t>
        </is>
      </c>
      <c r="E720" t="inlineStr">
        <is>
          <t>MA</t>
        </is>
      </c>
      <c r="F720" t="n">
        <v>2025</v>
      </c>
      <c r="G720" t="n">
        <v>2</v>
      </c>
      <c r="H720" s="13" t="n">
        <v>1316250</v>
      </c>
      <c r="I720" s="12" t="n">
        <v>79</v>
      </c>
      <c r="J720" s="13" t="n">
        <v>6000</v>
      </c>
      <c r="K720" s="13">
        <f>IFERROR($H720/$I720,"")</f>
        <v/>
      </c>
      <c r="L720" s="13" t="n">
        <v>112500</v>
      </c>
      <c r="M720" t="inlineStr">
        <is>
          <t>NH, NY, ME</t>
        </is>
      </c>
      <c r="N720" t="inlineStr">
        <is>
          <t>Yes</t>
        </is>
      </c>
      <c r="O720" t="inlineStr">
        <is>
          <t>Yes</t>
        </is>
      </c>
      <c r="Q720" s="9" t="inlineStr">
        <is>
          <t>https://grantcue.com/foundations/ralph-and-helen-kelley-fdn-043042476</t>
        </is>
      </c>
    </row>
    <row r="721">
      <c r="A721">
        <f>IF($E721=$E720,$A720+1,1)</f>
        <v/>
      </c>
      <c r="B721" t="inlineStr">
        <is>
          <t>THE APPLE LANE FOUNDATION INC 14101830</t>
        </is>
      </c>
      <c r="C721" t="inlineStr">
        <is>
          <t>06-1501640</t>
        </is>
      </c>
      <c r="D721" t="inlineStr">
        <is>
          <t>Massachusetts</t>
        </is>
      </c>
      <c r="E721" t="inlineStr">
        <is>
          <t>MA</t>
        </is>
      </c>
      <c r="F721" t="n">
        <v>2025</v>
      </c>
      <c r="G721" t="n">
        <v>2</v>
      </c>
      <c r="H721" s="13" t="n">
        <v>1313453</v>
      </c>
      <c r="I721" s="12" t="n">
        <v>518</v>
      </c>
      <c r="J721" s="13" t="n">
        <v>1500</v>
      </c>
      <c r="K721" s="13">
        <f>IFERROR($H721/$I721,"")</f>
        <v/>
      </c>
      <c r="L721" s="13" t="n">
        <v>36106</v>
      </c>
      <c r="M721" t="inlineStr">
        <is>
          <t>CA, ME, NY</t>
        </is>
      </c>
      <c r="N721" t="inlineStr">
        <is>
          <t>No</t>
        </is>
      </c>
      <c r="O721" t="inlineStr">
        <is>
          <t>Not stated</t>
        </is>
      </c>
      <c r="Q721" s="9" t="inlineStr">
        <is>
          <t>https://grantcue.com/foundations/the-apple-lane-foundation-inc-14101830-061501640</t>
        </is>
      </c>
    </row>
    <row r="722">
      <c r="A722">
        <f>IF($E722=$E721,$A721+1,1)</f>
        <v/>
      </c>
      <c r="B722" t="inlineStr">
        <is>
          <t>LISSY FAMILY FOUNDATION</t>
        </is>
      </c>
      <c r="C722" t="inlineStr">
        <is>
          <t>46-5181325</t>
        </is>
      </c>
      <c r="D722" t="inlineStr">
        <is>
          <t>Massachusetts</t>
        </is>
      </c>
      <c r="E722" t="inlineStr">
        <is>
          <t>MA</t>
        </is>
      </c>
      <c r="F722" t="n">
        <v>2025</v>
      </c>
      <c r="G722" t="n">
        <v>2</v>
      </c>
      <c r="H722" s="13" t="n">
        <v>1304195</v>
      </c>
      <c r="I722" s="12" t="n">
        <v>58</v>
      </c>
      <c r="J722" s="13" t="n">
        <v>523</v>
      </c>
      <c r="K722" s="13">
        <f>IFERROR($H722/$I722,"")</f>
        <v/>
      </c>
      <c r="L722" s="13" t="n">
        <v>250000</v>
      </c>
      <c r="M722" t="inlineStr">
        <is>
          <t>NY, NC, DC</t>
        </is>
      </c>
      <c r="N722" t="inlineStr">
        <is>
          <t>No</t>
        </is>
      </c>
      <c r="O722" t="inlineStr">
        <is>
          <t>Not stated</t>
        </is>
      </c>
      <c r="Q722" s="9" t="inlineStr">
        <is>
          <t>https://grantcue.com/foundations/lissy-family-foundation-465181325</t>
        </is>
      </c>
    </row>
    <row r="723">
      <c r="A723">
        <f>IF($E723=$E722,$A722+1,1)</f>
        <v/>
      </c>
      <c r="B723" t="inlineStr">
        <is>
          <t>TUPANCY-HARRIS FDN-1986</t>
        </is>
      </c>
      <c r="C723" t="inlineStr">
        <is>
          <t>04-6547989</t>
        </is>
      </c>
      <c r="D723" t="inlineStr">
        <is>
          <t>Massachusetts</t>
        </is>
      </c>
      <c r="E723" t="inlineStr">
        <is>
          <t>MA</t>
        </is>
      </c>
      <c r="F723" t="n">
        <v>2024</v>
      </c>
      <c r="G723" t="n">
        <v>1</v>
      </c>
      <c r="H723" s="13" t="n">
        <v>1300107</v>
      </c>
      <c r="I723" s="12" t="n">
        <v>26</v>
      </c>
      <c r="J723" s="13" t="n">
        <v>19000</v>
      </c>
      <c r="K723" s="13">
        <f>IFERROR($H723/$I723,"")</f>
        <v/>
      </c>
      <c r="L723" s="13" t="n">
        <v>600000</v>
      </c>
      <c r="M723" t="inlineStr">
        <is>
          <t>MI</t>
        </is>
      </c>
      <c r="N723" t="inlineStr">
        <is>
          <t>Yes</t>
        </is>
      </c>
      <c r="O723" t="inlineStr">
        <is>
          <t>Not stated</t>
        </is>
      </c>
      <c r="Q723" s="9" t="inlineStr">
        <is>
          <t>https://grantcue.com/foundations/tupancy-harris-fdn-1986-046547989</t>
        </is>
      </c>
    </row>
    <row r="724">
      <c r="A724">
        <f>IF($E724=$E723,$A723+1,1)</f>
        <v/>
      </c>
      <c r="B724" t="inlineStr">
        <is>
          <t>TURNING LEAF FOUNDATION INC</t>
        </is>
      </c>
      <c r="C724" t="inlineStr">
        <is>
          <t>04-3397818</t>
        </is>
      </c>
      <c r="D724" t="inlineStr">
        <is>
          <t>Massachusetts</t>
        </is>
      </c>
      <c r="E724" t="inlineStr">
        <is>
          <t>MA</t>
        </is>
      </c>
      <c r="F724" t="n">
        <v>2025</v>
      </c>
      <c r="G724" t="n">
        <v>2</v>
      </c>
      <c r="H724" s="13" t="n">
        <v>1295017</v>
      </c>
      <c r="I724" s="12" t="n">
        <v>13</v>
      </c>
      <c r="J724" s="13" t="n">
        <v>100000</v>
      </c>
      <c r="K724" s="13">
        <f>IFERROR($H724/$I724,"")</f>
        <v/>
      </c>
      <c r="L724" s="13" t="n">
        <v>252831</v>
      </c>
      <c r="M724" t="inlineStr">
        <is>
          <t>CA</t>
        </is>
      </c>
      <c r="N724" t="inlineStr">
        <is>
          <t>No</t>
        </is>
      </c>
      <c r="O724" t="inlineStr">
        <is>
          <t>Not stated</t>
        </is>
      </c>
      <c r="Q724" s="9" t="inlineStr">
        <is>
          <t>https://grantcue.com/foundations/turning-leaf-foundation-inc-c-o-schofer-dillberg-and-co-043397818</t>
        </is>
      </c>
    </row>
    <row r="725">
      <c r="A725">
        <f>IF($E725=$E724,$A724+1,1)</f>
        <v/>
      </c>
      <c r="B725" t="inlineStr">
        <is>
          <t>William &amp; Hope G Simpson Foundation</t>
        </is>
      </c>
      <c r="C725" t="inlineStr">
        <is>
          <t>36-6071622</t>
        </is>
      </c>
      <c r="D725" t="inlineStr">
        <is>
          <t>Massachusetts</t>
        </is>
      </c>
      <c r="E725" t="inlineStr">
        <is>
          <t>MA</t>
        </is>
      </c>
      <c r="F725" t="n">
        <v>2024</v>
      </c>
      <c r="G725" t="n">
        <v>1</v>
      </c>
      <c r="H725" s="13" t="n">
        <v>1293111</v>
      </c>
      <c r="I725" s="12" t="n">
        <v>14</v>
      </c>
      <c r="J725" s="13" t="n">
        <v>10000</v>
      </c>
      <c r="K725" s="13">
        <f>IFERROR($H725/$I725,"")</f>
        <v/>
      </c>
      <c r="L725" s="13" t="n">
        <v>1000000</v>
      </c>
      <c r="M725" t="inlineStr">
        <is>
          <t>VA, NY, FL</t>
        </is>
      </c>
      <c r="N725" t="inlineStr">
        <is>
          <t>No</t>
        </is>
      </c>
      <c r="O725" t="inlineStr">
        <is>
          <t>Not stated</t>
        </is>
      </c>
      <c r="Q725" s="9" t="inlineStr">
        <is>
          <t>https://grantcue.com/foundations/william-and-hope-g-simpson-foundation-366071622</t>
        </is>
      </c>
    </row>
    <row r="726">
      <c r="A726">
        <f>IF($E726=$E725,$A725+1,1)</f>
        <v/>
      </c>
      <c r="B726" t="inlineStr">
        <is>
          <t>CAMMARATA FAMILY FOUNDATION UA 5/29/97</t>
        </is>
      </c>
      <c r="C726" t="inlineStr">
        <is>
          <t>04-3374858</t>
        </is>
      </c>
      <c r="D726" t="inlineStr">
        <is>
          <t>Massachusetts</t>
        </is>
      </c>
      <c r="E726" t="inlineStr">
        <is>
          <t>MA</t>
        </is>
      </c>
      <c r="F726" t="n">
        <v>2024</v>
      </c>
      <c r="G726" t="n">
        <v>1</v>
      </c>
      <c r="H726" s="13" t="n">
        <v>1287179</v>
      </c>
      <c r="I726" s="12" t="n">
        <v>10</v>
      </c>
      <c r="J726" s="13" t="n">
        <v>25000</v>
      </c>
      <c r="K726" s="13">
        <f>IFERROR($H726/$I726,"")</f>
        <v/>
      </c>
      <c r="L726" s="13" t="n">
        <v>499400</v>
      </c>
      <c r="M726" t="inlineStr">
        <is>
          <t>NY, FL</t>
        </is>
      </c>
      <c r="N726" t="inlineStr">
        <is>
          <t>No</t>
        </is>
      </c>
      <c r="O726" t="inlineStr">
        <is>
          <t>Not stated</t>
        </is>
      </c>
      <c r="Q726" s="9" t="inlineStr">
        <is>
          <t>https://grantcue.com/foundations/cammarata-family-foundation-ua-5-29-97-043374858</t>
        </is>
      </c>
    </row>
    <row r="727">
      <c r="A727">
        <f>IF($E727=$E726,$A726+1,1)</f>
        <v/>
      </c>
      <c r="B727" t="inlineStr">
        <is>
          <t>GRAYCE B KERR FUND INC</t>
        </is>
      </c>
      <c r="C727" t="inlineStr">
        <is>
          <t>73-1256124</t>
        </is>
      </c>
      <c r="D727" t="inlineStr">
        <is>
          <t>Massachusetts</t>
        </is>
      </c>
      <c r="E727" t="inlineStr">
        <is>
          <t>MA</t>
        </is>
      </c>
      <c r="F727" t="n">
        <v>2024</v>
      </c>
      <c r="G727" t="n">
        <v>1</v>
      </c>
      <c r="H727" s="13" t="n">
        <v>1287104</v>
      </c>
      <c r="I727" s="12" t="n">
        <v>44</v>
      </c>
      <c r="J727" s="13" t="n">
        <v>500</v>
      </c>
      <c r="K727" s="13">
        <f>IFERROR($H727/$I727,"")</f>
        <v/>
      </c>
      <c r="L727" s="13" t="n">
        <v>327500</v>
      </c>
      <c r="M727" t="inlineStr">
        <is>
          <t>MD, RI, DE</t>
        </is>
      </c>
      <c r="N727" t="inlineStr">
        <is>
          <t>Yes</t>
        </is>
      </c>
      <c r="O727" t="inlineStr">
        <is>
          <t>Yes</t>
        </is>
      </c>
      <c r="P727" s="9" t="inlineStr">
        <is>
          <t>https://www.gbkf.org/</t>
        </is>
      </c>
      <c r="Q727" s="9" t="inlineStr">
        <is>
          <t>https://grantcue.com/foundations/grayce-b-kerr-fund-inc-731256124</t>
        </is>
      </c>
    </row>
    <row r="728">
      <c r="A728">
        <f>IF($E728=$E727,$A727+1,1)</f>
        <v/>
      </c>
      <c r="B728" t="inlineStr">
        <is>
          <t>Esler Family Foundation</t>
        </is>
      </c>
      <c r="C728" t="inlineStr">
        <is>
          <t>84-3919029</t>
        </is>
      </c>
      <c r="D728" t="inlineStr">
        <is>
          <t>Massachusetts</t>
        </is>
      </c>
      <c r="E728" t="inlineStr">
        <is>
          <t>MA</t>
        </is>
      </c>
      <c r="F728" t="n">
        <v>2024</v>
      </c>
      <c r="G728" t="n">
        <v>1</v>
      </c>
      <c r="H728" s="13" t="n">
        <v>1277200</v>
      </c>
      <c r="I728" s="12" t="n">
        <v>15</v>
      </c>
      <c r="J728" s="13" t="n">
        <v>50000</v>
      </c>
      <c r="K728" s="13">
        <f>IFERROR($H728/$I728,"")</f>
        <v/>
      </c>
      <c r="L728" s="13" t="n">
        <v>300000</v>
      </c>
      <c r="M728" t="inlineStr">
        <is>
          <t>DC, PA, FL</t>
        </is>
      </c>
      <c r="N728" t="inlineStr">
        <is>
          <t>No</t>
        </is>
      </c>
      <c r="O728" t="inlineStr">
        <is>
          <t>Not stated</t>
        </is>
      </c>
      <c r="Q728" s="9" t="inlineStr">
        <is>
          <t>https://grantcue.com/foundations/esler-family-foundation-843919029</t>
        </is>
      </c>
    </row>
    <row r="729">
      <c r="A729">
        <f>IF($E729=$E728,$A728+1,1)</f>
        <v/>
      </c>
      <c r="B729" t="inlineStr">
        <is>
          <t>HEATHER AND ROBERT KEANE FAMILY FOUNDATION INC</t>
        </is>
      </c>
      <c r="C729" t="inlineStr">
        <is>
          <t>20-4818414</t>
        </is>
      </c>
      <c r="D729" t="inlineStr">
        <is>
          <t>Massachusetts</t>
        </is>
      </c>
      <c r="E729" t="inlineStr">
        <is>
          <t>MA</t>
        </is>
      </c>
      <c r="F729" t="n">
        <v>2025</v>
      </c>
      <c r="G729" t="n">
        <v>2</v>
      </c>
      <c r="H729" s="13" t="n">
        <v>1268739</v>
      </c>
      <c r="I729" s="12" t="n">
        <v>33</v>
      </c>
      <c r="J729" s="13" t="n">
        <v>20000</v>
      </c>
      <c r="K729" s="13">
        <f>IFERROR($H729/$I729,"")</f>
        <v/>
      </c>
      <c r="L729" s="13" t="n">
        <v>150000</v>
      </c>
      <c r="M729" t="inlineStr">
        <is>
          <t>NY, DC, SAINT-CLOUD</t>
        </is>
      </c>
      <c r="N729" t="inlineStr">
        <is>
          <t>No</t>
        </is>
      </c>
      <c r="O729" t="inlineStr">
        <is>
          <t>Not stated</t>
        </is>
      </c>
      <c r="Q729" s="9" t="inlineStr">
        <is>
          <t>https://grantcue.com/foundations/heather-and-robert-keane-family-foundation-inc-204818414</t>
        </is>
      </c>
    </row>
    <row r="730">
      <c r="A730">
        <f>IF($E730=$E729,$A729+1,1)</f>
        <v/>
      </c>
      <c r="B730" t="inlineStr">
        <is>
          <t>ALVARIUM FOUNDATION</t>
        </is>
      </c>
      <c r="C730" t="inlineStr">
        <is>
          <t>82-3729527</t>
        </is>
      </c>
      <c r="D730" t="inlineStr">
        <is>
          <t>Massachusetts</t>
        </is>
      </c>
      <c r="E730" t="inlineStr">
        <is>
          <t>MA</t>
        </is>
      </c>
      <c r="F730" t="n">
        <v>2024</v>
      </c>
      <c r="G730" t="n">
        <v>1</v>
      </c>
      <c r="H730" s="13" t="n">
        <v>1268525</v>
      </c>
      <c r="I730" s="12" t="n">
        <v>9</v>
      </c>
      <c r="J730" s="13" t="n">
        <v>100000</v>
      </c>
      <c r="K730" s="13">
        <f>IFERROR($H730/$I730,"")</f>
        <v/>
      </c>
      <c r="L730" s="13" t="n">
        <v>600000</v>
      </c>
      <c r="N730" t="inlineStr">
        <is>
          <t>No</t>
        </is>
      </c>
      <c r="O730" t="inlineStr">
        <is>
          <t>Not stated</t>
        </is>
      </c>
      <c r="Q730" s="9" t="inlineStr">
        <is>
          <t>https://grantcue.com/foundations/alvarium-foundation-823729527</t>
        </is>
      </c>
    </row>
    <row r="731">
      <c r="A731">
        <f>IF($E731=$E730,$A730+1,1)</f>
        <v/>
      </c>
      <c r="B731" t="inlineStr">
        <is>
          <t>EBLING FAMILY FOUNDATION</t>
        </is>
      </c>
      <c r="C731" t="inlineStr">
        <is>
          <t>46-3427189</t>
        </is>
      </c>
      <c r="D731" t="inlineStr">
        <is>
          <t>Massachusetts</t>
        </is>
      </c>
      <c r="E731" t="inlineStr">
        <is>
          <t>MA</t>
        </is>
      </c>
      <c r="F731" t="n">
        <v>2025</v>
      </c>
      <c r="G731" t="n">
        <v>2</v>
      </c>
      <c r="H731" s="13" t="n">
        <v>1265000</v>
      </c>
      <c r="I731" s="12" t="n">
        <v>14</v>
      </c>
      <c r="J731" s="13" t="n">
        <v>30000</v>
      </c>
      <c r="K731" s="13">
        <f>IFERROR($H731/$I731,"")</f>
        <v/>
      </c>
      <c r="L731" s="13" t="n">
        <v>300000</v>
      </c>
      <c r="M731" t="inlineStr">
        <is>
          <t>CO, CA</t>
        </is>
      </c>
      <c r="N731" t="inlineStr">
        <is>
          <t>No</t>
        </is>
      </c>
      <c r="O731" t="inlineStr">
        <is>
          <t>Not stated</t>
        </is>
      </c>
      <c r="Q731" s="9" t="inlineStr">
        <is>
          <t>https://grantcue.com/foundations/ebling-family-foundation-463427189</t>
        </is>
      </c>
    </row>
    <row r="732">
      <c r="A732">
        <f>IF($E732=$E731,$A731+1,1)</f>
        <v/>
      </c>
      <c r="B732" t="inlineStr">
        <is>
          <t>THE ROGER AND KATHY MARINO FOUNDATION</t>
        </is>
      </c>
      <c r="C732" t="inlineStr">
        <is>
          <t>86-6727427</t>
        </is>
      </c>
      <c r="D732" t="inlineStr">
        <is>
          <t>Massachusetts</t>
        </is>
      </c>
      <c r="E732" t="inlineStr">
        <is>
          <t>MA</t>
        </is>
      </c>
      <c r="F732" t="n">
        <v>2024</v>
      </c>
      <c r="G732" t="n">
        <v>1</v>
      </c>
      <c r="H732" s="13" t="n">
        <v>1262157</v>
      </c>
      <c r="I732" s="12" t="n">
        <v>53</v>
      </c>
      <c r="J732" s="13" t="n">
        <v>1000</v>
      </c>
      <c r="K732" s="13">
        <f>IFERROR($H732/$I732,"")</f>
        <v/>
      </c>
      <c r="L732" s="13" t="n">
        <v>525000</v>
      </c>
      <c r="M732" t="inlineStr">
        <is>
          <t>FL, CT, DC</t>
        </is>
      </c>
      <c r="N732" t="inlineStr">
        <is>
          <t>No</t>
        </is>
      </c>
      <c r="O732" t="inlineStr">
        <is>
          <t>Not stated</t>
        </is>
      </c>
      <c r="Q732" s="9" t="inlineStr">
        <is>
          <t>https://grantcue.com/foundations/the-roger-and-kathy-marino-foundation-866727427</t>
        </is>
      </c>
    </row>
    <row r="733">
      <c r="A733">
        <f>IF($E733=$E732,$A732+1,1)</f>
        <v/>
      </c>
      <c r="B733" t="inlineStr">
        <is>
          <t>PEOPLESBANK CHARITABLE FOUNDATION INC</t>
        </is>
      </c>
      <c r="C733" t="inlineStr">
        <is>
          <t>82-0954751</t>
        </is>
      </c>
      <c r="D733" t="inlineStr">
        <is>
          <t>Massachusetts</t>
        </is>
      </c>
      <c r="E733" t="inlineStr">
        <is>
          <t>MA</t>
        </is>
      </c>
      <c r="F733" t="n">
        <v>2025</v>
      </c>
      <c r="G733" t="n">
        <v>2</v>
      </c>
      <c r="H733" s="13" t="n">
        <v>1246561</v>
      </c>
      <c r="I733" s="12" t="n">
        <v>169</v>
      </c>
      <c r="J733" s="13" t="n">
        <v>5000</v>
      </c>
      <c r="K733" s="13">
        <f>IFERROR($H733/$I733,"")</f>
        <v/>
      </c>
      <c r="L733" s="13" t="n">
        <v>59000</v>
      </c>
      <c r="M733" t="inlineStr">
        <is>
          <t>CT, NY, ME</t>
        </is>
      </c>
      <c r="N733" t="inlineStr">
        <is>
          <t>Yes</t>
        </is>
      </c>
      <c r="O733" t="inlineStr">
        <is>
          <t>Yes</t>
        </is>
      </c>
      <c r="Q733" s="9" t="inlineStr">
        <is>
          <t>https://grantcue.com/foundations/peoplesbank-charitable-foundation-inc-820954751</t>
        </is>
      </c>
    </row>
    <row r="734">
      <c r="A734">
        <f>IF($E734=$E733,$A733+1,1)</f>
        <v/>
      </c>
      <c r="B734" t="inlineStr">
        <is>
          <t>THE HOPEDALE FOUNDATION</t>
        </is>
      </c>
      <c r="C734" t="inlineStr">
        <is>
          <t>04-6044779</t>
        </is>
      </c>
      <c r="D734" t="inlineStr">
        <is>
          <t>Massachusetts</t>
        </is>
      </c>
      <c r="E734" t="inlineStr">
        <is>
          <t>MA</t>
        </is>
      </c>
      <c r="F734" t="n">
        <v>2024</v>
      </c>
      <c r="G734" t="n">
        <v>2</v>
      </c>
      <c r="H734" s="13" t="n">
        <v>1244200</v>
      </c>
      <c r="I734" s="12" t="n">
        <v>60</v>
      </c>
      <c r="J734" s="13" t="n">
        <v>4691</v>
      </c>
      <c r="K734" s="13">
        <f>IFERROR($H734/$I734,"")</f>
        <v/>
      </c>
      <c r="L734" s="13" t="n">
        <v>299173</v>
      </c>
      <c r="N734" t="inlineStr">
        <is>
          <t>Yes</t>
        </is>
      </c>
      <c r="O734" t="inlineStr">
        <is>
          <t>Not stated</t>
        </is>
      </c>
      <c r="Q734" s="9" t="inlineStr">
        <is>
          <t>https://grantcue.com/foundations/the-hopedale-foundation-046044779</t>
        </is>
      </c>
    </row>
    <row r="735">
      <c r="A735">
        <f>IF($E735=$E734,$A734+1,1)</f>
        <v/>
      </c>
      <c r="B735" t="inlineStr">
        <is>
          <t>THE HAGERTY FAMILY FOUNDATION</t>
        </is>
      </c>
      <c r="C735" t="inlineStr">
        <is>
          <t>20-0509132</t>
        </is>
      </c>
      <c r="D735" t="inlineStr">
        <is>
          <t>Massachusetts</t>
        </is>
      </c>
      <c r="E735" t="inlineStr">
        <is>
          <t>MA</t>
        </is>
      </c>
      <c r="F735" t="n">
        <v>2024</v>
      </c>
      <c r="G735" t="n">
        <v>1</v>
      </c>
      <c r="H735" s="13" t="n">
        <v>1238500</v>
      </c>
      <c r="I735" s="12" t="n">
        <v>28</v>
      </c>
      <c r="J735" s="13" t="n">
        <v>25000</v>
      </c>
      <c r="K735" s="13">
        <f>IFERROR($H735/$I735,"")</f>
        <v/>
      </c>
      <c r="L735" s="13" t="n">
        <v>360000</v>
      </c>
      <c r="M735" t="inlineStr">
        <is>
          <t>NY, RI, VA</t>
        </is>
      </c>
      <c r="N735" t="inlineStr">
        <is>
          <t>No</t>
        </is>
      </c>
      <c r="O735" t="inlineStr">
        <is>
          <t>Not stated</t>
        </is>
      </c>
      <c r="Q735" s="9" t="inlineStr">
        <is>
          <t>https://grantcue.com/foundations/the-hagerty-family-foundation-200509132</t>
        </is>
      </c>
    </row>
    <row r="736">
      <c r="A736">
        <f>IF($E736=$E735,$A735+1,1)</f>
        <v/>
      </c>
      <c r="B736" t="inlineStr">
        <is>
          <t>Matthew A &amp; Susan B Weatherbie Foundation</t>
        </is>
      </c>
      <c r="C736" t="inlineStr">
        <is>
          <t>04-3532105</t>
        </is>
      </c>
      <c r="D736" t="inlineStr">
        <is>
          <t>Massachusetts</t>
        </is>
      </c>
      <c r="E736" t="inlineStr">
        <is>
          <t>MA</t>
        </is>
      </c>
      <c r="F736" t="n">
        <v>2024</v>
      </c>
      <c r="G736" t="n">
        <v>1</v>
      </c>
      <c r="H736" s="13" t="n">
        <v>1238000</v>
      </c>
      <c r="I736" s="12" t="n">
        <v>14</v>
      </c>
      <c r="J736" s="13" t="n">
        <v>10000</v>
      </c>
      <c r="K736" s="13">
        <f>IFERROR($H736/$I736,"")</f>
        <v/>
      </c>
      <c r="L736" s="13" t="n">
        <v>1050000</v>
      </c>
      <c r="M736" t="inlineStr">
        <is>
          <t>RI, MT, CA</t>
        </is>
      </c>
      <c r="N736" t="inlineStr">
        <is>
          <t>No</t>
        </is>
      </c>
      <c r="O736" t="inlineStr">
        <is>
          <t>Not stated</t>
        </is>
      </c>
      <c r="Q736" s="9" t="inlineStr">
        <is>
          <t>https://grantcue.com/foundations/matthew-a-and-susan-b-weatherbie-foundation-043532105</t>
        </is>
      </c>
    </row>
    <row r="737">
      <c r="A737">
        <f>IF($E737=$E736,$A736+1,1)</f>
        <v/>
      </c>
      <c r="B737" t="inlineStr">
        <is>
          <t>THE HELIDONI FOUNDATION INC</t>
        </is>
      </c>
      <c r="C737" t="inlineStr">
        <is>
          <t>84-3852739</t>
        </is>
      </c>
      <c r="D737" t="inlineStr">
        <is>
          <t>Massachusetts</t>
        </is>
      </c>
      <c r="E737" t="inlineStr">
        <is>
          <t>MA</t>
        </is>
      </c>
      <c r="F737" t="n">
        <v>2025</v>
      </c>
      <c r="G737" t="n">
        <v>2</v>
      </c>
      <c r="H737" s="13" t="n">
        <v>1237521</v>
      </c>
      <c r="I737" s="12" t="n">
        <v>22</v>
      </c>
      <c r="J737" s="13" t="n">
        <v>37533.5</v>
      </c>
      <c r="K737" s="13">
        <f>IFERROR($H737/$I737,"")</f>
        <v/>
      </c>
      <c r="L737" s="13" t="n">
        <v>285000</v>
      </c>
      <c r="N737" t="inlineStr">
        <is>
          <t>No</t>
        </is>
      </c>
      <c r="O737" t="inlineStr">
        <is>
          <t>Not stated</t>
        </is>
      </c>
      <c r="Q737" s="9" t="inlineStr">
        <is>
          <t>https://grantcue.com/foundations/the-helidoni-foundation-inc-843852739</t>
        </is>
      </c>
    </row>
    <row r="738">
      <c r="A738">
        <f>IF($E738=$E737,$A737+1,1)</f>
        <v/>
      </c>
      <c r="B738" t="inlineStr">
        <is>
          <t>GEORGE FREDERICK JEWETT FOUNDATION EAST</t>
        </is>
      </c>
      <c r="C738" t="inlineStr">
        <is>
          <t>27-2954428</t>
        </is>
      </c>
      <c r="D738" t="inlineStr">
        <is>
          <t>Massachusetts</t>
        </is>
      </c>
      <c r="E738" t="inlineStr">
        <is>
          <t>MA</t>
        </is>
      </c>
      <c r="F738" t="n">
        <v>2024</v>
      </c>
      <c r="G738" t="n">
        <v>1</v>
      </c>
      <c r="H738" s="13" t="n">
        <v>1235000</v>
      </c>
      <c r="I738" s="12" t="n">
        <v>39</v>
      </c>
      <c r="J738" s="13" t="n">
        <v>20000</v>
      </c>
      <c r="K738" s="13">
        <f>IFERROR($H738/$I738,"")</f>
        <v/>
      </c>
      <c r="L738" s="13" t="n">
        <v>100000</v>
      </c>
      <c r="M738" t="inlineStr">
        <is>
          <t>CA, DC, CT</t>
        </is>
      </c>
      <c r="N738" t="inlineStr">
        <is>
          <t>No</t>
        </is>
      </c>
      <c r="O738" t="inlineStr">
        <is>
          <t>Not stated</t>
        </is>
      </c>
      <c r="Q738" s="9" t="inlineStr">
        <is>
          <t>https://grantcue.com/foundations/george-frederick-jewett-foundation-east-272954428</t>
        </is>
      </c>
    </row>
    <row r="739">
      <c r="A739">
        <f>IF($E739=$E738,$A738+1,1)</f>
        <v/>
      </c>
      <c r="B739" t="inlineStr">
        <is>
          <t>PHILIP AND BERNICE KRUPP FOUNDATION FOR JEWISH LIFE</t>
        </is>
      </c>
      <c r="C739" t="inlineStr">
        <is>
          <t>26-3951290</t>
        </is>
      </c>
      <c r="D739" t="inlineStr">
        <is>
          <t>Massachusetts</t>
        </is>
      </c>
      <c r="E739" t="inlineStr">
        <is>
          <t>MA</t>
        </is>
      </c>
      <c r="F739" t="n">
        <v>2024</v>
      </c>
      <c r="G739" t="n">
        <v>1</v>
      </c>
      <c r="H739" s="13" t="n">
        <v>1233696</v>
      </c>
      <c r="I739" s="12" t="n">
        <v>14</v>
      </c>
      <c r="J739" s="13" t="n">
        <v>100000</v>
      </c>
      <c r="K739" s="13">
        <f>IFERROR($H739/$I739,"")</f>
        <v/>
      </c>
      <c r="L739" s="13" t="n">
        <v>125000</v>
      </c>
      <c r="M739" t="inlineStr">
        <is>
          <t>NY, CA, MD</t>
        </is>
      </c>
      <c r="N739" t="inlineStr">
        <is>
          <t>Yes</t>
        </is>
      </c>
      <c r="O739" t="inlineStr">
        <is>
          <t>Not stated</t>
        </is>
      </c>
      <c r="Q739" s="9" t="inlineStr">
        <is>
          <t>https://grantcue.com/foundations/philip-and-bernice-krupp-foundation-for-jewish-life-263951290</t>
        </is>
      </c>
    </row>
    <row r="740">
      <c r="A740">
        <f>IF($E740=$E739,$A739+1,1)</f>
        <v/>
      </c>
      <c r="B740" t="inlineStr">
        <is>
          <t>MICHAEL B RUKIN CHARITABLE FOUNDATION</t>
        </is>
      </c>
      <c r="C740" t="inlineStr">
        <is>
          <t>22-2992115</t>
        </is>
      </c>
      <c r="D740" t="inlineStr">
        <is>
          <t>Massachusetts</t>
        </is>
      </c>
      <c r="E740" t="inlineStr">
        <is>
          <t>MA</t>
        </is>
      </c>
      <c r="F740" t="n">
        <v>2025</v>
      </c>
      <c r="G740" t="n">
        <v>2</v>
      </c>
      <c r="H740" s="13" t="n">
        <v>1230000</v>
      </c>
      <c r="I740" s="12" t="n">
        <v>58</v>
      </c>
      <c r="J740" s="13" t="n">
        <v>3500</v>
      </c>
      <c r="K740" s="13">
        <f>IFERROR($H740/$I740,"")</f>
        <v/>
      </c>
      <c r="L740" s="13" t="n">
        <v>165000</v>
      </c>
      <c r="M740" t="inlineStr">
        <is>
          <t>MD, NY, DC</t>
        </is>
      </c>
      <c r="N740" t="inlineStr">
        <is>
          <t>No</t>
        </is>
      </c>
      <c r="O740" t="inlineStr">
        <is>
          <t>Not stated</t>
        </is>
      </c>
      <c r="Q740" s="9" t="inlineStr">
        <is>
          <t>https://grantcue.com/foundations/michael-b-rukin-charitable-foundation-222992115</t>
        </is>
      </c>
    </row>
    <row r="741">
      <c r="A741">
        <f>IF($E741=$E740,$A740+1,1)</f>
        <v/>
      </c>
      <c r="B741" t="inlineStr">
        <is>
          <t>IMAGINE LEARNING FOUNDATION</t>
        </is>
      </c>
      <c r="C741" t="inlineStr">
        <is>
          <t>87-1061541</t>
        </is>
      </c>
      <c r="D741" t="inlineStr">
        <is>
          <t>Massachusetts</t>
        </is>
      </c>
      <c r="E741" t="inlineStr">
        <is>
          <t>MA</t>
        </is>
      </c>
      <c r="F741" t="n">
        <v>2025</v>
      </c>
      <c r="G741" t="n">
        <v>2</v>
      </c>
      <c r="H741" s="13" t="n">
        <v>1230000</v>
      </c>
      <c r="I741" s="12" t="n">
        <v>24</v>
      </c>
      <c r="J741" s="13" t="n">
        <v>50000</v>
      </c>
      <c r="K741" s="13">
        <f>IFERROR($H741/$I741,"")</f>
        <v/>
      </c>
      <c r="L741" s="13" t="n">
        <v>100000</v>
      </c>
      <c r="M741" t="inlineStr">
        <is>
          <t>DC, IL, ID</t>
        </is>
      </c>
      <c r="N741" t="inlineStr">
        <is>
          <t>No</t>
        </is>
      </c>
      <c r="O741" t="inlineStr">
        <is>
          <t>Not stated</t>
        </is>
      </c>
      <c r="Q741" s="9" t="inlineStr">
        <is>
          <t>https://grantcue.com/foundations/imagine-learning-foundation-871061541</t>
        </is>
      </c>
    </row>
    <row r="742">
      <c r="A742">
        <f>IF($E742=$E741,$A741+1,1)</f>
        <v/>
      </c>
      <c r="B742" t="inlineStr">
        <is>
          <t>THE RUETTGERS FAMILY CHARIT FOUNDATION</t>
        </is>
      </c>
      <c r="C742" t="inlineStr">
        <is>
          <t>04-3340591</t>
        </is>
      </c>
      <c r="D742" t="inlineStr">
        <is>
          <t>Massachusetts</t>
        </is>
      </c>
      <c r="E742" t="inlineStr">
        <is>
          <t>MA</t>
        </is>
      </c>
      <c r="F742" t="n">
        <v>2023</v>
      </c>
      <c r="G742" t="n">
        <v>1</v>
      </c>
      <c r="H742" s="13" t="n">
        <v>1224820</v>
      </c>
      <c r="I742" s="12" t="n">
        <v>52</v>
      </c>
      <c r="J742" s="13" t="n">
        <v>10000</v>
      </c>
      <c r="K742" s="13">
        <f>IFERROR($H742/$I742,"")</f>
        <v/>
      </c>
      <c r="L742" s="13" t="n">
        <v>289820</v>
      </c>
      <c r="M742" t="inlineStr">
        <is>
          <t>NY, FL, CA</t>
        </is>
      </c>
      <c r="N742" t="inlineStr">
        <is>
          <t>No</t>
        </is>
      </c>
      <c r="O742" t="inlineStr">
        <is>
          <t>Not stated</t>
        </is>
      </c>
      <c r="Q742" s="9" t="inlineStr">
        <is>
          <t>https://grantcue.com/foundations/the-ruettgers-family-charit-foundation-c-o-martina-frangis-cibc-043340591</t>
        </is>
      </c>
    </row>
    <row r="743">
      <c r="A743">
        <f>IF($E743=$E742,$A742+1,1)</f>
        <v/>
      </c>
      <c r="B743" t="inlineStr">
        <is>
          <t>THE HAROLD J BOWEN JR &amp; DUVAL BOWEN FAMILY FOUNDATION INC</t>
        </is>
      </c>
      <c r="C743" t="inlineStr">
        <is>
          <t>83-0559591</t>
        </is>
      </c>
      <c r="D743" t="inlineStr">
        <is>
          <t>Massachusetts</t>
        </is>
      </c>
      <c r="E743" t="inlineStr">
        <is>
          <t>MA</t>
        </is>
      </c>
      <c r="F743" t="n">
        <v>2025</v>
      </c>
      <c r="G743" t="n">
        <v>2</v>
      </c>
      <c r="H743" s="13" t="n">
        <v>1222500</v>
      </c>
      <c r="I743" s="12" t="n">
        <v>39</v>
      </c>
      <c r="J743" s="13" t="n">
        <v>25000</v>
      </c>
      <c r="K743" s="13">
        <f>IFERROR($H743/$I743,"")</f>
        <v/>
      </c>
      <c r="L743" s="13" t="n">
        <v>200000</v>
      </c>
      <c r="M743" t="inlineStr">
        <is>
          <t>GA, CA, SC</t>
        </is>
      </c>
      <c r="N743" t="inlineStr">
        <is>
          <t>Yes</t>
        </is>
      </c>
      <c r="O743" t="inlineStr">
        <is>
          <t>Not stated</t>
        </is>
      </c>
      <c r="Q743" s="9" t="inlineStr">
        <is>
          <t>https://grantcue.com/foundations/the-harold-j-bowen-jr-and-duval-bowen-family-foundation-inc-830559591</t>
        </is>
      </c>
    </row>
    <row r="744">
      <c r="A744">
        <f>IF($E744=$E743,$A743+1,1)</f>
        <v/>
      </c>
      <c r="B744" t="inlineStr">
        <is>
          <t>JANE AND JACK FITZPATRICK TRUST</t>
        </is>
      </c>
      <c r="C744" t="inlineStr">
        <is>
          <t>20-2612696</t>
        </is>
      </c>
      <c r="D744" t="inlineStr">
        <is>
          <t>Massachusetts</t>
        </is>
      </c>
      <c r="E744" t="inlineStr">
        <is>
          <t>MA</t>
        </is>
      </c>
      <c r="F744" t="n">
        <v>2024</v>
      </c>
      <c r="G744" t="n">
        <v>1</v>
      </c>
      <c r="H744" s="13" t="n">
        <v>1221000</v>
      </c>
      <c r="I744" s="12" t="n">
        <v>19</v>
      </c>
      <c r="J744" s="13" t="n">
        <v>50000</v>
      </c>
      <c r="K744" s="13">
        <f>IFERROR($H744/$I744,"")</f>
        <v/>
      </c>
      <c r="L744" s="13" t="n">
        <v>250000</v>
      </c>
      <c r="N744" t="inlineStr">
        <is>
          <t>Yes</t>
        </is>
      </c>
      <c r="O744" t="inlineStr">
        <is>
          <t>Not stated</t>
        </is>
      </c>
      <c r="P744" s="9" t="inlineStr">
        <is>
          <t>https://www.fitzpatricktrust.org/</t>
        </is>
      </c>
      <c r="Q744" s="9" t="inlineStr">
        <is>
          <t>https://grantcue.com/foundations/jane-and-jack-fitzpatrick-trust-202612696</t>
        </is>
      </c>
    </row>
    <row r="745">
      <c r="A745">
        <f>IF($E745=$E744,$A744+1,1)</f>
        <v/>
      </c>
      <c r="B745" t="inlineStr">
        <is>
          <t>NEWBURYPORT BANK CHARITABLE FOUNDATION INC</t>
        </is>
      </c>
      <c r="C745" t="inlineStr">
        <is>
          <t>20-0318941</t>
        </is>
      </c>
      <c r="D745" t="inlineStr">
        <is>
          <t>Massachusetts</t>
        </is>
      </c>
      <c r="E745" t="inlineStr">
        <is>
          <t>MA</t>
        </is>
      </c>
      <c r="F745" t="n">
        <v>2025</v>
      </c>
      <c r="G745" t="n">
        <v>2</v>
      </c>
      <c r="H745" s="13" t="n">
        <v>1214581</v>
      </c>
      <c r="I745" s="12" t="n">
        <v>56</v>
      </c>
      <c r="J745" s="13" t="n">
        <v>5000</v>
      </c>
      <c r="K745" s="13">
        <f>IFERROR($H745/$I745,"")</f>
        <v/>
      </c>
      <c r="L745" s="13" t="n">
        <v>565236</v>
      </c>
      <c r="M745" t="inlineStr">
        <is>
          <t>NH, RI</t>
        </is>
      </c>
      <c r="N745" t="inlineStr">
        <is>
          <t>Yes</t>
        </is>
      </c>
      <c r="O745" t="inlineStr">
        <is>
          <t>Yes</t>
        </is>
      </c>
      <c r="Q745" s="9" t="inlineStr">
        <is>
          <t>https://grantcue.com/foundations/newburyport-bank-charitable-foundation-inc-200318941</t>
        </is>
      </c>
    </row>
    <row r="746">
      <c r="A746">
        <f>IF($E746=$E745,$A745+1,1)</f>
        <v/>
      </c>
      <c r="B746" t="inlineStr">
        <is>
          <t>VAN SLOUN FOUNDATION</t>
        </is>
      </c>
      <c r="C746" t="inlineStr">
        <is>
          <t>04-6691809</t>
        </is>
      </c>
      <c r="D746" t="inlineStr">
        <is>
          <t>Massachusetts</t>
        </is>
      </c>
      <c r="E746" t="inlineStr">
        <is>
          <t>MA</t>
        </is>
      </c>
      <c r="F746" t="n">
        <v>2024</v>
      </c>
      <c r="G746" t="n">
        <v>1</v>
      </c>
      <c r="H746" s="13" t="n">
        <v>1211000</v>
      </c>
      <c r="I746" s="12" t="n">
        <v>88</v>
      </c>
      <c r="J746" s="13" t="n">
        <v>10000</v>
      </c>
      <c r="K746" s="13">
        <f>IFERROR($H746/$I746,"")</f>
        <v/>
      </c>
      <c r="L746" s="13" t="n">
        <v>175000</v>
      </c>
      <c r="M746" t="inlineStr">
        <is>
          <t>MN, PA, KY</t>
        </is>
      </c>
      <c r="N746" t="inlineStr">
        <is>
          <t>Yes</t>
        </is>
      </c>
      <c r="O746" t="inlineStr">
        <is>
          <t>Not stated</t>
        </is>
      </c>
      <c r="Q746" s="9" t="inlineStr">
        <is>
          <t>https://grantcue.com/foundations/van-sloun-foundation-c-o-baldwin-brothers-llc-046691809</t>
        </is>
      </c>
    </row>
    <row r="747">
      <c r="A747">
        <f>IF($E747=$E746,$A746+1,1)</f>
        <v/>
      </c>
      <c r="B747" t="inlineStr">
        <is>
          <t>THE CHANDLER B AND OLIVER A EVANS FOUNDATION</t>
        </is>
      </c>
      <c r="C747" t="inlineStr">
        <is>
          <t>82-3589805</t>
        </is>
      </c>
      <c r="D747" t="inlineStr">
        <is>
          <t>Massachusetts</t>
        </is>
      </c>
      <c r="E747" t="inlineStr">
        <is>
          <t>MA</t>
        </is>
      </c>
      <c r="F747" t="n">
        <v>2024</v>
      </c>
      <c r="G747" t="n">
        <v>1</v>
      </c>
      <c r="H747" s="13" t="n">
        <v>1208743</v>
      </c>
      <c r="I747" s="12" t="n">
        <v>21</v>
      </c>
      <c r="J747" s="13" t="n">
        <v>15000</v>
      </c>
      <c r="K747" s="13">
        <f>IFERROR($H747/$I747,"")</f>
        <v/>
      </c>
      <c r="L747" s="13" t="n">
        <v>433500</v>
      </c>
      <c r="M747" t="inlineStr">
        <is>
          <t>NY, DE, CT</t>
        </is>
      </c>
      <c r="N747" t="inlineStr">
        <is>
          <t>No</t>
        </is>
      </c>
      <c r="O747" t="inlineStr">
        <is>
          <t>Not stated</t>
        </is>
      </c>
      <c r="Q747" s="9" t="inlineStr">
        <is>
          <t>https://grantcue.com/foundations/the-chandler-b-and-oliver-a-evans-foundation-823589805</t>
        </is>
      </c>
    </row>
    <row r="748">
      <c r="A748">
        <f>IF($E748=$E747,$A747+1,1)</f>
        <v/>
      </c>
      <c r="B748" t="inlineStr">
        <is>
          <t>THE WILLIAM R WHEELER &amp; SANDRA L WHEELER CHARITABLE FOUNDATION INC</t>
        </is>
      </c>
      <c r="C748" t="inlineStr">
        <is>
          <t>81-4436916</t>
        </is>
      </c>
      <c r="D748" t="inlineStr">
        <is>
          <t>Massachusetts</t>
        </is>
      </c>
      <c r="E748" t="inlineStr">
        <is>
          <t>MA</t>
        </is>
      </c>
      <c r="F748" t="n">
        <v>2025</v>
      </c>
      <c r="G748" t="n">
        <v>2</v>
      </c>
      <c r="H748" s="13" t="n">
        <v>1207312</v>
      </c>
      <c r="I748" s="12" t="n">
        <v>14</v>
      </c>
      <c r="J748" s="13" t="n">
        <v>30000</v>
      </c>
      <c r="K748" s="13">
        <f>IFERROR($H748/$I748,"")</f>
        <v/>
      </c>
      <c r="L748" s="13" t="n">
        <v>324000</v>
      </c>
      <c r="M748" t="inlineStr">
        <is>
          <t>AZ, NY, VT</t>
        </is>
      </c>
      <c r="N748" t="inlineStr">
        <is>
          <t>No</t>
        </is>
      </c>
      <c r="O748" t="inlineStr">
        <is>
          <t>Not stated</t>
        </is>
      </c>
      <c r="Q748" s="9" t="inlineStr">
        <is>
          <t>https://grantcue.com/foundations/the-william-r-wheeler-and-sandra-l-wheeler-charitable-foundation-inc-814436916</t>
        </is>
      </c>
    </row>
    <row r="749">
      <c r="A749">
        <f>IF($E749=$E748,$A748+1,1)</f>
        <v/>
      </c>
      <c r="B749" t="inlineStr">
        <is>
          <t>COLLATOS FAMILY FOUNDATION</t>
        </is>
      </c>
      <c r="C749" t="inlineStr">
        <is>
          <t>82-6588923</t>
        </is>
      </c>
      <c r="D749" t="inlineStr">
        <is>
          <t>Massachusetts</t>
        </is>
      </c>
      <c r="E749" t="inlineStr">
        <is>
          <t>MA</t>
        </is>
      </c>
      <c r="F749" t="n">
        <v>2024</v>
      </c>
      <c r="G749" t="n">
        <v>1</v>
      </c>
      <c r="H749" s="13" t="n">
        <v>1201000</v>
      </c>
      <c r="I749" s="12" t="n">
        <v>8</v>
      </c>
      <c r="J749" s="13" t="n">
        <v>100000</v>
      </c>
      <c r="K749" s="13">
        <f>IFERROR($H749/$I749,"")</f>
        <v/>
      </c>
      <c r="L749" s="13" t="n">
        <v>425000</v>
      </c>
      <c r="N749" t="inlineStr">
        <is>
          <t>No</t>
        </is>
      </c>
      <c r="O749" t="inlineStr">
        <is>
          <t>Not stated</t>
        </is>
      </c>
      <c r="Q749" s="9" t="inlineStr">
        <is>
          <t>https://grantcue.com/foundations/collatos-family-foundation-c-o-kingsley-business-service-inc-826588923</t>
        </is>
      </c>
    </row>
    <row r="750">
      <c r="A750">
        <f>IF($E750=$E749,$A749+1,1)</f>
        <v/>
      </c>
      <c r="B750" t="inlineStr">
        <is>
          <t>WITHSTANDLEY FAMILY CHARITABLE FOUNDATION</t>
        </is>
      </c>
      <c r="C750" t="inlineStr">
        <is>
          <t>92-6473716</t>
        </is>
      </c>
      <c r="D750" t="inlineStr">
        <is>
          <t>Massachusetts</t>
        </is>
      </c>
      <c r="E750" t="inlineStr">
        <is>
          <t>MA</t>
        </is>
      </c>
      <c r="F750" t="n">
        <v>2025</v>
      </c>
      <c r="G750" t="n">
        <v>2</v>
      </c>
      <c r="H750" s="13" t="n">
        <v>1200500</v>
      </c>
      <c r="I750" s="12" t="n">
        <v>22</v>
      </c>
      <c r="J750" s="13" t="n">
        <v>50000</v>
      </c>
      <c r="K750" s="13">
        <f>IFERROR($H750/$I750,"")</f>
        <v/>
      </c>
      <c r="L750" s="13" t="n">
        <v>181500</v>
      </c>
      <c r="M750" t="inlineStr">
        <is>
          <t>MD</t>
        </is>
      </c>
      <c r="N750" t="inlineStr">
        <is>
          <t>No</t>
        </is>
      </c>
      <c r="O750" t="inlineStr">
        <is>
          <t>Not stated</t>
        </is>
      </c>
      <c r="Q750" s="9" t="inlineStr">
        <is>
          <t>https://grantcue.com/foundations/withstandley-family-charitable-foundation-926473716</t>
        </is>
      </c>
    </row>
    <row r="751">
      <c r="A751">
        <f>IF($E751=$E750,$A750+1,1)</f>
        <v/>
      </c>
      <c r="B751" t="inlineStr">
        <is>
          <t>STEPHEN C LUCE FOUNDATION</t>
        </is>
      </c>
      <c r="C751" t="inlineStr">
        <is>
          <t>23-7105691</t>
        </is>
      </c>
      <c r="D751" t="inlineStr">
        <is>
          <t>Massachusetts</t>
        </is>
      </c>
      <c r="E751" t="inlineStr">
        <is>
          <t>MA</t>
        </is>
      </c>
      <c r="F751" t="n">
        <v>2025</v>
      </c>
      <c r="G751" t="n">
        <v>2</v>
      </c>
      <c r="H751" s="13" t="n">
        <v>1200086</v>
      </c>
      <c r="I751" s="12" t="n">
        <v>24</v>
      </c>
      <c r="J751" s="13" t="n">
        <v>16105</v>
      </c>
      <c r="K751" s="13">
        <f>IFERROR($H751/$I751,"")</f>
        <v/>
      </c>
      <c r="L751" s="13" t="n">
        <v>178941</v>
      </c>
      <c r="N751" t="inlineStr">
        <is>
          <t>No</t>
        </is>
      </c>
      <c r="O751" t="inlineStr">
        <is>
          <t>Not stated</t>
        </is>
      </c>
      <c r="Q751" s="9" t="inlineStr">
        <is>
          <t>https://grantcue.com/foundations/stephen-c-luce-foundation-237105691</t>
        </is>
      </c>
    </row>
    <row r="752">
      <c r="A752">
        <f>IF($E752=$E751,$A751+1,1)</f>
        <v/>
      </c>
      <c r="B752" t="inlineStr">
        <is>
          <t>THE LOOKOUT FUND INC</t>
        </is>
      </c>
      <c r="C752" t="inlineStr">
        <is>
          <t>13-6213665</t>
        </is>
      </c>
      <c r="D752" t="inlineStr">
        <is>
          <t>Massachusetts</t>
        </is>
      </c>
      <c r="E752" t="inlineStr">
        <is>
          <t>MA</t>
        </is>
      </c>
      <c r="F752" t="n">
        <v>2025</v>
      </c>
      <c r="G752" t="n">
        <v>2</v>
      </c>
      <c r="H752" s="13" t="n">
        <v>1200000</v>
      </c>
      <c r="I752" s="12" t="n">
        <v>7</v>
      </c>
      <c r="J752" s="13" t="n">
        <v>100000</v>
      </c>
      <c r="K752" s="13">
        <f>IFERROR($H752/$I752,"")</f>
        <v/>
      </c>
      <c r="L752" s="13" t="n">
        <v>600000</v>
      </c>
      <c r="M752" t="inlineStr">
        <is>
          <t>CA, AZ</t>
        </is>
      </c>
      <c r="N752" t="inlineStr">
        <is>
          <t>No</t>
        </is>
      </c>
      <c r="O752" t="inlineStr">
        <is>
          <t>Not stated</t>
        </is>
      </c>
      <c r="Q752" s="9" t="inlineStr">
        <is>
          <t>https://grantcue.com/foundations/the-lookout-fund-inc-136213665</t>
        </is>
      </c>
    </row>
    <row r="753">
      <c r="A753">
        <f>IF($E753=$E752,$A752+1,1)</f>
        <v/>
      </c>
      <c r="B753" t="inlineStr">
        <is>
          <t>MSL Renewed Hope Foundation Inc</t>
        </is>
      </c>
      <c r="C753" t="inlineStr">
        <is>
          <t>46-1455799</t>
        </is>
      </c>
      <c r="D753" t="inlineStr">
        <is>
          <t>Massachusetts</t>
        </is>
      </c>
      <c r="E753" t="inlineStr">
        <is>
          <t>MA</t>
        </is>
      </c>
      <c r="F753" t="n">
        <v>2025</v>
      </c>
      <c r="G753" t="n">
        <v>2</v>
      </c>
      <c r="H753" s="13" t="n">
        <v>1192000</v>
      </c>
      <c r="I753" s="12" t="n">
        <v>15</v>
      </c>
      <c r="J753" s="13" t="n">
        <v>99000</v>
      </c>
      <c r="K753" s="13">
        <f>IFERROR($H753/$I753,"")</f>
        <v/>
      </c>
      <c r="L753" s="13" t="n">
        <v>161000</v>
      </c>
      <c r="M753" t="inlineStr">
        <is>
          <t>CT, IL, NY</t>
        </is>
      </c>
      <c r="N753" t="inlineStr">
        <is>
          <t>No</t>
        </is>
      </c>
      <c r="O753" t="inlineStr">
        <is>
          <t>Not stated</t>
        </is>
      </c>
      <c r="Q753" s="9" t="inlineStr">
        <is>
          <t>https://grantcue.com/foundations/msl-renewed-hope-foundation-inc-461455799</t>
        </is>
      </c>
    </row>
    <row r="754">
      <c r="A754">
        <f>IF($E754=$E753,$A753+1,1)</f>
        <v/>
      </c>
      <c r="B754" t="inlineStr">
        <is>
          <t>RICHARD K &amp; NANCY L DONAHUE CHARITABLE FOUNDATION</t>
        </is>
      </c>
      <c r="C754" t="inlineStr">
        <is>
          <t>04-3133049</t>
        </is>
      </c>
      <c r="D754" t="inlineStr">
        <is>
          <t>Massachusetts</t>
        </is>
      </c>
      <c r="E754" t="inlineStr">
        <is>
          <t>MA</t>
        </is>
      </c>
      <c r="F754" t="n">
        <v>2025</v>
      </c>
      <c r="G754" t="n">
        <v>2</v>
      </c>
      <c r="H754" s="13" t="n">
        <v>1189500</v>
      </c>
      <c r="I754" s="12" t="n">
        <v>57</v>
      </c>
      <c r="J754" s="13" t="n">
        <v>15000</v>
      </c>
      <c r="K754" s="13">
        <f>IFERROR($H754/$I754,"")</f>
        <v/>
      </c>
      <c r="L754" s="13" t="n">
        <v>160000</v>
      </c>
      <c r="M754" t="inlineStr">
        <is>
          <t>NY</t>
        </is>
      </c>
      <c r="N754" t="inlineStr">
        <is>
          <t>No</t>
        </is>
      </c>
      <c r="O754" t="inlineStr">
        <is>
          <t>Not stated</t>
        </is>
      </c>
      <c r="Q754" s="9" t="inlineStr">
        <is>
          <t>https://grantcue.com/foundations/richard-k-and-nancy-l-donahue-charitable-foundation-043133049</t>
        </is>
      </c>
    </row>
    <row r="755">
      <c r="A755">
        <f>IF($E755=$E754,$A754+1,1)</f>
        <v/>
      </c>
      <c r="B755" t="inlineStr">
        <is>
          <t>THE AZEEZ FOUNDATION</t>
        </is>
      </c>
      <c r="C755" t="inlineStr">
        <is>
          <t>23-2967146</t>
        </is>
      </c>
      <c r="D755" t="inlineStr">
        <is>
          <t>Massachusetts</t>
        </is>
      </c>
      <c r="E755" t="inlineStr">
        <is>
          <t>MA</t>
        </is>
      </c>
      <c r="F755" t="n">
        <v>2024</v>
      </c>
      <c r="G755" t="n">
        <v>1</v>
      </c>
      <c r="H755" s="13" t="n">
        <v>1185843</v>
      </c>
      <c r="I755" s="12" t="n">
        <v>86</v>
      </c>
      <c r="J755" s="13" t="n">
        <v>5000</v>
      </c>
      <c r="K755" s="13">
        <f>IFERROR($H755/$I755,"")</f>
        <v/>
      </c>
      <c r="L755" s="13" t="n">
        <v>625000</v>
      </c>
      <c r="M755" t="inlineStr">
        <is>
          <t>NJ, FL, NY</t>
        </is>
      </c>
      <c r="N755" t="inlineStr">
        <is>
          <t>No</t>
        </is>
      </c>
      <c r="O755" t="inlineStr">
        <is>
          <t>Not stated</t>
        </is>
      </c>
      <c r="Q755" s="9" t="inlineStr">
        <is>
          <t>https://grantcue.com/foundations/the-azeez-foundation-232967146</t>
        </is>
      </c>
    </row>
    <row r="756">
      <c r="A756">
        <f>IF($E756=$E755,$A755+1,1)</f>
        <v/>
      </c>
      <c r="B756" t="inlineStr">
        <is>
          <t>The Sherman and Joyce Scott Family Foundation</t>
        </is>
      </c>
      <c r="C756" t="inlineStr">
        <is>
          <t>27-4313916</t>
        </is>
      </c>
      <c r="D756" t="inlineStr">
        <is>
          <t>Massachusetts</t>
        </is>
      </c>
      <c r="E756" t="inlineStr">
        <is>
          <t>MA</t>
        </is>
      </c>
      <c r="F756" t="n">
        <v>2024</v>
      </c>
      <c r="G756" t="n">
        <v>2</v>
      </c>
      <c r="H756" s="13" t="n">
        <v>1182094</v>
      </c>
      <c r="I756" s="12" t="n">
        <v>8</v>
      </c>
      <c r="J756" s="13" t="n">
        <v>12500</v>
      </c>
      <c r="K756" s="13">
        <f>IFERROR($H756/$I756,"")</f>
        <v/>
      </c>
      <c r="L756" s="13" t="n">
        <v>600000</v>
      </c>
      <c r="M756" t="inlineStr">
        <is>
          <t>LA, TX, NM</t>
        </is>
      </c>
      <c r="N756" t="inlineStr">
        <is>
          <t>No</t>
        </is>
      </c>
      <c r="O756" t="inlineStr">
        <is>
          <t>Not stated</t>
        </is>
      </c>
      <c r="Q756" s="9" t="inlineStr">
        <is>
          <t>https://grantcue.com/foundations/the-sherman-and-joyce-scott-family-foundation-274313916</t>
        </is>
      </c>
    </row>
    <row r="757">
      <c r="A757">
        <f>IF($E757=$E756,$A756+1,1)</f>
        <v/>
      </c>
      <c r="B757" t="inlineStr">
        <is>
          <t>BERTRAM A AND RONALD M DRUKER CHARITABLE FNDN</t>
        </is>
      </c>
      <c r="C757" t="inlineStr">
        <is>
          <t>04-2751060</t>
        </is>
      </c>
      <c r="D757" t="inlineStr">
        <is>
          <t>Massachusetts</t>
        </is>
      </c>
      <c r="E757" t="inlineStr">
        <is>
          <t>MA</t>
        </is>
      </c>
      <c r="F757" t="n">
        <v>2024</v>
      </c>
      <c r="G757" t="n">
        <v>2</v>
      </c>
      <c r="H757" s="13" t="n">
        <v>1179500</v>
      </c>
      <c r="I757" s="12" t="n">
        <v>11</v>
      </c>
      <c r="J757" s="13" t="n">
        <v>19500</v>
      </c>
      <c r="K757" s="13">
        <f>IFERROR($H757/$I757,"")</f>
        <v/>
      </c>
      <c r="L757" s="13" t="n">
        <v>500000</v>
      </c>
      <c r="N757" t="inlineStr">
        <is>
          <t>No</t>
        </is>
      </c>
      <c r="O757" t="inlineStr">
        <is>
          <t>Not stated</t>
        </is>
      </c>
      <c r="Q757" s="9" t="inlineStr">
        <is>
          <t>https://grantcue.com/foundations/bertram-a-and-ronald-m-druker-charitable-fndn-042751060</t>
        </is>
      </c>
    </row>
    <row r="758">
      <c r="A758">
        <f>IF($E758=$E757,$A757+1,1)</f>
        <v/>
      </c>
      <c r="B758" t="inlineStr">
        <is>
          <t>BERNICE BARBOUR FOUNDATION INC 5487-00-40</t>
        </is>
      </c>
      <c r="C758" t="inlineStr">
        <is>
          <t>22-2779967</t>
        </is>
      </c>
      <c r="D758" t="inlineStr">
        <is>
          <t>Massachusetts</t>
        </is>
      </c>
      <c r="E758" t="inlineStr">
        <is>
          <t>MA</t>
        </is>
      </c>
      <c r="F758" t="n">
        <v>2024</v>
      </c>
      <c r="G758" t="n">
        <v>1</v>
      </c>
      <c r="H758" s="13" t="n">
        <v>1175638</v>
      </c>
      <c r="I758" s="12" t="n">
        <v>68</v>
      </c>
      <c r="J758" s="13" t="n">
        <v>9500</v>
      </c>
      <c r="K758" s="13">
        <f>IFERROR($H758/$I758,"")</f>
        <v/>
      </c>
      <c r="L758" s="13" t="n">
        <v>400000</v>
      </c>
      <c r="M758" t="inlineStr">
        <is>
          <t>FL, CA, NJ</t>
        </is>
      </c>
      <c r="N758" t="inlineStr">
        <is>
          <t>Yes</t>
        </is>
      </c>
      <c r="O758" t="inlineStr">
        <is>
          <t>Yes</t>
        </is>
      </c>
      <c r="P758" s="9" t="inlineStr">
        <is>
          <t>https://www.bernicebarbour.org/</t>
        </is>
      </c>
      <c r="Q758" s="9" t="inlineStr">
        <is>
          <t>https://grantcue.com/foundations/bernice-barbour-foundation-inc-5487-00-40-222779967</t>
        </is>
      </c>
    </row>
    <row r="759">
      <c r="A759">
        <f>IF($E759=$E758,$A758+1,1)</f>
        <v/>
      </c>
      <c r="B759" t="inlineStr">
        <is>
          <t>THE NEW ENGLAND FOUNDATION</t>
        </is>
      </c>
      <c r="C759" t="inlineStr">
        <is>
          <t>22-2757391</t>
        </is>
      </c>
      <c r="D759" t="inlineStr">
        <is>
          <t>Massachusetts</t>
        </is>
      </c>
      <c r="E759" t="inlineStr">
        <is>
          <t>MA</t>
        </is>
      </c>
      <c r="F759" t="n">
        <v>2025</v>
      </c>
      <c r="G759" t="n">
        <v>2</v>
      </c>
      <c r="H759" s="13" t="n">
        <v>1175000</v>
      </c>
      <c r="I759" s="12" t="n">
        <v>53</v>
      </c>
      <c r="J759" s="13" t="n">
        <v>20000</v>
      </c>
      <c r="K759" s="13">
        <f>IFERROR($H759/$I759,"")</f>
        <v/>
      </c>
      <c r="L759" s="13" t="n">
        <v>81000</v>
      </c>
      <c r="M759" t="inlineStr">
        <is>
          <t>NH, CT, PA</t>
        </is>
      </c>
      <c r="N759" t="inlineStr">
        <is>
          <t>Yes</t>
        </is>
      </c>
      <c r="O759" t="inlineStr">
        <is>
          <t>Not stated</t>
        </is>
      </c>
      <c r="Q759" s="9" t="inlineStr">
        <is>
          <t>https://grantcue.com/foundations/the-new-england-foundation-222757391</t>
        </is>
      </c>
    </row>
    <row r="760">
      <c r="A760">
        <f>IF($E760=$E759,$A759+1,1)</f>
        <v/>
      </c>
      <c r="B760" t="inlineStr">
        <is>
          <t>EDWARD P CLARK MEMORIAL TR</t>
        </is>
      </c>
      <c r="C760" t="inlineStr">
        <is>
          <t>01-6035550</t>
        </is>
      </c>
      <c r="D760" t="inlineStr">
        <is>
          <t>Massachusetts</t>
        </is>
      </c>
      <c r="E760" t="inlineStr">
        <is>
          <t>MA</t>
        </is>
      </c>
      <c r="F760" t="n">
        <v>2025</v>
      </c>
      <c r="G760" t="n">
        <v>2</v>
      </c>
      <c r="H760" s="13" t="n">
        <v>1173131</v>
      </c>
      <c r="I760" s="12" t="n">
        <v>14</v>
      </c>
      <c r="J760" s="13" t="n">
        <v>65865</v>
      </c>
      <c r="K760" s="13">
        <f>IFERROR($H760/$I760,"")</f>
        <v/>
      </c>
      <c r="L760" s="13" t="n">
        <v>164663</v>
      </c>
      <c r="M760" t="inlineStr">
        <is>
          <t>ME, FL, RI</t>
        </is>
      </c>
      <c r="N760" t="inlineStr">
        <is>
          <t>No</t>
        </is>
      </c>
      <c r="O760" t="inlineStr">
        <is>
          <t>Not stated</t>
        </is>
      </c>
      <c r="Q760" s="9" t="inlineStr">
        <is>
          <t>https://grantcue.com/foundations/edward-p-clark-memorial-tr-016035550</t>
        </is>
      </c>
    </row>
    <row r="761">
      <c r="A761">
        <f>IF($E761=$E760,$A760+1,1)</f>
        <v/>
      </c>
      <c r="B761" t="inlineStr">
        <is>
          <t>HSING FAMILY FOUNDATION</t>
        </is>
      </c>
      <c r="C761" t="inlineStr">
        <is>
          <t>27-3710264</t>
        </is>
      </c>
      <c r="D761" t="inlineStr">
        <is>
          <t>Massachusetts</t>
        </is>
      </c>
      <c r="E761" t="inlineStr">
        <is>
          <t>MA</t>
        </is>
      </c>
      <c r="F761" t="n">
        <v>2025</v>
      </c>
      <c r="G761" t="n">
        <v>2</v>
      </c>
      <c r="H761" s="13" t="n">
        <v>1168988</v>
      </c>
      <c r="I761" s="12" t="n">
        <v>30</v>
      </c>
      <c r="J761" s="13" t="n">
        <v>13500</v>
      </c>
      <c r="K761" s="13">
        <f>IFERROR($H761/$I761,"")</f>
        <v/>
      </c>
      <c r="L761" s="13" t="n">
        <v>391000</v>
      </c>
      <c r="M761" t="inlineStr">
        <is>
          <t>CA, FL, WA</t>
        </is>
      </c>
      <c r="N761" t="inlineStr">
        <is>
          <t>No</t>
        </is>
      </c>
      <c r="O761" t="inlineStr">
        <is>
          <t>Not stated</t>
        </is>
      </c>
      <c r="Q761" s="9" t="inlineStr">
        <is>
          <t>https://grantcue.com/foundations/hsing-family-foundation-273710264</t>
        </is>
      </c>
    </row>
    <row r="762">
      <c r="A762">
        <f>IF($E762=$E761,$A761+1,1)</f>
        <v/>
      </c>
      <c r="B762" t="inlineStr">
        <is>
          <t>RANDI &amp; JOEL CUTLER FAMILY FOUNDATION</t>
        </is>
      </c>
      <c r="C762" t="inlineStr">
        <is>
          <t>87-6803240</t>
        </is>
      </c>
      <c r="D762" t="inlineStr">
        <is>
          <t>Massachusetts</t>
        </is>
      </c>
      <c r="E762" t="inlineStr">
        <is>
          <t>MA</t>
        </is>
      </c>
      <c r="F762" t="n">
        <v>2024</v>
      </c>
      <c r="G762" t="n">
        <v>1</v>
      </c>
      <c r="H762" s="13" t="n">
        <v>1168000</v>
      </c>
      <c r="I762" s="12" t="n">
        <v>9</v>
      </c>
      <c r="J762" s="13" t="n">
        <v>100000</v>
      </c>
      <c r="K762" s="13">
        <f>IFERROR($H762/$I762,"")</f>
        <v/>
      </c>
      <c r="L762" s="13" t="n">
        <v>250000</v>
      </c>
      <c r="M762" t="inlineStr">
        <is>
          <t>NY, ME</t>
        </is>
      </c>
      <c r="N762" t="inlineStr">
        <is>
          <t>No</t>
        </is>
      </c>
      <c r="O762" t="inlineStr">
        <is>
          <t>Not stated</t>
        </is>
      </c>
      <c r="Q762" s="9" t="inlineStr">
        <is>
          <t>https://grantcue.com/foundations/randi-and-joel-cutler-family-foundation-876803240</t>
        </is>
      </c>
    </row>
    <row r="763">
      <c r="A763">
        <f>IF($E763=$E762,$A762+1,1)</f>
        <v/>
      </c>
      <c r="B763" t="inlineStr">
        <is>
          <t>THE ADJUVANT FOUNDATION</t>
        </is>
      </c>
      <c r="C763" t="inlineStr">
        <is>
          <t>36-3866528</t>
        </is>
      </c>
      <c r="D763" t="inlineStr">
        <is>
          <t>Massachusetts</t>
        </is>
      </c>
      <c r="E763" t="inlineStr">
        <is>
          <t>MA</t>
        </is>
      </c>
      <c r="F763" t="n">
        <v>2024</v>
      </c>
      <c r="G763" t="n">
        <v>1</v>
      </c>
      <c r="H763" s="13" t="n">
        <v>1160000</v>
      </c>
      <c r="I763" s="12" t="n">
        <v>9</v>
      </c>
      <c r="J763" s="13" t="n">
        <v>50000</v>
      </c>
      <c r="K763" s="13">
        <f>IFERROR($H763/$I763,"")</f>
        <v/>
      </c>
      <c r="L763" s="13" t="n">
        <v>500000</v>
      </c>
      <c r="M763" t="inlineStr">
        <is>
          <t>NY</t>
        </is>
      </c>
      <c r="N763" t="inlineStr">
        <is>
          <t>No</t>
        </is>
      </c>
      <c r="O763" t="inlineStr">
        <is>
          <t>Not stated</t>
        </is>
      </c>
      <c r="Q763" s="9" t="inlineStr">
        <is>
          <t>https://grantcue.com/foundations/the-adjuvant-foundation-363866528</t>
        </is>
      </c>
    </row>
    <row r="764">
      <c r="A764">
        <f>IF($E764=$E763,$A763+1,1)</f>
        <v/>
      </c>
      <c r="B764" t="inlineStr">
        <is>
          <t>EDWIN PHILLIPS TRUST</t>
        </is>
      </c>
      <c r="C764" t="inlineStr">
        <is>
          <t>04-6025549</t>
        </is>
      </c>
      <c r="D764" t="inlineStr">
        <is>
          <t>Massachusetts</t>
        </is>
      </c>
      <c r="E764" t="inlineStr">
        <is>
          <t>MA</t>
        </is>
      </c>
      <c r="F764" t="n">
        <v>2025</v>
      </c>
      <c r="G764" t="n">
        <v>2</v>
      </c>
      <c r="H764" s="13" t="n">
        <v>1153424</v>
      </c>
      <c r="I764" s="12" t="n">
        <v>51</v>
      </c>
      <c r="J764" s="13" t="n">
        <v>6500</v>
      </c>
      <c r="K764" s="13">
        <f>IFERROR($H764/$I764,"")</f>
        <v/>
      </c>
      <c r="L764" s="13" t="n">
        <v>566317</v>
      </c>
      <c r="N764" t="inlineStr">
        <is>
          <t>Yes</t>
        </is>
      </c>
      <c r="O764" t="inlineStr">
        <is>
          <t>Not stated</t>
        </is>
      </c>
      <c r="Q764" s="9" t="inlineStr">
        <is>
          <t>https://grantcue.com/foundations/edwin-phillips-trust-046025549</t>
        </is>
      </c>
    </row>
    <row r="765">
      <c r="A765">
        <f>IF($E765=$E764,$A764+1,1)</f>
        <v/>
      </c>
      <c r="B765" t="inlineStr">
        <is>
          <t>THE ROGERS FAMILY FOUNDATION</t>
        </is>
      </c>
      <c r="C765" t="inlineStr">
        <is>
          <t>46-4720072</t>
        </is>
      </c>
      <c r="D765" t="inlineStr">
        <is>
          <t>Massachusetts</t>
        </is>
      </c>
      <c r="E765" t="inlineStr">
        <is>
          <t>MA</t>
        </is>
      </c>
      <c r="F765" t="n">
        <v>2025</v>
      </c>
      <c r="G765" t="n">
        <v>2</v>
      </c>
      <c r="H765" s="13" t="n">
        <v>1152033</v>
      </c>
      <c r="I765" s="12" t="n">
        <v>39</v>
      </c>
      <c r="J765" s="13" t="n">
        <v>10000</v>
      </c>
      <c r="K765" s="13">
        <f>IFERROR($H765/$I765,"")</f>
        <v/>
      </c>
      <c r="L765" s="13" t="n">
        <v>200000</v>
      </c>
      <c r="M765" t="inlineStr">
        <is>
          <t>IL, MO, AZ</t>
        </is>
      </c>
      <c r="N765" t="inlineStr">
        <is>
          <t>No</t>
        </is>
      </c>
      <c r="O765" t="inlineStr">
        <is>
          <t>Not stated</t>
        </is>
      </c>
      <c r="Q765" s="9" t="inlineStr">
        <is>
          <t>https://grantcue.com/foundations/the-rogers-family-foundation-464720072</t>
        </is>
      </c>
    </row>
    <row r="766">
      <c r="A766">
        <f>IF($E766=$E765,$A765+1,1)</f>
        <v/>
      </c>
      <c r="B766" t="inlineStr">
        <is>
          <t>GREEN FAMILY CHARITABLE FOUNDATION</t>
        </is>
      </c>
      <c r="C766" t="inlineStr">
        <is>
          <t>45-3959167</t>
        </is>
      </c>
      <c r="D766" t="inlineStr">
        <is>
          <t>Massachusetts</t>
        </is>
      </c>
      <c r="E766" t="inlineStr">
        <is>
          <t>MA</t>
        </is>
      </c>
      <c r="F766" t="n">
        <v>2025</v>
      </c>
      <c r="G766" t="n">
        <v>2</v>
      </c>
      <c r="H766" s="13" t="n">
        <v>1149000</v>
      </c>
      <c r="I766" s="12" t="n">
        <v>49</v>
      </c>
      <c r="J766" s="13" t="n">
        <v>10000</v>
      </c>
      <c r="K766" s="13">
        <f>IFERROR($H766/$I766,"")</f>
        <v/>
      </c>
      <c r="L766" s="13" t="n">
        <v>250000</v>
      </c>
      <c r="M766" t="inlineStr">
        <is>
          <t>NC, CA</t>
        </is>
      </c>
      <c r="N766" t="inlineStr">
        <is>
          <t>No</t>
        </is>
      </c>
      <c r="O766" t="inlineStr">
        <is>
          <t>Not stated</t>
        </is>
      </c>
      <c r="Q766" s="9" t="inlineStr">
        <is>
          <t>https://grantcue.com/foundations/green-family-charitable-foundation-453959167</t>
        </is>
      </c>
    </row>
    <row r="767">
      <c r="A767">
        <f>IF($E767=$E766,$A766+1,1)</f>
        <v/>
      </c>
      <c r="B767" t="inlineStr">
        <is>
          <t>Matt Ryd All-Stars Foundation Ltd</t>
        </is>
      </c>
      <c r="C767" t="inlineStr">
        <is>
          <t>82-3812936</t>
        </is>
      </c>
      <c r="D767" t="inlineStr">
        <is>
          <t>Massachusetts</t>
        </is>
      </c>
      <c r="E767" t="inlineStr">
        <is>
          <t>MA</t>
        </is>
      </c>
      <c r="F767" t="n">
        <v>2023</v>
      </c>
      <c r="G767" t="n">
        <v>1</v>
      </c>
      <c r="H767" s="13" t="n">
        <v>1144422</v>
      </c>
      <c r="I767" s="12" t="n">
        <v>11</v>
      </c>
      <c r="J767" s="13" t="n">
        <v>5000</v>
      </c>
      <c r="K767" s="13">
        <f>IFERROR($H767/$I767,"")</f>
        <v/>
      </c>
      <c r="L767" s="13" t="n">
        <v>1089422</v>
      </c>
      <c r="M767" t="inlineStr">
        <is>
          <t>IL, CO, TX</t>
        </is>
      </c>
      <c r="N767" t="inlineStr">
        <is>
          <t>Yes</t>
        </is>
      </c>
      <c r="O767" t="inlineStr">
        <is>
          <t>Not stated</t>
        </is>
      </c>
      <c r="Q767" s="9" t="inlineStr">
        <is>
          <t>https://grantcue.com/foundations/matt-ryd-all-stars-foundation-ltd-823812936</t>
        </is>
      </c>
    </row>
    <row r="768">
      <c r="A768">
        <f>IF($E768=$E767,$A767+1,1)</f>
        <v/>
      </c>
      <c r="B768" t="inlineStr">
        <is>
          <t>THE ANTHONY &amp; GLADYS SAKOWICH CHARITABLE FOUNDATION</t>
        </is>
      </c>
      <c r="C768" t="inlineStr">
        <is>
          <t>47-5387265</t>
        </is>
      </c>
      <c r="D768" t="inlineStr">
        <is>
          <t>Massachusetts</t>
        </is>
      </c>
      <c r="E768" t="inlineStr">
        <is>
          <t>MA</t>
        </is>
      </c>
      <c r="F768" t="n">
        <v>2025</v>
      </c>
      <c r="G768" t="n">
        <v>2</v>
      </c>
      <c r="H768" s="13" t="n">
        <v>1144150</v>
      </c>
      <c r="I768" s="12" t="n">
        <v>92</v>
      </c>
      <c r="J768" s="13" t="n">
        <v>5000</v>
      </c>
      <c r="K768" s="13">
        <f>IFERROR($H768/$I768,"")</f>
        <v/>
      </c>
      <c r="L768" s="13" t="n">
        <v>200000</v>
      </c>
      <c r="M768" t="inlineStr">
        <is>
          <t>NH, VA, MO</t>
        </is>
      </c>
      <c r="N768" t="inlineStr">
        <is>
          <t>No</t>
        </is>
      </c>
      <c r="O768" t="inlineStr">
        <is>
          <t>Not stated</t>
        </is>
      </c>
      <c r="Q768" s="9" t="inlineStr">
        <is>
          <t>https://grantcue.com/foundations/the-anthony-and-gladys-sakowich-charitable-foundation-475387265</t>
        </is>
      </c>
    </row>
    <row r="769">
      <c r="A769">
        <f>IF($E769=$E768,$A768+1,1)</f>
        <v/>
      </c>
      <c r="B769" t="inlineStr">
        <is>
          <t>MEEHAN FOUNDATION</t>
        </is>
      </c>
      <c r="C769" t="inlineStr">
        <is>
          <t>13-7099577</t>
        </is>
      </c>
      <c r="D769" t="inlineStr">
        <is>
          <t>Massachusetts</t>
        </is>
      </c>
      <c r="E769" t="inlineStr">
        <is>
          <t>MA</t>
        </is>
      </c>
      <c r="F769" t="n">
        <v>2024</v>
      </c>
      <c r="G769" t="n">
        <v>1</v>
      </c>
      <c r="H769" s="13" t="n">
        <v>1140876</v>
      </c>
      <c r="I769" s="12" t="n">
        <v>39</v>
      </c>
      <c r="J769" s="13" t="n">
        <v>6000</v>
      </c>
      <c r="K769" s="13">
        <f>IFERROR($H769/$I769,"")</f>
        <v/>
      </c>
      <c r="L769" s="13" t="n">
        <v>500000</v>
      </c>
      <c r="M769" t="inlineStr">
        <is>
          <t>NY, DC, NJ</t>
        </is>
      </c>
      <c r="N769" t="inlineStr">
        <is>
          <t>No</t>
        </is>
      </c>
      <c r="O769" t="inlineStr">
        <is>
          <t>Not stated</t>
        </is>
      </c>
      <c r="Q769" s="9" t="inlineStr">
        <is>
          <t>https://grantcue.com/foundations/meehan-foundation-c-o-meehan-and-assoc-137099577</t>
        </is>
      </c>
    </row>
    <row r="770">
      <c r="A770">
        <f>IF($E770=$E769,$A769+1,1)</f>
        <v/>
      </c>
      <c r="B770" t="inlineStr">
        <is>
          <t>ISA-MARIA &amp; DAVID SHOOLMAN FAMILY FOUNDA</t>
        </is>
      </c>
      <c r="C770" t="inlineStr">
        <is>
          <t>36-7691360</t>
        </is>
      </c>
      <c r="D770" t="inlineStr">
        <is>
          <t>Massachusetts</t>
        </is>
      </c>
      <c r="E770" t="inlineStr">
        <is>
          <t>MA</t>
        </is>
      </c>
      <c r="F770" t="n">
        <v>2025</v>
      </c>
      <c r="G770" t="n">
        <v>4</v>
      </c>
      <c r="H770" s="13" t="n">
        <v>1132229</v>
      </c>
      <c r="I770" s="12" t="n">
        <v>55</v>
      </c>
      <c r="J770" s="13" t="n">
        <v>20286</v>
      </c>
      <c r="K770" s="13">
        <f>IFERROR($H770/$I770,"")</f>
        <v/>
      </c>
      <c r="L770" s="13" t="n">
        <v>22945</v>
      </c>
      <c r="M770" t="inlineStr">
        <is>
          <t>DC, CA, CO</t>
        </is>
      </c>
      <c r="N770" t="inlineStr">
        <is>
          <t>No</t>
        </is>
      </c>
      <c r="O770" t="inlineStr">
        <is>
          <t>Not stated</t>
        </is>
      </c>
      <c r="Q770" s="9" t="inlineStr">
        <is>
          <t>https://grantcue.com/foundations/isa-maria-and-david-shoolman-family-founda-367691360</t>
        </is>
      </c>
    </row>
    <row r="771">
      <c r="A771">
        <f>IF($E771=$E770,$A770+1,1)</f>
        <v/>
      </c>
      <c r="B771" t="inlineStr">
        <is>
          <t>FRESH SOUND FOUNDATION INC</t>
        </is>
      </c>
      <c r="C771" t="inlineStr">
        <is>
          <t>06-1428363</t>
        </is>
      </c>
      <c r="D771" t="inlineStr">
        <is>
          <t>Massachusetts</t>
        </is>
      </c>
      <c r="E771" t="inlineStr">
        <is>
          <t>MA</t>
        </is>
      </c>
      <c r="F771" t="n">
        <v>2024</v>
      </c>
      <c r="G771" t="n">
        <v>1</v>
      </c>
      <c r="H771" s="13" t="n">
        <v>1125000</v>
      </c>
      <c r="I771" s="12" t="n">
        <v>41</v>
      </c>
      <c r="J771" s="13" t="n">
        <v>25000</v>
      </c>
      <c r="K771" s="13">
        <f>IFERROR($H771/$I771,"")</f>
        <v/>
      </c>
      <c r="L771" s="13" t="n">
        <v>75000</v>
      </c>
      <c r="M771" t="inlineStr">
        <is>
          <t>GA, NY, DC</t>
        </is>
      </c>
      <c r="N771" t="inlineStr">
        <is>
          <t>No</t>
        </is>
      </c>
      <c r="O771" t="inlineStr">
        <is>
          <t>Not stated</t>
        </is>
      </c>
      <c r="Q771" s="9" t="inlineStr">
        <is>
          <t>https://grantcue.com/foundations/fresh-sound-foundation-inc-061428363</t>
        </is>
      </c>
    </row>
    <row r="772">
      <c r="A772">
        <f>IF($E772=$E771,$A771+1,1)</f>
        <v/>
      </c>
      <c r="B772" t="inlineStr">
        <is>
          <t>EVERETT &amp; MARION MITCHELL FOUNDATION</t>
        </is>
      </c>
      <c r="C772" t="inlineStr">
        <is>
          <t>20-7088204</t>
        </is>
      </c>
      <c r="D772" t="inlineStr">
        <is>
          <t>Massachusetts</t>
        </is>
      </c>
      <c r="E772" t="inlineStr">
        <is>
          <t>MA</t>
        </is>
      </c>
      <c r="F772" t="n">
        <v>2024</v>
      </c>
      <c r="G772" t="n">
        <v>2</v>
      </c>
      <c r="H772" s="13" t="n">
        <v>1123180</v>
      </c>
      <c r="I772" s="12" t="n">
        <v>58</v>
      </c>
      <c r="J772" s="13" t="n">
        <v>10000</v>
      </c>
      <c r="K772" s="13">
        <f>IFERROR($H772/$I772,"")</f>
        <v/>
      </c>
      <c r="L772" s="13" t="n">
        <v>309290</v>
      </c>
      <c r="M772" t="inlineStr">
        <is>
          <t>NH, NY, CT</t>
        </is>
      </c>
      <c r="N772" t="inlineStr">
        <is>
          <t>Yes</t>
        </is>
      </c>
      <c r="O772" t="inlineStr">
        <is>
          <t>Yes</t>
        </is>
      </c>
      <c r="Q772" s="9" t="inlineStr">
        <is>
          <t>https://grantcue.com/foundations/everett-and-marion-mitchell-foundation-207088204</t>
        </is>
      </c>
    </row>
    <row r="773">
      <c r="A773">
        <f>IF($E773=$E772,$A772+1,1)</f>
        <v/>
      </c>
      <c r="B773" t="inlineStr">
        <is>
          <t>PJC FOUNDATION</t>
        </is>
      </c>
      <c r="C773" t="inlineStr">
        <is>
          <t>20-2712394</t>
        </is>
      </c>
      <c r="D773" t="inlineStr">
        <is>
          <t>Massachusetts</t>
        </is>
      </c>
      <c r="E773" t="inlineStr">
        <is>
          <t>MA</t>
        </is>
      </c>
      <c r="F773" t="n">
        <v>2025</v>
      </c>
      <c r="G773" t="n">
        <v>2</v>
      </c>
      <c r="H773" s="13" t="n">
        <v>1120500</v>
      </c>
      <c r="I773" s="12" t="n">
        <v>11</v>
      </c>
      <c r="J773" s="13" t="n">
        <v>26000</v>
      </c>
      <c r="K773" s="13">
        <f>IFERROR($H773/$I773,"")</f>
        <v/>
      </c>
      <c r="L773" s="13" t="n">
        <v>500500</v>
      </c>
      <c r="M773" t="inlineStr">
        <is>
          <t>CA, CO, OH</t>
        </is>
      </c>
      <c r="N773" t="inlineStr">
        <is>
          <t>No</t>
        </is>
      </c>
      <c r="O773" t="inlineStr">
        <is>
          <t>Not stated</t>
        </is>
      </c>
      <c r="Q773" s="9" t="inlineStr">
        <is>
          <t>https://grantcue.com/foundations/pjc-foundation-c-o-sterling-foundation-management-llc-202712394</t>
        </is>
      </c>
    </row>
    <row r="774">
      <c r="A774">
        <f>IF($E774=$E773,$A773+1,1)</f>
        <v/>
      </c>
      <c r="B774" t="inlineStr">
        <is>
          <t>CJL CHARITABLE FOUNDATION</t>
        </is>
      </c>
      <c r="C774" t="inlineStr">
        <is>
          <t>04-6552121</t>
        </is>
      </c>
      <c r="D774" t="inlineStr">
        <is>
          <t>Massachusetts</t>
        </is>
      </c>
      <c r="E774" t="inlineStr">
        <is>
          <t>MA</t>
        </is>
      </c>
      <c r="F774" t="n">
        <v>2024</v>
      </c>
      <c r="G774" t="n">
        <v>2</v>
      </c>
      <c r="H774" s="13" t="n">
        <v>1117871</v>
      </c>
      <c r="I774" s="12" t="n">
        <v>16</v>
      </c>
      <c r="J774" s="13" t="n">
        <v>25000</v>
      </c>
      <c r="K774" s="13">
        <f>IFERROR($H774/$I774,"")</f>
        <v/>
      </c>
      <c r="L774" s="13" t="n">
        <v>396873</v>
      </c>
      <c r="M774" t="inlineStr">
        <is>
          <t>CT, NY, DC</t>
        </is>
      </c>
      <c r="N774" t="inlineStr">
        <is>
          <t>Yes</t>
        </is>
      </c>
      <c r="O774" t="inlineStr">
        <is>
          <t>Not stated</t>
        </is>
      </c>
      <c r="Q774" s="9" t="inlineStr">
        <is>
          <t>https://grantcue.com/foundations/cjl-charitable-foundation-046552121</t>
        </is>
      </c>
    </row>
    <row r="775">
      <c r="A775">
        <f>IF($E775=$E774,$A774+1,1)</f>
        <v/>
      </c>
      <c r="B775" t="inlineStr">
        <is>
          <t>BAFFLIN FOUNDATION</t>
        </is>
      </c>
      <c r="C775" t="inlineStr">
        <is>
          <t>05-0454795</t>
        </is>
      </c>
      <c r="D775" t="inlineStr">
        <is>
          <t>Massachusetts</t>
        </is>
      </c>
      <c r="E775" t="inlineStr">
        <is>
          <t>MA</t>
        </is>
      </c>
      <c r="F775" t="n">
        <v>2024</v>
      </c>
      <c r="G775" t="n">
        <v>1</v>
      </c>
      <c r="H775" s="13" t="n">
        <v>1111847</v>
      </c>
      <c r="I775" s="12" t="n">
        <v>28</v>
      </c>
      <c r="J775" s="13" t="n">
        <v>25000</v>
      </c>
      <c r="K775" s="13">
        <f>IFERROR($H775/$I775,"")</f>
        <v/>
      </c>
      <c r="L775" s="13" t="n">
        <v>100000</v>
      </c>
      <c r="M775" t="inlineStr">
        <is>
          <t>RI, CT, ME</t>
        </is>
      </c>
      <c r="N775" t="inlineStr">
        <is>
          <t>Yes</t>
        </is>
      </c>
      <c r="O775" t="inlineStr">
        <is>
          <t>Not stated</t>
        </is>
      </c>
      <c r="Q775" s="9" t="inlineStr">
        <is>
          <t>https://grantcue.com/foundations/bafflin-foundation-050454795</t>
        </is>
      </c>
    </row>
    <row r="776">
      <c r="A776">
        <f>IF($E776=$E775,$A775+1,1)</f>
        <v/>
      </c>
      <c r="B776" t="inlineStr">
        <is>
          <t>DEMOULAS FOUNDATION</t>
        </is>
      </c>
      <c r="C776" t="inlineStr">
        <is>
          <t>04-2723441</t>
        </is>
      </c>
      <c r="D776" t="inlineStr">
        <is>
          <t>Massachusetts</t>
        </is>
      </c>
      <c r="E776" t="inlineStr">
        <is>
          <t>MA</t>
        </is>
      </c>
      <c r="F776" t="n">
        <v>2024</v>
      </c>
      <c r="G776" t="n">
        <v>1</v>
      </c>
      <c r="H776" s="13" t="n">
        <v>1103703</v>
      </c>
      <c r="I776" s="12" t="n">
        <v>209</v>
      </c>
      <c r="J776" s="13" t="n">
        <v>5000</v>
      </c>
      <c r="K776" s="13">
        <f>IFERROR($H776/$I776,"")</f>
        <v/>
      </c>
      <c r="L776" s="13" t="n">
        <v>30653</v>
      </c>
      <c r="M776" t="inlineStr">
        <is>
          <t>NH, NY, RI</t>
        </is>
      </c>
      <c r="N776" t="inlineStr">
        <is>
          <t>Yes</t>
        </is>
      </c>
      <c r="O776" t="inlineStr">
        <is>
          <t>Not stated</t>
        </is>
      </c>
      <c r="Q776" s="9" t="inlineStr">
        <is>
          <t>https://grantcue.com/foundations/demoulas-foundation-042723441</t>
        </is>
      </c>
    </row>
    <row r="777">
      <c r="A777">
        <f>IF($E777=$E776,$A776+1,1)</f>
        <v/>
      </c>
      <c r="B777" t="inlineStr">
        <is>
          <t>The Bay State Federal Savings Charitable Foundation</t>
        </is>
      </c>
      <c r="C777" t="inlineStr">
        <is>
          <t>04-3415547</t>
        </is>
      </c>
      <c r="D777" t="inlineStr">
        <is>
          <t>Massachusetts</t>
        </is>
      </c>
      <c r="E777" t="inlineStr">
        <is>
          <t>MA</t>
        </is>
      </c>
      <c r="F777" t="n">
        <v>2025</v>
      </c>
      <c r="G777" t="n">
        <v>2</v>
      </c>
      <c r="H777" s="13" t="n">
        <v>1101550</v>
      </c>
      <c r="I777" s="12" t="n">
        <v>301</v>
      </c>
      <c r="J777" s="13" t="n">
        <v>2500</v>
      </c>
      <c r="K777" s="13">
        <f>IFERROR($H777/$I777,"")</f>
        <v/>
      </c>
      <c r="L777" s="13" t="n">
        <v>55000</v>
      </c>
      <c r="M777" t="inlineStr">
        <is>
          <t>FL, DC, NY</t>
        </is>
      </c>
      <c r="N777" t="inlineStr">
        <is>
          <t>Yes</t>
        </is>
      </c>
      <c r="O777" t="inlineStr">
        <is>
          <t>Not stated</t>
        </is>
      </c>
      <c r="P777" s="9" t="inlineStr">
        <is>
          <t>https://www.baystatecharitable.com/</t>
        </is>
      </c>
      <c r="Q777" s="9" t="inlineStr">
        <is>
          <t>https://grantcue.com/foundations/the-bay-state-federal-savings-charitable-foundation-043415547</t>
        </is>
      </c>
    </row>
    <row r="778">
      <c r="A778">
        <f>IF($E778=$E777,$A777+1,1)</f>
        <v/>
      </c>
      <c r="B778" t="inlineStr">
        <is>
          <t>ROBERTA M CHILDS CHARITABLE FOUNDATION</t>
        </is>
      </c>
      <c r="C778" t="inlineStr">
        <is>
          <t>04-2660275</t>
        </is>
      </c>
      <c r="D778" t="inlineStr">
        <is>
          <t>Massachusetts</t>
        </is>
      </c>
      <c r="E778" t="inlineStr">
        <is>
          <t>MA</t>
        </is>
      </c>
      <c r="F778" t="n">
        <v>2025</v>
      </c>
      <c r="G778" t="n">
        <v>2</v>
      </c>
      <c r="H778" s="13" t="n">
        <v>1100942</v>
      </c>
      <c r="I778" s="12" t="n">
        <v>27</v>
      </c>
      <c r="J778" s="13" t="n">
        <v>25000</v>
      </c>
      <c r="K778" s="13">
        <f>IFERROR($H778/$I778,"")</f>
        <v/>
      </c>
      <c r="L778" s="13" t="n">
        <v>259000</v>
      </c>
      <c r="M778" t="inlineStr">
        <is>
          <t>VT</t>
        </is>
      </c>
      <c r="N778" t="inlineStr">
        <is>
          <t>Yes</t>
        </is>
      </c>
      <c r="O778" t="inlineStr">
        <is>
          <t>Not stated</t>
        </is>
      </c>
      <c r="Q778" s="9" t="inlineStr">
        <is>
          <t>https://grantcue.com/foundations/roberta-m-childs-charitable-foundation-042660275</t>
        </is>
      </c>
    </row>
    <row r="779">
      <c r="A779">
        <f>IF($E779=$E778,$A778+1,1)</f>
        <v/>
      </c>
      <c r="B779" t="inlineStr">
        <is>
          <t>KEVIN AND NICOLE SYSTROM FOUNDATION</t>
        </is>
      </c>
      <c r="C779" t="inlineStr">
        <is>
          <t>86-3372429</t>
        </is>
      </c>
      <c r="D779" t="inlineStr">
        <is>
          <t>Massachusetts</t>
        </is>
      </c>
      <c r="E779" t="inlineStr">
        <is>
          <t>MA</t>
        </is>
      </c>
      <c r="F779" t="n">
        <v>2024</v>
      </c>
      <c r="G779" t="n">
        <v>1</v>
      </c>
      <c r="H779" s="13" t="n">
        <v>1100000</v>
      </c>
      <c r="I779" s="12" t="n">
        <v>7</v>
      </c>
      <c r="J779" s="13" t="n">
        <v>200000</v>
      </c>
      <c r="K779" s="13">
        <f>IFERROR($H779/$I779,"")</f>
        <v/>
      </c>
      <c r="L779" s="13" t="n">
        <v>375000</v>
      </c>
      <c r="M779" t="inlineStr">
        <is>
          <t>CA, NY</t>
        </is>
      </c>
      <c r="N779" t="inlineStr">
        <is>
          <t>No</t>
        </is>
      </c>
      <c r="O779" t="inlineStr">
        <is>
          <t>Not stated</t>
        </is>
      </c>
      <c r="Q779" s="9" t="inlineStr">
        <is>
          <t>https://grantcue.com/foundations/kevin-and-nicole-systrom-foundation-863372429</t>
        </is>
      </c>
    </row>
    <row r="780">
      <c r="A780">
        <f>IF($E780=$E779,$A779+1,1)</f>
        <v/>
      </c>
      <c r="B780" t="inlineStr">
        <is>
          <t>THE WINDOVER FOUNDATION</t>
        </is>
      </c>
      <c r="C780" t="inlineStr">
        <is>
          <t>04-6897800</t>
        </is>
      </c>
      <c r="D780" t="inlineStr">
        <is>
          <t>Massachusetts</t>
        </is>
      </c>
      <c r="E780" t="inlineStr">
        <is>
          <t>MA</t>
        </is>
      </c>
      <c r="F780" t="n">
        <v>2024</v>
      </c>
      <c r="G780" t="n">
        <v>1</v>
      </c>
      <c r="H780" s="13" t="n">
        <v>1097880</v>
      </c>
      <c r="I780" s="12" t="n">
        <v>33</v>
      </c>
      <c r="J780" s="13" t="n">
        <v>25000</v>
      </c>
      <c r="K780" s="13">
        <f>IFERROR($H780/$I780,"")</f>
        <v/>
      </c>
      <c r="L780" s="13" t="n">
        <v>120000</v>
      </c>
      <c r="M780" t="inlineStr">
        <is>
          <t>ME, NH, MD</t>
        </is>
      </c>
      <c r="N780" t="inlineStr">
        <is>
          <t>Yes</t>
        </is>
      </c>
      <c r="O780" t="inlineStr">
        <is>
          <t>Yes</t>
        </is>
      </c>
      <c r="Q780" s="9" t="inlineStr">
        <is>
          <t>https://grantcue.com/foundations/the-windover-foundation-046897800</t>
        </is>
      </c>
    </row>
    <row r="781">
      <c r="A781">
        <f>IF($E781=$E780,$A780+1,1)</f>
        <v/>
      </c>
      <c r="B781" t="inlineStr">
        <is>
          <t>SPIER FAMILY FOUNDATION</t>
        </is>
      </c>
      <c r="C781" t="inlineStr">
        <is>
          <t>65-6423627</t>
        </is>
      </c>
      <c r="D781" t="inlineStr">
        <is>
          <t>Massachusetts</t>
        </is>
      </c>
      <c r="E781" t="inlineStr">
        <is>
          <t>MA</t>
        </is>
      </c>
      <c r="F781" t="n">
        <v>2025</v>
      </c>
      <c r="G781" t="n">
        <v>2</v>
      </c>
      <c r="H781" s="13" t="n">
        <v>1094334</v>
      </c>
      <c r="I781" s="12" t="n">
        <v>75</v>
      </c>
      <c r="J781" s="13" t="n">
        <v>5000</v>
      </c>
      <c r="K781" s="13">
        <f>IFERROR($H781/$I781,"")</f>
        <v/>
      </c>
      <c r="L781" s="13" t="n">
        <v>155000</v>
      </c>
      <c r="M781" t="inlineStr">
        <is>
          <t>CO, FL, OH</t>
        </is>
      </c>
      <c r="N781" t="inlineStr">
        <is>
          <t>No</t>
        </is>
      </c>
      <c r="O781" t="inlineStr">
        <is>
          <t>Not stated</t>
        </is>
      </c>
      <c r="Q781" s="9" t="inlineStr">
        <is>
          <t>https://grantcue.com/foundations/spier-family-foundation-656423627</t>
        </is>
      </c>
    </row>
    <row r="782">
      <c r="A782">
        <f>IF($E782=$E781,$A781+1,1)</f>
        <v/>
      </c>
      <c r="B782" t="inlineStr">
        <is>
          <t>HARRIS PHILANTHROPIES INC</t>
        </is>
      </c>
      <c r="C782" t="inlineStr">
        <is>
          <t>46-4326561</t>
        </is>
      </c>
      <c r="D782" t="inlineStr">
        <is>
          <t>Massachusetts</t>
        </is>
      </c>
      <c r="E782" t="inlineStr">
        <is>
          <t>MA</t>
        </is>
      </c>
      <c r="F782" t="n">
        <v>2024</v>
      </c>
      <c r="G782" t="n">
        <v>1</v>
      </c>
      <c r="H782" s="13" t="n">
        <v>1090000</v>
      </c>
      <c r="I782" s="12" t="n">
        <v>10</v>
      </c>
      <c r="J782" s="13" t="n">
        <v>62500</v>
      </c>
      <c r="K782" s="13">
        <f>IFERROR($H782/$I782,"")</f>
        <v/>
      </c>
      <c r="L782" s="13" t="n">
        <v>400000</v>
      </c>
      <c r="M782" t="inlineStr">
        <is>
          <t>VA, PA, FL</t>
        </is>
      </c>
      <c r="N782" t="inlineStr">
        <is>
          <t>Yes</t>
        </is>
      </c>
      <c r="O782" t="inlineStr">
        <is>
          <t>Yes</t>
        </is>
      </c>
      <c r="P782" s="9" t="inlineStr">
        <is>
          <t>https://harrisphilanthropies.org/</t>
        </is>
      </c>
      <c r="Q782" s="9" t="inlineStr">
        <is>
          <t>https://grantcue.com/foundations/harris-philanthropies-inc-464326561</t>
        </is>
      </c>
    </row>
    <row r="783">
      <c r="A783">
        <f>IF($E783=$E782,$A782+1,1)</f>
        <v/>
      </c>
      <c r="B783" t="inlineStr">
        <is>
          <t>THE SLATER FOUNDATION INC</t>
        </is>
      </c>
      <c r="C783" t="inlineStr">
        <is>
          <t>31-1582513</t>
        </is>
      </c>
      <c r="D783" t="inlineStr">
        <is>
          <t>Massachusetts</t>
        </is>
      </c>
      <c r="E783" t="inlineStr">
        <is>
          <t>MA</t>
        </is>
      </c>
      <c r="F783" t="n">
        <v>2024</v>
      </c>
      <c r="G783" t="n">
        <v>1</v>
      </c>
      <c r="H783" s="13" t="n">
        <v>1086000</v>
      </c>
      <c r="I783" s="12" t="n">
        <v>14</v>
      </c>
      <c r="J783" s="13" t="n">
        <v>22500</v>
      </c>
      <c r="K783" s="13">
        <f>IFERROR($H783/$I783,"")</f>
        <v/>
      </c>
      <c r="L783" s="13" t="n">
        <v>250000</v>
      </c>
      <c r="M783" t="inlineStr">
        <is>
          <t>TX, DC, MONTREAL</t>
        </is>
      </c>
      <c r="N783" t="inlineStr">
        <is>
          <t>No</t>
        </is>
      </c>
      <c r="O783" t="inlineStr">
        <is>
          <t>Not stated</t>
        </is>
      </c>
      <c r="Q783" s="9" t="inlineStr">
        <is>
          <t>https://grantcue.com/foundations/the-slater-foundation-inc-311582513</t>
        </is>
      </c>
    </row>
    <row r="784">
      <c r="A784">
        <f>IF($E784=$E783,$A783+1,1)</f>
        <v/>
      </c>
      <c r="B784" t="inlineStr">
        <is>
          <t>C NORTHROP &amp; A MARDER POND FDN</t>
        </is>
      </c>
      <c r="C784" t="inlineStr">
        <is>
          <t>22-6727894</t>
        </is>
      </c>
      <c r="D784" t="inlineStr">
        <is>
          <t>Massachusetts</t>
        </is>
      </c>
      <c r="E784" t="inlineStr">
        <is>
          <t>MA</t>
        </is>
      </c>
      <c r="F784" t="n">
        <v>2024</v>
      </c>
      <c r="G784" t="n">
        <v>2</v>
      </c>
      <c r="H784" s="13" t="n">
        <v>1083500</v>
      </c>
      <c r="I784" s="12" t="n">
        <v>44</v>
      </c>
      <c r="J784" s="13" t="n">
        <v>25000</v>
      </c>
      <c r="K784" s="13">
        <f>IFERROR($H784/$I784,"")</f>
        <v/>
      </c>
      <c r="L784" s="13" t="n">
        <v>60000</v>
      </c>
      <c r="M784" t="inlineStr">
        <is>
          <t>NJ, FL, NY</t>
        </is>
      </c>
      <c r="N784" t="inlineStr">
        <is>
          <t>Yes</t>
        </is>
      </c>
      <c r="O784" t="inlineStr">
        <is>
          <t>Yes</t>
        </is>
      </c>
      <c r="Q784" s="9" t="inlineStr">
        <is>
          <t>https://grantcue.com/foundations/c-northrop-and-a-marder-pond-fdn-226727894</t>
        </is>
      </c>
    </row>
    <row r="785">
      <c r="A785">
        <f>IF($E785=$E784,$A784+1,1)</f>
        <v/>
      </c>
      <c r="B785" t="inlineStr">
        <is>
          <t>Elisha V Ashton Trust UW</t>
        </is>
      </c>
      <c r="C785" t="inlineStr">
        <is>
          <t>04-6016303</t>
        </is>
      </c>
      <c r="D785" t="inlineStr">
        <is>
          <t>Massachusetts</t>
        </is>
      </c>
      <c r="E785" t="inlineStr">
        <is>
          <t>MA</t>
        </is>
      </c>
      <c r="F785" t="n">
        <v>2023</v>
      </c>
      <c r="G785" t="n">
        <v>1</v>
      </c>
      <c r="H785" s="13" t="n">
        <v>1082840</v>
      </c>
      <c r="I785" s="12" t="n">
        <v>17</v>
      </c>
      <c r="J785" s="13" t="n">
        <v>49220</v>
      </c>
      <c r="K785" s="13">
        <f>IFERROR($H785/$I785,"")</f>
        <v/>
      </c>
      <c r="L785" s="13" t="n">
        <v>246100</v>
      </c>
      <c r="N785" t="inlineStr">
        <is>
          <t>No</t>
        </is>
      </c>
      <c r="O785" t="inlineStr">
        <is>
          <t>Not stated</t>
        </is>
      </c>
      <c r="Q785" s="9" t="inlineStr">
        <is>
          <t>https://grantcue.com/foundations/elisha-v-ashton-trust-uw-046016303</t>
        </is>
      </c>
    </row>
    <row r="786">
      <c r="A786">
        <f>IF($E786=$E785,$A785+1,1)</f>
        <v/>
      </c>
      <c r="B786" t="inlineStr">
        <is>
          <t>TAN FAMILY EDUCATION FOUNDATION</t>
        </is>
      </c>
      <c r="C786" t="inlineStr">
        <is>
          <t>45-5413079</t>
        </is>
      </c>
      <c r="D786" t="inlineStr">
        <is>
          <t>Massachusetts</t>
        </is>
      </c>
      <c r="E786" t="inlineStr">
        <is>
          <t>MA</t>
        </is>
      </c>
      <c r="F786" t="n">
        <v>2025</v>
      </c>
      <c r="G786" t="n">
        <v>2</v>
      </c>
      <c r="H786" s="13" t="n">
        <v>1077750</v>
      </c>
      <c r="I786" s="12" t="n">
        <v>19</v>
      </c>
      <c r="J786" s="13" t="n">
        <v>50000</v>
      </c>
      <c r="K786" s="13">
        <f>IFERROR($H786/$I786,"")</f>
        <v/>
      </c>
      <c r="L786" s="13" t="n">
        <v>100000</v>
      </c>
      <c r="M786" t="inlineStr">
        <is>
          <t>CA, NY, IL</t>
        </is>
      </c>
      <c r="N786" t="inlineStr">
        <is>
          <t>Yes</t>
        </is>
      </c>
      <c r="O786" t="inlineStr">
        <is>
          <t>Not stated</t>
        </is>
      </c>
      <c r="Q786" s="9" t="inlineStr">
        <is>
          <t>https://grantcue.com/foundations/tan-family-education-foundation-455413079</t>
        </is>
      </c>
    </row>
    <row r="787">
      <c r="A787">
        <f>IF($E787=$E786,$A786+1,1)</f>
        <v/>
      </c>
      <c r="B787" t="inlineStr">
        <is>
          <t>WESTERN PHILANTHROPIES INC</t>
        </is>
      </c>
      <c r="C787" t="inlineStr">
        <is>
          <t>44-6011936</t>
        </is>
      </c>
      <c r="D787" t="inlineStr">
        <is>
          <t>Massachusetts</t>
        </is>
      </c>
      <c r="E787" t="inlineStr">
        <is>
          <t>MA</t>
        </is>
      </c>
      <c r="F787" t="n">
        <v>2025</v>
      </c>
      <c r="G787" t="n">
        <v>2</v>
      </c>
      <c r="H787" s="13" t="n">
        <v>1075000</v>
      </c>
      <c r="I787" s="12" t="n">
        <v>14</v>
      </c>
      <c r="J787" s="13" t="n">
        <v>37500</v>
      </c>
      <c r="K787" s="13">
        <f>IFERROR($H787/$I787,"")</f>
        <v/>
      </c>
      <c r="L787" s="13" t="n">
        <v>250000</v>
      </c>
      <c r="M787" t="inlineStr">
        <is>
          <t>NH</t>
        </is>
      </c>
      <c r="N787" t="inlineStr">
        <is>
          <t>No</t>
        </is>
      </c>
      <c r="O787" t="inlineStr">
        <is>
          <t>Not stated</t>
        </is>
      </c>
      <c r="Q787" s="9" t="inlineStr">
        <is>
          <t>https://grantcue.com/foundations/western-philanthropies-inc-446011936</t>
        </is>
      </c>
    </row>
    <row r="788">
      <c r="A788">
        <f>IF($E788=$E787,$A787+1,1)</f>
        <v/>
      </c>
      <c r="B788" t="inlineStr">
        <is>
          <t>Dysimmune Diseases Foundation</t>
        </is>
      </c>
      <c r="C788" t="inlineStr">
        <is>
          <t>45-1477924</t>
        </is>
      </c>
      <c r="D788" t="inlineStr">
        <is>
          <t>Massachusetts</t>
        </is>
      </c>
      <c r="E788" t="inlineStr">
        <is>
          <t>MA</t>
        </is>
      </c>
      <c r="F788" t="n">
        <v>2024</v>
      </c>
      <c r="G788" t="n">
        <v>1</v>
      </c>
      <c r="H788" s="13" t="n">
        <v>1073747</v>
      </c>
      <c r="I788" s="12" t="n">
        <v>15</v>
      </c>
      <c r="J788" s="13" t="n">
        <v>37500</v>
      </c>
      <c r="K788" s="13">
        <f>IFERROR($H788/$I788,"")</f>
        <v/>
      </c>
      <c r="L788" s="13" t="n">
        <v>250000</v>
      </c>
      <c r="M788" t="inlineStr">
        <is>
          <t>CA, MD, MI</t>
        </is>
      </c>
      <c r="N788" t="inlineStr">
        <is>
          <t>Yes</t>
        </is>
      </c>
      <c r="O788" t="inlineStr">
        <is>
          <t>Yes</t>
        </is>
      </c>
      <c r="Q788" s="9" t="inlineStr">
        <is>
          <t>https://grantcue.com/foundations/dysimmune-diseases-foundation-451477924</t>
        </is>
      </c>
    </row>
    <row r="789">
      <c r="A789">
        <f>IF($E789=$E788,$A788+1,1)</f>
        <v/>
      </c>
      <c r="B789" t="inlineStr">
        <is>
          <t>CHARLES PANKOW FOUNDATION</t>
        </is>
      </c>
      <c r="C789" t="inlineStr">
        <is>
          <t>71-0919052</t>
        </is>
      </c>
      <c r="D789" t="inlineStr">
        <is>
          <t>Massachusetts</t>
        </is>
      </c>
      <c r="E789" t="inlineStr">
        <is>
          <t>MA</t>
        </is>
      </c>
      <c r="F789" t="n">
        <v>2024</v>
      </c>
      <c r="G789" t="n">
        <v>1</v>
      </c>
      <c r="H789" s="13" t="n">
        <v>1071018</v>
      </c>
      <c r="I789" s="12" t="n">
        <v>25</v>
      </c>
      <c r="J789" s="13" t="n">
        <v>25000</v>
      </c>
      <c r="K789" s="13">
        <f>IFERROR($H789/$I789,"")</f>
        <v/>
      </c>
      <c r="L789" s="13" t="n">
        <v>353500</v>
      </c>
      <c r="M789" t="inlineStr">
        <is>
          <t>CA, OR, CO</t>
        </is>
      </c>
      <c r="N789" t="inlineStr">
        <is>
          <t>No</t>
        </is>
      </c>
      <c r="O789" t="inlineStr">
        <is>
          <t>Not stated</t>
        </is>
      </c>
      <c r="Q789" s="9" t="inlineStr">
        <is>
          <t>https://grantcue.com/foundations/charles-pankow-foundation-710919052</t>
        </is>
      </c>
    </row>
    <row r="790">
      <c r="A790">
        <f>IF($E790=$E789,$A789+1,1)</f>
        <v/>
      </c>
      <c r="B790" t="inlineStr">
        <is>
          <t>HIRSH FAMILY FOUNDATION</t>
        </is>
      </c>
      <c r="C790" t="inlineStr">
        <is>
          <t>04-3191009</t>
        </is>
      </c>
      <c r="D790" t="inlineStr">
        <is>
          <t>Massachusetts</t>
        </is>
      </c>
      <c r="E790" t="inlineStr">
        <is>
          <t>MA</t>
        </is>
      </c>
      <c r="F790" t="n">
        <v>2024</v>
      </c>
      <c r="G790" t="n">
        <v>1</v>
      </c>
      <c r="H790" s="13" t="n">
        <v>1070000</v>
      </c>
      <c r="I790" s="12" t="n">
        <v>5</v>
      </c>
      <c r="J790" s="13" t="n">
        <v>50000</v>
      </c>
      <c r="K790" s="13">
        <f>IFERROR($H790/$I790,"")</f>
        <v/>
      </c>
      <c r="L790" s="13" t="n">
        <v>500000</v>
      </c>
      <c r="N790" t="inlineStr">
        <is>
          <t>No</t>
        </is>
      </c>
      <c r="O790" t="inlineStr">
        <is>
          <t>Not stated</t>
        </is>
      </c>
      <c r="Q790" s="9" t="inlineStr">
        <is>
          <t>https://grantcue.com/foundations/hirsh-family-foundation-043191009</t>
        </is>
      </c>
    </row>
    <row r="791">
      <c r="A791">
        <f>IF($E791=$E790,$A790+1,1)</f>
        <v/>
      </c>
      <c r="B791" t="inlineStr">
        <is>
          <t>Six String Giving Foundation</t>
        </is>
      </c>
      <c r="C791" t="inlineStr">
        <is>
          <t>87-2664106</t>
        </is>
      </c>
      <c r="D791" t="inlineStr">
        <is>
          <t>Massachusetts</t>
        </is>
      </c>
      <c r="E791" t="inlineStr">
        <is>
          <t>MA</t>
        </is>
      </c>
      <c r="F791" t="n">
        <v>2024</v>
      </c>
      <c r="G791" t="n">
        <v>1</v>
      </c>
      <c r="H791" s="13" t="n">
        <v>1070000</v>
      </c>
      <c r="I791" s="12" t="n">
        <v>12</v>
      </c>
      <c r="J791" s="13" t="n">
        <v>7500</v>
      </c>
      <c r="K791" s="13">
        <f>IFERROR($H791/$I791,"")</f>
        <v/>
      </c>
      <c r="L791" s="13" t="n">
        <v>865000</v>
      </c>
      <c r="M791" t="inlineStr">
        <is>
          <t>NY, CA, MD</t>
        </is>
      </c>
      <c r="N791" t="inlineStr">
        <is>
          <t>No</t>
        </is>
      </c>
      <c r="O791" t="inlineStr">
        <is>
          <t>Not stated</t>
        </is>
      </c>
      <c r="Q791" s="9" t="inlineStr">
        <is>
          <t>https://grantcue.com/foundations/six-string-giving-foundation-872664106</t>
        </is>
      </c>
    </row>
    <row r="792">
      <c r="A792">
        <f>IF($E792=$E791,$A791+1,1)</f>
        <v/>
      </c>
      <c r="B792" t="inlineStr">
        <is>
          <t>HENRY HORNBLOWER FUND INC</t>
        </is>
      </c>
      <c r="C792" t="inlineStr">
        <is>
          <t>23-7425285</t>
        </is>
      </c>
      <c r="D792" t="inlineStr">
        <is>
          <t>Massachusetts</t>
        </is>
      </c>
      <c r="E792" t="inlineStr">
        <is>
          <t>MA</t>
        </is>
      </c>
      <c r="F792" t="n">
        <v>2025</v>
      </c>
      <c r="G792" t="n">
        <v>2</v>
      </c>
      <c r="H792" s="13" t="n">
        <v>1066706</v>
      </c>
      <c r="I792" s="12" t="n">
        <v>60</v>
      </c>
      <c r="J792" s="13" t="n">
        <v>10000</v>
      </c>
      <c r="K792" s="13">
        <f>IFERROR($H792/$I792,"")</f>
        <v/>
      </c>
      <c r="L792" s="13" t="n">
        <v>175000</v>
      </c>
      <c r="M792" t="inlineStr">
        <is>
          <t>CA, NH, RI</t>
        </is>
      </c>
      <c r="N792" t="inlineStr">
        <is>
          <t>Yes</t>
        </is>
      </c>
      <c r="O792" t="inlineStr">
        <is>
          <t>Not stated</t>
        </is>
      </c>
      <c r="Q792" s="9" t="inlineStr">
        <is>
          <t>https://grantcue.com/foundations/henry-hornblower-fund-inc-237425285</t>
        </is>
      </c>
    </row>
    <row r="793">
      <c r="A793">
        <f>IF($E793=$E792,$A792+1,1)</f>
        <v/>
      </c>
      <c r="B793" t="inlineStr">
        <is>
          <t>CONINE FAMILY FOUNDATION</t>
        </is>
      </c>
      <c r="C793" t="inlineStr">
        <is>
          <t>81-5313933</t>
        </is>
      </c>
      <c r="D793" t="inlineStr">
        <is>
          <t>Massachusetts</t>
        </is>
      </c>
      <c r="E793" t="inlineStr">
        <is>
          <t>MA</t>
        </is>
      </c>
      <c r="F793" t="n">
        <v>2024</v>
      </c>
      <c r="G793" t="n">
        <v>1</v>
      </c>
      <c r="H793" s="13" t="n">
        <v>1062570</v>
      </c>
      <c r="I793" s="12" t="n">
        <v>21</v>
      </c>
      <c r="J793" s="13" t="n">
        <v>25000</v>
      </c>
      <c r="K793" s="13">
        <f>IFERROR($H793/$I793,"")</f>
        <v/>
      </c>
      <c r="L793" s="13" t="n">
        <v>200000</v>
      </c>
      <c r="M793" t="inlineStr">
        <is>
          <t>CO, VT, WY</t>
        </is>
      </c>
      <c r="N793" t="inlineStr">
        <is>
          <t>No</t>
        </is>
      </c>
      <c r="O793" t="inlineStr">
        <is>
          <t>Not stated</t>
        </is>
      </c>
      <c r="Q793" s="9" t="inlineStr">
        <is>
          <t>https://grantcue.com/foundations/conine-family-foundation-c-o-paul-mccoy-family-office-svcs-815313933</t>
        </is>
      </c>
    </row>
    <row r="794">
      <c r="A794">
        <f>IF($E794=$E793,$A793+1,1)</f>
        <v/>
      </c>
      <c r="B794" t="inlineStr">
        <is>
          <t>NEW ENGLAND BIOLABS FOUNDATION</t>
        </is>
      </c>
      <c r="C794" t="inlineStr">
        <is>
          <t>04-2776213</t>
        </is>
      </c>
      <c r="D794" t="inlineStr">
        <is>
          <t>Massachusetts</t>
        </is>
      </c>
      <c r="E794" t="inlineStr">
        <is>
          <t>MA</t>
        </is>
      </c>
      <c r="F794" t="n">
        <v>2024</v>
      </c>
      <c r="G794" t="n">
        <v>1</v>
      </c>
      <c r="H794" s="13" t="n">
        <v>1060635</v>
      </c>
      <c r="I794" s="12" t="n">
        <v>117</v>
      </c>
      <c r="J794" s="13" t="n">
        <v>3000</v>
      </c>
      <c r="K794" s="13">
        <f>IFERROR($H794/$I794,"")</f>
        <v/>
      </c>
      <c r="L794" s="13" t="n">
        <v>234500</v>
      </c>
      <c r="M794" t="inlineStr">
        <is>
          <t>VA, CA, CO</t>
        </is>
      </c>
      <c r="N794" t="inlineStr">
        <is>
          <t>Yes</t>
        </is>
      </c>
      <c r="O794" t="inlineStr">
        <is>
          <t>Yes</t>
        </is>
      </c>
      <c r="P794" s="9" t="inlineStr">
        <is>
          <t>https://www.nebf.org/</t>
        </is>
      </c>
      <c r="Q794" s="9" t="inlineStr">
        <is>
          <t>https://grantcue.com/foundations/new-england-biolabs-foundation-042776213</t>
        </is>
      </c>
    </row>
    <row r="795">
      <c r="A795">
        <f>IF($E795=$E794,$A794+1,1)</f>
        <v/>
      </c>
      <c r="B795" t="inlineStr">
        <is>
          <t>CHARLESBANK HOMES</t>
        </is>
      </c>
      <c r="C795" t="inlineStr">
        <is>
          <t>04-2103755</t>
        </is>
      </c>
      <c r="D795" t="inlineStr">
        <is>
          <t>Massachusetts</t>
        </is>
      </c>
      <c r="E795" t="inlineStr">
        <is>
          <t>MA</t>
        </is>
      </c>
      <c r="F795" t="n">
        <v>2024</v>
      </c>
      <c r="G795" t="n">
        <v>1</v>
      </c>
      <c r="H795" s="13" t="n">
        <v>1057500</v>
      </c>
      <c r="I795" s="12" t="n">
        <v>20</v>
      </c>
      <c r="J795" s="13" t="n">
        <v>50000</v>
      </c>
      <c r="K795" s="13">
        <f>IFERROR($H795/$I795,"")</f>
        <v/>
      </c>
      <c r="L795" s="13" t="n">
        <v>75000</v>
      </c>
      <c r="N795" t="inlineStr">
        <is>
          <t>Yes</t>
        </is>
      </c>
      <c r="O795" t="inlineStr">
        <is>
          <t>Yes</t>
        </is>
      </c>
      <c r="P795" s="9" t="inlineStr">
        <is>
          <t>https://www.charlesbankhomesfoundation.org/</t>
        </is>
      </c>
      <c r="Q795" s="9" t="inlineStr">
        <is>
          <t>https://grantcue.com/foundations/charlesbank-homes-042103755</t>
        </is>
      </c>
    </row>
    <row r="796">
      <c r="A796">
        <f>IF($E796=$E795,$A795+1,1)</f>
        <v/>
      </c>
      <c r="B796" t="inlineStr">
        <is>
          <t>CSP CHARITABLE FOUNDATION</t>
        </is>
      </c>
      <c r="C796" t="inlineStr">
        <is>
          <t>47-1397117</t>
        </is>
      </c>
      <c r="D796" t="inlineStr">
        <is>
          <t>Massachusetts</t>
        </is>
      </c>
      <c r="E796" t="inlineStr">
        <is>
          <t>MA</t>
        </is>
      </c>
      <c r="F796" t="n">
        <v>2025</v>
      </c>
      <c r="G796" t="n">
        <v>2</v>
      </c>
      <c r="H796" s="13" t="n">
        <v>1056000</v>
      </c>
      <c r="I796" s="12" t="n">
        <v>132</v>
      </c>
      <c r="J796" s="13" t="n">
        <v>7250</v>
      </c>
      <c r="K796" s="13">
        <f>IFERROR($H796/$I796,"")</f>
        <v/>
      </c>
      <c r="L796" s="13" t="n">
        <v>50000</v>
      </c>
      <c r="M796" t="inlineStr">
        <is>
          <t>DC, NY, KS</t>
        </is>
      </c>
      <c r="N796" t="inlineStr">
        <is>
          <t>No</t>
        </is>
      </c>
      <c r="O796" t="inlineStr">
        <is>
          <t>Not stated</t>
        </is>
      </c>
      <c r="Q796" s="9" t="inlineStr">
        <is>
          <t>https://grantcue.com/foundations/csp-charitable-foundation-471397117</t>
        </is>
      </c>
    </row>
    <row r="797">
      <c r="A797">
        <f>IF($E797=$E796,$A796+1,1)</f>
        <v/>
      </c>
      <c r="B797" t="inlineStr">
        <is>
          <t>PARKER FAMILY FOUNDATION</t>
        </is>
      </c>
      <c r="C797" t="inlineStr">
        <is>
          <t>04-3542674</t>
        </is>
      </c>
      <c r="D797" t="inlineStr">
        <is>
          <t>Massachusetts</t>
        </is>
      </c>
      <c r="E797" t="inlineStr">
        <is>
          <t>MA</t>
        </is>
      </c>
      <c r="F797" t="n">
        <v>2024</v>
      </c>
      <c r="G797" t="n">
        <v>1</v>
      </c>
      <c r="H797" s="13" t="n">
        <v>1048000</v>
      </c>
      <c r="I797" s="12" t="n">
        <v>12</v>
      </c>
      <c r="J797" s="13" t="n">
        <v>82500</v>
      </c>
      <c r="K797" s="13">
        <f>IFERROR($H797/$I797,"")</f>
        <v/>
      </c>
      <c r="L797" s="13" t="n">
        <v>213000</v>
      </c>
      <c r="M797" t="inlineStr">
        <is>
          <t>NY, DC</t>
        </is>
      </c>
      <c r="N797" t="inlineStr">
        <is>
          <t>No</t>
        </is>
      </c>
      <c r="O797" t="inlineStr">
        <is>
          <t>Not stated</t>
        </is>
      </c>
      <c r="Q797" s="9" t="inlineStr">
        <is>
          <t>https://grantcue.com/foundations/parker-family-foundation-043542674</t>
        </is>
      </c>
    </row>
    <row r="798">
      <c r="A798">
        <f>IF($E798=$E797,$A797+1,1)</f>
        <v/>
      </c>
      <c r="B798" t="inlineStr">
        <is>
          <t>BELL FAMILY FOUNDATION</t>
        </is>
      </c>
      <c r="C798" t="inlineStr">
        <is>
          <t>04-6771029</t>
        </is>
      </c>
      <c r="D798" t="inlineStr">
        <is>
          <t>Massachusetts</t>
        </is>
      </c>
      <c r="E798" t="inlineStr">
        <is>
          <t>MA</t>
        </is>
      </c>
      <c r="F798" t="n">
        <v>2025</v>
      </c>
      <c r="G798" t="n">
        <v>2</v>
      </c>
      <c r="H798" s="13" t="n">
        <v>1046000</v>
      </c>
      <c r="I798" s="12" t="n">
        <v>37</v>
      </c>
      <c r="J798" s="13" t="n">
        <v>12000</v>
      </c>
      <c r="K798" s="13">
        <f>IFERROR($H798/$I798,"")</f>
        <v/>
      </c>
      <c r="L798" s="13" t="n">
        <v>100000</v>
      </c>
      <c r="M798" t="inlineStr">
        <is>
          <t>CA, PA, NY</t>
        </is>
      </c>
      <c r="N798" t="inlineStr">
        <is>
          <t>No</t>
        </is>
      </c>
      <c r="O798" t="inlineStr">
        <is>
          <t>Not stated</t>
        </is>
      </c>
      <c r="Q798" s="9" t="inlineStr">
        <is>
          <t>https://grantcue.com/foundations/bell-family-foundation-046771029</t>
        </is>
      </c>
    </row>
    <row r="799">
      <c r="A799">
        <f>IF($E799=$E798,$A798+1,1)</f>
        <v/>
      </c>
      <c r="B799" t="inlineStr">
        <is>
          <t>THE BADDOUR FAMILY FOUNDATION</t>
        </is>
      </c>
      <c r="C799" t="inlineStr">
        <is>
          <t>04-3446684</t>
        </is>
      </c>
      <c r="D799" t="inlineStr">
        <is>
          <t>Massachusetts</t>
        </is>
      </c>
      <c r="E799" t="inlineStr">
        <is>
          <t>MA</t>
        </is>
      </c>
      <c r="F799" t="n">
        <v>2024</v>
      </c>
      <c r="G799" t="n">
        <v>2</v>
      </c>
      <c r="H799" s="13" t="n">
        <v>1043835</v>
      </c>
      <c r="I799" s="12" t="n">
        <v>21</v>
      </c>
      <c r="J799" s="13" t="n">
        <v>50000</v>
      </c>
      <c r="K799" s="13">
        <f>IFERROR($H799/$I799,"")</f>
        <v/>
      </c>
      <c r="L799" s="13" t="n">
        <v>336316</v>
      </c>
      <c r="M799" t="inlineStr">
        <is>
          <t>OK, DC, OH</t>
        </is>
      </c>
      <c r="N799" t="inlineStr">
        <is>
          <t>Yes</t>
        </is>
      </c>
      <c r="O799" t="inlineStr">
        <is>
          <t>Not stated</t>
        </is>
      </c>
      <c r="Q799" s="9" t="inlineStr">
        <is>
          <t>https://grantcue.com/foundations/the-baddour-family-foundation-043446684</t>
        </is>
      </c>
    </row>
    <row r="800">
      <c r="A800">
        <f>IF($E800=$E799,$A799+1,1)</f>
        <v/>
      </c>
      <c r="B800" t="inlineStr">
        <is>
          <t>TBD FOUNDATION</t>
        </is>
      </c>
      <c r="C800" t="inlineStr">
        <is>
          <t>47-6490075</t>
        </is>
      </c>
      <c r="D800" t="inlineStr">
        <is>
          <t>Massachusetts</t>
        </is>
      </c>
      <c r="E800" t="inlineStr">
        <is>
          <t>MA</t>
        </is>
      </c>
      <c r="F800" t="n">
        <v>2025</v>
      </c>
      <c r="G800" t="n">
        <v>2</v>
      </c>
      <c r="H800" s="13" t="n">
        <v>1042000</v>
      </c>
      <c r="I800" s="12" t="n">
        <v>53</v>
      </c>
      <c r="J800" s="13" t="n">
        <v>5000</v>
      </c>
      <c r="K800" s="13">
        <f>IFERROR($H800/$I800,"")</f>
        <v/>
      </c>
      <c r="L800" s="13" t="n">
        <v>252000</v>
      </c>
      <c r="M800" t="inlineStr">
        <is>
          <t>NY, IL, OR</t>
        </is>
      </c>
      <c r="N800" t="inlineStr">
        <is>
          <t>Yes</t>
        </is>
      </c>
      <c r="O800" t="inlineStr">
        <is>
          <t>Not stated</t>
        </is>
      </c>
      <c r="Q800" s="9" t="inlineStr">
        <is>
          <t>https://grantcue.com/foundations/tbd-foundation-476490075</t>
        </is>
      </c>
    </row>
    <row r="801">
      <c r="A801">
        <f>IF($E801=$E800,$A800+1,1)</f>
        <v/>
      </c>
      <c r="B801" t="inlineStr">
        <is>
          <t>O'DONNELL FAMILY CHARITABLE TRUST</t>
        </is>
      </c>
      <c r="C801" t="inlineStr">
        <is>
          <t>04-6828957</t>
        </is>
      </c>
      <c r="D801" t="inlineStr">
        <is>
          <t>Massachusetts</t>
        </is>
      </c>
      <c r="E801" t="inlineStr">
        <is>
          <t>MA</t>
        </is>
      </c>
      <c r="F801" t="n">
        <v>2025</v>
      </c>
      <c r="G801" t="n">
        <v>2</v>
      </c>
      <c r="H801" s="13" t="n">
        <v>1040000</v>
      </c>
      <c r="I801" s="12" t="n">
        <v>8</v>
      </c>
      <c r="J801" s="13" t="n">
        <v>5000</v>
      </c>
      <c r="K801" s="13">
        <f>IFERROR($H801/$I801,"")</f>
        <v/>
      </c>
      <c r="L801" s="13" t="n">
        <v>1000000</v>
      </c>
      <c r="N801" t="inlineStr">
        <is>
          <t>No</t>
        </is>
      </c>
      <c r="O801" t="inlineStr">
        <is>
          <t>Not stated</t>
        </is>
      </c>
      <c r="Q801" s="9" t="inlineStr">
        <is>
          <t>https://grantcue.com/foundations/o-donnell-family-charitable-trust-joseph-matzkin-esq-trustee-046828957</t>
        </is>
      </c>
    </row>
    <row r="802">
      <c r="A802">
        <f>IF($E802=$E801,$A801+1,1)</f>
        <v/>
      </c>
      <c r="B802" t="inlineStr">
        <is>
          <t>BOSTON FATHERLESS &amp; WIDOWS SOCIETY</t>
        </is>
      </c>
      <c r="C802" t="inlineStr">
        <is>
          <t>04-6006506</t>
        </is>
      </c>
      <c r="D802" t="inlineStr">
        <is>
          <t>Massachusetts</t>
        </is>
      </c>
      <c r="E802" t="inlineStr">
        <is>
          <t>MA</t>
        </is>
      </c>
      <c r="F802" t="n">
        <v>2024</v>
      </c>
      <c r="G802" t="n">
        <v>2</v>
      </c>
      <c r="H802" s="13" t="n">
        <v>1037971</v>
      </c>
      <c r="I802" s="12" t="n">
        <v>47</v>
      </c>
      <c r="J802" s="13" t="n">
        <v>10000</v>
      </c>
      <c r="K802" s="13">
        <f>IFERROR($H802/$I802,"")</f>
        <v/>
      </c>
      <c r="L802" s="13" t="n">
        <v>277075</v>
      </c>
      <c r="N802" t="inlineStr">
        <is>
          <t>Yes</t>
        </is>
      </c>
      <c r="O802" t="inlineStr">
        <is>
          <t>Not stated</t>
        </is>
      </c>
      <c r="Q802" s="9" t="inlineStr">
        <is>
          <t>https://grantcue.com/foundations/boston-fatherless-and-widows-society-046006506</t>
        </is>
      </c>
    </row>
    <row r="803">
      <c r="A803">
        <f>IF($E803=$E802,$A802+1,1)</f>
        <v/>
      </c>
      <c r="B803" t="inlineStr">
        <is>
          <t>THE C RICHARD AND OLIVE J BROSE HIE HILL FOUNDATION INC</t>
        </is>
      </c>
      <c r="C803" t="inlineStr">
        <is>
          <t>26-2365301</t>
        </is>
      </c>
      <c r="D803" t="inlineStr">
        <is>
          <t>Massachusetts</t>
        </is>
      </c>
      <c r="E803" t="inlineStr">
        <is>
          <t>MA</t>
        </is>
      </c>
      <c r="F803" t="n">
        <v>2025</v>
      </c>
      <c r="G803" t="n">
        <v>2</v>
      </c>
      <c r="H803" s="13" t="n">
        <v>1037500</v>
      </c>
      <c r="I803" s="12" t="n">
        <v>84</v>
      </c>
      <c r="J803" s="13" t="n">
        <v>7500</v>
      </c>
      <c r="K803" s="13">
        <f>IFERROR($H803/$I803,"")</f>
        <v/>
      </c>
      <c r="L803" s="13" t="n">
        <v>50000</v>
      </c>
      <c r="M803" t="inlineStr">
        <is>
          <t>DC, NY, AL</t>
        </is>
      </c>
      <c r="N803" t="inlineStr">
        <is>
          <t>No</t>
        </is>
      </c>
      <c r="O803" t="inlineStr">
        <is>
          <t>Not stated</t>
        </is>
      </c>
      <c r="Q803" s="9" t="inlineStr">
        <is>
          <t>https://grantcue.com/foundations/the-c-richard-and-olive-j-brose-hie-hill-foundation-inc-262365301</t>
        </is>
      </c>
    </row>
    <row r="804">
      <c r="A804">
        <f>IF($E804=$E803,$A803+1,1)</f>
        <v/>
      </c>
      <c r="B804" t="inlineStr">
        <is>
          <t>UW OF FRANK M NOONAN</t>
        </is>
      </c>
      <c r="C804" t="inlineStr">
        <is>
          <t>04-6025957</t>
        </is>
      </c>
      <c r="D804" t="inlineStr">
        <is>
          <t>Massachusetts</t>
        </is>
      </c>
      <c r="E804" t="inlineStr">
        <is>
          <t>MA</t>
        </is>
      </c>
      <c r="F804" t="n">
        <v>2024</v>
      </c>
      <c r="G804" t="n">
        <v>2</v>
      </c>
      <c r="H804" s="13" t="n">
        <v>1033138</v>
      </c>
      <c r="I804" s="12" t="n">
        <v>11</v>
      </c>
      <c r="J804" s="13" t="n">
        <v>80000</v>
      </c>
      <c r="K804" s="13">
        <f>IFERROR($H804/$I804,"")</f>
        <v/>
      </c>
      <c r="L804" s="13" t="n">
        <v>159972</v>
      </c>
      <c r="N804" t="inlineStr">
        <is>
          <t>Yes</t>
        </is>
      </c>
      <c r="O804" t="inlineStr">
        <is>
          <t>Not stated</t>
        </is>
      </c>
      <c r="Q804" s="9" t="inlineStr">
        <is>
          <t>https://grantcue.com/foundations/ttee-uw-of-frank-m-noonan-046025957</t>
        </is>
      </c>
    </row>
    <row r="805">
      <c r="A805">
        <f>IF($E805=$E804,$A804+1,1)</f>
        <v/>
      </c>
      <c r="B805" t="inlineStr">
        <is>
          <t>THEODORE EDSON PARKER FOUNDATION</t>
        </is>
      </c>
      <c r="C805" t="inlineStr">
        <is>
          <t>04-6036092</t>
        </is>
      </c>
      <c r="D805" t="inlineStr">
        <is>
          <t>Massachusetts</t>
        </is>
      </c>
      <c r="E805" t="inlineStr">
        <is>
          <t>MA</t>
        </is>
      </c>
      <c r="F805" t="n">
        <v>2024</v>
      </c>
      <c r="G805" t="n">
        <v>1</v>
      </c>
      <c r="H805" s="13" t="n">
        <v>1032569</v>
      </c>
      <c r="I805" s="12" t="n">
        <v>43</v>
      </c>
      <c r="J805" s="13" t="n">
        <v>10000</v>
      </c>
      <c r="K805" s="13">
        <f>IFERROR($H805/$I805,"")</f>
        <v/>
      </c>
      <c r="L805" s="13" t="n">
        <v>125000</v>
      </c>
      <c r="M805" t="inlineStr">
        <is>
          <t>NH, NY</t>
        </is>
      </c>
      <c r="N805" t="inlineStr">
        <is>
          <t>Yes</t>
        </is>
      </c>
      <c r="O805" t="inlineStr">
        <is>
          <t>Yes</t>
        </is>
      </c>
      <c r="P805" s="9" t="inlineStr">
        <is>
          <t>https://parkerfoundationlowell.org/</t>
        </is>
      </c>
      <c r="Q805" s="9" t="inlineStr">
        <is>
          <t>https://grantcue.com/foundations/theodore-edson-parker-foundation-046036092</t>
        </is>
      </c>
    </row>
    <row r="806">
      <c r="A806">
        <f>IF($E806=$E805,$A805+1,1)</f>
        <v/>
      </c>
      <c r="B806" t="inlineStr">
        <is>
          <t>MUTUAL BANCORP FOUNDATION INC FKA CAPE COD 5 FOUNDATION INC</t>
        </is>
      </c>
      <c r="C806" t="inlineStr">
        <is>
          <t>84-3443360</t>
        </is>
      </c>
      <c r="D806" t="inlineStr">
        <is>
          <t>Massachusetts</t>
        </is>
      </c>
      <c r="E806" t="inlineStr">
        <is>
          <t>MA</t>
        </is>
      </c>
      <c r="F806" t="n">
        <v>2024</v>
      </c>
      <c r="G806" t="n">
        <v>1</v>
      </c>
      <c r="H806" s="13" t="n">
        <v>1030403</v>
      </c>
      <c r="I806" s="12" t="n">
        <v>202</v>
      </c>
      <c r="J806" s="13" t="n">
        <v>2500</v>
      </c>
      <c r="K806" s="13">
        <f>IFERROR($H806/$I806,"")</f>
        <v/>
      </c>
      <c r="L806" s="13" t="n">
        <v>100000</v>
      </c>
      <c r="M806" t="inlineStr">
        <is>
          <t>RI, IA, NY</t>
        </is>
      </c>
      <c r="N806" t="inlineStr">
        <is>
          <t>Yes</t>
        </is>
      </c>
      <c r="O806" t="inlineStr">
        <is>
          <t>Not stated</t>
        </is>
      </c>
      <c r="P806" s="9" t="inlineStr">
        <is>
          <t>https://www.capecodfive.com/</t>
        </is>
      </c>
      <c r="Q806" s="9" t="inlineStr">
        <is>
          <t>https://grantcue.com/foundations/mutual-bancorp-foundation-inc-fka-cape-cod-5-foundation-inc-843443360</t>
        </is>
      </c>
    </row>
    <row r="807">
      <c r="A807">
        <f>IF($E807=$E806,$A806+1,1)</f>
        <v/>
      </c>
      <c r="B807" t="inlineStr">
        <is>
          <t>BILEZIKIAN FAMILY FOUNDATION INC</t>
        </is>
      </c>
      <c r="C807" t="inlineStr">
        <is>
          <t>04-3504021</t>
        </is>
      </c>
      <c r="D807" t="inlineStr">
        <is>
          <t>Massachusetts</t>
        </is>
      </c>
      <c r="E807" t="inlineStr">
        <is>
          <t>MA</t>
        </is>
      </c>
      <c r="F807" t="n">
        <v>2024</v>
      </c>
      <c r="G807" t="n">
        <v>1</v>
      </c>
      <c r="H807" s="13" t="n">
        <v>1027265</v>
      </c>
      <c r="I807" s="12" t="n">
        <v>70</v>
      </c>
      <c r="J807" s="13" t="n">
        <v>10000</v>
      </c>
      <c r="K807" s="13">
        <f>IFERROR($H807/$I807,"")</f>
        <v/>
      </c>
      <c r="L807" s="13" t="n">
        <v>83834</v>
      </c>
      <c r="M807" t="inlineStr">
        <is>
          <t>NJ, NY, FL</t>
        </is>
      </c>
      <c r="N807" t="inlineStr">
        <is>
          <t>No</t>
        </is>
      </c>
      <c r="O807" t="inlineStr">
        <is>
          <t>Not stated</t>
        </is>
      </c>
      <c r="Q807" s="9" t="inlineStr">
        <is>
          <t>https://grantcue.com/foundations/bilezikian-family-foundation-inc-043504021</t>
        </is>
      </c>
    </row>
    <row r="808">
      <c r="A808">
        <f>IF($E808=$E807,$A807+1,1)</f>
        <v/>
      </c>
      <c r="B808" t="inlineStr">
        <is>
          <t>THE BUCHWALD FAMILY FOUNDATION</t>
        </is>
      </c>
      <c r="C808" t="inlineStr">
        <is>
          <t>45-4059273</t>
        </is>
      </c>
      <c r="D808" t="inlineStr">
        <is>
          <t>Massachusetts</t>
        </is>
      </c>
      <c r="E808" t="inlineStr">
        <is>
          <t>MA</t>
        </is>
      </c>
      <c r="F808" t="n">
        <v>2025</v>
      </c>
      <c r="G808" t="n">
        <v>2</v>
      </c>
      <c r="H808" s="13" t="n">
        <v>1023600</v>
      </c>
      <c r="I808" s="12" t="n">
        <v>91</v>
      </c>
      <c r="J808" s="13" t="n">
        <v>5000</v>
      </c>
      <c r="K808" s="13">
        <f>IFERROR($H808/$I808,"")</f>
        <v/>
      </c>
      <c r="L808" s="13" t="n">
        <v>200000</v>
      </c>
      <c r="M808" t="inlineStr">
        <is>
          <t>NY, CA, DC</t>
        </is>
      </c>
      <c r="N808" t="inlineStr">
        <is>
          <t>No</t>
        </is>
      </c>
      <c r="O808" t="inlineStr">
        <is>
          <t>Not stated</t>
        </is>
      </c>
      <c r="Q808" s="9" t="inlineStr">
        <is>
          <t>https://grantcue.com/foundations/the-buchwald-family-foundation-454059273</t>
        </is>
      </c>
    </row>
    <row r="809">
      <c r="A809">
        <f>IF($E809=$E808,$A808+1,1)</f>
        <v/>
      </c>
      <c r="B809" t="inlineStr">
        <is>
          <t>Nancy Conger Weldon Charitable Foundation Inc</t>
        </is>
      </c>
      <c r="C809" t="inlineStr">
        <is>
          <t>04-3495623</t>
        </is>
      </c>
      <c r="D809" t="inlineStr">
        <is>
          <t>Massachusetts</t>
        </is>
      </c>
      <c r="E809" t="inlineStr">
        <is>
          <t>MA</t>
        </is>
      </c>
      <c r="F809" t="n">
        <v>2025</v>
      </c>
      <c r="G809" t="n">
        <v>3</v>
      </c>
      <c r="H809" s="13" t="n">
        <v>1021368</v>
      </c>
      <c r="I809" s="12" t="n">
        <v>53</v>
      </c>
      <c r="J809" s="13" t="n">
        <v>2500</v>
      </c>
      <c r="K809" s="13">
        <f>IFERROR($H809/$I809,"")</f>
        <v/>
      </c>
      <c r="L809" s="13" t="n">
        <v>897068</v>
      </c>
      <c r="M809" t="inlineStr">
        <is>
          <t>IL, NH, DC</t>
        </is>
      </c>
      <c r="N809" t="inlineStr">
        <is>
          <t>No</t>
        </is>
      </c>
      <c r="O809" t="inlineStr">
        <is>
          <t>Not stated</t>
        </is>
      </c>
      <c r="Q809" s="9" t="inlineStr">
        <is>
          <t>https://grantcue.com/foundations/nancy-conger-weldon-charitable-foundation-inc-043495623</t>
        </is>
      </c>
    </row>
    <row r="810">
      <c r="A810">
        <f>IF($E810=$E809,$A809+1,1)</f>
        <v/>
      </c>
      <c r="B810" t="inlineStr">
        <is>
          <t>STIFLER FAMILY FOUNDATION</t>
        </is>
      </c>
      <c r="C810" t="inlineStr">
        <is>
          <t>10-6001398</t>
        </is>
      </c>
      <c r="D810" t="inlineStr">
        <is>
          <t>Massachusetts</t>
        </is>
      </c>
      <c r="E810" t="inlineStr">
        <is>
          <t>MA</t>
        </is>
      </c>
      <c r="F810" t="n">
        <v>2024</v>
      </c>
      <c r="G810" t="n">
        <v>1</v>
      </c>
      <c r="H810" s="13" t="n">
        <v>1020105</v>
      </c>
      <c r="I810" s="12" t="n">
        <v>93</v>
      </c>
      <c r="J810" s="13" t="n">
        <v>1000</v>
      </c>
      <c r="K810" s="13">
        <f>IFERROR($H810/$I810,"")</f>
        <v/>
      </c>
      <c r="L810" s="13" t="n">
        <v>350000</v>
      </c>
      <c r="M810" t="inlineStr">
        <is>
          <t>ME, NH, NY</t>
        </is>
      </c>
      <c r="N810" t="inlineStr">
        <is>
          <t>No</t>
        </is>
      </c>
      <c r="O810" t="inlineStr">
        <is>
          <t>Not stated</t>
        </is>
      </c>
      <c r="Q810" s="9" t="inlineStr">
        <is>
          <t>https://grantcue.com/foundations/stifler-family-foundation-106001398</t>
        </is>
      </c>
    </row>
    <row r="811">
      <c r="A811">
        <f>IF($E811=$E810,$A810+1,1)</f>
        <v/>
      </c>
      <c r="B811" t="inlineStr">
        <is>
          <t>THE LENOX FOUNDATION</t>
        </is>
      </c>
      <c r="C811" t="inlineStr">
        <is>
          <t>31-1532337</t>
        </is>
      </c>
      <c r="D811" t="inlineStr">
        <is>
          <t>Massachusetts</t>
        </is>
      </c>
      <c r="E811" t="inlineStr">
        <is>
          <t>MA</t>
        </is>
      </c>
      <c r="F811" t="n">
        <v>2025</v>
      </c>
      <c r="G811" t="n">
        <v>2</v>
      </c>
      <c r="H811" s="13" t="n">
        <v>1014500</v>
      </c>
      <c r="I811" s="12" t="n">
        <v>139</v>
      </c>
      <c r="J811" s="13" t="n">
        <v>5000</v>
      </c>
      <c r="K811" s="13">
        <f>IFERROR($H811/$I811,"")</f>
        <v/>
      </c>
      <c r="L811" s="13" t="n">
        <v>75000</v>
      </c>
      <c r="M811" t="inlineStr">
        <is>
          <t>FL, OH, RI</t>
        </is>
      </c>
      <c r="N811" t="inlineStr">
        <is>
          <t>No</t>
        </is>
      </c>
      <c r="O811" t="inlineStr">
        <is>
          <t>Not stated</t>
        </is>
      </c>
      <c r="Q811" s="9" t="inlineStr">
        <is>
          <t>https://grantcue.com/foundations/the-lenox-foundation-311532337</t>
        </is>
      </c>
    </row>
    <row r="812">
      <c r="A812">
        <f>IF($E812=$E811,$A811+1,1)</f>
        <v/>
      </c>
      <c r="B812" t="inlineStr">
        <is>
          <t>GERALD R JORDAN FOUNDATION</t>
        </is>
      </c>
      <c r="C812" t="inlineStr">
        <is>
          <t>04-3293081</t>
        </is>
      </c>
      <c r="D812" t="inlineStr">
        <is>
          <t>Massachusetts</t>
        </is>
      </c>
      <c r="E812" t="inlineStr">
        <is>
          <t>MA</t>
        </is>
      </c>
      <c r="F812" t="n">
        <v>2024</v>
      </c>
      <c r="G812" t="n">
        <v>1</v>
      </c>
      <c r="H812" s="13" t="n">
        <v>1010336</v>
      </c>
      <c r="I812" s="12" t="n">
        <v>21</v>
      </c>
      <c r="J812" s="13" t="n">
        <v>10000</v>
      </c>
      <c r="K812" s="13">
        <f>IFERROR($H812/$I812,"")</f>
        <v/>
      </c>
      <c r="L812" s="13" t="n">
        <v>389607</v>
      </c>
      <c r="M812" t="inlineStr">
        <is>
          <t>NY, FL, MI</t>
        </is>
      </c>
      <c r="N812" t="inlineStr">
        <is>
          <t>No</t>
        </is>
      </c>
      <c r="O812" t="inlineStr">
        <is>
          <t>Not stated</t>
        </is>
      </c>
      <c r="Q812" s="9" t="inlineStr">
        <is>
          <t>https://grantcue.com/foundations/gerald-r-jordan-foundation-043293081</t>
        </is>
      </c>
    </row>
    <row r="813">
      <c r="A813">
        <f>IF($E813=$E812,$A812+1,1)</f>
        <v/>
      </c>
      <c r="B813" t="inlineStr">
        <is>
          <t>DICKINSON FAMILY FOUNDATION INC</t>
        </is>
      </c>
      <c r="C813" t="inlineStr">
        <is>
          <t>91-1969396</t>
        </is>
      </c>
      <c r="D813" t="inlineStr">
        <is>
          <t>Massachusetts</t>
        </is>
      </c>
      <c r="E813" t="inlineStr">
        <is>
          <t>MA</t>
        </is>
      </c>
      <c r="F813" t="n">
        <v>2024</v>
      </c>
      <c r="G813" t="n">
        <v>2</v>
      </c>
      <c r="H813" s="13" t="n">
        <v>1009000</v>
      </c>
      <c r="I813" s="12" t="n">
        <v>42</v>
      </c>
      <c r="J813" s="13" t="n">
        <v>10000</v>
      </c>
      <c r="K813" s="13">
        <f>IFERROR($H813/$I813,"")</f>
        <v/>
      </c>
      <c r="L813" s="13" t="n">
        <v>300000</v>
      </c>
      <c r="M813" t="inlineStr">
        <is>
          <t>NJ, NY, VA</t>
        </is>
      </c>
      <c r="N813" t="inlineStr">
        <is>
          <t>Yes</t>
        </is>
      </c>
      <c r="O813" t="inlineStr">
        <is>
          <t>Not stated</t>
        </is>
      </c>
      <c r="Q813" s="9" t="inlineStr">
        <is>
          <t>https://grantcue.com/foundations/dickinson-family-foundation-inc-c-o-grassi-and-co-cpa-s-pc-911969396</t>
        </is>
      </c>
    </row>
    <row r="814">
      <c r="A814">
        <f>IF($E814=$E813,$A813+1,1)</f>
        <v/>
      </c>
      <c r="B814" t="inlineStr">
        <is>
          <t>G &amp; D DANIELS WILDLIFE TRB</t>
        </is>
      </c>
      <c r="C814" t="inlineStr">
        <is>
          <t>27-4671977</t>
        </is>
      </c>
      <c r="D814" t="inlineStr">
        <is>
          <t>Massachusetts</t>
        </is>
      </c>
      <c r="E814" t="inlineStr">
        <is>
          <t>MA</t>
        </is>
      </c>
      <c r="F814" t="n">
        <v>2025</v>
      </c>
      <c r="G814" t="n">
        <v>2</v>
      </c>
      <c r="H814" s="13" t="n">
        <v>1002457</v>
      </c>
      <c r="I814" s="12" t="n">
        <v>8</v>
      </c>
      <c r="J814" s="13" t="n">
        <v>45000</v>
      </c>
      <c r="K814" s="13">
        <f>IFERROR($H814/$I814,"")</f>
        <v/>
      </c>
      <c r="L814" s="13" t="n">
        <v>717457</v>
      </c>
      <c r="N814" t="inlineStr">
        <is>
          <t>No</t>
        </is>
      </c>
      <c r="O814" t="inlineStr">
        <is>
          <t>Not stated</t>
        </is>
      </c>
      <c r="Q814" s="9" t="inlineStr">
        <is>
          <t>https://grantcue.com/foundations/g-and-d-daniels-wildlife-trb-274671977</t>
        </is>
      </c>
    </row>
    <row r="815">
      <c r="A815">
        <f>IF($E815=$E814,$A814+1,1)</f>
        <v/>
      </c>
      <c r="B815" t="inlineStr">
        <is>
          <t>GLASS CHARITABLE FOUNDATION</t>
        </is>
      </c>
      <c r="C815" t="inlineStr">
        <is>
          <t>36-7255316</t>
        </is>
      </c>
      <c r="D815" t="inlineStr">
        <is>
          <t>Massachusetts</t>
        </is>
      </c>
      <c r="E815" t="inlineStr">
        <is>
          <t>MA</t>
        </is>
      </c>
      <c r="F815" t="n">
        <v>2024</v>
      </c>
      <c r="G815" t="n">
        <v>1</v>
      </c>
      <c r="H815" s="13" t="n">
        <v>1002000</v>
      </c>
      <c r="I815" s="12" t="n">
        <v>16</v>
      </c>
      <c r="J815" s="13" t="n">
        <v>37500</v>
      </c>
      <c r="K815" s="13">
        <f>IFERROR($H815/$I815,"")</f>
        <v/>
      </c>
      <c r="L815" s="13" t="n">
        <v>300000</v>
      </c>
      <c r="M815" t="inlineStr">
        <is>
          <t>NY, CT, CA</t>
        </is>
      </c>
      <c r="N815" t="inlineStr">
        <is>
          <t>No</t>
        </is>
      </c>
      <c r="O815" t="inlineStr">
        <is>
          <t>Not stated</t>
        </is>
      </c>
      <c r="Q815" s="9" t="inlineStr">
        <is>
          <t>https://grantcue.com/foundations/glass-charitable-foundation-367255316</t>
        </is>
      </c>
    </row>
    <row r="816">
      <c r="A816">
        <f>IF($E816=$E815,$A815+1,1)</f>
        <v/>
      </c>
      <c r="B816" t="inlineStr">
        <is>
          <t>THE SEAVER FOUNDATION</t>
        </is>
      </c>
      <c r="C816" t="inlineStr">
        <is>
          <t>51-0461454</t>
        </is>
      </c>
      <c r="D816" t="inlineStr">
        <is>
          <t>Massachusetts</t>
        </is>
      </c>
      <c r="E816" t="inlineStr">
        <is>
          <t>MA</t>
        </is>
      </c>
      <c r="F816" t="n">
        <v>2024</v>
      </c>
      <c r="G816" t="n">
        <v>2</v>
      </c>
      <c r="H816" s="13" t="n">
        <v>1000900</v>
      </c>
      <c r="I816" s="12" t="n">
        <v>15</v>
      </c>
      <c r="J816" s="13" t="n">
        <v>35000</v>
      </c>
      <c r="K816" s="13">
        <f>IFERROR($H816/$I816,"")</f>
        <v/>
      </c>
      <c r="L816" s="13" t="n">
        <v>500000</v>
      </c>
      <c r="M816" t="inlineStr">
        <is>
          <t>RI, DC, CT</t>
        </is>
      </c>
      <c r="N816" t="inlineStr">
        <is>
          <t>No</t>
        </is>
      </c>
      <c r="O816" t="inlineStr">
        <is>
          <t>Not stated</t>
        </is>
      </c>
      <c r="Q816" s="9" t="inlineStr">
        <is>
          <t>https://grantcue.com/foundations/the-seaver-foundation-510461454</t>
        </is>
      </c>
    </row>
    <row r="817">
      <c r="A817">
        <f>IF($E817=$E816,$A816+1,1)</f>
        <v/>
      </c>
      <c r="B817" t="inlineStr">
        <is>
          <t>Endowment For Health Inc</t>
        </is>
      </c>
      <c r="C817" t="inlineStr">
        <is>
          <t>02-0512290</t>
        </is>
      </c>
      <c r="D817" t="inlineStr">
        <is>
          <t>New Hampshire</t>
        </is>
      </c>
      <c r="E817" t="inlineStr">
        <is>
          <t>NH</t>
        </is>
      </c>
      <c r="F817" t="n">
        <v>2024</v>
      </c>
      <c r="G817" t="n">
        <v>2</v>
      </c>
      <c r="H817" s="13" t="n">
        <v>11022005</v>
      </c>
      <c r="I817" s="12" t="n">
        <v>178</v>
      </c>
      <c r="J817" s="13" t="n">
        <v>34656.5</v>
      </c>
      <c r="K817" s="13">
        <f>IFERROR($H817/$I817,"")</f>
        <v/>
      </c>
      <c r="L817" s="13" t="n">
        <v>334000</v>
      </c>
      <c r="M817" t="inlineStr">
        <is>
          <t>MA, DE, VT</t>
        </is>
      </c>
      <c r="N817" t="inlineStr">
        <is>
          <t>Yes</t>
        </is>
      </c>
      <c r="O817" t="inlineStr">
        <is>
          <t>Yes</t>
        </is>
      </c>
      <c r="P817" s="9" t="inlineStr">
        <is>
          <t>https://www.endowmentforhealth.org/</t>
        </is>
      </c>
      <c r="Q817" s="9" t="inlineStr">
        <is>
          <t>https://grantcue.com/foundations/endowment-for-health-inc-020512290</t>
        </is>
      </c>
    </row>
    <row r="818">
      <c r="A818">
        <f>IF($E818=$E817,$A817+1,1)</f>
        <v/>
      </c>
      <c r="B818" t="inlineStr">
        <is>
          <t>THE PENINSULA CHARITIES FOUNDATION II</t>
        </is>
      </c>
      <c r="C818" t="inlineStr">
        <is>
          <t>65-0877197</t>
        </is>
      </c>
      <c r="D818" t="inlineStr">
        <is>
          <t>New Hampshire</t>
        </is>
      </c>
      <c r="E818" t="inlineStr">
        <is>
          <t>NH</t>
        </is>
      </c>
      <c r="F818" t="n">
        <v>2024</v>
      </c>
      <c r="G818" t="n">
        <v>2</v>
      </c>
      <c r="H818" s="13" t="n">
        <v>10500000</v>
      </c>
      <c r="I818" s="12" t="n">
        <v>100</v>
      </c>
      <c r="J818" s="13" t="n">
        <v>8000</v>
      </c>
      <c r="K818" s="13">
        <f>IFERROR($H818/$I818,"")</f>
        <v/>
      </c>
      <c r="L818" s="13" t="n">
        <v>2000000</v>
      </c>
      <c r="M818" t="inlineStr">
        <is>
          <t>NY, AZ, MA</t>
        </is>
      </c>
      <c r="N818" t="inlineStr">
        <is>
          <t>No</t>
        </is>
      </c>
      <c r="O818" t="inlineStr">
        <is>
          <t>Not stated</t>
        </is>
      </c>
      <c r="Q818" s="9" t="inlineStr">
        <is>
          <t>https://grantcue.com/foundations/the-peninsula-charities-foundation-ii-650877197</t>
        </is>
      </c>
    </row>
    <row r="819">
      <c r="A819">
        <f>IF($E819=$E818,$A818+1,1)</f>
        <v/>
      </c>
      <c r="B819" t="inlineStr">
        <is>
          <t>TIMOTHY AND BARBARA MICHELS FAMILY FOUNDATION</t>
        </is>
      </c>
      <c r="C819" t="inlineStr">
        <is>
          <t>39-2044009</t>
        </is>
      </c>
      <c r="D819" t="inlineStr">
        <is>
          <t>New Hampshire</t>
        </is>
      </c>
      <c r="E819" t="inlineStr">
        <is>
          <t>NH</t>
        </is>
      </c>
      <c r="F819" t="n">
        <v>2025</v>
      </c>
      <c r="G819" t="n">
        <v>2</v>
      </c>
      <c r="H819" s="13" t="n">
        <v>8821510</v>
      </c>
      <c r="I819" s="12" t="n">
        <v>20</v>
      </c>
      <c r="J819" s="13" t="n">
        <v>73250</v>
      </c>
      <c r="K819" s="13">
        <f>IFERROR($H819/$I819,"")</f>
        <v/>
      </c>
      <c r="L819" s="13" t="n">
        <v>3000000</v>
      </c>
      <c r="M819" t="inlineStr">
        <is>
          <t>WI, NY, MA</t>
        </is>
      </c>
      <c r="N819" t="inlineStr">
        <is>
          <t>No</t>
        </is>
      </c>
      <c r="O819" t="inlineStr">
        <is>
          <t>Not stated</t>
        </is>
      </c>
      <c r="Q819" s="9" t="inlineStr">
        <is>
          <t>https://grantcue.com/foundations/timothy-and-barbara-michels-family-foundation-392044009</t>
        </is>
      </c>
    </row>
    <row r="820">
      <c r="A820">
        <f>IF($E820=$E819,$A819+1,1)</f>
        <v/>
      </c>
      <c r="B820" t="inlineStr">
        <is>
          <t>FUND FOR INDIVIDUAL POTENTIAL</t>
        </is>
      </c>
      <c r="C820" t="inlineStr">
        <is>
          <t>26-6112299</t>
        </is>
      </c>
      <c r="D820" t="inlineStr">
        <is>
          <t>New Hampshire</t>
        </is>
      </c>
      <c r="E820" t="inlineStr">
        <is>
          <t>NH</t>
        </is>
      </c>
      <c r="F820" t="n">
        <v>2025</v>
      </c>
      <c r="G820" t="n">
        <v>2</v>
      </c>
      <c r="H820" s="13" t="n">
        <v>6808550</v>
      </c>
      <c r="I820" s="12" t="n">
        <v>37</v>
      </c>
      <c r="J820" s="13" t="n">
        <v>25000</v>
      </c>
      <c r="K820" s="13">
        <f>IFERROR($H820/$I820,"")</f>
        <v/>
      </c>
      <c r="L820" s="13" t="n">
        <v>2325000</v>
      </c>
      <c r="M820" t="inlineStr">
        <is>
          <t>NY, NJ, CA</t>
        </is>
      </c>
      <c r="N820" t="inlineStr">
        <is>
          <t>No</t>
        </is>
      </c>
      <c r="O820" t="inlineStr">
        <is>
          <t>Not stated</t>
        </is>
      </c>
      <c r="Q820" s="9" t="inlineStr">
        <is>
          <t>https://grantcue.com/foundations/fund-for-individual-potential-266112299</t>
        </is>
      </c>
    </row>
    <row r="821">
      <c r="A821">
        <f>IF($E821=$E820,$A820+1,1)</f>
        <v/>
      </c>
      <c r="B821" t="inlineStr">
        <is>
          <t>EMILY LANDECKER FOUNDATION INC</t>
        </is>
      </c>
      <c r="C821" t="inlineStr">
        <is>
          <t>20-1983521</t>
        </is>
      </c>
      <c r="D821" t="inlineStr">
        <is>
          <t>New Hampshire</t>
        </is>
      </c>
      <c r="E821" t="inlineStr">
        <is>
          <t>NH</t>
        </is>
      </c>
      <c r="F821" t="n">
        <v>2025</v>
      </c>
      <c r="G821" t="n">
        <v>2</v>
      </c>
      <c r="H821" s="13" t="n">
        <v>6490619</v>
      </c>
      <c r="I821" s="12" t="n">
        <v>224</v>
      </c>
      <c r="J821" s="13" t="n">
        <v>5000</v>
      </c>
      <c r="K821" s="13">
        <f>IFERROR($H821/$I821,"")</f>
        <v/>
      </c>
      <c r="L821" s="13" t="n">
        <v>1600000</v>
      </c>
      <c r="M821" t="inlineStr">
        <is>
          <t>VT, MA, NY</t>
        </is>
      </c>
      <c r="N821" t="inlineStr">
        <is>
          <t>No</t>
        </is>
      </c>
      <c r="O821" t="inlineStr">
        <is>
          <t>Not stated</t>
        </is>
      </c>
      <c r="Q821" s="9" t="inlineStr">
        <is>
          <t>https://grantcue.com/foundations/emily-landecker-foundation-inc-201983521</t>
        </is>
      </c>
    </row>
    <row r="822">
      <c r="A822">
        <f>IF($E822=$E821,$A821+1,1)</f>
        <v/>
      </c>
      <c r="B822" t="inlineStr">
        <is>
          <t>THE COUCH FAMILY FOUNDATION</t>
        </is>
      </c>
      <c r="C822" t="inlineStr">
        <is>
          <t>10-0000573</t>
        </is>
      </c>
      <c r="D822" t="inlineStr">
        <is>
          <t>New Hampshire</t>
        </is>
      </c>
      <c r="E822" t="inlineStr">
        <is>
          <t>NH</t>
        </is>
      </c>
      <c r="F822" t="n">
        <v>2024</v>
      </c>
      <c r="G822" t="n">
        <v>1</v>
      </c>
      <c r="H822" s="13" t="n">
        <v>6107259</v>
      </c>
      <c r="I822" s="12" t="n">
        <v>106</v>
      </c>
      <c r="J822" s="13" t="n">
        <v>20000</v>
      </c>
      <c r="K822" s="13">
        <f>IFERROR($H822/$I822,"")</f>
        <v/>
      </c>
      <c r="L822" s="13" t="n">
        <v>605000</v>
      </c>
      <c r="M822" t="inlineStr">
        <is>
          <t>VT, MA, WA</t>
        </is>
      </c>
      <c r="N822" t="inlineStr">
        <is>
          <t>No</t>
        </is>
      </c>
      <c r="O822" t="inlineStr">
        <is>
          <t>Not stated</t>
        </is>
      </c>
      <c r="Q822" s="9" t="inlineStr">
        <is>
          <t>https://grantcue.com/foundations/the-couch-family-foundation-c-o-cf-advisors-100000573</t>
        </is>
      </c>
    </row>
    <row r="823">
      <c r="A823">
        <f>IF($E823=$E822,$A822+1,1)</f>
        <v/>
      </c>
      <c r="B823" t="inlineStr">
        <is>
          <t>ENGLES FAMILY FOUNDATION</t>
        </is>
      </c>
      <c r="C823" t="inlineStr">
        <is>
          <t>81-3124268</t>
        </is>
      </c>
      <c r="D823" t="inlineStr">
        <is>
          <t>New Hampshire</t>
        </is>
      </c>
      <c r="E823" t="inlineStr">
        <is>
          <t>NH</t>
        </is>
      </c>
      <c r="F823" t="n">
        <v>2025</v>
      </c>
      <c r="G823" t="n">
        <v>2</v>
      </c>
      <c r="H823" s="13" t="n">
        <v>4125000</v>
      </c>
      <c r="I823" s="12" t="n">
        <v>12</v>
      </c>
      <c r="J823" s="13" t="n">
        <v>150000</v>
      </c>
      <c r="K823" s="13">
        <f>IFERROR($H823/$I823,"")</f>
        <v/>
      </c>
      <c r="L823" s="13" t="n">
        <v>1000000</v>
      </c>
      <c r="M823" t="inlineStr">
        <is>
          <t>CA, MA, CO</t>
        </is>
      </c>
      <c r="N823" t="inlineStr">
        <is>
          <t>No</t>
        </is>
      </c>
      <c r="O823" t="inlineStr">
        <is>
          <t>Not stated</t>
        </is>
      </c>
      <c r="Q823" s="9" t="inlineStr">
        <is>
          <t>https://grantcue.com/foundations/engles-family-foundation-813124268</t>
        </is>
      </c>
    </row>
    <row r="824">
      <c r="A824">
        <f>IF($E824=$E823,$A823+1,1)</f>
        <v/>
      </c>
      <c r="B824" t="inlineStr">
        <is>
          <t>COGSWELL BENEVOLENT TRUST</t>
        </is>
      </c>
      <c r="C824" t="inlineStr">
        <is>
          <t>02-0235690</t>
        </is>
      </c>
      <c r="D824" t="inlineStr">
        <is>
          <t>New Hampshire</t>
        </is>
      </c>
      <c r="E824" t="inlineStr">
        <is>
          <t>NH</t>
        </is>
      </c>
      <c r="F824" t="n">
        <v>2025</v>
      </c>
      <c r="G824" t="n">
        <v>2</v>
      </c>
      <c r="H824" s="13" t="n">
        <v>3469400</v>
      </c>
      <c r="I824" s="12" t="n">
        <v>215</v>
      </c>
      <c r="J824" s="13" t="n">
        <v>10000</v>
      </c>
      <c r="K824" s="13">
        <f>IFERROR($H824/$I824,"")</f>
        <v/>
      </c>
      <c r="L824" s="13" t="n">
        <v>75075</v>
      </c>
      <c r="M824" t="inlineStr">
        <is>
          <t>MA, VT, ME</t>
        </is>
      </c>
      <c r="N824" t="inlineStr">
        <is>
          <t>Yes</t>
        </is>
      </c>
      <c r="O824" t="inlineStr">
        <is>
          <t>Not stated</t>
        </is>
      </c>
      <c r="Q824" s="9" t="inlineStr">
        <is>
          <t>https://grantcue.com/foundations/cogswell-benevolent-trust-020235690</t>
        </is>
      </c>
    </row>
    <row r="825">
      <c r="A825">
        <f>IF($E825=$E824,$A824+1,1)</f>
        <v/>
      </c>
      <c r="B825" t="inlineStr">
        <is>
          <t>CHARLES FOUNDATION INC</t>
        </is>
      </c>
      <c r="C825" t="inlineStr">
        <is>
          <t>22-3292066</t>
        </is>
      </c>
      <c r="D825" t="inlineStr">
        <is>
          <t>New Hampshire</t>
        </is>
      </c>
      <c r="E825" t="inlineStr">
        <is>
          <t>NH</t>
        </is>
      </c>
      <c r="F825" t="n">
        <v>2025</v>
      </c>
      <c r="G825" t="n">
        <v>2</v>
      </c>
      <c r="H825" s="13" t="n">
        <v>3445000</v>
      </c>
      <c r="I825" s="12" t="n">
        <v>87</v>
      </c>
      <c r="J825" s="13" t="n">
        <v>10000</v>
      </c>
      <c r="K825" s="13">
        <f>IFERROR($H825/$I825,"")</f>
        <v/>
      </c>
      <c r="L825" s="13" t="n">
        <v>500000</v>
      </c>
      <c r="M825" t="inlineStr">
        <is>
          <t>NJ, PA, ME</t>
        </is>
      </c>
      <c r="N825" t="inlineStr">
        <is>
          <t>No</t>
        </is>
      </c>
      <c r="O825" t="inlineStr">
        <is>
          <t>Not stated</t>
        </is>
      </c>
      <c r="Q825" s="9" t="inlineStr">
        <is>
          <t>https://grantcue.com/foundations/charles-foundation-inc-c-o-robert-c-rooke-223292066</t>
        </is>
      </c>
    </row>
    <row r="826">
      <c r="A826">
        <f>IF($E826=$E825,$A825+1,1)</f>
        <v/>
      </c>
      <c r="B826" t="inlineStr">
        <is>
          <t>JANE'S TRUST FOUNDATION</t>
        </is>
      </c>
      <c r="C826" t="inlineStr">
        <is>
          <t>27-3422536</t>
        </is>
      </c>
      <c r="D826" t="inlineStr">
        <is>
          <t>New Hampshire</t>
        </is>
      </c>
      <c r="E826" t="inlineStr">
        <is>
          <t>NH</t>
        </is>
      </c>
      <c r="F826" t="n">
        <v>2024</v>
      </c>
      <c r="G826" t="n">
        <v>1</v>
      </c>
      <c r="H826" s="13" t="n">
        <v>3318880</v>
      </c>
      <c r="I826" s="12" t="n">
        <v>41</v>
      </c>
      <c r="J826" s="13" t="n">
        <v>75000</v>
      </c>
      <c r="K826" s="13">
        <f>IFERROR($H826/$I826,"")</f>
        <v/>
      </c>
      <c r="L826" s="13" t="n">
        <v>200000</v>
      </c>
      <c r="M826" t="inlineStr">
        <is>
          <t>MA, VT, ME</t>
        </is>
      </c>
      <c r="N826" t="inlineStr">
        <is>
          <t>No</t>
        </is>
      </c>
      <c r="O826" t="inlineStr">
        <is>
          <t>Not stated</t>
        </is>
      </c>
      <c r="Q826" s="9" t="inlineStr">
        <is>
          <t>https://grantcue.com/foundations/jane-s-trust-foundation-273422536</t>
        </is>
      </c>
    </row>
    <row r="827">
      <c r="A827">
        <f>IF($E827=$E826,$A826+1,1)</f>
        <v/>
      </c>
      <c r="B827" t="inlineStr">
        <is>
          <t>LUBBE FAMILY FOUNDATION</t>
        </is>
      </c>
      <c r="C827" t="inlineStr">
        <is>
          <t>45-6643003</t>
        </is>
      </c>
      <c r="D827" t="inlineStr">
        <is>
          <t>New Hampshire</t>
        </is>
      </c>
      <c r="E827" t="inlineStr">
        <is>
          <t>NH</t>
        </is>
      </c>
      <c r="F827" t="n">
        <v>2025</v>
      </c>
      <c r="G827" t="n">
        <v>4</v>
      </c>
      <c r="H827" s="13" t="n">
        <v>3269332</v>
      </c>
      <c r="I827" s="12" t="n">
        <v>22</v>
      </c>
      <c r="J827" s="13" t="n">
        <v>10000</v>
      </c>
      <c r="K827" s="13">
        <f>IFERROR($H827/$I827,"")</f>
        <v/>
      </c>
      <c r="L827" s="13" t="n">
        <v>1166666</v>
      </c>
      <c r="M827" t="inlineStr">
        <is>
          <t>VT, TN</t>
        </is>
      </c>
      <c r="N827" t="inlineStr">
        <is>
          <t>Yes</t>
        </is>
      </c>
      <c r="O827" t="inlineStr">
        <is>
          <t>Not stated</t>
        </is>
      </c>
      <c r="Q827" s="9" t="inlineStr">
        <is>
          <t>https://grantcue.com/foundations/lubbe-family-foundation-456643003</t>
        </is>
      </c>
    </row>
    <row r="828">
      <c r="A828">
        <f>IF($E828=$E827,$A827+1,1)</f>
        <v/>
      </c>
      <c r="B828" t="inlineStr">
        <is>
          <t>THE BURKEHAVEN FAMILY FOUNDATION</t>
        </is>
      </c>
      <c r="C828" t="inlineStr">
        <is>
          <t>82-6746205</t>
        </is>
      </c>
      <c r="D828" t="inlineStr">
        <is>
          <t>New Hampshire</t>
        </is>
      </c>
      <c r="E828" t="inlineStr">
        <is>
          <t>NH</t>
        </is>
      </c>
      <c r="F828" t="n">
        <v>2024</v>
      </c>
      <c r="G828" t="n">
        <v>1</v>
      </c>
      <c r="H828" s="13" t="n">
        <v>2946000</v>
      </c>
      <c r="I828" s="12" t="n">
        <v>196</v>
      </c>
      <c r="J828" s="13" t="n">
        <v>10000</v>
      </c>
      <c r="K828" s="13">
        <f>IFERROR($H828/$I828,"")</f>
        <v/>
      </c>
      <c r="L828" s="13" t="n">
        <v>200000</v>
      </c>
      <c r="M828" t="inlineStr">
        <is>
          <t>MA, CA, VT</t>
        </is>
      </c>
      <c r="N828" t="inlineStr">
        <is>
          <t>No</t>
        </is>
      </c>
      <c r="O828" t="inlineStr">
        <is>
          <t>Not stated</t>
        </is>
      </c>
      <c r="Q828" s="9" t="inlineStr">
        <is>
          <t>https://grantcue.com/foundations/the-burkehaven-family-foundation-826746205</t>
        </is>
      </c>
    </row>
    <row r="829">
      <c r="A829">
        <f>IF($E829=$E828,$A828+1,1)</f>
        <v/>
      </c>
      <c r="B829" t="inlineStr">
        <is>
          <t>GREY ROCKS FOUNDATION INC</t>
        </is>
      </c>
      <c r="C829" t="inlineStr">
        <is>
          <t>04-2944189</t>
        </is>
      </c>
      <c r="D829" t="inlineStr">
        <is>
          <t>New Hampshire</t>
        </is>
      </c>
      <c r="E829" t="inlineStr">
        <is>
          <t>NH</t>
        </is>
      </c>
      <c r="F829" t="n">
        <v>2024</v>
      </c>
      <c r="G829" t="n">
        <v>1</v>
      </c>
      <c r="H829" s="13" t="n">
        <v>2918776</v>
      </c>
      <c r="I829" s="12" t="n">
        <v>97</v>
      </c>
      <c r="J829" s="13" t="n">
        <v>10000</v>
      </c>
      <c r="K829" s="13">
        <f>IFERROR($H829/$I829,"")</f>
        <v/>
      </c>
      <c r="L829" s="13" t="n">
        <v>510000</v>
      </c>
      <c r="M829" t="inlineStr">
        <is>
          <t>MA, NJ, NC</t>
        </is>
      </c>
      <c r="N829" t="inlineStr">
        <is>
          <t>No</t>
        </is>
      </c>
      <c r="O829" t="inlineStr">
        <is>
          <t>Not stated</t>
        </is>
      </c>
      <c r="Q829" s="9" t="inlineStr">
        <is>
          <t>https://grantcue.com/foundations/grey-rocks-foundation-inc-042944189</t>
        </is>
      </c>
    </row>
    <row r="830">
      <c r="A830">
        <f>IF($E830=$E829,$A829+1,1)</f>
        <v/>
      </c>
      <c r="B830" t="inlineStr">
        <is>
          <t>SPAHT FAMILY FOUNDATION</t>
        </is>
      </c>
      <c r="C830" t="inlineStr">
        <is>
          <t>83-2183149</t>
        </is>
      </c>
      <c r="D830" t="inlineStr">
        <is>
          <t>New Hampshire</t>
        </is>
      </c>
      <c r="E830" t="inlineStr">
        <is>
          <t>NH</t>
        </is>
      </c>
      <c r="F830" t="n">
        <v>2024</v>
      </c>
      <c r="G830" t="n">
        <v>1</v>
      </c>
      <c r="H830" s="13" t="n">
        <v>2729743</v>
      </c>
      <c r="I830" s="12" t="n">
        <v>28</v>
      </c>
      <c r="J830" s="13" t="n">
        <v>25000</v>
      </c>
      <c r="K830" s="13">
        <f>IFERROR($H830/$I830,"")</f>
        <v/>
      </c>
      <c r="L830" s="13" t="n">
        <v>1250000</v>
      </c>
      <c r="M830" t="inlineStr">
        <is>
          <t>CA, TX, DC</t>
        </is>
      </c>
      <c r="N830" t="inlineStr">
        <is>
          <t>Yes</t>
        </is>
      </c>
      <c r="O830" t="inlineStr">
        <is>
          <t>Not stated</t>
        </is>
      </c>
      <c r="Q830" s="9" t="inlineStr">
        <is>
          <t>https://grantcue.com/foundations/spaht-family-foundation-832183149</t>
        </is>
      </c>
    </row>
    <row r="831">
      <c r="A831">
        <f>IF($E831=$E830,$A830+1,1)</f>
        <v/>
      </c>
      <c r="B831" t="inlineStr">
        <is>
          <t>CLEARVIEW FAMILY FOUNDATION</t>
        </is>
      </c>
      <c r="C831" t="inlineStr">
        <is>
          <t>13-7347303</t>
        </is>
      </c>
      <c r="D831" t="inlineStr">
        <is>
          <t>New Hampshire</t>
        </is>
      </c>
      <c r="E831" t="inlineStr">
        <is>
          <t>NH</t>
        </is>
      </c>
      <c r="F831" t="n">
        <v>2024</v>
      </c>
      <c r="G831" t="n">
        <v>1</v>
      </c>
      <c r="H831" s="13" t="n">
        <v>1948547</v>
      </c>
      <c r="I831" s="12" t="n">
        <v>5</v>
      </c>
      <c r="J831" s="13" t="n">
        <v>125000</v>
      </c>
      <c r="K831" s="13">
        <f>IFERROR($H831/$I831,"")</f>
        <v/>
      </c>
      <c r="L831" s="13" t="n">
        <v>1393547</v>
      </c>
      <c r="M831" t="inlineStr">
        <is>
          <t>IN</t>
        </is>
      </c>
      <c r="N831" t="inlineStr">
        <is>
          <t>No</t>
        </is>
      </c>
      <c r="O831" t="inlineStr">
        <is>
          <t>Not stated</t>
        </is>
      </c>
      <c r="Q831" s="9" t="inlineStr">
        <is>
          <t>https://grantcue.com/foundations/clearview-family-foundation-137347303</t>
        </is>
      </c>
    </row>
    <row r="832">
      <c r="A832">
        <f>IF($E832=$E831,$A831+1,1)</f>
        <v/>
      </c>
      <c r="B832" t="inlineStr">
        <is>
          <t>THE PENATES FOUNDATION</t>
        </is>
      </c>
      <c r="C832" t="inlineStr">
        <is>
          <t>22-2536075</t>
        </is>
      </c>
      <c r="D832" t="inlineStr">
        <is>
          <t>New Hampshire</t>
        </is>
      </c>
      <c r="E832" t="inlineStr">
        <is>
          <t>NH</t>
        </is>
      </c>
      <c r="F832" t="n">
        <v>2025</v>
      </c>
      <c r="G832" t="n">
        <v>2</v>
      </c>
      <c r="H832" s="13" t="n">
        <v>1910600</v>
      </c>
      <c r="I832" s="12" t="n">
        <v>159</v>
      </c>
      <c r="J832" s="13" t="n">
        <v>5000</v>
      </c>
      <c r="K832" s="13">
        <f>IFERROR($H832/$I832,"")</f>
        <v/>
      </c>
      <c r="L832" s="13" t="n">
        <v>253000</v>
      </c>
      <c r="M832" t="inlineStr">
        <is>
          <t>MA, PA, NY</t>
        </is>
      </c>
      <c r="N832" t="inlineStr">
        <is>
          <t>Yes</t>
        </is>
      </c>
      <c r="O832" t="inlineStr">
        <is>
          <t>Not stated</t>
        </is>
      </c>
      <c r="Q832" s="9" t="inlineStr">
        <is>
          <t>https://grantcue.com/foundations/the-penates-foundation-222536075</t>
        </is>
      </c>
    </row>
    <row r="833">
      <c r="A833">
        <f>IF($E833=$E832,$A832+1,1)</f>
        <v/>
      </c>
      <c r="B833" t="inlineStr">
        <is>
          <t>BARRETTE FAMILY FUND</t>
        </is>
      </c>
      <c r="C833" t="inlineStr">
        <is>
          <t>04-3732711</t>
        </is>
      </c>
      <c r="D833" t="inlineStr">
        <is>
          <t>New Hampshire</t>
        </is>
      </c>
      <c r="E833" t="inlineStr">
        <is>
          <t>NH</t>
        </is>
      </c>
      <c r="F833" t="n">
        <v>2025</v>
      </c>
      <c r="G833" t="n">
        <v>2</v>
      </c>
      <c r="H833" s="13" t="n">
        <v>1836078</v>
      </c>
      <c r="I833" s="12" t="n">
        <v>54</v>
      </c>
      <c r="J833" s="13" t="n">
        <v>10000</v>
      </c>
      <c r="K833" s="13">
        <f>IFERROR($H833/$I833,"")</f>
        <v/>
      </c>
      <c r="L833" s="13" t="n">
        <v>275000</v>
      </c>
      <c r="M833" t="inlineStr">
        <is>
          <t>VT, IL, VA</t>
        </is>
      </c>
      <c r="N833" t="inlineStr">
        <is>
          <t>No</t>
        </is>
      </c>
      <c r="O833" t="inlineStr">
        <is>
          <t>Not stated</t>
        </is>
      </c>
      <c r="Q833" s="9" t="inlineStr">
        <is>
          <t>https://grantcue.com/foundations/barrette-family-fund-043732711</t>
        </is>
      </c>
    </row>
    <row r="834">
      <c r="A834">
        <f>IF($E834=$E833,$A833+1,1)</f>
        <v/>
      </c>
      <c r="B834" t="inlineStr">
        <is>
          <t>MT ROESCHMORE FOUNDATION</t>
        </is>
      </c>
      <c r="C834" t="inlineStr">
        <is>
          <t>02-0519852</t>
        </is>
      </c>
      <c r="D834" t="inlineStr">
        <is>
          <t>New Hampshire</t>
        </is>
      </c>
      <c r="E834" t="inlineStr">
        <is>
          <t>NH</t>
        </is>
      </c>
      <c r="F834" t="n">
        <v>2025</v>
      </c>
      <c r="G834" t="n">
        <v>2</v>
      </c>
      <c r="H834" s="13" t="n">
        <v>1822504</v>
      </c>
      <c r="I834" s="12" t="n">
        <v>64</v>
      </c>
      <c r="J834" s="13" t="n">
        <v>9000</v>
      </c>
      <c r="K834" s="13">
        <f>IFERROR($H834/$I834,"")</f>
        <v/>
      </c>
      <c r="L834" s="13" t="n">
        <v>381491</v>
      </c>
      <c r="M834" t="inlineStr">
        <is>
          <t>VT, CA, NY</t>
        </is>
      </c>
      <c r="N834" t="inlineStr">
        <is>
          <t>No</t>
        </is>
      </c>
      <c r="O834" t="inlineStr">
        <is>
          <t>Not stated</t>
        </is>
      </c>
      <c r="Q834" s="9" t="inlineStr">
        <is>
          <t>https://grantcue.com/foundations/mt-roeschmore-foundation-020519852</t>
        </is>
      </c>
    </row>
    <row r="835">
      <c r="A835">
        <f>IF($E835=$E834,$A834+1,1)</f>
        <v/>
      </c>
      <c r="B835" t="inlineStr">
        <is>
          <t>SERVICE CREDIT UNION IMPACT FOUNDATION</t>
        </is>
      </c>
      <c r="C835" t="inlineStr">
        <is>
          <t>84-3223773</t>
        </is>
      </c>
      <c r="D835" t="inlineStr">
        <is>
          <t>New Hampshire</t>
        </is>
      </c>
      <c r="E835" t="inlineStr">
        <is>
          <t>NH</t>
        </is>
      </c>
      <c r="F835" t="n">
        <v>2025</v>
      </c>
      <c r="G835" t="n">
        <v>2</v>
      </c>
      <c r="H835" s="13" t="n">
        <v>1803857</v>
      </c>
      <c r="I835" s="12" t="n">
        <v>52</v>
      </c>
      <c r="J835" s="13" t="n">
        <v>5000</v>
      </c>
      <c r="K835" s="13">
        <f>IFERROR($H835/$I835,"")</f>
        <v/>
      </c>
      <c r="L835" s="13" t="n">
        <v>894158</v>
      </c>
      <c r="M835" t="inlineStr">
        <is>
          <t>FL, ME, MA</t>
        </is>
      </c>
      <c r="N835" t="inlineStr">
        <is>
          <t>Yes</t>
        </is>
      </c>
      <c r="O835" t="inlineStr">
        <is>
          <t>Yes</t>
        </is>
      </c>
      <c r="P835" s="9" t="inlineStr">
        <is>
          <t>https://servicecuimpactfoundation.org/</t>
        </is>
      </c>
      <c r="Q835" s="9" t="inlineStr">
        <is>
          <t>https://grantcue.com/foundations/service-credit-union-impact-foundation-843223773</t>
        </is>
      </c>
    </row>
    <row r="836">
      <c r="A836">
        <f>IF($E836=$E835,$A835+1,1)</f>
        <v/>
      </c>
      <c r="B836" t="inlineStr">
        <is>
          <t>The DEKA Foundation</t>
        </is>
      </c>
      <c r="C836" t="inlineStr">
        <is>
          <t>27-1188399</t>
        </is>
      </c>
      <c r="D836" t="inlineStr">
        <is>
          <t>New Hampshire</t>
        </is>
      </c>
      <c r="E836" t="inlineStr">
        <is>
          <t>NH</t>
        </is>
      </c>
      <c r="F836" t="n">
        <v>2024</v>
      </c>
      <c r="G836" t="n">
        <v>2</v>
      </c>
      <c r="H836" s="13" t="n">
        <v>1765000</v>
      </c>
      <c r="I836" s="12" t="n">
        <v>9</v>
      </c>
      <c r="J836" s="13" t="n">
        <v>50000</v>
      </c>
      <c r="K836" s="13">
        <f>IFERROR($H836/$I836,"")</f>
        <v/>
      </c>
      <c r="L836" s="13" t="n">
        <v>450000</v>
      </c>
      <c r="M836" t="inlineStr">
        <is>
          <t>IL</t>
        </is>
      </c>
      <c r="N836" t="inlineStr">
        <is>
          <t>No</t>
        </is>
      </c>
      <c r="O836" t="inlineStr">
        <is>
          <t>Not stated</t>
        </is>
      </c>
      <c r="Q836" s="9" t="inlineStr">
        <is>
          <t>https://grantcue.com/foundations/the-deka-foundation-271188399</t>
        </is>
      </c>
    </row>
    <row r="837">
      <c r="A837">
        <f>IF($E837=$E836,$A836+1,1)</f>
        <v/>
      </c>
      <c r="B837" t="inlineStr">
        <is>
          <t>NEW HAMPSHIRE CHILDREN'S HEALTH FOUNDATION</t>
        </is>
      </c>
      <c r="C837" t="inlineStr">
        <is>
          <t>02-0497577</t>
        </is>
      </c>
      <c r="D837" t="inlineStr">
        <is>
          <t>New Hampshire</t>
        </is>
      </c>
      <c r="E837" t="inlineStr">
        <is>
          <t>NH</t>
        </is>
      </c>
      <c r="F837" t="n">
        <v>2025</v>
      </c>
      <c r="G837" t="n">
        <v>2</v>
      </c>
      <c r="H837" s="13" t="n">
        <v>1750348</v>
      </c>
      <c r="I837" s="12" t="n">
        <v>60</v>
      </c>
      <c r="J837" s="13" t="n">
        <v>20000</v>
      </c>
      <c r="K837" s="13">
        <f>IFERROR($H837/$I837,"")</f>
        <v/>
      </c>
      <c r="L837" s="13" t="n">
        <v>135000</v>
      </c>
      <c r="M837" t="inlineStr">
        <is>
          <t>VT, MA, ME</t>
        </is>
      </c>
      <c r="N837" t="inlineStr">
        <is>
          <t>Yes</t>
        </is>
      </c>
      <c r="O837" t="inlineStr">
        <is>
          <t>Yes</t>
        </is>
      </c>
      <c r="P837" s="9" t="inlineStr">
        <is>
          <t>https://www.nhchildrenshealthfoundation.org/</t>
        </is>
      </c>
      <c r="Q837" s="9" t="inlineStr">
        <is>
          <t>https://grantcue.com/foundations/new-hampshire-children-s-health-foundation-020497577</t>
        </is>
      </c>
    </row>
    <row r="838">
      <c r="A838">
        <f>IF($E838=$E837,$A837+1,1)</f>
        <v/>
      </c>
      <c r="B838" t="inlineStr">
        <is>
          <t>THE LINDEN FOUNDATION INC</t>
        </is>
      </c>
      <c r="C838" t="inlineStr">
        <is>
          <t>22-6678640</t>
        </is>
      </c>
      <c r="D838" t="inlineStr">
        <is>
          <t>New Hampshire</t>
        </is>
      </c>
      <c r="E838" t="inlineStr">
        <is>
          <t>NH</t>
        </is>
      </c>
      <c r="F838" t="n">
        <v>2025</v>
      </c>
      <c r="G838" t="n">
        <v>2</v>
      </c>
      <c r="H838" s="13" t="n">
        <v>1696000</v>
      </c>
      <c r="I838" s="12" t="n">
        <v>54</v>
      </c>
      <c r="J838" s="13" t="n">
        <v>25000</v>
      </c>
      <c r="K838" s="13">
        <f>IFERROR($H838/$I838,"")</f>
        <v/>
      </c>
      <c r="L838" s="13" t="n">
        <v>190000</v>
      </c>
      <c r="M838" t="inlineStr">
        <is>
          <t>MA, NY</t>
        </is>
      </c>
      <c r="N838" t="inlineStr">
        <is>
          <t>No</t>
        </is>
      </c>
      <c r="O838" t="inlineStr">
        <is>
          <t>Not stated</t>
        </is>
      </c>
      <c r="Q838" s="9" t="inlineStr">
        <is>
          <t>https://grantcue.com/foundations/the-linden-foundation-inc-c-o-gma-foundations-226678640</t>
        </is>
      </c>
    </row>
    <row r="839">
      <c r="A839">
        <f>IF($E839=$E838,$A838+1,1)</f>
        <v/>
      </c>
      <c r="B839" t="inlineStr">
        <is>
          <t>STANTON K-9 FOUNDATION</t>
        </is>
      </c>
      <c r="C839" t="inlineStr">
        <is>
          <t>99-1383074</t>
        </is>
      </c>
      <c r="D839" t="inlineStr">
        <is>
          <t>New Hampshire</t>
        </is>
      </c>
      <c r="E839" t="inlineStr">
        <is>
          <t>NH</t>
        </is>
      </c>
      <c r="F839" t="n">
        <v>2025</v>
      </c>
      <c r="G839" t="n">
        <v>2</v>
      </c>
      <c r="H839" s="13" t="n">
        <v>1676379</v>
      </c>
      <c r="I839" s="12" t="n">
        <v>69</v>
      </c>
      <c r="J839" s="13" t="n">
        <v>15400</v>
      </c>
      <c r="K839" s="13">
        <f>IFERROR($H839/$I839,"")</f>
        <v/>
      </c>
      <c r="L839" s="13" t="n">
        <v>281000</v>
      </c>
      <c r="M839" t="inlineStr">
        <is>
          <t>KY, ME, CT</t>
        </is>
      </c>
      <c r="N839" t="inlineStr">
        <is>
          <t>No</t>
        </is>
      </c>
      <c r="O839" t="inlineStr">
        <is>
          <t>Not stated</t>
        </is>
      </c>
      <c r="Q839" s="9" t="inlineStr">
        <is>
          <t>https://grantcue.com/foundations/stanton-k-9-foundation-991383074</t>
        </is>
      </c>
    </row>
    <row r="840">
      <c r="A840">
        <f>IF($E840=$E839,$A839+1,1)</f>
        <v/>
      </c>
      <c r="B840" t="inlineStr">
        <is>
          <t>CHUTORIAN-SEMLER FAMILY FOUNDATION</t>
        </is>
      </c>
      <c r="C840" t="inlineStr">
        <is>
          <t>37-1557936</t>
        </is>
      </c>
      <c r="D840" t="inlineStr">
        <is>
          <t>New Hampshire</t>
        </is>
      </c>
      <c r="E840" t="inlineStr">
        <is>
          <t>NH</t>
        </is>
      </c>
      <c r="F840" t="n">
        <v>2025</v>
      </c>
      <c r="G840" t="n">
        <v>2</v>
      </c>
      <c r="H840" s="13" t="n">
        <v>1622100</v>
      </c>
      <c r="I840" s="12" t="n">
        <v>17</v>
      </c>
      <c r="J840" s="13" t="n">
        <v>20000</v>
      </c>
      <c r="K840" s="13">
        <f>IFERROR($H840/$I840,"")</f>
        <v/>
      </c>
      <c r="L840" s="13" t="n">
        <v>350000</v>
      </c>
      <c r="M840" t="inlineStr">
        <is>
          <t>NY, CT, FL</t>
        </is>
      </c>
      <c r="N840" t="inlineStr">
        <is>
          <t>No</t>
        </is>
      </c>
      <c r="O840" t="inlineStr">
        <is>
          <t>Not stated</t>
        </is>
      </c>
      <c r="Q840" s="9" t="inlineStr">
        <is>
          <t>https://grantcue.com/foundations/chutorian-semler-family-foundation-371557936</t>
        </is>
      </c>
    </row>
    <row r="841">
      <c r="A841">
        <f>IF($E841=$E840,$A840+1,1)</f>
        <v/>
      </c>
      <c r="B841" t="inlineStr">
        <is>
          <t>Foundation for Seacoast Health</t>
        </is>
      </c>
      <c r="C841" t="inlineStr">
        <is>
          <t>02-0386319</t>
        </is>
      </c>
      <c r="D841" t="inlineStr">
        <is>
          <t>New Hampshire</t>
        </is>
      </c>
      <c r="E841" t="inlineStr">
        <is>
          <t>NH</t>
        </is>
      </c>
      <c r="F841" t="n">
        <v>2025</v>
      </c>
      <c r="G841" t="n">
        <v>2</v>
      </c>
      <c r="H841" s="13" t="n">
        <v>1608118</v>
      </c>
      <c r="I841" s="12" t="n">
        <v>80</v>
      </c>
      <c r="J841" s="13" t="n">
        <v>20000</v>
      </c>
      <c r="K841" s="13">
        <f>IFERROR($H841/$I841,"")</f>
        <v/>
      </c>
      <c r="L841" s="13" t="n">
        <v>50000</v>
      </c>
      <c r="M841" t="inlineStr">
        <is>
          <t>ME, DC</t>
        </is>
      </c>
      <c r="N841" t="inlineStr">
        <is>
          <t>Yes</t>
        </is>
      </c>
      <c r="O841" t="inlineStr">
        <is>
          <t>Yes</t>
        </is>
      </c>
      <c r="P841" s="9" t="inlineStr">
        <is>
          <t>https://www.foundationforseacoasthealth.org/</t>
        </is>
      </c>
      <c r="Q841" s="9" t="inlineStr">
        <is>
          <t>https://grantcue.com/foundations/foundation-for-seacoast-health-020386319</t>
        </is>
      </c>
    </row>
    <row r="842">
      <c r="A842">
        <f>IF($E842=$E841,$A841+1,1)</f>
        <v/>
      </c>
      <c r="B842" t="inlineStr">
        <is>
          <t>CABBADETUS FOUNDATION</t>
        </is>
      </c>
      <c r="C842" t="inlineStr">
        <is>
          <t>26-6124255</t>
        </is>
      </c>
      <c r="D842" t="inlineStr">
        <is>
          <t>New Hampshire</t>
        </is>
      </c>
      <c r="E842" t="inlineStr">
        <is>
          <t>NH</t>
        </is>
      </c>
      <c r="F842" t="n">
        <v>2025</v>
      </c>
      <c r="G842" t="n">
        <v>2</v>
      </c>
      <c r="H842" s="13" t="n">
        <v>1423000</v>
      </c>
      <c r="I842" s="12" t="n">
        <v>48</v>
      </c>
      <c r="J842" s="13" t="n">
        <v>20000</v>
      </c>
      <c r="K842" s="13">
        <f>IFERROR($H842/$I842,"")</f>
        <v/>
      </c>
      <c r="L842" s="13" t="n">
        <v>100000</v>
      </c>
      <c r="M842" t="inlineStr">
        <is>
          <t>VT, IN, VI</t>
        </is>
      </c>
      <c r="N842" t="inlineStr">
        <is>
          <t>No</t>
        </is>
      </c>
      <c r="O842" t="inlineStr">
        <is>
          <t>Not stated</t>
        </is>
      </c>
      <c r="Q842" s="9" t="inlineStr">
        <is>
          <t>https://grantcue.com/foundations/cabbadetus-foundation-266124255</t>
        </is>
      </c>
    </row>
    <row r="843">
      <c r="A843">
        <f>IF($E843=$E842,$A842+1,1)</f>
        <v/>
      </c>
      <c r="B843" t="inlineStr">
        <is>
          <t>MARY GALE FOUNDATION INC</t>
        </is>
      </c>
      <c r="C843" t="inlineStr">
        <is>
          <t>57-1171038</t>
        </is>
      </c>
      <c r="D843" t="inlineStr">
        <is>
          <t>New Hampshire</t>
        </is>
      </c>
      <c r="E843" t="inlineStr">
        <is>
          <t>NH</t>
        </is>
      </c>
      <c r="F843" t="n">
        <v>2025</v>
      </c>
      <c r="G843" t="n">
        <v>2</v>
      </c>
      <c r="H843" s="13" t="n">
        <v>1396287</v>
      </c>
      <c r="I843" s="12" t="n">
        <v>21</v>
      </c>
      <c r="J843" s="13" t="n">
        <v>50000</v>
      </c>
      <c r="K843" s="13">
        <f>IFERROR($H843/$I843,"")</f>
        <v/>
      </c>
      <c r="L843" s="13" t="n">
        <v>243000</v>
      </c>
      <c r="N843" t="inlineStr">
        <is>
          <t>Yes</t>
        </is>
      </c>
      <c r="O843" t="inlineStr">
        <is>
          <t>Yes</t>
        </is>
      </c>
      <c r="Q843" s="9" t="inlineStr">
        <is>
          <t>https://grantcue.com/foundations/mary-gale-foundation-inc-571171038</t>
        </is>
      </c>
    </row>
    <row r="844">
      <c r="A844">
        <f>IF($E844=$E843,$A843+1,1)</f>
        <v/>
      </c>
      <c r="B844" t="inlineStr">
        <is>
          <t>ARTHUR JR DOBLES &amp; OLIVE G DOBLES CRUT</t>
        </is>
      </c>
      <c r="C844" t="inlineStr">
        <is>
          <t>32-6435321</t>
        </is>
      </c>
      <c r="D844" t="inlineStr">
        <is>
          <t>New Hampshire</t>
        </is>
      </c>
      <c r="E844" t="inlineStr">
        <is>
          <t>NH</t>
        </is>
      </c>
      <c r="F844" t="n">
        <v>2025</v>
      </c>
      <c r="G844" t="n">
        <v>2</v>
      </c>
      <c r="H844" s="13" t="n">
        <v>1395832</v>
      </c>
      <c r="I844" s="12" t="n">
        <v>87</v>
      </c>
      <c r="J844" s="13" t="n">
        <v>15000</v>
      </c>
      <c r="K844" s="13">
        <f>IFERROR($H844/$I844,"")</f>
        <v/>
      </c>
      <c r="L844" s="13" t="n">
        <v>30000</v>
      </c>
      <c r="M844" t="inlineStr">
        <is>
          <t>VT, MA</t>
        </is>
      </c>
      <c r="N844" t="inlineStr">
        <is>
          <t>Yes</t>
        </is>
      </c>
      <c r="O844" t="inlineStr">
        <is>
          <t>Yes</t>
        </is>
      </c>
      <c r="P844" s="9" t="inlineStr">
        <is>
          <t>https://www.thedoblesfoundation.org/</t>
        </is>
      </c>
      <c r="Q844" s="9" t="inlineStr">
        <is>
          <t>https://grantcue.com/foundations/arthur-jr-dobles-and-olive-g-dobles-crut-326435321</t>
        </is>
      </c>
    </row>
    <row r="845">
      <c r="A845">
        <f>IF($E845=$E844,$A844+1,1)</f>
        <v/>
      </c>
      <c r="B845" t="inlineStr">
        <is>
          <t>SAMUEL P HUNT FOUNDATION</t>
        </is>
      </c>
      <c r="C845" t="inlineStr">
        <is>
          <t>02-6004471</t>
        </is>
      </c>
      <c r="D845" t="inlineStr">
        <is>
          <t>New Hampshire</t>
        </is>
      </c>
      <c r="E845" t="inlineStr">
        <is>
          <t>NH</t>
        </is>
      </c>
      <c r="F845" t="n">
        <v>2025</v>
      </c>
      <c r="G845" t="n">
        <v>2</v>
      </c>
      <c r="H845" s="13" t="n">
        <v>1372116</v>
      </c>
      <c r="I845" s="12" t="n">
        <v>83</v>
      </c>
      <c r="J845" s="13" t="n">
        <v>15000</v>
      </c>
      <c r="K845" s="13">
        <f>IFERROR($H845/$I845,"")</f>
        <v/>
      </c>
      <c r="L845" s="13" t="n">
        <v>75000</v>
      </c>
      <c r="M845" t="inlineStr">
        <is>
          <t>VT</t>
        </is>
      </c>
      <c r="N845" t="inlineStr">
        <is>
          <t>Yes</t>
        </is>
      </c>
      <c r="O845" t="inlineStr">
        <is>
          <t>Yes</t>
        </is>
      </c>
      <c r="Q845" s="9" t="inlineStr">
        <is>
          <t>https://grantcue.com/foundations/samuel-p-hunt-foundation-c-o-james-c-tyrie-trustee-026004471</t>
        </is>
      </c>
    </row>
    <row r="846">
      <c r="A846">
        <f>IF($E846=$E845,$A845+1,1)</f>
        <v/>
      </c>
      <c r="B846" t="inlineStr">
        <is>
          <t>JWM III Family Foundation</t>
        </is>
      </c>
      <c r="C846" t="inlineStr">
        <is>
          <t>83-2744661</t>
        </is>
      </c>
      <c r="D846" t="inlineStr">
        <is>
          <t>New Hampshire</t>
        </is>
      </c>
      <c r="E846" t="inlineStr">
        <is>
          <t>NH</t>
        </is>
      </c>
      <c r="F846" t="n">
        <v>2025</v>
      </c>
      <c r="G846" t="n">
        <v>2</v>
      </c>
      <c r="H846" s="13" t="n">
        <v>1316000</v>
      </c>
      <c r="I846" s="12" t="n">
        <v>6</v>
      </c>
      <c r="J846" s="13" t="n">
        <v>162500</v>
      </c>
      <c r="K846" s="13">
        <f>IFERROR($H846/$I846,"")</f>
        <v/>
      </c>
      <c r="L846" s="13" t="n">
        <v>590000</v>
      </c>
      <c r="M846" t="inlineStr">
        <is>
          <t>VA, CA, DC</t>
        </is>
      </c>
      <c r="N846" t="inlineStr">
        <is>
          <t>No</t>
        </is>
      </c>
      <c r="O846" t="inlineStr">
        <is>
          <t>Not stated</t>
        </is>
      </c>
      <c r="Q846" s="9" t="inlineStr">
        <is>
          <t>https://grantcue.com/foundations/jwm-iii-family-foundation-832744661</t>
        </is>
      </c>
    </row>
    <row r="847">
      <c r="A847">
        <f>IF($E847=$E846,$A846+1,1)</f>
        <v/>
      </c>
      <c r="B847" t="inlineStr">
        <is>
          <t>THE FOSS FAMILY FOUNDATION</t>
        </is>
      </c>
      <c r="C847" t="inlineStr">
        <is>
          <t>02-0511772</t>
        </is>
      </c>
      <c r="D847" t="inlineStr">
        <is>
          <t>New Hampshire</t>
        </is>
      </c>
      <c r="E847" t="inlineStr">
        <is>
          <t>NH</t>
        </is>
      </c>
      <c r="F847" t="n">
        <v>2025</v>
      </c>
      <c r="G847" t="n">
        <v>2</v>
      </c>
      <c r="H847" s="13" t="n">
        <v>1106483</v>
      </c>
      <c r="I847" s="12" t="n">
        <v>43</v>
      </c>
      <c r="J847" s="13" t="n">
        <v>20000</v>
      </c>
      <c r="K847" s="13">
        <f>IFERROR($H847/$I847,"")</f>
        <v/>
      </c>
      <c r="L847" s="13" t="n">
        <v>125000</v>
      </c>
      <c r="M847" t="inlineStr">
        <is>
          <t>MA, AZ</t>
        </is>
      </c>
      <c r="N847" t="inlineStr">
        <is>
          <t>No</t>
        </is>
      </c>
      <c r="O847" t="inlineStr">
        <is>
          <t>Not stated</t>
        </is>
      </c>
      <c r="Q847" s="9" t="inlineStr">
        <is>
          <t>https://grantcue.com/foundations/the-foss-family-foundation-c-o-dan-davidson-020511772</t>
        </is>
      </c>
    </row>
    <row r="848">
      <c r="A848">
        <f>IF($E848=$E847,$A847+1,1)</f>
        <v/>
      </c>
      <c r="B848" t="inlineStr">
        <is>
          <t>The Vincent Dowling Family Foundation Inc</t>
        </is>
      </c>
      <c r="C848" t="inlineStr">
        <is>
          <t>02-0709433</t>
        </is>
      </c>
      <c r="D848" t="inlineStr">
        <is>
          <t>New Hampshire</t>
        </is>
      </c>
      <c r="E848" t="inlineStr">
        <is>
          <t>NH</t>
        </is>
      </c>
      <c r="F848" t="n">
        <v>2024</v>
      </c>
      <c r="G848" t="n">
        <v>1</v>
      </c>
      <c r="H848" s="13" t="n">
        <v>1032737</v>
      </c>
      <c r="I848" s="12" t="n">
        <v>20</v>
      </c>
      <c r="J848" s="13" t="n">
        <v>5000</v>
      </c>
      <c r="K848" s="13">
        <f>IFERROR($H848/$I848,"")</f>
        <v/>
      </c>
      <c r="L848" s="13" t="n">
        <v>500000</v>
      </c>
      <c r="M848" t="inlineStr">
        <is>
          <t>CT, FL, MN</t>
        </is>
      </c>
      <c r="N848" t="inlineStr">
        <is>
          <t>No</t>
        </is>
      </c>
      <c r="O848" t="inlineStr">
        <is>
          <t>Not stated</t>
        </is>
      </c>
      <c r="Q848" s="9" t="inlineStr">
        <is>
          <t>https://grantcue.com/foundations/the-vincent-dowling-family-foundation-inc-020709433</t>
        </is>
      </c>
    </row>
    <row r="849">
      <c r="A849">
        <f>IF($E849=$E848,$A848+1,1)</f>
        <v/>
      </c>
      <c r="B849" t="inlineStr">
        <is>
          <t>ALEXANDER EASTMAN FOUNDATION</t>
        </is>
      </c>
      <c r="C849" t="inlineStr">
        <is>
          <t>02-0222124</t>
        </is>
      </c>
      <c r="D849" t="inlineStr">
        <is>
          <t>New Hampshire</t>
        </is>
      </c>
      <c r="E849" t="inlineStr">
        <is>
          <t>NH</t>
        </is>
      </c>
      <c r="F849" t="n">
        <v>2024</v>
      </c>
      <c r="G849" t="n">
        <v>2</v>
      </c>
      <c r="H849" s="13" t="n">
        <v>1003502</v>
      </c>
      <c r="I849" s="12" t="n">
        <v>37</v>
      </c>
      <c r="J849" s="13" t="n">
        <v>7500</v>
      </c>
      <c r="K849" s="13">
        <f>IFERROR($H849/$I849,"")</f>
        <v/>
      </c>
      <c r="L849" s="13" t="n">
        <v>257000</v>
      </c>
      <c r="N849" t="inlineStr">
        <is>
          <t>Yes</t>
        </is>
      </c>
      <c r="O849" t="inlineStr">
        <is>
          <t>Yes</t>
        </is>
      </c>
      <c r="P849" s="9" t="inlineStr">
        <is>
          <t>https://www.alexandereastman.org/</t>
        </is>
      </c>
      <c r="Q849" s="9" t="inlineStr">
        <is>
          <t>https://grantcue.com/foundations/alexander-eastman-foundation-020222124</t>
        </is>
      </c>
    </row>
    <row r="850">
      <c r="A850">
        <f>IF($E850=$E849,$A849+1,1)</f>
        <v/>
      </c>
      <c r="B850" t="inlineStr">
        <is>
          <t>THE PRUDENTIAL FOUNDATION</t>
        </is>
      </c>
      <c r="C850" t="inlineStr">
        <is>
          <t>22-2175290</t>
        </is>
      </c>
      <c r="D850" t="inlineStr">
        <is>
          <t>New Jersey</t>
        </is>
      </c>
      <c r="E850" t="inlineStr">
        <is>
          <t>NJ</t>
        </is>
      </c>
      <c r="F850" t="n">
        <v>2025</v>
      </c>
      <c r="G850" t="n">
        <v>2</v>
      </c>
      <c r="H850" s="13" t="n">
        <v>82092207</v>
      </c>
      <c r="I850" s="12" t="n">
        <v>319</v>
      </c>
      <c r="J850" s="13" t="n">
        <v>150000</v>
      </c>
      <c r="K850" s="13">
        <f>IFERROR($H850/$I850,"")</f>
        <v/>
      </c>
      <c r="L850" s="13" t="n">
        <v>3965859</v>
      </c>
      <c r="M850" t="inlineStr">
        <is>
          <t>DC, NY, DE</t>
        </is>
      </c>
      <c r="N850" t="inlineStr">
        <is>
          <t>No</t>
        </is>
      </c>
      <c r="O850" t="inlineStr">
        <is>
          <t>Not stated</t>
        </is>
      </c>
      <c r="Q850" s="9" t="inlineStr">
        <is>
          <t>https://grantcue.com/foundations/the-prudential-foundation-222175290</t>
        </is>
      </c>
    </row>
    <row r="851">
      <c r="A851">
        <f>IF($E851=$E850,$A850+1,1)</f>
        <v/>
      </c>
      <c r="B851" t="inlineStr">
        <is>
          <t>DOUGLAS M NOBLE FAMILY FOUNDATION</t>
        </is>
      </c>
      <c r="C851" t="inlineStr">
        <is>
          <t>85-3962893</t>
        </is>
      </c>
      <c r="D851" t="inlineStr">
        <is>
          <t>New Jersey</t>
        </is>
      </c>
      <c r="E851" t="inlineStr">
        <is>
          <t>NJ</t>
        </is>
      </c>
      <c r="F851" t="n">
        <v>2024</v>
      </c>
      <c r="G851" t="n">
        <v>2</v>
      </c>
      <c r="H851" s="13" t="n">
        <v>68592243</v>
      </c>
      <c r="I851" s="12" t="n">
        <v>13</v>
      </c>
      <c r="J851" s="13" t="n">
        <v>100000</v>
      </c>
      <c r="K851" s="13">
        <f>IFERROR($H851/$I851,"")</f>
        <v/>
      </c>
      <c r="L851" s="13" t="n">
        <v>65861743</v>
      </c>
      <c r="M851" t="inlineStr">
        <is>
          <t>MA, NY</t>
        </is>
      </c>
      <c r="N851" t="inlineStr">
        <is>
          <t>No</t>
        </is>
      </c>
      <c r="O851" t="inlineStr">
        <is>
          <t>Not stated</t>
        </is>
      </c>
      <c r="Q851" s="9" t="inlineStr">
        <is>
          <t>https://grantcue.com/foundations/douglas-m-noble-family-foundation-853962893</t>
        </is>
      </c>
    </row>
    <row r="852">
      <c r="A852">
        <f>IF($E852=$E851,$A851+1,1)</f>
        <v/>
      </c>
      <c r="B852" t="inlineStr">
        <is>
          <t>BRISTOL-MYERS SQUIBB FOUNDATION INC</t>
        </is>
      </c>
      <c r="C852" t="inlineStr">
        <is>
          <t>13-3127947</t>
        </is>
      </c>
      <c r="D852" t="inlineStr">
        <is>
          <t>New Jersey</t>
        </is>
      </c>
      <c r="E852" t="inlineStr">
        <is>
          <t>NJ</t>
        </is>
      </c>
      <c r="F852" t="n">
        <v>2024</v>
      </c>
      <c r="G852" t="n">
        <v>1</v>
      </c>
      <c r="H852" s="13" t="n">
        <v>67694380</v>
      </c>
      <c r="I852" s="12" t="n">
        <v>144</v>
      </c>
      <c r="J852" s="13" t="n">
        <v>134090.5</v>
      </c>
      <c r="K852" s="13">
        <f>IFERROR($H852/$I852,"")</f>
        <v/>
      </c>
      <c r="L852" s="13" t="n">
        <v>15175285</v>
      </c>
      <c r="N852" t="inlineStr">
        <is>
          <t>Yes</t>
        </is>
      </c>
      <c r="O852" t="inlineStr">
        <is>
          <t>Not stated</t>
        </is>
      </c>
      <c r="P852" s="9" t="inlineStr">
        <is>
          <t>https://www.bms.com/FOUNDATION</t>
        </is>
      </c>
      <c r="Q852" s="9" t="inlineStr">
        <is>
          <t>https://grantcue.com/foundations/bristol-myers-squibb-foundation-inc-133127947</t>
        </is>
      </c>
    </row>
    <row r="853">
      <c r="A853">
        <f>IF($E853=$E852,$A852+1,1)</f>
        <v/>
      </c>
      <c r="B853" t="inlineStr">
        <is>
          <t>Merck Foundation a New Jersey Nonprofit Corporation</t>
        </is>
      </c>
      <c r="C853" t="inlineStr">
        <is>
          <t>22-6028476</t>
        </is>
      </c>
      <c r="D853" t="inlineStr">
        <is>
          <t>New Jersey</t>
        </is>
      </c>
      <c r="E853" t="inlineStr">
        <is>
          <t>NJ</t>
        </is>
      </c>
      <c r="F853" t="n">
        <v>2025</v>
      </c>
      <c r="G853" t="n">
        <v>2</v>
      </c>
      <c r="H853" s="13" t="n">
        <v>54465116</v>
      </c>
      <c r="I853" s="12" t="n">
        <v>152</v>
      </c>
      <c r="J853" s="13" t="n">
        <v>82064</v>
      </c>
      <c r="K853" s="13">
        <f>IFERROR($H853/$I853,"")</f>
        <v/>
      </c>
      <c r="L853" s="13" t="n">
        <v>10332426</v>
      </c>
      <c r="M853" t="inlineStr">
        <is>
          <t>DC, Maryland, MD</t>
        </is>
      </c>
      <c r="N853" t="inlineStr">
        <is>
          <t>Yes</t>
        </is>
      </c>
      <c r="O853" t="inlineStr">
        <is>
          <t>Not stated</t>
        </is>
      </c>
      <c r="Q853" s="9" t="inlineStr">
        <is>
          <t>https://grantcue.com/foundations/merck-foundation-a-new-jersey-nonprofit-corporation-226028476</t>
        </is>
      </c>
    </row>
    <row r="854">
      <c r="A854">
        <f>IF($E854=$E853,$A853+1,1)</f>
        <v/>
      </c>
      <c r="B854" t="inlineStr">
        <is>
          <t>THE WILF FAMILY FOUNDATION</t>
        </is>
      </c>
      <c r="C854" t="inlineStr">
        <is>
          <t>22-6075840</t>
        </is>
      </c>
      <c r="D854" t="inlineStr">
        <is>
          <t>New Jersey</t>
        </is>
      </c>
      <c r="E854" t="inlineStr">
        <is>
          <t>NJ</t>
        </is>
      </c>
      <c r="F854" t="n">
        <v>2024</v>
      </c>
      <c r="G854" t="n">
        <v>2</v>
      </c>
      <c r="H854" s="13" t="n">
        <v>30766005</v>
      </c>
      <c r="I854" s="12" t="n">
        <v>165</v>
      </c>
      <c r="J854" s="13" t="n">
        <v>25000</v>
      </c>
      <c r="K854" s="13">
        <f>IFERROR($H854/$I854,"")</f>
        <v/>
      </c>
      <c r="L854" s="13" t="n">
        <v>8528279</v>
      </c>
      <c r="M854" t="inlineStr">
        <is>
          <t>NY, TN, CA</t>
        </is>
      </c>
      <c r="N854" t="inlineStr">
        <is>
          <t>No</t>
        </is>
      </c>
      <c r="O854" t="inlineStr">
        <is>
          <t>Not stated</t>
        </is>
      </c>
      <c r="Q854" s="9" t="inlineStr">
        <is>
          <t>https://grantcue.com/foundations/the-wilf-family-foundation-226075840</t>
        </is>
      </c>
    </row>
    <row r="855">
      <c r="A855">
        <f>IF($E855=$E854,$A854+1,1)</f>
        <v/>
      </c>
      <c r="B855" t="inlineStr">
        <is>
          <t>THE LEON AND TOBY COOPERMAN FAMILY FOUNDATION</t>
        </is>
      </c>
      <c r="C855" t="inlineStr">
        <is>
          <t>13-3102941</t>
        </is>
      </c>
      <c r="D855" t="inlineStr">
        <is>
          <t>New Jersey</t>
        </is>
      </c>
      <c r="E855" t="inlineStr">
        <is>
          <t>NJ</t>
        </is>
      </c>
      <c r="F855" t="n">
        <v>2024</v>
      </c>
      <c r="G855" t="n">
        <v>1</v>
      </c>
      <c r="H855" s="13" t="n">
        <v>22329072</v>
      </c>
      <c r="I855" s="12" t="n">
        <v>105</v>
      </c>
      <c r="J855" s="13" t="n">
        <v>10000</v>
      </c>
      <c r="K855" s="13">
        <f>IFERROR($H855/$I855,"")</f>
        <v/>
      </c>
      <c r="L855" s="13" t="n">
        <v>5000500</v>
      </c>
      <c r="M855" t="inlineStr">
        <is>
          <t>NY, FL, DC</t>
        </is>
      </c>
      <c r="N855" t="inlineStr">
        <is>
          <t>No</t>
        </is>
      </c>
      <c r="O855" t="inlineStr">
        <is>
          <t>Not stated</t>
        </is>
      </c>
      <c r="Q855" s="9" t="inlineStr">
        <is>
          <t>https://grantcue.com/foundations/the-leon-and-toby-cooperman-family-foundation-133102941</t>
        </is>
      </c>
    </row>
    <row r="856">
      <c r="A856">
        <f>IF($E856=$E855,$A855+1,1)</f>
        <v/>
      </c>
      <c r="B856" t="inlineStr">
        <is>
          <t>GOLDEN DOME FOUNDATION INC</t>
        </is>
      </c>
      <c r="C856" t="inlineStr">
        <is>
          <t>47-3400712</t>
        </is>
      </c>
      <c r="D856" t="inlineStr">
        <is>
          <t>New Jersey</t>
        </is>
      </c>
      <c r="E856" t="inlineStr">
        <is>
          <t>NJ</t>
        </is>
      </c>
      <c r="F856" t="n">
        <v>2025</v>
      </c>
      <c r="G856" t="n">
        <v>2</v>
      </c>
      <c r="H856" s="13" t="n">
        <v>21440816</v>
      </c>
      <c r="I856" s="12" t="n">
        <v>9</v>
      </c>
      <c r="J856" s="13" t="n">
        <v>180000</v>
      </c>
      <c r="K856" s="13">
        <f>IFERROR($H856/$I856,"")</f>
        <v/>
      </c>
      <c r="L856" s="13" t="n">
        <v>10649285</v>
      </c>
      <c r="N856" t="inlineStr">
        <is>
          <t>No</t>
        </is>
      </c>
      <c r="O856" t="inlineStr">
        <is>
          <t>Not stated</t>
        </is>
      </c>
      <c r="Q856" s="9" t="inlineStr">
        <is>
          <t>https://grantcue.com/foundations/golden-dome-foundation-inc-473400712</t>
        </is>
      </c>
    </row>
    <row r="857">
      <c r="A857">
        <f>IF($E857=$E856,$A856+1,1)</f>
        <v/>
      </c>
      <c r="B857" t="inlineStr">
        <is>
          <t>FM KIRBY FOUNDATION INC</t>
        </is>
      </c>
      <c r="C857" t="inlineStr">
        <is>
          <t>51-6017929</t>
        </is>
      </c>
      <c r="D857" t="inlineStr">
        <is>
          <t>New Jersey</t>
        </is>
      </c>
      <c r="E857" t="inlineStr">
        <is>
          <t>NJ</t>
        </is>
      </c>
      <c r="F857" t="n">
        <v>2024</v>
      </c>
      <c r="G857" t="n">
        <v>1</v>
      </c>
      <c r="H857" s="13" t="n">
        <v>16819450</v>
      </c>
      <c r="I857" s="12" t="n">
        <v>264</v>
      </c>
      <c r="J857" s="13" t="n">
        <v>45000</v>
      </c>
      <c r="K857" s="13">
        <f>IFERROR($H857/$I857,"")</f>
        <v/>
      </c>
      <c r="L857" s="13" t="n">
        <v>500000</v>
      </c>
      <c r="M857" t="inlineStr">
        <is>
          <t>NC, NY, PA</t>
        </is>
      </c>
      <c r="N857" t="inlineStr">
        <is>
          <t>No</t>
        </is>
      </c>
      <c r="O857" t="inlineStr">
        <is>
          <t>Not stated</t>
        </is>
      </c>
      <c r="Q857" s="9" t="inlineStr">
        <is>
          <t>https://grantcue.com/foundations/fm-kirby-foundation-inc-516017929</t>
        </is>
      </c>
    </row>
    <row r="858">
      <c r="A858">
        <f>IF($E858=$E857,$A857+1,1)</f>
        <v/>
      </c>
      <c r="B858" t="inlineStr">
        <is>
          <t>AP Kirby Jr Foundation Inc</t>
        </is>
      </c>
      <c r="C858" t="inlineStr">
        <is>
          <t>22-2922817</t>
        </is>
      </c>
      <c r="D858" t="inlineStr">
        <is>
          <t>New Jersey</t>
        </is>
      </c>
      <c r="E858" t="inlineStr">
        <is>
          <t>NJ</t>
        </is>
      </c>
      <c r="F858" t="n">
        <v>2025</v>
      </c>
      <c r="G858" t="n">
        <v>2</v>
      </c>
      <c r="H858" s="13" t="n">
        <v>16448636</v>
      </c>
      <c r="I858" s="12" t="n">
        <v>193</v>
      </c>
      <c r="J858" s="13" t="n">
        <v>10000</v>
      </c>
      <c r="K858" s="13">
        <f>IFERROR($H858/$I858,"")</f>
        <v/>
      </c>
      <c r="L858" s="13" t="n">
        <v>7755000</v>
      </c>
      <c r="M858" t="inlineStr">
        <is>
          <t>VA, PA, DC</t>
        </is>
      </c>
      <c r="N858" t="inlineStr">
        <is>
          <t>No</t>
        </is>
      </c>
      <c r="O858" t="inlineStr">
        <is>
          <t>Not stated</t>
        </is>
      </c>
      <c r="Q858" s="9" t="inlineStr">
        <is>
          <t>https://grantcue.com/foundations/ap-kirby-jr-foundation-inc-222922817</t>
        </is>
      </c>
    </row>
    <row r="859">
      <c r="A859">
        <f>IF($E859=$E858,$A858+1,1)</f>
        <v/>
      </c>
      <c r="B859" t="inlineStr">
        <is>
          <t>MARGARET A DARRIN CHARITABLE TRUST</t>
        </is>
      </c>
      <c r="C859" t="inlineStr">
        <is>
          <t>47-6723443</t>
        </is>
      </c>
      <c r="D859" t="inlineStr">
        <is>
          <t>New Jersey</t>
        </is>
      </c>
      <c r="E859" t="inlineStr">
        <is>
          <t>NJ</t>
        </is>
      </c>
      <c r="F859" t="n">
        <v>2025</v>
      </c>
      <c r="G859" t="n">
        <v>2</v>
      </c>
      <c r="H859" s="13" t="n">
        <v>16367500</v>
      </c>
      <c r="I859" s="12" t="n">
        <v>123</v>
      </c>
      <c r="J859" s="13" t="n">
        <v>25000</v>
      </c>
      <c r="K859" s="13">
        <f>IFERROR($H859/$I859,"")</f>
        <v/>
      </c>
      <c r="L859" s="13" t="n">
        <v>1000000</v>
      </c>
      <c r="M859" t="inlineStr">
        <is>
          <t>NY, IL, GA</t>
        </is>
      </c>
      <c r="N859" t="inlineStr">
        <is>
          <t>Yes</t>
        </is>
      </c>
      <c r="O859" t="inlineStr">
        <is>
          <t>Yes</t>
        </is>
      </c>
      <c r="Q859" s="9" t="inlineStr">
        <is>
          <t>https://grantcue.com/foundations/margaret-a-darrin-charitable-trust-c-o-michael-t-hanifin-476723443</t>
        </is>
      </c>
    </row>
    <row r="860">
      <c r="A860">
        <f>IF($E860=$E859,$A859+1,1)</f>
        <v/>
      </c>
      <c r="B860" t="inlineStr">
        <is>
          <t>THE TOWNSEND FOUNDATION INC</t>
        </is>
      </c>
      <c r="C860" t="inlineStr">
        <is>
          <t>22-3435514</t>
        </is>
      </c>
      <c r="D860" t="inlineStr">
        <is>
          <t>New Jersey</t>
        </is>
      </c>
      <c r="E860" t="inlineStr">
        <is>
          <t>NJ</t>
        </is>
      </c>
      <c r="F860" t="n">
        <v>2025</v>
      </c>
      <c r="G860" t="n">
        <v>2</v>
      </c>
      <c r="H860" s="13" t="n">
        <v>14952100</v>
      </c>
      <c r="I860" s="12" t="n">
        <v>81</v>
      </c>
      <c r="J860" s="13" t="n">
        <v>50000</v>
      </c>
      <c r="K860" s="13">
        <f>IFERROR($H860/$I860,"")</f>
        <v/>
      </c>
      <c r="L860" s="13" t="n">
        <v>1500000</v>
      </c>
      <c r="M860" t="inlineStr">
        <is>
          <t>PA, CA, IA</t>
        </is>
      </c>
      <c r="N860" t="inlineStr">
        <is>
          <t>Yes</t>
        </is>
      </c>
      <c r="O860" t="inlineStr">
        <is>
          <t>Yes</t>
        </is>
      </c>
      <c r="Q860" s="9" t="inlineStr">
        <is>
          <t>https://grantcue.com/foundations/the-townsend-foundation-inc-223435514</t>
        </is>
      </c>
    </row>
    <row r="861">
      <c r="A861">
        <f>IF($E861=$E860,$A860+1,1)</f>
        <v/>
      </c>
      <c r="B861" t="inlineStr">
        <is>
          <t>HENRY M ROWAN FAMILY FOUNDATION INC</t>
        </is>
      </c>
      <c r="C861" t="inlineStr">
        <is>
          <t>22-3655770</t>
        </is>
      </c>
      <c r="D861" t="inlineStr">
        <is>
          <t>New Jersey</t>
        </is>
      </c>
      <c r="E861" t="inlineStr">
        <is>
          <t>NJ</t>
        </is>
      </c>
      <c r="F861" t="n">
        <v>2024</v>
      </c>
      <c r="G861" t="n">
        <v>1</v>
      </c>
      <c r="H861" s="13" t="n">
        <v>13560000</v>
      </c>
      <c r="I861" s="12" t="n">
        <v>46</v>
      </c>
      <c r="J861" s="13" t="n">
        <v>100000</v>
      </c>
      <c r="K861" s="13">
        <f>IFERROR($H861/$I861,"")</f>
        <v/>
      </c>
      <c r="L861" s="13" t="n">
        <v>2600000</v>
      </c>
      <c r="M861" t="inlineStr">
        <is>
          <t>PA, NY, MA</t>
        </is>
      </c>
      <c r="N861" t="inlineStr">
        <is>
          <t>No</t>
        </is>
      </c>
      <c r="O861" t="inlineStr">
        <is>
          <t>Not stated</t>
        </is>
      </c>
      <c r="Q861" s="9" t="inlineStr">
        <is>
          <t>https://grantcue.com/foundations/henry-m-rowan-family-foundation-inc-223655770</t>
        </is>
      </c>
    </row>
    <row r="862">
      <c r="A862">
        <f>IF($E862=$E861,$A861+1,1)</f>
        <v/>
      </c>
      <c r="B862" t="inlineStr">
        <is>
          <t>VICTORIA FOUNDATION INC</t>
        </is>
      </c>
      <c r="C862" t="inlineStr">
        <is>
          <t>22-1554541</t>
        </is>
      </c>
      <c r="D862" t="inlineStr">
        <is>
          <t>New Jersey</t>
        </is>
      </c>
      <c r="E862" t="inlineStr">
        <is>
          <t>NJ</t>
        </is>
      </c>
      <c r="F862" t="n">
        <v>2024</v>
      </c>
      <c r="G862" t="n">
        <v>1</v>
      </c>
      <c r="H862" s="13" t="n">
        <v>12848250</v>
      </c>
      <c r="I862" s="12" t="n">
        <v>148</v>
      </c>
      <c r="J862" s="13" t="n">
        <v>57500</v>
      </c>
      <c r="K862" s="13">
        <f>IFERROR($H862/$I862,"")</f>
        <v/>
      </c>
      <c r="L862" s="13" t="n">
        <v>500000</v>
      </c>
      <c r="M862" t="inlineStr">
        <is>
          <t>NY, MD, IL</t>
        </is>
      </c>
      <c r="N862" t="inlineStr">
        <is>
          <t>No</t>
        </is>
      </c>
      <c r="O862" t="inlineStr">
        <is>
          <t>Not stated</t>
        </is>
      </c>
      <c r="Q862" s="9" t="inlineStr">
        <is>
          <t>https://grantcue.com/foundations/victoria-foundation-inc-221554541</t>
        </is>
      </c>
    </row>
    <row r="863">
      <c r="A863">
        <f>IF($E863=$E862,$A862+1,1)</f>
        <v/>
      </c>
      <c r="B863" t="inlineStr">
        <is>
          <t>Max and Lilian Rappaport Foundation FT Treatment &amp; Study of Social Trauma</t>
        </is>
      </c>
      <c r="C863" t="inlineStr">
        <is>
          <t>22-3410986</t>
        </is>
      </c>
      <c r="D863" t="inlineStr">
        <is>
          <t>New Jersey</t>
        </is>
      </c>
      <c r="E863" t="inlineStr">
        <is>
          <t>NJ</t>
        </is>
      </c>
      <c r="F863" t="n">
        <v>2024</v>
      </c>
      <c r="G863" t="n">
        <v>2</v>
      </c>
      <c r="H863" s="13" t="n">
        <v>12600000</v>
      </c>
      <c r="I863" s="12" t="n">
        <v>53</v>
      </c>
      <c r="J863" s="13" t="n">
        <v>225000</v>
      </c>
      <c r="K863" s="13">
        <f>IFERROR($H863/$I863,"")</f>
        <v/>
      </c>
      <c r="L863" s="13" t="n">
        <v>1000000</v>
      </c>
      <c r="M863" t="inlineStr">
        <is>
          <t>NY, MO, MA</t>
        </is>
      </c>
      <c r="N863" t="inlineStr">
        <is>
          <t>No</t>
        </is>
      </c>
      <c r="O863" t="inlineStr">
        <is>
          <t>Not stated</t>
        </is>
      </c>
      <c r="Q863" s="9" t="inlineStr">
        <is>
          <t>https://grantcue.com/foundations/max-and-lilian-rappaport-foundation-ft-treatment-and-study-of-social-trauma-223410986</t>
        </is>
      </c>
    </row>
    <row r="864">
      <c r="A864">
        <f>IF($E864=$E863,$A863+1,1)</f>
        <v/>
      </c>
      <c r="B864" t="inlineStr">
        <is>
          <t>HIGH MEADOWS FOUNDATION</t>
        </is>
      </c>
      <c r="C864" t="inlineStr">
        <is>
          <t>20-8521462</t>
        </is>
      </c>
      <c r="D864" t="inlineStr">
        <is>
          <t>New Jersey</t>
        </is>
      </c>
      <c r="E864" t="inlineStr">
        <is>
          <t>NJ</t>
        </is>
      </c>
      <c r="F864" t="n">
        <v>2025</v>
      </c>
      <c r="G864" t="n">
        <v>2</v>
      </c>
      <c r="H864" s="13" t="n">
        <v>12547647</v>
      </c>
      <c r="I864" s="12" t="n">
        <v>26</v>
      </c>
      <c r="J864" s="13" t="n">
        <v>300000</v>
      </c>
      <c r="K864" s="13">
        <f>IFERROR($H864/$I864,"")</f>
        <v/>
      </c>
      <c r="L864" s="13" t="n">
        <v>3000000</v>
      </c>
      <c r="M864" t="inlineStr">
        <is>
          <t>NY, MA, VA</t>
        </is>
      </c>
      <c r="N864" t="inlineStr">
        <is>
          <t>No</t>
        </is>
      </c>
      <c r="O864" t="inlineStr">
        <is>
          <t>Not stated</t>
        </is>
      </c>
      <c r="Q864" s="9" t="inlineStr">
        <is>
          <t>https://grantcue.com/foundations/high-meadows-foundation-c-o-carl-ferenbach-208521462</t>
        </is>
      </c>
    </row>
    <row r="865">
      <c r="A865">
        <f>IF($E865=$E864,$A864+1,1)</f>
        <v/>
      </c>
      <c r="B865" t="inlineStr">
        <is>
          <t>THE JAY AND LINDA GRUNIN FOUNDATION D/B/A GRUNIN FOUNDATION</t>
        </is>
      </c>
      <c r="C865" t="inlineStr">
        <is>
          <t>45-3988913</t>
        </is>
      </c>
      <c r="D865" t="inlineStr">
        <is>
          <t>New Jersey</t>
        </is>
      </c>
      <c r="E865" t="inlineStr">
        <is>
          <t>NJ</t>
        </is>
      </c>
      <c r="F865" t="n">
        <v>2025</v>
      </c>
      <c r="G865" t="n">
        <v>2</v>
      </c>
      <c r="H865" s="13" t="n">
        <v>11912240</v>
      </c>
      <c r="I865" s="12" t="n">
        <v>195</v>
      </c>
      <c r="J865" s="13" t="n">
        <v>25000</v>
      </c>
      <c r="K865" s="13">
        <f>IFERROR($H865/$I865,"")</f>
        <v/>
      </c>
      <c r="L865" s="13" t="n">
        <v>651000</v>
      </c>
      <c r="M865" t="inlineStr">
        <is>
          <t>FL, NY, MA</t>
        </is>
      </c>
      <c r="N865" t="inlineStr">
        <is>
          <t>No</t>
        </is>
      </c>
      <c r="O865" t="inlineStr">
        <is>
          <t>Not stated</t>
        </is>
      </c>
      <c r="Q865" s="9" t="inlineStr">
        <is>
          <t>https://grantcue.com/foundations/the-jay-and-linda-grunin-foundation-d-b-a-grunin-foundation-453988913</t>
        </is>
      </c>
    </row>
    <row r="866">
      <c r="A866">
        <f>IF($E866=$E865,$A865+1,1)</f>
        <v/>
      </c>
      <c r="B866" t="inlineStr">
        <is>
          <t>HFO FOUNDATION</t>
        </is>
      </c>
      <c r="C866" t="inlineStr">
        <is>
          <t>23-6870251</t>
        </is>
      </c>
      <c r="D866" t="inlineStr">
        <is>
          <t>New Jersey</t>
        </is>
      </c>
      <c r="E866" t="inlineStr">
        <is>
          <t>NJ</t>
        </is>
      </c>
      <c r="F866" t="n">
        <v>2024</v>
      </c>
      <c r="G866" t="n">
        <v>2</v>
      </c>
      <c r="H866" s="13" t="n">
        <v>11600875</v>
      </c>
      <c r="I866" s="12" t="n">
        <v>129</v>
      </c>
      <c r="J866" s="13" t="n">
        <v>50000</v>
      </c>
      <c r="K866" s="13">
        <f>IFERROR($H866/$I866,"")</f>
        <v/>
      </c>
      <c r="L866" s="13" t="n">
        <v>500000</v>
      </c>
      <c r="M866" t="inlineStr">
        <is>
          <t>PA, DC, CA</t>
        </is>
      </c>
      <c r="N866" t="inlineStr">
        <is>
          <t>No</t>
        </is>
      </c>
      <c r="O866" t="inlineStr">
        <is>
          <t>Not stated</t>
        </is>
      </c>
      <c r="Q866" s="9" t="inlineStr">
        <is>
          <t>https://grantcue.com/foundations/hfo-foundation-236870251</t>
        </is>
      </c>
    </row>
    <row r="867">
      <c r="A867">
        <f>IF($E867=$E866,$A866+1,1)</f>
        <v/>
      </c>
      <c r="B867" t="inlineStr">
        <is>
          <t>BLANCHE &amp; IRVING LAURIE FOUNDATION</t>
        </is>
      </c>
      <c r="C867" t="inlineStr">
        <is>
          <t>22-2489725</t>
        </is>
      </c>
      <c r="D867" t="inlineStr">
        <is>
          <t>New Jersey</t>
        </is>
      </c>
      <c r="E867" t="inlineStr">
        <is>
          <t>NJ</t>
        </is>
      </c>
      <c r="F867" t="n">
        <v>2024</v>
      </c>
      <c r="G867" t="n">
        <v>3</v>
      </c>
      <c r="H867" s="13" t="n">
        <v>11541000</v>
      </c>
      <c r="I867" s="12" t="n">
        <v>280</v>
      </c>
      <c r="J867" s="13" t="n">
        <v>20000</v>
      </c>
      <c r="K867" s="13">
        <f>IFERROR($H867/$I867,"")</f>
        <v/>
      </c>
      <c r="L867" s="13" t="n">
        <v>269000</v>
      </c>
      <c r="M867" t="inlineStr">
        <is>
          <t>NY, DC, MA</t>
        </is>
      </c>
      <c r="N867" t="inlineStr">
        <is>
          <t>Yes</t>
        </is>
      </c>
      <c r="O867" t="inlineStr">
        <is>
          <t>Not stated</t>
        </is>
      </c>
      <c r="Q867" s="9" t="inlineStr">
        <is>
          <t>https://grantcue.com/foundations/blanche-and-irving-laurie-foundation-222489725</t>
        </is>
      </c>
    </row>
    <row r="868">
      <c r="A868">
        <f>IF($E868=$E867,$A867+1,1)</f>
        <v/>
      </c>
      <c r="B868" t="inlineStr">
        <is>
          <t>EXELON FOUNDATION</t>
        </is>
      </c>
      <c r="C868" t="inlineStr">
        <is>
          <t>83-0499473</t>
        </is>
      </c>
      <c r="D868" t="inlineStr">
        <is>
          <t>New Jersey</t>
        </is>
      </c>
      <c r="E868" t="inlineStr">
        <is>
          <t>NJ</t>
        </is>
      </c>
      <c r="F868" t="n">
        <v>2024</v>
      </c>
      <c r="G868" t="n">
        <v>1</v>
      </c>
      <c r="H868" s="13" t="n">
        <v>11473360</v>
      </c>
      <c r="I868" s="12" t="n">
        <v>34</v>
      </c>
      <c r="J868" s="13" t="n">
        <v>5000</v>
      </c>
      <c r="K868" s="13">
        <f>IFERROR($H868/$I868,"")</f>
        <v/>
      </c>
      <c r="L868" s="13" t="n">
        <v>4593815</v>
      </c>
      <c r="M868" t="inlineStr">
        <is>
          <t>VA, IL, MD</t>
        </is>
      </c>
      <c r="N868" t="inlineStr">
        <is>
          <t>No</t>
        </is>
      </c>
      <c r="O868" t="inlineStr">
        <is>
          <t>Not stated</t>
        </is>
      </c>
      <c r="Q868" s="9" t="inlineStr">
        <is>
          <t>https://grantcue.com/foundations/exelon-foundation-830499473</t>
        </is>
      </c>
    </row>
    <row r="869">
      <c r="A869">
        <f>IF($E869=$E868,$A868+1,1)</f>
        <v/>
      </c>
      <c r="B869" t="inlineStr">
        <is>
          <t>THE CRH FOUNDATION</t>
        </is>
      </c>
      <c r="C869" t="inlineStr">
        <is>
          <t>22-2669586</t>
        </is>
      </c>
      <c r="D869" t="inlineStr">
        <is>
          <t>New Jersey</t>
        </is>
      </c>
      <c r="E869" t="inlineStr">
        <is>
          <t>NJ</t>
        </is>
      </c>
      <c r="F869" t="n">
        <v>2024</v>
      </c>
      <c r="G869" t="n">
        <v>1</v>
      </c>
      <c r="H869" s="13" t="n">
        <v>10779861</v>
      </c>
      <c r="I869" s="12" t="n">
        <v>36</v>
      </c>
      <c r="J869" s="13" t="n">
        <v>5000</v>
      </c>
      <c r="K869" s="13">
        <f>IFERROR($H869/$I869,"")</f>
        <v/>
      </c>
      <c r="L869" s="13" t="n">
        <v>10328361</v>
      </c>
      <c r="M869" t="inlineStr">
        <is>
          <t>NY, FL, DC</t>
        </is>
      </c>
      <c r="N869" t="inlineStr">
        <is>
          <t>No</t>
        </is>
      </c>
      <c r="O869" t="inlineStr">
        <is>
          <t>Yes</t>
        </is>
      </c>
      <c r="Q869" s="9" t="inlineStr">
        <is>
          <t>https://grantcue.com/foundations/the-crh-foundation-222669586</t>
        </is>
      </c>
    </row>
    <row r="870">
      <c r="A870">
        <f>IF($E870=$E869,$A869+1,1)</f>
        <v/>
      </c>
      <c r="B870" t="inlineStr">
        <is>
          <t>GERALDINE R DODGE FOUNDATION INC</t>
        </is>
      </c>
      <c r="C870" t="inlineStr">
        <is>
          <t>23-7406010</t>
        </is>
      </c>
      <c r="D870" t="inlineStr">
        <is>
          <t>New Jersey</t>
        </is>
      </c>
      <c r="E870" t="inlineStr">
        <is>
          <t>NJ</t>
        </is>
      </c>
      <c r="F870" t="n">
        <v>2024</v>
      </c>
      <c r="G870" t="n">
        <v>1</v>
      </c>
      <c r="H870" s="13" t="n">
        <v>10629427</v>
      </c>
      <c r="I870" s="12" t="n">
        <v>193</v>
      </c>
      <c r="J870" s="13" t="n">
        <v>25000</v>
      </c>
      <c r="K870" s="13">
        <f>IFERROR($H870/$I870,"")</f>
        <v/>
      </c>
      <c r="L870" s="13" t="n">
        <v>1555000</v>
      </c>
      <c r="M870" t="inlineStr">
        <is>
          <t>NY, CA, PA</t>
        </is>
      </c>
      <c r="N870" t="inlineStr">
        <is>
          <t>Yes</t>
        </is>
      </c>
      <c r="O870" t="inlineStr">
        <is>
          <t>Yes</t>
        </is>
      </c>
      <c r="P870" s="9" t="inlineStr">
        <is>
          <t>https://www.grdodge.org/</t>
        </is>
      </c>
      <c r="Q870" s="9" t="inlineStr">
        <is>
          <t>https://grantcue.com/foundations/geraldine-r-dodge-foundation-inc-237406010</t>
        </is>
      </c>
    </row>
    <row r="871">
      <c r="A871">
        <f>IF($E871=$E870,$A870+1,1)</f>
        <v/>
      </c>
      <c r="B871" t="inlineStr">
        <is>
          <t>THE HAINES FAMILY FOUNDATION INC</t>
        </is>
      </c>
      <c r="C871" t="inlineStr">
        <is>
          <t>22-3412616</t>
        </is>
      </c>
      <c r="D871" t="inlineStr">
        <is>
          <t>New Jersey</t>
        </is>
      </c>
      <c r="E871" t="inlineStr">
        <is>
          <t>NJ</t>
        </is>
      </c>
      <c r="F871" t="n">
        <v>2025</v>
      </c>
      <c r="G871" t="n">
        <v>2</v>
      </c>
      <c r="H871" s="13" t="n">
        <v>10154715</v>
      </c>
      <c r="I871" s="12" t="n">
        <v>40</v>
      </c>
      <c r="J871" s="13" t="n">
        <v>45000</v>
      </c>
      <c r="K871" s="13">
        <f>IFERROR($H871/$I871,"")</f>
        <v/>
      </c>
      <c r="L871" s="13" t="n">
        <v>2500000</v>
      </c>
      <c r="M871" t="inlineStr">
        <is>
          <t>PA</t>
        </is>
      </c>
      <c r="N871" t="inlineStr">
        <is>
          <t>Yes</t>
        </is>
      </c>
      <c r="O871" t="inlineStr">
        <is>
          <t>Not stated</t>
        </is>
      </c>
      <c r="Q871" s="9" t="inlineStr">
        <is>
          <t>https://grantcue.com/foundations/the-haines-family-foundation-inc-c-o-holly-haines-223412616</t>
        </is>
      </c>
    </row>
    <row r="872">
      <c r="A872">
        <f>IF($E872=$E871,$A871+1,1)</f>
        <v/>
      </c>
      <c r="B872" t="inlineStr">
        <is>
          <t>THE H HOVNANIAN FAMILY FOUNDATION INC</t>
        </is>
      </c>
      <c r="C872" t="inlineStr">
        <is>
          <t>59-2714390</t>
        </is>
      </c>
      <c r="D872" t="inlineStr">
        <is>
          <t>New Jersey</t>
        </is>
      </c>
      <c r="E872" t="inlineStr">
        <is>
          <t>NJ</t>
        </is>
      </c>
      <c r="F872" t="n">
        <v>2024</v>
      </c>
      <c r="G872" t="n">
        <v>1</v>
      </c>
      <c r="H872" s="13" t="n">
        <v>10153271</v>
      </c>
      <c r="I872" s="12" t="n">
        <v>73</v>
      </c>
      <c r="J872" s="13" t="n">
        <v>20000</v>
      </c>
      <c r="K872" s="13">
        <f>IFERROR($H872/$I872,"")</f>
        <v/>
      </c>
      <c r="L872" s="13" t="n">
        <v>2010000</v>
      </c>
      <c r="M872" t="inlineStr">
        <is>
          <t>PA, NM, CA</t>
        </is>
      </c>
      <c r="N872" t="inlineStr">
        <is>
          <t>Yes</t>
        </is>
      </c>
      <c r="O872" t="inlineStr">
        <is>
          <t>Not stated</t>
        </is>
      </c>
      <c r="P872" s="9" t="inlineStr">
        <is>
          <t>https://www.hovnanianfoundation.org/</t>
        </is>
      </c>
      <c r="Q872" s="9" t="inlineStr">
        <is>
          <t>https://grantcue.com/foundations/the-h-hovnanian-family-foundation-inc-592714390</t>
        </is>
      </c>
    </row>
    <row r="873">
      <c r="A873">
        <f>IF($E873=$E872,$A872+1,1)</f>
        <v/>
      </c>
      <c r="B873" t="inlineStr">
        <is>
          <t>MUSTANG FOUNDATION INC</t>
        </is>
      </c>
      <c r="C873" t="inlineStr">
        <is>
          <t>82-3625985</t>
        </is>
      </c>
      <c r="D873" t="inlineStr">
        <is>
          <t>New Jersey</t>
        </is>
      </c>
      <c r="E873" t="inlineStr">
        <is>
          <t>NJ</t>
        </is>
      </c>
      <c r="F873" t="n">
        <v>2025</v>
      </c>
      <c r="G873" t="n">
        <v>2</v>
      </c>
      <c r="H873" s="13" t="n">
        <v>10089500</v>
      </c>
      <c r="I873" s="12" t="n">
        <v>76</v>
      </c>
      <c r="J873" s="13" t="n">
        <v>37500</v>
      </c>
      <c r="K873" s="13">
        <f>IFERROR($H873/$I873,"")</f>
        <v/>
      </c>
      <c r="L873" s="13" t="n">
        <v>1300000</v>
      </c>
      <c r="M873" t="inlineStr">
        <is>
          <t>NY, CA, MD</t>
        </is>
      </c>
      <c r="N873" t="inlineStr">
        <is>
          <t>No</t>
        </is>
      </c>
      <c r="O873" t="inlineStr">
        <is>
          <t>Not stated</t>
        </is>
      </c>
      <c r="Q873" s="9" t="inlineStr">
        <is>
          <t>https://grantcue.com/foundations/mustang-foundation-inc-823625985</t>
        </is>
      </c>
    </row>
    <row r="874">
      <c r="A874">
        <f>IF($E874=$E873,$A873+1,1)</f>
        <v/>
      </c>
      <c r="B874" t="inlineStr">
        <is>
          <t>HENRY &amp; MARILYN TAUB FOUNDATION</t>
        </is>
      </c>
      <c r="C874" t="inlineStr">
        <is>
          <t>22-6100525</t>
        </is>
      </c>
      <c r="D874" t="inlineStr">
        <is>
          <t>New Jersey</t>
        </is>
      </c>
      <c r="E874" t="inlineStr">
        <is>
          <t>NJ</t>
        </is>
      </c>
      <c r="F874" t="n">
        <v>2024</v>
      </c>
      <c r="G874" t="n">
        <v>1</v>
      </c>
      <c r="H874" s="13" t="n">
        <v>10067468</v>
      </c>
      <c r="I874" s="12" t="n">
        <v>131</v>
      </c>
      <c r="J874" s="13" t="n">
        <v>30000</v>
      </c>
      <c r="K874" s="13">
        <f>IFERROR($H874/$I874,"")</f>
        <v/>
      </c>
      <c r="L874" s="13" t="n">
        <v>1010000</v>
      </c>
      <c r="M874" t="inlineStr">
        <is>
          <t>NY, CA, VA</t>
        </is>
      </c>
      <c r="N874" t="inlineStr">
        <is>
          <t>No</t>
        </is>
      </c>
      <c r="O874" t="inlineStr">
        <is>
          <t>Not stated</t>
        </is>
      </c>
      <c r="Q874" s="9" t="inlineStr">
        <is>
          <t>https://grantcue.com/foundations/henry-and-marilyn-taub-foundation-226100525</t>
        </is>
      </c>
    </row>
    <row r="875">
      <c r="A875">
        <f>IF($E875=$E874,$A874+1,1)</f>
        <v/>
      </c>
      <c r="B875" t="inlineStr">
        <is>
          <t>DOROTHY FIELDER BROWN IRREVOCABLE TR</t>
        </is>
      </c>
      <c r="C875" t="inlineStr">
        <is>
          <t>22-6765061</t>
        </is>
      </c>
      <c r="D875" t="inlineStr">
        <is>
          <t>New Jersey</t>
        </is>
      </c>
      <c r="E875" t="inlineStr">
        <is>
          <t>NJ</t>
        </is>
      </c>
      <c r="F875" t="n">
        <v>2025</v>
      </c>
      <c r="G875" t="n">
        <v>2</v>
      </c>
      <c r="H875" s="13" t="n">
        <v>9227912</v>
      </c>
      <c r="I875" s="12" t="n">
        <v>12</v>
      </c>
      <c r="J875" s="13" t="n">
        <v>489096</v>
      </c>
      <c r="K875" s="13">
        <f>IFERROR($H875/$I875,"")</f>
        <v/>
      </c>
      <c r="L875" s="13" t="n">
        <v>2214670</v>
      </c>
      <c r="M875" t="inlineStr">
        <is>
          <t>NY, IL</t>
        </is>
      </c>
      <c r="N875" t="inlineStr">
        <is>
          <t>No</t>
        </is>
      </c>
      <c r="O875" t="inlineStr">
        <is>
          <t>Not stated</t>
        </is>
      </c>
      <c r="Q875" s="9" t="inlineStr">
        <is>
          <t>https://grantcue.com/foundations/dorothy-fielder-brown-irrevocable-tr-226765061</t>
        </is>
      </c>
    </row>
    <row r="876">
      <c r="A876">
        <f>IF($E876=$E875,$A875+1,1)</f>
        <v/>
      </c>
      <c r="B876" t="inlineStr">
        <is>
          <t>NEW TAMARIND FOUNDATION INC</t>
        </is>
      </c>
      <c r="C876" t="inlineStr">
        <is>
          <t>26-3324875</t>
        </is>
      </c>
      <c r="D876" t="inlineStr">
        <is>
          <t>New Jersey</t>
        </is>
      </c>
      <c r="E876" t="inlineStr">
        <is>
          <t>NJ</t>
        </is>
      </c>
      <c r="F876" t="n">
        <v>2024</v>
      </c>
      <c r="G876" t="n">
        <v>1</v>
      </c>
      <c r="H876" s="13" t="n">
        <v>8357179</v>
      </c>
      <c r="I876" s="12" t="n">
        <v>22</v>
      </c>
      <c r="J876" s="13" t="n">
        <v>187500</v>
      </c>
      <c r="K876" s="13">
        <f>IFERROR($H876/$I876,"")</f>
        <v/>
      </c>
      <c r="L876" s="13" t="n">
        <v>2252012</v>
      </c>
      <c r="M876" t="inlineStr">
        <is>
          <t>NY, MA, UT</t>
        </is>
      </c>
      <c r="N876" t="inlineStr">
        <is>
          <t>No</t>
        </is>
      </c>
      <c r="O876" t="inlineStr">
        <is>
          <t>Not stated</t>
        </is>
      </c>
      <c r="Q876" s="9" t="inlineStr">
        <is>
          <t>https://grantcue.com/foundations/new-tamarind-foundation-inc-c-o-pkf-o-connor-davies-263324875</t>
        </is>
      </c>
    </row>
    <row r="877">
      <c r="A877">
        <f>IF($E877=$E876,$A876+1,1)</f>
        <v/>
      </c>
      <c r="B877" t="inlineStr">
        <is>
          <t>THE HEALTHCARE FOUNDATION OF NEW JERSEY INC</t>
        </is>
      </c>
      <c r="C877" t="inlineStr">
        <is>
          <t>22-3451664</t>
        </is>
      </c>
      <c r="D877" t="inlineStr">
        <is>
          <t>New Jersey</t>
        </is>
      </c>
      <c r="E877" t="inlineStr">
        <is>
          <t>NJ</t>
        </is>
      </c>
      <c r="F877" t="n">
        <v>2024</v>
      </c>
      <c r="G877" t="n">
        <v>1</v>
      </c>
      <c r="H877" s="13" t="n">
        <v>7790470</v>
      </c>
      <c r="I877" s="12" t="n">
        <v>118</v>
      </c>
      <c r="J877" s="13" t="n">
        <v>50000</v>
      </c>
      <c r="K877" s="13">
        <f>IFERROR($H877/$I877,"")</f>
        <v/>
      </c>
      <c r="L877" s="13" t="n">
        <v>1000000</v>
      </c>
      <c r="M877" t="inlineStr">
        <is>
          <t>NY, PA, OR</t>
        </is>
      </c>
      <c r="N877" t="inlineStr">
        <is>
          <t>Yes</t>
        </is>
      </c>
      <c r="O877" t="inlineStr">
        <is>
          <t>Not stated</t>
        </is>
      </c>
      <c r="P877" s="9" t="inlineStr">
        <is>
          <t>https://www.hfnj.org/</t>
        </is>
      </c>
      <c r="Q877" s="9" t="inlineStr">
        <is>
          <t>https://grantcue.com/foundations/the-healthcare-foundation-of-new-jersey-inc-223451664</t>
        </is>
      </c>
    </row>
    <row r="878">
      <c r="A878">
        <f>IF($E878=$E877,$A877+1,1)</f>
        <v/>
      </c>
      <c r="B878" t="inlineStr">
        <is>
          <t>MARTIN AND SONDRA RAPPAPORT CHARITABLE PRIVATE FOUNDATION INC</t>
        </is>
      </c>
      <c r="C878" t="inlineStr">
        <is>
          <t>38-3854291</t>
        </is>
      </c>
      <c r="D878" t="inlineStr">
        <is>
          <t>New Jersey</t>
        </is>
      </c>
      <c r="E878" t="inlineStr">
        <is>
          <t>NJ</t>
        </is>
      </c>
      <c r="F878" t="n">
        <v>2025</v>
      </c>
      <c r="G878" t="n">
        <v>2</v>
      </c>
      <c r="H878" s="13" t="n">
        <v>6675000</v>
      </c>
      <c r="I878" s="12" t="n">
        <v>43</v>
      </c>
      <c r="J878" s="13" t="n">
        <v>150000</v>
      </c>
      <c r="K878" s="13">
        <f>IFERROR($H878/$I878,"")</f>
        <v/>
      </c>
      <c r="L878" s="13" t="n">
        <v>500000</v>
      </c>
      <c r="M878" t="inlineStr">
        <is>
          <t>NY, CA, OK</t>
        </is>
      </c>
      <c r="N878" t="inlineStr">
        <is>
          <t>No</t>
        </is>
      </c>
      <c r="O878" t="inlineStr">
        <is>
          <t>Not stated</t>
        </is>
      </c>
      <c r="Q878" s="9" t="inlineStr">
        <is>
          <t>https://grantcue.com/foundations/martin-and-sondra-rappaport-charitable-private-foundation-inc-383854291</t>
        </is>
      </c>
    </row>
    <row r="879">
      <c r="A879">
        <f>IF($E879=$E878,$A878+1,1)</f>
        <v/>
      </c>
      <c r="B879" t="inlineStr">
        <is>
          <t>HUGIN FAMILY FOUNDATION INC</t>
        </is>
      </c>
      <c r="C879" t="inlineStr">
        <is>
          <t>03-0374762</t>
        </is>
      </c>
      <c r="D879" t="inlineStr">
        <is>
          <t>New Jersey</t>
        </is>
      </c>
      <c r="E879" t="inlineStr">
        <is>
          <t>NJ</t>
        </is>
      </c>
      <c r="F879" t="n">
        <v>2024</v>
      </c>
      <c r="G879" t="n">
        <v>3</v>
      </c>
      <c r="H879" s="13" t="n">
        <v>6222613</v>
      </c>
      <c r="I879" s="12" t="n">
        <v>32</v>
      </c>
      <c r="J879" s="13" t="n">
        <v>49226</v>
      </c>
      <c r="K879" s="13">
        <f>IFERROR($H879/$I879,"")</f>
        <v/>
      </c>
      <c r="L879" s="13" t="n">
        <v>2000224</v>
      </c>
      <c r="M879" t="inlineStr">
        <is>
          <t>VA, FL, DC</t>
        </is>
      </c>
      <c r="N879" t="inlineStr">
        <is>
          <t>No</t>
        </is>
      </c>
      <c r="O879" t="inlineStr">
        <is>
          <t>Not stated</t>
        </is>
      </c>
      <c r="Q879" s="9" t="inlineStr">
        <is>
          <t>https://grantcue.com/foundations/hugin-family-foundation-inc-030374762</t>
        </is>
      </c>
    </row>
    <row r="880">
      <c r="A880">
        <f>IF($E880=$E879,$A879+1,1)</f>
        <v/>
      </c>
      <c r="B880" t="inlineStr">
        <is>
          <t>PSEG FOUNDATION INC</t>
        </is>
      </c>
      <c r="C880" t="inlineStr">
        <is>
          <t>22-3125880</t>
        </is>
      </c>
      <c r="D880" t="inlineStr">
        <is>
          <t>New Jersey</t>
        </is>
      </c>
      <c r="E880" t="inlineStr">
        <is>
          <t>NJ</t>
        </is>
      </c>
      <c r="F880" t="n">
        <v>2024</v>
      </c>
      <c r="G880" t="n">
        <v>1</v>
      </c>
      <c r="H880" s="13" t="n">
        <v>6089651</v>
      </c>
      <c r="I880" s="12" t="n">
        <v>23</v>
      </c>
      <c r="J880" s="13" t="n">
        <v>200000</v>
      </c>
      <c r="K880" s="13">
        <f>IFERROR($H880/$I880,"")</f>
        <v/>
      </c>
      <c r="L880" s="13" t="n">
        <v>1000000</v>
      </c>
      <c r="M880" t="inlineStr">
        <is>
          <t>NC, VA, DC</t>
        </is>
      </c>
      <c r="N880" t="inlineStr">
        <is>
          <t>No</t>
        </is>
      </c>
      <c r="O880" t="inlineStr">
        <is>
          <t>Not stated</t>
        </is>
      </c>
      <c r="Q880" s="9" t="inlineStr">
        <is>
          <t>https://grantcue.com/foundations/pseg-foundation-inc-223125880</t>
        </is>
      </c>
    </row>
    <row r="881">
      <c r="A881">
        <f>IF($E881=$E880,$A880+1,1)</f>
        <v/>
      </c>
      <c r="B881" t="inlineStr">
        <is>
          <t>HUGH L ADAMS CHARITABLE TRUST</t>
        </is>
      </c>
      <c r="C881" t="inlineStr">
        <is>
          <t>13-6039262</t>
        </is>
      </c>
      <c r="D881" t="inlineStr">
        <is>
          <t>New Jersey</t>
        </is>
      </c>
      <c r="E881" t="inlineStr">
        <is>
          <t>NJ</t>
        </is>
      </c>
      <c r="F881" t="n">
        <v>2024</v>
      </c>
      <c r="G881" t="n">
        <v>2</v>
      </c>
      <c r="H881" s="13" t="n">
        <v>6044494</v>
      </c>
      <c r="I881" s="12" t="n">
        <v>16</v>
      </c>
      <c r="J881" s="13" t="n">
        <v>221921.5</v>
      </c>
      <c r="K881" s="13">
        <f>IFERROR($H881/$I881,"")</f>
        <v/>
      </c>
      <c r="L881" s="13" t="n">
        <v>1284847</v>
      </c>
      <c r="M881" t="inlineStr">
        <is>
          <t>NY, TX, PA</t>
        </is>
      </c>
      <c r="N881" t="inlineStr">
        <is>
          <t>No</t>
        </is>
      </c>
      <c r="O881" t="inlineStr">
        <is>
          <t>Not stated</t>
        </is>
      </c>
      <c r="Q881" s="9" t="inlineStr">
        <is>
          <t>https://grantcue.com/foundations/hugh-l-adams-charitable-trust-136039262</t>
        </is>
      </c>
    </row>
    <row r="882">
      <c r="A882">
        <f>IF($E882=$E881,$A881+1,1)</f>
        <v/>
      </c>
      <c r="B882" t="inlineStr">
        <is>
          <t>KCEG FOUNDATION THE</t>
        </is>
      </c>
      <c r="C882" t="inlineStr">
        <is>
          <t>13-7103161</t>
        </is>
      </c>
      <c r="D882" t="inlineStr">
        <is>
          <t>New Jersey</t>
        </is>
      </c>
      <c r="E882" t="inlineStr">
        <is>
          <t>NJ</t>
        </is>
      </c>
      <c r="F882" t="n">
        <v>2025</v>
      </c>
      <c r="G882" t="n">
        <v>2</v>
      </c>
      <c r="H882" s="13" t="n">
        <v>6019909</v>
      </c>
      <c r="I882" s="12" t="n">
        <v>24</v>
      </c>
      <c r="J882" s="13" t="n">
        <v>34900</v>
      </c>
      <c r="K882" s="13">
        <f>IFERROR($H882/$I882,"")</f>
        <v/>
      </c>
      <c r="L882" s="13" t="n">
        <v>4000000</v>
      </c>
      <c r="M882" t="inlineStr">
        <is>
          <t>NY</t>
        </is>
      </c>
      <c r="N882" t="inlineStr">
        <is>
          <t>No</t>
        </is>
      </c>
      <c r="O882" t="inlineStr">
        <is>
          <t>Not stated</t>
        </is>
      </c>
      <c r="Q882" s="9" t="inlineStr">
        <is>
          <t>https://grantcue.com/foundations/kceg-foundation-the-137103161</t>
        </is>
      </c>
    </row>
    <row r="883">
      <c r="A883">
        <f>IF($E883=$E882,$A882+1,1)</f>
        <v/>
      </c>
      <c r="B883" t="inlineStr">
        <is>
          <t>THE WIDGEON POINT CHARITABLE FOUNDATION</t>
        </is>
      </c>
      <c r="C883" t="inlineStr">
        <is>
          <t>13-6201175</t>
        </is>
      </c>
      <c r="D883" t="inlineStr">
        <is>
          <t>New Jersey</t>
        </is>
      </c>
      <c r="E883" t="inlineStr">
        <is>
          <t>NJ</t>
        </is>
      </c>
      <c r="F883" t="n">
        <v>2025</v>
      </c>
      <c r="G883" t="n">
        <v>2</v>
      </c>
      <c r="H883" s="13" t="n">
        <v>5997350</v>
      </c>
      <c r="I883" s="12" t="n">
        <v>172</v>
      </c>
      <c r="J883" s="13" t="n">
        <v>1000</v>
      </c>
      <c r="K883" s="13">
        <f>IFERROR($H883/$I883,"")</f>
        <v/>
      </c>
      <c r="L883" s="13" t="n">
        <v>5615000</v>
      </c>
      <c r="M883" t="inlineStr">
        <is>
          <t>ME, CA, NY</t>
        </is>
      </c>
      <c r="N883" t="inlineStr">
        <is>
          <t>No</t>
        </is>
      </c>
      <c r="O883" t="inlineStr">
        <is>
          <t>Not stated</t>
        </is>
      </c>
      <c r="Q883" s="9" t="inlineStr">
        <is>
          <t>https://grantcue.com/foundations/the-widgeon-point-charitable-foundation-136201175</t>
        </is>
      </c>
    </row>
    <row r="884">
      <c r="A884">
        <f>IF($E884=$E883,$A883+1,1)</f>
        <v/>
      </c>
      <c r="B884" t="inlineStr">
        <is>
          <t>THE MCJ AMELIOR FOUNDATION</t>
        </is>
      </c>
      <c r="C884" t="inlineStr">
        <is>
          <t>22-2497895</t>
        </is>
      </c>
      <c r="D884" t="inlineStr">
        <is>
          <t>New Jersey</t>
        </is>
      </c>
      <c r="E884" t="inlineStr">
        <is>
          <t>NJ</t>
        </is>
      </c>
      <c r="F884" t="n">
        <v>2024</v>
      </c>
      <c r="G884" t="n">
        <v>1</v>
      </c>
      <c r="H884" s="13" t="n">
        <v>5783042</v>
      </c>
      <c r="I884" s="12" t="n">
        <v>149</v>
      </c>
      <c r="J884" s="13" t="n">
        <v>10000</v>
      </c>
      <c r="K884" s="13">
        <f>IFERROR($H884/$I884,"")</f>
        <v/>
      </c>
      <c r="L884" s="13" t="n">
        <v>820128</v>
      </c>
      <c r="M884" t="inlineStr">
        <is>
          <t>NY, WA, MA</t>
        </is>
      </c>
      <c r="N884" t="inlineStr">
        <is>
          <t>No</t>
        </is>
      </c>
      <c r="O884" t="inlineStr">
        <is>
          <t>Yes</t>
        </is>
      </c>
      <c r="Q884" s="9" t="inlineStr">
        <is>
          <t>https://grantcue.com/foundations/the-mcj-amelior-foundation-222497895</t>
        </is>
      </c>
    </row>
    <row r="885">
      <c r="A885">
        <f>IF($E885=$E884,$A884+1,1)</f>
        <v/>
      </c>
      <c r="B885" t="inlineStr">
        <is>
          <t>THE KAPLEN FOUNDATION</t>
        </is>
      </c>
      <c r="C885" t="inlineStr">
        <is>
          <t>22-6048152</t>
        </is>
      </c>
      <c r="D885" t="inlineStr">
        <is>
          <t>New Jersey</t>
        </is>
      </c>
      <c r="E885" t="inlineStr">
        <is>
          <t>NJ</t>
        </is>
      </c>
      <c r="F885" t="n">
        <v>2024</v>
      </c>
      <c r="G885" t="n">
        <v>1</v>
      </c>
      <c r="H885" s="13" t="n">
        <v>5586443</v>
      </c>
      <c r="I885" s="12" t="n">
        <v>95</v>
      </c>
      <c r="J885" s="13" t="n">
        <v>1000</v>
      </c>
      <c r="K885" s="13">
        <f>IFERROR($H885/$I885,"")</f>
        <v/>
      </c>
      <c r="L885" s="13" t="n">
        <v>1100000</v>
      </c>
      <c r="M885" t="inlineStr">
        <is>
          <t>NY, MA, AL</t>
        </is>
      </c>
      <c r="N885" t="inlineStr">
        <is>
          <t>No</t>
        </is>
      </c>
      <c r="O885" t="inlineStr">
        <is>
          <t>Not stated</t>
        </is>
      </c>
      <c r="Q885" s="9" t="inlineStr">
        <is>
          <t>https://grantcue.com/foundations/the-kaplen-foundation-226048152</t>
        </is>
      </c>
    </row>
    <row r="886">
      <c r="A886">
        <f>IF($E886=$E885,$A885+1,1)</f>
        <v/>
      </c>
      <c r="B886" t="inlineStr">
        <is>
          <t>SFF FOUNDATION</t>
        </is>
      </c>
      <c r="C886" t="inlineStr">
        <is>
          <t>20-8522594</t>
        </is>
      </c>
      <c r="D886" t="inlineStr">
        <is>
          <t>New Jersey</t>
        </is>
      </c>
      <c r="E886" t="inlineStr">
        <is>
          <t>NJ</t>
        </is>
      </c>
      <c r="F886" t="n">
        <v>2024</v>
      </c>
      <c r="G886" t="n">
        <v>1</v>
      </c>
      <c r="H886" s="13" t="n">
        <v>5467567</v>
      </c>
      <c r="I886" s="12" t="n">
        <v>130</v>
      </c>
      <c r="J886" s="13" t="n">
        <v>10000</v>
      </c>
      <c r="K886" s="13">
        <f>IFERROR($H886/$I886,"")</f>
        <v/>
      </c>
      <c r="L886" s="13" t="n">
        <v>3260567</v>
      </c>
      <c r="M886" t="inlineStr">
        <is>
          <t>NY, IA, PA</t>
        </is>
      </c>
      <c r="N886" t="inlineStr">
        <is>
          <t>No</t>
        </is>
      </c>
      <c r="O886" t="inlineStr">
        <is>
          <t>Not stated</t>
        </is>
      </c>
      <c r="Q886" s="9" t="inlineStr">
        <is>
          <t>https://grantcue.com/foundations/sff-foundation-208522594</t>
        </is>
      </c>
    </row>
    <row r="887">
      <c r="A887">
        <f>IF($E887=$E886,$A886+1,1)</f>
        <v/>
      </c>
      <c r="B887" t="inlineStr">
        <is>
          <t>GONG FAMILY FOUNDATION</t>
        </is>
      </c>
      <c r="C887" t="inlineStr">
        <is>
          <t>85-0778984</t>
        </is>
      </c>
      <c r="D887" t="inlineStr">
        <is>
          <t>New Jersey</t>
        </is>
      </c>
      <c r="E887" t="inlineStr">
        <is>
          <t>NJ</t>
        </is>
      </c>
      <c r="F887" t="n">
        <v>2024</v>
      </c>
      <c r="G887" t="n">
        <v>1</v>
      </c>
      <c r="H887" s="13" t="n">
        <v>5424639</v>
      </c>
      <c r="I887" s="12" t="n">
        <v>15</v>
      </c>
      <c r="J887" s="13" t="n">
        <v>79564</v>
      </c>
      <c r="K887" s="13">
        <f>IFERROR($H887/$I887,"")</f>
        <v/>
      </c>
      <c r="L887" s="13" t="n">
        <v>3000000</v>
      </c>
      <c r="M887" t="inlineStr">
        <is>
          <t>TX, CT, MA</t>
        </is>
      </c>
      <c r="N887" t="inlineStr">
        <is>
          <t>No</t>
        </is>
      </c>
      <c r="O887" t="inlineStr">
        <is>
          <t>Not stated</t>
        </is>
      </c>
      <c r="Q887" s="9" t="inlineStr">
        <is>
          <t>https://grantcue.com/foundations/gong-family-foundation-850778984</t>
        </is>
      </c>
    </row>
    <row r="888">
      <c r="A888">
        <f>IF($E888=$E887,$A887+1,1)</f>
        <v/>
      </c>
      <c r="B888" t="inlineStr">
        <is>
          <t>THE FOURNIER FAMILY FOUNDATION</t>
        </is>
      </c>
      <c r="C888" t="inlineStr">
        <is>
          <t>20-2015176</t>
        </is>
      </c>
      <c r="D888" t="inlineStr">
        <is>
          <t>New Jersey</t>
        </is>
      </c>
      <c r="E888" t="inlineStr">
        <is>
          <t>NJ</t>
        </is>
      </c>
      <c r="F888" t="n">
        <v>2024</v>
      </c>
      <c r="G888" t="n">
        <v>1</v>
      </c>
      <c r="H888" s="13" t="n">
        <v>4899172</v>
      </c>
      <c r="I888" s="12" t="n">
        <v>12</v>
      </c>
      <c r="J888" s="13" t="n">
        <v>45000</v>
      </c>
      <c r="K888" s="13">
        <f>IFERROR($H888/$I888,"")</f>
        <v/>
      </c>
      <c r="L888" s="13" t="n">
        <v>4422377</v>
      </c>
      <c r="M888" t="inlineStr">
        <is>
          <t>VA, NY, CT</t>
        </is>
      </c>
      <c r="N888" t="inlineStr">
        <is>
          <t>No</t>
        </is>
      </c>
      <c r="O888" t="inlineStr">
        <is>
          <t>Not stated</t>
        </is>
      </c>
      <c r="Q888" s="9" t="inlineStr">
        <is>
          <t>https://grantcue.com/foundations/the-fournier-family-foundation-c-o-pennant-investors-gp-202015176</t>
        </is>
      </c>
    </row>
    <row r="889">
      <c r="A889">
        <f>IF($E889=$E888,$A888+1,1)</f>
        <v/>
      </c>
      <c r="B889" t="inlineStr">
        <is>
          <t>THE KIMMELMAN FAMILY FOUNDATION</t>
        </is>
      </c>
      <c r="C889" t="inlineStr">
        <is>
          <t>82-6694821</t>
        </is>
      </c>
      <c r="D889" t="inlineStr">
        <is>
          <t>New Jersey</t>
        </is>
      </c>
      <c r="E889" t="inlineStr">
        <is>
          <t>NJ</t>
        </is>
      </c>
      <c r="F889" t="n">
        <v>2025</v>
      </c>
      <c r="G889" t="n">
        <v>2</v>
      </c>
      <c r="H889" s="13" t="n">
        <v>4855740</v>
      </c>
      <c r="I889" s="12" t="n">
        <v>34</v>
      </c>
      <c r="J889" s="13" t="n">
        <v>25000</v>
      </c>
      <c r="K889" s="13">
        <f>IFERROR($H889/$I889,"")</f>
        <v/>
      </c>
      <c r="L889" s="13" t="n">
        <v>1922713</v>
      </c>
      <c r="M889" t="inlineStr">
        <is>
          <t>CA, RI, FL</t>
        </is>
      </c>
      <c r="N889" t="inlineStr">
        <is>
          <t>No</t>
        </is>
      </c>
      <c r="O889" t="inlineStr">
        <is>
          <t>Not stated</t>
        </is>
      </c>
      <c r="Q889" s="9" t="inlineStr">
        <is>
          <t>https://grantcue.com/foundations/the-kimmelman-family-foundation-c-o-rosanne-migliorino-826694821</t>
        </is>
      </c>
    </row>
    <row r="890">
      <c r="A890">
        <f>IF($E890=$E889,$A889+1,1)</f>
        <v/>
      </c>
      <c r="B890" t="inlineStr">
        <is>
          <t>SY SYMS FOUNDATION</t>
        </is>
      </c>
      <c r="C890" t="inlineStr">
        <is>
          <t>22-2617727</t>
        </is>
      </c>
      <c r="D890" t="inlineStr">
        <is>
          <t>New Jersey</t>
        </is>
      </c>
      <c r="E890" t="inlineStr">
        <is>
          <t>NJ</t>
        </is>
      </c>
      <c r="F890" t="n">
        <v>2024</v>
      </c>
      <c r="G890" t="n">
        <v>2</v>
      </c>
      <c r="H890" s="13" t="n">
        <v>4550700</v>
      </c>
      <c r="I890" s="12" t="n">
        <v>40</v>
      </c>
      <c r="J890" s="13" t="n">
        <v>25000</v>
      </c>
      <c r="K890" s="13">
        <f>IFERROR($H890/$I890,"")</f>
        <v/>
      </c>
      <c r="L890" s="13" t="n">
        <v>2362380</v>
      </c>
      <c r="M890" t="inlineStr">
        <is>
          <t>NY, DC, CA</t>
        </is>
      </c>
      <c r="N890" t="inlineStr">
        <is>
          <t>No</t>
        </is>
      </c>
      <c r="O890" t="inlineStr">
        <is>
          <t>Not stated</t>
        </is>
      </c>
      <c r="Q890" s="9" t="inlineStr">
        <is>
          <t>https://grantcue.com/foundations/sy-syms-foundation-222617727</t>
        </is>
      </c>
    </row>
    <row r="891">
      <c r="A891">
        <f>IF($E891=$E890,$A890+1,1)</f>
        <v/>
      </c>
      <c r="B891" t="inlineStr">
        <is>
          <t>The James and Sharon Maida Foundation</t>
        </is>
      </c>
      <c r="C891" t="inlineStr">
        <is>
          <t>22-3479321</t>
        </is>
      </c>
      <c r="D891" t="inlineStr">
        <is>
          <t>New Jersey</t>
        </is>
      </c>
      <c r="E891" t="inlineStr">
        <is>
          <t>NJ</t>
        </is>
      </c>
      <c r="F891" t="n">
        <v>2025</v>
      </c>
      <c r="G891" t="n">
        <v>2</v>
      </c>
      <c r="H891" s="13" t="n">
        <v>4254432</v>
      </c>
      <c r="I891" s="12" t="n">
        <v>82</v>
      </c>
      <c r="J891" s="13" t="n">
        <v>1000</v>
      </c>
      <c r="K891" s="13">
        <f>IFERROR($H891/$I891,"")</f>
        <v/>
      </c>
      <c r="L891" s="13" t="n">
        <v>1014407</v>
      </c>
      <c r="M891" t="inlineStr">
        <is>
          <t>PA, NY, FL</t>
        </is>
      </c>
      <c r="N891" t="inlineStr">
        <is>
          <t>No</t>
        </is>
      </c>
      <c r="O891" t="inlineStr">
        <is>
          <t>Not stated</t>
        </is>
      </c>
      <c r="Q891" s="9" t="inlineStr">
        <is>
          <t>https://grantcue.com/foundations/the-james-and-sharon-maida-foundation-223479321</t>
        </is>
      </c>
    </row>
    <row r="892">
      <c r="A892">
        <f>IF($E892=$E891,$A891+1,1)</f>
        <v/>
      </c>
      <c r="B892" t="inlineStr">
        <is>
          <t>Hopelab Foundation Inc</t>
        </is>
      </c>
      <c r="C892" t="inlineStr">
        <is>
          <t>77-0560011</t>
        </is>
      </c>
      <c r="D892" t="inlineStr">
        <is>
          <t>New Jersey</t>
        </is>
      </c>
      <c r="E892" t="inlineStr">
        <is>
          <t>NJ</t>
        </is>
      </c>
      <c r="F892" t="n">
        <v>2024</v>
      </c>
      <c r="G892" t="n">
        <v>1</v>
      </c>
      <c r="H892" s="13" t="n">
        <v>4253767</v>
      </c>
      <c r="I892" s="12" t="n">
        <v>46</v>
      </c>
      <c r="J892" s="13" t="n">
        <v>56500</v>
      </c>
      <c r="K892" s="13">
        <f>IFERROR($H892/$I892,"")</f>
        <v/>
      </c>
      <c r="L892" s="13" t="n">
        <v>1264667</v>
      </c>
      <c r="M892" t="inlineStr">
        <is>
          <t>NY, CA, DC</t>
        </is>
      </c>
      <c r="N892" t="inlineStr">
        <is>
          <t>No</t>
        </is>
      </c>
      <c r="O892" t="inlineStr">
        <is>
          <t>Not stated</t>
        </is>
      </c>
      <c r="Q892" s="9" t="inlineStr">
        <is>
          <t>https://grantcue.com/foundations/hopelab-foundation-inc-770560011</t>
        </is>
      </c>
    </row>
    <row r="893">
      <c r="A893">
        <f>IF($E893=$E892,$A892+1,1)</f>
        <v/>
      </c>
      <c r="B893" t="inlineStr">
        <is>
          <t>THE STONE FOUNDATION OF NEW JERSEY</t>
        </is>
      </c>
      <c r="C893" t="inlineStr">
        <is>
          <t>13-3947516</t>
        </is>
      </c>
      <c r="D893" t="inlineStr">
        <is>
          <t>New Jersey</t>
        </is>
      </c>
      <c r="E893" t="inlineStr">
        <is>
          <t>NJ</t>
        </is>
      </c>
      <c r="F893" t="n">
        <v>2025</v>
      </c>
      <c r="G893" t="n">
        <v>2</v>
      </c>
      <c r="H893" s="13" t="n">
        <v>4163716</v>
      </c>
      <c r="I893" s="12" t="n">
        <v>174</v>
      </c>
      <c r="J893" s="13" t="n">
        <v>15000</v>
      </c>
      <c r="K893" s="13">
        <f>IFERROR($H893/$I893,"")</f>
        <v/>
      </c>
      <c r="L893" s="13" t="n">
        <v>500000</v>
      </c>
      <c r="M893" t="inlineStr">
        <is>
          <t>ME, PA, NY</t>
        </is>
      </c>
      <c r="N893" t="inlineStr">
        <is>
          <t>Yes</t>
        </is>
      </c>
      <c r="O893" t="inlineStr">
        <is>
          <t>Yes</t>
        </is>
      </c>
      <c r="P893" s="9" t="inlineStr">
        <is>
          <t>https://www.stonefdnnj.org/</t>
        </is>
      </c>
      <c r="Q893" s="9" t="inlineStr">
        <is>
          <t>https://grantcue.com/foundations/the-stone-foundation-of-new-jersey-133947516</t>
        </is>
      </c>
    </row>
    <row r="894">
      <c r="A894">
        <f>IF($E894=$E893,$A893+1,1)</f>
        <v/>
      </c>
      <c r="B894" t="inlineStr">
        <is>
          <t>THE COPPER BEECH FOUNDATION INC</t>
        </is>
      </c>
      <c r="C894" t="inlineStr">
        <is>
          <t>22-3793126</t>
        </is>
      </c>
      <c r="D894" t="inlineStr">
        <is>
          <t>New Jersey</t>
        </is>
      </c>
      <c r="E894" t="inlineStr">
        <is>
          <t>NJ</t>
        </is>
      </c>
      <c r="F894" t="n">
        <v>2025</v>
      </c>
      <c r="G894" t="n">
        <v>2</v>
      </c>
      <c r="H894" s="13" t="n">
        <v>4070000</v>
      </c>
      <c r="I894" s="12" t="n">
        <v>66</v>
      </c>
      <c r="J894" s="13" t="n">
        <v>35000</v>
      </c>
      <c r="K894" s="13">
        <f>IFERROR($H894/$I894,"")</f>
        <v/>
      </c>
      <c r="L894" s="13" t="n">
        <v>300000</v>
      </c>
      <c r="M894" t="inlineStr">
        <is>
          <t>VT, PA, NY</t>
        </is>
      </c>
      <c r="N894" t="inlineStr">
        <is>
          <t>No</t>
        </is>
      </c>
      <c r="O894" t="inlineStr">
        <is>
          <t>Not stated</t>
        </is>
      </c>
      <c r="Q894" s="9" t="inlineStr">
        <is>
          <t>https://grantcue.com/foundations/the-copper-beech-foundation-inc-223793126</t>
        </is>
      </c>
    </row>
    <row r="895">
      <c r="A895">
        <f>IF($E895=$E894,$A894+1,1)</f>
        <v/>
      </c>
      <c r="B895" t="inlineStr">
        <is>
          <t>Lumena Foundation a New Jersey Nonprofit Corporation</t>
        </is>
      </c>
      <c r="C895" t="inlineStr">
        <is>
          <t>82-3472924</t>
        </is>
      </c>
      <c r="D895" t="inlineStr">
        <is>
          <t>New Jersey</t>
        </is>
      </c>
      <c r="E895" t="inlineStr">
        <is>
          <t>NJ</t>
        </is>
      </c>
      <c r="F895" t="n">
        <v>2025</v>
      </c>
      <c r="G895" t="n">
        <v>2</v>
      </c>
      <c r="H895" s="13" t="n">
        <v>4065800</v>
      </c>
      <c r="I895" s="12" t="n">
        <v>38</v>
      </c>
      <c r="J895" s="13" t="n">
        <v>45000</v>
      </c>
      <c r="K895" s="13">
        <f>IFERROR($H895/$I895,"")</f>
        <v/>
      </c>
      <c r="L895" s="13" t="n">
        <v>1000000</v>
      </c>
      <c r="M895" t="inlineStr">
        <is>
          <t>IL, VA, NY</t>
        </is>
      </c>
      <c r="N895" t="inlineStr">
        <is>
          <t>No</t>
        </is>
      </c>
      <c r="O895" t="inlineStr">
        <is>
          <t>Not stated</t>
        </is>
      </c>
      <c r="Q895" s="9" t="inlineStr">
        <is>
          <t>https://grantcue.com/foundations/lumena-foundation-a-new-jersey-nonprofit-corporation-823472924</t>
        </is>
      </c>
    </row>
    <row r="896">
      <c r="A896">
        <f>IF($E896=$E895,$A895+1,1)</f>
        <v/>
      </c>
      <c r="B896" t="inlineStr">
        <is>
          <t>WILLIAM G ROHRER CHARITABLE FOUNDATION</t>
        </is>
      </c>
      <c r="C896" t="inlineStr">
        <is>
          <t>22-6455062</t>
        </is>
      </c>
      <c r="D896" t="inlineStr">
        <is>
          <t>New Jersey</t>
        </is>
      </c>
      <c r="E896" t="inlineStr">
        <is>
          <t>NJ</t>
        </is>
      </c>
      <c r="F896" t="n">
        <v>2025</v>
      </c>
      <c r="G896" t="n">
        <v>2</v>
      </c>
      <c r="H896" s="13" t="n">
        <v>4040505</v>
      </c>
      <c r="I896" s="12" t="n">
        <v>63</v>
      </c>
      <c r="J896" s="13" t="n">
        <v>30000</v>
      </c>
      <c r="K896" s="13">
        <f>IFERROR($H896/$I896,"")</f>
        <v/>
      </c>
      <c r="L896" s="13" t="n">
        <v>750000</v>
      </c>
      <c r="M896" t="inlineStr">
        <is>
          <t>CT, PA, TX</t>
        </is>
      </c>
      <c r="N896" t="inlineStr">
        <is>
          <t>Yes</t>
        </is>
      </c>
      <c r="O896" t="inlineStr">
        <is>
          <t>Yes</t>
        </is>
      </c>
      <c r="Q896" s="9" t="inlineStr">
        <is>
          <t>https://grantcue.com/foundations/william-g-rohrer-charitable-foundation-226455062</t>
        </is>
      </c>
    </row>
    <row r="897">
      <c r="A897">
        <f>IF($E897=$E896,$A896+1,1)</f>
        <v/>
      </c>
      <c r="B897" t="inlineStr">
        <is>
          <t>THE SCHWARTZ CREED FOUNDATION</t>
        </is>
      </c>
      <c r="C897" t="inlineStr">
        <is>
          <t>23-2267403</t>
        </is>
      </c>
      <c r="D897" t="inlineStr">
        <is>
          <t>New Jersey</t>
        </is>
      </c>
      <c r="E897" t="inlineStr">
        <is>
          <t>NJ</t>
        </is>
      </c>
      <c r="F897" t="n">
        <v>2024</v>
      </c>
      <c r="G897" t="n">
        <v>2</v>
      </c>
      <c r="H897" s="13" t="n">
        <v>4024293</v>
      </c>
      <c r="I897" s="12" t="n">
        <v>44</v>
      </c>
      <c r="J897" s="13" t="n">
        <v>6250</v>
      </c>
      <c r="K897" s="13">
        <f>IFERROR($H897/$I897,"")</f>
        <v/>
      </c>
      <c r="L897" s="13" t="n">
        <v>1337000</v>
      </c>
      <c r="M897" t="inlineStr">
        <is>
          <t>PA, NY, IL</t>
        </is>
      </c>
      <c r="N897" t="inlineStr">
        <is>
          <t>No</t>
        </is>
      </c>
      <c r="O897" t="inlineStr">
        <is>
          <t>Not stated</t>
        </is>
      </c>
      <c r="Q897" s="9" t="inlineStr">
        <is>
          <t>https://grantcue.com/foundations/the-schwartz-creed-foundation-c-o-robert-schwartz-232267403</t>
        </is>
      </c>
    </row>
    <row r="898">
      <c r="A898">
        <f>IF($E898=$E897,$A897+1,1)</f>
        <v/>
      </c>
      <c r="B898" t="inlineStr">
        <is>
          <t>THE SUMNER FAMILY FOUNDATION INC</t>
        </is>
      </c>
      <c r="C898" t="inlineStr">
        <is>
          <t>47-4017008</t>
        </is>
      </c>
      <c r="D898" t="inlineStr">
        <is>
          <t>New Jersey</t>
        </is>
      </c>
      <c r="E898" t="inlineStr">
        <is>
          <t>NJ</t>
        </is>
      </c>
      <c r="F898" t="n">
        <v>2024</v>
      </c>
      <c r="G898" t="n">
        <v>1</v>
      </c>
      <c r="H898" s="13" t="n">
        <v>4013000</v>
      </c>
      <c r="I898" s="12" t="n">
        <v>29</v>
      </c>
      <c r="J898" s="13" t="n">
        <v>15000</v>
      </c>
      <c r="K898" s="13">
        <f>IFERROR($H898/$I898,"")</f>
        <v/>
      </c>
      <c r="L898" s="13" t="n">
        <v>1000000</v>
      </c>
      <c r="M898" t="inlineStr">
        <is>
          <t>NY, CT, CA</t>
        </is>
      </c>
      <c r="N898" t="inlineStr">
        <is>
          <t>No</t>
        </is>
      </c>
      <c r="O898" t="inlineStr">
        <is>
          <t>Not stated</t>
        </is>
      </c>
      <c r="Q898" s="9" t="inlineStr">
        <is>
          <t>https://grantcue.com/foundations/the-sumner-family-foundation-inc-474017008</t>
        </is>
      </c>
    </row>
    <row r="899">
      <c r="A899">
        <f>IF($E899=$E898,$A898+1,1)</f>
        <v/>
      </c>
      <c r="B899" t="inlineStr">
        <is>
          <t>George H and Estelle M Sands Foundation</t>
        </is>
      </c>
      <c r="C899" t="inlineStr">
        <is>
          <t>22-3483828</t>
        </is>
      </c>
      <c r="D899" t="inlineStr">
        <is>
          <t>New Jersey</t>
        </is>
      </c>
      <c r="E899" t="inlineStr">
        <is>
          <t>NJ</t>
        </is>
      </c>
      <c r="F899" t="n">
        <v>2024</v>
      </c>
      <c r="G899" t="n">
        <v>1</v>
      </c>
      <c r="H899" s="13" t="n">
        <v>3962367</v>
      </c>
      <c r="I899" s="12" t="n">
        <v>80</v>
      </c>
      <c r="J899" s="13" t="n">
        <v>25000</v>
      </c>
      <c r="K899" s="13">
        <f>IFERROR($H899/$I899,"")</f>
        <v/>
      </c>
      <c r="L899" s="13" t="n">
        <v>380000</v>
      </c>
      <c r="M899" t="inlineStr">
        <is>
          <t>PA, CO, FL</t>
        </is>
      </c>
      <c r="N899" t="inlineStr">
        <is>
          <t>No</t>
        </is>
      </c>
      <c r="O899" t="inlineStr">
        <is>
          <t>Not stated</t>
        </is>
      </c>
      <c r="Q899" s="9" t="inlineStr">
        <is>
          <t>https://grantcue.com/foundations/george-h-and-estelle-m-sands-foundation-c-o-jeffrey-h-sands-trustee-223483828</t>
        </is>
      </c>
    </row>
    <row r="900">
      <c r="A900">
        <f>IF($E900=$E899,$A899+1,1)</f>
        <v/>
      </c>
      <c r="B900" t="inlineStr">
        <is>
          <t>THE SANDY HILL FOUNDATION</t>
        </is>
      </c>
      <c r="C900" t="inlineStr">
        <is>
          <t>22-2668774</t>
        </is>
      </c>
      <c r="D900" t="inlineStr">
        <is>
          <t>New Jersey</t>
        </is>
      </c>
      <c r="E900" t="inlineStr">
        <is>
          <t>NJ</t>
        </is>
      </c>
      <c r="F900" t="n">
        <v>2024</v>
      </c>
      <c r="G900" t="n">
        <v>1</v>
      </c>
      <c r="H900" s="13" t="n">
        <v>3874000</v>
      </c>
      <c r="I900" s="12" t="n">
        <v>117</v>
      </c>
      <c r="J900" s="13" t="n">
        <v>10000</v>
      </c>
      <c r="K900" s="13">
        <f>IFERROR($H900/$I900,"")</f>
        <v/>
      </c>
      <c r="L900" s="13" t="n">
        <v>500000</v>
      </c>
      <c r="M900" t="inlineStr">
        <is>
          <t>PA, FL, DC</t>
        </is>
      </c>
      <c r="N900" t="inlineStr">
        <is>
          <t>No</t>
        </is>
      </c>
      <c r="O900" t="inlineStr">
        <is>
          <t>Not stated</t>
        </is>
      </c>
      <c r="Q900" s="9" t="inlineStr">
        <is>
          <t>https://grantcue.com/foundations/the-sandy-hill-foundation-222668774</t>
        </is>
      </c>
    </row>
    <row r="901">
      <c r="A901">
        <f>IF($E901=$E900,$A900+1,1)</f>
        <v/>
      </c>
      <c r="B901" t="inlineStr">
        <is>
          <t>S IRVING &amp; ANNE NEVARD SHERR FOUNDATION</t>
        </is>
      </c>
      <c r="C901" t="inlineStr">
        <is>
          <t>46-4070243</t>
        </is>
      </c>
      <c r="D901" t="inlineStr">
        <is>
          <t>New Jersey</t>
        </is>
      </c>
      <c r="E901" t="inlineStr">
        <is>
          <t>NJ</t>
        </is>
      </c>
      <c r="F901" t="n">
        <v>2025</v>
      </c>
      <c r="G901" t="n">
        <v>2</v>
      </c>
      <c r="H901" s="13" t="n">
        <v>3834500</v>
      </c>
      <c r="I901" s="12" t="n">
        <v>52</v>
      </c>
      <c r="J901" s="13" t="n">
        <v>10000</v>
      </c>
      <c r="K901" s="13">
        <f>IFERROR($H901/$I901,"")</f>
        <v/>
      </c>
      <c r="L901" s="13" t="n">
        <v>535000</v>
      </c>
      <c r="M901" t="inlineStr">
        <is>
          <t>NY, CT, FL</t>
        </is>
      </c>
      <c r="N901" t="inlineStr">
        <is>
          <t>No</t>
        </is>
      </c>
      <c r="O901" t="inlineStr">
        <is>
          <t>Not stated</t>
        </is>
      </c>
      <c r="Q901" s="9" t="inlineStr">
        <is>
          <t>https://grantcue.com/foundations/s-irving-and-anne-nevard-sherr-foundation-c-o-orloff-lowenbach-et-al-464070243</t>
        </is>
      </c>
    </row>
    <row r="902">
      <c r="A902">
        <f>IF($E902=$E901,$A901+1,1)</f>
        <v/>
      </c>
      <c r="B902" t="inlineStr">
        <is>
          <t>Envision Healthcare Charitable Fund</t>
        </is>
      </c>
      <c r="C902" t="inlineStr">
        <is>
          <t>82-4054697</t>
        </is>
      </c>
      <c r="D902" t="inlineStr">
        <is>
          <t>New Jersey</t>
        </is>
      </c>
      <c r="E902" t="inlineStr">
        <is>
          <t>NJ</t>
        </is>
      </c>
      <c r="F902" t="n">
        <v>2025</v>
      </c>
      <c r="G902" t="n">
        <v>3</v>
      </c>
      <c r="H902" s="13" t="n">
        <v>3796133</v>
      </c>
      <c r="I902" s="12" t="n">
        <v>173</v>
      </c>
      <c r="J902" s="13" t="n">
        <v>8500</v>
      </c>
      <c r="K902" s="13">
        <f>IFERROR($H902/$I902,"")</f>
        <v/>
      </c>
      <c r="L902" s="13" t="n">
        <v>250000</v>
      </c>
      <c r="M902" t="inlineStr">
        <is>
          <t>IL, FL, VA</t>
        </is>
      </c>
      <c r="N902" t="inlineStr">
        <is>
          <t>No</t>
        </is>
      </c>
      <c r="O902" t="inlineStr">
        <is>
          <t>Not stated</t>
        </is>
      </c>
      <c r="Q902" s="9" t="inlineStr">
        <is>
          <t>https://grantcue.com/foundations/envision-healthcare-charitable-fund-824054697</t>
        </is>
      </c>
    </row>
    <row r="903">
      <c r="A903">
        <f>IF($E903=$E902,$A902+1,1)</f>
        <v/>
      </c>
      <c r="B903" t="inlineStr">
        <is>
          <t>TURRELL FUND</t>
        </is>
      </c>
      <c r="C903" t="inlineStr">
        <is>
          <t>22-1551936</t>
        </is>
      </c>
      <c r="D903" t="inlineStr">
        <is>
          <t>New Jersey</t>
        </is>
      </c>
      <c r="E903" t="inlineStr">
        <is>
          <t>NJ</t>
        </is>
      </c>
      <c r="F903" t="n">
        <v>2024</v>
      </c>
      <c r="G903" t="n">
        <v>1</v>
      </c>
      <c r="H903" s="13" t="n">
        <v>3788040</v>
      </c>
      <c r="I903" s="12" t="n">
        <v>183</v>
      </c>
      <c r="J903" s="13" t="n">
        <v>7500</v>
      </c>
      <c r="K903" s="13">
        <f>IFERROR($H903/$I903,"")</f>
        <v/>
      </c>
      <c r="L903" s="13" t="n">
        <v>452000</v>
      </c>
      <c r="M903" t="inlineStr">
        <is>
          <t>VT, NY, DC</t>
        </is>
      </c>
      <c r="N903" t="inlineStr">
        <is>
          <t>Yes</t>
        </is>
      </c>
      <c r="O903" t="inlineStr">
        <is>
          <t>Yes</t>
        </is>
      </c>
      <c r="P903" s="9" t="inlineStr">
        <is>
          <t>https://www.turrellfund.org/</t>
        </is>
      </c>
      <c r="Q903" s="9" t="inlineStr">
        <is>
          <t>https://grantcue.com/foundations/turrell-fund-221551936</t>
        </is>
      </c>
    </row>
    <row r="904">
      <c r="A904">
        <f>IF($E904=$E903,$A903+1,1)</f>
        <v/>
      </c>
      <c r="B904" t="inlineStr">
        <is>
          <t>ALLEN I GROSS CHARITABLE FOUNDATION</t>
        </is>
      </c>
      <c r="C904" t="inlineStr">
        <is>
          <t>11-2906887</t>
        </is>
      </c>
      <c r="D904" t="inlineStr">
        <is>
          <t>New Jersey</t>
        </is>
      </c>
      <c r="E904" t="inlineStr">
        <is>
          <t>NJ</t>
        </is>
      </c>
      <c r="F904" t="n">
        <v>2024</v>
      </c>
      <c r="G904" t="n">
        <v>2</v>
      </c>
      <c r="H904" s="13" t="n">
        <v>3717593</v>
      </c>
      <c r="I904" s="12" t="n">
        <v>122</v>
      </c>
      <c r="J904" s="13" t="n">
        <v>250</v>
      </c>
      <c r="K904" s="13">
        <f>IFERROR($H904/$I904,"")</f>
        <v/>
      </c>
      <c r="L904" s="13" t="n">
        <v>3411375</v>
      </c>
      <c r="M904" t="inlineStr">
        <is>
          <t>NY, MI, MD</t>
        </is>
      </c>
      <c r="N904" t="inlineStr">
        <is>
          <t>No</t>
        </is>
      </c>
      <c r="O904" t="inlineStr">
        <is>
          <t>Not stated</t>
        </is>
      </c>
      <c r="Q904" s="9" t="inlineStr">
        <is>
          <t>https://grantcue.com/foundations/allen-i-gross-charitable-foundation-112906887</t>
        </is>
      </c>
    </row>
    <row r="905">
      <c r="A905">
        <f>IF($E905=$E904,$A904+1,1)</f>
        <v/>
      </c>
      <c r="B905" t="inlineStr">
        <is>
          <t>CHUNY &amp; CHAVI HERZKA FOUNDATION INC</t>
        </is>
      </c>
      <c r="C905" t="inlineStr">
        <is>
          <t>87-2365342</t>
        </is>
      </c>
      <c r="D905" t="inlineStr">
        <is>
          <t>New Jersey</t>
        </is>
      </c>
      <c r="E905" t="inlineStr">
        <is>
          <t>NJ</t>
        </is>
      </c>
      <c r="F905" t="n">
        <v>2024</v>
      </c>
      <c r="G905" t="n">
        <v>1</v>
      </c>
      <c r="H905" s="13" t="n">
        <v>3639005</v>
      </c>
      <c r="I905" s="12" t="n">
        <v>5</v>
      </c>
      <c r="J905" s="13" t="n">
        <v>779056</v>
      </c>
      <c r="K905" s="13">
        <f>IFERROR($H905/$I905,"")</f>
        <v/>
      </c>
      <c r="L905" s="13" t="n">
        <v>1351205</v>
      </c>
      <c r="N905" t="inlineStr">
        <is>
          <t>Yes</t>
        </is>
      </c>
      <c r="O905" t="inlineStr">
        <is>
          <t>Yes</t>
        </is>
      </c>
      <c r="Q905" s="9" t="inlineStr">
        <is>
          <t>https://grantcue.com/foundations/chuny-and-chavi-herzka-foundation-inc-872365342</t>
        </is>
      </c>
    </row>
    <row r="906">
      <c r="A906">
        <f>IF($E906=$E905,$A905+1,1)</f>
        <v/>
      </c>
      <c r="B906" t="inlineStr">
        <is>
          <t>COLUMBIA BANK FOUNDATION</t>
        </is>
      </c>
      <c r="C906" t="inlineStr">
        <is>
          <t>20-1115566</t>
        </is>
      </c>
      <c r="D906" t="inlineStr">
        <is>
          <t>New Jersey</t>
        </is>
      </c>
      <c r="E906" t="inlineStr">
        <is>
          <t>NJ</t>
        </is>
      </c>
      <c r="F906" t="n">
        <v>2025</v>
      </c>
      <c r="G906" t="n">
        <v>2</v>
      </c>
      <c r="H906" s="13" t="n">
        <v>3603402</v>
      </c>
      <c r="I906" s="12" t="n">
        <v>729</v>
      </c>
      <c r="J906" s="13" t="n">
        <v>2500</v>
      </c>
      <c r="K906" s="13">
        <f>IFERROR($H906/$I906,"")</f>
        <v/>
      </c>
      <c r="L906" s="13" t="n">
        <v>80000</v>
      </c>
      <c r="M906" t="inlineStr">
        <is>
          <t>NY, MI, FL</t>
        </is>
      </c>
      <c r="N906" t="inlineStr">
        <is>
          <t>Yes</t>
        </is>
      </c>
      <c r="O906" t="inlineStr">
        <is>
          <t>Yes</t>
        </is>
      </c>
      <c r="P906" s="9" t="inlineStr">
        <is>
          <t>https://columbiabankonline.com/COLUMBIA-FOUNDATION</t>
        </is>
      </c>
      <c r="Q906" s="9" t="inlineStr">
        <is>
          <t>https://grantcue.com/foundations/columbia-bank-foundation-201115566</t>
        </is>
      </c>
    </row>
    <row r="907">
      <c r="A907">
        <f>IF($E907=$E906,$A906+1,1)</f>
        <v/>
      </c>
      <c r="B907" t="inlineStr">
        <is>
          <t>EJ GRASSMANN TRUST</t>
        </is>
      </c>
      <c r="C907" t="inlineStr">
        <is>
          <t>22-6326539</t>
        </is>
      </c>
      <c r="D907" t="inlineStr">
        <is>
          <t>New Jersey</t>
        </is>
      </c>
      <c r="E907" t="inlineStr">
        <is>
          <t>NJ</t>
        </is>
      </c>
      <c r="F907" t="n">
        <v>2025</v>
      </c>
      <c r="G907" t="n">
        <v>2</v>
      </c>
      <c r="H907" s="13" t="n">
        <v>3427325</v>
      </c>
      <c r="I907" s="12" t="n">
        <v>288</v>
      </c>
      <c r="J907" s="13" t="n">
        <v>10000</v>
      </c>
      <c r="K907" s="13">
        <f>IFERROR($H907/$I907,"")</f>
        <v/>
      </c>
      <c r="L907" s="13" t="n">
        <v>200000</v>
      </c>
      <c r="M907" t="inlineStr">
        <is>
          <t>GA, NY, IL</t>
        </is>
      </c>
      <c r="N907" t="inlineStr">
        <is>
          <t>Yes</t>
        </is>
      </c>
      <c r="O907" t="inlineStr">
        <is>
          <t>Yes</t>
        </is>
      </c>
      <c r="Q907" s="9" t="inlineStr">
        <is>
          <t>https://grantcue.com/foundations/ej-grassmann-trust-226326539</t>
        </is>
      </c>
    </row>
    <row r="908">
      <c r="A908">
        <f>IF($E908=$E907,$A907+1,1)</f>
        <v/>
      </c>
      <c r="B908" t="inlineStr">
        <is>
          <t>THE LEBENSFELD FOUNDATION</t>
        </is>
      </c>
      <c r="C908" t="inlineStr">
        <is>
          <t>13-6086169</t>
        </is>
      </c>
      <c r="D908" t="inlineStr">
        <is>
          <t>New Jersey</t>
        </is>
      </c>
      <c r="E908" t="inlineStr">
        <is>
          <t>NJ</t>
        </is>
      </c>
      <c r="F908" t="n">
        <v>2024</v>
      </c>
      <c r="G908" t="n">
        <v>2</v>
      </c>
      <c r="H908" s="13" t="n">
        <v>3304000</v>
      </c>
      <c r="I908" s="12" t="n">
        <v>84</v>
      </c>
      <c r="J908" s="13" t="n">
        <v>25000</v>
      </c>
      <c r="K908" s="13">
        <f>IFERROR($H908/$I908,"")</f>
        <v/>
      </c>
      <c r="L908" s="13" t="n">
        <v>300000</v>
      </c>
      <c r="M908" t="inlineStr">
        <is>
          <t>NY, CT, MA</t>
        </is>
      </c>
      <c r="N908" t="inlineStr">
        <is>
          <t>Yes</t>
        </is>
      </c>
      <c r="O908" t="inlineStr">
        <is>
          <t>Not stated</t>
        </is>
      </c>
      <c r="Q908" s="9" t="inlineStr">
        <is>
          <t>https://grantcue.com/foundations/the-lebensfeld-foundation-c-o-sullivan-and-cromwell-llp-136086169</t>
        </is>
      </c>
    </row>
    <row r="909">
      <c r="A909">
        <f>IF($E909=$E908,$A908+1,1)</f>
        <v/>
      </c>
      <c r="B909" t="inlineStr">
        <is>
          <t>THE BURKE FOUNDATION INC</t>
        </is>
      </c>
      <c r="C909" t="inlineStr">
        <is>
          <t>52-1632596</t>
        </is>
      </c>
      <c r="D909" t="inlineStr">
        <is>
          <t>New Jersey</t>
        </is>
      </c>
      <c r="E909" t="inlineStr">
        <is>
          <t>NJ</t>
        </is>
      </c>
      <c r="F909" t="n">
        <v>2023</v>
      </c>
      <c r="G909" t="n">
        <v>1</v>
      </c>
      <c r="H909" s="13" t="n">
        <v>3283089</v>
      </c>
      <c r="I909" s="12" t="n">
        <v>102</v>
      </c>
      <c r="J909" s="13" t="n">
        <v>7750</v>
      </c>
      <c r="K909" s="13">
        <f>IFERROR($H909/$I909,"")</f>
        <v/>
      </c>
      <c r="L909" s="13" t="n">
        <v>340000</v>
      </c>
      <c r="M909" t="inlineStr">
        <is>
          <t>MA, DC, NY</t>
        </is>
      </c>
      <c r="N909" t="inlineStr">
        <is>
          <t>No</t>
        </is>
      </c>
      <c r="O909" t="inlineStr">
        <is>
          <t>Not stated</t>
        </is>
      </c>
      <c r="Q909" s="9" t="inlineStr">
        <is>
          <t>https://grantcue.com/foundations/the-burke-foundation-inc-521632596</t>
        </is>
      </c>
    </row>
    <row r="910">
      <c r="A910">
        <f>IF($E910=$E909,$A909+1,1)</f>
        <v/>
      </c>
      <c r="B910" t="inlineStr">
        <is>
          <t>FUND FOR NEW JERSEY</t>
        </is>
      </c>
      <c r="C910" t="inlineStr">
        <is>
          <t>22-1895028</t>
        </is>
      </c>
      <c r="D910" t="inlineStr">
        <is>
          <t>New Jersey</t>
        </is>
      </c>
      <c r="E910" t="inlineStr">
        <is>
          <t>NJ</t>
        </is>
      </c>
      <c r="F910" t="n">
        <v>2024</v>
      </c>
      <c r="G910" t="n">
        <v>1</v>
      </c>
      <c r="H910" s="13" t="n">
        <v>3276111</v>
      </c>
      <c r="I910" s="12" t="n">
        <v>55</v>
      </c>
      <c r="J910" s="13" t="n">
        <v>50000</v>
      </c>
      <c r="K910" s="13">
        <f>IFERROR($H910/$I910,"")</f>
        <v/>
      </c>
      <c r="L910" s="13" t="n">
        <v>175000</v>
      </c>
      <c r="M910" t="inlineStr">
        <is>
          <t>NY, MD, PA</t>
        </is>
      </c>
      <c r="N910" t="inlineStr">
        <is>
          <t>Yes</t>
        </is>
      </c>
      <c r="O910" t="inlineStr">
        <is>
          <t>Yes</t>
        </is>
      </c>
      <c r="P910" s="9" t="inlineStr">
        <is>
          <t>https://www.fundfornj.org/</t>
        </is>
      </c>
      <c r="Q910" s="9" t="inlineStr">
        <is>
          <t>https://grantcue.com/foundations/fund-for-new-jersey-221895028</t>
        </is>
      </c>
    </row>
    <row r="911">
      <c r="A911">
        <f>IF($E911=$E910,$A910+1,1)</f>
        <v/>
      </c>
      <c r="B911" t="inlineStr">
        <is>
          <t>CURTIS W MCGRAW FOUNDATION</t>
        </is>
      </c>
      <c r="C911" t="inlineStr">
        <is>
          <t>22-1761678</t>
        </is>
      </c>
      <c r="D911" t="inlineStr">
        <is>
          <t>New Jersey</t>
        </is>
      </c>
      <c r="E911" t="inlineStr">
        <is>
          <t>NJ</t>
        </is>
      </c>
      <c r="F911" t="n">
        <v>2025</v>
      </c>
      <c r="G911" t="n">
        <v>2</v>
      </c>
      <c r="H911" s="13" t="n">
        <v>3256500</v>
      </c>
      <c r="I911" s="12" t="n">
        <v>266</v>
      </c>
      <c r="J911" s="13" t="n">
        <v>10000</v>
      </c>
      <c r="K911" s="13">
        <f>IFERROR($H911/$I911,"")</f>
        <v/>
      </c>
      <c r="L911" s="13" t="n">
        <v>75000</v>
      </c>
      <c r="M911" t="inlineStr">
        <is>
          <t>NY, VA, PA</t>
        </is>
      </c>
      <c r="N911" t="inlineStr">
        <is>
          <t>No</t>
        </is>
      </c>
      <c r="O911" t="inlineStr">
        <is>
          <t>Not stated</t>
        </is>
      </c>
      <c r="Q911" s="9" t="inlineStr">
        <is>
          <t>https://grantcue.com/foundations/curtis-w-mcgraw-foundation-221761678</t>
        </is>
      </c>
    </row>
    <row r="912">
      <c r="A912">
        <f>IF($E912=$E911,$A911+1,1)</f>
        <v/>
      </c>
      <c r="B912" t="inlineStr">
        <is>
          <t>RAY &amp; SHARON HABER FOUNDATION INC</t>
        </is>
      </c>
      <c r="C912" t="inlineStr">
        <is>
          <t>20-2059762</t>
        </is>
      </c>
      <c r="D912" t="inlineStr">
        <is>
          <t>New Jersey</t>
        </is>
      </c>
      <c r="E912" t="inlineStr">
        <is>
          <t>NJ</t>
        </is>
      </c>
      <c r="F912" t="n">
        <v>2024</v>
      </c>
      <c r="G912" t="n">
        <v>1</v>
      </c>
      <c r="H912" s="13" t="n">
        <v>3163430</v>
      </c>
      <c r="I912" s="12" t="n">
        <v>283</v>
      </c>
      <c r="J912" s="13" t="n">
        <v>5000</v>
      </c>
      <c r="K912" s="13">
        <f>IFERROR($H912/$I912,"")</f>
        <v/>
      </c>
      <c r="L912" s="13" t="n">
        <v>179134</v>
      </c>
      <c r="M912" t="inlineStr">
        <is>
          <t>NEW JERSEY</t>
        </is>
      </c>
      <c r="N912" t="inlineStr">
        <is>
          <t>Yes</t>
        </is>
      </c>
      <c r="O912" t="inlineStr">
        <is>
          <t>Not stated</t>
        </is>
      </c>
      <c r="Q912" s="9" t="inlineStr">
        <is>
          <t>https://grantcue.com/foundations/ray-and-sharon-haber-foundation-inc-202059762</t>
        </is>
      </c>
    </row>
    <row r="913">
      <c r="A913">
        <f>IF($E913=$E912,$A912+1,1)</f>
        <v/>
      </c>
      <c r="B913" t="inlineStr">
        <is>
          <t>BROADRIDGE FOUNDATION</t>
        </is>
      </c>
      <c r="C913" t="inlineStr">
        <is>
          <t>26-2870487</t>
        </is>
      </c>
      <c r="D913" t="inlineStr">
        <is>
          <t>New Jersey</t>
        </is>
      </c>
      <c r="E913" t="inlineStr">
        <is>
          <t>NJ</t>
        </is>
      </c>
      <c r="F913" t="n">
        <v>2024</v>
      </c>
      <c r="G913" t="n">
        <v>2</v>
      </c>
      <c r="H913" s="13" t="n">
        <v>3150875</v>
      </c>
      <c r="I913" s="12" t="n">
        <v>24</v>
      </c>
      <c r="J913" s="13" t="n">
        <v>50000</v>
      </c>
      <c r="K913" s="13">
        <f>IFERROR($H913/$I913,"")</f>
        <v/>
      </c>
      <c r="L913" s="13" t="n">
        <v>678550</v>
      </c>
      <c r="M913" t="inlineStr">
        <is>
          <t>NY, CA, TN</t>
        </is>
      </c>
      <c r="N913" t="inlineStr">
        <is>
          <t>Yes</t>
        </is>
      </c>
      <c r="O913" t="inlineStr">
        <is>
          <t>Not stated</t>
        </is>
      </c>
      <c r="P913" s="9" t="inlineStr">
        <is>
          <t>https://www.broadridge.com/ABOUT/SUSTAINABILITY/</t>
        </is>
      </c>
      <c r="Q913" s="9" t="inlineStr">
        <is>
          <t>https://grantcue.com/foundations/broadridge-foundation-c-o-broadridge-financial-solutions-262870487</t>
        </is>
      </c>
    </row>
    <row r="914">
      <c r="A914">
        <f>IF($E914=$E913,$A913+1,1)</f>
        <v/>
      </c>
      <c r="B914" t="inlineStr">
        <is>
          <t>OCEANFIRST FOUNDATION</t>
        </is>
      </c>
      <c r="C914" t="inlineStr">
        <is>
          <t>22-3465454</t>
        </is>
      </c>
      <c r="D914" t="inlineStr">
        <is>
          <t>New Jersey</t>
        </is>
      </c>
      <c r="E914" t="inlineStr">
        <is>
          <t>NJ</t>
        </is>
      </c>
      <c r="F914" t="n">
        <v>2025</v>
      </c>
      <c r="G914" t="n">
        <v>2</v>
      </c>
      <c r="H914" s="13" t="n">
        <v>3109536</v>
      </c>
      <c r="I914" s="12" t="n">
        <v>1087</v>
      </c>
      <c r="J914" s="13" t="n">
        <v>1100</v>
      </c>
      <c r="K914" s="13">
        <f>IFERROR($H914/$I914,"")</f>
        <v/>
      </c>
      <c r="L914" s="13" t="n">
        <v>55000</v>
      </c>
      <c r="M914" t="inlineStr">
        <is>
          <t>PA, NY, VA</t>
        </is>
      </c>
      <c r="N914" t="inlineStr">
        <is>
          <t>Yes</t>
        </is>
      </c>
      <c r="O914" t="inlineStr">
        <is>
          <t>Yes</t>
        </is>
      </c>
      <c r="P914" s="9" t="inlineStr">
        <is>
          <t>https://www.oceanfirstfdn.org/</t>
        </is>
      </c>
      <c r="Q914" s="9" t="inlineStr">
        <is>
          <t>https://grantcue.com/foundations/oceanfirst-foundation-223465454</t>
        </is>
      </c>
    </row>
    <row r="915">
      <c r="A915">
        <f>IF($E915=$E914,$A914+1,1)</f>
        <v/>
      </c>
      <c r="B915" t="inlineStr">
        <is>
          <t>LOUISE WASHINGTON CHARITABLE TR</t>
        </is>
      </c>
      <c r="C915" t="inlineStr">
        <is>
          <t>22-6580528</t>
        </is>
      </c>
      <c r="D915" t="inlineStr">
        <is>
          <t>New Jersey</t>
        </is>
      </c>
      <c r="E915" t="inlineStr">
        <is>
          <t>NJ</t>
        </is>
      </c>
      <c r="F915" t="n">
        <v>2025</v>
      </c>
      <c r="G915" t="n">
        <v>2</v>
      </c>
      <c r="H915" s="13" t="n">
        <v>3058504</v>
      </c>
      <c r="I915" s="12" t="n">
        <v>14</v>
      </c>
      <c r="J915" s="13" t="n">
        <v>235945</v>
      </c>
      <c r="K915" s="13">
        <f>IFERROR($H915/$I915,"")</f>
        <v/>
      </c>
      <c r="L915" s="13" t="n">
        <v>325000</v>
      </c>
      <c r="N915" t="inlineStr">
        <is>
          <t>Yes</t>
        </is>
      </c>
      <c r="O915" t="inlineStr">
        <is>
          <t>Yes</t>
        </is>
      </c>
      <c r="Q915" s="9" t="inlineStr">
        <is>
          <t>https://grantcue.com/foundations/louise-washington-charitable-tr-226580528</t>
        </is>
      </c>
    </row>
    <row r="916">
      <c r="A916">
        <f>IF($E916=$E915,$A915+1,1)</f>
        <v/>
      </c>
      <c r="B916" t="inlineStr">
        <is>
          <t>Michael J and Patricia Levitt Family Charitable Foundation Inc</t>
        </is>
      </c>
      <c r="C916" t="inlineStr">
        <is>
          <t>20-8140755</t>
        </is>
      </c>
      <c r="D916" t="inlineStr">
        <is>
          <t>New Jersey</t>
        </is>
      </c>
      <c r="E916" t="inlineStr">
        <is>
          <t>NJ</t>
        </is>
      </c>
      <c r="F916" t="n">
        <v>2024</v>
      </c>
      <c r="G916" t="n">
        <v>1</v>
      </c>
      <c r="H916" s="13" t="n">
        <v>3055199</v>
      </c>
      <c r="I916" s="12" t="n">
        <v>124</v>
      </c>
      <c r="J916" s="13" t="n">
        <v>5000</v>
      </c>
      <c r="K916" s="13">
        <f>IFERROR($H916/$I916,"")</f>
        <v/>
      </c>
      <c r="L916" s="13" t="n">
        <v>1950000</v>
      </c>
      <c r="M916" t="inlineStr">
        <is>
          <t>PA, NY, IL</t>
        </is>
      </c>
      <c r="N916" t="inlineStr">
        <is>
          <t>Yes</t>
        </is>
      </c>
      <c r="O916" t="inlineStr">
        <is>
          <t>Yes</t>
        </is>
      </c>
      <c r="Q916" s="9" t="inlineStr">
        <is>
          <t>https://grantcue.com/foundations/michael-j-and-patricia-levitt-family-charitable-foundation-inc-208140755</t>
        </is>
      </c>
    </row>
    <row r="917">
      <c r="A917">
        <f>IF($E917=$E916,$A916+1,1)</f>
        <v/>
      </c>
      <c r="B917" t="inlineStr">
        <is>
          <t>HOLMES FAMILY FOUNDATION INC</t>
        </is>
      </c>
      <c r="C917" t="inlineStr">
        <is>
          <t>38-3709254</t>
        </is>
      </c>
      <c r="D917" t="inlineStr">
        <is>
          <t>New Jersey</t>
        </is>
      </c>
      <c r="E917" t="inlineStr">
        <is>
          <t>NJ</t>
        </is>
      </c>
      <c r="F917" t="n">
        <v>2025</v>
      </c>
      <c r="G917" t="n">
        <v>2</v>
      </c>
      <c r="H917" s="13" t="n">
        <v>2975000</v>
      </c>
      <c r="I917" s="12" t="n">
        <v>34</v>
      </c>
      <c r="J917" s="13" t="n">
        <v>50000</v>
      </c>
      <c r="K917" s="13">
        <f>IFERROR($H917/$I917,"")</f>
        <v/>
      </c>
      <c r="L917" s="13" t="n">
        <v>400000</v>
      </c>
      <c r="M917" t="inlineStr">
        <is>
          <t>NM, PA, TN</t>
        </is>
      </c>
      <c r="N917" t="inlineStr">
        <is>
          <t>No</t>
        </is>
      </c>
      <c r="O917" t="inlineStr">
        <is>
          <t>Not stated</t>
        </is>
      </c>
      <c r="Q917" s="9" t="inlineStr">
        <is>
          <t>https://grantcue.com/foundations/holmes-family-foundation-inc-383709254</t>
        </is>
      </c>
    </row>
    <row r="918">
      <c r="A918">
        <f>IF($E918=$E917,$A917+1,1)</f>
        <v/>
      </c>
      <c r="B918" t="inlineStr">
        <is>
          <t>KRIEGER CHARITABLE TRUST FKA CECILIA L KRIEGER TRUST</t>
        </is>
      </c>
      <c r="C918" t="inlineStr">
        <is>
          <t>22-6374448</t>
        </is>
      </c>
      <c r="D918" t="inlineStr">
        <is>
          <t>New Jersey</t>
        </is>
      </c>
      <c r="E918" t="inlineStr">
        <is>
          <t>NJ</t>
        </is>
      </c>
      <c r="F918" t="n">
        <v>2025</v>
      </c>
      <c r="G918" t="n">
        <v>2</v>
      </c>
      <c r="H918" s="13" t="n">
        <v>2944232</v>
      </c>
      <c r="I918" s="12" t="n">
        <v>24</v>
      </c>
      <c r="J918" s="13" t="n">
        <v>100000</v>
      </c>
      <c r="K918" s="13">
        <f>IFERROR($H918/$I918,"")</f>
        <v/>
      </c>
      <c r="L918" s="13" t="n">
        <v>1000000</v>
      </c>
      <c r="M918" t="inlineStr">
        <is>
          <t>MA, WV, WA</t>
        </is>
      </c>
      <c r="N918" t="inlineStr">
        <is>
          <t>Yes</t>
        </is>
      </c>
      <c r="O918" t="inlineStr">
        <is>
          <t>Not stated</t>
        </is>
      </c>
      <c r="Q918" s="9" t="inlineStr">
        <is>
          <t>https://grantcue.com/foundations/krieger-charitable-trust-fka-cecilia-l-krieger-trust-226374448</t>
        </is>
      </c>
    </row>
    <row r="919">
      <c r="A919">
        <f>IF($E919=$E918,$A918+1,1)</f>
        <v/>
      </c>
      <c r="B919" t="inlineStr">
        <is>
          <t>THE GOLDMAN FAMILY FOUNDATION</t>
        </is>
      </c>
      <c r="C919" t="inlineStr">
        <is>
          <t>37-2009380</t>
        </is>
      </c>
      <c r="D919" t="inlineStr">
        <is>
          <t>New Jersey</t>
        </is>
      </c>
      <c r="E919" t="inlineStr">
        <is>
          <t>NJ</t>
        </is>
      </c>
      <c r="F919" t="n">
        <v>2024</v>
      </c>
      <c r="G919" t="n">
        <v>2</v>
      </c>
      <c r="H919" s="13" t="n">
        <v>2867600</v>
      </c>
      <c r="I919" s="12" t="n">
        <v>49</v>
      </c>
      <c r="J919" s="13" t="n">
        <v>20000</v>
      </c>
      <c r="K919" s="13">
        <f>IFERROR($H919/$I919,"")</f>
        <v/>
      </c>
      <c r="L919" s="13" t="n">
        <v>750000</v>
      </c>
      <c r="M919" t="inlineStr">
        <is>
          <t>PA, NY, CO</t>
        </is>
      </c>
      <c r="N919" t="inlineStr">
        <is>
          <t>No</t>
        </is>
      </c>
      <c r="O919" t="inlineStr">
        <is>
          <t>Not stated</t>
        </is>
      </c>
      <c r="Q919" s="9" t="inlineStr">
        <is>
          <t>https://grantcue.com/foundations/the-goldman-family-foundation-372009380</t>
        </is>
      </c>
    </row>
    <row r="920">
      <c r="A920">
        <f>IF($E920=$E919,$A919+1,1)</f>
        <v/>
      </c>
      <c r="B920" t="inlineStr">
        <is>
          <t>Mike &amp; Patti Hennessy Foundation Inc</t>
        </is>
      </c>
      <c r="C920" t="inlineStr">
        <is>
          <t>85-4293362</t>
        </is>
      </c>
      <c r="D920" t="inlineStr">
        <is>
          <t>New Jersey</t>
        </is>
      </c>
      <c r="E920" t="inlineStr">
        <is>
          <t>NJ</t>
        </is>
      </c>
      <c r="F920" t="n">
        <v>2025</v>
      </c>
      <c r="G920" t="n">
        <v>2</v>
      </c>
      <c r="H920" s="13" t="n">
        <v>2851000</v>
      </c>
      <c r="I920" s="12" t="n">
        <v>21</v>
      </c>
      <c r="J920" s="13" t="n">
        <v>15000</v>
      </c>
      <c r="K920" s="13">
        <f>IFERROR($H920/$I920,"")</f>
        <v/>
      </c>
      <c r="L920" s="13" t="n">
        <v>1500000</v>
      </c>
      <c r="M920" t="inlineStr">
        <is>
          <t>PA, NY, IN</t>
        </is>
      </c>
      <c r="N920" t="inlineStr">
        <is>
          <t>No</t>
        </is>
      </c>
      <c r="O920" t="inlineStr">
        <is>
          <t>Not stated</t>
        </is>
      </c>
      <c r="Q920" s="9" t="inlineStr">
        <is>
          <t>https://grantcue.com/foundations/mike-and-patti-hennessy-foundation-inc-854293362</t>
        </is>
      </c>
    </row>
    <row r="921">
      <c r="A921">
        <f>IF($E921=$E920,$A920+1,1)</f>
        <v/>
      </c>
      <c r="B921" t="inlineStr">
        <is>
          <t>JULES L PLANGERE JR FAM FDN INC</t>
        </is>
      </c>
      <c r="C921" t="inlineStr">
        <is>
          <t>65-0747053</t>
        </is>
      </c>
      <c r="D921" t="inlineStr">
        <is>
          <t>New Jersey</t>
        </is>
      </c>
      <c r="E921" t="inlineStr">
        <is>
          <t>NJ</t>
        </is>
      </c>
      <c r="F921" t="n">
        <v>2024</v>
      </c>
      <c r="G921" t="n">
        <v>1</v>
      </c>
      <c r="H921" s="13" t="n">
        <v>2732585</v>
      </c>
      <c r="I921" s="12" t="n">
        <v>41</v>
      </c>
      <c r="J921" s="13" t="n">
        <v>25000</v>
      </c>
      <c r="K921" s="13">
        <f>IFERROR($H921/$I921,"")</f>
        <v/>
      </c>
      <c r="L921" s="13" t="n">
        <v>615360</v>
      </c>
      <c r="M921" t="inlineStr">
        <is>
          <t>FL, GA, NY</t>
        </is>
      </c>
      <c r="N921" t="inlineStr">
        <is>
          <t>No</t>
        </is>
      </c>
      <c r="O921" t="inlineStr">
        <is>
          <t>Not stated</t>
        </is>
      </c>
      <c r="Q921" s="9" t="inlineStr">
        <is>
          <t>https://grantcue.com/foundations/jules-l-plangere-jr-fam-fdn-inc-650747053</t>
        </is>
      </c>
    </row>
    <row r="922">
      <c r="A922">
        <f>IF($E922=$E921,$A921+1,1)</f>
        <v/>
      </c>
      <c r="B922" t="inlineStr">
        <is>
          <t>THE BOYE FOUNDATION</t>
        </is>
      </c>
      <c r="C922" t="inlineStr">
        <is>
          <t>22-3769157</t>
        </is>
      </c>
      <c r="D922" t="inlineStr">
        <is>
          <t>New Jersey</t>
        </is>
      </c>
      <c r="E922" t="inlineStr">
        <is>
          <t>NJ</t>
        </is>
      </c>
      <c r="F922" t="n">
        <v>2025</v>
      </c>
      <c r="G922" t="n">
        <v>2</v>
      </c>
      <c r="H922" s="13" t="n">
        <v>2644500</v>
      </c>
      <c r="I922" s="12" t="n">
        <v>84</v>
      </c>
      <c r="J922" s="13" t="n">
        <v>25000</v>
      </c>
      <c r="K922" s="13">
        <f>IFERROR($H922/$I922,"")</f>
        <v/>
      </c>
      <c r="L922" s="13" t="n">
        <v>100000</v>
      </c>
      <c r="M922" t="inlineStr">
        <is>
          <t>NY, MD, AZ</t>
        </is>
      </c>
      <c r="N922" t="inlineStr">
        <is>
          <t>No</t>
        </is>
      </c>
      <c r="O922" t="inlineStr">
        <is>
          <t>Not stated</t>
        </is>
      </c>
      <c r="Q922" s="9" t="inlineStr">
        <is>
          <t>https://grantcue.com/foundations/the-boye-foundation-223769157</t>
        </is>
      </c>
    </row>
    <row r="923">
      <c r="A923">
        <f>IF($E923=$E922,$A922+1,1)</f>
        <v/>
      </c>
      <c r="B923" t="inlineStr">
        <is>
          <t>THE GAGNON FAMILY FOUNDATION INC (FKA THE LOIS E &amp; NEIL J GAGNON FOUNDATION)</t>
        </is>
      </c>
      <c r="C923" t="inlineStr">
        <is>
          <t>52-1868735</t>
        </is>
      </c>
      <c r="D923" t="inlineStr">
        <is>
          <t>New Jersey</t>
        </is>
      </c>
      <c r="E923" t="inlineStr">
        <is>
          <t>NJ</t>
        </is>
      </c>
      <c r="F923" t="n">
        <v>2023</v>
      </c>
      <c r="G923" t="n">
        <v>1</v>
      </c>
      <c r="H923" s="13" t="n">
        <v>2561000</v>
      </c>
      <c r="I923" s="12" t="n">
        <v>18</v>
      </c>
      <c r="J923" s="13" t="n">
        <v>15000</v>
      </c>
      <c r="K923" s="13">
        <f>IFERROR($H923/$I923,"")</f>
        <v/>
      </c>
      <c r="L923" s="13" t="n">
        <v>2100000</v>
      </c>
      <c r="M923" t="inlineStr">
        <is>
          <t>PA, NY, DC</t>
        </is>
      </c>
      <c r="N923" t="inlineStr">
        <is>
          <t>No</t>
        </is>
      </c>
      <c r="O923" t="inlineStr">
        <is>
          <t>Not stated</t>
        </is>
      </c>
      <c r="Q923" s="9" t="inlineStr">
        <is>
          <t>https://grantcue.com/foundations/the-gagnon-family-foundation-inc-fka-the-lois-e-and-neil-j-gagnon-foundation-521868735</t>
        </is>
      </c>
    </row>
    <row r="924">
      <c r="A924">
        <f>IF($E924=$E923,$A923+1,1)</f>
        <v/>
      </c>
      <c r="B924" t="inlineStr">
        <is>
          <t>THE CHUBB FOUNDATION</t>
        </is>
      </c>
      <c r="C924" t="inlineStr">
        <is>
          <t>22-6058567</t>
        </is>
      </c>
      <c r="D924" t="inlineStr">
        <is>
          <t>New Jersey</t>
        </is>
      </c>
      <c r="E924" t="inlineStr">
        <is>
          <t>NJ</t>
        </is>
      </c>
      <c r="F924" t="n">
        <v>2024</v>
      </c>
      <c r="G924" t="n">
        <v>1</v>
      </c>
      <c r="H924" s="13" t="n">
        <v>2548000</v>
      </c>
      <c r="I924" s="12" t="n">
        <v>203</v>
      </c>
      <c r="J924" s="13" t="n">
        <v>12500</v>
      </c>
      <c r="K924" s="13">
        <f>IFERROR($H924/$I924,"")</f>
        <v/>
      </c>
      <c r="L924" s="13" t="n">
        <v>60000</v>
      </c>
      <c r="M924" t="inlineStr">
        <is>
          <t>PA, CA, CT</t>
        </is>
      </c>
      <c r="N924" t="inlineStr">
        <is>
          <t>Yes</t>
        </is>
      </c>
      <c r="O924" t="inlineStr">
        <is>
          <t>Yes</t>
        </is>
      </c>
      <c r="P924" s="9" t="inlineStr">
        <is>
          <t>https://www.chubb.com/</t>
        </is>
      </c>
      <c r="Q924" s="9" t="inlineStr">
        <is>
          <t>https://grantcue.com/foundations/the-chubb-foundation-226058567</t>
        </is>
      </c>
    </row>
    <row r="925">
      <c r="A925">
        <f>IF($E925=$E924,$A924+1,1)</f>
        <v/>
      </c>
      <c r="B925" t="inlineStr">
        <is>
          <t>MARY DELAHANTY CLAPHAM CHARITABLE TR</t>
        </is>
      </c>
      <c r="C925" t="inlineStr">
        <is>
          <t>51-6570085</t>
        </is>
      </c>
      <c r="D925" t="inlineStr">
        <is>
          <t>New Jersey</t>
        </is>
      </c>
      <c r="E925" t="inlineStr">
        <is>
          <t>NJ</t>
        </is>
      </c>
      <c r="F925" t="n">
        <v>2023</v>
      </c>
      <c r="G925" t="n">
        <v>1</v>
      </c>
      <c r="H925" s="13" t="n">
        <v>2500004</v>
      </c>
      <c r="I925" s="12" t="n">
        <v>18</v>
      </c>
      <c r="J925" s="13" t="n">
        <v>97917</v>
      </c>
      <c r="K925" s="13">
        <f>IFERROR($H925/$I925,"")</f>
        <v/>
      </c>
      <c r="L925" s="13" t="n">
        <v>652778</v>
      </c>
      <c r="M925" t="inlineStr">
        <is>
          <t>MA, NY, MD</t>
        </is>
      </c>
      <c r="N925" t="inlineStr">
        <is>
          <t>No</t>
        </is>
      </c>
      <c r="O925" t="inlineStr">
        <is>
          <t>Not stated</t>
        </is>
      </c>
      <c r="Q925" s="9" t="inlineStr">
        <is>
          <t>https://grantcue.com/foundations/mary-delahanty-clapham-charitable-tr-516570085</t>
        </is>
      </c>
    </row>
    <row r="926">
      <c r="A926">
        <f>IF($E926=$E925,$A925+1,1)</f>
        <v/>
      </c>
      <c r="B926" t="inlineStr">
        <is>
          <t>JOHN A AND MARGARET POST FOUNDATION</t>
        </is>
      </c>
      <c r="C926" t="inlineStr">
        <is>
          <t>22-3401833</t>
        </is>
      </c>
      <c r="D926" t="inlineStr">
        <is>
          <t>New Jersey</t>
        </is>
      </c>
      <c r="E926" t="inlineStr">
        <is>
          <t>NJ</t>
        </is>
      </c>
      <c r="F926" t="n">
        <v>2024</v>
      </c>
      <c r="G926" t="n">
        <v>1</v>
      </c>
      <c r="H926" s="13" t="n">
        <v>2493560</v>
      </c>
      <c r="I926" s="12" t="n">
        <v>106</v>
      </c>
      <c r="J926" s="13" t="n">
        <v>10000</v>
      </c>
      <c r="K926" s="13">
        <f>IFERROR($H926/$I926,"")</f>
        <v/>
      </c>
      <c r="L926" s="13" t="n">
        <v>200000</v>
      </c>
      <c r="M926" t="inlineStr">
        <is>
          <t>PA, DC, GA</t>
        </is>
      </c>
      <c r="N926" t="inlineStr">
        <is>
          <t>No</t>
        </is>
      </c>
      <c r="O926" t="inlineStr">
        <is>
          <t>Not stated</t>
        </is>
      </c>
      <c r="Q926" s="9" t="inlineStr">
        <is>
          <t>https://grantcue.com/foundations/john-a-and-margaret-post-foundation-223401833</t>
        </is>
      </c>
    </row>
    <row r="927">
      <c r="A927">
        <f>IF($E927=$E926,$A926+1,1)</f>
        <v/>
      </c>
      <c r="B927" t="inlineStr">
        <is>
          <t>THE REEVES FOUNDATION INC</t>
        </is>
      </c>
      <c r="C927" t="inlineStr">
        <is>
          <t>58-1792933</t>
        </is>
      </c>
      <c r="D927" t="inlineStr">
        <is>
          <t>New Jersey</t>
        </is>
      </c>
      <c r="E927" t="inlineStr">
        <is>
          <t>NJ</t>
        </is>
      </c>
      <c r="F927" t="n">
        <v>2024</v>
      </c>
      <c r="G927" t="n">
        <v>2</v>
      </c>
      <c r="H927" s="13" t="n">
        <v>2411557</v>
      </c>
      <c r="I927" s="12" t="n">
        <v>21</v>
      </c>
      <c r="J927" s="13" t="n">
        <v>33333</v>
      </c>
      <c r="K927" s="13">
        <f>IFERROR($H927/$I927,"")</f>
        <v/>
      </c>
      <c r="L927" s="13" t="n">
        <v>500000</v>
      </c>
      <c r="M927" t="inlineStr">
        <is>
          <t>KY, NY, NC</t>
        </is>
      </c>
      <c r="N927" t="inlineStr">
        <is>
          <t>No</t>
        </is>
      </c>
      <c r="O927" t="inlineStr">
        <is>
          <t>Not stated</t>
        </is>
      </c>
      <c r="Q927" s="9" t="inlineStr">
        <is>
          <t>https://grantcue.com/foundations/the-reeves-foundation-inc-581792933</t>
        </is>
      </c>
    </row>
    <row r="928">
      <c r="A928">
        <f>IF($E928=$E927,$A927+1,1)</f>
        <v/>
      </c>
      <c r="B928" t="inlineStr">
        <is>
          <t>JOY STREET FOUNDATION</t>
        </is>
      </c>
      <c r="C928" t="inlineStr">
        <is>
          <t>22-6678567</t>
        </is>
      </c>
      <c r="D928" t="inlineStr">
        <is>
          <t>New Jersey</t>
        </is>
      </c>
      <c r="E928" t="inlineStr">
        <is>
          <t>NJ</t>
        </is>
      </c>
      <c r="F928" t="n">
        <v>2024</v>
      </c>
      <c r="G928" t="n">
        <v>1</v>
      </c>
      <c r="H928" s="13" t="n">
        <v>2378628</v>
      </c>
      <c r="I928" s="12" t="n">
        <v>10</v>
      </c>
      <c r="J928" s="13" t="n">
        <v>20000</v>
      </c>
      <c r="K928" s="13">
        <f>IFERROR($H928/$I928,"")</f>
        <v/>
      </c>
      <c r="L928" s="13" t="n">
        <v>1081814</v>
      </c>
      <c r="M928" t="inlineStr">
        <is>
          <t>DE, MA, FL</t>
        </is>
      </c>
      <c r="N928" t="inlineStr">
        <is>
          <t>No</t>
        </is>
      </c>
      <c r="O928" t="inlineStr">
        <is>
          <t>Not stated</t>
        </is>
      </c>
      <c r="Q928" s="9" t="inlineStr">
        <is>
          <t>https://grantcue.com/foundations/joy-street-foundation-c-o-kathryn-kimber-226678567</t>
        </is>
      </c>
    </row>
    <row r="929">
      <c r="A929">
        <f>IF($E929=$E928,$A928+1,1)</f>
        <v/>
      </c>
      <c r="B929" t="inlineStr">
        <is>
          <t>DONUM DEI FOUNDATION INC</t>
        </is>
      </c>
      <c r="C929" t="inlineStr">
        <is>
          <t>46-4207574</t>
        </is>
      </c>
      <c r="D929" t="inlineStr">
        <is>
          <t>New Jersey</t>
        </is>
      </c>
      <c r="E929" t="inlineStr">
        <is>
          <t>NJ</t>
        </is>
      </c>
      <c r="F929" t="n">
        <v>2024</v>
      </c>
      <c r="G929" t="n">
        <v>1</v>
      </c>
      <c r="H929" s="13" t="n">
        <v>2340000</v>
      </c>
      <c r="I929" s="12" t="n">
        <v>20</v>
      </c>
      <c r="J929" s="13" t="n">
        <v>100000</v>
      </c>
      <c r="K929" s="13">
        <f>IFERROR($H929/$I929,"")</f>
        <v/>
      </c>
      <c r="L929" s="13" t="n">
        <v>250000</v>
      </c>
      <c r="M929" t="inlineStr">
        <is>
          <t>SD, VT, MA</t>
        </is>
      </c>
      <c r="N929" t="inlineStr">
        <is>
          <t>No</t>
        </is>
      </c>
      <c r="O929" t="inlineStr">
        <is>
          <t>Not stated</t>
        </is>
      </c>
      <c r="Q929" s="9" t="inlineStr">
        <is>
          <t>https://grantcue.com/foundations/donum-dei-foundation-inc-464207574</t>
        </is>
      </c>
    </row>
    <row r="930">
      <c r="A930">
        <f>IF($E930=$E929,$A929+1,1)</f>
        <v/>
      </c>
      <c r="B930" t="inlineStr">
        <is>
          <t>AMED KHAN FOUNDATION INC</t>
        </is>
      </c>
      <c r="C930" t="inlineStr">
        <is>
          <t>87-4762796</t>
        </is>
      </c>
      <c r="D930" t="inlineStr">
        <is>
          <t>New Jersey</t>
        </is>
      </c>
      <c r="E930" t="inlineStr">
        <is>
          <t>NJ</t>
        </is>
      </c>
      <c r="F930" t="n">
        <v>2024</v>
      </c>
      <c r="G930" t="n">
        <v>2</v>
      </c>
      <c r="H930" s="13" t="n">
        <v>2337242</v>
      </c>
      <c r="I930" s="12" t="n">
        <v>56</v>
      </c>
      <c r="J930" s="13" t="n">
        <v>11514</v>
      </c>
      <c r="K930" s="13">
        <f>IFERROR($H930/$I930,"")</f>
        <v/>
      </c>
      <c r="L930" s="13" t="n">
        <v>595801</v>
      </c>
      <c r="M930" t="inlineStr">
        <is>
          <t>NY, OH, DC</t>
        </is>
      </c>
      <c r="N930" t="inlineStr">
        <is>
          <t>No</t>
        </is>
      </c>
      <c r="O930" t="inlineStr">
        <is>
          <t>Not stated</t>
        </is>
      </c>
      <c r="Q930" s="9" t="inlineStr">
        <is>
          <t>https://grantcue.com/foundations/amed-khan-foundation-inc-874762796</t>
        </is>
      </c>
    </row>
    <row r="931">
      <c r="A931">
        <f>IF($E931=$E930,$A930+1,1)</f>
        <v/>
      </c>
      <c r="B931" t="inlineStr">
        <is>
          <t>FERNHOLZ FOUNDATION</t>
        </is>
      </c>
      <c r="C931" t="inlineStr">
        <is>
          <t>90-0403980</t>
        </is>
      </c>
      <c r="D931" t="inlineStr">
        <is>
          <t>New Jersey</t>
        </is>
      </c>
      <c r="E931" t="inlineStr">
        <is>
          <t>NJ</t>
        </is>
      </c>
      <c r="F931" t="n">
        <v>2025</v>
      </c>
      <c r="G931" t="n">
        <v>2</v>
      </c>
      <c r="H931" s="13" t="n">
        <v>2310000</v>
      </c>
      <c r="I931" s="12" t="n">
        <v>14</v>
      </c>
      <c r="J931" s="13" t="n">
        <v>200000</v>
      </c>
      <c r="K931" s="13">
        <f>IFERROR($H931/$I931,"")</f>
        <v/>
      </c>
      <c r="L931" s="13" t="n">
        <v>325000</v>
      </c>
      <c r="M931" t="inlineStr">
        <is>
          <t>NY, CA, MA</t>
        </is>
      </c>
      <c r="N931" t="inlineStr">
        <is>
          <t>No</t>
        </is>
      </c>
      <c r="O931" t="inlineStr">
        <is>
          <t>Not stated</t>
        </is>
      </c>
      <c r="Q931" s="9" t="inlineStr">
        <is>
          <t>https://grantcue.com/foundations/fernholz-foundation-900403980</t>
        </is>
      </c>
    </row>
    <row r="932">
      <c r="A932">
        <f>IF($E932=$E931,$A931+1,1)</f>
        <v/>
      </c>
      <c r="B932" t="inlineStr">
        <is>
          <t>Marisa Martini Private Foundation Inc</t>
        </is>
      </c>
      <c r="C932" t="inlineStr">
        <is>
          <t>87-1325288</t>
        </is>
      </c>
      <c r="D932" t="inlineStr">
        <is>
          <t>New Jersey</t>
        </is>
      </c>
      <c r="E932" t="inlineStr">
        <is>
          <t>NJ</t>
        </is>
      </c>
      <c r="F932" t="n">
        <v>2025</v>
      </c>
      <c r="G932" t="n">
        <v>2</v>
      </c>
      <c r="H932" s="13" t="n">
        <v>2298292</v>
      </c>
      <c r="I932" s="12" t="n">
        <v>102</v>
      </c>
      <c r="J932" s="13" t="n">
        <v>20000</v>
      </c>
      <c r="K932" s="13">
        <f>IFERROR($H932/$I932,"")</f>
        <v/>
      </c>
      <c r="L932" s="13" t="n">
        <v>110000</v>
      </c>
      <c r="M932" t="inlineStr">
        <is>
          <t>CA, TX, NY</t>
        </is>
      </c>
      <c r="N932" t="inlineStr">
        <is>
          <t>No</t>
        </is>
      </c>
      <c r="O932" t="inlineStr">
        <is>
          <t>Not stated</t>
        </is>
      </c>
      <c r="Q932" s="9" t="inlineStr">
        <is>
          <t>https://grantcue.com/foundations/marisa-martini-private-foundation-inc-c-o-rebecca-alicea-871325288</t>
        </is>
      </c>
    </row>
    <row r="933">
      <c r="A933">
        <f>IF($E933=$E932,$A932+1,1)</f>
        <v/>
      </c>
      <c r="B933" t="inlineStr">
        <is>
          <t>CHERN FAMILY FOUNDATION</t>
        </is>
      </c>
      <c r="C933" t="inlineStr">
        <is>
          <t>87-3202211</t>
        </is>
      </c>
      <c r="D933" t="inlineStr">
        <is>
          <t>New Jersey</t>
        </is>
      </c>
      <c r="E933" t="inlineStr">
        <is>
          <t>NJ</t>
        </is>
      </c>
      <c r="F933" t="n">
        <v>2025</v>
      </c>
      <c r="G933" t="n">
        <v>2</v>
      </c>
      <c r="H933" s="13" t="n">
        <v>2253097</v>
      </c>
      <c r="I933" s="12" t="n">
        <v>26</v>
      </c>
      <c r="J933" s="13" t="n">
        <v>22500</v>
      </c>
      <c r="K933" s="13">
        <f>IFERROR($H933/$I933,"")</f>
        <v/>
      </c>
      <c r="L933" s="13" t="n">
        <v>747985</v>
      </c>
      <c r="M933" t="inlineStr">
        <is>
          <t>DC, IL, NY</t>
        </is>
      </c>
      <c r="N933" t="inlineStr">
        <is>
          <t>No</t>
        </is>
      </c>
      <c r="O933" t="inlineStr">
        <is>
          <t>Not stated</t>
        </is>
      </c>
      <c r="Q933" s="9" t="inlineStr">
        <is>
          <t>https://grantcue.com/foundations/chern-family-foundation-873202211</t>
        </is>
      </c>
    </row>
    <row r="934">
      <c r="A934">
        <f>IF($E934=$E933,$A933+1,1)</f>
        <v/>
      </c>
      <c r="B934" t="inlineStr">
        <is>
          <t>INVESTORS FOUNDATION INC</t>
        </is>
      </c>
      <c r="C934" t="inlineStr">
        <is>
          <t>20-3743857</t>
        </is>
      </c>
      <c r="D934" t="inlineStr">
        <is>
          <t>New Jersey</t>
        </is>
      </c>
      <c r="E934" t="inlineStr">
        <is>
          <t>NJ</t>
        </is>
      </c>
      <c r="F934" t="n">
        <v>2024</v>
      </c>
      <c r="G934" t="n">
        <v>2</v>
      </c>
      <c r="H934" s="13" t="n">
        <v>2244996</v>
      </c>
      <c r="I934" s="12" t="n">
        <v>375</v>
      </c>
      <c r="J934" s="13" t="n">
        <v>1750</v>
      </c>
      <c r="K934" s="13">
        <f>IFERROR($H934/$I934,"")</f>
        <v/>
      </c>
      <c r="L934" s="13" t="n">
        <v>60000</v>
      </c>
      <c r="M934" t="inlineStr">
        <is>
          <t>NY, MA, CA</t>
        </is>
      </c>
      <c r="N934" t="inlineStr">
        <is>
          <t>Yes</t>
        </is>
      </c>
      <c r="O934" t="inlineStr">
        <is>
          <t>Yes</t>
        </is>
      </c>
      <c r="P934" s="9" t="inlineStr">
        <is>
          <t>https://investorsfoundation.org/</t>
        </is>
      </c>
      <c r="Q934" s="9" t="inlineStr">
        <is>
          <t>https://grantcue.com/foundations/investors-foundation-inc-203743857</t>
        </is>
      </c>
    </row>
    <row r="935">
      <c r="A935">
        <f>IF($E935=$E934,$A934+1,1)</f>
        <v/>
      </c>
      <c r="B935" t="inlineStr">
        <is>
          <t>MICHAEL J KOSLOSKI FOUNDATION</t>
        </is>
      </c>
      <c r="C935" t="inlineStr">
        <is>
          <t>22-6800804</t>
        </is>
      </c>
      <c r="D935" t="inlineStr">
        <is>
          <t>New Jersey</t>
        </is>
      </c>
      <c r="E935" t="inlineStr">
        <is>
          <t>NJ</t>
        </is>
      </c>
      <c r="F935" t="n">
        <v>2024</v>
      </c>
      <c r="G935" t="n">
        <v>2</v>
      </c>
      <c r="H935" s="13" t="n">
        <v>2206096</v>
      </c>
      <c r="I935" s="12" t="n">
        <v>43</v>
      </c>
      <c r="J935" s="13" t="n">
        <v>37500</v>
      </c>
      <c r="K935" s="13">
        <f>IFERROR($H935/$I935,"")</f>
        <v/>
      </c>
      <c r="L935" s="13" t="n">
        <v>400000</v>
      </c>
      <c r="M935" t="inlineStr">
        <is>
          <t>FL, NY, TN</t>
        </is>
      </c>
      <c r="N935" t="inlineStr">
        <is>
          <t>No</t>
        </is>
      </c>
      <c r="O935" t="inlineStr">
        <is>
          <t>Not stated</t>
        </is>
      </c>
      <c r="Q935" s="9" t="inlineStr">
        <is>
          <t>https://grantcue.com/foundations/michael-j-kosloski-foundation-226800804</t>
        </is>
      </c>
    </row>
    <row r="936">
      <c r="A936">
        <f>IF($E936=$E935,$A935+1,1)</f>
        <v/>
      </c>
      <c r="B936" t="inlineStr">
        <is>
          <t>QUENTIN J KENNEDY FOUNDATION INC</t>
        </is>
      </c>
      <c r="C936" t="inlineStr">
        <is>
          <t>22-2653050</t>
        </is>
      </c>
      <c r="D936" t="inlineStr">
        <is>
          <t>New Jersey</t>
        </is>
      </c>
      <c r="E936" t="inlineStr">
        <is>
          <t>NJ</t>
        </is>
      </c>
      <c r="F936" t="n">
        <v>2025</v>
      </c>
      <c r="G936" t="n">
        <v>2</v>
      </c>
      <c r="H936" s="13" t="n">
        <v>2195000</v>
      </c>
      <c r="I936" s="12" t="n">
        <v>156</v>
      </c>
      <c r="J936" s="13" t="n">
        <v>10000</v>
      </c>
      <c r="K936" s="13">
        <f>IFERROR($H936/$I936,"")</f>
        <v/>
      </c>
      <c r="L936" s="13" t="n">
        <v>75000</v>
      </c>
      <c r="M936" t="inlineStr">
        <is>
          <t>NY, FL, CT</t>
        </is>
      </c>
      <c r="N936" t="inlineStr">
        <is>
          <t>No</t>
        </is>
      </c>
      <c r="O936" t="inlineStr">
        <is>
          <t>Not stated</t>
        </is>
      </c>
      <c r="Q936" s="9" t="inlineStr">
        <is>
          <t>https://grantcue.com/foundations/quentin-j-kennedy-foundation-inc-222653050</t>
        </is>
      </c>
    </row>
    <row r="937">
      <c r="A937">
        <f>IF($E937=$E936,$A936+1,1)</f>
        <v/>
      </c>
      <c r="B937" t="inlineStr">
        <is>
          <t>THE GANT FAMILY FOUNDATION</t>
        </is>
      </c>
      <c r="C937" t="inlineStr">
        <is>
          <t>23-7015091</t>
        </is>
      </c>
      <c r="D937" t="inlineStr">
        <is>
          <t>New Jersey</t>
        </is>
      </c>
      <c r="E937" t="inlineStr">
        <is>
          <t>NJ</t>
        </is>
      </c>
      <c r="F937" t="n">
        <v>2024</v>
      </c>
      <c r="G937" t="n">
        <v>2</v>
      </c>
      <c r="H937" s="13" t="n">
        <v>2164000</v>
      </c>
      <c r="I937" s="12" t="n">
        <v>207</v>
      </c>
      <c r="J937" s="13" t="n">
        <v>3000</v>
      </c>
      <c r="K937" s="13">
        <f>IFERROR($H937/$I937,"")</f>
        <v/>
      </c>
      <c r="L937" s="13" t="n">
        <v>385000</v>
      </c>
      <c r="M937" t="inlineStr">
        <is>
          <t>PA, NY, MA</t>
        </is>
      </c>
      <c r="N937" t="inlineStr">
        <is>
          <t>No</t>
        </is>
      </c>
      <c r="O937" t="inlineStr">
        <is>
          <t>Not stated</t>
        </is>
      </c>
      <c r="Q937" s="9" t="inlineStr">
        <is>
          <t>https://grantcue.com/foundations/the-gant-family-foundation-c-o-eisner-advisory-group-llc-237015091</t>
        </is>
      </c>
    </row>
    <row r="938">
      <c r="A938">
        <f>IF($E938=$E937,$A937+1,1)</f>
        <v/>
      </c>
      <c r="B938" t="inlineStr">
        <is>
          <t>PROSPECT HILL FOUNDATION INC</t>
        </is>
      </c>
      <c r="C938" t="inlineStr">
        <is>
          <t>20-5572208</t>
        </is>
      </c>
      <c r="D938" t="inlineStr">
        <is>
          <t>New Jersey</t>
        </is>
      </c>
      <c r="E938" t="inlineStr">
        <is>
          <t>NJ</t>
        </is>
      </c>
      <c r="F938" t="n">
        <v>2024</v>
      </c>
      <c r="G938" t="n">
        <v>1</v>
      </c>
      <c r="H938" s="13" t="n">
        <v>2117150</v>
      </c>
      <c r="I938" s="12" t="n">
        <v>10</v>
      </c>
      <c r="J938" s="13" t="n">
        <v>69950</v>
      </c>
      <c r="K938" s="13">
        <f>IFERROR($H938/$I938,"")</f>
        <v/>
      </c>
      <c r="L938" s="13" t="n">
        <v>950000</v>
      </c>
      <c r="M938" t="inlineStr">
        <is>
          <t>CT, MA, IN</t>
        </is>
      </c>
      <c r="N938" t="inlineStr">
        <is>
          <t>No</t>
        </is>
      </c>
      <c r="O938" t="inlineStr">
        <is>
          <t>Not stated</t>
        </is>
      </c>
      <c r="Q938" s="9" t="inlineStr">
        <is>
          <t>https://grantcue.com/foundations/prospect-hill-foundation-inc-c-o-meghan-w-cioffi-205572208</t>
        </is>
      </c>
    </row>
    <row r="939">
      <c r="A939">
        <f>IF($E939=$E938,$A938+1,1)</f>
        <v/>
      </c>
      <c r="B939" t="inlineStr">
        <is>
          <t>THE CHARLOTTE W NEWCOMBE FOUNDATION</t>
        </is>
      </c>
      <c r="C939" t="inlineStr">
        <is>
          <t>23-2120614</t>
        </is>
      </c>
      <c r="D939" t="inlineStr">
        <is>
          <t>New Jersey</t>
        </is>
      </c>
      <c r="E939" t="inlineStr">
        <is>
          <t>NJ</t>
        </is>
      </c>
      <c r="F939" t="n">
        <v>2024</v>
      </c>
      <c r="G939" t="n">
        <v>1</v>
      </c>
      <c r="H939" s="13" t="n">
        <v>2111799</v>
      </c>
      <c r="I939" s="12" t="n">
        <v>40</v>
      </c>
      <c r="J939" s="13" t="n">
        <v>25000</v>
      </c>
      <c r="K939" s="13">
        <f>IFERROR($H939/$I939,"")</f>
        <v/>
      </c>
      <c r="L939" s="13" t="n">
        <v>986079</v>
      </c>
      <c r="M939" t="inlineStr">
        <is>
          <t>PA, MD, NY</t>
        </is>
      </c>
      <c r="N939" t="inlineStr">
        <is>
          <t>Yes</t>
        </is>
      </c>
      <c r="O939" t="inlineStr">
        <is>
          <t>Yes</t>
        </is>
      </c>
      <c r="P939" s="9" t="inlineStr">
        <is>
          <t>https://www.newcombefoundation.org/</t>
        </is>
      </c>
      <c r="Q939" s="9" t="inlineStr">
        <is>
          <t>https://grantcue.com/foundations/the-charlotte-w-newcombe-foundation-232120614</t>
        </is>
      </c>
    </row>
    <row r="940">
      <c r="A940">
        <f>IF($E940=$E939,$A939+1,1)</f>
        <v/>
      </c>
      <c r="B940" t="inlineStr">
        <is>
          <t>HEALEY EDUCATION FOUNDATION INC</t>
        </is>
      </c>
      <c r="C940" t="inlineStr">
        <is>
          <t>22-3589468</t>
        </is>
      </c>
      <c r="D940" t="inlineStr">
        <is>
          <t>New Jersey</t>
        </is>
      </c>
      <c r="E940" t="inlineStr">
        <is>
          <t>NJ</t>
        </is>
      </c>
      <c r="F940" t="n">
        <v>2025</v>
      </c>
      <c r="G940" t="n">
        <v>2</v>
      </c>
      <c r="H940" s="13" t="n">
        <v>2075975</v>
      </c>
      <c r="I940" s="12" t="n">
        <v>9</v>
      </c>
      <c r="J940" s="13" t="n">
        <v>25000</v>
      </c>
      <c r="K940" s="13">
        <f>IFERROR($H940/$I940,"")</f>
        <v/>
      </c>
      <c r="L940" s="13" t="n">
        <v>750500</v>
      </c>
      <c r="M940" t="inlineStr">
        <is>
          <t>MA, DC, PA</t>
        </is>
      </c>
      <c r="N940" t="inlineStr">
        <is>
          <t>No</t>
        </is>
      </c>
      <c r="O940" t="inlineStr">
        <is>
          <t>Not stated</t>
        </is>
      </c>
      <c r="Q940" s="9" t="inlineStr">
        <is>
          <t>https://grantcue.com/foundations/healey-education-foundation-inc-223589468</t>
        </is>
      </c>
    </row>
    <row r="941">
      <c r="A941">
        <f>IF($E941=$E940,$A940+1,1)</f>
        <v/>
      </c>
      <c r="B941" t="inlineStr">
        <is>
          <t>CLAUDIO AND PENNY PINCUS FOUNDATION</t>
        </is>
      </c>
      <c r="C941" t="inlineStr">
        <is>
          <t>26-1446530</t>
        </is>
      </c>
      <c r="D941" t="inlineStr">
        <is>
          <t>New Jersey</t>
        </is>
      </c>
      <c r="E941" t="inlineStr">
        <is>
          <t>NJ</t>
        </is>
      </c>
      <c r="F941" t="n">
        <v>2024</v>
      </c>
      <c r="G941" t="n">
        <v>1</v>
      </c>
      <c r="H941" s="13" t="n">
        <v>2072490</v>
      </c>
      <c r="I941" s="12" t="n">
        <v>40</v>
      </c>
      <c r="J941" s="13" t="n">
        <v>12500</v>
      </c>
      <c r="K941" s="13">
        <f>IFERROR($H941/$I941,"")</f>
        <v/>
      </c>
      <c r="L941" s="13" t="n">
        <v>915710</v>
      </c>
      <c r="N941" t="inlineStr">
        <is>
          <t>No</t>
        </is>
      </c>
      <c r="O941" t="inlineStr">
        <is>
          <t>Not stated</t>
        </is>
      </c>
      <c r="Q941" s="9" t="inlineStr">
        <is>
          <t>https://grantcue.com/foundations/claudio-and-penny-pincus-foundation-261446530</t>
        </is>
      </c>
    </row>
    <row r="942">
      <c r="A942">
        <f>IF($E942=$E941,$A941+1,1)</f>
        <v/>
      </c>
      <c r="B942" t="inlineStr">
        <is>
          <t>THE DAVID AND CAROL LACKLAND FAMILY FOUNDATION INC</t>
        </is>
      </c>
      <c r="C942" t="inlineStr">
        <is>
          <t>22-3646396</t>
        </is>
      </c>
      <c r="D942" t="inlineStr">
        <is>
          <t>New Jersey</t>
        </is>
      </c>
      <c r="E942" t="inlineStr">
        <is>
          <t>NJ</t>
        </is>
      </c>
      <c r="F942" t="n">
        <v>2025</v>
      </c>
      <c r="G942" t="n">
        <v>2</v>
      </c>
      <c r="H942" s="13" t="n">
        <v>2051000</v>
      </c>
      <c r="I942" s="12" t="n">
        <v>33</v>
      </c>
      <c r="J942" s="13" t="n">
        <v>35000</v>
      </c>
      <c r="K942" s="13">
        <f>IFERROR($H942/$I942,"")</f>
        <v/>
      </c>
      <c r="L942" s="13" t="n">
        <v>250000</v>
      </c>
      <c r="M942" t="inlineStr">
        <is>
          <t>FL, CA, MD</t>
        </is>
      </c>
      <c r="N942" t="inlineStr">
        <is>
          <t>No</t>
        </is>
      </c>
      <c r="O942" t="inlineStr">
        <is>
          <t>Not stated</t>
        </is>
      </c>
      <c r="Q942" s="9" t="inlineStr">
        <is>
          <t>https://grantcue.com/foundations/the-david-and-carol-lackland-family-foundation-inc-223646396</t>
        </is>
      </c>
    </row>
    <row r="943">
      <c r="A943">
        <f>IF($E943=$E942,$A942+1,1)</f>
        <v/>
      </c>
      <c r="B943" t="inlineStr">
        <is>
          <t>SALOMON STERN FOUNDATION</t>
        </is>
      </c>
      <c r="C943" t="inlineStr">
        <is>
          <t>11-6036966</t>
        </is>
      </c>
      <c r="D943" t="inlineStr">
        <is>
          <t>New Jersey</t>
        </is>
      </c>
      <c r="E943" t="inlineStr">
        <is>
          <t>NJ</t>
        </is>
      </c>
      <c r="F943" t="n">
        <v>2025</v>
      </c>
      <c r="G943" t="n">
        <v>2</v>
      </c>
      <c r="H943" s="13" t="n">
        <v>2036755</v>
      </c>
      <c r="I943" s="12" t="n">
        <v>71</v>
      </c>
      <c r="J943" s="13" t="n">
        <v>20000</v>
      </c>
      <c r="K943" s="13">
        <f>IFERROR($H943/$I943,"")</f>
        <v/>
      </c>
      <c r="L943" s="13" t="n">
        <v>179000</v>
      </c>
      <c r="M943" t="inlineStr">
        <is>
          <t>NY, WA, HI</t>
        </is>
      </c>
      <c r="N943" t="inlineStr">
        <is>
          <t>No</t>
        </is>
      </c>
      <c r="O943" t="inlineStr">
        <is>
          <t>Not stated</t>
        </is>
      </c>
      <c r="Q943" s="9" t="inlineStr">
        <is>
          <t>https://grantcue.com/foundations/salomon-stern-foundation-116036966</t>
        </is>
      </c>
    </row>
    <row r="944">
      <c r="A944">
        <f>IF($E944=$E943,$A943+1,1)</f>
        <v/>
      </c>
      <c r="B944" t="inlineStr">
        <is>
          <t>MAHER CHARITABLE FOUNDATION</t>
        </is>
      </c>
      <c r="C944" t="inlineStr">
        <is>
          <t>27-1447747</t>
        </is>
      </c>
      <c r="D944" t="inlineStr">
        <is>
          <t>New Jersey</t>
        </is>
      </c>
      <c r="E944" t="inlineStr">
        <is>
          <t>NJ</t>
        </is>
      </c>
      <c r="F944" t="n">
        <v>2024</v>
      </c>
      <c r="G944" t="n">
        <v>1</v>
      </c>
      <c r="H944" s="13" t="n">
        <v>2031986</v>
      </c>
      <c r="I944" s="12" t="n">
        <v>14</v>
      </c>
      <c r="J944" s="13" t="n">
        <v>47150</v>
      </c>
      <c r="K944" s="13">
        <f>IFERROR($H944/$I944,"")</f>
        <v/>
      </c>
      <c r="L944" s="13" t="n">
        <v>975000</v>
      </c>
      <c r="M944" t="inlineStr">
        <is>
          <t>NY, MA</t>
        </is>
      </c>
      <c r="N944" t="inlineStr">
        <is>
          <t>No</t>
        </is>
      </c>
      <c r="O944" t="inlineStr">
        <is>
          <t>Not stated</t>
        </is>
      </c>
      <c r="Q944" s="9" t="inlineStr">
        <is>
          <t>https://grantcue.com/foundations/maher-charitable-foundation-271447747</t>
        </is>
      </c>
    </row>
    <row r="945">
      <c r="A945">
        <f>IF($E945=$E944,$A944+1,1)</f>
        <v/>
      </c>
      <c r="B945" t="inlineStr">
        <is>
          <t>Subaru of America Foundation Inc</t>
        </is>
      </c>
      <c r="C945" t="inlineStr">
        <is>
          <t>22-2531774</t>
        </is>
      </c>
      <c r="D945" t="inlineStr">
        <is>
          <t>New Jersey</t>
        </is>
      </c>
      <c r="E945" t="inlineStr">
        <is>
          <t>NJ</t>
        </is>
      </c>
      <c r="F945" t="n">
        <v>2024</v>
      </c>
      <c r="G945" t="n">
        <v>2</v>
      </c>
      <c r="H945" s="13" t="n">
        <v>2012215</v>
      </c>
      <c r="I945" s="12" t="n">
        <v>61</v>
      </c>
      <c r="J945" s="13" t="n">
        <v>20000</v>
      </c>
      <c r="K945" s="13">
        <f>IFERROR($H945/$I945,"")</f>
        <v/>
      </c>
      <c r="L945" s="13" t="n">
        <v>177810</v>
      </c>
      <c r="M945" t="inlineStr">
        <is>
          <t>DE, PA, MN</t>
        </is>
      </c>
      <c r="N945" t="inlineStr">
        <is>
          <t>Yes</t>
        </is>
      </c>
      <c r="O945" t="inlineStr">
        <is>
          <t>Yes</t>
        </is>
      </c>
      <c r="P945" s="9" t="inlineStr">
        <is>
          <t>https://www.subaru.com/ABOUT-SUBARU/SUBARU-FOUNDATION</t>
        </is>
      </c>
      <c r="Q945" s="9" t="inlineStr">
        <is>
          <t>https://grantcue.com/foundations/subaru-of-america-foundation-inc-222531774</t>
        </is>
      </c>
    </row>
    <row r="946">
      <c r="A946">
        <f>IF($E946=$E945,$A945+1,1)</f>
        <v/>
      </c>
      <c r="B946" t="inlineStr">
        <is>
          <t>DOROTHY B HERSH FOUNDATION INC</t>
        </is>
      </c>
      <c r="C946" t="inlineStr">
        <is>
          <t>22-2280011</t>
        </is>
      </c>
      <c r="D946" t="inlineStr">
        <is>
          <t>New Jersey</t>
        </is>
      </c>
      <c r="E946" t="inlineStr">
        <is>
          <t>NJ</t>
        </is>
      </c>
      <c r="F946" t="n">
        <v>2025</v>
      </c>
      <c r="G946" t="n">
        <v>2</v>
      </c>
      <c r="H946" s="13" t="n">
        <v>2008557</v>
      </c>
      <c r="I946" s="12" t="n">
        <v>15</v>
      </c>
      <c r="J946" s="13" t="n">
        <v>200000</v>
      </c>
      <c r="K946" s="13">
        <f>IFERROR($H946/$I946,"")</f>
        <v/>
      </c>
      <c r="L946" s="13" t="n">
        <v>250000</v>
      </c>
      <c r="N946" t="inlineStr">
        <is>
          <t>Yes</t>
        </is>
      </c>
      <c r="O946" t="inlineStr">
        <is>
          <t>Yes</t>
        </is>
      </c>
      <c r="P946" s="9" t="inlineStr">
        <is>
          <t>https://dorothybhershfoundation.org/</t>
        </is>
      </c>
      <c r="Q946" s="9" t="inlineStr">
        <is>
          <t>https://grantcue.com/foundations/dorothy-b-hersh-foundation-inc-222280011</t>
        </is>
      </c>
    </row>
    <row r="947">
      <c r="A947">
        <f>IF($E947=$E946,$A946+1,1)</f>
        <v/>
      </c>
      <c r="B947" t="inlineStr">
        <is>
          <t>NEW JERSEY NATURAL GAS COMPANY CHARITY INC</t>
        </is>
      </c>
      <c r="C947" t="inlineStr">
        <is>
          <t>22-3828939</t>
        </is>
      </c>
      <c r="D947" t="inlineStr">
        <is>
          <t>New Jersey</t>
        </is>
      </c>
      <c r="E947" t="inlineStr">
        <is>
          <t>NJ</t>
        </is>
      </c>
      <c r="F947" t="n">
        <v>2023</v>
      </c>
      <c r="G947" t="n">
        <v>1</v>
      </c>
      <c r="H947" s="13" t="n">
        <v>2002306</v>
      </c>
      <c r="I947" s="12" t="n">
        <v>368</v>
      </c>
      <c r="J947" s="13" t="n">
        <v>745</v>
      </c>
      <c r="K947" s="13">
        <f>IFERROR($H947/$I947,"")</f>
        <v/>
      </c>
      <c r="L947" s="13" t="n">
        <v>720000</v>
      </c>
      <c r="M947" t="inlineStr">
        <is>
          <t>VA, GA, IN</t>
        </is>
      </c>
      <c r="N947" t="inlineStr">
        <is>
          <t>Yes</t>
        </is>
      </c>
      <c r="O947" t="inlineStr">
        <is>
          <t>Not stated</t>
        </is>
      </c>
      <c r="P947" s="9" t="inlineStr">
        <is>
          <t>https://njresources.com/COMMUNITY/NJNG-CHARITY/INDEX.ASPX</t>
        </is>
      </c>
      <c r="Q947" s="9" t="inlineStr">
        <is>
          <t>https://grantcue.com/foundations/new-jersey-natural-gas-company-charity-inc-223828939</t>
        </is>
      </c>
    </row>
    <row r="948">
      <c r="A948">
        <f>IF($E948=$E947,$A947+1,1)</f>
        <v/>
      </c>
      <c r="B948" t="inlineStr">
        <is>
          <t>Children's Foundation of the Oranges</t>
        </is>
      </c>
      <c r="C948" t="inlineStr">
        <is>
          <t>22-1711513</t>
        </is>
      </c>
      <c r="D948" t="inlineStr">
        <is>
          <t>New Jersey</t>
        </is>
      </c>
      <c r="E948" t="inlineStr">
        <is>
          <t>NJ</t>
        </is>
      </c>
      <c r="F948" t="n">
        <v>2025</v>
      </c>
      <c r="G948" t="n">
        <v>2</v>
      </c>
      <c r="H948" s="13" t="n">
        <v>1990660</v>
      </c>
      <c r="I948" s="12" t="n">
        <v>70</v>
      </c>
      <c r="J948" s="13" t="n">
        <v>20000</v>
      </c>
      <c r="K948" s="13">
        <f>IFERROR($H948/$I948,"")</f>
        <v/>
      </c>
      <c r="L948" s="13" t="n">
        <v>100000</v>
      </c>
      <c r="M948" t="inlineStr">
        <is>
          <t>NY</t>
        </is>
      </c>
      <c r="N948" t="inlineStr">
        <is>
          <t>No</t>
        </is>
      </c>
      <c r="O948" t="inlineStr">
        <is>
          <t>Not stated</t>
        </is>
      </c>
      <c r="Q948" s="9" t="inlineStr">
        <is>
          <t>https://grantcue.com/foundations/children-s-foundation-of-the-oranges-221711513</t>
        </is>
      </c>
    </row>
    <row r="949">
      <c r="A949">
        <f>IF($E949=$E948,$A948+1,1)</f>
        <v/>
      </c>
      <c r="B949" t="inlineStr">
        <is>
          <t>CSP FAMILY FOUNDATION XXXXX8002</t>
        </is>
      </c>
      <c r="C949" t="inlineStr">
        <is>
          <t>20-1379399</t>
        </is>
      </c>
      <c r="D949" t="inlineStr">
        <is>
          <t>New Jersey</t>
        </is>
      </c>
      <c r="E949" t="inlineStr">
        <is>
          <t>NJ</t>
        </is>
      </c>
      <c r="F949" t="n">
        <v>2025</v>
      </c>
      <c r="G949" t="n">
        <v>2</v>
      </c>
      <c r="H949" s="13" t="n">
        <v>1925250</v>
      </c>
      <c r="I949" s="12" t="n">
        <v>63</v>
      </c>
      <c r="J949" s="13" t="n">
        <v>10000</v>
      </c>
      <c r="K949" s="13">
        <f>IFERROR($H949/$I949,"")</f>
        <v/>
      </c>
      <c r="L949" s="13" t="n">
        <v>180000</v>
      </c>
      <c r="M949" t="inlineStr">
        <is>
          <t>DE, PA, MD</t>
        </is>
      </c>
      <c r="N949" t="inlineStr">
        <is>
          <t>No</t>
        </is>
      </c>
      <c r="O949" t="inlineStr">
        <is>
          <t>Not stated</t>
        </is>
      </c>
      <c r="Q949" s="9" t="inlineStr">
        <is>
          <t>https://grantcue.com/foundations/csp-family-foundation-xxxxx8002-c-o-jp-morgan-201379399</t>
        </is>
      </c>
    </row>
    <row r="950">
      <c r="A950">
        <f>IF($E950=$E949,$A949+1,1)</f>
        <v/>
      </c>
      <c r="B950" t="inlineStr">
        <is>
          <t>AISH TAMID FOUNDATION INC</t>
        </is>
      </c>
      <c r="C950" t="inlineStr">
        <is>
          <t>86-1267683</t>
        </is>
      </c>
      <c r="D950" t="inlineStr">
        <is>
          <t>New Jersey</t>
        </is>
      </c>
      <c r="E950" t="inlineStr">
        <is>
          <t>NJ</t>
        </is>
      </c>
      <c r="F950" t="n">
        <v>2025</v>
      </c>
      <c r="G950" t="n">
        <v>2</v>
      </c>
      <c r="H950" s="13" t="n">
        <v>1893250</v>
      </c>
      <c r="I950" s="12" t="n">
        <v>49</v>
      </c>
      <c r="J950" s="13" t="n">
        <v>20000</v>
      </c>
      <c r="K950" s="13">
        <f>IFERROR($H950/$I950,"")</f>
        <v/>
      </c>
      <c r="L950" s="13" t="n">
        <v>271700</v>
      </c>
      <c r="M950" t="inlineStr">
        <is>
          <t>NY, CA, FL</t>
        </is>
      </c>
      <c r="N950" t="inlineStr">
        <is>
          <t>No</t>
        </is>
      </c>
      <c r="O950" t="inlineStr">
        <is>
          <t>Not stated</t>
        </is>
      </c>
      <c r="Q950" s="9" t="inlineStr">
        <is>
          <t>https://grantcue.com/foundations/aish-tamid-foundation-inc-861267683</t>
        </is>
      </c>
    </row>
    <row r="951">
      <c r="A951">
        <f>IF($E951=$E950,$A950+1,1)</f>
        <v/>
      </c>
      <c r="B951" t="inlineStr">
        <is>
          <t>SIDNEY AND SANDY BROWN FOUNDATION INC</t>
        </is>
      </c>
      <c r="C951" t="inlineStr">
        <is>
          <t>22-3843782</t>
        </is>
      </c>
      <c r="D951" t="inlineStr">
        <is>
          <t>New Jersey</t>
        </is>
      </c>
      <c r="E951" t="inlineStr">
        <is>
          <t>NJ</t>
        </is>
      </c>
      <c r="F951" t="n">
        <v>2024</v>
      </c>
      <c r="G951" t="n">
        <v>1</v>
      </c>
      <c r="H951" s="13" t="n">
        <v>1872887</v>
      </c>
      <c r="I951" s="12" t="n">
        <v>12</v>
      </c>
      <c r="J951" s="13" t="n">
        <v>10000</v>
      </c>
      <c r="K951" s="13">
        <f>IFERROR($H951/$I951,"")</f>
        <v/>
      </c>
      <c r="L951" s="13" t="n">
        <v>1232537</v>
      </c>
      <c r="M951" t="inlineStr">
        <is>
          <t>CO, PA, TX</t>
        </is>
      </c>
      <c r="N951" t="inlineStr">
        <is>
          <t>No</t>
        </is>
      </c>
      <c r="O951" t="inlineStr">
        <is>
          <t>Not stated</t>
        </is>
      </c>
      <c r="Q951" s="9" t="inlineStr">
        <is>
          <t>https://grantcue.com/foundations/sidney-and-sandy-brown-foundation-inc-223843782</t>
        </is>
      </c>
    </row>
    <row r="952">
      <c r="A952">
        <f>IF($E952=$E951,$A951+1,1)</f>
        <v/>
      </c>
      <c r="B952" t="inlineStr">
        <is>
          <t>THE ALLEN FAMILY FOUNDATION INC</t>
        </is>
      </c>
      <c r="C952" t="inlineStr">
        <is>
          <t>13-6083684</t>
        </is>
      </c>
      <c r="D952" t="inlineStr">
        <is>
          <t>New Jersey</t>
        </is>
      </c>
      <c r="E952" t="inlineStr">
        <is>
          <t>NJ</t>
        </is>
      </c>
      <c r="F952" t="n">
        <v>2024</v>
      </c>
      <c r="G952" t="n">
        <v>2</v>
      </c>
      <c r="H952" s="13" t="n">
        <v>1869000</v>
      </c>
      <c r="I952" s="12" t="n">
        <v>77</v>
      </c>
      <c r="J952" s="13" t="n">
        <v>15000</v>
      </c>
      <c r="K952" s="13">
        <f>IFERROR($H952/$I952,"")</f>
        <v/>
      </c>
      <c r="L952" s="13" t="n">
        <v>130000</v>
      </c>
      <c r="M952" t="inlineStr">
        <is>
          <t>NY, WA, ME</t>
        </is>
      </c>
      <c r="N952" t="inlineStr">
        <is>
          <t>No</t>
        </is>
      </c>
      <c r="O952" t="inlineStr">
        <is>
          <t>Not stated</t>
        </is>
      </c>
      <c r="Q952" s="9" t="inlineStr">
        <is>
          <t>https://grantcue.com/foundations/the-allen-family-foundation-inc-136083684</t>
        </is>
      </c>
    </row>
    <row r="953">
      <c r="A953">
        <f>IF($E953=$E952,$A952+1,1)</f>
        <v/>
      </c>
      <c r="B953" t="inlineStr">
        <is>
          <t>DOMENICA FOUNDATION INC</t>
        </is>
      </c>
      <c r="C953" t="inlineStr">
        <is>
          <t>20-3904706</t>
        </is>
      </c>
      <c r="D953" t="inlineStr">
        <is>
          <t>New Jersey</t>
        </is>
      </c>
      <c r="E953" t="inlineStr">
        <is>
          <t>NJ</t>
        </is>
      </c>
      <c r="F953" t="n">
        <v>2024</v>
      </c>
      <c r="G953" t="n">
        <v>2</v>
      </c>
      <c r="H953" s="13" t="n">
        <v>1847073</v>
      </c>
      <c r="I953" s="12" t="n">
        <v>49</v>
      </c>
      <c r="J953" s="13" t="n">
        <v>21000</v>
      </c>
      <c r="K953" s="13">
        <f>IFERROR($H953/$I953,"")</f>
        <v/>
      </c>
      <c r="L953" s="13" t="n">
        <v>250000</v>
      </c>
      <c r="M953" t="inlineStr">
        <is>
          <t>PA</t>
        </is>
      </c>
      <c r="N953" t="inlineStr">
        <is>
          <t>No</t>
        </is>
      </c>
      <c r="O953" t="inlineStr">
        <is>
          <t>Not stated</t>
        </is>
      </c>
      <c r="Q953" s="9" t="inlineStr">
        <is>
          <t>https://grantcue.com/foundations/domenica-foundation-inc-203904706</t>
        </is>
      </c>
    </row>
    <row r="954">
      <c r="A954">
        <f>IF($E954=$E953,$A953+1,1)</f>
        <v/>
      </c>
      <c r="B954" t="inlineStr">
        <is>
          <t>THE MARION &amp; NORMAN TANZMAN CHARITABLE FOUNDATION</t>
        </is>
      </c>
      <c r="C954" t="inlineStr">
        <is>
          <t>22-3506061</t>
        </is>
      </c>
      <c r="D954" t="inlineStr">
        <is>
          <t>New Jersey</t>
        </is>
      </c>
      <c r="E954" t="inlineStr">
        <is>
          <t>NJ</t>
        </is>
      </c>
      <c r="F954" t="n">
        <v>2024</v>
      </c>
      <c r="G954" t="n">
        <v>1</v>
      </c>
      <c r="H954" s="13" t="n">
        <v>1842100</v>
      </c>
      <c r="I954" s="12" t="n">
        <v>46</v>
      </c>
      <c r="J954" s="13" t="n">
        <v>10000</v>
      </c>
      <c r="K954" s="13">
        <f>IFERROR($H954/$I954,"")</f>
        <v/>
      </c>
      <c r="L954" s="13" t="n">
        <v>300000</v>
      </c>
      <c r="M954" t="inlineStr">
        <is>
          <t>NY, FL, DC</t>
        </is>
      </c>
      <c r="N954" t="inlineStr">
        <is>
          <t>No</t>
        </is>
      </c>
      <c r="O954" t="inlineStr">
        <is>
          <t>Not stated</t>
        </is>
      </c>
      <c r="Q954" s="9" t="inlineStr">
        <is>
          <t>https://grantcue.com/foundations/the-marion-and-norman-tanzman-charitable-foundation-223506061</t>
        </is>
      </c>
    </row>
    <row r="955">
      <c r="A955">
        <f>IF($E955=$E954,$A954+1,1)</f>
        <v/>
      </c>
      <c r="B955" t="inlineStr">
        <is>
          <t>PARAGANO FAMILY FOUNDATION INC 5484-05-42</t>
        </is>
      </c>
      <c r="C955" t="inlineStr">
        <is>
          <t>22-2483286</t>
        </is>
      </c>
      <c r="D955" t="inlineStr">
        <is>
          <t>New Jersey</t>
        </is>
      </c>
      <c r="E955" t="inlineStr">
        <is>
          <t>NJ</t>
        </is>
      </c>
      <c r="F955" t="n">
        <v>2025</v>
      </c>
      <c r="G955" t="n">
        <v>2</v>
      </c>
      <c r="H955" s="13" t="n">
        <v>1835973</v>
      </c>
      <c r="I955" s="12" t="n">
        <v>90</v>
      </c>
      <c r="J955" s="13" t="n">
        <v>10000</v>
      </c>
      <c r="K955" s="13">
        <f>IFERROR($H955/$I955,"")</f>
        <v/>
      </c>
      <c r="L955" s="13" t="n">
        <v>200000</v>
      </c>
      <c r="M955" t="inlineStr">
        <is>
          <t>NY, CA, MN</t>
        </is>
      </c>
      <c r="N955" t="inlineStr">
        <is>
          <t>No</t>
        </is>
      </c>
      <c r="O955" t="inlineStr">
        <is>
          <t>Not stated</t>
        </is>
      </c>
      <c r="Q955" s="9" t="inlineStr">
        <is>
          <t>https://grantcue.com/foundations/paragano-family-foundation-inc-5484-05-42-222483286</t>
        </is>
      </c>
    </row>
    <row r="956">
      <c r="A956">
        <f>IF($E956=$E955,$A955+1,1)</f>
        <v/>
      </c>
      <c r="B956" t="inlineStr">
        <is>
          <t>THE VINCENT CESTONE FOUNDATION INC</t>
        </is>
      </c>
      <c r="C956" t="inlineStr">
        <is>
          <t>22-3624581</t>
        </is>
      </c>
      <c r="D956" t="inlineStr">
        <is>
          <t>New Jersey</t>
        </is>
      </c>
      <c r="E956" t="inlineStr">
        <is>
          <t>NJ</t>
        </is>
      </c>
      <c r="F956" t="n">
        <v>2025</v>
      </c>
      <c r="G956" t="n">
        <v>2</v>
      </c>
      <c r="H956" s="13" t="n">
        <v>1832694</v>
      </c>
      <c r="I956" s="12" t="n">
        <v>6</v>
      </c>
      <c r="J956" s="13" t="n">
        <v>276159.5</v>
      </c>
      <c r="K956" s="13">
        <f>IFERROR($H956/$I956,"")</f>
        <v/>
      </c>
      <c r="L956" s="13" t="n">
        <v>704722</v>
      </c>
      <c r="M956" t="inlineStr">
        <is>
          <t>FL</t>
        </is>
      </c>
      <c r="N956" t="inlineStr">
        <is>
          <t>Yes</t>
        </is>
      </c>
      <c r="O956" t="inlineStr">
        <is>
          <t>Not stated</t>
        </is>
      </c>
      <c r="Q956" s="9" t="inlineStr">
        <is>
          <t>https://grantcue.com/foundations/the-vincent-cestone-foundation-inc-223624581</t>
        </is>
      </c>
    </row>
    <row r="957">
      <c r="A957">
        <f>IF($E957=$E956,$A956+1,1)</f>
        <v/>
      </c>
      <c r="B957" t="inlineStr">
        <is>
          <t>The James P Pace Family Foundation</t>
        </is>
      </c>
      <c r="C957" t="inlineStr">
        <is>
          <t>20-2061425</t>
        </is>
      </c>
      <c r="D957" t="inlineStr">
        <is>
          <t>New Jersey</t>
        </is>
      </c>
      <c r="E957" t="inlineStr">
        <is>
          <t>NJ</t>
        </is>
      </c>
      <c r="F957" t="n">
        <v>2025</v>
      </c>
      <c r="G957" t="n">
        <v>2</v>
      </c>
      <c r="H957" s="13" t="n">
        <v>1811717</v>
      </c>
      <c r="I957" s="12" t="n">
        <v>11</v>
      </c>
      <c r="J957" s="13" t="n">
        <v>10000</v>
      </c>
      <c r="K957" s="13">
        <f>IFERROR($H957/$I957,"")</f>
        <v/>
      </c>
      <c r="L957" s="13" t="n">
        <v>1641717</v>
      </c>
      <c r="M957" t="inlineStr">
        <is>
          <t>MO, VA</t>
        </is>
      </c>
      <c r="N957" t="inlineStr">
        <is>
          <t>No</t>
        </is>
      </c>
      <c r="O957" t="inlineStr">
        <is>
          <t>Not stated</t>
        </is>
      </c>
      <c r="Q957" s="9" t="inlineStr">
        <is>
          <t>https://grantcue.com/foundations/the-james-p-pace-family-foundation-202061425</t>
        </is>
      </c>
    </row>
    <row r="958">
      <c r="A958">
        <f>IF($E958=$E957,$A957+1,1)</f>
        <v/>
      </c>
      <c r="B958" t="inlineStr">
        <is>
          <t>RAJAM FAMILY FOUNDATION</t>
        </is>
      </c>
      <c r="C958" t="inlineStr">
        <is>
          <t>86-2217899</t>
        </is>
      </c>
      <c r="D958" t="inlineStr">
        <is>
          <t>New Jersey</t>
        </is>
      </c>
      <c r="E958" t="inlineStr">
        <is>
          <t>NJ</t>
        </is>
      </c>
      <c r="F958" t="n">
        <v>2024</v>
      </c>
      <c r="G958" t="n">
        <v>1</v>
      </c>
      <c r="H958" s="13" t="n">
        <v>1785112</v>
      </c>
      <c r="I958" s="12" t="n">
        <v>11</v>
      </c>
      <c r="J958" s="13" t="n">
        <v>40218</v>
      </c>
      <c r="K958" s="13">
        <f>IFERROR($H958/$I958,"")</f>
        <v/>
      </c>
      <c r="L958" s="13" t="n">
        <v>1000000</v>
      </c>
      <c r="M958" t="inlineStr">
        <is>
          <t>CA, NY, MA</t>
        </is>
      </c>
      <c r="N958" t="inlineStr">
        <is>
          <t>Yes</t>
        </is>
      </c>
      <c r="O958" t="inlineStr">
        <is>
          <t>Yes</t>
        </is>
      </c>
      <c r="Q958" s="9" t="inlineStr">
        <is>
          <t>https://grantcue.com/foundations/rajam-family-foundation-862217899</t>
        </is>
      </c>
    </row>
    <row r="959">
      <c r="A959">
        <f>IF($E959=$E958,$A958+1,1)</f>
        <v/>
      </c>
      <c r="B959" t="inlineStr">
        <is>
          <t>The LoConte Family Charitable Foundation Inc</t>
        </is>
      </c>
      <c r="C959" t="inlineStr">
        <is>
          <t>46-3991482</t>
        </is>
      </c>
      <c r="D959" t="inlineStr">
        <is>
          <t>New Jersey</t>
        </is>
      </c>
      <c r="E959" t="inlineStr">
        <is>
          <t>NJ</t>
        </is>
      </c>
      <c r="F959" t="n">
        <v>2025</v>
      </c>
      <c r="G959" t="n">
        <v>2</v>
      </c>
      <c r="H959" s="13" t="n">
        <v>1732000</v>
      </c>
      <c r="I959" s="12" t="n">
        <v>10</v>
      </c>
      <c r="J959" s="13" t="n">
        <v>5000</v>
      </c>
      <c r="K959" s="13">
        <f>IFERROR($H959/$I959,"")</f>
        <v/>
      </c>
      <c r="L959" s="13" t="n">
        <v>700000</v>
      </c>
      <c r="M959" t="inlineStr">
        <is>
          <t>CA, NY, IA</t>
        </is>
      </c>
      <c r="N959" t="inlineStr">
        <is>
          <t>No</t>
        </is>
      </c>
      <c r="O959" t="inlineStr">
        <is>
          <t>Not stated</t>
        </is>
      </c>
      <c r="Q959" s="9" t="inlineStr">
        <is>
          <t>https://grantcue.com/foundations/the-loconte-family-charitable-foundation-inc-463991482</t>
        </is>
      </c>
    </row>
    <row r="960">
      <c r="A960">
        <f>IF($E960=$E959,$A959+1,1)</f>
        <v/>
      </c>
      <c r="B960" t="inlineStr">
        <is>
          <t>THE HEALTH CARE FOUNDATION OF THE ORANGES INC</t>
        </is>
      </c>
      <c r="C960" t="inlineStr">
        <is>
          <t>22-3099082</t>
        </is>
      </c>
      <c r="D960" t="inlineStr">
        <is>
          <t>New Jersey</t>
        </is>
      </c>
      <c r="E960" t="inlineStr">
        <is>
          <t>NJ</t>
        </is>
      </c>
      <c r="F960" t="n">
        <v>2024</v>
      </c>
      <c r="G960" t="n">
        <v>1</v>
      </c>
      <c r="H960" s="13" t="n">
        <v>1715645</v>
      </c>
      <c r="I960" s="12" t="n">
        <v>36</v>
      </c>
      <c r="J960" s="13" t="n">
        <v>50000</v>
      </c>
      <c r="K960" s="13">
        <f>IFERROR($H960/$I960,"")</f>
        <v/>
      </c>
      <c r="L960" s="13" t="n">
        <v>100000</v>
      </c>
      <c r="M960" t="inlineStr">
        <is>
          <t>DC</t>
        </is>
      </c>
      <c r="N960" t="inlineStr">
        <is>
          <t>No</t>
        </is>
      </c>
      <c r="O960" t="inlineStr">
        <is>
          <t>Not stated</t>
        </is>
      </c>
      <c r="Q960" s="9" t="inlineStr">
        <is>
          <t>https://grantcue.com/foundations/the-health-care-foundation-of-the-oranges-inc-223099082</t>
        </is>
      </c>
    </row>
    <row r="961">
      <c r="A961">
        <f>IF($E961=$E960,$A960+1,1)</f>
        <v/>
      </c>
      <c r="B961" t="inlineStr">
        <is>
          <t>KURT &amp; GINA CONTI FAMILY FOUNDATION</t>
        </is>
      </c>
      <c r="C961" t="inlineStr">
        <is>
          <t>83-6293063</t>
        </is>
      </c>
      <c r="D961" t="inlineStr">
        <is>
          <t>New Jersey</t>
        </is>
      </c>
      <c r="E961" t="inlineStr">
        <is>
          <t>NJ</t>
        </is>
      </c>
      <c r="F961" t="n">
        <v>2025</v>
      </c>
      <c r="G961" t="n">
        <v>2</v>
      </c>
      <c r="H961" s="13" t="n">
        <v>1698750</v>
      </c>
      <c r="I961" s="12" t="n">
        <v>54</v>
      </c>
      <c r="J961" s="13" t="n">
        <v>5000</v>
      </c>
      <c r="K961" s="13">
        <f>IFERROR($H961/$I961,"")</f>
        <v/>
      </c>
      <c r="L961" s="13" t="n">
        <v>250000</v>
      </c>
      <c r="M961" t="inlineStr">
        <is>
          <t>PA, NY, TX</t>
        </is>
      </c>
      <c r="N961" t="inlineStr">
        <is>
          <t>No</t>
        </is>
      </c>
      <c r="O961" t="inlineStr">
        <is>
          <t>Not stated</t>
        </is>
      </c>
      <c r="Q961" s="9" t="inlineStr">
        <is>
          <t>https://grantcue.com/foundations/kurt-and-gina-conti-family-foundation-836293063</t>
        </is>
      </c>
    </row>
    <row r="962">
      <c r="A962">
        <f>IF($E962=$E961,$A961+1,1)</f>
        <v/>
      </c>
      <c r="B962" t="inlineStr">
        <is>
          <t>GFF FOUNDATION</t>
        </is>
      </c>
      <c r="C962" t="inlineStr">
        <is>
          <t>27-0977514</t>
        </is>
      </c>
      <c r="D962" t="inlineStr">
        <is>
          <t>New Jersey</t>
        </is>
      </c>
      <c r="E962" t="inlineStr">
        <is>
          <t>NJ</t>
        </is>
      </c>
      <c r="F962" t="n">
        <v>2024</v>
      </c>
      <c r="G962" t="n">
        <v>1</v>
      </c>
      <c r="H962" s="13" t="n">
        <v>1688974</v>
      </c>
      <c r="I962" s="12" t="n">
        <v>17</v>
      </c>
      <c r="J962" s="13" t="n">
        <v>21250</v>
      </c>
      <c r="K962" s="13">
        <f>IFERROR($H962/$I962,"")</f>
        <v/>
      </c>
      <c r="L962" s="13" t="n">
        <v>704224</v>
      </c>
      <c r="M962" t="inlineStr">
        <is>
          <t>PA, NY, MI</t>
        </is>
      </c>
      <c r="N962" t="inlineStr">
        <is>
          <t>No</t>
        </is>
      </c>
      <c r="O962" t="inlineStr">
        <is>
          <t>Not stated</t>
        </is>
      </c>
      <c r="Q962" s="9" t="inlineStr">
        <is>
          <t>https://grantcue.com/foundations/gff-foundation-270977514</t>
        </is>
      </c>
    </row>
    <row r="963">
      <c r="A963">
        <f>IF($E963=$E962,$A962+1,1)</f>
        <v/>
      </c>
      <c r="B963" t="inlineStr">
        <is>
          <t>TT UA WH OLIVER ETNIER 026813-000</t>
        </is>
      </c>
      <c r="C963" t="inlineStr">
        <is>
          <t>51-6170516</t>
        </is>
      </c>
      <c r="D963" t="inlineStr">
        <is>
          <t>New Jersey</t>
        </is>
      </c>
      <c r="E963" t="inlineStr">
        <is>
          <t>NJ</t>
        </is>
      </c>
      <c r="F963" t="n">
        <v>2024</v>
      </c>
      <c r="G963" t="n">
        <v>2</v>
      </c>
      <c r="H963" s="13" t="n">
        <v>1683427</v>
      </c>
      <c r="I963" s="12" t="n">
        <v>13</v>
      </c>
      <c r="J963" s="13" t="n">
        <v>88012</v>
      </c>
      <c r="K963" s="13">
        <f>IFERROR($H963/$I963,"")</f>
        <v/>
      </c>
      <c r="L963" s="13" t="n">
        <v>585549</v>
      </c>
      <c r="M963" t="inlineStr">
        <is>
          <t>PA, NY</t>
        </is>
      </c>
      <c r="N963" t="inlineStr">
        <is>
          <t>Yes</t>
        </is>
      </c>
      <c r="O963" t="inlineStr">
        <is>
          <t>Yes</t>
        </is>
      </c>
      <c r="Q963" s="9" t="inlineStr">
        <is>
          <t>https://grantcue.com/foundations/tt-ua-wh-oliver-etnier-026813-000-516170516</t>
        </is>
      </c>
    </row>
    <row r="964">
      <c r="A964">
        <f>IF($E964=$E963,$A963+1,1)</f>
        <v/>
      </c>
      <c r="B964" t="inlineStr">
        <is>
          <t>PARTNERS FOR HEALTH INC</t>
        </is>
      </c>
      <c r="C964" t="inlineStr">
        <is>
          <t>22-3122804</t>
        </is>
      </c>
      <c r="D964" t="inlineStr">
        <is>
          <t>New Jersey</t>
        </is>
      </c>
      <c r="E964" t="inlineStr">
        <is>
          <t>NJ</t>
        </is>
      </c>
      <c r="F964" t="n">
        <v>2024</v>
      </c>
      <c r="G964" t="n">
        <v>1</v>
      </c>
      <c r="H964" s="13" t="n">
        <v>1660769</v>
      </c>
      <c r="I964" s="12" t="n">
        <v>64</v>
      </c>
      <c r="J964" s="13" t="n">
        <v>13300</v>
      </c>
      <c r="K964" s="13">
        <f>IFERROR($H964/$I964,"")</f>
        <v/>
      </c>
      <c r="L964" s="13" t="n">
        <v>126000</v>
      </c>
      <c r="M964" t="inlineStr">
        <is>
          <t>NY</t>
        </is>
      </c>
      <c r="N964" t="inlineStr">
        <is>
          <t>Yes</t>
        </is>
      </c>
      <c r="O964" t="inlineStr">
        <is>
          <t>Yes</t>
        </is>
      </c>
      <c r="P964" s="9" t="inlineStr">
        <is>
          <t>https://www.partnersfdn.org/</t>
        </is>
      </c>
      <c r="Q964" s="9" t="inlineStr">
        <is>
          <t>https://grantcue.com/foundations/partners-for-health-inc-223122804</t>
        </is>
      </c>
    </row>
    <row r="965">
      <c r="A965">
        <f>IF($E965=$E964,$A964+1,1)</f>
        <v/>
      </c>
      <c r="B965" t="inlineStr">
        <is>
          <t>BOLGER FOUNDATION</t>
        </is>
      </c>
      <c r="C965" t="inlineStr">
        <is>
          <t>23-7418090</t>
        </is>
      </c>
      <c r="D965" t="inlineStr">
        <is>
          <t>New Jersey</t>
        </is>
      </c>
      <c r="E965" t="inlineStr">
        <is>
          <t>NJ</t>
        </is>
      </c>
      <c r="F965" t="n">
        <v>2024</v>
      </c>
      <c r="G965" t="n">
        <v>1</v>
      </c>
      <c r="H965" s="13" t="n">
        <v>1642779</v>
      </c>
      <c r="I965" s="12" t="n">
        <v>34</v>
      </c>
      <c r="J965" s="13" t="n">
        <v>25250</v>
      </c>
      <c r="K965" s="13">
        <f>IFERROR($H965/$I965,"")</f>
        <v/>
      </c>
      <c r="L965" s="13" t="n">
        <v>255000</v>
      </c>
      <c r="M965" t="inlineStr">
        <is>
          <t>PA, MA, NY</t>
        </is>
      </c>
      <c r="N965" t="inlineStr">
        <is>
          <t>Yes</t>
        </is>
      </c>
      <c r="O965" t="inlineStr">
        <is>
          <t>Yes</t>
        </is>
      </c>
      <c r="P965" s="9" t="inlineStr">
        <is>
          <t>https://thebolgerfoundation.org/</t>
        </is>
      </c>
      <c r="Q965" s="9" t="inlineStr">
        <is>
          <t>https://grantcue.com/foundations/bolger-foundation-237418090</t>
        </is>
      </c>
    </row>
    <row r="966">
      <c r="A966">
        <f>IF($E966=$E965,$A965+1,1)</f>
        <v/>
      </c>
      <c r="B966" t="inlineStr">
        <is>
          <t>Y&amp;C FOUNDATION</t>
        </is>
      </c>
      <c r="C966" t="inlineStr">
        <is>
          <t>27-0852282</t>
        </is>
      </c>
      <c r="D966" t="inlineStr">
        <is>
          <t>New Jersey</t>
        </is>
      </c>
      <c r="E966" t="inlineStr">
        <is>
          <t>NJ</t>
        </is>
      </c>
      <c r="F966" t="n">
        <v>2025</v>
      </c>
      <c r="G966" t="n">
        <v>2</v>
      </c>
      <c r="H966" s="13" t="n">
        <v>1614700</v>
      </c>
      <c r="I966" s="12" t="n">
        <v>34</v>
      </c>
      <c r="J966" s="13" t="n">
        <v>18000</v>
      </c>
      <c r="K966" s="13">
        <f>IFERROR($H966/$I966,"")</f>
        <v/>
      </c>
      <c r="L966" s="13" t="n">
        <v>250000</v>
      </c>
      <c r="M966" t="inlineStr">
        <is>
          <t>NY, MD</t>
        </is>
      </c>
      <c r="N966" t="inlineStr">
        <is>
          <t>No</t>
        </is>
      </c>
      <c r="O966" t="inlineStr">
        <is>
          <t>Not stated</t>
        </is>
      </c>
      <c r="Q966" s="9" t="inlineStr">
        <is>
          <t>https://grantcue.com/foundations/y-and-c-foundation-270852282</t>
        </is>
      </c>
    </row>
    <row r="967">
      <c r="A967">
        <f>IF($E967=$E966,$A966+1,1)</f>
        <v/>
      </c>
      <c r="B967" t="inlineStr">
        <is>
          <t>N &amp; S Foundation Inc</t>
        </is>
      </c>
      <c r="C967" t="inlineStr">
        <is>
          <t>84-3637748</t>
        </is>
      </c>
      <c r="D967" t="inlineStr">
        <is>
          <t>New Jersey</t>
        </is>
      </c>
      <c r="E967" t="inlineStr">
        <is>
          <t>NJ</t>
        </is>
      </c>
      <c r="F967" t="n">
        <v>2024</v>
      </c>
      <c r="G967" t="n">
        <v>2</v>
      </c>
      <c r="H967" s="13" t="n">
        <v>1580999</v>
      </c>
      <c r="I967" s="12" t="n">
        <v>54</v>
      </c>
      <c r="J967" s="13" t="n">
        <v>14321</v>
      </c>
      <c r="K967" s="13">
        <f>IFERROR($H967/$I967,"")</f>
        <v/>
      </c>
      <c r="L967" s="13" t="n">
        <v>260407</v>
      </c>
      <c r="M967" t="inlineStr">
        <is>
          <t>NY, OH, IL</t>
        </is>
      </c>
      <c r="N967" t="inlineStr">
        <is>
          <t>No</t>
        </is>
      </c>
      <c r="O967" t="inlineStr">
        <is>
          <t>Not stated</t>
        </is>
      </c>
      <c r="Q967" s="9" t="inlineStr">
        <is>
          <t>https://grantcue.com/foundations/n-and-s-foundation-inc-843637748</t>
        </is>
      </c>
    </row>
    <row r="968">
      <c r="A968">
        <f>IF($E968=$E967,$A967+1,1)</f>
        <v/>
      </c>
      <c r="B968" t="inlineStr">
        <is>
          <t>THE PECHTER FOUNDATION</t>
        </is>
      </c>
      <c r="C968" t="inlineStr">
        <is>
          <t>13-3711334</t>
        </is>
      </c>
      <c r="D968" t="inlineStr">
        <is>
          <t>New Jersey</t>
        </is>
      </c>
      <c r="E968" t="inlineStr">
        <is>
          <t>NJ</t>
        </is>
      </c>
      <c r="F968" t="n">
        <v>2025</v>
      </c>
      <c r="G968" t="n">
        <v>2</v>
      </c>
      <c r="H968" s="13" t="n">
        <v>1579841</v>
      </c>
      <c r="I968" s="12" t="n">
        <v>110</v>
      </c>
      <c r="J968" s="13" t="n">
        <v>5000</v>
      </c>
      <c r="K968" s="13">
        <f>IFERROR($H968/$I968,"")</f>
        <v/>
      </c>
      <c r="L968" s="13" t="n">
        <v>125000</v>
      </c>
      <c r="M968" t="inlineStr">
        <is>
          <t>NY, CT, PA</t>
        </is>
      </c>
      <c r="N968" t="inlineStr">
        <is>
          <t>No</t>
        </is>
      </c>
      <c r="O968" t="inlineStr">
        <is>
          <t>Not stated</t>
        </is>
      </c>
      <c r="Q968" s="9" t="inlineStr">
        <is>
          <t>https://grantcue.com/foundations/the-pechter-foundation-133711334</t>
        </is>
      </c>
    </row>
    <row r="969">
      <c r="A969">
        <f>IF($E969=$E968,$A968+1,1)</f>
        <v/>
      </c>
      <c r="B969" t="inlineStr">
        <is>
          <t>WAYNE AND JILL CANASTRA FAMILY FOUNDATION INC</t>
        </is>
      </c>
      <c r="C969" t="inlineStr">
        <is>
          <t>47-4591538</t>
        </is>
      </c>
      <c r="D969" t="inlineStr">
        <is>
          <t>New Jersey</t>
        </is>
      </c>
      <c r="E969" t="inlineStr">
        <is>
          <t>NJ</t>
        </is>
      </c>
      <c r="F969" t="n">
        <v>2025</v>
      </c>
      <c r="G969" t="n">
        <v>2</v>
      </c>
      <c r="H969" s="13" t="n">
        <v>1571021</v>
      </c>
      <c r="I969" s="12" t="n">
        <v>24</v>
      </c>
      <c r="J969" s="13" t="n">
        <v>25000</v>
      </c>
      <c r="K969" s="13">
        <f>IFERROR($H969/$I969,"")</f>
        <v/>
      </c>
      <c r="L969" s="13" t="n">
        <v>400000</v>
      </c>
      <c r="M969" t="inlineStr">
        <is>
          <t>NY, TN, LA</t>
        </is>
      </c>
      <c r="N969" t="inlineStr">
        <is>
          <t>No</t>
        </is>
      </c>
      <c r="O969" t="inlineStr">
        <is>
          <t>Not stated</t>
        </is>
      </c>
      <c r="Q969" s="9" t="inlineStr">
        <is>
          <t>https://grantcue.com/foundations/wayne-and-jill-canastra-family-foundation-inc-474591538</t>
        </is>
      </c>
    </row>
    <row r="970">
      <c r="A970">
        <f>IF($E970=$E969,$A969+1,1)</f>
        <v/>
      </c>
      <c r="B970" t="inlineStr">
        <is>
          <t>ROBERT &amp; JOAN DIRCKS FOUNDATION INC</t>
        </is>
      </c>
      <c r="C970" t="inlineStr">
        <is>
          <t>22-3135737</t>
        </is>
      </c>
      <c r="D970" t="inlineStr">
        <is>
          <t>New Jersey</t>
        </is>
      </c>
      <c r="E970" t="inlineStr">
        <is>
          <t>NJ</t>
        </is>
      </c>
      <c r="F970" t="n">
        <v>2025</v>
      </c>
      <c r="G970" t="n">
        <v>2</v>
      </c>
      <c r="H970" s="13" t="n">
        <v>1566000</v>
      </c>
      <c r="I970" s="12" t="n">
        <v>193</v>
      </c>
      <c r="J970" s="13" t="n">
        <v>6000</v>
      </c>
      <c r="K970" s="13">
        <f>IFERROR($H970/$I970,"")</f>
        <v/>
      </c>
      <c r="L970" s="13" t="n">
        <v>25000</v>
      </c>
      <c r="M970" t="inlineStr">
        <is>
          <t>MA, PA, NY</t>
        </is>
      </c>
      <c r="N970" t="inlineStr">
        <is>
          <t>Yes</t>
        </is>
      </c>
      <c r="O970" t="inlineStr">
        <is>
          <t>Not stated</t>
        </is>
      </c>
      <c r="P970" s="9" t="inlineStr">
        <is>
          <t>https://www.dircksfoundation.org/</t>
        </is>
      </c>
      <c r="Q970" s="9" t="inlineStr">
        <is>
          <t>https://grantcue.com/foundations/robert-and-joan-dircks-foundation-inc-223135737</t>
        </is>
      </c>
    </row>
    <row r="971">
      <c r="A971">
        <f>IF($E971=$E970,$A970+1,1)</f>
        <v/>
      </c>
      <c r="B971" t="inlineStr">
        <is>
          <t>JOSEPH J JAROSCHAK FOUNDATION INC</t>
        </is>
      </c>
      <c r="C971" t="inlineStr">
        <is>
          <t>22-2693991</t>
        </is>
      </c>
      <c r="D971" t="inlineStr">
        <is>
          <t>New Jersey</t>
        </is>
      </c>
      <c r="E971" t="inlineStr">
        <is>
          <t>NJ</t>
        </is>
      </c>
      <c r="F971" t="n">
        <v>2025</v>
      </c>
      <c r="G971" t="n">
        <v>2</v>
      </c>
      <c r="H971" s="13" t="n">
        <v>1546777</v>
      </c>
      <c r="I971" s="12" t="n">
        <v>74</v>
      </c>
      <c r="J971" s="13" t="n">
        <v>10000</v>
      </c>
      <c r="K971" s="13">
        <f>IFERROR($H971/$I971,"")</f>
        <v/>
      </c>
      <c r="L971" s="13" t="n">
        <v>200000</v>
      </c>
      <c r="M971" t="inlineStr">
        <is>
          <t>MA, FL, PA</t>
        </is>
      </c>
      <c r="N971" t="inlineStr">
        <is>
          <t>No</t>
        </is>
      </c>
      <c r="O971" t="inlineStr">
        <is>
          <t>Not stated</t>
        </is>
      </c>
      <c r="Q971" s="9" t="inlineStr">
        <is>
          <t>https://grantcue.com/foundations/joseph-j-jaroschak-foundation-inc-222693991</t>
        </is>
      </c>
    </row>
    <row r="972">
      <c r="A972">
        <f>IF($E972=$E971,$A971+1,1)</f>
        <v/>
      </c>
      <c r="B972" t="inlineStr">
        <is>
          <t>D'ALOIA FAMILY FOUNDATION</t>
        </is>
      </c>
      <c r="C972" t="inlineStr">
        <is>
          <t>26-2453178</t>
        </is>
      </c>
      <c r="D972" t="inlineStr">
        <is>
          <t>New Jersey</t>
        </is>
      </c>
      <c r="E972" t="inlineStr">
        <is>
          <t>NJ</t>
        </is>
      </c>
      <c r="F972" t="n">
        <v>2025</v>
      </c>
      <c r="G972" t="n">
        <v>2</v>
      </c>
      <c r="H972" s="13" t="n">
        <v>1541100</v>
      </c>
      <c r="I972" s="12" t="n">
        <v>20</v>
      </c>
      <c r="J972" s="13" t="n">
        <v>75000</v>
      </c>
      <c r="K972" s="13">
        <f>IFERROR($H972/$I972,"")</f>
        <v/>
      </c>
      <c r="L972" s="13" t="n">
        <v>163600</v>
      </c>
      <c r="M972" t="inlineStr">
        <is>
          <t>NY, FL, NC</t>
        </is>
      </c>
      <c r="N972" t="inlineStr">
        <is>
          <t>No</t>
        </is>
      </c>
      <c r="O972" t="inlineStr">
        <is>
          <t>Not stated</t>
        </is>
      </c>
      <c r="Q972" s="9" t="inlineStr">
        <is>
          <t>https://grantcue.com/foundations/d-aloia-family-foundation-262453178</t>
        </is>
      </c>
    </row>
    <row r="973">
      <c r="A973">
        <f>IF($E973=$E972,$A972+1,1)</f>
        <v/>
      </c>
      <c r="B973" t="inlineStr">
        <is>
          <t>DAUGHTERS OF MIRIAM FOUNDATION INC</t>
        </is>
      </c>
      <c r="C973" t="inlineStr">
        <is>
          <t>22-2563733</t>
        </is>
      </c>
      <c r="D973" t="inlineStr">
        <is>
          <t>New Jersey</t>
        </is>
      </c>
      <c r="E973" t="inlineStr">
        <is>
          <t>NJ</t>
        </is>
      </c>
      <c r="F973" t="n">
        <v>2024</v>
      </c>
      <c r="G973" t="n">
        <v>1</v>
      </c>
      <c r="H973" s="13" t="n">
        <v>1538790</v>
      </c>
      <c r="I973" s="12" t="n">
        <v>8</v>
      </c>
      <c r="J973" s="13" t="n">
        <v>62500</v>
      </c>
      <c r="K973" s="13">
        <f>IFERROR($H973/$I973,"")</f>
        <v/>
      </c>
      <c r="L973" s="13" t="n">
        <v>639674</v>
      </c>
      <c r="M973" t="inlineStr">
        <is>
          <t>NY</t>
        </is>
      </c>
      <c r="N973" t="inlineStr">
        <is>
          <t>No</t>
        </is>
      </c>
      <c r="O973" t="inlineStr">
        <is>
          <t>Not stated</t>
        </is>
      </c>
      <c r="Q973" s="9" t="inlineStr">
        <is>
          <t>https://grantcue.com/foundations/daughters-of-miriam-foundation-inc-222563733</t>
        </is>
      </c>
    </row>
    <row r="974">
      <c r="A974">
        <f>IF($E974=$E973,$A973+1,1)</f>
        <v/>
      </c>
      <c r="B974" t="inlineStr">
        <is>
          <t>FUND FOR LIFE FOUNDATION INC</t>
        </is>
      </c>
      <c r="C974" t="inlineStr">
        <is>
          <t>11-3239215</t>
        </is>
      </c>
      <c r="D974" t="inlineStr">
        <is>
          <t>New Jersey</t>
        </is>
      </c>
      <c r="E974" t="inlineStr">
        <is>
          <t>NJ</t>
        </is>
      </c>
      <c r="F974" t="n">
        <v>2024</v>
      </c>
      <c r="G974" t="n">
        <v>1</v>
      </c>
      <c r="H974" s="13" t="n">
        <v>1537760</v>
      </c>
      <c r="I974" s="12" t="n">
        <v>34</v>
      </c>
      <c r="J974" s="13" t="n">
        <v>1125</v>
      </c>
      <c r="K974" s="13">
        <f>IFERROR($H974/$I974,"")</f>
        <v/>
      </c>
      <c r="L974" s="13" t="n">
        <v>1125000</v>
      </c>
      <c r="M974" t="inlineStr">
        <is>
          <t>NY</t>
        </is>
      </c>
      <c r="N974" t="inlineStr">
        <is>
          <t>No</t>
        </is>
      </c>
      <c r="O974" t="inlineStr">
        <is>
          <t>Not stated</t>
        </is>
      </c>
      <c r="Q974" s="9" t="inlineStr">
        <is>
          <t>https://grantcue.com/foundations/fund-for-life-foundation-inc-c-o-roth-and-company-llp-113239215</t>
        </is>
      </c>
    </row>
    <row r="975">
      <c r="A975">
        <f>IF($E975=$E974,$A974+1,1)</f>
        <v/>
      </c>
      <c r="B975" t="inlineStr">
        <is>
          <t>MCMULLEN FAMILY FOUNDATION</t>
        </is>
      </c>
      <c r="C975" t="inlineStr">
        <is>
          <t>13-3721747</t>
        </is>
      </c>
      <c r="D975" t="inlineStr">
        <is>
          <t>New Jersey</t>
        </is>
      </c>
      <c r="E975" t="inlineStr">
        <is>
          <t>NJ</t>
        </is>
      </c>
      <c r="F975" t="n">
        <v>2024</v>
      </c>
      <c r="G975" t="n">
        <v>1</v>
      </c>
      <c r="H975" s="13" t="n">
        <v>1524833</v>
      </c>
      <c r="I975" s="12" t="n">
        <v>36</v>
      </c>
      <c r="J975" s="13" t="n">
        <v>10000</v>
      </c>
      <c r="K975" s="13">
        <f>IFERROR($H975/$I975,"")</f>
        <v/>
      </c>
      <c r="L975" s="13" t="n">
        <v>225000</v>
      </c>
      <c r="M975" t="inlineStr">
        <is>
          <t>NY, MD, IL</t>
        </is>
      </c>
      <c r="N975" t="inlineStr">
        <is>
          <t>No</t>
        </is>
      </c>
      <c r="O975" t="inlineStr">
        <is>
          <t>Not stated</t>
        </is>
      </c>
      <c r="Q975" s="9" t="inlineStr">
        <is>
          <t>https://grantcue.com/foundations/mcmullen-family-foundation-133721747</t>
        </is>
      </c>
    </row>
    <row r="976">
      <c r="A976">
        <f>IF($E976=$E975,$A975+1,1)</f>
        <v/>
      </c>
      <c r="B976" t="inlineStr">
        <is>
          <t>THE GRUBMAN COMPTON FOUNDATION</t>
        </is>
      </c>
      <c r="C976" t="inlineStr">
        <is>
          <t>13-3936474</t>
        </is>
      </c>
      <c r="D976" t="inlineStr">
        <is>
          <t>New Jersey</t>
        </is>
      </c>
      <c r="E976" t="inlineStr">
        <is>
          <t>NJ</t>
        </is>
      </c>
      <c r="F976" t="n">
        <v>2024</v>
      </c>
      <c r="G976" t="n">
        <v>2</v>
      </c>
      <c r="H976" s="13" t="n">
        <v>1512099</v>
      </c>
      <c r="I976" s="12" t="n">
        <v>14</v>
      </c>
      <c r="J976" s="13" t="n">
        <v>47500</v>
      </c>
      <c r="K976" s="13">
        <f>IFERROR($H976/$I976,"")</f>
        <v/>
      </c>
      <c r="L976" s="13" t="n">
        <v>391667</v>
      </c>
      <c r="M976" t="inlineStr">
        <is>
          <t>MD, MA, CO</t>
        </is>
      </c>
      <c r="N976" t="inlineStr">
        <is>
          <t>Yes</t>
        </is>
      </c>
      <c r="O976" t="inlineStr">
        <is>
          <t>Not stated</t>
        </is>
      </c>
      <c r="Q976" s="9" t="inlineStr">
        <is>
          <t>https://grantcue.com/foundations/the-grubman-compton-foundation-c-o-wilkin-and-guttenplan-133936474</t>
        </is>
      </c>
    </row>
    <row r="977">
      <c r="A977">
        <f>IF($E977=$E976,$A976+1,1)</f>
        <v/>
      </c>
      <c r="B977" t="inlineStr">
        <is>
          <t>EDUCATIONAL VENTURES INC</t>
        </is>
      </c>
      <c r="C977" t="inlineStr">
        <is>
          <t>22-3133067</t>
        </is>
      </c>
      <c r="D977" t="inlineStr">
        <is>
          <t>New Jersey</t>
        </is>
      </c>
      <c r="E977" t="inlineStr">
        <is>
          <t>NJ</t>
        </is>
      </c>
      <c r="F977" t="n">
        <v>2024</v>
      </c>
      <c r="G977" t="n">
        <v>2</v>
      </c>
      <c r="H977" s="13" t="n">
        <v>1507280</v>
      </c>
      <c r="I977" s="12" t="n">
        <v>81</v>
      </c>
      <c r="J977" s="13" t="n">
        <v>2000</v>
      </c>
      <c r="K977" s="13">
        <f>IFERROR($H977/$I977,"")</f>
        <v/>
      </c>
      <c r="L977" s="13" t="n">
        <v>150000</v>
      </c>
      <c r="M977" t="inlineStr">
        <is>
          <t>MA, NY, DC</t>
        </is>
      </c>
      <c r="N977" t="inlineStr">
        <is>
          <t>No</t>
        </is>
      </c>
      <c r="O977" t="inlineStr">
        <is>
          <t>Not stated</t>
        </is>
      </c>
      <c r="Q977" s="9" t="inlineStr">
        <is>
          <t>https://grantcue.com/foundations/educational-ventures-inc-223133067</t>
        </is>
      </c>
    </row>
    <row r="978">
      <c r="A978">
        <f>IF($E978=$E977,$A977+1,1)</f>
        <v/>
      </c>
      <c r="B978" t="inlineStr">
        <is>
          <t>LARGE FOUNDATION</t>
        </is>
      </c>
      <c r="C978" t="inlineStr">
        <is>
          <t>22-6049246</t>
        </is>
      </c>
      <c r="D978" t="inlineStr">
        <is>
          <t>New Jersey</t>
        </is>
      </c>
      <c r="E978" t="inlineStr">
        <is>
          <t>NJ</t>
        </is>
      </c>
      <c r="F978" t="n">
        <v>2025</v>
      </c>
      <c r="G978" t="n">
        <v>2</v>
      </c>
      <c r="H978" s="13" t="n">
        <v>1506716</v>
      </c>
      <c r="I978" s="12" t="n">
        <v>128</v>
      </c>
      <c r="J978" s="13" t="n">
        <v>5000</v>
      </c>
      <c r="K978" s="13">
        <f>IFERROR($H978/$I978,"")</f>
        <v/>
      </c>
      <c r="L978" s="13" t="n">
        <v>190000</v>
      </c>
      <c r="M978" t="inlineStr">
        <is>
          <t>PA</t>
        </is>
      </c>
      <c r="N978" t="inlineStr">
        <is>
          <t>No</t>
        </is>
      </c>
      <c r="O978" t="inlineStr">
        <is>
          <t>Not stated</t>
        </is>
      </c>
      <c r="Q978" s="9" t="inlineStr">
        <is>
          <t>https://grantcue.com/foundations/large-foundation-226049246</t>
        </is>
      </c>
    </row>
    <row r="979">
      <c r="A979">
        <f>IF($E979=$E978,$A978+1,1)</f>
        <v/>
      </c>
      <c r="B979" t="inlineStr">
        <is>
          <t>THE PROVIDENT BANK FOUNDATION</t>
        </is>
      </c>
      <c r="C979" t="inlineStr">
        <is>
          <t>04-3739441</t>
        </is>
      </c>
      <c r="D979" t="inlineStr">
        <is>
          <t>New Jersey</t>
        </is>
      </c>
      <c r="E979" t="inlineStr">
        <is>
          <t>NJ</t>
        </is>
      </c>
      <c r="F979" t="n">
        <v>2025</v>
      </c>
      <c r="G979" t="n">
        <v>2</v>
      </c>
      <c r="H979" s="13" t="n">
        <v>1500945</v>
      </c>
      <c r="I979" s="12" t="n">
        <v>148</v>
      </c>
      <c r="J979" s="13" t="n">
        <v>10000</v>
      </c>
      <c r="K979" s="13">
        <f>IFERROR($H979/$I979,"")</f>
        <v/>
      </c>
      <c r="L979" s="13" t="n">
        <v>33333</v>
      </c>
      <c r="M979" t="inlineStr">
        <is>
          <t>PA, NY, MA</t>
        </is>
      </c>
      <c r="N979" t="inlineStr">
        <is>
          <t>Yes</t>
        </is>
      </c>
      <c r="O979" t="inlineStr">
        <is>
          <t>Yes</t>
        </is>
      </c>
      <c r="P979" s="9" t="inlineStr">
        <is>
          <t>https://www.theprovidentbankfoundation.org/</t>
        </is>
      </c>
      <c r="Q979" s="9" t="inlineStr">
        <is>
          <t>https://grantcue.com/foundations/the-provident-bank-foundation-043739441</t>
        </is>
      </c>
    </row>
    <row r="980">
      <c r="A980">
        <f>IF($E980=$E979,$A979+1,1)</f>
        <v/>
      </c>
      <c r="B980" t="inlineStr">
        <is>
          <t>THE GEORGE W BAUER FAMILY FOUNDATION</t>
        </is>
      </c>
      <c r="C980" t="inlineStr">
        <is>
          <t>22-6069622</t>
        </is>
      </c>
      <c r="D980" t="inlineStr">
        <is>
          <t>New Jersey</t>
        </is>
      </c>
      <c r="E980" t="inlineStr">
        <is>
          <t>NJ</t>
        </is>
      </c>
      <c r="F980" t="n">
        <v>2024</v>
      </c>
      <c r="G980" t="n">
        <v>1</v>
      </c>
      <c r="H980" s="13" t="n">
        <v>1450000</v>
      </c>
      <c r="I980" s="12" t="n">
        <v>77</v>
      </c>
      <c r="J980" s="13" t="n">
        <v>15000</v>
      </c>
      <c r="K980" s="13">
        <f>IFERROR($H980/$I980,"")</f>
        <v/>
      </c>
      <c r="L980" s="13" t="n">
        <v>60000</v>
      </c>
      <c r="M980" t="inlineStr">
        <is>
          <t>CA, NY, MA</t>
        </is>
      </c>
      <c r="N980" t="inlineStr">
        <is>
          <t>Yes</t>
        </is>
      </c>
      <c r="O980" t="inlineStr">
        <is>
          <t>Yes</t>
        </is>
      </c>
      <c r="Q980" s="9" t="inlineStr">
        <is>
          <t>https://grantcue.com/foundations/the-george-w-bauer-family-foundation-226069622</t>
        </is>
      </c>
    </row>
    <row r="981">
      <c r="A981">
        <f>IF($E981=$E980,$A980+1,1)</f>
        <v/>
      </c>
      <c r="B981" t="inlineStr">
        <is>
          <t>PETRUCCI FAMILY FOUNDATION INC</t>
        </is>
      </c>
      <c r="C981" t="inlineStr">
        <is>
          <t>20-1601999</t>
        </is>
      </c>
      <c r="D981" t="inlineStr">
        <is>
          <t>New Jersey</t>
        </is>
      </c>
      <c r="E981" t="inlineStr">
        <is>
          <t>NJ</t>
        </is>
      </c>
      <c r="F981" t="n">
        <v>2024</v>
      </c>
      <c r="G981" t="n">
        <v>2</v>
      </c>
      <c r="H981" s="13" t="n">
        <v>1445472</v>
      </c>
      <c r="I981" s="12" t="n">
        <v>91</v>
      </c>
      <c r="J981" s="13" t="n">
        <v>5000</v>
      </c>
      <c r="K981" s="13">
        <f>IFERROR($H981/$I981,"")</f>
        <v/>
      </c>
      <c r="L981" s="13" t="n">
        <v>311945</v>
      </c>
      <c r="M981" t="inlineStr">
        <is>
          <t>IL, PA, FL</t>
        </is>
      </c>
      <c r="N981" t="inlineStr">
        <is>
          <t>No</t>
        </is>
      </c>
      <c r="O981" t="inlineStr">
        <is>
          <t>Not stated</t>
        </is>
      </c>
      <c r="Q981" s="9" t="inlineStr">
        <is>
          <t>https://grantcue.com/foundations/petrucci-family-foundation-inc-201601999</t>
        </is>
      </c>
    </row>
    <row r="982">
      <c r="A982">
        <f>IF($E982=$E981,$A981+1,1)</f>
        <v/>
      </c>
      <c r="B982" t="inlineStr">
        <is>
          <t>ELIZABETHTOWN HEALTHCARE FOUNDATION</t>
        </is>
      </c>
      <c r="C982" t="inlineStr">
        <is>
          <t>22-2473474</t>
        </is>
      </c>
      <c r="D982" t="inlineStr">
        <is>
          <t>New Jersey</t>
        </is>
      </c>
      <c r="E982" t="inlineStr">
        <is>
          <t>NJ</t>
        </is>
      </c>
      <c r="F982" t="n">
        <v>2025</v>
      </c>
      <c r="G982" t="n">
        <v>2</v>
      </c>
      <c r="H982" s="13" t="n">
        <v>1442925</v>
      </c>
      <c r="I982" s="12" t="n">
        <v>35</v>
      </c>
      <c r="J982" s="13" t="n">
        <v>25000</v>
      </c>
      <c r="K982" s="13">
        <f>IFERROR($H982/$I982,"")</f>
        <v/>
      </c>
      <c r="L982" s="13" t="n">
        <v>205000</v>
      </c>
      <c r="N982" t="inlineStr">
        <is>
          <t>No</t>
        </is>
      </c>
      <c r="O982" t="inlineStr">
        <is>
          <t>Not stated</t>
        </is>
      </c>
      <c r="Q982" s="9" t="inlineStr">
        <is>
          <t>https://grantcue.com/foundations/elizabethtown-healthcare-foundation-222473474</t>
        </is>
      </c>
    </row>
    <row r="983">
      <c r="A983">
        <f>IF($E983=$E982,$A982+1,1)</f>
        <v/>
      </c>
      <c r="B983" t="inlineStr">
        <is>
          <t>WALTER HENRY FREYGANG FOUNDATION</t>
        </is>
      </c>
      <c r="C983" t="inlineStr">
        <is>
          <t>22-6027952</t>
        </is>
      </c>
      <c r="D983" t="inlineStr">
        <is>
          <t>New Jersey</t>
        </is>
      </c>
      <c r="E983" t="inlineStr">
        <is>
          <t>NJ</t>
        </is>
      </c>
      <c r="F983" t="n">
        <v>2024</v>
      </c>
      <c r="G983" t="n">
        <v>2</v>
      </c>
      <c r="H983" s="13" t="n">
        <v>1435000</v>
      </c>
      <c r="I983" s="12" t="n">
        <v>169</v>
      </c>
      <c r="J983" s="13" t="n">
        <v>7620</v>
      </c>
      <c r="K983" s="13">
        <f>IFERROR($H983/$I983,"")</f>
        <v/>
      </c>
      <c r="L983" s="13" t="n">
        <v>50680</v>
      </c>
      <c r="M983" t="inlineStr">
        <is>
          <t>OH, NY, MA</t>
        </is>
      </c>
      <c r="N983" t="inlineStr">
        <is>
          <t>No</t>
        </is>
      </c>
      <c r="O983" t="inlineStr">
        <is>
          <t>Not stated</t>
        </is>
      </c>
      <c r="Q983" s="9" t="inlineStr">
        <is>
          <t>https://grantcue.com/foundations/walter-henry-freygang-foundation-226027952</t>
        </is>
      </c>
    </row>
    <row r="984">
      <c r="A984">
        <f>IF($E984=$E983,$A983+1,1)</f>
        <v/>
      </c>
      <c r="B984" t="inlineStr">
        <is>
          <t>SCHUMANN FUND FOR NEW JERSEY INC</t>
        </is>
      </c>
      <c r="C984" t="inlineStr">
        <is>
          <t>52-1556076</t>
        </is>
      </c>
      <c r="D984" t="inlineStr">
        <is>
          <t>New Jersey</t>
        </is>
      </c>
      <c r="E984" t="inlineStr">
        <is>
          <t>NJ</t>
        </is>
      </c>
      <c r="F984" t="n">
        <v>2024</v>
      </c>
      <c r="G984" t="n">
        <v>1</v>
      </c>
      <c r="H984" s="13" t="n">
        <v>1417500</v>
      </c>
      <c r="I984" s="12" t="n">
        <v>58</v>
      </c>
      <c r="J984" s="13" t="n">
        <v>25000</v>
      </c>
      <c r="K984" s="13">
        <f>IFERROR($H984/$I984,"")</f>
        <v/>
      </c>
      <c r="L984" s="13" t="n">
        <v>75000</v>
      </c>
      <c r="M984" t="inlineStr">
        <is>
          <t>NY</t>
        </is>
      </c>
      <c r="N984" t="inlineStr">
        <is>
          <t>Yes</t>
        </is>
      </c>
      <c r="O984" t="inlineStr">
        <is>
          <t>Yes</t>
        </is>
      </c>
      <c r="P984" s="9" t="inlineStr">
        <is>
          <t>http://schumannfund.org/</t>
        </is>
      </c>
      <c r="Q984" s="9" t="inlineStr">
        <is>
          <t>https://grantcue.com/foundations/schumann-fund-for-new-jersey-inc-521556076</t>
        </is>
      </c>
    </row>
    <row r="985">
      <c r="A985">
        <f>IF($E985=$E984,$A984+1,1)</f>
        <v/>
      </c>
      <c r="B985" t="inlineStr">
        <is>
          <t>The Stuart S Flamberg Foundation</t>
        </is>
      </c>
      <c r="C985" t="inlineStr">
        <is>
          <t>22-3755887</t>
        </is>
      </c>
      <c r="D985" t="inlineStr">
        <is>
          <t>New Jersey</t>
        </is>
      </c>
      <c r="E985" t="inlineStr">
        <is>
          <t>NJ</t>
        </is>
      </c>
      <c r="F985" t="n">
        <v>2025</v>
      </c>
      <c r="G985" t="n">
        <v>2</v>
      </c>
      <c r="H985" s="13" t="n">
        <v>1399340</v>
      </c>
      <c r="I985" s="12" t="n">
        <v>87</v>
      </c>
      <c r="J985" s="13" t="n">
        <v>2000</v>
      </c>
      <c r="K985" s="13">
        <f>IFERROR($H985/$I985,"")</f>
        <v/>
      </c>
      <c r="L985" s="13" t="n">
        <v>390000</v>
      </c>
      <c r="M985" t="inlineStr">
        <is>
          <t>NY, PA, DC</t>
        </is>
      </c>
      <c r="N985" t="inlineStr">
        <is>
          <t>No</t>
        </is>
      </c>
      <c r="O985" t="inlineStr">
        <is>
          <t>Not stated</t>
        </is>
      </c>
      <c r="Q985" s="9" t="inlineStr">
        <is>
          <t>https://grantcue.com/foundations/the-stuart-s-flamberg-foundation-223755887</t>
        </is>
      </c>
    </row>
    <row r="986">
      <c r="A986">
        <f>IF($E986=$E985,$A985+1,1)</f>
        <v/>
      </c>
      <c r="B986" t="inlineStr">
        <is>
          <t>JAMES T UELTSCHI FOUNDATION</t>
        </is>
      </c>
      <c r="C986" t="inlineStr">
        <is>
          <t>06-1519388</t>
        </is>
      </c>
      <c r="D986" t="inlineStr">
        <is>
          <t>New Jersey</t>
        </is>
      </c>
      <c r="E986" t="inlineStr">
        <is>
          <t>NJ</t>
        </is>
      </c>
      <c r="F986" t="n">
        <v>2025</v>
      </c>
      <c r="G986" t="n">
        <v>2</v>
      </c>
      <c r="H986" s="13" t="n">
        <v>1398359</v>
      </c>
      <c r="I986" s="12" t="n">
        <v>9</v>
      </c>
      <c r="J986" s="13" t="n">
        <v>31296</v>
      </c>
      <c r="K986" s="13">
        <f>IFERROR($H986/$I986,"")</f>
        <v/>
      </c>
      <c r="L986" s="13" t="n">
        <v>685000</v>
      </c>
      <c r="M986" t="inlineStr">
        <is>
          <t>FL, TX, OH</t>
        </is>
      </c>
      <c r="N986" t="inlineStr">
        <is>
          <t>No</t>
        </is>
      </c>
      <c r="O986" t="inlineStr">
        <is>
          <t>Not stated</t>
        </is>
      </c>
      <c r="Q986" s="9" t="inlineStr">
        <is>
          <t>https://grantcue.com/foundations/james-t-ueltschi-foundation-061519388</t>
        </is>
      </c>
    </row>
    <row r="987">
      <c r="A987">
        <f>IF($E987=$E986,$A986+1,1)</f>
        <v/>
      </c>
      <c r="B987" t="inlineStr">
        <is>
          <t>BRANIFF FAMILY PRIVATE FOUNDATION</t>
        </is>
      </c>
      <c r="C987" t="inlineStr">
        <is>
          <t>93-1343532</t>
        </is>
      </c>
      <c r="D987" t="inlineStr">
        <is>
          <t>New Jersey</t>
        </is>
      </c>
      <c r="E987" t="inlineStr">
        <is>
          <t>NJ</t>
        </is>
      </c>
      <c r="F987" t="n">
        <v>2025</v>
      </c>
      <c r="G987" t="n">
        <v>2</v>
      </c>
      <c r="H987" s="13" t="n">
        <v>1395606</v>
      </c>
      <c r="I987" s="12" t="n">
        <v>21</v>
      </c>
      <c r="J987" s="13" t="n">
        <v>100000</v>
      </c>
      <c r="K987" s="13">
        <f>IFERROR($H987/$I987,"")</f>
        <v/>
      </c>
      <c r="L987" s="13" t="n">
        <v>102622</v>
      </c>
      <c r="M987" t="inlineStr">
        <is>
          <t>NY, IN, IL</t>
        </is>
      </c>
      <c r="N987" t="inlineStr">
        <is>
          <t>No</t>
        </is>
      </c>
      <c r="O987" t="inlineStr">
        <is>
          <t>Not stated</t>
        </is>
      </c>
      <c r="Q987" s="9" t="inlineStr">
        <is>
          <t>https://grantcue.com/foundations/braniff-family-private-foundation-931343532</t>
        </is>
      </c>
    </row>
    <row r="988">
      <c r="A988">
        <f>IF($E988=$E987,$A987+1,1)</f>
        <v/>
      </c>
      <c r="B988" t="inlineStr">
        <is>
          <t>SERVIAM FOUNDATION INC</t>
        </is>
      </c>
      <c r="C988" t="inlineStr">
        <is>
          <t>46-3877411</t>
        </is>
      </c>
      <c r="D988" t="inlineStr">
        <is>
          <t>New Jersey</t>
        </is>
      </c>
      <c r="E988" t="inlineStr">
        <is>
          <t>NJ</t>
        </is>
      </c>
      <c r="F988" t="n">
        <v>2024</v>
      </c>
      <c r="G988" t="n">
        <v>2</v>
      </c>
      <c r="H988" s="13" t="n">
        <v>1388818</v>
      </c>
      <c r="I988" s="12" t="n">
        <v>73</v>
      </c>
      <c r="J988" s="13" t="n">
        <v>1600</v>
      </c>
      <c r="K988" s="13">
        <f>IFERROR($H988/$I988,"")</f>
        <v/>
      </c>
      <c r="L988" s="13" t="n">
        <v>623100</v>
      </c>
      <c r="M988" t="inlineStr">
        <is>
          <t>CA, NY, MN</t>
        </is>
      </c>
      <c r="N988" t="inlineStr">
        <is>
          <t>No</t>
        </is>
      </c>
      <c r="O988" t="inlineStr">
        <is>
          <t>Not stated</t>
        </is>
      </c>
      <c r="Q988" s="9" t="inlineStr">
        <is>
          <t>https://grantcue.com/foundations/serviam-foundation-inc-463877411</t>
        </is>
      </c>
    </row>
    <row r="989">
      <c r="A989">
        <f>IF($E989=$E988,$A988+1,1)</f>
        <v/>
      </c>
      <c r="B989" t="inlineStr">
        <is>
          <t>MacMahon Family Charitable Foundation</t>
        </is>
      </c>
      <c r="C989" t="inlineStr">
        <is>
          <t>05-6141146</t>
        </is>
      </c>
      <c r="D989" t="inlineStr">
        <is>
          <t>New Jersey</t>
        </is>
      </c>
      <c r="E989" t="inlineStr">
        <is>
          <t>NJ</t>
        </is>
      </c>
      <c r="F989" t="n">
        <v>2025</v>
      </c>
      <c r="G989" t="n">
        <v>2</v>
      </c>
      <c r="H989" s="13" t="n">
        <v>1350500</v>
      </c>
      <c r="I989" s="12" t="n">
        <v>38</v>
      </c>
      <c r="J989" s="13" t="n">
        <v>5500</v>
      </c>
      <c r="K989" s="13">
        <f>IFERROR($H989/$I989,"")</f>
        <v/>
      </c>
      <c r="L989" s="13" t="n">
        <v>350000</v>
      </c>
      <c r="M989" t="inlineStr">
        <is>
          <t>NC, MA, CT</t>
        </is>
      </c>
      <c r="N989" t="inlineStr">
        <is>
          <t>No</t>
        </is>
      </c>
      <c r="O989" t="inlineStr">
        <is>
          <t>Not stated</t>
        </is>
      </c>
      <c r="Q989" s="9" t="inlineStr">
        <is>
          <t>https://grantcue.com/foundations/macmahon-family-charitable-foundation-056141146</t>
        </is>
      </c>
    </row>
    <row r="990">
      <c r="A990">
        <f>IF($E990=$E989,$A989+1,1)</f>
        <v/>
      </c>
      <c r="B990" t="inlineStr">
        <is>
          <t>M &amp; T Weiner Foundation</t>
        </is>
      </c>
      <c r="C990" t="inlineStr">
        <is>
          <t>13-2974080</t>
        </is>
      </c>
      <c r="D990" t="inlineStr">
        <is>
          <t>New Jersey</t>
        </is>
      </c>
      <c r="E990" t="inlineStr">
        <is>
          <t>NJ</t>
        </is>
      </c>
      <c r="F990" t="n">
        <v>2024</v>
      </c>
      <c r="G990" t="n">
        <v>1</v>
      </c>
      <c r="H990" s="13" t="n">
        <v>1343830</v>
      </c>
      <c r="I990" s="12" t="n">
        <v>28</v>
      </c>
      <c r="J990" s="13" t="n">
        <v>30000</v>
      </c>
      <c r="K990" s="13">
        <f>IFERROR($H990/$I990,"")</f>
        <v/>
      </c>
      <c r="L990" s="13" t="n">
        <v>303000</v>
      </c>
      <c r="M990" t="inlineStr">
        <is>
          <t>NY, MD, FL</t>
        </is>
      </c>
      <c r="N990" t="inlineStr">
        <is>
          <t>No</t>
        </is>
      </c>
      <c r="O990" t="inlineStr">
        <is>
          <t>Not stated</t>
        </is>
      </c>
      <c r="Q990" s="9" t="inlineStr">
        <is>
          <t>https://grantcue.com/foundations/m-and-t-weiner-foundation-132974080</t>
        </is>
      </c>
    </row>
    <row r="991">
      <c r="A991">
        <f>IF($E991=$E990,$A990+1,1)</f>
        <v/>
      </c>
      <c r="B991" t="inlineStr">
        <is>
          <t>DAVID &amp; MARGERY INKELES CHARITABLE FOUNDATION</t>
        </is>
      </c>
      <c r="C991" t="inlineStr">
        <is>
          <t>22-3505137</t>
        </is>
      </c>
      <c r="D991" t="inlineStr">
        <is>
          <t>New Jersey</t>
        </is>
      </c>
      <c r="E991" t="inlineStr">
        <is>
          <t>NJ</t>
        </is>
      </c>
      <c r="F991" t="n">
        <v>2025</v>
      </c>
      <c r="G991" t="n">
        <v>2</v>
      </c>
      <c r="H991" s="13" t="n">
        <v>1340668</v>
      </c>
      <c r="I991" s="12" t="n">
        <v>52</v>
      </c>
      <c r="J991" s="13" t="n">
        <v>3000</v>
      </c>
      <c r="K991" s="13">
        <f>IFERROR($H991/$I991,"")</f>
        <v/>
      </c>
      <c r="L991" s="13" t="n">
        <v>655000</v>
      </c>
      <c r="M991" t="inlineStr">
        <is>
          <t>DC, NY, SD</t>
        </is>
      </c>
      <c r="N991" t="inlineStr">
        <is>
          <t>Yes</t>
        </is>
      </c>
      <c r="O991" t="inlineStr">
        <is>
          <t>Not stated</t>
        </is>
      </c>
      <c r="Q991" s="9" t="inlineStr">
        <is>
          <t>https://grantcue.com/foundations/david-and-margery-inkeles-charitable-foundation-223505137</t>
        </is>
      </c>
    </row>
    <row r="992">
      <c r="A992">
        <f>IF($E992=$E991,$A991+1,1)</f>
        <v/>
      </c>
      <c r="B992" t="inlineStr">
        <is>
          <t>MONTECALVO FAMILY FOUNDATION</t>
        </is>
      </c>
      <c r="C992" t="inlineStr">
        <is>
          <t>85-4184959</t>
        </is>
      </c>
      <c r="D992" t="inlineStr">
        <is>
          <t>New Jersey</t>
        </is>
      </c>
      <c r="E992" t="inlineStr">
        <is>
          <t>NJ</t>
        </is>
      </c>
      <c r="F992" t="n">
        <v>2025</v>
      </c>
      <c r="G992" t="n">
        <v>2</v>
      </c>
      <c r="H992" s="13" t="n">
        <v>1327875</v>
      </c>
      <c r="I992" s="12" t="n">
        <v>22</v>
      </c>
      <c r="J992" s="13" t="n">
        <v>40000</v>
      </c>
      <c r="K992" s="13">
        <f>IFERROR($H992/$I992,"")</f>
        <v/>
      </c>
      <c r="L992" s="13" t="n">
        <v>210000</v>
      </c>
      <c r="M992" t="inlineStr">
        <is>
          <t>NC, VA, IL</t>
        </is>
      </c>
      <c r="N992" t="inlineStr">
        <is>
          <t>No</t>
        </is>
      </c>
      <c r="O992" t="inlineStr">
        <is>
          <t>Not stated</t>
        </is>
      </c>
      <c r="Q992" s="9" t="inlineStr">
        <is>
          <t>https://grantcue.com/foundations/montecalvo-family-foundation-854184959</t>
        </is>
      </c>
    </row>
    <row r="993">
      <c r="A993">
        <f>IF($E993=$E992,$A992+1,1)</f>
        <v/>
      </c>
      <c r="B993" t="inlineStr">
        <is>
          <t>ALFIERO AND LUCIA PALESTRONI FOUNDATION INC</t>
        </is>
      </c>
      <c r="C993" t="inlineStr">
        <is>
          <t>22-3452466</t>
        </is>
      </c>
      <c r="D993" t="inlineStr">
        <is>
          <t>New Jersey</t>
        </is>
      </c>
      <c r="E993" t="inlineStr">
        <is>
          <t>NJ</t>
        </is>
      </c>
      <c r="F993" t="n">
        <v>2024</v>
      </c>
      <c r="G993" t="n">
        <v>1</v>
      </c>
      <c r="H993" s="13" t="n">
        <v>1319897</v>
      </c>
      <c r="I993" s="12" t="n">
        <v>22</v>
      </c>
      <c r="J993" s="13" t="n">
        <v>16973.5</v>
      </c>
      <c r="K993" s="13">
        <f>IFERROR($H993/$I993,"")</f>
        <v/>
      </c>
      <c r="L993" s="13" t="n">
        <v>515000</v>
      </c>
      <c r="M993" t="inlineStr">
        <is>
          <t>NY</t>
        </is>
      </c>
      <c r="N993" t="inlineStr">
        <is>
          <t>Yes</t>
        </is>
      </c>
      <c r="O993" t="inlineStr">
        <is>
          <t>Not stated</t>
        </is>
      </c>
      <c r="Q993" s="9" t="inlineStr">
        <is>
          <t>https://grantcue.com/foundations/alfiero-and-lucia-palestroni-foundation-inc-223452466</t>
        </is>
      </c>
    </row>
    <row r="994">
      <c r="A994">
        <f>IF($E994=$E993,$A993+1,1)</f>
        <v/>
      </c>
      <c r="B994" t="inlineStr">
        <is>
          <t>Waldis Family Foundation Inc</t>
        </is>
      </c>
      <c r="C994" t="inlineStr">
        <is>
          <t>20-8490871</t>
        </is>
      </c>
      <c r="D994" t="inlineStr">
        <is>
          <t>New Jersey</t>
        </is>
      </c>
      <c r="E994" t="inlineStr">
        <is>
          <t>NJ</t>
        </is>
      </c>
      <c r="F994" t="n">
        <v>2025</v>
      </c>
      <c r="G994" t="n">
        <v>2</v>
      </c>
      <c r="H994" s="13" t="n">
        <v>1319272</v>
      </c>
      <c r="I994" s="12" t="n">
        <v>15</v>
      </c>
      <c r="J994" s="13" t="n">
        <v>46976</v>
      </c>
      <c r="K994" s="13">
        <f>IFERROR($H994/$I994,"")</f>
        <v/>
      </c>
      <c r="L994" s="13" t="n">
        <v>500000</v>
      </c>
      <c r="M994" t="inlineStr">
        <is>
          <t>FL, MA</t>
        </is>
      </c>
      <c r="N994" t="inlineStr">
        <is>
          <t>No</t>
        </is>
      </c>
      <c r="O994" t="inlineStr">
        <is>
          <t>Not stated</t>
        </is>
      </c>
      <c r="Q994" s="9" t="inlineStr">
        <is>
          <t>https://grantcue.com/foundations/waldis-family-foundation-inc-c-o-thomas-sienicki-208490871</t>
        </is>
      </c>
    </row>
    <row r="995">
      <c r="A995">
        <f>IF($E995=$E994,$A994+1,1)</f>
        <v/>
      </c>
      <c r="B995" t="inlineStr">
        <is>
          <t>CAROLINE HUNTER CHARITABLE TRUST</t>
        </is>
      </c>
      <c r="C995" t="inlineStr">
        <is>
          <t>47-2692522</t>
        </is>
      </c>
      <c r="D995" t="inlineStr">
        <is>
          <t>New Jersey</t>
        </is>
      </c>
      <c r="E995" t="inlineStr">
        <is>
          <t>NJ</t>
        </is>
      </c>
      <c r="F995" t="n">
        <v>2025</v>
      </c>
      <c r="G995" t="n">
        <v>2</v>
      </c>
      <c r="H995" s="13" t="n">
        <v>1300000</v>
      </c>
      <c r="I995" s="12" t="n">
        <v>12</v>
      </c>
      <c r="J995" s="13" t="n">
        <v>67500</v>
      </c>
      <c r="K995" s="13">
        <f>IFERROR($H995/$I995,"")</f>
        <v/>
      </c>
      <c r="L995" s="13" t="n">
        <v>325000</v>
      </c>
      <c r="N995" t="inlineStr">
        <is>
          <t>No</t>
        </is>
      </c>
      <c r="O995" t="inlineStr">
        <is>
          <t>Not stated</t>
        </is>
      </c>
      <c r="Q995" s="9" t="inlineStr">
        <is>
          <t>https://grantcue.com/foundations/caroline-hunter-charitable-trust-472692522</t>
        </is>
      </c>
    </row>
    <row r="996">
      <c r="A996">
        <f>IF($E996=$E995,$A995+1,1)</f>
        <v/>
      </c>
      <c r="B996" t="inlineStr">
        <is>
          <t>CHIA FAMILY FOUNDATION INC</t>
        </is>
      </c>
      <c r="C996" t="inlineStr">
        <is>
          <t>13-3904882</t>
        </is>
      </c>
      <c r="D996" t="inlineStr">
        <is>
          <t>New Jersey</t>
        </is>
      </c>
      <c r="E996" t="inlineStr">
        <is>
          <t>NJ</t>
        </is>
      </c>
      <c r="F996" t="n">
        <v>2024</v>
      </c>
      <c r="G996" t="n">
        <v>1</v>
      </c>
      <c r="H996" s="13" t="n">
        <v>1292912</v>
      </c>
      <c r="I996" s="12" t="n">
        <v>8</v>
      </c>
      <c r="J996" s="13" t="n">
        <v>94840</v>
      </c>
      <c r="K996" s="13">
        <f>IFERROR($H996/$I996,"")</f>
        <v/>
      </c>
      <c r="L996" s="13" t="n">
        <v>503000</v>
      </c>
      <c r="M996" t="inlineStr">
        <is>
          <t>MA, CT, NH</t>
        </is>
      </c>
      <c r="N996" t="inlineStr">
        <is>
          <t>No</t>
        </is>
      </c>
      <c r="O996" t="inlineStr">
        <is>
          <t>Not stated</t>
        </is>
      </c>
      <c r="Q996" s="9" t="inlineStr">
        <is>
          <t>https://grantcue.com/foundations/chia-family-foundation-inc-133904882</t>
        </is>
      </c>
    </row>
    <row r="997">
      <c r="A997">
        <f>IF($E997=$E996,$A996+1,1)</f>
        <v/>
      </c>
      <c r="B997" t="inlineStr">
        <is>
          <t>E AND S VAN HOUTEN MEMORIAL FUND</t>
        </is>
      </c>
      <c r="C997" t="inlineStr">
        <is>
          <t>22-6311438</t>
        </is>
      </c>
      <c r="D997" t="inlineStr">
        <is>
          <t>New Jersey</t>
        </is>
      </c>
      <c r="E997" t="inlineStr">
        <is>
          <t>NJ</t>
        </is>
      </c>
      <c r="F997" t="n">
        <v>2024</v>
      </c>
      <c r="G997" t="n">
        <v>2</v>
      </c>
      <c r="H997" s="13" t="n">
        <v>1290000</v>
      </c>
      <c r="I997" s="12" t="n">
        <v>75</v>
      </c>
      <c r="J997" s="13" t="n">
        <v>10000</v>
      </c>
      <c r="K997" s="13">
        <f>IFERROR($H997/$I997,"")</f>
        <v/>
      </c>
      <c r="L997" s="13" t="n">
        <v>300000</v>
      </c>
      <c r="M997" t="inlineStr">
        <is>
          <t>FL, CA, OH</t>
        </is>
      </c>
      <c r="N997" t="inlineStr">
        <is>
          <t>Yes</t>
        </is>
      </c>
      <c r="O997" t="inlineStr">
        <is>
          <t>Yes</t>
        </is>
      </c>
      <c r="Q997" s="9" t="inlineStr">
        <is>
          <t>https://grantcue.com/foundations/e-and-s-van-houten-memorial-fund-226311438</t>
        </is>
      </c>
    </row>
    <row r="998">
      <c r="A998">
        <f>IF($E998=$E997,$A997+1,1)</f>
        <v/>
      </c>
      <c r="B998" t="inlineStr">
        <is>
          <t>Church &amp; Dwight Philanthropic Foundation Inc</t>
        </is>
      </c>
      <c r="C998" t="inlineStr">
        <is>
          <t>85-3309126</t>
        </is>
      </c>
      <c r="D998" t="inlineStr">
        <is>
          <t>New Jersey</t>
        </is>
      </c>
      <c r="E998" t="inlineStr">
        <is>
          <t>NJ</t>
        </is>
      </c>
      <c r="F998" t="n">
        <v>2024</v>
      </c>
      <c r="G998" t="n">
        <v>1</v>
      </c>
      <c r="H998" s="13" t="n">
        <v>1265000</v>
      </c>
      <c r="I998" s="12" t="n">
        <v>8</v>
      </c>
      <c r="J998" s="13" t="n">
        <v>100000</v>
      </c>
      <c r="K998" s="13">
        <f>IFERROR($H998/$I998,"")</f>
        <v/>
      </c>
      <c r="L998" s="13" t="n">
        <v>350000</v>
      </c>
      <c r="M998" t="inlineStr">
        <is>
          <t>MD, VT, DC</t>
        </is>
      </c>
      <c r="N998" t="inlineStr">
        <is>
          <t>No</t>
        </is>
      </c>
      <c r="O998" t="inlineStr">
        <is>
          <t>Not stated</t>
        </is>
      </c>
      <c r="Q998" s="9" t="inlineStr">
        <is>
          <t>https://grantcue.com/foundations/church-and-dwight-philanthropic-foundation-inc-853309126</t>
        </is>
      </c>
    </row>
    <row r="999">
      <c r="A999">
        <f>IF($E999=$E998,$A998+1,1)</f>
        <v/>
      </c>
      <c r="B999" t="inlineStr">
        <is>
          <t>YAW PAW CAMP FOUNDATION OF RIDGEWOOD- GLEN ROCK INC</t>
        </is>
      </c>
      <c r="C999" t="inlineStr">
        <is>
          <t>22-1736273</t>
        </is>
      </c>
      <c r="D999" t="inlineStr">
        <is>
          <t>New Jersey</t>
        </is>
      </c>
      <c r="E999" t="inlineStr">
        <is>
          <t>NJ</t>
        </is>
      </c>
      <c r="F999" t="n">
        <v>2025</v>
      </c>
      <c r="G999" t="n">
        <v>2</v>
      </c>
      <c r="H999" s="13" t="n">
        <v>1263360</v>
      </c>
      <c r="I999" s="12" t="n">
        <v>54</v>
      </c>
      <c r="J999" s="13" t="n">
        <v>2000</v>
      </c>
      <c r="K999" s="13">
        <f>IFERROR($H999/$I999,"")</f>
        <v/>
      </c>
      <c r="L999" s="13" t="n">
        <v>841160</v>
      </c>
      <c r="M999" t="inlineStr">
        <is>
          <t>TX</t>
        </is>
      </c>
      <c r="N999" t="inlineStr">
        <is>
          <t>No</t>
        </is>
      </c>
      <c r="O999" t="inlineStr">
        <is>
          <t>Not stated</t>
        </is>
      </c>
      <c r="Q999" s="9" t="inlineStr">
        <is>
          <t>https://grantcue.com/foundations/yaw-paw-camp-foundation-of-ridgewood-glen-rock-inc-c-o-charles-collins-jr-221736273</t>
        </is>
      </c>
    </row>
    <row r="1000">
      <c r="A1000">
        <f>IF($E1000=$E999,$A999+1,1)</f>
        <v/>
      </c>
      <c r="B1000" t="inlineStr">
        <is>
          <t>SOUTH JERSEY CHARITABLE FOUNDATION</t>
        </is>
      </c>
      <c r="C1000" t="inlineStr">
        <is>
          <t>22-3643575</t>
        </is>
      </c>
      <c r="D1000" t="inlineStr">
        <is>
          <t>New Jersey</t>
        </is>
      </c>
      <c r="E1000" t="inlineStr">
        <is>
          <t>NJ</t>
        </is>
      </c>
      <c r="F1000" t="n">
        <v>2025</v>
      </c>
      <c r="G1000" t="n">
        <v>2</v>
      </c>
      <c r="H1000" s="13" t="n">
        <v>1260000</v>
      </c>
      <c r="I1000" s="12" t="n">
        <v>58</v>
      </c>
      <c r="J1000" s="13" t="n">
        <v>20000</v>
      </c>
      <c r="K1000" s="13">
        <f>IFERROR($H1000/$I1000,"")</f>
        <v/>
      </c>
      <c r="L1000" s="13" t="n">
        <v>55000</v>
      </c>
      <c r="M1000" t="inlineStr">
        <is>
          <t>PA, KS, NY</t>
        </is>
      </c>
      <c r="N1000" t="inlineStr">
        <is>
          <t>No</t>
        </is>
      </c>
      <c r="O1000" t="inlineStr">
        <is>
          <t>Not stated</t>
        </is>
      </c>
      <c r="Q1000" s="9" t="inlineStr">
        <is>
          <t>https://grantcue.com/foundations/south-jersey-charitable-foundation-223643575</t>
        </is>
      </c>
    </row>
    <row r="1001">
      <c r="A1001">
        <f>IF($E1001=$E1000,$A1000+1,1)</f>
        <v/>
      </c>
      <c r="B1001" t="inlineStr">
        <is>
          <t>RUSSO FAMILY FOUNDATION INC</t>
        </is>
      </c>
      <c r="C1001" t="inlineStr">
        <is>
          <t>81-1485458</t>
        </is>
      </c>
      <c r="D1001" t="inlineStr">
        <is>
          <t>New Jersey</t>
        </is>
      </c>
      <c r="E1001" t="inlineStr">
        <is>
          <t>NJ</t>
        </is>
      </c>
      <c r="F1001" t="n">
        <v>2025</v>
      </c>
      <c r="G1001" t="n">
        <v>2</v>
      </c>
      <c r="H1001" s="13" t="n">
        <v>1257975</v>
      </c>
      <c r="I1001" s="12" t="n">
        <v>61</v>
      </c>
      <c r="J1001" s="13" t="n">
        <v>10000</v>
      </c>
      <c r="K1001" s="13">
        <f>IFERROR($H1001/$I1001,"")</f>
        <v/>
      </c>
      <c r="L1001" s="13" t="n">
        <v>129600</v>
      </c>
      <c r="M1001" t="inlineStr">
        <is>
          <t>NY, PA, FL</t>
        </is>
      </c>
      <c r="N1001" t="inlineStr">
        <is>
          <t>No</t>
        </is>
      </c>
      <c r="O1001" t="inlineStr">
        <is>
          <t>Not stated</t>
        </is>
      </c>
      <c r="Q1001" s="9" t="inlineStr">
        <is>
          <t>https://grantcue.com/foundations/russo-family-foundation-inc-811485458</t>
        </is>
      </c>
    </row>
    <row r="1002">
      <c r="A1002">
        <f>IF($E1002=$E1001,$A1001+1,1)</f>
        <v/>
      </c>
      <c r="B1002" t="inlineStr">
        <is>
          <t>SPODEK FAMILY FOUNDATION</t>
        </is>
      </c>
      <c r="C1002" t="inlineStr">
        <is>
          <t>81-7137839</t>
        </is>
      </c>
      <c r="D1002" t="inlineStr">
        <is>
          <t>New Jersey</t>
        </is>
      </c>
      <c r="E1002" t="inlineStr">
        <is>
          <t>NJ</t>
        </is>
      </c>
      <c r="F1002" t="n">
        <v>2024</v>
      </c>
      <c r="G1002" t="n">
        <v>1</v>
      </c>
      <c r="H1002" s="13" t="n">
        <v>1245816</v>
      </c>
      <c r="I1002" s="12" t="n">
        <v>63</v>
      </c>
      <c r="J1002" s="13" t="n">
        <v>3250</v>
      </c>
      <c r="K1002" s="13">
        <f>IFERROR($H1002/$I1002,"")</f>
        <v/>
      </c>
      <c r="L1002" s="13" t="n">
        <v>698000</v>
      </c>
      <c r="M1002" t="inlineStr">
        <is>
          <t>NY, FL, CA</t>
        </is>
      </c>
      <c r="N1002" t="inlineStr">
        <is>
          <t>No</t>
        </is>
      </c>
      <c r="O1002" t="inlineStr">
        <is>
          <t>Not stated</t>
        </is>
      </c>
      <c r="Q1002" s="9" t="inlineStr">
        <is>
          <t>https://grantcue.com/foundations/spodek-family-foundation-817137839</t>
        </is>
      </c>
    </row>
    <row r="1003">
      <c r="A1003">
        <f>IF($E1003=$E1002,$A1002+1,1)</f>
        <v/>
      </c>
      <c r="B1003" t="inlineStr">
        <is>
          <t>FENWICK FOUNDATION</t>
        </is>
      </c>
      <c r="C1003" t="inlineStr">
        <is>
          <t>56-2150323</t>
        </is>
      </c>
      <c r="D1003" t="inlineStr">
        <is>
          <t>New Jersey</t>
        </is>
      </c>
      <c r="E1003" t="inlineStr">
        <is>
          <t>NJ</t>
        </is>
      </c>
      <c r="F1003" t="n">
        <v>2024</v>
      </c>
      <c r="G1003" t="n">
        <v>2</v>
      </c>
      <c r="H1003" s="13" t="n">
        <v>1242125</v>
      </c>
      <c r="I1003" s="12" t="n">
        <v>79</v>
      </c>
      <c r="J1003" s="13" t="n">
        <v>5000</v>
      </c>
      <c r="K1003" s="13">
        <f>IFERROR($H1003/$I1003,"")</f>
        <v/>
      </c>
      <c r="L1003" s="13" t="n">
        <v>616400</v>
      </c>
      <c r="M1003" t="inlineStr">
        <is>
          <t>NC, CA, NY</t>
        </is>
      </c>
      <c r="N1003" t="inlineStr">
        <is>
          <t>No</t>
        </is>
      </c>
      <c r="O1003" t="inlineStr">
        <is>
          <t>Not stated</t>
        </is>
      </c>
      <c r="Q1003" s="9" t="inlineStr">
        <is>
          <t>https://grantcue.com/foundations/fenwick-foundation-562150323</t>
        </is>
      </c>
    </row>
    <row r="1004">
      <c r="A1004">
        <f>IF($E1004=$E1003,$A1003+1,1)</f>
        <v/>
      </c>
      <c r="B1004" t="inlineStr">
        <is>
          <t>CATHOLIC HUMAN SERVICES FOUNDATION</t>
        </is>
      </c>
      <c r="C1004" t="inlineStr">
        <is>
          <t>26-2967521</t>
        </is>
      </c>
      <c r="D1004" t="inlineStr">
        <is>
          <t>New Jersey</t>
        </is>
      </c>
      <c r="E1004" t="inlineStr">
        <is>
          <t>NJ</t>
        </is>
      </c>
      <c r="F1004" t="n">
        <v>2025</v>
      </c>
      <c r="G1004" t="n">
        <v>2</v>
      </c>
      <c r="H1004" s="13" t="n">
        <v>1239402</v>
      </c>
      <c r="I1004" s="12" t="n">
        <v>125</v>
      </c>
      <c r="J1004" s="13" t="n">
        <v>10000</v>
      </c>
      <c r="K1004" s="13">
        <f>IFERROR($H1004/$I1004,"")</f>
        <v/>
      </c>
      <c r="L1004" s="13" t="n">
        <v>15000</v>
      </c>
      <c r="M1004" t="inlineStr">
        <is>
          <t>PA, IL, DE</t>
        </is>
      </c>
      <c r="N1004" t="inlineStr">
        <is>
          <t>Yes</t>
        </is>
      </c>
      <c r="O1004" t="inlineStr">
        <is>
          <t>Yes</t>
        </is>
      </c>
      <c r="P1004" s="9" t="inlineStr">
        <is>
          <t>https://www.catholichumanservicesfoundation.org/</t>
        </is>
      </c>
      <c r="Q1004" s="9" t="inlineStr">
        <is>
          <t>https://grantcue.com/foundations/catholic-human-services-foundation-262967521</t>
        </is>
      </c>
    </row>
    <row r="1005">
      <c r="A1005">
        <f>IF($E1005=$E1004,$A1004+1,1)</f>
        <v/>
      </c>
      <c r="B1005" t="inlineStr">
        <is>
          <t>THE FORMAN S ACTON EDUCATIONAL FOUNDATION INC</t>
        </is>
      </c>
      <c r="C1005" t="inlineStr">
        <is>
          <t>47-1997891</t>
        </is>
      </c>
      <c r="D1005" t="inlineStr">
        <is>
          <t>New Jersey</t>
        </is>
      </c>
      <c r="E1005" t="inlineStr">
        <is>
          <t>NJ</t>
        </is>
      </c>
      <c r="F1005" t="n">
        <v>2024</v>
      </c>
      <c r="G1005" t="n">
        <v>1</v>
      </c>
      <c r="H1005" s="13" t="n">
        <v>1235798</v>
      </c>
      <c r="I1005" s="12" t="n">
        <v>57</v>
      </c>
      <c r="J1005" s="13" t="n">
        <v>5999</v>
      </c>
      <c r="K1005" s="13">
        <f>IFERROR($H1005/$I1005,"")</f>
        <v/>
      </c>
      <c r="L1005" s="13" t="n">
        <v>669050</v>
      </c>
      <c r="M1005" t="inlineStr">
        <is>
          <t>PA, NY, MD</t>
        </is>
      </c>
      <c r="N1005" t="inlineStr">
        <is>
          <t>Yes</t>
        </is>
      </c>
      <c r="O1005" t="inlineStr">
        <is>
          <t>Yes</t>
        </is>
      </c>
      <c r="P1005" s="9" t="inlineStr">
        <is>
          <t>https://www.formanscholars.org/</t>
        </is>
      </c>
      <c r="Q1005" s="9" t="inlineStr">
        <is>
          <t>https://grantcue.com/foundations/the-forman-s-acton-educational-foundation-inc-471997891</t>
        </is>
      </c>
    </row>
    <row r="1006">
      <c r="A1006">
        <f>IF($E1006=$E1005,$A1005+1,1)</f>
        <v/>
      </c>
      <c r="B1006" t="inlineStr">
        <is>
          <t>FREDERICK E G VALERGAKIS CHARITABLE TRUST</t>
        </is>
      </c>
      <c r="C1006" t="inlineStr">
        <is>
          <t>23-2057515</t>
        </is>
      </c>
      <c r="D1006" t="inlineStr">
        <is>
          <t>New Jersey</t>
        </is>
      </c>
      <c r="E1006" t="inlineStr">
        <is>
          <t>NJ</t>
        </is>
      </c>
      <c r="F1006" t="n">
        <v>2025</v>
      </c>
      <c r="G1006" t="n">
        <v>2</v>
      </c>
      <c r="H1006" s="13" t="n">
        <v>1234673</v>
      </c>
      <c r="I1006" s="12" t="n">
        <v>10</v>
      </c>
      <c r="J1006" s="13" t="n">
        <v>99633</v>
      </c>
      <c r="K1006" s="13">
        <f>IFERROR($H1006/$I1006,"")</f>
        <v/>
      </c>
      <c r="L1006" s="13" t="n">
        <v>498900</v>
      </c>
      <c r="M1006" t="inlineStr">
        <is>
          <t>MA</t>
        </is>
      </c>
      <c r="N1006" t="inlineStr">
        <is>
          <t>No</t>
        </is>
      </c>
      <c r="O1006" t="inlineStr">
        <is>
          <t>Not stated</t>
        </is>
      </c>
      <c r="Q1006" s="9" t="inlineStr">
        <is>
          <t>https://grantcue.com/foundations/frederick-e-g-valergakis-charitable-trust-232057515</t>
        </is>
      </c>
    </row>
    <row r="1007">
      <c r="A1007">
        <f>IF($E1007=$E1006,$A1006+1,1)</f>
        <v/>
      </c>
      <c r="B1007" t="inlineStr">
        <is>
          <t>W M PITKIN FOUNDATION INC WINNE BANTA BASRALIAN &amp; KAHN PC</t>
        </is>
      </c>
      <c r="C1007" t="inlineStr">
        <is>
          <t>22-3119444</t>
        </is>
      </c>
      <c r="D1007" t="inlineStr">
        <is>
          <t>New Jersey</t>
        </is>
      </c>
      <c r="E1007" t="inlineStr">
        <is>
          <t>NJ</t>
        </is>
      </c>
      <c r="F1007" t="n">
        <v>2024</v>
      </c>
      <c r="G1007" t="n">
        <v>2</v>
      </c>
      <c r="H1007" s="13" t="n">
        <v>1233100</v>
      </c>
      <c r="I1007" s="12" t="n">
        <v>53</v>
      </c>
      <c r="J1007" s="13" t="n">
        <v>10000</v>
      </c>
      <c r="K1007" s="13">
        <f>IFERROR($H1007/$I1007,"")</f>
        <v/>
      </c>
      <c r="L1007" s="13" t="n">
        <v>200000</v>
      </c>
      <c r="M1007" t="inlineStr">
        <is>
          <t>VA, MD, CT</t>
        </is>
      </c>
      <c r="N1007" t="inlineStr">
        <is>
          <t>No</t>
        </is>
      </c>
      <c r="O1007" t="inlineStr">
        <is>
          <t>Yes</t>
        </is>
      </c>
      <c r="Q1007" s="9" t="inlineStr">
        <is>
          <t>https://grantcue.com/foundations/w-m-pitkin-foundation-inc-winne-banta-basralian-and-kahn-pc-223119444</t>
        </is>
      </c>
    </row>
    <row r="1008">
      <c r="A1008">
        <f>IF($E1008=$E1007,$A1007+1,1)</f>
        <v/>
      </c>
      <c r="B1008" t="inlineStr">
        <is>
          <t>SHIVSHAKTI FOUNDATION</t>
        </is>
      </c>
      <c r="C1008" t="inlineStr">
        <is>
          <t>20-0017498</t>
        </is>
      </c>
      <c r="D1008" t="inlineStr">
        <is>
          <t>New Jersey</t>
        </is>
      </c>
      <c r="E1008" t="inlineStr">
        <is>
          <t>NJ</t>
        </is>
      </c>
      <c r="F1008" t="n">
        <v>2024</v>
      </c>
      <c r="G1008" t="n">
        <v>1</v>
      </c>
      <c r="H1008" s="13" t="n">
        <v>1208419</v>
      </c>
      <c r="I1008" s="12" t="n">
        <v>11</v>
      </c>
      <c r="J1008" s="13" t="n">
        <v>5000</v>
      </c>
      <c r="K1008" s="13">
        <f>IFERROR($H1008/$I1008,"")</f>
        <v/>
      </c>
      <c r="L1008" s="13" t="n">
        <v>1000000</v>
      </c>
      <c r="M1008" t="inlineStr">
        <is>
          <t>CA, NC, GA</t>
        </is>
      </c>
      <c r="N1008" t="inlineStr">
        <is>
          <t>No</t>
        </is>
      </c>
      <c r="O1008" t="inlineStr">
        <is>
          <t>Not stated</t>
        </is>
      </c>
      <c r="Q1008" s="9" t="inlineStr">
        <is>
          <t>https://grantcue.com/foundations/shivshakti-foundation-200017498</t>
        </is>
      </c>
    </row>
    <row r="1009">
      <c r="A1009">
        <f>IF($E1009=$E1008,$A1008+1,1)</f>
        <v/>
      </c>
      <c r="B1009" t="inlineStr">
        <is>
          <t>DOHERTY FAMILY CHARITABLE FDN</t>
        </is>
      </c>
      <c r="C1009" t="inlineStr">
        <is>
          <t>46-2608635</t>
        </is>
      </c>
      <c r="D1009" t="inlineStr">
        <is>
          <t>New Jersey</t>
        </is>
      </c>
      <c r="E1009" t="inlineStr">
        <is>
          <t>NJ</t>
        </is>
      </c>
      <c r="F1009" t="n">
        <v>2024</v>
      </c>
      <c r="G1009" t="n">
        <v>1</v>
      </c>
      <c r="H1009" s="13" t="n">
        <v>1205000</v>
      </c>
      <c r="I1009" s="12" t="n">
        <v>7</v>
      </c>
      <c r="J1009" s="13" t="n">
        <v>165000</v>
      </c>
      <c r="K1009" s="13">
        <f>IFERROR($H1009/$I1009,"")</f>
        <v/>
      </c>
      <c r="L1009" s="13" t="n">
        <v>300000</v>
      </c>
      <c r="N1009" t="inlineStr">
        <is>
          <t>No</t>
        </is>
      </c>
      <c r="O1009" t="inlineStr">
        <is>
          <t>Not stated</t>
        </is>
      </c>
      <c r="Q1009" s="9" t="inlineStr">
        <is>
          <t>https://grantcue.com/foundations/doherty-family-charitable-fdn-462608635</t>
        </is>
      </c>
    </row>
    <row r="1010">
      <c r="A1010">
        <f>IF($E1010=$E1009,$A1009+1,1)</f>
        <v/>
      </c>
      <c r="B1010" t="inlineStr">
        <is>
          <t>THE SHAPIRO FAMILY FOUNDATION</t>
        </is>
      </c>
      <c r="C1010" t="inlineStr">
        <is>
          <t>22-6767630</t>
        </is>
      </c>
      <c r="D1010" t="inlineStr">
        <is>
          <t>New Jersey</t>
        </is>
      </c>
      <c r="E1010" t="inlineStr">
        <is>
          <t>NJ</t>
        </is>
      </c>
      <c r="F1010" t="n">
        <v>2024</v>
      </c>
      <c r="G1010" t="n">
        <v>1</v>
      </c>
      <c r="H1010" s="13" t="n">
        <v>1204500</v>
      </c>
      <c r="I1010" s="12" t="n">
        <v>51</v>
      </c>
      <c r="J1010" s="13" t="n">
        <v>10500</v>
      </c>
      <c r="K1010" s="13">
        <f>IFERROR($H1010/$I1010,"")</f>
        <v/>
      </c>
      <c r="L1010" s="13" t="n">
        <v>200000</v>
      </c>
      <c r="M1010" t="inlineStr">
        <is>
          <t>CT, VT, NY</t>
        </is>
      </c>
      <c r="N1010" t="inlineStr">
        <is>
          <t>No</t>
        </is>
      </c>
      <c r="O1010" t="inlineStr">
        <is>
          <t>Not stated</t>
        </is>
      </c>
      <c r="Q1010" s="9" t="inlineStr">
        <is>
          <t>https://grantcue.com/foundations/the-shapiro-family-foundation-226767630</t>
        </is>
      </c>
    </row>
    <row r="1011">
      <c r="A1011">
        <f>IF($E1011=$E1010,$A1010+1,1)</f>
        <v/>
      </c>
      <c r="B1011" t="inlineStr">
        <is>
          <t>THE PAULA AND WILLIAM J MARINO FAMILY FOUNDATION</t>
        </is>
      </c>
      <c r="C1011" t="inlineStr">
        <is>
          <t>45-3967497</t>
        </is>
      </c>
      <c r="D1011" t="inlineStr">
        <is>
          <t>New Jersey</t>
        </is>
      </c>
      <c r="E1011" t="inlineStr">
        <is>
          <t>NJ</t>
        </is>
      </c>
      <c r="F1011" t="n">
        <v>2025</v>
      </c>
      <c r="G1011" t="n">
        <v>2</v>
      </c>
      <c r="H1011" s="13" t="n">
        <v>1204090</v>
      </c>
      <c r="I1011" s="12" t="n">
        <v>242</v>
      </c>
      <c r="J1011" s="13" t="n">
        <v>1000</v>
      </c>
      <c r="K1011" s="13">
        <f>IFERROR($H1011/$I1011,"")</f>
        <v/>
      </c>
      <c r="L1011" s="13" t="n">
        <v>120000</v>
      </c>
      <c r="M1011" t="inlineStr">
        <is>
          <t>NY, MN, MT</t>
        </is>
      </c>
      <c r="N1011" t="inlineStr">
        <is>
          <t>No</t>
        </is>
      </c>
      <c r="O1011" t="inlineStr">
        <is>
          <t>Not stated</t>
        </is>
      </c>
      <c r="Q1011" s="9" t="inlineStr">
        <is>
          <t>https://grantcue.com/foundations/the-paula-and-william-j-marino-family-foundation-453967497</t>
        </is>
      </c>
    </row>
    <row r="1012">
      <c r="A1012">
        <f>IF($E1012=$E1011,$A1011+1,1)</f>
        <v/>
      </c>
      <c r="B1012" t="inlineStr">
        <is>
          <t>LOCKS FOUNDATION</t>
        </is>
      </c>
      <c r="C1012" t="inlineStr">
        <is>
          <t>22-2709744</t>
        </is>
      </c>
      <c r="D1012" t="inlineStr">
        <is>
          <t>New Jersey</t>
        </is>
      </c>
      <c r="E1012" t="inlineStr">
        <is>
          <t>NJ</t>
        </is>
      </c>
      <c r="F1012" t="n">
        <v>2024</v>
      </c>
      <c r="G1012" t="n">
        <v>2</v>
      </c>
      <c r="H1012" s="13" t="n">
        <v>1200000</v>
      </c>
      <c r="I1012" s="12" t="n">
        <v>14</v>
      </c>
      <c r="J1012" s="13" t="n">
        <v>30000</v>
      </c>
      <c r="K1012" s="13">
        <f>IFERROR($H1012/$I1012,"")</f>
        <v/>
      </c>
      <c r="L1012" s="13" t="n">
        <v>550000</v>
      </c>
      <c r="M1012" t="inlineStr">
        <is>
          <t>PA, NY, FL</t>
        </is>
      </c>
      <c r="N1012" t="inlineStr">
        <is>
          <t>No</t>
        </is>
      </c>
      <c r="O1012" t="inlineStr">
        <is>
          <t>Not stated</t>
        </is>
      </c>
      <c r="Q1012" s="9" t="inlineStr">
        <is>
          <t>https://grantcue.com/foundations/locks-foundation-222709744</t>
        </is>
      </c>
    </row>
    <row r="1013">
      <c r="A1013">
        <f>IF($E1013=$E1012,$A1012+1,1)</f>
        <v/>
      </c>
      <c r="B1013" t="inlineStr">
        <is>
          <t>MATRIX FOUNDATION INC</t>
        </is>
      </c>
      <c r="C1013" t="inlineStr">
        <is>
          <t>22-3231774</t>
        </is>
      </c>
      <c r="D1013" t="inlineStr">
        <is>
          <t>New Jersey</t>
        </is>
      </c>
      <c r="E1013" t="inlineStr">
        <is>
          <t>NJ</t>
        </is>
      </c>
      <c r="F1013" t="n">
        <v>2025</v>
      </c>
      <c r="G1013" t="n">
        <v>2</v>
      </c>
      <c r="H1013" s="13" t="n">
        <v>1199916</v>
      </c>
      <c r="I1013" s="12" t="n">
        <v>53</v>
      </c>
      <c r="J1013" s="13" t="n">
        <v>10000</v>
      </c>
      <c r="K1013" s="13">
        <f>IFERROR($H1013/$I1013,"")</f>
        <v/>
      </c>
      <c r="L1013" s="13" t="n">
        <v>300000</v>
      </c>
      <c r="M1013" t="inlineStr">
        <is>
          <t>DC, PA, NY</t>
        </is>
      </c>
      <c r="N1013" t="inlineStr">
        <is>
          <t>No</t>
        </is>
      </c>
      <c r="O1013" t="inlineStr">
        <is>
          <t>Not stated</t>
        </is>
      </c>
      <c r="Q1013" s="9" t="inlineStr">
        <is>
          <t>https://grantcue.com/foundations/matrix-foundation-inc-223231774</t>
        </is>
      </c>
    </row>
    <row r="1014">
      <c r="A1014">
        <f>IF($E1014=$E1013,$A1013+1,1)</f>
        <v/>
      </c>
      <c r="B1014" t="inlineStr">
        <is>
          <t>LYDIA COLLINS DEFOREST CHAR TR UW</t>
        </is>
      </c>
      <c r="C1014" t="inlineStr">
        <is>
          <t>03-0433603</t>
        </is>
      </c>
      <c r="D1014" t="inlineStr">
        <is>
          <t>New Jersey</t>
        </is>
      </c>
      <c r="E1014" t="inlineStr">
        <is>
          <t>NJ</t>
        </is>
      </c>
      <c r="F1014" t="n">
        <v>2025</v>
      </c>
      <c r="G1014" t="n">
        <v>2</v>
      </c>
      <c r="H1014" s="13" t="n">
        <v>1178719</v>
      </c>
      <c r="I1014" s="12" t="n">
        <v>37</v>
      </c>
      <c r="J1014" s="13" t="n">
        <v>25000</v>
      </c>
      <c r="K1014" s="13">
        <f>IFERROR($H1014/$I1014,"")</f>
        <v/>
      </c>
      <c r="L1014" s="13" t="n">
        <v>50000</v>
      </c>
      <c r="M1014" t="inlineStr">
        <is>
          <t>NY, GA, IL</t>
        </is>
      </c>
      <c r="N1014" t="inlineStr">
        <is>
          <t>No</t>
        </is>
      </c>
      <c r="O1014" t="inlineStr">
        <is>
          <t>Not stated</t>
        </is>
      </c>
      <c r="Q1014" s="9" t="inlineStr">
        <is>
          <t>https://grantcue.com/foundations/lydia-collins-deforest-char-tr-uw-030433603</t>
        </is>
      </c>
    </row>
    <row r="1015">
      <c r="A1015">
        <f>IF($E1015=$E1014,$A1014+1,1)</f>
        <v/>
      </c>
      <c r="B1015" t="inlineStr">
        <is>
          <t>BOOYE MARK T CHARITABLE TRUST</t>
        </is>
      </c>
      <c r="C1015" t="inlineStr">
        <is>
          <t>81-2320685</t>
        </is>
      </c>
      <c r="D1015" t="inlineStr">
        <is>
          <t>New Jersey</t>
        </is>
      </c>
      <c r="E1015" t="inlineStr">
        <is>
          <t>NJ</t>
        </is>
      </c>
      <c r="F1015" t="n">
        <v>2025</v>
      </c>
      <c r="G1015" t="n">
        <v>2</v>
      </c>
      <c r="H1015" s="13" t="n">
        <v>1170700</v>
      </c>
      <c r="I1015" s="12" t="n">
        <v>10</v>
      </c>
      <c r="J1015" s="13" t="n">
        <v>117070</v>
      </c>
      <c r="K1015" s="13">
        <f>IFERROR($H1015/$I1015,"")</f>
        <v/>
      </c>
      <c r="L1015" s="13" t="n">
        <v>122520</v>
      </c>
      <c r="M1015" t="inlineStr">
        <is>
          <t>MD, PA</t>
        </is>
      </c>
      <c r="N1015" t="inlineStr">
        <is>
          <t>No</t>
        </is>
      </c>
      <c r="O1015" t="inlineStr">
        <is>
          <t>Not stated</t>
        </is>
      </c>
      <c r="Q1015" s="9" t="inlineStr">
        <is>
          <t>https://grantcue.com/foundations/booye-mark-t-charitable-trust-812320685</t>
        </is>
      </c>
    </row>
    <row r="1016">
      <c r="A1016">
        <f>IF($E1016=$E1015,$A1015+1,1)</f>
        <v/>
      </c>
      <c r="B1016" t="inlineStr">
        <is>
          <t>THE BROWN FOUNDATION</t>
        </is>
      </c>
      <c r="C1016" t="inlineStr">
        <is>
          <t>22-6083927</t>
        </is>
      </c>
      <c r="D1016" t="inlineStr">
        <is>
          <t>New Jersey</t>
        </is>
      </c>
      <c r="E1016" t="inlineStr">
        <is>
          <t>NJ</t>
        </is>
      </c>
      <c r="F1016" t="n">
        <v>2024</v>
      </c>
      <c r="G1016" t="n">
        <v>2</v>
      </c>
      <c r="H1016" s="13" t="n">
        <v>1162675</v>
      </c>
      <c r="I1016" s="12" t="n">
        <v>10</v>
      </c>
      <c r="J1016" s="13" t="n">
        <v>625</v>
      </c>
      <c r="K1016" s="13">
        <f>IFERROR($H1016/$I1016,"")</f>
        <v/>
      </c>
      <c r="L1016" s="13" t="n">
        <v>651725</v>
      </c>
      <c r="M1016" t="inlineStr">
        <is>
          <t>FL, DC</t>
        </is>
      </c>
      <c r="N1016" t="inlineStr">
        <is>
          <t>No</t>
        </is>
      </c>
      <c r="O1016" t="inlineStr">
        <is>
          <t>Not stated</t>
        </is>
      </c>
      <c r="Q1016" s="9" t="inlineStr">
        <is>
          <t>https://grantcue.com/foundations/the-brown-foundation-226083927</t>
        </is>
      </c>
    </row>
    <row r="1017">
      <c r="A1017">
        <f>IF($E1017=$E1016,$A1016+1,1)</f>
        <v/>
      </c>
      <c r="B1017" t="inlineStr">
        <is>
          <t>GANZ FAMILY FOUNDATION</t>
        </is>
      </c>
      <c r="C1017" t="inlineStr">
        <is>
          <t>85-6773786</t>
        </is>
      </c>
      <c r="D1017" t="inlineStr">
        <is>
          <t>New Jersey</t>
        </is>
      </c>
      <c r="E1017" t="inlineStr">
        <is>
          <t>NJ</t>
        </is>
      </c>
      <c r="F1017" t="n">
        <v>2024</v>
      </c>
      <c r="G1017" t="n">
        <v>1</v>
      </c>
      <c r="H1017" s="13" t="n">
        <v>1150624</v>
      </c>
      <c r="I1017" s="12" t="n">
        <v>34</v>
      </c>
      <c r="J1017" s="13" t="n">
        <v>4300</v>
      </c>
      <c r="K1017" s="13">
        <f>IFERROR($H1017/$I1017,"")</f>
        <v/>
      </c>
      <c r="L1017" s="13" t="n">
        <v>500000</v>
      </c>
      <c r="M1017" t="inlineStr">
        <is>
          <t>NY, MD, OR</t>
        </is>
      </c>
      <c r="N1017" t="inlineStr">
        <is>
          <t>No</t>
        </is>
      </c>
      <c r="O1017" t="inlineStr">
        <is>
          <t>Not stated</t>
        </is>
      </c>
      <c r="Q1017" s="9" t="inlineStr">
        <is>
          <t>https://grantcue.com/foundations/ganz-family-foundation-856773786</t>
        </is>
      </c>
    </row>
    <row r="1018">
      <c r="A1018">
        <f>IF($E1018=$E1017,$A1017+1,1)</f>
        <v/>
      </c>
      <c r="B1018" t="inlineStr">
        <is>
          <t>DALAL FAMILY FOUNDATION INC</t>
        </is>
      </c>
      <c r="C1018" t="inlineStr">
        <is>
          <t>22-3559839</t>
        </is>
      </c>
      <c r="D1018" t="inlineStr">
        <is>
          <t>New Jersey</t>
        </is>
      </c>
      <c r="E1018" t="inlineStr">
        <is>
          <t>NJ</t>
        </is>
      </c>
      <c r="F1018" t="n">
        <v>2024</v>
      </c>
      <c r="G1018" t="n">
        <v>1</v>
      </c>
      <c r="H1018" s="13" t="n">
        <v>1119302</v>
      </c>
      <c r="I1018" s="12" t="n">
        <v>18</v>
      </c>
      <c r="J1018" s="13" t="n">
        <v>15000</v>
      </c>
      <c r="K1018" s="13">
        <f>IFERROR($H1018/$I1018,"")</f>
        <v/>
      </c>
      <c r="L1018" s="13" t="n">
        <v>789962</v>
      </c>
      <c r="M1018" t="inlineStr">
        <is>
          <t>NY, NC</t>
        </is>
      </c>
      <c r="N1018" t="inlineStr">
        <is>
          <t>No</t>
        </is>
      </c>
      <c r="O1018" t="inlineStr">
        <is>
          <t>Not stated</t>
        </is>
      </c>
      <c r="Q1018" s="9" t="inlineStr">
        <is>
          <t>https://grantcue.com/foundations/dalal-family-foundation-inc-223559839</t>
        </is>
      </c>
    </row>
    <row r="1019">
      <c r="A1019">
        <f>IF($E1019=$E1018,$A1018+1,1)</f>
        <v/>
      </c>
      <c r="B1019" t="inlineStr">
        <is>
          <t>THE KNIGHT FAMILY CHARITABLE FOUNDATION INC</t>
        </is>
      </c>
      <c r="C1019" t="inlineStr">
        <is>
          <t>22-3565056</t>
        </is>
      </c>
      <c r="D1019" t="inlineStr">
        <is>
          <t>New Jersey</t>
        </is>
      </c>
      <c r="E1019" t="inlineStr">
        <is>
          <t>NJ</t>
        </is>
      </c>
      <c r="F1019" t="n">
        <v>2025</v>
      </c>
      <c r="G1019" t="n">
        <v>2</v>
      </c>
      <c r="H1019" s="13" t="n">
        <v>1110500</v>
      </c>
      <c r="I1019" s="12" t="n">
        <v>42</v>
      </c>
      <c r="J1019" s="13" t="n">
        <v>20000</v>
      </c>
      <c r="K1019" s="13">
        <f>IFERROR($H1019/$I1019,"")</f>
        <v/>
      </c>
      <c r="L1019" s="13" t="n">
        <v>75000</v>
      </c>
      <c r="M1019" t="inlineStr">
        <is>
          <t>NY, CT, MS</t>
        </is>
      </c>
      <c r="N1019" t="inlineStr">
        <is>
          <t>Yes</t>
        </is>
      </c>
      <c r="O1019" t="inlineStr">
        <is>
          <t>Not stated</t>
        </is>
      </c>
      <c r="P1019" s="9" t="inlineStr">
        <is>
          <t>https://www.theknightfamilycharitablefoundation.org/</t>
        </is>
      </c>
      <c r="Q1019" s="9" t="inlineStr">
        <is>
          <t>https://grantcue.com/foundations/the-knight-family-charitable-foundation-inc-223565056</t>
        </is>
      </c>
    </row>
    <row r="1020">
      <c r="A1020">
        <f>IF($E1020=$E1019,$A1019+1,1)</f>
        <v/>
      </c>
      <c r="B1020" t="inlineStr">
        <is>
          <t>ALFRED &amp; ADELE OLEJARZ CHARITABLE TR</t>
        </is>
      </c>
      <c r="C1020" t="inlineStr">
        <is>
          <t>38-7157794</t>
        </is>
      </c>
      <c r="D1020" t="inlineStr">
        <is>
          <t>New Jersey</t>
        </is>
      </c>
      <c r="E1020" t="inlineStr">
        <is>
          <t>NJ</t>
        </is>
      </c>
      <c r="F1020" t="n">
        <v>2025</v>
      </c>
      <c r="G1020" t="n">
        <v>2</v>
      </c>
      <c r="H1020" s="13" t="n">
        <v>1102787</v>
      </c>
      <c r="I1020" s="12" t="n">
        <v>32</v>
      </c>
      <c r="J1020" s="13" t="n">
        <v>23103</v>
      </c>
      <c r="K1020" s="13">
        <f>IFERROR($H1020/$I1020,"")</f>
        <v/>
      </c>
      <c r="L1020" s="13" t="n">
        <v>93851</v>
      </c>
      <c r="M1020" t="inlineStr">
        <is>
          <t>PA, DC, MD</t>
        </is>
      </c>
      <c r="N1020" t="inlineStr">
        <is>
          <t>No</t>
        </is>
      </c>
      <c r="O1020" t="inlineStr">
        <is>
          <t>Not stated</t>
        </is>
      </c>
      <c r="Q1020" s="9" t="inlineStr">
        <is>
          <t>https://grantcue.com/foundations/alfred-and-adele-olejarz-charitable-tr-387157794</t>
        </is>
      </c>
    </row>
    <row r="1021">
      <c r="A1021">
        <f>IF($E1021=$E1020,$A1020+1,1)</f>
        <v/>
      </c>
      <c r="B1021" t="inlineStr">
        <is>
          <t>LARRY L LUING FAMILY FOUNDATION INC</t>
        </is>
      </c>
      <c r="C1021" t="inlineStr">
        <is>
          <t>22-3564439</t>
        </is>
      </c>
      <c r="D1021" t="inlineStr">
        <is>
          <t>New Jersey</t>
        </is>
      </c>
      <c r="E1021" t="inlineStr">
        <is>
          <t>NJ</t>
        </is>
      </c>
      <c r="F1021" t="n">
        <v>2024</v>
      </c>
      <c r="G1021" t="n">
        <v>1</v>
      </c>
      <c r="H1021" s="13" t="n">
        <v>1082500</v>
      </c>
      <c r="I1021" s="12" t="n">
        <v>42</v>
      </c>
      <c r="J1021" s="13" t="n">
        <v>10000</v>
      </c>
      <c r="K1021" s="13">
        <f>IFERROR($H1021/$I1021,"")</f>
        <v/>
      </c>
      <c r="L1021" s="13" t="n">
        <v>500000</v>
      </c>
      <c r="M1021" t="inlineStr">
        <is>
          <t>NY, IA, CA</t>
        </is>
      </c>
      <c r="N1021" t="inlineStr">
        <is>
          <t>No</t>
        </is>
      </c>
      <c r="O1021" t="inlineStr">
        <is>
          <t>Not stated</t>
        </is>
      </c>
      <c r="Q1021" s="9" t="inlineStr">
        <is>
          <t>https://grantcue.com/foundations/larry-l-luing-family-foundation-inc-223564439</t>
        </is>
      </c>
    </row>
    <row r="1022">
      <c r="A1022">
        <f>IF($E1022=$E1021,$A1021+1,1)</f>
        <v/>
      </c>
      <c r="B1022" t="inlineStr">
        <is>
          <t>THE CONESTOGA ROAD FOUNDATION</t>
        </is>
      </c>
      <c r="C1022" t="inlineStr">
        <is>
          <t>27-5271188</t>
        </is>
      </c>
      <c r="D1022" t="inlineStr">
        <is>
          <t>New Jersey</t>
        </is>
      </c>
      <c r="E1022" t="inlineStr">
        <is>
          <t>NJ</t>
        </is>
      </c>
      <c r="F1022" t="n">
        <v>2025</v>
      </c>
      <c r="G1022" t="n">
        <v>2</v>
      </c>
      <c r="H1022" s="13" t="n">
        <v>1082200</v>
      </c>
      <c r="I1022" s="12" t="n">
        <v>99</v>
      </c>
      <c r="J1022" s="13" t="n">
        <v>5000</v>
      </c>
      <c r="K1022" s="13">
        <f>IFERROR($H1022/$I1022,"")</f>
        <v/>
      </c>
      <c r="L1022" s="13" t="n">
        <v>85000</v>
      </c>
      <c r="M1022" t="inlineStr">
        <is>
          <t>NY, FL, CT</t>
        </is>
      </c>
      <c r="N1022" t="inlineStr">
        <is>
          <t>No</t>
        </is>
      </c>
      <c r="O1022" t="inlineStr">
        <is>
          <t>Not stated</t>
        </is>
      </c>
      <c r="Q1022" s="9" t="inlineStr">
        <is>
          <t>https://grantcue.com/foundations/the-conestoga-road-foundation-275271188</t>
        </is>
      </c>
    </row>
    <row r="1023">
      <c r="A1023">
        <f>IF($E1023=$E1022,$A1022+1,1)</f>
        <v/>
      </c>
      <c r="B1023" t="inlineStr">
        <is>
          <t>THE MIMI WASHINGTON STARRETT FOUNDATION INC</t>
        </is>
      </c>
      <c r="C1023" t="inlineStr">
        <is>
          <t>86-1760106</t>
        </is>
      </c>
      <c r="D1023" t="inlineStr">
        <is>
          <t>New Jersey</t>
        </is>
      </c>
      <c r="E1023" t="inlineStr">
        <is>
          <t>NJ</t>
        </is>
      </c>
      <c r="F1023" t="n">
        <v>2024</v>
      </c>
      <c r="G1023" t="n">
        <v>1</v>
      </c>
      <c r="H1023" s="13" t="n">
        <v>1060000</v>
      </c>
      <c r="I1023" s="12" t="n">
        <v>40</v>
      </c>
      <c r="J1023" s="13" t="n">
        <v>12500</v>
      </c>
      <c r="K1023" s="13">
        <f>IFERROR($H1023/$I1023,"")</f>
        <v/>
      </c>
      <c r="L1023" s="13" t="n">
        <v>500000</v>
      </c>
      <c r="N1023" t="inlineStr">
        <is>
          <t>Yes</t>
        </is>
      </c>
      <c r="O1023" t="inlineStr">
        <is>
          <t>Yes</t>
        </is>
      </c>
      <c r="P1023" s="9" t="inlineStr">
        <is>
          <t>https://www.mwstarrettfoundation.org/</t>
        </is>
      </c>
      <c r="Q1023" s="9" t="inlineStr">
        <is>
          <t>https://grantcue.com/foundations/the-mimi-washington-starrett-foundation-inc-861760106</t>
        </is>
      </c>
    </row>
    <row r="1024">
      <c r="A1024">
        <f>IF($E1024=$E1023,$A1023+1,1)</f>
        <v/>
      </c>
      <c r="B1024" t="inlineStr">
        <is>
          <t>COMMUNITY HEALTH CONNECTIONS FOUNDATION INC</t>
        </is>
      </c>
      <c r="C1024" t="inlineStr">
        <is>
          <t>22-1508542</t>
        </is>
      </c>
      <c r="D1024" t="inlineStr">
        <is>
          <t>New Jersey</t>
        </is>
      </c>
      <c r="E1024" t="inlineStr">
        <is>
          <t>NJ</t>
        </is>
      </c>
      <c r="F1024" t="n">
        <v>2025</v>
      </c>
      <c r="G1024" t="n">
        <v>2</v>
      </c>
      <c r="H1024" s="13" t="n">
        <v>1055000</v>
      </c>
      <c r="I1024" s="12" t="n">
        <v>18</v>
      </c>
      <c r="J1024" s="13" t="n">
        <v>50000</v>
      </c>
      <c r="K1024" s="13">
        <f>IFERROR($H1024/$I1024,"")</f>
        <v/>
      </c>
      <c r="L1024" s="13" t="n">
        <v>100000</v>
      </c>
      <c r="N1024" t="inlineStr">
        <is>
          <t>No</t>
        </is>
      </c>
      <c r="O1024" t="inlineStr">
        <is>
          <t>Not stated</t>
        </is>
      </c>
      <c r="Q1024" s="9" t="inlineStr">
        <is>
          <t>https://grantcue.com/foundations/community-health-connections-foundation-inc-221508542</t>
        </is>
      </c>
    </row>
    <row r="1025">
      <c r="A1025">
        <f>IF($E1025=$E1024,$A1024+1,1)</f>
        <v/>
      </c>
      <c r="B1025" t="inlineStr">
        <is>
          <t>INSERRA FAMILY FOUNDATION</t>
        </is>
      </c>
      <c r="C1025" t="inlineStr">
        <is>
          <t>22-2788116</t>
        </is>
      </c>
      <c r="D1025" t="inlineStr">
        <is>
          <t>New Jersey</t>
        </is>
      </c>
      <c r="E1025" t="inlineStr">
        <is>
          <t>NJ</t>
        </is>
      </c>
      <c r="F1025" t="n">
        <v>2025</v>
      </c>
      <c r="G1025" t="n">
        <v>2</v>
      </c>
      <c r="H1025" s="13" t="n">
        <v>1046840</v>
      </c>
      <c r="I1025" s="12" t="n">
        <v>20</v>
      </c>
      <c r="J1025" s="13" t="n">
        <v>25000</v>
      </c>
      <c r="K1025" s="13">
        <f>IFERROR($H1025/$I1025,"")</f>
        <v/>
      </c>
      <c r="L1025" s="13" t="n">
        <v>200000</v>
      </c>
      <c r="M1025" t="inlineStr">
        <is>
          <t>WA, FL, NY</t>
        </is>
      </c>
      <c r="N1025" t="inlineStr">
        <is>
          <t>Yes</t>
        </is>
      </c>
      <c r="O1025" t="inlineStr">
        <is>
          <t>Yes</t>
        </is>
      </c>
      <c r="Q1025" s="9" t="inlineStr">
        <is>
          <t>https://grantcue.com/foundations/inserra-family-foundation-222788116</t>
        </is>
      </c>
    </row>
    <row r="1026">
      <c r="A1026">
        <f>IF($E1026=$E1025,$A1025+1,1)</f>
        <v/>
      </c>
      <c r="B1026" t="inlineStr">
        <is>
          <t>THE SOLOVEY FAMILY FOUNDATION INC</t>
        </is>
      </c>
      <c r="C1026" t="inlineStr">
        <is>
          <t>87-4778221</t>
        </is>
      </c>
      <c r="D1026" t="inlineStr">
        <is>
          <t>New Jersey</t>
        </is>
      </c>
      <c r="E1026" t="inlineStr">
        <is>
          <t>NJ</t>
        </is>
      </c>
      <c r="F1026" t="n">
        <v>2025</v>
      </c>
      <c r="G1026" t="n">
        <v>3</v>
      </c>
      <c r="H1026" s="13" t="n">
        <v>1041000</v>
      </c>
      <c r="I1026" s="12" t="n">
        <v>5</v>
      </c>
      <c r="J1026" s="13" t="n">
        <v>180000</v>
      </c>
      <c r="K1026" s="13">
        <f>IFERROR($H1026/$I1026,"")</f>
        <v/>
      </c>
      <c r="L1026" s="13" t="n">
        <v>381000</v>
      </c>
      <c r="M1026" t="inlineStr">
        <is>
          <t>NY, FL</t>
        </is>
      </c>
      <c r="N1026" t="inlineStr">
        <is>
          <t>No</t>
        </is>
      </c>
      <c r="O1026" t="inlineStr">
        <is>
          <t>Not stated</t>
        </is>
      </c>
      <c r="Q1026" s="9" t="inlineStr">
        <is>
          <t>https://grantcue.com/foundations/the-solovey-family-foundation-inc-c-o-leshkowitz-and-co-874778221</t>
        </is>
      </c>
    </row>
    <row r="1027">
      <c r="A1027">
        <f>IF($E1027=$E1026,$A1026+1,1)</f>
        <v/>
      </c>
      <c r="B1027" t="inlineStr">
        <is>
          <t>THE TUCHMAN FOUNDATION INC</t>
        </is>
      </c>
      <c r="C1027" t="inlineStr">
        <is>
          <t>22-6682754</t>
        </is>
      </c>
      <c r="D1027" t="inlineStr">
        <is>
          <t>New Jersey</t>
        </is>
      </c>
      <c r="E1027" t="inlineStr">
        <is>
          <t>NJ</t>
        </is>
      </c>
      <c r="F1027" t="n">
        <v>2024</v>
      </c>
      <c r="G1027" t="n">
        <v>1</v>
      </c>
      <c r="H1027" s="13" t="n">
        <v>1037204</v>
      </c>
      <c r="I1027" s="12" t="n">
        <v>12</v>
      </c>
      <c r="J1027" s="13" t="n">
        <v>4250</v>
      </c>
      <c r="K1027" s="13">
        <f>IFERROR($H1027/$I1027,"")</f>
        <v/>
      </c>
      <c r="L1027" s="13" t="n">
        <v>737014</v>
      </c>
      <c r="M1027" t="inlineStr">
        <is>
          <t>NY</t>
        </is>
      </c>
      <c r="N1027" t="inlineStr">
        <is>
          <t>No</t>
        </is>
      </c>
      <c r="O1027" t="inlineStr">
        <is>
          <t>Not stated</t>
        </is>
      </c>
      <c r="Q1027" s="9" t="inlineStr">
        <is>
          <t>https://grantcue.com/foundations/the-tuchman-foundation-inc-226682754</t>
        </is>
      </c>
    </row>
    <row r="1028">
      <c r="A1028">
        <f>IF($E1028=$E1027,$A1027+1,1)</f>
        <v/>
      </c>
      <c r="B1028" t="inlineStr">
        <is>
          <t>THE TALLENT FOUNDATION</t>
        </is>
      </c>
      <c r="C1028" t="inlineStr">
        <is>
          <t>85-4108602</t>
        </is>
      </c>
      <c r="D1028" t="inlineStr">
        <is>
          <t>New Jersey</t>
        </is>
      </c>
      <c r="E1028" t="inlineStr">
        <is>
          <t>NJ</t>
        </is>
      </c>
      <c r="F1028" t="n">
        <v>2024</v>
      </c>
      <c r="G1028" t="n">
        <v>2</v>
      </c>
      <c r="H1028" s="13" t="n">
        <v>1037000</v>
      </c>
      <c r="I1028" s="12" t="n">
        <v>46</v>
      </c>
      <c r="J1028" s="13" t="n">
        <v>5000</v>
      </c>
      <c r="K1028" s="13">
        <f>IFERROR($H1028/$I1028,"")</f>
        <v/>
      </c>
      <c r="L1028" s="13" t="n">
        <v>500000</v>
      </c>
      <c r="M1028" t="inlineStr">
        <is>
          <t>KY, VA, IN</t>
        </is>
      </c>
      <c r="N1028" t="inlineStr">
        <is>
          <t>No</t>
        </is>
      </c>
      <c r="O1028" t="inlineStr">
        <is>
          <t>Not stated</t>
        </is>
      </c>
      <c r="Q1028" s="9" t="inlineStr">
        <is>
          <t>https://grantcue.com/foundations/the-tallent-foundation-854108602</t>
        </is>
      </c>
    </row>
    <row r="1029">
      <c r="A1029">
        <f>IF($E1029=$E1028,$A1028+1,1)</f>
        <v/>
      </c>
      <c r="B1029" t="inlineStr">
        <is>
          <t>CHARLES F SEABROOK CHAR</t>
        </is>
      </c>
      <c r="C1029" t="inlineStr">
        <is>
          <t>22-6212177</t>
        </is>
      </c>
      <c r="D1029" t="inlineStr">
        <is>
          <t>New Jersey</t>
        </is>
      </c>
      <c r="E1029" t="inlineStr">
        <is>
          <t>NJ</t>
        </is>
      </c>
      <c r="F1029" t="n">
        <v>2025</v>
      </c>
      <c r="G1029" t="n">
        <v>2</v>
      </c>
      <c r="H1029" s="13" t="n">
        <v>1027365</v>
      </c>
      <c r="I1029" s="12" t="n">
        <v>10</v>
      </c>
      <c r="J1029" s="13" t="n">
        <v>102736.5</v>
      </c>
      <c r="K1029" s="13">
        <f>IFERROR($H1029/$I1029,"")</f>
        <v/>
      </c>
      <c r="L1029" s="13" t="n">
        <v>107373</v>
      </c>
      <c r="N1029" t="inlineStr">
        <is>
          <t>No</t>
        </is>
      </c>
      <c r="O1029" t="inlineStr">
        <is>
          <t>Not stated</t>
        </is>
      </c>
      <c r="Q1029" s="9" t="inlineStr">
        <is>
          <t>https://grantcue.com/foundations/charles-f-seabrook-char-226212177</t>
        </is>
      </c>
    </row>
    <row r="1030">
      <c r="A1030">
        <f>IF($E1030=$E1029,$A1029+1,1)</f>
        <v/>
      </c>
      <c r="B1030" t="inlineStr">
        <is>
          <t>THE ROBERT &amp; MARION SCHAMANN BROZOWSKI FOUNDATION INC</t>
        </is>
      </c>
      <c r="C1030" t="inlineStr">
        <is>
          <t>22-3613766</t>
        </is>
      </c>
      <c r="D1030" t="inlineStr">
        <is>
          <t>New Jersey</t>
        </is>
      </c>
      <c r="E1030" t="inlineStr">
        <is>
          <t>NJ</t>
        </is>
      </c>
      <c r="F1030" t="n">
        <v>2025</v>
      </c>
      <c r="G1030" t="n">
        <v>2</v>
      </c>
      <c r="H1030" s="13" t="n">
        <v>1020500</v>
      </c>
      <c r="I1030" s="12" t="n">
        <v>72</v>
      </c>
      <c r="J1030" s="13" t="n">
        <v>11000</v>
      </c>
      <c r="K1030" s="13">
        <f>IFERROR($H1030/$I1030,"")</f>
        <v/>
      </c>
      <c r="L1030" s="13" t="n">
        <v>51000</v>
      </c>
      <c r="M1030" t="inlineStr">
        <is>
          <t>NY, TN, VA</t>
        </is>
      </c>
      <c r="N1030" t="inlineStr">
        <is>
          <t>No</t>
        </is>
      </c>
      <c r="O1030" t="inlineStr">
        <is>
          <t>Yes</t>
        </is>
      </c>
      <c r="Q1030" s="9" t="inlineStr">
        <is>
          <t>https://grantcue.com/foundations/the-robert-and-marion-schamann-brozowski-foundation-inc-223613766</t>
        </is>
      </c>
    </row>
    <row r="1031">
      <c r="A1031">
        <f>IF($E1031=$E1030,$A1030+1,1)</f>
        <v/>
      </c>
      <c r="B1031" t="inlineStr">
        <is>
          <t>SMITH CHURCH FUND TA XXXXX7009</t>
        </is>
      </c>
      <c r="C1031" t="inlineStr">
        <is>
          <t>22-6021858</t>
        </is>
      </c>
      <c r="D1031" t="inlineStr">
        <is>
          <t>New Jersey</t>
        </is>
      </c>
      <c r="E1031" t="inlineStr">
        <is>
          <t>NJ</t>
        </is>
      </c>
      <c r="F1031" t="n">
        <v>2025</v>
      </c>
      <c r="G1031" t="n">
        <v>2</v>
      </c>
      <c r="H1031" s="13" t="n">
        <v>1014843</v>
      </c>
      <c r="I1031" s="12" t="n">
        <v>32</v>
      </c>
      <c r="J1031" s="13" t="n">
        <v>2295</v>
      </c>
      <c r="K1031" s="13">
        <f>IFERROR($H1031/$I1031,"")</f>
        <v/>
      </c>
      <c r="L1031" s="13" t="n">
        <v>499016</v>
      </c>
      <c r="M1031" t="inlineStr">
        <is>
          <t>KS, CA, WI</t>
        </is>
      </c>
      <c r="N1031" t="inlineStr">
        <is>
          <t>No</t>
        </is>
      </c>
      <c r="O1031" t="inlineStr">
        <is>
          <t>Not stated</t>
        </is>
      </c>
      <c r="Q1031" s="9" t="inlineStr">
        <is>
          <t>https://grantcue.com/foundations/smith-church-fund-ta-xxxxx7009-226021858</t>
        </is>
      </c>
    </row>
    <row r="1032">
      <c r="A1032">
        <f>IF($E1032=$E1031,$A1031+1,1)</f>
        <v/>
      </c>
      <c r="B1032" t="inlineStr">
        <is>
          <t>SHELDON K BEREN CHARITABLE TRUST</t>
        </is>
      </c>
      <c r="C1032" t="inlineStr">
        <is>
          <t>47-0862874</t>
        </is>
      </c>
      <c r="D1032" t="inlineStr">
        <is>
          <t>New Jersey</t>
        </is>
      </c>
      <c r="E1032" t="inlineStr">
        <is>
          <t>NJ</t>
        </is>
      </c>
      <c r="F1032" t="n">
        <v>2024</v>
      </c>
      <c r="G1032" t="n">
        <v>2</v>
      </c>
      <c r="H1032" s="13" t="n">
        <v>1011689</v>
      </c>
      <c r="I1032" s="12" t="n">
        <v>39</v>
      </c>
      <c r="J1032" s="13" t="n">
        <v>12868</v>
      </c>
      <c r="K1032" s="13">
        <f>IFERROR($H1032/$I1032,"")</f>
        <v/>
      </c>
      <c r="L1032" s="13" t="n">
        <v>93370</v>
      </c>
      <c r="M1032" t="inlineStr">
        <is>
          <t>NY, CO, MD</t>
        </is>
      </c>
      <c r="N1032" t="inlineStr">
        <is>
          <t>No</t>
        </is>
      </c>
      <c r="O1032" t="inlineStr">
        <is>
          <t>Not stated</t>
        </is>
      </c>
      <c r="Q1032" s="9" t="inlineStr">
        <is>
          <t>https://grantcue.com/foundations/sheldon-k-beren-charitable-trust-c-o-zev-beren-470862874</t>
        </is>
      </c>
    </row>
    <row r="1033">
      <c r="A1033">
        <f>IF($E1033=$E1032,$A1032+1,1)</f>
        <v/>
      </c>
      <c r="B1033" t="inlineStr">
        <is>
          <t>Woman's Club of Westfield</t>
        </is>
      </c>
      <c r="C1033" t="inlineStr">
        <is>
          <t>22-1585838</t>
        </is>
      </c>
      <c r="D1033" t="inlineStr">
        <is>
          <t>New Jersey</t>
        </is>
      </c>
      <c r="E1033" t="inlineStr">
        <is>
          <t>NJ</t>
        </is>
      </c>
      <c r="F1033" t="n">
        <v>2024</v>
      </c>
      <c r="G1033" t="n">
        <v>2</v>
      </c>
      <c r="H1033" s="13" t="n">
        <v>1006431</v>
      </c>
      <c r="I1033" s="12" t="n">
        <v>10</v>
      </c>
      <c r="J1033" s="13" t="n">
        <v>5000</v>
      </c>
      <c r="K1033" s="13">
        <f>IFERROR($H1033/$I1033,"")</f>
        <v/>
      </c>
      <c r="L1033" s="13" t="n">
        <v>778164</v>
      </c>
      <c r="M1033" t="inlineStr">
        <is>
          <t>SC, TX, PA</t>
        </is>
      </c>
      <c r="N1033" t="inlineStr">
        <is>
          <t>No</t>
        </is>
      </c>
      <c r="O1033" t="inlineStr">
        <is>
          <t>Not stated</t>
        </is>
      </c>
      <c r="Q1033" s="9" t="inlineStr">
        <is>
          <t>https://grantcue.com/foundations/woman-s-club-of-westfield-221585838</t>
        </is>
      </c>
    </row>
    <row r="1034">
      <c r="A1034">
        <f>IF($E1034=$E1033,$A1033+1,1)</f>
        <v/>
      </c>
      <c r="B1034" t="inlineStr">
        <is>
          <t>PFIZER PATIENT ASSISTANCE FOUNDATION INC</t>
        </is>
      </c>
      <c r="C1034" t="inlineStr">
        <is>
          <t>26-1437283</t>
        </is>
      </c>
      <c r="D1034" t="inlineStr">
        <is>
          <t>New York</t>
        </is>
      </c>
      <c r="E1034" t="inlineStr">
        <is>
          <t>NY</t>
        </is>
      </c>
      <c r="F1034" t="n">
        <v>2024</v>
      </c>
      <c r="G1034" t="n">
        <v>1</v>
      </c>
      <c r="H1034" s="13" t="n">
        <v>1480409944</v>
      </c>
      <c r="I1034" s="12" t="n">
        <v>45</v>
      </c>
      <c r="J1034" s="13" t="n">
        <v>2709</v>
      </c>
      <c r="K1034" s="13">
        <f>IFERROR($H1034/$I1034,"")</f>
        <v/>
      </c>
      <c r="L1034" s="13" t="n">
        <v>1480086930</v>
      </c>
      <c r="M1034" t="inlineStr">
        <is>
          <t>SC, VA, PA</t>
        </is>
      </c>
      <c r="N1034" t="inlineStr">
        <is>
          <t>Yes</t>
        </is>
      </c>
      <c r="O1034" t="inlineStr">
        <is>
          <t>Not stated</t>
        </is>
      </c>
      <c r="P1034" s="9" t="inlineStr">
        <is>
          <t>https://www.pfizerrxpathways.com/</t>
        </is>
      </c>
      <c r="Q1034" s="9" t="inlineStr">
        <is>
          <t>https://grantcue.com/foundations/pfizer-patient-assistance-foundation-inc-261437283</t>
        </is>
      </c>
    </row>
    <row r="1035">
      <c r="A1035">
        <f>IF($E1035=$E1034,$A1034+1,1)</f>
        <v/>
      </c>
      <c r="B1035" t="inlineStr">
        <is>
          <t>THE BLOOMBERG FAMILY FOUNDATION INC</t>
        </is>
      </c>
      <c r="C1035" t="inlineStr">
        <is>
          <t>20-5602483</t>
        </is>
      </c>
      <c r="D1035" t="inlineStr">
        <is>
          <t>New York</t>
        </is>
      </c>
      <c r="E1035" t="inlineStr">
        <is>
          <t>NY</t>
        </is>
      </c>
      <c r="F1035" t="n">
        <v>2024</v>
      </c>
      <c r="G1035" t="n">
        <v>1</v>
      </c>
      <c r="H1035" s="13" t="n">
        <v>1016737000</v>
      </c>
      <c r="I1035" s="12" t="n">
        <v>203</v>
      </c>
      <c r="J1035" s="13" t="n">
        <v>1519000</v>
      </c>
      <c r="K1035" s="13">
        <f>IFERROR($H1035/$I1035,"")</f>
        <v/>
      </c>
      <c r="L1035" s="13" t="n">
        <v>186794463</v>
      </c>
      <c r="M1035" t="inlineStr">
        <is>
          <t>MD, DC, MA</t>
        </is>
      </c>
      <c r="N1035" t="inlineStr">
        <is>
          <t>No</t>
        </is>
      </c>
      <c r="O1035" t="inlineStr">
        <is>
          <t>Not stated</t>
        </is>
      </c>
      <c r="Q1035" s="9" t="inlineStr">
        <is>
          <t>https://grantcue.com/foundations/the-bloomberg-family-foundation-inc-205602483</t>
        </is>
      </c>
    </row>
    <row r="1036">
      <c r="A1036">
        <f>IF($E1036=$E1035,$A1035+1,1)</f>
        <v/>
      </c>
      <c r="B1036" t="inlineStr">
        <is>
          <t>THE FORD FOUNDATION</t>
        </is>
      </c>
      <c r="C1036" t="inlineStr">
        <is>
          <t>13-1684331</t>
        </is>
      </c>
      <c r="D1036" t="inlineStr">
        <is>
          <t>New York</t>
        </is>
      </c>
      <c r="E1036" t="inlineStr">
        <is>
          <t>NY</t>
        </is>
      </c>
      <c r="F1036" t="n">
        <v>2024</v>
      </c>
      <c r="G1036" t="n">
        <v>1</v>
      </c>
      <c r="H1036" s="13" t="n">
        <v>844698067</v>
      </c>
      <c r="I1036" s="12" t="n">
        <v>4007</v>
      </c>
      <c r="J1036" s="13" t="n">
        <v>100000</v>
      </c>
      <c r="K1036" s="13">
        <f>IFERROR($H1036/$I1036,"")</f>
        <v/>
      </c>
      <c r="L1036" s="13" t="n">
        <v>15000000</v>
      </c>
      <c r="M1036" t="inlineStr">
        <is>
          <t>DC, CA, MI</t>
        </is>
      </c>
      <c r="N1036" t="inlineStr">
        <is>
          <t>Yes</t>
        </is>
      </c>
      <c r="O1036" t="inlineStr">
        <is>
          <t>Not stated</t>
        </is>
      </c>
      <c r="P1036" s="9" t="inlineStr">
        <is>
          <t>https://www.fordfoundation.org/</t>
        </is>
      </c>
      <c r="Q1036" s="9" t="inlineStr">
        <is>
          <t>https://grantcue.com/foundations/the-ford-foundation-131684331</t>
        </is>
      </c>
    </row>
    <row r="1037">
      <c r="A1037">
        <f>IF($E1037=$E1036,$A1036+1,1)</f>
        <v/>
      </c>
      <c r="B1037" t="inlineStr">
        <is>
          <t>SERGEY BRIN FAMILY FOUNDATION</t>
        </is>
      </c>
      <c r="C1037" t="inlineStr">
        <is>
          <t>47-2107200</t>
        </is>
      </c>
      <c r="D1037" t="inlineStr">
        <is>
          <t>New York</t>
        </is>
      </c>
      <c r="E1037" t="inlineStr">
        <is>
          <t>NY</t>
        </is>
      </c>
      <c r="F1037" t="n">
        <v>2024</v>
      </c>
      <c r="G1037" t="n">
        <v>1</v>
      </c>
      <c r="H1037" s="13" t="n">
        <v>698939667</v>
      </c>
      <c r="I1037" s="12" t="n">
        <v>170</v>
      </c>
      <c r="J1037" s="13" t="n">
        <v>1000091.5</v>
      </c>
      <c r="K1037" s="13">
        <f>IFERROR($H1037/$I1037,"")</f>
        <v/>
      </c>
      <c r="L1037" s="13" t="n">
        <v>79900301</v>
      </c>
      <c r="M1037" t="inlineStr">
        <is>
          <t>CA, DC, FL</t>
        </is>
      </c>
      <c r="N1037" t="inlineStr">
        <is>
          <t>No</t>
        </is>
      </c>
      <c r="O1037" t="inlineStr">
        <is>
          <t>Not stated</t>
        </is>
      </c>
      <c r="Q1037" s="9" t="inlineStr">
        <is>
          <t>https://grantcue.com/foundations/sergey-brin-family-foundation-c-o-pacific-foundation-services-472107200</t>
        </is>
      </c>
    </row>
    <row r="1038">
      <c r="A1038">
        <f>IF($E1038=$E1037,$A1037+1,1)</f>
        <v/>
      </c>
      <c r="B1038" t="inlineStr">
        <is>
          <t>THE ANDREW W MELLON FOUNDATION</t>
        </is>
      </c>
      <c r="C1038" t="inlineStr">
        <is>
          <t>13-1879954</t>
        </is>
      </c>
      <c r="D1038" t="inlineStr">
        <is>
          <t>New York</t>
        </is>
      </c>
      <c r="E1038" t="inlineStr">
        <is>
          <t>NY</t>
        </is>
      </c>
      <c r="F1038" t="n">
        <v>2024</v>
      </c>
      <c r="G1038" t="n">
        <v>1</v>
      </c>
      <c r="H1038" s="13" t="n">
        <v>555004183</v>
      </c>
      <c r="I1038" s="12" t="n">
        <v>848</v>
      </c>
      <c r="J1038" s="13" t="n">
        <v>500000</v>
      </c>
      <c r="K1038" s="13">
        <f>IFERROR($H1038/$I1038,"")</f>
        <v/>
      </c>
      <c r="L1038" s="13" t="n">
        <v>8556000</v>
      </c>
      <c r="M1038" t="inlineStr">
        <is>
          <t>CA, DC, IL</t>
        </is>
      </c>
      <c r="N1038" t="inlineStr">
        <is>
          <t>Yes</t>
        </is>
      </c>
      <c r="O1038" t="inlineStr">
        <is>
          <t>Yes</t>
        </is>
      </c>
      <c r="P1038" s="9" t="inlineStr">
        <is>
          <t>https://www.mellon.org/</t>
        </is>
      </c>
      <c r="Q1038" s="9" t="inlineStr">
        <is>
          <t>https://grantcue.com/foundations/the-andrew-w-mellon-foundation-131879954</t>
        </is>
      </c>
    </row>
    <row r="1039">
      <c r="A1039">
        <f>IF($E1039=$E1038,$A1038+1,1)</f>
        <v/>
      </c>
      <c r="B1039" t="inlineStr">
        <is>
          <t>FOUNDATION TO PROMOTE OPEN SOCIETY</t>
        </is>
      </c>
      <c r="C1039" t="inlineStr">
        <is>
          <t>26-3753801</t>
        </is>
      </c>
      <c r="D1039" t="inlineStr">
        <is>
          <t>New York</t>
        </is>
      </c>
      <c r="E1039" t="inlineStr">
        <is>
          <t>NY</t>
        </is>
      </c>
      <c r="F1039" t="n">
        <v>2024</v>
      </c>
      <c r="G1039" t="n">
        <v>1</v>
      </c>
      <c r="H1039" s="13" t="n">
        <v>481525362</v>
      </c>
      <c r="I1039" s="12" t="n">
        <v>738</v>
      </c>
      <c r="J1039" s="13" t="n">
        <v>257214</v>
      </c>
      <c r="K1039" s="13">
        <f>IFERROR($H1039/$I1039,"")</f>
        <v/>
      </c>
      <c r="L1039" s="13" t="n">
        <v>44927239</v>
      </c>
      <c r="M1039" t="inlineStr">
        <is>
          <t>DC, MA, CA</t>
        </is>
      </c>
      <c r="N1039" t="inlineStr">
        <is>
          <t>No</t>
        </is>
      </c>
      <c r="O1039" t="inlineStr">
        <is>
          <t>Not stated</t>
        </is>
      </c>
      <c r="Q1039" s="9" t="inlineStr">
        <is>
          <t>https://grantcue.com/foundations/foundation-to-promote-open-society-263753801</t>
        </is>
      </c>
    </row>
    <row r="1040">
      <c r="A1040">
        <f>IF($E1040=$E1039,$A1039+1,1)</f>
        <v/>
      </c>
      <c r="B1040" t="inlineStr">
        <is>
          <t>JOHN D AND CATHERINE T MACARTHUR FOUNDATION</t>
        </is>
      </c>
      <c r="C1040" t="inlineStr">
        <is>
          <t>23-7093598</t>
        </is>
      </c>
      <c r="D1040" t="inlineStr">
        <is>
          <t>New York</t>
        </is>
      </c>
      <c r="E1040" t="inlineStr">
        <is>
          <t>NY</t>
        </is>
      </c>
      <c r="F1040" t="n">
        <v>2024</v>
      </c>
      <c r="G1040" t="n">
        <v>1</v>
      </c>
      <c r="H1040" s="13" t="n">
        <v>356090979</v>
      </c>
      <c r="I1040" s="12" t="n">
        <v>1086</v>
      </c>
      <c r="J1040" s="13" t="n">
        <v>160000</v>
      </c>
      <c r="K1040" s="13">
        <f>IFERROR($H1040/$I1040,"")</f>
        <v/>
      </c>
      <c r="L1040" s="13" t="n">
        <v>21000000</v>
      </c>
      <c r="M1040" t="inlineStr">
        <is>
          <t>IL, DC, CA</t>
        </is>
      </c>
      <c r="N1040" t="inlineStr">
        <is>
          <t>No</t>
        </is>
      </c>
      <c r="O1040" t="inlineStr">
        <is>
          <t>Yes</t>
        </is>
      </c>
      <c r="Q1040" s="9" t="inlineStr">
        <is>
          <t>https://grantcue.com/foundations/john-d-and-catherine-t-macarthur-foundation-237093598</t>
        </is>
      </c>
    </row>
    <row r="1041">
      <c r="A1041">
        <f>IF($E1041=$E1040,$A1040+1,1)</f>
        <v/>
      </c>
      <c r="B1041" t="inlineStr">
        <is>
          <t>WELLSPRING PHILANTHROPIC FUND INC</t>
        </is>
      </c>
      <c r="C1041" t="inlineStr">
        <is>
          <t>22-3692921</t>
        </is>
      </c>
      <c r="D1041" t="inlineStr">
        <is>
          <t>New York</t>
        </is>
      </c>
      <c r="E1041" t="inlineStr">
        <is>
          <t>NY</t>
        </is>
      </c>
      <c r="F1041" t="n">
        <v>2023</v>
      </c>
      <c r="G1041" t="n">
        <v>1</v>
      </c>
      <c r="H1041" s="13" t="n">
        <v>326037199</v>
      </c>
      <c r="I1041" s="12" t="n">
        <v>1101</v>
      </c>
      <c r="J1041" s="13" t="n">
        <v>200000</v>
      </c>
      <c r="K1041" s="13">
        <f>IFERROR($H1041/$I1041,"")</f>
        <v/>
      </c>
      <c r="L1041" s="13" t="n">
        <v>9750000</v>
      </c>
      <c r="M1041" t="inlineStr">
        <is>
          <t>DC, CA, MA</t>
        </is>
      </c>
      <c r="N1041" t="inlineStr">
        <is>
          <t>No</t>
        </is>
      </c>
      <c r="O1041" t="inlineStr">
        <is>
          <t>Not stated</t>
        </is>
      </c>
      <c r="Q1041" s="9" t="inlineStr">
        <is>
          <t>https://grantcue.com/foundations/wellspring-philanthropic-fund-inc-223692921</t>
        </is>
      </c>
    </row>
    <row r="1042">
      <c r="A1042">
        <f>IF($E1042=$E1041,$A1041+1,1)</f>
        <v/>
      </c>
      <c r="B1042" t="inlineStr">
        <is>
          <t>CARNEGIE CORPORATION OF NEW YORK</t>
        </is>
      </c>
      <c r="C1042" t="inlineStr">
        <is>
          <t>13-1628151</t>
        </is>
      </c>
      <c r="D1042" t="inlineStr">
        <is>
          <t>New York</t>
        </is>
      </c>
      <c r="E1042" t="inlineStr">
        <is>
          <t>NY</t>
        </is>
      </c>
      <c r="F1042" t="n">
        <v>2024</v>
      </c>
      <c r="G1042" t="n">
        <v>2</v>
      </c>
      <c r="H1042" s="13" t="n">
        <v>323294820</v>
      </c>
      <c r="I1042" s="12" t="n">
        <v>1119</v>
      </c>
      <c r="J1042" s="13" t="n">
        <v>208000</v>
      </c>
      <c r="K1042" s="13">
        <f>IFERROR($H1042/$I1042,"")</f>
        <v/>
      </c>
      <c r="L1042" s="13" t="n">
        <v>3033300</v>
      </c>
      <c r="M1042" t="inlineStr">
        <is>
          <t>DC, CA, MA</t>
        </is>
      </c>
      <c r="N1042" t="inlineStr">
        <is>
          <t>Yes</t>
        </is>
      </c>
      <c r="O1042" t="inlineStr">
        <is>
          <t>Yes</t>
        </is>
      </c>
      <c r="P1042" s="9" t="inlineStr">
        <is>
          <t>https://carnegie.org/</t>
        </is>
      </c>
      <c r="Q1042" s="9" t="inlineStr">
        <is>
          <t>https://grantcue.com/foundations/carnegie-corporation-of-new-york-131628151</t>
        </is>
      </c>
    </row>
    <row r="1043">
      <c r="A1043">
        <f>IF($E1043=$E1042,$A1042+1,1)</f>
        <v/>
      </c>
      <c r="B1043" t="inlineStr">
        <is>
          <t>SEQUOIA CLIMATE FOUNDATION</t>
        </is>
      </c>
      <c r="C1043" t="inlineStr">
        <is>
          <t>85-4095972</t>
        </is>
      </c>
      <c r="D1043" t="inlineStr">
        <is>
          <t>New York</t>
        </is>
      </c>
      <c r="E1043" t="inlineStr">
        <is>
          <t>NY</t>
        </is>
      </c>
      <c r="F1043" t="n">
        <v>2023</v>
      </c>
      <c r="G1043" t="n">
        <v>1</v>
      </c>
      <c r="H1043" s="13" t="n">
        <v>305365925</v>
      </c>
      <c r="I1043" s="12" t="n">
        <v>187</v>
      </c>
      <c r="J1043" s="13" t="n">
        <v>1000000</v>
      </c>
      <c r="K1043" s="13">
        <f>IFERROR($H1043/$I1043,"")</f>
        <v/>
      </c>
      <c r="L1043" s="13" t="n">
        <v>17900000</v>
      </c>
      <c r="M1043" t="inlineStr">
        <is>
          <t>DC, CA, CO</t>
        </is>
      </c>
      <c r="N1043" t="inlineStr">
        <is>
          <t>No</t>
        </is>
      </c>
      <c r="O1043" t="inlineStr">
        <is>
          <t>Not stated</t>
        </is>
      </c>
      <c r="Q1043" s="9" t="inlineStr">
        <is>
          <t>https://grantcue.com/foundations/sequoia-climate-foundation-854095972</t>
        </is>
      </c>
    </row>
    <row r="1044">
      <c r="A1044">
        <f>IF($E1044=$E1043,$A1043+1,1)</f>
        <v/>
      </c>
      <c r="B1044" t="inlineStr">
        <is>
          <t>THE SIMONS FOUNDATION INC</t>
        </is>
      </c>
      <c r="C1044" t="inlineStr">
        <is>
          <t>13-3794889</t>
        </is>
      </c>
      <c r="D1044" t="inlineStr">
        <is>
          <t>New York</t>
        </is>
      </c>
      <c r="E1044" t="inlineStr">
        <is>
          <t>NY</t>
        </is>
      </c>
      <c r="F1044" t="n">
        <v>2024</v>
      </c>
      <c r="G1044" t="n">
        <v>1</v>
      </c>
      <c r="H1044" s="13" t="n">
        <v>271958633</v>
      </c>
      <c r="I1044" s="12" t="n">
        <v>1727</v>
      </c>
      <c r="J1044" s="13" t="n">
        <v>72000</v>
      </c>
      <c r="K1044" s="13">
        <f>IFERROR($H1044/$I1044,"")</f>
        <v/>
      </c>
      <c r="L1044" s="13" t="n">
        <v>20000000</v>
      </c>
      <c r="M1044" t="inlineStr">
        <is>
          <t>CA, MA, NJ</t>
        </is>
      </c>
      <c r="N1044" t="inlineStr">
        <is>
          <t>No</t>
        </is>
      </c>
      <c r="O1044" t="inlineStr">
        <is>
          <t>Not stated</t>
        </is>
      </c>
      <c r="Q1044" s="9" t="inlineStr">
        <is>
          <t>https://grantcue.com/foundations/the-simons-foundation-inc-133794889</t>
        </is>
      </c>
    </row>
    <row r="1045">
      <c r="A1045">
        <f>IF($E1045=$E1044,$A1044+1,1)</f>
        <v/>
      </c>
      <c r="B1045" t="inlineStr">
        <is>
          <t>THE ROCKEFELLER FOUNDATION</t>
        </is>
      </c>
      <c r="C1045" t="inlineStr">
        <is>
          <t>13-1659629</t>
        </is>
      </c>
      <c r="D1045" t="inlineStr">
        <is>
          <t>New York</t>
        </is>
      </c>
      <c r="E1045" t="inlineStr">
        <is>
          <t>NY</t>
        </is>
      </c>
      <c r="F1045" t="n">
        <v>2024</v>
      </c>
      <c r="G1045" t="n">
        <v>1</v>
      </c>
      <c r="H1045" s="13" t="n">
        <v>233227602</v>
      </c>
      <c r="I1045" s="12" t="n">
        <v>381</v>
      </c>
      <c r="J1045" s="13" t="n">
        <v>170914</v>
      </c>
      <c r="K1045" s="13">
        <f>IFERROR($H1045/$I1045,"")</f>
        <v/>
      </c>
      <c r="L1045" s="13" t="n">
        <v>75000000</v>
      </c>
      <c r="M1045" t="inlineStr">
        <is>
          <t>DC, TX, GENEVA</t>
        </is>
      </c>
      <c r="N1045" t="inlineStr">
        <is>
          <t>No</t>
        </is>
      </c>
      <c r="O1045" t="inlineStr">
        <is>
          <t>Yes</t>
        </is>
      </c>
      <c r="Q1045" s="9" t="inlineStr">
        <is>
          <t>https://grantcue.com/foundations/the-rockefeller-foundation-131659629</t>
        </is>
      </c>
    </row>
    <row r="1046">
      <c r="A1046">
        <f>IF($E1046=$E1045,$A1045+1,1)</f>
        <v/>
      </c>
      <c r="B1046" t="inlineStr">
        <is>
          <t>NOVO FOUNDATION</t>
        </is>
      </c>
      <c r="C1046" t="inlineStr">
        <is>
          <t>47-0824753</t>
        </is>
      </c>
      <c r="D1046" t="inlineStr">
        <is>
          <t>New York</t>
        </is>
      </c>
      <c r="E1046" t="inlineStr">
        <is>
          <t>NY</t>
        </is>
      </c>
      <c r="F1046" t="n">
        <v>2024</v>
      </c>
      <c r="G1046" t="n">
        <v>1</v>
      </c>
      <c r="H1046" s="13" t="n">
        <v>214143310</v>
      </c>
      <c r="I1046" s="12" t="n">
        <v>508</v>
      </c>
      <c r="J1046" s="13" t="n">
        <v>150000</v>
      </c>
      <c r="K1046" s="13">
        <f>IFERROR($H1046/$I1046,"")</f>
        <v/>
      </c>
      <c r="L1046" s="13" t="n">
        <v>20000000</v>
      </c>
      <c r="M1046" t="inlineStr">
        <is>
          <t>CA, MA, DC</t>
        </is>
      </c>
      <c r="N1046" t="inlineStr">
        <is>
          <t>No</t>
        </is>
      </c>
      <c r="O1046" t="inlineStr">
        <is>
          <t>Not stated</t>
        </is>
      </c>
      <c r="Q1046" s="9" t="inlineStr">
        <is>
          <t>https://grantcue.com/foundations/novo-foundation-470824753</t>
        </is>
      </c>
    </row>
    <row r="1047">
      <c r="A1047">
        <f>IF($E1047=$E1046,$A1046+1,1)</f>
        <v/>
      </c>
      <c r="B1047" t="inlineStr">
        <is>
          <t>THE GOTTESMAN FUND</t>
        </is>
      </c>
      <c r="C1047" t="inlineStr">
        <is>
          <t>52-6061469</t>
        </is>
      </c>
      <c r="D1047" t="inlineStr">
        <is>
          <t>New York</t>
        </is>
      </c>
      <c r="E1047" t="inlineStr">
        <is>
          <t>NY</t>
        </is>
      </c>
      <c r="F1047" t="n">
        <v>2024</v>
      </c>
      <c r="G1047" t="n">
        <v>2</v>
      </c>
      <c r="H1047" s="13" t="n">
        <v>178496715</v>
      </c>
      <c r="I1047" s="12" t="n">
        <v>197</v>
      </c>
      <c r="J1047" s="13" t="n">
        <v>100000</v>
      </c>
      <c r="K1047" s="13">
        <f>IFERROR($H1047/$I1047,"")</f>
        <v/>
      </c>
      <c r="L1047" s="13" t="n">
        <v>29300197</v>
      </c>
      <c r="M1047" t="inlineStr">
        <is>
          <t>NJ, VT, DC</t>
        </is>
      </c>
      <c r="N1047" t="inlineStr">
        <is>
          <t>No</t>
        </is>
      </c>
      <c r="O1047" t="inlineStr">
        <is>
          <t>Not stated</t>
        </is>
      </c>
      <c r="Q1047" s="9" t="inlineStr">
        <is>
          <t>https://grantcue.com/foundations/the-gottesman-fund-526061469</t>
        </is>
      </c>
    </row>
    <row r="1048">
      <c r="A1048">
        <f>IF($E1048=$E1047,$A1047+1,1)</f>
        <v/>
      </c>
      <c r="B1048" t="inlineStr">
        <is>
          <t>MOTHER CABRINI HEALTH FOUNDATION INC</t>
        </is>
      </c>
      <c r="C1048" t="inlineStr">
        <is>
          <t>83-0590263</t>
        </is>
      </c>
      <c r="D1048" t="inlineStr">
        <is>
          <t>New York</t>
        </is>
      </c>
      <c r="E1048" t="inlineStr">
        <is>
          <t>NY</t>
        </is>
      </c>
      <c r="F1048" t="n">
        <v>2024</v>
      </c>
      <c r="G1048" t="n">
        <v>1</v>
      </c>
      <c r="H1048" s="13" t="n">
        <v>172618609</v>
      </c>
      <c r="I1048" s="12" t="n">
        <v>601</v>
      </c>
      <c r="J1048" s="13" t="n">
        <v>200000</v>
      </c>
      <c r="K1048" s="13">
        <f>IFERROR($H1048/$I1048,"")</f>
        <v/>
      </c>
      <c r="L1048" s="13" t="n">
        <v>4200000</v>
      </c>
      <c r="M1048" t="inlineStr">
        <is>
          <t>MA, DC, NJ</t>
        </is>
      </c>
      <c r="N1048" t="inlineStr">
        <is>
          <t>Yes</t>
        </is>
      </c>
      <c r="O1048" t="inlineStr">
        <is>
          <t>Yes</t>
        </is>
      </c>
      <c r="P1048" s="9" t="inlineStr">
        <is>
          <t>https://www.cabrinihealth.org/</t>
        </is>
      </c>
      <c r="Q1048" s="9" t="inlineStr">
        <is>
          <t>https://grantcue.com/foundations/mother-cabrini-health-foundation-inc-830590263</t>
        </is>
      </c>
    </row>
    <row r="1049">
      <c r="A1049">
        <f>IF($E1049=$E1048,$A1048+1,1)</f>
        <v/>
      </c>
      <c r="B1049" t="inlineStr">
        <is>
          <t>OPEN SOCIETY INSTITUTE</t>
        </is>
      </c>
      <c r="C1049" t="inlineStr">
        <is>
          <t>13-7029285</t>
        </is>
      </c>
      <c r="D1049" t="inlineStr">
        <is>
          <t>New York</t>
        </is>
      </c>
      <c r="E1049" t="inlineStr">
        <is>
          <t>NY</t>
        </is>
      </c>
      <c r="F1049" t="n">
        <v>2024</v>
      </c>
      <c r="G1049" t="n">
        <v>1</v>
      </c>
      <c r="H1049" s="13" t="n">
        <v>146889147</v>
      </c>
      <c r="I1049" s="12" t="n">
        <v>559</v>
      </c>
      <c r="J1049" s="13" t="n">
        <v>15000</v>
      </c>
      <c r="K1049" s="13">
        <f>IFERROR($H1049/$I1049,"")</f>
        <v/>
      </c>
      <c r="L1049" s="13" t="n">
        <v>38025318</v>
      </c>
      <c r="M1049" t="inlineStr">
        <is>
          <t>DC, CA, IL</t>
        </is>
      </c>
      <c r="N1049" t="inlineStr">
        <is>
          <t>Yes</t>
        </is>
      </c>
      <c r="O1049" t="inlineStr">
        <is>
          <t>Yes</t>
        </is>
      </c>
      <c r="P1049" s="9" t="inlineStr">
        <is>
          <t>https://www.opensocietyfoundations.org/</t>
        </is>
      </c>
      <c r="Q1049" s="9" t="inlineStr">
        <is>
          <t>https://grantcue.com/foundations/open-society-institute-137029285</t>
        </is>
      </c>
    </row>
    <row r="1050">
      <c r="A1050">
        <f>IF($E1050=$E1049,$A1049+1,1)</f>
        <v/>
      </c>
      <c r="B1050" t="inlineStr">
        <is>
          <t>THE RALPH C WILSON JR FOUNDATION</t>
        </is>
      </c>
      <c r="C1050" t="inlineStr">
        <is>
          <t>45-0921232</t>
        </is>
      </c>
      <c r="D1050" t="inlineStr">
        <is>
          <t>New York</t>
        </is>
      </c>
      <c r="E1050" t="inlineStr">
        <is>
          <t>NY</t>
        </is>
      </c>
      <c r="F1050" t="n">
        <v>2024</v>
      </c>
      <c r="G1050" t="n">
        <v>1</v>
      </c>
      <c r="H1050" s="13" t="n">
        <v>141170822</v>
      </c>
      <c r="I1050" s="12" t="n">
        <v>413</v>
      </c>
      <c r="J1050" s="13" t="n">
        <v>100000</v>
      </c>
      <c r="K1050" s="13">
        <f>IFERROR($H1050/$I1050,"")</f>
        <v/>
      </c>
      <c r="L1050" s="13" t="n">
        <v>10000000</v>
      </c>
      <c r="M1050" t="inlineStr">
        <is>
          <t>MI, MA, DC</t>
        </is>
      </c>
      <c r="N1050" t="inlineStr">
        <is>
          <t>Yes</t>
        </is>
      </c>
      <c r="O1050" t="inlineStr">
        <is>
          <t>Not stated</t>
        </is>
      </c>
      <c r="P1050" s="9" t="inlineStr">
        <is>
          <t>https://ralphcwilsonjrfoundation.org/</t>
        </is>
      </c>
      <c r="Q1050" s="9" t="inlineStr">
        <is>
          <t>https://grantcue.com/foundations/the-ralph-c-wilson-jr-foundation-450921232</t>
        </is>
      </c>
    </row>
    <row r="1051">
      <c r="A1051">
        <f>IF($E1051=$E1050,$A1050+1,1)</f>
        <v/>
      </c>
      <c r="B1051" t="inlineStr">
        <is>
          <t>DRUCKENMILLER FOUNDATION</t>
        </is>
      </c>
      <c r="C1051" t="inlineStr">
        <is>
          <t>13-3735187</t>
        </is>
      </c>
      <c r="D1051" t="inlineStr">
        <is>
          <t>New York</t>
        </is>
      </c>
      <c r="E1051" t="inlineStr">
        <is>
          <t>NY</t>
        </is>
      </c>
      <c r="F1051" t="n">
        <v>2023</v>
      </c>
      <c r="G1051" t="n">
        <v>1</v>
      </c>
      <c r="H1051" s="13" t="n">
        <v>135743666</v>
      </c>
      <c r="I1051" s="12" t="n">
        <v>58</v>
      </c>
      <c r="J1051" s="13" t="n">
        <v>27500</v>
      </c>
      <c r="K1051" s="13">
        <f>IFERROR($H1051/$I1051,"")</f>
        <v/>
      </c>
      <c r="L1051" s="13" t="n">
        <v>40450000</v>
      </c>
      <c r="M1051" t="inlineStr">
        <is>
          <t>IL, ME, CA</t>
        </is>
      </c>
      <c r="N1051" t="inlineStr">
        <is>
          <t>No</t>
        </is>
      </c>
      <c r="O1051" t="inlineStr">
        <is>
          <t>Not stated</t>
        </is>
      </c>
      <c r="Q1051" s="9" t="inlineStr">
        <is>
          <t>https://grantcue.com/foundations/druckenmiller-foundation-133735187</t>
        </is>
      </c>
    </row>
    <row r="1052">
      <c r="A1052">
        <f>IF($E1052=$E1051,$A1051+1,1)</f>
        <v/>
      </c>
      <c r="B1052" t="inlineStr">
        <is>
          <t>VALHALLA FOUNDATION</t>
        </is>
      </c>
      <c r="C1052" t="inlineStr">
        <is>
          <t>20-0478828</t>
        </is>
      </c>
      <c r="D1052" t="inlineStr">
        <is>
          <t>New York</t>
        </is>
      </c>
      <c r="E1052" t="inlineStr">
        <is>
          <t>NY</t>
        </is>
      </c>
      <c r="F1052" t="n">
        <v>2024</v>
      </c>
      <c r="G1052" t="n">
        <v>1</v>
      </c>
      <c r="H1052" s="13" t="n">
        <v>131719936</v>
      </c>
      <c r="I1052" s="12" t="n">
        <v>80</v>
      </c>
      <c r="J1052" s="13" t="n">
        <v>650000</v>
      </c>
      <c r="K1052" s="13">
        <f>IFERROR($H1052/$I1052,"")</f>
        <v/>
      </c>
      <c r="L1052" s="13" t="n">
        <v>10000000</v>
      </c>
      <c r="M1052" t="inlineStr">
        <is>
          <t>CA, DC, MA</t>
        </is>
      </c>
      <c r="N1052" t="inlineStr">
        <is>
          <t>No</t>
        </is>
      </c>
      <c r="O1052" t="inlineStr">
        <is>
          <t>Not stated</t>
        </is>
      </c>
      <c r="Q1052" s="9" t="inlineStr">
        <is>
          <t>https://grantcue.com/foundations/valhalla-foundation-200478828</t>
        </is>
      </c>
    </row>
    <row r="1053">
      <c r="A1053">
        <f>IF($E1053=$E1052,$A1052+1,1)</f>
        <v/>
      </c>
      <c r="B1053" t="inlineStr">
        <is>
          <t>THE HARRY AND JEANETTE WEINBERG FOUNDATION INC</t>
        </is>
      </c>
      <c r="C1053" t="inlineStr">
        <is>
          <t>52-6037034</t>
        </is>
      </c>
      <c r="D1053" t="inlineStr">
        <is>
          <t>New York</t>
        </is>
      </c>
      <c r="E1053" t="inlineStr">
        <is>
          <t>NY</t>
        </is>
      </c>
      <c r="F1053" t="n">
        <v>2024</v>
      </c>
      <c r="G1053" t="n">
        <v>1</v>
      </c>
      <c r="H1053" s="13" t="n">
        <v>127777020</v>
      </c>
      <c r="I1053" s="12" t="n">
        <v>872</v>
      </c>
      <c r="J1053" s="13" t="n">
        <v>50000</v>
      </c>
      <c r="K1053" s="13">
        <f>IFERROR($H1053/$I1053,"")</f>
        <v/>
      </c>
      <c r="L1053" s="13" t="n">
        <v>6835620</v>
      </c>
      <c r="M1053" t="inlineStr">
        <is>
          <t>MD, HI, PA</t>
        </is>
      </c>
      <c r="N1053" t="inlineStr">
        <is>
          <t>No</t>
        </is>
      </c>
      <c r="O1053" t="inlineStr">
        <is>
          <t>Not stated</t>
        </is>
      </c>
      <c r="Q1053" s="9" t="inlineStr">
        <is>
          <t>https://grantcue.com/foundations/the-harry-and-jeanette-weinberg-foundation-inc-526037034</t>
        </is>
      </c>
    </row>
    <row r="1054">
      <c r="A1054">
        <f>IF($E1054=$E1053,$A1053+1,1)</f>
        <v/>
      </c>
      <c r="B1054" t="inlineStr">
        <is>
          <t>ROBERTSON FOUNDATION</t>
        </is>
      </c>
      <c r="C1054" t="inlineStr">
        <is>
          <t>13-7068398</t>
        </is>
      </c>
      <c r="D1054" t="inlineStr">
        <is>
          <t>New York</t>
        </is>
      </c>
      <c r="E1054" t="inlineStr">
        <is>
          <t>NY</t>
        </is>
      </c>
      <c r="F1054" t="n">
        <v>2024</v>
      </c>
      <c r="G1054" t="n">
        <v>2</v>
      </c>
      <c r="H1054" s="13" t="n">
        <v>125783797</v>
      </c>
      <c r="I1054" s="12" t="n">
        <v>292</v>
      </c>
      <c r="J1054" s="13" t="n">
        <v>10000</v>
      </c>
      <c r="K1054" s="13">
        <f>IFERROR($H1054/$I1054,"")</f>
        <v/>
      </c>
      <c r="L1054" s="13" t="n">
        <v>21000000</v>
      </c>
      <c r="M1054" t="inlineStr">
        <is>
          <t>CA, NC, DC</t>
        </is>
      </c>
      <c r="N1054" t="inlineStr">
        <is>
          <t>No</t>
        </is>
      </c>
      <c r="O1054" t="inlineStr">
        <is>
          <t>Not stated</t>
        </is>
      </c>
      <c r="Q1054" s="9" t="inlineStr">
        <is>
          <t>https://grantcue.com/foundations/robertson-foundation-137068398</t>
        </is>
      </c>
    </row>
    <row r="1055">
      <c r="A1055">
        <f>IF($E1055=$E1054,$A1054+1,1)</f>
        <v/>
      </c>
      <c r="B1055" t="inlineStr">
        <is>
          <t>LANNAN FOUNDATION</t>
        </is>
      </c>
      <c r="C1055" t="inlineStr">
        <is>
          <t>36-6062451</t>
        </is>
      </c>
      <c r="D1055" t="inlineStr">
        <is>
          <t>New York</t>
        </is>
      </c>
      <c r="E1055" t="inlineStr">
        <is>
          <t>NY</t>
        </is>
      </c>
      <c r="F1055" t="n">
        <v>2024</v>
      </c>
      <c r="G1055" t="n">
        <v>2</v>
      </c>
      <c r="H1055" s="13" t="n">
        <v>124055068</v>
      </c>
      <c r="I1055" s="12" t="n">
        <v>108</v>
      </c>
      <c r="J1055" s="13" t="n">
        <v>55325</v>
      </c>
      <c r="K1055" s="13">
        <f>IFERROR($H1055/$I1055,"")</f>
        <v/>
      </c>
      <c r="L1055" s="13" t="n">
        <v>70006206</v>
      </c>
      <c r="M1055" t="inlineStr">
        <is>
          <t>MA, DC, CA</t>
        </is>
      </c>
      <c r="N1055" t="inlineStr">
        <is>
          <t>No</t>
        </is>
      </c>
      <c r="O1055" t="inlineStr">
        <is>
          <t>Not stated</t>
        </is>
      </c>
      <c r="Q1055" s="9" t="inlineStr">
        <is>
          <t>https://grantcue.com/foundations/lannan-foundation-366062451</t>
        </is>
      </c>
    </row>
    <row r="1056">
      <c r="A1056">
        <f>IF($E1056=$E1055,$A1055+1,1)</f>
        <v/>
      </c>
      <c r="B1056" t="inlineStr">
        <is>
          <t>SURDNA FOUNDATION INC</t>
        </is>
      </c>
      <c r="C1056" t="inlineStr">
        <is>
          <t>13-6108163</t>
        </is>
      </c>
      <c r="D1056" t="inlineStr">
        <is>
          <t>New York</t>
        </is>
      </c>
      <c r="E1056" t="inlineStr">
        <is>
          <t>NY</t>
        </is>
      </c>
      <c r="F1056" t="n">
        <v>2024</v>
      </c>
      <c r="G1056" t="n">
        <v>2</v>
      </c>
      <c r="H1056" s="13" t="n">
        <v>115398067</v>
      </c>
      <c r="I1056" s="12" t="n">
        <v>789</v>
      </c>
      <c r="J1056" s="13" t="n">
        <v>78000</v>
      </c>
      <c r="K1056" s="13">
        <f>IFERROR($H1056/$I1056,"")</f>
        <v/>
      </c>
      <c r="L1056" s="13" t="n">
        <v>4082500</v>
      </c>
      <c r="M1056" t="inlineStr">
        <is>
          <t>CA, DC, MA</t>
        </is>
      </c>
      <c r="N1056" t="inlineStr">
        <is>
          <t>Yes</t>
        </is>
      </c>
      <c r="O1056" t="inlineStr">
        <is>
          <t>Yes</t>
        </is>
      </c>
      <c r="P1056" s="9" t="inlineStr">
        <is>
          <t>https://www.surdna.org/</t>
        </is>
      </c>
      <c r="Q1056" s="9" t="inlineStr">
        <is>
          <t>https://grantcue.com/foundations/surdna-foundation-inc-136108163</t>
        </is>
      </c>
    </row>
    <row r="1057">
      <c r="A1057">
        <f>IF($E1057=$E1056,$A1056+1,1)</f>
        <v/>
      </c>
      <c r="B1057" t="inlineStr">
        <is>
          <t>GRAY FOUNDATION</t>
        </is>
      </c>
      <c r="C1057" t="inlineStr">
        <is>
          <t>47-1408100</t>
        </is>
      </c>
      <c r="D1057" t="inlineStr">
        <is>
          <t>New York</t>
        </is>
      </c>
      <c r="E1057" t="inlineStr">
        <is>
          <t>NY</t>
        </is>
      </c>
      <c r="F1057" t="n">
        <v>2025</v>
      </c>
      <c r="G1057" t="n">
        <v>2</v>
      </c>
      <c r="H1057" s="13" t="n">
        <v>109706639</v>
      </c>
      <c r="I1057" s="12" t="n">
        <v>278</v>
      </c>
      <c r="J1057" s="13" t="n">
        <v>50000</v>
      </c>
      <c r="K1057" s="13">
        <f>IFERROR($H1057/$I1057,"")</f>
        <v/>
      </c>
      <c r="L1057" s="13" t="n">
        <v>25000000</v>
      </c>
      <c r="M1057" t="inlineStr">
        <is>
          <t>PA, MA, DC</t>
        </is>
      </c>
      <c r="N1057" t="inlineStr">
        <is>
          <t>No</t>
        </is>
      </c>
      <c r="O1057" t="inlineStr">
        <is>
          <t>Not stated</t>
        </is>
      </c>
      <c r="Q1057" s="9" t="inlineStr">
        <is>
          <t>https://grantcue.com/foundations/gray-foundation-c-o-goldman-sachs-wealth-services-lp-471408100</t>
        </is>
      </c>
    </row>
    <row r="1058">
      <c r="A1058">
        <f>IF($E1058=$E1057,$A1057+1,1)</f>
        <v/>
      </c>
      <c r="B1058" t="inlineStr">
        <is>
          <t>THE PETER AND CARMEN LUCIA BUCK FOUNDATION INC</t>
        </is>
      </c>
      <c r="C1058" t="inlineStr">
        <is>
          <t>06-1547852</t>
        </is>
      </c>
      <c r="D1058" t="inlineStr">
        <is>
          <t>New York</t>
        </is>
      </c>
      <c r="E1058" t="inlineStr">
        <is>
          <t>NY</t>
        </is>
      </c>
      <c r="F1058" t="n">
        <v>2024</v>
      </c>
      <c r="G1058" t="n">
        <v>1</v>
      </c>
      <c r="H1058" s="13" t="n">
        <v>106347044</v>
      </c>
      <c r="I1058" s="12" t="n">
        <v>182</v>
      </c>
      <c r="J1058" s="13" t="n">
        <v>150000</v>
      </c>
      <c r="K1058" s="13">
        <f>IFERROR($H1058/$I1058,"")</f>
        <v/>
      </c>
      <c r="L1058" s="13" t="n">
        <v>10000000</v>
      </c>
      <c r="M1058" t="inlineStr">
        <is>
          <t>CT, CA, IN</t>
        </is>
      </c>
      <c r="N1058" t="inlineStr">
        <is>
          <t>No</t>
        </is>
      </c>
      <c r="O1058" t="inlineStr">
        <is>
          <t>Not stated</t>
        </is>
      </c>
      <c r="Q1058" s="9" t="inlineStr">
        <is>
          <t>https://grantcue.com/foundations/the-peter-and-carmen-lucia-buck-foundation-inc-061547852</t>
        </is>
      </c>
    </row>
    <row r="1059">
      <c r="A1059">
        <f>IF($E1059=$E1058,$A1058+1,1)</f>
        <v/>
      </c>
      <c r="B1059" t="inlineStr">
        <is>
          <t>BETH AND RAVENEL CURRY FOUNDATION</t>
        </is>
      </c>
      <c r="C1059" t="inlineStr">
        <is>
          <t>23-7411083</t>
        </is>
      </c>
      <c r="D1059" t="inlineStr">
        <is>
          <t>New York</t>
        </is>
      </c>
      <c r="E1059" t="inlineStr">
        <is>
          <t>NY</t>
        </is>
      </c>
      <c r="F1059" t="n">
        <v>2025</v>
      </c>
      <c r="G1059" t="n">
        <v>2</v>
      </c>
      <c r="H1059" s="13" t="n">
        <v>104194421</v>
      </c>
      <c r="I1059" s="12" t="n">
        <v>287</v>
      </c>
      <c r="J1059" s="13" t="n">
        <v>200000</v>
      </c>
      <c r="K1059" s="13">
        <f>IFERROR($H1059/$I1059,"")</f>
        <v/>
      </c>
      <c r="L1059" s="13" t="n">
        <v>5000000</v>
      </c>
      <c r="M1059" t="inlineStr">
        <is>
          <t>DC, VA, CO</t>
        </is>
      </c>
      <c r="N1059" t="inlineStr">
        <is>
          <t>No</t>
        </is>
      </c>
      <c r="O1059" t="inlineStr">
        <is>
          <t>Not stated</t>
        </is>
      </c>
      <c r="Q1059" s="9" t="inlineStr">
        <is>
          <t>https://grantcue.com/foundations/beth-and-ravenel-curry-foundation-237411083</t>
        </is>
      </c>
    </row>
    <row r="1060">
      <c r="A1060">
        <f>IF($E1060=$E1059,$A1059+1,1)</f>
        <v/>
      </c>
      <c r="B1060" t="inlineStr">
        <is>
          <t>ANNA-MARIA AND STEPHEN KELLEN FOUNDATION INC</t>
        </is>
      </c>
      <c r="C1060" t="inlineStr">
        <is>
          <t>13-3173593</t>
        </is>
      </c>
      <c r="D1060" t="inlineStr">
        <is>
          <t>New York</t>
        </is>
      </c>
      <c r="E1060" t="inlineStr">
        <is>
          <t>NY</t>
        </is>
      </c>
      <c r="F1060" t="n">
        <v>2024</v>
      </c>
      <c r="G1060" t="n">
        <v>2</v>
      </c>
      <c r="H1060" s="13" t="n">
        <v>99652639</v>
      </c>
      <c r="I1060" s="12" t="n">
        <v>296</v>
      </c>
      <c r="J1060" s="13" t="n">
        <v>75000</v>
      </c>
      <c r="K1060" s="13">
        <f>IFERROR($H1060/$I1060,"")</f>
        <v/>
      </c>
      <c r="L1060" s="13" t="n">
        <v>10535000</v>
      </c>
      <c r="M1060" t="inlineStr">
        <is>
          <t>MA, CT, DC</t>
        </is>
      </c>
      <c r="N1060" t="inlineStr">
        <is>
          <t>No</t>
        </is>
      </c>
      <c r="O1060" t="inlineStr">
        <is>
          <t>Not stated</t>
        </is>
      </c>
      <c r="Q1060" s="9" t="inlineStr">
        <is>
          <t>https://grantcue.com/foundations/anna-maria-and-stephen-kellen-foundation-inc-c-o-joel-e-sammet-and-co-llp-133173593</t>
        </is>
      </c>
    </row>
    <row r="1061">
      <c r="A1061">
        <f>IF($E1061=$E1060,$A1060+1,1)</f>
        <v/>
      </c>
      <c r="B1061" t="inlineStr">
        <is>
          <t>KNAPP-SWEZEY FOUNDATION INC</t>
        </is>
      </c>
      <c r="C1061" t="inlineStr">
        <is>
          <t>11-3038738</t>
        </is>
      </c>
      <c r="D1061" t="inlineStr">
        <is>
          <t>New York</t>
        </is>
      </c>
      <c r="E1061" t="inlineStr">
        <is>
          <t>NY</t>
        </is>
      </c>
      <c r="F1061" t="n">
        <v>2024</v>
      </c>
      <c r="G1061" t="n">
        <v>3</v>
      </c>
      <c r="H1061" s="13" t="n">
        <v>96972618</v>
      </c>
      <c r="I1061" s="12" t="n">
        <v>124</v>
      </c>
      <c r="J1061" s="13" t="n">
        <v>32500</v>
      </c>
      <c r="K1061" s="13">
        <f>IFERROR($H1061/$I1061,"")</f>
        <v/>
      </c>
      <c r="L1061" s="13" t="n">
        <v>20000000</v>
      </c>
      <c r="M1061" t="inlineStr">
        <is>
          <t>NH</t>
        </is>
      </c>
      <c r="N1061" t="inlineStr">
        <is>
          <t>Yes</t>
        </is>
      </c>
      <c r="O1061" t="inlineStr">
        <is>
          <t>Not stated</t>
        </is>
      </c>
      <c r="Q1061" s="9" t="inlineStr">
        <is>
          <t>https://grantcue.com/foundations/knapp-swezey-foundation-inc-113038738</t>
        </is>
      </c>
    </row>
    <row r="1062">
      <c r="A1062">
        <f>IF($E1062=$E1061,$A1061+1,1)</f>
        <v/>
      </c>
      <c r="B1062" t="inlineStr">
        <is>
          <t>THE KOUM FAMILY FOUNDATION</t>
        </is>
      </c>
      <c r="C1062" t="inlineStr">
        <is>
          <t>47-5446562</t>
        </is>
      </c>
      <c r="D1062" t="inlineStr">
        <is>
          <t>New York</t>
        </is>
      </c>
      <c r="E1062" t="inlineStr">
        <is>
          <t>NY</t>
        </is>
      </c>
      <c r="F1062" t="n">
        <v>2024</v>
      </c>
      <c r="G1062" t="n">
        <v>1</v>
      </c>
      <c r="H1062" s="13" t="n">
        <v>92379150</v>
      </c>
      <c r="I1062" s="12" t="n">
        <v>155</v>
      </c>
      <c r="J1062" s="13" t="n">
        <v>350000</v>
      </c>
      <c r="K1062" s="13">
        <f>IFERROR($H1062/$I1062,"")</f>
        <v/>
      </c>
      <c r="L1062" s="13" t="n">
        <v>5538000</v>
      </c>
      <c r="M1062" t="inlineStr">
        <is>
          <t>CA, DC, NJ</t>
        </is>
      </c>
      <c r="N1062" t="inlineStr">
        <is>
          <t>No</t>
        </is>
      </c>
      <c r="O1062" t="inlineStr">
        <is>
          <t>Not stated</t>
        </is>
      </c>
      <c r="Q1062" s="9" t="inlineStr">
        <is>
          <t>https://grantcue.com/foundations/the-koum-family-foundation-475446562</t>
        </is>
      </c>
    </row>
    <row r="1063">
      <c r="A1063">
        <f>IF($E1063=$E1062,$A1062+1,1)</f>
        <v/>
      </c>
      <c r="B1063" t="inlineStr">
        <is>
          <t>AURORA FOUNDATION</t>
        </is>
      </c>
      <c r="C1063" t="inlineStr">
        <is>
          <t>36-7634806</t>
        </is>
      </c>
      <c r="D1063" t="inlineStr">
        <is>
          <t>New York</t>
        </is>
      </c>
      <c r="E1063" t="inlineStr">
        <is>
          <t>NY</t>
        </is>
      </c>
      <c r="F1063" t="n">
        <v>2024</v>
      </c>
      <c r="G1063" t="n">
        <v>2</v>
      </c>
      <c r="H1063" s="13" t="n">
        <v>91250000</v>
      </c>
      <c r="I1063" s="12" t="n">
        <v>7</v>
      </c>
      <c r="J1063" s="13" t="n">
        <v>3500000</v>
      </c>
      <c r="K1063" s="13">
        <f>IFERROR($H1063/$I1063,"")</f>
        <v/>
      </c>
      <c r="L1063" s="13" t="n">
        <v>53500000</v>
      </c>
      <c r="N1063" t="inlineStr">
        <is>
          <t>No</t>
        </is>
      </c>
      <c r="O1063" t="inlineStr">
        <is>
          <t>Not stated</t>
        </is>
      </c>
      <c r="Q1063" s="9" t="inlineStr">
        <is>
          <t>https://grantcue.com/foundations/aurora-foundation-367634806</t>
        </is>
      </c>
    </row>
    <row r="1064">
      <c r="A1064">
        <f>IF($E1064=$E1063,$A1063+1,1)</f>
        <v/>
      </c>
      <c r="B1064" t="inlineStr">
        <is>
          <t>DORIS DUKE CHARITABLE FOUNDATION INC</t>
        </is>
      </c>
      <c r="C1064" t="inlineStr">
        <is>
          <t>82-3691183</t>
        </is>
      </c>
      <c r="D1064" t="inlineStr">
        <is>
          <t>New York</t>
        </is>
      </c>
      <c r="E1064" t="inlineStr">
        <is>
          <t>NY</t>
        </is>
      </c>
      <c r="F1064" t="n">
        <v>2024</v>
      </c>
      <c r="G1064" t="n">
        <v>1</v>
      </c>
      <c r="H1064" s="13" t="n">
        <v>90284482</v>
      </c>
      <c r="I1064" s="12" t="n">
        <v>289</v>
      </c>
      <c r="J1064" s="13" t="n">
        <v>100000</v>
      </c>
      <c r="K1064" s="13">
        <f>IFERROR($H1064/$I1064,"")</f>
        <v/>
      </c>
      <c r="L1064" s="13" t="n">
        <v>16274102</v>
      </c>
      <c r="M1064" t="inlineStr">
        <is>
          <t>DC, MA, CA</t>
        </is>
      </c>
      <c r="N1064" t="inlineStr">
        <is>
          <t>Yes</t>
        </is>
      </c>
      <c r="O1064" t="inlineStr">
        <is>
          <t>Yes</t>
        </is>
      </c>
      <c r="P1064" s="9" t="inlineStr">
        <is>
          <t>https://www.dorisduke.org/</t>
        </is>
      </c>
      <c r="Q1064" s="9" t="inlineStr">
        <is>
          <t>https://grantcue.com/foundations/doris-duke-charitable-foundation-inc-823691183</t>
        </is>
      </c>
    </row>
    <row r="1065">
      <c r="A1065">
        <f>IF($E1065=$E1064,$A1064+1,1)</f>
        <v/>
      </c>
      <c r="B1065" t="inlineStr">
        <is>
          <t>THE TEPPER FOUNDATION</t>
        </is>
      </c>
      <c r="C1065" t="inlineStr">
        <is>
          <t>22-3500313</t>
        </is>
      </c>
      <c r="D1065" t="inlineStr">
        <is>
          <t>New York</t>
        </is>
      </c>
      <c r="E1065" t="inlineStr">
        <is>
          <t>NY</t>
        </is>
      </c>
      <c r="F1065" t="n">
        <v>2023</v>
      </c>
      <c r="G1065" t="n">
        <v>1</v>
      </c>
      <c r="H1065" s="13" t="n">
        <v>87001136</v>
      </c>
      <c r="I1065" s="12" t="n">
        <v>148</v>
      </c>
      <c r="J1065" s="13" t="n">
        <v>200000</v>
      </c>
      <c r="K1065" s="13">
        <f>IFERROR($H1065/$I1065,"")</f>
        <v/>
      </c>
      <c r="L1065" s="13" t="n">
        <v>28287513</v>
      </c>
      <c r="M1065" t="inlineStr">
        <is>
          <t>NJ, DC, IL</t>
        </is>
      </c>
      <c r="N1065" t="inlineStr">
        <is>
          <t>No</t>
        </is>
      </c>
      <c r="O1065" t="inlineStr">
        <is>
          <t>Not stated</t>
        </is>
      </c>
      <c r="Q1065" s="9" t="inlineStr">
        <is>
          <t>https://grantcue.com/foundations/the-tepper-foundation-223500313</t>
        </is>
      </c>
    </row>
    <row r="1066">
      <c r="A1066">
        <f>IF($E1066=$E1065,$A1065+1,1)</f>
        <v/>
      </c>
      <c r="B1066" t="inlineStr">
        <is>
          <t>PALLADIUM FOUNDATION</t>
        </is>
      </c>
      <c r="C1066" t="inlineStr">
        <is>
          <t>20-0137383</t>
        </is>
      </c>
      <c r="D1066" t="inlineStr">
        <is>
          <t>New York</t>
        </is>
      </c>
      <c r="E1066" t="inlineStr">
        <is>
          <t>NY</t>
        </is>
      </c>
      <c r="F1066" t="n">
        <v>2024</v>
      </c>
      <c r="G1066" t="n">
        <v>2</v>
      </c>
      <c r="H1066" s="13" t="n">
        <v>82781750</v>
      </c>
      <c r="I1066" s="12" t="n">
        <v>165</v>
      </c>
      <c r="J1066" s="13" t="n">
        <v>20000</v>
      </c>
      <c r="K1066" s="13">
        <f>IFERROR($H1066/$I1066,"")</f>
        <v/>
      </c>
      <c r="L1066" s="13" t="n">
        <v>27510000</v>
      </c>
      <c r="M1066" t="inlineStr">
        <is>
          <t>UT, DC, CO</t>
        </is>
      </c>
      <c r="N1066" t="inlineStr">
        <is>
          <t>No</t>
        </is>
      </c>
      <c r="O1066" t="inlineStr">
        <is>
          <t>Not stated</t>
        </is>
      </c>
      <c r="Q1066" s="9" t="inlineStr">
        <is>
          <t>https://grantcue.com/foundations/palladium-foundation-200137383</t>
        </is>
      </c>
    </row>
    <row r="1067">
      <c r="A1067">
        <f>IF($E1067=$E1066,$A1066+1,1)</f>
        <v/>
      </c>
      <c r="B1067" t="inlineStr">
        <is>
          <t>THE SHUBERT FOUNDATION INC</t>
        </is>
      </c>
      <c r="C1067" t="inlineStr">
        <is>
          <t>13-6106961</t>
        </is>
      </c>
      <c r="D1067" t="inlineStr">
        <is>
          <t>New York</t>
        </is>
      </c>
      <c r="E1067" t="inlineStr">
        <is>
          <t>NY</t>
        </is>
      </c>
      <c r="F1067" t="n">
        <v>2024</v>
      </c>
      <c r="G1067" t="n">
        <v>2</v>
      </c>
      <c r="H1067" s="13" t="n">
        <v>82075000</v>
      </c>
      <c r="I1067" s="12" t="n">
        <v>1323</v>
      </c>
      <c r="J1067" s="13" t="n">
        <v>35000</v>
      </c>
      <c r="K1067" s="13">
        <f>IFERROR($H1067/$I1067,"")</f>
        <v/>
      </c>
      <c r="L1067" s="13" t="n">
        <v>371000</v>
      </c>
      <c r="M1067" t="inlineStr">
        <is>
          <t>CA, IL, PA</t>
        </is>
      </c>
      <c r="N1067" t="inlineStr">
        <is>
          <t>Yes</t>
        </is>
      </c>
      <c r="O1067" t="inlineStr">
        <is>
          <t>Yes</t>
        </is>
      </c>
      <c r="P1067" s="9" t="inlineStr">
        <is>
          <t>https://www.shubertfoundation.org/</t>
        </is>
      </c>
      <c r="Q1067" s="9" t="inlineStr">
        <is>
          <t>https://grantcue.com/foundations/the-shubert-foundation-inc-136106961</t>
        </is>
      </c>
    </row>
    <row r="1068">
      <c r="A1068">
        <f>IF($E1068=$E1067,$A1067+1,1)</f>
        <v/>
      </c>
      <c r="B1068" t="inlineStr">
        <is>
          <t>THE MARIANTHI FOUNDATION INC</t>
        </is>
      </c>
      <c r="C1068" t="inlineStr">
        <is>
          <t>22-6616473</t>
        </is>
      </c>
      <c r="D1068" t="inlineStr">
        <is>
          <t>New York</t>
        </is>
      </c>
      <c r="E1068" t="inlineStr">
        <is>
          <t>NY</t>
        </is>
      </c>
      <c r="F1068" t="n">
        <v>2024</v>
      </c>
      <c r="G1068" t="n">
        <v>1</v>
      </c>
      <c r="H1068" s="13" t="n">
        <v>75112746</v>
      </c>
      <c r="I1068" s="12" t="n">
        <v>5</v>
      </c>
      <c r="J1068" s="13" t="n">
        <v>12191353</v>
      </c>
      <c r="K1068" s="13">
        <f>IFERROR($H1068/$I1068,"")</f>
        <v/>
      </c>
      <c r="L1068" s="13" t="n">
        <v>41620616</v>
      </c>
      <c r="M1068" t="inlineStr">
        <is>
          <t>PA, RI</t>
        </is>
      </c>
      <c r="N1068" t="inlineStr">
        <is>
          <t>No</t>
        </is>
      </c>
      <c r="O1068" t="inlineStr">
        <is>
          <t>Not stated</t>
        </is>
      </c>
      <c r="Q1068" s="9" t="inlineStr">
        <is>
          <t>https://grantcue.com/foundations/the-marianthi-foundation-inc-c-o-cbiz-advisors-llc-226616473</t>
        </is>
      </c>
    </row>
    <row r="1069">
      <c r="A1069">
        <f>IF($E1069=$E1068,$A1068+1,1)</f>
        <v/>
      </c>
      <c r="B1069" t="inlineStr">
        <is>
          <t>THE STARR FOUNDATION</t>
        </is>
      </c>
      <c r="C1069" t="inlineStr">
        <is>
          <t>13-6151545</t>
        </is>
      </c>
      <c r="D1069" t="inlineStr">
        <is>
          <t>New York</t>
        </is>
      </c>
      <c r="E1069" t="inlineStr">
        <is>
          <t>NY</t>
        </is>
      </c>
      <c r="F1069" t="n">
        <v>2024</v>
      </c>
      <c r="G1069" t="n">
        <v>1</v>
      </c>
      <c r="H1069" s="13" t="n">
        <v>73539720</v>
      </c>
      <c r="I1069" s="12" t="n">
        <v>90</v>
      </c>
      <c r="J1069" s="13" t="n">
        <v>27500</v>
      </c>
      <c r="K1069" s="13">
        <f>IFERROR($H1069/$I1069,"")</f>
        <v/>
      </c>
      <c r="L1069" s="13" t="n">
        <v>10000000</v>
      </c>
      <c r="M1069" t="inlineStr">
        <is>
          <t>DC, CT, CA</t>
        </is>
      </c>
      <c r="N1069" t="inlineStr">
        <is>
          <t>No</t>
        </is>
      </c>
      <c r="O1069" t="inlineStr">
        <is>
          <t>Yes</t>
        </is>
      </c>
      <c r="Q1069" s="9" t="inlineStr">
        <is>
          <t>https://grantcue.com/foundations/the-starr-foundation-136151545</t>
        </is>
      </c>
    </row>
    <row r="1070">
      <c r="A1070">
        <f>IF($E1070=$E1069,$A1069+1,1)</f>
        <v/>
      </c>
      <c r="B1070" t="inlineStr">
        <is>
          <t>THE PINDAROS FOUNDATION INC</t>
        </is>
      </c>
      <c r="C1070" t="inlineStr">
        <is>
          <t>01-0623055</t>
        </is>
      </c>
      <c r="D1070" t="inlineStr">
        <is>
          <t>New York</t>
        </is>
      </c>
      <c r="E1070" t="inlineStr">
        <is>
          <t>NY</t>
        </is>
      </c>
      <c r="F1070" t="n">
        <v>2024</v>
      </c>
      <c r="G1070" t="n">
        <v>1</v>
      </c>
      <c r="H1070" s="13" t="n">
        <v>70098774</v>
      </c>
      <c r="I1070" s="12" t="n">
        <v>6</v>
      </c>
      <c r="J1070" s="13" t="n">
        <v>5106921.5</v>
      </c>
      <c r="K1070" s="13">
        <f>IFERROR($H1070/$I1070,"")</f>
        <v/>
      </c>
      <c r="L1070" s="13" t="n">
        <v>45161397</v>
      </c>
      <c r="M1070" t="inlineStr">
        <is>
          <t>PA, MO, NJ</t>
        </is>
      </c>
      <c r="N1070" t="inlineStr">
        <is>
          <t>No</t>
        </is>
      </c>
      <c r="O1070" t="inlineStr">
        <is>
          <t>Not stated</t>
        </is>
      </c>
      <c r="Q1070" s="9" t="inlineStr">
        <is>
          <t>https://grantcue.com/foundations/the-pindaros-foundation-inc-010623055</t>
        </is>
      </c>
    </row>
    <row r="1071">
      <c r="A1071">
        <f>IF($E1071=$E1070,$A1070+1,1)</f>
        <v/>
      </c>
      <c r="B1071" t="inlineStr">
        <is>
          <t>ADELSON FAMILY FOUNDATION</t>
        </is>
      </c>
      <c r="C1071" t="inlineStr">
        <is>
          <t>04-7024330</t>
        </is>
      </c>
      <c r="D1071" t="inlineStr">
        <is>
          <t>New York</t>
        </is>
      </c>
      <c r="E1071" t="inlineStr">
        <is>
          <t>NY</t>
        </is>
      </c>
      <c r="F1071" t="n">
        <v>2024</v>
      </c>
      <c r="G1071" t="n">
        <v>1</v>
      </c>
      <c r="H1071" s="13" t="n">
        <v>66861072</v>
      </c>
      <c r="I1071" s="12" t="n">
        <v>55</v>
      </c>
      <c r="J1071" s="13" t="n">
        <v>100000</v>
      </c>
      <c r="K1071" s="13">
        <f>IFERROR($H1071/$I1071,"")</f>
        <v/>
      </c>
      <c r="L1071" s="13" t="n">
        <v>10850000</v>
      </c>
      <c r="M1071" t="inlineStr">
        <is>
          <t>NV, CA, MA</t>
        </is>
      </c>
      <c r="N1071" t="inlineStr">
        <is>
          <t>No</t>
        </is>
      </c>
      <c r="O1071" t="inlineStr">
        <is>
          <t>Not stated</t>
        </is>
      </c>
      <c r="Q1071" s="9" t="inlineStr">
        <is>
          <t>https://grantcue.com/foundations/adelson-family-foundation-047024330</t>
        </is>
      </c>
    </row>
    <row r="1072">
      <c r="A1072">
        <f>IF($E1072=$E1071,$A1071+1,1)</f>
        <v/>
      </c>
      <c r="B1072" t="inlineStr">
        <is>
          <t>MARTY AND DOROTHY SILVERMAN FOUNDATION</t>
        </is>
      </c>
      <c r="C1072" t="inlineStr">
        <is>
          <t>22-2777449</t>
        </is>
      </c>
      <c r="D1072" t="inlineStr">
        <is>
          <t>New York</t>
        </is>
      </c>
      <c r="E1072" t="inlineStr">
        <is>
          <t>NY</t>
        </is>
      </c>
      <c r="F1072" t="n">
        <v>2024</v>
      </c>
      <c r="G1072" t="n">
        <v>2</v>
      </c>
      <c r="H1072" s="13" t="n">
        <v>63759127</v>
      </c>
      <c r="I1072" s="12" t="n">
        <v>486</v>
      </c>
      <c r="J1072" s="13" t="n">
        <v>60000</v>
      </c>
      <c r="K1072" s="13">
        <f>IFERROR($H1072/$I1072,"")</f>
        <v/>
      </c>
      <c r="L1072" s="13" t="n">
        <v>1550000</v>
      </c>
      <c r="M1072" t="inlineStr">
        <is>
          <t>DC, CA, VA</t>
        </is>
      </c>
      <c r="N1072" t="inlineStr">
        <is>
          <t>No</t>
        </is>
      </c>
      <c r="O1072" t="inlineStr">
        <is>
          <t>Not stated</t>
        </is>
      </c>
      <c r="Q1072" s="9" t="inlineStr">
        <is>
          <t>https://grantcue.com/foundations/marty-and-dorothy-silverman-foundation-222777449</t>
        </is>
      </c>
    </row>
    <row r="1073">
      <c r="A1073">
        <f>IF($E1073=$E1072,$A1072+1,1)</f>
        <v/>
      </c>
      <c r="B1073" t="inlineStr">
        <is>
          <t>FOUNDATION FOR A JUST SOCIETY</t>
        </is>
      </c>
      <c r="C1073" t="inlineStr">
        <is>
          <t>27-3345774</t>
        </is>
      </c>
      <c r="D1073" t="inlineStr">
        <is>
          <t>New York</t>
        </is>
      </c>
      <c r="E1073" t="inlineStr">
        <is>
          <t>NY</t>
        </is>
      </c>
      <c r="F1073" t="n">
        <v>2024</v>
      </c>
      <c r="G1073" t="n">
        <v>1</v>
      </c>
      <c r="H1073" s="13" t="n">
        <v>63123280</v>
      </c>
      <c r="I1073" s="12" t="n">
        <v>357</v>
      </c>
      <c r="J1073" s="13" t="n">
        <v>125000</v>
      </c>
      <c r="K1073" s="13">
        <f>IFERROR($H1073/$I1073,"")</f>
        <v/>
      </c>
      <c r="L1073" s="13" t="n">
        <v>1100000</v>
      </c>
      <c r="M1073" t="inlineStr">
        <is>
          <t>CA, DC, MA</t>
        </is>
      </c>
      <c r="N1073" t="inlineStr">
        <is>
          <t>No</t>
        </is>
      </c>
      <c r="O1073" t="inlineStr">
        <is>
          <t>Not stated</t>
        </is>
      </c>
      <c r="Q1073" s="9" t="inlineStr">
        <is>
          <t>https://grantcue.com/foundations/foundation-for-a-just-society-273345774</t>
        </is>
      </c>
    </row>
    <row r="1074">
      <c r="A1074">
        <f>IF($E1074=$E1073,$A1073+1,1)</f>
        <v/>
      </c>
      <c r="B1074" t="inlineStr">
        <is>
          <t>THE SHIMON BEN JOSEPH FOUNDATION DBA JIM JOSEPH FOUNDATION</t>
        </is>
      </c>
      <c r="C1074" t="inlineStr">
        <is>
          <t>33-1114104</t>
        </is>
      </c>
      <c r="D1074" t="inlineStr">
        <is>
          <t>New York</t>
        </is>
      </c>
      <c r="E1074" t="inlineStr">
        <is>
          <t>NY</t>
        </is>
      </c>
      <c r="F1074" t="n">
        <v>2024</v>
      </c>
      <c r="G1074" t="n">
        <v>1</v>
      </c>
      <c r="H1074" s="13" t="n">
        <v>63019624</v>
      </c>
      <c r="I1074" s="12" t="n">
        <v>264</v>
      </c>
      <c r="J1074" s="13" t="n">
        <v>49000</v>
      </c>
      <c r="K1074" s="13">
        <f>IFERROR($H1074/$I1074,"")</f>
        <v/>
      </c>
      <c r="L1074" s="13" t="n">
        <v>4000000</v>
      </c>
      <c r="M1074" t="inlineStr">
        <is>
          <t>DC, CA, NC</t>
        </is>
      </c>
      <c r="N1074" t="inlineStr">
        <is>
          <t>No</t>
        </is>
      </c>
      <c r="O1074" t="inlineStr">
        <is>
          <t>Not stated</t>
        </is>
      </c>
      <c r="Q1074" s="9" t="inlineStr">
        <is>
          <t>https://grantcue.com/foundations/the-shimon-ben-joseph-foundation-dba-jim-joseph-foundation-331114104</t>
        </is>
      </c>
    </row>
    <row r="1075">
      <c r="A1075">
        <f>IF($E1075=$E1074,$A1074+1,1)</f>
        <v/>
      </c>
      <c r="B1075" t="inlineStr">
        <is>
          <t>THE POSES FAMILY FOUNDATION</t>
        </is>
      </c>
      <c r="C1075" t="inlineStr">
        <is>
          <t>20-6375470</t>
        </is>
      </c>
      <c r="D1075" t="inlineStr">
        <is>
          <t>New York</t>
        </is>
      </c>
      <c r="E1075" t="inlineStr">
        <is>
          <t>NY</t>
        </is>
      </c>
      <c r="F1075" t="n">
        <v>2024</v>
      </c>
      <c r="G1075" t="n">
        <v>3</v>
      </c>
      <c r="H1075" s="13" t="n">
        <v>61384606</v>
      </c>
      <c r="I1075" s="12" t="n">
        <v>384</v>
      </c>
      <c r="J1075" s="13" t="n">
        <v>4000</v>
      </c>
      <c r="K1075" s="13">
        <f>IFERROR($H1075/$I1075,"")</f>
        <v/>
      </c>
      <c r="L1075" s="13" t="n">
        <v>12850837</v>
      </c>
      <c r="M1075" t="inlineStr">
        <is>
          <t>NJ, DC, MA</t>
        </is>
      </c>
      <c r="N1075" t="inlineStr">
        <is>
          <t>No</t>
        </is>
      </c>
      <c r="O1075" t="inlineStr">
        <is>
          <t>Not stated</t>
        </is>
      </c>
      <c r="Q1075" s="9" t="inlineStr">
        <is>
          <t>https://grantcue.com/foundations/the-poses-family-foundation-206375470</t>
        </is>
      </c>
    </row>
    <row r="1076">
      <c r="A1076">
        <f>IF($E1076=$E1075,$A1075+1,1)</f>
        <v/>
      </c>
      <c r="B1076" t="inlineStr">
        <is>
          <t>ROCKEFELLER BROTHERS FUND INC</t>
        </is>
      </c>
      <c r="C1076" t="inlineStr">
        <is>
          <t>13-1760106</t>
        </is>
      </c>
      <c r="D1076" t="inlineStr">
        <is>
          <t>New York</t>
        </is>
      </c>
      <c r="E1076" t="inlineStr">
        <is>
          <t>NY</t>
        </is>
      </c>
      <c r="F1076" t="n">
        <v>2024</v>
      </c>
      <c r="G1076" t="n">
        <v>1</v>
      </c>
      <c r="H1076" s="13" t="n">
        <v>60431602</v>
      </c>
      <c r="I1076" s="12" t="n">
        <v>646</v>
      </c>
      <c r="J1076" s="13" t="n">
        <v>60000</v>
      </c>
      <c r="K1076" s="13">
        <f>IFERROR($H1076/$I1076,"")</f>
        <v/>
      </c>
      <c r="L1076" s="13" t="n">
        <v>4500000</v>
      </c>
      <c r="M1076" t="inlineStr">
        <is>
          <t>DC, CA, CHAOYANG DISTRICT</t>
        </is>
      </c>
      <c r="N1076" t="inlineStr">
        <is>
          <t>Yes</t>
        </is>
      </c>
      <c r="O1076" t="inlineStr">
        <is>
          <t>Yes</t>
        </is>
      </c>
      <c r="P1076" s="9" t="inlineStr">
        <is>
          <t>https://www.rbf.org/</t>
        </is>
      </c>
      <c r="Q1076" s="9" t="inlineStr">
        <is>
          <t>https://grantcue.com/foundations/rockefeller-brothers-fund-inc-131760106</t>
        </is>
      </c>
    </row>
    <row r="1077">
      <c r="A1077">
        <f>IF($E1077=$E1076,$A1076+1,1)</f>
        <v/>
      </c>
      <c r="B1077" t="inlineStr">
        <is>
          <t>PRIEM FAMILY FOUNDATION</t>
        </is>
      </c>
      <c r="C1077" t="inlineStr">
        <is>
          <t>94-3340371</t>
        </is>
      </c>
      <c r="D1077" t="inlineStr">
        <is>
          <t>New York</t>
        </is>
      </c>
      <c r="E1077" t="inlineStr">
        <is>
          <t>NY</t>
        </is>
      </c>
      <c r="F1077" t="n">
        <v>2024</v>
      </c>
      <c r="G1077" t="n">
        <v>2</v>
      </c>
      <c r="H1077" s="13" t="n">
        <v>57836629</v>
      </c>
      <c r="I1077" s="12" t="n">
        <v>26</v>
      </c>
      <c r="J1077" s="13" t="n">
        <v>25000</v>
      </c>
      <c r="K1077" s="13">
        <f>IFERROR($H1077/$I1077,"")</f>
        <v/>
      </c>
      <c r="L1077" s="13" t="n">
        <v>27622000</v>
      </c>
      <c r="M1077" t="inlineStr">
        <is>
          <t>CO, CA</t>
        </is>
      </c>
      <c r="N1077" t="inlineStr">
        <is>
          <t>No</t>
        </is>
      </c>
      <c r="O1077" t="inlineStr">
        <is>
          <t>Not stated</t>
        </is>
      </c>
      <c r="Q1077" s="9" t="inlineStr">
        <is>
          <t>https://grantcue.com/foundations/priem-family-foundation-c-o-dan-moreno-cpa-943340371</t>
        </is>
      </c>
    </row>
    <row r="1078">
      <c r="A1078">
        <f>IF($E1078=$E1077,$A1077+1,1)</f>
        <v/>
      </c>
      <c r="B1078" t="inlineStr">
        <is>
          <t>ARNHOLD FOUNDATION INC</t>
        </is>
      </c>
      <c r="C1078" t="inlineStr">
        <is>
          <t>13-3456684</t>
        </is>
      </c>
      <c r="D1078" t="inlineStr">
        <is>
          <t>New York</t>
        </is>
      </c>
      <c r="E1078" t="inlineStr">
        <is>
          <t>NY</t>
        </is>
      </c>
      <c r="F1078" t="n">
        <v>2024</v>
      </c>
      <c r="G1078" t="n">
        <v>1</v>
      </c>
      <c r="H1078" s="13" t="n">
        <v>56885687</v>
      </c>
      <c r="I1078" s="12" t="n">
        <v>233</v>
      </c>
      <c r="J1078" s="13" t="n">
        <v>12800</v>
      </c>
      <c r="K1078" s="13">
        <f>IFERROR($H1078/$I1078,"")</f>
        <v/>
      </c>
      <c r="L1078" s="13" t="n">
        <v>13008331</v>
      </c>
      <c r="M1078" t="inlineStr">
        <is>
          <t>VA, CA, WA</t>
        </is>
      </c>
      <c r="N1078" t="inlineStr">
        <is>
          <t>No</t>
        </is>
      </c>
      <c r="O1078" t="inlineStr">
        <is>
          <t>Not stated</t>
        </is>
      </c>
      <c r="Q1078" s="9" t="inlineStr">
        <is>
          <t>https://grantcue.com/foundations/arnhold-foundation-inc-c-o-joel-e-sammet-and-co-llp-133456684</t>
        </is>
      </c>
    </row>
    <row r="1079">
      <c r="A1079">
        <f>IF($E1079=$E1078,$A1078+1,1)</f>
        <v/>
      </c>
      <c r="B1079" t="inlineStr">
        <is>
          <t>MURRAY &amp; SYDELL ROSENBERG FOUNDATIONINC</t>
        </is>
      </c>
      <c r="C1079" t="inlineStr">
        <is>
          <t>58-1947342</t>
        </is>
      </c>
      <c r="D1079" t="inlineStr">
        <is>
          <t>New York</t>
        </is>
      </c>
      <c r="E1079" t="inlineStr">
        <is>
          <t>NY</t>
        </is>
      </c>
      <c r="F1079" t="n">
        <v>2024</v>
      </c>
      <c r="G1079" t="n">
        <v>2</v>
      </c>
      <c r="H1079" s="13" t="n">
        <v>56447699</v>
      </c>
      <c r="I1079" s="12" t="n">
        <v>240</v>
      </c>
      <c r="J1079" s="13" t="n">
        <v>22750</v>
      </c>
      <c r="K1079" s="13">
        <f>IFERROR($H1079/$I1079,"")</f>
        <v/>
      </c>
      <c r="L1079" s="13" t="n">
        <v>9922083</v>
      </c>
      <c r="M1079" t="inlineStr">
        <is>
          <t>NJ, QUEBEC, FL</t>
        </is>
      </c>
      <c r="N1079" t="inlineStr">
        <is>
          <t>No</t>
        </is>
      </c>
      <c r="O1079" t="inlineStr">
        <is>
          <t>Not stated</t>
        </is>
      </c>
      <c r="Q1079" s="9" t="inlineStr">
        <is>
          <t>https://grantcue.com/foundations/murray-and-sydell-rosenberg-foundationinc-581947342</t>
        </is>
      </c>
    </row>
    <row r="1080">
      <c r="A1080">
        <f>IF($E1080=$E1079,$A1079+1,1)</f>
        <v/>
      </c>
      <c r="B1080" t="inlineStr">
        <is>
          <t>MJS FOUNDATION INC</t>
        </is>
      </c>
      <c r="C1080" t="inlineStr">
        <is>
          <t>45-3826353</t>
        </is>
      </c>
      <c r="D1080" t="inlineStr">
        <is>
          <t>New York</t>
        </is>
      </c>
      <c r="E1080" t="inlineStr">
        <is>
          <t>NY</t>
        </is>
      </c>
      <c r="F1080" t="n">
        <v>2025</v>
      </c>
      <c r="G1080" t="n">
        <v>2</v>
      </c>
      <c r="H1080" s="13" t="n">
        <v>54589265</v>
      </c>
      <c r="I1080" s="12" t="n">
        <v>124</v>
      </c>
      <c r="J1080" s="13" t="n">
        <v>150000</v>
      </c>
      <c r="K1080" s="13">
        <f>IFERROR($H1080/$I1080,"")</f>
        <v/>
      </c>
      <c r="L1080" s="13" t="n">
        <v>5500000</v>
      </c>
      <c r="M1080" t="inlineStr">
        <is>
          <t>MA, CA, DC</t>
        </is>
      </c>
      <c r="N1080" t="inlineStr">
        <is>
          <t>No</t>
        </is>
      </c>
      <c r="O1080" t="inlineStr">
        <is>
          <t>Not stated</t>
        </is>
      </c>
      <c r="Q1080" s="9" t="inlineStr">
        <is>
          <t>https://grantcue.com/foundations/mjs-foundation-inc-453826353</t>
        </is>
      </c>
    </row>
    <row r="1081">
      <c r="A1081">
        <f>IF($E1081=$E1080,$A1080+1,1)</f>
        <v/>
      </c>
      <c r="B1081" t="inlineStr">
        <is>
          <t>MERCURY FOUNDATION</t>
        </is>
      </c>
      <c r="C1081" t="inlineStr">
        <is>
          <t>81-4466525</t>
        </is>
      </c>
      <c r="D1081" t="inlineStr">
        <is>
          <t>New York</t>
        </is>
      </c>
      <c r="E1081" t="inlineStr">
        <is>
          <t>NY</t>
        </is>
      </c>
      <c r="F1081" t="n">
        <v>2024</v>
      </c>
      <c r="G1081" t="n">
        <v>2</v>
      </c>
      <c r="H1081" s="13" t="n">
        <v>54545000</v>
      </c>
      <c r="I1081" s="12" t="n">
        <v>17</v>
      </c>
      <c r="J1081" s="13" t="n">
        <v>2000000</v>
      </c>
      <c r="K1081" s="13">
        <f>IFERROR($H1081/$I1081,"")</f>
        <v/>
      </c>
      <c r="L1081" s="13" t="n">
        <v>15000000</v>
      </c>
      <c r="M1081" t="inlineStr">
        <is>
          <t>CA, RI, MA</t>
        </is>
      </c>
      <c r="N1081" t="inlineStr">
        <is>
          <t>Yes</t>
        </is>
      </c>
      <c r="O1081" t="inlineStr">
        <is>
          <t>Yes</t>
        </is>
      </c>
      <c r="Q1081" s="9" t="inlineStr">
        <is>
          <t>https://grantcue.com/foundations/mercury-foundation-814466525</t>
        </is>
      </c>
    </row>
    <row r="1082">
      <c r="A1082">
        <f>IF($E1082=$E1081,$A1081+1,1)</f>
        <v/>
      </c>
      <c r="B1082" t="inlineStr">
        <is>
          <t>ESTHER AND HAROLD MERTZ FOUNDATION</t>
        </is>
      </c>
      <c r="C1082" t="inlineStr">
        <is>
          <t>13-7231616</t>
        </is>
      </c>
      <c r="D1082" t="inlineStr">
        <is>
          <t>New York</t>
        </is>
      </c>
      <c r="E1082" t="inlineStr">
        <is>
          <t>NY</t>
        </is>
      </c>
      <c r="F1082" t="n">
        <v>2024</v>
      </c>
      <c r="G1082" t="n">
        <v>1</v>
      </c>
      <c r="H1082" s="13" t="n">
        <v>53803750</v>
      </c>
      <c r="I1082" s="12" t="n">
        <v>9</v>
      </c>
      <c r="J1082" s="13" t="n">
        <v>15000</v>
      </c>
      <c r="K1082" s="13">
        <f>IFERROR($H1082/$I1082,"")</f>
        <v/>
      </c>
      <c r="L1082" s="13" t="n">
        <v>52143750</v>
      </c>
      <c r="M1082" t="inlineStr">
        <is>
          <t>FL, VA, SD</t>
        </is>
      </c>
      <c r="N1082" t="inlineStr">
        <is>
          <t>Yes</t>
        </is>
      </c>
      <c r="O1082" t="inlineStr">
        <is>
          <t>Yes</t>
        </is>
      </c>
      <c r="P1082" s="9" t="inlineStr">
        <is>
          <t>https://mertzfoundation.org/</t>
        </is>
      </c>
      <c r="Q1082" s="9" t="inlineStr">
        <is>
          <t>https://grantcue.com/foundations/esther-and-harold-mertz-foundation-c-o-dianne-r-stadtfeld-sdtc-llc-137231616</t>
        </is>
      </c>
    </row>
    <row r="1083">
      <c r="A1083">
        <f>IF($E1083=$E1082,$A1082+1,1)</f>
        <v/>
      </c>
      <c r="B1083" t="inlineStr">
        <is>
          <t>POPPLESTONE FOUNDATION</t>
        </is>
      </c>
      <c r="C1083" t="inlineStr">
        <is>
          <t>04-3528004</t>
        </is>
      </c>
      <c r="D1083" t="inlineStr">
        <is>
          <t>New York</t>
        </is>
      </c>
      <c r="E1083" t="inlineStr">
        <is>
          <t>NY</t>
        </is>
      </c>
      <c r="F1083" t="n">
        <v>2024</v>
      </c>
      <c r="G1083" t="n">
        <v>1</v>
      </c>
      <c r="H1083" s="13" t="n">
        <v>51278754</v>
      </c>
      <c r="I1083" s="12" t="n">
        <v>24</v>
      </c>
      <c r="J1083" s="13" t="n">
        <v>737500</v>
      </c>
      <c r="K1083" s="13">
        <f>IFERROR($H1083/$I1083,"")</f>
        <v/>
      </c>
      <c r="L1083" s="13" t="n">
        <v>10000000</v>
      </c>
      <c r="M1083" t="inlineStr">
        <is>
          <t>DC, MA, CT</t>
        </is>
      </c>
      <c r="N1083" t="inlineStr">
        <is>
          <t>No</t>
        </is>
      </c>
      <c r="O1083" t="inlineStr">
        <is>
          <t>Not stated</t>
        </is>
      </c>
      <c r="Q1083" s="9" t="inlineStr">
        <is>
          <t>https://grantcue.com/foundations/popplestone-foundation-c-o-sullivan-and-worcester-llp-043528004</t>
        </is>
      </c>
    </row>
    <row r="1084">
      <c r="A1084">
        <f>IF($E1084=$E1083,$A1083+1,1)</f>
        <v/>
      </c>
      <c r="B1084" t="inlineStr">
        <is>
          <t>DALIO FOUNDATION INC</t>
        </is>
      </c>
      <c r="C1084" t="inlineStr">
        <is>
          <t>43-1965846</t>
        </is>
      </c>
      <c r="D1084" t="inlineStr">
        <is>
          <t>New York</t>
        </is>
      </c>
      <c r="E1084" t="inlineStr">
        <is>
          <t>NY</t>
        </is>
      </c>
      <c r="F1084" t="n">
        <v>2024</v>
      </c>
      <c r="G1084" t="n">
        <v>1</v>
      </c>
      <c r="H1084" s="13" t="n">
        <v>50888478</v>
      </c>
      <c r="I1084" s="12" t="n">
        <v>214</v>
      </c>
      <c r="J1084" s="13" t="n">
        <v>40000</v>
      </c>
      <c r="K1084" s="13">
        <f>IFERROR($H1084/$I1084,"")</f>
        <v/>
      </c>
      <c r="L1084" s="13" t="n">
        <v>6901200</v>
      </c>
      <c r="M1084" t="inlineStr">
        <is>
          <t>CT, WA, FL</t>
        </is>
      </c>
      <c r="N1084" t="inlineStr">
        <is>
          <t>No</t>
        </is>
      </c>
      <c r="O1084" t="inlineStr">
        <is>
          <t>Not stated</t>
        </is>
      </c>
      <c r="Q1084" s="9" t="inlineStr">
        <is>
          <t>https://grantcue.com/foundations/dalio-foundation-inc-431965846</t>
        </is>
      </c>
    </row>
    <row r="1085">
      <c r="A1085">
        <f>IF($E1085=$E1084,$A1084+1,1)</f>
        <v/>
      </c>
      <c r="B1085" t="inlineStr">
        <is>
          <t>THE JAMES &amp; MERRYL TISCH FOUNDATION INC</t>
        </is>
      </c>
      <c r="C1085" t="inlineStr">
        <is>
          <t>13-3693587</t>
        </is>
      </c>
      <c r="D1085" t="inlineStr">
        <is>
          <t>New York</t>
        </is>
      </c>
      <c r="E1085" t="inlineStr">
        <is>
          <t>NY</t>
        </is>
      </c>
      <c r="F1085" t="n">
        <v>2025</v>
      </c>
      <c r="G1085" t="n">
        <v>2</v>
      </c>
      <c r="H1085" s="13" t="n">
        <v>50696364</v>
      </c>
      <c r="I1085" s="12" t="n">
        <v>19</v>
      </c>
      <c r="J1085" s="13" t="n">
        <v>25000</v>
      </c>
      <c r="K1085" s="13">
        <f>IFERROR($H1085/$I1085,"")</f>
        <v/>
      </c>
      <c r="L1085" s="13" t="n">
        <v>30185741</v>
      </c>
      <c r="M1085" t="inlineStr">
        <is>
          <t>CA</t>
        </is>
      </c>
      <c r="N1085" t="inlineStr">
        <is>
          <t>No</t>
        </is>
      </c>
      <c r="O1085" t="inlineStr">
        <is>
          <t>Not stated</t>
        </is>
      </c>
      <c r="Q1085" s="9" t="inlineStr">
        <is>
          <t>https://grantcue.com/foundations/the-james-and-merryl-tisch-foundation-inc-133693587</t>
        </is>
      </c>
    </row>
    <row r="1086">
      <c r="A1086">
        <f>IF($E1086=$E1085,$A1085+1,1)</f>
        <v/>
      </c>
      <c r="B1086" t="inlineStr">
        <is>
          <t>CARSON FAMILY CHARITABLE TRUST</t>
        </is>
      </c>
      <c r="C1086" t="inlineStr">
        <is>
          <t>13-6957038</t>
        </is>
      </c>
      <c r="D1086" t="inlineStr">
        <is>
          <t>New York</t>
        </is>
      </c>
      <c r="E1086" t="inlineStr">
        <is>
          <t>NY</t>
        </is>
      </c>
      <c r="F1086" t="n">
        <v>2024</v>
      </c>
      <c r="G1086" t="n">
        <v>1</v>
      </c>
      <c r="H1086" s="13" t="n">
        <v>50468073</v>
      </c>
      <c r="I1086" s="12" t="n">
        <v>120</v>
      </c>
      <c r="J1086" s="13" t="n">
        <v>200750</v>
      </c>
      <c r="K1086" s="13">
        <f>IFERROR($H1086/$I1086,"")</f>
        <v/>
      </c>
      <c r="L1086" s="13" t="n">
        <v>6221253</v>
      </c>
      <c r="M1086" t="inlineStr">
        <is>
          <t>DC, NH, MA</t>
        </is>
      </c>
      <c r="N1086" t="inlineStr">
        <is>
          <t>No</t>
        </is>
      </c>
      <c r="O1086" t="inlineStr">
        <is>
          <t>Not stated</t>
        </is>
      </c>
      <c r="Q1086" s="9" t="inlineStr">
        <is>
          <t>https://grantcue.com/foundations/carson-family-charitable-trust-136957038</t>
        </is>
      </c>
    </row>
    <row r="1087">
      <c r="A1087">
        <f>IF($E1087=$E1086,$A1086+1,1)</f>
        <v/>
      </c>
      <c r="B1087" t="inlineStr">
        <is>
          <t>The Henry Luce Foundation Inc</t>
        </is>
      </c>
      <c r="C1087" t="inlineStr">
        <is>
          <t>13-6001282</t>
        </is>
      </c>
      <c r="D1087" t="inlineStr">
        <is>
          <t>New York</t>
        </is>
      </c>
      <c r="E1087" t="inlineStr">
        <is>
          <t>NY</t>
        </is>
      </c>
      <c r="F1087" t="n">
        <v>2024</v>
      </c>
      <c r="G1087" t="n">
        <v>1</v>
      </c>
      <c r="H1087" s="13" t="n">
        <v>49274542</v>
      </c>
      <c r="I1087" s="12" t="n">
        <v>652</v>
      </c>
      <c r="J1087" s="13" t="n">
        <v>50000</v>
      </c>
      <c r="K1087" s="13">
        <f>IFERROR($H1087/$I1087,"")</f>
        <v/>
      </c>
      <c r="L1087" s="13" t="n">
        <v>1250000</v>
      </c>
      <c r="M1087" t="inlineStr">
        <is>
          <t>DC, CA, CO</t>
        </is>
      </c>
      <c r="N1087" t="inlineStr">
        <is>
          <t>Yes</t>
        </is>
      </c>
      <c r="O1087" t="inlineStr">
        <is>
          <t>Not stated</t>
        </is>
      </c>
      <c r="P1087" s="9" t="inlineStr">
        <is>
          <t>https://www.hluce.org/</t>
        </is>
      </c>
      <c r="Q1087" s="9" t="inlineStr">
        <is>
          <t>https://grantcue.com/foundations/the-henry-luce-foundation-inc-136001282</t>
        </is>
      </c>
    </row>
    <row r="1088">
      <c r="A1088">
        <f>IF($E1088=$E1087,$A1087+1,1)</f>
        <v/>
      </c>
      <c r="B1088" t="inlineStr">
        <is>
          <t>TD CHARITABLE FOUNDATION</t>
        </is>
      </c>
      <c r="C1088" t="inlineStr">
        <is>
          <t>14-1864317</t>
        </is>
      </c>
      <c r="D1088" t="inlineStr">
        <is>
          <t>New York</t>
        </is>
      </c>
      <c r="E1088" t="inlineStr">
        <is>
          <t>NY</t>
        </is>
      </c>
      <c r="F1088" t="n">
        <v>2024</v>
      </c>
      <c r="G1088" t="n">
        <v>2</v>
      </c>
      <c r="H1088" s="13" t="n">
        <v>49238670</v>
      </c>
      <c r="I1088" s="12" t="n">
        <v>2081</v>
      </c>
      <c r="J1088" s="13" t="n">
        <v>10000</v>
      </c>
      <c r="K1088" s="13">
        <f>IFERROR($H1088/$I1088,"")</f>
        <v/>
      </c>
      <c r="L1088" s="13" t="n">
        <v>262500</v>
      </c>
      <c r="M1088" t="inlineStr">
        <is>
          <t>NJ, FL, MA</t>
        </is>
      </c>
      <c r="N1088" t="inlineStr">
        <is>
          <t>Yes</t>
        </is>
      </c>
      <c r="O1088" t="inlineStr">
        <is>
          <t>Not stated</t>
        </is>
      </c>
      <c r="P1088" s="9" t="inlineStr">
        <is>
          <t>https://www.td.com/us/en/about-us/funding-opportunities</t>
        </is>
      </c>
      <c r="Q1088" s="9" t="inlineStr">
        <is>
          <t>https://grantcue.com/foundations/td-charitable-foundation-141864317</t>
        </is>
      </c>
    </row>
    <row r="1089">
      <c r="A1089">
        <f>IF($E1089=$E1088,$A1088+1,1)</f>
        <v/>
      </c>
      <c r="B1089" t="inlineStr">
        <is>
          <t>SHERMAN FAIRCHILD FOUNDATION INC</t>
        </is>
      </c>
      <c r="C1089" t="inlineStr">
        <is>
          <t>13-1951698</t>
        </is>
      </c>
      <c r="D1089" t="inlineStr">
        <is>
          <t>New York</t>
        </is>
      </c>
      <c r="E1089" t="inlineStr">
        <is>
          <t>NY</t>
        </is>
      </c>
      <c r="F1089" t="n">
        <v>2024</v>
      </c>
      <c r="G1089" t="n">
        <v>1</v>
      </c>
      <c r="H1089" s="13" t="n">
        <v>48329343</v>
      </c>
      <c r="I1089" s="12" t="n">
        <v>88</v>
      </c>
      <c r="J1089" s="13" t="n">
        <v>72773.5</v>
      </c>
      <c r="K1089" s="13">
        <f>IFERROR($H1089/$I1089,"")</f>
        <v/>
      </c>
      <c r="L1089" s="13" t="n">
        <v>10000000</v>
      </c>
      <c r="M1089" t="inlineStr">
        <is>
          <t>IL, MA, CT</t>
        </is>
      </c>
      <c r="N1089" t="inlineStr">
        <is>
          <t>No</t>
        </is>
      </c>
      <c r="O1089" t="inlineStr">
        <is>
          <t>Not stated</t>
        </is>
      </c>
      <c r="Q1089" s="9" t="inlineStr">
        <is>
          <t>https://grantcue.com/foundations/sherman-fairchild-foundation-inc-131951698</t>
        </is>
      </c>
    </row>
    <row r="1090">
      <c r="A1090">
        <f>IF($E1090=$E1089,$A1089+1,1)</f>
        <v/>
      </c>
      <c r="B1090" t="inlineStr">
        <is>
          <t>JOHNSON ROBERT K FOUNDATION-MAIN</t>
        </is>
      </c>
      <c r="C1090" t="inlineStr">
        <is>
          <t>20-6981384</t>
        </is>
      </c>
      <c r="D1090" t="inlineStr">
        <is>
          <t>New York</t>
        </is>
      </c>
      <c r="E1090" t="inlineStr">
        <is>
          <t>NY</t>
        </is>
      </c>
      <c r="F1090" t="n">
        <v>2025</v>
      </c>
      <c r="G1090" t="n">
        <v>2</v>
      </c>
      <c r="H1090" s="13" t="n">
        <v>45498750</v>
      </c>
      <c r="I1090" s="12" t="n">
        <v>15</v>
      </c>
      <c r="J1090" s="13" t="n">
        <v>1000000</v>
      </c>
      <c r="K1090" s="13">
        <f>IFERROR($H1090/$I1090,"")</f>
        <v/>
      </c>
      <c r="L1090" s="13" t="n">
        <v>10000000</v>
      </c>
      <c r="M1090" t="inlineStr">
        <is>
          <t>PA, FL, IN</t>
        </is>
      </c>
      <c r="N1090" t="inlineStr">
        <is>
          <t>No</t>
        </is>
      </c>
      <c r="O1090" t="inlineStr">
        <is>
          <t>Not stated</t>
        </is>
      </c>
      <c r="Q1090" s="9" t="inlineStr">
        <is>
          <t>https://grantcue.com/foundations/johnson-robert-k-foundation-main-206981384</t>
        </is>
      </c>
    </row>
    <row r="1091">
      <c r="A1091">
        <f>IF($E1091=$E1090,$A1090+1,1)</f>
        <v/>
      </c>
      <c r="B1091" t="inlineStr">
        <is>
          <t>The Marie-Josee and Henry R Kravis Foundation</t>
        </is>
      </c>
      <c r="C1091" t="inlineStr">
        <is>
          <t>13-3341521</t>
        </is>
      </c>
      <c r="D1091" t="inlineStr">
        <is>
          <t>New York</t>
        </is>
      </c>
      <c r="E1091" t="inlineStr">
        <is>
          <t>NY</t>
        </is>
      </c>
      <c r="F1091" t="n">
        <v>2023</v>
      </c>
      <c r="G1091" t="n">
        <v>1</v>
      </c>
      <c r="H1091" s="13" t="n">
        <v>45210580</v>
      </c>
      <c r="I1091" s="12" t="n">
        <v>56</v>
      </c>
      <c r="J1091" s="13" t="n">
        <v>100000</v>
      </c>
      <c r="K1091" s="13">
        <f>IFERROR($H1091/$I1091,"")</f>
        <v/>
      </c>
      <c r="L1091" s="13" t="n">
        <v>6562500</v>
      </c>
      <c r="M1091" t="inlineStr">
        <is>
          <t>CA, DC, KY</t>
        </is>
      </c>
      <c r="N1091" t="inlineStr">
        <is>
          <t>No</t>
        </is>
      </c>
      <c r="O1091" t="inlineStr">
        <is>
          <t>Not stated</t>
        </is>
      </c>
      <c r="Q1091" s="9" t="inlineStr">
        <is>
          <t>https://grantcue.com/foundations/the-marie-josee-and-henry-r-kravis-foundation-133341521</t>
        </is>
      </c>
    </row>
    <row r="1092">
      <c r="A1092">
        <f>IF($E1092=$E1091,$A1091+1,1)</f>
        <v/>
      </c>
      <c r="B1092" t="inlineStr">
        <is>
          <t>EVERY ORG</t>
        </is>
      </c>
      <c r="C1092" t="inlineStr">
        <is>
          <t>61-1913297</t>
        </is>
      </c>
      <c r="D1092" t="inlineStr">
        <is>
          <t>New York</t>
        </is>
      </c>
      <c r="E1092" t="inlineStr">
        <is>
          <t>NY</t>
        </is>
      </c>
      <c r="F1092" t="n">
        <v>2024</v>
      </c>
      <c r="G1092" t="n">
        <v>1</v>
      </c>
      <c r="H1092" s="13" t="n">
        <v>44931032</v>
      </c>
      <c r="I1092" s="12" t="n">
        <v>210</v>
      </c>
      <c r="J1092" s="13" t="n">
        <v>61564</v>
      </c>
      <c r="K1092" s="13">
        <f>IFERROR($H1092/$I1092,"")</f>
        <v/>
      </c>
      <c r="L1092" s="13" t="n">
        <v>7798492</v>
      </c>
      <c r="M1092" t="inlineStr">
        <is>
          <t>CA, PA, TX</t>
        </is>
      </c>
      <c r="N1092" t="inlineStr">
        <is>
          <t>No</t>
        </is>
      </c>
      <c r="O1092" t="inlineStr">
        <is>
          <t>Not stated</t>
        </is>
      </c>
      <c r="Q1092" s="9" t="inlineStr">
        <is>
          <t>https://grantcue.com/foundations/every-org-611913297</t>
        </is>
      </c>
    </row>
    <row r="1093">
      <c r="A1093">
        <f>IF($E1093=$E1092,$A1092+1,1)</f>
        <v/>
      </c>
      <c r="B1093" t="inlineStr">
        <is>
          <t>ESL CHARITABLE FOUNDATION</t>
        </is>
      </c>
      <c r="C1093" t="inlineStr">
        <is>
          <t>82-0548352</t>
        </is>
      </c>
      <c r="D1093" t="inlineStr">
        <is>
          <t>New York</t>
        </is>
      </c>
      <c r="E1093" t="inlineStr">
        <is>
          <t>NY</t>
        </is>
      </c>
      <c r="F1093" t="n">
        <v>2025</v>
      </c>
      <c r="G1093" t="n">
        <v>2</v>
      </c>
      <c r="H1093" s="13" t="n">
        <v>44119028</v>
      </c>
      <c r="I1093" s="12" t="n">
        <v>370</v>
      </c>
      <c r="J1093" s="13" t="n">
        <v>37350</v>
      </c>
      <c r="K1093" s="13">
        <f>IFERROR($H1093/$I1093,"")</f>
        <v/>
      </c>
      <c r="L1093" s="13" t="n">
        <v>2815662</v>
      </c>
      <c r="M1093" t="inlineStr">
        <is>
          <t>MA</t>
        </is>
      </c>
      <c r="N1093" t="inlineStr">
        <is>
          <t>Yes</t>
        </is>
      </c>
      <c r="O1093" t="inlineStr">
        <is>
          <t>Not stated</t>
        </is>
      </c>
      <c r="P1093" s="9" t="inlineStr">
        <is>
          <t>https://www.esl.org/community/community-impact/grant-requests</t>
        </is>
      </c>
      <c r="Q1093" s="9" t="inlineStr">
        <is>
          <t>https://grantcue.com/foundations/esl-charitable-foundation-820548352</t>
        </is>
      </c>
    </row>
    <row r="1094">
      <c r="A1094">
        <f>IF($E1094=$E1093,$A1093+1,1)</f>
        <v/>
      </c>
      <c r="B1094" t="inlineStr">
        <is>
          <t>BLAVATNIK FAMILY FOUNDATION</t>
        </is>
      </c>
      <c r="C1094" t="inlineStr">
        <is>
          <t>81-2444350</t>
        </is>
      </c>
      <c r="D1094" t="inlineStr">
        <is>
          <t>New York</t>
        </is>
      </c>
      <c r="E1094" t="inlineStr">
        <is>
          <t>NY</t>
        </is>
      </c>
      <c r="F1094" t="n">
        <v>2024</v>
      </c>
      <c r="G1094" t="n">
        <v>1</v>
      </c>
      <c r="H1094" s="13" t="n">
        <v>43716168</v>
      </c>
      <c r="I1094" s="12" t="n">
        <v>108</v>
      </c>
      <c r="J1094" s="13" t="n">
        <v>50000</v>
      </c>
      <c r="K1094" s="13">
        <f>IFERROR($H1094/$I1094,"")</f>
        <v/>
      </c>
      <c r="L1094" s="13" t="n">
        <v>11853633</v>
      </c>
      <c r="M1094" t="inlineStr">
        <is>
          <t>CO, MA, RI</t>
        </is>
      </c>
      <c r="N1094" t="inlineStr">
        <is>
          <t>No</t>
        </is>
      </c>
      <c r="O1094" t="inlineStr">
        <is>
          <t>Not stated</t>
        </is>
      </c>
      <c r="Q1094" s="9" t="inlineStr">
        <is>
          <t>https://grantcue.com/foundations/blavatnik-family-foundation-812444350</t>
        </is>
      </c>
    </row>
    <row r="1095">
      <c r="A1095">
        <f>IF($E1095=$E1094,$A1094+1,1)</f>
        <v/>
      </c>
      <c r="B1095" t="inlineStr">
        <is>
          <t>LAKESHORE FOUNDATION DATED APRIL 5 2011</t>
        </is>
      </c>
      <c r="C1095" t="inlineStr">
        <is>
          <t>30-6284987</t>
        </is>
      </c>
      <c r="D1095" t="inlineStr">
        <is>
          <t>New York</t>
        </is>
      </c>
      <c r="E1095" t="inlineStr">
        <is>
          <t>NY</t>
        </is>
      </c>
      <c r="F1095" t="n">
        <v>2024</v>
      </c>
      <c r="G1095" t="n">
        <v>2</v>
      </c>
      <c r="H1095" s="13" t="n">
        <v>42445000</v>
      </c>
      <c r="I1095" s="12" t="n">
        <v>38</v>
      </c>
      <c r="J1095" s="13" t="n">
        <v>500000</v>
      </c>
      <c r="K1095" s="13">
        <f>IFERROR($H1095/$I1095,"")</f>
        <v/>
      </c>
      <c r="L1095" s="13" t="n">
        <v>3500000</v>
      </c>
      <c r="M1095" t="inlineStr">
        <is>
          <t>MA, AL, CA</t>
        </is>
      </c>
      <c r="N1095" t="inlineStr">
        <is>
          <t>Yes</t>
        </is>
      </c>
      <c r="O1095" t="inlineStr">
        <is>
          <t>Yes</t>
        </is>
      </c>
      <c r="Q1095" s="9" t="inlineStr">
        <is>
          <t>https://grantcue.com/foundations/lakeshore-foundation-dated-april-5-2011-306284987</t>
        </is>
      </c>
    </row>
    <row r="1096">
      <c r="A1096">
        <f>IF($E1096=$E1095,$A1095+1,1)</f>
        <v/>
      </c>
      <c r="B1096" t="inlineStr">
        <is>
          <t>THE THOMPSON FAMILY FOUNDATION INC</t>
        </is>
      </c>
      <c r="C1096" t="inlineStr">
        <is>
          <t>06-1194385</t>
        </is>
      </c>
      <c r="D1096" t="inlineStr">
        <is>
          <t>New York</t>
        </is>
      </c>
      <c r="E1096" t="inlineStr">
        <is>
          <t>NY</t>
        </is>
      </c>
      <c r="F1096" t="n">
        <v>2024</v>
      </c>
      <c r="G1096" t="n">
        <v>2</v>
      </c>
      <c r="H1096" s="13" t="n">
        <v>41156146</v>
      </c>
      <c r="I1096" s="12" t="n">
        <v>264</v>
      </c>
      <c r="J1096" s="13" t="n">
        <v>50000</v>
      </c>
      <c r="K1096" s="13">
        <f>IFERROR($H1096/$I1096,"")</f>
        <v/>
      </c>
      <c r="L1096" s="13" t="n">
        <v>2048241</v>
      </c>
      <c r="M1096" t="inlineStr">
        <is>
          <t>CT, MA, IL</t>
        </is>
      </c>
      <c r="N1096" t="inlineStr">
        <is>
          <t>Yes</t>
        </is>
      </c>
      <c r="O1096" t="inlineStr">
        <is>
          <t>Not stated</t>
        </is>
      </c>
      <c r="Q1096" s="9" t="inlineStr">
        <is>
          <t>https://grantcue.com/foundations/the-thompson-family-foundation-inc-061194385</t>
        </is>
      </c>
    </row>
    <row r="1097">
      <c r="A1097">
        <f>IF($E1097=$E1096,$A1096+1,1)</f>
        <v/>
      </c>
      <c r="B1097" t="inlineStr">
        <is>
          <t>JKW FOUNDATION TR UA 092597</t>
        </is>
      </c>
      <c r="C1097" t="inlineStr">
        <is>
          <t>13-7127165</t>
        </is>
      </c>
      <c r="D1097" t="inlineStr">
        <is>
          <t>New York</t>
        </is>
      </c>
      <c r="E1097" t="inlineStr">
        <is>
          <t>NY</t>
        </is>
      </c>
      <c r="F1097" t="n">
        <v>2025</v>
      </c>
      <c r="G1097" t="n">
        <v>2</v>
      </c>
      <c r="H1097" s="13" t="n">
        <v>40607820</v>
      </c>
      <c r="I1097" s="12" t="n">
        <v>152</v>
      </c>
      <c r="J1097" s="13" t="n">
        <v>15000</v>
      </c>
      <c r="K1097" s="13">
        <f>IFERROR($H1097/$I1097,"")</f>
        <v/>
      </c>
      <c r="L1097" s="13" t="n">
        <v>17497187</v>
      </c>
      <c r="M1097" t="inlineStr">
        <is>
          <t>CA, DC, PA</t>
        </is>
      </c>
      <c r="N1097" t="inlineStr">
        <is>
          <t>No</t>
        </is>
      </c>
      <c r="O1097" t="inlineStr">
        <is>
          <t>Not stated</t>
        </is>
      </c>
      <c r="Q1097" s="9" t="inlineStr">
        <is>
          <t>https://grantcue.com/foundations/jkw-foundation-tr-ua-092597-137127165</t>
        </is>
      </c>
    </row>
    <row r="1098">
      <c r="A1098">
        <f>IF($E1098=$E1097,$A1097+1,1)</f>
        <v/>
      </c>
      <c r="B1098" t="inlineStr">
        <is>
          <t>PINKERTON FOUNDATION</t>
        </is>
      </c>
      <c r="C1098" t="inlineStr">
        <is>
          <t>13-6206624</t>
        </is>
      </c>
      <c r="D1098" t="inlineStr">
        <is>
          <t>New York</t>
        </is>
      </c>
      <c r="E1098" t="inlineStr">
        <is>
          <t>NY</t>
        </is>
      </c>
      <c r="F1098" t="n">
        <v>2023</v>
      </c>
      <c r="G1098" t="n">
        <v>1</v>
      </c>
      <c r="H1098" s="13" t="n">
        <v>38626140</v>
      </c>
      <c r="I1098" s="12" t="n">
        <v>445</v>
      </c>
      <c r="J1098" s="13" t="n">
        <v>75000</v>
      </c>
      <c r="K1098" s="13">
        <f>IFERROR($H1098/$I1098,"")</f>
        <v/>
      </c>
      <c r="L1098" s="13" t="n">
        <v>850000</v>
      </c>
      <c r="M1098" t="inlineStr">
        <is>
          <t>CA, DC, PA</t>
        </is>
      </c>
      <c r="N1098" t="inlineStr">
        <is>
          <t>Yes</t>
        </is>
      </c>
      <c r="O1098" t="inlineStr">
        <is>
          <t>Yes</t>
        </is>
      </c>
      <c r="P1098" s="9" t="inlineStr">
        <is>
          <t>https://thepinkertonfoundation.org/</t>
        </is>
      </c>
      <c r="Q1098" s="9" t="inlineStr">
        <is>
          <t>https://grantcue.com/foundations/pinkerton-foundation-136206624</t>
        </is>
      </c>
    </row>
    <row r="1099">
      <c r="A1099">
        <f>IF($E1099=$E1098,$A1098+1,1)</f>
        <v/>
      </c>
      <c r="B1099" t="inlineStr">
        <is>
          <t>LEON LEVY FOUNDATION</t>
        </is>
      </c>
      <c r="C1099" t="inlineStr">
        <is>
          <t>30-6085406</t>
        </is>
      </c>
      <c r="D1099" t="inlineStr">
        <is>
          <t>New York</t>
        </is>
      </c>
      <c r="E1099" t="inlineStr">
        <is>
          <t>NY</t>
        </is>
      </c>
      <c r="F1099" t="n">
        <v>2024</v>
      </c>
      <c r="G1099" t="n">
        <v>1</v>
      </c>
      <c r="H1099" s="13" t="n">
        <v>38451826</v>
      </c>
      <c r="I1099" s="12" t="n">
        <v>214</v>
      </c>
      <c r="J1099" s="13" t="n">
        <v>25000</v>
      </c>
      <c r="K1099" s="13">
        <f>IFERROR($H1099/$I1099,"")</f>
        <v/>
      </c>
      <c r="L1099" s="13" t="n">
        <v>8726786</v>
      </c>
      <c r="M1099" t="inlineStr">
        <is>
          <t>MA, NJ, DC</t>
        </is>
      </c>
      <c r="N1099" t="inlineStr">
        <is>
          <t>No</t>
        </is>
      </c>
      <c r="O1099" t="inlineStr">
        <is>
          <t>Not stated</t>
        </is>
      </c>
      <c r="Q1099" s="9" t="inlineStr">
        <is>
          <t>https://grantcue.com/foundations/leon-levy-foundation-306085406</t>
        </is>
      </c>
    </row>
    <row r="1100">
      <c r="A1100">
        <f>IF($E1100=$E1099,$A1099+1,1)</f>
        <v/>
      </c>
      <c r="B1100" t="inlineStr">
        <is>
          <t>JEROME L GREENE FOUNDATION</t>
        </is>
      </c>
      <c r="C1100" t="inlineStr">
        <is>
          <t>13-2960852</t>
        </is>
      </c>
      <c r="D1100" t="inlineStr">
        <is>
          <t>New York</t>
        </is>
      </c>
      <c r="E1100" t="inlineStr">
        <is>
          <t>NY</t>
        </is>
      </c>
      <c r="F1100" t="n">
        <v>2024</v>
      </c>
      <c r="G1100" t="n">
        <v>1</v>
      </c>
      <c r="H1100" s="13" t="n">
        <v>36589000</v>
      </c>
      <c r="I1100" s="12" t="n">
        <v>43</v>
      </c>
      <c r="J1100" s="13" t="n">
        <v>500000</v>
      </c>
      <c r="K1100" s="13">
        <f>IFERROR($H1100/$I1100,"")</f>
        <v/>
      </c>
      <c r="L1100" s="13" t="n">
        <v>3350000</v>
      </c>
      <c r="M1100" t="inlineStr">
        <is>
          <t>DC, MD, CA</t>
        </is>
      </c>
      <c r="N1100" t="inlineStr">
        <is>
          <t>No</t>
        </is>
      </c>
      <c r="O1100" t="inlineStr">
        <is>
          <t>Not stated</t>
        </is>
      </c>
      <c r="Q1100" s="9" t="inlineStr">
        <is>
          <t>https://grantcue.com/foundations/jerome-l-greene-foundation-132960852</t>
        </is>
      </c>
    </row>
    <row r="1101">
      <c r="A1101">
        <f>IF($E1101=$E1100,$A1100+1,1)</f>
        <v/>
      </c>
      <c r="B1101" t="inlineStr">
        <is>
          <t>DONALD A PELS CHARITABLE TRUST UTD 8/18/92</t>
        </is>
      </c>
      <c r="C1101" t="inlineStr">
        <is>
          <t>13-6998091</t>
        </is>
      </c>
      <c r="D1101" t="inlineStr">
        <is>
          <t>New York</t>
        </is>
      </c>
      <c r="E1101" t="inlineStr">
        <is>
          <t>NY</t>
        </is>
      </c>
      <c r="F1101" t="n">
        <v>2024</v>
      </c>
      <c r="G1101" t="n">
        <v>1</v>
      </c>
      <c r="H1101" s="13" t="n">
        <v>36347878</v>
      </c>
      <c r="I1101" s="12" t="n">
        <v>186</v>
      </c>
      <c r="J1101" s="13" t="n">
        <v>50000</v>
      </c>
      <c r="K1101" s="13">
        <f>IFERROR($H1101/$I1101,"")</f>
        <v/>
      </c>
      <c r="L1101" s="13" t="n">
        <v>2500000</v>
      </c>
      <c r="M1101" t="inlineStr">
        <is>
          <t>DC, NC, CA</t>
        </is>
      </c>
      <c r="N1101" t="inlineStr">
        <is>
          <t>No</t>
        </is>
      </c>
      <c r="O1101" t="inlineStr">
        <is>
          <t>Not stated</t>
        </is>
      </c>
      <c r="Q1101" s="9" t="inlineStr">
        <is>
          <t>https://grantcue.com/foundations/donald-a-pels-charitable-trust-utd-8-18-92-c-o-pkf-o-connor-davies-136998091</t>
        </is>
      </c>
    </row>
    <row r="1102">
      <c r="A1102">
        <f>IF($E1102=$E1101,$A1101+1,1)</f>
        <v/>
      </c>
      <c r="B1102" t="inlineStr">
        <is>
          <t>HESS PHILANTHROPIC FUND</t>
        </is>
      </c>
      <c r="C1102" t="inlineStr">
        <is>
          <t>81-3520745</t>
        </is>
      </c>
      <c r="D1102" t="inlineStr">
        <is>
          <t>New York</t>
        </is>
      </c>
      <c r="E1102" t="inlineStr">
        <is>
          <t>NY</t>
        </is>
      </c>
      <c r="F1102" t="n">
        <v>2024</v>
      </c>
      <c r="G1102" t="n">
        <v>2</v>
      </c>
      <c r="H1102" s="13" t="n">
        <v>36212518</v>
      </c>
      <c r="I1102" s="12" t="n">
        <v>141</v>
      </c>
      <c r="J1102" s="13" t="n">
        <v>20000</v>
      </c>
      <c r="K1102" s="13">
        <f>IFERROR($H1102/$I1102,"")</f>
        <v/>
      </c>
      <c r="L1102" s="13" t="n">
        <v>8850000</v>
      </c>
      <c r="M1102" t="inlineStr">
        <is>
          <t>MA, WV, RI</t>
        </is>
      </c>
      <c r="N1102" t="inlineStr">
        <is>
          <t>No</t>
        </is>
      </c>
      <c r="O1102" t="inlineStr">
        <is>
          <t>Not stated</t>
        </is>
      </c>
      <c r="Q1102" s="9" t="inlineStr">
        <is>
          <t>https://grantcue.com/foundations/hess-philanthropic-fund-813520745</t>
        </is>
      </c>
    </row>
    <row r="1103">
      <c r="A1103">
        <f>IF($E1103=$E1102,$A1102+1,1)</f>
        <v/>
      </c>
      <c r="B1103" t="inlineStr">
        <is>
          <t>William Randolph Hearst Foundation</t>
        </is>
      </c>
      <c r="C1103" t="inlineStr">
        <is>
          <t>13-6019226</t>
        </is>
      </c>
      <c r="D1103" t="inlineStr">
        <is>
          <t>New York</t>
        </is>
      </c>
      <c r="E1103" t="inlineStr">
        <is>
          <t>NY</t>
        </is>
      </c>
      <c r="F1103" t="n">
        <v>2024</v>
      </c>
      <c r="G1103" t="n">
        <v>1</v>
      </c>
      <c r="H1103" s="13" t="n">
        <v>34926150</v>
      </c>
      <c r="I1103" s="12" t="n">
        <v>264</v>
      </c>
      <c r="J1103" s="13" t="n">
        <v>100000</v>
      </c>
      <c r="K1103" s="13">
        <f>IFERROR($H1103/$I1103,"")</f>
        <v/>
      </c>
      <c r="L1103" s="13" t="n">
        <v>2000000</v>
      </c>
      <c r="M1103" t="inlineStr">
        <is>
          <t>CA, FL, TX</t>
        </is>
      </c>
      <c r="N1103" t="inlineStr">
        <is>
          <t>Yes</t>
        </is>
      </c>
      <c r="O1103" t="inlineStr">
        <is>
          <t>Yes</t>
        </is>
      </c>
      <c r="P1103" s="9" t="inlineStr">
        <is>
          <t>https://www.hearstfdn.org/</t>
        </is>
      </c>
      <c r="Q1103" s="9" t="inlineStr">
        <is>
          <t>https://grantcue.com/foundations/william-randolph-hearst-foundation-136019226</t>
        </is>
      </c>
    </row>
    <row r="1104">
      <c r="A1104">
        <f>IF($E1104=$E1103,$A1103+1,1)</f>
        <v/>
      </c>
      <c r="B1104" t="inlineStr">
        <is>
          <t>ENDEAVOR FOUNDATION INC</t>
        </is>
      </c>
      <c r="C1104" t="inlineStr">
        <is>
          <t>13-6147952</t>
        </is>
      </c>
      <c r="D1104" t="inlineStr">
        <is>
          <t>New York</t>
        </is>
      </c>
      <c r="E1104" t="inlineStr">
        <is>
          <t>NY</t>
        </is>
      </c>
      <c r="F1104" t="n">
        <v>2025</v>
      </c>
      <c r="G1104" t="n">
        <v>2</v>
      </c>
      <c r="H1104" s="13" t="n">
        <v>34914705</v>
      </c>
      <c r="I1104" s="12" t="n">
        <v>128</v>
      </c>
      <c r="J1104" s="13" t="n">
        <v>98500</v>
      </c>
      <c r="K1104" s="13">
        <f>IFERROR($H1104/$I1104,"")</f>
        <v/>
      </c>
      <c r="L1104" s="13" t="n">
        <v>5176600</v>
      </c>
      <c r="M1104" t="inlineStr">
        <is>
          <t>VT, MA, DC</t>
        </is>
      </c>
      <c r="N1104" t="inlineStr">
        <is>
          <t>Yes</t>
        </is>
      </c>
      <c r="O1104" t="inlineStr">
        <is>
          <t>Not stated</t>
        </is>
      </c>
      <c r="Q1104" s="9" t="inlineStr">
        <is>
          <t>https://grantcue.com/foundations/endeavor-foundation-inc-136147952</t>
        </is>
      </c>
    </row>
    <row r="1105">
      <c r="A1105">
        <f>IF($E1105=$E1104,$A1104+1,1)</f>
        <v/>
      </c>
      <c r="B1105" t="inlineStr">
        <is>
          <t>THE ESTEE LAUDER COMPANIES CHARITABLE FOUNDATION</t>
        </is>
      </c>
      <c r="C1105" t="inlineStr">
        <is>
          <t>81-2590470</t>
        </is>
      </c>
      <c r="D1105" t="inlineStr">
        <is>
          <t>New York</t>
        </is>
      </c>
      <c r="E1105" t="inlineStr">
        <is>
          <t>NY</t>
        </is>
      </c>
      <c r="F1105" t="n">
        <v>2024</v>
      </c>
      <c r="G1105" t="n">
        <v>2</v>
      </c>
      <c r="H1105" s="13" t="n">
        <v>34657713</v>
      </c>
      <c r="I1105" s="12" t="n">
        <v>211</v>
      </c>
      <c r="J1105" s="13" t="n">
        <v>50000</v>
      </c>
      <c r="K1105" s="13">
        <f>IFERROR($H1105/$I1105,"")</f>
        <v/>
      </c>
      <c r="L1105" s="13" t="n">
        <v>3500000</v>
      </c>
      <c r="M1105" t="inlineStr">
        <is>
          <t>CA, DC, VA</t>
        </is>
      </c>
      <c r="N1105" t="inlineStr">
        <is>
          <t>No</t>
        </is>
      </c>
      <c r="O1105" t="inlineStr">
        <is>
          <t>Not stated</t>
        </is>
      </c>
      <c r="Q1105" s="9" t="inlineStr">
        <is>
          <t>https://grantcue.com/foundations/the-estee-lauder-companies-charitable-foundation-812590470</t>
        </is>
      </c>
    </row>
    <row r="1106">
      <c r="A1106">
        <f>IF($E1106=$E1105,$A1105+1,1)</f>
        <v/>
      </c>
      <c r="B1106" t="inlineStr">
        <is>
          <t>EGL Charitable Foundation</t>
        </is>
      </c>
      <c r="C1106" t="inlineStr">
        <is>
          <t>27-3667312</t>
        </is>
      </c>
      <c r="D1106" t="inlineStr">
        <is>
          <t>New York</t>
        </is>
      </c>
      <c r="E1106" t="inlineStr">
        <is>
          <t>NY</t>
        </is>
      </c>
      <c r="F1106" t="n">
        <v>2024</v>
      </c>
      <c r="G1106" t="n">
        <v>2</v>
      </c>
      <c r="H1106" s="13" t="n">
        <v>33122084</v>
      </c>
      <c r="I1106" s="12" t="n">
        <v>57</v>
      </c>
      <c r="J1106" s="13" t="n">
        <v>101910</v>
      </c>
      <c r="K1106" s="13">
        <f>IFERROR($H1106/$I1106,"")</f>
        <v/>
      </c>
      <c r="L1106" s="13" t="n">
        <v>5660000</v>
      </c>
      <c r="M1106" t="inlineStr">
        <is>
          <t>MA, JERUSALEM, NJ</t>
        </is>
      </c>
      <c r="N1106" t="inlineStr">
        <is>
          <t>Yes</t>
        </is>
      </c>
      <c r="O1106" t="inlineStr">
        <is>
          <t>Not stated</t>
        </is>
      </c>
      <c r="P1106" s="9" t="inlineStr">
        <is>
          <t>https://eglcf.org/foundation/</t>
        </is>
      </c>
      <c r="Q1106" s="9" t="inlineStr">
        <is>
          <t>https://grantcue.com/foundations/egl-charitable-foundation-273667312</t>
        </is>
      </c>
    </row>
    <row r="1107">
      <c r="A1107">
        <f>IF($E1107=$E1106,$A1106+1,1)</f>
        <v/>
      </c>
      <c r="B1107" t="inlineStr">
        <is>
          <t>HAMPSHIRE FOUNDATION INC</t>
        </is>
      </c>
      <c r="C1107" t="inlineStr">
        <is>
          <t>45-4291634</t>
        </is>
      </c>
      <c r="D1107" t="inlineStr">
        <is>
          <t>New York</t>
        </is>
      </c>
      <c r="E1107" t="inlineStr">
        <is>
          <t>NY</t>
        </is>
      </c>
      <c r="F1107" t="n">
        <v>2024</v>
      </c>
      <c r="G1107" t="n">
        <v>2</v>
      </c>
      <c r="H1107" s="13" t="n">
        <v>33049908</v>
      </c>
      <c r="I1107" s="12" t="n">
        <v>104</v>
      </c>
      <c r="J1107" s="13" t="n">
        <v>250000</v>
      </c>
      <c r="K1107" s="13">
        <f>IFERROR($H1107/$I1107,"")</f>
        <v/>
      </c>
      <c r="L1107" s="13" t="n">
        <v>2000000</v>
      </c>
      <c r="M1107" t="inlineStr">
        <is>
          <t>DC, CA, LONDON</t>
        </is>
      </c>
      <c r="N1107" t="inlineStr">
        <is>
          <t>No</t>
        </is>
      </c>
      <c r="O1107" t="inlineStr">
        <is>
          <t>Not stated</t>
        </is>
      </c>
      <c r="Q1107" s="9" t="inlineStr">
        <is>
          <t>https://grantcue.com/foundations/hampshire-foundation-inc-454291634</t>
        </is>
      </c>
    </row>
    <row r="1108">
      <c r="A1108">
        <f>IF($E1108=$E1107,$A1107+1,1)</f>
        <v/>
      </c>
      <c r="B1108" t="inlineStr">
        <is>
          <t>THE HORACE W GOLDSMITH FOUNDATION</t>
        </is>
      </c>
      <c r="C1108" t="inlineStr">
        <is>
          <t>13-6107758</t>
        </is>
      </c>
      <c r="D1108" t="inlineStr">
        <is>
          <t>New York</t>
        </is>
      </c>
      <c r="E1108" t="inlineStr">
        <is>
          <t>NY</t>
        </is>
      </c>
      <c r="F1108" t="n">
        <v>2024</v>
      </c>
      <c r="G1108" t="n">
        <v>1</v>
      </c>
      <c r="H1108" s="13" t="n">
        <v>31953334</v>
      </c>
      <c r="I1108" s="12" t="n">
        <v>284</v>
      </c>
      <c r="J1108" s="13" t="n">
        <v>72500</v>
      </c>
      <c r="K1108" s="13">
        <f>IFERROR($H1108/$I1108,"")</f>
        <v/>
      </c>
      <c r="L1108" s="13" t="n">
        <v>850000</v>
      </c>
      <c r="M1108" t="inlineStr">
        <is>
          <t>CA, PA, CT</t>
        </is>
      </c>
      <c r="N1108" t="inlineStr">
        <is>
          <t>No</t>
        </is>
      </c>
      <c r="O1108" t="inlineStr">
        <is>
          <t>Not stated</t>
        </is>
      </c>
      <c r="Q1108" s="9" t="inlineStr">
        <is>
          <t>https://grantcue.com/foundations/the-horace-w-goldsmith-foundation-136107758</t>
        </is>
      </c>
    </row>
    <row r="1109">
      <c r="A1109">
        <f>IF($E1109=$E1108,$A1108+1,1)</f>
        <v/>
      </c>
      <c r="B1109" t="inlineStr">
        <is>
          <t>THE ANDY WARHOL FOUNDATION FOR THE VISUAL ARTS INC</t>
        </is>
      </c>
      <c r="C1109" t="inlineStr">
        <is>
          <t>13-3410749</t>
        </is>
      </c>
      <c r="D1109" t="inlineStr">
        <is>
          <t>New York</t>
        </is>
      </c>
      <c r="E1109" t="inlineStr">
        <is>
          <t>NY</t>
        </is>
      </c>
      <c r="F1109" t="n">
        <v>2024</v>
      </c>
      <c r="G1109" t="n">
        <v>2</v>
      </c>
      <c r="H1109" s="13" t="n">
        <v>31887801</v>
      </c>
      <c r="I1109" s="12" t="n">
        <v>382</v>
      </c>
      <c r="J1109" s="13" t="n">
        <v>50000</v>
      </c>
      <c r="K1109" s="13">
        <f>IFERROR($H1109/$I1109,"")</f>
        <v/>
      </c>
      <c r="L1109" s="13" t="n">
        <v>3367834</v>
      </c>
      <c r="M1109" t="inlineStr">
        <is>
          <t>CA, PA, TX</t>
        </is>
      </c>
      <c r="N1109" t="inlineStr">
        <is>
          <t>Yes</t>
        </is>
      </c>
      <c r="O1109" t="inlineStr">
        <is>
          <t>Yes</t>
        </is>
      </c>
      <c r="P1109" s="9" t="inlineStr">
        <is>
          <t>https://www.warholfoundation.org/</t>
        </is>
      </c>
      <c r="Q1109" s="9" t="inlineStr">
        <is>
          <t>https://grantcue.com/foundations/the-andy-warhol-foundation-for-the-visual-arts-inc-133410749</t>
        </is>
      </c>
    </row>
    <row r="1110">
      <c r="A1110">
        <f>IF($E1110=$E1109,$A1109+1,1)</f>
        <v/>
      </c>
      <c r="B1110" t="inlineStr">
        <is>
          <t>VITAL PROJECTS FUND INC</t>
        </is>
      </c>
      <c r="C1110" t="inlineStr">
        <is>
          <t>13-3711340</t>
        </is>
      </c>
      <c r="D1110" t="inlineStr">
        <is>
          <t>New York</t>
        </is>
      </c>
      <c r="E1110" t="inlineStr">
        <is>
          <t>NY</t>
        </is>
      </c>
      <c r="F1110" t="n">
        <v>2025</v>
      </c>
      <c r="G1110" t="n">
        <v>2</v>
      </c>
      <c r="H1110" s="13" t="n">
        <v>30781000</v>
      </c>
      <c r="I1110" s="12" t="n">
        <v>214</v>
      </c>
      <c r="J1110" s="13" t="n">
        <v>60000</v>
      </c>
      <c r="K1110" s="13">
        <f>IFERROR($H1110/$I1110,"")</f>
        <v/>
      </c>
      <c r="L1110" s="13" t="n">
        <v>3850000</v>
      </c>
      <c r="M1110" t="inlineStr">
        <is>
          <t>MA, CO, DC</t>
        </is>
      </c>
      <c r="N1110" t="inlineStr">
        <is>
          <t>No</t>
        </is>
      </c>
      <c r="O1110" t="inlineStr">
        <is>
          <t>Not stated</t>
        </is>
      </c>
      <c r="Q1110" s="9" t="inlineStr">
        <is>
          <t>https://grantcue.com/foundations/vital-projects-fund-inc-c-o-mcdermott-will-and-schulte-llp-133711340</t>
        </is>
      </c>
    </row>
    <row r="1111">
      <c r="A1111">
        <f>IF($E1111=$E1110,$A1110+1,1)</f>
        <v/>
      </c>
      <c r="B1111" t="inlineStr">
        <is>
          <t>PARK FOUNDATION INC</t>
        </is>
      </c>
      <c r="C1111" t="inlineStr">
        <is>
          <t>16-6071043</t>
        </is>
      </c>
      <c r="D1111" t="inlineStr">
        <is>
          <t>New York</t>
        </is>
      </c>
      <c r="E1111" t="inlineStr">
        <is>
          <t>NY</t>
        </is>
      </c>
      <c r="F1111" t="n">
        <v>2024</v>
      </c>
      <c r="G1111" t="n">
        <v>1</v>
      </c>
      <c r="H1111" s="13" t="n">
        <v>30387989</v>
      </c>
      <c r="I1111" s="12" t="n">
        <v>457</v>
      </c>
      <c r="J1111" s="13" t="n">
        <v>50000</v>
      </c>
      <c r="K1111" s="13">
        <f>IFERROR($H1111/$I1111,"")</f>
        <v/>
      </c>
      <c r="L1111" s="13" t="n">
        <v>670000</v>
      </c>
      <c r="M1111" t="inlineStr">
        <is>
          <t>DC, CA, MA</t>
        </is>
      </c>
      <c r="N1111" t="inlineStr">
        <is>
          <t>Yes</t>
        </is>
      </c>
      <c r="O1111" t="inlineStr">
        <is>
          <t>Yes</t>
        </is>
      </c>
      <c r="P1111" s="9" t="inlineStr">
        <is>
          <t>https://www.parkfoundation.org/</t>
        </is>
      </c>
      <c r="Q1111" s="9" t="inlineStr">
        <is>
          <t>https://grantcue.com/foundations/park-foundation-inc-166071043</t>
        </is>
      </c>
    </row>
    <row r="1112">
      <c r="A1112">
        <f>IF($E1112=$E1111,$A1111+1,1)</f>
        <v/>
      </c>
      <c r="B1112" t="inlineStr">
        <is>
          <t>ROBERT M BEREN FAMILY FOUNDATION INC</t>
        </is>
      </c>
      <c r="C1112" t="inlineStr">
        <is>
          <t>48-0990309</t>
        </is>
      </c>
      <c r="D1112" t="inlineStr">
        <is>
          <t>New York</t>
        </is>
      </c>
      <c r="E1112" t="inlineStr">
        <is>
          <t>NY</t>
        </is>
      </c>
      <c r="F1112" t="n">
        <v>2024</v>
      </c>
      <c r="G1112" t="n">
        <v>1</v>
      </c>
      <c r="H1112" s="13" t="n">
        <v>30064336</v>
      </c>
      <c r="I1112" s="12" t="n">
        <v>52</v>
      </c>
      <c r="J1112" s="13" t="n">
        <v>175000</v>
      </c>
      <c r="K1112" s="13">
        <f>IFERROR($H1112/$I1112,"")</f>
        <v/>
      </c>
      <c r="L1112" s="13" t="n">
        <v>5500000</v>
      </c>
      <c r="M1112" t="inlineStr">
        <is>
          <t>KS, CA, TX</t>
        </is>
      </c>
      <c r="N1112" t="inlineStr">
        <is>
          <t>No</t>
        </is>
      </c>
      <c r="O1112" t="inlineStr">
        <is>
          <t>Not stated</t>
        </is>
      </c>
      <c r="Q1112" s="9" t="inlineStr">
        <is>
          <t>https://grantcue.com/foundations/robert-m-beren-family-foundation-inc-c-o-donna-stucky-480990309</t>
        </is>
      </c>
    </row>
    <row r="1113">
      <c r="A1113">
        <f>IF($E1113=$E1112,$A1112+1,1)</f>
        <v/>
      </c>
      <c r="B1113" t="inlineStr">
        <is>
          <t>THE LAURIE M TISCH FOUNDATION INC</t>
        </is>
      </c>
      <c r="C1113" t="inlineStr">
        <is>
          <t>13-3693585</t>
        </is>
      </c>
      <c r="D1113" t="inlineStr">
        <is>
          <t>New York</t>
        </is>
      </c>
      <c r="E1113" t="inlineStr">
        <is>
          <t>NY</t>
        </is>
      </c>
      <c r="F1113" t="n">
        <v>2024</v>
      </c>
      <c r="G1113" t="n">
        <v>1</v>
      </c>
      <c r="H1113" s="13" t="n">
        <v>29654330</v>
      </c>
      <c r="I1113" s="12" t="n">
        <v>113</v>
      </c>
      <c r="J1113" s="13" t="n">
        <v>25000</v>
      </c>
      <c r="K1113" s="13">
        <f>IFERROR($H1113/$I1113,"")</f>
        <v/>
      </c>
      <c r="L1113" s="13" t="n">
        <v>21616570</v>
      </c>
      <c r="M1113" t="inlineStr">
        <is>
          <t>DC, MD, MA</t>
        </is>
      </c>
      <c r="N1113" t="inlineStr">
        <is>
          <t>No</t>
        </is>
      </c>
      <c r="O1113" t="inlineStr">
        <is>
          <t>Not stated</t>
        </is>
      </c>
      <c r="Q1113" s="9" t="inlineStr">
        <is>
          <t>https://grantcue.com/foundations/the-laurie-m-tisch-foundation-inc-133693585</t>
        </is>
      </c>
    </row>
    <row r="1114">
      <c r="A1114">
        <f>IF($E1114=$E1113,$A1113+1,1)</f>
        <v/>
      </c>
      <c r="B1114" t="inlineStr">
        <is>
          <t>BETTY WOLD JOHNSON FOUNDATION</t>
        </is>
      </c>
      <c r="C1114" t="inlineStr">
        <is>
          <t>83-4428102</t>
        </is>
      </c>
      <c r="D1114" t="inlineStr">
        <is>
          <t>New York</t>
        </is>
      </c>
      <c r="E1114" t="inlineStr">
        <is>
          <t>NY</t>
        </is>
      </c>
      <c r="F1114" t="n">
        <v>2024</v>
      </c>
      <c r="G1114" t="n">
        <v>1</v>
      </c>
      <c r="H1114" s="13" t="n">
        <v>28886000</v>
      </c>
      <c r="I1114" s="12" t="n">
        <v>19</v>
      </c>
      <c r="J1114" s="13" t="n">
        <v>300000</v>
      </c>
      <c r="K1114" s="13">
        <f>IFERROR($H1114/$I1114,"")</f>
        <v/>
      </c>
      <c r="L1114" s="13" t="n">
        <v>10000000</v>
      </c>
      <c r="M1114" t="inlineStr">
        <is>
          <t>MA, NJ, WI</t>
        </is>
      </c>
      <c r="N1114" t="inlineStr">
        <is>
          <t>No</t>
        </is>
      </c>
      <c r="O1114" t="inlineStr">
        <is>
          <t>Not stated</t>
        </is>
      </c>
      <c r="Q1114" s="9" t="inlineStr">
        <is>
          <t>https://grantcue.com/foundations/betty-wold-johnson-foundation-834428102</t>
        </is>
      </c>
    </row>
    <row r="1115">
      <c r="A1115">
        <f>IF($E1115=$E1114,$A1114+1,1)</f>
        <v/>
      </c>
      <c r="B1115" t="inlineStr">
        <is>
          <t>MATH FOR AMERICA</t>
        </is>
      </c>
      <c r="C1115" t="inlineStr">
        <is>
          <t>20-0651886</t>
        </is>
      </c>
      <c r="D1115" t="inlineStr">
        <is>
          <t>New York</t>
        </is>
      </c>
      <c r="E1115" t="inlineStr">
        <is>
          <t>NY</t>
        </is>
      </c>
      <c r="F1115" t="n">
        <v>2024</v>
      </c>
      <c r="G1115" t="n">
        <v>2</v>
      </c>
      <c r="H1115" s="13" t="n">
        <v>28759969</v>
      </c>
      <c r="I1115" s="12" t="n">
        <v>1931</v>
      </c>
      <c r="J1115" s="13" t="n">
        <v>15000</v>
      </c>
      <c r="K1115" s="13">
        <f>IFERROR($H1115/$I1115,"")</f>
        <v/>
      </c>
      <c r="L1115" s="13" t="n">
        <v>1000000</v>
      </c>
      <c r="M1115" t="inlineStr">
        <is>
          <t>CA, KS, DC</t>
        </is>
      </c>
      <c r="N1115" t="inlineStr">
        <is>
          <t>No</t>
        </is>
      </c>
      <c r="O1115" t="inlineStr">
        <is>
          <t>Not stated</t>
        </is>
      </c>
      <c r="Q1115" s="9" t="inlineStr">
        <is>
          <t>https://grantcue.com/foundations/math-for-america-200651886</t>
        </is>
      </c>
    </row>
    <row r="1116">
      <c r="A1116">
        <f>IF($E1116=$E1115,$A1115+1,1)</f>
        <v/>
      </c>
      <c r="B1116" t="inlineStr">
        <is>
          <t>SUE &amp; EDGAR WACHENHEIM FOUNDATION</t>
        </is>
      </c>
      <c r="C1116" t="inlineStr">
        <is>
          <t>23-7011002</t>
        </is>
      </c>
      <c r="D1116" t="inlineStr">
        <is>
          <t>New York</t>
        </is>
      </c>
      <c r="E1116" t="inlineStr">
        <is>
          <t>NY</t>
        </is>
      </c>
      <c r="F1116" t="n">
        <v>2024</v>
      </c>
      <c r="G1116" t="n">
        <v>1</v>
      </c>
      <c r="H1116" s="13" t="n">
        <v>28284750</v>
      </c>
      <c r="I1116" s="12" t="n">
        <v>29</v>
      </c>
      <c r="J1116" s="13" t="n">
        <v>100000</v>
      </c>
      <c r="K1116" s="13">
        <f>IFERROR($H1116/$I1116,"")</f>
        <v/>
      </c>
      <c r="L1116" s="13" t="n">
        <v>12135000</v>
      </c>
      <c r="M1116" t="inlineStr">
        <is>
          <t>DC, CT, MA</t>
        </is>
      </c>
      <c r="N1116" t="inlineStr">
        <is>
          <t>No</t>
        </is>
      </c>
      <c r="O1116" t="inlineStr">
        <is>
          <t>Not stated</t>
        </is>
      </c>
      <c r="Q1116" s="9" t="inlineStr">
        <is>
          <t>https://grantcue.com/foundations/sue-and-edgar-wachenheim-foundation-237011002</t>
        </is>
      </c>
    </row>
    <row r="1117">
      <c r="A1117">
        <f>IF($E1117=$E1116,$A1116+1,1)</f>
        <v/>
      </c>
      <c r="B1117" t="inlineStr">
        <is>
          <t>REDLICH HORWITZ FOUNDATION</t>
        </is>
      </c>
      <c r="C1117" t="inlineStr">
        <is>
          <t>22-2798198</t>
        </is>
      </c>
      <c r="D1117" t="inlineStr">
        <is>
          <t>New York</t>
        </is>
      </c>
      <c r="E1117" t="inlineStr">
        <is>
          <t>NY</t>
        </is>
      </c>
      <c r="F1117" t="n">
        <v>2024</v>
      </c>
      <c r="G1117" t="n">
        <v>1</v>
      </c>
      <c r="H1117" s="13" t="n">
        <v>27957535</v>
      </c>
      <c r="I1117" s="12" t="n">
        <v>37</v>
      </c>
      <c r="J1117" s="13" t="n">
        <v>70400</v>
      </c>
      <c r="K1117" s="13">
        <f>IFERROR($H1117/$I1117,"")</f>
        <v/>
      </c>
      <c r="L1117" s="13" t="n">
        <v>25000000</v>
      </c>
      <c r="M1117" t="inlineStr">
        <is>
          <t>NJ, CA, TX</t>
        </is>
      </c>
      <c r="N1117" t="inlineStr">
        <is>
          <t>No</t>
        </is>
      </c>
      <c r="O1117" t="inlineStr">
        <is>
          <t>Not stated</t>
        </is>
      </c>
      <c r="Q1117" s="9" t="inlineStr">
        <is>
          <t>https://grantcue.com/foundations/redlich-horwitz-foundation-222798198</t>
        </is>
      </c>
    </row>
    <row r="1118">
      <c r="A1118">
        <f>IF($E1118=$E1117,$A1117+1,1)</f>
        <v/>
      </c>
      <c r="B1118" t="inlineStr">
        <is>
          <t>THE HOWARD GILMAN FOUNDATION INC</t>
        </is>
      </c>
      <c r="C1118" t="inlineStr">
        <is>
          <t>13-3097486</t>
        </is>
      </c>
      <c r="D1118" t="inlineStr">
        <is>
          <t>New York</t>
        </is>
      </c>
      <c r="E1118" t="inlineStr">
        <is>
          <t>NY</t>
        </is>
      </c>
      <c r="F1118" t="n">
        <v>2024</v>
      </c>
      <c r="G1118" t="n">
        <v>1</v>
      </c>
      <c r="H1118" s="13" t="n">
        <v>27793250</v>
      </c>
      <c r="I1118" s="12" t="n">
        <v>392</v>
      </c>
      <c r="J1118" s="13" t="n">
        <v>35000</v>
      </c>
      <c r="K1118" s="13">
        <f>IFERROR($H1118/$I1118,"")</f>
        <v/>
      </c>
      <c r="L1118" s="13" t="n">
        <v>750000</v>
      </c>
      <c r="M1118" t="inlineStr">
        <is>
          <t>CT, MI, DC</t>
        </is>
      </c>
      <c r="N1118" t="inlineStr">
        <is>
          <t>Yes</t>
        </is>
      </c>
      <c r="O1118" t="inlineStr">
        <is>
          <t>Yes</t>
        </is>
      </c>
      <c r="P1118" s="9" t="inlineStr">
        <is>
          <t>https://howardgilmanfoundation.org/</t>
        </is>
      </c>
      <c r="Q1118" s="9" t="inlineStr">
        <is>
          <t>https://grantcue.com/foundations/the-howard-gilman-foundation-inc-133097486</t>
        </is>
      </c>
    </row>
    <row r="1119">
      <c r="A1119">
        <f>IF($E1119=$E1118,$A1118+1,1)</f>
        <v/>
      </c>
      <c r="B1119" t="inlineStr">
        <is>
          <t>The Essex Avenue Foundation</t>
        </is>
      </c>
      <c r="C1119" t="inlineStr">
        <is>
          <t>85-1891431</t>
        </is>
      </c>
      <c r="D1119" t="inlineStr">
        <is>
          <t>New York</t>
        </is>
      </c>
      <c r="E1119" t="inlineStr">
        <is>
          <t>NY</t>
        </is>
      </c>
      <c r="F1119" t="n">
        <v>2024</v>
      </c>
      <c r="G1119" t="n">
        <v>1</v>
      </c>
      <c r="H1119" s="13" t="n">
        <v>27752688</v>
      </c>
      <c r="I1119" s="12" t="n">
        <v>77</v>
      </c>
      <c r="J1119" s="13" t="n">
        <v>300000</v>
      </c>
      <c r="K1119" s="13">
        <f>IFERROR($H1119/$I1119,"")</f>
        <v/>
      </c>
      <c r="L1119" s="13" t="n">
        <v>1895108</v>
      </c>
      <c r="M1119" t="inlineStr">
        <is>
          <t>DC, VA, IL</t>
        </is>
      </c>
      <c r="N1119" t="inlineStr">
        <is>
          <t>No</t>
        </is>
      </c>
      <c r="O1119" t="inlineStr">
        <is>
          <t>Not stated</t>
        </is>
      </c>
      <c r="Q1119" s="9" t="inlineStr">
        <is>
          <t>https://grantcue.com/foundations/the-essex-avenue-foundation-851891431</t>
        </is>
      </c>
    </row>
    <row r="1120">
      <c r="A1120">
        <f>IF($E1120=$E1119,$A1119+1,1)</f>
        <v/>
      </c>
      <c r="B1120" t="inlineStr">
        <is>
          <t>GOLDSTEIN FAMILY FOUNDATION</t>
        </is>
      </c>
      <c r="C1120" t="inlineStr">
        <is>
          <t>02-0581239</t>
        </is>
      </c>
      <c r="D1120" t="inlineStr">
        <is>
          <t>New York</t>
        </is>
      </c>
      <c r="E1120" t="inlineStr">
        <is>
          <t>NY</t>
        </is>
      </c>
      <c r="F1120" t="n">
        <v>2024</v>
      </c>
      <c r="G1120" t="n">
        <v>2</v>
      </c>
      <c r="H1120" s="13" t="n">
        <v>27307000</v>
      </c>
      <c r="I1120" s="12" t="n">
        <v>11</v>
      </c>
      <c r="J1120" s="13" t="n">
        <v>561000</v>
      </c>
      <c r="K1120" s="13">
        <f>IFERROR($H1120/$I1120,"")</f>
        <v/>
      </c>
      <c r="L1120" s="13" t="n">
        <v>11000000</v>
      </c>
      <c r="N1120" t="inlineStr">
        <is>
          <t>No</t>
        </is>
      </c>
      <c r="O1120" t="inlineStr">
        <is>
          <t>Not stated</t>
        </is>
      </c>
      <c r="Q1120" s="9" t="inlineStr">
        <is>
          <t>https://grantcue.com/foundations/goldstein-family-foundation-020581239</t>
        </is>
      </c>
    </row>
    <row r="1121">
      <c r="A1121">
        <f>IF($E1121=$E1120,$A1120+1,1)</f>
        <v/>
      </c>
      <c r="B1121" t="inlineStr">
        <is>
          <t>THE THEODORE J FORSTMANN CHARITABLE TR</t>
        </is>
      </c>
      <c r="C1121" t="inlineStr">
        <is>
          <t>47-1716810</t>
        </is>
      </c>
      <c r="D1121" t="inlineStr">
        <is>
          <t>New York</t>
        </is>
      </c>
      <c r="E1121" t="inlineStr">
        <is>
          <t>NY</t>
        </is>
      </c>
      <c r="F1121" t="n">
        <v>2025</v>
      </c>
      <c r="G1121" t="n">
        <v>2</v>
      </c>
      <c r="H1121" s="13" t="n">
        <v>27302437</v>
      </c>
      <c r="I1121" s="12" t="n">
        <v>66</v>
      </c>
      <c r="J1121" s="13" t="n">
        <v>250000</v>
      </c>
      <c r="K1121" s="13">
        <f>IFERROR($H1121/$I1121,"")</f>
        <v/>
      </c>
      <c r="L1121" s="13" t="n">
        <v>3350000</v>
      </c>
      <c r="M1121" t="inlineStr">
        <is>
          <t>CA, NJ, FL</t>
        </is>
      </c>
      <c r="N1121" t="inlineStr">
        <is>
          <t>No</t>
        </is>
      </c>
      <c r="O1121" t="inlineStr">
        <is>
          <t>Not stated</t>
        </is>
      </c>
      <c r="Q1121" s="9" t="inlineStr">
        <is>
          <t>https://grantcue.com/foundations/the-theodore-j-forstmann-charitable-tr-c-o-bessemer-trust-company-na-471716810</t>
        </is>
      </c>
    </row>
    <row r="1122">
      <c r="A1122">
        <f>IF($E1122=$E1121,$A1121+1,1)</f>
        <v/>
      </c>
      <c r="B1122" t="inlineStr">
        <is>
          <t>ENGELSTAD FAMILY FOUNDATION</t>
        </is>
      </c>
      <c r="C1122" t="inlineStr">
        <is>
          <t>80-6008137</t>
        </is>
      </c>
      <c r="D1122" t="inlineStr">
        <is>
          <t>New York</t>
        </is>
      </c>
      <c r="E1122" t="inlineStr">
        <is>
          <t>NY</t>
        </is>
      </c>
      <c r="F1122" t="n">
        <v>2024</v>
      </c>
      <c r="G1122" t="n">
        <v>1</v>
      </c>
      <c r="H1122" s="13" t="n">
        <v>27276113</v>
      </c>
      <c r="I1122" s="12" t="n">
        <v>26</v>
      </c>
      <c r="J1122" s="13" t="n">
        <v>163404</v>
      </c>
      <c r="K1122" s="13">
        <f>IFERROR($H1122/$I1122,"")</f>
        <v/>
      </c>
      <c r="L1122" s="13" t="n">
        <v>21042556</v>
      </c>
      <c r="M1122" t="inlineStr">
        <is>
          <t>NV, CA, NE</t>
        </is>
      </c>
      <c r="N1122" t="inlineStr">
        <is>
          <t>No</t>
        </is>
      </c>
      <c r="O1122" t="inlineStr">
        <is>
          <t>Not stated</t>
        </is>
      </c>
      <c r="Q1122" s="9" t="inlineStr">
        <is>
          <t>https://grantcue.com/foundations/engelstad-family-foundation-806008137</t>
        </is>
      </c>
    </row>
    <row r="1123">
      <c r="A1123">
        <f>IF($E1123=$E1122,$A1122+1,1)</f>
        <v/>
      </c>
      <c r="B1123" t="inlineStr">
        <is>
          <t>The Diane and Guilford Glazer Foundation</t>
        </is>
      </c>
      <c r="C1123" t="inlineStr">
        <is>
          <t>84-3205480</t>
        </is>
      </c>
      <c r="D1123" t="inlineStr">
        <is>
          <t>New York</t>
        </is>
      </c>
      <c r="E1123" t="inlineStr">
        <is>
          <t>NY</t>
        </is>
      </c>
      <c r="F1123" t="n">
        <v>2024</v>
      </c>
      <c r="G1123" t="n">
        <v>1</v>
      </c>
      <c r="H1123" s="13" t="n">
        <v>27201916</v>
      </c>
      <c r="I1123" s="12" t="n">
        <v>192</v>
      </c>
      <c r="J1123" s="13" t="n">
        <v>100000</v>
      </c>
      <c r="K1123" s="13">
        <f>IFERROR($H1123/$I1123,"")</f>
        <v/>
      </c>
      <c r="L1123" s="13" t="n">
        <v>1400000</v>
      </c>
      <c r="M1123" t="inlineStr">
        <is>
          <t>CA, FL, DC</t>
        </is>
      </c>
      <c r="N1123" t="inlineStr">
        <is>
          <t>Yes</t>
        </is>
      </c>
      <c r="O1123" t="inlineStr">
        <is>
          <t>Not stated</t>
        </is>
      </c>
      <c r="P1123" s="9" t="inlineStr">
        <is>
          <t>https://theglazerfoundation.org/</t>
        </is>
      </c>
      <c r="Q1123" s="9" t="inlineStr">
        <is>
          <t>https://grantcue.com/foundations/the-diane-and-guilford-glazer-foundation-843205480</t>
        </is>
      </c>
    </row>
    <row r="1124">
      <c r="A1124">
        <f>IF($E1124=$E1123,$A1123+1,1)</f>
        <v/>
      </c>
      <c r="B1124" t="inlineStr">
        <is>
          <t>THE JOHN MARTIN FOUNDATION</t>
        </is>
      </c>
      <c r="C1124" t="inlineStr">
        <is>
          <t>30-0948144</t>
        </is>
      </c>
      <c r="D1124" t="inlineStr">
        <is>
          <t>New York</t>
        </is>
      </c>
      <c r="E1124" t="inlineStr">
        <is>
          <t>NY</t>
        </is>
      </c>
      <c r="F1124" t="n">
        <v>2025</v>
      </c>
      <c r="G1124" t="n">
        <v>2</v>
      </c>
      <c r="H1124" s="13" t="n">
        <v>27083718</v>
      </c>
      <c r="I1124" s="12" t="n">
        <v>34</v>
      </c>
      <c r="J1124" s="13" t="n">
        <v>442146.5</v>
      </c>
      <c r="K1124" s="13">
        <f>IFERROR($H1124/$I1124,"")</f>
        <v/>
      </c>
      <c r="L1124" s="13" t="n">
        <v>5500000</v>
      </c>
      <c r="M1124" t="inlineStr">
        <is>
          <t>MD, CA, CO</t>
        </is>
      </c>
      <c r="N1124" t="inlineStr">
        <is>
          <t>No</t>
        </is>
      </c>
      <c r="O1124" t="inlineStr">
        <is>
          <t>Not stated</t>
        </is>
      </c>
      <c r="Q1124" s="9" t="inlineStr">
        <is>
          <t>https://grantcue.com/foundations/the-john-martin-foundation-300948144</t>
        </is>
      </c>
    </row>
    <row r="1125">
      <c r="A1125">
        <f>IF($E1125=$E1124,$A1124+1,1)</f>
        <v/>
      </c>
      <c r="B1125" t="inlineStr">
        <is>
          <t>THE ZEGAR FAMILY FOUNDATION</t>
        </is>
      </c>
      <c r="C1125" t="inlineStr">
        <is>
          <t>13-7548507</t>
        </is>
      </c>
      <c r="D1125" t="inlineStr">
        <is>
          <t>New York</t>
        </is>
      </c>
      <c r="E1125" t="inlineStr">
        <is>
          <t>NY</t>
        </is>
      </c>
      <c r="F1125" t="n">
        <v>2024</v>
      </c>
      <c r="G1125" t="n">
        <v>1</v>
      </c>
      <c r="H1125" s="13" t="n">
        <v>27043087</v>
      </c>
      <c r="I1125" s="12" t="n">
        <v>105</v>
      </c>
      <c r="J1125" s="13" t="n">
        <v>125000</v>
      </c>
      <c r="K1125" s="13">
        <f>IFERROR($H1125/$I1125,"")</f>
        <v/>
      </c>
      <c r="L1125" s="13" t="n">
        <v>3234975</v>
      </c>
      <c r="M1125" t="inlineStr">
        <is>
          <t>CA, DC, VA</t>
        </is>
      </c>
      <c r="N1125" t="inlineStr">
        <is>
          <t>No</t>
        </is>
      </c>
      <c r="O1125" t="inlineStr">
        <is>
          <t>Not stated</t>
        </is>
      </c>
      <c r="Q1125" s="9" t="inlineStr">
        <is>
          <t>https://grantcue.com/foundations/the-zegar-family-foundation-137548507</t>
        </is>
      </c>
    </row>
    <row r="1126">
      <c r="A1126">
        <f>IF($E1126=$E1125,$A1125+1,1)</f>
        <v/>
      </c>
      <c r="B1126" t="inlineStr">
        <is>
          <t>TRUBOB FUND</t>
        </is>
      </c>
      <c r="C1126" t="inlineStr">
        <is>
          <t>33-1980491</t>
        </is>
      </c>
      <c r="D1126" t="inlineStr">
        <is>
          <t>New York</t>
        </is>
      </c>
      <c r="E1126" t="inlineStr">
        <is>
          <t>NY</t>
        </is>
      </c>
      <c r="F1126" t="n">
        <v>2024</v>
      </c>
      <c r="G1126" t="n">
        <v>1</v>
      </c>
      <c r="H1126" s="13" t="n">
        <v>26905819</v>
      </c>
      <c r="I1126" s="12" t="n">
        <v>16</v>
      </c>
      <c r="J1126" s="13" t="n">
        <v>700000</v>
      </c>
      <c r="K1126" s="13">
        <f>IFERROR($H1126/$I1126,"")</f>
        <v/>
      </c>
      <c r="L1126" s="13" t="n">
        <v>15000000</v>
      </c>
      <c r="M1126" t="inlineStr">
        <is>
          <t>CT, DC, CA</t>
        </is>
      </c>
      <c r="N1126" t="inlineStr">
        <is>
          <t>No</t>
        </is>
      </c>
      <c r="O1126" t="inlineStr">
        <is>
          <t>Not stated</t>
        </is>
      </c>
      <c r="Q1126" s="9" t="inlineStr">
        <is>
          <t>https://grantcue.com/foundations/trubob-fund-331980491</t>
        </is>
      </c>
    </row>
    <row r="1127">
      <c r="A1127">
        <f>IF($E1127=$E1126,$A1126+1,1)</f>
        <v/>
      </c>
      <c r="B1127" t="inlineStr">
        <is>
          <t>THE H &amp; F BAKER FOUNDATION INC</t>
        </is>
      </c>
      <c r="C1127" t="inlineStr">
        <is>
          <t>46-1453390</t>
        </is>
      </c>
      <c r="D1127" t="inlineStr">
        <is>
          <t>New York</t>
        </is>
      </c>
      <c r="E1127" t="inlineStr">
        <is>
          <t>NY</t>
        </is>
      </c>
      <c r="F1127" t="n">
        <v>2024</v>
      </c>
      <c r="G1127" t="n">
        <v>2</v>
      </c>
      <c r="H1127" s="13" t="n">
        <v>26709337</v>
      </c>
      <c r="I1127" s="12" t="n">
        <v>31</v>
      </c>
      <c r="J1127" s="13" t="n">
        <v>100000</v>
      </c>
      <c r="K1127" s="13">
        <f>IFERROR($H1127/$I1127,"")</f>
        <v/>
      </c>
      <c r="L1127" s="13" t="n">
        <v>13630249</v>
      </c>
      <c r="M1127" t="inlineStr">
        <is>
          <t>CA, CT, MO</t>
        </is>
      </c>
      <c r="N1127" t="inlineStr">
        <is>
          <t>No</t>
        </is>
      </c>
      <c r="O1127" t="inlineStr">
        <is>
          <t>Not stated</t>
        </is>
      </c>
      <c r="Q1127" s="9" t="inlineStr">
        <is>
          <t>https://grantcue.com/foundations/the-h-and-f-baker-foundation-inc-461453390</t>
        </is>
      </c>
    </row>
    <row r="1128">
      <c r="A1128">
        <f>IF($E1128=$E1127,$A1127+1,1)</f>
        <v/>
      </c>
      <c r="B1128" t="inlineStr">
        <is>
          <t>EDWARD P EVANS FOUNDATION</t>
        </is>
      </c>
      <c r="C1128" t="inlineStr">
        <is>
          <t>25-6232129</t>
        </is>
      </c>
      <c r="D1128" t="inlineStr">
        <is>
          <t>New York</t>
        </is>
      </c>
      <c r="E1128" t="inlineStr">
        <is>
          <t>NY</t>
        </is>
      </c>
      <c r="F1128" t="n">
        <v>2024</v>
      </c>
      <c r="G1128" t="n">
        <v>2</v>
      </c>
      <c r="H1128" s="13" t="n">
        <v>26265365</v>
      </c>
      <c r="I1128" s="12" t="n">
        <v>82</v>
      </c>
      <c r="J1128" s="13" t="n">
        <v>200000</v>
      </c>
      <c r="K1128" s="13">
        <f>IFERROR($H1128/$I1128,"")</f>
        <v/>
      </c>
      <c r="L1128" s="13" t="n">
        <v>1602500</v>
      </c>
      <c r="M1128" t="inlineStr">
        <is>
          <t>ME, MT, TN</t>
        </is>
      </c>
      <c r="N1128" t="inlineStr">
        <is>
          <t>No</t>
        </is>
      </c>
      <c r="O1128" t="inlineStr">
        <is>
          <t>Not stated</t>
        </is>
      </c>
      <c r="Q1128" s="9" t="inlineStr">
        <is>
          <t>https://grantcue.com/foundations/edward-p-evans-foundation-256232129</t>
        </is>
      </c>
    </row>
    <row r="1129">
      <c r="A1129">
        <f>IF($E1129=$E1128,$A1128+1,1)</f>
        <v/>
      </c>
      <c r="B1129" t="inlineStr">
        <is>
          <t>THE TOW FOUNDATION INC</t>
        </is>
      </c>
      <c r="C1129" t="inlineStr">
        <is>
          <t>06-6484045</t>
        </is>
      </c>
      <c r="D1129" t="inlineStr">
        <is>
          <t>New York</t>
        </is>
      </c>
      <c r="E1129" t="inlineStr">
        <is>
          <t>NY</t>
        </is>
      </c>
      <c r="F1129" t="n">
        <v>2024</v>
      </c>
      <c r="G1129" t="n">
        <v>1</v>
      </c>
      <c r="H1129" s="13" t="n">
        <v>26245585</v>
      </c>
      <c r="I1129" s="12" t="n">
        <v>213</v>
      </c>
      <c r="J1129" s="13" t="n">
        <v>50000</v>
      </c>
      <c r="K1129" s="13">
        <f>IFERROR($H1129/$I1129,"")</f>
        <v/>
      </c>
      <c r="L1129" s="13" t="n">
        <v>1600000</v>
      </c>
      <c r="M1129" t="inlineStr">
        <is>
          <t>CT, DC, MA</t>
        </is>
      </c>
      <c r="N1129" t="inlineStr">
        <is>
          <t>No</t>
        </is>
      </c>
      <c r="O1129" t="inlineStr">
        <is>
          <t>Not stated</t>
        </is>
      </c>
      <c r="Q1129" s="9" t="inlineStr">
        <is>
          <t>https://grantcue.com/foundations/the-tow-foundation-inc-066484045</t>
        </is>
      </c>
    </row>
    <row r="1130">
      <c r="A1130">
        <f>IF($E1130=$E1129,$A1129+1,1)</f>
        <v/>
      </c>
      <c r="B1130" t="inlineStr">
        <is>
          <t>THE ROBERT W WILSON CHARITABLE TRUST</t>
        </is>
      </c>
      <c r="C1130" t="inlineStr">
        <is>
          <t>51-6536168</t>
        </is>
      </c>
      <c r="D1130" t="inlineStr">
        <is>
          <t>New York</t>
        </is>
      </c>
      <c r="E1130" t="inlineStr">
        <is>
          <t>NY</t>
        </is>
      </c>
      <c r="F1130" t="n">
        <v>2024</v>
      </c>
      <c r="G1130" t="n">
        <v>1</v>
      </c>
      <c r="H1130" s="13" t="n">
        <v>26193961</v>
      </c>
      <c r="I1130" s="12" t="n">
        <v>82</v>
      </c>
      <c r="J1130" s="13" t="n">
        <v>10000</v>
      </c>
      <c r="K1130" s="13">
        <f>IFERROR($H1130/$I1130,"")</f>
        <v/>
      </c>
      <c r="L1130" s="13" t="n">
        <v>8655718</v>
      </c>
      <c r="M1130" t="inlineStr">
        <is>
          <t>MA, VA, FL</t>
        </is>
      </c>
      <c r="N1130" t="inlineStr">
        <is>
          <t>No</t>
        </is>
      </c>
      <c r="O1130" t="inlineStr">
        <is>
          <t>Not stated</t>
        </is>
      </c>
      <c r="Q1130" s="9" t="inlineStr">
        <is>
          <t>https://grantcue.com/foundations/the-robert-w-wilson-charitable-trust-516536168</t>
        </is>
      </c>
    </row>
    <row r="1131">
      <c r="A1131">
        <f>IF($E1131=$E1130,$A1130+1,1)</f>
        <v/>
      </c>
      <c r="B1131" t="inlineStr">
        <is>
          <t>THE TANG FUND</t>
        </is>
      </c>
      <c r="C1131" t="inlineStr">
        <is>
          <t>38-3973256</t>
        </is>
      </c>
      <c r="D1131" t="inlineStr">
        <is>
          <t>New York</t>
        </is>
      </c>
      <c r="E1131" t="inlineStr">
        <is>
          <t>NY</t>
        </is>
      </c>
      <c r="F1131" t="n">
        <v>2025</v>
      </c>
      <c r="G1131" t="n">
        <v>2</v>
      </c>
      <c r="H1131" s="13" t="n">
        <v>25707671</v>
      </c>
      <c r="I1131" s="12" t="n">
        <v>156</v>
      </c>
      <c r="J1131" s="13" t="n">
        <v>5000</v>
      </c>
      <c r="K1131" s="13">
        <f>IFERROR($H1131/$I1131,"")</f>
        <v/>
      </c>
      <c r="L1131" s="13" t="n">
        <v>10000000</v>
      </c>
      <c r="M1131" t="inlineStr">
        <is>
          <t>MA, CO, CT</t>
        </is>
      </c>
      <c r="N1131" t="inlineStr">
        <is>
          <t>No</t>
        </is>
      </c>
      <c r="O1131" t="inlineStr">
        <is>
          <t>Not stated</t>
        </is>
      </c>
      <c r="Q1131" s="9" t="inlineStr">
        <is>
          <t>https://grantcue.com/foundations/the-tang-fund-383973256</t>
        </is>
      </c>
    </row>
    <row r="1132">
      <c r="A1132">
        <f>IF($E1132=$E1131,$A1131+1,1)</f>
        <v/>
      </c>
      <c r="B1132" t="inlineStr">
        <is>
          <t>THE MARGARET AND DANIEL LOEB FOUNDATION</t>
        </is>
      </c>
      <c r="C1132" t="inlineStr">
        <is>
          <t>52-2251371</t>
        </is>
      </c>
      <c r="D1132" t="inlineStr">
        <is>
          <t>New York</t>
        </is>
      </c>
      <c r="E1132" t="inlineStr">
        <is>
          <t>NY</t>
        </is>
      </c>
      <c r="F1132" t="n">
        <v>2024</v>
      </c>
      <c r="G1132" t="n">
        <v>2</v>
      </c>
      <c r="H1132" s="13" t="n">
        <v>25457573</v>
      </c>
      <c r="I1132" s="12" t="n">
        <v>264</v>
      </c>
      <c r="J1132" s="13" t="n">
        <v>25000</v>
      </c>
      <c r="K1132" s="13">
        <f>IFERROR($H1132/$I1132,"")</f>
        <v/>
      </c>
      <c r="L1132" s="13" t="n">
        <v>3650000</v>
      </c>
      <c r="M1132" t="inlineStr">
        <is>
          <t>RI, FL, DC</t>
        </is>
      </c>
      <c r="N1132" t="inlineStr">
        <is>
          <t>No</t>
        </is>
      </c>
      <c r="O1132" t="inlineStr">
        <is>
          <t>Not stated</t>
        </is>
      </c>
      <c r="Q1132" s="9" t="inlineStr">
        <is>
          <t>https://grantcue.com/foundations/the-margaret-and-daniel-loeb-foundation-522251371</t>
        </is>
      </c>
    </row>
    <row r="1133">
      <c r="A1133">
        <f>IF($E1133=$E1132,$A1132+1,1)</f>
        <v/>
      </c>
      <c r="B1133" t="inlineStr">
        <is>
          <t>JOHN AND DARIA BARRY FOUNDATION</t>
        </is>
      </c>
      <c r="C1133" t="inlineStr">
        <is>
          <t>46-1550110</t>
        </is>
      </c>
      <c r="D1133" t="inlineStr">
        <is>
          <t>New York</t>
        </is>
      </c>
      <c r="E1133" t="inlineStr">
        <is>
          <t>NY</t>
        </is>
      </c>
      <c r="F1133" t="n">
        <v>2023</v>
      </c>
      <c r="G1133" t="n">
        <v>1</v>
      </c>
      <c r="H1133" s="13" t="n">
        <v>25371366</v>
      </c>
      <c r="I1133" s="12" t="n">
        <v>38</v>
      </c>
      <c r="J1133" s="13" t="n">
        <v>100000</v>
      </c>
      <c r="K1133" s="13">
        <f>IFERROR($H1133/$I1133,"")</f>
        <v/>
      </c>
      <c r="L1133" s="13" t="n">
        <v>4928000</v>
      </c>
      <c r="M1133" t="inlineStr">
        <is>
          <t>DC, CT, NJ</t>
        </is>
      </c>
      <c r="N1133" t="inlineStr">
        <is>
          <t>No</t>
        </is>
      </c>
      <c r="O1133" t="inlineStr">
        <is>
          <t>Not stated</t>
        </is>
      </c>
      <c r="Q1133" s="9" t="inlineStr">
        <is>
          <t>https://grantcue.com/foundations/john-and-daria-barry-foundation-461550110</t>
        </is>
      </c>
    </row>
    <row r="1134">
      <c r="A1134">
        <f>IF($E1134=$E1133,$A1133+1,1)</f>
        <v/>
      </c>
      <c r="B1134" t="inlineStr">
        <is>
          <t>The Hook Family Foundation</t>
        </is>
      </c>
      <c r="C1134" t="inlineStr">
        <is>
          <t>76-0574363</t>
        </is>
      </c>
      <c r="D1134" t="inlineStr">
        <is>
          <t>New York</t>
        </is>
      </c>
      <c r="E1134" t="inlineStr">
        <is>
          <t>NY</t>
        </is>
      </c>
      <c r="F1134" t="n">
        <v>2025</v>
      </c>
      <c r="G1134" t="n">
        <v>2</v>
      </c>
      <c r="H1134" s="13" t="n">
        <v>25210423</v>
      </c>
      <c r="I1134" s="12" t="n">
        <v>5</v>
      </c>
      <c r="J1134" s="13" t="n">
        <v>500000</v>
      </c>
      <c r="K1134" s="13">
        <f>IFERROR($H1134/$I1134,"")</f>
        <v/>
      </c>
      <c r="L1134" s="13" t="n">
        <v>21018474</v>
      </c>
      <c r="M1134" t="inlineStr">
        <is>
          <t>TX, MI</t>
        </is>
      </c>
      <c r="N1134" t="inlineStr">
        <is>
          <t>No</t>
        </is>
      </c>
      <c r="O1134" t="inlineStr">
        <is>
          <t>Not stated</t>
        </is>
      </c>
      <c r="Q1134" s="9" t="inlineStr">
        <is>
          <t>https://grantcue.com/foundations/the-hook-family-foundation-760574363</t>
        </is>
      </c>
    </row>
    <row r="1135">
      <c r="A1135">
        <f>IF($E1135=$E1134,$A1134+1,1)</f>
        <v/>
      </c>
      <c r="B1135" t="inlineStr">
        <is>
          <t>FLOCK INC</t>
        </is>
      </c>
      <c r="C1135" t="inlineStr">
        <is>
          <t>20-8087695</t>
        </is>
      </c>
      <c r="D1135" t="inlineStr">
        <is>
          <t>New York</t>
        </is>
      </c>
      <c r="E1135" t="inlineStr">
        <is>
          <t>NY</t>
        </is>
      </c>
      <c r="F1135" t="n">
        <v>2023</v>
      </c>
      <c r="G1135" t="n">
        <v>1</v>
      </c>
      <c r="H1135" s="13" t="n">
        <v>23954811</v>
      </c>
      <c r="I1135" s="12" t="n">
        <v>78</v>
      </c>
      <c r="J1135" s="13" t="n">
        <v>135000</v>
      </c>
      <c r="K1135" s="13">
        <f>IFERROR($H1135/$I1135,"")</f>
        <v/>
      </c>
      <c r="L1135" s="13" t="n">
        <v>2585000</v>
      </c>
      <c r="M1135" t="inlineStr">
        <is>
          <t>CA, AK, WA</t>
        </is>
      </c>
      <c r="N1135" t="inlineStr">
        <is>
          <t>No</t>
        </is>
      </c>
      <c r="O1135" t="inlineStr">
        <is>
          <t>Not stated</t>
        </is>
      </c>
      <c r="Q1135" s="9" t="inlineStr">
        <is>
          <t>https://grantcue.com/foundations/flock-inc-208087695</t>
        </is>
      </c>
    </row>
    <row r="1136">
      <c r="A1136">
        <f>IF($E1136=$E1135,$A1135+1,1)</f>
        <v/>
      </c>
      <c r="B1136" t="inlineStr">
        <is>
          <t>THE DAMIAL FOUNDATION INC</t>
        </is>
      </c>
      <c r="C1136" t="inlineStr">
        <is>
          <t>13-3693581</t>
        </is>
      </c>
      <c r="D1136" t="inlineStr">
        <is>
          <t>New York</t>
        </is>
      </c>
      <c r="E1136" t="inlineStr">
        <is>
          <t>NY</t>
        </is>
      </c>
      <c r="F1136" t="n">
        <v>2025</v>
      </c>
      <c r="G1136" t="n">
        <v>2</v>
      </c>
      <c r="H1136" s="13" t="n">
        <v>23645000</v>
      </c>
      <c r="I1136" s="12" t="n">
        <v>23</v>
      </c>
      <c r="J1136" s="13" t="n">
        <v>750000</v>
      </c>
      <c r="K1136" s="13">
        <f>IFERROR($H1136/$I1136,"")</f>
        <v/>
      </c>
      <c r="L1136" s="13" t="n">
        <v>5000000</v>
      </c>
      <c r="M1136" t="inlineStr">
        <is>
          <t>CT, RI, FL</t>
        </is>
      </c>
      <c r="N1136" t="inlineStr">
        <is>
          <t>No</t>
        </is>
      </c>
      <c r="O1136" t="inlineStr">
        <is>
          <t>Not stated</t>
        </is>
      </c>
      <c r="Q1136" s="9" t="inlineStr">
        <is>
          <t>https://grantcue.com/foundations/the-damial-foundation-inc-133693581</t>
        </is>
      </c>
    </row>
    <row r="1137">
      <c r="A1137">
        <f>IF($E1137=$E1136,$A1136+1,1)</f>
        <v/>
      </c>
      <c r="B1137" t="inlineStr">
        <is>
          <t>THE MACMILLAN FAMILY FOUNDATION INC</t>
        </is>
      </c>
      <c r="C1137" t="inlineStr">
        <is>
          <t>48-1286405</t>
        </is>
      </c>
      <c r="D1137" t="inlineStr">
        <is>
          <t>New York</t>
        </is>
      </c>
      <c r="E1137" t="inlineStr">
        <is>
          <t>NY</t>
        </is>
      </c>
      <c r="F1137" t="n">
        <v>2024</v>
      </c>
      <c r="G1137" t="n">
        <v>1</v>
      </c>
      <c r="H1137" s="13" t="n">
        <v>23288500</v>
      </c>
      <c r="I1137" s="12" t="n">
        <v>151</v>
      </c>
      <c r="J1137" s="13" t="n">
        <v>50000</v>
      </c>
      <c r="K1137" s="13">
        <f>IFERROR($H1137/$I1137,"")</f>
        <v/>
      </c>
      <c r="L1137" s="13" t="n">
        <v>5000000</v>
      </c>
      <c r="M1137" t="inlineStr">
        <is>
          <t>NJ, PA, NC</t>
        </is>
      </c>
      <c r="N1137" t="inlineStr">
        <is>
          <t>No</t>
        </is>
      </c>
      <c r="O1137" t="inlineStr">
        <is>
          <t>Not stated</t>
        </is>
      </c>
      <c r="Q1137" s="9" t="inlineStr">
        <is>
          <t>https://grantcue.com/foundations/the-macmillan-family-foundation-inc-481286405</t>
        </is>
      </c>
    </row>
    <row r="1138">
      <c r="A1138">
        <f>IF($E1138=$E1137,$A1137+1,1)</f>
        <v/>
      </c>
      <c r="B1138" t="inlineStr">
        <is>
          <t>THE PFIZER FOUNDATION INC</t>
        </is>
      </c>
      <c r="C1138" t="inlineStr">
        <is>
          <t>13-6083839</t>
        </is>
      </c>
      <c r="D1138" t="inlineStr">
        <is>
          <t>New York</t>
        </is>
      </c>
      <c r="E1138" t="inlineStr">
        <is>
          <t>NY</t>
        </is>
      </c>
      <c r="F1138" t="n">
        <v>2024</v>
      </c>
      <c r="G1138" t="n">
        <v>1</v>
      </c>
      <c r="H1138" s="13" t="n">
        <v>23239421</v>
      </c>
      <c r="I1138" s="12" t="n">
        <v>9306</v>
      </c>
      <c r="J1138" s="13" t="n">
        <v>200</v>
      </c>
      <c r="K1138" s="13">
        <f>IFERROR($H1138/$I1138,"")</f>
        <v/>
      </c>
      <c r="L1138" s="13" t="n">
        <v>4000000</v>
      </c>
      <c r="M1138" t="inlineStr">
        <is>
          <t>MD, CA, CT</t>
        </is>
      </c>
      <c r="N1138" t="inlineStr">
        <is>
          <t>No</t>
        </is>
      </c>
      <c r="O1138" t="inlineStr">
        <is>
          <t>Not stated</t>
        </is>
      </c>
      <c r="Q1138" s="9" t="inlineStr">
        <is>
          <t>https://grantcue.com/foundations/the-pfizer-foundation-inc-136083839</t>
        </is>
      </c>
    </row>
    <row r="1139">
      <c r="A1139">
        <f>IF($E1139=$E1138,$A1138+1,1)</f>
        <v/>
      </c>
      <c r="B1139" t="inlineStr">
        <is>
          <t>KAPHAN FOUNDATION</t>
        </is>
      </c>
      <c r="C1139" t="inlineStr">
        <is>
          <t>65-1211107</t>
        </is>
      </c>
      <c r="D1139" t="inlineStr">
        <is>
          <t>New York</t>
        </is>
      </c>
      <c r="E1139" t="inlineStr">
        <is>
          <t>NY</t>
        </is>
      </c>
      <c r="F1139" t="n">
        <v>2024</v>
      </c>
      <c r="G1139" t="n">
        <v>1</v>
      </c>
      <c r="H1139" s="13" t="n">
        <v>22932455</v>
      </c>
      <c r="I1139" s="12" t="n">
        <v>86</v>
      </c>
      <c r="J1139" s="13" t="n">
        <v>225319.5</v>
      </c>
      <c r="K1139" s="13">
        <f>IFERROR($H1139/$I1139,"")</f>
        <v/>
      </c>
      <c r="L1139" s="13" t="n">
        <v>1570977</v>
      </c>
      <c r="M1139" t="inlineStr">
        <is>
          <t>WA, DC, CA</t>
        </is>
      </c>
      <c r="N1139" t="inlineStr">
        <is>
          <t>No</t>
        </is>
      </c>
      <c r="O1139" t="inlineStr">
        <is>
          <t>Not stated</t>
        </is>
      </c>
      <c r="Q1139" s="9" t="inlineStr">
        <is>
          <t>https://grantcue.com/foundations/kaphan-foundation-651211107</t>
        </is>
      </c>
    </row>
    <row r="1140">
      <c r="A1140">
        <f>IF($E1140=$E1139,$A1139+1,1)</f>
        <v/>
      </c>
      <c r="B1140" t="inlineStr">
        <is>
          <t>JOHN E FETZER INSTITUTE INC</t>
        </is>
      </c>
      <c r="C1140" t="inlineStr">
        <is>
          <t>38-6052788</t>
        </is>
      </c>
      <c r="D1140" t="inlineStr">
        <is>
          <t>New York</t>
        </is>
      </c>
      <c r="E1140" t="inlineStr">
        <is>
          <t>NY</t>
        </is>
      </c>
      <c r="F1140" t="n">
        <v>2024</v>
      </c>
      <c r="G1140" t="n">
        <v>2</v>
      </c>
      <c r="H1140" s="13" t="n">
        <v>22859153</v>
      </c>
      <c r="I1140" s="12" t="n">
        <v>558</v>
      </c>
      <c r="J1140" s="13" t="n">
        <v>2000</v>
      </c>
      <c r="K1140" s="13">
        <f>IFERROR($H1140/$I1140,"")</f>
        <v/>
      </c>
      <c r="L1140" s="13" t="n">
        <v>2350000</v>
      </c>
      <c r="M1140" t="inlineStr">
        <is>
          <t>GA, CA, DC</t>
        </is>
      </c>
      <c r="N1140" t="inlineStr">
        <is>
          <t>No</t>
        </is>
      </c>
      <c r="O1140" t="inlineStr">
        <is>
          <t>Not stated</t>
        </is>
      </c>
      <c r="Q1140" s="9" t="inlineStr">
        <is>
          <t>https://grantcue.com/foundations/john-e-fetzer-institute-inc-386052788</t>
        </is>
      </c>
    </row>
    <row r="1141">
      <c r="A1141">
        <f>IF($E1141=$E1140,$A1140+1,1)</f>
        <v/>
      </c>
      <c r="B1141" t="inlineStr">
        <is>
          <t>THE ALICE M &amp; THOMAS J TISCH FOUNDATION INC</t>
        </is>
      </c>
      <c r="C1141" t="inlineStr">
        <is>
          <t>13-3693582</t>
        </is>
      </c>
      <c r="D1141" t="inlineStr">
        <is>
          <t>New York</t>
        </is>
      </c>
      <c r="E1141" t="inlineStr">
        <is>
          <t>NY</t>
        </is>
      </c>
      <c r="F1141" t="n">
        <v>2025</v>
      </c>
      <c r="G1141" t="n">
        <v>2</v>
      </c>
      <c r="H1141" s="13" t="n">
        <v>22848197</v>
      </c>
      <c r="I1141" s="12" t="n">
        <v>44</v>
      </c>
      <c r="J1141" s="13" t="n">
        <v>25000</v>
      </c>
      <c r="K1141" s="13">
        <f>IFERROR($H1141/$I1141,"")</f>
        <v/>
      </c>
      <c r="L1141" s="13" t="n">
        <v>7747207</v>
      </c>
      <c r="M1141" t="inlineStr">
        <is>
          <t>RI, GA</t>
        </is>
      </c>
      <c r="N1141" t="inlineStr">
        <is>
          <t>No</t>
        </is>
      </c>
      <c r="O1141" t="inlineStr">
        <is>
          <t>Not stated</t>
        </is>
      </c>
      <c r="Q1141" s="9" t="inlineStr">
        <is>
          <t>https://grantcue.com/foundations/the-alice-m-and-thomas-j-tisch-foundation-inc-133693582</t>
        </is>
      </c>
    </row>
    <row r="1142">
      <c r="A1142">
        <f>IF($E1142=$E1141,$A1141+1,1)</f>
        <v/>
      </c>
      <c r="B1142" t="inlineStr">
        <is>
          <t>THE JONATHAN M TISCH FAMILY FOUNDATION</t>
        </is>
      </c>
      <c r="C1142" t="inlineStr">
        <is>
          <t>13-4037382</t>
        </is>
      </c>
      <c r="D1142" t="inlineStr">
        <is>
          <t>New York</t>
        </is>
      </c>
      <c r="E1142" t="inlineStr">
        <is>
          <t>NY</t>
        </is>
      </c>
      <c r="F1142" t="n">
        <v>2024</v>
      </c>
      <c r="G1142" t="n">
        <v>1</v>
      </c>
      <c r="H1142" s="13" t="n">
        <v>22635039</v>
      </c>
      <c r="I1142" s="12" t="n">
        <v>20</v>
      </c>
      <c r="J1142" s="13" t="n">
        <v>21250</v>
      </c>
      <c r="K1142" s="13">
        <f>IFERROR($H1142/$I1142,"")</f>
        <v/>
      </c>
      <c r="L1142" s="13" t="n">
        <v>15677872</v>
      </c>
      <c r="M1142" t="inlineStr">
        <is>
          <t>MA, NJ, IL</t>
        </is>
      </c>
      <c r="N1142" t="inlineStr">
        <is>
          <t>No</t>
        </is>
      </c>
      <c r="O1142" t="inlineStr">
        <is>
          <t>Not stated</t>
        </is>
      </c>
      <c r="Q1142" s="9" t="inlineStr">
        <is>
          <t>https://grantcue.com/foundations/the-jonathan-m-tisch-family-foundation-134037382</t>
        </is>
      </c>
    </row>
    <row r="1143">
      <c r="A1143">
        <f>IF($E1143=$E1142,$A1142+1,1)</f>
        <v/>
      </c>
      <c r="B1143" t="inlineStr">
        <is>
          <t>THE SIDNEY E FRANK FOUNDATION</t>
        </is>
      </c>
      <c r="C1143" t="inlineStr">
        <is>
          <t>20-6383779</t>
        </is>
      </c>
      <c r="D1143" t="inlineStr">
        <is>
          <t>New York</t>
        </is>
      </c>
      <c r="E1143" t="inlineStr">
        <is>
          <t>NY</t>
        </is>
      </c>
      <c r="F1143" t="n">
        <v>2024</v>
      </c>
      <c r="G1143" t="n">
        <v>1</v>
      </c>
      <c r="H1143" s="13" t="n">
        <v>22545763</v>
      </c>
      <c r="I1143" s="12" t="n">
        <v>161</v>
      </c>
      <c r="J1143" s="13" t="n">
        <v>20000</v>
      </c>
      <c r="K1143" s="13">
        <f>IFERROR($H1143/$I1143,"")</f>
        <v/>
      </c>
      <c r="L1143" s="13" t="n">
        <v>2000000</v>
      </c>
      <c r="M1143" t="inlineStr">
        <is>
          <t>RI, CA, CO</t>
        </is>
      </c>
      <c r="N1143" t="inlineStr">
        <is>
          <t>No</t>
        </is>
      </c>
      <c r="O1143" t="inlineStr">
        <is>
          <t>Not stated</t>
        </is>
      </c>
      <c r="Q1143" s="9" t="inlineStr">
        <is>
          <t>https://grantcue.com/foundations/the-sidney-e-frank-foundation-c-o-pkf-o-connor-davies-206383779</t>
        </is>
      </c>
    </row>
    <row r="1144">
      <c r="A1144">
        <f>IF($E1144=$E1143,$A1143+1,1)</f>
        <v/>
      </c>
      <c r="B1144" t="inlineStr">
        <is>
          <t>NASH FAMILY FOUNDATION</t>
        </is>
      </c>
      <c r="C1144" t="inlineStr">
        <is>
          <t>13-6168559</t>
        </is>
      </c>
      <c r="D1144" t="inlineStr">
        <is>
          <t>New York</t>
        </is>
      </c>
      <c r="E1144" t="inlineStr">
        <is>
          <t>NY</t>
        </is>
      </c>
      <c r="F1144" t="n">
        <v>2024</v>
      </c>
      <c r="G1144" t="n">
        <v>2</v>
      </c>
      <c r="H1144" s="13" t="n">
        <v>22065120</v>
      </c>
      <c r="I1144" s="12" t="n">
        <v>429</v>
      </c>
      <c r="J1144" s="13" t="n">
        <v>20000</v>
      </c>
      <c r="K1144" s="13">
        <f>IFERROR($H1144/$I1144,"")</f>
        <v/>
      </c>
      <c r="L1144" s="13" t="n">
        <v>1500000</v>
      </c>
      <c r="M1144" t="inlineStr">
        <is>
          <t>NJ, PA, DC</t>
        </is>
      </c>
      <c r="N1144" t="inlineStr">
        <is>
          <t>No</t>
        </is>
      </c>
      <c r="O1144" t="inlineStr">
        <is>
          <t>Not stated</t>
        </is>
      </c>
      <c r="Q1144" s="9" t="inlineStr">
        <is>
          <t>https://grantcue.com/foundations/nash-family-foundation-136168559</t>
        </is>
      </c>
    </row>
    <row r="1145">
      <c r="A1145">
        <f>IF($E1145=$E1144,$A1144+1,1)</f>
        <v/>
      </c>
      <c r="B1145" t="inlineStr">
        <is>
          <t>THE CHASE AND STEPHANIE COLEMAN FOUNDATION</t>
        </is>
      </c>
      <c r="C1145" t="inlineStr">
        <is>
          <t>83-0451634</t>
        </is>
      </c>
      <c r="D1145" t="inlineStr">
        <is>
          <t>New York</t>
        </is>
      </c>
      <c r="E1145" t="inlineStr">
        <is>
          <t>NY</t>
        </is>
      </c>
      <c r="F1145" t="n">
        <v>2024</v>
      </c>
      <c r="G1145" t="n">
        <v>1</v>
      </c>
      <c r="H1145" s="13" t="n">
        <v>21996004</v>
      </c>
      <c r="I1145" s="12" t="n">
        <v>87</v>
      </c>
      <c r="J1145" s="13" t="n">
        <v>25000</v>
      </c>
      <c r="K1145" s="13">
        <f>IFERROR($H1145/$I1145,"")</f>
        <v/>
      </c>
      <c r="L1145" s="13" t="n">
        <v>3035500</v>
      </c>
      <c r="M1145" t="inlineStr">
        <is>
          <t>PA, CA, LONDON</t>
        </is>
      </c>
      <c r="N1145" t="inlineStr">
        <is>
          <t>No</t>
        </is>
      </c>
      <c r="O1145" t="inlineStr">
        <is>
          <t>Not stated</t>
        </is>
      </c>
      <c r="Q1145" s="9" t="inlineStr">
        <is>
          <t>https://grantcue.com/foundations/the-chase-and-stephanie-coleman-foundation-830451634</t>
        </is>
      </c>
    </row>
    <row r="1146">
      <c r="A1146">
        <f>IF($E1146=$E1145,$A1145+1,1)</f>
        <v/>
      </c>
      <c r="B1146" t="inlineStr">
        <is>
          <t>NEW YORK STATE HEALTH FDN D/B/A NEW YORK HEALTH FOUNDATION</t>
        </is>
      </c>
      <c r="C1146" t="inlineStr">
        <is>
          <t>30-0127892</t>
        </is>
      </c>
      <c r="D1146" t="inlineStr">
        <is>
          <t>New York</t>
        </is>
      </c>
      <c r="E1146" t="inlineStr">
        <is>
          <t>NY</t>
        </is>
      </c>
      <c r="F1146" t="n">
        <v>2025</v>
      </c>
      <c r="G1146" t="n">
        <v>2</v>
      </c>
      <c r="H1146" s="13" t="n">
        <v>21722970</v>
      </c>
      <c r="I1146" s="12" t="n">
        <v>346</v>
      </c>
      <c r="J1146" s="13" t="n">
        <v>36590</v>
      </c>
      <c r="K1146" s="13">
        <f>IFERROR($H1146/$I1146,"")</f>
        <v/>
      </c>
      <c r="L1146" s="13" t="n">
        <v>1000000</v>
      </c>
      <c r="M1146" t="inlineStr">
        <is>
          <t>CA, VA, DC</t>
        </is>
      </c>
      <c r="N1146" t="inlineStr">
        <is>
          <t>Yes</t>
        </is>
      </c>
      <c r="O1146" t="inlineStr">
        <is>
          <t>Yes</t>
        </is>
      </c>
      <c r="P1146" s="9" t="inlineStr">
        <is>
          <t>https://www.nyhealthfoundation.org/</t>
        </is>
      </c>
      <c r="Q1146" s="9" t="inlineStr">
        <is>
          <t>https://grantcue.com/foundations/new-york-state-health-fdn-d-b-a-new-york-health-foundation-300127892</t>
        </is>
      </c>
    </row>
    <row r="1147">
      <c r="A1147">
        <f>IF($E1147=$E1146,$A1146+1,1)</f>
        <v/>
      </c>
      <c r="B1147" t="inlineStr">
        <is>
          <t>THE CLARK FOUNDATION</t>
        </is>
      </c>
      <c r="C1147" t="inlineStr">
        <is>
          <t>13-5616528</t>
        </is>
      </c>
      <c r="D1147" t="inlineStr">
        <is>
          <t>New York</t>
        </is>
      </c>
      <c r="E1147" t="inlineStr">
        <is>
          <t>NY</t>
        </is>
      </c>
      <c r="F1147" t="n">
        <v>2024</v>
      </c>
      <c r="G1147" t="n">
        <v>1</v>
      </c>
      <c r="H1147" s="13" t="n">
        <v>21507672</v>
      </c>
      <c r="I1147" s="12" t="n">
        <v>81</v>
      </c>
      <c r="J1147" s="13" t="n">
        <v>175000</v>
      </c>
      <c r="K1147" s="13">
        <f>IFERROR($H1147/$I1147,"")</f>
        <v/>
      </c>
      <c r="L1147" s="13" t="n">
        <v>3759322</v>
      </c>
      <c r="N1147" t="inlineStr">
        <is>
          <t>Yes</t>
        </is>
      </c>
      <c r="O1147" t="inlineStr">
        <is>
          <t>Not stated</t>
        </is>
      </c>
      <c r="P1147" s="9" t="inlineStr">
        <is>
          <t>https://clarkscholarship.org/</t>
        </is>
      </c>
      <c r="Q1147" s="9" t="inlineStr">
        <is>
          <t>https://grantcue.com/foundations/the-clark-foundation-135616528</t>
        </is>
      </c>
    </row>
    <row r="1148">
      <c r="A1148">
        <f>IF($E1148=$E1147,$A1147+1,1)</f>
        <v/>
      </c>
      <c r="B1148" t="inlineStr">
        <is>
          <t>The Herbert &amp; Nell Singer Foundation Inc</t>
        </is>
      </c>
      <c r="C1148" t="inlineStr">
        <is>
          <t>13-3151548</t>
        </is>
      </c>
      <c r="D1148" t="inlineStr">
        <is>
          <t>New York</t>
        </is>
      </c>
      <c r="E1148" t="inlineStr">
        <is>
          <t>NY</t>
        </is>
      </c>
      <c r="F1148" t="n">
        <v>2025</v>
      </c>
      <c r="G1148" t="n">
        <v>2</v>
      </c>
      <c r="H1148" s="13" t="n">
        <v>21409254</v>
      </c>
      <c r="I1148" s="12" t="n">
        <v>95</v>
      </c>
      <c r="J1148" s="13" t="n">
        <v>15000</v>
      </c>
      <c r="K1148" s="13">
        <f>IFERROR($H1148/$I1148,"")</f>
        <v/>
      </c>
      <c r="L1148" s="13" t="n">
        <v>10000000</v>
      </c>
      <c r="M1148" t="inlineStr">
        <is>
          <t>CT, MA, FL</t>
        </is>
      </c>
      <c r="N1148" t="inlineStr">
        <is>
          <t>No</t>
        </is>
      </c>
      <c r="O1148" t="inlineStr">
        <is>
          <t>Not stated</t>
        </is>
      </c>
      <c r="Q1148" s="9" t="inlineStr">
        <is>
          <t>https://grantcue.com/foundations/the-herbert-and-nell-singer-foundation-inc-133151548</t>
        </is>
      </c>
    </row>
    <row r="1149">
      <c r="A1149">
        <f>IF($E1149=$E1148,$A1148+1,1)</f>
        <v/>
      </c>
      <c r="B1149" t="inlineStr">
        <is>
          <t>NONNA'S GARDEN</t>
        </is>
      </c>
      <c r="C1149" t="inlineStr">
        <is>
          <t>13-7548350</t>
        </is>
      </c>
      <c r="D1149" t="inlineStr">
        <is>
          <t>New York</t>
        </is>
      </c>
      <c r="E1149" t="inlineStr">
        <is>
          <t>NY</t>
        </is>
      </c>
      <c r="F1149" t="n">
        <v>2024</v>
      </c>
      <c r="G1149" t="n">
        <v>2</v>
      </c>
      <c r="H1149" s="13" t="n">
        <v>21343000</v>
      </c>
      <c r="I1149" s="12" t="n">
        <v>51</v>
      </c>
      <c r="J1149" s="13" t="n">
        <v>50000</v>
      </c>
      <c r="K1149" s="13">
        <f>IFERROR($H1149/$I1149,"")</f>
        <v/>
      </c>
      <c r="L1149" s="13" t="n">
        <v>4900000</v>
      </c>
      <c r="M1149" t="inlineStr">
        <is>
          <t>FL, DC, RI</t>
        </is>
      </c>
      <c r="N1149" t="inlineStr">
        <is>
          <t>No</t>
        </is>
      </c>
      <c r="O1149" t="inlineStr">
        <is>
          <t>Not stated</t>
        </is>
      </c>
      <c r="Q1149" s="9" t="inlineStr">
        <is>
          <t>https://grantcue.com/foundations/nonna-s-garden-137548350</t>
        </is>
      </c>
    </row>
    <row r="1150">
      <c r="A1150">
        <f>IF($E1150=$E1149,$A1149+1,1)</f>
        <v/>
      </c>
      <c r="B1150" t="inlineStr">
        <is>
          <t>PEOPLE'S SUPPORT FOUNDATION LIMITED</t>
        </is>
      </c>
      <c r="C1150" t="inlineStr">
        <is>
          <t>82-1202926</t>
        </is>
      </c>
      <c r="D1150" t="inlineStr">
        <is>
          <t>New York</t>
        </is>
      </c>
      <c r="E1150" t="inlineStr">
        <is>
          <t>NY</t>
        </is>
      </c>
      <c r="F1150" t="n">
        <v>2024</v>
      </c>
      <c r="G1150" t="n">
        <v>1</v>
      </c>
      <c r="H1150" s="13" t="n">
        <v>21266629</v>
      </c>
      <c r="I1150" s="12" t="n">
        <v>30</v>
      </c>
      <c r="J1150" s="13" t="n">
        <v>300000</v>
      </c>
      <c r="K1150" s="13">
        <f>IFERROR($H1150/$I1150,"")</f>
        <v/>
      </c>
      <c r="L1150" s="13" t="n">
        <v>5000000</v>
      </c>
      <c r="M1150" t="inlineStr">
        <is>
          <t>WI</t>
        </is>
      </c>
      <c r="N1150" t="inlineStr">
        <is>
          <t>No</t>
        </is>
      </c>
      <c r="O1150" t="inlineStr">
        <is>
          <t>Not stated</t>
        </is>
      </c>
      <c r="Q1150" s="9" t="inlineStr">
        <is>
          <t>https://grantcue.com/foundations/people-s-support-foundation-limited-821202926</t>
        </is>
      </c>
    </row>
    <row r="1151">
      <c r="A1151">
        <f>IF($E1151=$E1150,$A1150+1,1)</f>
        <v/>
      </c>
      <c r="B1151" t="inlineStr">
        <is>
          <t>THE BLACKSTONE CHARITABLE FOUNDATION</t>
        </is>
      </c>
      <c r="C1151" t="inlineStr">
        <is>
          <t>26-0462996</t>
        </is>
      </c>
      <c r="D1151" t="inlineStr">
        <is>
          <t>New York</t>
        </is>
      </c>
      <c r="E1151" t="inlineStr">
        <is>
          <t>NY</t>
        </is>
      </c>
      <c r="F1151" t="n">
        <v>2024</v>
      </c>
      <c r="G1151" t="n">
        <v>1</v>
      </c>
      <c r="H1151" s="13" t="n">
        <v>21084119</v>
      </c>
      <c r="I1151" s="12" t="n">
        <v>167</v>
      </c>
      <c r="J1151" s="13" t="n">
        <v>75000</v>
      </c>
      <c r="K1151" s="13">
        <f>IFERROR($H1151/$I1151,"")</f>
        <v/>
      </c>
      <c r="L1151" s="13" t="n">
        <v>1286292</v>
      </c>
      <c r="M1151" t="inlineStr">
        <is>
          <t>VA, MA, FL</t>
        </is>
      </c>
      <c r="N1151" t="inlineStr">
        <is>
          <t>No</t>
        </is>
      </c>
      <c r="O1151" t="inlineStr">
        <is>
          <t>Not stated</t>
        </is>
      </c>
      <c r="Q1151" s="9" t="inlineStr">
        <is>
          <t>https://grantcue.com/foundations/the-blackstone-charitable-foundation-260462996</t>
        </is>
      </c>
    </row>
    <row r="1152">
      <c r="A1152">
        <f>IF($E1152=$E1151,$A1151+1,1)</f>
        <v/>
      </c>
      <c r="B1152" t="inlineStr">
        <is>
          <t>QUADRIVIUM</t>
        </is>
      </c>
      <c r="C1152" t="inlineStr">
        <is>
          <t>46-1535719</t>
        </is>
      </c>
      <c r="D1152" t="inlineStr">
        <is>
          <t>New York</t>
        </is>
      </c>
      <c r="E1152" t="inlineStr">
        <is>
          <t>NY</t>
        </is>
      </c>
      <c r="F1152" t="n">
        <v>2024</v>
      </c>
      <c r="G1152" t="n">
        <v>1</v>
      </c>
      <c r="H1152" s="13" t="n">
        <v>20828604</v>
      </c>
      <c r="I1152" s="12" t="n">
        <v>22</v>
      </c>
      <c r="J1152" s="13" t="n">
        <v>500000</v>
      </c>
      <c r="K1152" s="13">
        <f>IFERROR($H1152/$I1152,"")</f>
        <v/>
      </c>
      <c r="L1152" s="13" t="n">
        <v>4750000</v>
      </c>
      <c r="M1152" t="inlineStr">
        <is>
          <t>DC, CO, NJ</t>
        </is>
      </c>
      <c r="N1152" t="inlineStr">
        <is>
          <t>No</t>
        </is>
      </c>
      <c r="O1152" t="inlineStr">
        <is>
          <t>Not stated</t>
        </is>
      </c>
      <c r="Q1152" s="9" t="inlineStr">
        <is>
          <t>https://grantcue.com/foundations/quadrivium-461535719</t>
        </is>
      </c>
    </row>
    <row r="1153">
      <c r="A1153">
        <f>IF($E1153=$E1152,$A1152+1,1)</f>
        <v/>
      </c>
      <c r="B1153" t="inlineStr">
        <is>
          <t>Erik E and Edith H Bergstrom Foundation A Charitable Trust</t>
        </is>
      </c>
      <c r="C1153" t="inlineStr">
        <is>
          <t>91-2155835</t>
        </is>
      </c>
      <c r="D1153" t="inlineStr">
        <is>
          <t>New York</t>
        </is>
      </c>
      <c r="E1153" t="inlineStr">
        <is>
          <t>NY</t>
        </is>
      </c>
      <c r="F1153" t="n">
        <v>2024</v>
      </c>
      <c r="G1153" t="n">
        <v>2</v>
      </c>
      <c r="H1153" s="13" t="n">
        <v>20675495</v>
      </c>
      <c r="I1153" s="12" t="n">
        <v>74</v>
      </c>
      <c r="J1153" s="13" t="n">
        <v>119755</v>
      </c>
      <c r="K1153" s="13">
        <f>IFERROR($H1153/$I1153,"")</f>
        <v/>
      </c>
      <c r="L1153" s="13" t="n">
        <v>2772942</v>
      </c>
      <c r="M1153" t="inlineStr">
        <is>
          <t>DC, CA, CO</t>
        </is>
      </c>
      <c r="N1153" t="inlineStr">
        <is>
          <t>No</t>
        </is>
      </c>
      <c r="O1153" t="inlineStr">
        <is>
          <t>Not stated</t>
        </is>
      </c>
      <c r="Q1153" s="9" t="inlineStr">
        <is>
          <t>https://grantcue.com/foundations/erik-e-and-edith-h-bergstrom-foundation-a-charitable-trust-912155835</t>
        </is>
      </c>
    </row>
    <row r="1154">
      <c r="A1154">
        <f>IF($E1154=$E1153,$A1153+1,1)</f>
        <v/>
      </c>
      <c r="B1154" t="inlineStr">
        <is>
          <t>THE SOL GOLDMAN CHARITABLE TRUST</t>
        </is>
      </c>
      <c r="C1154" t="inlineStr">
        <is>
          <t>13-3577310</t>
        </is>
      </c>
      <c r="D1154" t="inlineStr">
        <is>
          <t>New York</t>
        </is>
      </c>
      <c r="E1154" t="inlineStr">
        <is>
          <t>NY</t>
        </is>
      </c>
      <c r="F1154" t="n">
        <v>2024</v>
      </c>
      <c r="G1154" t="n">
        <v>2</v>
      </c>
      <c r="H1154" s="13" t="n">
        <v>20511766</v>
      </c>
      <c r="I1154" s="12" t="n">
        <v>76</v>
      </c>
      <c r="J1154" s="13" t="n">
        <v>25000</v>
      </c>
      <c r="K1154" s="13">
        <f>IFERROR($H1154/$I1154,"")</f>
        <v/>
      </c>
      <c r="L1154" s="13" t="n">
        <v>5000000</v>
      </c>
      <c r="M1154" t="inlineStr">
        <is>
          <t>CA, MD, MN</t>
        </is>
      </c>
      <c r="N1154" t="inlineStr">
        <is>
          <t>No</t>
        </is>
      </c>
      <c r="O1154" t="inlineStr">
        <is>
          <t>Yes</t>
        </is>
      </c>
      <c r="Q1154" s="9" t="inlineStr">
        <is>
          <t>https://grantcue.com/foundations/the-sol-goldman-charitable-trust-133577310</t>
        </is>
      </c>
    </row>
    <row r="1155">
      <c r="A1155">
        <f>IF($E1155=$E1154,$A1154+1,1)</f>
        <v/>
      </c>
      <c r="B1155" t="inlineStr">
        <is>
          <t>THE HOWARD AND NANCY MARKS FOUNDATION</t>
        </is>
      </c>
      <c r="C1155" t="inlineStr">
        <is>
          <t>87-3980068</t>
        </is>
      </c>
      <c r="D1155" t="inlineStr">
        <is>
          <t>New York</t>
        </is>
      </c>
      <c r="E1155" t="inlineStr">
        <is>
          <t>NY</t>
        </is>
      </c>
      <c r="F1155" t="n">
        <v>2025</v>
      </c>
      <c r="G1155" t="n">
        <v>2</v>
      </c>
      <c r="H1155" s="13" t="n">
        <v>20240680</v>
      </c>
      <c r="I1155" s="12" t="n">
        <v>78</v>
      </c>
      <c r="J1155" s="13" t="n">
        <v>100000</v>
      </c>
      <c r="K1155" s="13">
        <f>IFERROR($H1155/$I1155,"")</f>
        <v/>
      </c>
      <c r="L1155" s="13" t="n">
        <v>3310000</v>
      </c>
      <c r="M1155" t="inlineStr">
        <is>
          <t>PA, CA, NJ</t>
        </is>
      </c>
      <c r="N1155" t="inlineStr">
        <is>
          <t>No</t>
        </is>
      </c>
      <c r="O1155" t="inlineStr">
        <is>
          <t>Not stated</t>
        </is>
      </c>
      <c r="Q1155" s="9" t="inlineStr">
        <is>
          <t>https://grantcue.com/foundations/the-howard-and-nancy-marks-foundation-c-o-freemark-partners-873980068</t>
        </is>
      </c>
    </row>
    <row r="1156">
      <c r="A1156">
        <f>IF($E1156=$E1155,$A1155+1,1)</f>
        <v/>
      </c>
      <c r="B1156" t="inlineStr">
        <is>
          <t>THE LUCILLE LORTEL FOUNDATION INC</t>
        </is>
      </c>
      <c r="C1156" t="inlineStr">
        <is>
          <t>13-3036521</t>
        </is>
      </c>
      <c r="D1156" t="inlineStr">
        <is>
          <t>New York</t>
        </is>
      </c>
      <c r="E1156" t="inlineStr">
        <is>
          <t>NY</t>
        </is>
      </c>
      <c r="F1156" t="n">
        <v>2024</v>
      </c>
      <c r="G1156" t="n">
        <v>4</v>
      </c>
      <c r="H1156" s="13" t="n">
        <v>20130062</v>
      </c>
      <c r="I1156" s="12" t="n">
        <v>342</v>
      </c>
      <c r="J1156" s="13" t="n">
        <v>5000</v>
      </c>
      <c r="K1156" s="13">
        <f>IFERROR($H1156/$I1156,"")</f>
        <v/>
      </c>
      <c r="L1156" s="13" t="n">
        <v>8867451</v>
      </c>
      <c r="M1156" t="inlineStr">
        <is>
          <t>CT, CA, ME</t>
        </is>
      </c>
      <c r="N1156" t="inlineStr">
        <is>
          <t>No</t>
        </is>
      </c>
      <c r="O1156" t="inlineStr">
        <is>
          <t>Not stated</t>
        </is>
      </c>
      <c r="Q1156" s="9" t="inlineStr">
        <is>
          <t>https://grantcue.com/foundations/the-lucille-lortel-foundation-inc-133036521</t>
        </is>
      </c>
    </row>
    <row r="1157">
      <c r="A1157">
        <f>IF($E1157=$E1156,$A1156+1,1)</f>
        <v/>
      </c>
      <c r="B1157" t="inlineStr">
        <is>
          <t>GORDON &amp; LLURA GUND 1993 CHARITABLE FOUNDATION</t>
        </is>
      </c>
      <c r="C1157" t="inlineStr">
        <is>
          <t>34-1730494</t>
        </is>
      </c>
      <c r="D1157" t="inlineStr">
        <is>
          <t>New York</t>
        </is>
      </c>
      <c r="E1157" t="inlineStr">
        <is>
          <t>NY</t>
        </is>
      </c>
      <c r="F1157" t="n">
        <v>2025</v>
      </c>
      <c r="G1157" t="n">
        <v>2</v>
      </c>
      <c r="H1157" s="13" t="n">
        <v>19949000</v>
      </c>
      <c r="I1157" s="12" t="n">
        <v>59</v>
      </c>
      <c r="J1157" s="13" t="n">
        <v>150000</v>
      </c>
      <c r="K1157" s="13">
        <f>IFERROR($H1157/$I1157,"")</f>
        <v/>
      </c>
      <c r="L1157" s="13" t="n">
        <v>2000000</v>
      </c>
      <c r="M1157" t="inlineStr">
        <is>
          <t>MA, PA, DC</t>
        </is>
      </c>
      <c r="N1157" t="inlineStr">
        <is>
          <t>No</t>
        </is>
      </c>
      <c r="O1157" t="inlineStr">
        <is>
          <t>Not stated</t>
        </is>
      </c>
      <c r="Q1157" s="9" t="inlineStr">
        <is>
          <t>https://grantcue.com/foundations/gordon-and-llura-gund-1993-charitable-foundation-341730494</t>
        </is>
      </c>
    </row>
    <row r="1158">
      <c r="A1158">
        <f>IF($E1158=$E1157,$A1157+1,1)</f>
        <v/>
      </c>
      <c r="B1158" t="inlineStr">
        <is>
          <t>IRIS FOUNDATION</t>
        </is>
      </c>
      <c r="C1158" t="inlineStr">
        <is>
          <t>13-6977690</t>
        </is>
      </c>
      <c r="D1158" t="inlineStr">
        <is>
          <t>New York</t>
        </is>
      </c>
      <c r="E1158" t="inlineStr">
        <is>
          <t>NY</t>
        </is>
      </c>
      <c r="F1158" t="n">
        <v>2024</v>
      </c>
      <c r="G1158" t="n">
        <v>2</v>
      </c>
      <c r="H1158" s="13" t="n">
        <v>19735472</v>
      </c>
      <c r="I1158" s="12" t="n">
        <v>8</v>
      </c>
      <c r="J1158" s="13" t="n">
        <v>7500</v>
      </c>
      <c r="K1158" s="13">
        <f>IFERROR($H1158/$I1158,"")</f>
        <v/>
      </c>
      <c r="L1158" s="13" t="n">
        <v>10673927</v>
      </c>
      <c r="M1158" t="inlineStr">
        <is>
          <t>FL</t>
        </is>
      </c>
      <c r="N1158" t="inlineStr">
        <is>
          <t>No</t>
        </is>
      </c>
      <c r="O1158" t="inlineStr">
        <is>
          <t>Not stated</t>
        </is>
      </c>
      <c r="Q1158" s="9" t="inlineStr">
        <is>
          <t>https://grantcue.com/foundations/iris-foundation-136977690</t>
        </is>
      </c>
    </row>
    <row r="1159">
      <c r="A1159">
        <f>IF($E1159=$E1158,$A1158+1,1)</f>
        <v/>
      </c>
      <c r="B1159" t="inlineStr">
        <is>
          <t>GLENN FOUNDATION FOR MEDICAL RESEARCH INC</t>
        </is>
      </c>
      <c r="C1159" t="inlineStr">
        <is>
          <t>86-0710305</t>
        </is>
      </c>
      <c r="D1159" t="inlineStr">
        <is>
          <t>New York</t>
        </is>
      </c>
      <c r="E1159" t="inlineStr">
        <is>
          <t>NY</t>
        </is>
      </c>
      <c r="F1159" t="n">
        <v>2024</v>
      </c>
      <c r="G1159" t="n">
        <v>2</v>
      </c>
      <c r="H1159" s="13" t="n">
        <v>19517222</v>
      </c>
      <c r="I1159" s="12" t="n">
        <v>31</v>
      </c>
      <c r="J1159" s="13" t="n">
        <v>25000</v>
      </c>
      <c r="K1159" s="13">
        <f>IFERROR($H1159/$I1159,"")</f>
        <v/>
      </c>
      <c r="L1159" s="13" t="n">
        <v>4043604</v>
      </c>
      <c r="M1159" t="inlineStr">
        <is>
          <t>CA, MA, MI</t>
        </is>
      </c>
      <c r="N1159" t="inlineStr">
        <is>
          <t>No</t>
        </is>
      </c>
      <c r="O1159" t="inlineStr">
        <is>
          <t>Not stated</t>
        </is>
      </c>
      <c r="Q1159" s="9" t="inlineStr">
        <is>
          <t>https://grantcue.com/foundations/glenn-foundation-for-medical-research-inc-860710305</t>
        </is>
      </c>
    </row>
    <row r="1160">
      <c r="A1160">
        <f>IF($E1160=$E1159,$A1159+1,1)</f>
        <v/>
      </c>
      <c r="B1160" t="inlineStr">
        <is>
          <t>ADVOCATES FOR CLIMATE INNOVATION</t>
        </is>
      </c>
      <c r="C1160" t="inlineStr">
        <is>
          <t>13-3748063</t>
        </is>
      </c>
      <c r="D1160" t="inlineStr">
        <is>
          <t>New York</t>
        </is>
      </c>
      <c r="E1160" t="inlineStr">
        <is>
          <t>NY</t>
        </is>
      </c>
      <c r="F1160" t="n">
        <v>2025</v>
      </c>
      <c r="G1160" t="n">
        <v>2</v>
      </c>
      <c r="H1160" s="13" t="n">
        <v>19089474</v>
      </c>
      <c r="I1160" s="12" t="n">
        <v>41</v>
      </c>
      <c r="J1160" s="13" t="n">
        <v>50000</v>
      </c>
      <c r="K1160" s="13">
        <f>IFERROR($H1160/$I1160,"")</f>
        <v/>
      </c>
      <c r="L1160" s="13" t="n">
        <v>16016950</v>
      </c>
      <c r="M1160" t="inlineStr">
        <is>
          <t>DC, VA, CA</t>
        </is>
      </c>
      <c r="N1160" t="inlineStr">
        <is>
          <t>No</t>
        </is>
      </c>
      <c r="O1160" t="inlineStr">
        <is>
          <t>Not stated</t>
        </is>
      </c>
      <c r="Q1160" s="9" t="inlineStr">
        <is>
          <t>https://grantcue.com/foundations/advocates-for-climate-innovation-133748063</t>
        </is>
      </c>
    </row>
    <row r="1161">
      <c r="A1161">
        <f>IF($E1161=$E1160,$A1160+1,1)</f>
        <v/>
      </c>
      <c r="B1161" t="inlineStr">
        <is>
          <t>THOMAS W SMITH FOUNDATION INC</t>
        </is>
      </c>
      <c r="C1161" t="inlineStr">
        <is>
          <t>47-3862135</t>
        </is>
      </c>
      <c r="D1161" t="inlineStr">
        <is>
          <t>New York</t>
        </is>
      </c>
      <c r="E1161" t="inlineStr">
        <is>
          <t>NY</t>
        </is>
      </c>
      <c r="F1161" t="n">
        <v>2025</v>
      </c>
      <c r="G1161" t="n">
        <v>2</v>
      </c>
      <c r="H1161" s="13" t="n">
        <v>18722614</v>
      </c>
      <c r="I1161" s="12" t="n">
        <v>107</v>
      </c>
      <c r="J1161" s="13" t="n">
        <v>150000</v>
      </c>
      <c r="K1161" s="13">
        <f>IFERROR($H1161/$I1161,"")</f>
        <v/>
      </c>
      <c r="L1161" s="13" t="n">
        <v>1101936</v>
      </c>
      <c r="M1161" t="inlineStr">
        <is>
          <t>DC, VA, CA</t>
        </is>
      </c>
      <c r="N1161" t="inlineStr">
        <is>
          <t>No</t>
        </is>
      </c>
      <c r="O1161" t="inlineStr">
        <is>
          <t>Not stated</t>
        </is>
      </c>
      <c r="Q1161" s="9" t="inlineStr">
        <is>
          <t>https://grantcue.com/foundations/thomas-w-smith-foundation-inc-473862135</t>
        </is>
      </c>
    </row>
    <row r="1162">
      <c r="A1162">
        <f>IF($E1162=$E1161,$A1161+1,1)</f>
        <v/>
      </c>
      <c r="B1162" t="inlineStr">
        <is>
          <t>THE KOVNER FOUNDATION</t>
        </is>
      </c>
      <c r="C1162" t="inlineStr">
        <is>
          <t>22-3468030</t>
        </is>
      </c>
      <c r="D1162" t="inlineStr">
        <is>
          <t>New York</t>
        </is>
      </c>
      <c r="E1162" t="inlineStr">
        <is>
          <t>NY</t>
        </is>
      </c>
      <c r="F1162" t="n">
        <v>2024</v>
      </c>
      <c r="G1162" t="n">
        <v>1</v>
      </c>
      <c r="H1162" s="13" t="n">
        <v>18683705</v>
      </c>
      <c r="I1162" s="12" t="n">
        <v>81</v>
      </c>
      <c r="J1162" s="13" t="n">
        <v>30000</v>
      </c>
      <c r="K1162" s="13">
        <f>IFERROR($H1162/$I1162,"")</f>
        <v/>
      </c>
      <c r="L1162" s="13" t="n">
        <v>5000000</v>
      </c>
      <c r="M1162" t="inlineStr">
        <is>
          <t>TX, DC, FL</t>
        </is>
      </c>
      <c r="N1162" t="inlineStr">
        <is>
          <t>No</t>
        </is>
      </c>
      <c r="O1162" t="inlineStr">
        <is>
          <t>Not stated</t>
        </is>
      </c>
      <c r="Q1162" s="9" t="inlineStr">
        <is>
          <t>https://grantcue.com/foundations/the-kovner-foundation-223468030</t>
        </is>
      </c>
    </row>
    <row r="1163">
      <c r="A1163">
        <f>IF($E1163=$E1162,$A1162+1,1)</f>
        <v/>
      </c>
      <c r="B1163" t="inlineStr">
        <is>
          <t>MERTZ GILMORE FOUNDATION</t>
        </is>
      </c>
      <c r="C1163" t="inlineStr">
        <is>
          <t>13-2872722</t>
        </is>
      </c>
      <c r="D1163" t="inlineStr">
        <is>
          <t>New York</t>
        </is>
      </c>
      <c r="E1163" t="inlineStr">
        <is>
          <t>NY</t>
        </is>
      </c>
      <c r="F1163" t="n">
        <v>2024</v>
      </c>
      <c r="G1163" t="n">
        <v>2</v>
      </c>
      <c r="H1163" s="13" t="n">
        <v>18179600</v>
      </c>
      <c r="I1163" s="12" t="n">
        <v>607</v>
      </c>
      <c r="J1163" s="13" t="n">
        <v>25000</v>
      </c>
      <c r="K1163" s="13">
        <f>IFERROR($H1163/$I1163,"")</f>
        <v/>
      </c>
      <c r="L1163" s="13" t="n">
        <v>500000</v>
      </c>
      <c r="M1163" t="inlineStr">
        <is>
          <t>DC, CA, VA</t>
        </is>
      </c>
      <c r="N1163" t="inlineStr">
        <is>
          <t>Yes</t>
        </is>
      </c>
      <c r="O1163" t="inlineStr">
        <is>
          <t>Not stated</t>
        </is>
      </c>
      <c r="P1163" s="9" t="inlineStr">
        <is>
          <t>https://www.mertzgilmore.org/</t>
        </is>
      </c>
      <c r="Q1163" s="9" t="inlineStr">
        <is>
          <t>https://grantcue.com/foundations/mertz-gilmore-foundation-132872722</t>
        </is>
      </c>
    </row>
    <row r="1164">
      <c r="A1164">
        <f>IF($E1164=$E1163,$A1163+1,1)</f>
        <v/>
      </c>
      <c r="B1164" t="inlineStr">
        <is>
          <t>DICK'S SPORTING GOODS FOUNDATION</t>
        </is>
      </c>
      <c r="C1164" t="inlineStr">
        <is>
          <t>27-4516157</t>
        </is>
      </c>
      <c r="D1164" t="inlineStr">
        <is>
          <t>New York</t>
        </is>
      </c>
      <c r="E1164" t="inlineStr">
        <is>
          <t>NY</t>
        </is>
      </c>
      <c r="F1164" t="n">
        <v>2024</v>
      </c>
      <c r="G1164" t="n">
        <v>1</v>
      </c>
      <c r="H1164" s="13" t="n">
        <v>17973459</v>
      </c>
      <c r="I1164" s="12" t="n">
        <v>964</v>
      </c>
      <c r="J1164" s="13" t="n">
        <v>5000</v>
      </c>
      <c r="K1164" s="13">
        <f>IFERROR($H1164/$I1164,"")</f>
        <v/>
      </c>
      <c r="L1164" s="13" t="n">
        <v>2500000</v>
      </c>
      <c r="M1164" t="inlineStr">
        <is>
          <t>PA, OR, MA</t>
        </is>
      </c>
      <c r="N1164" t="inlineStr">
        <is>
          <t>Yes</t>
        </is>
      </c>
      <c r="O1164" t="inlineStr">
        <is>
          <t>Not stated</t>
        </is>
      </c>
      <c r="P1164" s="9" t="inlineStr">
        <is>
          <t>https://www.sportsmatter.org/</t>
        </is>
      </c>
      <c r="Q1164" s="9" t="inlineStr">
        <is>
          <t>https://grantcue.com/foundations/dick-s-sporting-goods-foundation-274516157</t>
        </is>
      </c>
    </row>
    <row r="1165">
      <c r="A1165">
        <f>IF($E1165=$E1164,$A1164+1,1)</f>
        <v/>
      </c>
      <c r="B1165" t="inlineStr">
        <is>
          <t>THE WILLIAM JEFF AND JENNIFER GROSS FAMILY FOUNDATION</t>
        </is>
      </c>
      <c r="C1165" t="inlineStr">
        <is>
          <t>82-2674631</t>
        </is>
      </c>
      <c r="D1165" t="inlineStr">
        <is>
          <t>New York</t>
        </is>
      </c>
      <c r="E1165" t="inlineStr">
        <is>
          <t>NY</t>
        </is>
      </c>
      <c r="F1165" t="n">
        <v>2024</v>
      </c>
      <c r="G1165" t="n">
        <v>1</v>
      </c>
      <c r="H1165" s="13" t="n">
        <v>17905000</v>
      </c>
      <c r="I1165" s="12" t="n">
        <v>59</v>
      </c>
      <c r="J1165" s="13" t="n">
        <v>150000</v>
      </c>
      <c r="K1165" s="13">
        <f>IFERROR($H1165/$I1165,"")</f>
        <v/>
      </c>
      <c r="L1165" s="13" t="n">
        <v>3000000</v>
      </c>
      <c r="M1165" t="inlineStr">
        <is>
          <t>CA, MA, NC</t>
        </is>
      </c>
      <c r="N1165" t="inlineStr">
        <is>
          <t>No</t>
        </is>
      </c>
      <c r="O1165" t="inlineStr">
        <is>
          <t>Not stated</t>
        </is>
      </c>
      <c r="Q1165" s="9" t="inlineStr">
        <is>
          <t>https://grantcue.com/foundations/the-william-jeff-and-jennifer-gross-family-foundation-822674631</t>
        </is>
      </c>
    </row>
    <row r="1166">
      <c r="A1166">
        <f>IF($E1166=$E1165,$A1165+1,1)</f>
        <v/>
      </c>
      <c r="B1166" t="inlineStr">
        <is>
          <t>THE TEAGLE FOUNDATION</t>
        </is>
      </c>
      <c r="C1166" t="inlineStr">
        <is>
          <t>20-1370387</t>
        </is>
      </c>
      <c r="D1166" t="inlineStr">
        <is>
          <t>New York</t>
        </is>
      </c>
      <c r="E1166" t="inlineStr">
        <is>
          <t>NY</t>
        </is>
      </c>
      <c r="F1166" t="n">
        <v>2024</v>
      </c>
      <c r="G1166" t="n">
        <v>2</v>
      </c>
      <c r="H1166" s="13" t="n">
        <v>17811330</v>
      </c>
      <c r="I1166" s="12" t="n">
        <v>304</v>
      </c>
      <c r="J1166" s="13" t="n">
        <v>25000</v>
      </c>
      <c r="K1166" s="13">
        <f>IFERROR($H1166/$I1166,"")</f>
        <v/>
      </c>
      <c r="L1166" s="13" t="n">
        <v>1000000</v>
      </c>
      <c r="M1166" t="inlineStr">
        <is>
          <t>TN, PA, NC</t>
        </is>
      </c>
      <c r="N1166" t="inlineStr">
        <is>
          <t>No</t>
        </is>
      </c>
      <c r="O1166" t="inlineStr">
        <is>
          <t>Not stated</t>
        </is>
      </c>
      <c r="Q1166" s="9" t="inlineStr">
        <is>
          <t>https://grantcue.com/foundations/the-teagle-foundation-201370387</t>
        </is>
      </c>
    </row>
    <row r="1167">
      <c r="A1167">
        <f>IF($E1167=$E1166,$A1166+1,1)</f>
        <v/>
      </c>
      <c r="B1167" t="inlineStr">
        <is>
          <t>SHAPIRO-SILVERBERG FOUNDATION</t>
        </is>
      </c>
      <c r="C1167" t="inlineStr">
        <is>
          <t>13-4151366</t>
        </is>
      </c>
      <c r="D1167" t="inlineStr">
        <is>
          <t>New York</t>
        </is>
      </c>
      <c r="E1167" t="inlineStr">
        <is>
          <t>NY</t>
        </is>
      </c>
      <c r="F1167" t="n">
        <v>2025</v>
      </c>
      <c r="G1167" t="n">
        <v>2</v>
      </c>
      <c r="H1167" s="13" t="n">
        <v>17712500</v>
      </c>
      <c r="I1167" s="12" t="n">
        <v>43</v>
      </c>
      <c r="J1167" s="13" t="n">
        <v>60000</v>
      </c>
      <c r="K1167" s="13">
        <f>IFERROR($H1167/$I1167,"")</f>
        <v/>
      </c>
      <c r="L1167" s="13" t="n">
        <v>3600000</v>
      </c>
      <c r="M1167" t="inlineStr">
        <is>
          <t>MA, CA, DC</t>
        </is>
      </c>
      <c r="N1167" t="inlineStr">
        <is>
          <t>No</t>
        </is>
      </c>
      <c r="O1167" t="inlineStr">
        <is>
          <t>Not stated</t>
        </is>
      </c>
      <c r="Q1167" s="9" t="inlineStr">
        <is>
          <t>https://grantcue.com/foundations/shapiro-silverberg-foundation-134151366</t>
        </is>
      </c>
    </row>
    <row r="1168">
      <c r="A1168">
        <f>IF($E1168=$E1167,$A1167+1,1)</f>
        <v/>
      </c>
      <c r="B1168" t="inlineStr">
        <is>
          <t>JOHN &amp; AMY GRIFFIN FOUNDATION</t>
        </is>
      </c>
      <c r="C1168" t="inlineStr">
        <is>
          <t>02-0562020</t>
        </is>
      </c>
      <c r="D1168" t="inlineStr">
        <is>
          <t>New York</t>
        </is>
      </c>
      <c r="E1168" t="inlineStr">
        <is>
          <t>NY</t>
        </is>
      </c>
      <c r="F1168" t="n">
        <v>2024</v>
      </c>
      <c r="G1168" t="n">
        <v>2</v>
      </c>
      <c r="H1168" s="13" t="n">
        <v>17699584</v>
      </c>
      <c r="I1168" s="12" t="n">
        <v>93</v>
      </c>
      <c r="J1168" s="13" t="n">
        <v>25000</v>
      </c>
      <c r="K1168" s="13">
        <f>IFERROR($H1168/$I1168,"")</f>
        <v/>
      </c>
      <c r="L1168" s="13" t="n">
        <v>5000000</v>
      </c>
      <c r="M1168" t="inlineStr">
        <is>
          <t>VA, DC, PA</t>
        </is>
      </c>
      <c r="N1168" t="inlineStr">
        <is>
          <t>No</t>
        </is>
      </c>
      <c r="O1168" t="inlineStr">
        <is>
          <t>Not stated</t>
        </is>
      </c>
      <c r="Q1168" s="9" t="inlineStr">
        <is>
          <t>https://grantcue.com/foundations/john-and-amy-griffin-foundation-c-o-john-griffin-ttee-020562020</t>
        </is>
      </c>
    </row>
    <row r="1169">
      <c r="A1169">
        <f>IF($E1169=$E1168,$A1168+1,1)</f>
        <v/>
      </c>
      <c r="B1169" t="inlineStr">
        <is>
          <t>Barbara Newington Foundation Agreement dated 12/17/14</t>
        </is>
      </c>
      <c r="C1169" t="inlineStr">
        <is>
          <t>59-3611060</t>
        </is>
      </c>
      <c r="D1169" t="inlineStr">
        <is>
          <t>New York</t>
        </is>
      </c>
      <c r="E1169" t="inlineStr">
        <is>
          <t>NY</t>
        </is>
      </c>
      <c r="F1169" t="n">
        <v>2025</v>
      </c>
      <c r="G1169" t="n">
        <v>3</v>
      </c>
      <c r="H1169" s="13" t="n">
        <v>17640000</v>
      </c>
      <c r="I1169" s="12" t="n">
        <v>6</v>
      </c>
      <c r="J1169" s="13" t="n">
        <v>2840000</v>
      </c>
      <c r="K1169" s="13">
        <f>IFERROR($H1169/$I1169,"")</f>
        <v/>
      </c>
      <c r="L1169" s="13" t="n">
        <v>5815000</v>
      </c>
      <c r="N1169" t="inlineStr">
        <is>
          <t>No</t>
        </is>
      </c>
      <c r="O1169" t="inlineStr">
        <is>
          <t>Not stated</t>
        </is>
      </c>
      <c r="Q1169" s="9" t="inlineStr">
        <is>
          <t>https://grantcue.com/foundations/barbara-newington-foundation-agreement-dated-12-17-14-593611060</t>
        </is>
      </c>
    </row>
    <row r="1170">
      <c r="A1170">
        <f>IF($E1170=$E1169,$A1169+1,1)</f>
        <v/>
      </c>
      <c r="B1170" t="inlineStr">
        <is>
          <t>BLACK FAMILY PHILANTHROPIES INC</t>
        </is>
      </c>
      <c r="C1170" t="inlineStr">
        <is>
          <t>92-2376636</t>
        </is>
      </c>
      <c r="D1170" t="inlineStr">
        <is>
          <t>New York</t>
        </is>
      </c>
      <c r="E1170" t="inlineStr">
        <is>
          <t>NY</t>
        </is>
      </c>
      <c r="F1170" t="n">
        <v>2025</v>
      </c>
      <c r="G1170" t="n">
        <v>2</v>
      </c>
      <c r="H1170" s="13" t="n">
        <v>17108736</v>
      </c>
      <c r="I1170" s="12" t="n">
        <v>18</v>
      </c>
      <c r="J1170" s="13" t="n">
        <v>435000</v>
      </c>
      <c r="K1170" s="13">
        <f>IFERROR($H1170/$I1170,"")</f>
        <v/>
      </c>
      <c r="L1170" s="13" t="n">
        <v>3265000</v>
      </c>
      <c r="M1170" t="inlineStr">
        <is>
          <t>MD, PA, DC</t>
        </is>
      </c>
      <c r="N1170" t="inlineStr">
        <is>
          <t>No</t>
        </is>
      </c>
      <c r="O1170" t="inlineStr">
        <is>
          <t>Not stated</t>
        </is>
      </c>
      <c r="Q1170" s="9" t="inlineStr">
        <is>
          <t>https://grantcue.com/foundations/black-family-philanthropies-inc-922376636</t>
        </is>
      </c>
    </row>
    <row r="1171">
      <c r="A1171">
        <f>IF($E1171=$E1170,$A1170+1,1)</f>
        <v/>
      </c>
      <c r="B1171" t="inlineStr">
        <is>
          <t>Pincus Family Foundation</t>
        </is>
      </c>
      <c r="C1171" t="inlineStr">
        <is>
          <t>25-6874818</t>
        </is>
      </c>
      <c r="D1171" t="inlineStr">
        <is>
          <t>New York</t>
        </is>
      </c>
      <c r="E1171" t="inlineStr">
        <is>
          <t>NY</t>
        </is>
      </c>
      <c r="F1171" t="n">
        <v>2025</v>
      </c>
      <c r="G1171" t="n">
        <v>3</v>
      </c>
      <c r="H1171" s="13" t="n">
        <v>17048392</v>
      </c>
      <c r="I1171" s="12" t="n">
        <v>295</v>
      </c>
      <c r="J1171" s="13" t="n">
        <v>25000</v>
      </c>
      <c r="K1171" s="13">
        <f>IFERROR($H1171/$I1171,"")</f>
        <v/>
      </c>
      <c r="L1171" s="13" t="n">
        <v>2000000</v>
      </c>
      <c r="M1171" t="inlineStr">
        <is>
          <t>PA, CT, CA</t>
        </is>
      </c>
      <c r="N1171" t="inlineStr">
        <is>
          <t>No</t>
        </is>
      </c>
      <c r="O1171" t="inlineStr">
        <is>
          <t>Not stated</t>
        </is>
      </c>
      <c r="Q1171" s="9" t="inlineStr">
        <is>
          <t>https://grantcue.com/foundations/pincus-family-foundation-256874818</t>
        </is>
      </c>
    </row>
    <row r="1172">
      <c r="A1172">
        <f>IF($E1172=$E1171,$A1171+1,1)</f>
        <v/>
      </c>
      <c r="B1172" t="inlineStr">
        <is>
          <t>CHARINA ENDOWMENT FUND INC</t>
        </is>
      </c>
      <c r="C1172" t="inlineStr">
        <is>
          <t>13-3675545</t>
        </is>
      </c>
      <c r="D1172" t="inlineStr">
        <is>
          <t>New York</t>
        </is>
      </c>
      <c r="E1172" t="inlineStr">
        <is>
          <t>NY</t>
        </is>
      </c>
      <c r="F1172" t="n">
        <v>2024</v>
      </c>
      <c r="G1172" t="n">
        <v>1</v>
      </c>
      <c r="H1172" s="13" t="n">
        <v>17017000</v>
      </c>
      <c r="I1172" s="12" t="n">
        <v>69</v>
      </c>
      <c r="J1172" s="13" t="n">
        <v>150000</v>
      </c>
      <c r="K1172" s="13">
        <f>IFERROR($H1172/$I1172,"")</f>
        <v/>
      </c>
      <c r="L1172" s="13" t="n">
        <v>1000000</v>
      </c>
      <c r="M1172" t="inlineStr">
        <is>
          <t>MA, DC, WA</t>
        </is>
      </c>
      <c r="N1172" t="inlineStr">
        <is>
          <t>No</t>
        </is>
      </c>
      <c r="O1172" t="inlineStr">
        <is>
          <t>Not stated</t>
        </is>
      </c>
      <c r="Q1172" s="9" t="inlineStr">
        <is>
          <t>https://grantcue.com/foundations/charina-endowment-fund-inc-133675545</t>
        </is>
      </c>
    </row>
    <row r="1173">
      <c r="A1173">
        <f>IF($E1173=$E1172,$A1172+1,1)</f>
        <v/>
      </c>
      <c r="B1173" t="inlineStr">
        <is>
          <t>JAY AND JEAN SCHOTTENSTEIN FOUNDATION</t>
        </is>
      </c>
      <c r="C1173" t="inlineStr">
        <is>
          <t>31-1111955</t>
        </is>
      </c>
      <c r="D1173" t="inlineStr">
        <is>
          <t>New York</t>
        </is>
      </c>
      <c r="E1173" t="inlineStr">
        <is>
          <t>NY</t>
        </is>
      </c>
      <c r="F1173" t="n">
        <v>2024</v>
      </c>
      <c r="G1173" t="n">
        <v>1</v>
      </c>
      <c r="H1173" s="13" t="n">
        <v>16996165</v>
      </c>
      <c r="I1173" s="12" t="n">
        <v>67</v>
      </c>
      <c r="J1173" s="13" t="n">
        <v>25354</v>
      </c>
      <c r="K1173" s="13">
        <f>IFERROR($H1173/$I1173,"")</f>
        <v/>
      </c>
      <c r="L1173" s="13" t="n">
        <v>6383681</v>
      </c>
      <c r="M1173" t="inlineStr">
        <is>
          <t>AZ, OH, WA</t>
        </is>
      </c>
      <c r="N1173" t="inlineStr">
        <is>
          <t>No</t>
        </is>
      </c>
      <c r="O1173" t="inlineStr">
        <is>
          <t>Not stated</t>
        </is>
      </c>
      <c r="Q1173" s="9" t="inlineStr">
        <is>
          <t>https://grantcue.com/foundations/jay-and-jean-schottenstein-foundation-311111955</t>
        </is>
      </c>
    </row>
    <row r="1174">
      <c r="A1174">
        <f>IF($E1174=$E1173,$A1173+1,1)</f>
        <v/>
      </c>
      <c r="B1174" t="inlineStr">
        <is>
          <t>The Hearst Foundation</t>
        </is>
      </c>
      <c r="C1174" t="inlineStr">
        <is>
          <t>13-6161746</t>
        </is>
      </c>
      <c r="D1174" t="inlineStr">
        <is>
          <t>New York</t>
        </is>
      </c>
      <c r="E1174" t="inlineStr">
        <is>
          <t>NY</t>
        </is>
      </c>
      <c r="F1174" t="n">
        <v>2024</v>
      </c>
      <c r="G1174" t="n">
        <v>1</v>
      </c>
      <c r="H1174" s="13" t="n">
        <v>16975000</v>
      </c>
      <c r="I1174" s="12" t="n">
        <v>111</v>
      </c>
      <c r="J1174" s="13" t="n">
        <v>150000</v>
      </c>
      <c r="K1174" s="13">
        <f>IFERROR($H1174/$I1174,"")</f>
        <v/>
      </c>
      <c r="L1174" s="13" t="n">
        <v>500000</v>
      </c>
      <c r="M1174" t="inlineStr">
        <is>
          <t>CA, DC, MO</t>
        </is>
      </c>
      <c r="N1174" t="inlineStr">
        <is>
          <t>Yes</t>
        </is>
      </c>
      <c r="O1174" t="inlineStr">
        <is>
          <t>Yes</t>
        </is>
      </c>
      <c r="P1174" s="9" t="inlineStr">
        <is>
          <t>https://hearstfdn.org/</t>
        </is>
      </c>
      <c r="Q1174" s="9" t="inlineStr">
        <is>
          <t>https://grantcue.com/foundations/the-hearst-foundation-136161746</t>
        </is>
      </c>
    </row>
    <row r="1175">
      <c r="A1175">
        <f>IF($E1175=$E1174,$A1174+1,1)</f>
        <v/>
      </c>
      <c r="B1175" t="inlineStr">
        <is>
          <t>SURGO FOUNDATION US</t>
        </is>
      </c>
      <c r="C1175" t="inlineStr">
        <is>
          <t>61-1733092</t>
        </is>
      </c>
      <c r="D1175" t="inlineStr">
        <is>
          <t>New York</t>
        </is>
      </c>
      <c r="E1175" t="inlineStr">
        <is>
          <t>NY</t>
        </is>
      </c>
      <c r="F1175" t="n">
        <v>2025</v>
      </c>
      <c r="G1175" t="n">
        <v>3</v>
      </c>
      <c r="H1175" s="13" t="n">
        <v>16833063</v>
      </c>
      <c r="I1175" s="12" t="n">
        <v>51</v>
      </c>
      <c r="J1175" s="13" t="n">
        <v>218129</v>
      </c>
      <c r="K1175" s="13">
        <f>IFERROR($H1175/$I1175,"")</f>
        <v/>
      </c>
      <c r="L1175" s="13" t="n">
        <v>2500000</v>
      </c>
      <c r="M1175" t="inlineStr">
        <is>
          <t>VA, DC, CA</t>
        </is>
      </c>
      <c r="N1175" t="inlineStr">
        <is>
          <t>No</t>
        </is>
      </c>
      <c r="O1175" t="inlineStr">
        <is>
          <t>Not stated</t>
        </is>
      </c>
      <c r="Q1175" s="9" t="inlineStr">
        <is>
          <t>https://grantcue.com/foundations/surgo-foundation-us-611733092</t>
        </is>
      </c>
    </row>
    <row r="1176">
      <c r="A1176">
        <f>IF($E1176=$E1175,$A1175+1,1)</f>
        <v/>
      </c>
      <c r="B1176" t="inlineStr">
        <is>
          <t>Eugene &amp; Marilyn Stein Family Foundation</t>
        </is>
      </c>
      <c r="C1176" t="inlineStr">
        <is>
          <t>95-4659838</t>
        </is>
      </c>
      <c r="D1176" t="inlineStr">
        <is>
          <t>New York</t>
        </is>
      </c>
      <c r="E1176" t="inlineStr">
        <is>
          <t>NY</t>
        </is>
      </c>
      <c r="F1176" t="n">
        <v>2025</v>
      </c>
      <c r="G1176" t="n">
        <v>2</v>
      </c>
      <c r="H1176" s="13" t="n">
        <v>16457941</v>
      </c>
      <c r="I1176" s="12" t="n">
        <v>43</v>
      </c>
      <c r="J1176" s="13" t="n">
        <v>10000</v>
      </c>
      <c r="K1176" s="13">
        <f>IFERROR($H1176/$I1176,"")</f>
        <v/>
      </c>
      <c r="L1176" s="13" t="n">
        <v>7000000</v>
      </c>
      <c r="M1176" t="inlineStr">
        <is>
          <t>CA, AL, MA</t>
        </is>
      </c>
      <c r="N1176" t="inlineStr">
        <is>
          <t>No</t>
        </is>
      </c>
      <c r="O1176" t="inlineStr">
        <is>
          <t>Not stated</t>
        </is>
      </c>
      <c r="Q1176" s="9" t="inlineStr">
        <is>
          <t>https://grantcue.com/foundations/eugene-and-marilyn-stein-family-foundation-954659838</t>
        </is>
      </c>
    </row>
    <row r="1177">
      <c r="A1177">
        <f>IF($E1177=$E1176,$A1176+1,1)</f>
        <v/>
      </c>
      <c r="B1177" t="inlineStr">
        <is>
          <t>THE KAYE FAMILY FOUNDATION</t>
        </is>
      </c>
      <c r="C1177" t="inlineStr">
        <is>
          <t>13-4092284</t>
        </is>
      </c>
      <c r="D1177" t="inlineStr">
        <is>
          <t>New York</t>
        </is>
      </c>
      <c r="E1177" t="inlineStr">
        <is>
          <t>NY</t>
        </is>
      </c>
      <c r="F1177" t="n">
        <v>2024</v>
      </c>
      <c r="G1177" t="n">
        <v>2</v>
      </c>
      <c r="H1177" s="13" t="n">
        <v>16233603</v>
      </c>
      <c r="I1177" s="12" t="n">
        <v>138</v>
      </c>
      <c r="J1177" s="13" t="n">
        <v>7250</v>
      </c>
      <c r="K1177" s="13">
        <f>IFERROR($H1177/$I1177,"")</f>
        <v/>
      </c>
      <c r="L1177" s="13" t="n">
        <v>2750000</v>
      </c>
      <c r="M1177" t="inlineStr">
        <is>
          <t>PA, GA, DC</t>
        </is>
      </c>
      <c r="N1177" t="inlineStr">
        <is>
          <t>No</t>
        </is>
      </c>
      <c r="O1177" t="inlineStr">
        <is>
          <t>Not stated</t>
        </is>
      </c>
      <c r="Q1177" s="9" t="inlineStr">
        <is>
          <t>https://grantcue.com/foundations/the-kaye-family-foundation-134092284</t>
        </is>
      </c>
    </row>
    <row r="1178">
      <c r="A1178">
        <f>IF($E1178=$E1177,$A1177+1,1)</f>
        <v/>
      </c>
      <c r="B1178" t="inlineStr">
        <is>
          <t>EUGENE V AND CLARE E THAW CHARITABLE TRUST</t>
        </is>
      </c>
      <c r="C1178" t="inlineStr">
        <is>
          <t>13-3081491</t>
        </is>
      </c>
      <c r="D1178" t="inlineStr">
        <is>
          <t>New York</t>
        </is>
      </c>
      <c r="E1178" t="inlineStr">
        <is>
          <t>NY</t>
        </is>
      </c>
      <c r="F1178" t="n">
        <v>2024</v>
      </c>
      <c r="G1178" t="n">
        <v>1</v>
      </c>
      <c r="H1178" s="13" t="n">
        <v>16072740</v>
      </c>
      <c r="I1178" s="12" t="n">
        <v>8</v>
      </c>
      <c r="J1178" s="13" t="n">
        <v>27500</v>
      </c>
      <c r="K1178" s="13">
        <f>IFERROR($H1178/$I1178,"")</f>
        <v/>
      </c>
      <c r="L1178" s="13" t="n">
        <v>15907000</v>
      </c>
      <c r="M1178" t="inlineStr">
        <is>
          <t>NM, FL, OR</t>
        </is>
      </c>
      <c r="N1178" t="inlineStr">
        <is>
          <t>No</t>
        </is>
      </c>
      <c r="O1178" t="inlineStr">
        <is>
          <t>Not stated</t>
        </is>
      </c>
      <c r="Q1178" s="9" t="inlineStr">
        <is>
          <t>https://grantcue.com/foundations/eugene-v-and-clare-e-thaw-charitable-trust-133081491</t>
        </is>
      </c>
    </row>
    <row r="1179">
      <c r="A1179">
        <f>IF($E1179=$E1178,$A1178+1,1)</f>
        <v/>
      </c>
      <c r="B1179" t="inlineStr">
        <is>
          <t>THE RUSSELL BERRIE FOUNDATION</t>
        </is>
      </c>
      <c r="C1179" t="inlineStr">
        <is>
          <t>22-2620908</t>
        </is>
      </c>
      <c r="D1179" t="inlineStr">
        <is>
          <t>New York</t>
        </is>
      </c>
      <c r="E1179" t="inlineStr">
        <is>
          <t>NY</t>
        </is>
      </c>
      <c r="F1179" t="n">
        <v>2024</v>
      </c>
      <c r="G1179" t="n">
        <v>1</v>
      </c>
      <c r="H1179" s="13" t="n">
        <v>16036357</v>
      </c>
      <c r="I1179" s="12" t="n">
        <v>174</v>
      </c>
      <c r="J1179" s="13" t="n">
        <v>30000</v>
      </c>
      <c r="K1179" s="13">
        <f>IFERROR($H1179/$I1179,"")</f>
        <v/>
      </c>
      <c r="L1179" s="13" t="n">
        <v>1275000</v>
      </c>
      <c r="M1179" t="inlineStr">
        <is>
          <t>NJ, TEL HASHOMER, RAMAT-GAN</t>
        </is>
      </c>
      <c r="N1179" t="inlineStr">
        <is>
          <t>No</t>
        </is>
      </c>
      <c r="O1179" t="inlineStr">
        <is>
          <t>Not stated</t>
        </is>
      </c>
      <c r="Q1179" s="9" t="inlineStr">
        <is>
          <t>https://grantcue.com/foundations/the-russell-berrie-foundation-222620908</t>
        </is>
      </c>
    </row>
    <row r="1180">
      <c r="A1180">
        <f>IF($E1180=$E1179,$A1179+1,1)</f>
        <v/>
      </c>
      <c r="B1180" t="inlineStr">
        <is>
          <t>THE DYSON FOUNDATION</t>
        </is>
      </c>
      <c r="C1180" t="inlineStr">
        <is>
          <t>13-6084888</t>
        </is>
      </c>
      <c r="D1180" t="inlineStr">
        <is>
          <t>New York</t>
        </is>
      </c>
      <c r="E1180" t="inlineStr">
        <is>
          <t>NY</t>
        </is>
      </c>
      <c r="F1180" t="n">
        <v>2024</v>
      </c>
      <c r="G1180" t="n">
        <v>1</v>
      </c>
      <c r="H1180" s="13" t="n">
        <v>16015770</v>
      </c>
      <c r="I1180" s="12" t="n">
        <v>317</v>
      </c>
      <c r="J1180" s="13" t="n">
        <v>16500</v>
      </c>
      <c r="K1180" s="13">
        <f>IFERROR($H1180/$I1180,"")</f>
        <v/>
      </c>
      <c r="L1180" s="13" t="n">
        <v>1000000</v>
      </c>
      <c r="M1180" t="inlineStr">
        <is>
          <t>CA, IN, VA</t>
        </is>
      </c>
      <c r="N1180" t="inlineStr">
        <is>
          <t>Yes</t>
        </is>
      </c>
      <c r="O1180" t="inlineStr">
        <is>
          <t>Yes</t>
        </is>
      </c>
      <c r="P1180" s="9" t="inlineStr">
        <is>
          <t>https://www.dysonfoundation.org/</t>
        </is>
      </c>
      <c r="Q1180" s="9" t="inlineStr">
        <is>
          <t>https://grantcue.com/foundations/the-dyson-foundation-136084888</t>
        </is>
      </c>
    </row>
    <row r="1181">
      <c r="A1181">
        <f>IF($E1181=$E1180,$A1180+1,1)</f>
        <v/>
      </c>
      <c r="B1181" t="inlineStr">
        <is>
          <t>THE FAN FOX AND LESLIE R SAMUELS FOUNDATION INC</t>
        </is>
      </c>
      <c r="C1181" t="inlineStr">
        <is>
          <t>13-3124818</t>
        </is>
      </c>
      <c r="D1181" t="inlineStr">
        <is>
          <t>New York</t>
        </is>
      </c>
      <c r="E1181" t="inlineStr">
        <is>
          <t>NY</t>
        </is>
      </c>
      <c r="F1181" t="n">
        <v>2024</v>
      </c>
      <c r="G1181" t="n">
        <v>2</v>
      </c>
      <c r="H1181" s="13" t="n">
        <v>15665560</v>
      </c>
      <c r="I1181" s="12" t="n">
        <v>252</v>
      </c>
      <c r="J1181" s="13" t="n">
        <v>15000</v>
      </c>
      <c r="K1181" s="13">
        <f>IFERROR($H1181/$I1181,"")</f>
        <v/>
      </c>
      <c r="L1181" s="13" t="n">
        <v>7729883</v>
      </c>
      <c r="M1181" t="inlineStr">
        <is>
          <t>NJ, MA, FL</t>
        </is>
      </c>
      <c r="N1181" t="inlineStr">
        <is>
          <t>Yes</t>
        </is>
      </c>
      <c r="O1181" t="inlineStr">
        <is>
          <t>Yes</t>
        </is>
      </c>
      <c r="P1181" s="9" t="inlineStr">
        <is>
          <t>https://www.samuels.org/</t>
        </is>
      </c>
      <c r="Q1181" s="9" t="inlineStr">
        <is>
          <t>https://grantcue.com/foundations/the-fan-fox-and-leslie-r-samuels-foundation-inc-133124818</t>
        </is>
      </c>
    </row>
    <row r="1182">
      <c r="A1182">
        <f>IF($E1182=$E1181,$A1181+1,1)</f>
        <v/>
      </c>
      <c r="B1182" t="inlineStr">
        <is>
          <t>NICK SIMONS FOUNDATION</t>
        </is>
      </c>
      <c r="C1182" t="inlineStr">
        <is>
          <t>20-3101239</t>
        </is>
      </c>
      <c r="D1182" t="inlineStr">
        <is>
          <t>New York</t>
        </is>
      </c>
      <c r="E1182" t="inlineStr">
        <is>
          <t>NY</t>
        </is>
      </c>
      <c r="F1182" t="n">
        <v>2024</v>
      </c>
      <c r="G1182" t="n">
        <v>1</v>
      </c>
      <c r="H1182" s="13" t="n">
        <v>15603857</v>
      </c>
      <c r="I1182" s="12" t="n">
        <v>21</v>
      </c>
      <c r="J1182" s="13" t="n">
        <v>25000</v>
      </c>
      <c r="K1182" s="13">
        <f>IFERROR($H1182/$I1182,"")</f>
        <v/>
      </c>
      <c r="L1182" s="13" t="n">
        <v>8500000</v>
      </c>
      <c r="M1182" t="inlineStr">
        <is>
          <t>MA, CA, VT</t>
        </is>
      </c>
      <c r="N1182" t="inlineStr">
        <is>
          <t>No</t>
        </is>
      </c>
      <c r="O1182" t="inlineStr">
        <is>
          <t>Not stated</t>
        </is>
      </c>
      <c r="Q1182" s="9" t="inlineStr">
        <is>
          <t>https://grantcue.com/foundations/nick-simons-foundation-203101239</t>
        </is>
      </c>
    </row>
    <row r="1183">
      <c r="A1183">
        <f>IF($E1183=$E1182,$A1182+1,1)</f>
        <v/>
      </c>
      <c r="B1183" t="inlineStr">
        <is>
          <t>PICHAI FAMILY FOUNDATION</t>
        </is>
      </c>
      <c r="C1183" t="inlineStr">
        <is>
          <t>83-2405611</t>
        </is>
      </c>
      <c r="D1183" t="inlineStr">
        <is>
          <t>New York</t>
        </is>
      </c>
      <c r="E1183" t="inlineStr">
        <is>
          <t>NY</t>
        </is>
      </c>
      <c r="F1183" t="n">
        <v>2025</v>
      </c>
      <c r="G1183" t="n">
        <v>2</v>
      </c>
      <c r="H1183" s="13" t="n">
        <v>15553178</v>
      </c>
      <c r="I1183" s="12" t="n">
        <v>22</v>
      </c>
      <c r="J1183" s="13" t="n">
        <v>100000</v>
      </c>
      <c r="K1183" s="13">
        <f>IFERROR($H1183/$I1183,"")</f>
        <v/>
      </c>
      <c r="L1183" s="13" t="n">
        <v>6160859</v>
      </c>
      <c r="M1183" t="inlineStr">
        <is>
          <t>CA, TX, DC</t>
        </is>
      </c>
      <c r="N1183" t="inlineStr">
        <is>
          <t>No</t>
        </is>
      </c>
      <c r="O1183" t="inlineStr">
        <is>
          <t>Not stated</t>
        </is>
      </c>
      <c r="Q1183" s="9" t="inlineStr">
        <is>
          <t>https://grantcue.com/foundations/pichai-family-foundation-832405611</t>
        </is>
      </c>
    </row>
    <row r="1184">
      <c r="A1184">
        <f>IF($E1184=$E1183,$A1183+1,1)</f>
        <v/>
      </c>
      <c r="B1184" t="inlineStr">
        <is>
          <t>AINSLIE FOUNDATION</t>
        </is>
      </c>
      <c r="C1184" t="inlineStr">
        <is>
          <t>81-4732333</t>
        </is>
      </c>
      <c r="D1184" t="inlineStr">
        <is>
          <t>New York</t>
        </is>
      </c>
      <c r="E1184" t="inlineStr">
        <is>
          <t>NY</t>
        </is>
      </c>
      <c r="F1184" t="n">
        <v>2024</v>
      </c>
      <c r="G1184" t="n">
        <v>1</v>
      </c>
      <c r="H1184" s="13" t="n">
        <v>15549700</v>
      </c>
      <c r="I1184" s="12" t="n">
        <v>107</v>
      </c>
      <c r="J1184" s="13" t="n">
        <v>25000</v>
      </c>
      <c r="K1184" s="13">
        <f>IFERROR($H1184/$I1184,"")</f>
        <v/>
      </c>
      <c r="L1184" s="13" t="n">
        <v>4550000</v>
      </c>
      <c r="M1184" t="inlineStr">
        <is>
          <t>FL, TX, MA</t>
        </is>
      </c>
      <c r="N1184" t="inlineStr">
        <is>
          <t>No</t>
        </is>
      </c>
      <c r="O1184" t="inlineStr">
        <is>
          <t>Not stated</t>
        </is>
      </c>
      <c r="Q1184" s="9" t="inlineStr">
        <is>
          <t>https://grantcue.com/foundations/ainslie-foundation-814732333</t>
        </is>
      </c>
    </row>
    <row r="1185">
      <c r="A1185">
        <f>IF($E1185=$E1184,$A1184+1,1)</f>
        <v/>
      </c>
      <c r="B1185" t="inlineStr">
        <is>
          <t>THE MEYER AND DEANNE SHARLIN FOUNDATION</t>
        </is>
      </c>
      <c r="C1185" t="inlineStr">
        <is>
          <t>92-3830845</t>
        </is>
      </c>
      <c r="D1185" t="inlineStr">
        <is>
          <t>New York</t>
        </is>
      </c>
      <c r="E1185" t="inlineStr">
        <is>
          <t>NY</t>
        </is>
      </c>
      <c r="F1185" t="n">
        <v>2025</v>
      </c>
      <c r="G1185" t="n">
        <v>2</v>
      </c>
      <c r="H1185" s="13" t="n">
        <v>15432833</v>
      </c>
      <c r="I1185" s="12" t="n">
        <v>218</v>
      </c>
      <c r="J1185" s="13" t="n">
        <v>20000</v>
      </c>
      <c r="K1185" s="13">
        <f>IFERROR($H1185/$I1185,"")</f>
        <v/>
      </c>
      <c r="L1185" s="13" t="n">
        <v>1350000</v>
      </c>
      <c r="M1185" t="inlineStr">
        <is>
          <t>DC, MD, VA</t>
        </is>
      </c>
      <c r="N1185" t="inlineStr">
        <is>
          <t>No</t>
        </is>
      </c>
      <c r="O1185" t="inlineStr">
        <is>
          <t>Not stated</t>
        </is>
      </c>
      <c r="Q1185" s="9" t="inlineStr">
        <is>
          <t>https://grantcue.com/foundations/the-meyer-and-deanne-sharlin-foundation-c-o-marc-feinberg-923830845</t>
        </is>
      </c>
    </row>
    <row r="1186">
      <c r="A1186">
        <f>IF($E1186=$E1185,$A1185+1,1)</f>
        <v/>
      </c>
      <c r="B1186" t="inlineStr">
        <is>
          <t>MOISE Y SAFRA FOUNDATION INC</t>
        </is>
      </c>
      <c r="C1186" t="inlineStr">
        <is>
          <t>27-0521354</t>
        </is>
      </c>
      <c r="D1186" t="inlineStr">
        <is>
          <t>New York</t>
        </is>
      </c>
      <c r="E1186" t="inlineStr">
        <is>
          <t>NY</t>
        </is>
      </c>
      <c r="F1186" t="n">
        <v>2024</v>
      </c>
      <c r="G1186" t="n">
        <v>1</v>
      </c>
      <c r="H1186" s="13" t="n">
        <v>15409370</v>
      </c>
      <c r="I1186" s="12" t="n">
        <v>66</v>
      </c>
      <c r="J1186" s="13" t="n">
        <v>75000</v>
      </c>
      <c r="K1186" s="13">
        <f>IFERROR($H1186/$I1186,"")</f>
        <v/>
      </c>
      <c r="L1186" s="13" t="n">
        <v>2109000</v>
      </c>
      <c r="M1186" t="inlineStr">
        <is>
          <t>PA, FL, NJ</t>
        </is>
      </c>
      <c r="N1186" t="inlineStr">
        <is>
          <t>No</t>
        </is>
      </c>
      <c r="O1186" t="inlineStr">
        <is>
          <t>Not stated</t>
        </is>
      </c>
      <c r="Q1186" s="9" t="inlineStr">
        <is>
          <t>https://grantcue.com/foundations/moise-y-safra-foundation-inc-270521354</t>
        </is>
      </c>
    </row>
    <row r="1187">
      <c r="A1187">
        <f>IF($E1187=$E1186,$A1186+1,1)</f>
        <v/>
      </c>
      <c r="B1187" t="inlineStr">
        <is>
          <t>SC JOHNSON GIVING INC</t>
        </is>
      </c>
      <c r="C1187" t="inlineStr">
        <is>
          <t>39-6052089</t>
        </is>
      </c>
      <c r="D1187" t="inlineStr">
        <is>
          <t>New York</t>
        </is>
      </c>
      <c r="E1187" t="inlineStr">
        <is>
          <t>NY</t>
        </is>
      </c>
      <c r="F1187" t="n">
        <v>2024</v>
      </c>
      <c r="G1187" t="n">
        <v>2</v>
      </c>
      <c r="H1187" s="13" t="n">
        <v>15238008</v>
      </c>
      <c r="I1187" s="12" t="n">
        <v>14</v>
      </c>
      <c r="J1187" s="13" t="n">
        <v>401412</v>
      </c>
      <c r="K1187" s="13">
        <f>IFERROR($H1187/$I1187,"")</f>
        <v/>
      </c>
      <c r="L1187" s="13" t="n">
        <v>5085600</v>
      </c>
      <c r="M1187" t="inlineStr">
        <is>
          <t>IL, WI, MN</t>
        </is>
      </c>
      <c r="N1187" t="inlineStr">
        <is>
          <t>Yes</t>
        </is>
      </c>
      <c r="O1187" t="inlineStr">
        <is>
          <t>Yes</t>
        </is>
      </c>
      <c r="P1187" s="9" t="inlineStr">
        <is>
          <t>https://scjohnson.com/en/news-stories/official-communications/sc-johnson-philanthropy-scj-giving-inc</t>
        </is>
      </c>
      <c r="Q1187" s="9" t="inlineStr">
        <is>
          <t>https://grantcue.com/foundations/sc-johnson-giving-inc-396052089</t>
        </is>
      </c>
    </row>
    <row r="1188">
      <c r="A1188">
        <f>IF($E1188=$E1187,$A1187+1,1)</f>
        <v/>
      </c>
      <c r="B1188" t="inlineStr">
        <is>
          <t>THE NORTH STAR CHARITABLE FOUNDATION</t>
        </is>
      </c>
      <c r="C1188" t="inlineStr">
        <is>
          <t>46-5425456</t>
        </is>
      </c>
      <c r="D1188" t="inlineStr">
        <is>
          <t>New York</t>
        </is>
      </c>
      <c r="E1188" t="inlineStr">
        <is>
          <t>NY</t>
        </is>
      </c>
      <c r="F1188" t="n">
        <v>2024</v>
      </c>
      <c r="G1188" t="n">
        <v>1</v>
      </c>
      <c r="H1188" s="13" t="n">
        <v>15193596</v>
      </c>
      <c r="I1188" s="12" t="n">
        <v>56</v>
      </c>
      <c r="J1188" s="13" t="n">
        <v>75000</v>
      </c>
      <c r="K1188" s="13">
        <f>IFERROR($H1188/$I1188,"")</f>
        <v/>
      </c>
      <c r="L1188" s="13" t="n">
        <v>4000000</v>
      </c>
      <c r="M1188" t="inlineStr">
        <is>
          <t>WA, DC, CO</t>
        </is>
      </c>
      <c r="N1188" t="inlineStr">
        <is>
          <t>No</t>
        </is>
      </c>
      <c r="O1188" t="inlineStr">
        <is>
          <t>Not stated</t>
        </is>
      </c>
      <c r="Q1188" s="9" t="inlineStr">
        <is>
          <t>https://grantcue.com/foundations/the-north-star-charitable-foundation-465425456</t>
        </is>
      </c>
    </row>
    <row r="1189">
      <c r="A1189">
        <f>IF($E1189=$E1188,$A1188+1,1)</f>
        <v/>
      </c>
      <c r="B1189" t="inlineStr">
        <is>
          <t>THE GAISMAN FOUNDATION INC</t>
        </is>
      </c>
      <c r="C1189" t="inlineStr">
        <is>
          <t>13-6129464</t>
        </is>
      </c>
      <c r="D1189" t="inlineStr">
        <is>
          <t>New York</t>
        </is>
      </c>
      <c r="E1189" t="inlineStr">
        <is>
          <t>NY</t>
        </is>
      </c>
      <c r="F1189" t="n">
        <v>2025</v>
      </c>
      <c r="G1189" t="n">
        <v>2</v>
      </c>
      <c r="H1189" s="13" t="n">
        <v>14848210</v>
      </c>
      <c r="I1189" s="12" t="n">
        <v>9</v>
      </c>
      <c r="J1189" s="13" t="n">
        <v>5000</v>
      </c>
      <c r="K1189" s="13">
        <f>IFERROR($H1189/$I1189,"")</f>
        <v/>
      </c>
      <c r="L1189" s="13" t="n">
        <v>7673710</v>
      </c>
      <c r="M1189" t="inlineStr">
        <is>
          <t>ROME</t>
        </is>
      </c>
      <c r="N1189" t="inlineStr">
        <is>
          <t>No</t>
        </is>
      </c>
      <c r="O1189" t="inlineStr">
        <is>
          <t>Not stated</t>
        </is>
      </c>
      <c r="Q1189" s="9" t="inlineStr">
        <is>
          <t>https://grantcue.com/foundations/the-gaisman-foundation-inc-c-o-eric-waldman-136129464</t>
        </is>
      </c>
    </row>
    <row r="1190">
      <c r="A1190">
        <f>IF($E1190=$E1189,$A1189+1,1)</f>
        <v/>
      </c>
      <c r="B1190" t="inlineStr">
        <is>
          <t>THE Z S &amp; M WILF FOUNDATION INC</t>
        </is>
      </c>
      <c r="C1190" t="inlineStr">
        <is>
          <t>22-3553441</t>
        </is>
      </c>
      <c r="D1190" t="inlineStr">
        <is>
          <t>New York</t>
        </is>
      </c>
      <c r="E1190" t="inlineStr">
        <is>
          <t>NY</t>
        </is>
      </c>
      <c r="F1190" t="n">
        <v>2025</v>
      </c>
      <c r="G1190" t="n">
        <v>2</v>
      </c>
      <c r="H1190" s="13" t="n">
        <v>14752216</v>
      </c>
      <c r="I1190" s="12" t="n">
        <v>141</v>
      </c>
      <c r="J1190" s="13" t="n">
        <v>25000</v>
      </c>
      <c r="K1190" s="13">
        <f>IFERROR($H1190/$I1190,"")</f>
        <v/>
      </c>
      <c r="L1190" s="13" t="n">
        <v>1612500</v>
      </c>
      <c r="M1190" t="inlineStr">
        <is>
          <t>NJ, PA, FL</t>
        </is>
      </c>
      <c r="N1190" t="inlineStr">
        <is>
          <t>No</t>
        </is>
      </c>
      <c r="O1190" t="inlineStr">
        <is>
          <t>Not stated</t>
        </is>
      </c>
      <c r="Q1190" s="9" t="inlineStr">
        <is>
          <t>https://grantcue.com/foundations/the-z-s-and-m-wilf-foundation-inc-223553441</t>
        </is>
      </c>
    </row>
    <row r="1191">
      <c r="A1191">
        <f>IF($E1191=$E1190,$A1190+1,1)</f>
        <v/>
      </c>
      <c r="B1191" t="inlineStr">
        <is>
          <t>SELECT EQUITY GROUP FOUNDATION</t>
        </is>
      </c>
      <c r="C1191" t="inlineStr">
        <is>
          <t>13-7221529</t>
        </is>
      </c>
      <c r="D1191" t="inlineStr">
        <is>
          <t>New York</t>
        </is>
      </c>
      <c r="E1191" t="inlineStr">
        <is>
          <t>NY</t>
        </is>
      </c>
      <c r="F1191" t="n">
        <v>2025</v>
      </c>
      <c r="G1191" t="n">
        <v>2</v>
      </c>
      <c r="H1191" s="13" t="n">
        <v>14639830</v>
      </c>
      <c r="I1191" s="12" t="n">
        <v>1830</v>
      </c>
      <c r="J1191" s="13" t="n">
        <v>1500</v>
      </c>
      <c r="K1191" s="13">
        <f>IFERROR($H1191/$I1191,"")</f>
        <v/>
      </c>
      <c r="L1191" s="13" t="n">
        <v>500000</v>
      </c>
      <c r="M1191" t="inlineStr">
        <is>
          <t>VA, DC, MA</t>
        </is>
      </c>
      <c r="N1191" t="inlineStr">
        <is>
          <t>No</t>
        </is>
      </c>
      <c r="O1191" t="inlineStr">
        <is>
          <t>Not stated</t>
        </is>
      </c>
      <c r="Q1191" s="9" t="inlineStr">
        <is>
          <t>https://grantcue.com/foundations/select-equity-group-foundation-137221529</t>
        </is>
      </c>
    </row>
    <row r="1192">
      <c r="A1192">
        <f>IF($E1192=$E1191,$A1191+1,1)</f>
        <v/>
      </c>
      <c r="B1192" t="inlineStr">
        <is>
          <t>THE DAVID R AND PATRICIA D ATKINSON FOUNDATION</t>
        </is>
      </c>
      <c r="C1192" t="inlineStr">
        <is>
          <t>22-3753685</t>
        </is>
      </c>
      <c r="D1192" t="inlineStr">
        <is>
          <t>New York</t>
        </is>
      </c>
      <c r="E1192" t="inlineStr">
        <is>
          <t>NY</t>
        </is>
      </c>
      <c r="F1192" t="n">
        <v>2024</v>
      </c>
      <c r="G1192" t="n">
        <v>2</v>
      </c>
      <c r="H1192" s="13" t="n">
        <v>14620063</v>
      </c>
      <c r="I1192" s="12" t="n">
        <v>87</v>
      </c>
      <c r="J1192" s="13" t="n">
        <v>40000</v>
      </c>
      <c r="K1192" s="13">
        <f>IFERROR($H1192/$I1192,"")</f>
        <v/>
      </c>
      <c r="L1192" s="13" t="n">
        <v>3775000</v>
      </c>
      <c r="M1192" t="inlineStr">
        <is>
          <t>GA, NJ, PA</t>
        </is>
      </c>
      <c r="N1192" t="inlineStr">
        <is>
          <t>No</t>
        </is>
      </c>
      <c r="O1192" t="inlineStr">
        <is>
          <t>Not stated</t>
        </is>
      </c>
      <c r="Q1192" s="9" t="inlineStr">
        <is>
          <t>https://grantcue.com/foundations/the-david-r-and-patricia-d-atkinson-foundation-223753685</t>
        </is>
      </c>
    </row>
    <row r="1193">
      <c r="A1193">
        <f>IF($E1193=$E1192,$A1192+1,1)</f>
        <v/>
      </c>
      <c r="B1193" t="inlineStr">
        <is>
          <t>The Stuart Family Foundation Inc</t>
        </is>
      </c>
      <c r="C1193" t="inlineStr">
        <is>
          <t>13-3861861</t>
        </is>
      </c>
      <c r="D1193" t="inlineStr">
        <is>
          <t>New York</t>
        </is>
      </c>
      <c r="E1193" t="inlineStr">
        <is>
          <t>NY</t>
        </is>
      </c>
      <c r="F1193" t="n">
        <v>2024</v>
      </c>
      <c r="G1193" t="n">
        <v>2</v>
      </c>
      <c r="H1193" s="13" t="n">
        <v>14465902</v>
      </c>
      <c r="I1193" s="12" t="n">
        <v>22</v>
      </c>
      <c r="J1193" s="13" t="n">
        <v>45000</v>
      </c>
      <c r="K1193" s="13">
        <f>IFERROR($H1193/$I1193,"")</f>
        <v/>
      </c>
      <c r="L1193" s="13" t="n">
        <v>6988432</v>
      </c>
      <c r="M1193" t="inlineStr">
        <is>
          <t>NH, CT, LA</t>
        </is>
      </c>
      <c r="N1193" t="inlineStr">
        <is>
          <t>No</t>
        </is>
      </c>
      <c r="O1193" t="inlineStr">
        <is>
          <t>Not stated</t>
        </is>
      </c>
      <c r="Q1193" s="9" t="inlineStr">
        <is>
          <t>https://grantcue.com/foundations/the-stuart-family-foundation-inc-133861861</t>
        </is>
      </c>
    </row>
    <row r="1194">
      <c r="A1194">
        <f>IF($E1194=$E1193,$A1193+1,1)</f>
        <v/>
      </c>
      <c r="B1194" t="inlineStr">
        <is>
          <t>HELEN FRANKENTHALER FOUNDATION INC</t>
        </is>
      </c>
      <c r="C1194" t="inlineStr">
        <is>
          <t>13-3244308</t>
        </is>
      </c>
      <c r="D1194" t="inlineStr">
        <is>
          <t>New York</t>
        </is>
      </c>
      <c r="E1194" t="inlineStr">
        <is>
          <t>NY</t>
        </is>
      </c>
      <c r="F1194" t="n">
        <v>2024</v>
      </c>
      <c r="G1194" t="n">
        <v>1</v>
      </c>
      <c r="H1194" s="13" t="n">
        <v>14412827</v>
      </c>
      <c r="I1194" s="12" t="n">
        <v>105</v>
      </c>
      <c r="J1194" s="13" t="n">
        <v>30000</v>
      </c>
      <c r="K1194" s="13">
        <f>IFERROR($H1194/$I1194,"")</f>
        <v/>
      </c>
      <c r="L1194" s="13" t="n">
        <v>3800000</v>
      </c>
      <c r="M1194" t="inlineStr">
        <is>
          <t>BASEL, BILBAO,BIZKAIA, WA</t>
        </is>
      </c>
      <c r="N1194" t="inlineStr">
        <is>
          <t>No</t>
        </is>
      </c>
      <c r="O1194" t="inlineStr">
        <is>
          <t>Not stated</t>
        </is>
      </c>
      <c r="Q1194" s="9" t="inlineStr">
        <is>
          <t>https://grantcue.com/foundations/helen-frankenthaler-foundation-inc-133244308</t>
        </is>
      </c>
    </row>
    <row r="1195">
      <c r="A1195">
        <f>IF($E1195=$E1194,$A1194+1,1)</f>
        <v/>
      </c>
      <c r="B1195" t="inlineStr">
        <is>
          <t>THE V &amp; L MARX FOUNDATION</t>
        </is>
      </c>
      <c r="C1195" t="inlineStr">
        <is>
          <t>03-0536676</t>
        </is>
      </c>
      <c r="D1195" t="inlineStr">
        <is>
          <t>New York</t>
        </is>
      </c>
      <c r="E1195" t="inlineStr">
        <is>
          <t>NY</t>
        </is>
      </c>
      <c r="F1195" t="n">
        <v>2025</v>
      </c>
      <c r="G1195" t="n">
        <v>2</v>
      </c>
      <c r="H1195" s="13" t="n">
        <v>14351500</v>
      </c>
      <c r="I1195" s="12" t="n">
        <v>240</v>
      </c>
      <c r="J1195" s="13" t="n">
        <v>10000</v>
      </c>
      <c r="K1195" s="13">
        <f>IFERROR($H1195/$I1195,"")</f>
        <v/>
      </c>
      <c r="L1195" s="13" t="n">
        <v>2185000</v>
      </c>
      <c r="M1195" t="inlineStr">
        <is>
          <t>FL, CT, OR</t>
        </is>
      </c>
      <c r="N1195" t="inlineStr">
        <is>
          <t>Yes</t>
        </is>
      </c>
      <c r="O1195" t="inlineStr">
        <is>
          <t>Not stated</t>
        </is>
      </c>
      <c r="Q1195" s="9" t="inlineStr">
        <is>
          <t>https://grantcue.com/foundations/the-v-and-l-marx-foundation-030536676</t>
        </is>
      </c>
    </row>
    <row r="1196">
      <c r="A1196">
        <f>IF($E1196=$E1195,$A1195+1,1)</f>
        <v/>
      </c>
      <c r="B1196" t="inlineStr">
        <is>
          <t>T KIMBALL BROOKER FOUNDATION</t>
        </is>
      </c>
      <c r="C1196" t="inlineStr">
        <is>
          <t>36-3481541</t>
        </is>
      </c>
      <c r="D1196" t="inlineStr">
        <is>
          <t>New York</t>
        </is>
      </c>
      <c r="E1196" t="inlineStr">
        <is>
          <t>NY</t>
        </is>
      </c>
      <c r="F1196" t="n">
        <v>2023</v>
      </c>
      <c r="G1196" t="n">
        <v>1</v>
      </c>
      <c r="H1196" s="13" t="n">
        <v>14203829</v>
      </c>
      <c r="I1196" s="12" t="n">
        <v>16</v>
      </c>
      <c r="J1196" s="13" t="n">
        <v>3750</v>
      </c>
      <c r="K1196" s="13">
        <f>IFERROR($H1196/$I1196,"")</f>
        <v/>
      </c>
      <c r="L1196" s="13" t="n">
        <v>14140564</v>
      </c>
      <c r="M1196" t="inlineStr">
        <is>
          <t>MA, IL, FL</t>
        </is>
      </c>
      <c r="N1196" t="inlineStr">
        <is>
          <t>No</t>
        </is>
      </c>
      <c r="O1196" t="inlineStr">
        <is>
          <t>Not stated</t>
        </is>
      </c>
      <c r="Q1196" s="9" t="inlineStr">
        <is>
          <t>https://grantcue.com/foundations/t-kimball-brooker-foundation-363481541</t>
        </is>
      </c>
    </row>
    <row r="1197">
      <c r="A1197">
        <f>IF($E1197=$E1196,$A1196+1,1)</f>
        <v/>
      </c>
      <c r="B1197" t="inlineStr">
        <is>
          <t>ANDREW SABIN FAMILY FOUNDATION</t>
        </is>
      </c>
      <c r="C1197" t="inlineStr">
        <is>
          <t>20-8729425</t>
        </is>
      </c>
      <c r="D1197" t="inlineStr">
        <is>
          <t>New York</t>
        </is>
      </c>
      <c r="E1197" t="inlineStr">
        <is>
          <t>NY</t>
        </is>
      </c>
      <c r="F1197" t="n">
        <v>2024</v>
      </c>
      <c r="G1197" t="n">
        <v>2</v>
      </c>
      <c r="H1197" s="13" t="n">
        <v>14145925</v>
      </c>
      <c r="I1197" s="12" t="n">
        <v>356</v>
      </c>
      <c r="J1197" s="13" t="n">
        <v>4000</v>
      </c>
      <c r="K1197" s="13">
        <f>IFERROR($H1197/$I1197,"")</f>
        <v/>
      </c>
      <c r="L1197" s="13" t="n">
        <v>2050000</v>
      </c>
      <c r="N1197" t="inlineStr">
        <is>
          <t>No</t>
        </is>
      </c>
      <c r="O1197" t="inlineStr">
        <is>
          <t>Not stated</t>
        </is>
      </c>
      <c r="Q1197" s="9" t="inlineStr">
        <is>
          <t>https://grantcue.com/foundations/andrew-sabin-family-foundation-208729425</t>
        </is>
      </c>
    </row>
    <row r="1198">
      <c r="A1198">
        <f>IF($E1198=$E1197,$A1197+1,1)</f>
        <v/>
      </c>
      <c r="B1198" t="inlineStr">
        <is>
          <t>THE WARBURG PINCUS FOUNDATION</t>
        </is>
      </c>
      <c r="C1198" t="inlineStr">
        <is>
          <t>13-4148834</t>
        </is>
      </c>
      <c r="D1198" t="inlineStr">
        <is>
          <t>New York</t>
        </is>
      </c>
      <c r="E1198" t="inlineStr">
        <is>
          <t>NY</t>
        </is>
      </c>
      <c r="F1198" t="n">
        <v>2024</v>
      </c>
      <c r="G1198" t="n">
        <v>2</v>
      </c>
      <c r="H1198" s="13" t="n">
        <v>13995917</v>
      </c>
      <c r="I1198" s="12" t="n">
        <v>704</v>
      </c>
      <c r="J1198" s="13" t="n">
        <v>5000</v>
      </c>
      <c r="K1198" s="13">
        <f>IFERROR($H1198/$I1198,"")</f>
        <v/>
      </c>
      <c r="L1198" s="13" t="n">
        <v>675128</v>
      </c>
      <c r="M1198" t="inlineStr">
        <is>
          <t>CA, PA, DC</t>
        </is>
      </c>
      <c r="N1198" t="inlineStr">
        <is>
          <t>No</t>
        </is>
      </c>
      <c r="O1198" t="inlineStr">
        <is>
          <t>Not stated</t>
        </is>
      </c>
      <c r="Q1198" s="9" t="inlineStr">
        <is>
          <t>https://grantcue.com/foundations/the-warburg-pincus-foundation-134148834</t>
        </is>
      </c>
    </row>
    <row r="1199">
      <c r="A1199">
        <f>IF($E1199=$E1198,$A1198+1,1)</f>
        <v/>
      </c>
      <c r="B1199" t="inlineStr">
        <is>
          <t>MICAH PHILANTHROPIES</t>
        </is>
      </c>
      <c r="C1199" t="inlineStr">
        <is>
          <t>80-6093211</t>
        </is>
      </c>
      <c r="D1199" t="inlineStr">
        <is>
          <t>New York</t>
        </is>
      </c>
      <c r="E1199" t="inlineStr">
        <is>
          <t>NY</t>
        </is>
      </c>
      <c r="F1199" t="n">
        <v>2024</v>
      </c>
      <c r="G1199" t="n">
        <v>2</v>
      </c>
      <c r="H1199" s="13" t="n">
        <v>13734798</v>
      </c>
      <c r="I1199" s="12" t="n">
        <v>137</v>
      </c>
      <c r="J1199" s="13" t="n">
        <v>50000</v>
      </c>
      <c r="K1199" s="13">
        <f>IFERROR($H1199/$I1199,"")</f>
        <v/>
      </c>
      <c r="L1199" s="13" t="n">
        <v>1160800</v>
      </c>
      <c r="M1199" t="inlineStr">
        <is>
          <t>CT, MA, DC</t>
        </is>
      </c>
      <c r="N1199" t="inlineStr">
        <is>
          <t>No</t>
        </is>
      </c>
      <c r="O1199" t="inlineStr">
        <is>
          <t>Not stated</t>
        </is>
      </c>
      <c r="Q1199" s="9" t="inlineStr">
        <is>
          <t>https://grantcue.com/foundations/micah-philanthropies-806093211</t>
        </is>
      </c>
    </row>
    <row r="1200">
      <c r="A1200">
        <f>IF($E1200=$E1199,$A1199+1,1)</f>
        <v/>
      </c>
      <c r="B1200" t="inlineStr">
        <is>
          <t>THE RACHAEL RAY FOUNDATION</t>
        </is>
      </c>
      <c r="C1200" t="inlineStr">
        <is>
          <t>81-3236729</t>
        </is>
      </c>
      <c r="D1200" t="inlineStr">
        <is>
          <t>New York</t>
        </is>
      </c>
      <c r="E1200" t="inlineStr">
        <is>
          <t>NY</t>
        </is>
      </c>
      <c r="F1200" t="n">
        <v>2024</v>
      </c>
      <c r="G1200" t="n">
        <v>1</v>
      </c>
      <c r="H1200" s="13" t="n">
        <v>13541403</v>
      </c>
      <c r="I1200" s="12" t="n">
        <v>88</v>
      </c>
      <c r="J1200" s="13" t="n">
        <v>70000</v>
      </c>
      <c r="K1200" s="13">
        <f>IFERROR($H1200/$I1200,"")</f>
        <v/>
      </c>
      <c r="L1200" s="13" t="n">
        <v>2100000</v>
      </c>
      <c r="M1200" t="inlineStr">
        <is>
          <t>UT, CA, DC</t>
        </is>
      </c>
      <c r="N1200" t="inlineStr">
        <is>
          <t>No</t>
        </is>
      </c>
      <c r="O1200" t="inlineStr">
        <is>
          <t>Not stated</t>
        </is>
      </c>
      <c r="Q1200" s="9" t="inlineStr">
        <is>
          <t>https://grantcue.com/foundations/the-rachael-ray-foundation-813236729</t>
        </is>
      </c>
    </row>
    <row r="1201">
      <c r="A1201">
        <f>IF($E1201=$E1200,$A1200+1,1)</f>
        <v/>
      </c>
      <c r="B1201" t="inlineStr">
        <is>
          <t>THE RORY AND HOWARD MEYERS FAMILY FOUNDATION</t>
        </is>
      </c>
      <c r="C1201" t="inlineStr">
        <is>
          <t>32-0493781</t>
        </is>
      </c>
      <c r="D1201" t="inlineStr">
        <is>
          <t>New York</t>
        </is>
      </c>
      <c r="E1201" t="inlineStr">
        <is>
          <t>NY</t>
        </is>
      </c>
      <c r="F1201" t="n">
        <v>2025</v>
      </c>
      <c r="G1201" t="n">
        <v>2</v>
      </c>
      <c r="H1201" s="13" t="n">
        <v>13400000</v>
      </c>
      <c r="I1201" s="12" t="n">
        <v>5</v>
      </c>
      <c r="J1201" s="13" t="n">
        <v>2200000</v>
      </c>
      <c r="K1201" s="13">
        <f>IFERROR($H1201/$I1201,"")</f>
        <v/>
      </c>
      <c r="L1201" s="13" t="n">
        <v>4400000</v>
      </c>
      <c r="M1201" t="inlineStr">
        <is>
          <t>TX</t>
        </is>
      </c>
      <c r="N1201" t="inlineStr">
        <is>
          <t>No</t>
        </is>
      </c>
      <c r="O1201" t="inlineStr">
        <is>
          <t>Not stated</t>
        </is>
      </c>
      <c r="Q1201" s="9" t="inlineStr">
        <is>
          <t>https://grantcue.com/foundations/the-rory-and-howard-meyers-family-foundation-320493781</t>
        </is>
      </c>
    </row>
    <row r="1202">
      <c r="A1202">
        <f>IF($E1202=$E1201,$A1201+1,1)</f>
        <v/>
      </c>
      <c r="B1202" t="inlineStr">
        <is>
          <t>KEREN KESHET - THE RAINBOW FOUNDATION</t>
        </is>
      </c>
      <c r="C1202" t="inlineStr">
        <is>
          <t>13-4069592</t>
        </is>
      </c>
      <c r="D1202" t="inlineStr">
        <is>
          <t>New York</t>
        </is>
      </c>
      <c r="E1202" t="inlineStr">
        <is>
          <t>NY</t>
        </is>
      </c>
      <c r="F1202" t="n">
        <v>2024</v>
      </c>
      <c r="G1202" t="n">
        <v>1</v>
      </c>
      <c r="H1202" s="13" t="n">
        <v>13357760</v>
      </c>
      <c r="I1202" s="12" t="n">
        <v>34</v>
      </c>
      <c r="J1202" s="13" t="n">
        <v>25000</v>
      </c>
      <c r="K1202" s="13">
        <f>IFERROR($H1202/$I1202,"")</f>
        <v/>
      </c>
      <c r="L1202" s="13" t="n">
        <v>8225000</v>
      </c>
      <c r="M1202" t="inlineStr">
        <is>
          <t>JERUSALEM, DC, CA</t>
        </is>
      </c>
      <c r="N1202" t="inlineStr">
        <is>
          <t>Yes</t>
        </is>
      </c>
      <c r="O1202" t="inlineStr">
        <is>
          <t>Not stated</t>
        </is>
      </c>
      <c r="Q1202" s="9" t="inlineStr">
        <is>
          <t>https://grantcue.com/foundations/keren-keshet-the-rainbow-foundation-134069592</t>
        </is>
      </c>
    </row>
    <row r="1203">
      <c r="A1203">
        <f>IF($E1203=$E1202,$A1202+1,1)</f>
        <v/>
      </c>
      <c r="B1203" t="inlineStr">
        <is>
          <t>JENNIFER AND JONATHAN ALLAN SOROS FOUNDA</t>
        </is>
      </c>
      <c r="C1203" t="inlineStr">
        <is>
          <t>80-0464952</t>
        </is>
      </c>
      <c r="D1203" t="inlineStr">
        <is>
          <t>New York</t>
        </is>
      </c>
      <c r="E1203" t="inlineStr">
        <is>
          <t>NY</t>
        </is>
      </c>
      <c r="F1203" t="n">
        <v>2024</v>
      </c>
      <c r="G1203" t="n">
        <v>1</v>
      </c>
      <c r="H1203" s="13" t="n">
        <v>13185530</v>
      </c>
      <c r="I1203" s="12" t="n">
        <v>52</v>
      </c>
      <c r="J1203" s="13" t="n">
        <v>135000</v>
      </c>
      <c r="K1203" s="13">
        <f>IFERROR($H1203/$I1203,"")</f>
        <v/>
      </c>
      <c r="L1203" s="13" t="n">
        <v>1355000</v>
      </c>
      <c r="M1203" t="inlineStr">
        <is>
          <t>DC, CA, MD</t>
        </is>
      </c>
      <c r="N1203" t="inlineStr">
        <is>
          <t>No</t>
        </is>
      </c>
      <c r="O1203" t="inlineStr">
        <is>
          <t>Not stated</t>
        </is>
      </c>
      <c r="Q1203" s="9" t="inlineStr">
        <is>
          <t>https://grantcue.com/foundations/jennifer-and-jonathan-allan-soros-founda-800464952</t>
        </is>
      </c>
    </row>
    <row r="1204">
      <c r="A1204">
        <f>IF($E1204=$E1203,$A1203+1,1)</f>
        <v/>
      </c>
      <c r="B1204" t="inlineStr">
        <is>
          <t>MOGLIA FAMILY FOUNDATION</t>
        </is>
      </c>
      <c r="C1204" t="inlineStr">
        <is>
          <t>35-6766677</t>
        </is>
      </c>
      <c r="D1204" t="inlineStr">
        <is>
          <t>New York</t>
        </is>
      </c>
      <c r="E1204" t="inlineStr">
        <is>
          <t>NY</t>
        </is>
      </c>
      <c r="F1204" t="n">
        <v>2024</v>
      </c>
      <c r="G1204" t="n">
        <v>2</v>
      </c>
      <c r="H1204" s="13" t="n">
        <v>13181799</v>
      </c>
      <c r="I1204" s="12" t="n">
        <v>263</v>
      </c>
      <c r="J1204" s="13" t="n">
        <v>10000</v>
      </c>
      <c r="K1204" s="13">
        <f>IFERROR($H1204/$I1204,"")</f>
        <v/>
      </c>
      <c r="L1204" s="13" t="n">
        <v>2000000</v>
      </c>
      <c r="M1204" t="inlineStr">
        <is>
          <t>SC, IL, NE</t>
        </is>
      </c>
      <c r="N1204" t="inlineStr">
        <is>
          <t>No</t>
        </is>
      </c>
      <c r="O1204" t="inlineStr">
        <is>
          <t>Not stated</t>
        </is>
      </c>
      <c r="Q1204" s="9" t="inlineStr">
        <is>
          <t>https://grantcue.com/foundations/moglia-family-foundation-356766677</t>
        </is>
      </c>
    </row>
    <row r="1205">
      <c r="A1205">
        <f>IF($E1205=$E1204,$A1204+1,1)</f>
        <v/>
      </c>
      <c r="B1205" t="inlineStr">
        <is>
          <t>MAX AND MARIAN FARASH CHARITABLE FOUNDATION</t>
        </is>
      </c>
      <c r="C1205" t="inlineStr">
        <is>
          <t>22-2948675</t>
        </is>
      </c>
      <c r="D1205" t="inlineStr">
        <is>
          <t>New York</t>
        </is>
      </c>
      <c r="E1205" t="inlineStr">
        <is>
          <t>NY</t>
        </is>
      </c>
      <c r="F1205" t="n">
        <v>2024</v>
      </c>
      <c r="G1205" t="n">
        <v>1</v>
      </c>
      <c r="H1205" s="13" t="n">
        <v>13034907</v>
      </c>
      <c r="I1205" s="12" t="n">
        <v>139</v>
      </c>
      <c r="J1205" s="13" t="n">
        <v>27500</v>
      </c>
      <c r="K1205" s="13">
        <f>IFERROR($H1205/$I1205,"")</f>
        <v/>
      </c>
      <c r="L1205" s="13" t="n">
        <v>2156000</v>
      </c>
      <c r="M1205" t="inlineStr">
        <is>
          <t>MA, CA, NJ</t>
        </is>
      </c>
      <c r="N1205" t="inlineStr">
        <is>
          <t>Yes</t>
        </is>
      </c>
      <c r="O1205" t="inlineStr">
        <is>
          <t>Yes</t>
        </is>
      </c>
      <c r="P1205" s="9" t="inlineStr">
        <is>
          <t>https://www.farashfoundation.org/</t>
        </is>
      </c>
      <c r="Q1205" s="9" t="inlineStr">
        <is>
          <t>https://grantcue.com/foundations/max-and-marian-farash-charitable-foundation-222948675</t>
        </is>
      </c>
    </row>
    <row r="1206">
      <c r="A1206">
        <f>IF($E1206=$E1205,$A1205+1,1)</f>
        <v/>
      </c>
      <c r="B1206" t="inlineStr">
        <is>
          <t>THE HECKSCHER FOUNDATION FOR CHILDREN</t>
        </is>
      </c>
      <c r="C1206" t="inlineStr">
        <is>
          <t>13-1820170</t>
        </is>
      </c>
      <c r="D1206" t="inlineStr">
        <is>
          <t>New York</t>
        </is>
      </c>
      <c r="E1206" t="inlineStr">
        <is>
          <t>NY</t>
        </is>
      </c>
      <c r="F1206" t="n">
        <v>2024</v>
      </c>
      <c r="G1206" t="n">
        <v>1</v>
      </c>
      <c r="H1206" s="13" t="n">
        <v>13014034</v>
      </c>
      <c r="I1206" s="12" t="n">
        <v>104</v>
      </c>
      <c r="J1206" s="13" t="n">
        <v>100000</v>
      </c>
      <c r="K1206" s="13">
        <f>IFERROR($H1206/$I1206,"")</f>
        <v/>
      </c>
      <c r="L1206" s="13" t="n">
        <v>750000</v>
      </c>
      <c r="M1206" t="inlineStr">
        <is>
          <t>FL, DC, MA</t>
        </is>
      </c>
      <c r="N1206" t="inlineStr">
        <is>
          <t>No</t>
        </is>
      </c>
      <c r="O1206" t="inlineStr">
        <is>
          <t>Not stated</t>
        </is>
      </c>
      <c r="Q1206" s="9" t="inlineStr">
        <is>
          <t>https://grantcue.com/foundations/the-heckscher-foundation-for-children-131820170</t>
        </is>
      </c>
    </row>
    <row r="1207">
      <c r="A1207">
        <f>IF($E1207=$E1206,$A1206+1,1)</f>
        <v/>
      </c>
      <c r="B1207" t="inlineStr">
        <is>
          <t>NORMAN E ALEXANDER FAMILY S FOUNDATION INC</t>
        </is>
      </c>
      <c r="C1207" t="inlineStr">
        <is>
          <t>26-4413503</t>
        </is>
      </c>
      <c r="D1207" t="inlineStr">
        <is>
          <t>New York</t>
        </is>
      </c>
      <c r="E1207" t="inlineStr">
        <is>
          <t>NY</t>
        </is>
      </c>
      <c r="F1207" t="n">
        <v>2024</v>
      </c>
      <c r="G1207" t="n">
        <v>1</v>
      </c>
      <c r="H1207" s="13" t="n">
        <v>13000000</v>
      </c>
      <c r="I1207" s="12" t="n">
        <v>42</v>
      </c>
      <c r="J1207" s="13" t="n">
        <v>200000</v>
      </c>
      <c r="K1207" s="13">
        <f>IFERROR($H1207/$I1207,"")</f>
        <v/>
      </c>
      <c r="L1207" s="13" t="n">
        <v>4970000</v>
      </c>
      <c r="M1207" t="inlineStr">
        <is>
          <t>DC, CA, MA</t>
        </is>
      </c>
      <c r="N1207" t="inlineStr">
        <is>
          <t>No</t>
        </is>
      </c>
      <c r="O1207" t="inlineStr">
        <is>
          <t>Not stated</t>
        </is>
      </c>
      <c r="Q1207" s="9" t="inlineStr">
        <is>
          <t>https://grantcue.com/foundations/norman-e-alexander-family-s-foundation-inc-c-o-r-mittenthal-tcc-group-264413503</t>
        </is>
      </c>
    </row>
    <row r="1208">
      <c r="A1208">
        <f>IF($E1208=$E1207,$A1207+1,1)</f>
        <v/>
      </c>
      <c r="B1208" t="inlineStr">
        <is>
          <t>SIMONIAN FAMILY FOUNDATION</t>
        </is>
      </c>
      <c r="C1208" t="inlineStr">
        <is>
          <t>88-2707665</t>
        </is>
      </c>
      <c r="D1208" t="inlineStr">
        <is>
          <t>New York</t>
        </is>
      </c>
      <c r="E1208" t="inlineStr">
        <is>
          <t>NY</t>
        </is>
      </c>
      <c r="F1208" t="n">
        <v>2024</v>
      </c>
      <c r="G1208" t="n">
        <v>1</v>
      </c>
      <c r="H1208" s="13" t="n">
        <v>12875995</v>
      </c>
      <c r="I1208" s="12" t="n">
        <v>6</v>
      </c>
      <c r="J1208" s="13" t="n">
        <v>703500</v>
      </c>
      <c r="K1208" s="13">
        <f>IFERROR($H1208/$I1208,"")</f>
        <v/>
      </c>
      <c r="L1208" s="13" t="n">
        <v>9432495</v>
      </c>
      <c r="M1208" t="inlineStr">
        <is>
          <t>CA</t>
        </is>
      </c>
      <c r="N1208" t="inlineStr">
        <is>
          <t>No</t>
        </is>
      </c>
      <c r="O1208" t="inlineStr">
        <is>
          <t>Not stated</t>
        </is>
      </c>
      <c r="Q1208" s="9" t="inlineStr">
        <is>
          <t>https://grantcue.com/foundations/simonian-family-foundation-882707665</t>
        </is>
      </c>
    </row>
    <row r="1209">
      <c r="A1209">
        <f>IF($E1209=$E1208,$A1208+1,1)</f>
        <v/>
      </c>
      <c r="B1209" t="inlineStr">
        <is>
          <t>ALTMAN FOUNDATION</t>
        </is>
      </c>
      <c r="C1209" t="inlineStr">
        <is>
          <t>13-1623879</t>
        </is>
      </c>
      <c r="D1209" t="inlineStr">
        <is>
          <t>New York</t>
        </is>
      </c>
      <c r="E1209" t="inlineStr">
        <is>
          <t>NY</t>
        </is>
      </c>
      <c r="F1209" t="n">
        <v>2024</v>
      </c>
      <c r="G1209" t="n">
        <v>1</v>
      </c>
      <c r="H1209" s="13" t="n">
        <v>12875141</v>
      </c>
      <c r="I1209" s="12" t="n">
        <v>216</v>
      </c>
      <c r="J1209" s="13" t="n">
        <v>50000</v>
      </c>
      <c r="K1209" s="13">
        <f>IFERROR($H1209/$I1209,"")</f>
        <v/>
      </c>
      <c r="L1209" s="13" t="n">
        <v>250000</v>
      </c>
      <c r="M1209" t="inlineStr">
        <is>
          <t>DC, CT, PA</t>
        </is>
      </c>
      <c r="N1209" t="inlineStr">
        <is>
          <t>Yes</t>
        </is>
      </c>
      <c r="O1209" t="inlineStr">
        <is>
          <t>Yes</t>
        </is>
      </c>
      <c r="P1209" s="9" t="inlineStr">
        <is>
          <t>https://www.altmanfoundation.org/</t>
        </is>
      </c>
      <c r="Q1209" s="9" t="inlineStr">
        <is>
          <t>https://grantcue.com/foundations/altman-foundation-131623879</t>
        </is>
      </c>
    </row>
    <row r="1210">
      <c r="A1210">
        <f>IF($E1210=$E1209,$A1209+1,1)</f>
        <v/>
      </c>
      <c r="B1210" t="inlineStr">
        <is>
          <t>The J Baker Foundation Inc</t>
        </is>
      </c>
      <c r="C1210" t="inlineStr">
        <is>
          <t>46-1453525</t>
        </is>
      </c>
      <c r="D1210" t="inlineStr">
        <is>
          <t>New York</t>
        </is>
      </c>
      <c r="E1210" t="inlineStr">
        <is>
          <t>NY</t>
        </is>
      </c>
      <c r="F1210" t="n">
        <v>2024</v>
      </c>
      <c r="G1210" t="n">
        <v>2</v>
      </c>
      <c r="H1210" s="13" t="n">
        <v>12732500</v>
      </c>
      <c r="I1210" s="12" t="n">
        <v>24</v>
      </c>
      <c r="J1210" s="13" t="n">
        <v>75000</v>
      </c>
      <c r="K1210" s="13">
        <f>IFERROR($H1210/$I1210,"")</f>
        <v/>
      </c>
      <c r="L1210" s="13" t="n">
        <v>2750000</v>
      </c>
      <c r="M1210" t="inlineStr">
        <is>
          <t>MA, CT, WA</t>
        </is>
      </c>
      <c r="N1210" t="inlineStr">
        <is>
          <t>No</t>
        </is>
      </c>
      <c r="O1210" t="inlineStr">
        <is>
          <t>Not stated</t>
        </is>
      </c>
      <c r="Q1210" s="9" t="inlineStr">
        <is>
          <t>https://grantcue.com/foundations/the-j-baker-foundation-inc-461453525</t>
        </is>
      </c>
    </row>
    <row r="1211">
      <c r="A1211">
        <f>IF($E1211=$E1210,$A1210+1,1)</f>
        <v/>
      </c>
      <c r="B1211" t="inlineStr">
        <is>
          <t>UpMobility Foundation Inc</t>
        </is>
      </c>
      <c r="C1211" t="inlineStr">
        <is>
          <t>47-1689125</t>
        </is>
      </c>
      <c r="D1211" t="inlineStr">
        <is>
          <t>New York</t>
        </is>
      </c>
      <c r="E1211" t="inlineStr">
        <is>
          <t>NY</t>
        </is>
      </c>
      <c r="F1211" t="n">
        <v>2024</v>
      </c>
      <c r="G1211" t="n">
        <v>3</v>
      </c>
      <c r="H1211" s="13" t="n">
        <v>12726179</v>
      </c>
      <c r="I1211" s="12" t="n">
        <v>143</v>
      </c>
      <c r="J1211" s="13" t="n">
        <v>27750</v>
      </c>
      <c r="K1211" s="13">
        <f>IFERROR($H1211/$I1211,"")</f>
        <v/>
      </c>
      <c r="L1211" s="13" t="n">
        <v>1166263</v>
      </c>
      <c r="M1211" t="inlineStr">
        <is>
          <t>CO, KS, TX</t>
        </is>
      </c>
      <c r="N1211" t="inlineStr">
        <is>
          <t>No</t>
        </is>
      </c>
      <c r="O1211" t="inlineStr">
        <is>
          <t>Not stated</t>
        </is>
      </c>
      <c r="Q1211" s="9" t="inlineStr">
        <is>
          <t>https://grantcue.com/foundations/upmobility-foundation-inc-471689125</t>
        </is>
      </c>
    </row>
    <row r="1212">
      <c r="A1212">
        <f>IF($E1212=$E1211,$A1211+1,1)</f>
        <v/>
      </c>
      <c r="B1212" t="inlineStr">
        <is>
          <t>MALCHUS FOUNDATION</t>
        </is>
      </c>
      <c r="C1212" t="inlineStr">
        <is>
          <t>86-6365575</t>
        </is>
      </c>
      <c r="D1212" t="inlineStr">
        <is>
          <t>New York</t>
        </is>
      </c>
      <c r="E1212" t="inlineStr">
        <is>
          <t>NY</t>
        </is>
      </c>
      <c r="F1212" t="n">
        <v>2024</v>
      </c>
      <c r="G1212" t="n">
        <v>1</v>
      </c>
      <c r="H1212" s="13" t="n">
        <v>12620570</v>
      </c>
      <c r="I1212" s="12" t="n">
        <v>109</v>
      </c>
      <c r="J1212" s="13" t="n">
        <v>43000</v>
      </c>
      <c r="K1212" s="13">
        <f>IFERROR($H1212/$I1212,"")</f>
        <v/>
      </c>
      <c r="L1212" s="13" t="n">
        <v>1402665</v>
      </c>
      <c r="M1212" t="inlineStr">
        <is>
          <t>NJ, MN, MD</t>
        </is>
      </c>
      <c r="N1212" t="inlineStr">
        <is>
          <t>No</t>
        </is>
      </c>
      <c r="O1212" t="inlineStr">
        <is>
          <t>Not stated</t>
        </is>
      </c>
      <c r="Q1212" s="9" t="inlineStr">
        <is>
          <t>https://grantcue.com/foundations/malchus-foundation-866365575</t>
        </is>
      </c>
    </row>
    <row r="1213">
      <c r="A1213">
        <f>IF($E1213=$E1212,$A1212+1,1)</f>
        <v/>
      </c>
      <c r="B1213" t="inlineStr">
        <is>
          <t>THE KAPLEN BROTHERS FUND INC</t>
        </is>
      </c>
      <c r="C1213" t="inlineStr">
        <is>
          <t>45-4694896</t>
        </is>
      </c>
      <c r="D1213" t="inlineStr">
        <is>
          <t>New York</t>
        </is>
      </c>
      <c r="E1213" t="inlineStr">
        <is>
          <t>NY</t>
        </is>
      </c>
      <c r="F1213" t="n">
        <v>2025</v>
      </c>
      <c r="G1213" t="n">
        <v>2</v>
      </c>
      <c r="H1213" s="13" t="n">
        <v>12486000</v>
      </c>
      <c r="I1213" s="12" t="n">
        <v>104</v>
      </c>
      <c r="J1213" s="13" t="n">
        <v>50000</v>
      </c>
      <c r="K1213" s="13">
        <f>IFERROR($H1213/$I1213,"")</f>
        <v/>
      </c>
      <c r="L1213" s="13" t="n">
        <v>1000000</v>
      </c>
      <c r="M1213" t="inlineStr">
        <is>
          <t>MA, CA, DC</t>
        </is>
      </c>
      <c r="N1213" t="inlineStr">
        <is>
          <t>No</t>
        </is>
      </c>
      <c r="O1213" t="inlineStr">
        <is>
          <t>Not stated</t>
        </is>
      </c>
      <c r="Q1213" s="9" t="inlineStr">
        <is>
          <t>https://grantcue.com/foundations/the-kaplen-brothers-fund-inc-454694896</t>
        </is>
      </c>
    </row>
    <row r="1214">
      <c r="A1214">
        <f>IF($E1214=$E1213,$A1213+1,1)</f>
        <v/>
      </c>
      <c r="B1214" t="inlineStr">
        <is>
          <t>THE GERSTNER FAMILY FOUNDATION</t>
        </is>
      </c>
      <c r="C1214" t="inlineStr">
        <is>
          <t>20-8559135</t>
        </is>
      </c>
      <c r="D1214" t="inlineStr">
        <is>
          <t>New York</t>
        </is>
      </c>
      <c r="E1214" t="inlineStr">
        <is>
          <t>NY</t>
        </is>
      </c>
      <c r="F1214" t="n">
        <v>2024</v>
      </c>
      <c r="G1214" t="n">
        <v>1</v>
      </c>
      <c r="H1214" s="13" t="n">
        <v>12467392</v>
      </c>
      <c r="I1214" s="12" t="n">
        <v>38</v>
      </c>
      <c r="J1214" s="13" t="n">
        <v>220500</v>
      </c>
      <c r="K1214" s="13">
        <f>IFERROR($H1214/$I1214,"")</f>
        <v/>
      </c>
      <c r="L1214" s="13" t="n">
        <v>1756000</v>
      </c>
      <c r="M1214" t="inlineStr">
        <is>
          <t>FL, DC, NH</t>
        </is>
      </c>
      <c r="N1214" t="inlineStr">
        <is>
          <t>No</t>
        </is>
      </c>
      <c r="O1214" t="inlineStr">
        <is>
          <t>Not stated</t>
        </is>
      </c>
      <c r="Q1214" s="9" t="inlineStr">
        <is>
          <t>https://grantcue.com/foundations/the-gerstner-family-foundation-208559135</t>
        </is>
      </c>
    </row>
    <row r="1215">
      <c r="A1215">
        <f>IF($E1215=$E1214,$A1214+1,1)</f>
        <v/>
      </c>
      <c r="B1215" t="inlineStr">
        <is>
          <t>SEGAL FAMILY FOUNDATION INC</t>
        </is>
      </c>
      <c r="C1215" t="inlineStr">
        <is>
          <t>56-2446941</t>
        </is>
      </c>
      <c r="D1215" t="inlineStr">
        <is>
          <t>New York</t>
        </is>
      </c>
      <c r="E1215" t="inlineStr">
        <is>
          <t>NY</t>
        </is>
      </c>
      <c r="F1215" t="n">
        <v>2024</v>
      </c>
      <c r="G1215" t="n">
        <v>1</v>
      </c>
      <c r="H1215" s="13" t="n">
        <v>12411348</v>
      </c>
      <c r="I1215" s="12" t="n">
        <v>344</v>
      </c>
      <c r="J1215" s="13" t="n">
        <v>30040</v>
      </c>
      <c r="K1215" s="13">
        <f>IFERROR($H1215/$I1215,"")</f>
        <v/>
      </c>
      <c r="L1215" s="13" t="n">
        <v>124400</v>
      </c>
      <c r="M1215" t="inlineStr">
        <is>
          <t>CA, CO, GA</t>
        </is>
      </c>
      <c r="N1215" t="inlineStr">
        <is>
          <t>Yes</t>
        </is>
      </c>
      <c r="O1215" t="inlineStr">
        <is>
          <t>Not stated</t>
        </is>
      </c>
      <c r="P1215" s="9" t="inlineStr">
        <is>
          <t>https://segalfamilyfoundation.org/</t>
        </is>
      </c>
      <c r="Q1215" s="9" t="inlineStr">
        <is>
          <t>https://grantcue.com/foundations/segal-family-foundation-inc-562446941</t>
        </is>
      </c>
    </row>
    <row r="1216">
      <c r="A1216">
        <f>IF($E1216=$E1215,$A1215+1,1)</f>
        <v/>
      </c>
      <c r="B1216" t="inlineStr">
        <is>
          <t>THE STEVE TISCH FAMILY FOUNDATION</t>
        </is>
      </c>
      <c r="C1216" t="inlineStr">
        <is>
          <t>13-4037377</t>
        </is>
      </c>
      <c r="D1216" t="inlineStr">
        <is>
          <t>New York</t>
        </is>
      </c>
      <c r="E1216" t="inlineStr">
        <is>
          <t>NY</t>
        </is>
      </c>
      <c r="F1216" t="n">
        <v>2024</v>
      </c>
      <c r="G1216" t="n">
        <v>1</v>
      </c>
      <c r="H1216" s="13" t="n">
        <v>12354663</v>
      </c>
      <c r="I1216" s="12" t="n">
        <v>18</v>
      </c>
      <c r="J1216" s="13" t="n">
        <v>25000</v>
      </c>
      <c r="K1216" s="13">
        <f>IFERROR($H1216/$I1216,"")</f>
        <v/>
      </c>
      <c r="L1216" s="13" t="n">
        <v>9477163</v>
      </c>
      <c r="M1216" t="inlineStr">
        <is>
          <t>CA, DC, CT</t>
        </is>
      </c>
      <c r="N1216" t="inlineStr">
        <is>
          <t>No</t>
        </is>
      </c>
      <c r="O1216" t="inlineStr">
        <is>
          <t>Not stated</t>
        </is>
      </c>
      <c r="Q1216" s="9" t="inlineStr">
        <is>
          <t>https://grantcue.com/foundations/the-steve-tisch-family-foundation-134037377</t>
        </is>
      </c>
    </row>
    <row r="1217">
      <c r="A1217">
        <f>IF($E1217=$E1216,$A1216+1,1)</f>
        <v/>
      </c>
      <c r="B1217" t="inlineStr">
        <is>
          <t>THE TAFT FOUNDATION</t>
        </is>
      </c>
      <c r="C1217" t="inlineStr">
        <is>
          <t>20-1232852</t>
        </is>
      </c>
      <c r="D1217" t="inlineStr">
        <is>
          <t>New York</t>
        </is>
      </c>
      <c r="E1217" t="inlineStr">
        <is>
          <t>NY</t>
        </is>
      </c>
      <c r="F1217" t="n">
        <v>2024</v>
      </c>
      <c r="G1217" t="n">
        <v>1</v>
      </c>
      <c r="H1217" s="13" t="n">
        <v>12215702</v>
      </c>
      <c r="I1217" s="12" t="n">
        <v>94</v>
      </c>
      <c r="J1217" s="13" t="n">
        <v>82500</v>
      </c>
      <c r="K1217" s="13">
        <f>IFERROR($H1217/$I1217,"")</f>
        <v/>
      </c>
      <c r="L1217" s="13" t="n">
        <v>600000</v>
      </c>
      <c r="M1217" t="inlineStr">
        <is>
          <t>FL, OR, CT</t>
        </is>
      </c>
      <c r="N1217" t="inlineStr">
        <is>
          <t>No</t>
        </is>
      </c>
      <c r="O1217" t="inlineStr">
        <is>
          <t>Not stated</t>
        </is>
      </c>
      <c r="Q1217" s="9" t="inlineStr">
        <is>
          <t>https://grantcue.com/foundations/the-taft-foundation-201232852</t>
        </is>
      </c>
    </row>
    <row r="1218">
      <c r="A1218">
        <f>IF($E1218=$E1217,$A1217+1,1)</f>
        <v/>
      </c>
      <c r="B1218" t="inlineStr">
        <is>
          <t>MIKE &amp; SOFIA SEGAL FOUNDATION</t>
        </is>
      </c>
      <c r="C1218" t="inlineStr">
        <is>
          <t>20-7395108</t>
        </is>
      </c>
      <c r="D1218" t="inlineStr">
        <is>
          <t>New York</t>
        </is>
      </c>
      <c r="E1218" t="inlineStr">
        <is>
          <t>NY</t>
        </is>
      </c>
      <c r="F1218" t="n">
        <v>2024</v>
      </c>
      <c r="G1218" t="n">
        <v>1</v>
      </c>
      <c r="H1218" s="13" t="n">
        <v>12209388</v>
      </c>
      <c r="I1218" s="12" t="n">
        <v>33</v>
      </c>
      <c r="J1218" s="13" t="n">
        <v>200000</v>
      </c>
      <c r="K1218" s="13">
        <f>IFERROR($H1218/$I1218,"")</f>
        <v/>
      </c>
      <c r="L1218" s="13" t="n">
        <v>3500000</v>
      </c>
      <c r="M1218" t="inlineStr">
        <is>
          <t>DC, FL, MA</t>
        </is>
      </c>
      <c r="N1218" t="inlineStr">
        <is>
          <t>No</t>
        </is>
      </c>
      <c r="O1218" t="inlineStr">
        <is>
          <t>Not stated</t>
        </is>
      </c>
      <c r="Q1218" s="9" t="inlineStr">
        <is>
          <t>https://grantcue.com/foundations/mike-and-sofia-segal-foundation-207395108</t>
        </is>
      </c>
    </row>
    <row r="1219">
      <c r="A1219">
        <f>IF($E1219=$E1218,$A1218+1,1)</f>
        <v/>
      </c>
      <c r="B1219" t="inlineStr">
        <is>
          <t>THREE SISTERS FOUNDATION BESSEMER TRUST COMPANY OF DELAWARE</t>
        </is>
      </c>
      <c r="C1219" t="inlineStr">
        <is>
          <t>90-0914803</t>
        </is>
      </c>
      <c r="D1219" t="inlineStr">
        <is>
          <t>New York</t>
        </is>
      </c>
      <c r="E1219" t="inlineStr">
        <is>
          <t>NY</t>
        </is>
      </c>
      <c r="F1219" t="n">
        <v>2025</v>
      </c>
      <c r="G1219" t="n">
        <v>2</v>
      </c>
      <c r="H1219" s="13" t="n">
        <v>12130000</v>
      </c>
      <c r="I1219" s="12" t="n">
        <v>6</v>
      </c>
      <c r="J1219" s="13" t="n">
        <v>200000</v>
      </c>
      <c r="K1219" s="13">
        <f>IFERROR($H1219/$I1219,"")</f>
        <v/>
      </c>
      <c r="L1219" s="13" t="n">
        <v>11300000</v>
      </c>
      <c r="M1219" t="inlineStr">
        <is>
          <t>RI, VT</t>
        </is>
      </c>
      <c r="N1219" t="inlineStr">
        <is>
          <t>No</t>
        </is>
      </c>
      <c r="O1219" t="inlineStr">
        <is>
          <t>Not stated</t>
        </is>
      </c>
      <c r="Q1219" s="9" t="inlineStr">
        <is>
          <t>https://grantcue.com/foundations/three-sisters-foundation-bessemer-trust-company-of-delaware-900914803</t>
        </is>
      </c>
    </row>
    <row r="1220">
      <c r="A1220">
        <f>IF($E1220=$E1219,$A1219+1,1)</f>
        <v/>
      </c>
      <c r="B1220" t="inlineStr">
        <is>
          <t>JOHN P AND ANNE WELSH MCNULTY FOUNDATION</t>
        </is>
      </c>
      <c r="C1220" t="inlineStr">
        <is>
          <t>52-1445003</t>
        </is>
      </c>
      <c r="D1220" t="inlineStr">
        <is>
          <t>New York</t>
        </is>
      </c>
      <c r="E1220" t="inlineStr">
        <is>
          <t>NY</t>
        </is>
      </c>
      <c r="F1220" t="n">
        <v>2024</v>
      </c>
      <c r="G1220" t="n">
        <v>2</v>
      </c>
      <c r="H1220" s="13" t="n">
        <v>12112240</v>
      </c>
      <c r="I1220" s="12" t="n">
        <v>353</v>
      </c>
      <c r="J1220" s="13" t="n">
        <v>16666</v>
      </c>
      <c r="K1220" s="13">
        <f>IFERROR($H1220/$I1220,"")</f>
        <v/>
      </c>
      <c r="L1220" s="13" t="n">
        <v>948906</v>
      </c>
      <c r="M1220" t="inlineStr">
        <is>
          <t>DC, FL, CA</t>
        </is>
      </c>
      <c r="N1220" t="inlineStr">
        <is>
          <t>No</t>
        </is>
      </c>
      <c r="O1220" t="inlineStr">
        <is>
          <t>Not stated</t>
        </is>
      </c>
      <c r="Q1220" s="9" t="inlineStr">
        <is>
          <t>https://grantcue.com/foundations/john-p-and-anne-welsh-mcnulty-foundation-521445003</t>
        </is>
      </c>
    </row>
    <row r="1221">
      <c r="A1221">
        <f>IF($E1221=$E1220,$A1220+1,1)</f>
        <v/>
      </c>
      <c r="B1221" t="inlineStr">
        <is>
          <t>THE CATHERINE AND JOSEPH ARESTY FOUNDATION INC</t>
        </is>
      </c>
      <c r="C1221" t="inlineStr">
        <is>
          <t>13-3962647</t>
        </is>
      </c>
      <c r="D1221" t="inlineStr">
        <is>
          <t>New York</t>
        </is>
      </c>
      <c r="E1221" t="inlineStr">
        <is>
          <t>NY</t>
        </is>
      </c>
      <c r="F1221" t="n">
        <v>2024</v>
      </c>
      <c r="G1221" t="n">
        <v>2</v>
      </c>
      <c r="H1221" s="13" t="n">
        <v>12060000</v>
      </c>
      <c r="I1221" s="12" t="n">
        <v>74</v>
      </c>
      <c r="J1221" s="13" t="n">
        <v>25000</v>
      </c>
      <c r="K1221" s="13">
        <f>IFERROR($H1221/$I1221,"")</f>
        <v/>
      </c>
      <c r="L1221" s="13" t="n">
        <v>5000000</v>
      </c>
      <c r="M1221" t="inlineStr">
        <is>
          <t>PA, RI, FL</t>
        </is>
      </c>
      <c r="N1221" t="inlineStr">
        <is>
          <t>No</t>
        </is>
      </c>
      <c r="O1221" t="inlineStr">
        <is>
          <t>Not stated</t>
        </is>
      </c>
      <c r="Q1221" s="9" t="inlineStr">
        <is>
          <t>https://grantcue.com/foundations/the-catherine-and-joseph-aresty-foundation-inc-133962647</t>
        </is>
      </c>
    </row>
    <row r="1222">
      <c r="A1222">
        <f>IF($E1222=$E1221,$A1221+1,1)</f>
        <v/>
      </c>
      <c r="B1222" t="inlineStr">
        <is>
          <t>SCREAMING COMET FOUNDATION</t>
        </is>
      </c>
      <c r="C1222" t="inlineStr">
        <is>
          <t>20-0512645</t>
        </is>
      </c>
      <c r="D1222" t="inlineStr">
        <is>
          <t>New York</t>
        </is>
      </c>
      <c r="E1222" t="inlineStr">
        <is>
          <t>NY</t>
        </is>
      </c>
      <c r="F1222" t="n">
        <v>2024</v>
      </c>
      <c r="G1222" t="n">
        <v>2</v>
      </c>
      <c r="H1222" s="13" t="n">
        <v>12043704</v>
      </c>
      <c r="I1222" s="12" t="n">
        <v>16</v>
      </c>
      <c r="J1222" s="13" t="n">
        <v>375000</v>
      </c>
      <c r="K1222" s="13">
        <f>IFERROR($H1222/$I1222,"")</f>
        <v/>
      </c>
      <c r="L1222" s="13" t="n">
        <v>4000000</v>
      </c>
      <c r="M1222" t="inlineStr">
        <is>
          <t>FL, MA, DE</t>
        </is>
      </c>
      <c r="N1222" t="inlineStr">
        <is>
          <t>No</t>
        </is>
      </c>
      <c r="O1222" t="inlineStr">
        <is>
          <t>Not stated</t>
        </is>
      </c>
      <c r="Q1222" s="9" t="inlineStr">
        <is>
          <t>https://grantcue.com/foundations/screaming-comet-foundation-c-o-william-e-ford-200512645</t>
        </is>
      </c>
    </row>
    <row r="1223">
      <c r="A1223">
        <f>IF($E1223=$E1222,$A1222+1,1)</f>
        <v/>
      </c>
      <c r="B1223" t="inlineStr">
        <is>
          <t>GRACIAS FAMILY FOUNDATION</t>
        </is>
      </c>
      <c r="C1223" t="inlineStr">
        <is>
          <t>85-3941297</t>
        </is>
      </c>
      <c r="D1223" t="inlineStr">
        <is>
          <t>New York</t>
        </is>
      </c>
      <c r="E1223" t="inlineStr">
        <is>
          <t>NY</t>
        </is>
      </c>
      <c r="F1223" t="n">
        <v>2024</v>
      </c>
      <c r="G1223" t="n">
        <v>1</v>
      </c>
      <c r="H1223" s="13" t="n">
        <v>12032500</v>
      </c>
      <c r="I1223" s="12" t="n">
        <v>15</v>
      </c>
      <c r="J1223" s="13" t="n">
        <v>350000</v>
      </c>
      <c r="K1223" s="13">
        <f>IFERROR($H1223/$I1223,"")</f>
        <v/>
      </c>
      <c r="L1223" s="13" t="n">
        <v>3162500</v>
      </c>
      <c r="M1223" t="inlineStr">
        <is>
          <t>VA, MD, DC</t>
        </is>
      </c>
      <c r="N1223" t="inlineStr">
        <is>
          <t>No</t>
        </is>
      </c>
      <c r="O1223" t="inlineStr">
        <is>
          <t>Not stated</t>
        </is>
      </c>
      <c r="Q1223" s="9" t="inlineStr">
        <is>
          <t>https://grantcue.com/foundations/gracias-family-foundation-853941297</t>
        </is>
      </c>
    </row>
    <row r="1224">
      <c r="A1224">
        <f>IF($E1224=$E1223,$A1223+1,1)</f>
        <v/>
      </c>
      <c r="B1224" t="inlineStr">
        <is>
          <t>SAMUEL I NEWHOUSE FOUNDATION INC</t>
        </is>
      </c>
      <c r="C1224" t="inlineStr">
        <is>
          <t>11-6006296</t>
        </is>
      </c>
      <c r="D1224" t="inlineStr">
        <is>
          <t>New York</t>
        </is>
      </c>
      <c r="E1224" t="inlineStr">
        <is>
          <t>NY</t>
        </is>
      </c>
      <c r="F1224" t="n">
        <v>2023</v>
      </c>
      <c r="G1224" t="n">
        <v>1</v>
      </c>
      <c r="H1224" s="13" t="n">
        <v>11952166</v>
      </c>
      <c r="I1224" s="12" t="n">
        <v>6</v>
      </c>
      <c r="J1224" s="13" t="n">
        <v>12000</v>
      </c>
      <c r="K1224" s="13">
        <f>IFERROR($H1224/$I1224,"")</f>
        <v/>
      </c>
      <c r="L1224" s="13" t="n">
        <v>11892166</v>
      </c>
      <c r="M1224" t="inlineStr">
        <is>
          <t>CA</t>
        </is>
      </c>
      <c r="N1224" t="inlineStr">
        <is>
          <t>No</t>
        </is>
      </c>
      <c r="O1224" t="inlineStr">
        <is>
          <t>Not stated</t>
        </is>
      </c>
      <c r="Q1224" s="9" t="inlineStr">
        <is>
          <t>https://grantcue.com/foundations/samuel-i-newhouse-foundation-inc-116006296</t>
        </is>
      </c>
    </row>
    <row r="1225">
      <c r="A1225">
        <f>IF($E1225=$E1224,$A1224+1,1)</f>
        <v/>
      </c>
      <c r="B1225" t="inlineStr">
        <is>
          <t>THE DELLA PIETRA FOUNDATION</t>
        </is>
      </c>
      <c r="C1225" t="inlineStr">
        <is>
          <t>83-2596679</t>
        </is>
      </c>
      <c r="D1225" t="inlineStr">
        <is>
          <t>New York</t>
        </is>
      </c>
      <c r="E1225" t="inlineStr">
        <is>
          <t>NY</t>
        </is>
      </c>
      <c r="F1225" t="n">
        <v>2025</v>
      </c>
      <c r="G1225" t="n">
        <v>2</v>
      </c>
      <c r="H1225" s="13" t="n">
        <v>11950683</v>
      </c>
      <c r="I1225" s="12" t="n">
        <v>28</v>
      </c>
      <c r="J1225" s="13" t="n">
        <v>250000</v>
      </c>
      <c r="K1225" s="13">
        <f>IFERROR($H1225/$I1225,"")</f>
        <v/>
      </c>
      <c r="L1225" s="13" t="n">
        <v>1200000</v>
      </c>
      <c r="M1225" t="inlineStr">
        <is>
          <t>CA, DC, MA</t>
        </is>
      </c>
      <c r="N1225" t="inlineStr">
        <is>
          <t>No</t>
        </is>
      </c>
      <c r="O1225" t="inlineStr">
        <is>
          <t>Not stated</t>
        </is>
      </c>
      <c r="Q1225" s="9" t="inlineStr">
        <is>
          <t>https://grantcue.com/foundations/the-della-pietra-foundation-832596679</t>
        </is>
      </c>
    </row>
    <row r="1226">
      <c r="A1226">
        <f>IF($E1226=$E1225,$A1225+1,1)</f>
        <v/>
      </c>
      <c r="B1226" t="inlineStr">
        <is>
          <t>THE SIX FOUR FOUNDATION</t>
        </is>
      </c>
      <c r="C1226" t="inlineStr">
        <is>
          <t>98-0364976</t>
        </is>
      </c>
      <c r="D1226" t="inlineStr">
        <is>
          <t>New York</t>
        </is>
      </c>
      <c r="E1226" t="inlineStr">
        <is>
          <t>NY</t>
        </is>
      </c>
      <c r="F1226" t="n">
        <v>2024</v>
      </c>
      <c r="G1226" t="n">
        <v>1</v>
      </c>
      <c r="H1226" s="13" t="n">
        <v>11854333</v>
      </c>
      <c r="I1226" s="12" t="n">
        <v>17</v>
      </c>
      <c r="J1226" s="13" t="n">
        <v>100000</v>
      </c>
      <c r="K1226" s="13">
        <f>IFERROR($H1226/$I1226,"")</f>
        <v/>
      </c>
      <c r="L1226" s="13" t="n">
        <v>5945000</v>
      </c>
      <c r="M1226" t="inlineStr">
        <is>
          <t>CA, TX, MA</t>
        </is>
      </c>
      <c r="N1226" t="inlineStr">
        <is>
          <t>No</t>
        </is>
      </c>
      <c r="O1226" t="inlineStr">
        <is>
          <t>Not stated</t>
        </is>
      </c>
      <c r="Q1226" s="9" t="inlineStr">
        <is>
          <t>https://grantcue.com/foundations/the-six-four-foundation-980364976</t>
        </is>
      </c>
    </row>
    <row r="1227">
      <c r="A1227">
        <f>IF($E1227=$E1226,$A1226+1,1)</f>
        <v/>
      </c>
      <c r="B1227" t="inlineStr">
        <is>
          <t>LAVELLE FUND FOR THE BLIND INC</t>
        </is>
      </c>
      <c r="C1227" t="inlineStr">
        <is>
          <t>13-1740463</t>
        </is>
      </c>
      <c r="D1227" t="inlineStr">
        <is>
          <t>New York</t>
        </is>
      </c>
      <c r="E1227" t="inlineStr">
        <is>
          <t>NY</t>
        </is>
      </c>
      <c r="F1227" t="n">
        <v>2025</v>
      </c>
      <c r="G1227" t="n">
        <v>2</v>
      </c>
      <c r="H1227" s="13" t="n">
        <v>11797092</v>
      </c>
      <c r="I1227" s="12" t="n">
        <v>151</v>
      </c>
      <c r="J1227" s="13" t="n">
        <v>50000</v>
      </c>
      <c r="K1227" s="13">
        <f>IFERROR($H1227/$I1227,"")</f>
        <v/>
      </c>
      <c r="L1227" s="13" t="n">
        <v>678631</v>
      </c>
      <c r="M1227" t="inlineStr">
        <is>
          <t>MA, CA, MO</t>
        </is>
      </c>
      <c r="N1227" t="inlineStr">
        <is>
          <t>Yes</t>
        </is>
      </c>
      <c r="O1227" t="inlineStr">
        <is>
          <t>Yes</t>
        </is>
      </c>
      <c r="P1227" s="9" t="inlineStr">
        <is>
          <t>https://www.lavellefund.org/</t>
        </is>
      </c>
      <c r="Q1227" s="9" t="inlineStr">
        <is>
          <t>https://grantcue.com/foundations/lavelle-fund-for-the-blind-inc-131740463</t>
        </is>
      </c>
    </row>
    <row r="1228">
      <c r="A1228">
        <f>IF($E1228=$E1227,$A1227+1,1)</f>
        <v/>
      </c>
      <c r="B1228" t="inlineStr">
        <is>
          <t>PATRICIA &amp; BERNARD GOLDSTEIN FAMILY FOUNDATION</t>
        </is>
      </c>
      <c r="C1228" t="inlineStr">
        <is>
          <t>20-8800325</t>
        </is>
      </c>
      <c r="D1228" t="inlineStr">
        <is>
          <t>New York</t>
        </is>
      </c>
      <c r="E1228" t="inlineStr">
        <is>
          <t>NY</t>
        </is>
      </c>
      <c r="F1228" t="n">
        <v>2024</v>
      </c>
      <c r="G1228" t="n">
        <v>3</v>
      </c>
      <c r="H1228" s="13" t="n">
        <v>11717000</v>
      </c>
      <c r="I1228" s="12" t="n">
        <v>41</v>
      </c>
      <c r="J1228" s="13" t="n">
        <v>25000</v>
      </c>
      <c r="K1228" s="13">
        <f>IFERROR($H1228/$I1228,"")</f>
        <v/>
      </c>
      <c r="L1228" s="13" t="n">
        <v>10040000</v>
      </c>
      <c r="M1228" t="inlineStr">
        <is>
          <t>CO, LA, CA</t>
        </is>
      </c>
      <c r="N1228" t="inlineStr">
        <is>
          <t>No</t>
        </is>
      </c>
      <c r="O1228" t="inlineStr">
        <is>
          <t>Not stated</t>
        </is>
      </c>
      <c r="Q1228" s="9" t="inlineStr">
        <is>
          <t>https://grantcue.com/foundations/patricia-and-bernard-goldstein-family-foundation-208800325</t>
        </is>
      </c>
    </row>
    <row r="1229">
      <c r="A1229">
        <f>IF($E1229=$E1228,$A1228+1,1)</f>
        <v/>
      </c>
      <c r="B1229" t="inlineStr">
        <is>
          <t>EVEILLARD FAMILY CHARITABLE TRUST</t>
        </is>
      </c>
      <c r="C1229" t="inlineStr">
        <is>
          <t>56-6648252</t>
        </is>
      </c>
      <c r="D1229" t="inlineStr">
        <is>
          <t>New York</t>
        </is>
      </c>
      <c r="E1229" t="inlineStr">
        <is>
          <t>NY</t>
        </is>
      </c>
      <c r="F1229" t="n">
        <v>2025</v>
      </c>
      <c r="G1229" t="n">
        <v>4</v>
      </c>
      <c r="H1229" s="13" t="n">
        <v>11614347</v>
      </c>
      <c r="I1229" s="12" t="n">
        <v>157</v>
      </c>
      <c r="J1229" s="13" t="n">
        <v>5000</v>
      </c>
      <c r="K1229" s="13">
        <f>IFERROR($H1229/$I1229,"")</f>
        <v/>
      </c>
      <c r="L1229" s="13" t="n">
        <v>2348520</v>
      </c>
      <c r="M1229" t="inlineStr">
        <is>
          <t>MA, VA, CA</t>
        </is>
      </c>
      <c r="N1229" t="inlineStr">
        <is>
          <t>No</t>
        </is>
      </c>
      <c r="O1229" t="inlineStr">
        <is>
          <t>Not stated</t>
        </is>
      </c>
      <c r="Q1229" s="9" t="inlineStr">
        <is>
          <t>https://grantcue.com/foundations/eveillard-family-charitable-trust-566648252</t>
        </is>
      </c>
    </row>
    <row r="1230">
      <c r="A1230">
        <f>IF($E1230=$E1229,$A1229+1,1)</f>
        <v/>
      </c>
      <c r="B1230" t="inlineStr">
        <is>
          <t>THOMAS L KEMPNER JR FOUNDATION</t>
        </is>
      </c>
      <c r="C1230" t="inlineStr">
        <is>
          <t>13-3407819</t>
        </is>
      </c>
      <c r="D1230" t="inlineStr">
        <is>
          <t>New York</t>
        </is>
      </c>
      <c r="E1230" t="inlineStr">
        <is>
          <t>NY</t>
        </is>
      </c>
      <c r="F1230" t="n">
        <v>2024</v>
      </c>
      <c r="G1230" t="n">
        <v>1</v>
      </c>
      <c r="H1230" s="13" t="n">
        <v>11575752</v>
      </c>
      <c r="I1230" s="12" t="n">
        <v>22</v>
      </c>
      <c r="J1230" s="13" t="n">
        <v>225000</v>
      </c>
      <c r="K1230" s="13">
        <f>IFERROR($H1230/$I1230,"")</f>
        <v/>
      </c>
      <c r="L1230" s="13" t="n">
        <v>3235000</v>
      </c>
      <c r="M1230" t="inlineStr">
        <is>
          <t>CA, CT, MA</t>
        </is>
      </c>
      <c r="N1230" t="inlineStr">
        <is>
          <t>No</t>
        </is>
      </c>
      <c r="O1230" t="inlineStr">
        <is>
          <t>Not stated</t>
        </is>
      </c>
      <c r="Q1230" s="9" t="inlineStr">
        <is>
          <t>https://grantcue.com/foundations/thomas-l-kempner-jr-foundation-133407819</t>
        </is>
      </c>
    </row>
    <row r="1231">
      <c r="A1231">
        <f>IF($E1231=$E1230,$A1230+1,1)</f>
        <v/>
      </c>
      <c r="B1231" t="inlineStr">
        <is>
          <t>SECUNDA FAMILY FOUNDATION INC</t>
        </is>
      </c>
      <c r="C1231" t="inlineStr">
        <is>
          <t>20-5968142</t>
        </is>
      </c>
      <c r="D1231" t="inlineStr">
        <is>
          <t>New York</t>
        </is>
      </c>
      <c r="E1231" t="inlineStr">
        <is>
          <t>NY</t>
        </is>
      </c>
      <c r="F1231" t="n">
        <v>2024</v>
      </c>
      <c r="G1231" t="n">
        <v>1</v>
      </c>
      <c r="H1231" s="13" t="n">
        <v>11530089</v>
      </c>
      <c r="I1231" s="12" t="n">
        <v>50</v>
      </c>
      <c r="J1231" s="13" t="n">
        <v>50000</v>
      </c>
      <c r="K1231" s="13">
        <f>IFERROR($H1231/$I1231,"")</f>
        <v/>
      </c>
      <c r="L1231" s="13" t="n">
        <v>1750000</v>
      </c>
      <c r="M1231" t="inlineStr">
        <is>
          <t>VI, CA, MD</t>
        </is>
      </c>
      <c r="N1231" t="inlineStr">
        <is>
          <t>No</t>
        </is>
      </c>
      <c r="O1231" t="inlineStr">
        <is>
          <t>Not stated</t>
        </is>
      </c>
      <c r="Q1231" s="9" t="inlineStr">
        <is>
          <t>https://grantcue.com/foundations/secunda-family-foundation-inc-205968142</t>
        </is>
      </c>
    </row>
    <row r="1232">
      <c r="A1232">
        <f>IF($E1232=$E1231,$A1231+1,1)</f>
        <v/>
      </c>
      <c r="B1232" t="inlineStr">
        <is>
          <t>Gerry Foundation Inc</t>
        </is>
      </c>
      <c r="C1232" t="inlineStr">
        <is>
          <t>14-1798234</t>
        </is>
      </c>
      <c r="D1232" t="inlineStr">
        <is>
          <t>New York</t>
        </is>
      </c>
      <c r="E1232" t="inlineStr">
        <is>
          <t>NY</t>
        </is>
      </c>
      <c r="F1232" t="n">
        <v>2024</v>
      </c>
      <c r="G1232" t="n">
        <v>1</v>
      </c>
      <c r="H1232" s="13" t="n">
        <v>11494125</v>
      </c>
      <c r="I1232" s="12" t="n">
        <v>7</v>
      </c>
      <c r="J1232" s="13" t="n">
        <v>250000</v>
      </c>
      <c r="K1232" s="13">
        <f>IFERROR($H1232/$I1232,"")</f>
        <v/>
      </c>
      <c r="L1232" s="13" t="n">
        <v>5500000</v>
      </c>
      <c r="N1232" t="inlineStr">
        <is>
          <t>Yes</t>
        </is>
      </c>
      <c r="O1232" t="inlineStr">
        <is>
          <t>Not stated</t>
        </is>
      </c>
      <c r="Q1232" s="9" t="inlineStr">
        <is>
          <t>https://grantcue.com/foundations/gerry-foundation-inc-141798234</t>
        </is>
      </c>
    </row>
    <row r="1233">
      <c r="A1233">
        <f>IF($E1233=$E1232,$A1232+1,1)</f>
        <v/>
      </c>
      <c r="B1233" t="inlineStr">
        <is>
          <t>JOHN SIMON GUGGENHEIM MEMORIAL FOUNDATION</t>
        </is>
      </c>
      <c r="C1233" t="inlineStr">
        <is>
          <t>13-5673173</t>
        </is>
      </c>
      <c r="D1233" t="inlineStr">
        <is>
          <t>New York</t>
        </is>
      </c>
      <c r="E1233" t="inlineStr">
        <is>
          <t>NY</t>
        </is>
      </c>
      <c r="F1233" t="n">
        <v>2024</v>
      </c>
      <c r="G1233" t="n">
        <v>1</v>
      </c>
      <c r="H1233" s="13" t="n">
        <v>11409500</v>
      </c>
      <c r="I1233" s="12" t="n">
        <v>286</v>
      </c>
      <c r="J1233" s="13" t="n">
        <v>32500</v>
      </c>
      <c r="K1233" s="13">
        <f>IFERROR($H1233/$I1233,"")</f>
        <v/>
      </c>
      <c r="L1233" s="13" t="n">
        <v>200000</v>
      </c>
      <c r="M1233" t="inlineStr">
        <is>
          <t>CA, PA, IL</t>
        </is>
      </c>
      <c r="N1233" t="inlineStr">
        <is>
          <t>Yes</t>
        </is>
      </c>
      <c r="O1233" t="inlineStr">
        <is>
          <t>Yes</t>
        </is>
      </c>
      <c r="P1233" s="9" t="inlineStr">
        <is>
          <t>https://www.gf.org/</t>
        </is>
      </c>
      <c r="Q1233" s="9" t="inlineStr">
        <is>
          <t>https://grantcue.com/foundations/john-simon-guggenheim-memorial-foundation-135673173</t>
        </is>
      </c>
    </row>
    <row r="1234">
      <c r="A1234">
        <f>IF($E1234=$E1233,$A1233+1,1)</f>
        <v/>
      </c>
      <c r="B1234" t="inlineStr">
        <is>
          <t>APOLLO OPPORTUNITY FOUNDATION</t>
        </is>
      </c>
      <c r="C1234" t="inlineStr">
        <is>
          <t>87-4097394</t>
        </is>
      </c>
      <c r="D1234" t="inlineStr">
        <is>
          <t>New York</t>
        </is>
      </c>
      <c r="E1234" t="inlineStr">
        <is>
          <t>NY</t>
        </is>
      </c>
      <c r="F1234" t="n">
        <v>2024</v>
      </c>
      <c r="G1234" t="n">
        <v>1</v>
      </c>
      <c r="H1234" s="13" t="n">
        <v>11179889</v>
      </c>
      <c r="I1234" s="12" t="n">
        <v>22</v>
      </c>
      <c r="J1234" s="13" t="n">
        <v>250000</v>
      </c>
      <c r="K1234" s="13">
        <f>IFERROR($H1234/$I1234,"")</f>
        <v/>
      </c>
      <c r="L1234" s="13" t="n">
        <v>4407875</v>
      </c>
      <c r="M1234" t="inlineStr">
        <is>
          <t>CA, DC, IA</t>
        </is>
      </c>
      <c r="N1234" t="inlineStr">
        <is>
          <t>No</t>
        </is>
      </c>
      <c r="O1234" t="inlineStr">
        <is>
          <t>Not stated</t>
        </is>
      </c>
      <c r="Q1234" s="9" t="inlineStr">
        <is>
          <t>https://grantcue.com/foundations/apollo-opportunity-foundation-874097394</t>
        </is>
      </c>
    </row>
    <row r="1235">
      <c r="A1235">
        <f>IF($E1235=$E1234,$A1234+1,1)</f>
        <v/>
      </c>
      <c r="B1235" t="inlineStr">
        <is>
          <t>THE DINAN FAMILY FOUNDATION</t>
        </is>
      </c>
      <c r="C1235" t="inlineStr">
        <is>
          <t>13-3976827</t>
        </is>
      </c>
      <c r="D1235" t="inlineStr">
        <is>
          <t>New York</t>
        </is>
      </c>
      <c r="E1235" t="inlineStr">
        <is>
          <t>NY</t>
        </is>
      </c>
      <c r="F1235" t="n">
        <v>2024</v>
      </c>
      <c r="G1235" t="n">
        <v>2</v>
      </c>
      <c r="H1235" s="13" t="n">
        <v>11162631</v>
      </c>
      <c r="I1235" s="12" t="n">
        <v>94</v>
      </c>
      <c r="J1235" s="13" t="n">
        <v>11125</v>
      </c>
      <c r="K1235" s="13">
        <f>IFERROR($H1235/$I1235,"")</f>
        <v/>
      </c>
      <c r="L1235" s="13" t="n">
        <v>2050000</v>
      </c>
      <c r="M1235" t="inlineStr">
        <is>
          <t>MA, PA, TN</t>
        </is>
      </c>
      <c r="N1235" t="inlineStr">
        <is>
          <t>No</t>
        </is>
      </c>
      <c r="O1235" t="inlineStr">
        <is>
          <t>Not stated</t>
        </is>
      </c>
      <c r="Q1235" s="9" t="inlineStr">
        <is>
          <t>https://grantcue.com/foundations/the-dinan-family-foundation-133976827</t>
        </is>
      </c>
    </row>
    <row r="1236">
      <c r="A1236">
        <f>IF($E1236=$E1235,$A1235+1,1)</f>
        <v/>
      </c>
      <c r="B1236" t="inlineStr">
        <is>
          <t>HIMAN BROWN CHARITABLE TRUST</t>
        </is>
      </c>
      <c r="C1236" t="inlineStr">
        <is>
          <t>27-6669056</t>
        </is>
      </c>
      <c r="D1236" t="inlineStr">
        <is>
          <t>New York</t>
        </is>
      </c>
      <c r="E1236" t="inlineStr">
        <is>
          <t>NY</t>
        </is>
      </c>
      <c r="F1236" t="n">
        <v>2024</v>
      </c>
      <c r="G1236" t="n">
        <v>2</v>
      </c>
      <c r="H1236" s="13" t="n">
        <v>11140760</v>
      </c>
      <c r="I1236" s="12" t="n">
        <v>87</v>
      </c>
      <c r="J1236" s="13" t="n">
        <v>50000</v>
      </c>
      <c r="K1236" s="13">
        <f>IFERROR($H1236/$I1236,"")</f>
        <v/>
      </c>
      <c r="L1236" s="13" t="n">
        <v>1600000</v>
      </c>
      <c r="M1236" t="inlineStr">
        <is>
          <t>FL, MI, DC</t>
        </is>
      </c>
      <c r="N1236" t="inlineStr">
        <is>
          <t>No</t>
        </is>
      </c>
      <c r="O1236" t="inlineStr">
        <is>
          <t>Not stated</t>
        </is>
      </c>
      <c r="Q1236" s="9" t="inlineStr">
        <is>
          <t>https://grantcue.com/foundations/himan-brown-charitable-trust-276669056</t>
        </is>
      </c>
    </row>
    <row r="1237">
      <c r="A1237">
        <f>IF($E1237=$E1236,$A1236+1,1)</f>
        <v/>
      </c>
      <c r="B1237" t="inlineStr">
        <is>
          <t>TREVOR PLACE FOUNDATION</t>
        </is>
      </c>
      <c r="C1237" t="inlineStr">
        <is>
          <t>13-7273247</t>
        </is>
      </c>
      <c r="D1237" t="inlineStr">
        <is>
          <t>New York</t>
        </is>
      </c>
      <c r="E1237" t="inlineStr">
        <is>
          <t>NY</t>
        </is>
      </c>
      <c r="F1237" t="n">
        <v>2024</v>
      </c>
      <c r="G1237" t="n">
        <v>2</v>
      </c>
      <c r="H1237" s="13" t="n">
        <v>11068263</v>
      </c>
      <c r="I1237" s="12" t="n">
        <v>65</v>
      </c>
      <c r="J1237" s="13" t="n">
        <v>5000</v>
      </c>
      <c r="K1237" s="13">
        <f>IFERROR($H1237/$I1237,"")</f>
        <v/>
      </c>
      <c r="L1237" s="13" t="n">
        <v>3736730</v>
      </c>
      <c r="M1237" t="inlineStr">
        <is>
          <t>MI, CA, MA</t>
        </is>
      </c>
      <c r="N1237" t="inlineStr">
        <is>
          <t>No</t>
        </is>
      </c>
      <c r="O1237" t="inlineStr">
        <is>
          <t>Not stated</t>
        </is>
      </c>
      <c r="Q1237" s="9" t="inlineStr">
        <is>
          <t>https://grantcue.com/foundations/trevor-place-foundation-137273247</t>
        </is>
      </c>
    </row>
    <row r="1238">
      <c r="A1238">
        <f>IF($E1238=$E1237,$A1237+1,1)</f>
        <v/>
      </c>
      <c r="B1238" t="inlineStr">
        <is>
          <t>THE PIXLEY HILL FOUNDATION INC</t>
        </is>
      </c>
      <c r="C1238" t="inlineStr">
        <is>
          <t>47-2936801</t>
        </is>
      </c>
      <c r="D1238" t="inlineStr">
        <is>
          <t>New York</t>
        </is>
      </c>
      <c r="E1238" t="inlineStr">
        <is>
          <t>NY</t>
        </is>
      </c>
      <c r="F1238" t="n">
        <v>2025</v>
      </c>
      <c r="G1238" t="n">
        <v>2</v>
      </c>
      <c r="H1238" s="13" t="n">
        <v>11037695</v>
      </c>
      <c r="I1238" s="12" t="n">
        <v>65</v>
      </c>
      <c r="J1238" s="13" t="n">
        <v>50000</v>
      </c>
      <c r="K1238" s="13">
        <f>IFERROR($H1238/$I1238,"")</f>
        <v/>
      </c>
      <c r="L1238" s="13" t="n">
        <v>3100000</v>
      </c>
      <c r="M1238" t="inlineStr">
        <is>
          <t>MN, LA, CA</t>
        </is>
      </c>
      <c r="N1238" t="inlineStr">
        <is>
          <t>No</t>
        </is>
      </c>
      <c r="O1238" t="inlineStr">
        <is>
          <t>Not stated</t>
        </is>
      </c>
      <c r="Q1238" s="9" t="inlineStr">
        <is>
          <t>https://grantcue.com/foundations/the-pixley-hill-foundation-inc-472936801</t>
        </is>
      </c>
    </row>
    <row r="1239">
      <c r="A1239">
        <f>IF($E1239=$E1238,$A1238+1,1)</f>
        <v/>
      </c>
      <c r="B1239" t="inlineStr">
        <is>
          <t>THE PERSHING SQUARE FOUNDATION</t>
        </is>
      </c>
      <c r="C1239" t="inlineStr">
        <is>
          <t>20-8068401</t>
        </is>
      </c>
      <c r="D1239" t="inlineStr">
        <is>
          <t>New York</t>
        </is>
      </c>
      <c r="E1239" t="inlineStr">
        <is>
          <t>NY</t>
        </is>
      </c>
      <c r="F1239" t="n">
        <v>2024</v>
      </c>
      <c r="G1239" t="n">
        <v>1</v>
      </c>
      <c r="H1239" s="13" t="n">
        <v>10932500</v>
      </c>
      <c r="I1239" s="12" t="n">
        <v>56</v>
      </c>
      <c r="J1239" s="13" t="n">
        <v>250000</v>
      </c>
      <c r="K1239" s="13">
        <f>IFERROR($H1239/$I1239,"")</f>
        <v/>
      </c>
      <c r="L1239" s="13" t="n">
        <v>750000</v>
      </c>
      <c r="M1239" t="inlineStr">
        <is>
          <t>MA, CA, CT</t>
        </is>
      </c>
      <c r="N1239" t="inlineStr">
        <is>
          <t>No</t>
        </is>
      </c>
      <c r="O1239" t="inlineStr">
        <is>
          <t>Not stated</t>
        </is>
      </c>
      <c r="Q1239" s="9" t="inlineStr">
        <is>
          <t>https://grantcue.com/foundations/the-pershing-square-foundation-208068401</t>
        </is>
      </c>
    </row>
    <row r="1240">
      <c r="A1240">
        <f>IF($E1240=$E1239,$A1239+1,1)</f>
        <v/>
      </c>
      <c r="B1240" t="inlineStr">
        <is>
          <t>MARK &amp; ANLA CHENG KINGDON FOUNDATION</t>
        </is>
      </c>
      <c r="C1240" t="inlineStr">
        <is>
          <t>13-3948023</t>
        </is>
      </c>
      <c r="D1240" t="inlineStr">
        <is>
          <t>New York</t>
        </is>
      </c>
      <c r="E1240" t="inlineStr">
        <is>
          <t>NY</t>
        </is>
      </c>
      <c r="F1240" t="n">
        <v>2024</v>
      </c>
      <c r="G1240" t="n">
        <v>1</v>
      </c>
      <c r="H1240" s="13" t="n">
        <v>10802264</v>
      </c>
      <c r="I1240" s="12" t="n">
        <v>87</v>
      </c>
      <c r="J1240" s="13" t="n">
        <v>25000</v>
      </c>
      <c r="K1240" s="13">
        <f>IFERROR($H1240/$I1240,"")</f>
        <v/>
      </c>
      <c r="L1240" s="13" t="n">
        <v>2525000</v>
      </c>
      <c r="N1240" t="inlineStr">
        <is>
          <t>No</t>
        </is>
      </c>
      <c r="O1240" t="inlineStr">
        <is>
          <t>Not stated</t>
        </is>
      </c>
      <c r="Q1240" s="9" t="inlineStr">
        <is>
          <t>https://grantcue.com/foundations/mark-and-anla-cheng-kingdon-foundation-c-o-anla-cheng-kingdon-133948023</t>
        </is>
      </c>
    </row>
    <row r="1241">
      <c r="A1241">
        <f>IF($E1241=$E1240,$A1240+1,1)</f>
        <v/>
      </c>
      <c r="B1241" t="inlineStr">
        <is>
          <t>THE WYCKOFF FAMILY FOUNDATION INC</t>
        </is>
      </c>
      <c r="C1241" t="inlineStr">
        <is>
          <t>10-0001401</t>
        </is>
      </c>
      <c r="D1241" t="inlineStr">
        <is>
          <t>New York</t>
        </is>
      </c>
      <c r="E1241" t="inlineStr">
        <is>
          <t>NY</t>
        </is>
      </c>
      <c r="F1241" t="n">
        <v>2025</v>
      </c>
      <c r="G1241" t="n">
        <v>2</v>
      </c>
      <c r="H1241" s="13" t="n">
        <v>10535333</v>
      </c>
      <c r="I1241" s="12" t="n">
        <v>63</v>
      </c>
      <c r="J1241" s="13" t="n">
        <v>10000</v>
      </c>
      <c r="K1241" s="13">
        <f>IFERROR($H1241/$I1241,"")</f>
        <v/>
      </c>
      <c r="L1241" s="13" t="n">
        <v>9600000</v>
      </c>
      <c r="M1241" t="inlineStr">
        <is>
          <t>MD</t>
        </is>
      </c>
      <c r="N1241" t="inlineStr">
        <is>
          <t>No</t>
        </is>
      </c>
      <c r="O1241" t="inlineStr">
        <is>
          <t>Not stated</t>
        </is>
      </c>
      <c r="Q1241" s="9" t="inlineStr">
        <is>
          <t>https://grantcue.com/foundations/the-wyckoff-family-foundation-inc-100001401</t>
        </is>
      </c>
    </row>
    <row r="1242">
      <c r="A1242">
        <f>IF($E1242=$E1241,$A1241+1,1)</f>
        <v/>
      </c>
      <c r="B1242" t="inlineStr">
        <is>
          <t>TIGER FOUNDATION</t>
        </is>
      </c>
      <c r="C1242" t="inlineStr">
        <is>
          <t>13-3555671</t>
        </is>
      </c>
      <c r="D1242" t="inlineStr">
        <is>
          <t>New York</t>
        </is>
      </c>
      <c r="E1242" t="inlineStr">
        <is>
          <t>NY</t>
        </is>
      </c>
      <c r="F1242" t="n">
        <v>2024</v>
      </c>
      <c r="G1242" t="n">
        <v>1</v>
      </c>
      <c r="H1242" s="13" t="n">
        <v>10474750</v>
      </c>
      <c r="I1242" s="12" t="n">
        <v>50</v>
      </c>
      <c r="J1242" s="13" t="n">
        <v>200000</v>
      </c>
      <c r="K1242" s="13">
        <f>IFERROR($H1242/$I1242,"")</f>
        <v/>
      </c>
      <c r="L1242" s="13" t="n">
        <v>600000</v>
      </c>
      <c r="M1242" t="inlineStr">
        <is>
          <t>DC</t>
        </is>
      </c>
      <c r="N1242" t="inlineStr">
        <is>
          <t>Yes</t>
        </is>
      </c>
      <c r="O1242" t="inlineStr">
        <is>
          <t>Not stated</t>
        </is>
      </c>
      <c r="P1242" s="9" t="inlineStr">
        <is>
          <t>https://tigerfoundation.org/</t>
        </is>
      </c>
      <c r="Q1242" s="9" t="inlineStr">
        <is>
          <t>https://grantcue.com/foundations/tiger-foundation-133555671</t>
        </is>
      </c>
    </row>
    <row r="1243">
      <c r="A1243">
        <f>IF($E1243=$E1242,$A1242+1,1)</f>
        <v/>
      </c>
      <c r="B1243" t="inlineStr">
        <is>
          <t>FRED L EMERSON FOUNDATION INC</t>
        </is>
      </c>
      <c r="C1243" t="inlineStr">
        <is>
          <t>15-6017650</t>
        </is>
      </c>
      <c r="D1243" t="inlineStr">
        <is>
          <t>New York</t>
        </is>
      </c>
      <c r="E1243" t="inlineStr">
        <is>
          <t>NY</t>
        </is>
      </c>
      <c r="F1243" t="n">
        <v>2025</v>
      </c>
      <c r="G1243" t="n">
        <v>2</v>
      </c>
      <c r="H1243" s="13" t="n">
        <v>10389472</v>
      </c>
      <c r="I1243" s="12" t="n">
        <v>157</v>
      </c>
      <c r="J1243" s="13" t="n">
        <v>10000</v>
      </c>
      <c r="K1243" s="13">
        <f>IFERROR($H1243/$I1243,"")</f>
        <v/>
      </c>
      <c r="L1243" s="13" t="n">
        <v>5525032</v>
      </c>
      <c r="M1243" t="inlineStr">
        <is>
          <t>KY, CT, ID</t>
        </is>
      </c>
      <c r="N1243" t="inlineStr">
        <is>
          <t>Yes</t>
        </is>
      </c>
      <c r="O1243" t="inlineStr">
        <is>
          <t>Yes</t>
        </is>
      </c>
      <c r="P1243" s="9" t="inlineStr">
        <is>
          <t>https://emersonfoundation.com/</t>
        </is>
      </c>
      <c r="Q1243" s="9" t="inlineStr">
        <is>
          <t>https://grantcue.com/foundations/fred-l-emerson-foundation-inc-156017650</t>
        </is>
      </c>
    </row>
    <row r="1244">
      <c r="A1244">
        <f>IF($E1244=$E1243,$A1243+1,1)</f>
        <v/>
      </c>
      <c r="B1244" t="inlineStr">
        <is>
          <t>BOOTH FERRIS FOUNDATION XXXXX4008</t>
        </is>
      </c>
      <c r="C1244" t="inlineStr">
        <is>
          <t>13-6170340</t>
        </is>
      </c>
      <c r="D1244" t="inlineStr">
        <is>
          <t>New York</t>
        </is>
      </c>
      <c r="E1244" t="inlineStr">
        <is>
          <t>NY</t>
        </is>
      </c>
      <c r="F1244" t="n">
        <v>2024</v>
      </c>
      <c r="G1244" t="n">
        <v>1</v>
      </c>
      <c r="H1244" s="13" t="n">
        <v>10360000</v>
      </c>
      <c r="I1244" s="12" t="n">
        <v>93</v>
      </c>
      <c r="J1244" s="13" t="n">
        <v>100000</v>
      </c>
      <c r="K1244" s="13">
        <f>IFERROR($H1244/$I1244,"")</f>
        <v/>
      </c>
      <c r="L1244" s="13" t="n">
        <v>150000</v>
      </c>
      <c r="M1244" t="inlineStr">
        <is>
          <t>CT, MA, MN</t>
        </is>
      </c>
      <c r="N1244" t="inlineStr">
        <is>
          <t>Yes</t>
        </is>
      </c>
      <c r="O1244" t="inlineStr">
        <is>
          <t>Not stated</t>
        </is>
      </c>
      <c r="Q1244" s="9" t="inlineStr">
        <is>
          <t>https://grantcue.com/foundations/booth-ferris-foundation-xxxxx4008-136170340</t>
        </is>
      </c>
    </row>
    <row r="1245">
      <c r="A1245">
        <f>IF($E1245=$E1244,$A1244+1,1)</f>
        <v/>
      </c>
      <c r="B1245" t="inlineStr">
        <is>
          <t>THE KOHLBERG FOUNDATION INC</t>
        </is>
      </c>
      <c r="C1245" t="inlineStr">
        <is>
          <t>13-3496263</t>
        </is>
      </c>
      <c r="D1245" t="inlineStr">
        <is>
          <t>New York</t>
        </is>
      </c>
      <c r="E1245" t="inlineStr">
        <is>
          <t>NY</t>
        </is>
      </c>
      <c r="F1245" t="n">
        <v>2024</v>
      </c>
      <c r="G1245" t="n">
        <v>1</v>
      </c>
      <c r="H1245" s="13" t="n">
        <v>10300000</v>
      </c>
      <c r="I1245" s="12" t="n">
        <v>13</v>
      </c>
      <c r="J1245" s="13" t="n">
        <v>250000</v>
      </c>
      <c r="K1245" s="13">
        <f>IFERROR($H1245/$I1245,"")</f>
        <v/>
      </c>
      <c r="L1245" s="13" t="n">
        <v>2000000</v>
      </c>
      <c r="M1245" t="inlineStr">
        <is>
          <t>MA, PA, KY</t>
        </is>
      </c>
      <c r="N1245" t="inlineStr">
        <is>
          <t>No</t>
        </is>
      </c>
      <c r="O1245" t="inlineStr">
        <is>
          <t>Not stated</t>
        </is>
      </c>
      <c r="Q1245" s="9" t="inlineStr">
        <is>
          <t>https://grantcue.com/foundations/the-kohlberg-foundation-inc-133496263</t>
        </is>
      </c>
    </row>
    <row r="1246">
      <c r="A1246">
        <f>IF($E1246=$E1245,$A1245+1,1)</f>
        <v/>
      </c>
      <c r="B1246" t="inlineStr">
        <is>
          <t>SEED THE DREAM FOUNDATION</t>
        </is>
      </c>
      <c r="C1246" t="inlineStr">
        <is>
          <t>27-4662369</t>
        </is>
      </c>
      <c r="D1246" t="inlineStr">
        <is>
          <t>New York</t>
        </is>
      </c>
      <c r="E1246" t="inlineStr">
        <is>
          <t>NY</t>
        </is>
      </c>
      <c r="F1246" t="n">
        <v>2024</v>
      </c>
      <c r="G1246" t="n">
        <v>1</v>
      </c>
      <c r="H1246" s="13" t="n">
        <v>10237472</v>
      </c>
      <c r="I1246" s="12" t="n">
        <v>152</v>
      </c>
      <c r="J1246" s="13" t="n">
        <v>18000</v>
      </c>
      <c r="K1246" s="13">
        <f>IFERROR($H1246/$I1246,"")</f>
        <v/>
      </c>
      <c r="L1246" s="13" t="n">
        <v>4887810</v>
      </c>
      <c r="M1246" t="inlineStr">
        <is>
          <t>CO, CA, PA</t>
        </is>
      </c>
      <c r="N1246" t="inlineStr">
        <is>
          <t>No</t>
        </is>
      </c>
      <c r="O1246" t="inlineStr">
        <is>
          <t>Not stated</t>
        </is>
      </c>
      <c r="Q1246" s="9" t="inlineStr">
        <is>
          <t>https://grantcue.com/foundations/seed-the-dream-foundation-274662369</t>
        </is>
      </c>
    </row>
    <row r="1247">
      <c r="A1247">
        <f>IF($E1247=$E1246,$A1246+1,1)</f>
        <v/>
      </c>
      <c r="B1247" t="inlineStr">
        <is>
          <t>THE GAUDIO FAMILY FOUNDATION</t>
        </is>
      </c>
      <c r="C1247" t="inlineStr">
        <is>
          <t>45-3597259</t>
        </is>
      </c>
      <c r="D1247" t="inlineStr">
        <is>
          <t>New York</t>
        </is>
      </c>
      <c r="E1247" t="inlineStr">
        <is>
          <t>NY</t>
        </is>
      </c>
      <c r="F1247" t="n">
        <v>2024</v>
      </c>
      <c r="G1247" t="n">
        <v>1</v>
      </c>
      <c r="H1247" s="13" t="n">
        <v>10196424</v>
      </c>
      <c r="I1247" s="12" t="n">
        <v>43</v>
      </c>
      <c r="J1247" s="13" t="n">
        <v>250000</v>
      </c>
      <c r="K1247" s="13">
        <f>IFERROR($H1247/$I1247,"")</f>
        <v/>
      </c>
      <c r="L1247" s="13" t="n">
        <v>700000</v>
      </c>
      <c r="M1247" t="inlineStr">
        <is>
          <t>CA, MA, VT</t>
        </is>
      </c>
      <c r="N1247" t="inlineStr">
        <is>
          <t>No</t>
        </is>
      </c>
      <c r="O1247" t="inlineStr">
        <is>
          <t>Not stated</t>
        </is>
      </c>
      <c r="Q1247" s="9" t="inlineStr">
        <is>
          <t>https://grantcue.com/foundations/the-gaudio-family-foundation-c-o-fulton-vittoria-llp-453597259</t>
        </is>
      </c>
    </row>
    <row r="1248">
      <c r="A1248">
        <f>IF($E1248=$E1247,$A1247+1,1)</f>
        <v/>
      </c>
      <c r="B1248" t="inlineStr">
        <is>
          <t>BERRY CHARITABLE FOUNDATION (F/K/A THE PAIKO FOUNDATION)</t>
        </is>
      </c>
      <c r="C1248" t="inlineStr">
        <is>
          <t>30-6282543</t>
        </is>
      </c>
      <c r="D1248" t="inlineStr">
        <is>
          <t>New York</t>
        </is>
      </c>
      <c r="E1248" t="inlineStr">
        <is>
          <t>NY</t>
        </is>
      </c>
      <c r="F1248" t="n">
        <v>2024</v>
      </c>
      <c r="G1248" t="n">
        <v>2</v>
      </c>
      <c r="H1248" s="13" t="n">
        <v>10171189</v>
      </c>
      <c r="I1248" s="12" t="n">
        <v>28</v>
      </c>
      <c r="J1248" s="13" t="n">
        <v>260000</v>
      </c>
      <c r="K1248" s="13">
        <f>IFERROR($H1248/$I1248,"")</f>
        <v/>
      </c>
      <c r="L1248" s="13" t="n">
        <v>1500000</v>
      </c>
      <c r="M1248" t="inlineStr">
        <is>
          <t>FL, CO, MD</t>
        </is>
      </c>
      <c r="N1248" t="inlineStr">
        <is>
          <t>No</t>
        </is>
      </c>
      <c r="O1248" t="inlineStr">
        <is>
          <t>Not stated</t>
        </is>
      </c>
      <c r="Q1248" s="9" t="inlineStr">
        <is>
          <t>https://grantcue.com/foundations/berry-charitable-foundation-f-k-a-the-paiko-foundation-306282543</t>
        </is>
      </c>
    </row>
    <row r="1249">
      <c r="A1249">
        <f>IF($E1249=$E1248,$A1248+1,1)</f>
        <v/>
      </c>
      <c r="B1249" t="inlineStr">
        <is>
          <t>BAIS EPHRAIM CHARITABLE FOUNDATION TRUST</t>
        </is>
      </c>
      <c r="C1249" t="inlineStr">
        <is>
          <t>11-6548272</t>
        </is>
      </c>
      <c r="D1249" t="inlineStr">
        <is>
          <t>New York</t>
        </is>
      </c>
      <c r="E1249" t="inlineStr">
        <is>
          <t>NY</t>
        </is>
      </c>
      <c r="F1249" t="n">
        <v>2024</v>
      </c>
      <c r="G1249" t="n">
        <v>3</v>
      </c>
      <c r="H1249" s="13" t="n">
        <v>10155397</v>
      </c>
      <c r="I1249" s="12" t="n">
        <v>194</v>
      </c>
      <c r="J1249" s="13" t="n">
        <v>10000</v>
      </c>
      <c r="K1249" s="13">
        <f>IFERROR($H1249/$I1249,"")</f>
        <v/>
      </c>
      <c r="L1249" s="13" t="n">
        <v>1400000</v>
      </c>
      <c r="M1249" t="inlineStr">
        <is>
          <t>NJ, Ontario, DC</t>
        </is>
      </c>
      <c r="N1249" t="inlineStr">
        <is>
          <t>Yes</t>
        </is>
      </c>
      <c r="O1249" t="inlineStr">
        <is>
          <t>Not stated</t>
        </is>
      </c>
      <c r="Q1249" s="9" t="inlineStr">
        <is>
          <t>https://grantcue.com/foundations/bais-ephraim-charitable-foundation-trust-116548272</t>
        </is>
      </c>
    </row>
    <row r="1250">
      <c r="A1250">
        <f>IF($E1250=$E1249,$A1249+1,1)</f>
        <v/>
      </c>
      <c r="B1250" t="inlineStr">
        <is>
          <t>THE CARMEL HILL FUND</t>
        </is>
      </c>
      <c r="C1250" t="inlineStr">
        <is>
          <t>13-6881103</t>
        </is>
      </c>
      <c r="D1250" t="inlineStr">
        <is>
          <t>New York</t>
        </is>
      </c>
      <c r="E1250" t="inlineStr">
        <is>
          <t>NY</t>
        </is>
      </c>
      <c r="F1250" t="n">
        <v>2024</v>
      </c>
      <c r="G1250" t="n">
        <v>1</v>
      </c>
      <c r="H1250" s="13" t="n">
        <v>10123300</v>
      </c>
      <c r="I1250" s="12" t="n">
        <v>41</v>
      </c>
      <c r="J1250" s="13" t="n">
        <v>100000</v>
      </c>
      <c r="K1250" s="13">
        <f>IFERROR($H1250/$I1250,"")</f>
        <v/>
      </c>
      <c r="L1250" s="13" t="n">
        <v>2191571</v>
      </c>
      <c r="M1250" t="inlineStr">
        <is>
          <t>CA, VA, MA</t>
        </is>
      </c>
      <c r="N1250" t="inlineStr">
        <is>
          <t>No</t>
        </is>
      </c>
      <c r="O1250" t="inlineStr">
        <is>
          <t>Not stated</t>
        </is>
      </c>
      <c r="Q1250" s="9" t="inlineStr">
        <is>
          <t>https://grantcue.com/foundations/the-carmel-hill-fund-136881103</t>
        </is>
      </c>
    </row>
    <row r="1251">
      <c r="A1251">
        <f>IF($E1251=$E1250,$A1250+1,1)</f>
        <v/>
      </c>
      <c r="B1251" t="inlineStr">
        <is>
          <t>THE SHS FOUNDATION</t>
        </is>
      </c>
      <c r="C1251" t="inlineStr">
        <is>
          <t>25-6819008</t>
        </is>
      </c>
      <c r="D1251" t="inlineStr">
        <is>
          <t>New York</t>
        </is>
      </c>
      <c r="E1251" t="inlineStr">
        <is>
          <t>NY</t>
        </is>
      </c>
      <c r="F1251" t="n">
        <v>2025</v>
      </c>
      <c r="G1251" t="n">
        <v>2</v>
      </c>
      <c r="H1251" s="13" t="n">
        <v>10120000</v>
      </c>
      <c r="I1251" s="12" t="n">
        <v>139</v>
      </c>
      <c r="J1251" s="13" t="n">
        <v>50000</v>
      </c>
      <c r="K1251" s="13">
        <f>IFERROR($H1251/$I1251,"")</f>
        <v/>
      </c>
      <c r="L1251" s="13" t="n">
        <v>2000000</v>
      </c>
      <c r="M1251" t="inlineStr">
        <is>
          <t>FL, CA, NJ</t>
        </is>
      </c>
      <c r="N1251" t="inlineStr">
        <is>
          <t>No</t>
        </is>
      </c>
      <c r="O1251" t="inlineStr">
        <is>
          <t>Not stated</t>
        </is>
      </c>
      <c r="Q1251" s="9" t="inlineStr">
        <is>
          <t>https://grantcue.com/foundations/the-shs-foundation-256819008</t>
        </is>
      </c>
    </row>
    <row r="1252">
      <c r="A1252">
        <f>IF($E1252=$E1251,$A1251+1,1)</f>
        <v/>
      </c>
      <c r="B1252" t="inlineStr">
        <is>
          <t>THE APPLEBAUM FOUNDATION INC</t>
        </is>
      </c>
      <c r="C1252" t="inlineStr">
        <is>
          <t>59-1002714</t>
        </is>
      </c>
      <c r="D1252" t="inlineStr">
        <is>
          <t>New York</t>
        </is>
      </c>
      <c r="E1252" t="inlineStr">
        <is>
          <t>NY</t>
        </is>
      </c>
      <c r="F1252" t="n">
        <v>2024</v>
      </c>
      <c r="G1252" t="n">
        <v>1</v>
      </c>
      <c r="H1252" s="13" t="n">
        <v>10086568</v>
      </c>
      <c r="I1252" s="12" t="n">
        <v>36</v>
      </c>
      <c r="J1252" s="13" t="n">
        <v>166500</v>
      </c>
      <c r="K1252" s="13">
        <f>IFERROR($H1252/$I1252,"")</f>
        <v/>
      </c>
      <c r="L1252" s="13" t="n">
        <v>1500000</v>
      </c>
      <c r="M1252" t="inlineStr">
        <is>
          <t>MA, FL, CA</t>
        </is>
      </c>
      <c r="N1252" t="inlineStr">
        <is>
          <t>No</t>
        </is>
      </c>
      <c r="O1252" t="inlineStr">
        <is>
          <t>Not stated</t>
        </is>
      </c>
      <c r="Q1252" s="9" t="inlineStr">
        <is>
          <t>https://grantcue.com/foundations/the-applebaum-foundation-inc-591002714</t>
        </is>
      </c>
    </row>
    <row r="1253">
      <c r="A1253">
        <f>IF($E1253=$E1252,$A1252+1,1)</f>
        <v/>
      </c>
      <c r="B1253" t="inlineStr">
        <is>
          <t>The Wildcat Foundation</t>
        </is>
      </c>
      <c r="C1253" t="inlineStr">
        <is>
          <t>45-6518655</t>
        </is>
      </c>
      <c r="D1253" t="inlineStr">
        <is>
          <t>New York</t>
        </is>
      </c>
      <c r="E1253" t="inlineStr">
        <is>
          <t>NY</t>
        </is>
      </c>
      <c r="F1253" t="n">
        <v>2024</v>
      </c>
      <c r="G1253" t="n">
        <v>1</v>
      </c>
      <c r="H1253" s="13" t="n">
        <v>10050128</v>
      </c>
      <c r="I1253" s="12" t="n">
        <v>22</v>
      </c>
      <c r="J1253" s="13" t="n">
        <v>452568</v>
      </c>
      <c r="K1253" s="13">
        <f>IFERROR($H1253/$I1253,"")</f>
        <v/>
      </c>
      <c r="L1253" s="13" t="n">
        <v>1175075</v>
      </c>
      <c r="M1253" t="inlineStr">
        <is>
          <t>CA, DC, VA</t>
        </is>
      </c>
      <c r="N1253" t="inlineStr">
        <is>
          <t>No</t>
        </is>
      </c>
      <c r="O1253" t="inlineStr">
        <is>
          <t>Not stated</t>
        </is>
      </c>
      <c r="Q1253" s="9" t="inlineStr">
        <is>
          <t>https://grantcue.com/foundations/the-wildcat-foundation-456518655</t>
        </is>
      </c>
    </row>
    <row r="1254">
      <c r="A1254">
        <f>IF($E1254=$E1253,$A1253+1,1)</f>
        <v/>
      </c>
      <c r="B1254" t="inlineStr">
        <is>
          <t>THE SANDS FAMILY FOUNDATION INC</t>
        </is>
      </c>
      <c r="C1254" t="inlineStr">
        <is>
          <t>54-6052978</t>
        </is>
      </c>
      <c r="D1254" t="inlineStr">
        <is>
          <t>New York</t>
        </is>
      </c>
      <c r="E1254" t="inlineStr">
        <is>
          <t>NY</t>
        </is>
      </c>
      <c r="F1254" t="n">
        <v>2024</v>
      </c>
      <c r="G1254" t="n">
        <v>1</v>
      </c>
      <c r="H1254" s="13" t="n">
        <v>9961899</v>
      </c>
      <c r="I1254" s="12" t="n">
        <v>55</v>
      </c>
      <c r="J1254" s="13" t="n">
        <v>25000</v>
      </c>
      <c r="K1254" s="13">
        <f>IFERROR($H1254/$I1254,"")</f>
        <v/>
      </c>
      <c r="L1254" s="13" t="n">
        <v>2909900</v>
      </c>
      <c r="M1254" t="inlineStr">
        <is>
          <t>FL, VA, CO</t>
        </is>
      </c>
      <c r="N1254" t="inlineStr">
        <is>
          <t>No</t>
        </is>
      </c>
      <c r="O1254" t="inlineStr">
        <is>
          <t>Not stated</t>
        </is>
      </c>
      <c r="Q1254" s="9" t="inlineStr">
        <is>
          <t>https://grantcue.com/foundations/the-sands-family-foundation-inc-c-o-wildstar-partners-llc-546052978</t>
        </is>
      </c>
    </row>
    <row r="1255">
      <c r="A1255">
        <f>IF($E1255=$E1254,$A1254+1,1)</f>
        <v/>
      </c>
      <c r="B1255" t="inlineStr">
        <is>
          <t>THE JAMES AND JUDITH K DIMON FOUNDATION</t>
        </is>
      </c>
      <c r="C1255" t="inlineStr">
        <is>
          <t>13-3922199</t>
        </is>
      </c>
      <c r="D1255" t="inlineStr">
        <is>
          <t>New York</t>
        </is>
      </c>
      <c r="E1255" t="inlineStr">
        <is>
          <t>NY</t>
        </is>
      </c>
      <c r="F1255" t="n">
        <v>2024</v>
      </c>
      <c r="G1255" t="n">
        <v>1</v>
      </c>
      <c r="H1255" s="13" t="n">
        <v>9940206</v>
      </c>
      <c r="I1255" s="12" t="n">
        <v>49</v>
      </c>
      <c r="J1255" s="13" t="n">
        <v>25000</v>
      </c>
      <c r="K1255" s="13">
        <f>IFERROR($H1255/$I1255,"")</f>
        <v/>
      </c>
      <c r="L1255" s="13" t="n">
        <v>1456393</v>
      </c>
      <c r="M1255" t="inlineStr">
        <is>
          <t>PA, RI, KY</t>
        </is>
      </c>
      <c r="N1255" t="inlineStr">
        <is>
          <t>No</t>
        </is>
      </c>
      <c r="O1255" t="inlineStr">
        <is>
          <t>Not stated</t>
        </is>
      </c>
      <c r="Q1255" s="9" t="inlineStr">
        <is>
          <t>https://grantcue.com/foundations/the-james-and-judith-k-dimon-foundation-133922199</t>
        </is>
      </c>
    </row>
    <row r="1256">
      <c r="A1256">
        <f>IF($E1256=$E1255,$A1255+1,1)</f>
        <v/>
      </c>
      <c r="B1256" t="inlineStr">
        <is>
          <t>LAW FOUNDATION INC</t>
        </is>
      </c>
      <c r="C1256" t="inlineStr">
        <is>
          <t>22-3074635</t>
        </is>
      </c>
      <c r="D1256" t="inlineStr">
        <is>
          <t>New York</t>
        </is>
      </c>
      <c r="E1256" t="inlineStr">
        <is>
          <t>NY</t>
        </is>
      </c>
      <c r="F1256" t="n">
        <v>2024</v>
      </c>
      <c r="G1256" t="n">
        <v>1</v>
      </c>
      <c r="H1256" s="13" t="n">
        <v>9817633</v>
      </c>
      <c r="I1256" s="12" t="n">
        <v>94</v>
      </c>
      <c r="J1256" s="13" t="n">
        <v>25000</v>
      </c>
      <c r="K1256" s="13">
        <f>IFERROR($H1256/$I1256,"")</f>
        <v/>
      </c>
      <c r="L1256" s="13" t="n">
        <v>2000000</v>
      </c>
      <c r="M1256" t="inlineStr">
        <is>
          <t>NJ, FL, AZ</t>
        </is>
      </c>
      <c r="N1256" t="inlineStr">
        <is>
          <t>No</t>
        </is>
      </c>
      <c r="O1256" t="inlineStr">
        <is>
          <t>Not stated</t>
        </is>
      </c>
      <c r="Q1256" s="9" t="inlineStr">
        <is>
          <t>https://grantcue.com/foundations/law-foundation-inc-223074635</t>
        </is>
      </c>
    </row>
    <row r="1257">
      <c r="A1257">
        <f>IF($E1257=$E1256,$A1256+1,1)</f>
        <v/>
      </c>
      <c r="B1257" t="inlineStr">
        <is>
          <t>DOROT FOUNDATION</t>
        </is>
      </c>
      <c r="C1257" t="inlineStr">
        <is>
          <t>13-6116927</t>
        </is>
      </c>
      <c r="D1257" t="inlineStr">
        <is>
          <t>New York</t>
        </is>
      </c>
      <c r="E1257" t="inlineStr">
        <is>
          <t>NY</t>
        </is>
      </c>
      <c r="F1257" t="n">
        <v>2024</v>
      </c>
      <c r="G1257" t="n">
        <v>2</v>
      </c>
      <c r="H1257" s="13" t="n">
        <v>9802454</v>
      </c>
      <c r="I1257" s="12" t="n">
        <v>166</v>
      </c>
      <c r="J1257" s="13" t="n">
        <v>35750</v>
      </c>
      <c r="K1257" s="13">
        <f>IFERROR($H1257/$I1257,"")</f>
        <v/>
      </c>
      <c r="L1257" s="13" t="n">
        <v>505000</v>
      </c>
      <c r="M1257" t="inlineStr">
        <is>
          <t>MA, CA, DC</t>
        </is>
      </c>
      <c r="N1257" t="inlineStr">
        <is>
          <t>No</t>
        </is>
      </c>
      <c r="O1257" t="inlineStr">
        <is>
          <t>Not stated</t>
        </is>
      </c>
      <c r="Q1257" s="9" t="inlineStr">
        <is>
          <t>https://grantcue.com/foundations/dorot-foundation-136116927</t>
        </is>
      </c>
    </row>
    <row r="1258">
      <c r="A1258">
        <f>IF($E1258=$E1257,$A1257+1,1)</f>
        <v/>
      </c>
      <c r="B1258" t="inlineStr">
        <is>
          <t>SWARTZ FOUNDATION</t>
        </is>
      </c>
      <c r="C1258" t="inlineStr">
        <is>
          <t>04-3255974</t>
        </is>
      </c>
      <c r="D1258" t="inlineStr">
        <is>
          <t>New York</t>
        </is>
      </c>
      <c r="E1258" t="inlineStr">
        <is>
          <t>NY</t>
        </is>
      </c>
      <c r="F1258" t="n">
        <v>2024</v>
      </c>
      <c r="G1258" t="n">
        <v>1</v>
      </c>
      <c r="H1258" s="13" t="n">
        <v>9788659</v>
      </c>
      <c r="I1258" s="12" t="n">
        <v>15</v>
      </c>
      <c r="J1258" s="13" t="n">
        <v>100000</v>
      </c>
      <c r="K1258" s="13">
        <f>IFERROR($H1258/$I1258,"")</f>
        <v/>
      </c>
      <c r="L1258" s="13" t="n">
        <v>4528140</v>
      </c>
      <c r="M1258" t="inlineStr">
        <is>
          <t>MA, FL, MI</t>
        </is>
      </c>
      <c r="N1258" t="inlineStr">
        <is>
          <t>No</t>
        </is>
      </c>
      <c r="O1258" t="inlineStr">
        <is>
          <t>Not stated</t>
        </is>
      </c>
      <c r="Q1258" s="9" t="inlineStr">
        <is>
          <t>https://grantcue.com/foundations/swartz-foundation-043255974</t>
        </is>
      </c>
    </row>
    <row r="1259">
      <c r="A1259">
        <f>IF($E1259=$E1258,$A1258+1,1)</f>
        <v/>
      </c>
      <c r="B1259" t="inlineStr">
        <is>
          <t>THE HELEN GURLEY BROWN FOUNDATION</t>
        </is>
      </c>
      <c r="C1259" t="inlineStr">
        <is>
          <t>27-3406311</t>
        </is>
      </c>
      <c r="D1259" t="inlineStr">
        <is>
          <t>New York</t>
        </is>
      </c>
      <c r="E1259" t="inlineStr">
        <is>
          <t>NY</t>
        </is>
      </c>
      <c r="F1259" t="n">
        <v>2024</v>
      </c>
      <c r="G1259" t="n">
        <v>1</v>
      </c>
      <c r="H1259" s="13" t="n">
        <v>9774531</v>
      </c>
      <c r="I1259" s="12" t="n">
        <v>31</v>
      </c>
      <c r="J1259" s="13" t="n">
        <v>149335</v>
      </c>
      <c r="K1259" s="13">
        <f>IFERROR($H1259/$I1259,"")</f>
        <v/>
      </c>
      <c r="L1259" s="13" t="n">
        <v>1510000</v>
      </c>
      <c r="M1259" t="inlineStr">
        <is>
          <t>VT, MA, TN</t>
        </is>
      </c>
      <c r="N1259" t="inlineStr">
        <is>
          <t>No</t>
        </is>
      </c>
      <c r="O1259" t="inlineStr">
        <is>
          <t>Not stated</t>
        </is>
      </c>
      <c r="Q1259" s="9" t="inlineStr">
        <is>
          <t>https://grantcue.com/foundations/the-helen-gurley-brown-foundation-273406311</t>
        </is>
      </c>
    </row>
    <row r="1260">
      <c r="A1260">
        <f>IF($E1260=$E1259,$A1259+1,1)</f>
        <v/>
      </c>
      <c r="B1260" t="inlineStr">
        <is>
          <t>VAN AMERINGEN FOUNDATION INC</t>
        </is>
      </c>
      <c r="C1260" t="inlineStr">
        <is>
          <t>13-6125699</t>
        </is>
      </c>
      <c r="D1260" t="inlineStr">
        <is>
          <t>New York</t>
        </is>
      </c>
      <c r="E1260" t="inlineStr">
        <is>
          <t>NY</t>
        </is>
      </c>
      <c r="F1260" t="n">
        <v>2024</v>
      </c>
      <c r="G1260" t="n">
        <v>1</v>
      </c>
      <c r="H1260" s="13" t="n">
        <v>9750000</v>
      </c>
      <c r="I1260" s="12" t="n">
        <v>125</v>
      </c>
      <c r="J1260" s="13" t="n">
        <v>75000</v>
      </c>
      <c r="K1260" s="13">
        <f>IFERROR($H1260/$I1260,"")</f>
        <v/>
      </c>
      <c r="L1260" s="13" t="n">
        <v>1000000</v>
      </c>
      <c r="M1260" t="inlineStr">
        <is>
          <t>PA, DC, CA</t>
        </is>
      </c>
      <c r="N1260" t="inlineStr">
        <is>
          <t>Yes</t>
        </is>
      </c>
      <c r="O1260" t="inlineStr">
        <is>
          <t>Yes</t>
        </is>
      </c>
      <c r="P1260" s="9" t="inlineStr">
        <is>
          <t>https://www.vanamfound.org/</t>
        </is>
      </c>
      <c r="Q1260" s="9" t="inlineStr">
        <is>
          <t>https://grantcue.com/foundations/van-ameringen-foundation-inc-136125699</t>
        </is>
      </c>
    </row>
    <row r="1261">
      <c r="A1261">
        <f>IF($E1261=$E1260,$A1260+1,1)</f>
        <v/>
      </c>
      <c r="B1261" t="inlineStr">
        <is>
          <t>Neil S Hirsch Foundation</t>
        </is>
      </c>
      <c r="C1261" t="inlineStr">
        <is>
          <t>13-6881621</t>
        </is>
      </c>
      <c r="D1261" t="inlineStr">
        <is>
          <t>New York</t>
        </is>
      </c>
      <c r="E1261" t="inlineStr">
        <is>
          <t>NY</t>
        </is>
      </c>
      <c r="F1261" t="n">
        <v>2025</v>
      </c>
      <c r="G1261" t="n">
        <v>2</v>
      </c>
      <c r="H1261" s="13" t="n">
        <v>9744375</v>
      </c>
      <c r="I1261" s="12" t="n">
        <v>58</v>
      </c>
      <c r="J1261" s="13" t="n">
        <v>80000</v>
      </c>
      <c r="K1261" s="13">
        <f>IFERROR($H1261/$I1261,"")</f>
        <v/>
      </c>
      <c r="L1261" s="13" t="n">
        <v>1500000</v>
      </c>
      <c r="M1261" t="inlineStr">
        <is>
          <t>MO, FL, MA</t>
        </is>
      </c>
      <c r="N1261" t="inlineStr">
        <is>
          <t>No</t>
        </is>
      </c>
      <c r="O1261" t="inlineStr">
        <is>
          <t>Not stated</t>
        </is>
      </c>
      <c r="Q1261" s="9" t="inlineStr">
        <is>
          <t>https://grantcue.com/foundations/neil-s-hirsch-foundation-136881621</t>
        </is>
      </c>
    </row>
    <row r="1262">
      <c r="A1262">
        <f>IF($E1262=$E1261,$A1261+1,1)</f>
        <v/>
      </c>
      <c r="B1262" t="inlineStr">
        <is>
          <t>NEW YORK FOUNDATION</t>
        </is>
      </c>
      <c r="C1262" t="inlineStr">
        <is>
          <t>13-5626345</t>
        </is>
      </c>
      <c r="D1262" t="inlineStr">
        <is>
          <t>New York</t>
        </is>
      </c>
      <c r="E1262" t="inlineStr">
        <is>
          <t>NY</t>
        </is>
      </c>
      <c r="F1262" t="n">
        <v>2025</v>
      </c>
      <c r="G1262" t="n">
        <v>2</v>
      </c>
      <c r="H1262" s="13" t="n">
        <v>9697450</v>
      </c>
      <c r="I1262" s="12" t="n">
        <v>346</v>
      </c>
      <c r="J1262" s="13" t="n">
        <v>10000</v>
      </c>
      <c r="K1262" s="13">
        <f>IFERROR($H1262/$I1262,"")</f>
        <v/>
      </c>
      <c r="L1262" s="13" t="n">
        <v>290000</v>
      </c>
      <c r="M1262" t="inlineStr">
        <is>
          <t>AZ, DC, CA</t>
        </is>
      </c>
      <c r="N1262" t="inlineStr">
        <is>
          <t>Yes</t>
        </is>
      </c>
      <c r="O1262" t="inlineStr">
        <is>
          <t>Yes</t>
        </is>
      </c>
      <c r="P1262" s="9" t="inlineStr">
        <is>
          <t>https://www.nyf.org/</t>
        </is>
      </c>
      <c r="Q1262" s="9" t="inlineStr">
        <is>
          <t>https://grantcue.com/foundations/new-york-foundation-135626345</t>
        </is>
      </c>
    </row>
    <row r="1263">
      <c r="A1263">
        <f>IF($E1263=$E1262,$A1262+1,1)</f>
        <v/>
      </c>
      <c r="B1263" t="inlineStr">
        <is>
          <t>HUO FAMILY FOUNDATION</t>
        </is>
      </c>
      <c r="C1263" t="inlineStr">
        <is>
          <t>27-1227674</t>
        </is>
      </c>
      <c r="D1263" t="inlineStr">
        <is>
          <t>New York</t>
        </is>
      </c>
      <c r="E1263" t="inlineStr">
        <is>
          <t>NY</t>
        </is>
      </c>
      <c r="F1263" t="n">
        <v>2024</v>
      </c>
      <c r="G1263" t="n">
        <v>1</v>
      </c>
      <c r="H1263" s="13" t="n">
        <v>9696007</v>
      </c>
      <c r="I1263" s="12" t="n">
        <v>30</v>
      </c>
      <c r="J1263" s="13" t="n">
        <v>191499</v>
      </c>
      <c r="K1263" s="13">
        <f>IFERROR($H1263/$I1263,"")</f>
        <v/>
      </c>
      <c r="L1263" s="13" t="n">
        <v>4000000</v>
      </c>
      <c r="N1263" t="inlineStr">
        <is>
          <t>No</t>
        </is>
      </c>
      <c r="O1263" t="inlineStr">
        <is>
          <t>Not stated</t>
        </is>
      </c>
      <c r="Q1263" s="9" t="inlineStr">
        <is>
          <t>https://grantcue.com/foundations/huo-family-foundation-271227674</t>
        </is>
      </c>
    </row>
    <row r="1264">
      <c r="A1264">
        <f>IF($E1264=$E1263,$A1263+1,1)</f>
        <v/>
      </c>
      <c r="B1264" t="inlineStr">
        <is>
          <t>The Abby &amp; David Cohen Family Foundation</t>
        </is>
      </c>
      <c r="C1264" t="inlineStr">
        <is>
          <t>13-4090442</t>
        </is>
      </c>
      <c r="D1264" t="inlineStr">
        <is>
          <t>New York</t>
        </is>
      </c>
      <c r="E1264" t="inlineStr">
        <is>
          <t>NY</t>
        </is>
      </c>
      <c r="F1264" t="n">
        <v>2024</v>
      </c>
      <c r="G1264" t="n">
        <v>2</v>
      </c>
      <c r="H1264" s="13" t="n">
        <v>9625240</v>
      </c>
      <c r="I1264" s="12" t="n">
        <v>12</v>
      </c>
      <c r="J1264" s="13" t="n">
        <v>10000</v>
      </c>
      <c r="K1264" s="13">
        <f>IFERROR($H1264/$I1264,"")</f>
        <v/>
      </c>
      <c r="L1264" s="13" t="n">
        <v>8886240</v>
      </c>
      <c r="M1264" t="inlineStr">
        <is>
          <t>DC, CA</t>
        </is>
      </c>
      <c r="N1264" t="inlineStr">
        <is>
          <t>No</t>
        </is>
      </c>
      <c r="O1264" t="inlineStr">
        <is>
          <t>Not stated</t>
        </is>
      </c>
      <c r="Q1264" s="9" t="inlineStr">
        <is>
          <t>https://grantcue.com/foundations/the-abby-and-david-cohen-family-foundation-134090442</t>
        </is>
      </c>
    </row>
    <row r="1265">
      <c r="A1265">
        <f>IF($E1265=$E1264,$A1264+1,1)</f>
        <v/>
      </c>
      <c r="B1265" t="inlineStr">
        <is>
          <t>MARGARET A ROBERTS CHARITABLE FOUNDATION</t>
        </is>
      </c>
      <c r="C1265" t="inlineStr">
        <is>
          <t>36-7238483</t>
        </is>
      </c>
      <c r="D1265" t="inlineStr">
        <is>
          <t>New York</t>
        </is>
      </c>
      <c r="E1265" t="inlineStr">
        <is>
          <t>NY</t>
        </is>
      </c>
      <c r="F1265" t="n">
        <v>2025</v>
      </c>
      <c r="G1265" t="n">
        <v>2</v>
      </c>
      <c r="H1265" s="13" t="n">
        <v>9612632</v>
      </c>
      <c r="I1265" s="12" t="n">
        <v>32</v>
      </c>
      <c r="J1265" s="13" t="n">
        <v>20000</v>
      </c>
      <c r="K1265" s="13">
        <f>IFERROR($H1265/$I1265,"")</f>
        <v/>
      </c>
      <c r="L1265" s="13" t="n">
        <v>5953878</v>
      </c>
      <c r="M1265" t="inlineStr">
        <is>
          <t>OH, MN, IA</t>
        </is>
      </c>
      <c r="N1265" t="inlineStr">
        <is>
          <t>No</t>
        </is>
      </c>
      <c r="O1265" t="inlineStr">
        <is>
          <t>Not stated</t>
        </is>
      </c>
      <c r="Q1265" s="9" t="inlineStr">
        <is>
          <t>https://grantcue.com/foundations/margaret-a-roberts-charitable-foundation-c-o-kirk-hoopingarner-367238483</t>
        </is>
      </c>
    </row>
    <row r="1266">
      <c r="A1266">
        <f>IF($E1266=$E1265,$A1265+1,1)</f>
        <v/>
      </c>
      <c r="B1266" t="inlineStr">
        <is>
          <t>EUGENE M LANG FOUNDATION</t>
        </is>
      </c>
      <c r="C1266" t="inlineStr">
        <is>
          <t>13-6153412</t>
        </is>
      </c>
      <c r="D1266" t="inlineStr">
        <is>
          <t>New York</t>
        </is>
      </c>
      <c r="E1266" t="inlineStr">
        <is>
          <t>NY</t>
        </is>
      </c>
      <c r="F1266" t="n">
        <v>2025</v>
      </c>
      <c r="G1266" t="n">
        <v>2</v>
      </c>
      <c r="H1266" s="13" t="n">
        <v>9611740</v>
      </c>
      <c r="I1266" s="12" t="n">
        <v>389</v>
      </c>
      <c r="J1266" s="13" t="n">
        <v>3000</v>
      </c>
      <c r="K1266" s="13">
        <f>IFERROR($H1266/$I1266,"")</f>
        <v/>
      </c>
      <c r="L1266" s="13" t="n">
        <v>1125000</v>
      </c>
      <c r="M1266" t="inlineStr">
        <is>
          <t>DC, MA, CA</t>
        </is>
      </c>
      <c r="N1266" t="inlineStr">
        <is>
          <t>Yes</t>
        </is>
      </c>
      <c r="O1266" t="inlineStr">
        <is>
          <t>Not stated</t>
        </is>
      </c>
      <c r="P1266" s="9" t="inlineStr">
        <is>
          <t>https://eugenelangfoundation.org/</t>
        </is>
      </c>
      <c r="Q1266" s="9" t="inlineStr">
        <is>
          <t>https://grantcue.com/foundations/eugene-m-lang-foundation-136153412</t>
        </is>
      </c>
    </row>
    <row r="1267">
      <c r="A1267">
        <f>IF($E1267=$E1266,$A1266+1,1)</f>
        <v/>
      </c>
      <c r="B1267" t="inlineStr">
        <is>
          <t>THE DONALD AND BARBARA ZUCKER FAMILY FOUNDATION</t>
        </is>
      </c>
      <c r="C1267" t="inlineStr">
        <is>
          <t>20-3932106</t>
        </is>
      </c>
      <c r="D1267" t="inlineStr">
        <is>
          <t>New York</t>
        </is>
      </c>
      <c r="E1267" t="inlineStr">
        <is>
          <t>NY</t>
        </is>
      </c>
      <c r="F1267" t="n">
        <v>2023</v>
      </c>
      <c r="G1267" t="n">
        <v>1</v>
      </c>
      <c r="H1267" s="13" t="n">
        <v>9600774</v>
      </c>
      <c r="I1267" s="12" t="n">
        <v>217</v>
      </c>
      <c r="J1267" s="13" t="n">
        <v>100</v>
      </c>
      <c r="K1267" s="13">
        <f>IFERROR($H1267/$I1267,"")</f>
        <v/>
      </c>
      <c r="L1267" s="13" t="n">
        <v>2000000</v>
      </c>
      <c r="M1267" t="inlineStr">
        <is>
          <t>CA, DC, VA</t>
        </is>
      </c>
      <c r="N1267" t="inlineStr">
        <is>
          <t>No</t>
        </is>
      </c>
      <c r="O1267" t="inlineStr">
        <is>
          <t>Not stated</t>
        </is>
      </c>
      <c r="Q1267" s="9" t="inlineStr">
        <is>
          <t>https://grantcue.com/foundations/the-donald-and-barbara-zucker-family-foundation-203932106</t>
        </is>
      </c>
    </row>
    <row r="1268">
      <c r="A1268">
        <f>IF($E1268=$E1267,$A1267+1,1)</f>
        <v/>
      </c>
      <c r="B1268" t="inlineStr">
        <is>
          <t>KATE CASSIDY FOUNDATION</t>
        </is>
      </c>
      <c r="C1268" t="inlineStr">
        <is>
          <t>61-1715303</t>
        </is>
      </c>
      <c r="D1268" t="inlineStr">
        <is>
          <t>New York</t>
        </is>
      </c>
      <c r="E1268" t="inlineStr">
        <is>
          <t>NY</t>
        </is>
      </c>
      <c r="F1268" t="n">
        <v>2025</v>
      </c>
      <c r="G1268" t="n">
        <v>2</v>
      </c>
      <c r="H1268" s="13" t="n">
        <v>9522148</v>
      </c>
      <c r="I1268" s="12" t="n">
        <v>123</v>
      </c>
      <c r="J1268" s="13" t="n">
        <v>15000</v>
      </c>
      <c r="K1268" s="13">
        <f>IFERROR($H1268/$I1268,"")</f>
        <v/>
      </c>
      <c r="L1268" s="13" t="n">
        <v>1650000</v>
      </c>
      <c r="M1268" t="inlineStr">
        <is>
          <t>DC, VA, IL</t>
        </is>
      </c>
      <c r="N1268" t="inlineStr">
        <is>
          <t>No</t>
        </is>
      </c>
      <c r="O1268" t="inlineStr">
        <is>
          <t>Not stated</t>
        </is>
      </c>
      <c r="Q1268" s="9" t="inlineStr">
        <is>
          <t>https://grantcue.com/foundations/kate-cassidy-foundation-611715303</t>
        </is>
      </c>
    </row>
    <row r="1269">
      <c r="A1269">
        <f>IF($E1269=$E1268,$A1268+1,1)</f>
        <v/>
      </c>
      <c r="B1269" t="inlineStr">
        <is>
          <t>THE JOHN R OISHEI FOUNDATION</t>
        </is>
      </c>
      <c r="C1269" t="inlineStr">
        <is>
          <t>16-0874319</t>
        </is>
      </c>
      <c r="D1269" t="inlineStr">
        <is>
          <t>New York</t>
        </is>
      </c>
      <c r="E1269" t="inlineStr">
        <is>
          <t>NY</t>
        </is>
      </c>
      <c r="F1269" t="n">
        <v>2024</v>
      </c>
      <c r="G1269" t="n">
        <v>1</v>
      </c>
      <c r="H1269" s="13" t="n">
        <v>9466396</v>
      </c>
      <c r="I1269" s="12" t="n">
        <v>168</v>
      </c>
      <c r="J1269" s="13" t="n">
        <v>20000</v>
      </c>
      <c r="K1269" s="13">
        <f>IFERROR($H1269/$I1269,"")</f>
        <v/>
      </c>
      <c r="L1269" s="13" t="n">
        <v>930000</v>
      </c>
      <c r="N1269" t="inlineStr">
        <is>
          <t>Yes</t>
        </is>
      </c>
      <c r="O1269" t="inlineStr">
        <is>
          <t>Yes</t>
        </is>
      </c>
      <c r="P1269" s="9" t="inlineStr">
        <is>
          <t>https://www.oishei.org/</t>
        </is>
      </c>
      <c r="Q1269" s="9" t="inlineStr">
        <is>
          <t>https://grantcue.com/foundations/the-john-r-oishei-foundation-160874319</t>
        </is>
      </c>
    </row>
    <row r="1270">
      <c r="A1270">
        <f>IF($E1270=$E1269,$A1269+1,1)</f>
        <v/>
      </c>
      <c r="B1270" t="inlineStr">
        <is>
          <t>OCTOBER MOUNTAIN FOUNDATION INC</t>
        </is>
      </c>
      <c r="C1270" t="inlineStr">
        <is>
          <t>47-4442570</t>
        </is>
      </c>
      <c r="D1270" t="inlineStr">
        <is>
          <t>New York</t>
        </is>
      </c>
      <c r="E1270" t="inlineStr">
        <is>
          <t>NY</t>
        </is>
      </c>
      <c r="F1270" t="n">
        <v>2025</v>
      </c>
      <c r="G1270" t="n">
        <v>3</v>
      </c>
      <c r="H1270" s="13" t="n">
        <v>9369500</v>
      </c>
      <c r="I1270" s="12" t="n">
        <v>141</v>
      </c>
      <c r="J1270" s="13" t="n">
        <v>30000</v>
      </c>
      <c r="K1270" s="13">
        <f>IFERROR($H1270/$I1270,"")</f>
        <v/>
      </c>
      <c r="L1270" s="13" t="n">
        <v>750000</v>
      </c>
      <c r="M1270" t="inlineStr">
        <is>
          <t>MI, MA, CA</t>
        </is>
      </c>
      <c r="N1270" t="inlineStr">
        <is>
          <t>No</t>
        </is>
      </c>
      <c r="O1270" t="inlineStr">
        <is>
          <t>Not stated</t>
        </is>
      </c>
      <c r="Q1270" s="9" t="inlineStr">
        <is>
          <t>https://grantcue.com/foundations/october-mountain-foundation-inc-474442570</t>
        </is>
      </c>
    </row>
    <row r="1271">
      <c r="A1271">
        <f>IF($E1271=$E1270,$A1270+1,1)</f>
        <v/>
      </c>
      <c r="B1271" t="inlineStr">
        <is>
          <t>ROSENKRANZ FOUNDATION INC</t>
        </is>
      </c>
      <c r="C1271" t="inlineStr">
        <is>
          <t>13-3940017</t>
        </is>
      </c>
      <c r="D1271" t="inlineStr">
        <is>
          <t>New York</t>
        </is>
      </c>
      <c r="E1271" t="inlineStr">
        <is>
          <t>NY</t>
        </is>
      </c>
      <c r="F1271" t="n">
        <v>2023</v>
      </c>
      <c r="G1271" t="n">
        <v>1</v>
      </c>
      <c r="H1271" s="13" t="n">
        <v>9368394</v>
      </c>
      <c r="I1271" s="12" t="n">
        <v>68</v>
      </c>
      <c r="J1271" s="13" t="n">
        <v>25000</v>
      </c>
      <c r="K1271" s="13">
        <f>IFERROR($H1271/$I1271,"")</f>
        <v/>
      </c>
      <c r="L1271" s="13" t="n">
        <v>2700000</v>
      </c>
      <c r="M1271" t="inlineStr">
        <is>
          <t>CA, CO, VA</t>
        </is>
      </c>
      <c r="N1271" t="inlineStr">
        <is>
          <t>No</t>
        </is>
      </c>
      <c r="O1271" t="inlineStr">
        <is>
          <t>Not stated</t>
        </is>
      </c>
      <c r="Q1271" s="9" t="inlineStr">
        <is>
          <t>https://grantcue.com/foundations/rosenkranz-foundation-inc-133940017</t>
        </is>
      </c>
    </row>
    <row r="1272">
      <c r="A1272">
        <f>IF($E1272=$E1271,$A1271+1,1)</f>
        <v/>
      </c>
      <c r="B1272" t="inlineStr">
        <is>
          <t>THE WINSTON FOUNDATION INC</t>
        </is>
      </c>
      <c r="C1272" t="inlineStr">
        <is>
          <t>13-6161672</t>
        </is>
      </c>
      <c r="D1272" t="inlineStr">
        <is>
          <t>New York</t>
        </is>
      </c>
      <c r="E1272" t="inlineStr">
        <is>
          <t>NY</t>
        </is>
      </c>
      <c r="F1272" t="n">
        <v>2024</v>
      </c>
      <c r="G1272" t="n">
        <v>2</v>
      </c>
      <c r="H1272" s="13" t="n">
        <v>9365000</v>
      </c>
      <c r="I1272" s="12" t="n">
        <v>183</v>
      </c>
      <c r="J1272" s="13" t="n">
        <v>30000</v>
      </c>
      <c r="K1272" s="13">
        <f>IFERROR($H1272/$I1272,"")</f>
        <v/>
      </c>
      <c r="L1272" s="13" t="n">
        <v>500000</v>
      </c>
      <c r="M1272" t="inlineStr">
        <is>
          <t>DC, MA, CT</t>
        </is>
      </c>
      <c r="N1272" t="inlineStr">
        <is>
          <t>No</t>
        </is>
      </c>
      <c r="O1272" t="inlineStr">
        <is>
          <t>Not stated</t>
        </is>
      </c>
      <c r="Q1272" s="9" t="inlineStr">
        <is>
          <t>https://grantcue.com/foundations/the-winston-foundation-inc-c-o-l-ippolito-paul-weiss-et-al-136161672</t>
        </is>
      </c>
    </row>
    <row r="1273">
      <c r="A1273">
        <f>IF($E1273=$E1272,$A1272+1,1)</f>
        <v/>
      </c>
      <c r="B1273" t="inlineStr">
        <is>
          <t>JMM CHARITABLE FOUNDATION INC</t>
        </is>
      </c>
      <c r="C1273" t="inlineStr">
        <is>
          <t>20-4679694</t>
        </is>
      </c>
      <c r="D1273" t="inlineStr">
        <is>
          <t>New York</t>
        </is>
      </c>
      <c r="E1273" t="inlineStr">
        <is>
          <t>NY</t>
        </is>
      </c>
      <c r="F1273" t="n">
        <v>2024</v>
      </c>
      <c r="G1273" t="n">
        <v>1</v>
      </c>
      <c r="H1273" s="13" t="n">
        <v>9336600</v>
      </c>
      <c r="I1273" s="12" t="n">
        <v>17</v>
      </c>
      <c r="J1273" s="13" t="n">
        <v>100000</v>
      </c>
      <c r="K1273" s="13">
        <f>IFERROR($H1273/$I1273,"")</f>
        <v/>
      </c>
      <c r="L1273" s="13" t="n">
        <v>2970000</v>
      </c>
      <c r="M1273" t="inlineStr">
        <is>
          <t>CA, GA, FL</t>
        </is>
      </c>
      <c r="N1273" t="inlineStr">
        <is>
          <t>No</t>
        </is>
      </c>
      <c r="O1273" t="inlineStr">
        <is>
          <t>Not stated</t>
        </is>
      </c>
      <c r="Q1273" s="9" t="inlineStr">
        <is>
          <t>https://grantcue.com/foundations/jmm-charitable-foundation-inc-204679694</t>
        </is>
      </c>
    </row>
    <row r="1274">
      <c r="A1274">
        <f>IF($E1274=$E1273,$A1273+1,1)</f>
        <v/>
      </c>
      <c r="B1274" t="inlineStr">
        <is>
          <t>THE RUTH STANTON FOUNDATION</t>
        </is>
      </c>
      <c r="C1274" t="inlineStr">
        <is>
          <t>13-7031172</t>
        </is>
      </c>
      <c r="D1274" t="inlineStr">
        <is>
          <t>New York</t>
        </is>
      </c>
      <c r="E1274" t="inlineStr">
        <is>
          <t>NY</t>
        </is>
      </c>
      <c r="F1274" t="n">
        <v>2025</v>
      </c>
      <c r="G1274" t="n">
        <v>2</v>
      </c>
      <c r="H1274" s="13" t="n">
        <v>9328016</v>
      </c>
      <c r="I1274" s="12" t="n">
        <v>37</v>
      </c>
      <c r="J1274" s="13" t="n">
        <v>238000</v>
      </c>
      <c r="K1274" s="13">
        <f>IFERROR($H1274/$I1274,"")</f>
        <v/>
      </c>
      <c r="L1274" s="13" t="n">
        <v>809579</v>
      </c>
      <c r="M1274" t="inlineStr">
        <is>
          <t>NJ, TX, MA</t>
        </is>
      </c>
      <c r="N1274" t="inlineStr">
        <is>
          <t>No</t>
        </is>
      </c>
      <c r="O1274" t="inlineStr">
        <is>
          <t>Not stated</t>
        </is>
      </c>
      <c r="Q1274" s="9" t="inlineStr">
        <is>
          <t>https://grantcue.com/foundations/the-ruth-stanton-foundation-137031172</t>
        </is>
      </c>
    </row>
    <row r="1275">
      <c r="A1275">
        <f>IF($E1275=$E1274,$A1274+1,1)</f>
        <v/>
      </c>
      <c r="B1275" t="inlineStr">
        <is>
          <t>THE PARY &amp; ABDULRAHIM LEVIAN CHARITABLE FOUNDATION</t>
        </is>
      </c>
      <c r="C1275" t="inlineStr">
        <is>
          <t>06-1684665</t>
        </is>
      </c>
      <c r="D1275" t="inlineStr">
        <is>
          <t>New York</t>
        </is>
      </c>
      <c r="E1275" t="inlineStr">
        <is>
          <t>NY</t>
        </is>
      </c>
      <c r="F1275" t="n">
        <v>2024</v>
      </c>
      <c r="G1275" t="n">
        <v>4</v>
      </c>
      <c r="H1275" s="13" t="n">
        <v>9324000</v>
      </c>
      <c r="I1275" s="12" t="n">
        <v>38</v>
      </c>
      <c r="J1275" s="13" t="n">
        <v>38000</v>
      </c>
      <c r="K1275" s="13">
        <f>IFERROR($H1275/$I1275,"")</f>
        <v/>
      </c>
      <c r="L1275" s="13" t="n">
        <v>2036000</v>
      </c>
      <c r="M1275" t="inlineStr">
        <is>
          <t>OH, NJ</t>
        </is>
      </c>
      <c r="N1275" t="inlineStr">
        <is>
          <t>No</t>
        </is>
      </c>
      <c r="O1275" t="inlineStr">
        <is>
          <t>Not stated</t>
        </is>
      </c>
      <c r="Q1275" s="9" t="inlineStr">
        <is>
          <t>https://grantcue.com/foundations/the-pary-and-abdulrahim-levian-charitable-foundation-061684665</t>
        </is>
      </c>
    </row>
    <row r="1276">
      <c r="A1276">
        <f>IF($E1276=$E1275,$A1275+1,1)</f>
        <v/>
      </c>
      <c r="B1276" t="inlineStr">
        <is>
          <t>SANDBERG GOLDBERG BERNTHAL FAMILY CHARITABLE FOUNDATION</t>
        </is>
      </c>
      <c r="C1276" t="inlineStr">
        <is>
          <t>83-2713007</t>
        </is>
      </c>
      <c r="D1276" t="inlineStr">
        <is>
          <t>New York</t>
        </is>
      </c>
      <c r="E1276" t="inlineStr">
        <is>
          <t>NY</t>
        </is>
      </c>
      <c r="F1276" t="n">
        <v>2024</v>
      </c>
      <c r="G1276" t="n">
        <v>1</v>
      </c>
      <c r="H1276" s="13" t="n">
        <v>9293875</v>
      </c>
      <c r="I1276" s="12" t="n">
        <v>43</v>
      </c>
      <c r="J1276" s="13" t="n">
        <v>50000</v>
      </c>
      <c r="K1276" s="13">
        <f>IFERROR($H1276/$I1276,"")</f>
        <v/>
      </c>
      <c r="L1276" s="13" t="n">
        <v>1900000</v>
      </c>
      <c r="M1276" t="inlineStr">
        <is>
          <t>CA, DC, MA</t>
        </is>
      </c>
      <c r="N1276" t="inlineStr">
        <is>
          <t>No</t>
        </is>
      </c>
      <c r="O1276" t="inlineStr">
        <is>
          <t>Not stated</t>
        </is>
      </c>
      <c r="Q1276" s="9" t="inlineStr">
        <is>
          <t>https://grantcue.com/foundations/sandberg-goldberg-bernthal-family-charitable-foundation-832713007</t>
        </is>
      </c>
    </row>
    <row r="1277">
      <c r="A1277">
        <f>IF($E1277=$E1276,$A1276+1,1)</f>
        <v/>
      </c>
      <c r="B1277" t="inlineStr">
        <is>
          <t>HUBERFELD FAMILY FOUNDATION</t>
        </is>
      </c>
      <c r="C1277" t="inlineStr">
        <is>
          <t>13-4042543</t>
        </is>
      </c>
      <c r="D1277" t="inlineStr">
        <is>
          <t>New York</t>
        </is>
      </c>
      <c r="E1277" t="inlineStr">
        <is>
          <t>NY</t>
        </is>
      </c>
      <c r="F1277" t="n">
        <v>2024</v>
      </c>
      <c r="G1277" t="n">
        <v>4</v>
      </c>
      <c r="H1277" s="13" t="n">
        <v>9281146</v>
      </c>
      <c r="I1277" s="12" t="n">
        <v>342</v>
      </c>
      <c r="J1277" s="13" t="n">
        <v>3600</v>
      </c>
      <c r="K1277" s="13">
        <f>IFERROR($H1277/$I1277,"")</f>
        <v/>
      </c>
      <c r="L1277" s="13" t="n">
        <v>1100000</v>
      </c>
      <c r="M1277" t="inlineStr">
        <is>
          <t>NJ, FL, CA</t>
        </is>
      </c>
      <c r="N1277" t="inlineStr">
        <is>
          <t>Yes</t>
        </is>
      </c>
      <c r="O1277" t="inlineStr">
        <is>
          <t>Not stated</t>
        </is>
      </c>
      <c r="Q1277" s="9" t="inlineStr">
        <is>
          <t>https://grantcue.com/foundations/huberfeld-family-foundation-134042543</t>
        </is>
      </c>
    </row>
    <row r="1278">
      <c r="A1278">
        <f>IF($E1278=$E1277,$A1277+1,1)</f>
        <v/>
      </c>
      <c r="B1278" t="inlineStr">
        <is>
          <t>THE ESTHER A &amp; JOSEPH KLINGENSTEIN FUND INC</t>
        </is>
      </c>
      <c r="C1278" t="inlineStr">
        <is>
          <t>13-6028788</t>
        </is>
      </c>
      <c r="D1278" t="inlineStr">
        <is>
          <t>New York</t>
        </is>
      </c>
      <c r="E1278" t="inlineStr">
        <is>
          <t>NY</t>
        </is>
      </c>
      <c r="F1278" t="n">
        <v>2023</v>
      </c>
      <c r="G1278" t="n">
        <v>1</v>
      </c>
      <c r="H1278" s="13" t="n">
        <v>9252334</v>
      </c>
      <c r="I1278" s="12" t="n">
        <v>93</v>
      </c>
      <c r="J1278" s="13" t="n">
        <v>100000</v>
      </c>
      <c r="K1278" s="13">
        <f>IFERROR($H1278/$I1278,"")</f>
        <v/>
      </c>
      <c r="L1278" s="13" t="n">
        <v>250000</v>
      </c>
      <c r="M1278" t="inlineStr">
        <is>
          <t>CA, MA, DC</t>
        </is>
      </c>
      <c r="N1278" t="inlineStr">
        <is>
          <t>No</t>
        </is>
      </c>
      <c r="O1278" t="inlineStr">
        <is>
          <t>Not stated</t>
        </is>
      </c>
      <c r="Q1278" s="9" t="inlineStr">
        <is>
          <t>https://grantcue.com/foundations/the-esther-a-and-joseph-klingenstein-fund-inc-136028788</t>
        </is>
      </c>
    </row>
    <row r="1279">
      <c r="A1279">
        <f>IF($E1279=$E1278,$A1278+1,1)</f>
        <v/>
      </c>
      <c r="B1279" t="inlineStr">
        <is>
          <t>ROBERT RAUSCHENBERG FOUNDATION</t>
        </is>
      </c>
      <c r="C1279" t="inlineStr">
        <is>
          <t>65-0200989</t>
        </is>
      </c>
      <c r="D1279" t="inlineStr">
        <is>
          <t>New York</t>
        </is>
      </c>
      <c r="E1279" t="inlineStr">
        <is>
          <t>NY</t>
        </is>
      </c>
      <c r="F1279" t="n">
        <v>2024</v>
      </c>
      <c r="G1279" t="n">
        <v>2</v>
      </c>
      <c r="H1279" s="13" t="n">
        <v>9156600</v>
      </c>
      <c r="I1279" s="12" t="n">
        <v>225</v>
      </c>
      <c r="J1279" s="13" t="n">
        <v>16000</v>
      </c>
      <c r="K1279" s="13">
        <f>IFERROR($H1279/$I1279,"")</f>
        <v/>
      </c>
      <c r="L1279" s="13" t="n">
        <v>1008000</v>
      </c>
      <c r="M1279" t="inlineStr">
        <is>
          <t>CA, FL, DC</t>
        </is>
      </c>
      <c r="N1279" t="inlineStr">
        <is>
          <t>No</t>
        </is>
      </c>
      <c r="O1279" t="inlineStr">
        <is>
          <t>Not stated</t>
        </is>
      </c>
      <c r="Q1279" s="9" t="inlineStr">
        <is>
          <t>https://grantcue.com/foundations/robert-rauschenberg-foundation-650200989</t>
        </is>
      </c>
    </row>
    <row r="1280">
      <c r="A1280">
        <f>IF($E1280=$E1279,$A1279+1,1)</f>
        <v/>
      </c>
      <c r="B1280" t="inlineStr">
        <is>
          <t>AC &amp; JC FOUNDATION INC</t>
        </is>
      </c>
      <c r="C1280" t="inlineStr">
        <is>
          <t>84-2735202</t>
        </is>
      </c>
      <c r="D1280" t="inlineStr">
        <is>
          <t>New York</t>
        </is>
      </c>
      <c r="E1280" t="inlineStr">
        <is>
          <t>NY</t>
        </is>
      </c>
      <c r="F1280" t="n">
        <v>2024</v>
      </c>
      <c r="G1280" t="n">
        <v>1</v>
      </c>
      <c r="H1280" s="13" t="n">
        <v>9149341</v>
      </c>
      <c r="I1280" s="12" t="n">
        <v>43</v>
      </c>
      <c r="J1280" s="13" t="n">
        <v>100000</v>
      </c>
      <c r="K1280" s="13">
        <f>IFERROR($H1280/$I1280,"")</f>
        <v/>
      </c>
      <c r="L1280" s="13" t="n">
        <v>1985000</v>
      </c>
      <c r="M1280" t="inlineStr">
        <is>
          <t>OH, CA, IN</t>
        </is>
      </c>
      <c r="N1280" t="inlineStr">
        <is>
          <t>No</t>
        </is>
      </c>
      <c r="O1280" t="inlineStr">
        <is>
          <t>Not stated</t>
        </is>
      </c>
      <c r="Q1280" s="9" t="inlineStr">
        <is>
          <t>https://grantcue.com/foundations/ac-and-jc-foundation-inc-842735202</t>
        </is>
      </c>
    </row>
    <row r="1281">
      <c r="A1281">
        <f>IF($E1281=$E1280,$A1280+1,1)</f>
        <v/>
      </c>
      <c r="B1281" t="inlineStr">
        <is>
          <t>ALCOA FOUNDATION</t>
        </is>
      </c>
      <c r="C1281" t="inlineStr">
        <is>
          <t>36-4831759</t>
        </is>
      </c>
      <c r="D1281" t="inlineStr">
        <is>
          <t>New York</t>
        </is>
      </c>
      <c r="E1281" t="inlineStr">
        <is>
          <t>NY</t>
        </is>
      </c>
      <c r="F1281" t="n">
        <v>2024</v>
      </c>
      <c r="G1281" t="n">
        <v>1</v>
      </c>
      <c r="H1281" s="13" t="n">
        <v>9123638</v>
      </c>
      <c r="I1281" s="12" t="n">
        <v>79</v>
      </c>
      <c r="J1281" s="13" t="n">
        <v>50000</v>
      </c>
      <c r="K1281" s="13">
        <f>IFERROR($H1281/$I1281,"")</f>
        <v/>
      </c>
      <c r="L1281" s="13" t="n">
        <v>1800000</v>
      </c>
      <c r="M1281" t="inlineStr">
        <is>
          <t>VICTORIA, PARA, QUEBEC</t>
        </is>
      </c>
      <c r="N1281" t="inlineStr">
        <is>
          <t>No</t>
        </is>
      </c>
      <c r="O1281" t="inlineStr">
        <is>
          <t>Not stated</t>
        </is>
      </c>
      <c r="Q1281" s="9" t="inlineStr">
        <is>
          <t>https://grantcue.com/foundations/alcoa-foundation-364831759</t>
        </is>
      </c>
    </row>
    <row r="1282">
      <c r="A1282">
        <f>IF($E1282=$E1281,$A1281+1,1)</f>
        <v/>
      </c>
      <c r="B1282" t="inlineStr">
        <is>
          <t>THE IRA DECAMP FOUNDATION XXXXX2009</t>
        </is>
      </c>
      <c r="C1282" t="inlineStr">
        <is>
          <t>51-0138577</t>
        </is>
      </c>
      <c r="D1282" t="inlineStr">
        <is>
          <t>New York</t>
        </is>
      </c>
      <c r="E1282" t="inlineStr">
        <is>
          <t>NY</t>
        </is>
      </c>
      <c r="F1282" t="n">
        <v>2024</v>
      </c>
      <c r="G1282" t="n">
        <v>2</v>
      </c>
      <c r="H1282" s="13" t="n">
        <v>9084150</v>
      </c>
      <c r="I1282" s="12" t="n">
        <v>121</v>
      </c>
      <c r="J1282" s="13" t="n">
        <v>70000</v>
      </c>
      <c r="K1282" s="13">
        <f>IFERROR($H1282/$I1282,"")</f>
        <v/>
      </c>
      <c r="L1282" s="13" t="n">
        <v>385000</v>
      </c>
      <c r="M1282" t="inlineStr">
        <is>
          <t>NJ, CA, DC</t>
        </is>
      </c>
      <c r="N1282" t="inlineStr">
        <is>
          <t>Yes</t>
        </is>
      </c>
      <c r="O1282" t="inlineStr">
        <is>
          <t>Yes</t>
        </is>
      </c>
      <c r="P1282" s="9" t="inlineStr">
        <is>
          <t>https://www.jpmorgan.com/private-bank/foundations/decamp</t>
        </is>
      </c>
      <c r="Q1282" s="9" t="inlineStr">
        <is>
          <t>https://grantcue.com/foundations/the-ira-decamp-foundation-xxxxx2009-510138577</t>
        </is>
      </c>
    </row>
    <row r="1283">
      <c r="A1283">
        <f>IF($E1283=$E1282,$A1282+1,1)</f>
        <v/>
      </c>
      <c r="B1283" t="inlineStr">
        <is>
          <t>INSTITUTE FOR FOLLICULAR LYMPHOMA INNOVATION</t>
        </is>
      </c>
      <c r="C1283" t="inlineStr">
        <is>
          <t>88-0639274</t>
        </is>
      </c>
      <c r="D1283" t="inlineStr">
        <is>
          <t>New York</t>
        </is>
      </c>
      <c r="E1283" t="inlineStr">
        <is>
          <t>NY</t>
        </is>
      </c>
      <c r="F1283" t="n">
        <v>2024</v>
      </c>
      <c r="G1283" t="n">
        <v>1</v>
      </c>
      <c r="H1283" s="13" t="n">
        <v>9045427</v>
      </c>
      <c r="I1283" s="12" t="n">
        <v>10</v>
      </c>
      <c r="J1283" s="13" t="n">
        <v>371391.5</v>
      </c>
      <c r="K1283" s="13">
        <f>IFERROR($H1283/$I1283,"")</f>
        <v/>
      </c>
      <c r="L1283" s="13" t="n">
        <v>3282650</v>
      </c>
      <c r="M1283" t="inlineStr">
        <is>
          <t>CA, MO, PARIS CEDEX 13</t>
        </is>
      </c>
      <c r="N1283" t="inlineStr">
        <is>
          <t>No</t>
        </is>
      </c>
      <c r="O1283" t="inlineStr">
        <is>
          <t>Not stated</t>
        </is>
      </c>
      <c r="Q1283" s="9" t="inlineStr">
        <is>
          <t>https://grantcue.com/foundations/institute-for-follicular-lymphoma-innovation-880639274</t>
        </is>
      </c>
    </row>
    <row r="1284">
      <c r="A1284">
        <f>IF($E1284=$E1283,$A1283+1,1)</f>
        <v/>
      </c>
      <c r="B1284" t="inlineStr">
        <is>
          <t>HUNT STREET FUND INC</t>
        </is>
      </c>
      <c r="C1284" t="inlineStr">
        <is>
          <t>86-1079390</t>
        </is>
      </c>
      <c r="D1284" t="inlineStr">
        <is>
          <t>New York</t>
        </is>
      </c>
      <c r="E1284" t="inlineStr">
        <is>
          <t>NY</t>
        </is>
      </c>
      <c r="F1284" t="n">
        <v>2024</v>
      </c>
      <c r="G1284" t="n">
        <v>1</v>
      </c>
      <c r="H1284" s="13" t="n">
        <v>9002500</v>
      </c>
      <c r="I1284" s="12" t="n">
        <v>45</v>
      </c>
      <c r="J1284" s="13" t="n">
        <v>25000</v>
      </c>
      <c r="K1284" s="13">
        <f>IFERROR($H1284/$I1284,"")</f>
        <v/>
      </c>
      <c r="L1284" s="13" t="n">
        <v>6000000</v>
      </c>
      <c r="M1284" t="inlineStr">
        <is>
          <t>MA, MD, RI</t>
        </is>
      </c>
      <c r="N1284" t="inlineStr">
        <is>
          <t>No</t>
        </is>
      </c>
      <c r="O1284" t="inlineStr">
        <is>
          <t>Not stated</t>
        </is>
      </c>
      <c r="Q1284" s="9" t="inlineStr">
        <is>
          <t>https://grantcue.com/foundations/hunt-street-fund-inc-861079390</t>
        </is>
      </c>
    </row>
    <row r="1285">
      <c r="A1285">
        <f>IF($E1285=$E1284,$A1284+1,1)</f>
        <v/>
      </c>
      <c r="B1285" t="inlineStr">
        <is>
          <t>THE SHORELAND FOUNDATION</t>
        </is>
      </c>
      <c r="C1285" t="inlineStr">
        <is>
          <t>11-3241828</t>
        </is>
      </c>
      <c r="D1285" t="inlineStr">
        <is>
          <t>New York</t>
        </is>
      </c>
      <c r="E1285" t="inlineStr">
        <is>
          <t>NY</t>
        </is>
      </c>
      <c r="F1285" t="n">
        <v>2025</v>
      </c>
      <c r="G1285" t="n">
        <v>2</v>
      </c>
      <c r="H1285" s="13" t="n">
        <v>8986175</v>
      </c>
      <c r="I1285" s="12" t="n">
        <v>65</v>
      </c>
      <c r="J1285" s="13" t="n">
        <v>10000</v>
      </c>
      <c r="K1285" s="13">
        <f>IFERROR($H1285/$I1285,"")</f>
        <v/>
      </c>
      <c r="L1285" s="13" t="n">
        <v>2505000</v>
      </c>
      <c r="M1285" t="inlineStr">
        <is>
          <t>MA, CA, CT</t>
        </is>
      </c>
      <c r="N1285" t="inlineStr">
        <is>
          <t>No</t>
        </is>
      </c>
      <c r="O1285" t="inlineStr">
        <is>
          <t>Not stated</t>
        </is>
      </c>
      <c r="Q1285" s="9" t="inlineStr">
        <is>
          <t>https://grantcue.com/foundations/the-shoreland-foundation-113241828</t>
        </is>
      </c>
    </row>
    <row r="1286">
      <c r="A1286">
        <f>IF($E1286=$E1285,$A1285+1,1)</f>
        <v/>
      </c>
      <c r="B1286" t="inlineStr">
        <is>
          <t>Greater Rochester Health Foundation</t>
        </is>
      </c>
      <c r="C1286" t="inlineStr">
        <is>
          <t>13-4301222</t>
        </is>
      </c>
      <c r="D1286" t="inlineStr">
        <is>
          <t>New York</t>
        </is>
      </c>
      <c r="E1286" t="inlineStr">
        <is>
          <t>NY</t>
        </is>
      </c>
      <c r="F1286" t="n">
        <v>2024</v>
      </c>
      <c r="G1286" t="n">
        <v>1</v>
      </c>
      <c r="H1286" s="13" t="n">
        <v>8935848</v>
      </c>
      <c r="I1286" s="12" t="n">
        <v>204</v>
      </c>
      <c r="J1286" s="13" t="n">
        <v>5000</v>
      </c>
      <c r="K1286" s="13">
        <f>IFERROR($H1286/$I1286,"")</f>
        <v/>
      </c>
      <c r="L1286" s="13" t="n">
        <v>969998</v>
      </c>
      <c r="M1286" t="inlineStr">
        <is>
          <t>CT, MA</t>
        </is>
      </c>
      <c r="N1286" t="inlineStr">
        <is>
          <t>Yes</t>
        </is>
      </c>
      <c r="O1286" t="inlineStr">
        <is>
          <t>Yes</t>
        </is>
      </c>
      <c r="P1286" s="9" t="inlineStr">
        <is>
          <t>https://www.thegrhf.org/</t>
        </is>
      </c>
      <c r="Q1286" s="9" t="inlineStr">
        <is>
          <t>https://grantcue.com/foundations/greater-rochester-health-foundation-134301222</t>
        </is>
      </c>
    </row>
    <row r="1287">
      <c r="A1287">
        <f>IF($E1287=$E1286,$A1286+1,1)</f>
        <v/>
      </c>
      <c r="B1287" t="inlineStr">
        <is>
          <t>JONATHAN M NELSON FAMILY FOUNDATION</t>
        </is>
      </c>
      <c r="C1287" t="inlineStr">
        <is>
          <t>05-0504814</t>
        </is>
      </c>
      <c r="D1287" t="inlineStr">
        <is>
          <t>New York</t>
        </is>
      </c>
      <c r="E1287" t="inlineStr">
        <is>
          <t>NY</t>
        </is>
      </c>
      <c r="F1287" t="n">
        <v>2024</v>
      </c>
      <c r="G1287" t="n">
        <v>1</v>
      </c>
      <c r="H1287" s="13" t="n">
        <v>8814750</v>
      </c>
      <c r="I1287" s="12" t="n">
        <v>14</v>
      </c>
      <c r="J1287" s="13" t="n">
        <v>20000</v>
      </c>
      <c r="K1287" s="13">
        <f>IFERROR($H1287/$I1287,"")</f>
        <v/>
      </c>
      <c r="L1287" s="13" t="n">
        <v>3550000</v>
      </c>
      <c r="M1287" t="inlineStr">
        <is>
          <t>NJ, MA, CA</t>
        </is>
      </c>
      <c r="N1287" t="inlineStr">
        <is>
          <t>Yes</t>
        </is>
      </c>
      <c r="O1287" t="inlineStr">
        <is>
          <t>Not stated</t>
        </is>
      </c>
      <c r="Q1287" s="9" t="inlineStr">
        <is>
          <t>https://grantcue.com/foundations/jonathan-m-nelson-family-foundation-050504814</t>
        </is>
      </c>
    </row>
    <row r="1288">
      <c r="A1288">
        <f>IF($E1288=$E1287,$A1287+1,1)</f>
        <v/>
      </c>
      <c r="B1288" t="inlineStr">
        <is>
          <t>The Andrew And Ann Tisch Foundation Inc</t>
        </is>
      </c>
      <c r="C1288" t="inlineStr">
        <is>
          <t>13-3693583</t>
        </is>
      </c>
      <c r="D1288" t="inlineStr">
        <is>
          <t>New York</t>
        </is>
      </c>
      <c r="E1288" t="inlineStr">
        <is>
          <t>NY</t>
        </is>
      </c>
      <c r="F1288" t="n">
        <v>2024</v>
      </c>
      <c r="G1288" t="n">
        <v>1</v>
      </c>
      <c r="H1288" s="13" t="n">
        <v>8777163</v>
      </c>
      <c r="I1288" s="12" t="n">
        <v>10</v>
      </c>
      <c r="J1288" s="13" t="n">
        <v>80000</v>
      </c>
      <c r="K1288" s="13">
        <f>IFERROR($H1288/$I1288,"")</f>
        <v/>
      </c>
      <c r="L1288" s="13" t="n">
        <v>7042163</v>
      </c>
      <c r="N1288" t="inlineStr">
        <is>
          <t>No</t>
        </is>
      </c>
      <c r="O1288" t="inlineStr">
        <is>
          <t>Not stated</t>
        </is>
      </c>
      <c r="Q1288" s="9" t="inlineStr">
        <is>
          <t>https://grantcue.com/foundations/the-andrew-and-ann-tisch-foundation-inc-133693583</t>
        </is>
      </c>
    </row>
    <row r="1289">
      <c r="A1289">
        <f>IF($E1289=$E1288,$A1288+1,1)</f>
        <v/>
      </c>
      <c r="B1289" t="inlineStr">
        <is>
          <t>GABELLI FOUNDATION INC</t>
        </is>
      </c>
      <c r="C1289" t="inlineStr">
        <is>
          <t>94-2975159</t>
        </is>
      </c>
      <c r="D1289" t="inlineStr">
        <is>
          <t>New York</t>
        </is>
      </c>
      <c r="E1289" t="inlineStr">
        <is>
          <t>NY</t>
        </is>
      </c>
      <c r="F1289" t="n">
        <v>2024</v>
      </c>
      <c r="G1289" t="n">
        <v>1</v>
      </c>
      <c r="H1289" s="13" t="n">
        <v>8736500</v>
      </c>
      <c r="I1289" s="12" t="n">
        <v>62</v>
      </c>
      <c r="J1289" s="13" t="n">
        <v>50000</v>
      </c>
      <c r="K1289" s="13">
        <f>IFERROR($H1289/$I1289,"")</f>
        <v/>
      </c>
      <c r="L1289" s="13" t="n">
        <v>1350000</v>
      </c>
      <c r="M1289" t="inlineStr">
        <is>
          <t>MA, CT, RI</t>
        </is>
      </c>
      <c r="N1289" t="inlineStr">
        <is>
          <t>No</t>
        </is>
      </c>
      <c r="O1289" t="inlineStr">
        <is>
          <t>Not stated</t>
        </is>
      </c>
      <c r="Q1289" s="9" t="inlineStr">
        <is>
          <t>https://grantcue.com/foundations/gabelli-foundation-inc-942975159</t>
        </is>
      </c>
    </row>
    <row r="1290">
      <c r="A1290">
        <f>IF($E1290=$E1289,$A1289+1,1)</f>
        <v/>
      </c>
      <c r="B1290" t="inlineStr">
        <is>
          <t>DUNE ROAD FOUNDATION INC</t>
        </is>
      </c>
      <c r="C1290" t="inlineStr">
        <is>
          <t>85-3757218</t>
        </is>
      </c>
      <c r="D1290" t="inlineStr">
        <is>
          <t>New York</t>
        </is>
      </c>
      <c r="E1290" t="inlineStr">
        <is>
          <t>NY</t>
        </is>
      </c>
      <c r="F1290" t="n">
        <v>2024</v>
      </c>
      <c r="G1290" t="n">
        <v>1</v>
      </c>
      <c r="H1290" s="13" t="n">
        <v>8730566</v>
      </c>
      <c r="I1290" s="12" t="n">
        <v>26</v>
      </c>
      <c r="J1290" s="13" t="n">
        <v>250000</v>
      </c>
      <c r="K1290" s="13">
        <f>IFERROR($H1290/$I1290,"")</f>
        <v/>
      </c>
      <c r="L1290" s="13" t="n">
        <v>1025000</v>
      </c>
      <c r="M1290" t="inlineStr">
        <is>
          <t>FL, IL, VA</t>
        </is>
      </c>
      <c r="N1290" t="inlineStr">
        <is>
          <t>No</t>
        </is>
      </c>
      <c r="O1290" t="inlineStr">
        <is>
          <t>Not stated</t>
        </is>
      </c>
      <c r="Q1290" s="9" t="inlineStr">
        <is>
          <t>https://grantcue.com/foundations/dune-road-foundation-inc-853757218</t>
        </is>
      </c>
    </row>
    <row r="1291">
      <c r="A1291">
        <f>IF($E1291=$E1290,$A1290+1,1)</f>
        <v/>
      </c>
      <c r="B1291" t="inlineStr">
        <is>
          <t>Griffith R Harsh IV And Margaret C Whitman Charitable Foundation</t>
        </is>
      </c>
      <c r="C1291" t="inlineStr">
        <is>
          <t>20-8033091</t>
        </is>
      </c>
      <c r="D1291" t="inlineStr">
        <is>
          <t>New York</t>
        </is>
      </c>
      <c r="E1291" t="inlineStr">
        <is>
          <t>NY</t>
        </is>
      </c>
      <c r="F1291" t="n">
        <v>2024</v>
      </c>
      <c r="G1291" t="n">
        <v>1</v>
      </c>
      <c r="H1291" s="13" t="n">
        <v>8712000</v>
      </c>
      <c r="I1291" s="12" t="n">
        <v>25</v>
      </c>
      <c r="J1291" s="13" t="n">
        <v>90000</v>
      </c>
      <c r="K1291" s="13">
        <f>IFERROR($H1291/$I1291,"")</f>
        <v/>
      </c>
      <c r="L1291" s="13" t="n">
        <v>2000000</v>
      </c>
      <c r="M1291" t="inlineStr">
        <is>
          <t>CA, VA, AL</t>
        </is>
      </c>
      <c r="N1291" t="inlineStr">
        <is>
          <t>No</t>
        </is>
      </c>
      <c r="O1291" t="inlineStr">
        <is>
          <t>Not stated</t>
        </is>
      </c>
      <c r="Q1291" s="9" t="inlineStr">
        <is>
          <t>https://grantcue.com/foundations/griffith-r-harsh-iv-and-margaret-c-whitman-charitable-foundation-208033091</t>
        </is>
      </c>
    </row>
    <row r="1292">
      <c r="A1292">
        <f>IF($E1292=$E1291,$A1291+1,1)</f>
        <v/>
      </c>
      <c r="B1292" t="inlineStr">
        <is>
          <t>THE BLOCK FRIEDMAN FAMILY FOUNDATION INC</t>
        </is>
      </c>
      <c r="C1292" t="inlineStr">
        <is>
          <t>22-6026000</t>
        </is>
      </c>
      <c r="D1292" t="inlineStr">
        <is>
          <t>New York</t>
        </is>
      </c>
      <c r="E1292" t="inlineStr">
        <is>
          <t>NY</t>
        </is>
      </c>
      <c r="F1292" t="n">
        <v>2024</v>
      </c>
      <c r="G1292" t="n">
        <v>2</v>
      </c>
      <c r="H1292" s="13" t="n">
        <v>8697667</v>
      </c>
      <c r="I1292" s="12" t="n">
        <v>42</v>
      </c>
      <c r="J1292" s="13" t="n">
        <v>47500</v>
      </c>
      <c r="K1292" s="13">
        <f>IFERROR($H1292/$I1292,"")</f>
        <v/>
      </c>
      <c r="L1292" s="13" t="n">
        <v>2050000</v>
      </c>
      <c r="M1292" t="inlineStr">
        <is>
          <t>VT, RI, MA</t>
        </is>
      </c>
      <c r="N1292" t="inlineStr">
        <is>
          <t>Yes</t>
        </is>
      </c>
      <c r="O1292" t="inlineStr">
        <is>
          <t>Not stated</t>
        </is>
      </c>
      <c r="Q1292" s="9" t="inlineStr">
        <is>
          <t>https://grantcue.com/foundations/the-block-friedman-family-foundation-inc-226026000</t>
        </is>
      </c>
    </row>
    <row r="1293">
      <c r="A1293">
        <f>IF($E1293=$E1292,$A1292+1,1)</f>
        <v/>
      </c>
      <c r="B1293" t="inlineStr">
        <is>
          <t>JACK ADJMI FAMILY FOUNDATION INC</t>
        </is>
      </c>
      <c r="C1293" t="inlineStr">
        <is>
          <t>13-3202295</t>
        </is>
      </c>
      <c r="D1293" t="inlineStr">
        <is>
          <t>New York</t>
        </is>
      </c>
      <c r="E1293" t="inlineStr">
        <is>
          <t>NY</t>
        </is>
      </c>
      <c r="F1293" t="n">
        <v>2024</v>
      </c>
      <c r="G1293" t="n">
        <v>2</v>
      </c>
      <c r="H1293" s="13" t="n">
        <v>8671825</v>
      </c>
      <c r="I1293" s="12" t="n">
        <v>2109</v>
      </c>
      <c r="J1293" s="13" t="n">
        <v>1000</v>
      </c>
      <c r="K1293" s="13">
        <f>IFERROR($H1293/$I1293,"")</f>
        <v/>
      </c>
      <c r="L1293" s="13" t="n">
        <v>515550</v>
      </c>
      <c r="M1293" t="inlineStr">
        <is>
          <t>NJ, MD, FL</t>
        </is>
      </c>
      <c r="N1293" t="inlineStr">
        <is>
          <t>No</t>
        </is>
      </c>
      <c r="O1293" t="inlineStr">
        <is>
          <t>Not stated</t>
        </is>
      </c>
      <c r="Q1293" s="9" t="inlineStr">
        <is>
          <t>https://grantcue.com/foundations/jack-adjmi-family-foundation-inc-133202295</t>
        </is>
      </c>
    </row>
    <row r="1294">
      <c r="A1294">
        <f>IF($E1294=$E1293,$A1293+1,1)</f>
        <v/>
      </c>
      <c r="B1294" t="inlineStr">
        <is>
          <t>THE STEPHANIE AND CARTER MCCLELLAND FOUNDATION</t>
        </is>
      </c>
      <c r="C1294" t="inlineStr">
        <is>
          <t>13-7154217</t>
        </is>
      </c>
      <c r="D1294" t="inlineStr">
        <is>
          <t>New York</t>
        </is>
      </c>
      <c r="E1294" t="inlineStr">
        <is>
          <t>NY</t>
        </is>
      </c>
      <c r="F1294" t="n">
        <v>2024</v>
      </c>
      <c r="G1294" t="n">
        <v>2</v>
      </c>
      <c r="H1294" s="13" t="n">
        <v>8587500</v>
      </c>
      <c r="I1294" s="12" t="n">
        <v>15</v>
      </c>
      <c r="J1294" s="13" t="n">
        <v>500000</v>
      </c>
      <c r="K1294" s="13">
        <f>IFERROR($H1294/$I1294,"")</f>
        <v/>
      </c>
      <c r="L1294" s="13" t="n">
        <v>2200000</v>
      </c>
      <c r="M1294" t="inlineStr">
        <is>
          <t>CA</t>
        </is>
      </c>
      <c r="N1294" t="inlineStr">
        <is>
          <t>No</t>
        </is>
      </c>
      <c r="O1294" t="inlineStr">
        <is>
          <t>Not stated</t>
        </is>
      </c>
      <c r="Q1294" s="9" t="inlineStr">
        <is>
          <t>https://grantcue.com/foundations/the-stephanie-and-carter-mcclelland-foundation-137154217</t>
        </is>
      </c>
    </row>
    <row r="1295">
      <c r="A1295">
        <f>IF($E1295=$E1294,$A1294+1,1)</f>
        <v/>
      </c>
      <c r="B1295" t="inlineStr">
        <is>
          <t>THE LAUREN AND LEE FIXEL FAMILY FOUNDATION INC</t>
        </is>
      </c>
      <c r="C1295" t="inlineStr">
        <is>
          <t>46-0666525</t>
        </is>
      </c>
      <c r="D1295" t="inlineStr">
        <is>
          <t>New York</t>
        </is>
      </c>
      <c r="E1295" t="inlineStr">
        <is>
          <t>NY</t>
        </is>
      </c>
      <c r="F1295" t="n">
        <v>2024</v>
      </c>
      <c r="G1295" t="n">
        <v>1</v>
      </c>
      <c r="H1295" s="13" t="n">
        <v>8580337</v>
      </c>
      <c r="I1295" s="12" t="n">
        <v>24</v>
      </c>
      <c r="J1295" s="13" t="n">
        <v>150000</v>
      </c>
      <c r="K1295" s="13">
        <f>IFERROR($H1295/$I1295,"")</f>
        <v/>
      </c>
      <c r="L1295" s="13" t="n">
        <v>3041667</v>
      </c>
      <c r="M1295" t="inlineStr">
        <is>
          <t>FL, IL, NC</t>
        </is>
      </c>
      <c r="N1295" t="inlineStr">
        <is>
          <t>No</t>
        </is>
      </c>
      <c r="O1295" t="inlineStr">
        <is>
          <t>Not stated</t>
        </is>
      </c>
      <c r="Q1295" s="9" t="inlineStr">
        <is>
          <t>https://grantcue.com/foundations/the-lauren-and-lee-fixel-family-foundation-inc-460666525</t>
        </is>
      </c>
    </row>
    <row r="1296">
      <c r="A1296">
        <f>IF($E1296=$E1295,$A1295+1,1)</f>
        <v/>
      </c>
      <c r="B1296" t="inlineStr">
        <is>
          <t>KRFRENCH FAMILY FOUNDATION</t>
        </is>
      </c>
      <c r="C1296" t="inlineStr">
        <is>
          <t>46-1592953</t>
        </is>
      </c>
      <c r="D1296" t="inlineStr">
        <is>
          <t>New York</t>
        </is>
      </c>
      <c r="E1296" t="inlineStr">
        <is>
          <t>NY</t>
        </is>
      </c>
      <c r="F1296" t="n">
        <v>2025</v>
      </c>
      <c r="G1296" t="n">
        <v>2</v>
      </c>
      <c r="H1296" s="13" t="n">
        <v>8501402</v>
      </c>
      <c r="I1296" s="12" t="n">
        <v>22</v>
      </c>
      <c r="J1296" s="13" t="n">
        <v>281842.5</v>
      </c>
      <c r="K1296" s="13">
        <f>IFERROR($H1296/$I1296,"")</f>
        <v/>
      </c>
      <c r="L1296" s="13" t="n">
        <v>2019600</v>
      </c>
      <c r="M1296" t="inlineStr">
        <is>
          <t>ME, NH, DC</t>
        </is>
      </c>
      <c r="N1296" t="inlineStr">
        <is>
          <t>No</t>
        </is>
      </c>
      <c r="O1296" t="inlineStr">
        <is>
          <t>Not stated</t>
        </is>
      </c>
      <c r="Q1296" s="9" t="inlineStr">
        <is>
          <t>https://grantcue.com/foundations/krfrench-family-foundation-461592953</t>
        </is>
      </c>
    </row>
    <row r="1297">
      <c r="A1297">
        <f>IF($E1297=$E1296,$A1296+1,1)</f>
        <v/>
      </c>
      <c r="B1297" t="inlineStr">
        <is>
          <t>SUSAN S AND KENNETH L WALLACH FOUNDATION</t>
        </is>
      </c>
      <c r="C1297" t="inlineStr">
        <is>
          <t>13-7147899</t>
        </is>
      </c>
      <c r="D1297" t="inlineStr">
        <is>
          <t>New York</t>
        </is>
      </c>
      <c r="E1297" t="inlineStr">
        <is>
          <t>NY</t>
        </is>
      </c>
      <c r="F1297" t="n">
        <v>2025</v>
      </c>
      <c r="G1297" t="n">
        <v>2</v>
      </c>
      <c r="H1297" s="13" t="n">
        <v>8460473</v>
      </c>
      <c r="I1297" s="12" t="n">
        <v>104</v>
      </c>
      <c r="J1297" s="13" t="n">
        <v>10000</v>
      </c>
      <c r="K1297" s="13">
        <f>IFERROR($H1297/$I1297,"")</f>
        <v/>
      </c>
      <c r="L1297" s="13" t="n">
        <v>1250000</v>
      </c>
      <c r="M1297" t="inlineStr">
        <is>
          <t>MA, NJ, DC</t>
        </is>
      </c>
      <c r="N1297" t="inlineStr">
        <is>
          <t>No</t>
        </is>
      </c>
      <c r="O1297" t="inlineStr">
        <is>
          <t>Not stated</t>
        </is>
      </c>
      <c r="Q1297" s="9" t="inlineStr">
        <is>
          <t>https://grantcue.com/foundations/susan-s-and-kenneth-l-wallach-foundation-137147899</t>
        </is>
      </c>
    </row>
    <row r="1298">
      <c r="A1298">
        <f>IF($E1298=$E1297,$A1297+1,1)</f>
        <v/>
      </c>
      <c r="B1298" t="inlineStr">
        <is>
          <t>O'NEILL FAMILY CHARITABLE TRUST</t>
        </is>
      </c>
      <c r="C1298" t="inlineStr">
        <is>
          <t>45-6363482</t>
        </is>
      </c>
      <c r="D1298" t="inlineStr">
        <is>
          <t>New York</t>
        </is>
      </c>
      <c r="E1298" t="inlineStr">
        <is>
          <t>NY</t>
        </is>
      </c>
      <c r="F1298" t="n">
        <v>2024</v>
      </c>
      <c r="G1298" t="n">
        <v>1</v>
      </c>
      <c r="H1298" s="13" t="n">
        <v>8460000</v>
      </c>
      <c r="I1298" s="12" t="n">
        <v>149</v>
      </c>
      <c r="J1298" s="13" t="n">
        <v>20000</v>
      </c>
      <c r="K1298" s="13">
        <f>IFERROR($H1298/$I1298,"")</f>
        <v/>
      </c>
      <c r="L1298" s="13" t="n">
        <v>500000</v>
      </c>
      <c r="M1298" t="inlineStr">
        <is>
          <t>VA, MA, WY</t>
        </is>
      </c>
      <c r="N1298" t="inlineStr">
        <is>
          <t>No</t>
        </is>
      </c>
      <c r="O1298" t="inlineStr">
        <is>
          <t>Not stated</t>
        </is>
      </c>
      <c r="Q1298" s="9" t="inlineStr">
        <is>
          <t>https://grantcue.com/foundations/o-neill-family-charitable-trust-456363482</t>
        </is>
      </c>
    </row>
    <row r="1299">
      <c r="A1299">
        <f>IF($E1299=$E1298,$A1298+1,1)</f>
        <v/>
      </c>
      <c r="B1299" t="inlineStr">
        <is>
          <t>THE JAHARIS FAMILY FOUNDATION</t>
        </is>
      </c>
      <c r="C1299" t="inlineStr">
        <is>
          <t>87-4481479</t>
        </is>
      </c>
      <c r="D1299" t="inlineStr">
        <is>
          <t>New York</t>
        </is>
      </c>
      <c r="E1299" t="inlineStr">
        <is>
          <t>NY</t>
        </is>
      </c>
      <c r="F1299" t="n">
        <v>2024</v>
      </c>
      <c r="G1299" t="n">
        <v>2</v>
      </c>
      <c r="H1299" s="13" t="n">
        <v>8432328</v>
      </c>
      <c r="I1299" s="12" t="n">
        <v>52</v>
      </c>
      <c r="J1299" s="13" t="n">
        <v>10000</v>
      </c>
      <c r="K1299" s="13">
        <f>IFERROR($H1299/$I1299,"")</f>
        <v/>
      </c>
      <c r="L1299" s="13" t="n">
        <v>1700000</v>
      </c>
      <c r="M1299" t="inlineStr">
        <is>
          <t>MA, IL, PA</t>
        </is>
      </c>
      <c r="N1299" t="inlineStr">
        <is>
          <t>Yes</t>
        </is>
      </c>
      <c r="O1299" t="inlineStr">
        <is>
          <t>Not stated</t>
        </is>
      </c>
      <c r="Q1299" s="9" t="inlineStr">
        <is>
          <t>https://grantcue.com/foundations/the-jaharis-family-foundation-c-o-oikos-holdings-llc-874481479</t>
        </is>
      </c>
    </row>
    <row r="1300">
      <c r="A1300">
        <f>IF($E1300=$E1299,$A1299+1,1)</f>
        <v/>
      </c>
      <c r="B1300" t="inlineStr">
        <is>
          <t>TEIGER FOUNDATION</t>
        </is>
      </c>
      <c r="C1300" t="inlineStr">
        <is>
          <t>26-3533921</t>
        </is>
      </c>
      <c r="D1300" t="inlineStr">
        <is>
          <t>New York</t>
        </is>
      </c>
      <c r="E1300" t="inlineStr">
        <is>
          <t>NY</t>
        </is>
      </c>
      <c r="F1300" t="n">
        <v>2024</v>
      </c>
      <c r="G1300" t="n">
        <v>2</v>
      </c>
      <c r="H1300" s="13" t="n">
        <v>8326100</v>
      </c>
      <c r="I1300" s="12" t="n">
        <v>133</v>
      </c>
      <c r="J1300" s="13" t="n">
        <v>30900</v>
      </c>
      <c r="K1300" s="13">
        <f>IFERROR($H1300/$I1300,"")</f>
        <v/>
      </c>
      <c r="L1300" s="13" t="n">
        <v>500000</v>
      </c>
      <c r="M1300" t="inlineStr">
        <is>
          <t>CA, TX, MA</t>
        </is>
      </c>
      <c r="N1300" t="inlineStr">
        <is>
          <t>No</t>
        </is>
      </c>
      <c r="O1300" t="inlineStr">
        <is>
          <t>Not stated</t>
        </is>
      </c>
      <c r="Q1300" s="9" t="inlineStr">
        <is>
          <t>https://grantcue.com/foundations/teiger-foundation-263533921</t>
        </is>
      </c>
    </row>
    <row r="1301">
      <c r="A1301">
        <f>IF($E1301=$E1300,$A1300+1,1)</f>
        <v/>
      </c>
      <c r="B1301" t="inlineStr">
        <is>
          <t>PHILIPPE AND ANA LAFFONT FAMILY FOUNDATION</t>
        </is>
      </c>
      <c r="C1301" t="inlineStr">
        <is>
          <t>27-1517424</t>
        </is>
      </c>
      <c r="D1301" t="inlineStr">
        <is>
          <t>New York</t>
        </is>
      </c>
      <c r="E1301" t="inlineStr">
        <is>
          <t>NY</t>
        </is>
      </c>
      <c r="F1301" t="n">
        <v>2024</v>
      </c>
      <c r="G1301" t="n">
        <v>1</v>
      </c>
      <c r="H1301" s="13" t="n">
        <v>8316667</v>
      </c>
      <c r="I1301" s="12" t="n">
        <v>24</v>
      </c>
      <c r="J1301" s="13" t="n">
        <v>100000</v>
      </c>
      <c r="K1301" s="13">
        <f>IFERROR($H1301/$I1301,"")</f>
        <v/>
      </c>
      <c r="L1301" s="13" t="n">
        <v>2000000</v>
      </c>
      <c r="M1301" t="inlineStr">
        <is>
          <t>RI, WY, NJ</t>
        </is>
      </c>
      <c r="N1301" t="inlineStr">
        <is>
          <t>No</t>
        </is>
      </c>
      <c r="O1301" t="inlineStr">
        <is>
          <t>Not stated</t>
        </is>
      </c>
      <c r="Q1301" s="9" t="inlineStr">
        <is>
          <t>https://grantcue.com/foundations/philippe-and-ana-laffont-family-foundation-c-o-coatue-management-271517424</t>
        </is>
      </c>
    </row>
    <row r="1302">
      <c r="A1302">
        <f>IF($E1302=$E1301,$A1301+1,1)</f>
        <v/>
      </c>
      <c r="B1302" t="inlineStr">
        <is>
          <t>THE OVERBROOK FOUNDATION</t>
        </is>
      </c>
      <c r="C1302" t="inlineStr">
        <is>
          <t>13-6088860</t>
        </is>
      </c>
      <c r="D1302" t="inlineStr">
        <is>
          <t>New York</t>
        </is>
      </c>
      <c r="E1302" t="inlineStr">
        <is>
          <t>NY</t>
        </is>
      </c>
      <c r="F1302" t="n">
        <v>2024</v>
      </c>
      <c r="G1302" t="n">
        <v>1</v>
      </c>
      <c r="H1302" s="13" t="n">
        <v>8273495</v>
      </c>
      <c r="I1302" s="12" t="n">
        <v>160</v>
      </c>
      <c r="J1302" s="13" t="n">
        <v>47500</v>
      </c>
      <c r="K1302" s="13">
        <f>IFERROR($H1302/$I1302,"")</f>
        <v/>
      </c>
      <c r="L1302" s="13" t="n">
        <v>1669590</v>
      </c>
      <c r="M1302" t="inlineStr">
        <is>
          <t>DC, CA, TX</t>
        </is>
      </c>
      <c r="N1302" t="inlineStr">
        <is>
          <t>No</t>
        </is>
      </c>
      <c r="O1302" t="inlineStr">
        <is>
          <t>Not stated</t>
        </is>
      </c>
      <c r="Q1302" s="9" t="inlineStr">
        <is>
          <t>https://grantcue.com/foundations/the-overbrook-foundation-136088860</t>
        </is>
      </c>
    </row>
    <row r="1303">
      <c r="A1303">
        <f>IF($E1303=$E1302,$A1302+1,1)</f>
        <v/>
      </c>
      <c r="B1303" t="inlineStr">
        <is>
          <t>WILLIAM S PALEY FOUNDATION INC</t>
        </is>
      </c>
      <c r="C1303" t="inlineStr">
        <is>
          <t>13-6085929</t>
        </is>
      </c>
      <c r="D1303" t="inlineStr">
        <is>
          <t>New York</t>
        </is>
      </c>
      <c r="E1303" t="inlineStr">
        <is>
          <t>NY</t>
        </is>
      </c>
      <c r="F1303" t="n">
        <v>2024</v>
      </c>
      <c r="G1303" t="n">
        <v>1</v>
      </c>
      <c r="H1303" s="13" t="n">
        <v>8239939</v>
      </c>
      <c r="I1303" s="12" t="n">
        <v>33</v>
      </c>
      <c r="J1303" s="13" t="n">
        <v>20000</v>
      </c>
      <c r="K1303" s="13">
        <f>IFERROR($H1303/$I1303,"")</f>
        <v/>
      </c>
      <c r="L1303" s="13" t="n">
        <v>3050106</v>
      </c>
      <c r="M1303" t="inlineStr">
        <is>
          <t>DC, CT, CA</t>
        </is>
      </c>
      <c r="N1303" t="inlineStr">
        <is>
          <t>No</t>
        </is>
      </c>
      <c r="O1303" t="inlineStr">
        <is>
          <t>Not stated</t>
        </is>
      </c>
      <c r="Q1303" s="9" t="inlineStr">
        <is>
          <t>https://grantcue.com/foundations/william-s-paley-foundation-inc-136085929</t>
        </is>
      </c>
    </row>
    <row r="1304">
      <c r="A1304">
        <f>IF($E1304=$E1303,$A1303+1,1)</f>
        <v/>
      </c>
      <c r="B1304" t="inlineStr">
        <is>
          <t>THE COREY FOUNDATION</t>
        </is>
      </c>
      <c r="C1304" t="inlineStr">
        <is>
          <t>11-3453820</t>
        </is>
      </c>
      <c r="D1304" t="inlineStr">
        <is>
          <t>New York</t>
        </is>
      </c>
      <c r="E1304" t="inlineStr">
        <is>
          <t>NY</t>
        </is>
      </c>
      <c r="F1304" t="n">
        <v>2025</v>
      </c>
      <c r="G1304" t="n">
        <v>2</v>
      </c>
      <c r="H1304" s="13" t="n">
        <v>8203140</v>
      </c>
      <c r="I1304" s="12" t="n">
        <v>43</v>
      </c>
      <c r="J1304" s="13" t="n">
        <v>25000</v>
      </c>
      <c r="K1304" s="13">
        <f>IFERROR($H1304/$I1304,"")</f>
        <v/>
      </c>
      <c r="L1304" s="13" t="n">
        <v>3250000</v>
      </c>
      <c r="M1304" t="inlineStr">
        <is>
          <t>NM, WA, DC</t>
        </is>
      </c>
      <c r="N1304" t="inlineStr">
        <is>
          <t>No</t>
        </is>
      </c>
      <c r="O1304" t="inlineStr">
        <is>
          <t>Not stated</t>
        </is>
      </c>
      <c r="Q1304" s="9" t="inlineStr">
        <is>
          <t>https://grantcue.com/foundations/the-corey-foundation-113453820</t>
        </is>
      </c>
    </row>
    <row r="1305">
      <c r="A1305">
        <f>IF($E1305=$E1304,$A1304+1,1)</f>
        <v/>
      </c>
      <c r="B1305" t="inlineStr">
        <is>
          <t>Louis and Anne Abrons Foundation Inc</t>
        </is>
      </c>
      <c r="C1305" t="inlineStr">
        <is>
          <t>13-6061329</t>
        </is>
      </c>
      <c r="D1305" t="inlineStr">
        <is>
          <t>New York</t>
        </is>
      </c>
      <c r="E1305" t="inlineStr">
        <is>
          <t>NY</t>
        </is>
      </c>
      <c r="F1305" t="n">
        <v>2024</v>
      </c>
      <c r="G1305" t="n">
        <v>1</v>
      </c>
      <c r="H1305" s="13" t="n">
        <v>8186501</v>
      </c>
      <c r="I1305" s="12" t="n">
        <v>227</v>
      </c>
      <c r="J1305" s="13" t="n">
        <v>10000</v>
      </c>
      <c r="K1305" s="13">
        <f>IFERROR($H1305/$I1305,"")</f>
        <v/>
      </c>
      <c r="L1305" s="13" t="n">
        <v>771075</v>
      </c>
      <c r="M1305" t="inlineStr">
        <is>
          <t>CA, DC, MA</t>
        </is>
      </c>
      <c r="N1305" t="inlineStr">
        <is>
          <t>No</t>
        </is>
      </c>
      <c r="O1305" t="inlineStr">
        <is>
          <t>Not stated</t>
        </is>
      </c>
      <c r="Q1305" s="9" t="inlineStr">
        <is>
          <t>https://grantcue.com/foundations/louis-and-anne-abrons-foundation-inc-136061329</t>
        </is>
      </c>
    </row>
    <row r="1306">
      <c r="A1306">
        <f>IF($E1306=$E1305,$A1305+1,1)</f>
        <v/>
      </c>
      <c r="B1306" t="inlineStr">
        <is>
          <t>UNBOUND PHILANTHROPY</t>
        </is>
      </c>
      <c r="C1306" t="inlineStr">
        <is>
          <t>83-0411606</t>
        </is>
      </c>
      <c r="D1306" t="inlineStr">
        <is>
          <t>New York</t>
        </is>
      </c>
      <c r="E1306" t="inlineStr">
        <is>
          <t>NY</t>
        </is>
      </c>
      <c r="F1306" t="n">
        <v>2024</v>
      </c>
      <c r="G1306" t="n">
        <v>1</v>
      </c>
      <c r="H1306" s="13" t="n">
        <v>8053735</v>
      </c>
      <c r="I1306" s="12" t="n">
        <v>104</v>
      </c>
      <c r="J1306" s="13" t="n">
        <v>65630</v>
      </c>
      <c r="K1306" s="13">
        <f>IFERROR($H1306/$I1306,"")</f>
        <v/>
      </c>
      <c r="L1306" s="13" t="n">
        <v>400000</v>
      </c>
      <c r="M1306" t="inlineStr">
        <is>
          <t>DC, CA, IL</t>
        </is>
      </c>
      <c r="N1306" t="inlineStr">
        <is>
          <t>No</t>
        </is>
      </c>
      <c r="O1306" t="inlineStr">
        <is>
          <t>Not stated</t>
        </is>
      </c>
      <c r="Q1306" s="9" t="inlineStr">
        <is>
          <t>https://grantcue.com/foundations/unbound-philanthropy-830411606</t>
        </is>
      </c>
    </row>
    <row r="1307">
      <c r="A1307">
        <f>IF($E1307=$E1306,$A1306+1,1)</f>
        <v/>
      </c>
      <c r="B1307" t="inlineStr">
        <is>
          <t>PERSPECTIVE MEDIA INITIATIVES INC</t>
        </is>
      </c>
      <c r="C1307" t="inlineStr">
        <is>
          <t>87-4236519</t>
        </is>
      </c>
      <c r="D1307" t="inlineStr">
        <is>
          <t>New York</t>
        </is>
      </c>
      <c r="E1307" t="inlineStr">
        <is>
          <t>NY</t>
        </is>
      </c>
      <c r="F1307" t="n">
        <v>2023</v>
      </c>
      <c r="G1307" t="n">
        <v>1</v>
      </c>
      <c r="H1307" s="13" t="n">
        <v>8013815</v>
      </c>
      <c r="I1307" s="12" t="n">
        <v>92</v>
      </c>
      <c r="J1307" s="13" t="n">
        <v>57500</v>
      </c>
      <c r="K1307" s="13">
        <f>IFERROR($H1307/$I1307,"")</f>
        <v/>
      </c>
      <c r="L1307" s="13" t="n">
        <v>500000</v>
      </c>
      <c r="M1307" t="inlineStr">
        <is>
          <t>CA, MA, DC</t>
        </is>
      </c>
      <c r="N1307" t="inlineStr">
        <is>
          <t>No</t>
        </is>
      </c>
      <c r="O1307" t="inlineStr">
        <is>
          <t>Not stated</t>
        </is>
      </c>
      <c r="Q1307" s="9" t="inlineStr">
        <is>
          <t>https://grantcue.com/foundations/perspective-media-initiatives-inc-874236519</t>
        </is>
      </c>
    </row>
    <row r="1308">
      <c r="A1308">
        <f>IF($E1308=$E1307,$A1307+1,1)</f>
        <v/>
      </c>
      <c r="B1308" t="inlineStr">
        <is>
          <t>SCOTT BIELER FOUNDATION INC</t>
        </is>
      </c>
      <c r="C1308" t="inlineStr">
        <is>
          <t>81-2815534</t>
        </is>
      </c>
      <c r="D1308" t="inlineStr">
        <is>
          <t>New York</t>
        </is>
      </c>
      <c r="E1308" t="inlineStr">
        <is>
          <t>NY</t>
        </is>
      </c>
      <c r="F1308" t="n">
        <v>2024</v>
      </c>
      <c r="G1308" t="n">
        <v>2</v>
      </c>
      <c r="H1308" s="13" t="n">
        <v>8007923</v>
      </c>
      <c r="I1308" s="12" t="n">
        <v>73</v>
      </c>
      <c r="J1308" s="13" t="n">
        <v>46241</v>
      </c>
      <c r="K1308" s="13">
        <f>IFERROR($H1308/$I1308,"")</f>
        <v/>
      </c>
      <c r="L1308" s="13" t="n">
        <v>668500</v>
      </c>
      <c r="M1308" t="inlineStr">
        <is>
          <t>MD</t>
        </is>
      </c>
      <c r="N1308" t="inlineStr">
        <is>
          <t>No</t>
        </is>
      </c>
      <c r="O1308" t="inlineStr">
        <is>
          <t>Not stated</t>
        </is>
      </c>
      <c r="Q1308" s="9" t="inlineStr">
        <is>
          <t>https://grantcue.com/foundations/scott-bieler-foundation-inc-812815534</t>
        </is>
      </c>
    </row>
    <row r="1309">
      <c r="A1309">
        <f>IF($E1309=$E1308,$A1308+1,1)</f>
        <v/>
      </c>
      <c r="B1309" t="inlineStr">
        <is>
          <t>THE JOHN A MORAN CHARITABLE TRUST</t>
        </is>
      </c>
      <c r="C1309" t="inlineStr">
        <is>
          <t>65-0066880</t>
        </is>
      </c>
      <c r="D1309" t="inlineStr">
        <is>
          <t>New York</t>
        </is>
      </c>
      <c r="E1309" t="inlineStr">
        <is>
          <t>NY</t>
        </is>
      </c>
      <c r="F1309" t="n">
        <v>2024</v>
      </c>
      <c r="G1309" t="n">
        <v>1</v>
      </c>
      <c r="H1309" s="13" t="n">
        <v>8000000</v>
      </c>
      <c r="I1309" s="12" t="n">
        <v>35</v>
      </c>
      <c r="J1309" s="13" t="n">
        <v>25000</v>
      </c>
      <c r="K1309" s="13">
        <f>IFERROR($H1309/$I1309,"")</f>
        <v/>
      </c>
      <c r="L1309" s="13" t="n">
        <v>2175000</v>
      </c>
      <c r="M1309" t="inlineStr">
        <is>
          <t>UT, VA, FL</t>
        </is>
      </c>
      <c r="N1309" t="inlineStr">
        <is>
          <t>Yes</t>
        </is>
      </c>
      <c r="O1309" t="inlineStr">
        <is>
          <t>Yes</t>
        </is>
      </c>
      <c r="Q1309" s="9" t="inlineStr">
        <is>
          <t>https://grantcue.com/foundations/the-john-a-moran-charitable-trust-650066880</t>
        </is>
      </c>
    </row>
    <row r="1310">
      <c r="A1310">
        <f>IF($E1310=$E1309,$A1309+1,1)</f>
        <v/>
      </c>
      <c r="B1310" t="inlineStr">
        <is>
          <t>MORGAN STANLEY FOUNDATION INC</t>
        </is>
      </c>
      <c r="C1310" t="inlineStr">
        <is>
          <t>26-1226280</t>
        </is>
      </c>
      <c r="D1310" t="inlineStr">
        <is>
          <t>New York</t>
        </is>
      </c>
      <c r="E1310" t="inlineStr">
        <is>
          <t>NY</t>
        </is>
      </c>
      <c r="F1310" t="n">
        <v>2024</v>
      </c>
      <c r="G1310" t="n">
        <v>1</v>
      </c>
      <c r="H1310" s="13" t="n">
        <v>7980792</v>
      </c>
      <c r="I1310" s="12" t="n">
        <v>525</v>
      </c>
      <c r="J1310" s="13" t="n">
        <v>1500</v>
      </c>
      <c r="K1310" s="13">
        <f>IFERROR($H1310/$I1310,"")</f>
        <v/>
      </c>
      <c r="L1310" s="13" t="n">
        <v>1880000</v>
      </c>
      <c r="M1310" t="inlineStr">
        <is>
          <t>IL, MA, MD</t>
        </is>
      </c>
      <c r="N1310" t="inlineStr">
        <is>
          <t>No</t>
        </is>
      </c>
      <c r="O1310" t="inlineStr">
        <is>
          <t>Not stated</t>
        </is>
      </c>
      <c r="Q1310" s="9" t="inlineStr">
        <is>
          <t>https://grantcue.com/foundations/morgan-stanley-foundation-inc-261226280</t>
        </is>
      </c>
    </row>
    <row r="1311">
      <c r="A1311">
        <f>IF($E1311=$E1310,$A1310+1,1)</f>
        <v/>
      </c>
      <c r="B1311" t="inlineStr">
        <is>
          <t>JOYCE AND IRVING GOLDMAN FAMILY FOUNDATION INC</t>
        </is>
      </c>
      <c r="C1311" t="inlineStr">
        <is>
          <t>13-3216152</t>
        </is>
      </c>
      <c r="D1311" t="inlineStr">
        <is>
          <t>New York</t>
        </is>
      </c>
      <c r="E1311" t="inlineStr">
        <is>
          <t>NY</t>
        </is>
      </c>
      <c r="F1311" t="n">
        <v>2024</v>
      </c>
      <c r="G1311" t="n">
        <v>1</v>
      </c>
      <c r="H1311" s="13" t="n">
        <v>7976850</v>
      </c>
      <c r="I1311" s="12" t="n">
        <v>131</v>
      </c>
      <c r="J1311" s="13" t="n">
        <v>30000</v>
      </c>
      <c r="K1311" s="13">
        <f>IFERROR($H1311/$I1311,"")</f>
        <v/>
      </c>
      <c r="L1311" s="13" t="n">
        <v>700000</v>
      </c>
      <c r="M1311" t="inlineStr">
        <is>
          <t>DC, MO, MA</t>
        </is>
      </c>
      <c r="N1311" t="inlineStr">
        <is>
          <t>No</t>
        </is>
      </c>
      <c r="O1311" t="inlineStr">
        <is>
          <t>Not stated</t>
        </is>
      </c>
      <c r="Q1311" s="9" t="inlineStr">
        <is>
          <t>https://grantcue.com/foundations/joyce-and-irving-goldman-family-foundation-inc-133216152</t>
        </is>
      </c>
    </row>
    <row r="1312">
      <c r="A1312">
        <f>IF($E1312=$E1311,$A1311+1,1)</f>
        <v/>
      </c>
      <c r="B1312" t="inlineStr">
        <is>
          <t>RJM FOUNDATION</t>
        </is>
      </c>
      <c r="C1312" t="inlineStr">
        <is>
          <t>27-0429976</t>
        </is>
      </c>
      <c r="D1312" t="inlineStr">
        <is>
          <t>New York</t>
        </is>
      </c>
      <c r="E1312" t="inlineStr">
        <is>
          <t>NY</t>
        </is>
      </c>
      <c r="F1312" t="n">
        <v>2025</v>
      </c>
      <c r="G1312" t="n">
        <v>2</v>
      </c>
      <c r="H1312" s="13" t="n">
        <v>7950000</v>
      </c>
      <c r="I1312" s="12" t="n">
        <v>9</v>
      </c>
      <c r="J1312" s="13" t="n">
        <v>1000000</v>
      </c>
      <c r="K1312" s="13">
        <f>IFERROR($H1312/$I1312,"")</f>
        <v/>
      </c>
      <c r="L1312" s="13" t="n">
        <v>2000000</v>
      </c>
      <c r="M1312" t="inlineStr">
        <is>
          <t>CA, DC, NJ</t>
        </is>
      </c>
      <c r="N1312" t="inlineStr">
        <is>
          <t>No</t>
        </is>
      </c>
      <c r="O1312" t="inlineStr">
        <is>
          <t>Not stated</t>
        </is>
      </c>
      <c r="Q1312" s="9" t="inlineStr">
        <is>
          <t>https://grantcue.com/foundations/rjm-foundation-270429976</t>
        </is>
      </c>
    </row>
    <row r="1313">
      <c r="A1313">
        <f>IF($E1313=$E1312,$A1312+1,1)</f>
        <v/>
      </c>
      <c r="B1313" t="inlineStr">
        <is>
          <t>LEILA &amp; MICKEY STRAUS FAM CHAR TR</t>
        </is>
      </c>
      <c r="C1313" t="inlineStr">
        <is>
          <t>13-6881724</t>
        </is>
      </c>
      <c r="D1313" t="inlineStr">
        <is>
          <t>New York</t>
        </is>
      </c>
      <c r="E1313" t="inlineStr">
        <is>
          <t>NY</t>
        </is>
      </c>
      <c r="F1313" t="n">
        <v>2024</v>
      </c>
      <c r="G1313" t="n">
        <v>2</v>
      </c>
      <c r="H1313" s="13" t="n">
        <v>7887705</v>
      </c>
      <c r="I1313" s="12" t="n">
        <v>72</v>
      </c>
      <c r="J1313" s="13" t="n">
        <v>10000</v>
      </c>
      <c r="K1313" s="13">
        <f>IFERROR($H1313/$I1313,"")</f>
        <v/>
      </c>
      <c r="L1313" s="13" t="n">
        <v>3261250</v>
      </c>
      <c r="M1313" t="inlineStr">
        <is>
          <t>CA, DC, CT</t>
        </is>
      </c>
      <c r="N1313" t="inlineStr">
        <is>
          <t>No</t>
        </is>
      </c>
      <c r="O1313" t="inlineStr">
        <is>
          <t>Not stated</t>
        </is>
      </c>
      <c r="Q1313" s="9" t="inlineStr">
        <is>
          <t>https://grantcue.com/foundations/leila-and-mickey-straus-fam-char-tr-136881724</t>
        </is>
      </c>
    </row>
    <row r="1314">
      <c r="A1314">
        <f>IF($E1314=$E1313,$A1313+1,1)</f>
        <v/>
      </c>
      <c r="B1314" t="inlineStr">
        <is>
          <t>MORRIS AND ALMA SCHAPIRO FUND</t>
        </is>
      </c>
      <c r="C1314" t="inlineStr">
        <is>
          <t>13-6089254</t>
        </is>
      </c>
      <c r="D1314" t="inlineStr">
        <is>
          <t>New York</t>
        </is>
      </c>
      <c r="E1314" t="inlineStr">
        <is>
          <t>NY</t>
        </is>
      </c>
      <c r="F1314" t="n">
        <v>2024</v>
      </c>
      <c r="G1314" t="n">
        <v>1</v>
      </c>
      <c r="H1314" s="13" t="n">
        <v>7880984</v>
      </c>
      <c r="I1314" s="12" t="n">
        <v>80</v>
      </c>
      <c r="J1314" s="13" t="n">
        <v>50000</v>
      </c>
      <c r="K1314" s="13">
        <f>IFERROR($H1314/$I1314,"")</f>
        <v/>
      </c>
      <c r="L1314" s="13" t="n">
        <v>700000</v>
      </c>
      <c r="M1314" t="inlineStr">
        <is>
          <t>RI, CA, CT</t>
        </is>
      </c>
      <c r="N1314" t="inlineStr">
        <is>
          <t>No</t>
        </is>
      </c>
      <c r="O1314" t="inlineStr">
        <is>
          <t>Not stated</t>
        </is>
      </c>
      <c r="Q1314" s="9" t="inlineStr">
        <is>
          <t>https://grantcue.com/foundations/morris-and-alma-schapiro-fund-136089254</t>
        </is>
      </c>
    </row>
    <row r="1315">
      <c r="A1315">
        <f>IF($E1315=$E1314,$A1314+1,1)</f>
        <v/>
      </c>
      <c r="B1315" t="inlineStr">
        <is>
          <t>ZICHRON YECHIEL MECHEL FOUNDATION</t>
        </is>
      </c>
      <c r="C1315" t="inlineStr">
        <is>
          <t>85-6822856</t>
        </is>
      </c>
      <c r="D1315" t="inlineStr">
        <is>
          <t>New York</t>
        </is>
      </c>
      <c r="E1315" t="inlineStr">
        <is>
          <t>NY</t>
        </is>
      </c>
      <c r="F1315" t="n">
        <v>2024</v>
      </c>
      <c r="G1315" t="n">
        <v>1</v>
      </c>
      <c r="H1315" s="13" t="n">
        <v>7857193</v>
      </c>
      <c r="I1315" s="12" t="n">
        <v>119</v>
      </c>
      <c r="J1315" s="13" t="n">
        <v>18000</v>
      </c>
      <c r="K1315" s="13">
        <f>IFERROR($H1315/$I1315,"")</f>
        <v/>
      </c>
      <c r="L1315" s="13" t="n">
        <v>900000</v>
      </c>
      <c r="M1315" t="inlineStr">
        <is>
          <t>NJ, IL, MD</t>
        </is>
      </c>
      <c r="N1315" t="inlineStr">
        <is>
          <t>No</t>
        </is>
      </c>
      <c r="O1315" t="inlineStr">
        <is>
          <t>Not stated</t>
        </is>
      </c>
      <c r="Q1315" s="9" t="inlineStr">
        <is>
          <t>https://grantcue.com/foundations/zichron-yechiel-mechel-foundation-856822856</t>
        </is>
      </c>
    </row>
    <row r="1316">
      <c r="A1316">
        <f>IF($E1316=$E1315,$A1315+1,1)</f>
        <v/>
      </c>
      <c r="B1316" t="inlineStr">
        <is>
          <t>Robert I Schattner Foundation Inc aka Schattner Foundation</t>
        </is>
      </c>
      <c r="C1316" t="inlineStr">
        <is>
          <t>52-1800778</t>
        </is>
      </c>
      <c r="D1316" t="inlineStr">
        <is>
          <t>New York</t>
        </is>
      </c>
      <c r="E1316" t="inlineStr">
        <is>
          <t>NY</t>
        </is>
      </c>
      <c r="F1316" t="n">
        <v>2024</v>
      </c>
      <c r="G1316" t="n">
        <v>1</v>
      </c>
      <c r="H1316" s="13" t="n">
        <v>7842000</v>
      </c>
      <c r="I1316" s="12" t="n">
        <v>89</v>
      </c>
      <c r="J1316" s="13" t="n">
        <v>50000</v>
      </c>
      <c r="K1316" s="13">
        <f>IFERROR($H1316/$I1316,"")</f>
        <v/>
      </c>
      <c r="L1316" s="13" t="n">
        <v>535500</v>
      </c>
      <c r="M1316" t="inlineStr">
        <is>
          <t>MD, DC, VA</t>
        </is>
      </c>
      <c r="N1316" t="inlineStr">
        <is>
          <t>No</t>
        </is>
      </c>
      <c r="O1316" t="inlineStr">
        <is>
          <t>Not stated</t>
        </is>
      </c>
      <c r="Q1316" s="9" t="inlineStr">
        <is>
          <t>https://grantcue.com/foundations/robert-i-schattner-foundation-inc-aka-schattner-foundation-521800778</t>
        </is>
      </c>
    </row>
    <row r="1317">
      <c r="A1317">
        <f>IF($E1317=$E1316,$A1316+1,1)</f>
        <v/>
      </c>
      <c r="B1317" t="inlineStr">
        <is>
          <t>TIGER BARON FOUNDATION INC</t>
        </is>
      </c>
      <c r="C1317" t="inlineStr">
        <is>
          <t>75-2979875</t>
        </is>
      </c>
      <c r="D1317" t="inlineStr">
        <is>
          <t>New York</t>
        </is>
      </c>
      <c r="E1317" t="inlineStr">
        <is>
          <t>NY</t>
        </is>
      </c>
      <c r="F1317" t="n">
        <v>2024</v>
      </c>
      <c r="G1317" t="n">
        <v>1</v>
      </c>
      <c r="H1317" s="13" t="n">
        <v>7840515</v>
      </c>
      <c r="I1317" s="12" t="n">
        <v>170</v>
      </c>
      <c r="J1317" s="13" t="n">
        <v>15000</v>
      </c>
      <c r="K1317" s="13">
        <f>IFERROR($H1317/$I1317,"")</f>
        <v/>
      </c>
      <c r="L1317" s="13" t="n">
        <v>1683254</v>
      </c>
      <c r="M1317" t="inlineStr">
        <is>
          <t>VT, NJ, MA</t>
        </is>
      </c>
      <c r="N1317" t="inlineStr">
        <is>
          <t>Yes</t>
        </is>
      </c>
      <c r="O1317" t="inlineStr">
        <is>
          <t>Not stated</t>
        </is>
      </c>
      <c r="Q1317" s="9" t="inlineStr">
        <is>
          <t>https://grantcue.com/foundations/tiger-baron-foundation-inc-752979875</t>
        </is>
      </c>
    </row>
    <row r="1318">
      <c r="A1318">
        <f>IF($E1318=$E1317,$A1317+1,1)</f>
        <v/>
      </c>
      <c r="B1318" t="inlineStr">
        <is>
          <t>GLADYS AND ROLAND HARRIMAN FOUNDATION</t>
        </is>
      </c>
      <c r="C1318" t="inlineStr">
        <is>
          <t>51-0193915</t>
        </is>
      </c>
      <c r="D1318" t="inlineStr">
        <is>
          <t>New York</t>
        </is>
      </c>
      <c r="E1318" t="inlineStr">
        <is>
          <t>NY</t>
        </is>
      </c>
      <c r="F1318" t="n">
        <v>2024</v>
      </c>
      <c r="G1318" t="n">
        <v>1</v>
      </c>
      <c r="H1318" s="13" t="n">
        <v>7783028</v>
      </c>
      <c r="I1318" s="12" t="n">
        <v>99</v>
      </c>
      <c r="J1318" s="13" t="n">
        <v>40000</v>
      </c>
      <c r="K1318" s="13">
        <f>IFERROR($H1318/$I1318,"")</f>
        <v/>
      </c>
      <c r="L1318" s="13" t="n">
        <v>961500</v>
      </c>
      <c r="M1318" t="inlineStr">
        <is>
          <t>DC, ID, OR</t>
        </is>
      </c>
      <c r="N1318" t="inlineStr">
        <is>
          <t>Yes</t>
        </is>
      </c>
      <c r="O1318" t="inlineStr">
        <is>
          <t>Yes</t>
        </is>
      </c>
      <c r="Q1318" s="9" t="inlineStr">
        <is>
          <t>https://grantcue.com/foundations/gladys-and-roland-harriman-foundation-510193915</t>
        </is>
      </c>
    </row>
    <row r="1319">
      <c r="A1319">
        <f>IF($E1319=$E1318,$A1318+1,1)</f>
        <v/>
      </c>
      <c r="B1319" t="inlineStr">
        <is>
          <t>RICHARD LOUNSBERY FOUNDATION INC</t>
        </is>
      </c>
      <c r="C1319" t="inlineStr">
        <is>
          <t>13-6081860</t>
        </is>
      </c>
      <c r="D1319" t="inlineStr">
        <is>
          <t>New York</t>
        </is>
      </c>
      <c r="E1319" t="inlineStr">
        <is>
          <t>NY</t>
        </is>
      </c>
      <c r="F1319" t="n">
        <v>2025</v>
      </c>
      <c r="G1319" t="n">
        <v>2</v>
      </c>
      <c r="H1319" s="13" t="n">
        <v>7739206</v>
      </c>
      <c r="I1319" s="12" t="n">
        <v>110</v>
      </c>
      <c r="J1319" s="13" t="n">
        <v>50000</v>
      </c>
      <c r="K1319" s="13">
        <f>IFERROR($H1319/$I1319,"")</f>
        <v/>
      </c>
      <c r="L1319" s="13" t="n">
        <v>399300</v>
      </c>
      <c r="M1319" t="inlineStr">
        <is>
          <t>DC, MA, CA</t>
        </is>
      </c>
      <c r="N1319" t="inlineStr">
        <is>
          <t>Yes</t>
        </is>
      </c>
      <c r="O1319" t="inlineStr">
        <is>
          <t>Yes</t>
        </is>
      </c>
      <c r="P1319" s="9" t="inlineStr">
        <is>
          <t>https://www.rlounsbery.org/</t>
        </is>
      </c>
      <c r="Q1319" s="9" t="inlineStr">
        <is>
          <t>https://grantcue.com/foundations/richard-lounsbery-foundation-inc-136081860</t>
        </is>
      </c>
    </row>
    <row r="1320">
      <c r="A1320">
        <f>IF($E1320=$E1319,$A1319+1,1)</f>
        <v/>
      </c>
      <c r="B1320" t="inlineStr">
        <is>
          <t>LIVING PEACE FOUNDATION</t>
        </is>
      </c>
      <c r="C1320" t="inlineStr">
        <is>
          <t>26-3973882</t>
        </is>
      </c>
      <c r="D1320" t="inlineStr">
        <is>
          <t>New York</t>
        </is>
      </c>
      <c r="E1320" t="inlineStr">
        <is>
          <t>NY</t>
        </is>
      </c>
      <c r="F1320" t="n">
        <v>2024</v>
      </c>
      <c r="G1320" t="n">
        <v>1</v>
      </c>
      <c r="H1320" s="13" t="n">
        <v>7734278</v>
      </c>
      <c r="I1320" s="12" t="n">
        <v>7</v>
      </c>
      <c r="J1320" s="13" t="n">
        <v>25000</v>
      </c>
      <c r="K1320" s="13">
        <f>IFERROR($H1320/$I1320,"")</f>
        <v/>
      </c>
      <c r="L1320" s="13" t="n">
        <v>7605028</v>
      </c>
      <c r="M1320" t="inlineStr">
        <is>
          <t>CA, HI, CO</t>
        </is>
      </c>
      <c r="N1320" t="inlineStr">
        <is>
          <t>No</t>
        </is>
      </c>
      <c r="O1320" t="inlineStr">
        <is>
          <t>Not stated</t>
        </is>
      </c>
      <c r="Q1320" s="9" t="inlineStr">
        <is>
          <t>https://grantcue.com/foundations/living-peace-foundation-263973882</t>
        </is>
      </c>
    </row>
    <row r="1321">
      <c r="A1321">
        <f>IF($E1321=$E1320,$A1320+1,1)</f>
        <v/>
      </c>
      <c r="B1321" t="inlineStr">
        <is>
          <t>THE GERALD J AND DOROTHY R FRIEDMAN NEW YORK FOUNDATION FOR MEDICAL RESEARCH</t>
        </is>
      </c>
      <c r="C1321" t="inlineStr">
        <is>
          <t>13-4034562</t>
        </is>
      </c>
      <c r="D1321" t="inlineStr">
        <is>
          <t>New York</t>
        </is>
      </c>
      <c r="E1321" t="inlineStr">
        <is>
          <t>NY</t>
        </is>
      </c>
      <c r="F1321" t="n">
        <v>2025</v>
      </c>
      <c r="G1321" t="n">
        <v>2</v>
      </c>
      <c r="H1321" s="13" t="n">
        <v>7732078</v>
      </c>
      <c r="I1321" s="12" t="n">
        <v>14</v>
      </c>
      <c r="J1321" s="13" t="n">
        <v>400000</v>
      </c>
      <c r="K1321" s="13">
        <f>IFERROR($H1321/$I1321,"")</f>
        <v/>
      </c>
      <c r="L1321" s="13" t="n">
        <v>1200000</v>
      </c>
      <c r="N1321" t="inlineStr">
        <is>
          <t>No</t>
        </is>
      </c>
      <c r="O1321" t="inlineStr">
        <is>
          <t>Not stated</t>
        </is>
      </c>
      <c r="Q1321" s="9" t="inlineStr">
        <is>
          <t>https://grantcue.com/foundations/the-gerald-j-and-dorothy-r-friedman-new-york-foundation-for-medical-research-134034562</t>
        </is>
      </c>
    </row>
    <row r="1322">
      <c r="A1322">
        <f>IF($E1322=$E1321,$A1321+1,1)</f>
        <v/>
      </c>
      <c r="B1322" t="inlineStr">
        <is>
          <t>THE RICE FAMILY FOUNDATION</t>
        </is>
      </c>
      <c r="C1322" t="inlineStr">
        <is>
          <t>13-3542090</t>
        </is>
      </c>
      <c r="D1322" t="inlineStr">
        <is>
          <t>New York</t>
        </is>
      </c>
      <c r="E1322" t="inlineStr">
        <is>
          <t>NY</t>
        </is>
      </c>
      <c r="F1322" t="n">
        <v>2025</v>
      </c>
      <c r="G1322" t="n">
        <v>2</v>
      </c>
      <c r="H1322" s="13" t="n">
        <v>7708750</v>
      </c>
      <c r="I1322" s="12" t="n">
        <v>188</v>
      </c>
      <c r="J1322" s="13" t="n">
        <v>20000</v>
      </c>
      <c r="K1322" s="13">
        <f>IFERROR($H1322/$I1322,"")</f>
        <v/>
      </c>
      <c r="L1322" s="13" t="n">
        <v>650000</v>
      </c>
      <c r="M1322" t="inlineStr">
        <is>
          <t>DC, VA, CT</t>
        </is>
      </c>
      <c r="N1322" t="inlineStr">
        <is>
          <t>No</t>
        </is>
      </c>
      <c r="O1322" t="inlineStr">
        <is>
          <t>Not stated</t>
        </is>
      </c>
      <c r="Q1322" s="9" t="inlineStr">
        <is>
          <t>https://grantcue.com/foundations/the-rice-family-foundation-c-o-citrin-cooperman-advisors-llc-133542090</t>
        </is>
      </c>
    </row>
    <row r="1323">
      <c r="A1323">
        <f>IF($E1323=$E1322,$A1322+1,1)</f>
        <v/>
      </c>
      <c r="B1323" t="inlineStr">
        <is>
          <t>ALEXANDER FOUNDATION INC</t>
        </is>
      </c>
      <c r="C1323" t="inlineStr">
        <is>
          <t>20-3985244</t>
        </is>
      </c>
      <c r="D1323" t="inlineStr">
        <is>
          <t>New York</t>
        </is>
      </c>
      <c r="E1323" t="inlineStr">
        <is>
          <t>NY</t>
        </is>
      </c>
      <c r="F1323" t="n">
        <v>2024</v>
      </c>
      <c r="G1323" t="n">
        <v>1</v>
      </c>
      <c r="H1323" s="13" t="n">
        <v>7695000</v>
      </c>
      <c r="I1323" s="12" t="n">
        <v>38</v>
      </c>
      <c r="J1323" s="13" t="n">
        <v>100000</v>
      </c>
      <c r="K1323" s="13">
        <f>IFERROR($H1323/$I1323,"")</f>
        <v/>
      </c>
      <c r="L1323" s="13" t="n">
        <v>1700000</v>
      </c>
      <c r="M1323" t="inlineStr">
        <is>
          <t>IN, VT, DC</t>
        </is>
      </c>
      <c r="N1323" t="inlineStr">
        <is>
          <t>No</t>
        </is>
      </c>
      <c r="O1323" t="inlineStr">
        <is>
          <t>Not stated</t>
        </is>
      </c>
      <c r="Q1323" s="9" t="inlineStr">
        <is>
          <t>https://grantcue.com/foundations/alexander-foundation-inc-c-o-ruane-cunniff-lp-203985244</t>
        </is>
      </c>
    </row>
    <row r="1324">
      <c r="A1324">
        <f>IF($E1324=$E1323,$A1323+1,1)</f>
        <v/>
      </c>
      <c r="B1324" t="inlineStr">
        <is>
          <t>HARNISCH FAMILY FOUNDATION</t>
        </is>
      </c>
      <c r="C1324" t="inlineStr">
        <is>
          <t>51-0381959</t>
        </is>
      </c>
      <c r="D1324" t="inlineStr">
        <is>
          <t>New York</t>
        </is>
      </c>
      <c r="E1324" t="inlineStr">
        <is>
          <t>NY</t>
        </is>
      </c>
      <c r="F1324" t="n">
        <v>2024</v>
      </c>
      <c r="G1324" t="n">
        <v>2</v>
      </c>
      <c r="H1324" s="13" t="n">
        <v>7663991</v>
      </c>
      <c r="I1324" s="12" t="n">
        <v>160</v>
      </c>
      <c r="J1324" s="13" t="n">
        <v>14500</v>
      </c>
      <c r="K1324" s="13">
        <f>IFERROR($H1324/$I1324,"")</f>
        <v/>
      </c>
      <c r="L1324" s="13" t="n">
        <v>1000000</v>
      </c>
      <c r="M1324" t="inlineStr">
        <is>
          <t>CA, UT, TN</t>
        </is>
      </c>
      <c r="N1324" t="inlineStr">
        <is>
          <t>Yes</t>
        </is>
      </c>
      <c r="O1324" t="inlineStr">
        <is>
          <t>Not stated</t>
        </is>
      </c>
      <c r="P1324" s="9" t="inlineStr">
        <is>
          <t>https://www.thehf.org/</t>
        </is>
      </c>
      <c r="Q1324" s="9" t="inlineStr">
        <is>
          <t>https://grantcue.com/foundations/harnisch-family-foundation-510381959</t>
        </is>
      </c>
    </row>
    <row r="1325">
      <c r="A1325">
        <f>IF($E1325=$E1324,$A1324+1,1)</f>
        <v/>
      </c>
      <c r="B1325" t="inlineStr">
        <is>
          <t>The Barry S Sternlicht Foundation</t>
        </is>
      </c>
      <c r="C1325" t="inlineStr">
        <is>
          <t>26-0039094</t>
        </is>
      </c>
      <c r="D1325" t="inlineStr">
        <is>
          <t>New York</t>
        </is>
      </c>
      <c r="E1325" t="inlineStr">
        <is>
          <t>NY</t>
        </is>
      </c>
      <c r="F1325" t="n">
        <v>2024</v>
      </c>
      <c r="G1325" t="n">
        <v>1</v>
      </c>
      <c r="H1325" s="13" t="n">
        <v>7639000</v>
      </c>
      <c r="I1325" s="12" t="n">
        <v>73</v>
      </c>
      <c r="J1325" s="13" t="n">
        <v>25000</v>
      </c>
      <c r="K1325" s="13">
        <f>IFERROR($H1325/$I1325,"")</f>
        <v/>
      </c>
      <c r="L1325" s="13" t="n">
        <v>2500000</v>
      </c>
      <c r="M1325" t="inlineStr">
        <is>
          <t>PA, FL, MA</t>
        </is>
      </c>
      <c r="N1325" t="inlineStr">
        <is>
          <t>No</t>
        </is>
      </c>
      <c r="O1325" t="inlineStr">
        <is>
          <t>Not stated</t>
        </is>
      </c>
      <c r="Q1325" s="9" t="inlineStr">
        <is>
          <t>https://grantcue.com/foundations/the-barry-s-sternlicht-foundation-260039094</t>
        </is>
      </c>
    </row>
    <row r="1326">
      <c r="A1326">
        <f>IF($E1326=$E1325,$A1325+1,1)</f>
        <v/>
      </c>
      <c r="B1326" t="inlineStr">
        <is>
          <t>ALLEN WYOMING FOUNDATION INC</t>
        </is>
      </c>
      <c r="C1326" t="inlineStr">
        <is>
          <t>85-1631818</t>
        </is>
      </c>
      <c r="D1326" t="inlineStr">
        <is>
          <t>New York</t>
        </is>
      </c>
      <c r="E1326" t="inlineStr">
        <is>
          <t>NY</t>
        </is>
      </c>
      <c r="F1326" t="n">
        <v>2025</v>
      </c>
      <c r="G1326" t="n">
        <v>2</v>
      </c>
      <c r="H1326" s="13" t="n">
        <v>7631245</v>
      </c>
      <c r="I1326" s="12" t="n">
        <v>46</v>
      </c>
      <c r="J1326" s="13" t="n">
        <v>80000</v>
      </c>
      <c r="K1326" s="13">
        <f>IFERROR($H1326/$I1326,"")</f>
        <v/>
      </c>
      <c r="L1326" s="13" t="n">
        <v>750000</v>
      </c>
      <c r="M1326" t="inlineStr">
        <is>
          <t>WY, CO, MN</t>
        </is>
      </c>
      <c r="N1326" t="inlineStr">
        <is>
          <t>No</t>
        </is>
      </c>
      <c r="O1326" t="inlineStr">
        <is>
          <t>Not stated</t>
        </is>
      </c>
      <c r="Q1326" s="9" t="inlineStr">
        <is>
          <t>https://grantcue.com/foundations/allen-wyoming-foundation-inc-851631818</t>
        </is>
      </c>
    </row>
    <row r="1327">
      <c r="A1327">
        <f>IF($E1327=$E1326,$A1326+1,1)</f>
        <v/>
      </c>
      <c r="B1327" t="inlineStr">
        <is>
          <t>THE MARC HAAS FOUNDATION INC</t>
        </is>
      </c>
      <c r="C1327" t="inlineStr">
        <is>
          <t>13-3073137</t>
        </is>
      </c>
      <c r="D1327" t="inlineStr">
        <is>
          <t>New York</t>
        </is>
      </c>
      <c r="E1327" t="inlineStr">
        <is>
          <t>NY</t>
        </is>
      </c>
      <c r="F1327" t="n">
        <v>2024</v>
      </c>
      <c r="G1327" t="n">
        <v>1</v>
      </c>
      <c r="H1327" s="13" t="n">
        <v>7626142</v>
      </c>
      <c r="I1327" s="12" t="n">
        <v>244</v>
      </c>
      <c r="J1327" s="13" t="n">
        <v>20000</v>
      </c>
      <c r="K1327" s="13">
        <f>IFERROR($H1327/$I1327,"")</f>
        <v/>
      </c>
      <c r="L1327" s="13" t="n">
        <v>550000</v>
      </c>
      <c r="N1327" t="inlineStr">
        <is>
          <t>Yes</t>
        </is>
      </c>
      <c r="O1327" t="inlineStr">
        <is>
          <t>Not stated</t>
        </is>
      </c>
      <c r="Q1327" s="9" t="inlineStr">
        <is>
          <t>https://grantcue.com/foundations/the-marc-haas-foundation-inc-c-o-hbk-cpa-s-and-consultants-133073137</t>
        </is>
      </c>
    </row>
    <row r="1328">
      <c r="A1328">
        <f>IF($E1328=$E1327,$A1327+1,1)</f>
        <v/>
      </c>
      <c r="B1328" t="inlineStr">
        <is>
          <t>THE GERALD AND DAPHNA CRAMER FOUNDATION</t>
        </is>
      </c>
      <c r="C1328" t="inlineStr">
        <is>
          <t>13-3749869</t>
        </is>
      </c>
      <c r="D1328" t="inlineStr">
        <is>
          <t>New York</t>
        </is>
      </c>
      <c r="E1328" t="inlineStr">
        <is>
          <t>NY</t>
        </is>
      </c>
      <c r="F1328" t="n">
        <v>2024</v>
      </c>
      <c r="G1328" t="n">
        <v>1</v>
      </c>
      <c r="H1328" s="13" t="n">
        <v>7582032</v>
      </c>
      <c r="I1328" s="12" t="n">
        <v>26</v>
      </c>
      <c r="J1328" s="13" t="n">
        <v>150000</v>
      </c>
      <c r="K1328" s="13">
        <f>IFERROR($H1328/$I1328,"")</f>
        <v/>
      </c>
      <c r="L1328" s="13" t="n">
        <v>1368000</v>
      </c>
      <c r="M1328" t="inlineStr">
        <is>
          <t>FL, NJ, CO</t>
        </is>
      </c>
      <c r="N1328" t="inlineStr">
        <is>
          <t>No</t>
        </is>
      </c>
      <c r="O1328" t="inlineStr">
        <is>
          <t>Not stated</t>
        </is>
      </c>
      <c r="Q1328" s="9" t="inlineStr">
        <is>
          <t>https://grantcue.com/foundations/the-gerald-and-daphna-cramer-foundation-133749869</t>
        </is>
      </c>
    </row>
    <row r="1329">
      <c r="A1329">
        <f>IF($E1329=$E1328,$A1328+1,1)</f>
        <v/>
      </c>
      <c r="B1329" t="inlineStr">
        <is>
          <t>McKnight Brain Research Foundation</t>
        </is>
      </c>
      <c r="C1329" t="inlineStr">
        <is>
          <t>65-6301255</t>
        </is>
      </c>
      <c r="D1329" t="inlineStr">
        <is>
          <t>New York</t>
        </is>
      </c>
      <c r="E1329" t="inlineStr">
        <is>
          <t>NY</t>
        </is>
      </c>
      <c r="F1329" t="n">
        <v>2024</v>
      </c>
      <c r="G1329" t="n">
        <v>2</v>
      </c>
      <c r="H1329" s="13" t="n">
        <v>7559029</v>
      </c>
      <c r="I1329" s="12" t="n">
        <v>14</v>
      </c>
      <c r="J1329" s="13" t="n">
        <v>184825.5</v>
      </c>
      <c r="K1329" s="13">
        <f>IFERROR($H1329/$I1329,"")</f>
        <v/>
      </c>
      <c r="L1329" s="13" t="n">
        <v>2578200</v>
      </c>
      <c r="M1329" t="inlineStr">
        <is>
          <t>MD, MN, FL</t>
        </is>
      </c>
      <c r="N1329" t="inlineStr">
        <is>
          <t>Yes</t>
        </is>
      </c>
      <c r="O1329" t="inlineStr">
        <is>
          <t>Not stated</t>
        </is>
      </c>
      <c r="P1329" s="9" t="inlineStr">
        <is>
          <t>https://www.tmbrf.org/</t>
        </is>
      </c>
      <c r="Q1329" s="9" t="inlineStr">
        <is>
          <t>https://grantcue.com/foundations/mcknight-brain-research-foundation-656301255</t>
        </is>
      </c>
    </row>
    <row r="1330">
      <c r="A1330">
        <f>IF($E1330=$E1329,$A1329+1,1)</f>
        <v/>
      </c>
      <c r="B1330" t="inlineStr">
        <is>
          <t>THE HARTMAN FAMILY FOUNDATION</t>
        </is>
      </c>
      <c r="C1330" t="inlineStr">
        <is>
          <t>35-7103482</t>
        </is>
      </c>
      <c r="D1330" t="inlineStr">
        <is>
          <t>New York</t>
        </is>
      </c>
      <c r="E1330" t="inlineStr">
        <is>
          <t>NY</t>
        </is>
      </c>
      <c r="F1330" t="n">
        <v>2024</v>
      </c>
      <c r="G1330" t="n">
        <v>1</v>
      </c>
      <c r="H1330" s="13" t="n">
        <v>7552566</v>
      </c>
      <c r="I1330" s="12" t="n">
        <v>107</v>
      </c>
      <c r="J1330" s="13" t="n">
        <v>1500</v>
      </c>
      <c r="K1330" s="13">
        <f>IFERROR($H1330/$I1330,"")</f>
        <v/>
      </c>
      <c r="L1330" s="13" t="n">
        <v>2250000</v>
      </c>
      <c r="M1330" t="inlineStr">
        <is>
          <t>VA, IL, MA</t>
        </is>
      </c>
      <c r="N1330" t="inlineStr">
        <is>
          <t>No</t>
        </is>
      </c>
      <c r="O1330" t="inlineStr">
        <is>
          <t>Not stated</t>
        </is>
      </c>
      <c r="Q1330" s="9" t="inlineStr">
        <is>
          <t>https://grantcue.com/foundations/the-hartman-family-foundation-357103482</t>
        </is>
      </c>
    </row>
    <row r="1331">
      <c r="A1331">
        <f>IF($E1331=$E1330,$A1330+1,1)</f>
        <v/>
      </c>
      <c r="B1331" t="inlineStr">
        <is>
          <t>The MacKenzie Family Foundation</t>
        </is>
      </c>
      <c r="C1331" t="inlineStr">
        <is>
          <t>46-1405655</t>
        </is>
      </c>
      <c r="D1331" t="inlineStr">
        <is>
          <t>New York</t>
        </is>
      </c>
      <c r="E1331" t="inlineStr">
        <is>
          <t>NY</t>
        </is>
      </c>
      <c r="F1331" t="n">
        <v>2025</v>
      </c>
      <c r="G1331" t="n">
        <v>2</v>
      </c>
      <c r="H1331" s="13" t="n">
        <v>7537025</v>
      </c>
      <c r="I1331" s="12" t="n">
        <v>63</v>
      </c>
      <c r="J1331" s="13" t="n">
        <v>5500</v>
      </c>
      <c r="K1331" s="13">
        <f>IFERROR($H1331/$I1331,"")</f>
        <v/>
      </c>
      <c r="L1331" s="13" t="n">
        <v>6549877</v>
      </c>
      <c r="M1331" t="inlineStr">
        <is>
          <t>IL, WI, CO</t>
        </is>
      </c>
      <c r="N1331" t="inlineStr">
        <is>
          <t>Yes</t>
        </is>
      </c>
      <c r="O1331" t="inlineStr">
        <is>
          <t>Not stated</t>
        </is>
      </c>
      <c r="Q1331" s="9" t="inlineStr">
        <is>
          <t>https://grantcue.com/foundations/the-mackenzie-family-foundation-461405655</t>
        </is>
      </c>
    </row>
    <row r="1332">
      <c r="A1332">
        <f>IF($E1332=$E1331,$A1331+1,1)</f>
        <v/>
      </c>
      <c r="B1332" t="inlineStr">
        <is>
          <t>THE RIGGIO FOUNDATION</t>
        </is>
      </c>
      <c r="C1332" t="inlineStr">
        <is>
          <t>13-7039631</t>
        </is>
      </c>
      <c r="D1332" t="inlineStr">
        <is>
          <t>New York</t>
        </is>
      </c>
      <c r="E1332" t="inlineStr">
        <is>
          <t>NY</t>
        </is>
      </c>
      <c r="F1332" t="n">
        <v>2024</v>
      </c>
      <c r="G1332" t="n">
        <v>2</v>
      </c>
      <c r="H1332" s="13" t="n">
        <v>7532373</v>
      </c>
      <c r="I1332" s="12" t="n">
        <v>74</v>
      </c>
      <c r="J1332" s="13" t="n">
        <v>10000</v>
      </c>
      <c r="K1332" s="13">
        <f>IFERROR($H1332/$I1332,"")</f>
        <v/>
      </c>
      <c r="L1332" s="13" t="n">
        <v>2000000</v>
      </c>
      <c r="M1332" t="inlineStr">
        <is>
          <t>SC, LA, CA</t>
        </is>
      </c>
      <c r="N1332" t="inlineStr">
        <is>
          <t>No</t>
        </is>
      </c>
      <c r="O1332" t="inlineStr">
        <is>
          <t>Not stated</t>
        </is>
      </c>
      <c r="Q1332" s="9" t="inlineStr">
        <is>
          <t>https://grantcue.com/foundations/the-riggio-foundation-c-o-maria-florez-trfo-llc-137039631</t>
        </is>
      </c>
    </row>
    <row r="1333">
      <c r="A1333">
        <f>IF($E1333=$E1332,$A1332+1,1)</f>
        <v/>
      </c>
      <c r="B1333" t="inlineStr">
        <is>
          <t>Bug and Bean Fund</t>
        </is>
      </c>
      <c r="C1333" t="inlineStr">
        <is>
          <t>84-3119862</t>
        </is>
      </c>
      <c r="D1333" t="inlineStr">
        <is>
          <t>New York</t>
        </is>
      </c>
      <c r="E1333" t="inlineStr">
        <is>
          <t>NY</t>
        </is>
      </c>
      <c r="F1333" t="n">
        <v>2025</v>
      </c>
      <c r="G1333" t="n">
        <v>2</v>
      </c>
      <c r="H1333" s="13" t="n">
        <v>7462800</v>
      </c>
      <c r="I1333" s="12" t="n">
        <v>37</v>
      </c>
      <c r="J1333" s="13" t="n">
        <v>50000</v>
      </c>
      <c r="K1333" s="13">
        <f>IFERROR($H1333/$I1333,"")</f>
        <v/>
      </c>
      <c r="L1333" s="13" t="n">
        <v>2000000</v>
      </c>
      <c r="M1333" t="inlineStr">
        <is>
          <t>GA, PA, NC</t>
        </is>
      </c>
      <c r="N1333" t="inlineStr">
        <is>
          <t>No</t>
        </is>
      </c>
      <c r="O1333" t="inlineStr">
        <is>
          <t>Not stated</t>
        </is>
      </c>
      <c r="Q1333" s="9" t="inlineStr">
        <is>
          <t>https://grantcue.com/foundations/bug-and-bean-fund-c-o-frank-waterson-homrich-and-berg-843119862</t>
        </is>
      </c>
    </row>
    <row r="1334">
      <c r="A1334">
        <f>IF($E1334=$E1333,$A1333+1,1)</f>
        <v/>
      </c>
      <c r="B1334" t="inlineStr">
        <is>
          <t>THE JM KAPLAN FUND INC</t>
        </is>
      </c>
      <c r="C1334" t="inlineStr">
        <is>
          <t>13-6090286</t>
        </is>
      </c>
      <c r="D1334" t="inlineStr">
        <is>
          <t>New York</t>
        </is>
      </c>
      <c r="E1334" t="inlineStr">
        <is>
          <t>NY</t>
        </is>
      </c>
      <c r="F1334" t="n">
        <v>2024</v>
      </c>
      <c r="G1334" t="n">
        <v>1</v>
      </c>
      <c r="H1334" s="13" t="n">
        <v>7448690</v>
      </c>
      <c r="I1334" s="12" t="n">
        <v>275</v>
      </c>
      <c r="J1334" s="13" t="n">
        <v>6000</v>
      </c>
      <c r="K1334" s="13">
        <f>IFERROR($H1334/$I1334,"")</f>
        <v/>
      </c>
      <c r="L1334" s="13" t="n">
        <v>1500000</v>
      </c>
      <c r="M1334" t="inlineStr">
        <is>
          <t>DC, CA, MD</t>
        </is>
      </c>
      <c r="N1334" t="inlineStr">
        <is>
          <t>Yes</t>
        </is>
      </c>
      <c r="O1334" t="inlineStr">
        <is>
          <t>Yes</t>
        </is>
      </c>
      <c r="P1334" s="9" t="inlineStr">
        <is>
          <t>https://www.jmkfund.org/</t>
        </is>
      </c>
      <c r="Q1334" s="9" t="inlineStr">
        <is>
          <t>https://grantcue.com/foundations/the-jm-kaplan-fund-inc-136090286</t>
        </is>
      </c>
    </row>
    <row r="1335">
      <c r="A1335">
        <f>IF($E1335=$E1334,$A1334+1,1)</f>
        <v/>
      </c>
      <c r="B1335" t="inlineStr">
        <is>
          <t>SOROS FUND CHARITABLE FOUNDATION</t>
        </is>
      </c>
      <c r="C1335" t="inlineStr">
        <is>
          <t>13-3388177</t>
        </is>
      </c>
      <c r="D1335" t="inlineStr">
        <is>
          <t>New York</t>
        </is>
      </c>
      <c r="E1335" t="inlineStr">
        <is>
          <t>NY</t>
        </is>
      </c>
      <c r="F1335" t="n">
        <v>2025</v>
      </c>
      <c r="G1335" t="n">
        <v>2</v>
      </c>
      <c r="H1335" s="13" t="n">
        <v>7442476</v>
      </c>
      <c r="I1335" s="12" t="n">
        <v>578</v>
      </c>
      <c r="J1335" s="13" t="n">
        <v>2788.5</v>
      </c>
      <c r="K1335" s="13">
        <f>IFERROR($H1335/$I1335,"")</f>
        <v/>
      </c>
      <c r="L1335" s="13" t="n">
        <v>566124</v>
      </c>
      <c r="M1335" t="inlineStr">
        <is>
          <t>NJ, VA, MA</t>
        </is>
      </c>
      <c r="N1335" t="inlineStr">
        <is>
          <t>No</t>
        </is>
      </c>
      <c r="O1335" t="inlineStr">
        <is>
          <t>Not stated</t>
        </is>
      </c>
      <c r="Q1335" s="9" t="inlineStr">
        <is>
          <t>https://grantcue.com/foundations/soros-fund-charitable-foundation-133388177</t>
        </is>
      </c>
    </row>
    <row r="1336">
      <c r="A1336">
        <f>IF($E1336=$E1335,$A1335+1,1)</f>
        <v/>
      </c>
      <c r="B1336" t="inlineStr">
        <is>
          <t>AD IMPACT INC</t>
        </is>
      </c>
      <c r="C1336" t="inlineStr">
        <is>
          <t>81-4562993</t>
        </is>
      </c>
      <c r="D1336" t="inlineStr">
        <is>
          <t>New York</t>
        </is>
      </c>
      <c r="E1336" t="inlineStr">
        <is>
          <t>NY</t>
        </is>
      </c>
      <c r="F1336" t="n">
        <v>2025</v>
      </c>
      <c r="G1336" t="n">
        <v>2</v>
      </c>
      <c r="H1336" s="13" t="n">
        <v>7399668</v>
      </c>
      <c r="I1336" s="12" t="n">
        <v>10</v>
      </c>
      <c r="J1336" s="13" t="n">
        <v>504160.5</v>
      </c>
      <c r="K1336" s="13">
        <f>IFERROR($H1336/$I1336,"")</f>
        <v/>
      </c>
      <c r="L1336" s="13" t="n">
        <v>2330000</v>
      </c>
      <c r="M1336" t="inlineStr">
        <is>
          <t>FL, MN, IL</t>
        </is>
      </c>
      <c r="N1336" t="inlineStr">
        <is>
          <t>No</t>
        </is>
      </c>
      <c r="O1336" t="inlineStr">
        <is>
          <t>Not stated</t>
        </is>
      </c>
      <c r="Q1336" s="9" t="inlineStr">
        <is>
          <t>https://grantcue.com/foundations/ad-impact-inc-814562993</t>
        </is>
      </c>
    </row>
    <row r="1337">
      <c r="A1337">
        <f>IF($E1337=$E1336,$A1336+1,1)</f>
        <v/>
      </c>
      <c r="B1337" t="inlineStr">
        <is>
          <t>LEFKOVITS FAMILY FOUNDATION</t>
        </is>
      </c>
      <c r="C1337" t="inlineStr">
        <is>
          <t>22-3266735</t>
        </is>
      </c>
      <c r="D1337" t="inlineStr">
        <is>
          <t>New York</t>
        </is>
      </c>
      <c r="E1337" t="inlineStr">
        <is>
          <t>NY</t>
        </is>
      </c>
      <c r="F1337" t="n">
        <v>2025</v>
      </c>
      <c r="G1337" t="n">
        <v>2</v>
      </c>
      <c r="H1337" s="13" t="n">
        <v>7365054</v>
      </c>
      <c r="I1337" s="12" t="n">
        <v>8</v>
      </c>
      <c r="J1337" s="13" t="n">
        <v>206323</v>
      </c>
      <c r="K1337" s="13">
        <f>IFERROR($H1337/$I1337,"")</f>
        <v/>
      </c>
      <c r="L1337" s="13" t="n">
        <v>3267400</v>
      </c>
      <c r="M1337" t="inlineStr">
        <is>
          <t>OH</t>
        </is>
      </c>
      <c r="N1337" t="inlineStr">
        <is>
          <t>No</t>
        </is>
      </c>
      <c r="O1337" t="inlineStr">
        <is>
          <t>Not stated</t>
        </is>
      </c>
      <c r="Q1337" s="9" t="inlineStr">
        <is>
          <t>https://grantcue.com/foundations/lefkovits-family-foundation-223266735</t>
        </is>
      </c>
    </row>
    <row r="1338">
      <c r="A1338">
        <f>IF($E1338=$E1337,$A1337+1,1)</f>
        <v/>
      </c>
      <c r="B1338" t="inlineStr">
        <is>
          <t>NORTHLIGHT FOUNDATION INC</t>
        </is>
      </c>
      <c r="C1338" t="inlineStr">
        <is>
          <t>45-0612382</t>
        </is>
      </c>
      <c r="D1338" t="inlineStr">
        <is>
          <t>New York</t>
        </is>
      </c>
      <c r="E1338" t="inlineStr">
        <is>
          <t>NY</t>
        </is>
      </c>
      <c r="F1338" t="n">
        <v>2024</v>
      </c>
      <c r="G1338" t="n">
        <v>1</v>
      </c>
      <c r="H1338" s="13" t="n">
        <v>7316108</v>
      </c>
      <c r="I1338" s="12" t="n">
        <v>46</v>
      </c>
      <c r="J1338" s="13" t="n">
        <v>72500</v>
      </c>
      <c r="K1338" s="13">
        <f>IFERROR($H1338/$I1338,"")</f>
        <v/>
      </c>
      <c r="L1338" s="13" t="n">
        <v>1225000</v>
      </c>
      <c r="M1338" t="inlineStr">
        <is>
          <t>MI, VA, DC</t>
        </is>
      </c>
      <c r="N1338" t="inlineStr">
        <is>
          <t>No</t>
        </is>
      </c>
      <c r="O1338" t="inlineStr">
        <is>
          <t>Not stated</t>
        </is>
      </c>
      <c r="Q1338" s="9" t="inlineStr">
        <is>
          <t>https://grantcue.com/foundations/northlight-foundation-inc-450612382</t>
        </is>
      </c>
    </row>
    <row r="1339">
      <c r="A1339">
        <f>IF($E1339=$E1338,$A1338+1,1)</f>
        <v/>
      </c>
      <c r="B1339" t="inlineStr">
        <is>
          <t>THE DR M LEE PEARCE FOUNDATION INC</t>
        </is>
      </c>
      <c r="C1339" t="inlineStr">
        <is>
          <t>59-2424272</t>
        </is>
      </c>
      <c r="D1339" t="inlineStr">
        <is>
          <t>New York</t>
        </is>
      </c>
      <c r="E1339" t="inlineStr">
        <is>
          <t>NY</t>
        </is>
      </c>
      <c r="F1339" t="n">
        <v>2024</v>
      </c>
      <c r="G1339" t="n">
        <v>3</v>
      </c>
      <c r="H1339" s="13" t="n">
        <v>7293100</v>
      </c>
      <c r="I1339" s="12" t="n">
        <v>26</v>
      </c>
      <c r="J1339" s="13" t="n">
        <v>300000</v>
      </c>
      <c r="K1339" s="13">
        <f>IFERROR($H1339/$I1339,"")</f>
        <v/>
      </c>
      <c r="L1339" s="13" t="n">
        <v>999350</v>
      </c>
      <c r="M1339" t="inlineStr">
        <is>
          <t>MA, FL, DC</t>
        </is>
      </c>
      <c r="N1339" t="inlineStr">
        <is>
          <t>No</t>
        </is>
      </c>
      <c r="O1339" t="inlineStr">
        <is>
          <t>Not stated</t>
        </is>
      </c>
      <c r="Q1339" s="9" t="inlineStr">
        <is>
          <t>https://grantcue.com/foundations/the-dr-m-lee-pearce-foundation-inc-592424272</t>
        </is>
      </c>
    </row>
    <row r="1340">
      <c r="A1340">
        <f>IF($E1340=$E1339,$A1339+1,1)</f>
        <v/>
      </c>
      <c r="B1340" t="inlineStr">
        <is>
          <t>BARON FAMILY FOUNDATION</t>
        </is>
      </c>
      <c r="C1340" t="inlineStr">
        <is>
          <t>14-2004657</t>
        </is>
      </c>
      <c r="D1340" t="inlineStr">
        <is>
          <t>New York</t>
        </is>
      </c>
      <c r="E1340" t="inlineStr">
        <is>
          <t>NY</t>
        </is>
      </c>
      <c r="F1340" t="n">
        <v>2024</v>
      </c>
      <c r="G1340" t="n">
        <v>1</v>
      </c>
      <c r="H1340" s="13" t="n">
        <v>7229930</v>
      </c>
      <c r="I1340" s="12" t="n">
        <v>73</v>
      </c>
      <c r="J1340" s="13" t="n">
        <v>40000</v>
      </c>
      <c r="K1340" s="13">
        <f>IFERROR($H1340/$I1340,"")</f>
        <v/>
      </c>
      <c r="L1340" s="13" t="n">
        <v>1000000</v>
      </c>
      <c r="M1340" t="inlineStr">
        <is>
          <t>NJ, FL, MA</t>
        </is>
      </c>
      <c r="N1340" t="inlineStr">
        <is>
          <t>No</t>
        </is>
      </c>
      <c r="O1340" t="inlineStr">
        <is>
          <t>Not stated</t>
        </is>
      </c>
      <c r="Q1340" s="9" t="inlineStr">
        <is>
          <t>https://grantcue.com/foundations/baron-family-foundation-142004657</t>
        </is>
      </c>
    </row>
    <row r="1341">
      <c r="A1341">
        <f>IF($E1341=$E1340,$A1340+1,1)</f>
        <v/>
      </c>
      <c r="B1341" t="inlineStr">
        <is>
          <t>THE ALLEN &amp; EVE FOUNDATION INC</t>
        </is>
      </c>
      <c r="C1341" t="inlineStr">
        <is>
          <t>85-3969260</t>
        </is>
      </c>
      <c r="D1341" t="inlineStr">
        <is>
          <t>New York</t>
        </is>
      </c>
      <c r="E1341" t="inlineStr">
        <is>
          <t>NY</t>
        </is>
      </c>
      <c r="F1341" t="n">
        <v>2024</v>
      </c>
      <c r="G1341" t="n">
        <v>1</v>
      </c>
      <c r="H1341" s="13" t="n">
        <v>7199500</v>
      </c>
      <c r="I1341" s="12" t="n">
        <v>21</v>
      </c>
      <c r="J1341" s="13" t="n">
        <v>25000</v>
      </c>
      <c r="K1341" s="13">
        <f>IFERROR($H1341/$I1341,"")</f>
        <v/>
      </c>
      <c r="L1341" s="13" t="n">
        <v>5000000</v>
      </c>
      <c r="M1341" t="inlineStr">
        <is>
          <t>DE, CA, MA</t>
        </is>
      </c>
      <c r="N1341" t="inlineStr">
        <is>
          <t>No</t>
        </is>
      </c>
      <c r="O1341" t="inlineStr">
        <is>
          <t>Not stated</t>
        </is>
      </c>
      <c r="Q1341" s="9" t="inlineStr">
        <is>
          <t>https://grantcue.com/foundations/the-allen-and-eve-foundation-inc-c-o-acadia-family-office-853969260</t>
        </is>
      </c>
    </row>
    <row r="1342">
      <c r="A1342">
        <f>IF($E1342=$E1341,$A1341+1,1)</f>
        <v/>
      </c>
      <c r="B1342" t="inlineStr">
        <is>
          <t>TIKKUN OLAM FOUNDATION INC</t>
        </is>
      </c>
      <c r="C1342" t="inlineStr">
        <is>
          <t>46-4286227</t>
        </is>
      </c>
      <c r="D1342" t="inlineStr">
        <is>
          <t>New York</t>
        </is>
      </c>
      <c r="E1342" t="inlineStr">
        <is>
          <t>NY</t>
        </is>
      </c>
      <c r="F1342" t="n">
        <v>2024</v>
      </c>
      <c r="G1342" t="n">
        <v>1</v>
      </c>
      <c r="H1342" s="13" t="n">
        <v>7198500</v>
      </c>
      <c r="I1342" s="12" t="n">
        <v>68</v>
      </c>
      <c r="J1342" s="13" t="n">
        <v>60000</v>
      </c>
      <c r="K1342" s="13">
        <f>IFERROR($H1342/$I1342,"")</f>
        <v/>
      </c>
      <c r="L1342" s="13" t="n">
        <v>1000000</v>
      </c>
      <c r="M1342" t="inlineStr">
        <is>
          <t>CA, MA, DC</t>
        </is>
      </c>
      <c r="N1342" t="inlineStr">
        <is>
          <t>No</t>
        </is>
      </c>
      <c r="O1342" t="inlineStr">
        <is>
          <t>Not stated</t>
        </is>
      </c>
      <c r="Q1342" s="9" t="inlineStr">
        <is>
          <t>https://grantcue.com/foundations/tikkun-olam-foundation-inc-c-o-rockefeller-philanthropy-advisors-464286227</t>
        </is>
      </c>
    </row>
    <row r="1343">
      <c r="A1343">
        <f>IF($E1343=$E1342,$A1342+1,1)</f>
        <v/>
      </c>
      <c r="B1343" t="inlineStr">
        <is>
          <t>CHARINA FOUNDATION INC RICHARD MENSCHEL</t>
        </is>
      </c>
      <c r="C1343" t="inlineStr">
        <is>
          <t>13-3050294</t>
        </is>
      </c>
      <c r="D1343" t="inlineStr">
        <is>
          <t>New York</t>
        </is>
      </c>
      <c r="E1343" t="inlineStr">
        <is>
          <t>NY</t>
        </is>
      </c>
      <c r="F1343" t="n">
        <v>2024</v>
      </c>
      <c r="G1343" t="n">
        <v>2</v>
      </c>
      <c r="H1343" s="13" t="n">
        <v>7192710</v>
      </c>
      <c r="I1343" s="12" t="n">
        <v>582</v>
      </c>
      <c r="J1343" s="13" t="n">
        <v>7500</v>
      </c>
      <c r="K1343" s="13">
        <f>IFERROR($H1343/$I1343,"")</f>
        <v/>
      </c>
      <c r="L1343" s="13" t="n">
        <v>750000</v>
      </c>
      <c r="M1343" t="inlineStr">
        <is>
          <t>MA, DC, FL</t>
        </is>
      </c>
      <c r="N1343" t="inlineStr">
        <is>
          <t>No</t>
        </is>
      </c>
      <c r="O1343" t="inlineStr">
        <is>
          <t>Not stated</t>
        </is>
      </c>
      <c r="Q1343" s="9" t="inlineStr">
        <is>
          <t>https://grantcue.com/foundations/charina-foundation-inc-richard-menschel-133050294</t>
        </is>
      </c>
    </row>
    <row r="1344">
      <c r="A1344">
        <f>IF($E1344=$E1343,$A1343+1,1)</f>
        <v/>
      </c>
      <c r="B1344" t="inlineStr">
        <is>
          <t>THE DERFNER FOUNDATION</t>
        </is>
      </c>
      <c r="C1344" t="inlineStr">
        <is>
          <t>13-3661341</t>
        </is>
      </c>
      <c r="D1344" t="inlineStr">
        <is>
          <t>New York</t>
        </is>
      </c>
      <c r="E1344" t="inlineStr">
        <is>
          <t>NY</t>
        </is>
      </c>
      <c r="F1344" t="n">
        <v>2024</v>
      </c>
      <c r="G1344" t="n">
        <v>1</v>
      </c>
      <c r="H1344" s="13" t="n">
        <v>7143000</v>
      </c>
      <c r="I1344" s="12" t="n">
        <v>60</v>
      </c>
      <c r="J1344" s="13" t="n">
        <v>30000</v>
      </c>
      <c r="K1344" s="13">
        <f>IFERROR($H1344/$I1344,"")</f>
        <v/>
      </c>
      <c r="L1344" s="13" t="n">
        <v>1500000</v>
      </c>
      <c r="M1344" t="inlineStr">
        <is>
          <t>CA, NJ, CT</t>
        </is>
      </c>
      <c r="N1344" t="inlineStr">
        <is>
          <t>No</t>
        </is>
      </c>
      <c r="O1344" t="inlineStr">
        <is>
          <t>Not stated</t>
        </is>
      </c>
      <c r="Q1344" s="9" t="inlineStr">
        <is>
          <t>https://grantcue.com/foundations/the-derfner-foundation-133661341</t>
        </is>
      </c>
    </row>
    <row r="1345">
      <c r="A1345">
        <f>IF($E1345=$E1344,$A1344+1,1)</f>
        <v/>
      </c>
      <c r="B1345" t="inlineStr">
        <is>
          <t>The McCance Foundation</t>
        </is>
      </c>
      <c r="C1345" t="inlineStr">
        <is>
          <t>04-6772532</t>
        </is>
      </c>
      <c r="D1345" t="inlineStr">
        <is>
          <t>New York</t>
        </is>
      </c>
      <c r="E1345" t="inlineStr">
        <is>
          <t>NY</t>
        </is>
      </c>
      <c r="F1345" t="n">
        <v>2024</v>
      </c>
      <c r="G1345" t="n">
        <v>1</v>
      </c>
      <c r="H1345" s="13" t="n">
        <v>7142208</v>
      </c>
      <c r="I1345" s="12" t="n">
        <v>156</v>
      </c>
      <c r="J1345" s="13" t="n">
        <v>5000</v>
      </c>
      <c r="K1345" s="13">
        <f>IFERROR($H1345/$I1345,"")</f>
        <v/>
      </c>
      <c r="L1345" s="13" t="n">
        <v>1000500</v>
      </c>
      <c r="M1345" t="inlineStr">
        <is>
          <t>MA, CA, DC</t>
        </is>
      </c>
      <c r="N1345" t="inlineStr">
        <is>
          <t>No</t>
        </is>
      </c>
      <c r="O1345" t="inlineStr">
        <is>
          <t>Not stated</t>
        </is>
      </c>
      <c r="Q1345" s="9" t="inlineStr">
        <is>
          <t>https://grantcue.com/foundations/the-mccance-foundation-046772532</t>
        </is>
      </c>
    </row>
    <row r="1346">
      <c r="A1346">
        <f>IF($E1346=$E1345,$A1345+1,1)</f>
        <v/>
      </c>
      <c r="B1346" t="inlineStr">
        <is>
          <t>THE MC CUTCHEN FOUNDATION</t>
        </is>
      </c>
      <c r="C1346" t="inlineStr">
        <is>
          <t>22-6050116</t>
        </is>
      </c>
      <c r="D1346" t="inlineStr">
        <is>
          <t>New York</t>
        </is>
      </c>
      <c r="E1346" t="inlineStr">
        <is>
          <t>NY</t>
        </is>
      </c>
      <c r="F1346" t="n">
        <v>2025</v>
      </c>
      <c r="G1346" t="n">
        <v>2</v>
      </c>
      <c r="H1346" s="13" t="n">
        <v>7135000</v>
      </c>
      <c r="I1346" s="12" t="n">
        <v>155</v>
      </c>
      <c r="J1346" s="13" t="n">
        <v>30000</v>
      </c>
      <c r="K1346" s="13">
        <f>IFERROR($H1346/$I1346,"")</f>
        <v/>
      </c>
      <c r="L1346" s="13" t="n">
        <v>300000</v>
      </c>
      <c r="M1346" t="inlineStr">
        <is>
          <t>NJ, MD, DC</t>
        </is>
      </c>
      <c r="N1346" t="inlineStr">
        <is>
          <t>Yes</t>
        </is>
      </c>
      <c r="O1346" t="inlineStr">
        <is>
          <t>Yes</t>
        </is>
      </c>
      <c r="Q1346" s="9" t="inlineStr">
        <is>
          <t>https://grantcue.com/foundations/the-mc-cutchen-foundation-226050116</t>
        </is>
      </c>
    </row>
    <row r="1347">
      <c r="A1347">
        <f>IF($E1347=$E1346,$A1346+1,1)</f>
        <v/>
      </c>
      <c r="B1347" t="inlineStr">
        <is>
          <t>CHARLES H REVSON FOUNDATION INC</t>
        </is>
      </c>
      <c r="C1347" t="inlineStr">
        <is>
          <t>13-6126105</t>
        </is>
      </c>
      <c r="D1347" t="inlineStr">
        <is>
          <t>New York</t>
        </is>
      </c>
      <c r="E1347" t="inlineStr">
        <is>
          <t>NY</t>
        </is>
      </c>
      <c r="F1347" t="n">
        <v>2024</v>
      </c>
      <c r="G1347" t="n">
        <v>1</v>
      </c>
      <c r="H1347" s="13" t="n">
        <v>7113465</v>
      </c>
      <c r="I1347" s="12" t="n">
        <v>94</v>
      </c>
      <c r="J1347" s="13" t="n">
        <v>80000</v>
      </c>
      <c r="K1347" s="13">
        <f>IFERROR($H1347/$I1347,"")</f>
        <v/>
      </c>
      <c r="L1347" s="13" t="n">
        <v>250000</v>
      </c>
      <c r="M1347" t="inlineStr">
        <is>
          <t>CA, NV, CT</t>
        </is>
      </c>
      <c r="N1347" t="inlineStr">
        <is>
          <t>Yes</t>
        </is>
      </c>
      <c r="O1347" t="inlineStr">
        <is>
          <t>Not stated</t>
        </is>
      </c>
      <c r="P1347" s="9" t="inlineStr">
        <is>
          <t>https://www.revsonfoundation.org/</t>
        </is>
      </c>
      <c r="Q1347" s="9" t="inlineStr">
        <is>
          <t>https://grantcue.com/foundations/charles-h-revson-foundation-inc-136126105</t>
        </is>
      </c>
    </row>
    <row r="1348">
      <c r="A1348">
        <f>IF($E1348=$E1347,$A1347+1,1)</f>
        <v/>
      </c>
      <c r="B1348" t="inlineStr">
        <is>
          <t>VIRGINIA B TOULMIN CHARITABLE FOUNDATION III</t>
        </is>
      </c>
      <c r="C1348" t="inlineStr">
        <is>
          <t>13-7385769</t>
        </is>
      </c>
      <c r="D1348" t="inlineStr">
        <is>
          <t>New York</t>
        </is>
      </c>
      <c r="E1348" t="inlineStr">
        <is>
          <t>NY</t>
        </is>
      </c>
      <c r="F1348" t="n">
        <v>2023</v>
      </c>
      <c r="G1348" t="n">
        <v>1</v>
      </c>
      <c r="H1348" s="13" t="n">
        <v>7102573</v>
      </c>
      <c r="I1348" s="12" t="n">
        <v>103</v>
      </c>
      <c r="J1348" s="13" t="n">
        <v>57500</v>
      </c>
      <c r="K1348" s="13">
        <f>IFERROR($H1348/$I1348,"")</f>
        <v/>
      </c>
      <c r="L1348" s="13" t="n">
        <v>250000</v>
      </c>
      <c r="M1348" t="inlineStr">
        <is>
          <t>FL, CT, CA</t>
        </is>
      </c>
      <c r="N1348" t="inlineStr">
        <is>
          <t>No</t>
        </is>
      </c>
      <c r="O1348" t="inlineStr">
        <is>
          <t>Not stated</t>
        </is>
      </c>
      <c r="Q1348" s="9" t="inlineStr">
        <is>
          <t>https://grantcue.com/foundations/virginia-b-toulmin-charitable-foundation-iii-137385769</t>
        </is>
      </c>
    </row>
    <row r="1349">
      <c r="A1349">
        <f>IF($E1349=$E1348,$A1348+1,1)</f>
        <v/>
      </c>
      <c r="B1349" t="inlineStr">
        <is>
          <t>THE ALEXANDER GRASS FOUNDATION</t>
        </is>
      </c>
      <c r="C1349" t="inlineStr">
        <is>
          <t>27-2987061</t>
        </is>
      </c>
      <c r="D1349" t="inlineStr">
        <is>
          <t>New York</t>
        </is>
      </c>
      <c r="E1349" t="inlineStr">
        <is>
          <t>NY</t>
        </is>
      </c>
      <c r="F1349" t="n">
        <v>2024</v>
      </c>
      <c r="G1349" t="n">
        <v>1</v>
      </c>
      <c r="H1349" s="13" t="n">
        <v>7095000</v>
      </c>
      <c r="I1349" s="12" t="n">
        <v>13</v>
      </c>
      <c r="J1349" s="13" t="n">
        <v>250000</v>
      </c>
      <c r="K1349" s="13">
        <f>IFERROR($H1349/$I1349,"")</f>
        <v/>
      </c>
      <c r="L1349" s="13" t="n">
        <v>2350000</v>
      </c>
      <c r="M1349" t="inlineStr">
        <is>
          <t>PA, GA, VA</t>
        </is>
      </c>
      <c r="N1349" t="inlineStr">
        <is>
          <t>No</t>
        </is>
      </c>
      <c r="O1349" t="inlineStr">
        <is>
          <t>Not stated</t>
        </is>
      </c>
      <c r="Q1349" s="9" t="inlineStr">
        <is>
          <t>https://grantcue.com/foundations/the-alexander-grass-foundation-272987061</t>
        </is>
      </c>
    </row>
    <row r="1350">
      <c r="A1350">
        <f>IF($E1350=$E1349,$A1349+1,1)</f>
        <v/>
      </c>
      <c r="B1350" t="inlineStr">
        <is>
          <t>THE COACH FOUNDATION INC</t>
        </is>
      </c>
      <c r="C1350" t="inlineStr">
        <is>
          <t>26-2939018</t>
        </is>
      </c>
      <c r="D1350" t="inlineStr">
        <is>
          <t>New York</t>
        </is>
      </c>
      <c r="E1350" t="inlineStr">
        <is>
          <t>NY</t>
        </is>
      </c>
      <c r="F1350" t="n">
        <v>2024</v>
      </c>
      <c r="G1350" t="n">
        <v>2</v>
      </c>
      <c r="H1350" s="13" t="n">
        <v>7049888</v>
      </c>
      <c r="I1350" s="12" t="n">
        <v>36</v>
      </c>
      <c r="J1350" s="13" t="n">
        <v>70000</v>
      </c>
      <c r="K1350" s="13">
        <f>IFERROR($H1350/$I1350,"")</f>
        <v/>
      </c>
      <c r="L1350" s="13" t="n">
        <v>1000000</v>
      </c>
      <c r="M1350" t="inlineStr">
        <is>
          <t>MA, BEIJING, CHAOUYANG DISTRIC</t>
        </is>
      </c>
      <c r="N1350" t="inlineStr">
        <is>
          <t>No</t>
        </is>
      </c>
      <c r="O1350" t="inlineStr">
        <is>
          <t>Not stated</t>
        </is>
      </c>
      <c r="Q1350" s="9" t="inlineStr">
        <is>
          <t>https://grantcue.com/foundations/the-coach-foundation-inc-262939018</t>
        </is>
      </c>
    </row>
    <row r="1351">
      <c r="A1351">
        <f>IF($E1351=$E1350,$A1350+1,1)</f>
        <v/>
      </c>
      <c r="B1351" t="inlineStr">
        <is>
          <t>The Monarch Charitable Foundation aka THE MONARCH FOUNDATION</t>
        </is>
      </c>
      <c r="C1351" t="inlineStr">
        <is>
          <t>82-4278252</t>
        </is>
      </c>
      <c r="D1351" t="inlineStr">
        <is>
          <t>New York</t>
        </is>
      </c>
      <c r="E1351" t="inlineStr">
        <is>
          <t>NY</t>
        </is>
      </c>
      <c r="F1351" t="n">
        <v>2024</v>
      </c>
      <c r="G1351" t="n">
        <v>1</v>
      </c>
      <c r="H1351" s="13" t="n">
        <v>7040653</v>
      </c>
      <c r="I1351" s="12" t="n">
        <v>14</v>
      </c>
      <c r="J1351" s="13" t="n">
        <v>12250</v>
      </c>
      <c r="K1351" s="13">
        <f>IFERROR($H1351/$I1351,"")</f>
        <v/>
      </c>
      <c r="L1351" s="13" t="n">
        <v>6828866</v>
      </c>
      <c r="M1351" t="inlineStr">
        <is>
          <t>PA, MA, Ontario</t>
        </is>
      </c>
      <c r="N1351" t="inlineStr">
        <is>
          <t>No</t>
        </is>
      </c>
      <c r="O1351" t="inlineStr">
        <is>
          <t>Not stated</t>
        </is>
      </c>
      <c r="Q1351" s="9" t="inlineStr">
        <is>
          <t>https://grantcue.com/foundations/the-monarch-charitable-foundation-aka-the-monarch-foundation-824278252</t>
        </is>
      </c>
    </row>
    <row r="1352">
      <c r="A1352">
        <f>IF($E1352=$E1351,$A1351+1,1)</f>
        <v/>
      </c>
      <c r="B1352" t="inlineStr">
        <is>
          <t>FOURDOVES FOUNDATION</t>
        </is>
      </c>
      <c r="C1352" t="inlineStr">
        <is>
          <t>45-5403404</t>
        </is>
      </c>
      <c r="D1352" t="inlineStr">
        <is>
          <t>New York</t>
        </is>
      </c>
      <c r="E1352" t="inlineStr">
        <is>
          <t>NY</t>
        </is>
      </c>
      <c r="F1352" t="n">
        <v>2024</v>
      </c>
      <c r="G1352" t="n">
        <v>1</v>
      </c>
      <c r="H1352" s="13" t="n">
        <v>7015513</v>
      </c>
      <c r="I1352" s="12" t="n">
        <v>11</v>
      </c>
      <c r="J1352" s="13" t="n">
        <v>315513</v>
      </c>
      <c r="K1352" s="13">
        <f>IFERROR($H1352/$I1352,"")</f>
        <v/>
      </c>
      <c r="L1352" s="13" t="n">
        <v>2875000</v>
      </c>
      <c r="M1352" t="inlineStr">
        <is>
          <t>DC, IL, IN</t>
        </is>
      </c>
      <c r="N1352" t="inlineStr">
        <is>
          <t>No</t>
        </is>
      </c>
      <c r="O1352" t="inlineStr">
        <is>
          <t>Not stated</t>
        </is>
      </c>
      <c r="Q1352" s="9" t="inlineStr">
        <is>
          <t>https://grantcue.com/foundations/fourdoves-foundation-455403404</t>
        </is>
      </c>
    </row>
    <row r="1353">
      <c r="A1353">
        <f>IF($E1353=$E1352,$A1352+1,1)</f>
        <v/>
      </c>
      <c r="B1353" t="inlineStr">
        <is>
          <t>The MSLPJ Foundation</t>
        </is>
      </c>
      <c r="C1353" t="inlineStr">
        <is>
          <t>47-4204322</t>
        </is>
      </c>
      <c r="D1353" t="inlineStr">
        <is>
          <t>New York</t>
        </is>
      </c>
      <c r="E1353" t="inlineStr">
        <is>
          <t>NY</t>
        </is>
      </c>
      <c r="F1353" t="n">
        <v>2025</v>
      </c>
      <c r="G1353" t="n">
        <v>2</v>
      </c>
      <c r="H1353" s="13" t="n">
        <v>7013000</v>
      </c>
      <c r="I1353" s="12" t="n">
        <v>11</v>
      </c>
      <c r="J1353" s="13" t="n">
        <v>150000</v>
      </c>
      <c r="K1353" s="13">
        <f>IFERROR($H1353/$I1353,"")</f>
        <v/>
      </c>
      <c r="L1353" s="13" t="n">
        <v>3883000</v>
      </c>
      <c r="M1353" t="inlineStr">
        <is>
          <t>MA, FL, NV</t>
        </is>
      </c>
      <c r="N1353" t="inlineStr">
        <is>
          <t>No</t>
        </is>
      </c>
      <c r="O1353" t="inlineStr">
        <is>
          <t>Not stated</t>
        </is>
      </c>
      <c r="Q1353" s="9" t="inlineStr">
        <is>
          <t>https://grantcue.com/foundations/the-mslpj-foundation-474204322</t>
        </is>
      </c>
    </row>
    <row r="1354">
      <c r="A1354">
        <f>IF($E1354=$E1353,$A1353+1,1)</f>
        <v/>
      </c>
      <c r="B1354" t="inlineStr">
        <is>
          <t>SEADREAM FAMILY FOUNDATION INC</t>
        </is>
      </c>
      <c r="C1354" t="inlineStr">
        <is>
          <t>45-2470819</t>
        </is>
      </c>
      <c r="D1354" t="inlineStr">
        <is>
          <t>New York</t>
        </is>
      </c>
      <c r="E1354" t="inlineStr">
        <is>
          <t>NY</t>
        </is>
      </c>
      <c r="F1354" t="n">
        <v>2024</v>
      </c>
      <c r="G1354" t="n">
        <v>1</v>
      </c>
      <c r="H1354" s="13" t="n">
        <v>6988576</v>
      </c>
      <c r="I1354" s="12" t="n">
        <v>25</v>
      </c>
      <c r="J1354" s="13" t="n">
        <v>200000</v>
      </c>
      <c r="K1354" s="13">
        <f>IFERROR($H1354/$I1354,"")</f>
        <v/>
      </c>
      <c r="L1354" s="13" t="n">
        <v>1500000</v>
      </c>
      <c r="M1354" t="inlineStr">
        <is>
          <t>VA, CA, STOCKHOLM</t>
        </is>
      </c>
      <c r="N1354" t="inlineStr">
        <is>
          <t>No</t>
        </is>
      </c>
      <c r="O1354" t="inlineStr">
        <is>
          <t>Not stated</t>
        </is>
      </c>
      <c r="Q1354" s="9" t="inlineStr">
        <is>
          <t>https://grantcue.com/foundations/seadream-family-foundation-inc-452470819</t>
        </is>
      </c>
    </row>
    <row r="1355">
      <c r="A1355">
        <f>IF($E1355=$E1354,$A1354+1,1)</f>
        <v/>
      </c>
      <c r="B1355" t="inlineStr">
        <is>
          <t>THE ANTHONY A YOSELOFF FOUNDATION INC</t>
        </is>
      </c>
      <c r="C1355" t="inlineStr">
        <is>
          <t>90-0111032</t>
        </is>
      </c>
      <c r="D1355" t="inlineStr">
        <is>
          <t>New York</t>
        </is>
      </c>
      <c r="E1355" t="inlineStr">
        <is>
          <t>NY</t>
        </is>
      </c>
      <c r="F1355" t="n">
        <v>2024</v>
      </c>
      <c r="G1355" t="n">
        <v>2</v>
      </c>
      <c r="H1355" s="13" t="n">
        <v>6960000</v>
      </c>
      <c r="I1355" s="12" t="n">
        <v>29</v>
      </c>
      <c r="J1355" s="13" t="n">
        <v>50000</v>
      </c>
      <c r="K1355" s="13">
        <f>IFERROR($H1355/$I1355,"")</f>
        <v/>
      </c>
      <c r="L1355" s="13" t="n">
        <v>1000000</v>
      </c>
      <c r="M1355" t="inlineStr">
        <is>
          <t>NJ</t>
        </is>
      </c>
      <c r="N1355" t="inlineStr">
        <is>
          <t>No</t>
        </is>
      </c>
      <c r="O1355" t="inlineStr">
        <is>
          <t>Not stated</t>
        </is>
      </c>
      <c r="Q1355" s="9" t="inlineStr">
        <is>
          <t>https://grantcue.com/foundations/the-anthony-a-yoseloff-foundation-inc-900111032</t>
        </is>
      </c>
    </row>
    <row r="1356">
      <c r="A1356">
        <f>IF($E1356=$E1355,$A1355+1,1)</f>
        <v/>
      </c>
      <c r="B1356" t="inlineStr">
        <is>
          <t>THE JUDY AND MICHAEL STEINHARDT FOUNDATION</t>
        </is>
      </c>
      <c r="C1356" t="inlineStr">
        <is>
          <t>13-3357500</t>
        </is>
      </c>
      <c r="D1356" t="inlineStr">
        <is>
          <t>New York</t>
        </is>
      </c>
      <c r="E1356" t="inlineStr">
        <is>
          <t>NY</t>
        </is>
      </c>
      <c r="F1356" t="n">
        <v>2023</v>
      </c>
      <c r="G1356" t="n">
        <v>1</v>
      </c>
      <c r="H1356" s="13" t="n">
        <v>6938656</v>
      </c>
      <c r="I1356" s="12" t="n">
        <v>35</v>
      </c>
      <c r="J1356" s="13" t="n">
        <v>100000</v>
      </c>
      <c r="K1356" s="13">
        <f>IFERROR($H1356/$I1356,"")</f>
        <v/>
      </c>
      <c r="L1356" s="13" t="n">
        <v>1000000</v>
      </c>
      <c r="M1356" t="inlineStr">
        <is>
          <t>DC, CA, MA</t>
        </is>
      </c>
      <c r="N1356" t="inlineStr">
        <is>
          <t>No</t>
        </is>
      </c>
      <c r="O1356" t="inlineStr">
        <is>
          <t>Not stated</t>
        </is>
      </c>
      <c r="Q1356" s="9" t="inlineStr">
        <is>
          <t>https://grantcue.com/foundations/the-judy-and-michael-steinhardt-foundation-133357500</t>
        </is>
      </c>
    </row>
    <row r="1357">
      <c r="A1357">
        <f>IF($E1357=$E1356,$A1356+1,1)</f>
        <v/>
      </c>
      <c r="B1357" t="inlineStr">
        <is>
          <t>DOROTHY TAPPER GOLDMAN FOUNDATION</t>
        </is>
      </c>
      <c r="C1357" t="inlineStr">
        <is>
          <t>06-1635177</t>
        </is>
      </c>
      <c r="D1357" t="inlineStr">
        <is>
          <t>New York</t>
        </is>
      </c>
      <c r="E1357" t="inlineStr">
        <is>
          <t>NY</t>
        </is>
      </c>
      <c r="F1357" t="n">
        <v>2024</v>
      </c>
      <c r="G1357" t="n">
        <v>2</v>
      </c>
      <c r="H1357" s="13" t="n">
        <v>6916415</v>
      </c>
      <c r="I1357" s="12" t="n">
        <v>23</v>
      </c>
      <c r="J1357" s="13" t="n">
        <v>75000</v>
      </c>
      <c r="K1357" s="13">
        <f>IFERROR($H1357/$I1357,"")</f>
        <v/>
      </c>
      <c r="L1357" s="13" t="n">
        <v>1715000</v>
      </c>
      <c r="M1357" t="inlineStr">
        <is>
          <t>DC, LA, MA</t>
        </is>
      </c>
      <c r="N1357" t="inlineStr">
        <is>
          <t>No</t>
        </is>
      </c>
      <c r="O1357" t="inlineStr">
        <is>
          <t>Not stated</t>
        </is>
      </c>
      <c r="Q1357" s="9" t="inlineStr">
        <is>
          <t>https://grantcue.com/foundations/dorothy-tapper-goldman-foundation-061635177</t>
        </is>
      </c>
    </row>
    <row r="1358">
      <c r="A1358">
        <f>IF($E1358=$E1357,$A1357+1,1)</f>
        <v/>
      </c>
      <c r="B1358" t="inlineStr">
        <is>
          <t>THE Y C HOHELEN AND MICHAEL CHIANG FOUNDATION</t>
        </is>
      </c>
      <c r="C1358" t="inlineStr">
        <is>
          <t>05-0613835</t>
        </is>
      </c>
      <c r="D1358" t="inlineStr">
        <is>
          <t>New York</t>
        </is>
      </c>
      <c r="E1358" t="inlineStr">
        <is>
          <t>NY</t>
        </is>
      </c>
      <c r="F1358" t="n">
        <v>2024</v>
      </c>
      <c r="G1358" t="n">
        <v>2</v>
      </c>
      <c r="H1358" s="13" t="n">
        <v>6882139</v>
      </c>
      <c r="I1358" s="12" t="n">
        <v>112</v>
      </c>
      <c r="J1358" s="13" t="n">
        <v>45000</v>
      </c>
      <c r="K1358" s="13">
        <f>IFERROR($H1358/$I1358,"")</f>
        <v/>
      </c>
      <c r="L1358" s="13" t="n">
        <v>450000</v>
      </c>
      <c r="M1358" t="inlineStr">
        <is>
          <t>MA, NJ, PA</t>
        </is>
      </c>
      <c r="N1358" t="inlineStr">
        <is>
          <t>No</t>
        </is>
      </c>
      <c r="O1358" t="inlineStr">
        <is>
          <t>Not stated</t>
        </is>
      </c>
      <c r="Q1358" s="9" t="inlineStr">
        <is>
          <t>https://grantcue.com/foundations/the-y-c-hohelen-and-michael-chiang-foundation-050613835</t>
        </is>
      </c>
    </row>
    <row r="1359">
      <c r="A1359">
        <f>IF($E1359=$E1358,$A1358+1,1)</f>
        <v/>
      </c>
      <c r="B1359" t="inlineStr">
        <is>
          <t>WACHTELL LIPTON ROSEN &amp; KATZ FOUNDATION</t>
        </is>
      </c>
      <c r="C1359" t="inlineStr">
        <is>
          <t>13-3099901</t>
        </is>
      </c>
      <c r="D1359" t="inlineStr">
        <is>
          <t>New York</t>
        </is>
      </c>
      <c r="E1359" t="inlineStr">
        <is>
          <t>NY</t>
        </is>
      </c>
      <c r="F1359" t="n">
        <v>2023</v>
      </c>
      <c r="G1359" t="n">
        <v>1</v>
      </c>
      <c r="H1359" s="13" t="n">
        <v>6804000</v>
      </c>
      <c r="I1359" s="12" t="n">
        <v>97</v>
      </c>
      <c r="J1359" s="13" t="n">
        <v>25000</v>
      </c>
      <c r="K1359" s="13">
        <f>IFERROR($H1359/$I1359,"")</f>
        <v/>
      </c>
      <c r="L1359" s="13" t="n">
        <v>1110000</v>
      </c>
      <c r="M1359" t="inlineStr">
        <is>
          <t>NC, IL, MA</t>
        </is>
      </c>
      <c r="N1359" t="inlineStr">
        <is>
          <t>No</t>
        </is>
      </c>
      <c r="O1359" t="inlineStr">
        <is>
          <t>Not stated</t>
        </is>
      </c>
      <c r="Q1359" s="9" t="inlineStr">
        <is>
          <t>https://grantcue.com/foundations/wachtell-lipton-rosen-and-katz-foundation-133099901</t>
        </is>
      </c>
    </row>
    <row r="1360">
      <c r="A1360">
        <f>IF($E1360=$E1359,$A1359+1,1)</f>
        <v/>
      </c>
      <c r="B1360" t="inlineStr">
        <is>
          <t>JOSEPH S &amp; DIANE H STEINBERG 1992 CHARITABLE TRUST</t>
        </is>
      </c>
      <c r="C1360" t="inlineStr">
        <is>
          <t>13-7002791</t>
        </is>
      </c>
      <c r="D1360" t="inlineStr">
        <is>
          <t>New York</t>
        </is>
      </c>
      <c r="E1360" t="inlineStr">
        <is>
          <t>NY</t>
        </is>
      </c>
      <c r="F1360" t="n">
        <v>2024</v>
      </c>
      <c r="G1360" t="n">
        <v>2</v>
      </c>
      <c r="H1360" s="13" t="n">
        <v>6802833</v>
      </c>
      <c r="I1360" s="12" t="n">
        <v>93</v>
      </c>
      <c r="J1360" s="13" t="n">
        <v>25000</v>
      </c>
      <c r="K1360" s="13">
        <f>IFERROR($H1360/$I1360,"")</f>
        <v/>
      </c>
      <c r="L1360" s="13" t="n">
        <v>680784</v>
      </c>
      <c r="M1360" t="inlineStr">
        <is>
          <t>CA, VA, MN</t>
        </is>
      </c>
      <c r="N1360" t="inlineStr">
        <is>
          <t>No</t>
        </is>
      </c>
      <c r="O1360" t="inlineStr">
        <is>
          <t>Not stated</t>
        </is>
      </c>
      <c r="Q1360" s="9" t="inlineStr">
        <is>
          <t>https://grantcue.com/foundations/joseph-s-and-diane-h-steinberg-1992-charitable-trust-137002791</t>
        </is>
      </c>
    </row>
    <row r="1361">
      <c r="A1361">
        <f>IF($E1361=$E1360,$A1360+1,1)</f>
        <v/>
      </c>
      <c r="B1361" t="inlineStr">
        <is>
          <t>DAVID E SIMON &amp; JACQUELINE S SIMON CHARITABLE FOUNDATION</t>
        </is>
      </c>
      <c r="C1361" t="inlineStr">
        <is>
          <t>14-1859319</t>
        </is>
      </c>
      <c r="D1361" t="inlineStr">
        <is>
          <t>New York</t>
        </is>
      </c>
      <c r="E1361" t="inlineStr">
        <is>
          <t>NY</t>
        </is>
      </c>
      <c r="F1361" t="n">
        <v>2024</v>
      </c>
      <c r="G1361" t="n">
        <v>1</v>
      </c>
      <c r="H1361" s="13" t="n">
        <v>6754163</v>
      </c>
      <c r="I1361" s="12" t="n">
        <v>22</v>
      </c>
      <c r="J1361" s="13" t="n">
        <v>50000</v>
      </c>
      <c r="K1361" s="13">
        <f>IFERROR($H1361/$I1361,"")</f>
        <v/>
      </c>
      <c r="L1361" s="13" t="n">
        <v>2000000</v>
      </c>
      <c r="M1361" t="inlineStr">
        <is>
          <t>DC, AZ, IN</t>
        </is>
      </c>
      <c r="N1361" t="inlineStr">
        <is>
          <t>Yes</t>
        </is>
      </c>
      <c r="O1361" t="inlineStr">
        <is>
          <t>Not stated</t>
        </is>
      </c>
      <c r="Q1361" s="9" t="inlineStr">
        <is>
          <t>https://grantcue.com/foundations/david-e-simon-and-jacqueline-s-simon-charitable-foundation-141859319</t>
        </is>
      </c>
    </row>
    <row r="1362">
      <c r="A1362">
        <f>IF($E1362=$E1361,$A1361+1,1)</f>
        <v/>
      </c>
      <c r="B1362" t="inlineStr">
        <is>
          <t>Saunders Foundation</t>
        </is>
      </c>
      <c r="C1362" t="inlineStr">
        <is>
          <t>16-1289330</t>
        </is>
      </c>
      <c r="D1362" t="inlineStr">
        <is>
          <t>New York</t>
        </is>
      </c>
      <c r="E1362" t="inlineStr">
        <is>
          <t>NY</t>
        </is>
      </c>
      <c r="F1362" t="n">
        <v>2024</v>
      </c>
      <c r="G1362" t="n">
        <v>1</v>
      </c>
      <c r="H1362" s="13" t="n">
        <v>6751068</v>
      </c>
      <c r="I1362" s="12" t="n">
        <v>31</v>
      </c>
      <c r="J1362" s="13" t="n">
        <v>10000</v>
      </c>
      <c r="K1362" s="13">
        <f>IFERROR($H1362/$I1362,"")</f>
        <v/>
      </c>
      <c r="L1362" s="13" t="n">
        <v>5356057</v>
      </c>
      <c r="M1362" t="inlineStr">
        <is>
          <t>CT, GA</t>
        </is>
      </c>
      <c r="N1362" t="inlineStr">
        <is>
          <t>No</t>
        </is>
      </c>
      <c r="O1362" t="inlineStr">
        <is>
          <t>Not stated</t>
        </is>
      </c>
      <c r="Q1362" s="9" t="inlineStr">
        <is>
          <t>https://grantcue.com/foundations/saunders-foundation-161289330</t>
        </is>
      </c>
    </row>
    <row r="1363">
      <c r="A1363">
        <f>IF($E1363=$E1362,$A1362+1,1)</f>
        <v/>
      </c>
      <c r="B1363" t="inlineStr">
        <is>
          <t>THE SCHERMAN FOUNDATION INC</t>
        </is>
      </c>
      <c r="C1363" t="inlineStr">
        <is>
          <t>13-6098464</t>
        </is>
      </c>
      <c r="D1363" t="inlineStr">
        <is>
          <t>New York</t>
        </is>
      </c>
      <c r="E1363" t="inlineStr">
        <is>
          <t>NY</t>
        </is>
      </c>
      <c r="F1363" t="n">
        <v>2024</v>
      </c>
      <c r="G1363" t="n">
        <v>1</v>
      </c>
      <c r="H1363" s="13" t="n">
        <v>6720617</v>
      </c>
      <c r="I1363" s="12" t="n">
        <v>130</v>
      </c>
      <c r="J1363" s="13" t="n">
        <v>50000</v>
      </c>
      <c r="K1363" s="13">
        <f>IFERROR($H1363/$I1363,"")</f>
        <v/>
      </c>
      <c r="L1363" s="13" t="n">
        <v>225000</v>
      </c>
      <c r="M1363" t="inlineStr">
        <is>
          <t>DC, CA, GA</t>
        </is>
      </c>
      <c r="N1363" t="inlineStr">
        <is>
          <t>Yes</t>
        </is>
      </c>
      <c r="O1363" t="inlineStr">
        <is>
          <t>Yes</t>
        </is>
      </c>
      <c r="P1363" s="9" t="inlineStr">
        <is>
          <t>https://www.scherman.org/</t>
        </is>
      </c>
      <c r="Q1363" s="9" t="inlineStr">
        <is>
          <t>https://grantcue.com/foundations/the-scherman-foundation-inc-136098464</t>
        </is>
      </c>
    </row>
    <row r="1364">
      <c r="A1364">
        <f>IF($E1364=$E1363,$A1363+1,1)</f>
        <v/>
      </c>
      <c r="B1364" t="inlineStr">
        <is>
          <t>THE ILSABABY FOUNDATION</t>
        </is>
      </c>
      <c r="C1364" t="inlineStr">
        <is>
          <t>45-4633586</t>
        </is>
      </c>
      <c r="D1364" t="inlineStr">
        <is>
          <t>New York</t>
        </is>
      </c>
      <c r="E1364" t="inlineStr">
        <is>
          <t>NY</t>
        </is>
      </c>
      <c r="F1364" t="n">
        <v>2025</v>
      </c>
      <c r="G1364" t="n">
        <v>2</v>
      </c>
      <c r="H1364" s="13" t="n">
        <v>6709000</v>
      </c>
      <c r="I1364" s="12" t="n">
        <v>50</v>
      </c>
      <c r="J1364" s="13" t="n">
        <v>75000</v>
      </c>
      <c r="K1364" s="13">
        <f>IFERROR($H1364/$I1364,"")</f>
        <v/>
      </c>
      <c r="L1364" s="13" t="n">
        <v>1000000</v>
      </c>
      <c r="M1364" t="inlineStr">
        <is>
          <t>CA, CT, MA</t>
        </is>
      </c>
      <c r="N1364" t="inlineStr">
        <is>
          <t>No</t>
        </is>
      </c>
      <c r="O1364" t="inlineStr">
        <is>
          <t>Not stated</t>
        </is>
      </c>
      <c r="Q1364" s="9" t="inlineStr">
        <is>
          <t>https://grantcue.com/foundations/the-ilsababy-foundation-454633586</t>
        </is>
      </c>
    </row>
    <row r="1365">
      <c r="A1365">
        <f>IF($E1365=$E1364,$A1364+1,1)</f>
        <v/>
      </c>
      <c r="B1365" t="inlineStr">
        <is>
          <t>SOLON E SUMMERFIELD FOUNDATION INC</t>
        </is>
      </c>
      <c r="C1365" t="inlineStr">
        <is>
          <t>13-1797260</t>
        </is>
      </c>
      <c r="D1365" t="inlineStr">
        <is>
          <t>New York</t>
        </is>
      </c>
      <c r="E1365" t="inlineStr">
        <is>
          <t>NY</t>
        </is>
      </c>
      <c r="F1365" t="n">
        <v>2024</v>
      </c>
      <c r="G1365" t="n">
        <v>1</v>
      </c>
      <c r="H1365" s="13" t="n">
        <v>6706185</v>
      </c>
      <c r="I1365" s="12" t="n">
        <v>61</v>
      </c>
      <c r="J1365" s="13" t="n">
        <v>75818</v>
      </c>
      <c r="K1365" s="13">
        <f>IFERROR($H1365/$I1365,"")</f>
        <v/>
      </c>
      <c r="L1365" s="13" t="n">
        <v>771936</v>
      </c>
      <c r="M1365" t="inlineStr">
        <is>
          <t>NJ, CO, KS</t>
        </is>
      </c>
      <c r="N1365" t="inlineStr">
        <is>
          <t>No</t>
        </is>
      </c>
      <c r="O1365" t="inlineStr">
        <is>
          <t>Not stated</t>
        </is>
      </c>
      <c r="Q1365" s="9" t="inlineStr">
        <is>
          <t>https://grantcue.com/foundations/solon-e-summerfield-foundation-inc-c-o-intentional-philanthropy-131797260</t>
        </is>
      </c>
    </row>
    <row r="1366">
      <c r="A1366">
        <f>IF($E1366=$E1365,$A1365+1,1)</f>
        <v/>
      </c>
      <c r="B1366" t="inlineStr">
        <is>
          <t>NORMAN E ALEXANDER FAMILY M FOUNDATION</t>
        </is>
      </c>
      <c r="C1366" t="inlineStr">
        <is>
          <t>26-4413461</t>
        </is>
      </c>
      <c r="D1366" t="inlineStr">
        <is>
          <t>New York</t>
        </is>
      </c>
      <c r="E1366" t="inlineStr">
        <is>
          <t>NY</t>
        </is>
      </c>
      <c r="F1366" t="n">
        <v>2024</v>
      </c>
      <c r="G1366" t="n">
        <v>1</v>
      </c>
      <c r="H1366" s="13" t="n">
        <v>6683333</v>
      </c>
      <c r="I1366" s="12" t="n">
        <v>7</v>
      </c>
      <c r="J1366" s="13" t="n">
        <v>250000</v>
      </c>
      <c r="K1366" s="13">
        <f>IFERROR($H1366/$I1366,"")</f>
        <v/>
      </c>
      <c r="L1366" s="13" t="n">
        <v>3000000</v>
      </c>
      <c r="M1366" t="inlineStr">
        <is>
          <t>MA</t>
        </is>
      </c>
      <c r="N1366" t="inlineStr">
        <is>
          <t>No</t>
        </is>
      </c>
      <c r="O1366" t="inlineStr">
        <is>
          <t>Not stated</t>
        </is>
      </c>
      <c r="Q1366" s="9" t="inlineStr">
        <is>
          <t>https://grantcue.com/foundations/norman-e-alexander-family-m-foundation-264413461</t>
        </is>
      </c>
    </row>
    <row r="1367">
      <c r="A1367">
        <f>IF($E1367=$E1366,$A1366+1,1)</f>
        <v/>
      </c>
      <c r="B1367" t="inlineStr">
        <is>
          <t>THE ACHELIS &amp; BODMAN FOUNDATION</t>
        </is>
      </c>
      <c r="C1367" t="inlineStr">
        <is>
          <t>13-6022018</t>
        </is>
      </c>
      <c r="D1367" t="inlineStr">
        <is>
          <t>New York</t>
        </is>
      </c>
      <c r="E1367" t="inlineStr">
        <is>
          <t>NY</t>
        </is>
      </c>
      <c r="F1367" t="n">
        <v>2024</v>
      </c>
      <c r="G1367" t="n">
        <v>1</v>
      </c>
      <c r="H1367" s="13" t="n">
        <v>6671050</v>
      </c>
      <c r="I1367" s="12" t="n">
        <v>158</v>
      </c>
      <c r="J1367" s="13" t="n">
        <v>25000</v>
      </c>
      <c r="K1367" s="13">
        <f>IFERROR($H1367/$I1367,"")</f>
        <v/>
      </c>
      <c r="L1367" s="13" t="n">
        <v>500000</v>
      </c>
      <c r="M1367" t="inlineStr">
        <is>
          <t>DC, VA, NJ</t>
        </is>
      </c>
      <c r="N1367" t="inlineStr">
        <is>
          <t>Yes</t>
        </is>
      </c>
      <c r="O1367" t="inlineStr">
        <is>
          <t>Yes</t>
        </is>
      </c>
      <c r="P1367" s="9" t="inlineStr">
        <is>
          <t>https://www.achelisbodman.org/</t>
        </is>
      </c>
      <c r="Q1367" s="9" t="inlineStr">
        <is>
          <t>https://grantcue.com/foundations/the-achelis-and-bodman-foundation-co-manice-and-budd-llp-136022018</t>
        </is>
      </c>
    </row>
    <row r="1368">
      <c r="A1368">
        <f>IF($E1368=$E1367,$A1367+1,1)</f>
        <v/>
      </c>
      <c r="B1368" t="inlineStr">
        <is>
          <t>THE PIERRE &amp; TANA MATISSE FOUNDATION INC</t>
        </is>
      </c>
      <c r="C1368" t="inlineStr">
        <is>
          <t>13-3838457</t>
        </is>
      </c>
      <c r="D1368" t="inlineStr">
        <is>
          <t>New York</t>
        </is>
      </c>
      <c r="E1368" t="inlineStr">
        <is>
          <t>NY</t>
        </is>
      </c>
      <c r="F1368" t="n">
        <v>2024</v>
      </c>
      <c r="G1368" t="n">
        <v>1</v>
      </c>
      <c r="H1368" s="13" t="n">
        <v>6607552</v>
      </c>
      <c r="I1368" s="12" t="n">
        <v>113</v>
      </c>
      <c r="J1368" s="13" t="n">
        <v>35000</v>
      </c>
      <c r="K1368" s="13">
        <f>IFERROR($H1368/$I1368,"")</f>
        <v/>
      </c>
      <c r="L1368" s="13" t="n">
        <v>1000000</v>
      </c>
      <c r="M1368" t="inlineStr">
        <is>
          <t>DC, TX, MA</t>
        </is>
      </c>
      <c r="N1368" t="inlineStr">
        <is>
          <t>Yes</t>
        </is>
      </c>
      <c r="O1368" t="inlineStr">
        <is>
          <t>Not stated</t>
        </is>
      </c>
      <c r="Q1368" s="9" t="inlineStr">
        <is>
          <t>https://grantcue.com/foundations/the-pierre-and-tana-matisse-foundation-inc-133838457</t>
        </is>
      </c>
    </row>
    <row r="1369">
      <c r="A1369">
        <f>IF($E1369=$E1368,$A1368+1,1)</f>
        <v/>
      </c>
      <c r="B1369" t="inlineStr">
        <is>
          <t>Paulson Family Foundation</t>
        </is>
      </c>
      <c r="C1369" t="inlineStr">
        <is>
          <t>26-3922995</t>
        </is>
      </c>
      <c r="D1369" t="inlineStr">
        <is>
          <t>New York</t>
        </is>
      </c>
      <c r="E1369" t="inlineStr">
        <is>
          <t>NY</t>
        </is>
      </c>
      <c r="F1369" t="n">
        <v>2024</v>
      </c>
      <c r="G1369" t="n">
        <v>1</v>
      </c>
      <c r="H1369" s="13" t="n">
        <v>6596528</v>
      </c>
      <c r="I1369" s="12" t="n">
        <v>44</v>
      </c>
      <c r="J1369" s="13" t="n">
        <v>50000</v>
      </c>
      <c r="K1369" s="13">
        <f>IFERROR($H1369/$I1369,"")</f>
        <v/>
      </c>
      <c r="L1369" s="13" t="n">
        <v>2000000</v>
      </c>
      <c r="M1369" t="inlineStr">
        <is>
          <t>FL, CA, MA</t>
        </is>
      </c>
      <c r="N1369" t="inlineStr">
        <is>
          <t>Yes</t>
        </is>
      </c>
      <c r="O1369" t="inlineStr">
        <is>
          <t>Not stated</t>
        </is>
      </c>
      <c r="Q1369" s="9" t="inlineStr">
        <is>
          <t>https://grantcue.com/foundations/paulson-family-foundation-263922995</t>
        </is>
      </c>
    </row>
    <row r="1370">
      <c r="A1370">
        <f>IF($E1370=$E1369,$A1369+1,1)</f>
        <v/>
      </c>
      <c r="B1370" t="inlineStr">
        <is>
          <t>PELS TZEDEK TIRDOF INC</t>
        </is>
      </c>
      <c r="C1370" t="inlineStr">
        <is>
          <t>87-1577067</t>
        </is>
      </c>
      <c r="D1370" t="inlineStr">
        <is>
          <t>New York</t>
        </is>
      </c>
      <c r="E1370" t="inlineStr">
        <is>
          <t>NY</t>
        </is>
      </c>
      <c r="F1370" t="n">
        <v>2025</v>
      </c>
      <c r="G1370" t="n">
        <v>2</v>
      </c>
      <c r="H1370" s="13" t="n">
        <v>6592292</v>
      </c>
      <c r="I1370" s="12" t="n">
        <v>31</v>
      </c>
      <c r="J1370" s="13" t="n">
        <v>30000</v>
      </c>
      <c r="K1370" s="13">
        <f>IFERROR($H1370/$I1370,"")</f>
        <v/>
      </c>
      <c r="L1370" s="13" t="n">
        <v>3862832</v>
      </c>
      <c r="M1370" t="inlineStr">
        <is>
          <t>DC, MA, CA</t>
        </is>
      </c>
      <c r="N1370" t="inlineStr">
        <is>
          <t>No</t>
        </is>
      </c>
      <c r="O1370" t="inlineStr">
        <is>
          <t>Not stated</t>
        </is>
      </c>
      <c r="Q1370" s="9" t="inlineStr">
        <is>
          <t>https://grantcue.com/foundations/pels-tzedek-tirdof-inc-871577067</t>
        </is>
      </c>
    </row>
    <row r="1371">
      <c r="A1371">
        <f>IF($E1371=$E1370,$A1370+1,1)</f>
        <v/>
      </c>
      <c r="B1371" t="inlineStr">
        <is>
          <t>MARY AND JAMES G WALLACH FOUNDATION</t>
        </is>
      </c>
      <c r="C1371" t="inlineStr">
        <is>
          <t>13-6278694</t>
        </is>
      </c>
      <c r="D1371" t="inlineStr">
        <is>
          <t>New York</t>
        </is>
      </c>
      <c r="E1371" t="inlineStr">
        <is>
          <t>NY</t>
        </is>
      </c>
      <c r="F1371" t="n">
        <v>2025</v>
      </c>
      <c r="G1371" t="n">
        <v>2</v>
      </c>
      <c r="H1371" s="13" t="n">
        <v>6585968</v>
      </c>
      <c r="I1371" s="12" t="n">
        <v>28</v>
      </c>
      <c r="J1371" s="13" t="n">
        <v>10000</v>
      </c>
      <c r="K1371" s="13">
        <f>IFERROR($H1371/$I1371,"")</f>
        <v/>
      </c>
      <c r="L1371" s="13" t="n">
        <v>1865000</v>
      </c>
      <c r="M1371" t="inlineStr">
        <is>
          <t>MN, MA, PA</t>
        </is>
      </c>
      <c r="N1371" t="inlineStr">
        <is>
          <t>No</t>
        </is>
      </c>
      <c r="O1371" t="inlineStr">
        <is>
          <t>Not stated</t>
        </is>
      </c>
      <c r="Q1371" s="9" t="inlineStr">
        <is>
          <t>https://grantcue.com/foundations/mary-and-james-g-wallach-foundation-136278694</t>
        </is>
      </c>
    </row>
    <row r="1372">
      <c r="A1372">
        <f>IF($E1372=$E1371,$A1371+1,1)</f>
        <v/>
      </c>
      <c r="B1372" t="inlineStr">
        <is>
          <t>THE ESCOLL-LUBECK CHARITABLE FOUNDATION INC</t>
        </is>
      </c>
      <c r="C1372" t="inlineStr">
        <is>
          <t>88-2799445</t>
        </is>
      </c>
      <c r="D1372" t="inlineStr">
        <is>
          <t>New York</t>
        </is>
      </c>
      <c r="E1372" t="inlineStr">
        <is>
          <t>NY</t>
        </is>
      </c>
      <c r="F1372" t="n">
        <v>2024</v>
      </c>
      <c r="G1372" t="n">
        <v>2</v>
      </c>
      <c r="H1372" s="13" t="n">
        <v>6576540</v>
      </c>
      <c r="I1372" s="12" t="n">
        <v>93</v>
      </c>
      <c r="J1372" s="13" t="n">
        <v>25000</v>
      </c>
      <c r="K1372" s="13">
        <f>IFERROR($H1372/$I1372,"")</f>
        <v/>
      </c>
      <c r="L1372" s="13" t="n">
        <v>1000000</v>
      </c>
      <c r="M1372" t="inlineStr">
        <is>
          <t>PA, FL, TN</t>
        </is>
      </c>
      <c r="N1372" t="inlineStr">
        <is>
          <t>No</t>
        </is>
      </c>
      <c r="O1372" t="inlineStr">
        <is>
          <t>Not stated</t>
        </is>
      </c>
      <c r="Q1372" s="9" t="inlineStr">
        <is>
          <t>https://grantcue.com/foundations/the-escoll-lubeck-charitable-foundation-inc-882799445</t>
        </is>
      </c>
    </row>
    <row r="1373">
      <c r="A1373">
        <f>IF($E1373=$E1372,$A1372+1,1)</f>
        <v/>
      </c>
      <c r="B1373" t="inlineStr">
        <is>
          <t>THE KLINGENSTEIN-MARTELL FOUNDATION FKA THE SARAH D KLINGENSTEIN FOUNDATION</t>
        </is>
      </c>
      <c r="C1373" t="inlineStr">
        <is>
          <t>13-4078024</t>
        </is>
      </c>
      <c r="D1373" t="inlineStr">
        <is>
          <t>New York</t>
        </is>
      </c>
      <c r="E1373" t="inlineStr">
        <is>
          <t>NY</t>
        </is>
      </c>
      <c r="F1373" t="n">
        <v>2025</v>
      </c>
      <c r="G1373" t="n">
        <v>2</v>
      </c>
      <c r="H1373" s="13" t="n">
        <v>6561311</v>
      </c>
      <c r="I1373" s="12" t="n">
        <v>31</v>
      </c>
      <c r="J1373" s="13" t="n">
        <v>65000</v>
      </c>
      <c r="K1373" s="13">
        <f>IFERROR($H1373/$I1373,"")</f>
        <v/>
      </c>
      <c r="L1373" s="13" t="n">
        <v>1240618</v>
      </c>
      <c r="M1373" t="inlineStr">
        <is>
          <t>MA, CA, NE</t>
        </is>
      </c>
      <c r="N1373" t="inlineStr">
        <is>
          <t>No</t>
        </is>
      </c>
      <c r="O1373" t="inlineStr">
        <is>
          <t>Not stated</t>
        </is>
      </c>
      <c r="Q1373" s="9" t="inlineStr">
        <is>
          <t>https://grantcue.com/foundations/the-klingenstein-martell-foundation-fka-the-sarah-d-klingenstein-foundation-134078024</t>
        </is>
      </c>
    </row>
    <row r="1374">
      <c r="A1374">
        <f>IF($E1374=$E1373,$A1373+1,1)</f>
        <v/>
      </c>
      <c r="B1374" t="inlineStr">
        <is>
          <t>MZ FOUNDATION</t>
        </is>
      </c>
      <c r="C1374" t="inlineStr">
        <is>
          <t>94-3316088</t>
        </is>
      </c>
      <c r="D1374" t="inlineStr">
        <is>
          <t>New York</t>
        </is>
      </c>
      <c r="E1374" t="inlineStr">
        <is>
          <t>NY</t>
        </is>
      </c>
      <c r="F1374" t="n">
        <v>2025</v>
      </c>
      <c r="G1374" t="n">
        <v>2</v>
      </c>
      <c r="H1374" s="13" t="n">
        <v>6557250</v>
      </c>
      <c r="I1374" s="12" t="n">
        <v>66</v>
      </c>
      <c r="J1374" s="13" t="n">
        <v>25000</v>
      </c>
      <c r="K1374" s="13">
        <f>IFERROR($H1374/$I1374,"")</f>
        <v/>
      </c>
      <c r="L1374" s="13" t="n">
        <v>2076000</v>
      </c>
      <c r="M1374" t="inlineStr">
        <is>
          <t>CA, PA, FL</t>
        </is>
      </c>
      <c r="N1374" t="inlineStr">
        <is>
          <t>Yes</t>
        </is>
      </c>
      <c r="O1374" t="inlineStr">
        <is>
          <t>Not stated</t>
        </is>
      </c>
      <c r="Q1374" s="9" t="inlineStr">
        <is>
          <t>https://grantcue.com/foundations/mz-foundation-attn-myron-zimmerman-president-943316088</t>
        </is>
      </c>
    </row>
    <row r="1375">
      <c r="A1375">
        <f>IF($E1375=$E1374,$A1374+1,1)</f>
        <v/>
      </c>
      <c r="B1375" t="inlineStr">
        <is>
          <t>THE CARROLL AND MILTON PETRIE FOUNDATION INC</t>
        </is>
      </c>
      <c r="C1375" t="inlineStr">
        <is>
          <t>20-1451752</t>
        </is>
      </c>
      <c r="D1375" t="inlineStr">
        <is>
          <t>New York</t>
        </is>
      </c>
      <c r="E1375" t="inlineStr">
        <is>
          <t>NY</t>
        </is>
      </c>
      <c r="F1375" t="n">
        <v>2024</v>
      </c>
      <c r="G1375" t="n">
        <v>1</v>
      </c>
      <c r="H1375" s="13" t="n">
        <v>6531750</v>
      </c>
      <c r="I1375" s="12" t="n">
        <v>48</v>
      </c>
      <c r="J1375" s="13" t="n">
        <v>94975</v>
      </c>
      <c r="K1375" s="13">
        <f>IFERROR($H1375/$I1375,"")</f>
        <v/>
      </c>
      <c r="L1375" s="13" t="n">
        <v>1444796</v>
      </c>
      <c r="M1375" t="inlineStr">
        <is>
          <t>DC, MA, OH</t>
        </is>
      </c>
      <c r="N1375" t="inlineStr">
        <is>
          <t>No</t>
        </is>
      </c>
      <c r="O1375" t="inlineStr">
        <is>
          <t>Not stated</t>
        </is>
      </c>
      <c r="Q1375" s="9" t="inlineStr">
        <is>
          <t>https://grantcue.com/foundations/the-carroll-and-milton-petrie-foundation-inc-201451752</t>
        </is>
      </c>
    </row>
    <row r="1376">
      <c r="A1376">
        <f>IF($E1376=$E1375,$A1375+1,1)</f>
        <v/>
      </c>
      <c r="B1376" t="inlineStr">
        <is>
          <t>THE RALPH AND RICKY LAUREN FAMILY FOUNDATION INC</t>
        </is>
      </c>
      <c r="C1376" t="inlineStr">
        <is>
          <t>45-4717268</t>
        </is>
      </c>
      <c r="D1376" t="inlineStr">
        <is>
          <t>New York</t>
        </is>
      </c>
      <c r="E1376" t="inlineStr">
        <is>
          <t>NY</t>
        </is>
      </c>
      <c r="F1376" t="n">
        <v>2025</v>
      </c>
      <c r="G1376" t="n">
        <v>2</v>
      </c>
      <c r="H1376" s="13" t="n">
        <v>6517500</v>
      </c>
      <c r="I1376" s="12" t="n">
        <v>117</v>
      </c>
      <c r="J1376" s="13" t="n">
        <v>5000</v>
      </c>
      <c r="K1376" s="13">
        <f>IFERROR($H1376/$I1376,"")</f>
        <v/>
      </c>
      <c r="L1376" s="13" t="n">
        <v>2050000</v>
      </c>
      <c r="M1376" t="inlineStr">
        <is>
          <t>CO, MA, CA</t>
        </is>
      </c>
      <c r="N1376" t="inlineStr">
        <is>
          <t>No</t>
        </is>
      </c>
      <c r="O1376" t="inlineStr">
        <is>
          <t>Not stated</t>
        </is>
      </c>
      <c r="Q1376" s="9" t="inlineStr">
        <is>
          <t>https://grantcue.com/foundations/the-ralph-and-ricky-lauren-family-foundation-inc-454717268</t>
        </is>
      </c>
    </row>
    <row r="1377">
      <c r="A1377">
        <f>IF($E1377=$E1376,$A1376+1,1)</f>
        <v/>
      </c>
      <c r="B1377" t="inlineStr">
        <is>
          <t>THE MARVIN H DAVIDSON FOUNDATION INC</t>
        </is>
      </c>
      <c r="C1377" t="inlineStr">
        <is>
          <t>13-6217756</t>
        </is>
      </c>
      <c r="D1377" t="inlineStr">
        <is>
          <t>New York</t>
        </is>
      </c>
      <c r="E1377" t="inlineStr">
        <is>
          <t>NY</t>
        </is>
      </c>
      <c r="F1377" t="n">
        <v>2024</v>
      </c>
      <c r="G1377" t="n">
        <v>1</v>
      </c>
      <c r="H1377" s="13" t="n">
        <v>6508087</v>
      </c>
      <c r="I1377" s="12" t="n">
        <v>37</v>
      </c>
      <c r="J1377" s="13" t="n">
        <v>30000</v>
      </c>
      <c r="K1377" s="13">
        <f>IFERROR($H1377/$I1377,"")</f>
        <v/>
      </c>
      <c r="L1377" s="13" t="n">
        <v>5168087</v>
      </c>
      <c r="M1377" t="inlineStr">
        <is>
          <t>MA, FL, CT</t>
        </is>
      </c>
      <c r="N1377" t="inlineStr">
        <is>
          <t>No</t>
        </is>
      </c>
      <c r="O1377" t="inlineStr">
        <is>
          <t>Not stated</t>
        </is>
      </c>
      <c r="Q1377" s="9" t="inlineStr">
        <is>
          <t>https://grantcue.com/foundations/the-marvin-h-davidson-foundation-inc-136217756</t>
        </is>
      </c>
    </row>
    <row r="1378">
      <c r="A1378">
        <f>IF($E1378=$E1377,$A1377+1,1)</f>
        <v/>
      </c>
      <c r="B1378" t="inlineStr">
        <is>
          <t>Koch Foundation Inc</t>
        </is>
      </c>
      <c r="C1378" t="inlineStr">
        <is>
          <t>59-1885997</t>
        </is>
      </c>
      <c r="D1378" t="inlineStr">
        <is>
          <t>New York</t>
        </is>
      </c>
      <c r="E1378" t="inlineStr">
        <is>
          <t>NY</t>
        </is>
      </c>
      <c r="F1378" t="n">
        <v>2024</v>
      </c>
      <c r="G1378" t="n">
        <v>1</v>
      </c>
      <c r="H1378" s="13" t="n">
        <v>6507395</v>
      </c>
      <c r="I1378" s="12" t="n">
        <v>432</v>
      </c>
      <c r="J1378" s="13" t="n">
        <v>10000</v>
      </c>
      <c r="K1378" s="13">
        <f>IFERROR($H1378/$I1378,"")</f>
        <v/>
      </c>
      <c r="L1378" s="13" t="n">
        <v>400000</v>
      </c>
      <c r="M1378" t="inlineStr">
        <is>
          <t>TX, CA, IL</t>
        </is>
      </c>
      <c r="N1378" t="inlineStr">
        <is>
          <t>Yes</t>
        </is>
      </c>
      <c r="O1378" t="inlineStr">
        <is>
          <t>Yes</t>
        </is>
      </c>
      <c r="P1378" s="9" t="inlineStr">
        <is>
          <t>https://www.thekochfoundation.org/</t>
        </is>
      </c>
      <c r="Q1378" s="9" t="inlineStr">
        <is>
          <t>https://grantcue.com/foundations/koch-foundation-inc-591885997</t>
        </is>
      </c>
    </row>
    <row r="1379">
      <c r="A1379">
        <f>IF($E1379=$E1378,$A1378+1,1)</f>
        <v/>
      </c>
      <c r="B1379" t="inlineStr">
        <is>
          <t>ORANGE CRIMSON FOUNDATION</t>
        </is>
      </c>
      <c r="C1379" t="inlineStr">
        <is>
          <t>46-1233894</t>
        </is>
      </c>
      <c r="D1379" t="inlineStr">
        <is>
          <t>New York</t>
        </is>
      </c>
      <c r="E1379" t="inlineStr">
        <is>
          <t>NY</t>
        </is>
      </c>
      <c r="F1379" t="n">
        <v>2024</v>
      </c>
      <c r="G1379" t="n">
        <v>1</v>
      </c>
      <c r="H1379" s="13" t="n">
        <v>6500000</v>
      </c>
      <c r="I1379" s="12" t="n">
        <v>5</v>
      </c>
      <c r="J1379" s="13" t="n">
        <v>1000000</v>
      </c>
      <c r="K1379" s="13">
        <f>IFERROR($H1379/$I1379,"")</f>
        <v/>
      </c>
      <c r="L1379" s="13" t="n">
        <v>3000000</v>
      </c>
      <c r="M1379" t="inlineStr">
        <is>
          <t>VA, GA, DC</t>
        </is>
      </c>
      <c r="N1379" t="inlineStr">
        <is>
          <t>No</t>
        </is>
      </c>
      <c r="O1379" t="inlineStr">
        <is>
          <t>Not stated</t>
        </is>
      </c>
      <c r="Q1379" s="9" t="inlineStr">
        <is>
          <t>https://grantcue.com/foundations/orange-crimson-foundation-461233894</t>
        </is>
      </c>
    </row>
    <row r="1380">
      <c r="A1380">
        <f>IF($E1380=$E1379,$A1379+1,1)</f>
        <v/>
      </c>
      <c r="B1380" t="inlineStr">
        <is>
          <t>SOROS ECONOMIC DEVELOPMENT FUND</t>
        </is>
      </c>
      <c r="C1380" t="inlineStr">
        <is>
          <t>13-3965896</t>
        </is>
      </c>
      <c r="D1380" t="inlineStr">
        <is>
          <t>New York</t>
        </is>
      </c>
      <c r="E1380" t="inlineStr">
        <is>
          <t>NY</t>
        </is>
      </c>
      <c r="F1380" t="n">
        <v>2024</v>
      </c>
      <c r="G1380" t="n">
        <v>1</v>
      </c>
      <c r="H1380" s="13" t="n">
        <v>6490000</v>
      </c>
      <c r="I1380" s="12" t="n">
        <v>16</v>
      </c>
      <c r="J1380" s="13" t="n">
        <v>197500</v>
      </c>
      <c r="K1380" s="13">
        <f>IFERROR($H1380/$I1380,"")</f>
        <v/>
      </c>
      <c r="L1380" s="13" t="n">
        <v>3000000</v>
      </c>
      <c r="M1380" t="inlineStr">
        <is>
          <t>DC, MA, CA</t>
        </is>
      </c>
      <c r="N1380" t="inlineStr">
        <is>
          <t>No</t>
        </is>
      </c>
      <c r="O1380" t="inlineStr">
        <is>
          <t>Not stated</t>
        </is>
      </c>
      <c r="Q1380" s="9" t="inlineStr">
        <is>
          <t>https://grantcue.com/foundations/soros-economic-development-fund-133965896</t>
        </is>
      </c>
    </row>
    <row r="1381">
      <c r="A1381">
        <f>IF($E1381=$E1380,$A1380+1,1)</f>
        <v/>
      </c>
      <c r="B1381" t="inlineStr">
        <is>
          <t>THE SETTON FOUNDATION</t>
        </is>
      </c>
      <c r="C1381" t="inlineStr">
        <is>
          <t>11-3577481</t>
        </is>
      </c>
      <c r="D1381" t="inlineStr">
        <is>
          <t>New York</t>
        </is>
      </c>
      <c r="E1381" t="inlineStr">
        <is>
          <t>NY</t>
        </is>
      </c>
      <c r="F1381" t="n">
        <v>2025</v>
      </c>
      <c r="G1381" t="n">
        <v>2</v>
      </c>
      <c r="H1381" s="13" t="n">
        <v>6480962</v>
      </c>
      <c r="I1381" s="12" t="n">
        <v>1529</v>
      </c>
      <c r="J1381" s="13" t="n">
        <v>1800</v>
      </c>
      <c r="K1381" s="13">
        <f>IFERROR($H1381/$I1381,"")</f>
        <v/>
      </c>
      <c r="L1381" s="13" t="n">
        <v>250000</v>
      </c>
      <c r="M1381" t="inlineStr">
        <is>
          <t>NJ, CA, DC</t>
        </is>
      </c>
      <c r="N1381" t="inlineStr">
        <is>
          <t>No</t>
        </is>
      </c>
      <c r="O1381" t="inlineStr">
        <is>
          <t>Not stated</t>
        </is>
      </c>
      <c r="Q1381" s="9" t="inlineStr">
        <is>
          <t>https://grantcue.com/foundations/the-setton-foundation-113577481</t>
        </is>
      </c>
    </row>
    <row r="1382">
      <c r="A1382">
        <f>IF($E1382=$E1381,$A1381+1,1)</f>
        <v/>
      </c>
      <c r="B1382" t="inlineStr">
        <is>
          <t>NIEBLA FOUNDATION INC</t>
        </is>
      </c>
      <c r="C1382" t="inlineStr">
        <is>
          <t>20-3882457</t>
        </is>
      </c>
      <c r="D1382" t="inlineStr">
        <is>
          <t>New York</t>
        </is>
      </c>
      <c r="E1382" t="inlineStr">
        <is>
          <t>NY</t>
        </is>
      </c>
      <c r="F1382" t="n">
        <v>2024</v>
      </c>
      <c r="G1382" t="n">
        <v>1</v>
      </c>
      <c r="H1382" s="13" t="n">
        <v>6480078</v>
      </c>
      <c r="I1382" s="12" t="n">
        <v>24</v>
      </c>
      <c r="J1382" s="13" t="n">
        <v>12500</v>
      </c>
      <c r="K1382" s="13">
        <f>IFERROR($H1382/$I1382,"")</f>
        <v/>
      </c>
      <c r="L1382" s="13" t="n">
        <v>6070078</v>
      </c>
      <c r="M1382" t="inlineStr">
        <is>
          <t>CA</t>
        </is>
      </c>
      <c r="N1382" t="inlineStr">
        <is>
          <t>No</t>
        </is>
      </c>
      <c r="O1382" t="inlineStr">
        <is>
          <t>Not stated</t>
        </is>
      </c>
      <c r="Q1382" s="9" t="inlineStr">
        <is>
          <t>https://grantcue.com/foundations/niebla-foundation-inc-203882457</t>
        </is>
      </c>
    </row>
    <row r="1383">
      <c r="A1383">
        <f>IF($E1383=$E1382,$A1382+1,1)</f>
        <v/>
      </c>
      <c r="B1383" t="inlineStr">
        <is>
          <t>FUHRMAN FAMILY FOUNDATION</t>
        </is>
      </c>
      <c r="C1383" t="inlineStr">
        <is>
          <t>46-1579112</t>
        </is>
      </c>
      <c r="D1383" t="inlineStr">
        <is>
          <t>New York</t>
        </is>
      </c>
      <c r="E1383" t="inlineStr">
        <is>
          <t>NY</t>
        </is>
      </c>
      <c r="F1383" t="n">
        <v>2024</v>
      </c>
      <c r="G1383" t="n">
        <v>1</v>
      </c>
      <c r="H1383" s="13" t="n">
        <v>6476298</v>
      </c>
      <c r="I1383" s="12" t="n">
        <v>52</v>
      </c>
      <c r="J1383" s="13" t="n">
        <v>25000</v>
      </c>
      <c r="K1383" s="13">
        <f>IFERROR($H1383/$I1383,"")</f>
        <v/>
      </c>
      <c r="L1383" s="13" t="n">
        <v>1000000</v>
      </c>
      <c r="M1383" t="inlineStr">
        <is>
          <t>PA, CA</t>
        </is>
      </c>
      <c r="N1383" t="inlineStr">
        <is>
          <t>No</t>
        </is>
      </c>
      <c r="O1383" t="inlineStr">
        <is>
          <t>Not stated</t>
        </is>
      </c>
      <c r="Q1383" s="9" t="inlineStr">
        <is>
          <t>https://grantcue.com/foundations/fuhrman-family-foundation-461579112</t>
        </is>
      </c>
    </row>
    <row r="1384">
      <c r="A1384">
        <f>IF($E1384=$E1383,$A1383+1,1)</f>
        <v/>
      </c>
      <c r="B1384" t="inlineStr">
        <is>
          <t>INFOSYS FOUNDATION USA</t>
        </is>
      </c>
      <c r="C1384" t="inlineStr">
        <is>
          <t>26-4592537</t>
        </is>
      </c>
      <c r="D1384" t="inlineStr">
        <is>
          <t>New York</t>
        </is>
      </c>
      <c r="E1384" t="inlineStr">
        <is>
          <t>NY</t>
        </is>
      </c>
      <c r="F1384" t="n">
        <v>2024</v>
      </c>
      <c r="G1384" t="n">
        <v>2</v>
      </c>
      <c r="H1384" s="13" t="n">
        <v>6470617</v>
      </c>
      <c r="I1384" s="12" t="n">
        <v>127</v>
      </c>
      <c r="J1384" s="13" t="n">
        <v>26250</v>
      </c>
      <c r="K1384" s="13">
        <f>IFERROR($H1384/$I1384,"")</f>
        <v/>
      </c>
      <c r="L1384" s="13" t="n">
        <v>355900</v>
      </c>
      <c r="M1384" t="inlineStr">
        <is>
          <t>WA, FL, PA</t>
        </is>
      </c>
      <c r="N1384" t="inlineStr">
        <is>
          <t>No</t>
        </is>
      </c>
      <c r="O1384" t="inlineStr">
        <is>
          <t>Not stated</t>
        </is>
      </c>
      <c r="Q1384" s="9" t="inlineStr">
        <is>
          <t>https://grantcue.com/foundations/infosys-foundation-usa-264592537</t>
        </is>
      </c>
    </row>
    <row r="1385">
      <c r="A1385">
        <f>IF($E1385=$E1384,$A1384+1,1)</f>
        <v/>
      </c>
      <c r="B1385" t="inlineStr">
        <is>
          <t>PUT GOD FIRST FOUNDATION</t>
        </is>
      </c>
      <c r="C1385" t="inlineStr">
        <is>
          <t>87-4064687</t>
        </is>
      </c>
      <c r="D1385" t="inlineStr">
        <is>
          <t>New York</t>
        </is>
      </c>
      <c r="E1385" t="inlineStr">
        <is>
          <t>NY</t>
        </is>
      </c>
      <c r="F1385" t="n">
        <v>2025</v>
      </c>
      <c r="G1385" t="n">
        <v>2</v>
      </c>
      <c r="H1385" s="13" t="n">
        <v>6455339</v>
      </c>
      <c r="I1385" s="12" t="n">
        <v>120</v>
      </c>
      <c r="J1385" s="13" t="n">
        <v>5000</v>
      </c>
      <c r="K1385" s="13">
        <f>IFERROR($H1385/$I1385,"")</f>
        <v/>
      </c>
      <c r="L1385" s="13" t="n">
        <v>615000</v>
      </c>
      <c r="M1385" t="inlineStr">
        <is>
          <t>CA, IA, FL</t>
        </is>
      </c>
      <c r="N1385" t="inlineStr">
        <is>
          <t>Yes</t>
        </is>
      </c>
      <c r="O1385" t="inlineStr">
        <is>
          <t>Not stated</t>
        </is>
      </c>
      <c r="Q1385" s="9" t="inlineStr">
        <is>
          <t>https://grantcue.com/foundations/put-god-first-foundation-874064687</t>
        </is>
      </c>
    </row>
    <row r="1386">
      <c r="A1386">
        <f>IF($E1386=$E1385,$A1385+1,1)</f>
        <v/>
      </c>
      <c r="B1386" t="inlineStr">
        <is>
          <t>ROBERT DAVID LION GARDINER FOUNDATION INC</t>
        </is>
      </c>
      <c r="C1386" t="inlineStr">
        <is>
          <t>13-3354308</t>
        </is>
      </c>
      <c r="D1386" t="inlineStr">
        <is>
          <t>New York</t>
        </is>
      </c>
      <c r="E1386" t="inlineStr">
        <is>
          <t>NY</t>
        </is>
      </c>
      <c r="F1386" t="n">
        <v>2024</v>
      </c>
      <c r="G1386" t="n">
        <v>1</v>
      </c>
      <c r="H1386" s="13" t="n">
        <v>6448848</v>
      </c>
      <c r="I1386" s="12" t="n">
        <v>91</v>
      </c>
      <c r="J1386" s="13" t="n">
        <v>10000</v>
      </c>
      <c r="K1386" s="13">
        <f>IFERROR($H1386/$I1386,"")</f>
        <v/>
      </c>
      <c r="L1386" s="13" t="n">
        <v>1500000</v>
      </c>
      <c r="M1386" t="inlineStr">
        <is>
          <t>VA, DC, IL</t>
        </is>
      </c>
      <c r="N1386" t="inlineStr">
        <is>
          <t>Yes</t>
        </is>
      </c>
      <c r="O1386" t="inlineStr">
        <is>
          <t>Yes</t>
        </is>
      </c>
      <c r="P1386" s="9" t="inlineStr">
        <is>
          <t>https://www.rdlgfoundation.org/</t>
        </is>
      </c>
      <c r="Q1386" s="9" t="inlineStr">
        <is>
          <t>https://grantcue.com/foundations/robert-david-lion-gardiner-foundation-inc-133354308</t>
        </is>
      </c>
    </row>
    <row r="1387">
      <c r="A1387">
        <f>IF($E1387=$E1386,$A1386+1,1)</f>
        <v/>
      </c>
      <c r="B1387" t="inlineStr">
        <is>
          <t>THE EDWARD JOHN &amp; PATRICIA ROSENWALD FOUNDATION</t>
        </is>
      </c>
      <c r="C1387" t="inlineStr">
        <is>
          <t>74-3107995</t>
        </is>
      </c>
      <c r="D1387" t="inlineStr">
        <is>
          <t>New York</t>
        </is>
      </c>
      <c r="E1387" t="inlineStr">
        <is>
          <t>NY</t>
        </is>
      </c>
      <c r="F1387" t="n">
        <v>2025</v>
      </c>
      <c r="G1387" t="n">
        <v>2</v>
      </c>
      <c r="H1387" s="13" t="n">
        <v>6443237</v>
      </c>
      <c r="I1387" s="12" t="n">
        <v>99</v>
      </c>
      <c r="J1387" s="13" t="n">
        <v>25000</v>
      </c>
      <c r="K1387" s="13">
        <f>IFERROR($H1387/$I1387,"")</f>
        <v/>
      </c>
      <c r="L1387" s="13" t="n">
        <v>523735</v>
      </c>
      <c r="M1387" t="inlineStr">
        <is>
          <t>MA, FL, DC</t>
        </is>
      </c>
      <c r="N1387" t="inlineStr">
        <is>
          <t>No</t>
        </is>
      </c>
      <c r="O1387" t="inlineStr">
        <is>
          <t>Not stated</t>
        </is>
      </c>
      <c r="Q1387" s="9" t="inlineStr">
        <is>
          <t>https://grantcue.com/foundations/the-edward-john-and-patricia-rosenwald-foundation-743107995</t>
        </is>
      </c>
    </row>
    <row r="1388">
      <c r="A1388">
        <f>IF($E1388=$E1387,$A1387+1,1)</f>
        <v/>
      </c>
      <c r="B1388" t="inlineStr">
        <is>
          <t>Herrendorf Family Foundation Inc</t>
        </is>
      </c>
      <c r="C1388" t="inlineStr">
        <is>
          <t>36-3553268</t>
        </is>
      </c>
      <c r="D1388" t="inlineStr">
        <is>
          <t>New York</t>
        </is>
      </c>
      <c r="E1388" t="inlineStr">
        <is>
          <t>NY</t>
        </is>
      </c>
      <c r="F1388" t="n">
        <v>2024</v>
      </c>
      <c r="G1388" t="n">
        <v>2</v>
      </c>
      <c r="H1388" s="13" t="n">
        <v>6400166</v>
      </c>
      <c r="I1388" s="12" t="n">
        <v>461</v>
      </c>
      <c r="J1388" s="13" t="n">
        <v>3216</v>
      </c>
      <c r="K1388" s="13">
        <f>IFERROR($H1388/$I1388,"")</f>
        <v/>
      </c>
      <c r="L1388" s="13" t="n">
        <v>733333</v>
      </c>
      <c r="M1388" t="inlineStr">
        <is>
          <t>British Columbia, CA, IL</t>
        </is>
      </c>
      <c r="N1388" t="inlineStr">
        <is>
          <t>No</t>
        </is>
      </c>
      <c r="O1388" t="inlineStr">
        <is>
          <t>Not stated</t>
        </is>
      </c>
      <c r="Q1388" s="9" t="inlineStr">
        <is>
          <t>https://grantcue.com/foundations/herrendorf-family-foundation-inc-363553268</t>
        </is>
      </c>
    </row>
    <row r="1389">
      <c r="A1389">
        <f>IF($E1389=$E1388,$A1388+1,1)</f>
        <v/>
      </c>
      <c r="B1389" t="inlineStr">
        <is>
          <t>FLAGSTAR FOUNDATION INC</t>
        </is>
      </c>
      <c r="C1389" t="inlineStr">
        <is>
          <t>82-1812075</t>
        </is>
      </c>
      <c r="D1389" t="inlineStr">
        <is>
          <t>New York</t>
        </is>
      </c>
      <c r="E1389" t="inlineStr">
        <is>
          <t>NY</t>
        </is>
      </c>
      <c r="F1389" t="n">
        <v>2025</v>
      </c>
      <c r="G1389" t="n">
        <v>2</v>
      </c>
      <c r="H1389" s="13" t="n">
        <v>6400000</v>
      </c>
      <c r="I1389" s="12" t="n">
        <v>308</v>
      </c>
      <c r="J1389" s="13" t="n">
        <v>25000</v>
      </c>
      <c r="K1389" s="13">
        <f>IFERROR($H1389/$I1389,"")</f>
        <v/>
      </c>
      <c r="L1389" s="13" t="n">
        <v>100000</v>
      </c>
      <c r="M1389" t="inlineStr">
        <is>
          <t>MI, CA, FL</t>
        </is>
      </c>
      <c r="N1389" t="inlineStr">
        <is>
          <t>No</t>
        </is>
      </c>
      <c r="O1389" t="inlineStr">
        <is>
          <t>Not stated</t>
        </is>
      </c>
      <c r="Q1389" s="9" t="inlineStr">
        <is>
          <t>https://grantcue.com/foundations/flagstar-foundation-inc-821812075</t>
        </is>
      </c>
    </row>
    <row r="1390">
      <c r="A1390">
        <f>IF($E1390=$E1389,$A1389+1,1)</f>
        <v/>
      </c>
      <c r="B1390" t="inlineStr">
        <is>
          <t>CHERNA MOSKOWITZ FOUNDATION</t>
        </is>
      </c>
      <c r="C1390" t="inlineStr">
        <is>
          <t>26-2547583</t>
        </is>
      </c>
      <c r="D1390" t="inlineStr">
        <is>
          <t>New York</t>
        </is>
      </c>
      <c r="E1390" t="inlineStr">
        <is>
          <t>NY</t>
        </is>
      </c>
      <c r="F1390" t="n">
        <v>2024</v>
      </c>
      <c r="G1390" t="n">
        <v>1</v>
      </c>
      <c r="H1390" s="13" t="n">
        <v>6397000</v>
      </c>
      <c r="I1390" s="12" t="n">
        <v>7</v>
      </c>
      <c r="J1390" s="13" t="n">
        <v>600000</v>
      </c>
      <c r="K1390" s="13">
        <f>IFERROR($H1390/$I1390,"")</f>
        <v/>
      </c>
      <c r="L1390" s="13" t="n">
        <v>3447000</v>
      </c>
      <c r="N1390" t="inlineStr">
        <is>
          <t>Yes</t>
        </is>
      </c>
      <c r="O1390" t="inlineStr">
        <is>
          <t>Not stated</t>
        </is>
      </c>
      <c r="Q1390" s="9" t="inlineStr">
        <is>
          <t>https://grantcue.com/foundations/cherna-moskowitz-foundation-262547583</t>
        </is>
      </c>
    </row>
    <row r="1391">
      <c r="A1391">
        <f>IF($E1391=$E1390,$A1390+1,1)</f>
        <v/>
      </c>
      <c r="B1391" t="inlineStr">
        <is>
          <t>Ehrenkranz Family Foundation</t>
        </is>
      </c>
      <c r="C1391" t="inlineStr">
        <is>
          <t>13-3977888</t>
        </is>
      </c>
      <c r="D1391" t="inlineStr">
        <is>
          <t>New York</t>
        </is>
      </c>
      <c r="E1391" t="inlineStr">
        <is>
          <t>NY</t>
        </is>
      </c>
      <c r="F1391" t="n">
        <v>2025</v>
      </c>
      <c r="G1391" t="n">
        <v>2</v>
      </c>
      <c r="H1391" s="13" t="n">
        <v>6350755</v>
      </c>
      <c r="I1391" s="12" t="n">
        <v>117</v>
      </c>
      <c r="J1391" s="13" t="n">
        <v>10000</v>
      </c>
      <c r="K1391" s="13">
        <f>IFERROR($H1391/$I1391,"")</f>
        <v/>
      </c>
      <c r="L1391" s="13" t="n">
        <v>1200000</v>
      </c>
      <c r="M1391" t="inlineStr">
        <is>
          <t>AR, DC, WY</t>
        </is>
      </c>
      <c r="N1391" t="inlineStr">
        <is>
          <t>No</t>
        </is>
      </c>
      <c r="O1391" t="inlineStr">
        <is>
          <t>Not stated</t>
        </is>
      </c>
      <c r="Q1391" s="9" t="inlineStr">
        <is>
          <t>https://grantcue.com/foundations/ehrenkranz-family-foundation-c-o-joel-s-ehrenkranz-133977888</t>
        </is>
      </c>
    </row>
    <row r="1392">
      <c r="A1392">
        <f>IF($E1392=$E1391,$A1391+1,1)</f>
        <v/>
      </c>
      <c r="B1392" t="inlineStr">
        <is>
          <t>CHUBB CHARITABLE FOUNDATION</t>
        </is>
      </c>
      <c r="C1392" t="inlineStr">
        <is>
          <t>26-2456949</t>
        </is>
      </c>
      <c r="D1392" t="inlineStr">
        <is>
          <t>New York</t>
        </is>
      </c>
      <c r="E1392" t="inlineStr">
        <is>
          <t>NY</t>
        </is>
      </c>
      <c r="F1392" t="n">
        <v>2024</v>
      </c>
      <c r="G1392" t="n">
        <v>1</v>
      </c>
      <c r="H1392" s="13" t="n">
        <v>6340005</v>
      </c>
      <c r="I1392" s="12" t="n">
        <v>3719</v>
      </c>
      <c r="J1392" s="13" t="n">
        <v>200</v>
      </c>
      <c r="K1392" s="13">
        <f>IFERROR($H1392/$I1392,"")</f>
        <v/>
      </c>
      <c r="L1392" s="13" t="n">
        <v>1000000</v>
      </c>
      <c r="M1392" t="inlineStr">
        <is>
          <t>DC, NJ, PA</t>
        </is>
      </c>
      <c r="N1392" t="inlineStr">
        <is>
          <t>Yes</t>
        </is>
      </c>
      <c r="O1392" t="inlineStr">
        <is>
          <t>Not stated</t>
        </is>
      </c>
      <c r="P1392" s="9" t="inlineStr">
        <is>
          <t>https://www.chubb.com/</t>
        </is>
      </c>
      <c r="Q1392" s="9" t="inlineStr">
        <is>
          <t>https://grantcue.com/foundations/chubb-charitable-foundation-262456949</t>
        </is>
      </c>
    </row>
    <row r="1393">
      <c r="A1393">
        <f>IF($E1393=$E1392,$A1392+1,1)</f>
        <v/>
      </c>
      <c r="B1393" t="inlineStr">
        <is>
          <t>STEPHANIE AND PETER NOLAN FOUNDATION</t>
        </is>
      </c>
      <c r="C1393" t="inlineStr">
        <is>
          <t>46-1583912</t>
        </is>
      </c>
      <c r="D1393" t="inlineStr">
        <is>
          <t>New York</t>
        </is>
      </c>
      <c r="E1393" t="inlineStr">
        <is>
          <t>NY</t>
        </is>
      </c>
      <c r="F1393" t="n">
        <v>2024</v>
      </c>
      <c r="G1393" t="n">
        <v>1</v>
      </c>
      <c r="H1393" s="13" t="n">
        <v>6271218</v>
      </c>
      <c r="I1393" s="12" t="n">
        <v>37</v>
      </c>
      <c r="J1393" s="13" t="n">
        <v>10000</v>
      </c>
      <c r="K1393" s="13">
        <f>IFERROR($H1393/$I1393,"")</f>
        <v/>
      </c>
      <c r="L1393" s="13" t="n">
        <v>5220060</v>
      </c>
      <c r="M1393" t="inlineStr">
        <is>
          <t>CA, FL, CO</t>
        </is>
      </c>
      <c r="N1393" t="inlineStr">
        <is>
          <t>No</t>
        </is>
      </c>
      <c r="O1393" t="inlineStr">
        <is>
          <t>Not stated</t>
        </is>
      </c>
      <c r="Q1393" s="9" t="inlineStr">
        <is>
          <t>https://grantcue.com/foundations/stephanie-and-peter-nolan-foundation-461583912</t>
        </is>
      </c>
    </row>
    <row r="1394">
      <c r="A1394">
        <f>IF($E1394=$E1393,$A1393+1,1)</f>
        <v/>
      </c>
      <c r="B1394" t="inlineStr">
        <is>
          <t>THE ROBERT AND KATE NIEHAUS FOUNDATION</t>
        </is>
      </c>
      <c r="C1394" t="inlineStr">
        <is>
          <t>13-4007527</t>
        </is>
      </c>
      <c r="D1394" t="inlineStr">
        <is>
          <t>New York</t>
        </is>
      </c>
      <c r="E1394" t="inlineStr">
        <is>
          <t>NY</t>
        </is>
      </c>
      <c r="F1394" t="n">
        <v>2024</v>
      </c>
      <c r="G1394" t="n">
        <v>1</v>
      </c>
      <c r="H1394" s="13" t="n">
        <v>6263975</v>
      </c>
      <c r="I1394" s="12" t="n">
        <v>26</v>
      </c>
      <c r="J1394" s="13" t="n">
        <v>200000</v>
      </c>
      <c r="K1394" s="13">
        <f>IFERROR($H1394/$I1394,"")</f>
        <v/>
      </c>
      <c r="L1394" s="13" t="n">
        <v>1300000</v>
      </c>
      <c r="M1394" t="inlineStr">
        <is>
          <t>DC, MD, CT</t>
        </is>
      </c>
      <c r="N1394" t="inlineStr">
        <is>
          <t>No</t>
        </is>
      </c>
      <c r="O1394" t="inlineStr">
        <is>
          <t>Not stated</t>
        </is>
      </c>
      <c r="Q1394" s="9" t="inlineStr">
        <is>
          <t>https://grantcue.com/foundations/the-robert-and-kate-niehaus-foundation-134007527</t>
        </is>
      </c>
    </row>
    <row r="1395">
      <c r="A1395">
        <f>IF($E1395=$E1394,$A1394+1,1)</f>
        <v/>
      </c>
      <c r="B1395" t="inlineStr">
        <is>
          <t>RASKOB FOUNDATION FOR CATHOLIC ACTIVITIES INC</t>
        </is>
      </c>
      <c r="C1395" t="inlineStr">
        <is>
          <t>51-0070060</t>
        </is>
      </c>
      <c r="D1395" t="inlineStr">
        <is>
          <t>New York</t>
        </is>
      </c>
      <c r="E1395" t="inlineStr">
        <is>
          <t>NY</t>
        </is>
      </c>
      <c r="F1395" t="n">
        <v>2024</v>
      </c>
      <c r="G1395" t="n">
        <v>1</v>
      </c>
      <c r="H1395" s="13" t="n">
        <v>6201691</v>
      </c>
      <c r="I1395" s="12" t="n">
        <v>325</v>
      </c>
      <c r="J1395" s="13" t="n">
        <v>18000</v>
      </c>
      <c r="K1395" s="13">
        <f>IFERROR($H1395/$I1395,"")</f>
        <v/>
      </c>
      <c r="L1395" s="13" t="n">
        <v>100000</v>
      </c>
      <c r="M1395" t="inlineStr">
        <is>
          <t>DC, PA, CA</t>
        </is>
      </c>
      <c r="N1395" t="inlineStr">
        <is>
          <t>Yes</t>
        </is>
      </c>
      <c r="O1395" t="inlineStr">
        <is>
          <t>Yes</t>
        </is>
      </c>
      <c r="P1395" s="9" t="inlineStr">
        <is>
          <t>https://www.rfca.org/</t>
        </is>
      </c>
      <c r="Q1395" s="9" t="inlineStr">
        <is>
          <t>https://grantcue.com/foundations/raskob-foundation-for-catholic-activities-inc-510070060</t>
        </is>
      </c>
    </row>
    <row r="1396">
      <c r="A1396">
        <f>IF($E1396=$E1395,$A1395+1,1)</f>
        <v/>
      </c>
      <c r="B1396" t="inlineStr">
        <is>
          <t>THE HYDE AND WATSON FOUNDATION</t>
        </is>
      </c>
      <c r="C1396" t="inlineStr">
        <is>
          <t>22-2425725</t>
        </is>
      </c>
      <c r="D1396" t="inlineStr">
        <is>
          <t>New York</t>
        </is>
      </c>
      <c r="E1396" t="inlineStr">
        <is>
          <t>NY</t>
        </is>
      </c>
      <c r="F1396" t="n">
        <v>2024</v>
      </c>
      <c r="G1396" t="n">
        <v>1</v>
      </c>
      <c r="H1396" s="13" t="n">
        <v>6135640</v>
      </c>
      <c r="I1396" s="12" t="n">
        <v>611</v>
      </c>
      <c r="J1396" s="13" t="n">
        <v>10000</v>
      </c>
      <c r="K1396" s="13">
        <f>IFERROR($H1396/$I1396,"")</f>
        <v/>
      </c>
      <c r="L1396" s="13" t="n">
        <v>75000</v>
      </c>
      <c r="M1396" t="inlineStr">
        <is>
          <t>NJ, PA, CA</t>
        </is>
      </c>
      <c r="N1396" t="inlineStr">
        <is>
          <t>Yes</t>
        </is>
      </c>
      <c r="O1396" t="inlineStr">
        <is>
          <t>Yes</t>
        </is>
      </c>
      <c r="P1396" s="9" t="inlineStr">
        <is>
          <t>https://www.hydeandwatson.org/</t>
        </is>
      </c>
      <c r="Q1396" s="9" t="inlineStr">
        <is>
          <t>https://grantcue.com/foundations/the-hyde-and-watson-foundation-222425725</t>
        </is>
      </c>
    </row>
    <row r="1397">
      <c r="A1397">
        <f>IF($E1397=$E1396,$A1396+1,1)</f>
        <v/>
      </c>
      <c r="B1397" t="inlineStr">
        <is>
          <t>PILARA FAMILY FOUNDATION</t>
        </is>
      </c>
      <c r="C1397" t="inlineStr">
        <is>
          <t>84-1694739</t>
        </is>
      </c>
      <c r="D1397" t="inlineStr">
        <is>
          <t>New York</t>
        </is>
      </c>
      <c r="E1397" t="inlineStr">
        <is>
          <t>NY</t>
        </is>
      </c>
      <c r="F1397" t="n">
        <v>2024</v>
      </c>
      <c r="G1397" t="n">
        <v>1</v>
      </c>
      <c r="H1397" s="13" t="n">
        <v>6124380</v>
      </c>
      <c r="I1397" s="12" t="n">
        <v>29</v>
      </c>
      <c r="J1397" s="13" t="n">
        <v>100000</v>
      </c>
      <c r="K1397" s="13">
        <f>IFERROR($H1397/$I1397,"")</f>
        <v/>
      </c>
      <c r="L1397" s="13" t="n">
        <v>1824770</v>
      </c>
      <c r="M1397" t="inlineStr">
        <is>
          <t>CA, GA, TX</t>
        </is>
      </c>
      <c r="N1397" t="inlineStr">
        <is>
          <t>Yes</t>
        </is>
      </c>
      <c r="O1397" t="inlineStr">
        <is>
          <t>Not stated</t>
        </is>
      </c>
      <c r="P1397" s="9" t="inlineStr">
        <is>
          <t>https://pier24.org/</t>
        </is>
      </c>
      <c r="Q1397" s="9" t="inlineStr">
        <is>
          <t>https://grantcue.com/foundations/pilara-family-foundation-841694739</t>
        </is>
      </c>
    </row>
    <row r="1398">
      <c r="A1398">
        <f>IF($E1398=$E1397,$A1397+1,1)</f>
        <v/>
      </c>
      <c r="B1398" t="inlineStr">
        <is>
          <t>THE THOMAS AND AGNES CARVEL FOUNDATION</t>
        </is>
      </c>
      <c r="C1398" t="inlineStr">
        <is>
          <t>13-2879673</t>
        </is>
      </c>
      <c r="D1398" t="inlineStr">
        <is>
          <t>New York</t>
        </is>
      </c>
      <c r="E1398" t="inlineStr">
        <is>
          <t>NY</t>
        </is>
      </c>
      <c r="F1398" t="n">
        <v>2024</v>
      </c>
      <c r="G1398" t="n">
        <v>2</v>
      </c>
      <c r="H1398" s="13" t="n">
        <v>6122550</v>
      </c>
      <c r="I1398" s="12" t="n">
        <v>314</v>
      </c>
      <c r="J1398" s="13" t="n">
        <v>15000</v>
      </c>
      <c r="K1398" s="13">
        <f>IFERROR($H1398/$I1398,"")</f>
        <v/>
      </c>
      <c r="L1398" s="13" t="n">
        <v>150000</v>
      </c>
      <c r="M1398" t="inlineStr">
        <is>
          <t>NJ, CA, CT</t>
        </is>
      </c>
      <c r="N1398" t="inlineStr">
        <is>
          <t>Yes</t>
        </is>
      </c>
      <c r="O1398" t="inlineStr">
        <is>
          <t>Not stated</t>
        </is>
      </c>
      <c r="Q1398" s="9" t="inlineStr">
        <is>
          <t>https://grantcue.com/foundations/the-thomas-and-agnes-carvel-foundation-132879673</t>
        </is>
      </c>
    </row>
    <row r="1399">
      <c r="A1399">
        <f>IF($E1399=$E1398,$A1398+1,1)</f>
        <v/>
      </c>
      <c r="B1399" t="inlineStr">
        <is>
          <t>THE AUSTIN &amp; GABRIELA HEARST FOUNDATION</t>
        </is>
      </c>
      <c r="C1399" t="inlineStr">
        <is>
          <t>22-6748476</t>
        </is>
      </c>
      <c r="D1399" t="inlineStr">
        <is>
          <t>New York</t>
        </is>
      </c>
      <c r="E1399" t="inlineStr">
        <is>
          <t>NY</t>
        </is>
      </c>
      <c r="F1399" t="n">
        <v>2025</v>
      </c>
      <c r="G1399" t="n">
        <v>2</v>
      </c>
      <c r="H1399" s="13" t="n">
        <v>6108906</v>
      </c>
      <c r="I1399" s="12" t="n">
        <v>48</v>
      </c>
      <c r="J1399" s="13" t="n">
        <v>77777</v>
      </c>
      <c r="K1399" s="13">
        <f>IFERROR($H1399/$I1399,"")</f>
        <v/>
      </c>
      <c r="L1399" s="13" t="n">
        <v>750000</v>
      </c>
      <c r="M1399" t="inlineStr">
        <is>
          <t>CA, WA, MD</t>
        </is>
      </c>
      <c r="N1399" t="inlineStr">
        <is>
          <t>No</t>
        </is>
      </c>
      <c r="O1399" t="inlineStr">
        <is>
          <t>Not stated</t>
        </is>
      </c>
      <c r="Q1399" s="9" t="inlineStr">
        <is>
          <t>https://grantcue.com/foundations/the-austin-and-gabriela-hearst-foundation-226748476</t>
        </is>
      </c>
    </row>
    <row r="1400">
      <c r="A1400">
        <f>IF($E1400=$E1399,$A1399+1,1)</f>
        <v/>
      </c>
      <c r="B1400" t="inlineStr">
        <is>
          <t>CROSS RIVER COMMUNITY FOUNDATION</t>
        </is>
      </c>
      <c r="C1400" t="inlineStr">
        <is>
          <t>88-1435891</t>
        </is>
      </c>
      <c r="D1400" t="inlineStr">
        <is>
          <t>New York</t>
        </is>
      </c>
      <c r="E1400" t="inlineStr">
        <is>
          <t>NY</t>
        </is>
      </c>
      <c r="F1400" t="n">
        <v>2024</v>
      </c>
      <c r="G1400" t="n">
        <v>1</v>
      </c>
      <c r="H1400" s="13" t="n">
        <v>6099518</v>
      </c>
      <c r="I1400" s="12" t="n">
        <v>246</v>
      </c>
      <c r="J1400" s="13" t="n">
        <v>5000</v>
      </c>
      <c r="K1400" s="13">
        <f>IFERROR($H1400/$I1400,"")</f>
        <v/>
      </c>
      <c r="L1400" s="13" t="n">
        <v>565000</v>
      </c>
      <c r="M1400" t="inlineStr">
        <is>
          <t>NJ, GA, FL</t>
        </is>
      </c>
      <c r="N1400" t="inlineStr">
        <is>
          <t>No</t>
        </is>
      </c>
      <c r="O1400" t="inlineStr">
        <is>
          <t>Not stated</t>
        </is>
      </c>
      <c r="Q1400" s="9" t="inlineStr">
        <is>
          <t>https://grantcue.com/foundations/cross-river-community-foundation-881435891</t>
        </is>
      </c>
    </row>
    <row r="1401">
      <c r="A1401">
        <f>IF($E1401=$E1400,$A1400+1,1)</f>
        <v/>
      </c>
      <c r="B1401" t="inlineStr">
        <is>
          <t>THE HAMOND FAMILY FOUNDATION</t>
        </is>
      </c>
      <c r="C1401" t="inlineStr">
        <is>
          <t>58-1705602</t>
        </is>
      </c>
      <c r="D1401" t="inlineStr">
        <is>
          <t>New York</t>
        </is>
      </c>
      <c r="E1401" t="inlineStr">
        <is>
          <t>NY</t>
        </is>
      </c>
      <c r="F1401" t="n">
        <v>2025</v>
      </c>
      <c r="G1401" t="n">
        <v>2</v>
      </c>
      <c r="H1401" s="13" t="n">
        <v>6095300</v>
      </c>
      <c r="I1401" s="12" t="n">
        <v>10</v>
      </c>
      <c r="J1401" s="13" t="n">
        <v>20000</v>
      </c>
      <c r="K1401" s="13">
        <f>IFERROR($H1401/$I1401,"")</f>
        <v/>
      </c>
      <c r="L1401" s="13" t="n">
        <v>2000000</v>
      </c>
      <c r="M1401" t="inlineStr">
        <is>
          <t>GA, DC, DE</t>
        </is>
      </c>
      <c r="N1401" t="inlineStr">
        <is>
          <t>No</t>
        </is>
      </c>
      <c r="O1401" t="inlineStr">
        <is>
          <t>Yes</t>
        </is>
      </c>
      <c r="Q1401" s="9" t="inlineStr">
        <is>
          <t>https://grantcue.com/foundations/the-hamond-family-foundation-581705602</t>
        </is>
      </c>
    </row>
    <row r="1402">
      <c r="A1402">
        <f>IF($E1402=$E1401,$A1401+1,1)</f>
        <v/>
      </c>
      <c r="B1402" t="inlineStr">
        <is>
          <t>GOLDMAN-SONNENFELDT FOUNDATION INC</t>
        </is>
      </c>
      <c r="C1402" t="inlineStr">
        <is>
          <t>13-3997780</t>
        </is>
      </c>
      <c r="D1402" t="inlineStr">
        <is>
          <t>New York</t>
        </is>
      </c>
      <c r="E1402" t="inlineStr">
        <is>
          <t>NY</t>
        </is>
      </c>
      <c r="F1402" t="n">
        <v>2024</v>
      </c>
      <c r="G1402" t="n">
        <v>1</v>
      </c>
      <c r="H1402" s="13" t="n">
        <v>6087394</v>
      </c>
      <c r="I1402" s="12" t="n">
        <v>83</v>
      </c>
      <c r="J1402" s="13" t="n">
        <v>10000</v>
      </c>
      <c r="K1402" s="13">
        <f>IFERROR($H1402/$I1402,"")</f>
        <v/>
      </c>
      <c r="L1402" s="13" t="n">
        <v>1000000</v>
      </c>
      <c r="M1402" t="inlineStr">
        <is>
          <t>MA, FL, DC</t>
        </is>
      </c>
      <c r="N1402" t="inlineStr">
        <is>
          <t>Yes</t>
        </is>
      </c>
      <c r="O1402" t="inlineStr">
        <is>
          <t>Not stated</t>
        </is>
      </c>
      <c r="Q1402" s="9" t="inlineStr">
        <is>
          <t>https://grantcue.com/foundations/goldman-sonnenfeldt-foundation-inc-133997780</t>
        </is>
      </c>
    </row>
    <row r="1403">
      <c r="A1403">
        <f>IF($E1403=$E1402,$A1402+1,1)</f>
        <v/>
      </c>
      <c r="B1403" t="inlineStr">
        <is>
          <t>ALLYN FAMILY FOUNDATION INC</t>
        </is>
      </c>
      <c r="C1403" t="inlineStr">
        <is>
          <t>15-6017723</t>
        </is>
      </c>
      <c r="D1403" t="inlineStr">
        <is>
          <t>New York</t>
        </is>
      </c>
      <c r="E1403" t="inlineStr">
        <is>
          <t>NY</t>
        </is>
      </c>
      <c r="F1403" t="n">
        <v>2024</v>
      </c>
      <c r="G1403" t="n">
        <v>1</v>
      </c>
      <c r="H1403" s="13" t="n">
        <v>6072196</v>
      </c>
      <c r="I1403" s="12" t="n">
        <v>163</v>
      </c>
      <c r="J1403" s="13" t="n">
        <v>5000</v>
      </c>
      <c r="K1403" s="13">
        <f>IFERROR($H1403/$I1403,"")</f>
        <v/>
      </c>
      <c r="L1403" s="13" t="n">
        <v>1149000</v>
      </c>
      <c r="M1403" t="inlineStr">
        <is>
          <t>MT, NH, MA</t>
        </is>
      </c>
      <c r="N1403" t="inlineStr">
        <is>
          <t>No</t>
        </is>
      </c>
      <c r="O1403" t="inlineStr">
        <is>
          <t>Not stated</t>
        </is>
      </c>
      <c r="Q1403" s="9" t="inlineStr">
        <is>
          <t>https://grantcue.com/foundations/allyn-family-foundation-inc-156017723</t>
        </is>
      </c>
    </row>
    <row r="1404">
      <c r="A1404">
        <f>IF($E1404=$E1403,$A1403+1,1)</f>
        <v/>
      </c>
      <c r="B1404" t="inlineStr">
        <is>
          <t>JOSIAH MACY JR FOUNDATION</t>
        </is>
      </c>
      <c r="C1404" t="inlineStr">
        <is>
          <t>13-5596895</t>
        </is>
      </c>
      <c r="D1404" t="inlineStr">
        <is>
          <t>New York</t>
        </is>
      </c>
      <c r="E1404" t="inlineStr">
        <is>
          <t>NY</t>
        </is>
      </c>
      <c r="F1404" t="n">
        <v>2024</v>
      </c>
      <c r="G1404" t="n">
        <v>2</v>
      </c>
      <c r="H1404" s="13" t="n">
        <v>6059033</v>
      </c>
      <c r="I1404" s="12" t="n">
        <v>96</v>
      </c>
      <c r="J1404" s="13" t="n">
        <v>55000</v>
      </c>
      <c r="K1404" s="13">
        <f>IFERROR($H1404/$I1404,"")</f>
        <v/>
      </c>
      <c r="L1404" s="13" t="n">
        <v>132263</v>
      </c>
      <c r="M1404" t="inlineStr">
        <is>
          <t>MA, PA, IL</t>
        </is>
      </c>
      <c r="N1404" t="inlineStr">
        <is>
          <t>Yes</t>
        </is>
      </c>
      <c r="O1404" t="inlineStr">
        <is>
          <t>Not stated</t>
        </is>
      </c>
      <c r="P1404" s="9" t="inlineStr">
        <is>
          <t>https://www.macyfoundation.org/</t>
        </is>
      </c>
      <c r="Q1404" s="9" t="inlineStr">
        <is>
          <t>https://grantcue.com/foundations/josiah-macy-jr-foundation-135596895</t>
        </is>
      </c>
    </row>
    <row r="1405">
      <c r="A1405">
        <f>IF($E1405=$E1404,$A1404+1,1)</f>
        <v/>
      </c>
      <c r="B1405" t="inlineStr">
        <is>
          <t>JOHN BROWN COOK FOUNDATION</t>
        </is>
      </c>
      <c r="C1405" t="inlineStr">
        <is>
          <t>06-6022958</t>
        </is>
      </c>
      <c r="D1405" t="inlineStr">
        <is>
          <t>New York</t>
        </is>
      </c>
      <c r="E1405" t="inlineStr">
        <is>
          <t>NY</t>
        </is>
      </c>
      <c r="F1405" t="n">
        <v>2025</v>
      </c>
      <c r="G1405" t="n">
        <v>2</v>
      </c>
      <c r="H1405" s="13" t="n">
        <v>6025000</v>
      </c>
      <c r="I1405" s="12" t="n">
        <v>29</v>
      </c>
      <c r="J1405" s="13" t="n">
        <v>150000</v>
      </c>
      <c r="K1405" s="13">
        <f>IFERROR($H1405/$I1405,"")</f>
        <v/>
      </c>
      <c r="L1405" s="13" t="n">
        <v>475000</v>
      </c>
      <c r="M1405" t="inlineStr">
        <is>
          <t>CT, PA, DC</t>
        </is>
      </c>
      <c r="N1405" t="inlineStr">
        <is>
          <t>Yes</t>
        </is>
      </c>
      <c r="O1405" t="inlineStr">
        <is>
          <t>Yes</t>
        </is>
      </c>
      <c r="Q1405" s="9" t="inlineStr">
        <is>
          <t>https://grantcue.com/foundations/john-brown-cook-foundation-066022958</t>
        </is>
      </c>
    </row>
    <row r="1406">
      <c r="A1406">
        <f>IF($E1406=$E1405,$A1405+1,1)</f>
        <v/>
      </c>
      <c r="B1406" t="inlineStr">
        <is>
          <t>BERNARD F &amp; ALVA B GIMBEL FOUNDATION INC</t>
        </is>
      </c>
      <c r="C1406" t="inlineStr">
        <is>
          <t>13-6090843</t>
        </is>
      </c>
      <c r="D1406" t="inlineStr">
        <is>
          <t>New York</t>
        </is>
      </c>
      <c r="E1406" t="inlineStr">
        <is>
          <t>NY</t>
        </is>
      </c>
      <c r="F1406" t="n">
        <v>2024</v>
      </c>
      <c r="G1406" t="n">
        <v>1</v>
      </c>
      <c r="H1406" s="13" t="n">
        <v>6007084</v>
      </c>
      <c r="I1406" s="12" t="n">
        <v>79</v>
      </c>
      <c r="J1406" s="13" t="n">
        <v>50000</v>
      </c>
      <c r="K1406" s="13">
        <f>IFERROR($H1406/$I1406,"")</f>
        <v/>
      </c>
      <c r="L1406" s="13" t="n">
        <v>400000</v>
      </c>
      <c r="M1406" t="inlineStr">
        <is>
          <t>DC, CA, MA</t>
        </is>
      </c>
      <c r="N1406" t="inlineStr">
        <is>
          <t>No</t>
        </is>
      </c>
      <c r="O1406" t="inlineStr">
        <is>
          <t>Not stated</t>
        </is>
      </c>
      <c r="Q1406" s="9" t="inlineStr">
        <is>
          <t>https://grantcue.com/foundations/bernard-f-and-alva-b-gimbel-foundation-inc-136090843</t>
        </is>
      </c>
    </row>
    <row r="1407">
      <c r="A1407">
        <f>IF($E1407=$E1406,$A1406+1,1)</f>
        <v/>
      </c>
      <c r="B1407" t="inlineStr">
        <is>
          <t>RUDERMAN FAMILY FOUNDATION</t>
        </is>
      </c>
      <c r="C1407" t="inlineStr">
        <is>
          <t>04-3334973</t>
        </is>
      </c>
      <c r="D1407" t="inlineStr">
        <is>
          <t>New York</t>
        </is>
      </c>
      <c r="E1407" t="inlineStr">
        <is>
          <t>NY</t>
        </is>
      </c>
      <c r="F1407" t="n">
        <v>2024</v>
      </c>
      <c r="G1407" t="n">
        <v>1</v>
      </c>
      <c r="H1407" s="13" t="n">
        <v>5951500</v>
      </c>
      <c r="I1407" s="12" t="n">
        <v>43</v>
      </c>
      <c r="J1407" s="13" t="n">
        <v>40000</v>
      </c>
      <c r="K1407" s="13">
        <f>IFERROR($H1407/$I1407,"")</f>
        <v/>
      </c>
      <c r="L1407" s="13" t="n">
        <v>3000000</v>
      </c>
      <c r="M1407" t="inlineStr">
        <is>
          <t>MA, CA, NJ</t>
        </is>
      </c>
      <c r="N1407" t="inlineStr">
        <is>
          <t>No</t>
        </is>
      </c>
      <c r="O1407" t="inlineStr">
        <is>
          <t>Not stated</t>
        </is>
      </c>
      <c r="Q1407" s="9" t="inlineStr">
        <is>
          <t>https://grantcue.com/foundations/ruderman-family-foundation-043334973</t>
        </is>
      </c>
    </row>
    <row r="1408">
      <c r="A1408">
        <f>IF($E1408=$E1407,$A1407+1,1)</f>
        <v/>
      </c>
      <c r="B1408" t="inlineStr">
        <is>
          <t>EDWIN GOULD FOUNDATION FOR CHILDREN</t>
        </is>
      </c>
      <c r="C1408" t="inlineStr">
        <is>
          <t>13-5675642</t>
        </is>
      </c>
      <c r="D1408" t="inlineStr">
        <is>
          <t>New York</t>
        </is>
      </c>
      <c r="E1408" t="inlineStr">
        <is>
          <t>NY</t>
        </is>
      </c>
      <c r="F1408" t="n">
        <v>2024</v>
      </c>
      <c r="G1408" t="n">
        <v>1</v>
      </c>
      <c r="H1408" s="13" t="n">
        <v>5908150</v>
      </c>
      <c r="I1408" s="12" t="n">
        <v>35</v>
      </c>
      <c r="J1408" s="13" t="n">
        <v>5000</v>
      </c>
      <c r="K1408" s="13">
        <f>IFERROR($H1408/$I1408,"")</f>
        <v/>
      </c>
      <c r="L1408" s="13" t="n">
        <v>5122500</v>
      </c>
      <c r="M1408" t="inlineStr">
        <is>
          <t>MA, DC, NJ</t>
        </is>
      </c>
      <c r="N1408" t="inlineStr">
        <is>
          <t>Yes</t>
        </is>
      </c>
      <c r="O1408" t="inlineStr">
        <is>
          <t>Not stated</t>
        </is>
      </c>
      <c r="P1408" s="9" t="inlineStr">
        <is>
          <t>https://www.edwingouldfoundation.org/</t>
        </is>
      </c>
      <c r="Q1408" s="9" t="inlineStr">
        <is>
          <t>https://grantcue.com/foundations/edwin-gould-foundation-for-children-135675642</t>
        </is>
      </c>
    </row>
    <row r="1409">
      <c r="A1409">
        <f>IF($E1409=$E1408,$A1408+1,1)</f>
        <v/>
      </c>
      <c r="B1409" t="inlineStr">
        <is>
          <t>ROYCE FAMILY FUND INC</t>
        </is>
      </c>
      <c r="C1409" t="inlineStr">
        <is>
          <t>13-3318620</t>
        </is>
      </c>
      <c r="D1409" t="inlineStr">
        <is>
          <t>New York</t>
        </is>
      </c>
      <c r="E1409" t="inlineStr">
        <is>
          <t>NY</t>
        </is>
      </c>
      <c r="F1409" t="n">
        <v>2024</v>
      </c>
      <c r="G1409" t="n">
        <v>1</v>
      </c>
      <c r="H1409" s="13" t="n">
        <v>5890470</v>
      </c>
      <c r="I1409" s="12" t="n">
        <v>100</v>
      </c>
      <c r="J1409" s="13" t="n">
        <v>10000</v>
      </c>
      <c r="K1409" s="13">
        <f>IFERROR($H1409/$I1409,"")</f>
        <v/>
      </c>
      <c r="L1409" s="13" t="n">
        <v>1000000</v>
      </c>
      <c r="M1409" t="inlineStr">
        <is>
          <t>RI, CT, MA</t>
        </is>
      </c>
      <c r="N1409" t="inlineStr">
        <is>
          <t>No</t>
        </is>
      </c>
      <c r="O1409" t="inlineStr">
        <is>
          <t>Not stated</t>
        </is>
      </c>
      <c r="Q1409" s="9" t="inlineStr">
        <is>
          <t>https://grantcue.com/foundations/royce-family-fund-inc-c-o-royce-and-associates-133318620</t>
        </is>
      </c>
    </row>
    <row r="1410">
      <c r="A1410">
        <f>IF($E1410=$E1409,$A1409+1,1)</f>
        <v/>
      </c>
      <c r="B1410" t="inlineStr">
        <is>
          <t>DAVID &amp; CANDACE WEIR FOUNDATION</t>
        </is>
      </c>
      <c r="C1410" t="inlineStr">
        <is>
          <t>13-3797919</t>
        </is>
      </c>
      <c r="D1410" t="inlineStr">
        <is>
          <t>New York</t>
        </is>
      </c>
      <c r="E1410" t="inlineStr">
        <is>
          <t>NY</t>
        </is>
      </c>
      <c r="F1410" t="n">
        <v>2024</v>
      </c>
      <c r="G1410" t="n">
        <v>1</v>
      </c>
      <c r="H1410" s="13" t="n">
        <v>5889854</v>
      </c>
      <c r="I1410" s="12" t="n">
        <v>129</v>
      </c>
      <c r="J1410" s="13" t="n">
        <v>10000</v>
      </c>
      <c r="K1410" s="13">
        <f>IFERROR($H1410/$I1410,"")</f>
        <v/>
      </c>
      <c r="L1410" s="13" t="n">
        <v>800000</v>
      </c>
      <c r="M1410" t="inlineStr">
        <is>
          <t>RI, DC, VA</t>
        </is>
      </c>
      <c r="N1410" t="inlineStr">
        <is>
          <t>No</t>
        </is>
      </c>
      <c r="O1410" t="inlineStr">
        <is>
          <t>Not stated</t>
        </is>
      </c>
      <c r="Q1410" s="9" t="inlineStr">
        <is>
          <t>https://grantcue.com/foundations/david-and-candace-weir-foundation-133797919</t>
        </is>
      </c>
    </row>
    <row r="1411">
      <c r="A1411">
        <f>IF($E1411=$E1410,$A1410+1,1)</f>
        <v/>
      </c>
      <c r="B1411" t="inlineStr">
        <is>
          <t>CLARIOS FOUNDATION INC</t>
        </is>
      </c>
      <c r="C1411" t="inlineStr">
        <is>
          <t>84-4258961</t>
        </is>
      </c>
      <c r="D1411" t="inlineStr">
        <is>
          <t>New York</t>
        </is>
      </c>
      <c r="E1411" t="inlineStr">
        <is>
          <t>NY</t>
        </is>
      </c>
      <c r="F1411" t="n">
        <v>2024</v>
      </c>
      <c r="G1411" t="n">
        <v>1</v>
      </c>
      <c r="H1411" s="13" t="n">
        <v>5889200</v>
      </c>
      <c r="I1411" s="12" t="n">
        <v>6</v>
      </c>
      <c r="J1411" s="13" t="n">
        <v>152850</v>
      </c>
      <c r="K1411" s="13">
        <f>IFERROR($H1411/$I1411,"")</f>
        <v/>
      </c>
      <c r="L1411" s="13" t="n">
        <v>5000000</v>
      </c>
      <c r="M1411" t="inlineStr">
        <is>
          <t>WI</t>
        </is>
      </c>
      <c r="N1411" t="inlineStr">
        <is>
          <t>No</t>
        </is>
      </c>
      <c r="O1411" t="inlineStr">
        <is>
          <t>Not stated</t>
        </is>
      </c>
      <c r="Q1411" s="9" t="inlineStr">
        <is>
          <t>https://grantcue.com/foundations/clarios-foundation-inc-844258961</t>
        </is>
      </c>
    </row>
    <row r="1412">
      <c r="A1412">
        <f>IF($E1412=$E1411,$A1411+1,1)</f>
        <v/>
      </c>
      <c r="B1412" t="inlineStr">
        <is>
          <t>William &amp; Sheila Konar Foundation</t>
        </is>
      </c>
      <c r="C1412" t="inlineStr">
        <is>
          <t>22-2434846</t>
        </is>
      </c>
      <c r="D1412" t="inlineStr">
        <is>
          <t>New York</t>
        </is>
      </c>
      <c r="E1412" t="inlineStr">
        <is>
          <t>NY</t>
        </is>
      </c>
      <c r="F1412" t="n">
        <v>2024</v>
      </c>
      <c r="G1412" t="n">
        <v>1</v>
      </c>
      <c r="H1412" s="13" t="n">
        <v>5882293</v>
      </c>
      <c r="I1412" s="12" t="n">
        <v>100</v>
      </c>
      <c r="J1412" s="13" t="n">
        <v>25000</v>
      </c>
      <c r="K1412" s="13">
        <f>IFERROR($H1412/$I1412,"")</f>
        <v/>
      </c>
      <c r="L1412" s="13" t="n">
        <v>1000000</v>
      </c>
      <c r="M1412" t="inlineStr">
        <is>
          <t>IL, DC, CA</t>
        </is>
      </c>
      <c r="N1412" t="inlineStr">
        <is>
          <t>Yes</t>
        </is>
      </c>
      <c r="O1412" t="inlineStr">
        <is>
          <t>Yes</t>
        </is>
      </c>
      <c r="P1412" s="9" t="inlineStr">
        <is>
          <t>https://konarfoundation.org/</t>
        </is>
      </c>
      <c r="Q1412" s="9" t="inlineStr">
        <is>
          <t>https://grantcue.com/foundations/william-and-sheila-konar-foundation-c-o-ann-marie-mahoney-222434846</t>
        </is>
      </c>
    </row>
    <row r="1413">
      <c r="A1413">
        <f>IF($E1413=$E1412,$A1412+1,1)</f>
        <v/>
      </c>
      <c r="B1413" t="inlineStr">
        <is>
          <t>Alexander M Lewyt and Elisabeth Lewyt Wholly Charitable Trust</t>
        </is>
      </c>
      <c r="C1413" t="inlineStr">
        <is>
          <t>47-7038614</t>
        </is>
      </c>
      <c r="D1413" t="inlineStr">
        <is>
          <t>New York</t>
        </is>
      </c>
      <c r="E1413" t="inlineStr">
        <is>
          <t>NY</t>
        </is>
      </c>
      <c r="F1413" t="n">
        <v>2024</v>
      </c>
      <c r="G1413" t="n">
        <v>1</v>
      </c>
      <c r="H1413" s="13" t="n">
        <v>5873000</v>
      </c>
      <c r="I1413" s="12" t="n">
        <v>31</v>
      </c>
      <c r="J1413" s="13" t="n">
        <v>35000</v>
      </c>
      <c r="K1413" s="13">
        <f>IFERROR($H1413/$I1413,"")</f>
        <v/>
      </c>
      <c r="L1413" s="13" t="n">
        <v>3000000</v>
      </c>
      <c r="M1413" t="inlineStr">
        <is>
          <t>CA, WA, NH</t>
        </is>
      </c>
      <c r="N1413" t="inlineStr">
        <is>
          <t>No</t>
        </is>
      </c>
      <c r="O1413" t="inlineStr">
        <is>
          <t>Not stated</t>
        </is>
      </c>
      <c r="Q1413" s="9" t="inlineStr">
        <is>
          <t>https://grantcue.com/foundations/alexander-m-lewyt-and-elisabeth-lewyt-wholly-charitable-trust-477038614</t>
        </is>
      </c>
    </row>
    <row r="1414">
      <c r="A1414">
        <f>IF($E1414=$E1413,$A1413+1,1)</f>
        <v/>
      </c>
      <c r="B1414" t="inlineStr">
        <is>
          <t>CARL E TOUHEY FOUNDATION</t>
        </is>
      </c>
      <c r="C1414" t="inlineStr">
        <is>
          <t>22-3016226</t>
        </is>
      </c>
      <c r="D1414" t="inlineStr">
        <is>
          <t>New York</t>
        </is>
      </c>
      <c r="E1414" t="inlineStr">
        <is>
          <t>NY</t>
        </is>
      </c>
      <c r="F1414" t="n">
        <v>2024</v>
      </c>
      <c r="G1414" t="n">
        <v>1</v>
      </c>
      <c r="H1414" s="13" t="n">
        <v>5867315</v>
      </c>
      <c r="I1414" s="12" t="n">
        <v>44</v>
      </c>
      <c r="J1414" s="13" t="n">
        <v>100000</v>
      </c>
      <c r="K1414" s="13">
        <f>IFERROR($H1414/$I1414,"")</f>
        <v/>
      </c>
      <c r="L1414" s="13" t="n">
        <v>619000</v>
      </c>
      <c r="N1414" t="inlineStr">
        <is>
          <t>No</t>
        </is>
      </c>
      <c r="O1414" t="inlineStr">
        <is>
          <t>Not stated</t>
        </is>
      </c>
      <c r="Q1414" s="9" t="inlineStr">
        <is>
          <t>https://grantcue.com/foundations/carl-e-touhey-foundation-223016226</t>
        </is>
      </c>
    </row>
    <row r="1415">
      <c r="A1415">
        <f>IF($E1415=$E1414,$A1414+1,1)</f>
        <v/>
      </c>
      <c r="B1415" t="inlineStr">
        <is>
          <t>TRUST UW FOR THE DE KAY FOUNDATION XXXXX1001</t>
        </is>
      </c>
      <c r="C1415" t="inlineStr">
        <is>
          <t>13-6203234</t>
        </is>
      </c>
      <c r="D1415" t="inlineStr">
        <is>
          <t>New York</t>
        </is>
      </c>
      <c r="E1415" t="inlineStr">
        <is>
          <t>NY</t>
        </is>
      </c>
      <c r="F1415" t="n">
        <v>2025</v>
      </c>
      <c r="G1415" t="n">
        <v>3</v>
      </c>
      <c r="H1415" s="13" t="n">
        <v>5855902</v>
      </c>
      <c r="I1415" s="12" t="n">
        <v>14</v>
      </c>
      <c r="J1415" s="13" t="n">
        <v>371250</v>
      </c>
      <c r="K1415" s="13">
        <f>IFERROR($H1415/$I1415,"")</f>
        <v/>
      </c>
      <c r="L1415" s="13" t="n">
        <v>660000</v>
      </c>
      <c r="M1415" t="inlineStr">
        <is>
          <t>IL</t>
        </is>
      </c>
      <c r="N1415" t="inlineStr">
        <is>
          <t>Yes</t>
        </is>
      </c>
      <c r="O1415" t="inlineStr">
        <is>
          <t>Not stated</t>
        </is>
      </c>
      <c r="Q1415" s="9" t="inlineStr">
        <is>
          <t>https://grantcue.com/foundations/trust-uw-for-the-de-kay-foundation-xxxxx1001-136203234</t>
        </is>
      </c>
    </row>
    <row r="1416">
      <c r="A1416">
        <f>IF($E1416=$E1415,$A1415+1,1)</f>
        <v/>
      </c>
      <c r="B1416" t="inlineStr">
        <is>
          <t>THE ALFA FOUNDATION</t>
        </is>
      </c>
      <c r="C1416" t="inlineStr">
        <is>
          <t>13-7228276</t>
        </is>
      </c>
      <c r="D1416" t="inlineStr">
        <is>
          <t>New York</t>
        </is>
      </c>
      <c r="E1416" t="inlineStr">
        <is>
          <t>NY</t>
        </is>
      </c>
      <c r="F1416" t="n">
        <v>2025</v>
      </c>
      <c r="G1416" t="n">
        <v>2</v>
      </c>
      <c r="H1416" s="13" t="n">
        <v>5825000</v>
      </c>
      <c r="I1416" s="12" t="n">
        <v>25</v>
      </c>
      <c r="J1416" s="13" t="n">
        <v>100000</v>
      </c>
      <c r="K1416" s="13">
        <f>IFERROR($H1416/$I1416,"")</f>
        <v/>
      </c>
      <c r="L1416" s="13" t="n">
        <v>1250000</v>
      </c>
      <c r="M1416" t="inlineStr">
        <is>
          <t>CT, ID, CA</t>
        </is>
      </c>
      <c r="N1416" t="inlineStr">
        <is>
          <t>No</t>
        </is>
      </c>
      <c r="O1416" t="inlineStr">
        <is>
          <t>Not stated</t>
        </is>
      </c>
      <c r="Q1416" s="9" t="inlineStr">
        <is>
          <t>https://grantcue.com/foundations/the-alfa-foundation-137228276</t>
        </is>
      </c>
    </row>
    <row r="1417">
      <c r="A1417">
        <f>IF($E1417=$E1416,$A1416+1,1)</f>
        <v/>
      </c>
      <c r="B1417" t="inlineStr">
        <is>
          <t>JOE PLUMERI FOUNDATION INC</t>
        </is>
      </c>
      <c r="C1417" t="inlineStr">
        <is>
          <t>33-1126619</t>
        </is>
      </c>
      <c r="D1417" t="inlineStr">
        <is>
          <t>New York</t>
        </is>
      </c>
      <c r="E1417" t="inlineStr">
        <is>
          <t>NY</t>
        </is>
      </c>
      <c r="F1417" t="n">
        <v>2025</v>
      </c>
      <c r="G1417" t="n">
        <v>2</v>
      </c>
      <c r="H1417" s="13" t="n">
        <v>5813500</v>
      </c>
      <c r="I1417" s="12" t="n">
        <v>26</v>
      </c>
      <c r="J1417" s="13" t="n">
        <v>47000</v>
      </c>
      <c r="K1417" s="13">
        <f>IFERROR($H1417/$I1417,"")</f>
        <v/>
      </c>
      <c r="L1417" s="13" t="n">
        <v>1250000</v>
      </c>
      <c r="M1417" t="inlineStr">
        <is>
          <t>VA, FL, WV</t>
        </is>
      </c>
      <c r="N1417" t="inlineStr">
        <is>
          <t>No</t>
        </is>
      </c>
      <c r="O1417" t="inlineStr">
        <is>
          <t>Not stated</t>
        </is>
      </c>
      <c r="Q1417" s="9" t="inlineStr">
        <is>
          <t>https://grantcue.com/foundations/joe-plumeri-foundation-inc-331126619</t>
        </is>
      </c>
    </row>
    <row r="1418">
      <c r="A1418">
        <f>IF($E1418=$E1417,$A1417+1,1)</f>
        <v/>
      </c>
      <c r="B1418" t="inlineStr">
        <is>
          <t>THE ANGELO FAMILY CHARITABLE FOUNDATION</t>
        </is>
      </c>
      <c r="C1418" t="inlineStr">
        <is>
          <t>81-1326413</t>
        </is>
      </c>
      <c r="D1418" t="inlineStr">
        <is>
          <t>New York</t>
        </is>
      </c>
      <c r="E1418" t="inlineStr">
        <is>
          <t>NY</t>
        </is>
      </c>
      <c r="F1418" t="n">
        <v>2024</v>
      </c>
      <c r="G1418" t="n">
        <v>1</v>
      </c>
      <c r="H1418" s="13" t="n">
        <v>5809165</v>
      </c>
      <c r="I1418" s="12" t="n">
        <v>133</v>
      </c>
      <c r="J1418" s="13" t="n">
        <v>20000</v>
      </c>
      <c r="K1418" s="13">
        <f>IFERROR($H1418/$I1418,"")</f>
        <v/>
      </c>
      <c r="L1418" s="13" t="n">
        <v>435000</v>
      </c>
      <c r="M1418" t="inlineStr">
        <is>
          <t>CA, NC, VT</t>
        </is>
      </c>
      <c r="N1418" t="inlineStr">
        <is>
          <t>No</t>
        </is>
      </c>
      <c r="O1418" t="inlineStr">
        <is>
          <t>Not stated</t>
        </is>
      </c>
      <c r="Q1418" s="9" t="inlineStr">
        <is>
          <t>https://grantcue.com/foundations/the-angelo-family-charitable-foundation-811326413</t>
        </is>
      </c>
    </row>
    <row r="1419">
      <c r="A1419">
        <f>IF($E1419=$E1418,$A1418+1,1)</f>
        <v/>
      </c>
      <c r="B1419" t="inlineStr">
        <is>
          <t>THE WAYNE &amp; WENDY HOLMAN FOUNDATION</t>
        </is>
      </c>
      <c r="C1419" t="inlineStr">
        <is>
          <t>47-7282590</t>
        </is>
      </c>
      <c r="D1419" t="inlineStr">
        <is>
          <t>New York</t>
        </is>
      </c>
      <c r="E1419" t="inlineStr">
        <is>
          <t>NY</t>
        </is>
      </c>
      <c r="F1419" t="n">
        <v>2024</v>
      </c>
      <c r="G1419" t="n">
        <v>1</v>
      </c>
      <c r="H1419" s="13" t="n">
        <v>5808634</v>
      </c>
      <c r="I1419" s="12" t="n">
        <v>15</v>
      </c>
      <c r="J1419" s="13" t="n">
        <v>5000</v>
      </c>
      <c r="K1419" s="13">
        <f>IFERROR($H1419/$I1419,"")</f>
        <v/>
      </c>
      <c r="L1419" s="13" t="n">
        <v>3100000</v>
      </c>
      <c r="M1419" t="inlineStr">
        <is>
          <t>PA, FL, KS</t>
        </is>
      </c>
      <c r="N1419" t="inlineStr">
        <is>
          <t>No</t>
        </is>
      </c>
      <c r="O1419" t="inlineStr">
        <is>
          <t>Not stated</t>
        </is>
      </c>
      <c r="Q1419" s="9" t="inlineStr">
        <is>
          <t>https://grantcue.com/foundations/the-wayne-and-wendy-holman-foundation-477282590</t>
        </is>
      </c>
    </row>
    <row r="1420">
      <c r="A1420">
        <f>IF($E1420=$E1419,$A1419+1,1)</f>
        <v/>
      </c>
      <c r="B1420" t="inlineStr">
        <is>
          <t>THE RIMORA FOUNDATION</t>
        </is>
      </c>
      <c r="C1420" t="inlineStr">
        <is>
          <t>61-1579580</t>
        </is>
      </c>
      <c r="D1420" t="inlineStr">
        <is>
          <t>New York</t>
        </is>
      </c>
      <c r="E1420" t="inlineStr">
        <is>
          <t>NY</t>
        </is>
      </c>
      <c r="F1420" t="n">
        <v>2025</v>
      </c>
      <c r="G1420" t="n">
        <v>2</v>
      </c>
      <c r="H1420" s="13" t="n">
        <v>5805000</v>
      </c>
      <c r="I1420" s="12" t="n">
        <v>73</v>
      </c>
      <c r="J1420" s="13" t="n">
        <v>10000</v>
      </c>
      <c r="K1420" s="13">
        <f>IFERROR($H1420/$I1420,"")</f>
        <v/>
      </c>
      <c r="L1420" s="13" t="n">
        <v>3505000</v>
      </c>
      <c r="M1420" t="inlineStr">
        <is>
          <t>VA, MD, NJ</t>
        </is>
      </c>
      <c r="N1420" t="inlineStr">
        <is>
          <t>No</t>
        </is>
      </c>
      <c r="O1420" t="inlineStr">
        <is>
          <t>Not stated</t>
        </is>
      </c>
      <c r="Q1420" s="9" t="inlineStr">
        <is>
          <t>https://grantcue.com/foundations/the-rimora-foundation-611579580</t>
        </is>
      </c>
    </row>
    <row r="1421">
      <c r="A1421">
        <f>IF($E1421=$E1420,$A1420+1,1)</f>
        <v/>
      </c>
      <c r="B1421" t="inlineStr">
        <is>
          <t>MIRIAM &amp; ARTHUR DIAMOND CHARITABLE TRUST</t>
        </is>
      </c>
      <c r="C1421" t="inlineStr">
        <is>
          <t>13-7093689</t>
        </is>
      </c>
      <c r="D1421" t="inlineStr">
        <is>
          <t>New York</t>
        </is>
      </c>
      <c r="E1421" t="inlineStr">
        <is>
          <t>NY</t>
        </is>
      </c>
      <c r="F1421" t="n">
        <v>2025</v>
      </c>
      <c r="G1421" t="n">
        <v>2</v>
      </c>
      <c r="H1421" s="13" t="n">
        <v>5798000</v>
      </c>
      <c r="I1421" s="12" t="n">
        <v>20</v>
      </c>
      <c r="J1421" s="13" t="n">
        <v>50000</v>
      </c>
      <c r="K1421" s="13">
        <f>IFERROR($H1421/$I1421,"")</f>
        <v/>
      </c>
      <c r="L1421" s="13" t="n">
        <v>1850000</v>
      </c>
      <c r="M1421" t="inlineStr">
        <is>
          <t>FL</t>
        </is>
      </c>
      <c r="N1421" t="inlineStr">
        <is>
          <t>No</t>
        </is>
      </c>
      <c r="O1421" t="inlineStr">
        <is>
          <t>Not stated</t>
        </is>
      </c>
      <c r="Q1421" s="9" t="inlineStr">
        <is>
          <t>https://grantcue.com/foundations/miriam-and-arthur-diamond-charitable-trust-137093689</t>
        </is>
      </c>
    </row>
    <row r="1422">
      <c r="A1422">
        <f>IF($E1422=$E1421,$A1421+1,1)</f>
        <v/>
      </c>
      <c r="B1422" t="inlineStr">
        <is>
          <t>THE SIDNEY J WEINBERG JR FOUNDATION</t>
        </is>
      </c>
      <c r="C1422" t="inlineStr">
        <is>
          <t>13-2998603</t>
        </is>
      </c>
      <c r="D1422" t="inlineStr">
        <is>
          <t>New York</t>
        </is>
      </c>
      <c r="E1422" t="inlineStr">
        <is>
          <t>NY</t>
        </is>
      </c>
      <c r="F1422" t="n">
        <v>2024</v>
      </c>
      <c r="G1422" t="n">
        <v>1</v>
      </c>
      <c r="H1422" s="13" t="n">
        <v>5773500</v>
      </c>
      <c r="I1422" s="12" t="n">
        <v>32</v>
      </c>
      <c r="J1422" s="13" t="n">
        <v>17500</v>
      </c>
      <c r="K1422" s="13">
        <f>IFERROR($H1422/$I1422,"")</f>
        <v/>
      </c>
      <c r="L1422" s="13" t="n">
        <v>2125000</v>
      </c>
      <c r="M1422" t="inlineStr">
        <is>
          <t>MA, CT, NE</t>
        </is>
      </c>
      <c r="N1422" t="inlineStr">
        <is>
          <t>No</t>
        </is>
      </c>
      <c r="O1422" t="inlineStr">
        <is>
          <t>Not stated</t>
        </is>
      </c>
      <c r="Q1422" s="9" t="inlineStr">
        <is>
          <t>https://grantcue.com/foundations/the-sidney-j-weinberg-jr-foundation-132998603</t>
        </is>
      </c>
    </row>
    <row r="1423">
      <c r="A1423">
        <f>IF($E1423=$E1422,$A1422+1,1)</f>
        <v/>
      </c>
      <c r="B1423" t="inlineStr">
        <is>
          <t>THE KEITH HARING FOUNDATION INC</t>
        </is>
      </c>
      <c r="C1423" t="inlineStr">
        <is>
          <t>11-0249024</t>
        </is>
      </c>
      <c r="D1423" t="inlineStr">
        <is>
          <t>New York</t>
        </is>
      </c>
      <c r="E1423" t="inlineStr">
        <is>
          <t>NY</t>
        </is>
      </c>
      <c r="F1423" t="n">
        <v>2023</v>
      </c>
      <c r="G1423" t="n">
        <v>1</v>
      </c>
      <c r="H1423" s="13" t="n">
        <v>5766759</v>
      </c>
      <c r="I1423" s="12" t="n">
        <v>101</v>
      </c>
      <c r="J1423" s="13" t="n">
        <v>26500</v>
      </c>
      <c r="K1423" s="13">
        <f>IFERROR($H1423/$I1423,"")</f>
        <v/>
      </c>
      <c r="L1423" s="13" t="n">
        <v>1502000</v>
      </c>
      <c r="M1423" t="inlineStr">
        <is>
          <t>DC, PA, GA</t>
        </is>
      </c>
      <c r="N1423" t="inlineStr">
        <is>
          <t>No</t>
        </is>
      </c>
      <c r="O1423" t="inlineStr">
        <is>
          <t>Not stated</t>
        </is>
      </c>
      <c r="Q1423" s="9" t="inlineStr">
        <is>
          <t>https://grantcue.com/foundations/the-keith-haring-foundation-inc-110249024</t>
        </is>
      </c>
    </row>
    <row r="1424">
      <c r="A1424">
        <f>IF($E1424=$E1423,$A1423+1,1)</f>
        <v/>
      </c>
      <c r="B1424" t="inlineStr">
        <is>
          <t>THE PANAPHIL FOUNDATION</t>
        </is>
      </c>
      <c r="C1424" t="inlineStr">
        <is>
          <t>13-6959472</t>
        </is>
      </c>
      <c r="D1424" t="inlineStr">
        <is>
          <t>New York</t>
        </is>
      </c>
      <c r="E1424" t="inlineStr">
        <is>
          <t>NY</t>
        </is>
      </c>
      <c r="F1424" t="n">
        <v>2024</v>
      </c>
      <c r="G1424" t="n">
        <v>1</v>
      </c>
      <c r="H1424" s="13" t="n">
        <v>5738073</v>
      </c>
      <c r="I1424" s="12" t="n">
        <v>28</v>
      </c>
      <c r="J1424" s="13" t="n">
        <v>82500</v>
      </c>
      <c r="K1424" s="13">
        <f>IFERROR($H1424/$I1424,"")</f>
        <v/>
      </c>
      <c r="L1424" s="13" t="n">
        <v>1000000</v>
      </c>
      <c r="M1424" t="inlineStr">
        <is>
          <t>DC, PA, CA</t>
        </is>
      </c>
      <c r="N1424" t="inlineStr">
        <is>
          <t>No</t>
        </is>
      </c>
      <c r="O1424" t="inlineStr">
        <is>
          <t>Not stated</t>
        </is>
      </c>
      <c r="Q1424" s="9" t="inlineStr">
        <is>
          <t>https://grantcue.com/foundations/the-panaphil-foundation-136959472</t>
        </is>
      </c>
    </row>
    <row r="1425">
      <c r="A1425">
        <f>IF($E1425=$E1424,$A1424+1,1)</f>
        <v/>
      </c>
      <c r="B1425" t="inlineStr">
        <is>
          <t>M PIUZE FOUNDATION</t>
        </is>
      </c>
      <c r="C1425" t="inlineStr">
        <is>
          <t>61-1460815</t>
        </is>
      </c>
      <c r="D1425" t="inlineStr">
        <is>
          <t>New York</t>
        </is>
      </c>
      <c r="E1425" t="inlineStr">
        <is>
          <t>NY</t>
        </is>
      </c>
      <c r="F1425" t="n">
        <v>2024</v>
      </c>
      <c r="G1425" t="n">
        <v>2</v>
      </c>
      <c r="H1425" s="13" t="n">
        <v>5690500</v>
      </c>
      <c r="I1425" s="12" t="n">
        <v>77</v>
      </c>
      <c r="J1425" s="13" t="n">
        <v>12500</v>
      </c>
      <c r="K1425" s="13">
        <f>IFERROR($H1425/$I1425,"")</f>
        <v/>
      </c>
      <c r="L1425" s="13" t="n">
        <v>1300000</v>
      </c>
      <c r="M1425" t="inlineStr">
        <is>
          <t>IN, DC, CA</t>
        </is>
      </c>
      <c r="N1425" t="inlineStr">
        <is>
          <t>No</t>
        </is>
      </c>
      <c r="O1425" t="inlineStr">
        <is>
          <t>Not stated</t>
        </is>
      </c>
      <c r="Q1425" s="9" t="inlineStr">
        <is>
          <t>https://grantcue.com/foundations/m-piuze-foundation-611460815</t>
        </is>
      </c>
    </row>
    <row r="1426">
      <c r="A1426">
        <f>IF($E1426=$E1425,$A1425+1,1)</f>
        <v/>
      </c>
      <c r="B1426" t="inlineStr">
        <is>
          <t>M D Katz Foundation Inc</t>
        </is>
      </c>
      <c r="C1426" t="inlineStr">
        <is>
          <t>11-6035541</t>
        </is>
      </c>
      <c r="D1426" t="inlineStr">
        <is>
          <t>New York</t>
        </is>
      </c>
      <c r="E1426" t="inlineStr">
        <is>
          <t>NY</t>
        </is>
      </c>
      <c r="F1426" t="n">
        <v>2024</v>
      </c>
      <c r="G1426" t="n">
        <v>1</v>
      </c>
      <c r="H1426" s="13" t="n">
        <v>5688788</v>
      </c>
      <c r="I1426" s="12" t="n">
        <v>61</v>
      </c>
      <c r="J1426" s="13" t="n">
        <v>1200</v>
      </c>
      <c r="K1426" s="13">
        <f>IFERROR($H1426/$I1426,"")</f>
        <v/>
      </c>
      <c r="L1426" s="13" t="n">
        <v>2500000</v>
      </c>
      <c r="M1426" t="inlineStr">
        <is>
          <t>NJ, CA, MD</t>
        </is>
      </c>
      <c r="N1426" t="inlineStr">
        <is>
          <t>No</t>
        </is>
      </c>
      <c r="O1426" t="inlineStr">
        <is>
          <t>Not stated</t>
        </is>
      </c>
      <c r="Q1426" s="9" t="inlineStr">
        <is>
          <t>https://grantcue.com/foundations/m-d-katz-foundation-inc-116035541</t>
        </is>
      </c>
    </row>
    <row r="1427">
      <c r="A1427">
        <f>IF($E1427=$E1426,$A1426+1,1)</f>
        <v/>
      </c>
      <c r="B1427" t="inlineStr">
        <is>
          <t>PEIERLS FOUNDATION</t>
        </is>
      </c>
      <c r="C1427" t="inlineStr">
        <is>
          <t>13-6082503</t>
        </is>
      </c>
      <c r="D1427" t="inlineStr">
        <is>
          <t>New York</t>
        </is>
      </c>
      <c r="E1427" t="inlineStr">
        <is>
          <t>NY</t>
        </is>
      </c>
      <c r="F1427" t="n">
        <v>2023</v>
      </c>
      <c r="G1427" t="n">
        <v>1</v>
      </c>
      <c r="H1427" s="13" t="n">
        <v>5656200</v>
      </c>
      <c r="I1427" s="12" t="n">
        <v>47</v>
      </c>
      <c r="J1427" s="13" t="n">
        <v>69500</v>
      </c>
      <c r="K1427" s="13">
        <f>IFERROR($H1427/$I1427,"")</f>
        <v/>
      </c>
      <c r="L1427" s="13" t="n">
        <v>720000</v>
      </c>
      <c r="M1427" t="inlineStr">
        <is>
          <t>CO, IA, TX</t>
        </is>
      </c>
      <c r="N1427" t="inlineStr">
        <is>
          <t>No</t>
        </is>
      </c>
      <c r="O1427" t="inlineStr">
        <is>
          <t>Not stated</t>
        </is>
      </c>
      <c r="Q1427" s="9" t="inlineStr">
        <is>
          <t>https://grantcue.com/foundations/peierls-foundation-136082503</t>
        </is>
      </c>
    </row>
    <row r="1428">
      <c r="A1428">
        <f>IF($E1428=$E1427,$A1427+1,1)</f>
        <v/>
      </c>
      <c r="B1428" t="inlineStr">
        <is>
          <t>The Sarah Min and Matt Pincus Foundation</t>
        </is>
      </c>
      <c r="C1428" t="inlineStr">
        <is>
          <t>27-6641409</t>
        </is>
      </c>
      <c r="D1428" t="inlineStr">
        <is>
          <t>New York</t>
        </is>
      </c>
      <c r="E1428" t="inlineStr">
        <is>
          <t>NY</t>
        </is>
      </c>
      <c r="F1428" t="n">
        <v>2024</v>
      </c>
      <c r="G1428" t="n">
        <v>3</v>
      </c>
      <c r="H1428" s="13" t="n">
        <v>5625002</v>
      </c>
      <c r="I1428" s="12" t="n">
        <v>36</v>
      </c>
      <c r="J1428" s="13" t="n">
        <v>100000</v>
      </c>
      <c r="K1428" s="13">
        <f>IFERROR($H1428/$I1428,"")</f>
        <v/>
      </c>
      <c r="L1428" s="13" t="n">
        <v>791667</v>
      </c>
      <c r="M1428" t="inlineStr">
        <is>
          <t>CA, DC, MA</t>
        </is>
      </c>
      <c r="N1428" t="inlineStr">
        <is>
          <t>No</t>
        </is>
      </c>
      <c r="O1428" t="inlineStr">
        <is>
          <t>Not stated</t>
        </is>
      </c>
      <c r="Q1428" s="9" t="inlineStr">
        <is>
          <t>https://grantcue.com/foundations/the-sarah-min-and-matt-pincus-foundation-276641409</t>
        </is>
      </c>
    </row>
    <row r="1429">
      <c r="A1429">
        <f>IF($E1429=$E1428,$A1428+1,1)</f>
        <v/>
      </c>
      <c r="B1429" t="inlineStr">
        <is>
          <t>CENTRAL NATIONAL GOTTESMAN FOUNDATION</t>
        </is>
      </c>
      <c r="C1429" t="inlineStr">
        <is>
          <t>13-3047546</t>
        </is>
      </c>
      <c r="D1429" t="inlineStr">
        <is>
          <t>New York</t>
        </is>
      </c>
      <c r="E1429" t="inlineStr">
        <is>
          <t>NY</t>
        </is>
      </c>
      <c r="F1429" t="n">
        <v>2025</v>
      </c>
      <c r="G1429" t="n">
        <v>2</v>
      </c>
      <c r="H1429" s="13" t="n">
        <v>5588402</v>
      </c>
      <c r="I1429" s="12" t="n">
        <v>370</v>
      </c>
      <c r="J1429" s="13" t="n">
        <v>4563.5</v>
      </c>
      <c r="K1429" s="13">
        <f>IFERROR($H1429/$I1429,"")</f>
        <v/>
      </c>
      <c r="L1429" s="13" t="n">
        <v>428500</v>
      </c>
      <c r="M1429" t="inlineStr">
        <is>
          <t>PA, CT, OH</t>
        </is>
      </c>
      <c r="N1429" t="inlineStr">
        <is>
          <t>Yes</t>
        </is>
      </c>
      <c r="O1429" t="inlineStr">
        <is>
          <t>Yes</t>
        </is>
      </c>
      <c r="Q1429" s="9" t="inlineStr">
        <is>
          <t>https://grantcue.com/foundations/central-national-gottesman-foundation-133047546</t>
        </is>
      </c>
    </row>
    <row r="1430">
      <c r="A1430">
        <f>IF($E1430=$E1429,$A1429+1,1)</f>
        <v/>
      </c>
      <c r="B1430" t="inlineStr">
        <is>
          <t>MICHELE &amp; DAVID MITTELMAN FAMILY FOUNDATION</t>
        </is>
      </c>
      <c r="C1430" t="inlineStr">
        <is>
          <t>20-6329119</t>
        </is>
      </c>
      <c r="D1430" t="inlineStr">
        <is>
          <t>New York</t>
        </is>
      </c>
      <c r="E1430" t="inlineStr">
        <is>
          <t>NY</t>
        </is>
      </c>
      <c r="F1430" t="n">
        <v>2024</v>
      </c>
      <c r="G1430" t="n">
        <v>2</v>
      </c>
      <c r="H1430" s="13" t="n">
        <v>5573566</v>
      </c>
      <c r="I1430" s="12" t="n">
        <v>6</v>
      </c>
      <c r="J1430" s="13" t="n">
        <v>536783</v>
      </c>
      <c r="K1430" s="13">
        <f>IFERROR($H1430/$I1430,"")</f>
        <v/>
      </c>
      <c r="L1430" s="13" t="n">
        <v>3000000</v>
      </c>
      <c r="M1430" t="inlineStr">
        <is>
          <t>VT, MA</t>
        </is>
      </c>
      <c r="N1430" t="inlineStr">
        <is>
          <t>No</t>
        </is>
      </c>
      <c r="O1430" t="inlineStr">
        <is>
          <t>Not stated</t>
        </is>
      </c>
      <c r="Q1430" s="9" t="inlineStr">
        <is>
          <t>https://grantcue.com/foundations/michele-and-david-mittelman-family-foundation-206329119</t>
        </is>
      </c>
    </row>
    <row r="1431">
      <c r="A1431">
        <f>IF($E1431=$E1430,$A1430+1,1)</f>
        <v/>
      </c>
      <c r="B1431" t="inlineStr">
        <is>
          <t>THE PAUL &amp; KAREN LEVY FAMILY FOUNDATION</t>
        </is>
      </c>
      <c r="C1431" t="inlineStr">
        <is>
          <t>13-3982379</t>
        </is>
      </c>
      <c r="D1431" t="inlineStr">
        <is>
          <t>New York</t>
        </is>
      </c>
      <c r="E1431" t="inlineStr">
        <is>
          <t>NY</t>
        </is>
      </c>
      <c r="F1431" t="n">
        <v>2024</v>
      </c>
      <c r="G1431" t="n">
        <v>1</v>
      </c>
      <c r="H1431" s="13" t="n">
        <v>5547100</v>
      </c>
      <c r="I1431" s="12" t="n">
        <v>31</v>
      </c>
      <c r="J1431" s="13" t="n">
        <v>10000</v>
      </c>
      <c r="K1431" s="13">
        <f>IFERROR($H1431/$I1431,"")</f>
        <v/>
      </c>
      <c r="L1431" s="13" t="n">
        <v>2600000</v>
      </c>
      <c r="M1431" t="inlineStr">
        <is>
          <t>DC, CA, FL</t>
        </is>
      </c>
      <c r="N1431" t="inlineStr">
        <is>
          <t>Yes</t>
        </is>
      </c>
      <c r="O1431" t="inlineStr">
        <is>
          <t>Not stated</t>
        </is>
      </c>
      <c r="Q1431" s="9" t="inlineStr">
        <is>
          <t>https://grantcue.com/foundations/the-paul-and-karen-levy-family-foundation-133982379</t>
        </is>
      </c>
    </row>
    <row r="1432">
      <c r="A1432">
        <f>IF($E1432=$E1431,$A1431+1,1)</f>
        <v/>
      </c>
      <c r="B1432" t="inlineStr">
        <is>
          <t>The Efrusy Family Foundation</t>
        </is>
      </c>
      <c r="C1432" t="inlineStr">
        <is>
          <t>46-1252608</t>
        </is>
      </c>
      <c r="D1432" t="inlineStr">
        <is>
          <t>New York</t>
        </is>
      </c>
      <c r="E1432" t="inlineStr">
        <is>
          <t>NY</t>
        </is>
      </c>
      <c r="F1432" t="n">
        <v>2024</v>
      </c>
      <c r="G1432" t="n">
        <v>2</v>
      </c>
      <c r="H1432" s="13" t="n">
        <v>5498150</v>
      </c>
      <c r="I1432" s="12" t="n">
        <v>51</v>
      </c>
      <c r="J1432" s="13" t="n">
        <v>50000</v>
      </c>
      <c r="K1432" s="13">
        <f>IFERROR($H1432/$I1432,"")</f>
        <v/>
      </c>
      <c r="L1432" s="13" t="n">
        <v>915000</v>
      </c>
      <c r="M1432" t="inlineStr">
        <is>
          <t>UT, CA, DC</t>
        </is>
      </c>
      <c r="N1432" t="inlineStr">
        <is>
          <t>No</t>
        </is>
      </c>
      <c r="O1432" t="inlineStr">
        <is>
          <t>Not stated</t>
        </is>
      </c>
      <c r="Q1432" s="9" t="inlineStr">
        <is>
          <t>https://grantcue.com/foundations/the-efrusy-family-foundation-461252608</t>
        </is>
      </c>
    </row>
    <row r="1433">
      <c r="A1433">
        <f>IF($E1433=$E1432,$A1432+1,1)</f>
        <v/>
      </c>
      <c r="B1433" t="inlineStr">
        <is>
          <t>THE VINIAR FAMILY FOUNDATION</t>
        </is>
      </c>
      <c r="C1433" t="inlineStr">
        <is>
          <t>13-3748089</t>
        </is>
      </c>
      <c r="D1433" t="inlineStr">
        <is>
          <t>New York</t>
        </is>
      </c>
      <c r="E1433" t="inlineStr">
        <is>
          <t>NY</t>
        </is>
      </c>
      <c r="F1433" t="n">
        <v>2024</v>
      </c>
      <c r="G1433" t="n">
        <v>2</v>
      </c>
      <c r="H1433" s="13" t="n">
        <v>5494478</v>
      </c>
      <c r="I1433" s="12" t="n">
        <v>168</v>
      </c>
      <c r="J1433" s="13" t="n">
        <v>3750</v>
      </c>
      <c r="K1433" s="13">
        <f>IFERROR($H1433/$I1433,"")</f>
        <v/>
      </c>
      <c r="L1433" s="13" t="n">
        <v>587500</v>
      </c>
      <c r="M1433" t="inlineStr">
        <is>
          <t>NJ, CA, DC</t>
        </is>
      </c>
      <c r="N1433" t="inlineStr">
        <is>
          <t>No</t>
        </is>
      </c>
      <c r="O1433" t="inlineStr">
        <is>
          <t>Not stated</t>
        </is>
      </c>
      <c r="Q1433" s="9" t="inlineStr">
        <is>
          <t>https://grantcue.com/foundations/the-viniar-family-foundation-133748089</t>
        </is>
      </c>
    </row>
    <row r="1434">
      <c r="A1434">
        <f>IF($E1434=$E1433,$A1433+1,1)</f>
        <v/>
      </c>
      <c r="B1434" t="inlineStr">
        <is>
          <t>THE SANDLER O'NEILL ASSISTANCE FOUNDATION</t>
        </is>
      </c>
      <c r="C1434" t="inlineStr">
        <is>
          <t>06-1631340</t>
        </is>
      </c>
      <c r="D1434" t="inlineStr">
        <is>
          <t>New York</t>
        </is>
      </c>
      <c r="E1434" t="inlineStr">
        <is>
          <t>NY</t>
        </is>
      </c>
      <c r="F1434" t="n">
        <v>2025</v>
      </c>
      <c r="G1434" t="n">
        <v>2</v>
      </c>
      <c r="H1434" s="13" t="n">
        <v>5489268</v>
      </c>
      <c r="I1434" s="12" t="n">
        <v>8</v>
      </c>
      <c r="J1434" s="13" t="n">
        <v>300000</v>
      </c>
      <c r="K1434" s="13">
        <f>IFERROR($H1434/$I1434,"")</f>
        <v/>
      </c>
      <c r="L1434" s="13" t="n">
        <v>1898107</v>
      </c>
      <c r="M1434" t="inlineStr">
        <is>
          <t>NJ, CA</t>
        </is>
      </c>
      <c r="N1434" t="inlineStr">
        <is>
          <t>No</t>
        </is>
      </c>
      <c r="O1434" t="inlineStr">
        <is>
          <t>Not stated</t>
        </is>
      </c>
      <c r="Q1434" s="9" t="inlineStr">
        <is>
          <t>https://grantcue.com/foundations/the-sandler-o-neill-assistance-foundation-061631340</t>
        </is>
      </c>
    </row>
    <row r="1435">
      <c r="A1435">
        <f>IF($E1435=$E1434,$A1434+1,1)</f>
        <v/>
      </c>
      <c r="B1435" t="inlineStr">
        <is>
          <t>THE DCT FOUNDATION</t>
        </is>
      </c>
      <c r="C1435" t="inlineStr">
        <is>
          <t>47-2663403</t>
        </is>
      </c>
      <c r="D1435" t="inlineStr">
        <is>
          <t>New York</t>
        </is>
      </c>
      <c r="E1435" t="inlineStr">
        <is>
          <t>NY</t>
        </is>
      </c>
      <c r="F1435" t="n">
        <v>2025</v>
      </c>
      <c r="G1435" t="n">
        <v>2</v>
      </c>
      <c r="H1435" s="13" t="n">
        <v>5470000</v>
      </c>
      <c r="I1435" s="12" t="n">
        <v>8</v>
      </c>
      <c r="J1435" s="13" t="n">
        <v>550000</v>
      </c>
      <c r="K1435" s="13">
        <f>IFERROR($H1435/$I1435,"")</f>
        <v/>
      </c>
      <c r="L1435" s="13" t="n">
        <v>1250000</v>
      </c>
      <c r="N1435" t="inlineStr">
        <is>
          <t>No</t>
        </is>
      </c>
      <c r="O1435" t="inlineStr">
        <is>
          <t>Not stated</t>
        </is>
      </c>
      <c r="Q1435" s="9" t="inlineStr">
        <is>
          <t>https://grantcue.com/foundations/the-dct-foundation-472663403</t>
        </is>
      </c>
    </row>
    <row r="1436">
      <c r="A1436">
        <f>IF($E1436=$E1435,$A1435+1,1)</f>
        <v/>
      </c>
      <c r="B1436" t="inlineStr">
        <is>
          <t>WALDMAN FOUNDATION</t>
        </is>
      </c>
      <c r="C1436" t="inlineStr">
        <is>
          <t>26-1495686</t>
        </is>
      </c>
      <c r="D1436" t="inlineStr">
        <is>
          <t>New York</t>
        </is>
      </c>
      <c r="E1436" t="inlineStr">
        <is>
          <t>NY</t>
        </is>
      </c>
      <c r="F1436" t="n">
        <v>2025</v>
      </c>
      <c r="G1436" t="n">
        <v>2</v>
      </c>
      <c r="H1436" s="13" t="n">
        <v>5469000</v>
      </c>
      <c r="I1436" s="12" t="n">
        <v>51</v>
      </c>
      <c r="J1436" s="13" t="n">
        <v>10000</v>
      </c>
      <c r="K1436" s="13">
        <f>IFERROR($H1436/$I1436,"")</f>
        <v/>
      </c>
      <c r="L1436" s="13" t="n">
        <v>1796000</v>
      </c>
      <c r="M1436" t="inlineStr">
        <is>
          <t>MA, OK, NJ</t>
        </is>
      </c>
      <c r="N1436" t="inlineStr">
        <is>
          <t>No</t>
        </is>
      </c>
      <c r="O1436" t="inlineStr">
        <is>
          <t>Not stated</t>
        </is>
      </c>
      <c r="Q1436" s="9" t="inlineStr">
        <is>
          <t>https://grantcue.com/foundations/waldman-foundation-c-o-pkf-o-connor-davies-llp-261495686</t>
        </is>
      </c>
    </row>
    <row r="1437">
      <c r="A1437">
        <f>IF($E1437=$E1436,$A1436+1,1)</f>
        <v/>
      </c>
      <c r="B1437" t="inlineStr">
        <is>
          <t>THE CLIFFORD FAMILY FOUNDATION CHARITABLE TRUST</t>
        </is>
      </c>
      <c r="C1437" t="inlineStr">
        <is>
          <t>22-3025894</t>
        </is>
      </c>
      <c r="D1437" t="inlineStr">
        <is>
          <t>New York</t>
        </is>
      </c>
      <c r="E1437" t="inlineStr">
        <is>
          <t>NY</t>
        </is>
      </c>
      <c r="F1437" t="n">
        <v>2024</v>
      </c>
      <c r="G1437" t="n">
        <v>1</v>
      </c>
      <c r="H1437" s="13" t="n">
        <v>5462195</v>
      </c>
      <c r="I1437" s="12" t="n">
        <v>34</v>
      </c>
      <c r="J1437" s="13" t="n">
        <v>25000</v>
      </c>
      <c r="K1437" s="13">
        <f>IFERROR($H1437/$I1437,"")</f>
        <v/>
      </c>
      <c r="L1437" s="13" t="n">
        <v>1950006</v>
      </c>
      <c r="M1437" t="inlineStr">
        <is>
          <t>VA, CA, DC</t>
        </is>
      </c>
      <c r="N1437" t="inlineStr">
        <is>
          <t>No</t>
        </is>
      </c>
      <c r="O1437" t="inlineStr">
        <is>
          <t>Not stated</t>
        </is>
      </c>
      <c r="Q1437" s="9" t="inlineStr">
        <is>
          <t>https://grantcue.com/foundations/the-clifford-family-foundation-charitable-trust-c-o-daniel-carbonneau-223025894</t>
        </is>
      </c>
    </row>
    <row r="1438">
      <c r="A1438">
        <f>IF($E1438=$E1437,$A1437+1,1)</f>
        <v/>
      </c>
      <c r="B1438" t="inlineStr">
        <is>
          <t>ZYGMUNT AND AUDREY WILF FOUNDATION</t>
        </is>
      </c>
      <c r="C1438" t="inlineStr">
        <is>
          <t>22-2747584</t>
        </is>
      </c>
      <c r="D1438" t="inlineStr">
        <is>
          <t>New York</t>
        </is>
      </c>
      <c r="E1438" t="inlineStr">
        <is>
          <t>NY</t>
        </is>
      </c>
      <c r="F1438" t="n">
        <v>2025</v>
      </c>
      <c r="G1438" t="n">
        <v>2</v>
      </c>
      <c r="H1438" s="13" t="n">
        <v>5452139</v>
      </c>
      <c r="I1438" s="12" t="n">
        <v>81</v>
      </c>
      <c r="J1438" s="13" t="n">
        <v>15000</v>
      </c>
      <c r="K1438" s="13">
        <f>IFERROR($H1438/$I1438,"")</f>
        <v/>
      </c>
      <c r="L1438" s="13" t="n">
        <v>1000000</v>
      </c>
      <c r="M1438" t="inlineStr">
        <is>
          <t>NJ, MN, PA</t>
        </is>
      </c>
      <c r="N1438" t="inlineStr">
        <is>
          <t>No</t>
        </is>
      </c>
      <c r="O1438" t="inlineStr">
        <is>
          <t>Not stated</t>
        </is>
      </c>
      <c r="Q1438" s="9" t="inlineStr">
        <is>
          <t>https://grantcue.com/foundations/zygmunt-and-audrey-wilf-foundation-222747584</t>
        </is>
      </c>
    </row>
    <row r="1439">
      <c r="A1439">
        <f>IF($E1439=$E1438,$A1438+1,1)</f>
        <v/>
      </c>
      <c r="B1439" t="inlineStr">
        <is>
          <t>NATIONAL GRID FOUNDATION</t>
        </is>
      </c>
      <c r="C1439" t="inlineStr">
        <is>
          <t>11-3466416</t>
        </is>
      </c>
      <c r="D1439" t="inlineStr">
        <is>
          <t>New York</t>
        </is>
      </c>
      <c r="E1439" t="inlineStr">
        <is>
          <t>NY</t>
        </is>
      </c>
      <c r="F1439" t="n">
        <v>2024</v>
      </c>
      <c r="G1439" t="n">
        <v>1</v>
      </c>
      <c r="H1439" s="13" t="n">
        <v>5439800</v>
      </c>
      <c r="I1439" s="12" t="n">
        <v>91</v>
      </c>
      <c r="J1439" s="13" t="n">
        <v>25000</v>
      </c>
      <c r="K1439" s="13">
        <f>IFERROR($H1439/$I1439,"")</f>
        <v/>
      </c>
      <c r="L1439" s="13" t="n">
        <v>1000000</v>
      </c>
      <c r="M1439" t="inlineStr">
        <is>
          <t>MA</t>
        </is>
      </c>
      <c r="N1439" t="inlineStr">
        <is>
          <t>Yes</t>
        </is>
      </c>
      <c r="O1439" t="inlineStr">
        <is>
          <t>Yes</t>
        </is>
      </c>
      <c r="P1439" s="9" t="inlineStr">
        <is>
          <t>http://nationalgridfoundation.com/</t>
        </is>
      </c>
      <c r="Q1439" s="9" t="inlineStr">
        <is>
          <t>https://grantcue.com/foundations/national-grid-foundation-113466416</t>
        </is>
      </c>
    </row>
    <row r="1440">
      <c r="A1440">
        <f>IF($E1440=$E1439,$A1439+1,1)</f>
        <v/>
      </c>
      <c r="B1440" t="inlineStr">
        <is>
          <t>FRIEDMAN FAMILY CHARITABLE TRUST</t>
        </is>
      </c>
      <c r="C1440" t="inlineStr">
        <is>
          <t>13-7385556</t>
        </is>
      </c>
      <c r="D1440" t="inlineStr">
        <is>
          <t>New York</t>
        </is>
      </c>
      <c r="E1440" t="inlineStr">
        <is>
          <t>NY</t>
        </is>
      </c>
      <c r="F1440" t="n">
        <v>2024</v>
      </c>
      <c r="G1440" t="n">
        <v>2</v>
      </c>
      <c r="H1440" s="13" t="n">
        <v>5437021</v>
      </c>
      <c r="I1440" s="12" t="n">
        <v>37</v>
      </c>
      <c r="J1440" s="13" t="n">
        <v>25000</v>
      </c>
      <c r="K1440" s="13">
        <f>IFERROR($H1440/$I1440,"")</f>
        <v/>
      </c>
      <c r="L1440" s="13" t="n">
        <v>2000000</v>
      </c>
      <c r="M1440" t="inlineStr">
        <is>
          <t>IL, NJ, NH</t>
        </is>
      </c>
      <c r="N1440" t="inlineStr">
        <is>
          <t>No</t>
        </is>
      </c>
      <c r="O1440" t="inlineStr">
        <is>
          <t>Not stated</t>
        </is>
      </c>
      <c r="Q1440" s="9" t="inlineStr">
        <is>
          <t>https://grantcue.com/foundations/friedman-family-charitable-trust-c-o-philip-friedman-137385556</t>
        </is>
      </c>
    </row>
    <row r="1441">
      <c r="A1441">
        <f>IF($E1441=$E1440,$A1440+1,1)</f>
        <v/>
      </c>
      <c r="B1441" t="inlineStr">
        <is>
          <t>RH GROWTH FOUNDATION</t>
        </is>
      </c>
      <c r="C1441" t="inlineStr">
        <is>
          <t>93-3148518</t>
        </is>
      </c>
      <c r="D1441" t="inlineStr">
        <is>
          <t>New York</t>
        </is>
      </c>
      <c r="E1441" t="inlineStr">
        <is>
          <t>NY</t>
        </is>
      </c>
      <c r="F1441" t="n">
        <v>2025</v>
      </c>
      <c r="G1441" t="n">
        <v>2</v>
      </c>
      <c r="H1441" s="13" t="n">
        <v>5431666</v>
      </c>
      <c r="I1441" s="12" t="n">
        <v>9</v>
      </c>
      <c r="J1441" s="13" t="n">
        <v>500000</v>
      </c>
      <c r="K1441" s="13">
        <f>IFERROR($H1441/$I1441,"")</f>
        <v/>
      </c>
      <c r="L1441" s="13" t="n">
        <v>2375000</v>
      </c>
      <c r="M1441" t="inlineStr">
        <is>
          <t>NJ, DC, VA</t>
        </is>
      </c>
      <c r="N1441" t="inlineStr">
        <is>
          <t>No</t>
        </is>
      </c>
      <c r="O1441" t="inlineStr">
        <is>
          <t>Not stated</t>
        </is>
      </c>
      <c r="Q1441" s="9" t="inlineStr">
        <is>
          <t>https://grantcue.com/foundations/rh-growth-foundation-933148518</t>
        </is>
      </c>
    </row>
    <row r="1442">
      <c r="A1442">
        <f>IF($E1442=$E1441,$A1441+1,1)</f>
        <v/>
      </c>
      <c r="B1442" t="inlineStr">
        <is>
          <t>ADITI FOUNDATION</t>
        </is>
      </c>
      <c r="C1442" t="inlineStr">
        <is>
          <t>85-1110829</t>
        </is>
      </c>
      <c r="D1442" t="inlineStr">
        <is>
          <t>New York</t>
        </is>
      </c>
      <c r="E1442" t="inlineStr">
        <is>
          <t>NY</t>
        </is>
      </c>
      <c r="F1442" t="n">
        <v>2024</v>
      </c>
      <c r="G1442" t="n">
        <v>1</v>
      </c>
      <c r="H1442" s="13" t="n">
        <v>5430000</v>
      </c>
      <c r="I1442" s="12" t="n">
        <v>19</v>
      </c>
      <c r="J1442" s="13" t="n">
        <v>140000</v>
      </c>
      <c r="K1442" s="13">
        <f>IFERROR($H1442/$I1442,"")</f>
        <v/>
      </c>
      <c r="L1442" s="13" t="n">
        <v>2000000</v>
      </c>
      <c r="M1442" t="inlineStr">
        <is>
          <t>GA, MN, CA</t>
        </is>
      </c>
      <c r="N1442" t="inlineStr">
        <is>
          <t>No</t>
        </is>
      </c>
      <c r="O1442" t="inlineStr">
        <is>
          <t>Not stated</t>
        </is>
      </c>
      <c r="Q1442" s="9" t="inlineStr">
        <is>
          <t>https://grantcue.com/foundations/aditi-foundation-c-o-south-dakota-trust-company-llc-tte-851110829</t>
        </is>
      </c>
    </row>
    <row r="1443">
      <c r="A1443">
        <f>IF($E1443=$E1442,$A1442+1,1)</f>
        <v/>
      </c>
      <c r="B1443" t="inlineStr">
        <is>
          <t>BIN LIN AND DAISY LIU FAMILY FOUNDATION</t>
        </is>
      </c>
      <c r="C1443" t="inlineStr">
        <is>
          <t>84-2677896</t>
        </is>
      </c>
      <c r="D1443" t="inlineStr">
        <is>
          <t>New York</t>
        </is>
      </c>
      <c r="E1443" t="inlineStr">
        <is>
          <t>NY</t>
        </is>
      </c>
      <c r="F1443" t="n">
        <v>2025</v>
      </c>
      <c r="G1443" t="n">
        <v>2</v>
      </c>
      <c r="H1443" s="13" t="n">
        <v>5425000</v>
      </c>
      <c r="I1443" s="12" t="n">
        <v>9</v>
      </c>
      <c r="J1443" s="13" t="n">
        <v>250000</v>
      </c>
      <c r="K1443" s="13">
        <f>IFERROR($H1443/$I1443,"")</f>
        <v/>
      </c>
      <c r="L1443" s="13" t="n">
        <v>2000000</v>
      </c>
      <c r="M1443" t="inlineStr">
        <is>
          <t>CA, CT, HONG KONG</t>
        </is>
      </c>
      <c r="N1443" t="inlineStr">
        <is>
          <t>No</t>
        </is>
      </c>
      <c r="O1443" t="inlineStr">
        <is>
          <t>Not stated</t>
        </is>
      </c>
      <c r="Q1443" s="9" t="inlineStr">
        <is>
          <t>https://grantcue.com/foundations/bin-lin-and-daisy-liu-family-foundation-842677896</t>
        </is>
      </c>
    </row>
    <row r="1444">
      <c r="A1444">
        <f>IF($E1444=$E1443,$A1443+1,1)</f>
        <v/>
      </c>
      <c r="B1444" t="inlineStr">
        <is>
          <t>FACTSET CHARITABLE FOUNDATION</t>
        </is>
      </c>
      <c r="C1444" t="inlineStr">
        <is>
          <t>87-3645269</t>
        </is>
      </c>
      <c r="D1444" t="inlineStr">
        <is>
          <t>New York</t>
        </is>
      </c>
      <c r="E1444" t="inlineStr">
        <is>
          <t>NY</t>
        </is>
      </c>
      <c r="F1444" t="n">
        <v>2024</v>
      </c>
      <c r="G1444" t="n">
        <v>2</v>
      </c>
      <c r="H1444" s="13" t="n">
        <v>5413106</v>
      </c>
      <c r="I1444" s="12" t="n">
        <v>106</v>
      </c>
      <c r="J1444" s="13" t="n">
        <v>10000</v>
      </c>
      <c r="K1444" s="13">
        <f>IFERROR($H1444/$I1444,"")</f>
        <v/>
      </c>
      <c r="L1444" s="13" t="n">
        <v>410000</v>
      </c>
      <c r="M1444" t="inlineStr">
        <is>
          <t>MA, CA, DC</t>
        </is>
      </c>
      <c r="N1444" t="inlineStr">
        <is>
          <t>No</t>
        </is>
      </c>
      <c r="O1444" t="inlineStr">
        <is>
          <t>Not stated</t>
        </is>
      </c>
      <c r="Q1444" s="9" t="inlineStr">
        <is>
          <t>https://grantcue.com/foundations/factset-charitable-foundation-873645269</t>
        </is>
      </c>
    </row>
    <row r="1445">
      <c r="A1445">
        <f>IF($E1445=$E1444,$A1444+1,1)</f>
        <v/>
      </c>
      <c r="B1445" t="inlineStr">
        <is>
          <t>THE SAMUEL AND RONNIE HEYMAN FAMILY FOUNDATION</t>
        </is>
      </c>
      <c r="C1445" t="inlineStr">
        <is>
          <t>06-6035519</t>
        </is>
      </c>
      <c r="D1445" t="inlineStr">
        <is>
          <t>New York</t>
        </is>
      </c>
      <c r="E1445" t="inlineStr">
        <is>
          <t>NY</t>
        </is>
      </c>
      <c r="F1445" t="n">
        <v>2023</v>
      </c>
      <c r="G1445" t="n">
        <v>1</v>
      </c>
      <c r="H1445" s="13" t="n">
        <v>5392238</v>
      </c>
      <c r="I1445" s="12" t="n">
        <v>62</v>
      </c>
      <c r="J1445" s="13" t="n">
        <v>25000</v>
      </c>
      <c r="K1445" s="13">
        <f>IFERROR($H1445/$I1445,"")</f>
        <v/>
      </c>
      <c r="L1445" s="13" t="n">
        <v>2000000</v>
      </c>
      <c r="M1445" t="inlineStr">
        <is>
          <t>CT, FL, DC</t>
        </is>
      </c>
      <c r="N1445" t="inlineStr">
        <is>
          <t>No</t>
        </is>
      </c>
      <c r="O1445" t="inlineStr">
        <is>
          <t>Not stated</t>
        </is>
      </c>
      <c r="Q1445" s="9" t="inlineStr">
        <is>
          <t>https://grantcue.com/foundations/the-samuel-and-ronnie-heyman-family-foundation-066035519</t>
        </is>
      </c>
    </row>
    <row r="1446">
      <c r="A1446">
        <f>IF($E1446=$E1445,$A1445+1,1)</f>
        <v/>
      </c>
      <c r="B1446" t="inlineStr">
        <is>
          <t>WILLIAM J AND DOROTHY K O'NEILL FOUNDATION INC</t>
        </is>
      </c>
      <c r="C1446" t="inlineStr">
        <is>
          <t>34-1560893</t>
        </is>
      </c>
      <c r="D1446" t="inlineStr">
        <is>
          <t>New York</t>
        </is>
      </c>
      <c r="E1446" t="inlineStr">
        <is>
          <t>NY</t>
        </is>
      </c>
      <c r="F1446" t="n">
        <v>2024</v>
      </c>
      <c r="G1446" t="n">
        <v>1</v>
      </c>
      <c r="H1446" s="13" t="n">
        <v>5323758</v>
      </c>
      <c r="I1446" s="12" t="n">
        <v>185</v>
      </c>
      <c r="J1446" s="13" t="n">
        <v>7500</v>
      </c>
      <c r="K1446" s="13">
        <f>IFERROR($H1446/$I1446,"")</f>
        <v/>
      </c>
      <c r="L1446" s="13" t="n">
        <v>290000</v>
      </c>
      <c r="M1446" t="inlineStr">
        <is>
          <t>OH, MD, DC</t>
        </is>
      </c>
      <c r="N1446" t="inlineStr">
        <is>
          <t>Yes</t>
        </is>
      </c>
      <c r="O1446" t="inlineStr">
        <is>
          <t>Yes</t>
        </is>
      </c>
      <c r="P1446" s="9" t="inlineStr">
        <is>
          <t>https://www.oneill-foundation.org/</t>
        </is>
      </c>
      <c r="Q1446" s="9" t="inlineStr">
        <is>
          <t>https://grantcue.com/foundations/william-j-and-dorothy-k-o-neill-foundation-inc-341560893</t>
        </is>
      </c>
    </row>
    <row r="1447">
      <c r="A1447">
        <f>IF($E1447=$E1446,$A1446+1,1)</f>
        <v/>
      </c>
      <c r="B1447" t="inlineStr">
        <is>
          <t>THE KATIE MCGRATH &amp; JJ ABRAMS FAMILY FOUNDATION</t>
        </is>
      </c>
      <c r="C1447" t="inlineStr">
        <is>
          <t>45-3682112</t>
        </is>
      </c>
      <c r="D1447" t="inlineStr">
        <is>
          <t>New York</t>
        </is>
      </c>
      <c r="E1447" t="inlineStr">
        <is>
          <t>NY</t>
        </is>
      </c>
      <c r="F1447" t="n">
        <v>2024</v>
      </c>
      <c r="G1447" t="n">
        <v>1</v>
      </c>
      <c r="H1447" s="13" t="n">
        <v>5311995</v>
      </c>
      <c r="I1447" s="12" t="n">
        <v>76</v>
      </c>
      <c r="J1447" s="13" t="n">
        <v>10000</v>
      </c>
      <c r="K1447" s="13">
        <f>IFERROR($H1447/$I1447,"")</f>
        <v/>
      </c>
      <c r="L1447" s="13" t="n">
        <v>1500000</v>
      </c>
      <c r="M1447" t="inlineStr">
        <is>
          <t>CA, DC, TX</t>
        </is>
      </c>
      <c r="N1447" t="inlineStr">
        <is>
          <t>No</t>
        </is>
      </c>
      <c r="O1447" t="inlineStr">
        <is>
          <t>Not stated</t>
        </is>
      </c>
      <c r="Q1447" s="9" t="inlineStr">
        <is>
          <t>https://grantcue.com/foundations/the-katie-mcgrath-and-jj-abrams-family-foundation-453682112</t>
        </is>
      </c>
    </row>
    <row r="1448">
      <c r="A1448">
        <f>IF($E1448=$E1447,$A1447+1,1)</f>
        <v/>
      </c>
      <c r="B1448" t="inlineStr">
        <is>
          <t>SCHWARZ FOUNDATION</t>
        </is>
      </c>
      <c r="C1448" t="inlineStr">
        <is>
          <t>22-2430208</t>
        </is>
      </c>
      <c r="D1448" t="inlineStr">
        <is>
          <t>New York</t>
        </is>
      </c>
      <c r="E1448" t="inlineStr">
        <is>
          <t>NY</t>
        </is>
      </c>
      <c r="F1448" t="n">
        <v>2024</v>
      </c>
      <c r="G1448" t="n">
        <v>1</v>
      </c>
      <c r="H1448" s="13" t="n">
        <v>5285487</v>
      </c>
      <c r="I1448" s="12" t="n">
        <v>25</v>
      </c>
      <c r="J1448" s="13" t="n">
        <v>25000</v>
      </c>
      <c r="K1448" s="13">
        <f>IFERROR($H1448/$I1448,"")</f>
        <v/>
      </c>
      <c r="L1448" s="13" t="n">
        <v>1880000</v>
      </c>
      <c r="M1448" t="inlineStr">
        <is>
          <t>MA, DC, CA</t>
        </is>
      </c>
      <c r="N1448" t="inlineStr">
        <is>
          <t>No</t>
        </is>
      </c>
      <c r="O1448" t="inlineStr">
        <is>
          <t>Not stated</t>
        </is>
      </c>
      <c r="Q1448" s="9" t="inlineStr">
        <is>
          <t>https://grantcue.com/foundations/schwarz-foundation-222430208</t>
        </is>
      </c>
    </row>
    <row r="1449">
      <c r="A1449">
        <f>IF($E1449=$E1448,$A1448+1,1)</f>
        <v/>
      </c>
      <c r="B1449" t="inlineStr">
        <is>
          <t>AMAZIN' METS FOUNDATION INC</t>
        </is>
      </c>
      <c r="C1449" t="inlineStr">
        <is>
          <t>86-1432100</t>
        </is>
      </c>
      <c r="D1449" t="inlineStr">
        <is>
          <t>New York</t>
        </is>
      </c>
      <c r="E1449" t="inlineStr">
        <is>
          <t>NY</t>
        </is>
      </c>
      <c r="F1449" t="n">
        <v>2024</v>
      </c>
      <c r="G1449" t="n">
        <v>1</v>
      </c>
      <c r="H1449" s="13" t="n">
        <v>5253530</v>
      </c>
      <c r="I1449" s="12" t="n">
        <v>127</v>
      </c>
      <c r="J1449" s="13" t="n">
        <v>25000</v>
      </c>
      <c r="K1449" s="13">
        <f>IFERROR($H1449/$I1449,"")</f>
        <v/>
      </c>
      <c r="L1449" s="13" t="n">
        <v>350000</v>
      </c>
      <c r="M1449" t="inlineStr">
        <is>
          <t>PA, FL, CA</t>
        </is>
      </c>
      <c r="N1449" t="inlineStr">
        <is>
          <t>No</t>
        </is>
      </c>
      <c r="O1449" t="inlineStr">
        <is>
          <t>Not stated</t>
        </is>
      </c>
      <c r="Q1449" s="9" t="inlineStr">
        <is>
          <t>https://grantcue.com/foundations/amazin-mets-foundation-inc-861432100</t>
        </is>
      </c>
    </row>
    <row r="1450">
      <c r="A1450">
        <f>IF($E1450=$E1449,$A1449+1,1)</f>
        <v/>
      </c>
      <c r="B1450" t="inlineStr">
        <is>
          <t>THE FINE AND GREENWALD FOUNDATION</t>
        </is>
      </c>
      <c r="C1450" t="inlineStr">
        <is>
          <t>24-1697726</t>
        </is>
      </c>
      <c r="D1450" t="inlineStr">
        <is>
          <t>New York</t>
        </is>
      </c>
      <c r="E1450" t="inlineStr">
        <is>
          <t>NY</t>
        </is>
      </c>
      <c r="F1450" t="n">
        <v>2024</v>
      </c>
      <c r="G1450" t="n">
        <v>1</v>
      </c>
      <c r="H1450" s="13" t="n">
        <v>5248790</v>
      </c>
      <c r="I1450" s="12" t="n">
        <v>216</v>
      </c>
      <c r="J1450" s="13" t="n">
        <v>10000</v>
      </c>
      <c r="K1450" s="13">
        <f>IFERROR($H1450/$I1450,"")</f>
        <v/>
      </c>
      <c r="L1450" s="13" t="n">
        <v>300000</v>
      </c>
      <c r="M1450" t="inlineStr">
        <is>
          <t>FL, DC, CA</t>
        </is>
      </c>
      <c r="N1450" t="inlineStr">
        <is>
          <t>No</t>
        </is>
      </c>
      <c r="O1450" t="inlineStr">
        <is>
          <t>Not stated</t>
        </is>
      </c>
      <c r="Q1450" s="9" t="inlineStr">
        <is>
          <t>https://grantcue.com/foundations/the-fine-and-greenwald-foundation-c-o-marsha-soffer-241697726</t>
        </is>
      </c>
    </row>
    <row r="1451">
      <c r="A1451">
        <f>IF($E1451=$E1450,$A1450+1,1)</f>
        <v/>
      </c>
      <c r="B1451" t="inlineStr">
        <is>
          <t>MARIPOSA FOUNDATION INC</t>
        </is>
      </c>
      <c r="C1451" t="inlineStr">
        <is>
          <t>51-0170409</t>
        </is>
      </c>
      <c r="D1451" t="inlineStr">
        <is>
          <t>New York</t>
        </is>
      </c>
      <c r="E1451" t="inlineStr">
        <is>
          <t>NY</t>
        </is>
      </c>
      <c r="F1451" t="n">
        <v>2024</v>
      </c>
      <c r="G1451" t="n">
        <v>1</v>
      </c>
      <c r="H1451" s="13" t="n">
        <v>5215000</v>
      </c>
      <c r="I1451" s="12" t="n">
        <v>41</v>
      </c>
      <c r="J1451" s="13" t="n">
        <v>100000</v>
      </c>
      <c r="K1451" s="13">
        <f>IFERROR($H1451/$I1451,"")</f>
        <v/>
      </c>
      <c r="L1451" s="13" t="n">
        <v>600000</v>
      </c>
      <c r="M1451" t="inlineStr">
        <is>
          <t>DC, CA, RI</t>
        </is>
      </c>
      <c r="N1451" t="inlineStr">
        <is>
          <t>No</t>
        </is>
      </c>
      <c r="O1451" t="inlineStr">
        <is>
          <t>Not stated</t>
        </is>
      </c>
      <c r="Q1451" s="9" t="inlineStr">
        <is>
          <t>https://grantcue.com/foundations/mariposa-foundation-inc-510170409</t>
        </is>
      </c>
    </row>
    <row r="1452">
      <c r="A1452">
        <f>IF($E1452=$E1451,$A1451+1,1)</f>
        <v/>
      </c>
      <c r="B1452" t="inlineStr">
        <is>
          <t>General Atlantic Foundation</t>
        </is>
      </c>
      <c r="C1452" t="inlineStr">
        <is>
          <t>31-1725309</t>
        </is>
      </c>
      <c r="D1452" t="inlineStr">
        <is>
          <t>New York</t>
        </is>
      </c>
      <c r="E1452" t="inlineStr">
        <is>
          <t>NY</t>
        </is>
      </c>
      <c r="F1452" t="n">
        <v>2024</v>
      </c>
      <c r="G1452" t="n">
        <v>1</v>
      </c>
      <c r="H1452" s="13" t="n">
        <v>5205008</v>
      </c>
      <c r="I1452" s="12" t="n">
        <v>72</v>
      </c>
      <c r="J1452" s="13" t="n">
        <v>25000</v>
      </c>
      <c r="K1452" s="13">
        <f>IFERROR($H1452/$I1452,"")</f>
        <v/>
      </c>
      <c r="L1452" s="13" t="n">
        <v>910745</v>
      </c>
      <c r="M1452" t="inlineStr">
        <is>
          <t>DE, CA, DC</t>
        </is>
      </c>
      <c r="N1452" t="inlineStr">
        <is>
          <t>No</t>
        </is>
      </c>
      <c r="O1452" t="inlineStr">
        <is>
          <t>Not stated</t>
        </is>
      </c>
      <c r="Q1452" s="9" t="inlineStr">
        <is>
          <t>https://grantcue.com/foundations/general-atlantic-foundation-311725309</t>
        </is>
      </c>
    </row>
    <row r="1453">
      <c r="A1453">
        <f>IF($E1453=$E1452,$A1452+1,1)</f>
        <v/>
      </c>
      <c r="B1453" t="inlineStr">
        <is>
          <t>PROSPECT HILL FOUNDATION INC</t>
        </is>
      </c>
      <c r="C1453" t="inlineStr">
        <is>
          <t>13-6075567</t>
        </is>
      </c>
      <c r="D1453" t="inlineStr">
        <is>
          <t>New York</t>
        </is>
      </c>
      <c r="E1453" t="inlineStr">
        <is>
          <t>NY</t>
        </is>
      </c>
      <c r="F1453" t="n">
        <v>2024</v>
      </c>
      <c r="G1453" t="n">
        <v>2</v>
      </c>
      <c r="H1453" s="13" t="n">
        <v>5196144</v>
      </c>
      <c r="I1453" s="12" t="n">
        <v>641</v>
      </c>
      <c r="J1453" s="13" t="n">
        <v>2000</v>
      </c>
      <c r="K1453" s="13">
        <f>IFERROR($H1453/$I1453,"")</f>
        <v/>
      </c>
      <c r="L1453" s="13" t="n">
        <v>75000</v>
      </c>
      <c r="M1453" t="inlineStr">
        <is>
          <t>MA, DC, CA</t>
        </is>
      </c>
      <c r="N1453" t="inlineStr">
        <is>
          <t>No</t>
        </is>
      </c>
      <c r="O1453" t="inlineStr">
        <is>
          <t>Not stated</t>
        </is>
      </c>
      <c r="Q1453" s="9" t="inlineStr">
        <is>
          <t>https://grantcue.com/foundations/prospect-hill-foundation-inc-136075567</t>
        </is>
      </c>
    </row>
    <row r="1454">
      <c r="A1454">
        <f>IF($E1454=$E1453,$A1453+1,1)</f>
        <v/>
      </c>
      <c r="B1454" t="inlineStr">
        <is>
          <t>CULLEN FOUNDATION OF WESTERN NEW YORK INC</t>
        </is>
      </c>
      <c r="C1454" t="inlineStr">
        <is>
          <t>87-0849992</t>
        </is>
      </c>
      <c r="D1454" t="inlineStr">
        <is>
          <t>New York</t>
        </is>
      </c>
      <c r="E1454" t="inlineStr">
        <is>
          <t>NY</t>
        </is>
      </c>
      <c r="F1454" t="n">
        <v>2024</v>
      </c>
      <c r="G1454" t="n">
        <v>1</v>
      </c>
      <c r="H1454" s="13" t="n">
        <v>5188072</v>
      </c>
      <c r="I1454" s="12" t="n">
        <v>121</v>
      </c>
      <c r="J1454" s="13" t="n">
        <v>28700</v>
      </c>
      <c r="K1454" s="13">
        <f>IFERROR($H1454/$I1454,"")</f>
        <v/>
      </c>
      <c r="L1454" s="13" t="n">
        <v>400000</v>
      </c>
      <c r="M1454" t="inlineStr">
        <is>
          <t>NJ, MA, IL</t>
        </is>
      </c>
      <c r="N1454" t="inlineStr">
        <is>
          <t>Yes</t>
        </is>
      </c>
      <c r="O1454" t="inlineStr">
        <is>
          <t>Yes</t>
        </is>
      </c>
      <c r="P1454" s="9" t="inlineStr">
        <is>
          <t>https://www.thecullenfoundation.org/</t>
        </is>
      </c>
      <c r="Q1454" s="9" t="inlineStr">
        <is>
          <t>https://grantcue.com/foundations/cullen-foundation-of-western-new-york-inc-870849992</t>
        </is>
      </c>
    </row>
    <row r="1455">
      <c r="A1455">
        <f>IF($E1455=$E1454,$A1454+1,1)</f>
        <v/>
      </c>
      <c r="B1455" t="inlineStr">
        <is>
          <t>WALTER P &amp; ELIZABETH M STERN FOUNDATION INC</t>
        </is>
      </c>
      <c r="C1455" t="inlineStr">
        <is>
          <t>13-6111129</t>
        </is>
      </c>
      <c r="D1455" t="inlineStr">
        <is>
          <t>New York</t>
        </is>
      </c>
      <c r="E1455" t="inlineStr">
        <is>
          <t>NY</t>
        </is>
      </c>
      <c r="F1455" t="n">
        <v>2025</v>
      </c>
      <c r="G1455" t="n">
        <v>2</v>
      </c>
      <c r="H1455" s="13" t="n">
        <v>5169463</v>
      </c>
      <c r="I1455" s="12" t="n">
        <v>7</v>
      </c>
      <c r="J1455" s="13" t="n">
        <v>607810</v>
      </c>
      <c r="K1455" s="13">
        <f>IFERROR($H1455/$I1455,"")</f>
        <v/>
      </c>
      <c r="L1455" s="13" t="n">
        <v>1517547</v>
      </c>
      <c r="M1455" t="inlineStr">
        <is>
          <t>DC</t>
        </is>
      </c>
      <c r="N1455" t="inlineStr">
        <is>
          <t>Yes</t>
        </is>
      </c>
      <c r="O1455" t="inlineStr">
        <is>
          <t>Not stated</t>
        </is>
      </c>
      <c r="Q1455" s="9" t="inlineStr">
        <is>
          <t>https://grantcue.com/foundations/walter-p-and-elizabeth-m-stern-foundation-inc-136111129</t>
        </is>
      </c>
    </row>
    <row r="1456">
      <c r="A1456">
        <f>IF($E1456=$E1455,$A1455+1,1)</f>
        <v/>
      </c>
      <c r="B1456" t="inlineStr">
        <is>
          <t>BLITZER FAMILY FOUNDATION</t>
        </is>
      </c>
      <c r="C1456" t="inlineStr">
        <is>
          <t>47-1261557</t>
        </is>
      </c>
      <c r="D1456" t="inlineStr">
        <is>
          <t>New York</t>
        </is>
      </c>
      <c r="E1456" t="inlineStr">
        <is>
          <t>NY</t>
        </is>
      </c>
      <c r="F1456" t="n">
        <v>2024</v>
      </c>
      <c r="G1456" t="n">
        <v>1</v>
      </c>
      <c r="H1456" s="13" t="n">
        <v>5165000</v>
      </c>
      <c r="I1456" s="12" t="n">
        <v>27</v>
      </c>
      <c r="J1456" s="13" t="n">
        <v>100000</v>
      </c>
      <c r="K1456" s="13">
        <f>IFERROR($H1456/$I1456,"")</f>
        <v/>
      </c>
      <c r="L1456" s="13" t="n">
        <v>1000000</v>
      </c>
      <c r="M1456" t="inlineStr">
        <is>
          <t>MA, PA, CA</t>
        </is>
      </c>
      <c r="N1456" t="inlineStr">
        <is>
          <t>No</t>
        </is>
      </c>
      <c r="O1456" t="inlineStr">
        <is>
          <t>Not stated</t>
        </is>
      </c>
      <c r="Q1456" s="9" t="inlineStr">
        <is>
          <t>https://grantcue.com/foundations/blitzer-family-foundation-471261557</t>
        </is>
      </c>
    </row>
    <row r="1457">
      <c r="A1457">
        <f>IF($E1457=$E1456,$A1456+1,1)</f>
        <v/>
      </c>
      <c r="B1457" t="inlineStr">
        <is>
          <t>THE DEBORAH LOEB BRICE FOUNDATION</t>
        </is>
      </c>
      <c r="C1457" t="inlineStr">
        <is>
          <t>23-7065499</t>
        </is>
      </c>
      <c r="D1457" t="inlineStr">
        <is>
          <t>New York</t>
        </is>
      </c>
      <c r="E1457" t="inlineStr">
        <is>
          <t>NY</t>
        </is>
      </c>
      <c r="F1457" t="n">
        <v>2024</v>
      </c>
      <c r="G1457" t="n">
        <v>1</v>
      </c>
      <c r="H1457" s="13" t="n">
        <v>5163794</v>
      </c>
      <c r="I1457" s="12" t="n">
        <v>48</v>
      </c>
      <c r="J1457" s="13" t="n">
        <v>37025</v>
      </c>
      <c r="K1457" s="13">
        <f>IFERROR($H1457/$I1457,"")</f>
        <v/>
      </c>
      <c r="L1457" s="13" t="n">
        <v>435750</v>
      </c>
      <c r="M1457" t="inlineStr">
        <is>
          <t>MA, DC, CA</t>
        </is>
      </c>
      <c r="N1457" t="inlineStr">
        <is>
          <t>No</t>
        </is>
      </c>
      <c r="O1457" t="inlineStr">
        <is>
          <t>Not stated</t>
        </is>
      </c>
      <c r="Q1457" s="9" t="inlineStr">
        <is>
          <t>https://grantcue.com/foundations/the-deborah-loeb-brice-foundation-237065499</t>
        </is>
      </c>
    </row>
    <row r="1458">
      <c r="A1458">
        <f>IF($E1458=$E1457,$A1457+1,1)</f>
        <v/>
      </c>
      <c r="B1458" t="inlineStr">
        <is>
          <t>RYZMAN FOUNDATION INC</t>
        </is>
      </c>
      <c r="C1458" t="inlineStr">
        <is>
          <t>95-3653055</t>
        </is>
      </c>
      <c r="D1458" t="inlineStr">
        <is>
          <t>New York</t>
        </is>
      </c>
      <c r="E1458" t="inlineStr">
        <is>
          <t>NY</t>
        </is>
      </c>
      <c r="F1458" t="n">
        <v>2022</v>
      </c>
      <c r="G1458" t="n">
        <v>1</v>
      </c>
      <c r="H1458" s="13" t="n">
        <v>5135750</v>
      </c>
      <c r="I1458" s="12" t="n">
        <v>129</v>
      </c>
      <c r="J1458" s="13" t="n">
        <v>3600</v>
      </c>
      <c r="K1458" s="13">
        <f>IFERROR($H1458/$I1458,"")</f>
        <v/>
      </c>
      <c r="L1458" s="13" t="n">
        <v>1800000</v>
      </c>
      <c r="M1458" t="inlineStr">
        <is>
          <t>CA, NJ, FL</t>
        </is>
      </c>
      <c r="N1458" t="inlineStr">
        <is>
          <t>No</t>
        </is>
      </c>
      <c r="O1458" t="inlineStr">
        <is>
          <t>Not stated</t>
        </is>
      </c>
      <c r="Q1458" s="9" t="inlineStr">
        <is>
          <t>https://grantcue.com/foundations/ryzman-foundation-inc-953653055</t>
        </is>
      </c>
    </row>
    <row r="1459">
      <c r="A1459">
        <f>IF($E1459=$E1458,$A1458+1,1)</f>
        <v/>
      </c>
      <c r="B1459" t="inlineStr">
        <is>
          <t>THE MAI FAMILY FOUNDATION</t>
        </is>
      </c>
      <c r="C1459" t="inlineStr">
        <is>
          <t>13-3915987</t>
        </is>
      </c>
      <c r="D1459" t="inlineStr">
        <is>
          <t>New York</t>
        </is>
      </c>
      <c r="E1459" t="inlineStr">
        <is>
          <t>NY</t>
        </is>
      </c>
      <c r="F1459" t="n">
        <v>2024</v>
      </c>
      <c r="G1459" t="n">
        <v>1</v>
      </c>
      <c r="H1459" s="13" t="n">
        <v>5104057</v>
      </c>
      <c r="I1459" s="12" t="n">
        <v>69</v>
      </c>
      <c r="J1459" s="13" t="n">
        <v>50000</v>
      </c>
      <c r="K1459" s="13">
        <f>IFERROR($H1459/$I1459,"")</f>
        <v/>
      </c>
      <c r="L1459" s="13" t="n">
        <v>500000</v>
      </c>
      <c r="M1459" t="inlineStr">
        <is>
          <t>DC, MA, CO</t>
        </is>
      </c>
      <c r="N1459" t="inlineStr">
        <is>
          <t>No</t>
        </is>
      </c>
      <c r="O1459" t="inlineStr">
        <is>
          <t>Not stated</t>
        </is>
      </c>
      <c r="Q1459" s="9" t="inlineStr">
        <is>
          <t>https://grantcue.com/foundations/the-mai-family-foundation-133915987</t>
        </is>
      </c>
    </row>
    <row r="1460">
      <c r="A1460">
        <f>IF($E1460=$E1459,$A1459+1,1)</f>
        <v/>
      </c>
      <c r="B1460" t="inlineStr">
        <is>
          <t>THE SELANDER FOUNDATION</t>
        </is>
      </c>
      <c r="C1460" t="inlineStr">
        <is>
          <t>20-2024998</t>
        </is>
      </c>
      <c r="D1460" t="inlineStr">
        <is>
          <t>New York</t>
        </is>
      </c>
      <c r="E1460" t="inlineStr">
        <is>
          <t>NY</t>
        </is>
      </c>
      <c r="F1460" t="n">
        <v>2023</v>
      </c>
      <c r="G1460" t="n">
        <v>1</v>
      </c>
      <c r="H1460" s="13" t="n">
        <v>5102187</v>
      </c>
      <c r="I1460" s="12" t="n">
        <v>8</v>
      </c>
      <c r="J1460" s="13" t="n">
        <v>242500</v>
      </c>
      <c r="K1460" s="13">
        <f>IFERROR($H1460/$I1460,"")</f>
        <v/>
      </c>
      <c r="L1460" s="13" t="n">
        <v>3894687</v>
      </c>
      <c r="M1460" t="inlineStr">
        <is>
          <t>CT, CA</t>
        </is>
      </c>
      <c r="N1460" t="inlineStr">
        <is>
          <t>No</t>
        </is>
      </c>
      <c r="O1460" t="inlineStr">
        <is>
          <t>Not stated</t>
        </is>
      </c>
      <c r="Q1460" s="9" t="inlineStr">
        <is>
          <t>https://grantcue.com/foundations/the-selander-foundation-202024998</t>
        </is>
      </c>
    </row>
    <row r="1461">
      <c r="A1461">
        <f>IF($E1461=$E1460,$A1460+1,1)</f>
        <v/>
      </c>
      <c r="B1461" t="inlineStr">
        <is>
          <t>The Skadden Foundation</t>
        </is>
      </c>
      <c r="C1461" t="inlineStr">
        <is>
          <t>13-3455231</t>
        </is>
      </c>
      <c r="D1461" t="inlineStr">
        <is>
          <t>New York</t>
        </is>
      </c>
      <c r="E1461" t="inlineStr">
        <is>
          <t>NY</t>
        </is>
      </c>
      <c r="F1461" t="n">
        <v>2024</v>
      </c>
      <c r="G1461" t="n">
        <v>1</v>
      </c>
      <c r="H1461" s="13" t="n">
        <v>5080991</v>
      </c>
      <c r="I1461" s="12" t="n">
        <v>106</v>
      </c>
      <c r="J1461" s="13" t="n">
        <v>39802.5</v>
      </c>
      <c r="K1461" s="13">
        <f>IFERROR($H1461/$I1461,"")</f>
        <v/>
      </c>
      <c r="L1461" s="13" t="n">
        <v>505860</v>
      </c>
      <c r="M1461" t="inlineStr">
        <is>
          <t>CA, DC, MA</t>
        </is>
      </c>
      <c r="N1461" t="inlineStr">
        <is>
          <t>Yes</t>
        </is>
      </c>
      <c r="O1461" t="inlineStr">
        <is>
          <t>Yes</t>
        </is>
      </c>
      <c r="P1461" s="9" t="inlineStr">
        <is>
          <t>https://www.skaddenfellowships.org/</t>
        </is>
      </c>
      <c r="Q1461" s="9" t="inlineStr">
        <is>
          <t>https://grantcue.com/foundations/the-skadden-foundation-133455231</t>
        </is>
      </c>
    </row>
    <row r="1462">
      <c r="A1462">
        <f>IF($E1462=$E1461,$A1461+1,1)</f>
        <v/>
      </c>
      <c r="B1462" t="inlineStr">
        <is>
          <t>THE ELMA MUSIC FOUNDATION (US)</t>
        </is>
      </c>
      <c r="C1462" t="inlineStr">
        <is>
          <t>27-3622277</t>
        </is>
      </c>
      <c r="D1462" t="inlineStr">
        <is>
          <t>New York</t>
        </is>
      </c>
      <c r="E1462" t="inlineStr">
        <is>
          <t>NY</t>
        </is>
      </c>
      <c r="F1462" t="n">
        <v>2025</v>
      </c>
      <c r="G1462" t="n">
        <v>2</v>
      </c>
      <c r="H1462" s="13" t="n">
        <v>5063317</v>
      </c>
      <c r="I1462" s="12" t="n">
        <v>48</v>
      </c>
      <c r="J1462" s="13" t="n">
        <v>91666</v>
      </c>
      <c r="K1462" s="13">
        <f>IFERROR($H1462/$I1462,"")</f>
        <v/>
      </c>
      <c r="L1462" s="13" t="n">
        <v>361852</v>
      </c>
      <c r="M1462" t="inlineStr">
        <is>
          <t>MA, LA, FL</t>
        </is>
      </c>
      <c r="N1462" t="inlineStr">
        <is>
          <t>No</t>
        </is>
      </c>
      <c r="O1462" t="inlineStr">
        <is>
          <t>Not stated</t>
        </is>
      </c>
      <c r="Q1462" s="9" t="inlineStr">
        <is>
          <t>https://grantcue.com/foundations/the-elma-music-foundation-us-273622277</t>
        </is>
      </c>
    </row>
    <row r="1463">
      <c r="A1463">
        <f>IF($E1463=$E1462,$A1462+1,1)</f>
        <v/>
      </c>
      <c r="B1463" t="inlineStr">
        <is>
          <t>RICHARD &amp; KAREN LEFRAK CHARITABLE FOUNDATION INC</t>
        </is>
      </c>
      <c r="C1463" t="inlineStr">
        <is>
          <t>11-2994678</t>
        </is>
      </c>
      <c r="D1463" t="inlineStr">
        <is>
          <t>New York</t>
        </is>
      </c>
      <c r="E1463" t="inlineStr">
        <is>
          <t>NY</t>
        </is>
      </c>
      <c r="F1463" t="n">
        <v>2023</v>
      </c>
      <c r="G1463" t="n">
        <v>1</v>
      </c>
      <c r="H1463" s="13" t="n">
        <v>5007480</v>
      </c>
      <c r="I1463" s="12" t="n">
        <v>24</v>
      </c>
      <c r="J1463" s="13" t="n">
        <v>42500</v>
      </c>
      <c r="K1463" s="13">
        <f>IFERROR($H1463/$I1463,"")</f>
        <v/>
      </c>
      <c r="L1463" s="13" t="n">
        <v>2050000</v>
      </c>
      <c r="M1463" t="inlineStr">
        <is>
          <t>MA, FL, DC</t>
        </is>
      </c>
      <c r="N1463" t="inlineStr">
        <is>
          <t>No</t>
        </is>
      </c>
      <c r="O1463" t="inlineStr">
        <is>
          <t>Not stated</t>
        </is>
      </c>
      <c r="Q1463" s="9" t="inlineStr">
        <is>
          <t>https://grantcue.com/foundations/richard-and-karen-lefrak-charitable-foundation-inc-112994678</t>
        </is>
      </c>
    </row>
    <row r="1464">
      <c r="A1464">
        <f>IF($E1464=$E1463,$A1463+1,1)</f>
        <v/>
      </c>
      <c r="B1464" t="inlineStr">
        <is>
          <t>THE 2A FOUNDATION INC</t>
        </is>
      </c>
      <c r="C1464" t="inlineStr">
        <is>
          <t>27-0846607</t>
        </is>
      </c>
      <c r="D1464" t="inlineStr">
        <is>
          <t>New York</t>
        </is>
      </c>
      <c r="E1464" t="inlineStr">
        <is>
          <t>NY</t>
        </is>
      </c>
      <c r="F1464" t="n">
        <v>2024</v>
      </c>
      <c r="G1464" t="n">
        <v>1</v>
      </c>
      <c r="H1464" s="13" t="n">
        <v>5005000</v>
      </c>
      <c r="I1464" s="12" t="n">
        <v>25</v>
      </c>
      <c r="J1464" s="13" t="n">
        <v>100000</v>
      </c>
      <c r="K1464" s="13">
        <f>IFERROR($H1464/$I1464,"")</f>
        <v/>
      </c>
      <c r="L1464" s="13" t="n">
        <v>1500000</v>
      </c>
      <c r="M1464" t="inlineStr">
        <is>
          <t>NC, MA, DC</t>
        </is>
      </c>
      <c r="N1464" t="inlineStr">
        <is>
          <t>No</t>
        </is>
      </c>
      <c r="O1464" t="inlineStr">
        <is>
          <t>Not stated</t>
        </is>
      </c>
      <c r="Q1464" s="9" t="inlineStr">
        <is>
          <t>https://grantcue.com/foundations/the-2a-foundation-inc-270846607</t>
        </is>
      </c>
    </row>
    <row r="1465">
      <c r="A1465">
        <f>IF($E1465=$E1464,$A1464+1,1)</f>
        <v/>
      </c>
      <c r="B1465" t="inlineStr">
        <is>
          <t>FISHER BROTHERS FOUNDATION INC</t>
        </is>
      </c>
      <c r="C1465" t="inlineStr">
        <is>
          <t>13-3118286</t>
        </is>
      </c>
      <c r="D1465" t="inlineStr">
        <is>
          <t>New York</t>
        </is>
      </c>
      <c r="E1465" t="inlineStr">
        <is>
          <t>NY</t>
        </is>
      </c>
      <c r="F1465" t="n">
        <v>2025</v>
      </c>
      <c r="G1465" t="n">
        <v>2</v>
      </c>
      <c r="H1465" s="13" t="n">
        <v>4983518</v>
      </c>
      <c r="I1465" s="12" t="n">
        <v>53</v>
      </c>
      <c r="J1465" s="13" t="n">
        <v>22900</v>
      </c>
      <c r="K1465" s="13">
        <f>IFERROR($H1465/$I1465,"")</f>
        <v/>
      </c>
      <c r="L1465" s="13" t="n">
        <v>1000000</v>
      </c>
      <c r="M1465" t="inlineStr">
        <is>
          <t>MD, FL, CA</t>
        </is>
      </c>
      <c r="N1465" t="inlineStr">
        <is>
          <t>No</t>
        </is>
      </c>
      <c r="O1465" t="inlineStr">
        <is>
          <t>Not stated</t>
        </is>
      </c>
      <c r="Q1465" s="9" t="inlineStr">
        <is>
          <t>https://grantcue.com/foundations/fisher-brothers-foundation-inc-fisher-brothers-133118286</t>
        </is>
      </c>
    </row>
    <row r="1466">
      <c r="A1466">
        <f>IF($E1466=$E1465,$A1465+1,1)</f>
        <v/>
      </c>
      <c r="B1466" t="inlineStr">
        <is>
          <t>SEVEN TURNS FUND INC</t>
        </is>
      </c>
      <c r="C1466" t="inlineStr">
        <is>
          <t>20-3992304</t>
        </is>
      </c>
      <c r="D1466" t="inlineStr">
        <is>
          <t>New York</t>
        </is>
      </c>
      <c r="E1466" t="inlineStr">
        <is>
          <t>NY</t>
        </is>
      </c>
      <c r="F1466" t="n">
        <v>2024</v>
      </c>
      <c r="G1466" t="n">
        <v>2</v>
      </c>
      <c r="H1466" s="13" t="n">
        <v>4971927</v>
      </c>
      <c r="I1466" s="12" t="n">
        <v>46</v>
      </c>
      <c r="J1466" s="13" t="n">
        <v>25002</v>
      </c>
      <c r="K1466" s="13">
        <f>IFERROR($H1466/$I1466,"")</f>
        <v/>
      </c>
      <c r="L1466" s="13" t="n">
        <v>1334546</v>
      </c>
      <c r="M1466" t="inlineStr">
        <is>
          <t>TN, DC, CA</t>
        </is>
      </c>
      <c r="N1466" t="inlineStr">
        <is>
          <t>No</t>
        </is>
      </c>
      <c r="O1466" t="inlineStr">
        <is>
          <t>Not stated</t>
        </is>
      </c>
      <c r="Q1466" s="9" t="inlineStr">
        <is>
          <t>https://grantcue.com/foundations/seven-turns-fund-inc-203992304</t>
        </is>
      </c>
    </row>
    <row r="1467">
      <c r="A1467">
        <f>IF($E1467=$E1466,$A1466+1,1)</f>
        <v/>
      </c>
      <c r="B1467" t="inlineStr">
        <is>
          <t>THE POLLOCK-KRASNER FOUNDATION INC</t>
        </is>
      </c>
      <c r="C1467" t="inlineStr">
        <is>
          <t>13-3255693</t>
        </is>
      </c>
      <c r="D1467" t="inlineStr">
        <is>
          <t>New York</t>
        </is>
      </c>
      <c r="E1467" t="inlineStr">
        <is>
          <t>NY</t>
        </is>
      </c>
      <c r="F1467" t="n">
        <v>2024</v>
      </c>
      <c r="G1467" t="n">
        <v>2</v>
      </c>
      <c r="H1467" s="13" t="n">
        <v>4941865</v>
      </c>
      <c r="I1467" s="12" t="n">
        <v>152</v>
      </c>
      <c r="J1467" s="13" t="n">
        <v>30000</v>
      </c>
      <c r="K1467" s="13">
        <f>IFERROR($H1467/$I1467,"")</f>
        <v/>
      </c>
      <c r="L1467" s="13" t="n">
        <v>150000</v>
      </c>
      <c r="M1467" t="inlineStr">
        <is>
          <t>CA, MA, OR</t>
        </is>
      </c>
      <c r="N1467" t="inlineStr">
        <is>
          <t>Yes</t>
        </is>
      </c>
      <c r="O1467" t="inlineStr">
        <is>
          <t>Yes</t>
        </is>
      </c>
      <c r="Q1467" s="9" t="inlineStr">
        <is>
          <t>https://grantcue.com/foundations/the-pollock-krasner-foundation-inc-133255693</t>
        </is>
      </c>
    </row>
    <row r="1468">
      <c r="A1468">
        <f>IF($E1468=$E1467,$A1467+1,1)</f>
        <v/>
      </c>
      <c r="B1468" t="inlineStr">
        <is>
          <t>THE STEWART J RAHR FOUNDATION</t>
        </is>
      </c>
      <c r="C1468" t="inlineStr">
        <is>
          <t>27-4275648</t>
        </is>
      </c>
      <c r="D1468" t="inlineStr">
        <is>
          <t>New York</t>
        </is>
      </c>
      <c r="E1468" t="inlineStr">
        <is>
          <t>NY</t>
        </is>
      </c>
      <c r="F1468" t="n">
        <v>2024</v>
      </c>
      <c r="G1468" t="n">
        <v>1</v>
      </c>
      <c r="H1468" s="13" t="n">
        <v>4936667</v>
      </c>
      <c r="I1468" s="12" t="n">
        <v>22</v>
      </c>
      <c r="J1468" s="13" t="n">
        <v>50000</v>
      </c>
      <c r="K1468" s="13">
        <f>IFERROR($H1468/$I1468,"")</f>
        <v/>
      </c>
      <c r="L1468" s="13" t="n">
        <v>1000000</v>
      </c>
      <c r="M1468" t="inlineStr">
        <is>
          <t>DC, CA, PA</t>
        </is>
      </c>
      <c r="N1468" t="inlineStr">
        <is>
          <t>No</t>
        </is>
      </c>
      <c r="O1468" t="inlineStr">
        <is>
          <t>Not stated</t>
        </is>
      </c>
      <c r="Q1468" s="9" t="inlineStr">
        <is>
          <t>https://grantcue.com/foundations/the-stewart-j-rahr-foundation-274275648</t>
        </is>
      </c>
    </row>
    <row r="1469">
      <c r="A1469">
        <f>IF($E1469=$E1468,$A1468+1,1)</f>
        <v/>
      </c>
      <c r="B1469" t="inlineStr">
        <is>
          <t>THE BARRERA PURI FAMILY FOUNDATION</t>
        </is>
      </c>
      <c r="C1469" t="inlineStr">
        <is>
          <t>20-6777049</t>
        </is>
      </c>
      <c r="D1469" t="inlineStr">
        <is>
          <t>New York</t>
        </is>
      </c>
      <c r="E1469" t="inlineStr">
        <is>
          <t>NY</t>
        </is>
      </c>
      <c r="F1469" t="n">
        <v>2024</v>
      </c>
      <c r="G1469" t="n">
        <v>3</v>
      </c>
      <c r="H1469" s="13" t="n">
        <v>4914115</v>
      </c>
      <c r="I1469" s="12" t="n">
        <v>38</v>
      </c>
      <c r="J1469" s="13" t="n">
        <v>7500</v>
      </c>
      <c r="K1469" s="13">
        <f>IFERROR($H1469/$I1469,"")</f>
        <v/>
      </c>
      <c r="L1469" s="13" t="n">
        <v>2005000</v>
      </c>
      <c r="M1469" t="inlineStr">
        <is>
          <t>MA, AZ, NH</t>
        </is>
      </c>
      <c r="N1469" t="inlineStr">
        <is>
          <t>No</t>
        </is>
      </c>
      <c r="O1469" t="inlineStr">
        <is>
          <t>Not stated</t>
        </is>
      </c>
      <c r="Q1469" s="9" t="inlineStr">
        <is>
          <t>https://grantcue.com/foundations/the-barrera-puri-family-foundation-206777049</t>
        </is>
      </c>
    </row>
    <row r="1470">
      <c r="A1470">
        <f>IF($E1470=$E1469,$A1469+1,1)</f>
        <v/>
      </c>
      <c r="B1470" t="inlineStr">
        <is>
          <t>RALPH J HARARY FOUNDATION INC</t>
        </is>
      </c>
      <c r="C1470" t="inlineStr">
        <is>
          <t>22-2457455</t>
        </is>
      </c>
      <c r="D1470" t="inlineStr">
        <is>
          <t>New York</t>
        </is>
      </c>
      <c r="E1470" t="inlineStr">
        <is>
          <t>NY</t>
        </is>
      </c>
      <c r="F1470" t="n">
        <v>2024</v>
      </c>
      <c r="G1470" t="n">
        <v>1</v>
      </c>
      <c r="H1470" s="13" t="n">
        <v>4911781</v>
      </c>
      <c r="I1470" s="12" t="n">
        <v>478</v>
      </c>
      <c r="J1470" s="13" t="n">
        <v>1048.5</v>
      </c>
      <c r="K1470" s="13">
        <f>IFERROR($H1470/$I1470,"")</f>
        <v/>
      </c>
      <c r="L1470" s="13" t="n">
        <v>558200</v>
      </c>
      <c r="M1470" t="inlineStr">
        <is>
          <t>NJ, FL, PA</t>
        </is>
      </c>
      <c r="N1470" t="inlineStr">
        <is>
          <t>No</t>
        </is>
      </c>
      <c r="O1470" t="inlineStr">
        <is>
          <t>Not stated</t>
        </is>
      </c>
      <c r="Q1470" s="9" t="inlineStr">
        <is>
          <t>https://grantcue.com/foundations/ralph-j-harary-foundation-inc-222457455</t>
        </is>
      </c>
    </row>
    <row r="1471">
      <c r="A1471">
        <f>IF($E1471=$E1470,$A1470+1,1)</f>
        <v/>
      </c>
      <c r="B1471" t="inlineStr">
        <is>
          <t>DENNIS AND MIREILLE GILLINGS FOUNDATION</t>
        </is>
      </c>
      <c r="C1471" t="inlineStr">
        <is>
          <t>56-2197561</t>
        </is>
      </c>
      <c r="D1471" t="inlineStr">
        <is>
          <t>New York</t>
        </is>
      </c>
      <c r="E1471" t="inlineStr">
        <is>
          <t>NY</t>
        </is>
      </c>
      <c r="F1471" t="n">
        <v>2024</v>
      </c>
      <c r="G1471" t="n">
        <v>2</v>
      </c>
      <c r="H1471" s="13" t="n">
        <v>4902978</v>
      </c>
      <c r="I1471" s="12" t="n">
        <v>12</v>
      </c>
      <c r="J1471" s="13" t="n">
        <v>260000</v>
      </c>
      <c r="K1471" s="13">
        <f>IFERROR($H1471/$I1471,"")</f>
        <v/>
      </c>
      <c r="L1471" s="13" t="n">
        <v>1275294</v>
      </c>
      <c r="M1471" t="inlineStr">
        <is>
          <t>HI, CA</t>
        </is>
      </c>
      <c r="N1471" t="inlineStr">
        <is>
          <t>No</t>
        </is>
      </c>
      <c r="O1471" t="inlineStr">
        <is>
          <t>Not stated</t>
        </is>
      </c>
      <c r="Q1471" s="9" t="inlineStr">
        <is>
          <t>https://grantcue.com/foundations/dennis-and-mireille-gillings-foundation-562197561</t>
        </is>
      </c>
    </row>
    <row r="1472">
      <c r="A1472">
        <f>IF($E1472=$E1471,$A1471+1,1)</f>
        <v/>
      </c>
      <c r="B1472" t="inlineStr">
        <is>
          <t>BARRIE AND DEEDEE WIGMORE FOUNDATION</t>
        </is>
      </c>
      <c r="C1472" t="inlineStr">
        <is>
          <t>13-2967487</t>
        </is>
      </c>
      <c r="D1472" t="inlineStr">
        <is>
          <t>New York</t>
        </is>
      </c>
      <c r="E1472" t="inlineStr">
        <is>
          <t>NY</t>
        </is>
      </c>
      <c r="F1472" t="n">
        <v>2024</v>
      </c>
      <c r="G1472" t="n">
        <v>1</v>
      </c>
      <c r="H1472" s="13" t="n">
        <v>4896814</v>
      </c>
      <c r="I1472" s="12" t="n">
        <v>56</v>
      </c>
      <c r="J1472" s="13" t="n">
        <v>5000</v>
      </c>
      <c r="K1472" s="13">
        <f>IFERROR($H1472/$I1472,"")</f>
        <v/>
      </c>
      <c r="L1472" s="13" t="n">
        <v>1253500</v>
      </c>
      <c r="M1472" t="inlineStr">
        <is>
          <t>OXFORDSHIRE, DE, MOOSE JAW</t>
        </is>
      </c>
      <c r="N1472" t="inlineStr">
        <is>
          <t>No</t>
        </is>
      </c>
      <c r="O1472" t="inlineStr">
        <is>
          <t>Not stated</t>
        </is>
      </c>
      <c r="Q1472" s="9" t="inlineStr">
        <is>
          <t>https://grantcue.com/foundations/barrie-and-deedee-wigmore-foundation-132967487</t>
        </is>
      </c>
    </row>
    <row r="1473">
      <c r="A1473">
        <f>IF($E1473=$E1472,$A1472+1,1)</f>
        <v/>
      </c>
      <c r="B1473" t="inlineStr">
        <is>
          <t>GRAYER FAMILY FOUNDATION</t>
        </is>
      </c>
      <c r="C1473" t="inlineStr">
        <is>
          <t>13-7394495</t>
        </is>
      </c>
      <c r="D1473" t="inlineStr">
        <is>
          <t>New York</t>
        </is>
      </c>
      <c r="E1473" t="inlineStr">
        <is>
          <t>NY</t>
        </is>
      </c>
      <c r="F1473" t="n">
        <v>2023</v>
      </c>
      <c r="G1473" t="n">
        <v>2</v>
      </c>
      <c r="H1473" s="13" t="n">
        <v>4894522</v>
      </c>
      <c r="I1473" s="12" t="n">
        <v>68</v>
      </c>
      <c r="J1473" s="13" t="n">
        <v>10000</v>
      </c>
      <c r="K1473" s="13">
        <f>IFERROR($H1473/$I1473,"")</f>
        <v/>
      </c>
      <c r="L1473" s="13" t="n">
        <v>1766666</v>
      </c>
      <c r="M1473" t="inlineStr">
        <is>
          <t>FL, DC, CT</t>
        </is>
      </c>
      <c r="N1473" t="inlineStr">
        <is>
          <t>No</t>
        </is>
      </c>
      <c r="O1473" t="inlineStr">
        <is>
          <t>Not stated</t>
        </is>
      </c>
      <c r="Q1473" s="9" t="inlineStr">
        <is>
          <t>https://grantcue.com/foundations/grayer-family-foundation-c-o-barry-horowitz-withumsmithbrown-137394495</t>
        </is>
      </c>
    </row>
    <row r="1474">
      <c r="A1474">
        <f>IF($E1474=$E1473,$A1473+1,1)</f>
        <v/>
      </c>
      <c r="B1474" t="inlineStr">
        <is>
          <t>The Morton K and Jane Blaustein Foundation Inc</t>
        </is>
      </c>
      <c r="C1474" t="inlineStr">
        <is>
          <t>52-1607300</t>
        </is>
      </c>
      <c r="D1474" t="inlineStr">
        <is>
          <t>New York</t>
        </is>
      </c>
      <c r="E1474" t="inlineStr">
        <is>
          <t>NY</t>
        </is>
      </c>
      <c r="F1474" t="n">
        <v>2024</v>
      </c>
      <c r="G1474" t="n">
        <v>1</v>
      </c>
      <c r="H1474" s="13" t="n">
        <v>4866230</v>
      </c>
      <c r="I1474" s="12" t="n">
        <v>68</v>
      </c>
      <c r="J1474" s="13" t="n">
        <v>62500</v>
      </c>
      <c r="K1474" s="13">
        <f>IFERROR($H1474/$I1474,"")</f>
        <v/>
      </c>
      <c r="L1474" s="13" t="n">
        <v>400000</v>
      </c>
      <c r="M1474" t="inlineStr">
        <is>
          <t>DC, MD, MA</t>
        </is>
      </c>
      <c r="N1474" t="inlineStr">
        <is>
          <t>Yes</t>
        </is>
      </c>
      <c r="O1474" t="inlineStr">
        <is>
          <t>Not stated</t>
        </is>
      </c>
      <c r="P1474" s="9" t="inlineStr">
        <is>
          <t>https://www.blaufund.org/</t>
        </is>
      </c>
      <c r="Q1474" s="9" t="inlineStr">
        <is>
          <t>https://grantcue.com/foundations/the-morton-k-and-jane-blaustein-foundation-inc-521607300</t>
        </is>
      </c>
    </row>
    <row r="1475">
      <c r="A1475">
        <f>IF($E1475=$E1474,$A1474+1,1)</f>
        <v/>
      </c>
      <c r="B1475" t="inlineStr">
        <is>
          <t>THE DEBORAH ROSE FOUNDATION</t>
        </is>
      </c>
      <c r="C1475" t="inlineStr">
        <is>
          <t>13-4088811</t>
        </is>
      </c>
      <c r="D1475" t="inlineStr">
        <is>
          <t>New York</t>
        </is>
      </c>
      <c r="E1475" t="inlineStr">
        <is>
          <t>NY</t>
        </is>
      </c>
      <c r="F1475" t="n">
        <v>2024</v>
      </c>
      <c r="G1475" t="n">
        <v>1</v>
      </c>
      <c r="H1475" s="13" t="n">
        <v>4861761</v>
      </c>
      <c r="I1475" s="12" t="n">
        <v>17</v>
      </c>
      <c r="J1475" s="13" t="n">
        <v>50000</v>
      </c>
      <c r="K1475" s="13">
        <f>IFERROR($H1475/$I1475,"")</f>
        <v/>
      </c>
      <c r="L1475" s="13" t="n">
        <v>2914401</v>
      </c>
      <c r="M1475" t="inlineStr">
        <is>
          <t>MD, DC, MA</t>
        </is>
      </c>
      <c r="N1475" t="inlineStr">
        <is>
          <t>No</t>
        </is>
      </c>
      <c r="O1475" t="inlineStr">
        <is>
          <t>Not stated</t>
        </is>
      </c>
      <c r="Q1475" s="9" t="inlineStr">
        <is>
          <t>https://grantcue.com/foundations/the-deborah-rose-foundation-c-o-eisner-adv-group-llc-134088811</t>
        </is>
      </c>
    </row>
    <row r="1476">
      <c r="A1476">
        <f>IF($E1476=$E1475,$A1475+1,1)</f>
        <v/>
      </c>
      <c r="B1476" t="inlineStr">
        <is>
          <t>VOTUM FOUNDATION INC</t>
        </is>
      </c>
      <c r="C1476" t="inlineStr">
        <is>
          <t>59-3580800</t>
        </is>
      </c>
      <c r="D1476" t="inlineStr">
        <is>
          <t>New York</t>
        </is>
      </c>
      <c r="E1476" t="inlineStr">
        <is>
          <t>NY</t>
        </is>
      </c>
      <c r="F1476" t="n">
        <v>2024</v>
      </c>
      <c r="G1476" t="n">
        <v>2</v>
      </c>
      <c r="H1476" s="13" t="n">
        <v>4816937</v>
      </c>
      <c r="I1476" s="12" t="n">
        <v>27</v>
      </c>
      <c r="J1476" s="13" t="n">
        <v>100000</v>
      </c>
      <c r="K1476" s="13">
        <f>IFERROR($H1476/$I1476,"")</f>
        <v/>
      </c>
      <c r="L1476" s="13" t="n">
        <v>1500000</v>
      </c>
      <c r="M1476" t="inlineStr">
        <is>
          <t>FL, GA, AL</t>
        </is>
      </c>
      <c r="N1476" t="inlineStr">
        <is>
          <t>Yes</t>
        </is>
      </c>
      <c r="O1476" t="inlineStr">
        <is>
          <t>Not stated</t>
        </is>
      </c>
      <c r="Q1476" s="9" t="inlineStr">
        <is>
          <t>https://grantcue.com/foundations/votum-foundation-inc-593580800</t>
        </is>
      </c>
    </row>
    <row r="1477">
      <c r="A1477">
        <f>IF($E1477=$E1476,$A1476+1,1)</f>
        <v/>
      </c>
      <c r="B1477" t="inlineStr">
        <is>
          <t>W L LYONS BROWN JR CHARITABLE FOUNDATION</t>
        </is>
      </c>
      <c r="C1477" t="inlineStr">
        <is>
          <t>61-1233038</t>
        </is>
      </c>
      <c r="D1477" t="inlineStr">
        <is>
          <t>New York</t>
        </is>
      </c>
      <c r="E1477" t="inlineStr">
        <is>
          <t>NY</t>
        </is>
      </c>
      <c r="F1477" t="n">
        <v>2024</v>
      </c>
      <c r="G1477" t="n">
        <v>1</v>
      </c>
      <c r="H1477" s="13" t="n">
        <v>4806524</v>
      </c>
      <c r="I1477" s="12" t="n">
        <v>65</v>
      </c>
      <c r="J1477" s="13" t="n">
        <v>25000</v>
      </c>
      <c r="K1477" s="13">
        <f>IFERROR($H1477/$I1477,"")</f>
        <v/>
      </c>
      <c r="L1477" s="13" t="n">
        <v>1466836</v>
      </c>
      <c r="M1477" t="inlineStr">
        <is>
          <t>WY, GA, AZ</t>
        </is>
      </c>
      <c r="N1477" t="inlineStr">
        <is>
          <t>No</t>
        </is>
      </c>
      <c r="O1477" t="inlineStr">
        <is>
          <t>Not stated</t>
        </is>
      </c>
      <c r="Q1477" s="9" t="inlineStr">
        <is>
          <t>https://grantcue.com/foundations/w-l-lyons-brown-jr-charitable-foundation-611233038</t>
        </is>
      </c>
    </row>
    <row r="1478">
      <c r="A1478">
        <f>IF($E1478=$E1477,$A1477+1,1)</f>
        <v/>
      </c>
      <c r="B1478" t="inlineStr">
        <is>
          <t>JOSEPH &amp; SYLVIA SLIFKA FOUNDATION INC</t>
        </is>
      </c>
      <c r="C1478" t="inlineStr">
        <is>
          <t>13-6106433</t>
        </is>
      </c>
      <c r="D1478" t="inlineStr">
        <is>
          <t>New York</t>
        </is>
      </c>
      <c r="E1478" t="inlineStr">
        <is>
          <t>NY</t>
        </is>
      </c>
      <c r="F1478" t="n">
        <v>2024</v>
      </c>
      <c r="G1478" t="n">
        <v>2</v>
      </c>
      <c r="H1478" s="13" t="n">
        <v>4798500</v>
      </c>
      <c r="I1478" s="12" t="n">
        <v>42</v>
      </c>
      <c r="J1478" s="13" t="n">
        <v>27500</v>
      </c>
      <c r="K1478" s="13">
        <f>IFERROR($H1478/$I1478,"")</f>
        <v/>
      </c>
      <c r="L1478" s="13" t="n">
        <v>650000</v>
      </c>
      <c r="M1478" t="inlineStr">
        <is>
          <t>TX, PA, UT</t>
        </is>
      </c>
      <c r="N1478" t="inlineStr">
        <is>
          <t>No</t>
        </is>
      </c>
      <c r="O1478" t="inlineStr">
        <is>
          <t>Not stated</t>
        </is>
      </c>
      <c r="Q1478" s="9" t="inlineStr">
        <is>
          <t>https://grantcue.com/foundations/joseph-and-sylvia-slifka-foundation-inc-136106433</t>
        </is>
      </c>
    </row>
    <row r="1479">
      <c r="A1479">
        <f>IF($E1479=$E1478,$A1478+1,1)</f>
        <v/>
      </c>
      <c r="B1479" t="inlineStr">
        <is>
          <t>EDWARD &amp; HELEN MARDIGIAN FOUNDATION</t>
        </is>
      </c>
      <c r="C1479" t="inlineStr">
        <is>
          <t>38-6048886</t>
        </is>
      </c>
      <c r="D1479" t="inlineStr">
        <is>
          <t>New York</t>
        </is>
      </c>
      <c r="E1479" t="inlineStr">
        <is>
          <t>NY</t>
        </is>
      </c>
      <c r="F1479" t="n">
        <v>2025</v>
      </c>
      <c r="G1479" t="n">
        <v>2</v>
      </c>
      <c r="H1479" s="13" t="n">
        <v>4795900</v>
      </c>
      <c r="I1479" s="12" t="n">
        <v>53</v>
      </c>
      <c r="J1479" s="13" t="n">
        <v>10000</v>
      </c>
      <c r="K1479" s="13">
        <f>IFERROR($H1479/$I1479,"")</f>
        <v/>
      </c>
      <c r="L1479" s="13" t="n">
        <v>2010000</v>
      </c>
      <c r="M1479" t="inlineStr">
        <is>
          <t>MI, MN, MA</t>
        </is>
      </c>
      <c r="N1479" t="inlineStr">
        <is>
          <t>Yes</t>
        </is>
      </c>
      <c r="O1479" t="inlineStr">
        <is>
          <t>Not stated</t>
        </is>
      </c>
      <c r="Q1479" s="9" t="inlineStr">
        <is>
          <t>https://grantcue.com/foundations/edward-and-helen-mardigian-foundation-386048886</t>
        </is>
      </c>
    </row>
    <row r="1480">
      <c r="A1480">
        <f>IF($E1480=$E1479,$A1479+1,1)</f>
        <v/>
      </c>
      <c r="B1480" t="inlineStr">
        <is>
          <t>Ralph Landau Foundation</t>
        </is>
      </c>
      <c r="C1480" t="inlineStr">
        <is>
          <t>13-2895717</t>
        </is>
      </c>
      <c r="D1480" t="inlineStr">
        <is>
          <t>New York</t>
        </is>
      </c>
      <c r="E1480" t="inlineStr">
        <is>
          <t>NY</t>
        </is>
      </c>
      <c r="F1480" t="n">
        <v>2024</v>
      </c>
      <c r="G1480" t="n">
        <v>1</v>
      </c>
      <c r="H1480" s="13" t="n">
        <v>4768612</v>
      </c>
      <c r="I1480" s="12" t="n">
        <v>50</v>
      </c>
      <c r="J1480" s="13" t="n">
        <v>10000</v>
      </c>
      <c r="K1480" s="13">
        <f>IFERROR($H1480/$I1480,"")</f>
        <v/>
      </c>
      <c r="L1480" s="13" t="n">
        <v>1223610</v>
      </c>
      <c r="M1480" t="inlineStr">
        <is>
          <t>PA, NJ, VA</t>
        </is>
      </c>
      <c r="N1480" t="inlineStr">
        <is>
          <t>No</t>
        </is>
      </c>
      <c r="O1480" t="inlineStr">
        <is>
          <t>Not stated</t>
        </is>
      </c>
      <c r="Q1480" s="9" t="inlineStr">
        <is>
          <t>https://grantcue.com/foundations/ralph-landau-foundation-132895717</t>
        </is>
      </c>
    </row>
    <row r="1481">
      <c r="A1481">
        <f>IF($E1481=$E1480,$A1480+1,1)</f>
        <v/>
      </c>
      <c r="B1481" t="inlineStr">
        <is>
          <t>PHELPS COMMUNITY FOUNDATION INC</t>
        </is>
      </c>
      <c r="C1481" t="inlineStr">
        <is>
          <t>13-3263295</t>
        </is>
      </c>
      <c r="D1481" t="inlineStr">
        <is>
          <t>New York</t>
        </is>
      </c>
      <c r="E1481" t="inlineStr">
        <is>
          <t>NY</t>
        </is>
      </c>
      <c r="F1481" t="n">
        <v>2025</v>
      </c>
      <c r="G1481" t="n">
        <v>2</v>
      </c>
      <c r="H1481" s="13" t="n">
        <v>4751550</v>
      </c>
      <c r="I1481" s="12" t="n">
        <v>69</v>
      </c>
      <c r="J1481" s="13" t="n">
        <v>60000</v>
      </c>
      <c r="K1481" s="13">
        <f>IFERROR($H1481/$I1481,"")</f>
        <v/>
      </c>
      <c r="L1481" s="13" t="n">
        <v>150000</v>
      </c>
      <c r="M1481" t="inlineStr">
        <is>
          <t>CT</t>
        </is>
      </c>
      <c r="N1481" t="inlineStr">
        <is>
          <t>No</t>
        </is>
      </c>
      <c r="O1481" t="inlineStr">
        <is>
          <t>Not stated</t>
        </is>
      </c>
      <c r="Q1481" s="9" t="inlineStr">
        <is>
          <t>https://grantcue.com/foundations/phelps-community-foundation-inc-133263295</t>
        </is>
      </c>
    </row>
    <row r="1482">
      <c r="A1482">
        <f>IF($E1482=$E1481,$A1481+1,1)</f>
        <v/>
      </c>
      <c r="B1482" t="inlineStr">
        <is>
          <t>ANN AND DAVID KUPPERMANN FOUNDATION</t>
        </is>
      </c>
      <c r="C1482" t="inlineStr">
        <is>
          <t>13-6892493</t>
        </is>
      </c>
      <c r="D1482" t="inlineStr">
        <is>
          <t>New York</t>
        </is>
      </c>
      <c r="E1482" t="inlineStr">
        <is>
          <t>NY</t>
        </is>
      </c>
      <c r="F1482" t="n">
        <v>2024</v>
      </c>
      <c r="G1482" t="n">
        <v>2</v>
      </c>
      <c r="H1482" s="13" t="n">
        <v>4751500</v>
      </c>
      <c r="I1482" s="12" t="n">
        <v>12</v>
      </c>
      <c r="J1482" s="13" t="n">
        <v>450000</v>
      </c>
      <c r="K1482" s="13">
        <f>IFERROR($H1482/$I1482,"")</f>
        <v/>
      </c>
      <c r="L1482" s="13" t="n">
        <v>693000</v>
      </c>
      <c r="M1482" t="inlineStr">
        <is>
          <t>NJ</t>
        </is>
      </c>
      <c r="N1482" t="inlineStr">
        <is>
          <t>Yes</t>
        </is>
      </c>
      <c r="O1482" t="inlineStr">
        <is>
          <t>Not stated</t>
        </is>
      </c>
      <c r="Q1482" s="9" t="inlineStr">
        <is>
          <t>https://grantcue.com/foundations/ann-and-david-kuppermann-foundation-136892493</t>
        </is>
      </c>
    </row>
    <row r="1483">
      <c r="A1483">
        <f>IF($E1483=$E1482,$A1482+1,1)</f>
        <v/>
      </c>
      <c r="B1483" t="inlineStr">
        <is>
          <t>THE BLUEBELL FOUNDATION</t>
        </is>
      </c>
      <c r="C1483" t="inlineStr">
        <is>
          <t>36-4527728</t>
        </is>
      </c>
      <c r="D1483" t="inlineStr">
        <is>
          <t>New York</t>
        </is>
      </c>
      <c r="E1483" t="inlineStr">
        <is>
          <t>NY</t>
        </is>
      </c>
      <c r="F1483" t="n">
        <v>2025</v>
      </c>
      <c r="G1483" t="n">
        <v>2</v>
      </c>
      <c r="H1483" s="13" t="n">
        <v>4746000</v>
      </c>
      <c r="I1483" s="12" t="n">
        <v>51</v>
      </c>
      <c r="J1483" s="13" t="n">
        <v>25000</v>
      </c>
      <c r="K1483" s="13">
        <f>IFERROR($H1483/$I1483,"")</f>
        <v/>
      </c>
      <c r="L1483" s="13" t="n">
        <v>1500000</v>
      </c>
      <c r="M1483" t="inlineStr">
        <is>
          <t>CT, FL, MA</t>
        </is>
      </c>
      <c r="N1483" t="inlineStr">
        <is>
          <t>No</t>
        </is>
      </c>
      <c r="O1483" t="inlineStr">
        <is>
          <t>Not stated</t>
        </is>
      </c>
      <c r="Q1483" s="9" t="inlineStr">
        <is>
          <t>https://grantcue.com/foundations/the-bluebell-foundation-c-o-judith-l-biggs-trustee-364527728</t>
        </is>
      </c>
    </row>
    <row r="1484">
      <c r="A1484">
        <f>IF($E1484=$E1483,$A1483+1,1)</f>
        <v/>
      </c>
      <c r="B1484" t="inlineStr">
        <is>
          <t>RALPH C SHELDON FOUNDATION INC</t>
        </is>
      </c>
      <c r="C1484" t="inlineStr">
        <is>
          <t>16-6030502</t>
        </is>
      </c>
      <c r="D1484" t="inlineStr">
        <is>
          <t>New York</t>
        </is>
      </c>
      <c r="E1484" t="inlineStr">
        <is>
          <t>NY</t>
        </is>
      </c>
      <c r="F1484" t="n">
        <v>2025</v>
      </c>
      <c r="G1484" t="n">
        <v>2</v>
      </c>
      <c r="H1484" s="13" t="n">
        <v>4723726</v>
      </c>
      <c r="I1484" s="12" t="n">
        <v>134</v>
      </c>
      <c r="J1484" s="13" t="n">
        <v>12750</v>
      </c>
      <c r="K1484" s="13">
        <f>IFERROR($H1484/$I1484,"")</f>
        <v/>
      </c>
      <c r="L1484" s="13" t="n">
        <v>326750</v>
      </c>
      <c r="M1484" t="inlineStr">
        <is>
          <t>DC</t>
        </is>
      </c>
      <c r="N1484" t="inlineStr">
        <is>
          <t>Yes</t>
        </is>
      </c>
      <c r="O1484" t="inlineStr">
        <is>
          <t>Yes</t>
        </is>
      </c>
      <c r="P1484" s="9" t="inlineStr">
        <is>
          <t>https://www.rcsheldonfoundation.org/</t>
        </is>
      </c>
      <c r="Q1484" s="9" t="inlineStr">
        <is>
          <t>https://grantcue.com/foundations/ralph-c-sheldon-foundation-inc-166030502</t>
        </is>
      </c>
    </row>
    <row r="1485">
      <c r="A1485">
        <f>IF($E1485=$E1484,$A1484+1,1)</f>
        <v/>
      </c>
      <c r="B1485" t="inlineStr">
        <is>
          <t>QUAD FAMILY FOUNDATION</t>
        </is>
      </c>
      <c r="C1485" t="inlineStr">
        <is>
          <t>46-3835222</t>
        </is>
      </c>
      <c r="D1485" t="inlineStr">
        <is>
          <t>New York</t>
        </is>
      </c>
      <c r="E1485" t="inlineStr">
        <is>
          <t>NY</t>
        </is>
      </c>
      <c r="F1485" t="n">
        <v>2024</v>
      </c>
      <c r="G1485" t="n">
        <v>1</v>
      </c>
      <c r="H1485" s="13" t="n">
        <v>4686593</v>
      </c>
      <c r="I1485" s="12" t="n">
        <v>13</v>
      </c>
      <c r="J1485" s="13" t="n">
        <v>249953</v>
      </c>
      <c r="K1485" s="13">
        <f>IFERROR($H1485/$I1485,"")</f>
        <v/>
      </c>
      <c r="L1485" s="13" t="n">
        <v>751915</v>
      </c>
      <c r="M1485" t="inlineStr">
        <is>
          <t>NC, NJ, MA</t>
        </is>
      </c>
      <c r="N1485" t="inlineStr">
        <is>
          <t>No</t>
        </is>
      </c>
      <c r="O1485" t="inlineStr">
        <is>
          <t>Not stated</t>
        </is>
      </c>
      <c r="Q1485" s="9" t="inlineStr">
        <is>
          <t>https://grantcue.com/foundations/quad-family-foundation-463835222</t>
        </is>
      </c>
    </row>
    <row r="1486">
      <c r="A1486">
        <f>IF($E1486=$E1485,$A1485+1,1)</f>
        <v/>
      </c>
      <c r="B1486" t="inlineStr">
        <is>
          <t>SWIECA CHILDREN FOUNDATION</t>
        </is>
      </c>
      <c r="C1486" t="inlineStr">
        <is>
          <t>46-4310665</t>
        </is>
      </c>
      <c r="D1486" t="inlineStr">
        <is>
          <t>New York</t>
        </is>
      </c>
      <c r="E1486" t="inlineStr">
        <is>
          <t>NY</t>
        </is>
      </c>
      <c r="F1486" t="n">
        <v>2024</v>
      </c>
      <c r="G1486" t="n">
        <v>1</v>
      </c>
      <c r="H1486" s="13" t="n">
        <v>4658671</v>
      </c>
      <c r="I1486" s="12" t="n">
        <v>20</v>
      </c>
      <c r="J1486" s="13" t="n">
        <v>475</v>
      </c>
      <c r="K1486" s="13">
        <f>IFERROR($H1486/$I1486,"")</f>
        <v/>
      </c>
      <c r="L1486" s="13" t="n">
        <v>4625397</v>
      </c>
      <c r="M1486" t="inlineStr">
        <is>
          <t>MD, NJ</t>
        </is>
      </c>
      <c r="N1486" t="inlineStr">
        <is>
          <t>No</t>
        </is>
      </c>
      <c r="O1486" t="inlineStr">
        <is>
          <t>Not stated</t>
        </is>
      </c>
      <c r="Q1486" s="9" t="inlineStr">
        <is>
          <t>https://grantcue.com/foundations/swieca-children-foundation-464310665</t>
        </is>
      </c>
    </row>
    <row r="1487">
      <c r="A1487">
        <f>IF($E1487=$E1486,$A1486+1,1)</f>
        <v/>
      </c>
      <c r="B1487" t="inlineStr">
        <is>
          <t>THE JAFFE FAMILY FOUNDATION</t>
        </is>
      </c>
      <c r="C1487" t="inlineStr">
        <is>
          <t>22-2827692</t>
        </is>
      </c>
      <c r="D1487" t="inlineStr">
        <is>
          <t>New York</t>
        </is>
      </c>
      <c r="E1487" t="inlineStr">
        <is>
          <t>NY</t>
        </is>
      </c>
      <c r="F1487" t="n">
        <v>2024</v>
      </c>
      <c r="G1487" t="n">
        <v>1</v>
      </c>
      <c r="H1487" s="13" t="n">
        <v>4637328</v>
      </c>
      <c r="I1487" s="12" t="n">
        <v>103</v>
      </c>
      <c r="J1487" s="13" t="n">
        <v>9884</v>
      </c>
      <c r="K1487" s="13">
        <f>IFERROR($H1487/$I1487,"")</f>
        <v/>
      </c>
      <c r="L1487" s="13" t="n">
        <v>1370000</v>
      </c>
      <c r="M1487" t="inlineStr">
        <is>
          <t>CT, VA, MA</t>
        </is>
      </c>
      <c r="N1487" t="inlineStr">
        <is>
          <t>No</t>
        </is>
      </c>
      <c r="O1487" t="inlineStr">
        <is>
          <t>Not stated</t>
        </is>
      </c>
      <c r="Q1487" s="9" t="inlineStr">
        <is>
          <t>https://grantcue.com/foundations/the-jaffe-family-foundation-222827692</t>
        </is>
      </c>
    </row>
    <row r="1488">
      <c r="A1488">
        <f>IF($E1488=$E1487,$A1487+1,1)</f>
        <v/>
      </c>
      <c r="B1488" t="inlineStr">
        <is>
          <t>SWIECA FAMILY FOUNDATION</t>
        </is>
      </c>
      <c r="C1488" t="inlineStr">
        <is>
          <t>13-7437179</t>
        </is>
      </c>
      <c r="D1488" t="inlineStr">
        <is>
          <t>New York</t>
        </is>
      </c>
      <c r="E1488" t="inlineStr">
        <is>
          <t>NY</t>
        </is>
      </c>
      <c r="F1488" t="n">
        <v>2024</v>
      </c>
      <c r="G1488" t="n">
        <v>1</v>
      </c>
      <c r="H1488" s="13" t="n">
        <v>4628551</v>
      </c>
      <c r="I1488" s="12" t="n">
        <v>18</v>
      </c>
      <c r="J1488" s="13" t="n">
        <v>328.5</v>
      </c>
      <c r="K1488" s="13">
        <f>IFERROR($H1488/$I1488,"")</f>
        <v/>
      </c>
      <c r="L1488" s="13" t="n">
        <v>4485803</v>
      </c>
      <c r="M1488" t="inlineStr">
        <is>
          <t>NJ, CA</t>
        </is>
      </c>
      <c r="N1488" t="inlineStr">
        <is>
          <t>No</t>
        </is>
      </c>
      <c r="O1488" t="inlineStr">
        <is>
          <t>Not stated</t>
        </is>
      </c>
      <c r="Q1488" s="9" t="inlineStr">
        <is>
          <t>https://grantcue.com/foundations/swieca-family-foundation-137437179</t>
        </is>
      </c>
    </row>
    <row r="1489">
      <c r="A1489">
        <f>IF($E1489=$E1488,$A1488+1,1)</f>
        <v/>
      </c>
      <c r="B1489" t="inlineStr">
        <is>
          <t>THE JOHN S HILSON FAMILY FUND</t>
        </is>
      </c>
      <c r="C1489" t="inlineStr">
        <is>
          <t>13-6135887</t>
        </is>
      </c>
      <c r="D1489" t="inlineStr">
        <is>
          <t>New York</t>
        </is>
      </c>
      <c r="E1489" t="inlineStr">
        <is>
          <t>NY</t>
        </is>
      </c>
      <c r="F1489" t="n">
        <v>2024</v>
      </c>
      <c r="G1489" t="n">
        <v>1</v>
      </c>
      <c r="H1489" s="13" t="n">
        <v>4627925</v>
      </c>
      <c r="I1489" s="12" t="n">
        <v>76</v>
      </c>
      <c r="J1489" s="13" t="n">
        <v>1750</v>
      </c>
      <c r="K1489" s="13">
        <f>IFERROR($H1489/$I1489,"")</f>
        <v/>
      </c>
      <c r="L1489" s="13" t="n">
        <v>1466508</v>
      </c>
      <c r="M1489" t="inlineStr">
        <is>
          <t>FL, MA, DE</t>
        </is>
      </c>
      <c r="N1489" t="inlineStr">
        <is>
          <t>No</t>
        </is>
      </c>
      <c r="O1489" t="inlineStr">
        <is>
          <t>Not stated</t>
        </is>
      </c>
      <c r="Q1489" s="9" t="inlineStr">
        <is>
          <t>https://grantcue.com/foundations/the-john-s-hilson-family-fund-136135887</t>
        </is>
      </c>
    </row>
    <row r="1490">
      <c r="A1490">
        <f>IF($E1490=$E1489,$A1489+1,1)</f>
        <v/>
      </c>
      <c r="B1490" t="inlineStr">
        <is>
          <t>SAMUEL H KRESS FOUNDATION</t>
        </is>
      </c>
      <c r="C1490" t="inlineStr">
        <is>
          <t>13-1624176</t>
        </is>
      </c>
      <c r="D1490" t="inlineStr">
        <is>
          <t>New York</t>
        </is>
      </c>
      <c r="E1490" t="inlineStr">
        <is>
          <t>NY</t>
        </is>
      </c>
      <c r="F1490" t="n">
        <v>2024</v>
      </c>
      <c r="G1490" t="n">
        <v>2</v>
      </c>
      <c r="H1490" s="13" t="n">
        <v>4606858</v>
      </c>
      <c r="I1490" s="12" t="n">
        <v>185</v>
      </c>
      <c r="J1490" s="13" t="n">
        <v>11100</v>
      </c>
      <c r="K1490" s="13">
        <f>IFERROR($H1490/$I1490,"")</f>
        <v/>
      </c>
      <c r="L1490" s="13" t="n">
        <v>275000</v>
      </c>
      <c r="M1490" t="inlineStr">
        <is>
          <t>DC, MD, MA</t>
        </is>
      </c>
      <c r="N1490" t="inlineStr">
        <is>
          <t>Yes</t>
        </is>
      </c>
      <c r="O1490" t="inlineStr">
        <is>
          <t>Yes</t>
        </is>
      </c>
      <c r="P1490" s="9" t="inlineStr">
        <is>
          <t>https://www.kressfoundation.org/</t>
        </is>
      </c>
      <c r="Q1490" s="9" t="inlineStr">
        <is>
          <t>https://grantcue.com/foundations/samuel-h-kress-foundation-131624176</t>
        </is>
      </c>
    </row>
    <row r="1491">
      <c r="A1491">
        <f>IF($E1491=$E1490,$A1490+1,1)</f>
        <v/>
      </c>
      <c r="B1491" t="inlineStr">
        <is>
          <t>THE RONA JAFFE FOUNDATION</t>
        </is>
      </c>
      <c r="C1491" t="inlineStr">
        <is>
          <t>13-3383860</t>
        </is>
      </c>
      <c r="D1491" t="inlineStr">
        <is>
          <t>New York</t>
        </is>
      </c>
      <c r="E1491" t="inlineStr">
        <is>
          <t>NY</t>
        </is>
      </c>
      <c r="F1491" t="n">
        <v>2024</v>
      </c>
      <c r="G1491" t="n">
        <v>2</v>
      </c>
      <c r="H1491" s="13" t="n">
        <v>4600500</v>
      </c>
      <c r="I1491" s="12" t="n">
        <v>162</v>
      </c>
      <c r="J1491" s="13" t="n">
        <v>25000</v>
      </c>
      <c r="K1491" s="13">
        <f>IFERROR($H1491/$I1491,"")</f>
        <v/>
      </c>
      <c r="L1491" s="13" t="n">
        <v>277500</v>
      </c>
      <c r="M1491" t="inlineStr">
        <is>
          <t>VT, WA, CT</t>
        </is>
      </c>
      <c r="N1491" t="inlineStr">
        <is>
          <t>No</t>
        </is>
      </c>
      <c r="O1491" t="inlineStr">
        <is>
          <t>Not stated</t>
        </is>
      </c>
      <c r="Q1491" s="9" t="inlineStr">
        <is>
          <t>https://grantcue.com/foundations/the-rona-jaffe-foundation-133383860</t>
        </is>
      </c>
    </row>
    <row r="1492">
      <c r="A1492">
        <f>IF($E1492=$E1491,$A1491+1,1)</f>
        <v/>
      </c>
      <c r="B1492" t="inlineStr">
        <is>
          <t>GEORGE L OHRSTROM FOUNDATION</t>
        </is>
      </c>
      <c r="C1492" t="inlineStr">
        <is>
          <t>13-3415874</t>
        </is>
      </c>
      <c r="D1492" t="inlineStr">
        <is>
          <t>New York</t>
        </is>
      </c>
      <c r="E1492" t="inlineStr">
        <is>
          <t>NY</t>
        </is>
      </c>
      <c r="F1492" t="n">
        <v>2024</v>
      </c>
      <c r="G1492" t="n">
        <v>1</v>
      </c>
      <c r="H1492" s="13" t="n">
        <v>4586390</v>
      </c>
      <c r="I1492" s="12" t="n">
        <v>53</v>
      </c>
      <c r="J1492" s="13" t="n">
        <v>50000</v>
      </c>
      <c r="K1492" s="13">
        <f>IFERROR($H1492/$I1492,"")</f>
        <v/>
      </c>
      <c r="L1492" s="13" t="n">
        <v>400000</v>
      </c>
      <c r="M1492" t="inlineStr">
        <is>
          <t>CA, FL, MA</t>
        </is>
      </c>
      <c r="N1492" t="inlineStr">
        <is>
          <t>No</t>
        </is>
      </c>
      <c r="O1492" t="inlineStr">
        <is>
          <t>Not stated</t>
        </is>
      </c>
      <c r="Q1492" s="9" t="inlineStr">
        <is>
          <t>https://grantcue.com/foundations/george-l-ohrstrom-foundation-133415874</t>
        </is>
      </c>
    </row>
    <row r="1493">
      <c r="A1493">
        <f>IF($E1493=$E1492,$A1492+1,1)</f>
        <v/>
      </c>
      <c r="B1493" t="inlineStr">
        <is>
          <t>PETER &amp; SUSAN SOLOMON FAMILY FOUNDATION</t>
        </is>
      </c>
      <c r="C1493" t="inlineStr">
        <is>
          <t>13-3384028</t>
        </is>
      </c>
      <c r="D1493" t="inlineStr">
        <is>
          <t>New York</t>
        </is>
      </c>
      <c r="E1493" t="inlineStr">
        <is>
          <t>NY</t>
        </is>
      </c>
      <c r="F1493" t="n">
        <v>2024</v>
      </c>
      <c r="G1493" t="n">
        <v>2</v>
      </c>
      <c r="H1493" s="13" t="n">
        <v>4558211</v>
      </c>
      <c r="I1493" s="12" t="n">
        <v>114</v>
      </c>
      <c r="J1493" s="13" t="n">
        <v>1500</v>
      </c>
      <c r="K1493" s="13">
        <f>IFERROR($H1493/$I1493,"")</f>
        <v/>
      </c>
      <c r="L1493" s="13" t="n">
        <v>1500000</v>
      </c>
      <c r="M1493" t="inlineStr">
        <is>
          <t>MA, FL, DC</t>
        </is>
      </c>
      <c r="N1493" t="inlineStr">
        <is>
          <t>No</t>
        </is>
      </c>
      <c r="O1493" t="inlineStr">
        <is>
          <t>Not stated</t>
        </is>
      </c>
      <c r="Q1493" s="9" t="inlineStr">
        <is>
          <t>https://grantcue.com/foundations/peter-and-susan-solomon-family-foundation-133384028</t>
        </is>
      </c>
    </row>
    <row r="1494">
      <c r="A1494">
        <f>IF($E1494=$E1493,$A1493+1,1)</f>
        <v/>
      </c>
      <c r="B1494" t="inlineStr">
        <is>
          <t>THE MILLSTREAM FUND INC</t>
        </is>
      </c>
      <c r="C1494" t="inlineStr">
        <is>
          <t>52-1472819</t>
        </is>
      </c>
      <c r="D1494" t="inlineStr">
        <is>
          <t>New York</t>
        </is>
      </c>
      <c r="E1494" t="inlineStr">
        <is>
          <t>NY</t>
        </is>
      </c>
      <c r="F1494" t="n">
        <v>2024</v>
      </c>
      <c r="G1494" t="n">
        <v>2</v>
      </c>
      <c r="H1494" s="13" t="n">
        <v>4554002</v>
      </c>
      <c r="I1494" s="12" t="n">
        <v>83</v>
      </c>
      <c r="J1494" s="13" t="n">
        <v>25000</v>
      </c>
      <c r="K1494" s="13">
        <f>IFERROR($H1494/$I1494,"")</f>
        <v/>
      </c>
      <c r="L1494" s="13" t="n">
        <v>350000</v>
      </c>
      <c r="M1494" t="inlineStr">
        <is>
          <t>DC, NM, CA</t>
        </is>
      </c>
      <c r="N1494" t="inlineStr">
        <is>
          <t>No</t>
        </is>
      </c>
      <c r="O1494" t="inlineStr">
        <is>
          <t>Not stated</t>
        </is>
      </c>
      <c r="Q1494" s="9" t="inlineStr">
        <is>
          <t>https://grantcue.com/foundations/the-millstream-fund-inc-c-o-withumsmithbrown-pc-521472819</t>
        </is>
      </c>
    </row>
    <row r="1495">
      <c r="A1495">
        <f>IF($E1495=$E1494,$A1494+1,1)</f>
        <v/>
      </c>
      <c r="B1495" t="inlineStr">
        <is>
          <t>HACET FOUNDATION INC</t>
        </is>
      </c>
      <c r="C1495" t="inlineStr">
        <is>
          <t>90-0925621</t>
        </is>
      </c>
      <c r="D1495" t="inlineStr">
        <is>
          <t>New York</t>
        </is>
      </c>
      <c r="E1495" t="inlineStr">
        <is>
          <t>NY</t>
        </is>
      </c>
      <c r="F1495" t="n">
        <v>2025</v>
      </c>
      <c r="G1495" t="n">
        <v>2</v>
      </c>
      <c r="H1495" s="13" t="n">
        <v>4531840</v>
      </c>
      <c r="I1495" s="12" t="n">
        <v>14</v>
      </c>
      <c r="J1495" s="13" t="n">
        <v>21000</v>
      </c>
      <c r="K1495" s="13">
        <f>IFERROR($H1495/$I1495,"")</f>
        <v/>
      </c>
      <c r="L1495" s="13" t="n">
        <v>2125000</v>
      </c>
      <c r="M1495" t="inlineStr">
        <is>
          <t>KY, CA, MN</t>
        </is>
      </c>
      <c r="N1495" t="inlineStr">
        <is>
          <t>No</t>
        </is>
      </c>
      <c r="O1495" t="inlineStr">
        <is>
          <t>Not stated</t>
        </is>
      </c>
      <c r="Q1495" s="9" t="inlineStr">
        <is>
          <t>https://grantcue.com/foundations/hacet-foundation-inc-900925621</t>
        </is>
      </c>
    </row>
    <row r="1496">
      <c r="A1496">
        <f>IF($E1496=$E1495,$A1495+1,1)</f>
        <v/>
      </c>
      <c r="B1496" t="inlineStr">
        <is>
          <t>THE SPIROS SEGALAS CHARITABLE TRUST</t>
        </is>
      </c>
      <c r="C1496" t="inlineStr">
        <is>
          <t>13-6848308</t>
        </is>
      </c>
      <c r="D1496" t="inlineStr">
        <is>
          <t>New York</t>
        </is>
      </c>
      <c r="E1496" t="inlineStr">
        <is>
          <t>NY</t>
        </is>
      </c>
      <c r="F1496" t="n">
        <v>2025</v>
      </c>
      <c r="G1496" t="n">
        <v>4</v>
      </c>
      <c r="H1496" s="13" t="n">
        <v>4461749</v>
      </c>
      <c r="I1496" s="12" t="n">
        <v>38</v>
      </c>
      <c r="J1496" s="13" t="n">
        <v>25000</v>
      </c>
      <c r="K1496" s="13">
        <f>IFERROR($H1496/$I1496,"")</f>
        <v/>
      </c>
      <c r="L1496" s="13" t="n">
        <v>1483000</v>
      </c>
      <c r="M1496" t="inlineStr">
        <is>
          <t>CT, NH, NJ</t>
        </is>
      </c>
      <c r="N1496" t="inlineStr">
        <is>
          <t>No</t>
        </is>
      </c>
      <c r="O1496" t="inlineStr">
        <is>
          <t>Not stated</t>
        </is>
      </c>
      <c r="Q1496" s="9" t="inlineStr">
        <is>
          <t>https://grantcue.com/foundations/the-spiros-segalas-charitable-trust-136848308</t>
        </is>
      </c>
    </row>
    <row r="1497">
      <c r="A1497">
        <f>IF($E1497=$E1496,$A1496+1,1)</f>
        <v/>
      </c>
      <c r="B1497" t="inlineStr">
        <is>
          <t>THE LOZEN FOUNDATION INC</t>
        </is>
      </c>
      <c r="C1497" t="inlineStr">
        <is>
          <t>83-2625727</t>
        </is>
      </c>
      <c r="D1497" t="inlineStr">
        <is>
          <t>New York</t>
        </is>
      </c>
      <c r="E1497" t="inlineStr">
        <is>
          <t>NY</t>
        </is>
      </c>
      <c r="F1497" t="n">
        <v>2025</v>
      </c>
      <c r="G1497" t="n">
        <v>2</v>
      </c>
      <c r="H1497" s="13" t="n">
        <v>4456278</v>
      </c>
      <c r="I1497" s="12" t="n">
        <v>17</v>
      </c>
      <c r="J1497" s="13" t="n">
        <v>53083</v>
      </c>
      <c r="K1497" s="13">
        <f>IFERROR($H1497/$I1497,"")</f>
        <v/>
      </c>
      <c r="L1497" s="13" t="n">
        <v>1492429</v>
      </c>
      <c r="M1497" t="inlineStr">
        <is>
          <t>MA, DC, UT</t>
        </is>
      </c>
      <c r="N1497" t="inlineStr">
        <is>
          <t>No</t>
        </is>
      </c>
      <c r="O1497" t="inlineStr">
        <is>
          <t>Not stated</t>
        </is>
      </c>
      <c r="Q1497" s="9" t="inlineStr">
        <is>
          <t>https://grantcue.com/foundations/the-lozen-foundation-inc-832625727</t>
        </is>
      </c>
    </row>
    <row r="1498">
      <c r="A1498">
        <f>IF($E1498=$E1497,$A1497+1,1)</f>
        <v/>
      </c>
      <c r="B1498" t="inlineStr">
        <is>
          <t>DANCING TIDES FOUNDATION INC</t>
        </is>
      </c>
      <c r="C1498" t="inlineStr">
        <is>
          <t>01-0553351</t>
        </is>
      </c>
      <c r="D1498" t="inlineStr">
        <is>
          <t>New York</t>
        </is>
      </c>
      <c r="E1498" t="inlineStr">
        <is>
          <t>NY</t>
        </is>
      </c>
      <c r="F1498" t="n">
        <v>2024</v>
      </c>
      <c r="G1498" t="n">
        <v>1</v>
      </c>
      <c r="H1498" s="13" t="n">
        <v>4455000</v>
      </c>
      <c r="I1498" s="12" t="n">
        <v>100</v>
      </c>
      <c r="J1498" s="13" t="n">
        <v>12500</v>
      </c>
      <c r="K1498" s="13">
        <f>IFERROR($H1498/$I1498,"")</f>
        <v/>
      </c>
      <c r="L1498" s="13" t="n">
        <v>1000000</v>
      </c>
      <c r="M1498" t="inlineStr">
        <is>
          <t>CA, VA, TN</t>
        </is>
      </c>
      <c r="N1498" t="inlineStr">
        <is>
          <t>No</t>
        </is>
      </c>
      <c r="O1498" t="inlineStr">
        <is>
          <t>Not stated</t>
        </is>
      </c>
      <c r="Q1498" s="9" t="inlineStr">
        <is>
          <t>https://grantcue.com/foundations/dancing-tides-foundation-inc-c-o-flsv-seth-starr-010553351</t>
        </is>
      </c>
    </row>
    <row r="1499">
      <c r="A1499">
        <f>IF($E1499=$E1498,$A1498+1,1)</f>
        <v/>
      </c>
      <c r="B1499" t="inlineStr">
        <is>
          <t>DORIS &amp; STANLEY TANANBAUM FOUNDATION</t>
        </is>
      </c>
      <c r="C1499" t="inlineStr">
        <is>
          <t>13-7161531</t>
        </is>
      </c>
      <c r="D1499" t="inlineStr">
        <is>
          <t>New York</t>
        </is>
      </c>
      <c r="E1499" t="inlineStr">
        <is>
          <t>NY</t>
        </is>
      </c>
      <c r="F1499" t="n">
        <v>2025</v>
      </c>
      <c r="G1499" t="n">
        <v>2</v>
      </c>
      <c r="H1499" s="13" t="n">
        <v>4450000</v>
      </c>
      <c r="I1499" s="12" t="n">
        <v>133</v>
      </c>
      <c r="J1499" s="13" t="n">
        <v>15000</v>
      </c>
      <c r="K1499" s="13">
        <f>IFERROR($H1499/$I1499,"")</f>
        <v/>
      </c>
      <c r="L1499" s="13" t="n">
        <v>250000</v>
      </c>
      <c r="M1499" t="inlineStr">
        <is>
          <t>CA, FL, DC</t>
        </is>
      </c>
      <c r="N1499" t="inlineStr">
        <is>
          <t>No</t>
        </is>
      </c>
      <c r="O1499" t="inlineStr">
        <is>
          <t>Not stated</t>
        </is>
      </c>
      <c r="Q1499" s="9" t="inlineStr">
        <is>
          <t>https://grantcue.com/foundations/doris-and-stanley-tananbaum-foundation-c-o-prager-metis-cpa-s-llc-137161531</t>
        </is>
      </c>
    </row>
    <row r="1500">
      <c r="A1500">
        <f>IF($E1500=$E1499,$A1499+1,1)</f>
        <v/>
      </c>
      <c r="B1500" t="inlineStr">
        <is>
          <t>MARTIN &amp; TONI SOSNOFF FOUNDATION</t>
        </is>
      </c>
      <c r="C1500" t="inlineStr">
        <is>
          <t>22-2231640</t>
        </is>
      </c>
      <c r="D1500" t="inlineStr">
        <is>
          <t>New York</t>
        </is>
      </c>
      <c r="E1500" t="inlineStr">
        <is>
          <t>NY</t>
        </is>
      </c>
      <c r="F1500" t="n">
        <v>2024</v>
      </c>
      <c r="G1500" t="n">
        <v>2</v>
      </c>
      <c r="H1500" s="13" t="n">
        <v>4444078</v>
      </c>
      <c r="I1500" s="12" t="n">
        <v>40</v>
      </c>
      <c r="J1500" s="13" t="n">
        <v>25000</v>
      </c>
      <c r="K1500" s="13">
        <f>IFERROR($H1500/$I1500,"")</f>
        <v/>
      </c>
      <c r="L1500" s="13" t="n">
        <v>700000</v>
      </c>
      <c r="M1500" t="inlineStr">
        <is>
          <t>FL, CA, NC</t>
        </is>
      </c>
      <c r="N1500" t="inlineStr">
        <is>
          <t>No</t>
        </is>
      </c>
      <c r="O1500" t="inlineStr">
        <is>
          <t>Not stated</t>
        </is>
      </c>
      <c r="Q1500" s="9" t="inlineStr">
        <is>
          <t>https://grantcue.com/foundations/martin-and-toni-sosnoff-foundation-222231640</t>
        </is>
      </c>
    </row>
    <row r="1501">
      <c r="A1501">
        <f>IF($E1501=$E1500,$A1500+1,1)</f>
        <v/>
      </c>
      <c r="B1501" t="inlineStr">
        <is>
          <t>REGINALD A &amp; ELIZABETH S LENNA FDN INC DBA LENNA FOUNDATION</t>
        </is>
      </c>
      <c r="C1501" t="inlineStr">
        <is>
          <t>11-2800733</t>
        </is>
      </c>
      <c r="D1501" t="inlineStr">
        <is>
          <t>New York</t>
        </is>
      </c>
      <c r="E1501" t="inlineStr">
        <is>
          <t>NY</t>
        </is>
      </c>
      <c r="F1501" t="n">
        <v>2025</v>
      </c>
      <c r="G1501" t="n">
        <v>2</v>
      </c>
      <c r="H1501" s="13" t="n">
        <v>4432648</v>
      </c>
      <c r="I1501" s="12" t="n">
        <v>105</v>
      </c>
      <c r="J1501" s="13" t="n">
        <v>25000</v>
      </c>
      <c r="K1501" s="13">
        <f>IFERROR($H1501/$I1501,"")</f>
        <v/>
      </c>
      <c r="L1501" s="13" t="n">
        <v>263000</v>
      </c>
      <c r="M1501" t="inlineStr">
        <is>
          <t>PA</t>
        </is>
      </c>
      <c r="N1501" t="inlineStr">
        <is>
          <t>Yes</t>
        </is>
      </c>
      <c r="O1501" t="inlineStr">
        <is>
          <t>Yes</t>
        </is>
      </c>
      <c r="Q1501" s="9" t="inlineStr">
        <is>
          <t>https://grantcue.com/foundations/reginald-a-and-elizabeth-s-lenna-fdn-inc-dba-lenna-foundation-112800733</t>
        </is>
      </c>
    </row>
    <row r="1502">
      <c r="A1502">
        <f>IF($E1502=$E1501,$A1501+1,1)</f>
        <v/>
      </c>
      <c r="B1502" t="inlineStr">
        <is>
          <t>LAKERIDGE FOUNDATION</t>
        </is>
      </c>
      <c r="C1502" t="inlineStr">
        <is>
          <t>20-0940862</t>
        </is>
      </c>
      <c r="D1502" t="inlineStr">
        <is>
          <t>New York</t>
        </is>
      </c>
      <c r="E1502" t="inlineStr">
        <is>
          <t>NY</t>
        </is>
      </c>
      <c r="F1502" t="n">
        <v>2025</v>
      </c>
      <c r="G1502" t="n">
        <v>2</v>
      </c>
      <c r="H1502" s="13" t="n">
        <v>4407938</v>
      </c>
      <c r="I1502" s="12" t="n">
        <v>90</v>
      </c>
      <c r="J1502" s="13" t="n">
        <v>15000</v>
      </c>
      <c r="K1502" s="13">
        <f>IFERROR($H1502/$I1502,"")</f>
        <v/>
      </c>
      <c r="L1502" s="13" t="n">
        <v>500000</v>
      </c>
      <c r="M1502" t="inlineStr">
        <is>
          <t>IL, VA, CA</t>
        </is>
      </c>
      <c r="N1502" t="inlineStr">
        <is>
          <t>No</t>
        </is>
      </c>
      <c r="O1502" t="inlineStr">
        <is>
          <t>Not stated</t>
        </is>
      </c>
      <c r="Q1502" s="9" t="inlineStr">
        <is>
          <t>https://grantcue.com/foundations/lakeridge-foundation-200940862</t>
        </is>
      </c>
    </row>
    <row r="1503">
      <c r="A1503">
        <f>IF($E1503=$E1502,$A1502+1,1)</f>
        <v/>
      </c>
      <c r="B1503" t="inlineStr">
        <is>
          <t>JOHN C DUNPHY PRIVATE FOUNDATION INC</t>
        </is>
      </c>
      <c r="C1503" t="inlineStr">
        <is>
          <t>26-1316308</t>
        </is>
      </c>
      <c r="D1503" t="inlineStr">
        <is>
          <t>New York</t>
        </is>
      </c>
      <c r="E1503" t="inlineStr">
        <is>
          <t>NY</t>
        </is>
      </c>
      <c r="F1503" t="n">
        <v>2025</v>
      </c>
      <c r="G1503" t="n">
        <v>2</v>
      </c>
      <c r="H1503" s="13" t="n">
        <v>4385535</v>
      </c>
      <c r="I1503" s="12" t="n">
        <v>37</v>
      </c>
      <c r="J1503" s="13" t="n">
        <v>25000</v>
      </c>
      <c r="K1503" s="13">
        <f>IFERROR($H1503/$I1503,"")</f>
        <v/>
      </c>
      <c r="L1503" s="13" t="n">
        <v>3200000</v>
      </c>
      <c r="N1503" t="inlineStr">
        <is>
          <t>No</t>
        </is>
      </c>
      <c r="O1503" t="inlineStr">
        <is>
          <t>Not stated</t>
        </is>
      </c>
      <c r="Q1503" s="9" t="inlineStr">
        <is>
          <t>https://grantcue.com/foundations/john-c-dunphy-private-foundation-inc-261316308</t>
        </is>
      </c>
    </row>
    <row r="1504">
      <c r="A1504">
        <f>IF($E1504=$E1503,$A1503+1,1)</f>
        <v/>
      </c>
      <c r="B1504" t="inlineStr">
        <is>
          <t>YVETTE &amp; ARTHUR EDER CHARITABLE FOUNDATION TRUST</t>
        </is>
      </c>
      <c r="C1504" t="inlineStr">
        <is>
          <t>75-6642619</t>
        </is>
      </c>
      <c r="D1504" t="inlineStr">
        <is>
          <t>New York</t>
        </is>
      </c>
      <c r="E1504" t="inlineStr">
        <is>
          <t>NY</t>
        </is>
      </c>
      <c r="F1504" t="n">
        <v>2025</v>
      </c>
      <c r="G1504" t="n">
        <v>2</v>
      </c>
      <c r="H1504" s="13" t="n">
        <v>4373100</v>
      </c>
      <c r="I1504" s="12" t="n">
        <v>25</v>
      </c>
      <c r="J1504" s="13" t="n">
        <v>100000</v>
      </c>
      <c r="K1504" s="13">
        <f>IFERROR($H1504/$I1504,"")</f>
        <v/>
      </c>
      <c r="L1504" s="13" t="n">
        <v>1023400</v>
      </c>
      <c r="M1504" t="inlineStr">
        <is>
          <t>CT, MA</t>
        </is>
      </c>
      <c r="N1504" t="inlineStr">
        <is>
          <t>No</t>
        </is>
      </c>
      <c r="O1504" t="inlineStr">
        <is>
          <t>Not stated</t>
        </is>
      </c>
      <c r="Q1504" s="9" t="inlineStr">
        <is>
          <t>https://grantcue.com/foundations/yvette-and-arthur-eder-charitable-foundation-trust-756642619</t>
        </is>
      </c>
    </row>
    <row r="1505">
      <c r="A1505">
        <f>IF($E1505=$E1504,$A1504+1,1)</f>
        <v/>
      </c>
      <c r="B1505" t="inlineStr">
        <is>
          <t>John S and Amy S Weinberg Foundation</t>
        </is>
      </c>
      <c r="C1505" t="inlineStr">
        <is>
          <t>13-3749671</t>
        </is>
      </c>
      <c r="D1505" t="inlineStr">
        <is>
          <t>New York</t>
        </is>
      </c>
      <c r="E1505" t="inlineStr">
        <is>
          <t>NY</t>
        </is>
      </c>
      <c r="F1505" t="n">
        <v>2024</v>
      </c>
      <c r="G1505" t="n">
        <v>2</v>
      </c>
      <c r="H1505" s="13" t="n">
        <v>4370614</v>
      </c>
      <c r="I1505" s="12" t="n">
        <v>13</v>
      </c>
      <c r="J1505" s="13" t="n">
        <v>10000</v>
      </c>
      <c r="K1505" s="13">
        <f>IFERROR($H1505/$I1505,"")</f>
        <v/>
      </c>
      <c r="L1505" s="13" t="n">
        <v>3000265</v>
      </c>
      <c r="M1505" t="inlineStr">
        <is>
          <t>MA, CT, DC</t>
        </is>
      </c>
      <c r="N1505" t="inlineStr">
        <is>
          <t>No</t>
        </is>
      </c>
      <c r="O1505" t="inlineStr">
        <is>
          <t>Not stated</t>
        </is>
      </c>
      <c r="Q1505" s="9" t="inlineStr">
        <is>
          <t>https://grantcue.com/foundations/john-s-and-amy-s-weinberg-foundation-133749671</t>
        </is>
      </c>
    </row>
    <row r="1506">
      <c r="A1506">
        <f>IF($E1506=$E1505,$A1505+1,1)</f>
        <v/>
      </c>
      <c r="B1506" t="inlineStr">
        <is>
          <t>JE &amp; ZB BUTLER FOUNDATION INC</t>
        </is>
      </c>
      <c r="C1506" t="inlineStr">
        <is>
          <t>13-6082916</t>
        </is>
      </c>
      <c r="D1506" t="inlineStr">
        <is>
          <t>New York</t>
        </is>
      </c>
      <c r="E1506" t="inlineStr">
        <is>
          <t>NY</t>
        </is>
      </c>
      <c r="F1506" t="n">
        <v>2024</v>
      </c>
      <c r="G1506" t="n">
        <v>1</v>
      </c>
      <c r="H1506" s="13" t="n">
        <v>4360760</v>
      </c>
      <c r="I1506" s="12" t="n">
        <v>85</v>
      </c>
      <c r="J1506" s="13" t="n">
        <v>50000</v>
      </c>
      <c r="K1506" s="13">
        <f>IFERROR($H1506/$I1506,"")</f>
        <v/>
      </c>
      <c r="L1506" s="13" t="n">
        <v>150000</v>
      </c>
      <c r="M1506" t="inlineStr">
        <is>
          <t>MA</t>
        </is>
      </c>
      <c r="N1506" t="inlineStr">
        <is>
          <t>No</t>
        </is>
      </c>
      <c r="O1506" t="inlineStr">
        <is>
          <t>Not stated</t>
        </is>
      </c>
      <c r="Q1506" s="9" t="inlineStr">
        <is>
          <t>https://grantcue.com/foundations/je-and-zb-butler-foundation-inc-136082916</t>
        </is>
      </c>
    </row>
    <row r="1507">
      <c r="A1507">
        <f>IF($E1507=$E1506,$A1506+1,1)</f>
        <v/>
      </c>
      <c r="B1507" t="inlineStr">
        <is>
          <t>PASCUCCI FAMILY FOUNDATION</t>
        </is>
      </c>
      <c r="C1507" t="inlineStr">
        <is>
          <t>11-3346466</t>
        </is>
      </c>
      <c r="D1507" t="inlineStr">
        <is>
          <t>New York</t>
        </is>
      </c>
      <c r="E1507" t="inlineStr">
        <is>
          <t>NY</t>
        </is>
      </c>
      <c r="F1507" t="n">
        <v>2024</v>
      </c>
      <c r="G1507" t="n">
        <v>2</v>
      </c>
      <c r="H1507" s="13" t="n">
        <v>4352170</v>
      </c>
      <c r="I1507" s="12" t="n">
        <v>74</v>
      </c>
      <c r="J1507" s="13" t="n">
        <v>40000</v>
      </c>
      <c r="K1507" s="13">
        <f>IFERROR($H1507/$I1507,"")</f>
        <v/>
      </c>
      <c r="L1507" s="13" t="n">
        <v>468332</v>
      </c>
      <c r="M1507" t="inlineStr">
        <is>
          <t>MA, PA, MD</t>
        </is>
      </c>
      <c r="N1507" t="inlineStr">
        <is>
          <t>No</t>
        </is>
      </c>
      <c r="O1507" t="inlineStr">
        <is>
          <t>Not stated</t>
        </is>
      </c>
      <c r="Q1507" s="9" t="inlineStr">
        <is>
          <t>https://grantcue.com/foundations/pascucci-family-foundation-113346466</t>
        </is>
      </c>
    </row>
    <row r="1508">
      <c r="A1508">
        <f>IF($E1508=$E1507,$A1507+1,1)</f>
        <v/>
      </c>
      <c r="B1508" t="inlineStr">
        <is>
          <t>SOZOSEI FOUNDATION INC</t>
        </is>
      </c>
      <c r="C1508" t="inlineStr">
        <is>
          <t>84-3915935</t>
        </is>
      </c>
      <c r="D1508" t="inlineStr">
        <is>
          <t>New York</t>
        </is>
      </c>
      <c r="E1508" t="inlineStr">
        <is>
          <t>NY</t>
        </is>
      </c>
      <c r="F1508" t="n">
        <v>2025</v>
      </c>
      <c r="G1508" t="n">
        <v>2</v>
      </c>
      <c r="H1508" s="13" t="n">
        <v>4346415</v>
      </c>
      <c r="I1508" s="12" t="n">
        <v>55</v>
      </c>
      <c r="J1508" s="13" t="n">
        <v>100000</v>
      </c>
      <c r="K1508" s="13">
        <f>IFERROR($H1508/$I1508,"")</f>
        <v/>
      </c>
      <c r="L1508" s="13" t="n">
        <v>215000</v>
      </c>
      <c r="M1508" t="inlineStr">
        <is>
          <t>DC, NV, CA</t>
        </is>
      </c>
      <c r="N1508" t="inlineStr">
        <is>
          <t>Yes</t>
        </is>
      </c>
      <c r="O1508" t="inlineStr">
        <is>
          <t>Not stated</t>
        </is>
      </c>
      <c r="P1508" s="9" t="inlineStr">
        <is>
          <t>https://www.sozoseifoundation.org/</t>
        </is>
      </c>
      <c r="Q1508" s="9" t="inlineStr">
        <is>
          <t>https://grantcue.com/foundations/sozosei-foundation-inc-843915935</t>
        </is>
      </c>
    </row>
    <row r="1509">
      <c r="A1509">
        <f>IF($E1509=$E1508,$A1508+1,1)</f>
        <v/>
      </c>
      <c r="B1509" t="inlineStr">
        <is>
          <t>MEINIG FAMILY FOUNDATION</t>
        </is>
      </c>
      <c r="C1509" t="inlineStr">
        <is>
          <t>73-1373991</t>
        </is>
      </c>
      <c r="D1509" t="inlineStr">
        <is>
          <t>New York</t>
        </is>
      </c>
      <c r="E1509" t="inlineStr">
        <is>
          <t>NY</t>
        </is>
      </c>
      <c r="F1509" t="n">
        <v>2024</v>
      </c>
      <c r="G1509" t="n">
        <v>1</v>
      </c>
      <c r="H1509" s="13" t="n">
        <v>4322064</v>
      </c>
      <c r="I1509" s="12" t="n">
        <v>39</v>
      </c>
      <c r="J1509" s="13" t="n">
        <v>15000</v>
      </c>
      <c r="K1509" s="13">
        <f>IFERROR($H1509/$I1509,"")</f>
        <v/>
      </c>
      <c r="L1509" s="13" t="n">
        <v>1525000</v>
      </c>
      <c r="M1509" t="inlineStr">
        <is>
          <t>TX, CA, OK</t>
        </is>
      </c>
      <c r="N1509" t="inlineStr">
        <is>
          <t>No</t>
        </is>
      </c>
      <c r="O1509" t="inlineStr">
        <is>
          <t>Not stated</t>
        </is>
      </c>
      <c r="Q1509" s="9" t="inlineStr">
        <is>
          <t>https://grantcue.com/foundations/meinig-family-foundation-731373991</t>
        </is>
      </c>
    </row>
    <row r="1510">
      <c r="A1510">
        <f>IF($E1510=$E1509,$A1509+1,1)</f>
        <v/>
      </c>
      <c r="B1510" t="inlineStr">
        <is>
          <t>THE ROE GREEN FOUNDATION</t>
        </is>
      </c>
      <c r="C1510" t="inlineStr">
        <is>
          <t>34-1886405</t>
        </is>
      </c>
      <c r="D1510" t="inlineStr">
        <is>
          <t>New York</t>
        </is>
      </c>
      <c r="E1510" t="inlineStr">
        <is>
          <t>NY</t>
        </is>
      </c>
      <c r="F1510" t="n">
        <v>2024</v>
      </c>
      <c r="G1510" t="n">
        <v>1</v>
      </c>
      <c r="H1510" s="13" t="n">
        <v>4320179</v>
      </c>
      <c r="I1510" s="12" t="n">
        <v>22</v>
      </c>
      <c r="J1510" s="13" t="n">
        <v>25000</v>
      </c>
      <c r="K1510" s="13">
        <f>IFERROR($H1510/$I1510,"")</f>
        <v/>
      </c>
      <c r="L1510" s="13" t="n">
        <v>2835304</v>
      </c>
      <c r="M1510" t="inlineStr">
        <is>
          <t>OH, CO, JERUSALEM</t>
        </is>
      </c>
      <c r="N1510" t="inlineStr">
        <is>
          <t>No</t>
        </is>
      </c>
      <c r="O1510" t="inlineStr">
        <is>
          <t>Not stated</t>
        </is>
      </c>
      <c r="Q1510" s="9" t="inlineStr">
        <is>
          <t>https://grantcue.com/foundations/the-roe-green-foundation-341886405</t>
        </is>
      </c>
    </row>
    <row r="1511">
      <c r="A1511">
        <f>IF($E1511=$E1510,$A1510+1,1)</f>
        <v/>
      </c>
      <c r="B1511" t="inlineStr">
        <is>
          <t>SARAH DECOIZART PERPETUAL CHARITABLE TR</t>
        </is>
      </c>
      <c r="C1511" t="inlineStr">
        <is>
          <t>13-7046581</t>
        </is>
      </c>
      <c r="D1511" t="inlineStr">
        <is>
          <t>New York</t>
        </is>
      </c>
      <c r="E1511" t="inlineStr">
        <is>
          <t>NY</t>
        </is>
      </c>
      <c r="F1511" t="n">
        <v>2025</v>
      </c>
      <c r="G1511" t="n">
        <v>2</v>
      </c>
      <c r="H1511" s="13" t="n">
        <v>4309340</v>
      </c>
      <c r="I1511" s="12" t="n">
        <v>72</v>
      </c>
      <c r="J1511" s="13" t="n">
        <v>50000</v>
      </c>
      <c r="K1511" s="13">
        <f>IFERROR($H1511/$I1511,"")</f>
        <v/>
      </c>
      <c r="L1511" s="13" t="n">
        <v>280000</v>
      </c>
      <c r="M1511" t="inlineStr">
        <is>
          <t>MA, WA, VA</t>
        </is>
      </c>
      <c r="N1511" t="inlineStr">
        <is>
          <t>Yes</t>
        </is>
      </c>
      <c r="O1511" t="inlineStr">
        <is>
          <t>Not stated</t>
        </is>
      </c>
      <c r="Q1511" s="9" t="inlineStr">
        <is>
          <t>https://grantcue.com/foundations/sarah-decoizart-perpetual-charitable-tr-137046581</t>
        </is>
      </c>
    </row>
    <row r="1512">
      <c r="A1512">
        <f>IF($E1512=$E1511,$A1511+1,1)</f>
        <v/>
      </c>
      <c r="B1512" t="inlineStr">
        <is>
          <t>THE NIELSEN FOUNDATION INC</t>
        </is>
      </c>
      <c r="C1512" t="inlineStr">
        <is>
          <t>47-5513015</t>
        </is>
      </c>
      <c r="D1512" t="inlineStr">
        <is>
          <t>New York</t>
        </is>
      </c>
      <c r="E1512" t="inlineStr">
        <is>
          <t>NY</t>
        </is>
      </c>
      <c r="F1512" t="n">
        <v>2025</v>
      </c>
      <c r="G1512" t="n">
        <v>2</v>
      </c>
      <c r="H1512" s="13" t="n">
        <v>4306648</v>
      </c>
      <c r="I1512" s="12" t="n">
        <v>100</v>
      </c>
      <c r="J1512" s="13" t="n">
        <v>38000</v>
      </c>
      <c r="K1512" s="13">
        <f>IFERROR($H1512/$I1512,"")</f>
        <v/>
      </c>
      <c r="L1512" s="13" t="n">
        <v>222500</v>
      </c>
      <c r="M1512" t="inlineStr">
        <is>
          <t>CA, FL, VA</t>
        </is>
      </c>
      <c r="N1512" t="inlineStr">
        <is>
          <t>No</t>
        </is>
      </c>
      <c r="O1512" t="inlineStr">
        <is>
          <t>Not stated</t>
        </is>
      </c>
      <c r="Q1512" s="9" t="inlineStr">
        <is>
          <t>https://grantcue.com/foundations/the-nielsen-foundation-inc-475513015</t>
        </is>
      </c>
    </row>
    <row r="1513">
      <c r="A1513">
        <f>IF($E1513=$E1512,$A1512+1,1)</f>
        <v/>
      </c>
      <c r="B1513" t="inlineStr">
        <is>
          <t>LILY AUCHINCLOSS FOUNDATION INC</t>
        </is>
      </c>
      <c r="C1513" t="inlineStr">
        <is>
          <t>13-3935995</t>
        </is>
      </c>
      <c r="D1513" t="inlineStr">
        <is>
          <t>New York</t>
        </is>
      </c>
      <c r="E1513" t="inlineStr">
        <is>
          <t>NY</t>
        </is>
      </c>
      <c r="F1513" t="n">
        <v>2024</v>
      </c>
      <c r="G1513" t="n">
        <v>1</v>
      </c>
      <c r="H1513" s="13" t="n">
        <v>4303000</v>
      </c>
      <c r="I1513" s="12" t="n">
        <v>168</v>
      </c>
      <c r="J1513" s="13" t="n">
        <v>20000</v>
      </c>
      <c r="K1513" s="13">
        <f>IFERROR($H1513/$I1513,"")</f>
        <v/>
      </c>
      <c r="L1513" s="13" t="n">
        <v>1000000</v>
      </c>
      <c r="M1513" t="inlineStr">
        <is>
          <t>NJ, IL, MN</t>
        </is>
      </c>
      <c r="N1513" t="inlineStr">
        <is>
          <t>No</t>
        </is>
      </c>
      <c r="O1513" t="inlineStr">
        <is>
          <t>Not stated</t>
        </is>
      </c>
      <c r="Q1513" s="9" t="inlineStr">
        <is>
          <t>https://grantcue.com/foundations/lily-auchincloss-foundation-inc-133935995</t>
        </is>
      </c>
    </row>
    <row r="1514">
      <c r="A1514">
        <f>IF($E1514=$E1513,$A1513+1,1)</f>
        <v/>
      </c>
      <c r="B1514" t="inlineStr">
        <is>
          <t>QUINN EMANUEL FOUNDATION</t>
        </is>
      </c>
      <c r="C1514" t="inlineStr">
        <is>
          <t>20-0423348</t>
        </is>
      </c>
      <c r="D1514" t="inlineStr">
        <is>
          <t>New York</t>
        </is>
      </c>
      <c r="E1514" t="inlineStr">
        <is>
          <t>NY</t>
        </is>
      </c>
      <c r="F1514" t="n">
        <v>2025</v>
      </c>
      <c r="G1514" t="n">
        <v>2</v>
      </c>
      <c r="H1514" s="13" t="n">
        <v>4294852</v>
      </c>
      <c r="I1514" s="12" t="n">
        <v>184</v>
      </c>
      <c r="J1514" s="13" t="n">
        <v>15000</v>
      </c>
      <c r="K1514" s="13">
        <f>IFERROR($H1514/$I1514,"")</f>
        <v/>
      </c>
      <c r="L1514" s="13" t="n">
        <v>160000</v>
      </c>
      <c r="M1514" t="inlineStr">
        <is>
          <t>CA, DC, TX</t>
        </is>
      </c>
      <c r="N1514" t="inlineStr">
        <is>
          <t>No</t>
        </is>
      </c>
      <c r="O1514" t="inlineStr">
        <is>
          <t>Not stated</t>
        </is>
      </c>
      <c r="Q1514" s="9" t="inlineStr">
        <is>
          <t>https://grantcue.com/foundations/quinn-emanuel-foundation-200423348</t>
        </is>
      </c>
    </row>
    <row r="1515">
      <c r="A1515">
        <f>IF($E1515=$E1514,$A1514+1,1)</f>
        <v/>
      </c>
      <c r="B1515" t="inlineStr">
        <is>
          <t>THE LESLIE &amp; ROSLYN GOLDSTEIN FOUNDATION</t>
        </is>
      </c>
      <c r="C1515" t="inlineStr">
        <is>
          <t>06-1035614</t>
        </is>
      </c>
      <c r="D1515" t="inlineStr">
        <is>
          <t>New York</t>
        </is>
      </c>
      <c r="E1515" t="inlineStr">
        <is>
          <t>NY</t>
        </is>
      </c>
      <c r="F1515" t="n">
        <v>2024</v>
      </c>
      <c r="G1515" t="n">
        <v>2</v>
      </c>
      <c r="H1515" s="13" t="n">
        <v>4290000</v>
      </c>
      <c r="I1515" s="12" t="n">
        <v>37</v>
      </c>
      <c r="J1515" s="13" t="n">
        <v>100000</v>
      </c>
      <c r="K1515" s="13">
        <f>IFERROR($H1515/$I1515,"")</f>
        <v/>
      </c>
      <c r="L1515" s="13" t="n">
        <v>1180000</v>
      </c>
      <c r="M1515" t="inlineStr">
        <is>
          <t>CT, DC, CA</t>
        </is>
      </c>
      <c r="N1515" t="inlineStr">
        <is>
          <t>No</t>
        </is>
      </c>
      <c r="O1515" t="inlineStr">
        <is>
          <t>Not stated</t>
        </is>
      </c>
      <c r="Q1515" s="9" t="inlineStr">
        <is>
          <t>https://grantcue.com/foundations/the-leslie-and-roslyn-goldstein-foundation-061035614</t>
        </is>
      </c>
    </row>
    <row r="1516">
      <c r="A1516">
        <f>IF($E1516=$E1515,$A1515+1,1)</f>
        <v/>
      </c>
      <c r="B1516" t="inlineStr">
        <is>
          <t>THE MICHAEL &amp; DUDLEY DELBALSO CHARITABLE TRUST</t>
        </is>
      </c>
      <c r="C1516" t="inlineStr">
        <is>
          <t>13-6878848</t>
        </is>
      </c>
      <c r="D1516" t="inlineStr">
        <is>
          <t>New York</t>
        </is>
      </c>
      <c r="E1516" t="inlineStr">
        <is>
          <t>NY</t>
        </is>
      </c>
      <c r="F1516" t="n">
        <v>2025</v>
      </c>
      <c r="G1516" t="n">
        <v>2</v>
      </c>
      <c r="H1516" s="13" t="n">
        <v>4273732</v>
      </c>
      <c r="I1516" s="12" t="n">
        <v>92</v>
      </c>
      <c r="J1516" s="13" t="n">
        <v>10000</v>
      </c>
      <c r="K1516" s="13">
        <f>IFERROR($H1516/$I1516,"")</f>
        <v/>
      </c>
      <c r="L1516" s="13" t="n">
        <v>963648</v>
      </c>
      <c r="M1516" t="inlineStr">
        <is>
          <t>CA, CT, TX</t>
        </is>
      </c>
      <c r="N1516" t="inlineStr">
        <is>
          <t>No</t>
        </is>
      </c>
      <c r="O1516" t="inlineStr">
        <is>
          <t>Not stated</t>
        </is>
      </c>
      <c r="Q1516" s="9" t="inlineStr">
        <is>
          <t>https://grantcue.com/foundations/the-michael-and-dudley-delbalso-charitable-trust-136878848</t>
        </is>
      </c>
    </row>
    <row r="1517">
      <c r="A1517">
        <f>IF($E1517=$E1516,$A1516+1,1)</f>
        <v/>
      </c>
      <c r="B1517" t="inlineStr">
        <is>
          <t>WRIGHT FAMILY FOUNDATION INC</t>
        </is>
      </c>
      <c r="C1517" t="inlineStr">
        <is>
          <t>14-1798255</t>
        </is>
      </c>
      <c r="D1517" t="inlineStr">
        <is>
          <t>New York</t>
        </is>
      </c>
      <c r="E1517" t="inlineStr">
        <is>
          <t>NY</t>
        </is>
      </c>
      <c r="F1517" t="n">
        <v>2024</v>
      </c>
      <c r="G1517" t="n">
        <v>2</v>
      </c>
      <c r="H1517" s="13" t="n">
        <v>4268298</v>
      </c>
      <c r="I1517" s="12" t="n">
        <v>78</v>
      </c>
      <c r="J1517" s="13" t="n">
        <v>10000</v>
      </c>
      <c r="K1517" s="13">
        <f>IFERROR($H1517/$I1517,"")</f>
        <v/>
      </c>
      <c r="L1517" s="13" t="n">
        <v>942750</v>
      </c>
      <c r="M1517" t="inlineStr">
        <is>
          <t>CA, PA</t>
        </is>
      </c>
      <c r="N1517" t="inlineStr">
        <is>
          <t>No</t>
        </is>
      </c>
      <c r="O1517" t="inlineStr">
        <is>
          <t>Not stated</t>
        </is>
      </c>
      <c r="Q1517" s="9" t="inlineStr">
        <is>
          <t>https://grantcue.com/foundations/wright-family-foundation-inc-141798255</t>
        </is>
      </c>
    </row>
    <row r="1518">
      <c r="A1518">
        <f>IF($E1518=$E1517,$A1517+1,1)</f>
        <v/>
      </c>
      <c r="B1518" t="inlineStr">
        <is>
          <t>THE COOPER FAMILY FOUNDATION I INC</t>
        </is>
      </c>
      <c r="C1518" t="inlineStr">
        <is>
          <t>11-2831400</t>
        </is>
      </c>
      <c r="D1518" t="inlineStr">
        <is>
          <t>New York</t>
        </is>
      </c>
      <c r="E1518" t="inlineStr">
        <is>
          <t>NY</t>
        </is>
      </c>
      <c r="F1518" t="n">
        <v>2025</v>
      </c>
      <c r="G1518" t="n">
        <v>2</v>
      </c>
      <c r="H1518" s="13" t="n">
        <v>4255000</v>
      </c>
      <c r="I1518" s="12" t="n">
        <v>35</v>
      </c>
      <c r="J1518" s="13" t="n">
        <v>100000</v>
      </c>
      <c r="K1518" s="13">
        <f>IFERROR($H1518/$I1518,"")</f>
        <v/>
      </c>
      <c r="L1518" s="13" t="n">
        <v>500000</v>
      </c>
      <c r="M1518" t="inlineStr">
        <is>
          <t>CA, FL, MA</t>
        </is>
      </c>
      <c r="N1518" t="inlineStr">
        <is>
          <t>No</t>
        </is>
      </c>
      <c r="O1518" t="inlineStr">
        <is>
          <t>Not stated</t>
        </is>
      </c>
      <c r="Q1518" s="9" t="inlineStr">
        <is>
          <t>https://grantcue.com/foundations/the-cooper-family-foundation-i-inc-112831400</t>
        </is>
      </c>
    </row>
    <row r="1519">
      <c r="A1519">
        <f>IF($E1519=$E1518,$A1518+1,1)</f>
        <v/>
      </c>
      <c r="B1519" t="inlineStr">
        <is>
          <t>THE ADAR FOUNDATION</t>
        </is>
      </c>
      <c r="C1519" t="inlineStr">
        <is>
          <t>20-6607160</t>
        </is>
      </c>
      <c r="D1519" t="inlineStr">
        <is>
          <t>New York</t>
        </is>
      </c>
      <c r="E1519" t="inlineStr">
        <is>
          <t>NY</t>
        </is>
      </c>
      <c r="F1519" t="n">
        <v>2024</v>
      </c>
      <c r="G1519" t="n">
        <v>1</v>
      </c>
      <c r="H1519" s="13" t="n">
        <v>4251856</v>
      </c>
      <c r="I1519" s="12" t="n">
        <v>85</v>
      </c>
      <c r="J1519" s="13" t="n">
        <v>13000</v>
      </c>
      <c r="K1519" s="13">
        <f>IFERROR($H1519/$I1519,"")</f>
        <v/>
      </c>
      <c r="L1519" s="13" t="n">
        <v>538000</v>
      </c>
      <c r="M1519" t="inlineStr">
        <is>
          <t>NJ, MD, JERUSALEM</t>
        </is>
      </c>
      <c r="N1519" t="inlineStr">
        <is>
          <t>No</t>
        </is>
      </c>
      <c r="O1519" t="inlineStr">
        <is>
          <t>Not stated</t>
        </is>
      </c>
      <c r="Q1519" s="9" t="inlineStr">
        <is>
          <t>https://grantcue.com/foundations/the-adar-foundation-206607160</t>
        </is>
      </c>
    </row>
    <row r="1520">
      <c r="A1520">
        <f>IF($E1520=$E1519,$A1519+1,1)</f>
        <v/>
      </c>
      <c r="B1520" t="inlineStr">
        <is>
          <t>Michael and Andrea Leven Family Foundation</t>
        </is>
      </c>
      <c r="C1520" t="inlineStr">
        <is>
          <t>27-4093841</t>
        </is>
      </c>
      <c r="D1520" t="inlineStr">
        <is>
          <t>New York</t>
        </is>
      </c>
      <c r="E1520" t="inlineStr">
        <is>
          <t>NY</t>
        </is>
      </c>
      <c r="F1520" t="n">
        <v>2024</v>
      </c>
      <c r="G1520" t="n">
        <v>1</v>
      </c>
      <c r="H1520" s="13" t="n">
        <v>4251833</v>
      </c>
      <c r="I1520" s="12" t="n">
        <v>58</v>
      </c>
      <c r="J1520" s="13" t="n">
        <v>66250</v>
      </c>
      <c r="K1520" s="13">
        <f>IFERROR($H1520/$I1520,"")</f>
        <v/>
      </c>
      <c r="L1520" s="13" t="n">
        <v>250000</v>
      </c>
      <c r="M1520" t="inlineStr">
        <is>
          <t>GA, FL, CA</t>
        </is>
      </c>
      <c r="N1520" t="inlineStr">
        <is>
          <t>No</t>
        </is>
      </c>
      <c r="O1520" t="inlineStr">
        <is>
          <t>Not stated</t>
        </is>
      </c>
      <c r="Q1520" s="9" t="inlineStr">
        <is>
          <t>https://grantcue.com/foundations/michael-and-andrea-leven-family-foundation-274093841</t>
        </is>
      </c>
    </row>
    <row r="1521">
      <c r="A1521">
        <f>IF($E1521=$E1520,$A1520+1,1)</f>
        <v/>
      </c>
      <c r="B1521" t="inlineStr">
        <is>
          <t>NICHOLAS J AND ANNA K BOURAS FOUNDATION INC</t>
        </is>
      </c>
      <c r="C1521" t="inlineStr">
        <is>
          <t>22-3591803</t>
        </is>
      </c>
      <c r="D1521" t="inlineStr">
        <is>
          <t>New York</t>
        </is>
      </c>
      <c r="E1521" t="inlineStr">
        <is>
          <t>NY</t>
        </is>
      </c>
      <c r="F1521" t="n">
        <v>2024</v>
      </c>
      <c r="G1521" t="n">
        <v>1</v>
      </c>
      <c r="H1521" s="13" t="n">
        <v>4235583</v>
      </c>
      <c r="I1521" s="12" t="n">
        <v>45</v>
      </c>
      <c r="J1521" s="13" t="n">
        <v>20000</v>
      </c>
      <c r="K1521" s="13">
        <f>IFERROR($H1521/$I1521,"")</f>
        <v/>
      </c>
      <c r="L1521" s="13" t="n">
        <v>1330000</v>
      </c>
      <c r="M1521" t="inlineStr">
        <is>
          <t>NJ, IL, SC</t>
        </is>
      </c>
      <c r="N1521" t="inlineStr">
        <is>
          <t>No</t>
        </is>
      </c>
      <c r="O1521" t="inlineStr">
        <is>
          <t>Not stated</t>
        </is>
      </c>
      <c r="Q1521" s="9" t="inlineStr">
        <is>
          <t>https://grantcue.com/foundations/nicholas-j-and-anna-k-bouras-foundation-inc-223591803</t>
        </is>
      </c>
    </row>
    <row r="1522">
      <c r="A1522">
        <f>IF($E1522=$E1521,$A1521+1,1)</f>
        <v/>
      </c>
      <c r="B1522" t="inlineStr">
        <is>
          <t>ARTHUR VINING DAVIS FOUNDATION #2</t>
        </is>
      </c>
      <c r="C1522" t="inlineStr">
        <is>
          <t>25-6041850</t>
        </is>
      </c>
      <c r="D1522" t="inlineStr">
        <is>
          <t>New York</t>
        </is>
      </c>
      <c r="E1522" t="inlineStr">
        <is>
          <t>NY</t>
        </is>
      </c>
      <c r="F1522" t="n">
        <v>2024</v>
      </c>
      <c r="G1522" t="n">
        <v>1</v>
      </c>
      <c r="H1522" s="13" t="n">
        <v>4211339</v>
      </c>
      <c r="I1522" s="12" t="n">
        <v>51</v>
      </c>
      <c r="J1522" s="13" t="n">
        <v>10000</v>
      </c>
      <c r="K1522" s="13">
        <f>IFERROR($H1522/$I1522,"")</f>
        <v/>
      </c>
      <c r="L1522" s="13" t="n">
        <v>500000</v>
      </c>
      <c r="M1522" t="inlineStr">
        <is>
          <t>MA, VA, DC</t>
        </is>
      </c>
      <c r="N1522" t="inlineStr">
        <is>
          <t>Yes</t>
        </is>
      </c>
      <c r="O1522" t="inlineStr">
        <is>
          <t>Yes</t>
        </is>
      </c>
      <c r="P1522" s="9" t="inlineStr">
        <is>
          <t>https://www.avdf.org/</t>
        </is>
      </c>
      <c r="Q1522" s="9" t="inlineStr">
        <is>
          <t>https://grantcue.com/foundations/arthur-vining-davis-foundation-2-256041850</t>
        </is>
      </c>
    </row>
    <row r="1523">
      <c r="A1523">
        <f>IF($E1523=$E1522,$A1522+1,1)</f>
        <v/>
      </c>
      <c r="B1523" t="inlineStr">
        <is>
          <t>THE WILLIAM G POMEROY FOUNDATION</t>
        </is>
      </c>
      <c r="C1523" t="inlineStr">
        <is>
          <t>20-6572301</t>
        </is>
      </c>
      <c r="D1523" t="inlineStr">
        <is>
          <t>New York</t>
        </is>
      </c>
      <c r="E1523" t="inlineStr">
        <is>
          <t>NY</t>
        </is>
      </c>
      <c r="F1523" t="n">
        <v>2024</v>
      </c>
      <c r="G1523" t="n">
        <v>1</v>
      </c>
      <c r="H1523" s="13" t="n">
        <v>4211109</v>
      </c>
      <c r="I1523" s="12" t="n">
        <v>203</v>
      </c>
      <c r="J1523" s="13" t="n">
        <v>1950</v>
      </c>
      <c r="K1523" s="13">
        <f>IFERROR($H1523/$I1523,"")</f>
        <v/>
      </c>
      <c r="L1523" s="13" t="n">
        <v>900000</v>
      </c>
      <c r="M1523" t="inlineStr">
        <is>
          <t>OH, FL, MA</t>
        </is>
      </c>
      <c r="N1523" t="inlineStr">
        <is>
          <t>Yes</t>
        </is>
      </c>
      <c r="O1523" t="inlineStr">
        <is>
          <t>Yes</t>
        </is>
      </c>
      <c r="P1523" s="9" t="inlineStr">
        <is>
          <t>https://www.wgpfoundation.org/</t>
        </is>
      </c>
      <c r="Q1523" s="9" t="inlineStr">
        <is>
          <t>https://grantcue.com/foundations/the-william-g-pomeroy-foundation-206572301</t>
        </is>
      </c>
    </row>
    <row r="1524">
      <c r="A1524">
        <f>IF($E1524=$E1523,$A1523+1,1)</f>
        <v/>
      </c>
      <c r="B1524" t="inlineStr">
        <is>
          <t>The Edlow Family Fund Inc</t>
        </is>
      </c>
      <c r="C1524" t="inlineStr">
        <is>
          <t>13-3190911</t>
        </is>
      </c>
      <c r="D1524" t="inlineStr">
        <is>
          <t>New York</t>
        </is>
      </c>
      <c r="E1524" t="inlineStr">
        <is>
          <t>NY</t>
        </is>
      </c>
      <c r="F1524" t="n">
        <v>2024</v>
      </c>
      <c r="G1524" t="n">
        <v>3</v>
      </c>
      <c r="H1524" s="13" t="n">
        <v>4151105</v>
      </c>
      <c r="I1524" s="12" t="n">
        <v>148</v>
      </c>
      <c r="J1524" s="13" t="n">
        <v>5000</v>
      </c>
      <c r="K1524" s="13">
        <f>IFERROR($H1524/$I1524,"")</f>
        <v/>
      </c>
      <c r="L1524" s="13" t="n">
        <v>943502</v>
      </c>
      <c r="M1524" t="inlineStr">
        <is>
          <t>CA, PA, MD</t>
        </is>
      </c>
      <c r="N1524" t="inlineStr">
        <is>
          <t>No</t>
        </is>
      </c>
      <c r="O1524" t="inlineStr">
        <is>
          <t>Not stated</t>
        </is>
      </c>
      <c r="Q1524" s="9" t="inlineStr">
        <is>
          <t>https://grantcue.com/foundations/the-edlow-family-fund-inc-133190911</t>
        </is>
      </c>
    </row>
    <row r="1525">
      <c r="A1525">
        <f>IF($E1525=$E1524,$A1524+1,1)</f>
        <v/>
      </c>
      <c r="B1525" t="inlineStr">
        <is>
          <t>THE WILLARD TC JOHNSON FOUNDATION INC</t>
        </is>
      </c>
      <c r="C1525" t="inlineStr">
        <is>
          <t>13-2993310</t>
        </is>
      </c>
      <c r="D1525" t="inlineStr">
        <is>
          <t>New York</t>
        </is>
      </c>
      <c r="E1525" t="inlineStr">
        <is>
          <t>NY</t>
        </is>
      </c>
      <c r="F1525" t="n">
        <v>2024</v>
      </c>
      <c r="G1525" t="n">
        <v>1</v>
      </c>
      <c r="H1525" s="13" t="n">
        <v>4150000</v>
      </c>
      <c r="I1525" s="12" t="n">
        <v>16</v>
      </c>
      <c r="J1525" s="13" t="n">
        <v>100000</v>
      </c>
      <c r="K1525" s="13">
        <f>IFERROR($H1525/$I1525,"")</f>
        <v/>
      </c>
      <c r="L1525" s="13" t="n">
        <v>1160000</v>
      </c>
      <c r="M1525" t="inlineStr">
        <is>
          <t>NJ, MA, CA</t>
        </is>
      </c>
      <c r="N1525" t="inlineStr">
        <is>
          <t>Yes</t>
        </is>
      </c>
      <c r="O1525" t="inlineStr">
        <is>
          <t>Yes</t>
        </is>
      </c>
      <c r="Q1525" s="9" t="inlineStr">
        <is>
          <t>https://grantcue.com/foundations/the-willard-tc-johnson-foundation-inc-c-o-the-johnson-company-132993310</t>
        </is>
      </c>
    </row>
    <row r="1526">
      <c r="A1526">
        <f>IF($E1526=$E1525,$A1525+1,1)</f>
        <v/>
      </c>
      <c r="B1526" t="inlineStr">
        <is>
          <t>THE TINA SNIDER FOUNDATION</t>
        </is>
      </c>
      <c r="C1526" t="inlineStr">
        <is>
          <t>93-1369489</t>
        </is>
      </c>
      <c r="D1526" t="inlineStr">
        <is>
          <t>New York</t>
        </is>
      </c>
      <c r="E1526" t="inlineStr">
        <is>
          <t>NY</t>
        </is>
      </c>
      <c r="F1526" t="n">
        <v>2024</v>
      </c>
      <c r="G1526" t="n">
        <v>2</v>
      </c>
      <c r="H1526" s="13" t="n">
        <v>4145915</v>
      </c>
      <c r="I1526" s="12" t="n">
        <v>87</v>
      </c>
      <c r="J1526" s="13" t="n">
        <v>25000</v>
      </c>
      <c r="K1526" s="13">
        <f>IFERROR($H1526/$I1526,"")</f>
        <v/>
      </c>
      <c r="L1526" s="13" t="n">
        <v>350000</v>
      </c>
      <c r="M1526" t="inlineStr">
        <is>
          <t>MA, DC, PA</t>
        </is>
      </c>
      <c r="N1526" t="inlineStr">
        <is>
          <t>No</t>
        </is>
      </c>
      <c r="O1526" t="inlineStr">
        <is>
          <t>Not stated</t>
        </is>
      </c>
      <c r="Q1526" s="9" t="inlineStr">
        <is>
          <t>https://grantcue.com/foundations/the-tina-snider-foundation-931369489</t>
        </is>
      </c>
    </row>
    <row r="1527">
      <c r="A1527">
        <f>IF($E1527=$E1526,$A1526+1,1)</f>
        <v/>
      </c>
      <c r="B1527" t="inlineStr">
        <is>
          <t>HEALTH FOUNDATION FOR WESTERN &amp; CENTRAL NEW YORK</t>
        </is>
      </c>
      <c r="C1527" t="inlineStr">
        <is>
          <t>22-3804398</t>
        </is>
      </c>
      <c r="D1527" t="inlineStr">
        <is>
          <t>New York</t>
        </is>
      </c>
      <c r="E1527" t="inlineStr">
        <is>
          <t>NY</t>
        </is>
      </c>
      <c r="F1527" t="n">
        <v>2024</v>
      </c>
      <c r="G1527" t="n">
        <v>1</v>
      </c>
      <c r="H1527" s="13" t="n">
        <v>4141751</v>
      </c>
      <c r="I1527" s="12" t="n">
        <v>154</v>
      </c>
      <c r="J1527" s="13" t="n">
        <v>10000</v>
      </c>
      <c r="K1527" s="13">
        <f>IFERROR($H1527/$I1527,"")</f>
        <v/>
      </c>
      <c r="L1527" s="13" t="n">
        <v>300000</v>
      </c>
      <c r="M1527" t="inlineStr">
        <is>
          <t>ME, IA, CA</t>
        </is>
      </c>
      <c r="N1527" t="inlineStr">
        <is>
          <t>Yes</t>
        </is>
      </c>
      <c r="O1527" t="inlineStr">
        <is>
          <t>Yes</t>
        </is>
      </c>
      <c r="P1527" s="9" t="inlineStr">
        <is>
          <t>https://www.hfwcny.org/</t>
        </is>
      </c>
      <c r="Q1527" s="9" t="inlineStr">
        <is>
          <t>https://grantcue.com/foundations/health-foundation-for-western-and-central-new-york-223804398</t>
        </is>
      </c>
    </row>
    <row r="1528">
      <c r="A1528">
        <f>IF($E1528=$E1527,$A1527+1,1)</f>
        <v/>
      </c>
      <c r="B1528" t="inlineStr">
        <is>
          <t>PHILIP AND JANICE LEVIN FOUNDATION</t>
        </is>
      </c>
      <c r="C1528" t="inlineStr">
        <is>
          <t>22-6075837</t>
        </is>
      </c>
      <c r="D1528" t="inlineStr">
        <is>
          <t>New York</t>
        </is>
      </c>
      <c r="E1528" t="inlineStr">
        <is>
          <t>NY</t>
        </is>
      </c>
      <c r="F1528" t="n">
        <v>2024</v>
      </c>
      <c r="G1528" t="n">
        <v>2</v>
      </c>
      <c r="H1528" s="13" t="n">
        <v>4120250</v>
      </c>
      <c r="I1528" s="12" t="n">
        <v>47</v>
      </c>
      <c r="J1528" s="13" t="n">
        <v>25000</v>
      </c>
      <c r="K1528" s="13">
        <f>IFERROR($H1528/$I1528,"")</f>
        <v/>
      </c>
      <c r="L1528" s="13" t="n">
        <v>500000</v>
      </c>
      <c r="M1528" t="inlineStr">
        <is>
          <t>NJ, DC, FL</t>
        </is>
      </c>
      <c r="N1528" t="inlineStr">
        <is>
          <t>Yes</t>
        </is>
      </c>
      <c r="O1528" t="inlineStr">
        <is>
          <t>Not stated</t>
        </is>
      </c>
      <c r="Q1528" s="9" t="inlineStr">
        <is>
          <t>https://grantcue.com/foundations/philip-and-janice-levin-foundation-226075837</t>
        </is>
      </c>
    </row>
    <row r="1529">
      <c r="A1529">
        <f>IF($E1529=$E1528,$A1528+1,1)</f>
        <v/>
      </c>
      <c r="B1529" t="inlineStr">
        <is>
          <t>THE KIMMEL FAMILY FOUNDATION</t>
        </is>
      </c>
      <c r="C1529" t="inlineStr">
        <is>
          <t>13-7024058</t>
        </is>
      </c>
      <c r="D1529" t="inlineStr">
        <is>
          <t>New York</t>
        </is>
      </c>
      <c r="E1529" t="inlineStr">
        <is>
          <t>NY</t>
        </is>
      </c>
      <c r="F1529" t="n">
        <v>2024</v>
      </c>
      <c r="G1529" t="n">
        <v>1</v>
      </c>
      <c r="H1529" s="13" t="n">
        <v>4120000</v>
      </c>
      <c r="I1529" s="12" t="n">
        <v>9</v>
      </c>
      <c r="J1529" s="13" t="n">
        <v>100000</v>
      </c>
      <c r="K1529" s="13">
        <f>IFERROR($H1529/$I1529,"")</f>
        <v/>
      </c>
      <c r="L1529" s="13" t="n">
        <v>2600000</v>
      </c>
      <c r="N1529" t="inlineStr">
        <is>
          <t>No</t>
        </is>
      </c>
      <c r="O1529" t="inlineStr">
        <is>
          <t>Not stated</t>
        </is>
      </c>
      <c r="Q1529" s="9" t="inlineStr">
        <is>
          <t>https://grantcue.com/foundations/the-kimmel-family-foundation-137024058</t>
        </is>
      </c>
    </row>
    <row r="1530">
      <c r="A1530">
        <f>IF($E1530=$E1529,$A1529+1,1)</f>
        <v/>
      </c>
      <c r="B1530" t="inlineStr">
        <is>
          <t>UW H P FARRINGTON - HPF FDN RSDY</t>
        </is>
      </c>
      <c r="C1530" t="inlineStr">
        <is>
          <t>13-6172804</t>
        </is>
      </c>
      <c r="D1530" t="inlineStr">
        <is>
          <t>New York</t>
        </is>
      </c>
      <c r="E1530" t="inlineStr">
        <is>
          <t>NY</t>
        </is>
      </c>
      <c r="F1530" t="n">
        <v>2025</v>
      </c>
      <c r="G1530" t="n">
        <v>2</v>
      </c>
      <c r="H1530" s="13" t="n">
        <v>4114854</v>
      </c>
      <c r="I1530" s="12" t="n">
        <v>12</v>
      </c>
      <c r="J1530" s="13" t="n">
        <v>342904.5</v>
      </c>
      <c r="K1530" s="13">
        <f>IFERROR($H1530/$I1530,"")</f>
        <v/>
      </c>
      <c r="L1530" s="13" t="n">
        <v>360563</v>
      </c>
      <c r="M1530" t="inlineStr">
        <is>
          <t>CT, TX</t>
        </is>
      </c>
      <c r="N1530" t="inlineStr">
        <is>
          <t>No</t>
        </is>
      </c>
      <c r="O1530" t="inlineStr">
        <is>
          <t>Not stated</t>
        </is>
      </c>
      <c r="Q1530" s="9" t="inlineStr">
        <is>
          <t>https://grantcue.com/foundations/uw-h-p-farrington-hpf-fdn-rsdy-136172804</t>
        </is>
      </c>
    </row>
    <row r="1531">
      <c r="A1531">
        <f>IF($E1531=$E1530,$A1530+1,1)</f>
        <v/>
      </c>
      <c r="B1531" t="inlineStr">
        <is>
          <t>ZICHRON CHANA CHARITABLE FOUNDATION</t>
        </is>
      </c>
      <c r="C1531" t="inlineStr">
        <is>
          <t>92-0182241</t>
        </is>
      </c>
      <c r="D1531" t="inlineStr">
        <is>
          <t>New York</t>
        </is>
      </c>
      <c r="E1531" t="inlineStr">
        <is>
          <t>NY</t>
        </is>
      </c>
      <c r="F1531" t="n">
        <v>2024</v>
      </c>
      <c r="G1531" t="n">
        <v>1</v>
      </c>
      <c r="H1531" s="13" t="n">
        <v>4114618</v>
      </c>
      <c r="I1531" s="12" t="n">
        <v>9</v>
      </c>
      <c r="J1531" s="13" t="n">
        <v>13500</v>
      </c>
      <c r="K1531" s="13">
        <f>IFERROR($H1531/$I1531,"")</f>
        <v/>
      </c>
      <c r="L1531" s="13" t="n">
        <v>4000000</v>
      </c>
      <c r="M1531" t="inlineStr">
        <is>
          <t>NJ</t>
        </is>
      </c>
      <c r="N1531" t="inlineStr">
        <is>
          <t>No</t>
        </is>
      </c>
      <c r="O1531" t="inlineStr">
        <is>
          <t>Not stated</t>
        </is>
      </c>
      <c r="Q1531" s="9" t="inlineStr">
        <is>
          <t>https://grantcue.com/foundations/zichron-chana-charitable-foundation-920182241</t>
        </is>
      </c>
    </row>
    <row r="1532">
      <c r="A1532">
        <f>IF($E1532=$E1531,$A1531+1,1)</f>
        <v/>
      </c>
      <c r="B1532" t="inlineStr">
        <is>
          <t>FAY J LINDNER FOUNDATION</t>
        </is>
      </c>
      <c r="C1532" t="inlineStr">
        <is>
          <t>11-6043320</t>
        </is>
      </c>
      <c r="D1532" t="inlineStr">
        <is>
          <t>New York</t>
        </is>
      </c>
      <c r="E1532" t="inlineStr">
        <is>
          <t>NY</t>
        </is>
      </c>
      <c r="F1532" t="n">
        <v>2024</v>
      </c>
      <c r="G1532" t="n">
        <v>2</v>
      </c>
      <c r="H1532" s="13" t="n">
        <v>4109265</v>
      </c>
      <c r="I1532" s="12" t="n">
        <v>225</v>
      </c>
      <c r="J1532" s="13" t="n">
        <v>10000</v>
      </c>
      <c r="K1532" s="13">
        <f>IFERROR($H1532/$I1532,"")</f>
        <v/>
      </c>
      <c r="L1532" s="13" t="n">
        <v>198203</v>
      </c>
      <c r="N1532" t="inlineStr">
        <is>
          <t>No</t>
        </is>
      </c>
      <c r="O1532" t="inlineStr">
        <is>
          <t>Not stated</t>
        </is>
      </c>
      <c r="Q1532" s="9" t="inlineStr">
        <is>
          <t>https://grantcue.com/foundations/fay-j-lindner-foundation-116043320</t>
        </is>
      </c>
    </row>
    <row r="1533">
      <c r="A1533">
        <f>IF($E1533=$E1532,$A1532+1,1)</f>
        <v/>
      </c>
      <c r="B1533" t="inlineStr">
        <is>
          <t>Michael David Falk Foundation</t>
        </is>
      </c>
      <c r="C1533" t="inlineStr">
        <is>
          <t>13-6265854</t>
        </is>
      </c>
      <c r="D1533" t="inlineStr">
        <is>
          <t>New York</t>
        </is>
      </c>
      <c r="E1533" t="inlineStr">
        <is>
          <t>NY</t>
        </is>
      </c>
      <c r="F1533" t="n">
        <v>2025</v>
      </c>
      <c r="G1533" t="n">
        <v>2</v>
      </c>
      <c r="H1533" s="13" t="n">
        <v>4100000</v>
      </c>
      <c r="I1533" s="12" t="n">
        <v>6</v>
      </c>
      <c r="J1533" s="13" t="n">
        <v>750000</v>
      </c>
      <c r="K1533" s="13">
        <f>IFERROR($H1533/$I1533,"")</f>
        <v/>
      </c>
      <c r="L1533" s="13" t="n">
        <v>1500000</v>
      </c>
      <c r="M1533" t="inlineStr">
        <is>
          <t>DC</t>
        </is>
      </c>
      <c r="N1533" t="inlineStr">
        <is>
          <t>No</t>
        </is>
      </c>
      <c r="O1533" t="inlineStr">
        <is>
          <t>Not stated</t>
        </is>
      </c>
      <c r="Q1533" s="9" t="inlineStr">
        <is>
          <t>https://grantcue.com/foundations/michael-david-falk-foundation-136265854</t>
        </is>
      </c>
    </row>
    <row r="1534">
      <c r="A1534">
        <f>IF($E1534=$E1533,$A1533+1,1)</f>
        <v/>
      </c>
      <c r="B1534" t="inlineStr">
        <is>
          <t>THE OHNELL FAMILY FOUNDATION</t>
        </is>
      </c>
      <c r="C1534" t="inlineStr">
        <is>
          <t>22-3219022</t>
        </is>
      </c>
      <c r="D1534" t="inlineStr">
        <is>
          <t>New York</t>
        </is>
      </c>
      <c r="E1534" t="inlineStr">
        <is>
          <t>NY</t>
        </is>
      </c>
      <c r="F1534" t="n">
        <v>2025</v>
      </c>
      <c r="G1534" t="n">
        <v>2</v>
      </c>
      <c r="H1534" s="13" t="n">
        <v>4087500</v>
      </c>
      <c r="I1534" s="12" t="n">
        <v>82</v>
      </c>
      <c r="J1534" s="13" t="n">
        <v>10000</v>
      </c>
      <c r="K1534" s="13">
        <f>IFERROR($H1534/$I1534,"")</f>
        <v/>
      </c>
      <c r="L1534" s="13" t="n">
        <v>800000</v>
      </c>
      <c r="M1534" t="inlineStr">
        <is>
          <t>PA, CT, FL</t>
        </is>
      </c>
      <c r="N1534" t="inlineStr">
        <is>
          <t>No</t>
        </is>
      </c>
      <c r="O1534" t="inlineStr">
        <is>
          <t>Not stated</t>
        </is>
      </c>
      <c r="Q1534" s="9" t="inlineStr">
        <is>
          <t>https://grantcue.com/foundations/the-ohnell-family-foundation-223219022</t>
        </is>
      </c>
    </row>
    <row r="1535">
      <c r="A1535">
        <f>IF($E1535=$E1534,$A1534+1,1)</f>
        <v/>
      </c>
      <c r="B1535" t="inlineStr">
        <is>
          <t>BRIAN P FRIEDMAN FAMILY FOUNDATION</t>
        </is>
      </c>
      <c r="C1535" t="inlineStr">
        <is>
          <t>13-3705915</t>
        </is>
      </c>
      <c r="D1535" t="inlineStr">
        <is>
          <t>New York</t>
        </is>
      </c>
      <c r="E1535" t="inlineStr">
        <is>
          <t>NY</t>
        </is>
      </c>
      <c r="F1535" t="n">
        <v>2024</v>
      </c>
      <c r="G1535" t="n">
        <v>1</v>
      </c>
      <c r="H1535" s="13" t="n">
        <v>4070842</v>
      </c>
      <c r="I1535" s="12" t="n">
        <v>48</v>
      </c>
      <c r="J1535" s="13" t="n">
        <v>15000</v>
      </c>
      <c r="K1535" s="13">
        <f>IFERROR($H1535/$I1535,"")</f>
        <v/>
      </c>
      <c r="L1535" s="13" t="n">
        <v>1000000</v>
      </c>
      <c r="M1535" t="inlineStr">
        <is>
          <t>MA, NJ, PA</t>
        </is>
      </c>
      <c r="N1535" t="inlineStr">
        <is>
          <t>No</t>
        </is>
      </c>
      <c r="O1535" t="inlineStr">
        <is>
          <t>Not stated</t>
        </is>
      </c>
      <c r="Q1535" s="9" t="inlineStr">
        <is>
          <t>https://grantcue.com/foundations/brian-p-friedman-family-foundation-133705915</t>
        </is>
      </c>
    </row>
    <row r="1536">
      <c r="A1536">
        <f>IF($E1536=$E1535,$A1535+1,1)</f>
        <v/>
      </c>
      <c r="B1536" t="inlineStr">
        <is>
          <t>STEPHEN DELLAPIETRA AND PAMELA HURST- DELLAPIETRA FAMILY FOUNDATION INC</t>
        </is>
      </c>
      <c r="C1536" t="inlineStr">
        <is>
          <t>46-4352404</t>
        </is>
      </c>
      <c r="D1536" t="inlineStr">
        <is>
          <t>New York</t>
        </is>
      </c>
      <c r="E1536" t="inlineStr">
        <is>
          <t>NY</t>
        </is>
      </c>
      <c r="F1536" t="n">
        <v>2024</v>
      </c>
      <c r="G1536" t="n">
        <v>1</v>
      </c>
      <c r="H1536" s="13" t="n">
        <v>4059000</v>
      </c>
      <c r="I1536" s="12" t="n">
        <v>13</v>
      </c>
      <c r="J1536" s="13" t="n">
        <v>150000</v>
      </c>
      <c r="K1536" s="13">
        <f>IFERROR($H1536/$I1536,"")</f>
        <v/>
      </c>
      <c r="L1536" s="13" t="n">
        <v>1150000</v>
      </c>
      <c r="M1536" t="inlineStr">
        <is>
          <t>MA, CA, NJ</t>
        </is>
      </c>
      <c r="N1536" t="inlineStr">
        <is>
          <t>No</t>
        </is>
      </c>
      <c r="O1536" t="inlineStr">
        <is>
          <t>Not stated</t>
        </is>
      </c>
      <c r="Q1536" s="9" t="inlineStr">
        <is>
          <t>https://grantcue.com/foundations/stephen-dellapietra-and-pamela-hurst-dellapietra-family-foundation-inc-464352404</t>
        </is>
      </c>
    </row>
    <row r="1537">
      <c r="A1537">
        <f>IF($E1537=$E1536,$A1536+1,1)</f>
        <v/>
      </c>
      <c r="B1537" t="inlineStr">
        <is>
          <t>ROSE M BADGELEY CHARITABLE TRUST 10-214890</t>
        </is>
      </c>
      <c r="C1537" t="inlineStr">
        <is>
          <t>13-6744781</t>
        </is>
      </c>
      <c r="D1537" t="inlineStr">
        <is>
          <t>New York</t>
        </is>
      </c>
      <c r="E1537" t="inlineStr">
        <is>
          <t>NY</t>
        </is>
      </c>
      <c r="F1537" t="n">
        <v>2025</v>
      </c>
      <c r="G1537" t="n">
        <v>2</v>
      </c>
      <c r="H1537" s="13" t="n">
        <v>4048533</v>
      </c>
      <c r="I1537" s="12" t="n">
        <v>88</v>
      </c>
      <c r="J1537" s="13" t="n">
        <v>30000</v>
      </c>
      <c r="K1537" s="13">
        <f>IFERROR($H1537/$I1537,"")</f>
        <v/>
      </c>
      <c r="L1537" s="13" t="n">
        <v>175000</v>
      </c>
      <c r="M1537" t="inlineStr">
        <is>
          <t>MD, CT</t>
        </is>
      </c>
      <c r="N1537" t="inlineStr">
        <is>
          <t>Yes</t>
        </is>
      </c>
      <c r="O1537" t="inlineStr">
        <is>
          <t>Yes</t>
        </is>
      </c>
      <c r="Q1537" s="9" t="inlineStr">
        <is>
          <t>https://grantcue.com/foundations/rose-m-badgeley-charitable-trust-10-214890-136744781</t>
        </is>
      </c>
    </row>
    <row r="1538">
      <c r="A1538">
        <f>IF($E1538=$E1537,$A1537+1,1)</f>
        <v/>
      </c>
      <c r="B1538" t="inlineStr">
        <is>
          <t>J BLAIR &amp; TENA FRANK FOUNDATION</t>
        </is>
      </c>
      <c r="C1538" t="inlineStr">
        <is>
          <t>81-4175987</t>
        </is>
      </c>
      <c r="D1538" t="inlineStr">
        <is>
          <t>New York</t>
        </is>
      </c>
      <c r="E1538" t="inlineStr">
        <is>
          <t>NY</t>
        </is>
      </c>
      <c r="F1538" t="n">
        <v>2025</v>
      </c>
      <c r="G1538" t="n">
        <v>2</v>
      </c>
      <c r="H1538" s="13" t="n">
        <v>4047425</v>
      </c>
      <c r="I1538" s="12" t="n">
        <v>87</v>
      </c>
      <c r="J1538" s="13" t="n">
        <v>14000</v>
      </c>
      <c r="K1538" s="13">
        <f>IFERROR($H1538/$I1538,"")</f>
        <v/>
      </c>
      <c r="L1538" s="13" t="n">
        <v>500000</v>
      </c>
      <c r="M1538" t="inlineStr">
        <is>
          <t>DC, CA, WA</t>
        </is>
      </c>
      <c r="N1538" t="inlineStr">
        <is>
          <t>No</t>
        </is>
      </c>
      <c r="O1538" t="inlineStr">
        <is>
          <t>Not stated</t>
        </is>
      </c>
      <c r="Q1538" s="9" t="inlineStr">
        <is>
          <t>https://grantcue.com/foundations/j-blair-and-tena-frank-foundation-814175987</t>
        </is>
      </c>
    </row>
    <row r="1539">
      <c r="A1539">
        <f>IF($E1539=$E1538,$A1538+1,1)</f>
        <v/>
      </c>
      <c r="B1539" t="inlineStr">
        <is>
          <t>THE FULLERTON FAMILY CHARITABLE FUND</t>
        </is>
      </c>
      <c r="C1539" t="inlineStr">
        <is>
          <t>47-2940908</t>
        </is>
      </c>
      <c r="D1539" t="inlineStr">
        <is>
          <t>New York</t>
        </is>
      </c>
      <c r="E1539" t="inlineStr">
        <is>
          <t>NY</t>
        </is>
      </c>
      <c r="F1539" t="n">
        <v>2024</v>
      </c>
      <c r="G1539" t="n">
        <v>1</v>
      </c>
      <c r="H1539" s="13" t="n">
        <v>4011833</v>
      </c>
      <c r="I1539" s="12" t="n">
        <v>29</v>
      </c>
      <c r="J1539" s="13" t="n">
        <v>30000</v>
      </c>
      <c r="K1539" s="13">
        <f>IFERROR($H1539/$I1539,"")</f>
        <v/>
      </c>
      <c r="L1539" s="13" t="n">
        <v>1000000</v>
      </c>
      <c r="M1539" t="inlineStr">
        <is>
          <t>CO, DC, CA</t>
        </is>
      </c>
      <c r="N1539" t="inlineStr">
        <is>
          <t>Yes</t>
        </is>
      </c>
      <c r="O1539" t="inlineStr">
        <is>
          <t>Not stated</t>
        </is>
      </c>
      <c r="Q1539" s="9" t="inlineStr">
        <is>
          <t>https://grantcue.com/foundations/the-fullerton-family-charitable-fund-472940908</t>
        </is>
      </c>
    </row>
    <row r="1540">
      <c r="A1540">
        <f>IF($E1540=$E1539,$A1539+1,1)</f>
        <v/>
      </c>
      <c r="B1540" t="inlineStr">
        <is>
          <t>JAMES J MCCANN CHARITABLE TRUST</t>
        </is>
      </c>
      <c r="C1540" t="inlineStr">
        <is>
          <t>14-6050628</t>
        </is>
      </c>
      <c r="D1540" t="inlineStr">
        <is>
          <t>New York</t>
        </is>
      </c>
      <c r="E1540" t="inlineStr">
        <is>
          <t>NY</t>
        </is>
      </c>
      <c r="F1540" t="n">
        <v>2025</v>
      </c>
      <c r="G1540" t="n">
        <v>2</v>
      </c>
      <c r="H1540" s="13" t="n">
        <v>4011064</v>
      </c>
      <c r="I1540" s="12" t="n">
        <v>90</v>
      </c>
      <c r="J1540" s="13" t="n">
        <v>10000</v>
      </c>
      <c r="K1540" s="13">
        <f>IFERROR($H1540/$I1540,"")</f>
        <v/>
      </c>
      <c r="L1540" s="13" t="n">
        <v>482000</v>
      </c>
      <c r="M1540" t="inlineStr">
        <is>
          <t>TX, KY</t>
        </is>
      </c>
      <c r="N1540" t="inlineStr">
        <is>
          <t>No</t>
        </is>
      </c>
      <c r="O1540" t="inlineStr">
        <is>
          <t>Not stated</t>
        </is>
      </c>
      <c r="Q1540" s="9" t="inlineStr">
        <is>
          <t>https://grantcue.com/foundations/james-j-mccann-charitable-trust-146050628</t>
        </is>
      </c>
    </row>
    <row r="1541">
      <c r="A1541">
        <f>IF($E1541=$E1540,$A1540+1,1)</f>
        <v/>
      </c>
      <c r="B1541" t="inlineStr">
        <is>
          <t>KAHNG FOUNDATION</t>
        </is>
      </c>
      <c r="C1541" t="inlineStr">
        <is>
          <t>74-2883492</t>
        </is>
      </c>
      <c r="D1541" t="inlineStr">
        <is>
          <t>New York</t>
        </is>
      </c>
      <c r="E1541" t="inlineStr">
        <is>
          <t>NY</t>
        </is>
      </c>
      <c r="F1541" t="n">
        <v>2025</v>
      </c>
      <c r="G1541" t="n">
        <v>2</v>
      </c>
      <c r="H1541" s="13" t="n">
        <v>4008505</v>
      </c>
      <c r="I1541" s="12" t="n">
        <v>47</v>
      </c>
      <c r="J1541" s="13" t="n">
        <v>25000</v>
      </c>
      <c r="K1541" s="13">
        <f>IFERROR($H1541/$I1541,"")</f>
        <v/>
      </c>
      <c r="L1541" s="13" t="n">
        <v>1000000</v>
      </c>
      <c r="M1541" t="inlineStr">
        <is>
          <t>CA, MA, MI</t>
        </is>
      </c>
      <c r="N1541" t="inlineStr">
        <is>
          <t>No</t>
        </is>
      </c>
      <c r="O1541" t="inlineStr">
        <is>
          <t>Not stated</t>
        </is>
      </c>
      <c r="Q1541" s="9" t="inlineStr">
        <is>
          <t>https://grantcue.com/foundations/kahng-foundation-742883492</t>
        </is>
      </c>
    </row>
    <row r="1542">
      <c r="A1542">
        <f>IF($E1542=$E1541,$A1541+1,1)</f>
        <v/>
      </c>
      <c r="B1542" t="inlineStr">
        <is>
          <t>MARK FAMILY FOUNDATION</t>
        </is>
      </c>
      <c r="C1542" t="inlineStr">
        <is>
          <t>13-7052586</t>
        </is>
      </c>
      <c r="D1542" t="inlineStr">
        <is>
          <t>New York</t>
        </is>
      </c>
      <c r="E1542" t="inlineStr">
        <is>
          <t>NY</t>
        </is>
      </c>
      <c r="F1542" t="n">
        <v>2024</v>
      </c>
      <c r="G1542" t="n">
        <v>2</v>
      </c>
      <c r="H1542" s="13" t="n">
        <v>4005650</v>
      </c>
      <c r="I1542" s="12" t="n">
        <v>45</v>
      </c>
      <c r="J1542" s="13" t="n">
        <v>10000</v>
      </c>
      <c r="K1542" s="13">
        <f>IFERROR($H1542/$I1542,"")</f>
        <v/>
      </c>
      <c r="L1542" s="13" t="n">
        <v>1025000</v>
      </c>
      <c r="M1542" t="inlineStr">
        <is>
          <t>PA, FL</t>
        </is>
      </c>
      <c r="N1542" t="inlineStr">
        <is>
          <t>No</t>
        </is>
      </c>
      <c r="O1542" t="inlineStr">
        <is>
          <t>Not stated</t>
        </is>
      </c>
      <c r="Q1542" s="9" t="inlineStr">
        <is>
          <t>https://grantcue.com/foundations/mark-family-foundation-c-o-mark-asset-management-137052586</t>
        </is>
      </c>
    </row>
    <row r="1543">
      <c r="A1543">
        <f>IF($E1543=$E1542,$A1542+1,1)</f>
        <v/>
      </c>
      <c r="B1543" t="inlineStr">
        <is>
          <t>The Enoch Foundation</t>
        </is>
      </c>
      <c r="C1543" t="inlineStr">
        <is>
          <t>13-6989587</t>
        </is>
      </c>
      <c r="D1543" t="inlineStr">
        <is>
          <t>New York</t>
        </is>
      </c>
      <c r="E1543" t="inlineStr">
        <is>
          <t>NY</t>
        </is>
      </c>
      <c r="F1543" t="n">
        <v>2025</v>
      </c>
      <c r="G1543" t="n">
        <v>2</v>
      </c>
      <c r="H1543" s="13" t="n">
        <v>3985000</v>
      </c>
      <c r="I1543" s="12" t="n">
        <v>57</v>
      </c>
      <c r="J1543" s="13" t="n">
        <v>50000</v>
      </c>
      <c r="K1543" s="13">
        <f>IFERROR($H1543/$I1543,"")</f>
        <v/>
      </c>
      <c r="L1543" s="13" t="n">
        <v>200000</v>
      </c>
      <c r="M1543" t="inlineStr">
        <is>
          <t>VT, CT, MI</t>
        </is>
      </c>
      <c r="N1543" t="inlineStr">
        <is>
          <t>No</t>
        </is>
      </c>
      <c r="O1543" t="inlineStr">
        <is>
          <t>Not stated</t>
        </is>
      </c>
      <c r="Q1543" s="9" t="inlineStr">
        <is>
          <t>https://grantcue.com/foundations/the-enoch-foundation-136989587</t>
        </is>
      </c>
    </row>
    <row r="1544">
      <c r="A1544">
        <f>IF($E1544=$E1543,$A1543+1,1)</f>
        <v/>
      </c>
      <c r="B1544" t="inlineStr">
        <is>
          <t>INAVALE FOUNDATION INC</t>
        </is>
      </c>
      <c r="C1544" t="inlineStr">
        <is>
          <t>04-3409789</t>
        </is>
      </c>
      <c r="D1544" t="inlineStr">
        <is>
          <t>New York</t>
        </is>
      </c>
      <c r="E1544" t="inlineStr">
        <is>
          <t>NY</t>
        </is>
      </c>
      <c r="F1544" t="n">
        <v>2024</v>
      </c>
      <c r="G1544" t="n">
        <v>1</v>
      </c>
      <c r="H1544" s="13" t="n">
        <v>3971050</v>
      </c>
      <c r="I1544" s="12" t="n">
        <v>14</v>
      </c>
      <c r="J1544" s="13" t="n">
        <v>7300</v>
      </c>
      <c r="K1544" s="13">
        <f>IFERROR($H1544/$I1544,"")</f>
        <v/>
      </c>
      <c r="L1544" s="13" t="n">
        <v>2000000</v>
      </c>
      <c r="M1544" t="inlineStr">
        <is>
          <t>MN, NC, MA</t>
        </is>
      </c>
      <c r="N1544" t="inlineStr">
        <is>
          <t>No</t>
        </is>
      </c>
      <c r="O1544" t="inlineStr">
        <is>
          <t>Not stated</t>
        </is>
      </c>
      <c r="Q1544" s="9" t="inlineStr">
        <is>
          <t>https://grantcue.com/foundations/inavale-foundation-inc-043409789</t>
        </is>
      </c>
    </row>
    <row r="1545">
      <c r="A1545">
        <f>IF($E1545=$E1544,$A1544+1,1)</f>
        <v/>
      </c>
      <c r="B1545" t="inlineStr">
        <is>
          <t>LISA AND STEVEN TANANBAUM FAMILY FOUNDATION</t>
        </is>
      </c>
      <c r="C1545" t="inlineStr">
        <is>
          <t>13-7378428</t>
        </is>
      </c>
      <c r="D1545" t="inlineStr">
        <is>
          <t>New York</t>
        </is>
      </c>
      <c r="E1545" t="inlineStr">
        <is>
          <t>NY</t>
        </is>
      </c>
      <c r="F1545" t="n">
        <v>2024</v>
      </c>
      <c r="G1545" t="n">
        <v>1</v>
      </c>
      <c r="H1545" s="13" t="n">
        <v>3952275</v>
      </c>
      <c r="I1545" s="12" t="n">
        <v>24</v>
      </c>
      <c r="J1545" s="13" t="n">
        <v>25000</v>
      </c>
      <c r="K1545" s="13">
        <f>IFERROR($H1545/$I1545,"")</f>
        <v/>
      </c>
      <c r="L1545" s="13" t="n">
        <v>1160000</v>
      </c>
      <c r="M1545" t="inlineStr">
        <is>
          <t>FL, TX, CA</t>
        </is>
      </c>
      <c r="N1545" t="inlineStr">
        <is>
          <t>No</t>
        </is>
      </c>
      <c r="O1545" t="inlineStr">
        <is>
          <t>Not stated</t>
        </is>
      </c>
      <c r="Q1545" s="9" t="inlineStr">
        <is>
          <t>https://grantcue.com/foundations/lisa-and-steven-tananbaum-family-foundation-137378428</t>
        </is>
      </c>
    </row>
    <row r="1546">
      <c r="A1546">
        <f>IF($E1546=$E1545,$A1545+1,1)</f>
        <v/>
      </c>
      <c r="B1546" t="inlineStr">
        <is>
          <t>RICHARD W GOLDMAN FAMILY FOUNDATION</t>
        </is>
      </c>
      <c r="C1546" t="inlineStr">
        <is>
          <t>45-1261400</t>
        </is>
      </c>
      <c r="D1546" t="inlineStr">
        <is>
          <t>New York</t>
        </is>
      </c>
      <c r="E1546" t="inlineStr">
        <is>
          <t>NY</t>
        </is>
      </c>
      <c r="F1546" t="n">
        <v>2024</v>
      </c>
      <c r="G1546" t="n">
        <v>1</v>
      </c>
      <c r="H1546" s="13" t="n">
        <v>3945000</v>
      </c>
      <c r="I1546" s="12" t="n">
        <v>23</v>
      </c>
      <c r="J1546" s="13" t="n">
        <v>100000</v>
      </c>
      <c r="K1546" s="13">
        <f>IFERROR($H1546/$I1546,"")</f>
        <v/>
      </c>
      <c r="L1546" s="13" t="n">
        <v>450000</v>
      </c>
      <c r="M1546" t="inlineStr">
        <is>
          <t>DC, IL, MA</t>
        </is>
      </c>
      <c r="N1546" t="inlineStr">
        <is>
          <t>No</t>
        </is>
      </c>
      <c r="O1546" t="inlineStr">
        <is>
          <t>Not stated</t>
        </is>
      </c>
      <c r="Q1546" s="9" t="inlineStr">
        <is>
          <t>https://grantcue.com/foundations/richard-w-goldman-family-foundation-451261400</t>
        </is>
      </c>
    </row>
    <row r="1547">
      <c r="A1547">
        <f>IF($E1547=$E1546,$A1546+1,1)</f>
        <v/>
      </c>
      <c r="B1547" t="inlineStr">
        <is>
          <t>TR UW FOR R L ZUHLKE CHAR TR XXXXX4004</t>
        </is>
      </c>
      <c r="C1547" t="inlineStr">
        <is>
          <t>13-6374227</t>
        </is>
      </c>
      <c r="D1547" t="inlineStr">
        <is>
          <t>New York</t>
        </is>
      </c>
      <c r="E1547" t="inlineStr">
        <is>
          <t>NY</t>
        </is>
      </c>
      <c r="F1547" t="n">
        <v>2024</v>
      </c>
      <c r="G1547" t="n">
        <v>2</v>
      </c>
      <c r="H1547" s="13" t="n">
        <v>3939872</v>
      </c>
      <c r="I1547" s="12" t="n">
        <v>20</v>
      </c>
      <c r="J1547" s="13" t="n">
        <v>183283</v>
      </c>
      <c r="K1547" s="13">
        <f>IFERROR($H1547/$I1547,"")</f>
        <v/>
      </c>
      <c r="L1547" s="13" t="n">
        <v>421409</v>
      </c>
      <c r="M1547" t="inlineStr">
        <is>
          <t>VA, DC, IL</t>
        </is>
      </c>
      <c r="N1547" t="inlineStr">
        <is>
          <t>No</t>
        </is>
      </c>
      <c r="O1547" t="inlineStr">
        <is>
          <t>Not stated</t>
        </is>
      </c>
      <c r="Q1547" s="9" t="inlineStr">
        <is>
          <t>https://grantcue.com/foundations/tr-uw-for-r-l-zuhlke-char-tr-xxxxx4004-136374227</t>
        </is>
      </c>
    </row>
    <row r="1548">
      <c r="A1548">
        <f>IF($E1548=$E1547,$A1547+1,1)</f>
        <v/>
      </c>
      <c r="B1548" t="inlineStr">
        <is>
          <t>Edris Charitable Foundation</t>
        </is>
      </c>
      <c r="C1548" t="inlineStr">
        <is>
          <t>46-3935635</t>
        </is>
      </c>
      <c r="D1548" t="inlineStr">
        <is>
          <t>New York</t>
        </is>
      </c>
      <c r="E1548" t="inlineStr">
        <is>
          <t>NY</t>
        </is>
      </c>
      <c r="F1548" t="n">
        <v>2025</v>
      </c>
      <c r="G1548" t="n">
        <v>2</v>
      </c>
      <c r="H1548" s="13" t="n">
        <v>3937000</v>
      </c>
      <c r="I1548" s="12" t="n">
        <v>41</v>
      </c>
      <c r="J1548" s="13" t="n">
        <v>100000</v>
      </c>
      <c r="K1548" s="13">
        <f>IFERROR($H1548/$I1548,"")</f>
        <v/>
      </c>
      <c r="L1548" s="13" t="n">
        <v>180000</v>
      </c>
      <c r="M1548" t="inlineStr">
        <is>
          <t>NJ, DC, MA</t>
        </is>
      </c>
      <c r="N1548" t="inlineStr">
        <is>
          <t>No</t>
        </is>
      </c>
      <c r="O1548" t="inlineStr">
        <is>
          <t>Not stated</t>
        </is>
      </c>
      <c r="Q1548" s="9" t="inlineStr">
        <is>
          <t>https://grantcue.com/foundations/edris-charitable-foundation-463935635</t>
        </is>
      </c>
    </row>
    <row r="1549">
      <c r="A1549">
        <f>IF($E1549=$E1548,$A1548+1,1)</f>
        <v/>
      </c>
      <c r="B1549" t="inlineStr">
        <is>
          <t>D'ANGELO FOUNDATION</t>
        </is>
      </c>
      <c r="C1549" t="inlineStr">
        <is>
          <t>22-3555150</t>
        </is>
      </c>
      <c r="D1549" t="inlineStr">
        <is>
          <t>New York</t>
        </is>
      </c>
      <c r="E1549" t="inlineStr">
        <is>
          <t>NY</t>
        </is>
      </c>
      <c r="F1549" t="n">
        <v>2024</v>
      </c>
      <c r="G1549" t="n">
        <v>1</v>
      </c>
      <c r="H1549" s="13" t="n">
        <v>3935000</v>
      </c>
      <c r="I1549" s="12" t="n">
        <v>23</v>
      </c>
      <c r="J1549" s="13" t="n">
        <v>25000</v>
      </c>
      <c r="K1549" s="13">
        <f>IFERROR($H1549/$I1549,"")</f>
        <v/>
      </c>
      <c r="L1549" s="13" t="n">
        <v>2500000</v>
      </c>
      <c r="M1549" t="inlineStr">
        <is>
          <t>CT, NE, MA</t>
        </is>
      </c>
      <c r="N1549" t="inlineStr">
        <is>
          <t>No</t>
        </is>
      </c>
      <c r="O1549" t="inlineStr">
        <is>
          <t>Not stated</t>
        </is>
      </c>
      <c r="Q1549" s="9" t="inlineStr">
        <is>
          <t>https://grantcue.com/foundations/d-angelo-foundation-223555150</t>
        </is>
      </c>
    </row>
    <row r="1550">
      <c r="A1550">
        <f>IF($E1550=$E1549,$A1549+1,1)</f>
        <v/>
      </c>
      <c r="B1550" t="inlineStr">
        <is>
          <t>THE HAYES FOUNDATION</t>
        </is>
      </c>
      <c r="C1550" t="inlineStr">
        <is>
          <t>06-1636828</t>
        </is>
      </c>
      <c r="D1550" t="inlineStr">
        <is>
          <t>New York</t>
        </is>
      </c>
      <c r="E1550" t="inlineStr">
        <is>
          <t>NY</t>
        </is>
      </c>
      <c r="F1550" t="n">
        <v>2025</v>
      </c>
      <c r="G1550" t="n">
        <v>2</v>
      </c>
      <c r="H1550" s="13" t="n">
        <v>3932195</v>
      </c>
      <c r="I1550" s="12" t="n">
        <v>110</v>
      </c>
      <c r="J1550" s="13" t="n">
        <v>30000</v>
      </c>
      <c r="K1550" s="13">
        <f>IFERROR($H1550/$I1550,"")</f>
        <v/>
      </c>
      <c r="L1550" s="13" t="n">
        <v>215000</v>
      </c>
      <c r="M1550" t="inlineStr">
        <is>
          <t>NM, CT, CA</t>
        </is>
      </c>
      <c r="N1550" t="inlineStr">
        <is>
          <t>No</t>
        </is>
      </c>
      <c r="O1550" t="inlineStr">
        <is>
          <t>Not stated</t>
        </is>
      </c>
      <c r="Q1550" s="9" t="inlineStr">
        <is>
          <t>https://grantcue.com/foundations/the-hayes-foundation-061636828</t>
        </is>
      </c>
    </row>
    <row r="1551">
      <c r="A1551">
        <f>IF($E1551=$E1550,$A1550+1,1)</f>
        <v/>
      </c>
      <c r="B1551" t="inlineStr">
        <is>
          <t>NANCY AND EDWIN MARKS FAMILY FOUNDATION</t>
        </is>
      </c>
      <c r="C1551" t="inlineStr">
        <is>
          <t>13-3385770</t>
        </is>
      </c>
      <c r="D1551" t="inlineStr">
        <is>
          <t>New York</t>
        </is>
      </c>
      <c r="E1551" t="inlineStr">
        <is>
          <t>NY</t>
        </is>
      </c>
      <c r="F1551" t="n">
        <v>2024</v>
      </c>
      <c r="G1551" t="n">
        <v>2</v>
      </c>
      <c r="H1551" s="13" t="n">
        <v>3898188</v>
      </c>
      <c r="I1551" s="12" t="n">
        <v>95</v>
      </c>
      <c r="J1551" s="13" t="n">
        <v>25000</v>
      </c>
      <c r="K1551" s="13">
        <f>IFERROR($H1551/$I1551,"")</f>
        <v/>
      </c>
      <c r="L1551" s="13" t="n">
        <v>200000</v>
      </c>
      <c r="M1551" t="inlineStr">
        <is>
          <t>DC, GA, CA</t>
        </is>
      </c>
      <c r="N1551" t="inlineStr">
        <is>
          <t>Yes</t>
        </is>
      </c>
      <c r="O1551" t="inlineStr">
        <is>
          <t>Not stated</t>
        </is>
      </c>
      <c r="P1551" s="9" t="inlineStr">
        <is>
          <t>https://nancyandedwinmarksfamilyfoundation.org/</t>
        </is>
      </c>
      <c r="Q1551" s="9" t="inlineStr">
        <is>
          <t>https://grantcue.com/foundations/nancy-and-edwin-marks-family-foundation-133385770</t>
        </is>
      </c>
    </row>
    <row r="1552">
      <c r="A1552">
        <f>IF($E1552=$E1551,$A1551+1,1)</f>
        <v/>
      </c>
      <c r="B1552" t="inlineStr">
        <is>
          <t>THE BOK FAMILY FOUNDATION</t>
        </is>
      </c>
      <c r="C1552" t="inlineStr">
        <is>
          <t>25-6872863</t>
        </is>
      </c>
      <c r="D1552" t="inlineStr">
        <is>
          <t>New York</t>
        </is>
      </c>
      <c r="E1552" t="inlineStr">
        <is>
          <t>NY</t>
        </is>
      </c>
      <c r="F1552" t="n">
        <v>2024</v>
      </c>
      <c r="G1552" t="n">
        <v>1</v>
      </c>
      <c r="H1552" s="13" t="n">
        <v>3894000</v>
      </c>
      <c r="I1552" s="12" t="n">
        <v>34</v>
      </c>
      <c r="J1552" s="13" t="n">
        <v>40000</v>
      </c>
      <c r="K1552" s="13">
        <f>IFERROR($H1552/$I1552,"")</f>
        <v/>
      </c>
      <c r="L1552" s="13" t="n">
        <v>675000</v>
      </c>
      <c r="M1552" t="inlineStr">
        <is>
          <t>CT, MA, CA</t>
        </is>
      </c>
      <c r="N1552" t="inlineStr">
        <is>
          <t>No</t>
        </is>
      </c>
      <c r="O1552" t="inlineStr">
        <is>
          <t>Not stated</t>
        </is>
      </c>
      <c r="Q1552" s="9" t="inlineStr">
        <is>
          <t>https://grantcue.com/foundations/the-bok-family-foundation-256872863</t>
        </is>
      </c>
    </row>
    <row r="1553">
      <c r="A1553">
        <f>IF($E1553=$E1552,$A1552+1,1)</f>
        <v/>
      </c>
      <c r="B1553" t="inlineStr">
        <is>
          <t>MORGAN STANLEY FOUNDATION</t>
        </is>
      </c>
      <c r="C1553" t="inlineStr">
        <is>
          <t>13-6155650</t>
        </is>
      </c>
      <c r="D1553" t="inlineStr">
        <is>
          <t>New York</t>
        </is>
      </c>
      <c r="E1553" t="inlineStr">
        <is>
          <t>NY</t>
        </is>
      </c>
      <c r="F1553" t="n">
        <v>2024</v>
      </c>
      <c r="G1553" t="n">
        <v>1</v>
      </c>
      <c r="H1553" s="13" t="n">
        <v>3889000</v>
      </c>
      <c r="I1553" s="12" t="n">
        <v>11</v>
      </c>
      <c r="J1553" s="13" t="n">
        <v>360000</v>
      </c>
      <c r="K1553" s="13">
        <f>IFERROR($H1553/$I1553,"")</f>
        <v/>
      </c>
      <c r="L1553" s="13" t="n">
        <v>908500</v>
      </c>
      <c r="M1553" t="inlineStr">
        <is>
          <t>MN, IL, CO</t>
        </is>
      </c>
      <c r="N1553" t="inlineStr">
        <is>
          <t>No</t>
        </is>
      </c>
      <c r="O1553" t="inlineStr">
        <is>
          <t>Not stated</t>
        </is>
      </c>
      <c r="Q1553" s="9" t="inlineStr">
        <is>
          <t>https://grantcue.com/foundations/morgan-stanley-foundation-136155650</t>
        </is>
      </c>
    </row>
    <row r="1554">
      <c r="A1554">
        <f>IF($E1554=$E1553,$A1553+1,1)</f>
        <v/>
      </c>
      <c r="B1554" t="inlineStr">
        <is>
          <t>PAUL &amp; DAISY SOROS FOUNDATION DAISY SOROS</t>
        </is>
      </c>
      <c r="C1554" t="inlineStr">
        <is>
          <t>13-7057096</t>
        </is>
      </c>
      <c r="D1554" t="inlineStr">
        <is>
          <t>New York</t>
        </is>
      </c>
      <c r="E1554" t="inlineStr">
        <is>
          <t>NY</t>
        </is>
      </c>
      <c r="F1554" t="n">
        <v>2024</v>
      </c>
      <c r="G1554" t="n">
        <v>1</v>
      </c>
      <c r="H1554" s="13" t="n">
        <v>3886635</v>
      </c>
      <c r="I1554" s="12" t="n">
        <v>103</v>
      </c>
      <c r="J1554" s="13" t="n">
        <v>22500</v>
      </c>
      <c r="K1554" s="13">
        <f>IFERROR($H1554/$I1554,"")</f>
        <v/>
      </c>
      <c r="L1554" s="13" t="n">
        <v>600000</v>
      </c>
      <c r="N1554" t="inlineStr">
        <is>
          <t>No</t>
        </is>
      </c>
      <c r="O1554" t="inlineStr">
        <is>
          <t>Not stated</t>
        </is>
      </c>
      <c r="Q1554" s="9" t="inlineStr">
        <is>
          <t>https://grantcue.com/foundations/paul-and-daisy-soros-foundation-daisy-soros-137057096</t>
        </is>
      </c>
    </row>
    <row r="1555">
      <c r="A1555">
        <f>IF($E1555=$E1554,$A1554+1,1)</f>
        <v/>
      </c>
      <c r="B1555" t="inlineStr">
        <is>
          <t>HERMIONE FOUNDATION</t>
        </is>
      </c>
      <c r="C1555" t="inlineStr">
        <is>
          <t>13-3673826</t>
        </is>
      </c>
      <c r="D1555" t="inlineStr">
        <is>
          <t>New York</t>
        </is>
      </c>
      <c r="E1555" t="inlineStr">
        <is>
          <t>NY</t>
        </is>
      </c>
      <c r="F1555" t="n">
        <v>2025</v>
      </c>
      <c r="G1555" t="n">
        <v>2</v>
      </c>
      <c r="H1555" s="13" t="n">
        <v>3875281</v>
      </c>
      <c r="I1555" s="12" t="n">
        <v>50</v>
      </c>
      <c r="J1555" s="13" t="n">
        <v>5200</v>
      </c>
      <c r="K1555" s="13">
        <f>IFERROR($H1555/$I1555,"")</f>
        <v/>
      </c>
      <c r="L1555" s="13" t="n">
        <v>1000000</v>
      </c>
      <c r="M1555" t="inlineStr">
        <is>
          <t>NC, NJ, FL</t>
        </is>
      </c>
      <c r="N1555" t="inlineStr">
        <is>
          <t>Yes</t>
        </is>
      </c>
      <c r="O1555" t="inlineStr">
        <is>
          <t>Not stated</t>
        </is>
      </c>
      <c r="Q1555" s="9" t="inlineStr">
        <is>
          <t>https://grantcue.com/foundations/hermione-foundation-c-o-laura-sloate-133673826</t>
        </is>
      </c>
    </row>
    <row r="1556">
      <c r="A1556">
        <f>IF($E1556=$E1555,$A1555+1,1)</f>
        <v/>
      </c>
      <c r="B1556" t="inlineStr">
        <is>
          <t>B&amp;M Steinmetz Foundation</t>
        </is>
      </c>
      <c r="C1556" t="inlineStr">
        <is>
          <t>23-7048163</t>
        </is>
      </c>
      <c r="D1556" t="inlineStr">
        <is>
          <t>New York</t>
        </is>
      </c>
      <c r="E1556" t="inlineStr">
        <is>
          <t>NY</t>
        </is>
      </c>
      <c r="F1556" t="n">
        <v>2024</v>
      </c>
      <c r="G1556" t="n">
        <v>2</v>
      </c>
      <c r="H1556" s="13" t="n">
        <v>3872263</v>
      </c>
      <c r="I1556" s="12" t="n">
        <v>160</v>
      </c>
      <c r="J1556" s="13" t="n">
        <v>7500</v>
      </c>
      <c r="K1556" s="13">
        <f>IFERROR($H1556/$I1556,"")</f>
        <v/>
      </c>
      <c r="L1556" s="13" t="n">
        <v>325000</v>
      </c>
      <c r="M1556" t="inlineStr">
        <is>
          <t>NJ</t>
        </is>
      </c>
      <c r="N1556" t="inlineStr">
        <is>
          <t>Yes</t>
        </is>
      </c>
      <c r="O1556" t="inlineStr">
        <is>
          <t>Not stated</t>
        </is>
      </c>
      <c r="Q1556" s="9" t="inlineStr">
        <is>
          <t>https://grantcue.com/foundations/b-and-m-steinmetz-foundation-237048163</t>
        </is>
      </c>
    </row>
    <row r="1557">
      <c r="A1557">
        <f>IF($E1557=$E1556,$A1556+1,1)</f>
        <v/>
      </c>
      <c r="B1557" t="inlineStr">
        <is>
          <t>A LINDSAY &amp; OLIVE B O'CONNOR FOUNDATION INC</t>
        </is>
      </c>
      <c r="C1557" t="inlineStr">
        <is>
          <t>16-6063485</t>
        </is>
      </c>
      <c r="D1557" t="inlineStr">
        <is>
          <t>New York</t>
        </is>
      </c>
      <c r="E1557" t="inlineStr">
        <is>
          <t>NY</t>
        </is>
      </c>
      <c r="F1557" t="n">
        <v>2024</v>
      </c>
      <c r="G1557" t="n">
        <v>1</v>
      </c>
      <c r="H1557" s="13" t="n">
        <v>3861532</v>
      </c>
      <c r="I1557" s="12" t="n">
        <v>291</v>
      </c>
      <c r="J1557" s="13" t="n">
        <v>5000</v>
      </c>
      <c r="K1557" s="13">
        <f>IFERROR($H1557/$I1557,"")</f>
        <v/>
      </c>
      <c r="L1557" s="13" t="n">
        <v>333579</v>
      </c>
      <c r="M1557" t="inlineStr">
        <is>
          <t>PA, MA</t>
        </is>
      </c>
      <c r="N1557" t="inlineStr">
        <is>
          <t>Yes</t>
        </is>
      </c>
      <c r="O1557" t="inlineStr">
        <is>
          <t>Yes</t>
        </is>
      </c>
      <c r="P1557" s="9" t="inlineStr">
        <is>
          <t>http://www.theoconnorfoundation.org/</t>
        </is>
      </c>
      <c r="Q1557" s="9" t="inlineStr">
        <is>
          <t>https://grantcue.com/foundations/a-lindsay-and-olive-b-o-connor-foundation-inc-166063485</t>
        </is>
      </c>
    </row>
    <row r="1558">
      <c r="A1558">
        <f>IF($E1558=$E1557,$A1557+1,1)</f>
        <v/>
      </c>
      <c r="B1558" t="inlineStr">
        <is>
          <t>THE LI LU FOUNDATION</t>
        </is>
      </c>
      <c r="C1558" t="inlineStr">
        <is>
          <t>45-5193233</t>
        </is>
      </c>
      <c r="D1558" t="inlineStr">
        <is>
          <t>New York</t>
        </is>
      </c>
      <c r="E1558" t="inlineStr">
        <is>
          <t>NY</t>
        </is>
      </c>
      <c r="F1558" t="n">
        <v>2024</v>
      </c>
      <c r="G1558" t="n">
        <v>1</v>
      </c>
      <c r="H1558" s="13" t="n">
        <v>3854998</v>
      </c>
      <c r="I1558" s="12" t="n">
        <v>12</v>
      </c>
      <c r="J1558" s="13" t="n">
        <v>75000</v>
      </c>
      <c r="K1558" s="13">
        <f>IFERROR($H1558/$I1558,"")</f>
        <v/>
      </c>
      <c r="L1558" s="13" t="n">
        <v>2000000</v>
      </c>
      <c r="M1558" t="inlineStr">
        <is>
          <t>DC, WA, CA</t>
        </is>
      </c>
      <c r="N1558" t="inlineStr">
        <is>
          <t>No</t>
        </is>
      </c>
      <c r="O1558" t="inlineStr">
        <is>
          <t>Not stated</t>
        </is>
      </c>
      <c r="Q1558" s="9" t="inlineStr">
        <is>
          <t>https://grantcue.com/foundations/the-li-lu-foundation-455193233</t>
        </is>
      </c>
    </row>
    <row r="1559">
      <c r="A1559">
        <f>IF($E1559=$E1558,$A1558+1,1)</f>
        <v/>
      </c>
      <c r="B1559" t="inlineStr">
        <is>
          <t>The Bernard and Virginia Bartley Charitable Foundation</t>
        </is>
      </c>
      <c r="C1559" t="inlineStr">
        <is>
          <t>88-6551363</t>
        </is>
      </c>
      <c r="D1559" t="inlineStr">
        <is>
          <t>New York</t>
        </is>
      </c>
      <c r="E1559" t="inlineStr">
        <is>
          <t>NY</t>
        </is>
      </c>
      <c r="F1559" t="n">
        <v>2024</v>
      </c>
      <c r="G1559" t="n">
        <v>2</v>
      </c>
      <c r="H1559" s="13" t="n">
        <v>3836756</v>
      </c>
      <c r="I1559" s="12" t="n">
        <v>5</v>
      </c>
      <c r="J1559" s="13" t="n">
        <v>918978</v>
      </c>
      <c r="K1559" s="13">
        <f>IFERROR($H1559/$I1559,"")</f>
        <v/>
      </c>
      <c r="L1559" s="13" t="n">
        <v>1189459</v>
      </c>
      <c r="M1559" t="inlineStr">
        <is>
          <t>WA</t>
        </is>
      </c>
      <c r="N1559" t="inlineStr">
        <is>
          <t>No</t>
        </is>
      </c>
      <c r="O1559" t="inlineStr">
        <is>
          <t>Not stated</t>
        </is>
      </c>
      <c r="Q1559" s="9" t="inlineStr">
        <is>
          <t>https://grantcue.com/foundations/the-bernard-and-virginia-bartley-charitable-foundation-886551363</t>
        </is>
      </c>
    </row>
    <row r="1560">
      <c r="A1560">
        <f>IF($E1560=$E1559,$A1559+1,1)</f>
        <v/>
      </c>
      <c r="B1560" t="inlineStr">
        <is>
          <t>LOUIS S &amp; MOLLY B WOLK FOUNDATION</t>
        </is>
      </c>
      <c r="C1560" t="inlineStr">
        <is>
          <t>22-2405596</t>
        </is>
      </c>
      <c r="D1560" t="inlineStr">
        <is>
          <t>New York</t>
        </is>
      </c>
      <c r="E1560" t="inlineStr">
        <is>
          <t>NY</t>
        </is>
      </c>
      <c r="F1560" t="n">
        <v>2025</v>
      </c>
      <c r="G1560" t="n">
        <v>2</v>
      </c>
      <c r="H1560" s="13" t="n">
        <v>3834734</v>
      </c>
      <c r="I1560" s="12" t="n">
        <v>49</v>
      </c>
      <c r="J1560" s="13" t="n">
        <v>25000</v>
      </c>
      <c r="K1560" s="13">
        <f>IFERROR($H1560/$I1560,"")</f>
        <v/>
      </c>
      <c r="L1560" s="13" t="n">
        <v>500000</v>
      </c>
      <c r="N1560" t="inlineStr">
        <is>
          <t>Yes</t>
        </is>
      </c>
      <c r="O1560" t="inlineStr">
        <is>
          <t>Not stated</t>
        </is>
      </c>
      <c r="Q1560" s="9" t="inlineStr">
        <is>
          <t>https://grantcue.com/foundations/louis-s-and-molly-b-wolk-foundation-222405596</t>
        </is>
      </c>
    </row>
    <row r="1561">
      <c r="A1561">
        <f>IF($E1561=$E1560,$A1560+1,1)</f>
        <v/>
      </c>
      <c r="B1561" t="inlineStr">
        <is>
          <t>P-Squared Philanthropies Inc</t>
        </is>
      </c>
      <c r="C1561" t="inlineStr">
        <is>
          <t>83-1042303</t>
        </is>
      </c>
      <c r="D1561" t="inlineStr">
        <is>
          <t>New York</t>
        </is>
      </c>
      <c r="E1561" t="inlineStr">
        <is>
          <t>NY</t>
        </is>
      </c>
      <c r="F1561" t="n">
        <v>2024</v>
      </c>
      <c r="G1561" t="n">
        <v>1</v>
      </c>
      <c r="H1561" s="13" t="n">
        <v>3820500</v>
      </c>
      <c r="I1561" s="12" t="n">
        <v>44</v>
      </c>
      <c r="J1561" s="13" t="n">
        <v>25000</v>
      </c>
      <c r="K1561" s="13">
        <f>IFERROR($H1561/$I1561,"")</f>
        <v/>
      </c>
      <c r="L1561" s="13" t="n">
        <v>1000000</v>
      </c>
      <c r="M1561" t="inlineStr">
        <is>
          <t>MA, CA, DC</t>
        </is>
      </c>
      <c r="N1561" t="inlineStr">
        <is>
          <t>No</t>
        </is>
      </c>
      <c r="O1561" t="inlineStr">
        <is>
          <t>Not stated</t>
        </is>
      </c>
      <c r="Q1561" s="9" t="inlineStr">
        <is>
          <t>https://grantcue.com/foundations/p-squared-philanthropies-inc-831042303</t>
        </is>
      </c>
    </row>
    <row r="1562">
      <c r="A1562">
        <f>IF($E1562=$E1561,$A1561+1,1)</f>
        <v/>
      </c>
      <c r="B1562" t="inlineStr">
        <is>
          <t>BELVEDERE CHARITABLE FOUNDATION</t>
        </is>
      </c>
      <c r="C1562" t="inlineStr">
        <is>
          <t>98-0509706</t>
        </is>
      </c>
      <c r="D1562" t="inlineStr">
        <is>
          <t>New York</t>
        </is>
      </c>
      <c r="E1562" t="inlineStr">
        <is>
          <t>NY</t>
        </is>
      </c>
      <c r="F1562" t="n">
        <v>2024</v>
      </c>
      <c r="G1562" t="n">
        <v>1</v>
      </c>
      <c r="H1562" s="13" t="n">
        <v>3817122</v>
      </c>
      <c r="I1562" s="12" t="n">
        <v>37</v>
      </c>
      <c r="J1562" s="13" t="n">
        <v>50304</v>
      </c>
      <c r="K1562" s="13">
        <f>IFERROR($H1562/$I1562,"")</f>
        <v/>
      </c>
      <c r="L1562" s="13" t="n">
        <v>1000654</v>
      </c>
      <c r="M1562" t="inlineStr">
        <is>
          <t>PA, AK, CA</t>
        </is>
      </c>
      <c r="N1562" t="inlineStr">
        <is>
          <t>No</t>
        </is>
      </c>
      <c r="O1562" t="inlineStr">
        <is>
          <t>Not stated</t>
        </is>
      </c>
      <c r="Q1562" s="9" t="inlineStr">
        <is>
          <t>https://grantcue.com/foundations/belvedere-charitable-foundation-980509706</t>
        </is>
      </c>
    </row>
    <row r="1563">
      <c r="A1563">
        <f>IF($E1563=$E1562,$A1562+1,1)</f>
        <v/>
      </c>
      <c r="B1563" t="inlineStr">
        <is>
          <t>THE RALPH LAUREN CORPORATE FOUNDATION</t>
        </is>
      </c>
      <c r="C1563" t="inlineStr">
        <is>
          <t>52-2316766</t>
        </is>
      </c>
      <c r="D1563" t="inlineStr">
        <is>
          <t>New York</t>
        </is>
      </c>
      <c r="E1563" t="inlineStr">
        <is>
          <t>NY</t>
        </is>
      </c>
      <c r="F1563" t="n">
        <v>2024</v>
      </c>
      <c r="G1563" t="n">
        <v>1</v>
      </c>
      <c r="H1563" s="13" t="n">
        <v>3803822</v>
      </c>
      <c r="I1563" s="12" t="n">
        <v>39</v>
      </c>
      <c r="J1563" s="13" t="n">
        <v>25000</v>
      </c>
      <c r="K1563" s="13">
        <f>IFERROR($H1563/$I1563,"")</f>
        <v/>
      </c>
      <c r="L1563" s="13" t="n">
        <v>1500000</v>
      </c>
      <c r="M1563" t="inlineStr">
        <is>
          <t>CA, DC, NC</t>
        </is>
      </c>
      <c r="N1563" t="inlineStr">
        <is>
          <t>No</t>
        </is>
      </c>
      <c r="O1563" t="inlineStr">
        <is>
          <t>Not stated</t>
        </is>
      </c>
      <c r="Q1563" s="9" t="inlineStr">
        <is>
          <t>https://grantcue.com/foundations/the-ralph-lauren-corporate-foundation-c-o-cbiz-mhm-llc-522316766</t>
        </is>
      </c>
    </row>
    <row r="1564">
      <c r="A1564">
        <f>IF($E1564=$E1563,$A1563+1,1)</f>
        <v/>
      </c>
      <c r="B1564" t="inlineStr">
        <is>
          <t>HENRY AND LUCY MOSES FUND INC</t>
        </is>
      </c>
      <c r="C1564" t="inlineStr">
        <is>
          <t>13-6092967</t>
        </is>
      </c>
      <c r="D1564" t="inlineStr">
        <is>
          <t>New York</t>
        </is>
      </c>
      <c r="E1564" t="inlineStr">
        <is>
          <t>NY</t>
        </is>
      </c>
      <c r="F1564" t="n">
        <v>2024</v>
      </c>
      <c r="G1564" t="n">
        <v>1</v>
      </c>
      <c r="H1564" s="13" t="n">
        <v>3802635</v>
      </c>
      <c r="I1564" s="12" t="n">
        <v>82</v>
      </c>
      <c r="J1564" s="13" t="n">
        <v>32500</v>
      </c>
      <c r="K1564" s="13">
        <f>IFERROR($H1564/$I1564,"")</f>
        <v/>
      </c>
      <c r="L1564" s="13" t="n">
        <v>200000</v>
      </c>
      <c r="M1564" t="inlineStr">
        <is>
          <t>CT</t>
        </is>
      </c>
      <c r="N1564" t="inlineStr">
        <is>
          <t>No</t>
        </is>
      </c>
      <c r="O1564" t="inlineStr">
        <is>
          <t>Not stated</t>
        </is>
      </c>
      <c r="Q1564" s="9" t="inlineStr">
        <is>
          <t>https://grantcue.com/foundations/henry-and-lucy-moses-fund-inc-c-o-moses-and-singer-llp-136092967</t>
        </is>
      </c>
    </row>
    <row r="1565">
      <c r="A1565">
        <f>IF($E1565=$E1564,$A1564+1,1)</f>
        <v/>
      </c>
      <c r="B1565" t="inlineStr">
        <is>
          <t>THE COMMON SENSE FUND INC</t>
        </is>
      </c>
      <c r="C1565" t="inlineStr">
        <is>
          <t>13-3157570</t>
        </is>
      </c>
      <c r="D1565" t="inlineStr">
        <is>
          <t>New York</t>
        </is>
      </c>
      <c r="E1565" t="inlineStr">
        <is>
          <t>NY</t>
        </is>
      </c>
      <c r="F1565" t="n">
        <v>2024</v>
      </c>
      <c r="G1565" t="n">
        <v>1</v>
      </c>
      <c r="H1565" s="13" t="n">
        <v>3790000</v>
      </c>
      <c r="I1565" s="12" t="n">
        <v>39</v>
      </c>
      <c r="J1565" s="13" t="n">
        <v>75000</v>
      </c>
      <c r="K1565" s="13">
        <f>IFERROR($H1565/$I1565,"")</f>
        <v/>
      </c>
      <c r="L1565" s="13" t="n">
        <v>1018000</v>
      </c>
      <c r="M1565" t="inlineStr">
        <is>
          <t>CT, CA, MA</t>
        </is>
      </c>
      <c r="N1565" t="inlineStr">
        <is>
          <t>No</t>
        </is>
      </c>
      <c r="O1565" t="inlineStr">
        <is>
          <t>Not stated</t>
        </is>
      </c>
      <c r="Q1565" s="9" t="inlineStr">
        <is>
          <t>https://grantcue.com/foundations/the-common-sense-fund-inc-133157570</t>
        </is>
      </c>
    </row>
    <row r="1566">
      <c r="A1566">
        <f>IF($E1566=$E1565,$A1565+1,1)</f>
        <v/>
      </c>
      <c r="B1566" t="inlineStr">
        <is>
          <t>FOUNDATION 214 INC</t>
        </is>
      </c>
      <c r="C1566" t="inlineStr">
        <is>
          <t>84-1943354</t>
        </is>
      </c>
      <c r="D1566" t="inlineStr">
        <is>
          <t>New York</t>
        </is>
      </c>
      <c r="E1566" t="inlineStr">
        <is>
          <t>NY</t>
        </is>
      </c>
      <c r="F1566" t="n">
        <v>2024</v>
      </c>
      <c r="G1566" t="n">
        <v>1</v>
      </c>
      <c r="H1566" s="13" t="n">
        <v>3768368</v>
      </c>
      <c r="I1566" s="12" t="n">
        <v>35</v>
      </c>
      <c r="J1566" s="13" t="n">
        <v>40000</v>
      </c>
      <c r="K1566" s="13">
        <f>IFERROR($H1566/$I1566,"")</f>
        <v/>
      </c>
      <c r="L1566" s="13" t="n">
        <v>775000</v>
      </c>
      <c r="M1566" t="inlineStr">
        <is>
          <t>MA, FL</t>
        </is>
      </c>
      <c r="N1566" t="inlineStr">
        <is>
          <t>No</t>
        </is>
      </c>
      <c r="O1566" t="inlineStr">
        <is>
          <t>Not stated</t>
        </is>
      </c>
      <c r="Q1566" s="9" t="inlineStr">
        <is>
          <t>https://grantcue.com/foundations/foundation-214-inc-841943354</t>
        </is>
      </c>
    </row>
    <row r="1567">
      <c r="A1567">
        <f>IF($E1567=$E1566,$A1566+1,1)</f>
        <v/>
      </c>
      <c r="B1567" t="inlineStr">
        <is>
          <t>BARTON FAMILY FOUNDATION</t>
        </is>
      </c>
      <c r="C1567" t="inlineStr">
        <is>
          <t>91-6563332</t>
        </is>
      </c>
      <c r="D1567" t="inlineStr">
        <is>
          <t>New York</t>
        </is>
      </c>
      <c r="E1567" t="inlineStr">
        <is>
          <t>NY</t>
        </is>
      </c>
      <c r="F1567" t="n">
        <v>2025</v>
      </c>
      <c r="G1567" t="n">
        <v>2</v>
      </c>
      <c r="H1567" s="13" t="n">
        <v>3761602</v>
      </c>
      <c r="I1567" s="12" t="n">
        <v>47</v>
      </c>
      <c r="J1567" s="13" t="n">
        <v>2500</v>
      </c>
      <c r="K1567" s="13">
        <f>IFERROR($H1567/$I1567,"")</f>
        <v/>
      </c>
      <c r="L1567" s="13" t="n">
        <v>3500000</v>
      </c>
      <c r="M1567" t="inlineStr">
        <is>
          <t>AL, WA, MA</t>
        </is>
      </c>
      <c r="N1567" t="inlineStr">
        <is>
          <t>No</t>
        </is>
      </c>
      <c r="O1567" t="inlineStr">
        <is>
          <t>Not stated</t>
        </is>
      </c>
      <c r="Q1567" s="9" t="inlineStr">
        <is>
          <t>https://grantcue.com/foundations/barton-family-foundation-916563332</t>
        </is>
      </c>
    </row>
    <row r="1568">
      <c r="A1568">
        <f>IF($E1568=$E1567,$A1567+1,1)</f>
        <v/>
      </c>
      <c r="B1568" t="inlineStr">
        <is>
          <t>ROBERT STERLING CLARK FOUNDATION INC</t>
        </is>
      </c>
      <c r="C1568" t="inlineStr">
        <is>
          <t>13-1957792</t>
        </is>
      </c>
      <c r="D1568" t="inlineStr">
        <is>
          <t>New York</t>
        </is>
      </c>
      <c r="E1568" t="inlineStr">
        <is>
          <t>NY</t>
        </is>
      </c>
      <c r="F1568" t="n">
        <v>2024</v>
      </c>
      <c r="G1568" t="n">
        <v>1</v>
      </c>
      <c r="H1568" s="13" t="n">
        <v>3752060</v>
      </c>
      <c r="I1568" s="12" t="n">
        <v>123</v>
      </c>
      <c r="J1568" s="13" t="n">
        <v>10000</v>
      </c>
      <c r="K1568" s="13">
        <f>IFERROR($H1568/$I1568,"")</f>
        <v/>
      </c>
      <c r="L1568" s="13" t="n">
        <v>82500</v>
      </c>
      <c r="M1568" t="inlineStr">
        <is>
          <t>CA, MA, DC</t>
        </is>
      </c>
      <c r="N1568" t="inlineStr">
        <is>
          <t>No</t>
        </is>
      </c>
      <c r="O1568" t="inlineStr">
        <is>
          <t>Yes</t>
        </is>
      </c>
      <c r="Q1568" s="9" t="inlineStr">
        <is>
          <t>https://grantcue.com/foundations/robert-sterling-clark-foundation-inc-131957792</t>
        </is>
      </c>
    </row>
    <row r="1569">
      <c r="A1569">
        <f>IF($E1569=$E1568,$A1568+1,1)</f>
        <v/>
      </c>
      <c r="B1569" t="inlineStr">
        <is>
          <t>ASTELLAS GLOBAL HEALTH FOUNDATION</t>
        </is>
      </c>
      <c r="C1569" t="inlineStr">
        <is>
          <t>52-1820099</t>
        </is>
      </c>
      <c r="D1569" t="inlineStr">
        <is>
          <t>New York</t>
        </is>
      </c>
      <c r="E1569" t="inlineStr">
        <is>
          <t>NY</t>
        </is>
      </c>
      <c r="F1569" t="n">
        <v>2024</v>
      </c>
      <c r="G1569" t="n">
        <v>2</v>
      </c>
      <c r="H1569" s="13" t="n">
        <v>3746459</v>
      </c>
      <c r="I1569" s="12" t="n">
        <v>9</v>
      </c>
      <c r="J1569" s="13" t="n">
        <v>536533</v>
      </c>
      <c r="K1569" s="13">
        <f>IFERROR($H1569/$I1569,"")</f>
        <v/>
      </c>
      <c r="L1569" s="13" t="n">
        <v>536700</v>
      </c>
      <c r="M1569" t="inlineStr">
        <is>
          <t>WA, RI, IN</t>
        </is>
      </c>
      <c r="N1569" t="inlineStr">
        <is>
          <t>No</t>
        </is>
      </c>
      <c r="O1569" t="inlineStr">
        <is>
          <t>Not stated</t>
        </is>
      </c>
      <c r="Q1569" s="9" t="inlineStr">
        <is>
          <t>https://grantcue.com/foundations/astellas-global-health-foundation-521820099</t>
        </is>
      </c>
    </row>
    <row r="1570">
      <c r="A1570">
        <f>IF($E1570=$E1569,$A1569+1,1)</f>
        <v/>
      </c>
      <c r="B1570" t="inlineStr">
        <is>
          <t>PETER A AND MARION W SCHWARTZ FAMILY FOUNDATION TRUST</t>
        </is>
      </c>
      <c r="C1570" t="inlineStr">
        <is>
          <t>06-6447457</t>
        </is>
      </c>
      <c r="D1570" t="inlineStr">
        <is>
          <t>New York</t>
        </is>
      </c>
      <c r="E1570" t="inlineStr">
        <is>
          <t>NY</t>
        </is>
      </c>
      <c r="F1570" t="n">
        <v>2025</v>
      </c>
      <c r="G1570" t="n">
        <v>2</v>
      </c>
      <c r="H1570" s="13" t="n">
        <v>3746000</v>
      </c>
      <c r="I1570" s="12" t="n">
        <v>112</v>
      </c>
      <c r="J1570" s="13" t="n">
        <v>10000</v>
      </c>
      <c r="K1570" s="13">
        <f>IFERROR($H1570/$I1570,"")</f>
        <v/>
      </c>
      <c r="L1570" s="13" t="n">
        <v>350000</v>
      </c>
      <c r="M1570" t="inlineStr">
        <is>
          <t>WA, CT, CA</t>
        </is>
      </c>
      <c r="N1570" t="inlineStr">
        <is>
          <t>No</t>
        </is>
      </c>
      <c r="O1570" t="inlineStr">
        <is>
          <t>Not stated</t>
        </is>
      </c>
      <c r="Q1570" s="9" t="inlineStr">
        <is>
          <t>https://grantcue.com/foundations/peter-a-and-marion-w-schwartz-family-foundation-trust-066447457</t>
        </is>
      </c>
    </row>
    <row r="1571">
      <c r="A1571">
        <f>IF($E1571=$E1570,$A1570+1,1)</f>
        <v/>
      </c>
      <c r="B1571" t="inlineStr">
        <is>
          <t>Zeitz Foundation Inc</t>
        </is>
      </c>
      <c r="C1571" t="inlineStr">
        <is>
          <t>11-6037021</t>
        </is>
      </c>
      <c r="D1571" t="inlineStr">
        <is>
          <t>New York</t>
        </is>
      </c>
      <c r="E1571" t="inlineStr">
        <is>
          <t>NY</t>
        </is>
      </c>
      <c r="F1571" t="n">
        <v>2025</v>
      </c>
      <c r="G1571" t="n">
        <v>3</v>
      </c>
      <c r="H1571" s="13" t="n">
        <v>3743893</v>
      </c>
      <c r="I1571" s="12" t="n">
        <v>77</v>
      </c>
      <c r="J1571" s="13" t="n">
        <v>2500</v>
      </c>
      <c r="K1571" s="13">
        <f>IFERROR($H1571/$I1571,"")</f>
        <v/>
      </c>
      <c r="L1571" s="13" t="n">
        <v>3418726</v>
      </c>
      <c r="M1571" t="inlineStr">
        <is>
          <t>TX, TN, CT</t>
        </is>
      </c>
      <c r="N1571" t="inlineStr">
        <is>
          <t>No</t>
        </is>
      </c>
      <c r="O1571" t="inlineStr">
        <is>
          <t>Not stated</t>
        </is>
      </c>
      <c r="Q1571" s="9" t="inlineStr">
        <is>
          <t>https://grantcue.com/foundations/zeitz-foundation-inc-116037021</t>
        </is>
      </c>
    </row>
    <row r="1572">
      <c r="A1572">
        <f>IF($E1572=$E1571,$A1571+1,1)</f>
        <v/>
      </c>
      <c r="B1572" t="inlineStr">
        <is>
          <t>THE ATLANTIC FOUNDATION</t>
        </is>
      </c>
      <c r="C1572" t="inlineStr">
        <is>
          <t>22-6054882</t>
        </is>
      </c>
      <c r="D1572" t="inlineStr">
        <is>
          <t>New York</t>
        </is>
      </c>
      <c r="E1572" t="inlineStr">
        <is>
          <t>NY</t>
        </is>
      </c>
      <c r="F1572" t="n">
        <v>2024</v>
      </c>
      <c r="G1572" t="n">
        <v>1</v>
      </c>
      <c r="H1572" s="13" t="n">
        <v>3739400</v>
      </c>
      <c r="I1572" s="12" t="n">
        <v>11</v>
      </c>
      <c r="J1572" s="13" t="n">
        <v>93400</v>
      </c>
      <c r="K1572" s="13">
        <f>IFERROR($H1572/$I1572,"")</f>
        <v/>
      </c>
      <c r="L1572" s="13" t="n">
        <v>1400000</v>
      </c>
      <c r="M1572" t="inlineStr">
        <is>
          <t>NJ, DC, MA</t>
        </is>
      </c>
      <c r="N1572" t="inlineStr">
        <is>
          <t>No</t>
        </is>
      </c>
      <c r="O1572" t="inlineStr">
        <is>
          <t>Not stated</t>
        </is>
      </c>
      <c r="Q1572" s="9" t="inlineStr">
        <is>
          <t>https://grantcue.com/foundations/the-atlantic-foundation-226054882</t>
        </is>
      </c>
    </row>
    <row r="1573">
      <c r="A1573">
        <f>IF($E1573=$E1572,$A1572+1,1)</f>
        <v/>
      </c>
      <c r="B1573" t="inlineStr">
        <is>
          <t>THE HYMOWITZ FAMILY FOUNDATION TRUST</t>
        </is>
      </c>
      <c r="C1573" t="inlineStr">
        <is>
          <t>13-4089721</t>
        </is>
      </c>
      <c r="D1573" t="inlineStr">
        <is>
          <t>New York</t>
        </is>
      </c>
      <c r="E1573" t="inlineStr">
        <is>
          <t>NY</t>
        </is>
      </c>
      <c r="F1573" t="n">
        <v>2024</v>
      </c>
      <c r="G1573" t="n">
        <v>2</v>
      </c>
      <c r="H1573" s="13" t="n">
        <v>3738097</v>
      </c>
      <c r="I1573" s="12" t="n">
        <v>25</v>
      </c>
      <c r="J1573" s="13" t="n">
        <v>79080</v>
      </c>
      <c r="K1573" s="13">
        <f>IFERROR($H1573/$I1573,"")</f>
        <v/>
      </c>
      <c r="L1573" s="13" t="n">
        <v>791334</v>
      </c>
      <c r="M1573" t="inlineStr">
        <is>
          <t>NC, CA, VA</t>
        </is>
      </c>
      <c r="N1573" t="inlineStr">
        <is>
          <t>No</t>
        </is>
      </c>
      <c r="O1573" t="inlineStr">
        <is>
          <t>Not stated</t>
        </is>
      </c>
      <c r="Q1573" s="9" t="inlineStr">
        <is>
          <t>https://grantcue.com/foundations/the-hymowitz-family-foundation-trust-134089721</t>
        </is>
      </c>
    </row>
    <row r="1574">
      <c r="A1574">
        <f>IF($E1574=$E1573,$A1573+1,1)</f>
        <v/>
      </c>
      <c r="B1574" t="inlineStr">
        <is>
          <t>NUTTALL PHILANTHROPIES INC (FKA NUTTAL FAMILY FOUNDATION)</t>
        </is>
      </c>
      <c r="C1574" t="inlineStr">
        <is>
          <t>87-2808116</t>
        </is>
      </c>
      <c r="D1574" t="inlineStr">
        <is>
          <t>New York</t>
        </is>
      </c>
      <c r="E1574" t="inlineStr">
        <is>
          <t>NY</t>
        </is>
      </c>
      <c r="F1574" t="n">
        <v>2024</v>
      </c>
      <c r="G1574" t="n">
        <v>1</v>
      </c>
      <c r="H1574" s="13" t="n">
        <v>3727278</v>
      </c>
      <c r="I1574" s="12" t="n">
        <v>6</v>
      </c>
      <c r="J1574" s="13" t="n">
        <v>350000</v>
      </c>
      <c r="K1574" s="13">
        <f>IFERROR($H1574/$I1574,"")</f>
        <v/>
      </c>
      <c r="L1574" s="13" t="n">
        <v>1654699</v>
      </c>
      <c r="M1574" t="inlineStr">
        <is>
          <t>RI, VA, DE</t>
        </is>
      </c>
      <c r="N1574" t="inlineStr">
        <is>
          <t>No</t>
        </is>
      </c>
      <c r="O1574" t="inlineStr">
        <is>
          <t>Not stated</t>
        </is>
      </c>
      <c r="Q1574" s="9" t="inlineStr">
        <is>
          <t>https://grantcue.com/foundations/nuttall-philanthropies-inc-fka-nuttal-family-foundation-872808116</t>
        </is>
      </c>
    </row>
    <row r="1575">
      <c r="A1575">
        <f>IF($E1575=$E1574,$A1574+1,1)</f>
        <v/>
      </c>
      <c r="B1575" t="inlineStr">
        <is>
          <t>FONDATION GOLDIKOVA INC</t>
        </is>
      </c>
      <c r="C1575" t="inlineStr">
        <is>
          <t>84-3840462</t>
        </is>
      </c>
      <c r="D1575" t="inlineStr">
        <is>
          <t>New York</t>
        </is>
      </c>
      <c r="E1575" t="inlineStr">
        <is>
          <t>NY</t>
        </is>
      </c>
      <c r="F1575" t="n">
        <v>2024</v>
      </c>
      <c r="G1575" t="n">
        <v>1</v>
      </c>
      <c r="H1575" s="13" t="n">
        <v>3720000</v>
      </c>
      <c r="I1575" s="12" t="n">
        <v>14</v>
      </c>
      <c r="J1575" s="13" t="n">
        <v>200000</v>
      </c>
      <c r="K1575" s="13">
        <f>IFERROR($H1575/$I1575,"")</f>
        <v/>
      </c>
      <c r="L1575" s="13" t="n">
        <v>660000</v>
      </c>
      <c r="M1575" t="inlineStr">
        <is>
          <t>RAMAT GAN, TEL-AVIV</t>
        </is>
      </c>
      <c r="N1575" t="inlineStr">
        <is>
          <t>No</t>
        </is>
      </c>
      <c r="O1575" t="inlineStr">
        <is>
          <t>Not stated</t>
        </is>
      </c>
      <c r="Q1575" s="9" t="inlineStr">
        <is>
          <t>https://grantcue.com/foundations/fondation-goldikova-inc-843840462</t>
        </is>
      </c>
    </row>
    <row r="1576">
      <c r="A1576">
        <f>IF($E1576=$E1575,$A1575+1,1)</f>
        <v/>
      </c>
      <c r="B1576" t="inlineStr">
        <is>
          <t>THE ELIZABETH &amp; MICHEL SOREL CHARITABLE ORGANIZATION INC</t>
        </is>
      </c>
      <c r="C1576" t="inlineStr">
        <is>
          <t>13-3918852</t>
        </is>
      </c>
      <c r="D1576" t="inlineStr">
        <is>
          <t>New York</t>
        </is>
      </c>
      <c r="E1576" t="inlineStr">
        <is>
          <t>NY</t>
        </is>
      </c>
      <c r="F1576" t="n">
        <v>2024</v>
      </c>
      <c r="G1576" t="n">
        <v>2</v>
      </c>
      <c r="H1576" s="13" t="n">
        <v>3717600</v>
      </c>
      <c r="I1576" s="12" t="n">
        <v>28</v>
      </c>
      <c r="J1576" s="13" t="n">
        <v>84500</v>
      </c>
      <c r="K1576" s="13">
        <f>IFERROR($H1576/$I1576,"")</f>
        <v/>
      </c>
      <c r="L1576" s="13" t="n">
        <v>370000</v>
      </c>
      <c r="M1576" t="inlineStr">
        <is>
          <t>MN, CA, OH</t>
        </is>
      </c>
      <c r="N1576" t="inlineStr">
        <is>
          <t>No</t>
        </is>
      </c>
      <c r="O1576" t="inlineStr">
        <is>
          <t>Not stated</t>
        </is>
      </c>
      <c r="Q1576" s="9" t="inlineStr">
        <is>
          <t>https://grantcue.com/foundations/the-elizabeth-and-michel-sorel-charitable-organization-inc-c-o-sterling-fdn-mgmt-133918852</t>
        </is>
      </c>
    </row>
    <row r="1577">
      <c r="A1577">
        <f>IF($E1577=$E1576,$A1576+1,1)</f>
        <v/>
      </c>
      <c r="B1577" t="inlineStr">
        <is>
          <t>AVERY DENNISON FOUNDATION</t>
        </is>
      </c>
      <c r="C1577" t="inlineStr">
        <is>
          <t>95-3251844</t>
        </is>
      </c>
      <c r="D1577" t="inlineStr">
        <is>
          <t>New York</t>
        </is>
      </c>
      <c r="E1577" t="inlineStr">
        <is>
          <t>NY</t>
        </is>
      </c>
      <c r="F1577" t="n">
        <v>2024</v>
      </c>
      <c r="G1577" t="n">
        <v>1</v>
      </c>
      <c r="H1577" s="13" t="n">
        <v>3713085</v>
      </c>
      <c r="I1577" s="12" t="n">
        <v>62</v>
      </c>
      <c r="J1577" s="13" t="n">
        <v>10000</v>
      </c>
      <c r="K1577" s="13">
        <f>IFERROR($H1577/$I1577,"")</f>
        <v/>
      </c>
      <c r="L1577" s="13" t="n">
        <v>889875</v>
      </c>
      <c r="M1577" t="inlineStr">
        <is>
          <t>VA, OH, CA</t>
        </is>
      </c>
      <c r="N1577" t="inlineStr">
        <is>
          <t>No</t>
        </is>
      </c>
      <c r="O1577" t="inlineStr">
        <is>
          <t>Not stated</t>
        </is>
      </c>
      <c r="Q1577" s="9" t="inlineStr">
        <is>
          <t>https://grantcue.com/foundations/avery-dennison-foundation-953251844</t>
        </is>
      </c>
    </row>
    <row r="1578">
      <c r="A1578">
        <f>IF($E1578=$E1577,$A1577+1,1)</f>
        <v/>
      </c>
      <c r="B1578" t="inlineStr">
        <is>
          <t>WILLOW REDISTRIBUTION FOUNDATION</t>
        </is>
      </c>
      <c r="C1578" t="inlineStr">
        <is>
          <t>83-2811578</t>
        </is>
      </c>
      <c r="D1578" t="inlineStr">
        <is>
          <t>New York</t>
        </is>
      </c>
      <c r="E1578" t="inlineStr">
        <is>
          <t>NY</t>
        </is>
      </c>
      <c r="F1578" t="n">
        <v>2025</v>
      </c>
      <c r="G1578" t="n">
        <v>2</v>
      </c>
      <c r="H1578" s="13" t="n">
        <v>3707334</v>
      </c>
      <c r="I1578" s="12" t="n">
        <v>54</v>
      </c>
      <c r="J1578" s="13" t="n">
        <v>30000</v>
      </c>
      <c r="K1578" s="13">
        <f>IFERROR($H1578/$I1578,"")</f>
        <v/>
      </c>
      <c r="L1578" s="13" t="n">
        <v>2000000</v>
      </c>
      <c r="M1578" t="inlineStr">
        <is>
          <t>CA, MA, DC</t>
        </is>
      </c>
      <c r="N1578" t="inlineStr">
        <is>
          <t>No</t>
        </is>
      </c>
      <c r="O1578" t="inlineStr">
        <is>
          <t>Not stated</t>
        </is>
      </c>
      <c r="Q1578" s="9" t="inlineStr">
        <is>
          <t>https://grantcue.com/foundations/willow-redistribution-foundation-832811578</t>
        </is>
      </c>
    </row>
    <row r="1579">
      <c r="A1579">
        <f>IF($E1579=$E1578,$A1578+1,1)</f>
        <v/>
      </c>
      <c r="B1579" t="inlineStr">
        <is>
          <t>Huber Foundation</t>
        </is>
      </c>
      <c r="C1579" t="inlineStr">
        <is>
          <t>21-0737062</t>
        </is>
      </c>
      <c r="D1579" t="inlineStr">
        <is>
          <t>New York</t>
        </is>
      </c>
      <c r="E1579" t="inlineStr">
        <is>
          <t>NY</t>
        </is>
      </c>
      <c r="F1579" t="n">
        <v>2024</v>
      </c>
      <c r="G1579" t="n">
        <v>1</v>
      </c>
      <c r="H1579" s="13" t="n">
        <v>3700000</v>
      </c>
      <c r="I1579" s="12" t="n">
        <v>9</v>
      </c>
      <c r="J1579" s="13" t="n">
        <v>400000</v>
      </c>
      <c r="K1579" s="13">
        <f>IFERROR($H1579/$I1579,"")</f>
        <v/>
      </c>
      <c r="L1579" s="13" t="n">
        <v>750000</v>
      </c>
      <c r="M1579" t="inlineStr">
        <is>
          <t>DC, VA, VT</t>
        </is>
      </c>
      <c r="N1579" t="inlineStr">
        <is>
          <t>No</t>
        </is>
      </c>
      <c r="O1579" t="inlineStr">
        <is>
          <t>Not stated</t>
        </is>
      </c>
      <c r="Q1579" s="9" t="inlineStr">
        <is>
          <t>https://grantcue.com/foundations/huber-foundation-210737062</t>
        </is>
      </c>
    </row>
    <row r="1580">
      <c r="A1580">
        <f>IF($E1580=$E1579,$A1579+1,1)</f>
        <v/>
      </c>
      <c r="B1580" t="inlineStr">
        <is>
          <t>GOLD FAMILY CHARITABLE TRUST</t>
        </is>
      </c>
      <c r="C1580" t="inlineStr">
        <is>
          <t>82-3227784</t>
        </is>
      </c>
      <c r="D1580" t="inlineStr">
        <is>
          <t>New York</t>
        </is>
      </c>
      <c r="E1580" t="inlineStr">
        <is>
          <t>NY</t>
        </is>
      </c>
      <c r="F1580" t="n">
        <v>2024</v>
      </c>
      <c r="G1580" t="n">
        <v>1</v>
      </c>
      <c r="H1580" s="13" t="n">
        <v>3698783</v>
      </c>
      <c r="I1580" s="12" t="n">
        <v>35</v>
      </c>
      <c r="J1580" s="13" t="n">
        <v>26500</v>
      </c>
      <c r="K1580" s="13">
        <f>IFERROR($H1580/$I1580,"")</f>
        <v/>
      </c>
      <c r="L1580" s="13" t="n">
        <v>1000000</v>
      </c>
      <c r="M1580" t="inlineStr">
        <is>
          <t>IL, CO, DC</t>
        </is>
      </c>
      <c r="N1580" t="inlineStr">
        <is>
          <t>No</t>
        </is>
      </c>
      <c r="O1580" t="inlineStr">
        <is>
          <t>Not stated</t>
        </is>
      </c>
      <c r="Q1580" s="9" t="inlineStr">
        <is>
          <t>https://grantcue.com/foundations/gold-family-charitable-trust-823227784</t>
        </is>
      </c>
    </row>
    <row r="1581">
      <c r="A1581">
        <f>IF($E1581=$E1580,$A1580+1,1)</f>
        <v/>
      </c>
      <c r="B1581" t="inlineStr">
        <is>
          <t>JSRCT</t>
        </is>
      </c>
      <c r="C1581" t="inlineStr">
        <is>
          <t>99-0554074</t>
        </is>
      </c>
      <c r="D1581" t="inlineStr">
        <is>
          <t>New York</t>
        </is>
      </c>
      <c r="E1581" t="inlineStr">
        <is>
          <t>NY</t>
        </is>
      </c>
      <c r="F1581" t="n">
        <v>2025</v>
      </c>
      <c r="G1581" t="n">
        <v>2</v>
      </c>
      <c r="H1581" s="13" t="n">
        <v>3697500</v>
      </c>
      <c r="I1581" s="12" t="n">
        <v>11</v>
      </c>
      <c r="J1581" s="13" t="n">
        <v>25000</v>
      </c>
      <c r="K1581" s="13">
        <f>IFERROR($H1581/$I1581,"")</f>
        <v/>
      </c>
      <c r="L1581" s="13" t="n">
        <v>3000000</v>
      </c>
      <c r="M1581" t="inlineStr">
        <is>
          <t>AL, MO, VA</t>
        </is>
      </c>
      <c r="N1581" t="inlineStr">
        <is>
          <t>No</t>
        </is>
      </c>
      <c r="O1581" t="inlineStr">
        <is>
          <t>Not stated</t>
        </is>
      </c>
      <c r="Q1581" s="9" t="inlineStr">
        <is>
          <t>https://grantcue.com/foundations/jsrct-990554074</t>
        </is>
      </c>
    </row>
    <row r="1582">
      <c r="A1582">
        <f>IF($E1582=$E1581,$A1581+1,1)</f>
        <v/>
      </c>
      <c r="B1582" t="inlineStr">
        <is>
          <t>THE JIN HUA FOUNDATION</t>
        </is>
      </c>
      <c r="C1582" t="inlineStr">
        <is>
          <t>46-5025837</t>
        </is>
      </c>
      <c r="D1582" t="inlineStr">
        <is>
          <t>New York</t>
        </is>
      </c>
      <c r="E1582" t="inlineStr">
        <is>
          <t>NY</t>
        </is>
      </c>
      <c r="F1582" t="n">
        <v>2025</v>
      </c>
      <c r="G1582" t="n">
        <v>2</v>
      </c>
      <c r="H1582" s="13" t="n">
        <v>3685000</v>
      </c>
      <c r="I1582" s="12" t="n">
        <v>20</v>
      </c>
      <c r="J1582" s="13" t="n">
        <v>35000</v>
      </c>
      <c r="K1582" s="13">
        <f>IFERROR($H1582/$I1582,"")</f>
        <v/>
      </c>
      <c r="L1582" s="13" t="n">
        <v>2550000</v>
      </c>
      <c r="M1582" t="inlineStr">
        <is>
          <t>CO, NJ, AZ</t>
        </is>
      </c>
      <c r="N1582" t="inlineStr">
        <is>
          <t>No</t>
        </is>
      </c>
      <c r="O1582" t="inlineStr">
        <is>
          <t>Not stated</t>
        </is>
      </c>
      <c r="Q1582" s="9" t="inlineStr">
        <is>
          <t>https://grantcue.com/foundations/the-jin-hua-foundation-465025837</t>
        </is>
      </c>
    </row>
    <row r="1583">
      <c r="A1583">
        <f>IF($E1583=$E1582,$A1582+1,1)</f>
        <v/>
      </c>
      <c r="B1583" t="inlineStr">
        <is>
          <t>TRUST UWO IRMA T HIRSCHL CHARITABLE TRUST</t>
        </is>
      </c>
      <c r="C1583" t="inlineStr">
        <is>
          <t>13-6356381</t>
        </is>
      </c>
      <c r="D1583" t="inlineStr">
        <is>
          <t>New York</t>
        </is>
      </c>
      <c r="E1583" t="inlineStr">
        <is>
          <t>NY</t>
        </is>
      </c>
      <c r="F1583" t="n">
        <v>2025</v>
      </c>
      <c r="G1583" t="n">
        <v>2</v>
      </c>
      <c r="H1583" s="13" t="n">
        <v>3675509</v>
      </c>
      <c r="I1583" s="12" t="n">
        <v>23</v>
      </c>
      <c r="J1583" s="13" t="n">
        <v>120000</v>
      </c>
      <c r="K1583" s="13">
        <f>IFERROR($H1583/$I1583,"")</f>
        <v/>
      </c>
      <c r="L1583" s="13" t="n">
        <v>400000</v>
      </c>
      <c r="M1583" t="inlineStr">
        <is>
          <t>TX, VA</t>
        </is>
      </c>
      <c r="N1583" t="inlineStr">
        <is>
          <t>No</t>
        </is>
      </c>
      <c r="O1583" t="inlineStr">
        <is>
          <t>Not stated</t>
        </is>
      </c>
      <c r="Q1583" s="9" t="inlineStr">
        <is>
          <t>https://grantcue.com/foundations/trust-uwo-irma-t-hirschl-charitable-trust-136356381</t>
        </is>
      </c>
    </row>
    <row r="1584">
      <c r="A1584">
        <f>IF($E1584=$E1583,$A1583+1,1)</f>
        <v/>
      </c>
      <c r="B1584" t="inlineStr">
        <is>
          <t>THE WILLIAM AND ELAINE KAPLAN FAMILY PRIVATE FOUNDATION</t>
        </is>
      </c>
      <c r="C1584" t="inlineStr">
        <is>
          <t>22-2470361</t>
        </is>
      </c>
      <c r="D1584" t="inlineStr">
        <is>
          <t>New York</t>
        </is>
      </c>
      <c r="E1584" t="inlineStr">
        <is>
          <t>NY</t>
        </is>
      </c>
      <c r="F1584" t="n">
        <v>2024</v>
      </c>
      <c r="G1584" t="n">
        <v>1</v>
      </c>
      <c r="H1584" s="13" t="n">
        <v>3673266</v>
      </c>
      <c r="I1584" s="12" t="n">
        <v>94</v>
      </c>
      <c r="J1584" s="13" t="n">
        <v>5000</v>
      </c>
      <c r="K1584" s="13">
        <f>IFERROR($H1584/$I1584,"")</f>
        <v/>
      </c>
      <c r="L1584" s="13" t="n">
        <v>572393</v>
      </c>
      <c r="M1584" t="inlineStr">
        <is>
          <t>MA, PA, CA</t>
        </is>
      </c>
      <c r="N1584" t="inlineStr">
        <is>
          <t>No</t>
        </is>
      </c>
      <c r="O1584" t="inlineStr">
        <is>
          <t>Not stated</t>
        </is>
      </c>
      <c r="Q1584" s="9" t="inlineStr">
        <is>
          <t>https://grantcue.com/foundations/the-william-and-elaine-kaplan-family-private-foundation-222470361</t>
        </is>
      </c>
    </row>
    <row r="1585">
      <c r="A1585">
        <f>IF($E1585=$E1584,$A1584+1,1)</f>
        <v/>
      </c>
      <c r="B1585" t="inlineStr">
        <is>
          <t>THOMAS AND ELIZABETH LAFFONT FAMILY FOUNDATION</t>
        </is>
      </c>
      <c r="C1585" t="inlineStr">
        <is>
          <t>86-1914134</t>
        </is>
      </c>
      <c r="D1585" t="inlineStr">
        <is>
          <t>New York</t>
        </is>
      </c>
      <c r="E1585" t="inlineStr">
        <is>
          <t>NY</t>
        </is>
      </c>
      <c r="F1585" t="n">
        <v>2024</v>
      </c>
      <c r="G1585" t="n">
        <v>1</v>
      </c>
      <c r="H1585" s="13" t="n">
        <v>3637500</v>
      </c>
      <c r="I1585" s="12" t="n">
        <v>17</v>
      </c>
      <c r="J1585" s="13" t="n">
        <v>75000</v>
      </c>
      <c r="K1585" s="13">
        <f>IFERROR($H1585/$I1585,"")</f>
        <v/>
      </c>
      <c r="L1585" s="13" t="n">
        <v>1000000</v>
      </c>
      <c r="M1585" t="inlineStr">
        <is>
          <t>WY, CA, CO</t>
        </is>
      </c>
      <c r="N1585" t="inlineStr">
        <is>
          <t>No</t>
        </is>
      </c>
      <c r="O1585" t="inlineStr">
        <is>
          <t>Not stated</t>
        </is>
      </c>
      <c r="Q1585" s="9" t="inlineStr">
        <is>
          <t>https://grantcue.com/foundations/thomas-and-elizabeth-laffont-family-foundation-c-o-coatue-management-861914134</t>
        </is>
      </c>
    </row>
    <row r="1586">
      <c r="A1586">
        <f>IF($E1586=$E1585,$A1585+1,1)</f>
        <v/>
      </c>
      <c r="B1586" t="inlineStr">
        <is>
          <t>VIKING GLOBAL FOUNDATION INC</t>
        </is>
      </c>
      <c r="C1586" t="inlineStr">
        <is>
          <t>90-0512778</t>
        </is>
      </c>
      <c r="D1586" t="inlineStr">
        <is>
          <t>New York</t>
        </is>
      </c>
      <c r="E1586" t="inlineStr">
        <is>
          <t>NY</t>
        </is>
      </c>
      <c r="F1586" t="n">
        <v>2024</v>
      </c>
      <c r="G1586" t="n">
        <v>1</v>
      </c>
      <c r="H1586" s="13" t="n">
        <v>3634444</v>
      </c>
      <c r="I1586" s="12" t="n">
        <v>423</v>
      </c>
      <c r="J1586" s="13" t="n">
        <v>950</v>
      </c>
      <c r="K1586" s="13">
        <f>IFERROR($H1586/$I1586,"")</f>
        <v/>
      </c>
      <c r="L1586" s="13" t="n">
        <v>375000</v>
      </c>
      <c r="M1586" t="inlineStr">
        <is>
          <t>CT, CO, MA</t>
        </is>
      </c>
      <c r="N1586" t="inlineStr">
        <is>
          <t>No</t>
        </is>
      </c>
      <c r="O1586" t="inlineStr">
        <is>
          <t>Not stated</t>
        </is>
      </c>
      <c r="Q1586" s="9" t="inlineStr">
        <is>
          <t>https://grantcue.com/foundations/viking-global-foundation-inc-900512778</t>
        </is>
      </c>
    </row>
    <row r="1587">
      <c r="A1587">
        <f>IF($E1587=$E1586,$A1586+1,1)</f>
        <v/>
      </c>
      <c r="B1587" t="inlineStr">
        <is>
          <t>FOCUS FOR HEALTH INC</t>
        </is>
      </c>
      <c r="C1587" t="inlineStr">
        <is>
          <t>27-3400299</t>
        </is>
      </c>
      <c r="D1587" t="inlineStr">
        <is>
          <t>New York</t>
        </is>
      </c>
      <c r="E1587" t="inlineStr">
        <is>
          <t>NY</t>
        </is>
      </c>
      <c r="F1587" t="n">
        <v>2024</v>
      </c>
      <c r="G1587" t="n">
        <v>1</v>
      </c>
      <c r="H1587" s="13" t="n">
        <v>3628482</v>
      </c>
      <c r="I1587" s="12" t="n">
        <v>134</v>
      </c>
      <c r="J1587" s="13" t="n">
        <v>25000</v>
      </c>
      <c r="K1587" s="13">
        <f>IFERROR($H1587/$I1587,"")</f>
        <v/>
      </c>
      <c r="L1587" s="13" t="n">
        <v>95000</v>
      </c>
      <c r="M1587" t="inlineStr">
        <is>
          <t>GA, NJ, PA</t>
        </is>
      </c>
      <c r="N1587" t="inlineStr">
        <is>
          <t>No</t>
        </is>
      </c>
      <c r="O1587" t="inlineStr">
        <is>
          <t>Not stated</t>
        </is>
      </c>
      <c r="Q1587" s="9" t="inlineStr">
        <is>
          <t>https://grantcue.com/foundations/focus-for-health-inc-273400299</t>
        </is>
      </c>
    </row>
    <row r="1588">
      <c r="A1588">
        <f>IF($E1588=$E1587,$A1587+1,1)</f>
        <v/>
      </c>
      <c r="B1588" t="inlineStr">
        <is>
          <t>THE COUNTESS MOIRA CHARITABLE FOUNDATION</t>
        </is>
      </c>
      <c r="C1588" t="inlineStr">
        <is>
          <t>11-3551993</t>
        </is>
      </c>
      <c r="D1588" t="inlineStr">
        <is>
          <t>New York</t>
        </is>
      </c>
      <c r="E1588" t="inlineStr">
        <is>
          <t>NY</t>
        </is>
      </c>
      <c r="F1588" t="n">
        <v>2024</v>
      </c>
      <c r="G1588" t="n">
        <v>2</v>
      </c>
      <c r="H1588" s="13" t="n">
        <v>3617185</v>
      </c>
      <c r="I1588" s="12" t="n">
        <v>35</v>
      </c>
      <c r="J1588" s="13" t="n">
        <v>90000</v>
      </c>
      <c r="K1588" s="13">
        <f>IFERROR($H1588/$I1588,"")</f>
        <v/>
      </c>
      <c r="L1588" s="13" t="n">
        <v>250000</v>
      </c>
      <c r="M1588" t="inlineStr">
        <is>
          <t>CT, RI, DC</t>
        </is>
      </c>
      <c r="N1588" t="inlineStr">
        <is>
          <t>No</t>
        </is>
      </c>
      <c r="O1588" t="inlineStr">
        <is>
          <t>Not stated</t>
        </is>
      </c>
      <c r="Q1588" s="9" t="inlineStr">
        <is>
          <t>https://grantcue.com/foundations/the-countess-moira-charitable-foundation-113551993</t>
        </is>
      </c>
    </row>
    <row r="1589">
      <c r="A1589">
        <f>IF($E1589=$E1588,$A1588+1,1)</f>
        <v/>
      </c>
      <c r="B1589" t="inlineStr">
        <is>
          <t>THE LAURANCE S ROCKEFELLER FUND (5018)</t>
        </is>
      </c>
      <c r="C1589" t="inlineStr">
        <is>
          <t>20-4192256</t>
        </is>
      </c>
      <c r="D1589" t="inlineStr">
        <is>
          <t>New York</t>
        </is>
      </c>
      <c r="E1589" t="inlineStr">
        <is>
          <t>NY</t>
        </is>
      </c>
      <c r="F1589" t="n">
        <v>2024</v>
      </c>
      <c r="G1589" t="n">
        <v>1</v>
      </c>
      <c r="H1589" s="13" t="n">
        <v>3615000</v>
      </c>
      <c r="I1589" s="12" t="n">
        <v>31</v>
      </c>
      <c r="J1589" s="13" t="n">
        <v>1500</v>
      </c>
      <c r="K1589" s="13">
        <f>IFERROR($H1589/$I1589,"")</f>
        <v/>
      </c>
      <c r="L1589" s="13" t="n">
        <v>2500000</v>
      </c>
      <c r="M1589" t="inlineStr">
        <is>
          <t>DC, CA, WA</t>
        </is>
      </c>
      <c r="N1589" t="inlineStr">
        <is>
          <t>Yes</t>
        </is>
      </c>
      <c r="O1589" t="inlineStr">
        <is>
          <t>Not stated</t>
        </is>
      </c>
      <c r="Q1589" s="9" t="inlineStr">
        <is>
          <t>https://grantcue.com/foundations/the-laurance-s-rockefeller-fund-5018-204192256</t>
        </is>
      </c>
    </row>
    <row r="1590">
      <c r="A1590">
        <f>IF($E1590=$E1589,$A1589+1,1)</f>
        <v/>
      </c>
      <c r="B1590" t="inlineStr">
        <is>
          <t>THE OXFORD LEAGUE INC</t>
        </is>
      </c>
      <c r="C1590" t="inlineStr">
        <is>
          <t>02-0491795</t>
        </is>
      </c>
      <c r="D1590" t="inlineStr">
        <is>
          <t>New York</t>
        </is>
      </c>
      <c r="E1590" t="inlineStr">
        <is>
          <t>NY</t>
        </is>
      </c>
      <c r="F1590" t="n">
        <v>2025</v>
      </c>
      <c r="G1590" t="n">
        <v>2</v>
      </c>
      <c r="H1590" s="13" t="n">
        <v>3613150</v>
      </c>
      <c r="I1590" s="12" t="n">
        <v>25</v>
      </c>
      <c r="J1590" s="13" t="n">
        <v>50000</v>
      </c>
      <c r="K1590" s="13">
        <f>IFERROR($H1590/$I1590,"")</f>
        <v/>
      </c>
      <c r="L1590" s="13" t="n">
        <v>1000000</v>
      </c>
      <c r="M1590" t="inlineStr">
        <is>
          <t>PA, MA, NH</t>
        </is>
      </c>
      <c r="N1590" t="inlineStr">
        <is>
          <t>No</t>
        </is>
      </c>
      <c r="O1590" t="inlineStr">
        <is>
          <t>Not stated</t>
        </is>
      </c>
      <c r="Q1590" s="9" t="inlineStr">
        <is>
          <t>https://grantcue.com/foundations/the-oxford-league-inc-020491795</t>
        </is>
      </c>
    </row>
    <row r="1591">
      <c r="A1591">
        <f>IF($E1591=$E1590,$A1590+1,1)</f>
        <v/>
      </c>
      <c r="B1591" t="inlineStr">
        <is>
          <t>FRANCES &amp; BENJAMIN BENENSON FOUNDATION INC</t>
        </is>
      </c>
      <c r="C1591" t="inlineStr">
        <is>
          <t>13-3267113</t>
        </is>
      </c>
      <c r="D1591" t="inlineStr">
        <is>
          <t>New York</t>
        </is>
      </c>
      <c r="E1591" t="inlineStr">
        <is>
          <t>NY</t>
        </is>
      </c>
      <c r="F1591" t="n">
        <v>2023</v>
      </c>
      <c r="G1591" t="n">
        <v>1</v>
      </c>
      <c r="H1591" s="13" t="n">
        <v>3608578</v>
      </c>
      <c r="I1591" s="12" t="n">
        <v>146</v>
      </c>
      <c r="J1591" s="13" t="n">
        <v>10000</v>
      </c>
      <c r="K1591" s="13">
        <f>IFERROR($H1591/$I1591,"")</f>
        <v/>
      </c>
      <c r="L1591" s="13" t="n">
        <v>204500</v>
      </c>
      <c r="M1591" t="inlineStr">
        <is>
          <t>CA, VA, DC</t>
        </is>
      </c>
      <c r="N1591" t="inlineStr">
        <is>
          <t>Yes</t>
        </is>
      </c>
      <c r="O1591" t="inlineStr">
        <is>
          <t>Not stated</t>
        </is>
      </c>
      <c r="Q1591" s="9" t="inlineStr">
        <is>
          <t>https://grantcue.com/foundations/frances-and-benjamin-benenson-foundation-inc-133267113</t>
        </is>
      </c>
    </row>
    <row r="1592">
      <c r="A1592">
        <f>IF($E1592=$E1591,$A1591+1,1)</f>
        <v/>
      </c>
      <c r="B1592" t="inlineStr">
        <is>
          <t>PANNONIA FOUNDATION</t>
        </is>
      </c>
      <c r="C1592" t="inlineStr">
        <is>
          <t>13-4112882</t>
        </is>
      </c>
      <c r="D1592" t="inlineStr">
        <is>
          <t>New York</t>
        </is>
      </c>
      <c r="E1592" t="inlineStr">
        <is>
          <t>NY</t>
        </is>
      </c>
      <c r="F1592" t="n">
        <v>2025</v>
      </c>
      <c r="G1592" t="n">
        <v>2</v>
      </c>
      <c r="H1592" s="13" t="n">
        <v>3605752</v>
      </c>
      <c r="I1592" s="12" t="n">
        <v>133</v>
      </c>
      <c r="J1592" s="13" t="n">
        <v>5000</v>
      </c>
      <c r="K1592" s="13">
        <f>IFERROR($H1592/$I1592,"")</f>
        <v/>
      </c>
      <c r="L1592" s="13" t="n">
        <v>1138952</v>
      </c>
      <c r="M1592" t="inlineStr">
        <is>
          <t>PA, MA, GA</t>
        </is>
      </c>
      <c r="N1592" t="inlineStr">
        <is>
          <t>No</t>
        </is>
      </c>
      <c r="O1592" t="inlineStr">
        <is>
          <t>Not stated</t>
        </is>
      </c>
      <c r="Q1592" s="9" t="inlineStr">
        <is>
          <t>https://grantcue.com/foundations/pannonia-foundation-134112882</t>
        </is>
      </c>
    </row>
    <row r="1593">
      <c r="A1593">
        <f>IF($E1593=$E1592,$A1592+1,1)</f>
        <v/>
      </c>
      <c r="B1593" t="inlineStr">
        <is>
          <t>EPSTEIN TEICHER PHILANTHROPIES</t>
        </is>
      </c>
      <c r="C1593" t="inlineStr">
        <is>
          <t>13-2902852</t>
        </is>
      </c>
      <c r="D1593" t="inlineStr">
        <is>
          <t>New York</t>
        </is>
      </c>
      <c r="E1593" t="inlineStr">
        <is>
          <t>NY</t>
        </is>
      </c>
      <c r="F1593" t="n">
        <v>2025</v>
      </c>
      <c r="G1593" t="n">
        <v>2</v>
      </c>
      <c r="H1593" s="13" t="n">
        <v>3600500</v>
      </c>
      <c r="I1593" s="12" t="n">
        <v>87</v>
      </c>
      <c r="J1593" s="13" t="n">
        <v>35000</v>
      </c>
      <c r="K1593" s="13">
        <f>IFERROR($H1593/$I1593,"")</f>
        <v/>
      </c>
      <c r="L1593" s="13" t="n">
        <v>100000</v>
      </c>
      <c r="M1593" t="inlineStr">
        <is>
          <t>DC, MA</t>
        </is>
      </c>
      <c r="N1593" t="inlineStr">
        <is>
          <t>No</t>
        </is>
      </c>
      <c r="O1593" t="inlineStr">
        <is>
          <t>Not stated</t>
        </is>
      </c>
      <c r="Q1593" s="9" t="inlineStr">
        <is>
          <t>https://grantcue.com/foundations/epstein-teicher-philanthropies-132902852</t>
        </is>
      </c>
    </row>
    <row r="1594">
      <c r="A1594">
        <f>IF($E1594=$E1593,$A1593+1,1)</f>
        <v/>
      </c>
      <c r="B1594" t="inlineStr">
        <is>
          <t>ARTHUR AND JOAN WEISBERG FAMILY FOUNDATION INC</t>
        </is>
      </c>
      <c r="C1594" t="inlineStr">
        <is>
          <t>55-0746517</t>
        </is>
      </c>
      <c r="D1594" t="inlineStr">
        <is>
          <t>New York</t>
        </is>
      </c>
      <c r="E1594" t="inlineStr">
        <is>
          <t>NY</t>
        </is>
      </c>
      <c r="F1594" t="n">
        <v>2024</v>
      </c>
      <c r="G1594" t="n">
        <v>2</v>
      </c>
      <c r="H1594" s="13" t="n">
        <v>3600000</v>
      </c>
      <c r="I1594" s="12" t="n">
        <v>125</v>
      </c>
      <c r="J1594" s="13" t="n">
        <v>20000</v>
      </c>
      <c r="K1594" s="13">
        <f>IFERROR($H1594/$I1594,"")</f>
        <v/>
      </c>
      <c r="L1594" s="13" t="n">
        <v>125000</v>
      </c>
      <c r="M1594" t="inlineStr">
        <is>
          <t>WV, TX, CA</t>
        </is>
      </c>
      <c r="N1594" t="inlineStr">
        <is>
          <t>No</t>
        </is>
      </c>
      <c r="O1594" t="inlineStr">
        <is>
          <t>Not stated</t>
        </is>
      </c>
      <c r="Q1594" s="9" t="inlineStr">
        <is>
          <t>https://grantcue.com/foundations/arthur-and-joan-weisberg-family-foundation-inc-550746517</t>
        </is>
      </c>
    </row>
    <row r="1595">
      <c r="A1595">
        <f>IF($E1595=$E1594,$A1594+1,1)</f>
        <v/>
      </c>
      <c r="B1595" t="inlineStr">
        <is>
          <t>THE DERALD H RUTTENBERG FOUNDATION</t>
        </is>
      </c>
      <c r="C1595" t="inlineStr">
        <is>
          <t>13-3317499</t>
        </is>
      </c>
      <c r="D1595" t="inlineStr">
        <is>
          <t>New York</t>
        </is>
      </c>
      <c r="E1595" t="inlineStr">
        <is>
          <t>NY</t>
        </is>
      </c>
      <c r="F1595" t="n">
        <v>2025</v>
      </c>
      <c r="G1595" t="n">
        <v>2</v>
      </c>
      <c r="H1595" s="13" t="n">
        <v>3595217</v>
      </c>
      <c r="I1595" s="12" t="n">
        <v>138</v>
      </c>
      <c r="J1595" s="13" t="n">
        <v>10301</v>
      </c>
      <c r="K1595" s="13">
        <f>IFERROR($H1595/$I1595,"")</f>
        <v/>
      </c>
      <c r="L1595" s="13" t="n">
        <v>1004187</v>
      </c>
      <c r="M1595" t="inlineStr">
        <is>
          <t>RI, DC, CO</t>
        </is>
      </c>
      <c r="N1595" t="inlineStr">
        <is>
          <t>No</t>
        </is>
      </c>
      <c r="O1595" t="inlineStr">
        <is>
          <t>Not stated</t>
        </is>
      </c>
      <c r="Q1595" s="9" t="inlineStr">
        <is>
          <t>https://grantcue.com/foundations/the-derald-h-ruttenberg-foundation-133317499</t>
        </is>
      </c>
    </row>
    <row r="1596">
      <c r="A1596">
        <f>IF($E1596=$E1595,$A1595+1,1)</f>
        <v/>
      </c>
      <c r="B1596" t="inlineStr">
        <is>
          <t>THE HEFFERNAN FAMILY FOUNDATION</t>
        </is>
      </c>
      <c r="C1596" t="inlineStr">
        <is>
          <t>46-4243193</t>
        </is>
      </c>
      <c r="D1596" t="inlineStr">
        <is>
          <t>New York</t>
        </is>
      </c>
      <c r="E1596" t="inlineStr">
        <is>
          <t>NY</t>
        </is>
      </c>
      <c r="F1596" t="n">
        <v>2025</v>
      </c>
      <c r="G1596" t="n">
        <v>2</v>
      </c>
      <c r="H1596" s="13" t="n">
        <v>3578238</v>
      </c>
      <c r="I1596" s="12" t="n">
        <v>85</v>
      </c>
      <c r="J1596" s="13" t="n">
        <v>5000</v>
      </c>
      <c r="K1596" s="13">
        <f>IFERROR($H1596/$I1596,"")</f>
        <v/>
      </c>
      <c r="L1596" s="13" t="n">
        <v>1220921</v>
      </c>
      <c r="M1596" t="inlineStr">
        <is>
          <t>CT, MA, FL</t>
        </is>
      </c>
      <c r="N1596" t="inlineStr">
        <is>
          <t>No</t>
        </is>
      </c>
      <c r="O1596" t="inlineStr">
        <is>
          <t>Not stated</t>
        </is>
      </c>
      <c r="Q1596" s="9" t="inlineStr">
        <is>
          <t>https://grantcue.com/foundations/the-heffernan-family-foundation-464243193</t>
        </is>
      </c>
    </row>
    <row r="1597">
      <c r="A1597">
        <f>IF($E1597=$E1596,$A1596+1,1)</f>
        <v/>
      </c>
      <c r="B1597" t="inlineStr">
        <is>
          <t>Norman E Alexander Family G Foundation Inc</t>
        </is>
      </c>
      <c r="C1597" t="inlineStr">
        <is>
          <t>26-4413332</t>
        </is>
      </c>
      <c r="D1597" t="inlineStr">
        <is>
          <t>New York</t>
        </is>
      </c>
      <c r="E1597" t="inlineStr">
        <is>
          <t>NY</t>
        </is>
      </c>
      <c r="F1597" t="n">
        <v>2024</v>
      </c>
      <c r="G1597" t="n">
        <v>1</v>
      </c>
      <c r="H1597" s="13" t="n">
        <v>3575000</v>
      </c>
      <c r="I1597" s="12" t="n">
        <v>15</v>
      </c>
      <c r="J1597" s="13" t="n">
        <v>50000</v>
      </c>
      <c r="K1597" s="13">
        <f>IFERROR($H1597/$I1597,"")</f>
        <v/>
      </c>
      <c r="L1597" s="13" t="n">
        <v>675000</v>
      </c>
      <c r="M1597" t="inlineStr">
        <is>
          <t>FL, CA, MA</t>
        </is>
      </c>
      <c r="N1597" t="inlineStr">
        <is>
          <t>No</t>
        </is>
      </c>
      <c r="O1597" t="inlineStr">
        <is>
          <t>Not stated</t>
        </is>
      </c>
      <c r="Q1597" s="9" t="inlineStr">
        <is>
          <t>https://grantcue.com/foundations/norman-e-alexander-family-g-foundation-inc-264413332</t>
        </is>
      </c>
    </row>
    <row r="1598">
      <c r="A1598">
        <f>IF($E1598=$E1597,$A1597+1,1)</f>
        <v/>
      </c>
      <c r="B1598" t="inlineStr">
        <is>
          <t>THE BAHNIK FOUNDATION INC</t>
        </is>
      </c>
      <c r="C1598" t="inlineStr">
        <is>
          <t>11-3216930</t>
        </is>
      </c>
      <c r="D1598" t="inlineStr">
        <is>
          <t>New York</t>
        </is>
      </c>
      <c r="E1598" t="inlineStr">
        <is>
          <t>NY</t>
        </is>
      </c>
      <c r="F1598" t="n">
        <v>2024</v>
      </c>
      <c r="G1598" t="n">
        <v>1</v>
      </c>
      <c r="H1598" s="13" t="n">
        <v>3559750</v>
      </c>
      <c r="I1598" s="12" t="n">
        <v>86</v>
      </c>
      <c r="J1598" s="13" t="n">
        <v>5000</v>
      </c>
      <c r="K1598" s="13">
        <f>IFERROR($H1598/$I1598,"")</f>
        <v/>
      </c>
      <c r="L1598" s="13" t="n">
        <v>1050000</v>
      </c>
      <c r="M1598" t="inlineStr">
        <is>
          <t>RI, VT, TN</t>
        </is>
      </c>
      <c r="N1598" t="inlineStr">
        <is>
          <t>No</t>
        </is>
      </c>
      <c r="O1598" t="inlineStr">
        <is>
          <t>Not stated</t>
        </is>
      </c>
      <c r="Q1598" s="9" t="inlineStr">
        <is>
          <t>https://grantcue.com/foundations/the-bahnik-foundation-inc-113216930</t>
        </is>
      </c>
    </row>
    <row r="1599">
      <c r="A1599">
        <f>IF($E1599=$E1598,$A1598+1,1)</f>
        <v/>
      </c>
      <c r="B1599" t="inlineStr">
        <is>
          <t>UW GLADYS BROOKS FOUNDATION</t>
        </is>
      </c>
      <c r="C1599" t="inlineStr">
        <is>
          <t>13-2955337</t>
        </is>
      </c>
      <c r="D1599" t="inlineStr">
        <is>
          <t>New York</t>
        </is>
      </c>
      <c r="E1599" t="inlineStr">
        <is>
          <t>NY</t>
        </is>
      </c>
      <c r="F1599" t="n">
        <v>2025</v>
      </c>
      <c r="G1599" t="n">
        <v>2</v>
      </c>
      <c r="H1599" s="13" t="n">
        <v>3546500</v>
      </c>
      <c r="I1599" s="12" t="n">
        <v>33</v>
      </c>
      <c r="J1599" s="13" t="n">
        <v>125000</v>
      </c>
      <c r="K1599" s="13">
        <f>IFERROR($H1599/$I1599,"")</f>
        <v/>
      </c>
      <c r="L1599" s="13" t="n">
        <v>200000</v>
      </c>
      <c r="M1599" t="inlineStr">
        <is>
          <t>MA, IN, MD</t>
        </is>
      </c>
      <c r="N1599" t="inlineStr">
        <is>
          <t>Yes</t>
        </is>
      </c>
      <c r="O1599" t="inlineStr">
        <is>
          <t>Yes</t>
        </is>
      </c>
      <c r="P1599" s="9" t="inlineStr">
        <is>
          <t>https://www.gladysbrooksfoundation.org/</t>
        </is>
      </c>
      <c r="Q1599" s="9" t="inlineStr">
        <is>
          <t>https://grantcue.com/foundations/uw-gladys-brooks-foundation-c-o-bank-of-america-na-132955337</t>
        </is>
      </c>
    </row>
    <row r="1600">
      <c r="A1600">
        <f>IF($E1600=$E1599,$A1599+1,1)</f>
        <v/>
      </c>
      <c r="B1600" t="inlineStr">
        <is>
          <t>Eutopia Foundation</t>
        </is>
      </c>
      <c r="C1600" t="inlineStr">
        <is>
          <t>47-3998424</t>
        </is>
      </c>
      <c r="D1600" t="inlineStr">
        <is>
          <t>New York</t>
        </is>
      </c>
      <c r="E1600" t="inlineStr">
        <is>
          <t>NY</t>
        </is>
      </c>
      <c r="F1600" t="n">
        <v>2023</v>
      </c>
      <c r="G1600" t="n">
        <v>1</v>
      </c>
      <c r="H1600" s="13" t="n">
        <v>3536367</v>
      </c>
      <c r="I1600" s="12" t="n">
        <v>52</v>
      </c>
      <c r="J1600" s="13" t="n">
        <v>22275</v>
      </c>
      <c r="K1600" s="13">
        <f>IFERROR($H1600/$I1600,"")</f>
        <v/>
      </c>
      <c r="L1600" s="13" t="n">
        <v>1072050</v>
      </c>
      <c r="M1600" t="inlineStr">
        <is>
          <t>CA, MA, DC</t>
        </is>
      </c>
      <c r="N1600" t="inlineStr">
        <is>
          <t>No</t>
        </is>
      </c>
      <c r="O1600" t="inlineStr">
        <is>
          <t>Not stated</t>
        </is>
      </c>
      <c r="Q1600" s="9" t="inlineStr">
        <is>
          <t>https://grantcue.com/foundations/eutopia-foundation-473998424</t>
        </is>
      </c>
    </row>
    <row r="1601">
      <c r="A1601">
        <f>IF($E1601=$E1600,$A1600+1,1)</f>
        <v/>
      </c>
      <c r="B1601" t="inlineStr">
        <is>
          <t>THE STATEN ISLAND FOUNDATION</t>
        </is>
      </c>
      <c r="C1601" t="inlineStr">
        <is>
          <t>13-3993115</t>
        </is>
      </c>
      <c r="D1601" t="inlineStr">
        <is>
          <t>New York</t>
        </is>
      </c>
      <c r="E1601" t="inlineStr">
        <is>
          <t>NY</t>
        </is>
      </c>
      <c r="F1601" t="n">
        <v>2024</v>
      </c>
      <c r="G1601" t="n">
        <v>1</v>
      </c>
      <c r="H1601" s="13" t="n">
        <v>3534876</v>
      </c>
      <c r="I1601" s="12" t="n">
        <v>91</v>
      </c>
      <c r="J1601" s="13" t="n">
        <v>25000</v>
      </c>
      <c r="K1601" s="13">
        <f>IFERROR($H1601/$I1601,"")</f>
        <v/>
      </c>
      <c r="L1601" s="13" t="n">
        <v>400000</v>
      </c>
      <c r="N1601" t="inlineStr">
        <is>
          <t>Yes</t>
        </is>
      </c>
      <c r="O1601" t="inlineStr">
        <is>
          <t>Yes</t>
        </is>
      </c>
      <c r="P1601" s="9" t="inlineStr">
        <is>
          <t>https://www.thestatenislandfoundation.org/</t>
        </is>
      </c>
      <c r="Q1601" s="9" t="inlineStr">
        <is>
          <t>https://grantcue.com/foundations/the-staten-island-foundation-133993115</t>
        </is>
      </c>
    </row>
    <row r="1602">
      <c r="A1602">
        <f>IF($E1602=$E1601,$A1601+1,1)</f>
        <v/>
      </c>
      <c r="B1602" t="inlineStr">
        <is>
          <t>THE ZAHAVA &amp; MOSHAEL J STRAUS FAMILY FO</t>
        </is>
      </c>
      <c r="C1602" t="inlineStr">
        <is>
          <t>13-3913229</t>
        </is>
      </c>
      <c r="D1602" t="inlineStr">
        <is>
          <t>New York</t>
        </is>
      </c>
      <c r="E1602" t="inlineStr">
        <is>
          <t>NY</t>
        </is>
      </c>
      <c r="F1602" t="n">
        <v>2025</v>
      </c>
      <c r="G1602" t="n">
        <v>2</v>
      </c>
      <c r="H1602" s="13" t="n">
        <v>3530203</v>
      </c>
      <c r="I1602" s="12" t="n">
        <v>17</v>
      </c>
      <c r="J1602" s="13" t="n">
        <v>50000</v>
      </c>
      <c r="K1602" s="13">
        <f>IFERROR($H1602/$I1602,"")</f>
        <v/>
      </c>
      <c r="L1602" s="13" t="n">
        <v>1214286</v>
      </c>
      <c r="M1602" t="inlineStr">
        <is>
          <t>NJ, CA, IL</t>
        </is>
      </c>
      <c r="N1602" t="inlineStr">
        <is>
          <t>No</t>
        </is>
      </c>
      <c r="O1602" t="inlineStr">
        <is>
          <t>Not stated</t>
        </is>
      </c>
      <c r="Q1602" s="9" t="inlineStr">
        <is>
          <t>https://grantcue.com/foundations/the-zahava-and-moshael-j-straus-family-fo-133913229</t>
        </is>
      </c>
    </row>
    <row r="1603">
      <c r="A1603">
        <f>IF($E1603=$E1602,$A1602+1,1)</f>
        <v/>
      </c>
      <c r="B1603" t="inlineStr">
        <is>
          <t>Eris &amp; Larry Field Family Foundation</t>
        </is>
      </c>
      <c r="C1603" t="inlineStr">
        <is>
          <t>95-3905829</t>
        </is>
      </c>
      <c r="D1603" t="inlineStr">
        <is>
          <t>New York</t>
        </is>
      </c>
      <c r="E1603" t="inlineStr">
        <is>
          <t>NY</t>
        </is>
      </c>
      <c r="F1603" t="n">
        <v>2024</v>
      </c>
      <c r="G1603" t="n">
        <v>1</v>
      </c>
      <c r="H1603" s="13" t="n">
        <v>3523425</v>
      </c>
      <c r="I1603" s="12" t="n">
        <v>58</v>
      </c>
      <c r="J1603" s="13" t="n">
        <v>5250</v>
      </c>
      <c r="K1603" s="13">
        <f>IFERROR($H1603/$I1603,"")</f>
        <v/>
      </c>
      <c r="L1603" s="13" t="n">
        <v>1527935</v>
      </c>
      <c r="M1603" t="inlineStr">
        <is>
          <t>CA, PA, VA</t>
        </is>
      </c>
      <c r="N1603" t="inlineStr">
        <is>
          <t>No</t>
        </is>
      </c>
      <c r="O1603" t="inlineStr">
        <is>
          <t>Not stated</t>
        </is>
      </c>
      <c r="Q1603" s="9" t="inlineStr">
        <is>
          <t>https://grantcue.com/foundations/eris-and-larry-field-family-foundation-953905829</t>
        </is>
      </c>
    </row>
    <row r="1604">
      <c r="A1604">
        <f>IF($E1604=$E1603,$A1603+1,1)</f>
        <v/>
      </c>
      <c r="B1604" t="inlineStr">
        <is>
          <t>PEGGY N &amp; ROGER G GERRY CHARITABLE</t>
        </is>
      </c>
      <c r="C1604" t="inlineStr">
        <is>
          <t>13-6753033</t>
        </is>
      </c>
      <c r="D1604" t="inlineStr">
        <is>
          <t>New York</t>
        </is>
      </c>
      <c r="E1604" t="inlineStr">
        <is>
          <t>NY</t>
        </is>
      </c>
      <c r="F1604" t="n">
        <v>2025</v>
      </c>
      <c r="G1604" t="n">
        <v>2</v>
      </c>
      <c r="H1604" s="13" t="n">
        <v>3520186</v>
      </c>
      <c r="I1604" s="12" t="n">
        <v>27</v>
      </c>
      <c r="J1604" s="13" t="n">
        <v>75000</v>
      </c>
      <c r="K1604" s="13">
        <f>IFERROR($H1604/$I1604,"")</f>
        <v/>
      </c>
      <c r="L1604" s="13" t="n">
        <v>1362500</v>
      </c>
      <c r="M1604" t="inlineStr">
        <is>
          <t>NE, MA, PA</t>
        </is>
      </c>
      <c r="N1604" t="inlineStr">
        <is>
          <t>No</t>
        </is>
      </c>
      <c r="O1604" t="inlineStr">
        <is>
          <t>Not stated</t>
        </is>
      </c>
      <c r="Q1604" s="9" t="inlineStr">
        <is>
          <t>https://grantcue.com/foundations/peggy-n-and-roger-g-gerry-charitable-136753033</t>
        </is>
      </c>
    </row>
    <row r="1605">
      <c r="A1605">
        <f>IF($E1605=$E1604,$A1604+1,1)</f>
        <v/>
      </c>
      <c r="B1605" t="inlineStr">
        <is>
          <t>The Longhill Charitable Foundation</t>
        </is>
      </c>
      <c r="C1605" t="inlineStr">
        <is>
          <t>23-7149847</t>
        </is>
      </c>
      <c r="D1605" t="inlineStr">
        <is>
          <t>New York</t>
        </is>
      </c>
      <c r="E1605" t="inlineStr">
        <is>
          <t>NY</t>
        </is>
      </c>
      <c r="F1605" t="n">
        <v>2025</v>
      </c>
      <c r="G1605" t="n">
        <v>2</v>
      </c>
      <c r="H1605" s="13" t="n">
        <v>3512556</v>
      </c>
      <c r="I1605" s="12" t="n">
        <v>118</v>
      </c>
      <c r="J1605" s="13" t="n">
        <v>25000</v>
      </c>
      <c r="K1605" s="13">
        <f>IFERROR($H1605/$I1605,"")</f>
        <v/>
      </c>
      <c r="L1605" s="13" t="n">
        <v>383556</v>
      </c>
      <c r="M1605" t="inlineStr">
        <is>
          <t>FL, DC, MA</t>
        </is>
      </c>
      <c r="N1605" t="inlineStr">
        <is>
          <t>No</t>
        </is>
      </c>
      <c r="O1605" t="inlineStr">
        <is>
          <t>Not stated</t>
        </is>
      </c>
      <c r="Q1605" s="9" t="inlineStr">
        <is>
          <t>https://grantcue.com/foundations/the-longhill-charitable-foundation-237149847</t>
        </is>
      </c>
    </row>
    <row r="1606">
      <c r="A1606">
        <f>IF($E1606=$E1605,$A1605+1,1)</f>
        <v/>
      </c>
      <c r="B1606" t="inlineStr">
        <is>
          <t>ANTHONY J AND CHRISTIE B DE NICOLA FOUNDATION</t>
        </is>
      </c>
      <c r="C1606" t="inlineStr">
        <is>
          <t>31-6647684</t>
        </is>
      </c>
      <c r="D1606" t="inlineStr">
        <is>
          <t>New York</t>
        </is>
      </c>
      <c r="E1606" t="inlineStr">
        <is>
          <t>NY</t>
        </is>
      </c>
      <c r="F1606" t="n">
        <v>2024</v>
      </c>
      <c r="G1606" t="n">
        <v>1</v>
      </c>
      <c r="H1606" s="13" t="n">
        <v>3509146</v>
      </c>
      <c r="I1606" s="12" t="n">
        <v>52</v>
      </c>
      <c r="J1606" s="13" t="n">
        <v>15000</v>
      </c>
      <c r="K1606" s="13">
        <f>IFERROR($H1606/$I1606,"")</f>
        <v/>
      </c>
      <c r="L1606" s="13" t="n">
        <v>500000</v>
      </c>
      <c r="M1606" t="inlineStr">
        <is>
          <t>NJ, CT, FL</t>
        </is>
      </c>
      <c r="N1606" t="inlineStr">
        <is>
          <t>No</t>
        </is>
      </c>
      <c r="O1606" t="inlineStr">
        <is>
          <t>Not stated</t>
        </is>
      </c>
      <c r="Q1606" s="9" t="inlineStr">
        <is>
          <t>https://grantcue.com/foundations/anthony-j-and-christie-b-de-nicola-foundation-316647684</t>
        </is>
      </c>
    </row>
    <row r="1607">
      <c r="A1607">
        <f>IF($E1607=$E1606,$A1606+1,1)</f>
        <v/>
      </c>
      <c r="B1607" t="inlineStr">
        <is>
          <t>LAKE ROAD FOUNDATION</t>
        </is>
      </c>
      <c r="C1607" t="inlineStr">
        <is>
          <t>13-3745065</t>
        </is>
      </c>
      <c r="D1607" t="inlineStr">
        <is>
          <t>New York</t>
        </is>
      </c>
      <c r="E1607" t="inlineStr">
        <is>
          <t>NY</t>
        </is>
      </c>
      <c r="F1607" t="n">
        <v>2024</v>
      </c>
      <c r="G1607" t="n">
        <v>2</v>
      </c>
      <c r="H1607" s="13" t="n">
        <v>3491789</v>
      </c>
      <c r="I1607" s="12" t="n">
        <v>105</v>
      </c>
      <c r="J1607" s="13" t="n">
        <v>3340</v>
      </c>
      <c r="K1607" s="13">
        <f>IFERROR($H1607/$I1607,"")</f>
        <v/>
      </c>
      <c r="L1607" s="13" t="n">
        <v>1110000</v>
      </c>
      <c r="M1607" t="inlineStr">
        <is>
          <t>DC, UT, CA</t>
        </is>
      </c>
      <c r="N1607" t="inlineStr">
        <is>
          <t>No</t>
        </is>
      </c>
      <c r="O1607" t="inlineStr">
        <is>
          <t>Not stated</t>
        </is>
      </c>
      <c r="Q1607" s="9" t="inlineStr">
        <is>
          <t>https://grantcue.com/foundations/lake-road-foundation-133745065</t>
        </is>
      </c>
    </row>
    <row r="1608">
      <c r="A1608">
        <f>IF($E1608=$E1607,$A1607+1,1)</f>
        <v/>
      </c>
      <c r="B1608" t="inlineStr">
        <is>
          <t>THE DANIEL AND ESTRELLITA BRODSKY FAMILY FOUNDATION</t>
        </is>
      </c>
      <c r="C1608" t="inlineStr">
        <is>
          <t>13-4065150</t>
        </is>
      </c>
      <c r="D1608" t="inlineStr">
        <is>
          <t>New York</t>
        </is>
      </c>
      <c r="E1608" t="inlineStr">
        <is>
          <t>NY</t>
        </is>
      </c>
      <c r="F1608" t="n">
        <v>2025</v>
      </c>
      <c r="G1608" t="n">
        <v>2</v>
      </c>
      <c r="H1608" s="13" t="n">
        <v>3487164</v>
      </c>
      <c r="I1608" s="12" t="n">
        <v>87</v>
      </c>
      <c r="J1608" s="13" t="n">
        <v>10000</v>
      </c>
      <c r="K1608" s="13">
        <f>IFERROR($H1608/$I1608,"")</f>
        <v/>
      </c>
      <c r="L1608" s="13" t="n">
        <v>1320000</v>
      </c>
      <c r="M1608" t="inlineStr">
        <is>
          <t>DC, FL, CA</t>
        </is>
      </c>
      <c r="N1608" t="inlineStr">
        <is>
          <t>No</t>
        </is>
      </c>
      <c r="O1608" t="inlineStr">
        <is>
          <t>Not stated</t>
        </is>
      </c>
      <c r="Q1608" s="9" t="inlineStr">
        <is>
          <t>https://grantcue.com/foundations/the-daniel-and-estrellita-brodsky-family-foundation-134065150</t>
        </is>
      </c>
    </row>
    <row r="1609">
      <c r="A1609">
        <f>IF($E1609=$E1608,$A1608+1,1)</f>
        <v/>
      </c>
      <c r="B1609" t="inlineStr">
        <is>
          <t>THE LAWRENCE FOUNDATION</t>
        </is>
      </c>
      <c r="C1609" t="inlineStr">
        <is>
          <t>13-2880731</t>
        </is>
      </c>
      <c r="D1609" t="inlineStr">
        <is>
          <t>New York</t>
        </is>
      </c>
      <c r="E1609" t="inlineStr">
        <is>
          <t>NY</t>
        </is>
      </c>
      <c r="F1609" t="n">
        <v>2024</v>
      </c>
      <c r="G1609" t="n">
        <v>1</v>
      </c>
      <c r="H1609" s="13" t="n">
        <v>3470150</v>
      </c>
      <c r="I1609" s="12" t="n">
        <v>69</v>
      </c>
      <c r="J1609" s="13" t="n">
        <v>50000</v>
      </c>
      <c r="K1609" s="13">
        <f>IFERROR($H1609/$I1609,"")</f>
        <v/>
      </c>
      <c r="L1609" s="13" t="n">
        <v>250000</v>
      </c>
      <c r="M1609" t="inlineStr">
        <is>
          <t>CA, MN, DC</t>
        </is>
      </c>
      <c r="N1609" t="inlineStr">
        <is>
          <t>No</t>
        </is>
      </c>
      <c r="O1609" t="inlineStr">
        <is>
          <t>Not stated</t>
        </is>
      </c>
      <c r="Q1609" s="9" t="inlineStr">
        <is>
          <t>https://grantcue.com/foundations/the-lawrence-foundation-c-o-hertz-herson-cpa-llp-132880731</t>
        </is>
      </c>
    </row>
    <row r="1610">
      <c r="A1610">
        <f>IF($E1610=$E1609,$A1609+1,1)</f>
        <v/>
      </c>
      <c r="B1610" t="inlineStr">
        <is>
          <t>DAVID &amp; MOLLY PYOTT FOUNDATION</t>
        </is>
      </c>
      <c r="C1610" t="inlineStr">
        <is>
          <t>47-3033646</t>
        </is>
      </c>
      <c r="D1610" t="inlineStr">
        <is>
          <t>New York</t>
        </is>
      </c>
      <c r="E1610" t="inlineStr">
        <is>
          <t>NY</t>
        </is>
      </c>
      <c r="F1610" t="n">
        <v>2024</v>
      </c>
      <c r="G1610" t="n">
        <v>1</v>
      </c>
      <c r="H1610" s="13" t="n">
        <v>3466236</v>
      </c>
      <c r="I1610" s="12" t="n">
        <v>29</v>
      </c>
      <c r="J1610" s="13" t="n">
        <v>2425</v>
      </c>
      <c r="K1610" s="13">
        <f>IFERROR($H1610/$I1610,"")</f>
        <v/>
      </c>
      <c r="L1610" s="13" t="n">
        <v>1595000</v>
      </c>
      <c r="M1610" t="inlineStr">
        <is>
          <t>CA, WA, CO</t>
        </is>
      </c>
      <c r="N1610" t="inlineStr">
        <is>
          <t>No</t>
        </is>
      </c>
      <c r="O1610" t="inlineStr">
        <is>
          <t>Not stated</t>
        </is>
      </c>
      <c r="Q1610" s="9" t="inlineStr">
        <is>
          <t>https://grantcue.com/foundations/david-and-molly-pyott-foundation-473033646</t>
        </is>
      </c>
    </row>
    <row r="1611">
      <c r="A1611">
        <f>IF($E1611=$E1610,$A1610+1,1)</f>
        <v/>
      </c>
      <c r="B1611" t="inlineStr">
        <is>
          <t>WEISS FAMILY FOUNDATION</t>
        </is>
      </c>
      <c r="C1611" t="inlineStr">
        <is>
          <t>20-8916545</t>
        </is>
      </c>
      <c r="D1611" t="inlineStr">
        <is>
          <t>New York</t>
        </is>
      </c>
      <c r="E1611" t="inlineStr">
        <is>
          <t>NY</t>
        </is>
      </c>
      <c r="F1611" t="n">
        <v>2024</v>
      </c>
      <c r="G1611" t="n">
        <v>1</v>
      </c>
      <c r="H1611" s="13" t="n">
        <v>3464291</v>
      </c>
      <c r="I1611" s="12" t="n">
        <v>22</v>
      </c>
      <c r="J1611" s="13" t="n">
        <v>27500</v>
      </c>
      <c r="K1611" s="13">
        <f>IFERROR($H1611/$I1611,"")</f>
        <v/>
      </c>
      <c r="L1611" s="13" t="n">
        <v>2088791</v>
      </c>
      <c r="M1611" t="inlineStr">
        <is>
          <t>PA, VA, CA</t>
        </is>
      </c>
      <c r="N1611" t="inlineStr">
        <is>
          <t>No</t>
        </is>
      </c>
      <c r="O1611" t="inlineStr">
        <is>
          <t>Not stated</t>
        </is>
      </c>
      <c r="Q1611" s="9" t="inlineStr">
        <is>
          <t>https://grantcue.com/foundations/weiss-family-foundation-208916545</t>
        </is>
      </c>
    </row>
    <row r="1612">
      <c r="A1612">
        <f>IF($E1612=$E1611,$A1611+1,1)</f>
        <v/>
      </c>
      <c r="B1612" t="inlineStr">
        <is>
          <t>DR G CLIFFORD &amp; FLORENCE B DECKER FOUNDATION INC</t>
        </is>
      </c>
      <c r="C1612" t="inlineStr">
        <is>
          <t>16-1131704</t>
        </is>
      </c>
      <c r="D1612" t="inlineStr">
        <is>
          <t>New York</t>
        </is>
      </c>
      <c r="E1612" t="inlineStr">
        <is>
          <t>NY</t>
        </is>
      </c>
      <c r="F1612" t="n">
        <v>2025</v>
      </c>
      <c r="G1612" t="n">
        <v>2</v>
      </c>
      <c r="H1612" s="13" t="n">
        <v>3457964</v>
      </c>
      <c r="I1612" s="12" t="n">
        <v>63</v>
      </c>
      <c r="J1612" s="13" t="n">
        <v>5000</v>
      </c>
      <c r="K1612" s="13">
        <f>IFERROR($H1612/$I1612,"")</f>
        <v/>
      </c>
      <c r="L1612" s="13" t="n">
        <v>400000</v>
      </c>
      <c r="N1612" t="inlineStr">
        <is>
          <t>Yes</t>
        </is>
      </c>
      <c r="O1612" t="inlineStr">
        <is>
          <t>Not stated</t>
        </is>
      </c>
      <c r="P1612" s="9" t="inlineStr">
        <is>
          <t>https://www.thedeckerfoundation.com/</t>
        </is>
      </c>
      <c r="Q1612" s="9" t="inlineStr">
        <is>
          <t>https://grantcue.com/foundations/dr-g-clifford-and-florence-b-decker-foundation-inc-161131704</t>
        </is>
      </c>
    </row>
    <row r="1613">
      <c r="A1613">
        <f>IF($E1613=$E1612,$A1612+1,1)</f>
        <v/>
      </c>
      <c r="B1613" t="inlineStr">
        <is>
          <t>THE JAIN FOUNDATION INC</t>
        </is>
      </c>
      <c r="C1613" t="inlineStr">
        <is>
          <t>20-0284800</t>
        </is>
      </c>
      <c r="D1613" t="inlineStr">
        <is>
          <t>New York</t>
        </is>
      </c>
      <c r="E1613" t="inlineStr">
        <is>
          <t>NY</t>
        </is>
      </c>
      <c r="F1613" t="n">
        <v>2024</v>
      </c>
      <c r="G1613" t="n">
        <v>1</v>
      </c>
      <c r="H1613" s="13" t="n">
        <v>3436865</v>
      </c>
      <c r="I1613" s="12" t="n">
        <v>23</v>
      </c>
      <c r="J1613" s="13" t="n">
        <v>121329</v>
      </c>
      <c r="K1613" s="13">
        <f>IFERROR($H1613/$I1613,"")</f>
        <v/>
      </c>
      <c r="L1613" s="13" t="n">
        <v>600000</v>
      </c>
      <c r="M1613" t="inlineStr">
        <is>
          <t>MA, MD, NC</t>
        </is>
      </c>
      <c r="N1613" t="inlineStr">
        <is>
          <t>Yes</t>
        </is>
      </c>
      <c r="O1613" t="inlineStr">
        <is>
          <t>Yes</t>
        </is>
      </c>
      <c r="P1613" s="9" t="inlineStr">
        <is>
          <t>https://jain-foundation.org/</t>
        </is>
      </c>
      <c r="Q1613" s="9" t="inlineStr">
        <is>
          <t>https://grantcue.com/foundations/the-jain-foundation-inc-200284800</t>
        </is>
      </c>
    </row>
    <row r="1614">
      <c r="A1614">
        <f>IF($E1614=$E1613,$A1613+1,1)</f>
        <v/>
      </c>
      <c r="B1614" t="inlineStr">
        <is>
          <t>GARY SALTZ FOUNDATION INC</t>
        </is>
      </c>
      <c r="C1614" t="inlineStr">
        <is>
          <t>13-3267114</t>
        </is>
      </c>
      <c r="D1614" t="inlineStr">
        <is>
          <t>New York</t>
        </is>
      </c>
      <c r="E1614" t="inlineStr">
        <is>
          <t>NY</t>
        </is>
      </c>
      <c r="F1614" t="n">
        <v>2024</v>
      </c>
      <c r="G1614" t="n">
        <v>1</v>
      </c>
      <c r="H1614" s="13" t="n">
        <v>3434350</v>
      </c>
      <c r="I1614" s="12" t="n">
        <v>76</v>
      </c>
      <c r="J1614" s="13" t="n">
        <v>25000</v>
      </c>
      <c r="K1614" s="13">
        <f>IFERROR($H1614/$I1614,"")</f>
        <v/>
      </c>
      <c r="L1614" s="13" t="n">
        <v>250000</v>
      </c>
      <c r="M1614" t="inlineStr">
        <is>
          <t>CA, DC, PA</t>
        </is>
      </c>
      <c r="N1614" t="inlineStr">
        <is>
          <t>No</t>
        </is>
      </c>
      <c r="O1614" t="inlineStr">
        <is>
          <t>Not stated</t>
        </is>
      </c>
      <c r="Q1614" s="9" t="inlineStr">
        <is>
          <t>https://grantcue.com/foundations/gary-saltz-foundation-inc-133267114</t>
        </is>
      </c>
    </row>
    <row r="1615">
      <c r="A1615">
        <f>IF($E1615=$E1614,$A1614+1,1)</f>
        <v/>
      </c>
      <c r="B1615" t="inlineStr">
        <is>
          <t>NELSON &amp; CLAUDIA PELTZ FAMILY FOUNDATION</t>
        </is>
      </c>
      <c r="C1615" t="inlineStr">
        <is>
          <t>30-0181229</t>
        </is>
      </c>
      <c r="D1615" t="inlineStr">
        <is>
          <t>New York</t>
        </is>
      </c>
      <c r="E1615" t="inlineStr">
        <is>
          <t>NY</t>
        </is>
      </c>
      <c r="F1615" t="n">
        <v>2025</v>
      </c>
      <c r="G1615" t="n">
        <v>2</v>
      </c>
      <c r="H1615" s="13" t="n">
        <v>3434229</v>
      </c>
      <c r="I1615" s="12" t="n">
        <v>48</v>
      </c>
      <c r="J1615" s="13" t="n">
        <v>25000</v>
      </c>
      <c r="K1615" s="13">
        <f>IFERROR($H1615/$I1615,"")</f>
        <v/>
      </c>
      <c r="L1615" s="13" t="n">
        <v>600000</v>
      </c>
      <c r="M1615" t="inlineStr">
        <is>
          <t>FL, DC, CA</t>
        </is>
      </c>
      <c r="N1615" t="inlineStr">
        <is>
          <t>No</t>
        </is>
      </c>
      <c r="O1615" t="inlineStr">
        <is>
          <t>Not stated</t>
        </is>
      </c>
      <c r="Q1615" s="9" t="inlineStr">
        <is>
          <t>https://grantcue.com/foundations/nelson-and-claudia-peltz-family-foundation-300181229</t>
        </is>
      </c>
    </row>
    <row r="1616">
      <c r="A1616">
        <f>IF($E1616=$E1615,$A1615+1,1)</f>
        <v/>
      </c>
      <c r="B1616" t="inlineStr">
        <is>
          <t>LIBRA GLOBAL PHILANTHROPIES FOUNDATION INC</t>
        </is>
      </c>
      <c r="C1616" t="inlineStr">
        <is>
          <t>87-3731514</t>
        </is>
      </c>
      <c r="D1616" t="inlineStr">
        <is>
          <t>New York</t>
        </is>
      </c>
      <c r="E1616" t="inlineStr">
        <is>
          <t>NY</t>
        </is>
      </c>
      <c r="F1616" t="n">
        <v>2024</v>
      </c>
      <c r="G1616" t="n">
        <v>1</v>
      </c>
      <c r="H1616" s="13" t="n">
        <v>3430698</v>
      </c>
      <c r="I1616" s="12" t="n">
        <v>69</v>
      </c>
      <c r="J1616" s="13" t="n">
        <v>25000</v>
      </c>
      <c r="K1616" s="13">
        <f>IFERROR($H1616/$I1616,"")</f>
        <v/>
      </c>
      <c r="L1616" s="13" t="n">
        <v>563968</v>
      </c>
      <c r="M1616" t="inlineStr">
        <is>
          <t>DC, IL, MA</t>
        </is>
      </c>
      <c r="N1616" t="inlineStr">
        <is>
          <t>Yes</t>
        </is>
      </c>
      <c r="O1616" t="inlineStr">
        <is>
          <t>Yes</t>
        </is>
      </c>
      <c r="P1616" s="9" t="inlineStr">
        <is>
          <t>https://libraphilanthropies.org/</t>
        </is>
      </c>
      <c r="Q1616" s="9" t="inlineStr">
        <is>
          <t>https://grantcue.com/foundations/libra-global-philanthropies-foundation-inc-873731514</t>
        </is>
      </c>
    </row>
    <row r="1617">
      <c r="A1617">
        <f>IF($E1617=$E1616,$A1616+1,1)</f>
        <v/>
      </c>
      <c r="B1617" t="inlineStr">
        <is>
          <t>The Tianaderrah Foundation (NY)</t>
        </is>
      </c>
      <c r="C1617" t="inlineStr">
        <is>
          <t>16-6445118</t>
        </is>
      </c>
      <c r="D1617" t="inlineStr">
        <is>
          <t>New York</t>
        </is>
      </c>
      <c r="E1617" t="inlineStr">
        <is>
          <t>NY</t>
        </is>
      </c>
      <c r="F1617" t="n">
        <v>2024</v>
      </c>
      <c r="G1617" t="n">
        <v>1</v>
      </c>
      <c r="H1617" s="13" t="n">
        <v>3420000</v>
      </c>
      <c r="I1617" s="12" t="n">
        <v>119</v>
      </c>
      <c r="J1617" s="13" t="n">
        <v>10000</v>
      </c>
      <c r="K1617" s="13">
        <f>IFERROR($H1617/$I1617,"")</f>
        <v/>
      </c>
      <c r="L1617" s="13" t="n">
        <v>300000</v>
      </c>
      <c r="M1617" t="inlineStr">
        <is>
          <t>MA, MD, VA</t>
        </is>
      </c>
      <c r="N1617" t="inlineStr">
        <is>
          <t>Yes</t>
        </is>
      </c>
      <c r="O1617" t="inlineStr">
        <is>
          <t>Yes</t>
        </is>
      </c>
      <c r="Q1617" s="9" t="inlineStr">
        <is>
          <t>https://grantcue.com/foundations/the-tianaderrah-foundation-ny-166445118</t>
        </is>
      </c>
    </row>
    <row r="1618">
      <c r="A1618">
        <f>IF($E1618=$E1617,$A1617+1,1)</f>
        <v/>
      </c>
      <c r="B1618" t="inlineStr">
        <is>
          <t>ANDERSON-ROGERS FOUNDATION INC</t>
        </is>
      </c>
      <c r="C1618" t="inlineStr">
        <is>
          <t>22-3052390</t>
        </is>
      </c>
      <c r="D1618" t="inlineStr">
        <is>
          <t>New York</t>
        </is>
      </c>
      <c r="E1618" t="inlineStr">
        <is>
          <t>NY</t>
        </is>
      </c>
      <c r="F1618" t="n">
        <v>2025</v>
      </c>
      <c r="G1618" t="n">
        <v>2</v>
      </c>
      <c r="H1618" s="13" t="n">
        <v>3419100</v>
      </c>
      <c r="I1618" s="12" t="n">
        <v>203</v>
      </c>
      <c r="J1618" s="13" t="n">
        <v>10000</v>
      </c>
      <c r="K1618" s="13">
        <f>IFERROR($H1618/$I1618,"")</f>
        <v/>
      </c>
      <c r="L1618" s="13" t="n">
        <v>250000</v>
      </c>
      <c r="M1618" t="inlineStr">
        <is>
          <t>CA, MA, VA</t>
        </is>
      </c>
      <c r="N1618" t="inlineStr">
        <is>
          <t>Yes</t>
        </is>
      </c>
      <c r="O1618" t="inlineStr">
        <is>
          <t>Yes</t>
        </is>
      </c>
      <c r="P1618" s="9" t="inlineStr">
        <is>
          <t>https://www.andersonrogersfoundation.org/</t>
        </is>
      </c>
      <c r="Q1618" s="9" t="inlineStr">
        <is>
          <t>https://grantcue.com/foundations/anderson-rogers-foundation-inc-223052390</t>
        </is>
      </c>
    </row>
    <row r="1619">
      <c r="A1619">
        <f>IF($E1619=$E1618,$A1618+1,1)</f>
        <v/>
      </c>
      <c r="B1619" t="inlineStr">
        <is>
          <t>HARRY AND ANDREW H ROSENTHAL FOUNDATION INC</t>
        </is>
      </c>
      <c r="C1619" t="inlineStr">
        <is>
          <t>13-2631210</t>
        </is>
      </c>
      <c r="D1619" t="inlineStr">
        <is>
          <t>New York</t>
        </is>
      </c>
      <c r="E1619" t="inlineStr">
        <is>
          <t>NY</t>
        </is>
      </c>
      <c r="F1619" t="n">
        <v>2025</v>
      </c>
      <c r="G1619" t="n">
        <v>2</v>
      </c>
      <c r="H1619" s="13" t="n">
        <v>3417782</v>
      </c>
      <c r="I1619" s="12" t="n">
        <v>53</v>
      </c>
      <c r="J1619" s="13" t="n">
        <v>50000</v>
      </c>
      <c r="K1619" s="13">
        <f>IFERROR($H1619/$I1619,"")</f>
        <v/>
      </c>
      <c r="L1619" s="13" t="n">
        <v>200000</v>
      </c>
      <c r="M1619" t="inlineStr">
        <is>
          <t>VA, NJ, DC</t>
        </is>
      </c>
      <c r="N1619" t="inlineStr">
        <is>
          <t>No</t>
        </is>
      </c>
      <c r="O1619" t="inlineStr">
        <is>
          <t>Not stated</t>
        </is>
      </c>
      <c r="Q1619" s="9" t="inlineStr">
        <is>
          <t>https://grantcue.com/foundations/harry-and-andrew-h-rosenthal-foundation-inc-132631210</t>
        </is>
      </c>
    </row>
    <row r="1620">
      <c r="A1620">
        <f>IF($E1620=$E1619,$A1619+1,1)</f>
        <v/>
      </c>
      <c r="B1620" t="inlineStr">
        <is>
          <t>BNY MELLON FOUNDATION</t>
        </is>
      </c>
      <c r="C1620" t="inlineStr">
        <is>
          <t>31-1605320</t>
        </is>
      </c>
      <c r="D1620" t="inlineStr">
        <is>
          <t>New York</t>
        </is>
      </c>
      <c r="E1620" t="inlineStr">
        <is>
          <t>NY</t>
        </is>
      </c>
      <c r="F1620" t="n">
        <v>2024</v>
      </c>
      <c r="G1620" t="n">
        <v>1</v>
      </c>
      <c r="H1620" s="13" t="n">
        <v>3416056</v>
      </c>
      <c r="I1620" s="12" t="n">
        <v>6</v>
      </c>
      <c r="J1620" s="13" t="n">
        <v>625028</v>
      </c>
      <c r="K1620" s="13">
        <f>IFERROR($H1620/$I1620,"")</f>
        <v/>
      </c>
      <c r="L1620" s="13" t="n">
        <v>900000</v>
      </c>
      <c r="M1620" t="inlineStr">
        <is>
          <t>CA, PA, DC</t>
        </is>
      </c>
      <c r="N1620" t="inlineStr">
        <is>
          <t>Yes</t>
        </is>
      </c>
      <c r="O1620" t="inlineStr">
        <is>
          <t>Yes</t>
        </is>
      </c>
      <c r="Q1620" s="9" t="inlineStr">
        <is>
          <t>https://grantcue.com/foundations/bny-mellon-foundation-311605320</t>
        </is>
      </c>
    </row>
    <row r="1621">
      <c r="A1621">
        <f>IF($E1621=$E1620,$A1620+1,1)</f>
        <v/>
      </c>
      <c r="B1621" t="inlineStr">
        <is>
          <t>SEPHARDIC HOME FOR THE AGED FOUNDATION DBA THE SEPHARDIC FOUNDATION ON AGING</t>
        </is>
      </c>
      <c r="C1621" t="inlineStr">
        <is>
          <t>11-1694718</t>
        </is>
      </c>
      <c r="D1621" t="inlineStr">
        <is>
          <t>New York</t>
        </is>
      </c>
      <c r="E1621" t="inlineStr">
        <is>
          <t>NY</t>
        </is>
      </c>
      <c r="F1621" t="n">
        <v>2024</v>
      </c>
      <c r="G1621" t="n">
        <v>1</v>
      </c>
      <c r="H1621" s="13" t="n">
        <v>3412750</v>
      </c>
      <c r="I1621" s="12" t="n">
        <v>61</v>
      </c>
      <c r="J1621" s="13" t="n">
        <v>25000</v>
      </c>
      <c r="K1621" s="13">
        <f>IFERROR($H1621/$I1621,"")</f>
        <v/>
      </c>
      <c r="L1621" s="13" t="n">
        <v>513000</v>
      </c>
      <c r="M1621" t="inlineStr">
        <is>
          <t>NJ, CO, MD</t>
        </is>
      </c>
      <c r="N1621" t="inlineStr">
        <is>
          <t>Yes</t>
        </is>
      </c>
      <c r="O1621" t="inlineStr">
        <is>
          <t>Not stated</t>
        </is>
      </c>
      <c r="P1621" s="9" t="inlineStr">
        <is>
          <t>https://www.sfoa.org/</t>
        </is>
      </c>
      <c r="Q1621" s="9" t="inlineStr">
        <is>
          <t>https://grantcue.com/foundations/sephardic-home-for-the-aged-foundation-dba-the-sephardic-foundation-on-aging-111694718</t>
        </is>
      </c>
    </row>
    <row r="1622">
      <c r="A1622">
        <f>IF($E1622=$E1621,$A1621+1,1)</f>
        <v/>
      </c>
      <c r="B1622" t="inlineStr">
        <is>
          <t>HOMES FOR THE HOMELESS INSTITUTE INC</t>
        </is>
      </c>
      <c r="C1622" t="inlineStr">
        <is>
          <t>13-3958797</t>
        </is>
      </c>
      <c r="D1622" t="inlineStr">
        <is>
          <t>New York</t>
        </is>
      </c>
      <c r="E1622" t="inlineStr">
        <is>
          <t>NY</t>
        </is>
      </c>
      <c r="F1622" t="n">
        <v>2024</v>
      </c>
      <c r="G1622" t="n">
        <v>2</v>
      </c>
      <c r="H1622" s="13" t="n">
        <v>3410224</v>
      </c>
      <c r="I1622" s="12" t="n">
        <v>5</v>
      </c>
      <c r="J1622" s="13" t="n">
        <v>680000</v>
      </c>
      <c r="K1622" s="13">
        <f>IFERROR($H1622/$I1622,"")</f>
        <v/>
      </c>
      <c r="L1622" s="13" t="n">
        <v>979109</v>
      </c>
      <c r="N1622" t="inlineStr">
        <is>
          <t>No</t>
        </is>
      </c>
      <c r="O1622" t="inlineStr">
        <is>
          <t>Not stated</t>
        </is>
      </c>
      <c r="Q1622" s="9" t="inlineStr">
        <is>
          <t>https://grantcue.com/foundations/homes-for-the-homeless-institute-inc-133958797</t>
        </is>
      </c>
    </row>
    <row r="1623">
      <c r="A1623">
        <f>IF($E1623=$E1622,$A1622+1,1)</f>
        <v/>
      </c>
      <c r="B1623" t="inlineStr">
        <is>
          <t>TAPPER CHARITABLE FOUNDATION</t>
        </is>
      </c>
      <c r="C1623" t="inlineStr">
        <is>
          <t>04-2700063</t>
        </is>
      </c>
      <c r="D1623" t="inlineStr">
        <is>
          <t>New York</t>
        </is>
      </c>
      <c r="E1623" t="inlineStr">
        <is>
          <t>NY</t>
        </is>
      </c>
      <c r="F1623" t="n">
        <v>2024</v>
      </c>
      <c r="G1623" t="n">
        <v>2</v>
      </c>
      <c r="H1623" s="13" t="n">
        <v>3400823</v>
      </c>
      <c r="I1623" s="12" t="n">
        <v>99</v>
      </c>
      <c r="J1623" s="13" t="n">
        <v>5000</v>
      </c>
      <c r="K1623" s="13">
        <f>IFERROR($H1623/$I1623,"")</f>
        <v/>
      </c>
      <c r="L1623" s="13" t="n">
        <v>793580</v>
      </c>
      <c r="M1623" t="inlineStr">
        <is>
          <t>MA, CT, OH</t>
        </is>
      </c>
      <c r="N1623" t="inlineStr">
        <is>
          <t>No</t>
        </is>
      </c>
      <c r="O1623" t="inlineStr">
        <is>
          <t>Not stated</t>
        </is>
      </c>
      <c r="Q1623" s="9" t="inlineStr">
        <is>
          <t>https://grantcue.com/foundations/tapper-charitable-foundation-042700063</t>
        </is>
      </c>
    </row>
    <row r="1624">
      <c r="A1624">
        <f>IF($E1624=$E1623,$A1623+1,1)</f>
        <v/>
      </c>
      <c r="B1624" t="inlineStr">
        <is>
          <t>ROBERT AND MOLLY TARR CHARITABLE FOUNDATION</t>
        </is>
      </c>
      <c r="C1624" t="inlineStr">
        <is>
          <t>04-3173231</t>
        </is>
      </c>
      <c r="D1624" t="inlineStr">
        <is>
          <t>New York</t>
        </is>
      </c>
      <c r="E1624" t="inlineStr">
        <is>
          <t>NY</t>
        </is>
      </c>
      <c r="F1624" t="n">
        <v>2023</v>
      </c>
      <c r="G1624" t="n">
        <v>1</v>
      </c>
      <c r="H1624" s="13" t="n">
        <v>3396756</v>
      </c>
      <c r="I1624" s="12" t="n">
        <v>5</v>
      </c>
      <c r="J1624" s="13" t="n">
        <v>5000</v>
      </c>
      <c r="K1624" s="13">
        <f>IFERROR($H1624/$I1624,"")</f>
        <v/>
      </c>
      <c r="L1624" s="13" t="n">
        <v>2385756</v>
      </c>
      <c r="M1624" t="inlineStr">
        <is>
          <t>MD, NC, MA</t>
        </is>
      </c>
      <c r="N1624" t="inlineStr">
        <is>
          <t>Yes</t>
        </is>
      </c>
      <c r="O1624" t="inlineStr">
        <is>
          <t>Not stated</t>
        </is>
      </c>
      <c r="Q1624" s="9" t="inlineStr">
        <is>
          <t>https://grantcue.com/foundations/robert-and-molly-tarr-charitable-foundation-043173231</t>
        </is>
      </c>
    </row>
    <row r="1625">
      <c r="A1625">
        <f>IF($E1625=$E1624,$A1624+1,1)</f>
        <v/>
      </c>
      <c r="B1625" t="inlineStr">
        <is>
          <t>THE JAKE ARONOV CHARITABLE FOUNDATION</t>
        </is>
      </c>
      <c r="C1625" t="inlineStr">
        <is>
          <t>63-1215344</t>
        </is>
      </c>
      <c r="D1625" t="inlineStr">
        <is>
          <t>New York</t>
        </is>
      </c>
      <c r="E1625" t="inlineStr">
        <is>
          <t>NY</t>
        </is>
      </c>
      <c r="F1625" t="n">
        <v>2024</v>
      </c>
      <c r="G1625" t="n">
        <v>2</v>
      </c>
      <c r="H1625" s="13" t="n">
        <v>3393080</v>
      </c>
      <c r="I1625" s="12" t="n">
        <v>34</v>
      </c>
      <c r="J1625" s="13" t="n">
        <v>22850</v>
      </c>
      <c r="K1625" s="13">
        <f>IFERROR($H1625/$I1625,"")</f>
        <v/>
      </c>
      <c r="L1625" s="13" t="n">
        <v>720000</v>
      </c>
      <c r="M1625" t="inlineStr">
        <is>
          <t>GA, AL, CAPE TOWN</t>
        </is>
      </c>
      <c r="N1625" t="inlineStr">
        <is>
          <t>No</t>
        </is>
      </c>
      <c r="O1625" t="inlineStr">
        <is>
          <t>Not stated</t>
        </is>
      </c>
      <c r="Q1625" s="9" t="inlineStr">
        <is>
          <t>https://grantcue.com/foundations/the-jake-aronov-charitable-foundation-631215344</t>
        </is>
      </c>
    </row>
    <row r="1626">
      <c r="A1626">
        <f>IF($E1626=$E1625,$A1625+1,1)</f>
        <v/>
      </c>
      <c r="B1626" t="inlineStr">
        <is>
          <t>DAVID &amp; FELA SHAPELL FAMILY FOUNDATION</t>
        </is>
      </c>
      <c r="C1626" t="inlineStr">
        <is>
          <t>95-6187271</t>
        </is>
      </c>
      <c r="D1626" t="inlineStr">
        <is>
          <t>New York</t>
        </is>
      </c>
      <c r="E1626" t="inlineStr">
        <is>
          <t>NY</t>
        </is>
      </c>
      <c r="F1626" t="n">
        <v>2024</v>
      </c>
      <c r="G1626" t="n">
        <v>1</v>
      </c>
      <c r="H1626" s="13" t="n">
        <v>3383150</v>
      </c>
      <c r="I1626" s="12" t="n">
        <v>9</v>
      </c>
      <c r="J1626" s="13" t="n">
        <v>400000</v>
      </c>
      <c r="K1626" s="13">
        <f>IFERROR($H1626/$I1626,"")</f>
        <v/>
      </c>
      <c r="L1626" s="13" t="n">
        <v>1000000</v>
      </c>
      <c r="M1626" t="inlineStr">
        <is>
          <t>CA</t>
        </is>
      </c>
      <c r="N1626" t="inlineStr">
        <is>
          <t>No</t>
        </is>
      </c>
      <c r="O1626" t="inlineStr">
        <is>
          <t>Not stated</t>
        </is>
      </c>
      <c r="Q1626" s="9" t="inlineStr">
        <is>
          <t>https://grantcue.com/foundations/david-and-fela-shapell-family-foundation-956187271</t>
        </is>
      </c>
    </row>
    <row r="1627">
      <c r="A1627">
        <f>IF($E1627=$E1626,$A1626+1,1)</f>
        <v/>
      </c>
      <c r="B1627" t="inlineStr">
        <is>
          <t>FALCONWOOD FOUNDATION</t>
        </is>
      </c>
      <c r="C1627" t="inlineStr">
        <is>
          <t>13-3456475</t>
        </is>
      </c>
      <c r="D1627" t="inlineStr">
        <is>
          <t>New York</t>
        </is>
      </c>
      <c r="E1627" t="inlineStr">
        <is>
          <t>NY</t>
        </is>
      </c>
      <c r="F1627" t="n">
        <v>2024</v>
      </c>
      <c r="G1627" t="n">
        <v>1</v>
      </c>
      <c r="H1627" s="13" t="n">
        <v>3378953</v>
      </c>
      <c r="I1627" s="12" t="n">
        <v>142</v>
      </c>
      <c r="J1627" s="13" t="n">
        <v>9500</v>
      </c>
      <c r="K1627" s="13">
        <f>IFERROR($H1627/$I1627,"")</f>
        <v/>
      </c>
      <c r="L1627" s="13" t="n">
        <v>525000</v>
      </c>
      <c r="M1627" t="inlineStr">
        <is>
          <t>WI, CA, DC</t>
        </is>
      </c>
      <c r="N1627" t="inlineStr">
        <is>
          <t>Yes</t>
        </is>
      </c>
      <c r="O1627" t="inlineStr">
        <is>
          <t>Not stated</t>
        </is>
      </c>
      <c r="Q1627" s="9" t="inlineStr">
        <is>
          <t>https://grantcue.com/foundations/falconwood-foundation-133456475</t>
        </is>
      </c>
    </row>
    <row r="1628">
      <c r="A1628">
        <f>IF($E1628=$E1627,$A1627+1,1)</f>
        <v/>
      </c>
      <c r="B1628" t="inlineStr">
        <is>
          <t>MAVERICK CAPITAL FOUNDATION</t>
        </is>
      </c>
      <c r="C1628" t="inlineStr">
        <is>
          <t>71-0917626</t>
        </is>
      </c>
      <c r="D1628" t="inlineStr">
        <is>
          <t>New York</t>
        </is>
      </c>
      <c r="E1628" t="inlineStr">
        <is>
          <t>NY</t>
        </is>
      </c>
      <c r="F1628" t="n">
        <v>2024</v>
      </c>
      <c r="G1628" t="n">
        <v>1</v>
      </c>
      <c r="H1628" s="13" t="n">
        <v>3377776</v>
      </c>
      <c r="I1628" s="12" t="n">
        <v>189</v>
      </c>
      <c r="J1628" s="13" t="n">
        <v>5000</v>
      </c>
      <c r="K1628" s="13">
        <f>IFERROR($H1628/$I1628,"")</f>
        <v/>
      </c>
      <c r="L1628" s="13" t="n">
        <v>110000</v>
      </c>
      <c r="M1628" t="inlineStr">
        <is>
          <t>TX, CA, FL</t>
        </is>
      </c>
      <c r="N1628" t="inlineStr">
        <is>
          <t>No</t>
        </is>
      </c>
      <c r="O1628" t="inlineStr">
        <is>
          <t>Not stated</t>
        </is>
      </c>
      <c r="Q1628" s="9" t="inlineStr">
        <is>
          <t>https://grantcue.com/foundations/maverick-capital-foundation-710917626</t>
        </is>
      </c>
    </row>
    <row r="1629">
      <c r="A1629">
        <f>IF($E1629=$E1628,$A1628+1,1)</f>
        <v/>
      </c>
      <c r="B1629" t="inlineStr">
        <is>
          <t>SIG AND MIMI FEIGER FAMILY FOUNDATION</t>
        </is>
      </c>
      <c r="C1629" t="inlineStr">
        <is>
          <t>81-1386333</t>
        </is>
      </c>
      <c r="D1629" t="inlineStr">
        <is>
          <t>New York</t>
        </is>
      </c>
      <c r="E1629" t="inlineStr">
        <is>
          <t>NY</t>
        </is>
      </c>
      <c r="F1629" t="n">
        <v>2025</v>
      </c>
      <c r="G1629" t="n">
        <v>2</v>
      </c>
      <c r="H1629" s="13" t="n">
        <v>3376000</v>
      </c>
      <c r="I1629" s="12" t="n">
        <v>34</v>
      </c>
      <c r="J1629" s="13" t="n">
        <v>25000</v>
      </c>
      <c r="K1629" s="13">
        <f>IFERROR($H1629/$I1629,"")</f>
        <v/>
      </c>
      <c r="L1629" s="13" t="n">
        <v>1150000</v>
      </c>
      <c r="M1629" t="inlineStr">
        <is>
          <t>DC, IL, CA</t>
        </is>
      </c>
      <c r="N1629" t="inlineStr">
        <is>
          <t>Yes</t>
        </is>
      </c>
      <c r="O1629" t="inlineStr">
        <is>
          <t>Not stated</t>
        </is>
      </c>
      <c r="Q1629" s="9" t="inlineStr">
        <is>
          <t>https://grantcue.com/foundations/sig-and-mimi-feiger-family-foundation-811386333</t>
        </is>
      </c>
    </row>
    <row r="1630">
      <c r="A1630">
        <f>IF($E1630=$E1629,$A1629+1,1)</f>
        <v/>
      </c>
      <c r="B1630" t="inlineStr">
        <is>
          <t>TERUMAH FOUNDATION INC</t>
        </is>
      </c>
      <c r="C1630" t="inlineStr">
        <is>
          <t>13-3694180</t>
        </is>
      </c>
      <c r="D1630" t="inlineStr">
        <is>
          <t>New York</t>
        </is>
      </c>
      <c r="E1630" t="inlineStr">
        <is>
          <t>NY</t>
        </is>
      </c>
      <c r="F1630" t="n">
        <v>2025</v>
      </c>
      <c r="G1630" t="n">
        <v>2</v>
      </c>
      <c r="H1630" s="13" t="n">
        <v>3373580</v>
      </c>
      <c r="I1630" s="12" t="n">
        <v>71</v>
      </c>
      <c r="J1630" s="13" t="n">
        <v>5000</v>
      </c>
      <c r="K1630" s="13">
        <f>IFERROR($H1630/$I1630,"")</f>
        <v/>
      </c>
      <c r="L1630" s="13" t="n">
        <v>400000</v>
      </c>
      <c r="M1630" t="inlineStr">
        <is>
          <t>NJ, FL</t>
        </is>
      </c>
      <c r="N1630" t="inlineStr">
        <is>
          <t>No</t>
        </is>
      </c>
      <c r="O1630" t="inlineStr">
        <is>
          <t>Not stated</t>
        </is>
      </c>
      <c r="Q1630" s="9" t="inlineStr">
        <is>
          <t>https://grantcue.com/foundations/terumah-foundation-inc-133694180</t>
        </is>
      </c>
    </row>
    <row r="1631">
      <c r="A1631">
        <f>IF($E1631=$E1630,$A1630+1,1)</f>
        <v/>
      </c>
      <c r="B1631" t="inlineStr">
        <is>
          <t>The Roy Cockrum Foundation</t>
        </is>
      </c>
      <c r="C1631" t="inlineStr">
        <is>
          <t>30-0839745</t>
        </is>
      </c>
      <c r="D1631" t="inlineStr">
        <is>
          <t>New York</t>
        </is>
      </c>
      <c r="E1631" t="inlineStr">
        <is>
          <t>NY</t>
        </is>
      </c>
      <c r="F1631" t="n">
        <v>2024</v>
      </c>
      <c r="G1631" t="n">
        <v>1</v>
      </c>
      <c r="H1631" s="13" t="n">
        <v>3365700</v>
      </c>
      <c r="I1631" s="12" t="n">
        <v>6</v>
      </c>
      <c r="J1631" s="13" t="n">
        <v>538350</v>
      </c>
      <c r="K1631" s="13">
        <f>IFERROR($H1631/$I1631,"")</f>
        <v/>
      </c>
      <c r="L1631" s="13" t="n">
        <v>800000</v>
      </c>
      <c r="M1631" t="inlineStr">
        <is>
          <t>TN, CA, MD</t>
        </is>
      </c>
      <c r="N1631" t="inlineStr">
        <is>
          <t>No</t>
        </is>
      </c>
      <c r="O1631" t="inlineStr">
        <is>
          <t>Not stated</t>
        </is>
      </c>
      <c r="Q1631" s="9" t="inlineStr">
        <is>
          <t>https://grantcue.com/foundations/the-roy-cockrum-foundation-300839745</t>
        </is>
      </c>
    </row>
    <row r="1632">
      <c r="A1632">
        <f>IF($E1632=$E1631,$A1631+1,1)</f>
        <v/>
      </c>
      <c r="B1632" t="inlineStr">
        <is>
          <t>YAFFA FOUNDATION INC</t>
        </is>
      </c>
      <c r="C1632" t="inlineStr">
        <is>
          <t>82-3804160</t>
        </is>
      </c>
      <c r="D1632" t="inlineStr">
        <is>
          <t>New York</t>
        </is>
      </c>
      <c r="E1632" t="inlineStr">
        <is>
          <t>NY</t>
        </is>
      </c>
      <c r="F1632" t="n">
        <v>2024</v>
      </c>
      <c r="G1632" t="n">
        <v>2</v>
      </c>
      <c r="H1632" s="13" t="n">
        <v>3365450</v>
      </c>
      <c r="I1632" s="12" t="n">
        <v>92</v>
      </c>
      <c r="J1632" s="13" t="n">
        <v>10000</v>
      </c>
      <c r="K1632" s="13">
        <f>IFERROR($H1632/$I1632,"")</f>
        <v/>
      </c>
      <c r="L1632" s="13" t="n">
        <v>400000</v>
      </c>
      <c r="M1632" t="inlineStr">
        <is>
          <t>NC, MN, AZ</t>
        </is>
      </c>
      <c r="N1632" t="inlineStr">
        <is>
          <t>No</t>
        </is>
      </c>
      <c r="O1632" t="inlineStr">
        <is>
          <t>Not stated</t>
        </is>
      </c>
      <c r="Q1632" s="9" t="inlineStr">
        <is>
          <t>https://grantcue.com/foundations/yaffa-foundation-inc-823804160</t>
        </is>
      </c>
    </row>
    <row r="1633">
      <c r="A1633">
        <f>IF($E1633=$E1632,$A1632+1,1)</f>
        <v/>
      </c>
      <c r="B1633" t="inlineStr">
        <is>
          <t>MASSRY CHARITABLE FOUNDATION INC</t>
        </is>
      </c>
      <c r="C1633" t="inlineStr">
        <is>
          <t>14-1777179</t>
        </is>
      </c>
      <c r="D1633" t="inlineStr">
        <is>
          <t>New York</t>
        </is>
      </c>
      <c r="E1633" t="inlineStr">
        <is>
          <t>NY</t>
        </is>
      </c>
      <c r="F1633" t="n">
        <v>2024</v>
      </c>
      <c r="G1633" t="n">
        <v>1</v>
      </c>
      <c r="H1633" s="13" t="n">
        <v>3358485</v>
      </c>
      <c r="I1633" s="12" t="n">
        <v>54</v>
      </c>
      <c r="J1633" s="13" t="n">
        <v>10000</v>
      </c>
      <c r="K1633" s="13">
        <f>IFERROR($H1633/$I1633,"")</f>
        <v/>
      </c>
      <c r="L1633" s="13" t="n">
        <v>950000</v>
      </c>
      <c r="M1633" t="inlineStr">
        <is>
          <t>MD</t>
        </is>
      </c>
      <c r="N1633" t="inlineStr">
        <is>
          <t>No</t>
        </is>
      </c>
      <c r="O1633" t="inlineStr">
        <is>
          <t>Not stated</t>
        </is>
      </c>
      <c r="Q1633" s="9" t="inlineStr">
        <is>
          <t>https://grantcue.com/foundations/massry-charitable-foundation-inc-c-o-norman-massry-141777179</t>
        </is>
      </c>
    </row>
    <row r="1634">
      <c r="A1634">
        <f>IF($E1634=$E1633,$A1633+1,1)</f>
        <v/>
      </c>
      <c r="B1634" t="inlineStr">
        <is>
          <t>THE BARKER WELFARE FOUNDATION</t>
        </is>
      </c>
      <c r="C1634" t="inlineStr">
        <is>
          <t>36-6018526</t>
        </is>
      </c>
      <c r="D1634" t="inlineStr">
        <is>
          <t>New York</t>
        </is>
      </c>
      <c r="E1634" t="inlineStr">
        <is>
          <t>NY</t>
        </is>
      </c>
      <c r="F1634" t="n">
        <v>2024</v>
      </c>
      <c r="G1634" t="n">
        <v>2</v>
      </c>
      <c r="H1634" s="13" t="n">
        <v>3354703</v>
      </c>
      <c r="I1634" s="12" t="n">
        <v>291</v>
      </c>
      <c r="J1634" s="13" t="n">
        <v>11100</v>
      </c>
      <c r="K1634" s="13">
        <f>IFERROR($H1634/$I1634,"")</f>
        <v/>
      </c>
      <c r="L1634" s="13" t="n">
        <v>150000</v>
      </c>
      <c r="M1634" t="inlineStr">
        <is>
          <t>IN, IL, FL</t>
        </is>
      </c>
      <c r="N1634" t="inlineStr">
        <is>
          <t>Yes</t>
        </is>
      </c>
      <c r="O1634" t="inlineStr">
        <is>
          <t>Yes</t>
        </is>
      </c>
      <c r="P1634" s="9" t="inlineStr">
        <is>
          <t>https://www.barkerwelfare.org/</t>
        </is>
      </c>
      <c r="Q1634" s="9" t="inlineStr">
        <is>
          <t>https://grantcue.com/foundations/the-barker-welfare-foundation-366018526</t>
        </is>
      </c>
    </row>
    <row r="1635">
      <c r="A1635">
        <f>IF($E1635=$E1634,$A1634+1,1)</f>
        <v/>
      </c>
      <c r="B1635" t="inlineStr">
        <is>
          <t>BRIAN &amp; JOELLE KELLY FAMILY FOUNDATION</t>
        </is>
      </c>
      <c r="C1635" t="inlineStr">
        <is>
          <t>26-6139249</t>
        </is>
      </c>
      <c r="D1635" t="inlineStr">
        <is>
          <t>New York</t>
        </is>
      </c>
      <c r="E1635" t="inlineStr">
        <is>
          <t>NY</t>
        </is>
      </c>
      <c r="F1635" t="n">
        <v>2024</v>
      </c>
      <c r="G1635" t="n">
        <v>1</v>
      </c>
      <c r="H1635" s="13" t="n">
        <v>3348865</v>
      </c>
      <c r="I1635" s="12" t="n">
        <v>135</v>
      </c>
      <c r="J1635" s="13" t="n">
        <v>500</v>
      </c>
      <c r="K1635" s="13">
        <f>IFERROR($H1635/$I1635,"")</f>
        <v/>
      </c>
      <c r="L1635" s="13" t="n">
        <v>833334</v>
      </c>
      <c r="M1635" t="inlineStr">
        <is>
          <t>OH, IN, NJ</t>
        </is>
      </c>
      <c r="N1635" t="inlineStr">
        <is>
          <t>No</t>
        </is>
      </c>
      <c r="O1635" t="inlineStr">
        <is>
          <t>Not stated</t>
        </is>
      </c>
      <c r="Q1635" s="9" t="inlineStr">
        <is>
          <t>https://grantcue.com/foundations/brian-and-joelle-kelly-family-foundation-266139249</t>
        </is>
      </c>
    </row>
    <row r="1636">
      <c r="A1636">
        <f>IF($E1636=$E1635,$A1635+1,1)</f>
        <v/>
      </c>
      <c r="B1636" t="inlineStr">
        <is>
          <t>ADAMS FAMILY FOUNDATION</t>
        </is>
      </c>
      <c r="C1636" t="inlineStr">
        <is>
          <t>46-1605016</t>
        </is>
      </c>
      <c r="D1636" t="inlineStr">
        <is>
          <t>New York</t>
        </is>
      </c>
      <c r="E1636" t="inlineStr">
        <is>
          <t>NY</t>
        </is>
      </c>
      <c r="F1636" t="n">
        <v>2024</v>
      </c>
      <c r="G1636" t="n">
        <v>1</v>
      </c>
      <c r="H1636" s="13" t="n">
        <v>3328000</v>
      </c>
      <c r="I1636" s="12" t="n">
        <v>43</v>
      </c>
      <c r="J1636" s="13" t="n">
        <v>50000</v>
      </c>
      <c r="K1636" s="13">
        <f>IFERROR($H1636/$I1636,"")</f>
        <v/>
      </c>
      <c r="L1636" s="13" t="n">
        <v>500000</v>
      </c>
      <c r="M1636" t="inlineStr">
        <is>
          <t>PA, FL, TN</t>
        </is>
      </c>
      <c r="N1636" t="inlineStr">
        <is>
          <t>No</t>
        </is>
      </c>
      <c r="O1636" t="inlineStr">
        <is>
          <t>Not stated</t>
        </is>
      </c>
      <c r="Q1636" s="9" t="inlineStr">
        <is>
          <t>https://grantcue.com/foundations/adams-family-foundation-461605016</t>
        </is>
      </c>
    </row>
    <row r="1637">
      <c r="A1637">
        <f>IF($E1637=$E1636,$A1636+1,1)</f>
        <v/>
      </c>
      <c r="B1637" t="inlineStr">
        <is>
          <t>DEL VECCHIO FAMILY FOUNDATION</t>
        </is>
      </c>
      <c r="C1637" t="inlineStr">
        <is>
          <t>20-5156807</t>
        </is>
      </c>
      <c r="D1637" t="inlineStr">
        <is>
          <t>New York</t>
        </is>
      </c>
      <c r="E1637" t="inlineStr">
        <is>
          <t>NY</t>
        </is>
      </c>
      <c r="F1637" t="n">
        <v>2024</v>
      </c>
      <c r="G1637" t="n">
        <v>2</v>
      </c>
      <c r="H1637" s="13" t="n">
        <v>3323750</v>
      </c>
      <c r="I1637" s="12" t="n">
        <v>64</v>
      </c>
      <c r="J1637" s="13" t="n">
        <v>10000</v>
      </c>
      <c r="K1637" s="13">
        <f>IFERROR($H1637/$I1637,"")</f>
        <v/>
      </c>
      <c r="L1637" s="13" t="n">
        <v>500000</v>
      </c>
      <c r="M1637" t="inlineStr">
        <is>
          <t>NC, RI, IL</t>
        </is>
      </c>
      <c r="N1637" t="inlineStr">
        <is>
          <t>No</t>
        </is>
      </c>
      <c r="O1637" t="inlineStr">
        <is>
          <t>Not stated</t>
        </is>
      </c>
      <c r="Q1637" s="9" t="inlineStr">
        <is>
          <t>https://grantcue.com/foundations/del-vecchio-family-foundation-205156807</t>
        </is>
      </c>
    </row>
    <row r="1638">
      <c r="A1638">
        <f>IF($E1638=$E1637,$A1637+1,1)</f>
        <v/>
      </c>
      <c r="B1638" t="inlineStr">
        <is>
          <t>THE SIDHU-SINGH FAMILY FOUNDATION</t>
        </is>
      </c>
      <c r="C1638" t="inlineStr">
        <is>
          <t>75-2849866</t>
        </is>
      </c>
      <c r="D1638" t="inlineStr">
        <is>
          <t>New York</t>
        </is>
      </c>
      <c r="E1638" t="inlineStr">
        <is>
          <t>NY</t>
        </is>
      </c>
      <c r="F1638" t="n">
        <v>2025</v>
      </c>
      <c r="G1638" t="n">
        <v>2</v>
      </c>
      <c r="H1638" s="13" t="n">
        <v>3321000</v>
      </c>
      <c r="I1638" s="12" t="n">
        <v>25</v>
      </c>
      <c r="J1638" s="13" t="n">
        <v>50000</v>
      </c>
      <c r="K1638" s="13">
        <f>IFERROR($H1638/$I1638,"")</f>
        <v/>
      </c>
      <c r="L1638" s="13" t="n">
        <v>2000000</v>
      </c>
      <c r="M1638" t="inlineStr">
        <is>
          <t>TX, UT, DC</t>
        </is>
      </c>
      <c r="N1638" t="inlineStr">
        <is>
          <t>No</t>
        </is>
      </c>
      <c r="O1638" t="inlineStr">
        <is>
          <t>Not stated</t>
        </is>
      </c>
      <c r="Q1638" s="9" t="inlineStr">
        <is>
          <t>https://grantcue.com/foundations/the-sidhu-singh-family-foundation-752849866</t>
        </is>
      </c>
    </row>
    <row r="1639">
      <c r="A1639">
        <f>IF($E1639=$E1638,$A1638+1,1)</f>
        <v/>
      </c>
      <c r="B1639" t="inlineStr">
        <is>
          <t>JACK CHEHEBAR FOUNDATION</t>
        </is>
      </c>
      <c r="C1639" t="inlineStr">
        <is>
          <t>13-7555242</t>
        </is>
      </c>
      <c r="D1639" t="inlineStr">
        <is>
          <t>New York</t>
        </is>
      </c>
      <c r="E1639" t="inlineStr">
        <is>
          <t>NY</t>
        </is>
      </c>
      <c r="F1639" t="n">
        <v>2024</v>
      </c>
      <c r="G1639" t="n">
        <v>2</v>
      </c>
      <c r="H1639" s="13" t="n">
        <v>3318538</v>
      </c>
      <c r="I1639" s="12" t="n">
        <v>97</v>
      </c>
      <c r="J1639" s="13" t="n">
        <v>1250</v>
      </c>
      <c r="K1639" s="13">
        <f>IFERROR($H1639/$I1639,"")</f>
        <v/>
      </c>
      <c r="L1639" s="13" t="n">
        <v>504613</v>
      </c>
      <c r="M1639" t="inlineStr">
        <is>
          <t>NJ, TN, IL</t>
        </is>
      </c>
      <c r="N1639" t="inlineStr">
        <is>
          <t>No</t>
        </is>
      </c>
      <c r="O1639" t="inlineStr">
        <is>
          <t>Not stated</t>
        </is>
      </c>
      <c r="Q1639" s="9" t="inlineStr">
        <is>
          <t>https://grantcue.com/foundations/jack-chehebar-foundation-137555242</t>
        </is>
      </c>
    </row>
    <row r="1640">
      <c r="A1640">
        <f>IF($E1640=$E1639,$A1639+1,1)</f>
        <v/>
      </c>
      <c r="B1640" t="inlineStr">
        <is>
          <t>ROBINSON-BROADHURST FOUNDATION INC</t>
        </is>
      </c>
      <c r="C1640" t="inlineStr">
        <is>
          <t>22-2558699</t>
        </is>
      </c>
      <c r="D1640" t="inlineStr">
        <is>
          <t>New York</t>
        </is>
      </c>
      <c r="E1640" t="inlineStr">
        <is>
          <t>NY</t>
        </is>
      </c>
      <c r="F1640" t="n">
        <v>2024</v>
      </c>
      <c r="G1640" t="n">
        <v>1</v>
      </c>
      <c r="H1640" s="13" t="n">
        <v>3317167</v>
      </c>
      <c r="I1640" s="12" t="n">
        <v>100</v>
      </c>
      <c r="J1640" s="13" t="n">
        <v>18000</v>
      </c>
      <c r="K1640" s="13">
        <f>IFERROR($H1640/$I1640,"")</f>
        <v/>
      </c>
      <c r="L1640" s="13" t="n">
        <v>350000</v>
      </c>
      <c r="M1640" t="inlineStr">
        <is>
          <t>MA</t>
        </is>
      </c>
      <c r="N1640" t="inlineStr">
        <is>
          <t>Yes</t>
        </is>
      </c>
      <c r="O1640" t="inlineStr">
        <is>
          <t>Yes</t>
        </is>
      </c>
      <c r="P1640" s="9" t="inlineStr">
        <is>
          <t>https://www.robinsonbroadhurst.org/</t>
        </is>
      </c>
      <c r="Q1640" s="9" t="inlineStr">
        <is>
          <t>https://grantcue.com/foundations/robinson-broadhurst-foundation-inc-222558699</t>
        </is>
      </c>
    </row>
    <row r="1641">
      <c r="A1641">
        <f>IF($E1641=$E1640,$A1640+1,1)</f>
        <v/>
      </c>
      <c r="B1641" t="inlineStr">
        <is>
          <t>WOODSHOUSE FOUNDATION</t>
        </is>
      </c>
      <c r="C1641" t="inlineStr">
        <is>
          <t>13-6983078</t>
        </is>
      </c>
      <c r="D1641" t="inlineStr">
        <is>
          <t>New York</t>
        </is>
      </c>
      <c r="E1641" t="inlineStr">
        <is>
          <t>NY</t>
        </is>
      </c>
      <c r="F1641" t="n">
        <v>2025</v>
      </c>
      <c r="G1641" t="n">
        <v>2</v>
      </c>
      <c r="H1641" s="13" t="n">
        <v>3295150</v>
      </c>
      <c r="I1641" s="12" t="n">
        <v>53</v>
      </c>
      <c r="J1641" s="13" t="n">
        <v>25000</v>
      </c>
      <c r="K1641" s="13">
        <f>IFERROR($H1641/$I1641,"")</f>
        <v/>
      </c>
      <c r="L1641" s="13" t="n">
        <v>1000000</v>
      </c>
      <c r="M1641" t="inlineStr">
        <is>
          <t>IN, VA, WI</t>
        </is>
      </c>
      <c r="N1641" t="inlineStr">
        <is>
          <t>No</t>
        </is>
      </c>
      <c r="O1641" t="inlineStr">
        <is>
          <t>Not stated</t>
        </is>
      </c>
      <c r="Q1641" s="9" t="inlineStr">
        <is>
          <t>https://grantcue.com/foundations/woodshouse-foundation-136983078</t>
        </is>
      </c>
    </row>
    <row r="1642">
      <c r="A1642">
        <f>IF($E1642=$E1641,$A1641+1,1)</f>
        <v/>
      </c>
      <c r="B1642" t="inlineStr">
        <is>
          <t>THE REVLIS FOUNDATION</t>
        </is>
      </c>
      <c r="C1642" t="inlineStr">
        <is>
          <t>81-6321247</t>
        </is>
      </c>
      <c r="D1642" t="inlineStr">
        <is>
          <t>New York</t>
        </is>
      </c>
      <c r="E1642" t="inlineStr">
        <is>
          <t>NY</t>
        </is>
      </c>
      <c r="F1642" t="n">
        <v>2025</v>
      </c>
      <c r="G1642" t="n">
        <v>2</v>
      </c>
      <c r="H1642" s="13" t="n">
        <v>3269490</v>
      </c>
      <c r="I1642" s="12" t="n">
        <v>26</v>
      </c>
      <c r="J1642" s="13" t="n">
        <v>50195.5</v>
      </c>
      <c r="K1642" s="13">
        <f>IFERROR($H1642/$I1642,"")</f>
        <v/>
      </c>
      <c r="L1642" s="13" t="n">
        <v>1001079</v>
      </c>
      <c r="M1642" t="inlineStr">
        <is>
          <t>NC, DC, MA</t>
        </is>
      </c>
      <c r="N1642" t="inlineStr">
        <is>
          <t>No</t>
        </is>
      </c>
      <c r="O1642" t="inlineStr">
        <is>
          <t>Not stated</t>
        </is>
      </c>
      <c r="Q1642" s="9" t="inlineStr">
        <is>
          <t>https://grantcue.com/foundations/the-revlis-foundation-c-o-northern-trust-816321247</t>
        </is>
      </c>
    </row>
    <row r="1643">
      <c r="A1643">
        <f>IF($E1643=$E1642,$A1642+1,1)</f>
        <v/>
      </c>
      <c r="B1643" t="inlineStr">
        <is>
          <t>GEBBIE FOUNDATION INC</t>
        </is>
      </c>
      <c r="C1643" t="inlineStr">
        <is>
          <t>16-6050287</t>
        </is>
      </c>
      <c r="D1643" t="inlineStr">
        <is>
          <t>New York</t>
        </is>
      </c>
      <c r="E1643" t="inlineStr">
        <is>
          <t>NY</t>
        </is>
      </c>
      <c r="F1643" t="n">
        <v>2024</v>
      </c>
      <c r="G1643" t="n">
        <v>1</v>
      </c>
      <c r="H1643" s="13" t="n">
        <v>3241655</v>
      </c>
      <c r="I1643" s="12" t="n">
        <v>14</v>
      </c>
      <c r="J1643" s="13" t="n">
        <v>70000</v>
      </c>
      <c r="K1643" s="13">
        <f>IFERROR($H1643/$I1643,"")</f>
        <v/>
      </c>
      <c r="L1643" s="13" t="n">
        <v>2181036</v>
      </c>
      <c r="N1643" t="inlineStr">
        <is>
          <t>Yes</t>
        </is>
      </c>
      <c r="O1643" t="inlineStr">
        <is>
          <t>Not stated</t>
        </is>
      </c>
      <c r="P1643" s="9" t="inlineStr">
        <is>
          <t>https://www.gebbie.org/</t>
        </is>
      </c>
      <c r="Q1643" s="9" t="inlineStr">
        <is>
          <t>https://grantcue.com/foundations/gebbie-foundation-inc-166050287</t>
        </is>
      </c>
    </row>
    <row r="1644">
      <c r="A1644">
        <f>IF($E1644=$E1643,$A1643+1,1)</f>
        <v/>
      </c>
      <c r="B1644" t="inlineStr">
        <is>
          <t>MORIAH FUND INC</t>
        </is>
      </c>
      <c r="C1644" t="inlineStr">
        <is>
          <t>31-1129589</t>
        </is>
      </c>
      <c r="D1644" t="inlineStr">
        <is>
          <t>New York</t>
        </is>
      </c>
      <c r="E1644" t="inlineStr">
        <is>
          <t>NY</t>
        </is>
      </c>
      <c r="F1644" t="n">
        <v>2024</v>
      </c>
      <c r="G1644" t="n">
        <v>1</v>
      </c>
      <c r="H1644" s="13" t="n">
        <v>3229721</v>
      </c>
      <c r="I1644" s="12" t="n">
        <v>52</v>
      </c>
      <c r="J1644" s="13" t="n">
        <v>40000</v>
      </c>
      <c r="K1644" s="13">
        <f>IFERROR($H1644/$I1644,"")</f>
        <v/>
      </c>
      <c r="L1644" s="13" t="n">
        <v>395000</v>
      </c>
      <c r="M1644" t="inlineStr">
        <is>
          <t>DC, CA, MA</t>
        </is>
      </c>
      <c r="N1644" t="inlineStr">
        <is>
          <t>Yes</t>
        </is>
      </c>
      <c r="O1644" t="inlineStr">
        <is>
          <t>Yes</t>
        </is>
      </c>
      <c r="P1644" s="9" t="inlineStr">
        <is>
          <t>https://www.moriahfund.org/</t>
        </is>
      </c>
      <c r="Q1644" s="9" t="inlineStr">
        <is>
          <t>https://grantcue.com/foundations/moriah-fund-inc-311129589</t>
        </is>
      </c>
    </row>
    <row r="1645">
      <c r="A1645">
        <f>IF($E1645=$E1644,$A1644+1,1)</f>
        <v/>
      </c>
      <c r="B1645" t="inlineStr">
        <is>
          <t>JVZ FOUNDATION</t>
        </is>
      </c>
      <c r="C1645" t="inlineStr">
        <is>
          <t>20-8042292</t>
        </is>
      </c>
      <c r="D1645" t="inlineStr">
        <is>
          <t>New York</t>
        </is>
      </c>
      <c r="E1645" t="inlineStr">
        <is>
          <t>NY</t>
        </is>
      </c>
      <c r="F1645" t="n">
        <v>2024</v>
      </c>
      <c r="G1645" t="n">
        <v>1</v>
      </c>
      <c r="H1645" s="13" t="n">
        <v>3228142</v>
      </c>
      <c r="I1645" s="12" t="n">
        <v>28</v>
      </c>
      <c r="J1645" s="13" t="n">
        <v>23073</v>
      </c>
      <c r="K1645" s="13">
        <f>IFERROR($H1645/$I1645,"")</f>
        <v/>
      </c>
      <c r="L1645" s="13" t="n">
        <v>1070478</v>
      </c>
      <c r="M1645" t="inlineStr">
        <is>
          <t>NC, CO, CA</t>
        </is>
      </c>
      <c r="N1645" t="inlineStr">
        <is>
          <t>No</t>
        </is>
      </c>
      <c r="O1645" t="inlineStr">
        <is>
          <t>Not stated</t>
        </is>
      </c>
      <c r="Q1645" s="9" t="inlineStr">
        <is>
          <t>https://grantcue.com/foundations/jvz-foundation-208042292</t>
        </is>
      </c>
    </row>
    <row r="1646">
      <c r="A1646">
        <f>IF($E1646=$E1645,$A1645+1,1)</f>
        <v/>
      </c>
      <c r="B1646" t="inlineStr">
        <is>
          <t>LEMBERG FOUNDATION INC</t>
        </is>
      </c>
      <c r="C1646" t="inlineStr">
        <is>
          <t>13-6082064</t>
        </is>
      </c>
      <c r="D1646" t="inlineStr">
        <is>
          <t>New York</t>
        </is>
      </c>
      <c r="E1646" t="inlineStr">
        <is>
          <t>NY</t>
        </is>
      </c>
      <c r="F1646" t="n">
        <v>2024</v>
      </c>
      <c r="G1646" t="n">
        <v>1</v>
      </c>
      <c r="H1646" s="13" t="n">
        <v>3215250</v>
      </c>
      <c r="I1646" s="12" t="n">
        <v>48</v>
      </c>
      <c r="J1646" s="13" t="n">
        <v>17500</v>
      </c>
      <c r="K1646" s="13">
        <f>IFERROR($H1646/$I1646,"")</f>
        <v/>
      </c>
      <c r="L1646" s="13" t="n">
        <v>810000</v>
      </c>
      <c r="M1646" t="inlineStr">
        <is>
          <t>CT, IL, VT</t>
        </is>
      </c>
      <c r="N1646" t="inlineStr">
        <is>
          <t>Yes</t>
        </is>
      </c>
      <c r="O1646" t="inlineStr">
        <is>
          <t>Not stated</t>
        </is>
      </c>
      <c r="Q1646" s="9" t="inlineStr">
        <is>
          <t>https://grantcue.com/foundations/lemberg-foundation-inc-136082064</t>
        </is>
      </c>
    </row>
    <row r="1647">
      <c r="A1647">
        <f>IF($E1647=$E1646,$A1646+1,1)</f>
        <v/>
      </c>
      <c r="B1647" t="inlineStr">
        <is>
          <t>Rowe Family Foundation</t>
        </is>
      </c>
      <c r="C1647" t="inlineStr">
        <is>
          <t>20-0721105</t>
        </is>
      </c>
      <c r="D1647" t="inlineStr">
        <is>
          <t>New York</t>
        </is>
      </c>
      <c r="E1647" t="inlineStr">
        <is>
          <t>NY</t>
        </is>
      </c>
      <c r="F1647" t="n">
        <v>2025</v>
      </c>
      <c r="G1647" t="n">
        <v>2</v>
      </c>
      <c r="H1647" s="13" t="n">
        <v>3214388</v>
      </c>
      <c r="I1647" s="12" t="n">
        <v>31</v>
      </c>
      <c r="J1647" s="13" t="n">
        <v>96388</v>
      </c>
      <c r="K1647" s="13">
        <f>IFERROR($H1647/$I1647,"")</f>
        <v/>
      </c>
      <c r="L1647" s="13" t="n">
        <v>500000</v>
      </c>
      <c r="M1647" t="inlineStr">
        <is>
          <t>CA, MA, ME</t>
        </is>
      </c>
      <c r="N1647" t="inlineStr">
        <is>
          <t>No</t>
        </is>
      </c>
      <c r="O1647" t="inlineStr">
        <is>
          <t>Not stated</t>
        </is>
      </c>
      <c r="Q1647" s="9" t="inlineStr">
        <is>
          <t>https://grantcue.com/foundations/rowe-family-foundation-200721105</t>
        </is>
      </c>
    </row>
    <row r="1648">
      <c r="A1648">
        <f>IF($E1648=$E1647,$A1647+1,1)</f>
        <v/>
      </c>
      <c r="B1648" t="inlineStr">
        <is>
          <t>THE WILLIAM &amp; PHYLLIS MACK FAMILY FOUNDATION INC</t>
        </is>
      </c>
      <c r="C1648" t="inlineStr">
        <is>
          <t>22-3512719</t>
        </is>
      </c>
      <c r="D1648" t="inlineStr">
        <is>
          <t>New York</t>
        </is>
      </c>
      <c r="E1648" t="inlineStr">
        <is>
          <t>NY</t>
        </is>
      </c>
      <c r="F1648" t="n">
        <v>2024</v>
      </c>
      <c r="G1648" t="n">
        <v>1</v>
      </c>
      <c r="H1648" s="13" t="n">
        <v>3213882</v>
      </c>
      <c r="I1648" s="12" t="n">
        <v>53</v>
      </c>
      <c r="J1648" s="13" t="n">
        <v>6867</v>
      </c>
      <c r="K1648" s="13">
        <f>IFERROR($H1648/$I1648,"")</f>
        <v/>
      </c>
      <c r="L1648" s="13" t="n">
        <v>820000</v>
      </c>
      <c r="M1648" t="inlineStr">
        <is>
          <t>FL, PA, CT</t>
        </is>
      </c>
      <c r="N1648" t="inlineStr">
        <is>
          <t>No</t>
        </is>
      </c>
      <c r="O1648" t="inlineStr">
        <is>
          <t>Not stated</t>
        </is>
      </c>
      <c r="Q1648" s="9" t="inlineStr">
        <is>
          <t>https://grantcue.com/foundations/the-william-and-phyllis-mack-family-foundation-inc-223512719</t>
        </is>
      </c>
    </row>
    <row r="1649">
      <c r="A1649">
        <f>IF($E1649=$E1648,$A1648+1,1)</f>
        <v/>
      </c>
      <c r="B1649" t="inlineStr">
        <is>
          <t>Donald J Slavik Family Foundation</t>
        </is>
      </c>
      <c r="C1649" t="inlineStr">
        <is>
          <t>82-6893331</t>
        </is>
      </c>
      <c r="D1649" t="inlineStr">
        <is>
          <t>New York</t>
        </is>
      </c>
      <c r="E1649" t="inlineStr">
        <is>
          <t>NY</t>
        </is>
      </c>
      <c r="F1649" t="n">
        <v>2024</v>
      </c>
      <c r="G1649" t="n">
        <v>1</v>
      </c>
      <c r="H1649" s="13" t="n">
        <v>3206628</v>
      </c>
      <c r="I1649" s="12" t="n">
        <v>26</v>
      </c>
      <c r="J1649" s="13" t="n">
        <v>119075</v>
      </c>
      <c r="K1649" s="13">
        <f>IFERROR($H1649/$I1649,"")</f>
        <v/>
      </c>
      <c r="L1649" s="13" t="n">
        <v>315000</v>
      </c>
      <c r="M1649" t="inlineStr">
        <is>
          <t>VA, MT, CA</t>
        </is>
      </c>
      <c r="N1649" t="inlineStr">
        <is>
          <t>No</t>
        </is>
      </c>
      <c r="O1649" t="inlineStr">
        <is>
          <t>Not stated</t>
        </is>
      </c>
      <c r="Q1649" s="9" t="inlineStr">
        <is>
          <t>https://grantcue.com/foundations/donald-j-slavik-family-foundation-826893331</t>
        </is>
      </c>
    </row>
    <row r="1650">
      <c r="A1650">
        <f>IF($E1650=$E1649,$A1649+1,1)</f>
        <v/>
      </c>
      <c r="B1650" t="inlineStr">
        <is>
          <t>The Leonard &amp; Robert Weintraub Family Foundation Inc</t>
        </is>
      </c>
      <c r="C1650" t="inlineStr">
        <is>
          <t>81-2904679</t>
        </is>
      </c>
      <c r="D1650" t="inlineStr">
        <is>
          <t>New York</t>
        </is>
      </c>
      <c r="E1650" t="inlineStr">
        <is>
          <t>NY</t>
        </is>
      </c>
      <c r="F1650" t="n">
        <v>2024</v>
      </c>
      <c r="G1650" t="n">
        <v>1</v>
      </c>
      <c r="H1650" s="13" t="n">
        <v>3202836</v>
      </c>
      <c r="I1650" s="12" t="n">
        <v>59</v>
      </c>
      <c r="J1650" s="13" t="n">
        <v>50000</v>
      </c>
      <c r="K1650" s="13">
        <f>IFERROR($H1650/$I1650,"")</f>
        <v/>
      </c>
      <c r="L1650" s="13" t="n">
        <v>125000</v>
      </c>
      <c r="M1650" t="inlineStr">
        <is>
          <t>DC, CT, PA</t>
        </is>
      </c>
      <c r="N1650" t="inlineStr">
        <is>
          <t>No</t>
        </is>
      </c>
      <c r="O1650" t="inlineStr">
        <is>
          <t>Not stated</t>
        </is>
      </c>
      <c r="Q1650" s="9" t="inlineStr">
        <is>
          <t>https://grantcue.com/foundations/the-leonard-and-robert-weintraub-family-foundation-inc-812904679</t>
        </is>
      </c>
    </row>
    <row r="1651">
      <c r="A1651">
        <f>IF($E1651=$E1650,$A1650+1,1)</f>
        <v/>
      </c>
      <c r="B1651" t="inlineStr">
        <is>
          <t>THE LUCIUS N LITTAUER FOUNDATION INC</t>
        </is>
      </c>
      <c r="C1651" t="inlineStr">
        <is>
          <t>13-1688027</t>
        </is>
      </c>
      <c r="D1651" t="inlineStr">
        <is>
          <t>New York</t>
        </is>
      </c>
      <c r="E1651" t="inlineStr">
        <is>
          <t>NY</t>
        </is>
      </c>
      <c r="F1651" t="n">
        <v>2024</v>
      </c>
      <c r="G1651" t="n">
        <v>1</v>
      </c>
      <c r="H1651" s="13" t="n">
        <v>3198850</v>
      </c>
      <c r="I1651" s="12" t="n">
        <v>95</v>
      </c>
      <c r="J1651" s="13" t="n">
        <v>25000</v>
      </c>
      <c r="K1651" s="13">
        <f>IFERROR($H1651/$I1651,"")</f>
        <v/>
      </c>
      <c r="L1651" s="13" t="n">
        <v>260000</v>
      </c>
      <c r="M1651" t="inlineStr">
        <is>
          <t>DC, MA, NJ</t>
        </is>
      </c>
      <c r="N1651" t="inlineStr">
        <is>
          <t>No</t>
        </is>
      </c>
      <c r="O1651" t="inlineStr">
        <is>
          <t>Not stated</t>
        </is>
      </c>
      <c r="Q1651" s="9" t="inlineStr">
        <is>
          <t>https://grantcue.com/foundations/the-lucius-n-littauer-foundation-inc-131688027</t>
        </is>
      </c>
    </row>
    <row r="1652">
      <c r="A1652">
        <f>IF($E1652=$E1651,$A1651+1,1)</f>
        <v/>
      </c>
      <c r="B1652" t="inlineStr">
        <is>
          <t>ISRAEL HENRY BEREN CHARITABLE FOUNDATION INC</t>
        </is>
      </c>
      <c r="C1652" t="inlineStr">
        <is>
          <t>45-2529445</t>
        </is>
      </c>
      <c r="D1652" t="inlineStr">
        <is>
          <t>New York</t>
        </is>
      </c>
      <c r="E1652" t="inlineStr">
        <is>
          <t>NY</t>
        </is>
      </c>
      <c r="F1652" t="n">
        <v>2024</v>
      </c>
      <c r="G1652" t="n">
        <v>1</v>
      </c>
      <c r="H1652" s="13" t="n">
        <v>3198000</v>
      </c>
      <c r="I1652" s="12" t="n">
        <v>9</v>
      </c>
      <c r="J1652" s="13" t="n">
        <v>250000</v>
      </c>
      <c r="K1652" s="13">
        <f>IFERROR($H1652/$I1652,"")</f>
        <v/>
      </c>
      <c r="L1652" s="13" t="n">
        <v>1000000</v>
      </c>
      <c r="M1652" t="inlineStr">
        <is>
          <t>KS, NJ, FL</t>
        </is>
      </c>
      <c r="N1652" t="inlineStr">
        <is>
          <t>No</t>
        </is>
      </c>
      <c r="O1652" t="inlineStr">
        <is>
          <t>Not stated</t>
        </is>
      </c>
      <c r="Q1652" s="9" t="inlineStr">
        <is>
          <t>https://grantcue.com/foundations/israel-henry-beren-charitable-foundation-inc-452529445</t>
        </is>
      </c>
    </row>
    <row r="1653">
      <c r="A1653">
        <f>IF($E1653=$E1652,$A1652+1,1)</f>
        <v/>
      </c>
      <c r="B1653" t="inlineStr">
        <is>
          <t>JEWISH FOUNDATION FOR EDUCATION OF WOMEN</t>
        </is>
      </c>
      <c r="C1653" t="inlineStr">
        <is>
          <t>13-1860415</t>
        </is>
      </c>
      <c r="D1653" t="inlineStr">
        <is>
          <t>New York</t>
        </is>
      </c>
      <c r="E1653" t="inlineStr">
        <is>
          <t>NY</t>
        </is>
      </c>
      <c r="F1653" t="n">
        <v>2024</v>
      </c>
      <c r="G1653" t="n">
        <v>1</v>
      </c>
      <c r="H1653" s="13" t="n">
        <v>3188421</v>
      </c>
      <c r="I1653" s="12" t="n">
        <v>19</v>
      </c>
      <c r="J1653" s="13" t="n">
        <v>200513</v>
      </c>
      <c r="K1653" s="13">
        <f>IFERROR($H1653/$I1653,"")</f>
        <v/>
      </c>
      <c r="L1653" s="13" t="n">
        <v>316416</v>
      </c>
      <c r="M1653" t="inlineStr">
        <is>
          <t>NJ, MA</t>
        </is>
      </c>
      <c r="N1653" t="inlineStr">
        <is>
          <t>Yes</t>
        </is>
      </c>
      <c r="O1653" t="inlineStr">
        <is>
          <t>Yes</t>
        </is>
      </c>
      <c r="P1653" s="9" t="inlineStr">
        <is>
          <t>https://www.jfew.org/</t>
        </is>
      </c>
      <c r="Q1653" s="9" t="inlineStr">
        <is>
          <t>https://grantcue.com/foundations/jewish-foundation-for-education-of-women-131860415</t>
        </is>
      </c>
    </row>
    <row r="1654">
      <c r="A1654">
        <f>IF($E1654=$E1653,$A1653+1,1)</f>
        <v/>
      </c>
      <c r="B1654" t="inlineStr">
        <is>
          <t>SUNSHINE FOUNDATION</t>
        </is>
      </c>
      <c r="C1654" t="inlineStr">
        <is>
          <t>56-6615926</t>
        </is>
      </c>
      <c r="D1654" t="inlineStr">
        <is>
          <t>New York</t>
        </is>
      </c>
      <c r="E1654" t="inlineStr">
        <is>
          <t>NY</t>
        </is>
      </c>
      <c r="F1654" t="n">
        <v>2024</v>
      </c>
      <c r="G1654" t="n">
        <v>1</v>
      </c>
      <c r="H1654" s="13" t="n">
        <v>3186120</v>
      </c>
      <c r="I1654" s="12" t="n">
        <v>98</v>
      </c>
      <c r="J1654" s="13" t="n">
        <v>20000</v>
      </c>
      <c r="K1654" s="13">
        <f>IFERROR($H1654/$I1654,"")</f>
        <v/>
      </c>
      <c r="L1654" s="13" t="n">
        <v>489000</v>
      </c>
      <c r="M1654" t="inlineStr">
        <is>
          <t>FL, IL, NJ</t>
        </is>
      </c>
      <c r="N1654" t="inlineStr">
        <is>
          <t>No</t>
        </is>
      </c>
      <c r="O1654" t="inlineStr">
        <is>
          <t>Not stated</t>
        </is>
      </c>
      <c r="Q1654" s="9" t="inlineStr">
        <is>
          <t>https://grantcue.com/foundations/sunshine-foundation-566615926</t>
        </is>
      </c>
    </row>
    <row r="1655">
      <c r="A1655">
        <f>IF($E1655=$E1654,$A1654+1,1)</f>
        <v/>
      </c>
      <c r="B1655" t="inlineStr">
        <is>
          <t>JM McDonald Foundation Inc</t>
        </is>
      </c>
      <c r="C1655" t="inlineStr">
        <is>
          <t>47-1431059</t>
        </is>
      </c>
      <c r="D1655" t="inlineStr">
        <is>
          <t>New York</t>
        </is>
      </c>
      <c r="E1655" t="inlineStr">
        <is>
          <t>NY</t>
        </is>
      </c>
      <c r="F1655" t="n">
        <v>2025</v>
      </c>
      <c r="G1655" t="n">
        <v>2</v>
      </c>
      <c r="H1655" s="13" t="n">
        <v>3183000</v>
      </c>
      <c r="I1655" s="12" t="n">
        <v>390</v>
      </c>
      <c r="J1655" s="13" t="n">
        <v>5000</v>
      </c>
      <c r="K1655" s="13">
        <f>IFERROR($H1655/$I1655,"")</f>
        <v/>
      </c>
      <c r="L1655" s="13" t="n">
        <v>75000</v>
      </c>
      <c r="M1655" t="inlineStr">
        <is>
          <t>CO, PA, NJ</t>
        </is>
      </c>
      <c r="N1655" t="inlineStr">
        <is>
          <t>Yes</t>
        </is>
      </c>
      <c r="O1655" t="inlineStr">
        <is>
          <t>Yes</t>
        </is>
      </c>
      <c r="Q1655" s="9" t="inlineStr">
        <is>
          <t>https://grantcue.com/foundations/jm-mcdonald-foundation-inc-471431059</t>
        </is>
      </c>
    </row>
    <row r="1656">
      <c r="A1656">
        <f>IF($E1656=$E1655,$A1655+1,1)</f>
        <v/>
      </c>
      <c r="B1656" t="inlineStr">
        <is>
          <t>Laurie Kayden Foundation</t>
        </is>
      </c>
      <c r="C1656" t="inlineStr">
        <is>
          <t>13-3557216</t>
        </is>
      </c>
      <c r="D1656" t="inlineStr">
        <is>
          <t>New York</t>
        </is>
      </c>
      <c r="E1656" t="inlineStr">
        <is>
          <t>NY</t>
        </is>
      </c>
      <c r="F1656" t="n">
        <v>2024</v>
      </c>
      <c r="G1656" t="n">
        <v>1</v>
      </c>
      <c r="H1656" s="13" t="n">
        <v>3180000</v>
      </c>
      <c r="I1656" s="12" t="n">
        <v>66</v>
      </c>
      <c r="J1656" s="13" t="n">
        <v>50000</v>
      </c>
      <c r="K1656" s="13">
        <f>IFERROR($H1656/$I1656,"")</f>
        <v/>
      </c>
      <c r="L1656" s="13" t="n">
        <v>100000</v>
      </c>
      <c r="M1656" t="inlineStr">
        <is>
          <t>DC, PA, IA</t>
        </is>
      </c>
      <c r="N1656" t="inlineStr">
        <is>
          <t>No</t>
        </is>
      </c>
      <c r="O1656" t="inlineStr">
        <is>
          <t>Not stated</t>
        </is>
      </c>
      <c r="Q1656" s="9" t="inlineStr">
        <is>
          <t>https://grantcue.com/foundations/laurie-kayden-foundation-133557216</t>
        </is>
      </c>
    </row>
    <row r="1657">
      <c r="A1657">
        <f>IF($E1657=$E1656,$A1656+1,1)</f>
        <v/>
      </c>
      <c r="B1657" t="inlineStr">
        <is>
          <t>The Arnow Family Fund Inc</t>
        </is>
      </c>
      <c r="C1657" t="inlineStr">
        <is>
          <t>13-3188773</t>
        </is>
      </c>
      <c r="D1657" t="inlineStr">
        <is>
          <t>New York</t>
        </is>
      </c>
      <c r="E1657" t="inlineStr">
        <is>
          <t>NY</t>
        </is>
      </c>
      <c r="F1657" t="n">
        <v>2024</v>
      </c>
      <c r="G1657" t="n">
        <v>1</v>
      </c>
      <c r="H1657" s="13" t="n">
        <v>3178300</v>
      </c>
      <c r="I1657" s="12" t="n">
        <v>6</v>
      </c>
      <c r="J1657" s="13" t="n">
        <v>100000</v>
      </c>
      <c r="K1657" s="13">
        <f>IFERROR($H1657/$I1657,"")</f>
        <v/>
      </c>
      <c r="L1657" s="13" t="n">
        <v>2650000</v>
      </c>
      <c r="N1657" t="inlineStr">
        <is>
          <t>No</t>
        </is>
      </c>
      <c r="O1657" t="inlineStr">
        <is>
          <t>Not stated</t>
        </is>
      </c>
      <c r="Q1657" s="9" t="inlineStr">
        <is>
          <t>https://grantcue.com/foundations/the-arnow-family-fund-inc-133188773</t>
        </is>
      </c>
    </row>
    <row r="1658">
      <c r="A1658">
        <f>IF($E1658=$E1657,$A1657+1,1)</f>
        <v/>
      </c>
      <c r="B1658" t="inlineStr">
        <is>
          <t>THE HORN FOUNDATION</t>
        </is>
      </c>
      <c r="C1658" t="inlineStr">
        <is>
          <t>95-4247470</t>
        </is>
      </c>
      <c r="D1658" t="inlineStr">
        <is>
          <t>New York</t>
        </is>
      </c>
      <c r="E1658" t="inlineStr">
        <is>
          <t>NY</t>
        </is>
      </c>
      <c r="F1658" t="n">
        <v>2024</v>
      </c>
      <c r="G1658" t="n">
        <v>1</v>
      </c>
      <c r="H1658" s="13" t="n">
        <v>3170000</v>
      </c>
      <c r="I1658" s="12" t="n">
        <v>61</v>
      </c>
      <c r="J1658" s="13" t="n">
        <v>15000</v>
      </c>
      <c r="K1658" s="13">
        <f>IFERROR($H1658/$I1658,"")</f>
        <v/>
      </c>
      <c r="L1658" s="13" t="n">
        <v>550000</v>
      </c>
      <c r="M1658" t="inlineStr">
        <is>
          <t>CA, DC, MA</t>
        </is>
      </c>
      <c r="N1658" t="inlineStr">
        <is>
          <t>No</t>
        </is>
      </c>
      <c r="O1658" t="inlineStr">
        <is>
          <t>Not stated</t>
        </is>
      </c>
      <c r="Q1658" s="9" t="inlineStr">
        <is>
          <t>https://grantcue.com/foundations/the-horn-foundation-c-o-cp-money-management-954247470</t>
        </is>
      </c>
    </row>
    <row r="1659">
      <c r="A1659">
        <f>IF($E1659=$E1658,$A1658+1,1)</f>
        <v/>
      </c>
      <c r="B1659" t="inlineStr">
        <is>
          <t>GLOBAL VILLAGE CHARITABLE TRUST</t>
        </is>
      </c>
      <c r="C1659" t="inlineStr">
        <is>
          <t>34-1757652</t>
        </is>
      </c>
      <c r="D1659" t="inlineStr">
        <is>
          <t>New York</t>
        </is>
      </c>
      <c r="E1659" t="inlineStr">
        <is>
          <t>NY</t>
        </is>
      </c>
      <c r="F1659" t="n">
        <v>2025</v>
      </c>
      <c r="G1659" t="n">
        <v>2</v>
      </c>
      <c r="H1659" s="13" t="n">
        <v>3162258</v>
      </c>
      <c r="I1659" s="12" t="n">
        <v>66</v>
      </c>
      <c r="J1659" s="13" t="n">
        <v>18000</v>
      </c>
      <c r="K1659" s="13">
        <f>IFERROR($H1659/$I1659,"")</f>
        <v/>
      </c>
      <c r="L1659" s="13" t="n">
        <v>425000</v>
      </c>
      <c r="M1659" t="inlineStr">
        <is>
          <t>FL, MI, OH</t>
        </is>
      </c>
      <c r="N1659" t="inlineStr">
        <is>
          <t>No</t>
        </is>
      </c>
      <c r="O1659" t="inlineStr">
        <is>
          <t>Not stated</t>
        </is>
      </c>
      <c r="Q1659" s="9" t="inlineStr">
        <is>
          <t>https://grantcue.com/foundations/global-village-charitable-trust-341757652</t>
        </is>
      </c>
    </row>
    <row r="1660">
      <c r="A1660">
        <f>IF($E1660=$E1659,$A1659+1,1)</f>
        <v/>
      </c>
      <c r="B1660" t="inlineStr">
        <is>
          <t>PARKVIEW FOUNDATION</t>
        </is>
      </c>
      <c r="C1660" t="inlineStr">
        <is>
          <t>11-3544307</t>
        </is>
      </c>
      <c r="D1660" t="inlineStr">
        <is>
          <t>New York</t>
        </is>
      </c>
      <c r="E1660" t="inlineStr">
        <is>
          <t>NY</t>
        </is>
      </c>
      <c r="F1660" t="n">
        <v>2024</v>
      </c>
      <c r="G1660" t="n">
        <v>2</v>
      </c>
      <c r="H1660" s="13" t="n">
        <v>3155250</v>
      </c>
      <c r="I1660" s="12" t="n">
        <v>13</v>
      </c>
      <c r="J1660" s="13" t="n">
        <v>150000</v>
      </c>
      <c r="K1660" s="13">
        <f>IFERROR($H1660/$I1660,"")</f>
        <v/>
      </c>
      <c r="L1660" s="13" t="n">
        <v>852400</v>
      </c>
      <c r="N1660" t="inlineStr">
        <is>
          <t>No</t>
        </is>
      </c>
      <c r="O1660" t="inlineStr">
        <is>
          <t>Not stated</t>
        </is>
      </c>
      <c r="Q1660" s="9" t="inlineStr">
        <is>
          <t>https://grantcue.com/foundations/parkview-foundation-113544307</t>
        </is>
      </c>
    </row>
    <row r="1661">
      <c r="A1661">
        <f>IF($E1661=$E1660,$A1660+1,1)</f>
        <v/>
      </c>
      <c r="B1661" t="inlineStr">
        <is>
          <t>THE DOROTHY AND MARSHALL M REISMAN FOUNDATION</t>
        </is>
      </c>
      <c r="C1661" t="inlineStr">
        <is>
          <t>16-6353565</t>
        </is>
      </c>
      <c r="D1661" t="inlineStr">
        <is>
          <t>New York</t>
        </is>
      </c>
      <c r="E1661" t="inlineStr">
        <is>
          <t>NY</t>
        </is>
      </c>
      <c r="F1661" t="n">
        <v>2025</v>
      </c>
      <c r="G1661" t="n">
        <v>2</v>
      </c>
      <c r="H1661" s="13" t="n">
        <v>3153286</v>
      </c>
      <c r="I1661" s="12" t="n">
        <v>145</v>
      </c>
      <c r="J1661" s="13" t="n">
        <v>7500</v>
      </c>
      <c r="K1661" s="13">
        <f>IFERROR($H1661/$I1661,"")</f>
        <v/>
      </c>
      <c r="L1661" s="13" t="n">
        <v>250000</v>
      </c>
      <c r="M1661" t="inlineStr">
        <is>
          <t>DC</t>
        </is>
      </c>
      <c r="N1661" t="inlineStr">
        <is>
          <t>Yes</t>
        </is>
      </c>
      <c r="O1661" t="inlineStr">
        <is>
          <t>Not stated</t>
        </is>
      </c>
      <c r="P1661" s="9" t="inlineStr">
        <is>
          <t>https://www.reismanfoundation.org/</t>
        </is>
      </c>
      <c r="Q1661" s="9" t="inlineStr">
        <is>
          <t>https://grantcue.com/foundations/the-dorothy-and-marshall-m-reisman-foundation-166353565</t>
        </is>
      </c>
    </row>
    <row r="1662">
      <c r="A1662">
        <f>IF($E1662=$E1661,$A1661+1,1)</f>
        <v/>
      </c>
      <c r="B1662" t="inlineStr">
        <is>
          <t>SMART FAMILY FOUNDATION OF NEW YORK</t>
        </is>
      </c>
      <c r="C1662" t="inlineStr">
        <is>
          <t>81-3395492</t>
        </is>
      </c>
      <c r="D1662" t="inlineStr">
        <is>
          <t>New York</t>
        </is>
      </c>
      <c r="E1662" t="inlineStr">
        <is>
          <t>NY</t>
        </is>
      </c>
      <c r="F1662" t="n">
        <v>2024</v>
      </c>
      <c r="G1662" t="n">
        <v>1</v>
      </c>
      <c r="H1662" s="13" t="n">
        <v>3148500</v>
      </c>
      <c r="I1662" s="12" t="n">
        <v>82</v>
      </c>
      <c r="J1662" s="13" t="n">
        <v>25000</v>
      </c>
      <c r="K1662" s="13">
        <f>IFERROR($H1662/$I1662,"")</f>
        <v/>
      </c>
      <c r="L1662" s="13" t="n">
        <v>200000</v>
      </c>
      <c r="M1662" t="inlineStr">
        <is>
          <t>CT, NJ, IL</t>
        </is>
      </c>
      <c r="N1662" t="inlineStr">
        <is>
          <t>No</t>
        </is>
      </c>
      <c r="O1662" t="inlineStr">
        <is>
          <t>Not stated</t>
        </is>
      </c>
      <c r="Q1662" s="9" t="inlineStr">
        <is>
          <t>https://grantcue.com/foundations/smart-family-foundation-of-new-york-813395492</t>
        </is>
      </c>
    </row>
    <row r="1663">
      <c r="A1663">
        <f>IF($E1663=$E1662,$A1662+1,1)</f>
        <v/>
      </c>
      <c r="B1663" t="inlineStr">
        <is>
          <t>CDL FOUNDATION INC</t>
        </is>
      </c>
      <c r="C1663" t="inlineStr">
        <is>
          <t>06-1492452</t>
        </is>
      </c>
      <c r="D1663" t="inlineStr">
        <is>
          <t>New York</t>
        </is>
      </c>
      <c r="E1663" t="inlineStr">
        <is>
          <t>NY</t>
        </is>
      </c>
      <c r="F1663" t="n">
        <v>2024</v>
      </c>
      <c r="G1663" t="n">
        <v>1</v>
      </c>
      <c r="H1663" s="13" t="n">
        <v>3138071</v>
      </c>
      <c r="I1663" s="12" t="n">
        <v>40</v>
      </c>
      <c r="J1663" s="13" t="n">
        <v>9600</v>
      </c>
      <c r="K1663" s="13">
        <f>IFERROR($H1663/$I1663,"")</f>
        <v/>
      </c>
      <c r="L1663" s="13" t="n">
        <v>1000000</v>
      </c>
      <c r="M1663" t="inlineStr">
        <is>
          <t>FL, CO, NJ</t>
        </is>
      </c>
      <c r="N1663" t="inlineStr">
        <is>
          <t>No</t>
        </is>
      </c>
      <c r="O1663" t="inlineStr">
        <is>
          <t>Not stated</t>
        </is>
      </c>
      <c r="Q1663" s="9" t="inlineStr">
        <is>
          <t>https://grantcue.com/foundations/cdl-foundation-inc-061492452</t>
        </is>
      </c>
    </row>
    <row r="1664">
      <c r="A1664">
        <f>IF($E1664=$E1663,$A1663+1,1)</f>
        <v/>
      </c>
      <c r="B1664" t="inlineStr">
        <is>
          <t>GREAT HILL PHILANTHROPIC FUND INC</t>
        </is>
      </c>
      <c r="C1664" t="inlineStr">
        <is>
          <t>33-1451282</t>
        </is>
      </c>
      <c r="D1664" t="inlineStr">
        <is>
          <t>New York</t>
        </is>
      </c>
      <c r="E1664" t="inlineStr">
        <is>
          <t>NY</t>
        </is>
      </c>
      <c r="F1664" t="n">
        <v>2024</v>
      </c>
      <c r="G1664" t="n">
        <v>1</v>
      </c>
      <c r="H1664" s="13" t="n">
        <v>3119209</v>
      </c>
      <c r="I1664" s="12" t="n">
        <v>11</v>
      </c>
      <c r="J1664" s="13" t="n">
        <v>84030</v>
      </c>
      <c r="K1664" s="13">
        <f>IFERROR($H1664/$I1664,"")</f>
        <v/>
      </c>
      <c r="L1664" s="13" t="n">
        <v>1485346</v>
      </c>
      <c r="M1664" t="inlineStr">
        <is>
          <t>WI, LA</t>
        </is>
      </c>
      <c r="N1664" t="inlineStr">
        <is>
          <t>No</t>
        </is>
      </c>
      <c r="O1664" t="inlineStr">
        <is>
          <t>Not stated</t>
        </is>
      </c>
      <c r="Q1664" s="9" t="inlineStr">
        <is>
          <t>https://grantcue.com/foundations/great-hill-philanthropic-fund-inc-331451282</t>
        </is>
      </c>
    </row>
    <row r="1665">
      <c r="A1665">
        <f>IF($E1665=$E1664,$A1664+1,1)</f>
        <v/>
      </c>
      <c r="B1665" t="inlineStr">
        <is>
          <t>ALAN B SLIFKA FOUNDATION</t>
        </is>
      </c>
      <c r="C1665" t="inlineStr">
        <is>
          <t>13-6192257</t>
        </is>
      </c>
      <c r="D1665" t="inlineStr">
        <is>
          <t>New York</t>
        </is>
      </c>
      <c r="E1665" t="inlineStr">
        <is>
          <t>NY</t>
        </is>
      </c>
      <c r="F1665" t="n">
        <v>2024</v>
      </c>
      <c r="G1665" t="n">
        <v>1</v>
      </c>
      <c r="H1665" s="13" t="n">
        <v>3117550</v>
      </c>
      <c r="I1665" s="12" t="n">
        <v>44</v>
      </c>
      <c r="J1665" s="13" t="n">
        <v>5000</v>
      </c>
      <c r="K1665" s="13">
        <f>IFERROR($H1665/$I1665,"")</f>
        <v/>
      </c>
      <c r="L1665" s="13" t="n">
        <v>2086900</v>
      </c>
      <c r="M1665" t="inlineStr">
        <is>
          <t>VA, CT, DC</t>
        </is>
      </c>
      <c r="N1665" t="inlineStr">
        <is>
          <t>No</t>
        </is>
      </c>
      <c r="O1665" t="inlineStr">
        <is>
          <t>Not stated</t>
        </is>
      </c>
      <c r="Q1665" s="9" t="inlineStr">
        <is>
          <t>https://grantcue.com/foundations/alan-b-slifka-foundation-136192257</t>
        </is>
      </c>
    </row>
    <row r="1666">
      <c r="A1666">
        <f>IF($E1666=$E1665,$A1665+1,1)</f>
        <v/>
      </c>
      <c r="B1666" t="inlineStr">
        <is>
          <t>THE WILLIAM BROWN FOUNDATION INC</t>
        </is>
      </c>
      <c r="C1666" t="inlineStr">
        <is>
          <t>13-3307838</t>
        </is>
      </c>
      <c r="D1666" t="inlineStr">
        <is>
          <t>New York</t>
        </is>
      </c>
      <c r="E1666" t="inlineStr">
        <is>
          <t>NY</t>
        </is>
      </c>
      <c r="F1666" t="n">
        <v>2025</v>
      </c>
      <c r="G1666" t="n">
        <v>2</v>
      </c>
      <c r="H1666" s="13" t="n">
        <v>3116000</v>
      </c>
      <c r="I1666" s="12" t="n">
        <v>142</v>
      </c>
      <c r="J1666" s="13" t="n">
        <v>10000</v>
      </c>
      <c r="K1666" s="13">
        <f>IFERROR($H1666/$I1666,"")</f>
        <v/>
      </c>
      <c r="L1666" s="13" t="n">
        <v>219000</v>
      </c>
      <c r="M1666" t="inlineStr">
        <is>
          <t>FL, CA, CT</t>
        </is>
      </c>
      <c r="N1666" t="inlineStr">
        <is>
          <t>No</t>
        </is>
      </c>
      <c r="O1666" t="inlineStr">
        <is>
          <t>Not stated</t>
        </is>
      </c>
      <c r="Q1666" s="9" t="inlineStr">
        <is>
          <t>https://grantcue.com/foundations/the-william-brown-foundation-inc-co-morrison-cohen-llp-133307838</t>
        </is>
      </c>
    </row>
    <row r="1667">
      <c r="A1667">
        <f>IF($E1667=$E1666,$A1666+1,1)</f>
        <v/>
      </c>
      <c r="B1667" t="inlineStr">
        <is>
          <t>CITIZENS PHILANTHROPIC FOUNDATION INC</t>
        </is>
      </c>
      <c r="C1667" t="inlineStr">
        <is>
          <t>56-2582815</t>
        </is>
      </c>
      <c r="D1667" t="inlineStr">
        <is>
          <t>New York</t>
        </is>
      </c>
      <c r="E1667" t="inlineStr">
        <is>
          <t>NY</t>
        </is>
      </c>
      <c r="F1667" t="n">
        <v>2024</v>
      </c>
      <c r="G1667" t="n">
        <v>1</v>
      </c>
      <c r="H1667" s="13" t="n">
        <v>3108750</v>
      </c>
      <c r="I1667" s="12" t="n">
        <v>127</v>
      </c>
      <c r="J1667" s="13" t="n">
        <v>3750</v>
      </c>
      <c r="K1667" s="13">
        <f>IFERROR($H1667/$I1667,"")</f>
        <v/>
      </c>
      <c r="L1667" s="13" t="n">
        <v>500000</v>
      </c>
      <c r="M1667" t="inlineStr">
        <is>
          <t>NJ, MA, CA</t>
        </is>
      </c>
      <c r="N1667" t="inlineStr">
        <is>
          <t>Yes</t>
        </is>
      </c>
      <c r="O1667" t="inlineStr">
        <is>
          <t>Not stated</t>
        </is>
      </c>
      <c r="P1667" s="9" t="inlineStr">
        <is>
          <t>https://www.citizensbank.com/ABOUT-US/COMMUNITY.A</t>
        </is>
      </c>
      <c r="Q1667" s="9" t="inlineStr">
        <is>
          <t>https://grantcue.com/foundations/citizens-philanthropic-foundation-inc-562582815</t>
        </is>
      </c>
    </row>
    <row r="1668">
      <c r="A1668">
        <f>IF($E1668=$E1667,$A1667+1,1)</f>
        <v/>
      </c>
      <c r="B1668" t="inlineStr">
        <is>
          <t>Feinstein Health Fund Inc</t>
        </is>
      </c>
      <c r="C1668" t="inlineStr">
        <is>
          <t>27-4408507</t>
        </is>
      </c>
      <c r="D1668" t="inlineStr">
        <is>
          <t>New York</t>
        </is>
      </c>
      <c r="E1668" t="inlineStr">
        <is>
          <t>NY</t>
        </is>
      </c>
      <c r="F1668" t="n">
        <v>2025</v>
      </c>
      <c r="G1668" t="n">
        <v>2</v>
      </c>
      <c r="H1668" s="13" t="n">
        <v>3105000</v>
      </c>
      <c r="I1668" s="12" t="n">
        <v>19</v>
      </c>
      <c r="J1668" s="13" t="n">
        <v>200000</v>
      </c>
      <c r="K1668" s="13">
        <f>IFERROR($H1668/$I1668,"")</f>
        <v/>
      </c>
      <c r="L1668" s="13" t="n">
        <v>290000</v>
      </c>
      <c r="M1668" t="inlineStr">
        <is>
          <t>FL, NV, NJ</t>
        </is>
      </c>
      <c r="N1668" t="inlineStr">
        <is>
          <t>No</t>
        </is>
      </c>
      <c r="O1668" t="inlineStr">
        <is>
          <t>Not stated</t>
        </is>
      </c>
      <c r="Q1668" s="9" t="inlineStr">
        <is>
          <t>https://grantcue.com/foundations/feinstein-health-fund-inc-274408507</t>
        </is>
      </c>
    </row>
    <row r="1669">
      <c r="A1669">
        <f>IF($E1669=$E1668,$A1668+1,1)</f>
        <v/>
      </c>
      <c r="B1669" t="inlineStr">
        <is>
          <t>JOSEPH AND MARTHA MELOHN TZEDAKA FUND</t>
        </is>
      </c>
      <c r="C1669" t="inlineStr">
        <is>
          <t>13-3395219</t>
        </is>
      </c>
      <c r="D1669" t="inlineStr">
        <is>
          <t>New York</t>
        </is>
      </c>
      <c r="E1669" t="inlineStr">
        <is>
          <t>NY</t>
        </is>
      </c>
      <c r="F1669" t="n">
        <v>2024</v>
      </c>
      <c r="G1669" t="n">
        <v>2</v>
      </c>
      <c r="H1669" s="13" t="n">
        <v>3086800</v>
      </c>
      <c r="I1669" s="12" t="n">
        <v>36</v>
      </c>
      <c r="J1669" s="13" t="n">
        <v>2450</v>
      </c>
      <c r="K1669" s="13">
        <f>IFERROR($H1669/$I1669,"")</f>
        <v/>
      </c>
      <c r="L1669" s="13" t="n">
        <v>900000</v>
      </c>
      <c r="N1669" t="inlineStr">
        <is>
          <t>Yes</t>
        </is>
      </c>
      <c r="O1669" t="inlineStr">
        <is>
          <t>Not stated</t>
        </is>
      </c>
      <c r="Q1669" s="9" t="inlineStr">
        <is>
          <t>https://grantcue.com/foundations/joseph-and-martha-melohn-tzedaka-fund-133395219</t>
        </is>
      </c>
    </row>
    <row r="1670">
      <c r="A1670">
        <f>IF($E1670=$E1669,$A1669+1,1)</f>
        <v/>
      </c>
      <c r="B1670" t="inlineStr">
        <is>
          <t>TEGNA FOUNDATION INC</t>
        </is>
      </c>
      <c r="C1670" t="inlineStr">
        <is>
          <t>47-3209957</t>
        </is>
      </c>
      <c r="D1670" t="inlineStr">
        <is>
          <t>New York</t>
        </is>
      </c>
      <c r="E1670" t="inlineStr">
        <is>
          <t>NY</t>
        </is>
      </c>
      <c r="F1670" t="n">
        <v>2025</v>
      </c>
      <c r="G1670" t="n">
        <v>2</v>
      </c>
      <c r="H1670" s="13" t="n">
        <v>3078156</v>
      </c>
      <c r="I1670" s="12" t="n">
        <v>83</v>
      </c>
      <c r="J1670" s="13" t="n">
        <v>3000</v>
      </c>
      <c r="K1670" s="13">
        <f>IFERROR($H1670/$I1670,"")</f>
        <v/>
      </c>
      <c r="L1670" s="13" t="n">
        <v>1570595</v>
      </c>
      <c r="M1670" t="inlineStr">
        <is>
          <t>DE, TX, DC</t>
        </is>
      </c>
      <c r="N1670" t="inlineStr">
        <is>
          <t>No</t>
        </is>
      </c>
      <c r="O1670" t="inlineStr">
        <is>
          <t>Not stated</t>
        </is>
      </c>
      <c r="Q1670" s="9" t="inlineStr">
        <is>
          <t>https://grantcue.com/foundations/tegna-foundation-inc-473209957</t>
        </is>
      </c>
    </row>
    <row r="1671">
      <c r="A1671">
        <f>IF($E1671=$E1670,$A1670+1,1)</f>
        <v/>
      </c>
      <c r="B1671" t="inlineStr">
        <is>
          <t>THE FRIDOLIN CHARITABLE TRUST</t>
        </is>
      </c>
      <c r="C1671" t="inlineStr">
        <is>
          <t>54-6717390</t>
        </is>
      </c>
      <c r="D1671" t="inlineStr">
        <is>
          <t>New York</t>
        </is>
      </c>
      <c r="E1671" t="inlineStr">
        <is>
          <t>NY</t>
        </is>
      </c>
      <c r="F1671" t="n">
        <v>2024</v>
      </c>
      <c r="G1671" t="n">
        <v>1</v>
      </c>
      <c r="H1671" s="13" t="n">
        <v>3077784</v>
      </c>
      <c r="I1671" s="12" t="n">
        <v>58</v>
      </c>
      <c r="J1671" s="13" t="n">
        <v>27500</v>
      </c>
      <c r="K1671" s="13">
        <f>IFERROR($H1671/$I1671,"")</f>
        <v/>
      </c>
      <c r="L1671" s="13" t="n">
        <v>387500</v>
      </c>
      <c r="M1671" t="inlineStr">
        <is>
          <t>NJ, DC, CA</t>
        </is>
      </c>
      <c r="N1671" t="inlineStr">
        <is>
          <t>No</t>
        </is>
      </c>
      <c r="O1671" t="inlineStr">
        <is>
          <t>Not stated</t>
        </is>
      </c>
      <c r="Q1671" s="9" t="inlineStr">
        <is>
          <t>https://grantcue.com/foundations/the-fridolin-charitable-trust-546717390</t>
        </is>
      </c>
    </row>
    <row r="1672">
      <c r="A1672">
        <f>IF($E1672=$E1671,$A1671+1,1)</f>
        <v/>
      </c>
      <c r="B1672" t="inlineStr">
        <is>
          <t>BRIDGEMILL FOUNDATION</t>
        </is>
      </c>
      <c r="C1672" t="inlineStr">
        <is>
          <t>13-3671059</t>
        </is>
      </c>
      <c r="D1672" t="inlineStr">
        <is>
          <t>New York</t>
        </is>
      </c>
      <c r="E1672" t="inlineStr">
        <is>
          <t>NY</t>
        </is>
      </c>
      <c r="F1672" t="n">
        <v>2024</v>
      </c>
      <c r="G1672" t="n">
        <v>1</v>
      </c>
      <c r="H1672" s="13" t="n">
        <v>3060240</v>
      </c>
      <c r="I1672" s="12" t="n">
        <v>19</v>
      </c>
      <c r="J1672" s="13" t="n">
        <v>50764</v>
      </c>
      <c r="K1672" s="13">
        <f>IFERROR($H1672/$I1672,"")</f>
        <v/>
      </c>
      <c r="L1672" s="13" t="n">
        <v>563444</v>
      </c>
      <c r="M1672" t="inlineStr">
        <is>
          <t>CT, MA, CO</t>
        </is>
      </c>
      <c r="N1672" t="inlineStr">
        <is>
          <t>No</t>
        </is>
      </c>
      <c r="O1672" t="inlineStr">
        <is>
          <t>Not stated</t>
        </is>
      </c>
      <c r="Q1672" s="9" t="inlineStr">
        <is>
          <t>https://grantcue.com/foundations/bridgemill-foundation-c-o-jh-tucker-wilson-jr-133671059</t>
        </is>
      </c>
    </row>
    <row r="1673">
      <c r="A1673">
        <f>IF($E1673=$E1672,$A1672+1,1)</f>
        <v/>
      </c>
      <c r="B1673" t="inlineStr">
        <is>
          <t>JOSEPH AND ELIZABETH WILF FOUNDATION INC</t>
        </is>
      </c>
      <c r="C1673" t="inlineStr">
        <is>
          <t>22-3411571</t>
        </is>
      </c>
      <c r="D1673" t="inlineStr">
        <is>
          <t>New York</t>
        </is>
      </c>
      <c r="E1673" t="inlineStr">
        <is>
          <t>NY</t>
        </is>
      </c>
      <c r="F1673" t="n">
        <v>2025</v>
      </c>
      <c r="G1673" t="n">
        <v>2</v>
      </c>
      <c r="H1673" s="13" t="n">
        <v>3060000</v>
      </c>
      <c r="I1673" s="12" t="n">
        <v>13</v>
      </c>
      <c r="J1673" s="13" t="n">
        <v>250000</v>
      </c>
      <c r="K1673" s="13">
        <f>IFERROR($H1673/$I1673,"")</f>
        <v/>
      </c>
      <c r="L1673" s="13" t="n">
        <v>500000</v>
      </c>
      <c r="M1673" t="inlineStr">
        <is>
          <t>NJ</t>
        </is>
      </c>
      <c r="N1673" t="inlineStr">
        <is>
          <t>No</t>
        </is>
      </c>
      <c r="O1673" t="inlineStr">
        <is>
          <t>Not stated</t>
        </is>
      </c>
      <c r="Q1673" s="9" t="inlineStr">
        <is>
          <t>https://grantcue.com/foundations/joseph-and-elizabeth-wilf-foundation-inc-223411571</t>
        </is>
      </c>
    </row>
    <row r="1674">
      <c r="A1674">
        <f>IF($E1674=$E1673,$A1673+1,1)</f>
        <v/>
      </c>
      <c r="B1674" t="inlineStr">
        <is>
          <t>YR FOUNDATION TRUST</t>
        </is>
      </c>
      <c r="C1674" t="inlineStr">
        <is>
          <t>46-5051622</t>
        </is>
      </c>
      <c r="D1674" t="inlineStr">
        <is>
          <t>New York</t>
        </is>
      </c>
      <c r="E1674" t="inlineStr">
        <is>
          <t>NY</t>
        </is>
      </c>
      <c r="F1674" t="n">
        <v>2025</v>
      </c>
      <c r="G1674" t="n">
        <v>2</v>
      </c>
      <c r="H1674" s="13" t="n">
        <v>3052345</v>
      </c>
      <c r="I1674" s="12" t="n">
        <v>133</v>
      </c>
      <c r="J1674" s="13" t="n">
        <v>1800</v>
      </c>
      <c r="K1674" s="13">
        <f>IFERROR($H1674/$I1674,"")</f>
        <v/>
      </c>
      <c r="L1674" s="13" t="n">
        <v>304500</v>
      </c>
      <c r="M1674" t="inlineStr">
        <is>
          <t>NJ, MO, MD</t>
        </is>
      </c>
      <c r="N1674" t="inlineStr">
        <is>
          <t>No</t>
        </is>
      </c>
      <c r="O1674" t="inlineStr">
        <is>
          <t>Not stated</t>
        </is>
      </c>
      <c r="Q1674" s="9" t="inlineStr">
        <is>
          <t>https://grantcue.com/foundations/yr-foundation-trust-465051622</t>
        </is>
      </c>
    </row>
    <row r="1675">
      <c r="A1675">
        <f>IF($E1675=$E1674,$A1674+1,1)</f>
        <v/>
      </c>
      <c r="B1675" t="inlineStr">
        <is>
          <t>STEPHEN AND AMANDINE FREIDHEIM FOUNDATION</t>
        </is>
      </c>
      <c r="C1675" t="inlineStr">
        <is>
          <t>80-0116118</t>
        </is>
      </c>
      <c r="D1675" t="inlineStr">
        <is>
          <t>New York</t>
        </is>
      </c>
      <c r="E1675" t="inlineStr">
        <is>
          <t>NY</t>
        </is>
      </c>
      <c r="F1675" t="n">
        <v>2024</v>
      </c>
      <c r="G1675" t="n">
        <v>1</v>
      </c>
      <c r="H1675" s="13" t="n">
        <v>3041174</v>
      </c>
      <c r="I1675" s="12" t="n">
        <v>31</v>
      </c>
      <c r="J1675" s="13" t="n">
        <v>7500</v>
      </c>
      <c r="K1675" s="13">
        <f>IFERROR($H1675/$I1675,"")</f>
        <v/>
      </c>
      <c r="L1675" s="13" t="n">
        <v>1000000</v>
      </c>
      <c r="M1675" t="inlineStr">
        <is>
          <t>CT, CO, IL</t>
        </is>
      </c>
      <c r="N1675" t="inlineStr">
        <is>
          <t>No</t>
        </is>
      </c>
      <c r="O1675" t="inlineStr">
        <is>
          <t>Not stated</t>
        </is>
      </c>
      <c r="Q1675" s="9" t="inlineStr">
        <is>
          <t>https://grantcue.com/foundations/stephen-and-amandine-freidheim-foundation-c-o-cyrus-capital-partners-800116118</t>
        </is>
      </c>
    </row>
    <row r="1676">
      <c r="A1676">
        <f>IF($E1676=$E1675,$A1675+1,1)</f>
        <v/>
      </c>
      <c r="B1676" t="inlineStr">
        <is>
          <t>THE SAMUEL BRONFMAN FOUNDATION INC</t>
        </is>
      </c>
      <c r="C1676" t="inlineStr">
        <is>
          <t>14-1918185</t>
        </is>
      </c>
      <c r="D1676" t="inlineStr">
        <is>
          <t>New York</t>
        </is>
      </c>
      <c r="E1676" t="inlineStr">
        <is>
          <t>NY</t>
        </is>
      </c>
      <c r="F1676" t="n">
        <v>2024</v>
      </c>
      <c r="G1676" t="n">
        <v>1</v>
      </c>
      <c r="H1676" s="13" t="n">
        <v>3039739</v>
      </c>
      <c r="I1676" s="12" t="n">
        <v>15</v>
      </c>
      <c r="J1676" s="13" t="n">
        <v>20000</v>
      </c>
      <c r="K1676" s="13">
        <f>IFERROR($H1676/$I1676,"")</f>
        <v/>
      </c>
      <c r="L1676" s="13" t="n">
        <v>2383999</v>
      </c>
      <c r="M1676" t="inlineStr">
        <is>
          <t>UT, CT, IL</t>
        </is>
      </c>
      <c r="N1676" t="inlineStr">
        <is>
          <t>No</t>
        </is>
      </c>
      <c r="O1676" t="inlineStr">
        <is>
          <t>Not stated</t>
        </is>
      </c>
      <c r="Q1676" s="9" t="inlineStr">
        <is>
          <t>https://grantcue.com/foundations/the-samuel-bronfman-foundation-inc-c-o-baker-tilly-advisory-group-lp-141918185</t>
        </is>
      </c>
    </row>
    <row r="1677">
      <c r="A1677">
        <f>IF($E1677=$E1676,$A1676+1,1)</f>
        <v/>
      </c>
      <c r="B1677" t="inlineStr">
        <is>
          <t>THE CULTURAL HERITAGE PRESERVATION FUND</t>
        </is>
      </c>
      <c r="C1677" t="inlineStr">
        <is>
          <t>20-1442065</t>
        </is>
      </c>
      <c r="D1677" t="inlineStr">
        <is>
          <t>New York</t>
        </is>
      </c>
      <c r="E1677" t="inlineStr">
        <is>
          <t>NY</t>
        </is>
      </c>
      <c r="F1677" t="n">
        <v>2025</v>
      </c>
      <c r="G1677" t="n">
        <v>2</v>
      </c>
      <c r="H1677" s="13" t="n">
        <v>3028000</v>
      </c>
      <c r="I1677" s="12" t="n">
        <v>9</v>
      </c>
      <c r="J1677" s="13" t="n">
        <v>15000</v>
      </c>
      <c r="K1677" s="13">
        <f>IFERROR($H1677/$I1677,"")</f>
        <v/>
      </c>
      <c r="L1677" s="13" t="n">
        <v>1503000</v>
      </c>
      <c r="M1677" t="inlineStr">
        <is>
          <t>TX, DC</t>
        </is>
      </c>
      <c r="N1677" t="inlineStr">
        <is>
          <t>No</t>
        </is>
      </c>
      <c r="O1677" t="inlineStr">
        <is>
          <t>Not stated</t>
        </is>
      </c>
      <c r="Q1677" s="9" t="inlineStr">
        <is>
          <t>https://grantcue.com/foundations/the-cultural-heritage-preservation-fund-201442065</t>
        </is>
      </c>
    </row>
    <row r="1678">
      <c r="A1678">
        <f>IF($E1678=$E1677,$A1677+1,1)</f>
        <v/>
      </c>
      <c r="B1678" t="inlineStr">
        <is>
          <t>JESSIE SMITH NOYES FOUNDATION</t>
        </is>
      </c>
      <c r="C1678" t="inlineStr">
        <is>
          <t>13-5600408</t>
        </is>
      </c>
      <c r="D1678" t="inlineStr">
        <is>
          <t>New York</t>
        </is>
      </c>
      <c r="E1678" t="inlineStr">
        <is>
          <t>NY</t>
        </is>
      </c>
      <c r="F1678" t="n">
        <v>2024</v>
      </c>
      <c r="G1678" t="n">
        <v>1</v>
      </c>
      <c r="H1678" s="13" t="n">
        <v>3014000</v>
      </c>
      <c r="I1678" s="12" t="n">
        <v>72</v>
      </c>
      <c r="J1678" s="13" t="n">
        <v>40000</v>
      </c>
      <c r="K1678" s="13">
        <f>IFERROR($H1678/$I1678,"")</f>
        <v/>
      </c>
      <c r="L1678" s="13" t="n">
        <v>100000</v>
      </c>
      <c r="M1678" t="inlineStr">
        <is>
          <t>MS, CA, MN</t>
        </is>
      </c>
      <c r="N1678" t="inlineStr">
        <is>
          <t>No</t>
        </is>
      </c>
      <c r="O1678" t="inlineStr">
        <is>
          <t>Not stated</t>
        </is>
      </c>
      <c r="Q1678" s="9" t="inlineStr">
        <is>
          <t>https://grantcue.com/foundations/jessie-smith-noyes-foundation-135600408</t>
        </is>
      </c>
    </row>
    <row r="1679">
      <c r="A1679">
        <f>IF($E1679=$E1678,$A1678+1,1)</f>
        <v/>
      </c>
      <c r="B1679" t="inlineStr">
        <is>
          <t>THE WRIGHT FOUNDATION INC</t>
        </is>
      </c>
      <c r="C1679" t="inlineStr">
        <is>
          <t>13-4141287</t>
        </is>
      </c>
      <c r="D1679" t="inlineStr">
        <is>
          <t>New York</t>
        </is>
      </c>
      <c r="E1679" t="inlineStr">
        <is>
          <t>NY</t>
        </is>
      </c>
      <c r="F1679" t="n">
        <v>2025</v>
      </c>
      <c r="G1679" t="n">
        <v>2</v>
      </c>
      <c r="H1679" s="13" t="n">
        <v>3010000</v>
      </c>
      <c r="I1679" s="12" t="n">
        <v>19</v>
      </c>
      <c r="J1679" s="13" t="n">
        <v>100000</v>
      </c>
      <c r="K1679" s="13">
        <f>IFERROR($H1679/$I1679,"")</f>
        <v/>
      </c>
      <c r="L1679" s="13" t="n">
        <v>300000</v>
      </c>
      <c r="M1679" t="inlineStr">
        <is>
          <t>PA, CT, IL</t>
        </is>
      </c>
      <c r="N1679" t="inlineStr">
        <is>
          <t>No</t>
        </is>
      </c>
      <c r="O1679" t="inlineStr">
        <is>
          <t>Not stated</t>
        </is>
      </c>
      <c r="Q1679" s="9" t="inlineStr">
        <is>
          <t>https://grantcue.com/foundations/the-wright-foundation-inc-134141287</t>
        </is>
      </c>
    </row>
    <row r="1680">
      <c r="A1680">
        <f>IF($E1680=$E1679,$A1679+1,1)</f>
        <v/>
      </c>
      <c r="B1680" t="inlineStr">
        <is>
          <t>LLEWELLYN FAMILY FOUNDATION</t>
        </is>
      </c>
      <c r="C1680" t="inlineStr">
        <is>
          <t>38-4004143</t>
        </is>
      </c>
      <c r="D1680" t="inlineStr">
        <is>
          <t>New York</t>
        </is>
      </c>
      <c r="E1680" t="inlineStr">
        <is>
          <t>NY</t>
        </is>
      </c>
      <c r="F1680" t="n">
        <v>2024</v>
      </c>
      <c r="G1680" t="n">
        <v>1</v>
      </c>
      <c r="H1680" s="13" t="n">
        <v>3010000</v>
      </c>
      <c r="I1680" s="12" t="n">
        <v>10</v>
      </c>
      <c r="J1680" s="13" t="n">
        <v>325000</v>
      </c>
      <c r="K1680" s="13">
        <f>IFERROR($H1680/$I1680,"")</f>
        <v/>
      </c>
      <c r="L1680" s="13" t="n">
        <v>600000</v>
      </c>
      <c r="M1680" t="inlineStr">
        <is>
          <t>DC</t>
        </is>
      </c>
      <c r="N1680" t="inlineStr">
        <is>
          <t>No</t>
        </is>
      </c>
      <c r="O1680" t="inlineStr">
        <is>
          <t>Not stated</t>
        </is>
      </c>
      <c r="Q1680" s="9" t="inlineStr">
        <is>
          <t>https://grantcue.com/foundations/llewellyn-family-foundation-384004143</t>
        </is>
      </c>
    </row>
    <row r="1681">
      <c r="A1681">
        <f>IF($E1681=$E1680,$A1680+1,1)</f>
        <v/>
      </c>
      <c r="B1681" t="inlineStr">
        <is>
          <t>WOMEN ARTS AND ACRES FOUNDATION</t>
        </is>
      </c>
      <c r="C1681" t="inlineStr">
        <is>
          <t>92-2563094</t>
        </is>
      </c>
      <c r="D1681" t="inlineStr">
        <is>
          <t>New York</t>
        </is>
      </c>
      <c r="E1681" t="inlineStr">
        <is>
          <t>NY</t>
        </is>
      </c>
      <c r="F1681" t="n">
        <v>2025</v>
      </c>
      <c r="G1681" t="n">
        <v>3</v>
      </c>
      <c r="H1681" s="13" t="n">
        <v>3010000</v>
      </c>
      <c r="I1681" s="12" t="n">
        <v>12</v>
      </c>
      <c r="J1681" s="13" t="n">
        <v>142500</v>
      </c>
      <c r="K1681" s="13">
        <f>IFERROR($H1681/$I1681,"")</f>
        <v/>
      </c>
      <c r="L1681" s="13" t="n">
        <v>1000000</v>
      </c>
      <c r="M1681" t="inlineStr">
        <is>
          <t>SC, NC, KY</t>
        </is>
      </c>
      <c r="N1681" t="inlineStr">
        <is>
          <t>Yes</t>
        </is>
      </c>
      <c r="O1681" t="inlineStr">
        <is>
          <t>Not stated</t>
        </is>
      </c>
      <c r="Q1681" s="9" t="inlineStr">
        <is>
          <t>https://grantcue.com/foundations/women-arts-and-acres-foundation-922563094</t>
        </is>
      </c>
    </row>
    <row r="1682">
      <c r="A1682">
        <f>IF($E1682=$E1681,$A1681+1,1)</f>
        <v/>
      </c>
      <c r="B1682" t="inlineStr">
        <is>
          <t>THE SARAH AND DANIEL RUEVEN FOUNDATION</t>
        </is>
      </c>
      <c r="C1682" t="inlineStr">
        <is>
          <t>83-3943012</t>
        </is>
      </c>
      <c r="D1682" t="inlineStr">
        <is>
          <t>New York</t>
        </is>
      </c>
      <c r="E1682" t="inlineStr">
        <is>
          <t>NY</t>
        </is>
      </c>
      <c r="F1682" t="n">
        <v>2025</v>
      </c>
      <c r="G1682" t="n">
        <v>2</v>
      </c>
      <c r="H1682" s="13" t="n">
        <v>3002575</v>
      </c>
      <c r="I1682" s="12" t="n">
        <v>91</v>
      </c>
      <c r="J1682" s="13" t="n">
        <v>20000</v>
      </c>
      <c r="K1682" s="13">
        <f>IFERROR($H1682/$I1682,"")</f>
        <v/>
      </c>
      <c r="L1682" s="13" t="n">
        <v>150000</v>
      </c>
      <c r="M1682" t="inlineStr">
        <is>
          <t>MA, DC, CT</t>
        </is>
      </c>
      <c r="N1682" t="inlineStr">
        <is>
          <t>No</t>
        </is>
      </c>
      <c r="O1682" t="inlineStr">
        <is>
          <t>Not stated</t>
        </is>
      </c>
      <c r="Q1682" s="9" t="inlineStr">
        <is>
          <t>https://grantcue.com/foundations/the-sarah-and-daniel-rueven-foundation-c-o-kintegral-advisory-llc-833943012</t>
        </is>
      </c>
    </row>
    <row r="1683">
      <c r="A1683">
        <f>IF($E1683=$E1682,$A1682+1,1)</f>
        <v/>
      </c>
      <c r="B1683" t="inlineStr">
        <is>
          <t>THE MEYER FOUNDATION</t>
        </is>
      </c>
      <c r="C1683" t="inlineStr">
        <is>
          <t>13-3317912</t>
        </is>
      </c>
      <c r="D1683" t="inlineStr">
        <is>
          <t>New York</t>
        </is>
      </c>
      <c r="E1683" t="inlineStr">
        <is>
          <t>NY</t>
        </is>
      </c>
      <c r="F1683" t="n">
        <v>2024</v>
      </c>
      <c r="G1683" t="n">
        <v>1</v>
      </c>
      <c r="H1683" s="13" t="n">
        <v>3000000</v>
      </c>
      <c r="I1683" s="12" t="n">
        <v>8</v>
      </c>
      <c r="J1683" s="13" t="n">
        <v>400000</v>
      </c>
      <c r="K1683" s="13">
        <f>IFERROR($H1683/$I1683,"")</f>
        <v/>
      </c>
      <c r="L1683" s="13" t="n">
        <v>600000</v>
      </c>
      <c r="N1683" t="inlineStr">
        <is>
          <t>No</t>
        </is>
      </c>
      <c r="O1683" t="inlineStr">
        <is>
          <t>Not stated</t>
        </is>
      </c>
      <c r="Q1683" s="9" t="inlineStr">
        <is>
          <t>https://grantcue.com/foundations/the-meyer-foundation-c-o-brick-and-patel-llp-133317912</t>
        </is>
      </c>
    </row>
    <row r="1684">
      <c r="A1684">
        <f>IF($E1684=$E1683,$A1683+1,1)</f>
        <v/>
      </c>
      <c r="B1684" t="inlineStr">
        <is>
          <t>CHEHEBAR FAMILY FOUNDATION</t>
        </is>
      </c>
      <c r="C1684" t="inlineStr">
        <is>
          <t>13-3178015</t>
        </is>
      </c>
      <c r="D1684" t="inlineStr">
        <is>
          <t>New York</t>
        </is>
      </c>
      <c r="E1684" t="inlineStr">
        <is>
          <t>NY</t>
        </is>
      </c>
      <c r="F1684" t="n">
        <v>2024</v>
      </c>
      <c r="G1684" t="n">
        <v>1</v>
      </c>
      <c r="H1684" s="13" t="n">
        <v>2989729</v>
      </c>
      <c r="I1684" s="12" t="n">
        <v>751</v>
      </c>
      <c r="J1684" s="13" t="n">
        <v>613</v>
      </c>
      <c r="K1684" s="13">
        <f>IFERROR($H1684/$I1684,"")</f>
        <v/>
      </c>
      <c r="L1684" s="13" t="n">
        <v>300000</v>
      </c>
      <c r="M1684" t="inlineStr">
        <is>
          <t>NJ, FL, MD</t>
        </is>
      </c>
      <c r="N1684" t="inlineStr">
        <is>
          <t>No</t>
        </is>
      </c>
      <c r="O1684" t="inlineStr">
        <is>
          <t>Not stated</t>
        </is>
      </c>
      <c r="Q1684" s="9" t="inlineStr">
        <is>
          <t>https://grantcue.com/foundations/chehebar-family-foundation-133178015</t>
        </is>
      </c>
    </row>
    <row r="1685">
      <c r="A1685">
        <f>IF($E1685=$E1684,$A1684+1,1)</f>
        <v/>
      </c>
      <c r="B1685" t="inlineStr">
        <is>
          <t>THE EDWARD E FORD FOUNDATION XXXXX2009</t>
        </is>
      </c>
      <c r="C1685" t="inlineStr">
        <is>
          <t>13-6047243</t>
        </is>
      </c>
      <c r="D1685" t="inlineStr">
        <is>
          <t>New York</t>
        </is>
      </c>
      <c r="E1685" t="inlineStr">
        <is>
          <t>NY</t>
        </is>
      </c>
      <c r="F1685" t="n">
        <v>2023</v>
      </c>
      <c r="G1685" t="n">
        <v>1</v>
      </c>
      <c r="H1685" s="13" t="n">
        <v>2989511</v>
      </c>
      <c r="I1685" s="12" t="n">
        <v>31</v>
      </c>
      <c r="J1685" s="13" t="n">
        <v>100000</v>
      </c>
      <c r="K1685" s="13">
        <f>IFERROR($H1685/$I1685,"")</f>
        <v/>
      </c>
      <c r="L1685" s="13" t="n">
        <v>250000</v>
      </c>
      <c r="M1685" t="inlineStr">
        <is>
          <t>MI, PA, GA</t>
        </is>
      </c>
      <c r="N1685" t="inlineStr">
        <is>
          <t>Yes</t>
        </is>
      </c>
      <c r="O1685" t="inlineStr">
        <is>
          <t>Yes</t>
        </is>
      </c>
      <c r="P1685" s="9" t="inlineStr">
        <is>
          <t>https://www.eeford.org/</t>
        </is>
      </c>
      <c r="Q1685" s="9" t="inlineStr">
        <is>
          <t>https://grantcue.com/foundations/the-edward-e-ford-foundation-xxxxx2009-136047243</t>
        </is>
      </c>
    </row>
    <row r="1686">
      <c r="A1686">
        <f>IF($E1686=$E1685,$A1685+1,1)</f>
        <v/>
      </c>
      <c r="B1686" t="inlineStr">
        <is>
          <t>PROGRESS CHARITABLE FOUNDATION DE</t>
        </is>
      </c>
      <c r="C1686" t="inlineStr">
        <is>
          <t>20-3987489</t>
        </is>
      </c>
      <c r="D1686" t="inlineStr">
        <is>
          <t>New York</t>
        </is>
      </c>
      <c r="E1686" t="inlineStr">
        <is>
          <t>NY</t>
        </is>
      </c>
      <c r="F1686" t="n">
        <v>2024</v>
      </c>
      <c r="G1686" t="n">
        <v>1</v>
      </c>
      <c r="H1686" s="13" t="n">
        <v>2979925</v>
      </c>
      <c r="I1686" s="12" t="n">
        <v>26</v>
      </c>
      <c r="J1686" s="13" t="n">
        <v>57500</v>
      </c>
      <c r="K1686" s="13">
        <f>IFERROR($H1686/$I1686,"")</f>
        <v/>
      </c>
      <c r="L1686" s="13" t="n">
        <v>500000</v>
      </c>
      <c r="M1686" t="inlineStr">
        <is>
          <t>FL, OR, NJ</t>
        </is>
      </c>
      <c r="N1686" t="inlineStr">
        <is>
          <t>No</t>
        </is>
      </c>
      <c r="O1686" t="inlineStr">
        <is>
          <t>Not stated</t>
        </is>
      </c>
      <c r="Q1686" s="9" t="inlineStr">
        <is>
          <t>https://grantcue.com/foundations/progress-charitable-foundation-de-203987489</t>
        </is>
      </c>
    </row>
    <row r="1687">
      <c r="A1687">
        <f>IF($E1687=$E1686,$A1686+1,1)</f>
        <v/>
      </c>
      <c r="B1687" t="inlineStr">
        <is>
          <t>THOMAS D &amp; DENISE R STERN FAMILY FOUNDATION</t>
        </is>
      </c>
      <c r="C1687" t="inlineStr">
        <is>
          <t>13-4195656</t>
        </is>
      </c>
      <c r="D1687" t="inlineStr">
        <is>
          <t>New York</t>
        </is>
      </c>
      <c r="E1687" t="inlineStr">
        <is>
          <t>NY</t>
        </is>
      </c>
      <c r="F1687" t="n">
        <v>2025</v>
      </c>
      <c r="G1687" t="n">
        <v>2</v>
      </c>
      <c r="H1687" s="13" t="n">
        <v>2973000</v>
      </c>
      <c r="I1687" s="12" t="n">
        <v>17</v>
      </c>
      <c r="J1687" s="13" t="n">
        <v>10000</v>
      </c>
      <c r="K1687" s="13">
        <f>IFERROR($H1687/$I1687,"")</f>
        <v/>
      </c>
      <c r="L1687" s="13" t="n">
        <v>1000000</v>
      </c>
      <c r="M1687" t="inlineStr">
        <is>
          <t>WA, NH, FL</t>
        </is>
      </c>
      <c r="N1687" t="inlineStr">
        <is>
          <t>No</t>
        </is>
      </c>
      <c r="O1687" t="inlineStr">
        <is>
          <t>Not stated</t>
        </is>
      </c>
      <c r="Q1687" s="9" t="inlineStr">
        <is>
          <t>https://grantcue.com/foundations/thomas-d-and-denise-r-stern-family-foundation-134195656</t>
        </is>
      </c>
    </row>
    <row r="1688">
      <c r="A1688">
        <f>IF($E1688=$E1687,$A1687+1,1)</f>
        <v/>
      </c>
      <c r="B1688" t="inlineStr">
        <is>
          <t>THE DANIELL FAMILY FOUNDATION INC</t>
        </is>
      </c>
      <c r="C1688" t="inlineStr">
        <is>
          <t>06-1356015</t>
        </is>
      </c>
      <c r="D1688" t="inlineStr">
        <is>
          <t>New York</t>
        </is>
      </c>
      <c r="E1688" t="inlineStr">
        <is>
          <t>NY</t>
        </is>
      </c>
      <c r="F1688" t="n">
        <v>2025</v>
      </c>
      <c r="G1688" t="n">
        <v>2</v>
      </c>
      <c r="H1688" s="13" t="n">
        <v>2969500</v>
      </c>
      <c r="I1688" s="12" t="n">
        <v>83</v>
      </c>
      <c r="J1688" s="13" t="n">
        <v>18000</v>
      </c>
      <c r="K1688" s="13">
        <f>IFERROR($H1688/$I1688,"")</f>
        <v/>
      </c>
      <c r="L1688" s="13" t="n">
        <v>250000</v>
      </c>
      <c r="M1688" t="inlineStr">
        <is>
          <t>FL, CT, NJ</t>
        </is>
      </c>
      <c r="N1688" t="inlineStr">
        <is>
          <t>No</t>
        </is>
      </c>
      <c r="O1688" t="inlineStr">
        <is>
          <t>Not stated</t>
        </is>
      </c>
      <c r="Q1688" s="9" t="inlineStr">
        <is>
          <t>https://grantcue.com/foundations/the-daniell-family-foundation-inc-c-o-sandra-dane-061356015</t>
        </is>
      </c>
    </row>
    <row r="1689">
      <c r="A1689">
        <f>IF($E1689=$E1688,$A1688+1,1)</f>
        <v/>
      </c>
      <c r="B1689" t="inlineStr">
        <is>
          <t>WILLIAM F HARNISCH FOUNDATION INC</t>
        </is>
      </c>
      <c r="C1689" t="inlineStr">
        <is>
          <t>11-3353576</t>
        </is>
      </c>
      <c r="D1689" t="inlineStr">
        <is>
          <t>New York</t>
        </is>
      </c>
      <c r="E1689" t="inlineStr">
        <is>
          <t>NY</t>
        </is>
      </c>
      <c r="F1689" t="n">
        <v>2024</v>
      </c>
      <c r="G1689" t="n">
        <v>1</v>
      </c>
      <c r="H1689" s="13" t="n">
        <v>2965471</v>
      </c>
      <c r="I1689" s="12" t="n">
        <v>56</v>
      </c>
      <c r="J1689" s="13" t="n">
        <v>10000</v>
      </c>
      <c r="K1689" s="13">
        <f>IFERROR($H1689/$I1689,"")</f>
        <v/>
      </c>
      <c r="L1689" s="13" t="n">
        <v>1500000</v>
      </c>
      <c r="M1689" t="inlineStr">
        <is>
          <t>CA, UT, DC</t>
        </is>
      </c>
      <c r="N1689" t="inlineStr">
        <is>
          <t>No</t>
        </is>
      </c>
      <c r="O1689" t="inlineStr">
        <is>
          <t>Not stated</t>
        </is>
      </c>
      <c r="Q1689" s="9" t="inlineStr">
        <is>
          <t>https://grantcue.com/foundations/william-f-harnisch-foundation-inc-c-o-william-f-harnisch-113353576</t>
        </is>
      </c>
    </row>
    <row r="1690">
      <c r="A1690">
        <f>IF($E1690=$E1689,$A1689+1,1)</f>
        <v/>
      </c>
      <c r="B1690" t="inlineStr">
        <is>
          <t>HELEN V FROEHLICH FOUNDATION</t>
        </is>
      </c>
      <c r="C1690" t="inlineStr">
        <is>
          <t>36-7033137</t>
        </is>
      </c>
      <c r="D1690" t="inlineStr">
        <is>
          <t>New York</t>
        </is>
      </c>
      <c r="E1690" t="inlineStr">
        <is>
          <t>NY</t>
        </is>
      </c>
      <c r="F1690" t="n">
        <v>2024</v>
      </c>
      <c r="G1690" t="n">
        <v>2</v>
      </c>
      <c r="H1690" s="13" t="n">
        <v>2965000</v>
      </c>
      <c r="I1690" s="12" t="n">
        <v>8</v>
      </c>
      <c r="J1690" s="13" t="n">
        <v>307500</v>
      </c>
      <c r="K1690" s="13">
        <f>IFERROR($H1690/$I1690,"")</f>
        <v/>
      </c>
      <c r="L1690" s="13" t="n">
        <v>700000</v>
      </c>
      <c r="M1690" t="inlineStr">
        <is>
          <t>IL</t>
        </is>
      </c>
      <c r="N1690" t="inlineStr">
        <is>
          <t>No</t>
        </is>
      </c>
      <c r="O1690" t="inlineStr">
        <is>
          <t>Not stated</t>
        </is>
      </c>
      <c r="Q1690" s="9" t="inlineStr">
        <is>
          <t>https://grantcue.com/foundations/helen-v-froehlich-foundation-367033137</t>
        </is>
      </c>
    </row>
    <row r="1691">
      <c r="A1691">
        <f>IF($E1691=$E1690,$A1690+1,1)</f>
        <v/>
      </c>
      <c r="B1691" t="inlineStr">
        <is>
          <t>THE ERIC D &amp; STEVEN D HOVDE FOUNDATION</t>
        </is>
      </c>
      <c r="C1691" t="inlineStr">
        <is>
          <t>52-2107093</t>
        </is>
      </c>
      <c r="D1691" t="inlineStr">
        <is>
          <t>New York</t>
        </is>
      </c>
      <c r="E1691" t="inlineStr">
        <is>
          <t>NY</t>
        </is>
      </c>
      <c r="F1691" t="n">
        <v>2025</v>
      </c>
      <c r="G1691" t="n">
        <v>2</v>
      </c>
      <c r="H1691" s="13" t="n">
        <v>2956246</v>
      </c>
      <c r="I1691" s="12" t="n">
        <v>38</v>
      </c>
      <c r="J1691" s="13" t="n">
        <v>25000</v>
      </c>
      <c r="K1691" s="13">
        <f>IFERROR($H1691/$I1691,"")</f>
        <v/>
      </c>
      <c r="L1691" s="13" t="n">
        <v>930944</v>
      </c>
      <c r="M1691" t="inlineStr">
        <is>
          <t>WI, TX, CA</t>
        </is>
      </c>
      <c r="N1691" t="inlineStr">
        <is>
          <t>No</t>
        </is>
      </c>
      <c r="O1691" t="inlineStr">
        <is>
          <t>Not stated</t>
        </is>
      </c>
      <c r="Q1691" s="9" t="inlineStr">
        <is>
          <t>https://grantcue.com/foundations/the-eric-d-and-steven-d-hovde-foundation-522107093</t>
        </is>
      </c>
    </row>
    <row r="1692">
      <c r="A1692">
        <f>IF($E1692=$E1691,$A1691+1,1)</f>
        <v/>
      </c>
      <c r="B1692" t="inlineStr">
        <is>
          <t>THE EMMA AND GEORGINA BLOOMBERG FOUNDATION</t>
        </is>
      </c>
      <c r="C1692" t="inlineStr">
        <is>
          <t>13-7151342</t>
        </is>
      </c>
      <c r="D1692" t="inlineStr">
        <is>
          <t>New York</t>
        </is>
      </c>
      <c r="E1692" t="inlineStr">
        <is>
          <t>NY</t>
        </is>
      </c>
      <c r="F1692" t="n">
        <v>2024</v>
      </c>
      <c r="G1692" t="n">
        <v>1</v>
      </c>
      <c r="H1692" s="13" t="n">
        <v>2954580</v>
      </c>
      <c r="I1692" s="12" t="n">
        <v>88</v>
      </c>
      <c r="J1692" s="13" t="n">
        <v>15000</v>
      </c>
      <c r="K1692" s="13">
        <f>IFERROR($H1692/$I1692,"")</f>
        <v/>
      </c>
      <c r="L1692" s="13" t="n">
        <v>1000000</v>
      </c>
      <c r="M1692" t="inlineStr">
        <is>
          <t>NJ, FL, DC</t>
        </is>
      </c>
      <c r="N1692" t="inlineStr">
        <is>
          <t>No</t>
        </is>
      </c>
      <c r="O1692" t="inlineStr">
        <is>
          <t>Not stated</t>
        </is>
      </c>
      <c r="Q1692" s="9" t="inlineStr">
        <is>
          <t>https://grantcue.com/foundations/the-emma-and-georgina-bloomberg-foundation-137151342</t>
        </is>
      </c>
    </row>
    <row r="1693">
      <c r="A1693">
        <f>IF($E1693=$E1692,$A1692+1,1)</f>
        <v/>
      </c>
      <c r="B1693" t="inlineStr">
        <is>
          <t>IRIS &amp; SAUL KATZ FAMILY FOUNDATION INC</t>
        </is>
      </c>
      <c r="C1693" t="inlineStr">
        <is>
          <t>11-2626656</t>
        </is>
      </c>
      <c r="D1693" t="inlineStr">
        <is>
          <t>New York</t>
        </is>
      </c>
      <c r="E1693" t="inlineStr">
        <is>
          <t>NY</t>
        </is>
      </c>
      <c r="F1693" t="n">
        <v>2024</v>
      </c>
      <c r="G1693" t="n">
        <v>1</v>
      </c>
      <c r="H1693" s="13" t="n">
        <v>2941690</v>
      </c>
      <c r="I1693" s="12" t="n">
        <v>47</v>
      </c>
      <c r="J1693" s="13" t="n">
        <v>3000</v>
      </c>
      <c r="K1693" s="13">
        <f>IFERROR($H1693/$I1693,"")</f>
        <v/>
      </c>
      <c r="L1693" s="13" t="n">
        <v>2495845</v>
      </c>
      <c r="M1693" t="inlineStr">
        <is>
          <t>FL, NJ, DC</t>
        </is>
      </c>
      <c r="N1693" t="inlineStr">
        <is>
          <t>Yes</t>
        </is>
      </c>
      <c r="O1693" t="inlineStr">
        <is>
          <t>Yes</t>
        </is>
      </c>
      <c r="Q1693" s="9" t="inlineStr">
        <is>
          <t>https://grantcue.com/foundations/iris-and-saul-katz-family-foundation-inc-112626656</t>
        </is>
      </c>
    </row>
    <row r="1694">
      <c r="A1694">
        <f>IF($E1694=$E1693,$A1693+1,1)</f>
        <v/>
      </c>
      <c r="B1694" t="inlineStr">
        <is>
          <t>THE SPEYER FAMILY FOUNDATION INC</t>
        </is>
      </c>
      <c r="C1694" t="inlineStr">
        <is>
          <t>13-6158848</t>
        </is>
      </c>
      <c r="D1694" t="inlineStr">
        <is>
          <t>New York</t>
        </is>
      </c>
      <c r="E1694" t="inlineStr">
        <is>
          <t>NY</t>
        </is>
      </c>
      <c r="F1694" t="n">
        <v>2024</v>
      </c>
      <c r="G1694" t="n">
        <v>2</v>
      </c>
      <c r="H1694" s="13" t="n">
        <v>2933000</v>
      </c>
      <c r="I1694" s="12" t="n">
        <v>60</v>
      </c>
      <c r="J1694" s="13" t="n">
        <v>19000</v>
      </c>
      <c r="K1694" s="13">
        <f>IFERROR($H1694/$I1694,"")</f>
        <v/>
      </c>
      <c r="L1694" s="13" t="n">
        <v>400000</v>
      </c>
      <c r="M1694" t="inlineStr">
        <is>
          <t>MA, DC, PA</t>
        </is>
      </c>
      <c r="N1694" t="inlineStr">
        <is>
          <t>No</t>
        </is>
      </c>
      <c r="O1694" t="inlineStr">
        <is>
          <t>Not stated</t>
        </is>
      </c>
      <c r="Q1694" s="9" t="inlineStr">
        <is>
          <t>https://grantcue.com/foundations/the-speyer-family-foundation-inc-136158848</t>
        </is>
      </c>
    </row>
    <row r="1695">
      <c r="A1695">
        <f>IF($E1695=$E1694,$A1694+1,1)</f>
        <v/>
      </c>
      <c r="B1695" t="inlineStr">
        <is>
          <t>LOWY FOUNDATION USA INC</t>
        </is>
      </c>
      <c r="C1695" t="inlineStr">
        <is>
          <t>83-2630153</t>
        </is>
      </c>
      <c r="D1695" t="inlineStr">
        <is>
          <t>New York</t>
        </is>
      </c>
      <c r="E1695" t="inlineStr">
        <is>
          <t>NY</t>
        </is>
      </c>
      <c r="F1695" t="n">
        <v>2025</v>
      </c>
      <c r="G1695" t="n">
        <v>2</v>
      </c>
      <c r="H1695" s="13" t="n">
        <v>2923000</v>
      </c>
      <c r="I1695" s="12" t="n">
        <v>8</v>
      </c>
      <c r="J1695" s="13" t="n">
        <v>212500</v>
      </c>
      <c r="K1695" s="13">
        <f>IFERROR($H1695/$I1695,"")</f>
        <v/>
      </c>
      <c r="L1695" s="13" t="n">
        <v>1500000</v>
      </c>
      <c r="M1695" t="inlineStr">
        <is>
          <t>CA</t>
        </is>
      </c>
      <c r="N1695" t="inlineStr">
        <is>
          <t>No</t>
        </is>
      </c>
      <c r="O1695" t="inlineStr">
        <is>
          <t>Not stated</t>
        </is>
      </c>
      <c r="Q1695" s="9" t="inlineStr">
        <is>
          <t>https://grantcue.com/foundations/lowy-foundation-usa-inc-832630153</t>
        </is>
      </c>
    </row>
    <row r="1696">
      <c r="A1696">
        <f>IF($E1696=$E1695,$A1695+1,1)</f>
        <v/>
      </c>
      <c r="B1696" t="inlineStr">
        <is>
          <t>JANDON FOUNDATION</t>
        </is>
      </c>
      <c r="C1696" t="inlineStr">
        <is>
          <t>13-6199442</t>
        </is>
      </c>
      <c r="D1696" t="inlineStr">
        <is>
          <t>New York</t>
        </is>
      </c>
      <c r="E1696" t="inlineStr">
        <is>
          <t>NY</t>
        </is>
      </c>
      <c r="F1696" t="n">
        <v>2024</v>
      </c>
      <c r="G1696" t="n">
        <v>1</v>
      </c>
      <c r="H1696" s="13" t="n">
        <v>2920985</v>
      </c>
      <c r="I1696" s="12" t="n">
        <v>59</v>
      </c>
      <c r="J1696" s="13" t="n">
        <v>10000</v>
      </c>
      <c r="K1696" s="13">
        <f>IFERROR($H1696/$I1696,"")</f>
        <v/>
      </c>
      <c r="L1696" s="13" t="n">
        <v>500000</v>
      </c>
      <c r="M1696" t="inlineStr">
        <is>
          <t>DC, CA, MA</t>
        </is>
      </c>
      <c r="N1696" t="inlineStr">
        <is>
          <t>No</t>
        </is>
      </c>
      <c r="O1696" t="inlineStr">
        <is>
          <t>Not stated</t>
        </is>
      </c>
      <c r="Q1696" s="9" t="inlineStr">
        <is>
          <t>https://grantcue.com/foundations/jandon-foundation-c-o-leslie-cecil-136199442</t>
        </is>
      </c>
    </row>
    <row r="1697">
      <c r="A1697">
        <f>IF($E1697=$E1696,$A1696+1,1)</f>
        <v/>
      </c>
      <c r="B1697" t="inlineStr">
        <is>
          <t>THE DAVID BERG FOUNDATION INC</t>
        </is>
      </c>
      <c r="C1697" t="inlineStr">
        <is>
          <t>13-3753217</t>
        </is>
      </c>
      <c r="D1697" t="inlineStr">
        <is>
          <t>New York</t>
        </is>
      </c>
      <c r="E1697" t="inlineStr">
        <is>
          <t>NY</t>
        </is>
      </c>
      <c r="F1697" t="n">
        <v>2024</v>
      </c>
      <c r="G1697" t="n">
        <v>1</v>
      </c>
      <c r="H1697" s="13" t="n">
        <v>2914750</v>
      </c>
      <c r="I1697" s="12" t="n">
        <v>72</v>
      </c>
      <c r="J1697" s="13" t="n">
        <v>25000</v>
      </c>
      <c r="K1697" s="13">
        <f>IFERROR($H1697/$I1697,"")</f>
        <v/>
      </c>
      <c r="L1697" s="13" t="n">
        <v>250000</v>
      </c>
      <c r="M1697" t="inlineStr">
        <is>
          <t>CA, DC, MA</t>
        </is>
      </c>
      <c r="N1697" t="inlineStr">
        <is>
          <t>No</t>
        </is>
      </c>
      <c r="O1697" t="inlineStr">
        <is>
          <t>Not stated</t>
        </is>
      </c>
      <c r="Q1697" s="9" t="inlineStr">
        <is>
          <t>https://grantcue.com/foundations/the-david-berg-foundation-inc-133753217</t>
        </is>
      </c>
    </row>
    <row r="1698">
      <c r="A1698">
        <f>IF($E1698=$E1697,$A1697+1,1)</f>
        <v/>
      </c>
      <c r="B1698" t="inlineStr">
        <is>
          <t>THE ALVAREZ CHARITABLE FOUNDATION INC</t>
        </is>
      </c>
      <c r="C1698" t="inlineStr">
        <is>
          <t>22-3479932</t>
        </is>
      </c>
      <c r="D1698" t="inlineStr">
        <is>
          <t>New York</t>
        </is>
      </c>
      <c r="E1698" t="inlineStr">
        <is>
          <t>NY</t>
        </is>
      </c>
      <c r="F1698" t="n">
        <v>2024</v>
      </c>
      <c r="G1698" t="n">
        <v>1</v>
      </c>
      <c r="H1698" s="13" t="n">
        <v>2913403</v>
      </c>
      <c r="I1698" s="12" t="n">
        <v>24</v>
      </c>
      <c r="J1698" s="13" t="n">
        <v>31250</v>
      </c>
      <c r="K1698" s="13">
        <f>IFERROR($H1698/$I1698,"")</f>
        <v/>
      </c>
      <c r="L1698" s="13" t="n">
        <v>1050000</v>
      </c>
      <c r="M1698" t="inlineStr">
        <is>
          <t>METRO MANILA, NJ, CA</t>
        </is>
      </c>
      <c r="N1698" t="inlineStr">
        <is>
          <t>No</t>
        </is>
      </c>
      <c r="O1698" t="inlineStr">
        <is>
          <t>Not stated</t>
        </is>
      </c>
      <c r="Q1698" s="9" t="inlineStr">
        <is>
          <t>https://grantcue.com/foundations/the-alvarez-charitable-foundation-inc-223479932</t>
        </is>
      </c>
    </row>
    <row r="1699">
      <c r="A1699">
        <f>IF($E1699=$E1698,$A1698+1,1)</f>
        <v/>
      </c>
      <c r="B1699" t="inlineStr">
        <is>
          <t>THE DAVID &amp; SONDRA MACK FAMILY FOUNDATION INC</t>
        </is>
      </c>
      <c r="C1699" t="inlineStr">
        <is>
          <t>22-3632663</t>
        </is>
      </c>
      <c r="D1699" t="inlineStr">
        <is>
          <t>New York</t>
        </is>
      </c>
      <c r="E1699" t="inlineStr">
        <is>
          <t>NY</t>
        </is>
      </c>
      <c r="F1699" t="n">
        <v>2024</v>
      </c>
      <c r="G1699" t="n">
        <v>1</v>
      </c>
      <c r="H1699" s="13" t="n">
        <v>2901964</v>
      </c>
      <c r="I1699" s="12" t="n">
        <v>188</v>
      </c>
      <c r="J1699" s="13" t="n">
        <v>3500</v>
      </c>
      <c r="K1699" s="13">
        <f>IFERROR($H1699/$I1699,"")</f>
        <v/>
      </c>
      <c r="L1699" s="13" t="n">
        <v>925000</v>
      </c>
      <c r="M1699" t="inlineStr">
        <is>
          <t>FL, VA, GA</t>
        </is>
      </c>
      <c r="N1699" t="inlineStr">
        <is>
          <t>No</t>
        </is>
      </c>
      <c r="O1699" t="inlineStr">
        <is>
          <t>Not stated</t>
        </is>
      </c>
      <c r="Q1699" s="9" t="inlineStr">
        <is>
          <t>https://grantcue.com/foundations/the-david-and-sondra-mack-family-foundation-inc-223632663</t>
        </is>
      </c>
    </row>
    <row r="1700">
      <c r="A1700">
        <f>IF($E1700=$E1699,$A1699+1,1)</f>
        <v/>
      </c>
      <c r="B1700" t="inlineStr">
        <is>
          <t>THE TED SNOWDON FOUNDATION</t>
        </is>
      </c>
      <c r="C1700" t="inlineStr">
        <is>
          <t>13-3948662</t>
        </is>
      </c>
      <c r="D1700" t="inlineStr">
        <is>
          <t>New York</t>
        </is>
      </c>
      <c r="E1700" t="inlineStr">
        <is>
          <t>NY</t>
        </is>
      </c>
      <c r="F1700" t="n">
        <v>2025</v>
      </c>
      <c r="G1700" t="n">
        <v>2</v>
      </c>
      <c r="H1700" s="13" t="n">
        <v>2898000</v>
      </c>
      <c r="I1700" s="12" t="n">
        <v>80</v>
      </c>
      <c r="J1700" s="13" t="n">
        <v>30000</v>
      </c>
      <c r="K1700" s="13">
        <f>IFERROR($H1700/$I1700,"")</f>
        <v/>
      </c>
      <c r="L1700" s="13" t="n">
        <v>80000</v>
      </c>
      <c r="M1700" t="inlineStr">
        <is>
          <t>CA, DC, WV</t>
        </is>
      </c>
      <c r="N1700" t="inlineStr">
        <is>
          <t>Yes</t>
        </is>
      </c>
      <c r="O1700" t="inlineStr">
        <is>
          <t>Yes</t>
        </is>
      </c>
      <c r="Q1700" s="9" t="inlineStr">
        <is>
          <t>https://grantcue.com/foundations/the-ted-snowdon-foundation-133948662</t>
        </is>
      </c>
    </row>
    <row r="1701">
      <c r="A1701">
        <f>IF($E1701=$E1700,$A1700+1,1)</f>
        <v/>
      </c>
      <c r="B1701" t="inlineStr">
        <is>
          <t>The Kingsberg Foundation</t>
        </is>
      </c>
      <c r="C1701" t="inlineStr">
        <is>
          <t>13-6151289</t>
        </is>
      </c>
      <c r="D1701" t="inlineStr">
        <is>
          <t>New York</t>
        </is>
      </c>
      <c r="E1701" t="inlineStr">
        <is>
          <t>NY</t>
        </is>
      </c>
      <c r="F1701" t="n">
        <v>2025</v>
      </c>
      <c r="G1701" t="n">
        <v>2</v>
      </c>
      <c r="H1701" s="13" t="n">
        <v>2897506</v>
      </c>
      <c r="I1701" s="12" t="n">
        <v>76</v>
      </c>
      <c r="J1701" s="13" t="n">
        <v>10000</v>
      </c>
      <c r="K1701" s="13">
        <f>IFERROR($H1701/$I1701,"")</f>
        <v/>
      </c>
      <c r="L1701" s="13" t="n">
        <v>456302</v>
      </c>
      <c r="M1701" t="inlineStr">
        <is>
          <t>MD, MA, VT</t>
        </is>
      </c>
      <c r="N1701" t="inlineStr">
        <is>
          <t>No</t>
        </is>
      </c>
      <c r="O1701" t="inlineStr">
        <is>
          <t>Not stated</t>
        </is>
      </c>
      <c r="Q1701" s="9" t="inlineStr">
        <is>
          <t>https://grantcue.com/foundations/the-kingsberg-foundation-136151289</t>
        </is>
      </c>
    </row>
    <row r="1702">
      <c r="A1702">
        <f>IF($E1702=$E1701,$A1701+1,1)</f>
        <v/>
      </c>
      <c r="B1702" t="inlineStr">
        <is>
          <t>THE SWYER FAMILY FOUNDATION INC</t>
        </is>
      </c>
      <c r="C1702" t="inlineStr">
        <is>
          <t>34-2056927</t>
        </is>
      </c>
      <c r="D1702" t="inlineStr">
        <is>
          <t>New York</t>
        </is>
      </c>
      <c r="E1702" t="inlineStr">
        <is>
          <t>NY</t>
        </is>
      </c>
      <c r="F1702" t="n">
        <v>2024</v>
      </c>
      <c r="G1702" t="n">
        <v>1</v>
      </c>
      <c r="H1702" s="13" t="n">
        <v>2888000</v>
      </c>
      <c r="I1702" s="12" t="n">
        <v>28</v>
      </c>
      <c r="J1702" s="13" t="n">
        <v>5000</v>
      </c>
      <c r="K1702" s="13">
        <f>IFERROR($H1702/$I1702,"")</f>
        <v/>
      </c>
      <c r="L1702" s="13" t="n">
        <v>2500000</v>
      </c>
      <c r="N1702" t="inlineStr">
        <is>
          <t>No</t>
        </is>
      </c>
      <c r="O1702" t="inlineStr">
        <is>
          <t>Not stated</t>
        </is>
      </c>
      <c r="Q1702" s="9" t="inlineStr">
        <is>
          <t>https://grantcue.com/foundations/the-swyer-family-foundation-inc-342056927</t>
        </is>
      </c>
    </row>
    <row r="1703">
      <c r="A1703">
        <f>IF($E1703=$E1702,$A1702+1,1)</f>
        <v/>
      </c>
      <c r="B1703" t="inlineStr">
        <is>
          <t>THE AARON COPLAND FUND FOR MUSIC INC</t>
        </is>
      </c>
      <c r="C1703" t="inlineStr">
        <is>
          <t>13-3620909</t>
        </is>
      </c>
      <c r="D1703" t="inlineStr">
        <is>
          <t>New York</t>
        </is>
      </c>
      <c r="E1703" t="inlineStr">
        <is>
          <t>NY</t>
        </is>
      </c>
      <c r="F1703" t="n">
        <v>2024</v>
      </c>
      <c r="G1703" t="n">
        <v>2</v>
      </c>
      <c r="H1703" s="13" t="n">
        <v>2885350</v>
      </c>
      <c r="I1703" s="12" t="n">
        <v>434</v>
      </c>
      <c r="J1703" s="13" t="n">
        <v>5000</v>
      </c>
      <c r="K1703" s="13">
        <f>IFERROR($H1703/$I1703,"")</f>
        <v/>
      </c>
      <c r="L1703" s="13" t="n">
        <v>90000</v>
      </c>
      <c r="M1703" t="inlineStr">
        <is>
          <t>CA, MA, IL</t>
        </is>
      </c>
      <c r="N1703" t="inlineStr">
        <is>
          <t>Yes</t>
        </is>
      </c>
      <c r="O1703" t="inlineStr">
        <is>
          <t>Yes</t>
        </is>
      </c>
      <c r="P1703" s="9" t="inlineStr">
        <is>
          <t>https://www.coplandfund.org/</t>
        </is>
      </c>
      <c r="Q1703" s="9" t="inlineStr">
        <is>
          <t>https://grantcue.com/foundations/the-aaron-copland-fund-for-music-inc-co-alter-kendrick-and-baron-llp-133620909</t>
        </is>
      </c>
    </row>
    <row r="1704">
      <c r="A1704">
        <f>IF($E1704=$E1703,$A1703+1,1)</f>
        <v/>
      </c>
      <c r="B1704" t="inlineStr">
        <is>
          <t>THE MARGARET L WENDT FOUNDATION</t>
        </is>
      </c>
      <c r="C1704" t="inlineStr">
        <is>
          <t>16-6030037</t>
        </is>
      </c>
      <c r="D1704" t="inlineStr">
        <is>
          <t>New York</t>
        </is>
      </c>
      <c r="E1704" t="inlineStr">
        <is>
          <t>NY</t>
        </is>
      </c>
      <c r="F1704" t="n">
        <v>2024</v>
      </c>
      <c r="G1704" t="n">
        <v>1</v>
      </c>
      <c r="H1704" s="13" t="n">
        <v>2882759</v>
      </c>
      <c r="I1704" s="12" t="n">
        <v>44</v>
      </c>
      <c r="J1704" s="13" t="n">
        <v>30000</v>
      </c>
      <c r="K1704" s="13">
        <f>IFERROR($H1704/$I1704,"")</f>
        <v/>
      </c>
      <c r="L1704" s="13" t="n">
        <v>779306</v>
      </c>
      <c r="N1704" t="inlineStr">
        <is>
          <t>Yes</t>
        </is>
      </c>
      <c r="O1704" t="inlineStr">
        <is>
          <t>Yes</t>
        </is>
      </c>
      <c r="P1704" s="9" t="inlineStr">
        <is>
          <t>https://www.themlwendtfoundation.org/</t>
        </is>
      </c>
      <c r="Q1704" s="9" t="inlineStr">
        <is>
          <t>https://grantcue.com/foundations/the-margaret-l-wendt-foundation-166030037</t>
        </is>
      </c>
    </row>
    <row r="1705">
      <c r="A1705">
        <f>IF($E1705=$E1704,$A1704+1,1)</f>
        <v/>
      </c>
      <c r="B1705" t="inlineStr">
        <is>
          <t>Gale Foundation</t>
        </is>
      </c>
      <c r="C1705" t="inlineStr">
        <is>
          <t>76-0009604</t>
        </is>
      </c>
      <c r="D1705" t="inlineStr">
        <is>
          <t>New York</t>
        </is>
      </c>
      <c r="E1705" t="inlineStr">
        <is>
          <t>NY</t>
        </is>
      </c>
      <c r="F1705" t="n">
        <v>2024</v>
      </c>
      <c r="G1705" t="n">
        <v>2</v>
      </c>
      <c r="H1705" s="13" t="n">
        <v>2875000</v>
      </c>
      <c r="I1705" s="12" t="n">
        <v>33</v>
      </c>
      <c r="J1705" s="13" t="n">
        <v>75000</v>
      </c>
      <c r="K1705" s="13">
        <f>IFERROR($H1705/$I1705,"")</f>
        <v/>
      </c>
      <c r="L1705" s="13" t="n">
        <v>350000</v>
      </c>
      <c r="M1705" t="inlineStr">
        <is>
          <t>TX, DC, NJ</t>
        </is>
      </c>
      <c r="N1705" t="inlineStr">
        <is>
          <t>Yes</t>
        </is>
      </c>
      <c r="O1705" t="inlineStr">
        <is>
          <t>Not stated</t>
        </is>
      </c>
      <c r="Q1705" s="9" t="inlineStr">
        <is>
          <t>https://grantcue.com/foundations/gale-foundation-760009604</t>
        </is>
      </c>
    </row>
    <row r="1706">
      <c r="A1706">
        <f>IF($E1706=$E1705,$A1705+1,1)</f>
        <v/>
      </c>
      <c r="B1706" t="inlineStr">
        <is>
          <t>THE HARVEY &amp; GLORIA KAYLIE FOUNDATION INC</t>
        </is>
      </c>
      <c r="C1706" t="inlineStr">
        <is>
          <t>11-3502781</t>
        </is>
      </c>
      <c r="D1706" t="inlineStr">
        <is>
          <t>New York</t>
        </is>
      </c>
      <c r="E1706" t="inlineStr">
        <is>
          <t>NY</t>
        </is>
      </c>
      <c r="F1706" t="n">
        <v>2024</v>
      </c>
      <c r="G1706" t="n">
        <v>1</v>
      </c>
      <c r="H1706" s="13" t="n">
        <v>2854981</v>
      </c>
      <c r="I1706" s="12" t="n">
        <v>11</v>
      </c>
      <c r="J1706" s="13" t="n">
        <v>50000</v>
      </c>
      <c r="K1706" s="13">
        <f>IFERROR($H1706/$I1706,"")</f>
        <v/>
      </c>
      <c r="L1706" s="13" t="n">
        <v>2050000</v>
      </c>
      <c r="M1706" t="inlineStr">
        <is>
          <t>NJ, FL, CA</t>
        </is>
      </c>
      <c r="N1706" t="inlineStr">
        <is>
          <t>No</t>
        </is>
      </c>
      <c r="O1706" t="inlineStr">
        <is>
          <t>Not stated</t>
        </is>
      </c>
      <c r="Q1706" s="9" t="inlineStr">
        <is>
          <t>https://grantcue.com/foundations/the-harvey-and-gloria-kaylie-foundation-inc-113502781</t>
        </is>
      </c>
    </row>
    <row r="1707">
      <c r="A1707">
        <f>IF($E1707=$E1706,$A1706+1,1)</f>
        <v/>
      </c>
      <c r="B1707" t="inlineStr">
        <is>
          <t>DISOSWAY FOUNDATION INC</t>
        </is>
      </c>
      <c r="C1707" t="inlineStr">
        <is>
          <t>82-1970273</t>
        </is>
      </c>
      <c r="D1707" t="inlineStr">
        <is>
          <t>New York</t>
        </is>
      </c>
      <c r="E1707" t="inlineStr">
        <is>
          <t>NY</t>
        </is>
      </c>
      <c r="F1707" t="n">
        <v>2024</v>
      </c>
      <c r="G1707" t="n">
        <v>1</v>
      </c>
      <c r="H1707" s="13" t="n">
        <v>2845440</v>
      </c>
      <c r="I1707" s="12" t="n">
        <v>10</v>
      </c>
      <c r="J1707" s="13" t="n">
        <v>162500</v>
      </c>
      <c r="K1707" s="13">
        <f>IFERROR($H1707/$I1707,"")</f>
        <v/>
      </c>
      <c r="L1707" s="13" t="n">
        <v>1100000</v>
      </c>
      <c r="M1707" t="inlineStr">
        <is>
          <t>CT, PA, RI</t>
        </is>
      </c>
      <c r="N1707" t="inlineStr">
        <is>
          <t>No</t>
        </is>
      </c>
      <c r="O1707" t="inlineStr">
        <is>
          <t>Not stated</t>
        </is>
      </c>
      <c r="Q1707" s="9" t="inlineStr">
        <is>
          <t>https://grantcue.com/foundations/disosway-foundation-inc-821970273</t>
        </is>
      </c>
    </row>
    <row r="1708">
      <c r="A1708">
        <f>IF($E1708=$E1707,$A1707+1,1)</f>
        <v/>
      </c>
      <c r="B1708" t="inlineStr">
        <is>
          <t>Maurice &amp; Judi Falk Charitable Foundation</t>
        </is>
      </c>
      <c r="C1708" t="inlineStr">
        <is>
          <t>11-3239050</t>
        </is>
      </c>
      <c r="D1708" t="inlineStr">
        <is>
          <t>New York</t>
        </is>
      </c>
      <c r="E1708" t="inlineStr">
        <is>
          <t>NY</t>
        </is>
      </c>
      <c r="F1708" t="n">
        <v>2024</v>
      </c>
      <c r="G1708" t="n">
        <v>2</v>
      </c>
      <c r="H1708" s="13" t="n">
        <v>2843893</v>
      </c>
      <c r="I1708" s="12" t="n">
        <v>12</v>
      </c>
      <c r="J1708" s="13" t="n">
        <v>105000</v>
      </c>
      <c r="K1708" s="13">
        <f>IFERROR($H1708/$I1708,"")</f>
        <v/>
      </c>
      <c r="L1708" s="13" t="n">
        <v>1179941</v>
      </c>
      <c r="M1708" t="inlineStr">
        <is>
          <t>RI, MA, CT</t>
        </is>
      </c>
      <c r="N1708" t="inlineStr">
        <is>
          <t>No</t>
        </is>
      </c>
      <c r="O1708" t="inlineStr">
        <is>
          <t>Not stated</t>
        </is>
      </c>
      <c r="Q1708" s="9" t="inlineStr">
        <is>
          <t>https://grantcue.com/foundations/maurice-and-judi-falk-charitable-foundation-113239050</t>
        </is>
      </c>
    </row>
    <row r="1709">
      <c r="A1709">
        <f>IF($E1709=$E1708,$A1708+1,1)</f>
        <v/>
      </c>
      <c r="B1709" t="inlineStr">
        <is>
          <t>FILOMEN M D'AGOSTINO FOUNDATION</t>
        </is>
      </c>
      <c r="C1709" t="inlineStr">
        <is>
          <t>13-3548660</t>
        </is>
      </c>
      <c r="D1709" t="inlineStr">
        <is>
          <t>New York</t>
        </is>
      </c>
      <c r="E1709" t="inlineStr">
        <is>
          <t>NY</t>
        </is>
      </c>
      <c r="F1709" t="n">
        <v>2025</v>
      </c>
      <c r="G1709" t="n">
        <v>2</v>
      </c>
      <c r="H1709" s="13" t="n">
        <v>2839000</v>
      </c>
      <c r="I1709" s="12" t="n">
        <v>62</v>
      </c>
      <c r="J1709" s="13" t="n">
        <v>20000</v>
      </c>
      <c r="K1709" s="13">
        <f>IFERROR($H1709/$I1709,"")</f>
        <v/>
      </c>
      <c r="L1709" s="13" t="n">
        <v>400000</v>
      </c>
      <c r="M1709" t="inlineStr">
        <is>
          <t>IL, AZ, CA</t>
        </is>
      </c>
      <c r="N1709" t="inlineStr">
        <is>
          <t>Yes</t>
        </is>
      </c>
      <c r="O1709" t="inlineStr">
        <is>
          <t>Not stated</t>
        </is>
      </c>
      <c r="Q1709" s="9" t="inlineStr">
        <is>
          <t>https://grantcue.com/foundations/filomen-m-d-agostino-foundation-133548660</t>
        </is>
      </c>
    </row>
    <row r="1710">
      <c r="A1710">
        <f>IF($E1710=$E1709,$A1709+1,1)</f>
        <v/>
      </c>
      <c r="B1710" t="inlineStr">
        <is>
          <t>JACK AND DALIA SCABA FOUNDATION INC</t>
        </is>
      </c>
      <c r="C1710" t="inlineStr">
        <is>
          <t>93-1394763</t>
        </is>
      </c>
      <c r="D1710" t="inlineStr">
        <is>
          <t>New York</t>
        </is>
      </c>
      <c r="E1710" t="inlineStr">
        <is>
          <t>NY</t>
        </is>
      </c>
      <c r="F1710" t="n">
        <v>2025</v>
      </c>
      <c r="G1710" t="n">
        <v>2</v>
      </c>
      <c r="H1710" s="13" t="n">
        <v>2834925</v>
      </c>
      <c r="I1710" s="12" t="n">
        <v>132</v>
      </c>
      <c r="J1710" s="13" t="n">
        <v>10000</v>
      </c>
      <c r="K1710" s="13">
        <f>IFERROR($H1710/$I1710,"")</f>
        <v/>
      </c>
      <c r="L1710" s="13" t="n">
        <v>251500</v>
      </c>
      <c r="M1710" t="inlineStr">
        <is>
          <t>NJ, MD, MA</t>
        </is>
      </c>
      <c r="N1710" t="inlineStr">
        <is>
          <t>Yes</t>
        </is>
      </c>
      <c r="O1710" t="inlineStr">
        <is>
          <t>Not stated</t>
        </is>
      </c>
      <c r="Q1710" s="9" t="inlineStr">
        <is>
          <t>https://grantcue.com/foundations/jack-and-dalia-scaba-foundation-inc-931394763</t>
        </is>
      </c>
    </row>
    <row r="1711">
      <c r="A1711">
        <f>IF($E1711=$E1710,$A1710+1,1)</f>
        <v/>
      </c>
      <c r="B1711" t="inlineStr">
        <is>
          <t>The Ganger Foundation Inc</t>
        </is>
      </c>
      <c r="C1711" t="inlineStr">
        <is>
          <t>11-3162524</t>
        </is>
      </c>
      <c r="D1711" t="inlineStr">
        <is>
          <t>New York</t>
        </is>
      </c>
      <c r="E1711" t="inlineStr">
        <is>
          <t>NY</t>
        </is>
      </c>
      <c r="F1711" t="n">
        <v>2024</v>
      </c>
      <c r="G1711" t="n">
        <v>2</v>
      </c>
      <c r="H1711" s="13" t="n">
        <v>2832909</v>
      </c>
      <c r="I1711" s="12" t="n">
        <v>243</v>
      </c>
      <c r="J1711" s="13" t="n">
        <v>1000</v>
      </c>
      <c r="K1711" s="13">
        <f>IFERROR($H1711/$I1711,"")</f>
        <v/>
      </c>
      <c r="L1711" s="13" t="n">
        <v>900000</v>
      </c>
      <c r="M1711" t="inlineStr">
        <is>
          <t>NJ, CA, PA</t>
        </is>
      </c>
      <c r="N1711" t="inlineStr">
        <is>
          <t>No</t>
        </is>
      </c>
      <c r="O1711" t="inlineStr">
        <is>
          <t>Not stated</t>
        </is>
      </c>
      <c r="Q1711" s="9" t="inlineStr">
        <is>
          <t>https://grantcue.com/foundations/the-ganger-foundation-inc-113162524</t>
        </is>
      </c>
    </row>
    <row r="1712">
      <c r="A1712">
        <f>IF($E1712=$E1711,$A1711+1,1)</f>
        <v/>
      </c>
      <c r="B1712" t="inlineStr">
        <is>
          <t>THE SINGER FAMILY CHARITABLE FOUNDATION</t>
        </is>
      </c>
      <c r="C1712" t="inlineStr">
        <is>
          <t>22-2664654</t>
        </is>
      </c>
      <c r="D1712" t="inlineStr">
        <is>
          <t>New York</t>
        </is>
      </c>
      <c r="E1712" t="inlineStr">
        <is>
          <t>NY</t>
        </is>
      </c>
      <c r="F1712" t="n">
        <v>2023</v>
      </c>
      <c r="G1712" t="n">
        <v>1</v>
      </c>
      <c r="H1712" s="13" t="n">
        <v>2823505</v>
      </c>
      <c r="I1712" s="12" t="n">
        <v>14</v>
      </c>
      <c r="J1712" s="13" t="n">
        <v>50000</v>
      </c>
      <c r="K1712" s="13">
        <f>IFERROR($H1712/$I1712,"")</f>
        <v/>
      </c>
      <c r="L1712" s="13" t="n">
        <v>750000</v>
      </c>
      <c r="M1712" t="inlineStr">
        <is>
          <t>PA, NH, MA</t>
        </is>
      </c>
      <c r="N1712" t="inlineStr">
        <is>
          <t>No</t>
        </is>
      </c>
      <c r="O1712" t="inlineStr">
        <is>
          <t>Not stated</t>
        </is>
      </c>
      <c r="Q1712" s="9" t="inlineStr">
        <is>
          <t>https://grantcue.com/foundations/the-singer-family-charitable-foundation-222664654</t>
        </is>
      </c>
    </row>
    <row r="1713">
      <c r="A1713">
        <f>IF($E1713=$E1712,$A1712+1,1)</f>
        <v/>
      </c>
      <c r="B1713" t="inlineStr">
        <is>
          <t>THE PITTMAN FAMILY FOUNDATION</t>
        </is>
      </c>
      <c r="C1713" t="inlineStr">
        <is>
          <t>54-1876548</t>
        </is>
      </c>
      <c r="D1713" t="inlineStr">
        <is>
          <t>New York</t>
        </is>
      </c>
      <c r="E1713" t="inlineStr">
        <is>
          <t>NY</t>
        </is>
      </c>
      <c r="F1713" t="n">
        <v>2024</v>
      </c>
      <c r="G1713" t="n">
        <v>2</v>
      </c>
      <c r="H1713" s="13" t="n">
        <v>2820419</v>
      </c>
      <c r="I1713" s="12" t="n">
        <v>11</v>
      </c>
      <c r="J1713" s="13" t="n">
        <v>100000</v>
      </c>
      <c r="K1713" s="13">
        <f>IFERROR($H1713/$I1713,"")</f>
        <v/>
      </c>
      <c r="L1713" s="13" t="n">
        <v>1020419</v>
      </c>
      <c r="M1713" t="inlineStr">
        <is>
          <t>CT, FL, MS</t>
        </is>
      </c>
      <c r="N1713" t="inlineStr">
        <is>
          <t>No</t>
        </is>
      </c>
      <c r="O1713" t="inlineStr">
        <is>
          <t>Not stated</t>
        </is>
      </c>
      <c r="Q1713" s="9" t="inlineStr">
        <is>
          <t>https://grantcue.com/foundations/the-pittman-family-foundation-541876548</t>
        </is>
      </c>
    </row>
    <row r="1714">
      <c r="A1714">
        <f>IF($E1714=$E1713,$A1713+1,1)</f>
        <v/>
      </c>
      <c r="B1714" t="inlineStr">
        <is>
          <t>TYLER PERRY FOUNDATION INC</t>
        </is>
      </c>
      <c r="C1714" t="inlineStr">
        <is>
          <t>26-0426383</t>
        </is>
      </c>
      <c r="D1714" t="inlineStr">
        <is>
          <t>New York</t>
        </is>
      </c>
      <c r="E1714" t="inlineStr">
        <is>
          <t>NY</t>
        </is>
      </c>
      <c r="F1714" t="n">
        <v>2024</v>
      </c>
      <c r="G1714" t="n">
        <v>2</v>
      </c>
      <c r="H1714" s="13" t="n">
        <v>2819100</v>
      </c>
      <c r="I1714" s="12" t="n">
        <v>59</v>
      </c>
      <c r="J1714" s="13" t="n">
        <v>20000</v>
      </c>
      <c r="K1714" s="13">
        <f>IFERROR($H1714/$I1714,"")</f>
        <v/>
      </c>
      <c r="L1714" s="13" t="n">
        <v>500000</v>
      </c>
      <c r="M1714" t="inlineStr">
        <is>
          <t>CA, GA, DC</t>
        </is>
      </c>
      <c r="N1714" t="inlineStr">
        <is>
          <t>Yes</t>
        </is>
      </c>
      <c r="O1714" t="inlineStr">
        <is>
          <t>Not stated</t>
        </is>
      </c>
      <c r="Q1714" s="9" t="inlineStr">
        <is>
          <t>https://grantcue.com/foundations/tyler-perry-foundation-inc-260426383</t>
        </is>
      </c>
    </row>
    <row r="1715">
      <c r="A1715">
        <f>IF($E1715=$E1714,$A1714+1,1)</f>
        <v/>
      </c>
      <c r="B1715" t="inlineStr">
        <is>
          <t>THE ROBERT AND JOYCE MENSCHEL FAMILY FDN</t>
        </is>
      </c>
      <c r="C1715" t="inlineStr">
        <is>
          <t>13-6098443</t>
        </is>
      </c>
      <c r="D1715" t="inlineStr">
        <is>
          <t>New York</t>
        </is>
      </c>
      <c r="E1715" t="inlineStr">
        <is>
          <t>NY</t>
        </is>
      </c>
      <c r="F1715" t="n">
        <v>2024</v>
      </c>
      <c r="G1715" t="n">
        <v>2</v>
      </c>
      <c r="H1715" s="13" t="n">
        <v>2812700</v>
      </c>
      <c r="I1715" s="12" t="n">
        <v>94</v>
      </c>
      <c r="J1715" s="13" t="n">
        <v>1625</v>
      </c>
      <c r="K1715" s="13">
        <f>IFERROR($H1715/$I1715,"")</f>
        <v/>
      </c>
      <c r="L1715" s="13" t="n">
        <v>1150000</v>
      </c>
      <c r="M1715" t="inlineStr">
        <is>
          <t>ONTARIO, LA, TX</t>
        </is>
      </c>
      <c r="N1715" t="inlineStr">
        <is>
          <t>No</t>
        </is>
      </c>
      <c r="O1715" t="inlineStr">
        <is>
          <t>Not stated</t>
        </is>
      </c>
      <c r="Q1715" s="9" t="inlineStr">
        <is>
          <t>https://grantcue.com/foundations/the-robert-and-joyce-menschel-family-fdn-c-o-mcdermott-will-and-shulte-jay-rivli-136098443</t>
        </is>
      </c>
    </row>
    <row r="1716">
      <c r="A1716">
        <f>IF($E1716=$E1715,$A1715+1,1)</f>
        <v/>
      </c>
      <c r="B1716" t="inlineStr">
        <is>
          <t>THE BENNETT FOUNDATION</t>
        </is>
      </c>
      <c r="C1716" t="inlineStr">
        <is>
          <t>95-4720080</t>
        </is>
      </c>
      <c r="D1716" t="inlineStr">
        <is>
          <t>New York</t>
        </is>
      </c>
      <c r="E1716" t="inlineStr">
        <is>
          <t>NY</t>
        </is>
      </c>
      <c r="F1716" t="n">
        <v>2025</v>
      </c>
      <c r="G1716" t="n">
        <v>2</v>
      </c>
      <c r="H1716" s="13" t="n">
        <v>2797874</v>
      </c>
      <c r="I1716" s="12" t="n">
        <v>27</v>
      </c>
      <c r="J1716" s="13" t="n">
        <v>50792</v>
      </c>
      <c r="K1716" s="13">
        <f>IFERROR($H1716/$I1716,"")</f>
        <v/>
      </c>
      <c r="L1716" s="13" t="n">
        <v>446490</v>
      </c>
      <c r="M1716" t="inlineStr">
        <is>
          <t>MD, PA, CA</t>
        </is>
      </c>
      <c r="N1716" t="inlineStr">
        <is>
          <t>No</t>
        </is>
      </c>
      <c r="O1716" t="inlineStr">
        <is>
          <t>Not stated</t>
        </is>
      </c>
      <c r="Q1716" s="9" t="inlineStr">
        <is>
          <t>https://grantcue.com/foundations/the-bennett-foundation-954720080</t>
        </is>
      </c>
    </row>
    <row r="1717">
      <c r="A1717">
        <f>IF($E1717=$E1716,$A1716+1,1)</f>
        <v/>
      </c>
      <c r="B1717" t="inlineStr">
        <is>
          <t>GREENBLATT FAMILY CHARITABLE TRUST</t>
        </is>
      </c>
      <c r="C1717" t="inlineStr">
        <is>
          <t>27-6946683</t>
        </is>
      </c>
      <c r="D1717" t="inlineStr">
        <is>
          <t>New York</t>
        </is>
      </c>
      <c r="E1717" t="inlineStr">
        <is>
          <t>NY</t>
        </is>
      </c>
      <c r="F1717" t="n">
        <v>2024</v>
      </c>
      <c r="G1717" t="n">
        <v>2</v>
      </c>
      <c r="H1717" s="13" t="n">
        <v>2796744</v>
      </c>
      <c r="I1717" s="12" t="n">
        <v>64</v>
      </c>
      <c r="J1717" s="13" t="n">
        <v>2250</v>
      </c>
      <c r="K1717" s="13">
        <f>IFERROR($H1717/$I1717,"")</f>
        <v/>
      </c>
      <c r="L1717" s="13" t="n">
        <v>550775</v>
      </c>
      <c r="M1717" t="inlineStr">
        <is>
          <t>MD, TX, NJ</t>
        </is>
      </c>
      <c r="N1717" t="inlineStr">
        <is>
          <t>No</t>
        </is>
      </c>
      <c r="O1717" t="inlineStr">
        <is>
          <t>Not stated</t>
        </is>
      </c>
      <c r="Q1717" s="9" t="inlineStr">
        <is>
          <t>https://grantcue.com/foundations/greenblatt-family-charitable-trust-c-o-william-greenblatt-276946683</t>
        </is>
      </c>
    </row>
    <row r="1718">
      <c r="A1718">
        <f>IF($E1718=$E1717,$A1717+1,1)</f>
        <v/>
      </c>
      <c r="B1718" t="inlineStr">
        <is>
          <t>THE RYNA AND MELVIN COHEN FAMILY FOUNDATION</t>
        </is>
      </c>
      <c r="C1718" t="inlineStr">
        <is>
          <t>52-1800019</t>
        </is>
      </c>
      <c r="D1718" t="inlineStr">
        <is>
          <t>New York</t>
        </is>
      </c>
      <c r="E1718" t="inlineStr">
        <is>
          <t>NY</t>
        </is>
      </c>
      <c r="F1718" t="n">
        <v>2024</v>
      </c>
      <c r="G1718" t="n">
        <v>1</v>
      </c>
      <c r="H1718" s="13" t="n">
        <v>2791022</v>
      </c>
      <c r="I1718" s="12" t="n">
        <v>48</v>
      </c>
      <c r="J1718" s="13" t="n">
        <v>5000</v>
      </c>
      <c r="K1718" s="13">
        <f>IFERROR($H1718/$I1718,"")</f>
        <v/>
      </c>
      <c r="L1718" s="13" t="n">
        <v>1300000</v>
      </c>
      <c r="M1718" t="inlineStr">
        <is>
          <t>CA, DC, MD</t>
        </is>
      </c>
      <c r="N1718" t="inlineStr">
        <is>
          <t>No</t>
        </is>
      </c>
      <c r="O1718" t="inlineStr">
        <is>
          <t>Not stated</t>
        </is>
      </c>
      <c r="Q1718" s="9" t="inlineStr">
        <is>
          <t>https://grantcue.com/foundations/the-ryna-and-melvin-cohen-family-foundation-521800019</t>
        </is>
      </c>
    </row>
    <row r="1719">
      <c r="A1719">
        <f>IF($E1719=$E1718,$A1718+1,1)</f>
        <v/>
      </c>
      <c r="B1719" t="inlineStr">
        <is>
          <t>ERIC &amp; SIMONE LANG FOUNDATION</t>
        </is>
      </c>
      <c r="C1719" t="inlineStr">
        <is>
          <t>30-6601935</t>
        </is>
      </c>
      <c r="D1719" t="inlineStr">
        <is>
          <t>New York</t>
        </is>
      </c>
      <c r="E1719" t="inlineStr">
        <is>
          <t>NY</t>
        </is>
      </c>
      <c r="F1719" t="n">
        <v>2025</v>
      </c>
      <c r="G1719" t="n">
        <v>2</v>
      </c>
      <c r="H1719" s="13" t="n">
        <v>2790000</v>
      </c>
      <c r="I1719" s="12" t="n">
        <v>119</v>
      </c>
      <c r="J1719" s="13" t="n">
        <v>25000</v>
      </c>
      <c r="K1719" s="13">
        <f>IFERROR($H1719/$I1719,"")</f>
        <v/>
      </c>
      <c r="L1719" s="13" t="n">
        <v>90000</v>
      </c>
      <c r="M1719" t="inlineStr">
        <is>
          <t>CA, ME, DC</t>
        </is>
      </c>
      <c r="N1719" t="inlineStr">
        <is>
          <t>No</t>
        </is>
      </c>
      <c r="O1719" t="inlineStr">
        <is>
          <t>Not stated</t>
        </is>
      </c>
      <c r="Q1719" s="9" t="inlineStr">
        <is>
          <t>https://grantcue.com/foundations/eric-and-simone-lang-foundation-306601935</t>
        </is>
      </c>
    </row>
    <row r="1720">
      <c r="A1720">
        <f>IF($E1720=$E1719,$A1719+1,1)</f>
        <v/>
      </c>
      <c r="B1720" t="inlineStr">
        <is>
          <t>NORDLYS FOUNDATION</t>
        </is>
      </c>
      <c r="C1720" t="inlineStr">
        <is>
          <t>14-6205088</t>
        </is>
      </c>
      <c r="D1720" t="inlineStr">
        <is>
          <t>New York</t>
        </is>
      </c>
      <c r="E1720" t="inlineStr">
        <is>
          <t>NY</t>
        </is>
      </c>
      <c r="F1720" t="n">
        <v>2025</v>
      </c>
      <c r="G1720" t="n">
        <v>2</v>
      </c>
      <c r="H1720" s="13" t="n">
        <v>2779047</v>
      </c>
      <c r="I1720" s="12" t="n">
        <v>46</v>
      </c>
      <c r="J1720" s="13" t="n">
        <v>22500</v>
      </c>
      <c r="K1720" s="13">
        <f>IFERROR($H1720/$I1720,"")</f>
        <v/>
      </c>
      <c r="L1720" s="13" t="n">
        <v>400000</v>
      </c>
      <c r="M1720" t="inlineStr">
        <is>
          <t>MN, VT, ME</t>
        </is>
      </c>
      <c r="N1720" t="inlineStr">
        <is>
          <t>No</t>
        </is>
      </c>
      <c r="O1720" t="inlineStr">
        <is>
          <t>Not stated</t>
        </is>
      </c>
      <c r="Q1720" s="9" t="inlineStr">
        <is>
          <t>https://grantcue.com/foundations/nordlys-foundation-146205088</t>
        </is>
      </c>
    </row>
    <row r="1721">
      <c r="A1721">
        <f>IF($E1721=$E1720,$A1720+1,1)</f>
        <v/>
      </c>
      <c r="B1721" t="inlineStr">
        <is>
          <t>THE MICHAEL &amp; CAROL LOWENSTEIN FOUNDATION INC</t>
        </is>
      </c>
      <c r="C1721" t="inlineStr">
        <is>
          <t>20-5953051</t>
        </is>
      </c>
      <c r="D1721" t="inlineStr">
        <is>
          <t>New York</t>
        </is>
      </c>
      <c r="E1721" t="inlineStr">
        <is>
          <t>NY</t>
        </is>
      </c>
      <c r="F1721" t="n">
        <v>2023</v>
      </c>
      <c r="G1721" t="n">
        <v>1</v>
      </c>
      <c r="H1721" s="13" t="n">
        <v>2778472</v>
      </c>
      <c r="I1721" s="12" t="n">
        <v>16</v>
      </c>
      <c r="J1721" s="13" t="n">
        <v>75000</v>
      </c>
      <c r="K1721" s="13">
        <f>IFERROR($H1721/$I1721,"")</f>
        <v/>
      </c>
      <c r="L1721" s="13" t="n">
        <v>940000</v>
      </c>
      <c r="M1721" t="inlineStr">
        <is>
          <t>MA, PW, PA</t>
        </is>
      </c>
      <c r="N1721" t="inlineStr">
        <is>
          <t>No</t>
        </is>
      </c>
      <c r="O1721" t="inlineStr">
        <is>
          <t>Not stated</t>
        </is>
      </c>
      <c r="Q1721" s="9" t="inlineStr">
        <is>
          <t>https://grantcue.com/foundations/the-michael-and-carol-lowenstein-foundation-inc-205953051</t>
        </is>
      </c>
    </row>
    <row r="1722">
      <c r="A1722">
        <f>IF($E1722=$E1721,$A1721+1,1)</f>
        <v/>
      </c>
      <c r="B1722" t="inlineStr">
        <is>
          <t>THE CAMERON AND JANE BAIRD FOUNDATION</t>
        </is>
      </c>
      <c r="C1722" t="inlineStr">
        <is>
          <t>16-6029481</t>
        </is>
      </c>
      <c r="D1722" t="inlineStr">
        <is>
          <t>New York</t>
        </is>
      </c>
      <c r="E1722" t="inlineStr">
        <is>
          <t>NY</t>
        </is>
      </c>
      <c r="F1722" t="n">
        <v>2024</v>
      </c>
      <c r="G1722" t="n">
        <v>1</v>
      </c>
      <c r="H1722" s="13" t="n">
        <v>2770500</v>
      </c>
      <c r="I1722" s="12" t="n">
        <v>131</v>
      </c>
      <c r="J1722" s="13" t="n">
        <v>7500</v>
      </c>
      <c r="K1722" s="13">
        <f>IFERROR($H1722/$I1722,"")</f>
        <v/>
      </c>
      <c r="L1722" s="13" t="n">
        <v>585000</v>
      </c>
      <c r="M1722" t="inlineStr">
        <is>
          <t>MA, CA, WA</t>
        </is>
      </c>
      <c r="N1722" t="inlineStr">
        <is>
          <t>No</t>
        </is>
      </c>
      <c r="O1722" t="inlineStr">
        <is>
          <t>Not stated</t>
        </is>
      </c>
      <c r="Q1722" s="9" t="inlineStr">
        <is>
          <t>https://grantcue.com/foundations/the-cameron-and-jane-baird-foundation-166029481</t>
        </is>
      </c>
    </row>
    <row r="1723">
      <c r="A1723">
        <f>IF($E1723=$E1722,$A1722+1,1)</f>
        <v/>
      </c>
      <c r="B1723" t="inlineStr">
        <is>
          <t>The DDS Foundation</t>
        </is>
      </c>
      <c r="C1723" t="inlineStr">
        <is>
          <t>13-4089802</t>
        </is>
      </c>
      <c r="D1723" t="inlineStr">
        <is>
          <t>New York</t>
        </is>
      </c>
      <c r="E1723" t="inlineStr">
        <is>
          <t>NY</t>
        </is>
      </c>
      <c r="F1723" t="n">
        <v>2024</v>
      </c>
      <c r="G1723" t="n">
        <v>1</v>
      </c>
      <c r="H1723" s="13" t="n">
        <v>2765974</v>
      </c>
      <c r="I1723" s="12" t="n">
        <v>30</v>
      </c>
      <c r="J1723" s="13" t="n">
        <v>18000</v>
      </c>
      <c r="K1723" s="13">
        <f>IFERROR($H1723/$I1723,"")</f>
        <v/>
      </c>
      <c r="L1723" s="13" t="n">
        <v>1000000</v>
      </c>
      <c r="M1723" t="inlineStr">
        <is>
          <t>NJ, TX</t>
        </is>
      </c>
      <c r="N1723" t="inlineStr">
        <is>
          <t>No</t>
        </is>
      </c>
      <c r="O1723" t="inlineStr">
        <is>
          <t>Not stated</t>
        </is>
      </c>
      <c r="Q1723" s="9" t="inlineStr">
        <is>
          <t>https://grantcue.com/foundations/the-dds-foundation-c-o-daniel-schwartz-134089802</t>
        </is>
      </c>
    </row>
    <row r="1724">
      <c r="A1724">
        <f>IF($E1724=$E1723,$A1723+1,1)</f>
        <v/>
      </c>
      <c r="B1724" t="inlineStr">
        <is>
          <t>The Barry and Mimi Sternlicht Foundation</t>
        </is>
      </c>
      <c r="C1724" t="inlineStr">
        <is>
          <t>81-3797200</t>
        </is>
      </c>
      <c r="D1724" t="inlineStr">
        <is>
          <t>New York</t>
        </is>
      </c>
      <c r="E1724" t="inlineStr">
        <is>
          <t>NY</t>
        </is>
      </c>
      <c r="F1724" t="n">
        <v>2024</v>
      </c>
      <c r="G1724" t="n">
        <v>1</v>
      </c>
      <c r="H1724" s="13" t="n">
        <v>2763630</v>
      </c>
      <c r="I1724" s="12" t="n">
        <v>78</v>
      </c>
      <c r="J1724" s="13" t="n">
        <v>22500</v>
      </c>
      <c r="K1724" s="13">
        <f>IFERROR($H1724/$I1724,"")</f>
        <v/>
      </c>
      <c r="L1724" s="13" t="n">
        <v>250000</v>
      </c>
      <c r="M1724" t="inlineStr">
        <is>
          <t>CA, MD, FL</t>
        </is>
      </c>
      <c r="N1724" t="inlineStr">
        <is>
          <t>No</t>
        </is>
      </c>
      <c r="O1724" t="inlineStr">
        <is>
          <t>Not stated</t>
        </is>
      </c>
      <c r="Q1724" s="9" t="inlineStr">
        <is>
          <t>https://grantcue.com/foundations/the-barry-and-mimi-sternlicht-foundation-813797200</t>
        </is>
      </c>
    </row>
    <row r="1725">
      <c r="A1725">
        <f>IF($E1725=$E1724,$A1724+1,1)</f>
        <v/>
      </c>
      <c r="B1725" t="inlineStr">
        <is>
          <t>THE LUMINESCENCE FOUNDATION INC</t>
        </is>
      </c>
      <c r="C1725" t="inlineStr">
        <is>
          <t>54-1989253</t>
        </is>
      </c>
      <c r="D1725" t="inlineStr">
        <is>
          <t>New York</t>
        </is>
      </c>
      <c r="E1725" t="inlineStr">
        <is>
          <t>NY</t>
        </is>
      </c>
      <c r="F1725" t="n">
        <v>2024</v>
      </c>
      <c r="G1725" t="n">
        <v>1</v>
      </c>
      <c r="H1725" s="13" t="n">
        <v>2762980</v>
      </c>
      <c r="I1725" s="12" t="n">
        <v>56</v>
      </c>
      <c r="J1725" s="13" t="n">
        <v>14925</v>
      </c>
      <c r="K1725" s="13">
        <f>IFERROR($H1725/$I1725,"")</f>
        <v/>
      </c>
      <c r="L1725" s="13" t="n">
        <v>666667</v>
      </c>
      <c r="M1725" t="inlineStr">
        <is>
          <t>VA, MN, MD</t>
        </is>
      </c>
      <c r="N1725" t="inlineStr">
        <is>
          <t>No</t>
        </is>
      </c>
      <c r="O1725" t="inlineStr">
        <is>
          <t>Not stated</t>
        </is>
      </c>
      <c r="Q1725" s="9" t="inlineStr">
        <is>
          <t>https://grantcue.com/foundations/the-luminescence-foundation-inc-541989253</t>
        </is>
      </c>
    </row>
    <row r="1726">
      <c r="A1726">
        <f>IF($E1726=$E1725,$A1725+1,1)</f>
        <v/>
      </c>
      <c r="B1726" t="inlineStr">
        <is>
          <t>THE SHAW FAMILY ENDOWMENT FUND</t>
        </is>
      </c>
      <c r="C1726" t="inlineStr">
        <is>
          <t>26-0476590</t>
        </is>
      </c>
      <c r="D1726" t="inlineStr">
        <is>
          <t>New York</t>
        </is>
      </c>
      <c r="E1726" t="inlineStr">
        <is>
          <t>NY</t>
        </is>
      </c>
      <c r="F1726" t="n">
        <v>2024</v>
      </c>
      <c r="G1726" t="n">
        <v>1</v>
      </c>
      <c r="H1726" s="13" t="n">
        <v>2750000</v>
      </c>
      <c r="I1726" s="12" t="n">
        <v>9</v>
      </c>
      <c r="J1726" s="13" t="n">
        <v>250000</v>
      </c>
      <c r="K1726" s="13">
        <f>IFERROR($H1726/$I1726,"")</f>
        <v/>
      </c>
      <c r="L1726" s="13" t="n">
        <v>600000</v>
      </c>
      <c r="M1726" t="inlineStr">
        <is>
          <t>CT, IL, CA</t>
        </is>
      </c>
      <c r="N1726" t="inlineStr">
        <is>
          <t>No</t>
        </is>
      </c>
      <c r="O1726" t="inlineStr">
        <is>
          <t>Not stated</t>
        </is>
      </c>
      <c r="Q1726" s="9" t="inlineStr">
        <is>
          <t>https://grantcue.com/foundations/the-shaw-family-endowment-fund-260476590</t>
        </is>
      </c>
    </row>
    <row r="1727">
      <c r="A1727">
        <f>IF($E1727=$E1726,$A1726+1,1)</f>
        <v/>
      </c>
      <c r="B1727" t="inlineStr">
        <is>
          <t>B H HOMAN JR TR XXXXX3001</t>
        </is>
      </c>
      <c r="C1727" t="inlineStr">
        <is>
          <t>13-6741112</t>
        </is>
      </c>
      <c r="D1727" t="inlineStr">
        <is>
          <t>New York</t>
        </is>
      </c>
      <c r="E1727" t="inlineStr">
        <is>
          <t>NY</t>
        </is>
      </c>
      <c r="F1727" t="n">
        <v>2024</v>
      </c>
      <c r="G1727" t="n">
        <v>2</v>
      </c>
      <c r="H1727" s="13" t="n">
        <v>2747000</v>
      </c>
      <c r="I1727" s="12" t="n">
        <v>10</v>
      </c>
      <c r="J1727" s="13" t="n">
        <v>220000</v>
      </c>
      <c r="K1727" s="13">
        <f>IFERROR($H1727/$I1727,"")</f>
        <v/>
      </c>
      <c r="L1727" s="13" t="n">
        <v>440000</v>
      </c>
      <c r="N1727" t="inlineStr">
        <is>
          <t>No</t>
        </is>
      </c>
      <c r="O1727" t="inlineStr">
        <is>
          <t>Not stated</t>
        </is>
      </c>
      <c r="Q1727" s="9" t="inlineStr">
        <is>
          <t>https://grantcue.com/foundations/b-h-homan-jr-tr-xxxxx3001-136741112</t>
        </is>
      </c>
    </row>
    <row r="1728">
      <c r="A1728">
        <f>IF($E1728=$E1727,$A1727+1,1)</f>
        <v/>
      </c>
      <c r="B1728" t="inlineStr">
        <is>
          <t>FURTHERJUSTICE FOUNDATION INC</t>
        </is>
      </c>
      <c r="C1728" t="inlineStr">
        <is>
          <t>87-3268173</t>
        </is>
      </c>
      <c r="D1728" t="inlineStr">
        <is>
          <t>New York</t>
        </is>
      </c>
      <c r="E1728" t="inlineStr">
        <is>
          <t>NY</t>
        </is>
      </c>
      <c r="F1728" t="n">
        <v>2024</v>
      </c>
      <c r="G1728" t="n">
        <v>2</v>
      </c>
      <c r="H1728" s="13" t="n">
        <v>2742451</v>
      </c>
      <c r="I1728" s="12" t="n">
        <v>69</v>
      </c>
      <c r="J1728" s="13" t="n">
        <v>25000</v>
      </c>
      <c r="K1728" s="13">
        <f>IFERROR($H1728/$I1728,"")</f>
        <v/>
      </c>
      <c r="L1728" s="13" t="n">
        <v>150000</v>
      </c>
      <c r="M1728" t="inlineStr">
        <is>
          <t>CT, NJ, DC</t>
        </is>
      </c>
      <c r="N1728" t="inlineStr">
        <is>
          <t>No</t>
        </is>
      </c>
      <c r="O1728" t="inlineStr">
        <is>
          <t>Not stated</t>
        </is>
      </c>
      <c r="Q1728" s="9" t="inlineStr">
        <is>
          <t>https://grantcue.com/foundations/furtherjustice-foundation-inc-873268173</t>
        </is>
      </c>
    </row>
    <row r="1729">
      <c r="A1729">
        <f>IF($E1729=$E1728,$A1728+1,1)</f>
        <v/>
      </c>
      <c r="B1729" t="inlineStr">
        <is>
          <t>THE JEANINE HELLER FOUNDATION INC</t>
        </is>
      </c>
      <c r="C1729" t="inlineStr">
        <is>
          <t>81-0691564</t>
        </is>
      </c>
      <c r="D1729" t="inlineStr">
        <is>
          <t>New York</t>
        </is>
      </c>
      <c r="E1729" t="inlineStr">
        <is>
          <t>NY</t>
        </is>
      </c>
      <c r="F1729" t="n">
        <v>2023</v>
      </c>
      <c r="G1729" t="n">
        <v>2</v>
      </c>
      <c r="H1729" s="13" t="n">
        <v>2741310</v>
      </c>
      <c r="I1729" s="12" t="n">
        <v>103</v>
      </c>
      <c r="J1729" s="13" t="n">
        <v>25000</v>
      </c>
      <c r="K1729" s="13">
        <f>IFERROR($H1729/$I1729,"")</f>
        <v/>
      </c>
      <c r="L1729" s="13" t="n">
        <v>100000</v>
      </c>
      <c r="M1729" t="inlineStr">
        <is>
          <t>VA, AK, MD</t>
        </is>
      </c>
      <c r="N1729" t="inlineStr">
        <is>
          <t>No</t>
        </is>
      </c>
      <c r="O1729" t="inlineStr">
        <is>
          <t>Not stated</t>
        </is>
      </c>
      <c r="Q1729" s="9" t="inlineStr">
        <is>
          <t>https://grantcue.com/foundations/the-jeanine-heller-foundation-inc-c-o-william-a-vogel-810691564</t>
        </is>
      </c>
    </row>
    <row r="1730">
      <c r="A1730">
        <f>IF($E1730=$E1729,$A1729+1,1)</f>
        <v/>
      </c>
      <c r="B1730" t="inlineStr">
        <is>
          <t>DAISY MARQUIS JONES FOUNDATION</t>
        </is>
      </c>
      <c r="C1730" t="inlineStr">
        <is>
          <t>23-7000227</t>
        </is>
      </c>
      <c r="D1730" t="inlineStr">
        <is>
          <t>New York</t>
        </is>
      </c>
      <c r="E1730" t="inlineStr">
        <is>
          <t>NY</t>
        </is>
      </c>
      <c r="F1730" t="n">
        <v>2024</v>
      </c>
      <c r="G1730" t="n">
        <v>1</v>
      </c>
      <c r="H1730" s="13" t="n">
        <v>2740377</v>
      </c>
      <c r="I1730" s="12" t="n">
        <v>85</v>
      </c>
      <c r="J1730" s="13" t="n">
        <v>20000</v>
      </c>
      <c r="K1730" s="13">
        <f>IFERROR($H1730/$I1730,"")</f>
        <v/>
      </c>
      <c r="L1730" s="13" t="n">
        <v>208250</v>
      </c>
      <c r="N1730" t="inlineStr">
        <is>
          <t>Yes</t>
        </is>
      </c>
      <c r="O1730" t="inlineStr">
        <is>
          <t>Not stated</t>
        </is>
      </c>
      <c r="P1730" s="9" t="inlineStr">
        <is>
          <t>https://www.dmjf.org/</t>
        </is>
      </c>
      <c r="Q1730" s="9" t="inlineStr">
        <is>
          <t>https://grantcue.com/foundations/daisy-marquis-jones-foundation-237000227</t>
        </is>
      </c>
    </row>
    <row r="1731">
      <c r="A1731">
        <f>IF($E1731=$E1730,$A1730+1,1)</f>
        <v/>
      </c>
      <c r="B1731" t="inlineStr">
        <is>
          <t>BUTLER PARKLANDS INC</t>
        </is>
      </c>
      <c r="C1731" t="inlineStr">
        <is>
          <t>04-3032409</t>
        </is>
      </c>
      <c r="D1731" t="inlineStr">
        <is>
          <t>New York</t>
        </is>
      </c>
      <c r="E1731" t="inlineStr">
        <is>
          <t>NY</t>
        </is>
      </c>
      <c r="F1731" t="n">
        <v>2024</v>
      </c>
      <c r="G1731" t="n">
        <v>1</v>
      </c>
      <c r="H1731" s="13" t="n">
        <v>2739223</v>
      </c>
      <c r="I1731" s="12" t="n">
        <v>20</v>
      </c>
      <c r="J1731" s="13" t="n">
        <v>5000</v>
      </c>
      <c r="K1731" s="13">
        <f>IFERROR($H1731/$I1731,"")</f>
        <v/>
      </c>
      <c r="L1731" s="13" t="n">
        <v>1673941</v>
      </c>
      <c r="M1731" t="inlineStr">
        <is>
          <t>ME, MA, SC</t>
        </is>
      </c>
      <c r="N1731" t="inlineStr">
        <is>
          <t>No</t>
        </is>
      </c>
      <c r="O1731" t="inlineStr">
        <is>
          <t>Not stated</t>
        </is>
      </c>
      <c r="Q1731" s="9" t="inlineStr">
        <is>
          <t>https://grantcue.com/foundations/butler-parklands-inc-043032409</t>
        </is>
      </c>
    </row>
    <row r="1732">
      <c r="A1732">
        <f>IF($E1732=$E1731,$A1731+1,1)</f>
        <v/>
      </c>
      <c r="B1732" t="inlineStr">
        <is>
          <t>JOY OF GIVING SOMETHING INC</t>
        </is>
      </c>
      <c r="C1732" t="inlineStr">
        <is>
          <t>13-4033237</t>
        </is>
      </c>
      <c r="D1732" t="inlineStr">
        <is>
          <t>New York</t>
        </is>
      </c>
      <c r="E1732" t="inlineStr">
        <is>
          <t>NY</t>
        </is>
      </c>
      <c r="F1732" t="n">
        <v>2024</v>
      </c>
      <c r="G1732" t="n">
        <v>1</v>
      </c>
      <c r="H1732" s="13" t="n">
        <v>2731254</v>
      </c>
      <c r="I1732" s="12" t="n">
        <v>50</v>
      </c>
      <c r="J1732" s="13" t="n">
        <v>35000</v>
      </c>
      <c r="K1732" s="13">
        <f>IFERROR($H1732/$I1732,"")</f>
        <v/>
      </c>
      <c r="L1732" s="13" t="n">
        <v>401750</v>
      </c>
      <c r="M1732" t="inlineStr">
        <is>
          <t>CA, PA, FL</t>
        </is>
      </c>
      <c r="N1732" t="inlineStr">
        <is>
          <t>No</t>
        </is>
      </c>
      <c r="O1732" t="inlineStr">
        <is>
          <t>Not stated</t>
        </is>
      </c>
      <c r="Q1732" s="9" t="inlineStr">
        <is>
          <t>https://grantcue.com/foundations/joy-of-giving-something-inc-134033237</t>
        </is>
      </c>
    </row>
    <row r="1733">
      <c r="A1733">
        <f>IF($E1733=$E1732,$A1732+1,1)</f>
        <v/>
      </c>
      <c r="B1733" t="inlineStr">
        <is>
          <t>ISLAND OUTREACH FOUNDATION INC</t>
        </is>
      </c>
      <c r="C1733" t="inlineStr">
        <is>
          <t>26-0734110</t>
        </is>
      </c>
      <c r="D1733" t="inlineStr">
        <is>
          <t>New York</t>
        </is>
      </c>
      <c r="E1733" t="inlineStr">
        <is>
          <t>NY</t>
        </is>
      </c>
      <c r="F1733" t="n">
        <v>2024</v>
      </c>
      <c r="G1733" t="n">
        <v>2</v>
      </c>
      <c r="H1733" s="13" t="n">
        <v>2730634</v>
      </c>
      <c r="I1733" s="12" t="n">
        <v>77</v>
      </c>
      <c r="J1733" s="13" t="n">
        <v>10000</v>
      </c>
      <c r="K1733" s="13">
        <f>IFERROR($H1733/$I1733,"")</f>
        <v/>
      </c>
      <c r="L1733" s="13" t="n">
        <v>500000</v>
      </c>
      <c r="M1733" t="inlineStr">
        <is>
          <t>IL, HI, CT</t>
        </is>
      </c>
      <c r="N1733" t="inlineStr">
        <is>
          <t>No</t>
        </is>
      </c>
      <c r="O1733" t="inlineStr">
        <is>
          <t>Not stated</t>
        </is>
      </c>
      <c r="Q1733" s="9" t="inlineStr">
        <is>
          <t>https://grantcue.com/foundations/island-outreach-foundation-inc-260734110</t>
        </is>
      </c>
    </row>
    <row r="1734">
      <c r="A1734">
        <f>IF($E1734=$E1733,$A1733+1,1)</f>
        <v/>
      </c>
      <c r="B1734" t="inlineStr">
        <is>
          <t>The Jon and Mary Shirley Foundation</t>
        </is>
      </c>
      <c r="C1734" t="inlineStr">
        <is>
          <t>94-3163120</t>
        </is>
      </c>
      <c r="D1734" t="inlineStr">
        <is>
          <t>New York</t>
        </is>
      </c>
      <c r="E1734" t="inlineStr">
        <is>
          <t>NY</t>
        </is>
      </c>
      <c r="F1734" t="n">
        <v>2023</v>
      </c>
      <c r="G1734" t="n">
        <v>1</v>
      </c>
      <c r="H1734" s="13" t="n">
        <v>2729787</v>
      </c>
      <c r="I1734" s="12" t="n">
        <v>44</v>
      </c>
      <c r="J1734" s="13" t="n">
        <v>25000</v>
      </c>
      <c r="K1734" s="13">
        <f>IFERROR($H1734/$I1734,"")</f>
        <v/>
      </c>
      <c r="L1734" s="13" t="n">
        <v>600000</v>
      </c>
      <c r="M1734" t="inlineStr">
        <is>
          <t>WA, PA, DC</t>
        </is>
      </c>
      <c r="N1734" t="inlineStr">
        <is>
          <t>No</t>
        </is>
      </c>
      <c r="O1734" t="inlineStr">
        <is>
          <t>Not stated</t>
        </is>
      </c>
      <c r="Q1734" s="9" t="inlineStr">
        <is>
          <t>https://grantcue.com/foundations/the-jon-and-mary-shirley-foundation-c-o-jerold-t-everard-943163120</t>
        </is>
      </c>
    </row>
    <row r="1735">
      <c r="A1735">
        <f>IF($E1735=$E1734,$A1734+1,1)</f>
        <v/>
      </c>
      <c r="B1735" t="inlineStr">
        <is>
          <t>STANLEY MARION PAUL AND EDWARD BERGMAN FAMILY FOUNDATION</t>
        </is>
      </c>
      <c r="C1735" t="inlineStr">
        <is>
          <t>47-4586203</t>
        </is>
      </c>
      <c r="D1735" t="inlineStr">
        <is>
          <t>New York</t>
        </is>
      </c>
      <c r="E1735" t="inlineStr">
        <is>
          <t>NY</t>
        </is>
      </c>
      <c r="F1735" t="n">
        <v>2024</v>
      </c>
      <c r="G1735" t="n">
        <v>2</v>
      </c>
      <c r="H1735" s="13" t="n">
        <v>2726756</v>
      </c>
      <c r="I1735" s="12" t="n">
        <v>71</v>
      </c>
      <c r="J1735" s="13" t="n">
        <v>10000</v>
      </c>
      <c r="K1735" s="13">
        <f>IFERROR($H1735/$I1735,"")</f>
        <v/>
      </c>
      <c r="L1735" s="13" t="n">
        <v>334679</v>
      </c>
      <c r="M1735" t="inlineStr">
        <is>
          <t>NC, PA, WA</t>
        </is>
      </c>
      <c r="N1735" t="inlineStr">
        <is>
          <t>No</t>
        </is>
      </c>
      <c r="O1735" t="inlineStr">
        <is>
          <t>Not stated</t>
        </is>
      </c>
      <c r="Q1735" s="9" t="inlineStr">
        <is>
          <t>https://grantcue.com/foundations/stanley-marion-paul-and-edward-bergman-family-foundation-474586203</t>
        </is>
      </c>
    </row>
    <row r="1736">
      <c r="A1736">
        <f>IF($E1736=$E1735,$A1735+1,1)</f>
        <v/>
      </c>
      <c r="B1736" t="inlineStr">
        <is>
          <t>ABRAHAM &amp; SONIA ROCHLIN FOUNDATION</t>
        </is>
      </c>
      <c r="C1736" t="inlineStr">
        <is>
          <t>94-1696244</t>
        </is>
      </c>
      <c r="D1736" t="inlineStr">
        <is>
          <t>New York</t>
        </is>
      </c>
      <c r="E1736" t="inlineStr">
        <is>
          <t>NY</t>
        </is>
      </c>
      <c r="F1736" t="n">
        <v>2024</v>
      </c>
      <c r="G1736" t="n">
        <v>1</v>
      </c>
      <c r="H1736" s="13" t="n">
        <v>2722000</v>
      </c>
      <c r="I1736" s="12" t="n">
        <v>12</v>
      </c>
      <c r="J1736" s="13" t="n">
        <v>22500</v>
      </c>
      <c r="K1736" s="13">
        <f>IFERROR($H1736/$I1736,"")</f>
        <v/>
      </c>
      <c r="L1736" s="13" t="n">
        <v>2075000</v>
      </c>
      <c r="M1736" t="inlineStr">
        <is>
          <t>NV, MA, FL</t>
        </is>
      </c>
      <c r="N1736" t="inlineStr">
        <is>
          <t>No</t>
        </is>
      </c>
      <c r="O1736" t="inlineStr">
        <is>
          <t>Not stated</t>
        </is>
      </c>
      <c r="Q1736" s="9" t="inlineStr">
        <is>
          <t>https://grantcue.com/foundations/abraham-and-sonia-rochlin-foundation-941696244</t>
        </is>
      </c>
    </row>
    <row r="1737">
      <c r="A1737">
        <f>IF($E1737=$E1736,$A1736+1,1)</f>
        <v/>
      </c>
      <c r="B1737" t="inlineStr">
        <is>
          <t>Henry L Kimelman Family Foundation</t>
        </is>
      </c>
      <c r="C1737" t="inlineStr">
        <is>
          <t>66-6012547</t>
        </is>
      </c>
      <c r="D1737" t="inlineStr">
        <is>
          <t>New York</t>
        </is>
      </c>
      <c r="E1737" t="inlineStr">
        <is>
          <t>NY</t>
        </is>
      </c>
      <c r="F1737" t="n">
        <v>2024</v>
      </c>
      <c r="G1737" t="n">
        <v>1</v>
      </c>
      <c r="H1737" s="13" t="n">
        <v>2717601</v>
      </c>
      <c r="I1737" s="12" t="n">
        <v>161</v>
      </c>
      <c r="J1737" s="13" t="n">
        <v>5000</v>
      </c>
      <c r="K1737" s="13">
        <f>IFERROR($H1737/$I1737,"")</f>
        <v/>
      </c>
      <c r="L1737" s="13" t="n">
        <v>150000</v>
      </c>
      <c r="M1737" t="inlineStr">
        <is>
          <t>PA, MA, DC</t>
        </is>
      </c>
      <c r="N1737" t="inlineStr">
        <is>
          <t>No</t>
        </is>
      </c>
      <c r="O1737" t="inlineStr">
        <is>
          <t>Not stated</t>
        </is>
      </c>
      <c r="Q1737" s="9" t="inlineStr">
        <is>
          <t>https://grantcue.com/foundations/henry-l-kimelman-family-foundation-666012547</t>
        </is>
      </c>
    </row>
    <row r="1738">
      <c r="A1738">
        <f>IF($E1738=$E1737,$A1737+1,1)</f>
        <v/>
      </c>
      <c r="B1738" t="inlineStr">
        <is>
          <t>SCHNEUR FAMILY FOUNDATION</t>
        </is>
      </c>
      <c r="C1738" t="inlineStr">
        <is>
          <t>92-3687944</t>
        </is>
      </c>
      <c r="D1738" t="inlineStr">
        <is>
          <t>New York</t>
        </is>
      </c>
      <c r="E1738" t="inlineStr">
        <is>
          <t>NY</t>
        </is>
      </c>
      <c r="F1738" t="n">
        <v>2025</v>
      </c>
      <c r="G1738" t="n">
        <v>2</v>
      </c>
      <c r="H1738" s="13" t="n">
        <v>2704090</v>
      </c>
      <c r="I1738" s="12" t="n">
        <v>81</v>
      </c>
      <c r="J1738" s="13" t="n">
        <v>5400</v>
      </c>
      <c r="K1738" s="13">
        <f>IFERROR($H1738/$I1738,"")</f>
        <v/>
      </c>
      <c r="L1738" s="13" t="n">
        <v>364200</v>
      </c>
      <c r="M1738" t="inlineStr">
        <is>
          <t>FL, NV, IL</t>
        </is>
      </c>
      <c r="N1738" t="inlineStr">
        <is>
          <t>No</t>
        </is>
      </c>
      <c r="O1738" t="inlineStr">
        <is>
          <t>Not stated</t>
        </is>
      </c>
      <c r="Q1738" s="9" t="inlineStr">
        <is>
          <t>https://grantcue.com/foundations/schneur-family-foundation-923687944</t>
        </is>
      </c>
    </row>
    <row r="1739">
      <c r="A1739">
        <f>IF($E1739=$E1738,$A1738+1,1)</f>
        <v/>
      </c>
      <c r="B1739" t="inlineStr">
        <is>
          <t>THE BARI LIPP FOUNDATION INC</t>
        </is>
      </c>
      <c r="C1739" t="inlineStr">
        <is>
          <t>13-3921302</t>
        </is>
      </c>
      <c r="D1739" t="inlineStr">
        <is>
          <t>New York</t>
        </is>
      </c>
      <c r="E1739" t="inlineStr">
        <is>
          <t>NY</t>
        </is>
      </c>
      <c r="F1739" t="n">
        <v>2024</v>
      </c>
      <c r="G1739" t="n">
        <v>1</v>
      </c>
      <c r="H1739" s="13" t="n">
        <v>2694530</v>
      </c>
      <c r="I1739" s="12" t="n">
        <v>47</v>
      </c>
      <c r="J1739" s="13" t="n">
        <v>10000</v>
      </c>
      <c r="K1739" s="13">
        <f>IFERROR($H1739/$I1739,"")</f>
        <v/>
      </c>
      <c r="L1739" s="13" t="n">
        <v>1200000</v>
      </c>
      <c r="M1739" t="inlineStr">
        <is>
          <t>MA, IL, CA</t>
        </is>
      </c>
      <c r="N1739" t="inlineStr">
        <is>
          <t>No</t>
        </is>
      </c>
      <c r="O1739" t="inlineStr">
        <is>
          <t>Not stated</t>
        </is>
      </c>
      <c r="Q1739" s="9" t="inlineStr">
        <is>
          <t>https://grantcue.com/foundations/the-bari-lipp-foundation-inc-133921302</t>
        </is>
      </c>
    </row>
    <row r="1740">
      <c r="A1740">
        <f>IF($E1740=$E1739,$A1739+1,1)</f>
        <v/>
      </c>
      <c r="B1740" t="inlineStr">
        <is>
          <t>THE WILLIAM LOUIS-DREYFUS FOUNDATION</t>
        </is>
      </c>
      <c r="C1740" t="inlineStr">
        <is>
          <t>46-3745686</t>
        </is>
      </c>
      <c r="D1740" t="inlineStr">
        <is>
          <t>New York</t>
        </is>
      </c>
      <c r="E1740" t="inlineStr">
        <is>
          <t>NY</t>
        </is>
      </c>
      <c r="F1740" t="n">
        <v>2024</v>
      </c>
      <c r="G1740" t="n">
        <v>2</v>
      </c>
      <c r="H1740" s="13" t="n">
        <v>2691800</v>
      </c>
      <c r="I1740" s="12" t="n">
        <v>5</v>
      </c>
      <c r="J1740" s="13" t="n">
        <v>10000</v>
      </c>
      <c r="K1740" s="13">
        <f>IFERROR($H1740/$I1740,"")</f>
        <v/>
      </c>
      <c r="L1740" s="13" t="n">
        <v>1510000</v>
      </c>
      <c r="N1740" t="inlineStr">
        <is>
          <t>No</t>
        </is>
      </c>
      <c r="O1740" t="inlineStr">
        <is>
          <t>Not stated</t>
        </is>
      </c>
      <c r="Q1740" s="9" t="inlineStr">
        <is>
          <t>https://grantcue.com/foundations/the-william-louis-dreyfus-foundation-c-o-louis-dreyfus-family-office-463745686</t>
        </is>
      </c>
    </row>
    <row r="1741">
      <c r="A1741">
        <f>IF($E1741=$E1740,$A1740+1,1)</f>
        <v/>
      </c>
      <c r="B1741" t="inlineStr">
        <is>
          <t>THE BEN MAY CHARITABLE TRUST</t>
        </is>
      </c>
      <c r="C1741" t="inlineStr">
        <is>
          <t>23-7145009</t>
        </is>
      </c>
      <c r="D1741" t="inlineStr">
        <is>
          <t>New York</t>
        </is>
      </c>
      <c r="E1741" t="inlineStr">
        <is>
          <t>NY</t>
        </is>
      </c>
      <c r="F1741" t="n">
        <v>2025</v>
      </c>
      <c r="G1741" t="n">
        <v>2</v>
      </c>
      <c r="H1741" s="13" t="n">
        <v>2691566</v>
      </c>
      <c r="I1741" s="12" t="n">
        <v>106</v>
      </c>
      <c r="J1741" s="13" t="n">
        <v>10000</v>
      </c>
      <c r="K1741" s="13">
        <f>IFERROR($H1741/$I1741,"")</f>
        <v/>
      </c>
      <c r="L1741" s="13" t="n">
        <v>250000</v>
      </c>
      <c r="M1741" t="inlineStr">
        <is>
          <t>AL, IL, DC</t>
        </is>
      </c>
      <c r="N1741" t="inlineStr">
        <is>
          <t>Yes</t>
        </is>
      </c>
      <c r="O1741" t="inlineStr">
        <is>
          <t>Not stated</t>
        </is>
      </c>
      <c r="Q1741" s="9" t="inlineStr">
        <is>
          <t>https://grantcue.com/foundations/the-ben-may-charitable-trust-hancock-whitney-bank-successor-trustee-237145009</t>
        </is>
      </c>
    </row>
    <row r="1742">
      <c r="A1742">
        <f>IF($E1742=$E1741,$A1741+1,1)</f>
        <v/>
      </c>
      <c r="B1742" t="inlineStr">
        <is>
          <t>THE BURCH FAMILY FOUNDATION</t>
        </is>
      </c>
      <c r="C1742" t="inlineStr">
        <is>
          <t>13-4144134</t>
        </is>
      </c>
      <c r="D1742" t="inlineStr">
        <is>
          <t>New York</t>
        </is>
      </c>
      <c r="E1742" t="inlineStr">
        <is>
          <t>NY</t>
        </is>
      </c>
      <c r="F1742" t="n">
        <v>2024</v>
      </c>
      <c r="G1742" t="n">
        <v>1</v>
      </c>
      <c r="H1742" s="13" t="n">
        <v>2684900</v>
      </c>
      <c r="I1742" s="12" t="n">
        <v>35</v>
      </c>
      <c r="J1742" s="13" t="n">
        <v>5000</v>
      </c>
      <c r="K1742" s="13">
        <f>IFERROR($H1742/$I1742,"")</f>
        <v/>
      </c>
      <c r="L1742" s="13" t="n">
        <v>2000000</v>
      </c>
      <c r="M1742" t="inlineStr">
        <is>
          <t>NJ, MA, CA</t>
        </is>
      </c>
      <c r="N1742" t="inlineStr">
        <is>
          <t>No</t>
        </is>
      </c>
      <c r="O1742" t="inlineStr">
        <is>
          <t>Not stated</t>
        </is>
      </c>
      <c r="Q1742" s="9" t="inlineStr">
        <is>
          <t>https://grantcue.com/foundations/the-burch-family-foundation-c-o-robert-l-burch-iii-134144134</t>
        </is>
      </c>
    </row>
    <row r="1743">
      <c r="A1743">
        <f>IF($E1743=$E1742,$A1742+1,1)</f>
        <v/>
      </c>
      <c r="B1743" t="inlineStr">
        <is>
          <t>The Western New York Foundation</t>
        </is>
      </c>
      <c r="C1743" t="inlineStr">
        <is>
          <t>16-0845962</t>
        </is>
      </c>
      <c r="D1743" t="inlineStr">
        <is>
          <t>New York</t>
        </is>
      </c>
      <c r="E1743" t="inlineStr">
        <is>
          <t>NY</t>
        </is>
      </c>
      <c r="F1743" t="n">
        <v>2025</v>
      </c>
      <c r="G1743" t="n">
        <v>2</v>
      </c>
      <c r="H1743" s="13" t="n">
        <v>2670995</v>
      </c>
      <c r="I1743" s="12" t="n">
        <v>261</v>
      </c>
      <c r="J1743" s="13" t="n">
        <v>5000</v>
      </c>
      <c r="K1743" s="13">
        <f>IFERROR($H1743/$I1743,"")</f>
        <v/>
      </c>
      <c r="L1743" s="13" t="n">
        <v>500000</v>
      </c>
      <c r="M1743" t="inlineStr">
        <is>
          <t>NE, IL, CA</t>
        </is>
      </c>
      <c r="N1743" t="inlineStr">
        <is>
          <t>Yes</t>
        </is>
      </c>
      <c r="O1743" t="inlineStr">
        <is>
          <t>Yes</t>
        </is>
      </c>
      <c r="P1743" s="9" t="inlineStr">
        <is>
          <t>https://www.wnyfoundation.org/</t>
        </is>
      </c>
      <c r="Q1743" s="9" t="inlineStr">
        <is>
          <t>https://grantcue.com/foundations/the-western-new-york-foundation-160845962</t>
        </is>
      </c>
    </row>
    <row r="1744">
      <c r="A1744">
        <f>IF($E1744=$E1743,$A1743+1,1)</f>
        <v/>
      </c>
      <c r="B1744" t="inlineStr">
        <is>
          <t>HICKORY FOUNDATION</t>
        </is>
      </c>
      <c r="C1744" t="inlineStr">
        <is>
          <t>22-3472805</t>
        </is>
      </c>
      <c r="D1744" t="inlineStr">
        <is>
          <t>New York</t>
        </is>
      </c>
      <c r="E1744" t="inlineStr">
        <is>
          <t>NY</t>
        </is>
      </c>
      <c r="F1744" t="n">
        <v>2024</v>
      </c>
      <c r="G1744" t="n">
        <v>1</v>
      </c>
      <c r="H1744" s="13" t="n">
        <v>2664500</v>
      </c>
      <c r="I1744" s="12" t="n">
        <v>53</v>
      </c>
      <c r="J1744" s="13" t="n">
        <v>19000</v>
      </c>
      <c r="K1744" s="13">
        <f>IFERROR($H1744/$I1744,"")</f>
        <v/>
      </c>
      <c r="L1744" s="13" t="n">
        <v>350000</v>
      </c>
      <c r="M1744" t="inlineStr">
        <is>
          <t>FL, VA, ME</t>
        </is>
      </c>
      <c r="N1744" t="inlineStr">
        <is>
          <t>No</t>
        </is>
      </c>
      <c r="O1744" t="inlineStr">
        <is>
          <t>Not stated</t>
        </is>
      </c>
      <c r="Q1744" s="9" t="inlineStr">
        <is>
          <t>https://grantcue.com/foundations/hickory-foundation-223472805</t>
        </is>
      </c>
    </row>
    <row r="1745">
      <c r="A1745">
        <f>IF($E1745=$E1744,$A1744+1,1)</f>
        <v/>
      </c>
      <c r="B1745" t="inlineStr">
        <is>
          <t>PLM FOUNDATION</t>
        </is>
      </c>
      <c r="C1745" t="inlineStr">
        <is>
          <t>13-7105558</t>
        </is>
      </c>
      <c r="D1745" t="inlineStr">
        <is>
          <t>New York</t>
        </is>
      </c>
      <c r="E1745" t="inlineStr">
        <is>
          <t>NY</t>
        </is>
      </c>
      <c r="F1745" t="n">
        <v>2024</v>
      </c>
      <c r="G1745" t="n">
        <v>1</v>
      </c>
      <c r="H1745" s="13" t="n">
        <v>2662300</v>
      </c>
      <c r="I1745" s="12" t="n">
        <v>25</v>
      </c>
      <c r="J1745" s="13" t="n">
        <v>25000</v>
      </c>
      <c r="K1745" s="13">
        <f>IFERROR($H1745/$I1745,"")</f>
        <v/>
      </c>
      <c r="L1745" s="13" t="n">
        <v>1000000</v>
      </c>
      <c r="M1745" t="inlineStr">
        <is>
          <t>DC, MA, FL</t>
        </is>
      </c>
      <c r="N1745" t="inlineStr">
        <is>
          <t>No</t>
        </is>
      </c>
      <c r="O1745" t="inlineStr">
        <is>
          <t>Not stated</t>
        </is>
      </c>
      <c r="Q1745" s="9" t="inlineStr">
        <is>
          <t>https://grantcue.com/foundations/plm-foundation-philip-l-milstein-trustee-137105558</t>
        </is>
      </c>
    </row>
    <row r="1746">
      <c r="A1746">
        <f>IF($E1746=$E1745,$A1745+1,1)</f>
        <v/>
      </c>
      <c r="B1746" t="inlineStr">
        <is>
          <t>JENNY JOHNSON FAMILY FOUNDATION INC</t>
        </is>
      </c>
      <c r="C1746" t="inlineStr">
        <is>
          <t>83-2779810</t>
        </is>
      </c>
      <c r="D1746" t="inlineStr">
        <is>
          <t>New York</t>
        </is>
      </c>
      <c r="E1746" t="inlineStr">
        <is>
          <t>NY</t>
        </is>
      </c>
      <c r="F1746" t="n">
        <v>2025</v>
      </c>
      <c r="G1746" t="n">
        <v>2</v>
      </c>
      <c r="H1746" s="13" t="n">
        <v>2661007</v>
      </c>
      <c r="I1746" s="12" t="n">
        <v>47</v>
      </c>
      <c r="J1746" s="13" t="n">
        <v>25000</v>
      </c>
      <c r="K1746" s="13">
        <f>IFERROR($H1746/$I1746,"")</f>
        <v/>
      </c>
      <c r="L1746" s="13" t="n">
        <v>275000</v>
      </c>
      <c r="M1746" t="inlineStr">
        <is>
          <t>CA, MD, DC</t>
        </is>
      </c>
      <c r="N1746" t="inlineStr">
        <is>
          <t>Yes</t>
        </is>
      </c>
      <c r="O1746" t="inlineStr">
        <is>
          <t>Not stated</t>
        </is>
      </c>
      <c r="Q1746" s="9" t="inlineStr">
        <is>
          <t>https://grantcue.com/foundations/jenny-johnson-family-foundation-inc-832779810</t>
        </is>
      </c>
    </row>
    <row r="1747">
      <c r="A1747">
        <f>IF($E1747=$E1746,$A1746+1,1)</f>
        <v/>
      </c>
      <c r="B1747" t="inlineStr">
        <is>
          <t>PASSFIELD HALL FOUNDATION INC</t>
        </is>
      </c>
      <c r="C1747" t="inlineStr">
        <is>
          <t>84-3517576</t>
        </is>
      </c>
      <c r="D1747" t="inlineStr">
        <is>
          <t>New York</t>
        </is>
      </c>
      <c r="E1747" t="inlineStr">
        <is>
          <t>NY</t>
        </is>
      </c>
      <c r="F1747" t="n">
        <v>2025</v>
      </c>
      <c r="G1747" t="n">
        <v>2</v>
      </c>
      <c r="H1747" s="13" t="n">
        <v>2653820</v>
      </c>
      <c r="I1747" s="12" t="n">
        <v>36</v>
      </c>
      <c r="J1747" s="13" t="n">
        <v>25590.5</v>
      </c>
      <c r="K1747" s="13">
        <f>IFERROR($H1747/$I1747,"")</f>
        <v/>
      </c>
      <c r="L1747" s="13" t="n">
        <v>383290</v>
      </c>
      <c r="M1747" t="inlineStr">
        <is>
          <t>CA, DC, VA</t>
        </is>
      </c>
      <c r="N1747" t="inlineStr">
        <is>
          <t>No</t>
        </is>
      </c>
      <c r="O1747" t="inlineStr">
        <is>
          <t>Not stated</t>
        </is>
      </c>
      <c r="Q1747" s="9" t="inlineStr">
        <is>
          <t>https://grantcue.com/foundations/passfield-hall-foundation-inc-c-o-pw-llp-843517576</t>
        </is>
      </c>
    </row>
    <row r="1748">
      <c r="A1748">
        <f>IF($E1748=$E1747,$A1747+1,1)</f>
        <v/>
      </c>
      <c r="B1748" t="inlineStr">
        <is>
          <t>THE GRIFFIN CHARITABLE FOUNDATION INC</t>
        </is>
      </c>
      <c r="C1748" t="inlineStr">
        <is>
          <t>84-3999885</t>
        </is>
      </c>
      <c r="D1748" t="inlineStr">
        <is>
          <t>New York</t>
        </is>
      </c>
      <c r="E1748" t="inlineStr">
        <is>
          <t>NY</t>
        </is>
      </c>
      <c r="F1748" t="n">
        <v>2024</v>
      </c>
      <c r="G1748" t="n">
        <v>2</v>
      </c>
      <c r="H1748" s="13" t="n">
        <v>2652730</v>
      </c>
      <c r="I1748" s="12" t="n">
        <v>59</v>
      </c>
      <c r="J1748" s="13" t="n">
        <v>17500</v>
      </c>
      <c r="K1748" s="13">
        <f>IFERROR($H1748/$I1748,"")</f>
        <v/>
      </c>
      <c r="L1748" s="13" t="n">
        <v>850000</v>
      </c>
      <c r="M1748" t="inlineStr">
        <is>
          <t>SC, ID</t>
        </is>
      </c>
      <c r="N1748" t="inlineStr">
        <is>
          <t>Yes</t>
        </is>
      </c>
      <c r="O1748" t="inlineStr">
        <is>
          <t>Not stated</t>
        </is>
      </c>
      <c r="P1748" s="9" t="inlineStr">
        <is>
          <t>https://griffincf.org/</t>
        </is>
      </c>
      <c r="Q1748" s="9" t="inlineStr">
        <is>
          <t>https://grantcue.com/foundations/the-griffin-charitable-foundation-inc-843999885</t>
        </is>
      </c>
    </row>
    <row r="1749">
      <c r="A1749">
        <f>IF($E1749=$E1748,$A1748+1,1)</f>
        <v/>
      </c>
      <c r="B1749" t="inlineStr">
        <is>
          <t>THE CHRISTOPHER REYNOLDS FOUNDATION INC</t>
        </is>
      </c>
      <c r="C1749" t="inlineStr">
        <is>
          <t>13-6129401</t>
        </is>
      </c>
      <c r="D1749" t="inlineStr">
        <is>
          <t>New York</t>
        </is>
      </c>
      <c r="E1749" t="inlineStr">
        <is>
          <t>NY</t>
        </is>
      </c>
      <c r="F1749" t="n">
        <v>2024</v>
      </c>
      <c r="G1749" t="n">
        <v>1</v>
      </c>
      <c r="H1749" s="13" t="n">
        <v>2652050</v>
      </c>
      <c r="I1749" s="12" t="n">
        <v>62</v>
      </c>
      <c r="J1749" s="13" t="n">
        <v>2000</v>
      </c>
      <c r="K1749" s="13">
        <f>IFERROR($H1749/$I1749,"")</f>
        <v/>
      </c>
      <c r="L1749" s="13" t="n">
        <v>570000</v>
      </c>
      <c r="M1749" t="inlineStr">
        <is>
          <t>MA, OR, DC</t>
        </is>
      </c>
      <c r="N1749" t="inlineStr">
        <is>
          <t>Yes</t>
        </is>
      </c>
      <c r="O1749" t="inlineStr">
        <is>
          <t>Yes</t>
        </is>
      </c>
      <c r="P1749" s="9" t="inlineStr">
        <is>
          <t>https://creynolds.org/</t>
        </is>
      </c>
      <c r="Q1749" s="9" t="inlineStr">
        <is>
          <t>https://grantcue.com/foundations/the-christopher-reynolds-foundation-inc-136129401</t>
        </is>
      </c>
    </row>
    <row r="1750">
      <c r="A1750">
        <f>IF($E1750=$E1749,$A1749+1,1)</f>
        <v/>
      </c>
      <c r="B1750" t="inlineStr">
        <is>
          <t>LURIE FAMILY FOUNDATION</t>
        </is>
      </c>
      <c r="C1750" t="inlineStr">
        <is>
          <t>20-2741949</t>
        </is>
      </c>
      <c r="D1750" t="inlineStr">
        <is>
          <t>New York</t>
        </is>
      </c>
      <c r="E1750" t="inlineStr">
        <is>
          <t>NY</t>
        </is>
      </c>
      <c r="F1750" t="n">
        <v>2024</v>
      </c>
      <c r="G1750" t="n">
        <v>2</v>
      </c>
      <c r="H1750" s="13" t="n">
        <v>2650718</v>
      </c>
      <c r="I1750" s="12" t="n">
        <v>69</v>
      </c>
      <c r="J1750" s="13" t="n">
        <v>10000</v>
      </c>
      <c r="K1750" s="13">
        <f>IFERROR($H1750/$I1750,"")</f>
        <v/>
      </c>
      <c r="L1750" s="13" t="n">
        <v>1113835</v>
      </c>
      <c r="M1750" t="inlineStr">
        <is>
          <t>PA, MA, CA</t>
        </is>
      </c>
      <c r="N1750" t="inlineStr">
        <is>
          <t>No</t>
        </is>
      </c>
      <c r="O1750" t="inlineStr">
        <is>
          <t>Not stated</t>
        </is>
      </c>
      <c r="Q1750" s="9" t="inlineStr">
        <is>
          <t>https://grantcue.com/foundations/lurie-family-foundation-202741949</t>
        </is>
      </c>
    </row>
    <row r="1751">
      <c r="A1751">
        <f>IF($E1751=$E1750,$A1750+1,1)</f>
        <v/>
      </c>
      <c r="B1751" t="inlineStr">
        <is>
          <t>THE CATHERINE JEFFERSON FOUNDATION INC</t>
        </is>
      </c>
      <c r="C1751" t="inlineStr">
        <is>
          <t>35-7004054</t>
        </is>
      </c>
      <c r="D1751" t="inlineStr">
        <is>
          <t>New York</t>
        </is>
      </c>
      <c r="E1751" t="inlineStr">
        <is>
          <t>NY</t>
        </is>
      </c>
      <c r="F1751" t="n">
        <v>2024</v>
      </c>
      <c r="G1751" t="n">
        <v>1</v>
      </c>
      <c r="H1751" s="13" t="n">
        <v>2641000</v>
      </c>
      <c r="I1751" s="12" t="n">
        <v>33</v>
      </c>
      <c r="J1751" s="13" t="n">
        <v>5000</v>
      </c>
      <c r="K1751" s="13">
        <f>IFERROR($H1751/$I1751,"")</f>
        <v/>
      </c>
      <c r="L1751" s="13" t="n">
        <v>1001000</v>
      </c>
      <c r="M1751" t="inlineStr">
        <is>
          <t>CT, MA, FL</t>
        </is>
      </c>
      <c r="N1751" t="inlineStr">
        <is>
          <t>No</t>
        </is>
      </c>
      <c r="O1751" t="inlineStr">
        <is>
          <t>Not stated</t>
        </is>
      </c>
      <c r="Q1751" s="9" t="inlineStr">
        <is>
          <t>https://grantcue.com/foundations/the-catherine-jefferson-foundation-inc-357004054</t>
        </is>
      </c>
    </row>
    <row r="1752">
      <c r="A1752">
        <f>IF($E1752=$E1751,$A1751+1,1)</f>
        <v/>
      </c>
      <c r="B1752" t="inlineStr">
        <is>
          <t>JEROME LEVY FOUNDATION</t>
        </is>
      </c>
      <c r="C1752" t="inlineStr">
        <is>
          <t>13-6159573</t>
        </is>
      </c>
      <c r="D1752" t="inlineStr">
        <is>
          <t>New York</t>
        </is>
      </c>
      <c r="E1752" t="inlineStr">
        <is>
          <t>NY</t>
        </is>
      </c>
      <c r="F1752" t="n">
        <v>2024</v>
      </c>
      <c r="G1752" t="n">
        <v>1</v>
      </c>
      <c r="H1752" s="13" t="n">
        <v>2636342</v>
      </c>
      <c r="I1752" s="12" t="n">
        <v>11</v>
      </c>
      <c r="J1752" s="13" t="n">
        <v>30000</v>
      </c>
      <c r="K1752" s="13">
        <f>IFERROR($H1752/$I1752,"")</f>
        <v/>
      </c>
      <c r="L1752" s="13" t="n">
        <v>1006280</v>
      </c>
      <c r="M1752" t="inlineStr">
        <is>
          <t>DC, CT, TX</t>
        </is>
      </c>
      <c r="N1752" t="inlineStr">
        <is>
          <t>No</t>
        </is>
      </c>
      <c r="O1752" t="inlineStr">
        <is>
          <t>Not stated</t>
        </is>
      </c>
      <c r="Q1752" s="9" t="inlineStr">
        <is>
          <t>https://grantcue.com/foundations/jerome-levy-foundation-136159573</t>
        </is>
      </c>
    </row>
    <row r="1753">
      <c r="A1753">
        <f>IF($E1753=$E1752,$A1752+1,1)</f>
        <v/>
      </c>
      <c r="B1753" t="inlineStr">
        <is>
          <t>CENTURY 21 ASSOCIATES FOUNDATION INC</t>
        </is>
      </c>
      <c r="C1753" t="inlineStr">
        <is>
          <t>22-2412138</t>
        </is>
      </c>
      <c r="D1753" t="inlineStr">
        <is>
          <t>New York</t>
        </is>
      </c>
      <c r="E1753" t="inlineStr">
        <is>
          <t>NY</t>
        </is>
      </c>
      <c r="F1753" t="n">
        <v>2024</v>
      </c>
      <c r="G1753" t="n">
        <v>2</v>
      </c>
      <c r="H1753" s="13" t="n">
        <v>2634668</v>
      </c>
      <c r="I1753" s="12" t="n">
        <v>389</v>
      </c>
      <c r="J1753" s="13" t="n">
        <v>201</v>
      </c>
      <c r="K1753" s="13">
        <f>IFERROR($H1753/$I1753,"")</f>
        <v/>
      </c>
      <c r="L1753" s="13" t="n">
        <v>334000</v>
      </c>
      <c r="M1753" t="inlineStr">
        <is>
          <t>NJ, JERUSALEM, PETAH TIKVA</t>
        </is>
      </c>
      <c r="N1753" t="inlineStr">
        <is>
          <t>No</t>
        </is>
      </c>
      <c r="O1753" t="inlineStr">
        <is>
          <t>Not stated</t>
        </is>
      </c>
      <c r="Q1753" s="9" t="inlineStr">
        <is>
          <t>https://grantcue.com/foundations/century-21-associates-foundation-inc-222412138</t>
        </is>
      </c>
    </row>
    <row r="1754">
      <c r="A1754">
        <f>IF($E1754=$E1753,$A1753+1,1)</f>
        <v/>
      </c>
      <c r="B1754" t="inlineStr">
        <is>
          <t>Judith L Chiara Charitable Fund Inc</t>
        </is>
      </c>
      <c r="C1754" t="inlineStr">
        <is>
          <t>31-1577990</t>
        </is>
      </c>
      <c r="D1754" t="inlineStr">
        <is>
          <t>New York</t>
        </is>
      </c>
      <c r="E1754" t="inlineStr">
        <is>
          <t>NY</t>
        </is>
      </c>
      <c r="F1754" t="n">
        <v>2024</v>
      </c>
      <c r="G1754" t="n">
        <v>3</v>
      </c>
      <c r="H1754" s="13" t="n">
        <v>2629000</v>
      </c>
      <c r="I1754" s="12" t="n">
        <v>71</v>
      </c>
      <c r="J1754" s="13" t="n">
        <v>15000</v>
      </c>
      <c r="K1754" s="13">
        <f>IFERROR($H1754/$I1754,"")</f>
        <v/>
      </c>
      <c r="L1754" s="13" t="n">
        <v>350000</v>
      </c>
      <c r="M1754" t="inlineStr">
        <is>
          <t>CA, NJ, DC</t>
        </is>
      </c>
      <c r="N1754" t="inlineStr">
        <is>
          <t>No</t>
        </is>
      </c>
      <c r="O1754" t="inlineStr">
        <is>
          <t>Not stated</t>
        </is>
      </c>
      <c r="Q1754" s="9" t="inlineStr">
        <is>
          <t>https://grantcue.com/foundations/judith-l-chiara-charitable-fund-inc-c-o-river-partners-capital-mgmt-lp-311577990</t>
        </is>
      </c>
    </row>
    <row r="1755">
      <c r="A1755">
        <f>IF($E1755=$E1754,$A1754+1,1)</f>
        <v/>
      </c>
      <c r="B1755" t="inlineStr">
        <is>
          <t>THE HW WILSON FOUNDATION INC</t>
        </is>
      </c>
      <c r="C1755" t="inlineStr">
        <is>
          <t>23-7418062</t>
        </is>
      </c>
      <c r="D1755" t="inlineStr">
        <is>
          <t>New York</t>
        </is>
      </c>
      <c r="E1755" t="inlineStr">
        <is>
          <t>NY</t>
        </is>
      </c>
      <c r="F1755" t="n">
        <v>2024</v>
      </c>
      <c r="G1755" t="n">
        <v>2</v>
      </c>
      <c r="H1755" s="13" t="n">
        <v>2628000</v>
      </c>
      <c r="I1755" s="12" t="n">
        <v>158</v>
      </c>
      <c r="J1755" s="13" t="n">
        <v>10000</v>
      </c>
      <c r="K1755" s="13">
        <f>IFERROR($H1755/$I1755,"")</f>
        <v/>
      </c>
      <c r="L1755" s="13" t="n">
        <v>150000</v>
      </c>
      <c r="M1755" t="inlineStr">
        <is>
          <t>NJ, FL, CT</t>
        </is>
      </c>
      <c r="N1755" t="inlineStr">
        <is>
          <t>Yes</t>
        </is>
      </c>
      <c r="O1755" t="inlineStr">
        <is>
          <t>Not stated</t>
        </is>
      </c>
      <c r="P1755" s="9" t="inlineStr">
        <is>
          <t>https://thwwf.org/</t>
        </is>
      </c>
      <c r="Q1755" s="9" t="inlineStr">
        <is>
          <t>https://grantcue.com/foundations/the-hw-wilson-foundation-inc-237418062</t>
        </is>
      </c>
    </row>
    <row r="1756">
      <c r="A1756">
        <f>IF($E1756=$E1755,$A1755+1,1)</f>
        <v/>
      </c>
      <c r="B1756" t="inlineStr">
        <is>
          <t>THE WEISKOPF FAMILY FOUNDATION</t>
        </is>
      </c>
      <c r="C1756" t="inlineStr">
        <is>
          <t>83-6588178</t>
        </is>
      </c>
      <c r="D1756" t="inlineStr">
        <is>
          <t>New York</t>
        </is>
      </c>
      <c r="E1756" t="inlineStr">
        <is>
          <t>NY</t>
        </is>
      </c>
      <c r="F1756" t="n">
        <v>2024</v>
      </c>
      <c r="G1756" t="n">
        <v>1</v>
      </c>
      <c r="H1756" s="13" t="n">
        <v>2627468</v>
      </c>
      <c r="I1756" s="12" t="n">
        <v>91</v>
      </c>
      <c r="J1756" s="13" t="n">
        <v>15000</v>
      </c>
      <c r="K1756" s="13">
        <f>IFERROR($H1756/$I1756,"")</f>
        <v/>
      </c>
      <c r="L1756" s="13" t="n">
        <v>450650</v>
      </c>
      <c r="M1756" t="inlineStr">
        <is>
          <t>NJ, FL, CO</t>
        </is>
      </c>
      <c r="N1756" t="inlineStr">
        <is>
          <t>No</t>
        </is>
      </c>
      <c r="O1756" t="inlineStr">
        <is>
          <t>Not stated</t>
        </is>
      </c>
      <c r="Q1756" s="9" t="inlineStr">
        <is>
          <t>https://grantcue.com/foundations/the-weiskopf-family-foundation-836588178</t>
        </is>
      </c>
    </row>
    <row r="1757">
      <c r="A1757">
        <f>IF($E1757=$E1756,$A1756+1,1)</f>
        <v/>
      </c>
      <c r="B1757" t="inlineStr">
        <is>
          <t>PETTIT FOUNDATION</t>
        </is>
      </c>
      <c r="C1757" t="inlineStr">
        <is>
          <t>20-8043553</t>
        </is>
      </c>
      <c r="D1757" t="inlineStr">
        <is>
          <t>New York</t>
        </is>
      </c>
      <c r="E1757" t="inlineStr">
        <is>
          <t>NY</t>
        </is>
      </c>
      <c r="F1757" t="n">
        <v>2024</v>
      </c>
      <c r="G1757" t="n">
        <v>1</v>
      </c>
      <c r="H1757" s="13" t="n">
        <v>2625000</v>
      </c>
      <c r="I1757" s="12" t="n">
        <v>26</v>
      </c>
      <c r="J1757" s="13" t="n">
        <v>50000</v>
      </c>
      <c r="K1757" s="13">
        <f>IFERROR($H1757/$I1757,"")</f>
        <v/>
      </c>
      <c r="L1757" s="13" t="n">
        <v>500000</v>
      </c>
      <c r="M1757" t="inlineStr">
        <is>
          <t>DC, CO, ID</t>
        </is>
      </c>
      <c r="N1757" t="inlineStr">
        <is>
          <t>No</t>
        </is>
      </c>
      <c r="O1757" t="inlineStr">
        <is>
          <t>Not stated</t>
        </is>
      </c>
      <c r="Q1757" s="9" t="inlineStr">
        <is>
          <t>https://grantcue.com/foundations/pettit-foundation-208043553</t>
        </is>
      </c>
    </row>
    <row r="1758">
      <c r="A1758">
        <f>IF($E1758=$E1757,$A1757+1,1)</f>
        <v/>
      </c>
      <c r="B1758" t="inlineStr">
        <is>
          <t>JAMES H CLARK CHARITABLE FOUNDATION</t>
        </is>
      </c>
      <c r="C1758" t="inlineStr">
        <is>
          <t>94-3346273</t>
        </is>
      </c>
      <c r="D1758" t="inlineStr">
        <is>
          <t>New York</t>
        </is>
      </c>
      <c r="E1758" t="inlineStr">
        <is>
          <t>NY</t>
        </is>
      </c>
      <c r="F1758" t="n">
        <v>2024</v>
      </c>
      <c r="G1758" t="n">
        <v>2</v>
      </c>
      <c r="H1758" s="13" t="n">
        <v>2625000</v>
      </c>
      <c r="I1758" s="12" t="n">
        <v>7</v>
      </c>
      <c r="J1758" s="13" t="n">
        <v>200000</v>
      </c>
      <c r="K1758" s="13">
        <f>IFERROR($H1758/$I1758,"")</f>
        <v/>
      </c>
      <c r="L1758" s="13" t="n">
        <v>1000000</v>
      </c>
      <c r="M1758" t="inlineStr">
        <is>
          <t>CO, DC, MA</t>
        </is>
      </c>
      <c r="N1758" t="inlineStr">
        <is>
          <t>No</t>
        </is>
      </c>
      <c r="O1758" t="inlineStr">
        <is>
          <t>Not stated</t>
        </is>
      </c>
      <c r="Q1758" s="9" t="inlineStr">
        <is>
          <t>https://grantcue.com/foundations/james-h-clark-charitable-foundation-943346273</t>
        </is>
      </c>
    </row>
    <row r="1759">
      <c r="A1759">
        <f>IF($E1759=$E1758,$A1758+1,1)</f>
        <v/>
      </c>
      <c r="B1759" t="inlineStr">
        <is>
          <t>BENEDICT SILVERMAN FOUNDATION</t>
        </is>
      </c>
      <c r="C1759" t="inlineStr">
        <is>
          <t>26-1441980</t>
        </is>
      </c>
      <c r="D1759" t="inlineStr">
        <is>
          <t>New York</t>
        </is>
      </c>
      <c r="E1759" t="inlineStr">
        <is>
          <t>NY</t>
        </is>
      </c>
      <c r="F1759" t="n">
        <v>2024</v>
      </c>
      <c r="G1759" t="n">
        <v>1</v>
      </c>
      <c r="H1759" s="13" t="n">
        <v>2621808</v>
      </c>
      <c r="I1759" s="12" t="n">
        <v>9</v>
      </c>
      <c r="J1759" s="13" t="n">
        <v>57000</v>
      </c>
      <c r="K1759" s="13">
        <f>IFERROR($H1759/$I1759,"")</f>
        <v/>
      </c>
      <c r="L1759" s="13" t="n">
        <v>2010000</v>
      </c>
      <c r="M1759" t="inlineStr">
        <is>
          <t>NJ, PA, GA</t>
        </is>
      </c>
      <c r="N1759" t="inlineStr">
        <is>
          <t>No</t>
        </is>
      </c>
      <c r="O1759" t="inlineStr">
        <is>
          <t>Not stated</t>
        </is>
      </c>
      <c r="Q1759" s="9" t="inlineStr">
        <is>
          <t>https://grantcue.com/foundations/benedict-silverman-foundation-261441980</t>
        </is>
      </c>
    </row>
    <row r="1760">
      <c r="A1760">
        <f>IF($E1760=$E1759,$A1759+1,1)</f>
        <v/>
      </c>
      <c r="B1760" t="inlineStr">
        <is>
          <t>The Brandt Jackson Foundation</t>
        </is>
      </c>
      <c r="C1760" t="inlineStr">
        <is>
          <t>27-3784972</t>
        </is>
      </c>
      <c r="D1760" t="inlineStr">
        <is>
          <t>New York</t>
        </is>
      </c>
      <c r="E1760" t="inlineStr">
        <is>
          <t>NY</t>
        </is>
      </c>
      <c r="F1760" t="n">
        <v>2024</v>
      </c>
      <c r="G1760" t="n">
        <v>1</v>
      </c>
      <c r="H1760" s="13" t="n">
        <v>2621167</v>
      </c>
      <c r="I1760" s="12" t="n">
        <v>49</v>
      </c>
      <c r="J1760" s="13" t="n">
        <v>5000</v>
      </c>
      <c r="K1760" s="13">
        <f>IFERROR($H1760/$I1760,"")</f>
        <v/>
      </c>
      <c r="L1760" s="13" t="n">
        <v>1750000</v>
      </c>
      <c r="M1760" t="inlineStr">
        <is>
          <t>UT, CA, MA</t>
        </is>
      </c>
      <c r="N1760" t="inlineStr">
        <is>
          <t>No</t>
        </is>
      </c>
      <c r="O1760" t="inlineStr">
        <is>
          <t>Not stated</t>
        </is>
      </c>
      <c r="Q1760" s="9" t="inlineStr">
        <is>
          <t>https://grantcue.com/foundations/the-brandt-jackson-foundation-273784972</t>
        </is>
      </c>
    </row>
    <row r="1761">
      <c r="A1761">
        <f>IF($E1761=$E1760,$A1760+1,1)</f>
        <v/>
      </c>
      <c r="B1761" t="inlineStr">
        <is>
          <t>Lytton-Kambara Foundation</t>
        </is>
      </c>
      <c r="C1761" t="inlineStr">
        <is>
          <t>81-4172003</t>
        </is>
      </c>
      <c r="D1761" t="inlineStr">
        <is>
          <t>New York</t>
        </is>
      </c>
      <c r="E1761" t="inlineStr">
        <is>
          <t>NY</t>
        </is>
      </c>
      <c r="F1761" t="n">
        <v>2024</v>
      </c>
      <c r="G1761" t="n">
        <v>1</v>
      </c>
      <c r="H1761" s="13" t="n">
        <v>2614950</v>
      </c>
      <c r="I1761" s="12" t="n">
        <v>24</v>
      </c>
      <c r="J1761" s="13" t="n">
        <v>2500</v>
      </c>
      <c r="K1761" s="13">
        <f>IFERROR($H1761/$I1761,"")</f>
        <v/>
      </c>
      <c r="L1761" s="13" t="n">
        <v>1200000</v>
      </c>
      <c r="M1761" t="inlineStr">
        <is>
          <t>VA, CA, PA</t>
        </is>
      </c>
      <c r="N1761" t="inlineStr">
        <is>
          <t>No</t>
        </is>
      </c>
      <c r="O1761" t="inlineStr">
        <is>
          <t>Not stated</t>
        </is>
      </c>
      <c r="Q1761" s="9" t="inlineStr">
        <is>
          <t>https://grantcue.com/foundations/lytton-kambara-foundation-814172003</t>
        </is>
      </c>
    </row>
    <row r="1762">
      <c r="A1762">
        <f>IF($E1762=$E1761,$A1761+1,1)</f>
        <v/>
      </c>
      <c r="B1762" t="inlineStr">
        <is>
          <t>SMALLEY FOUNDATION INC</t>
        </is>
      </c>
      <c r="C1762" t="inlineStr">
        <is>
          <t>13-6225947</t>
        </is>
      </c>
      <c r="D1762" t="inlineStr">
        <is>
          <t>New York</t>
        </is>
      </c>
      <c r="E1762" t="inlineStr">
        <is>
          <t>NY</t>
        </is>
      </c>
      <c r="F1762" t="n">
        <v>2024</v>
      </c>
      <c r="G1762" t="n">
        <v>1</v>
      </c>
      <c r="H1762" s="13" t="n">
        <v>2613161</v>
      </c>
      <c r="I1762" s="12" t="n">
        <v>121</v>
      </c>
      <c r="J1762" s="13" t="n">
        <v>25000</v>
      </c>
      <c r="K1762" s="13">
        <f>IFERROR($H1762/$I1762,"")</f>
        <v/>
      </c>
      <c r="L1762" s="13" t="n">
        <v>200000</v>
      </c>
      <c r="M1762" t="inlineStr">
        <is>
          <t>MA, CT, PA</t>
        </is>
      </c>
      <c r="N1762" t="inlineStr">
        <is>
          <t>No</t>
        </is>
      </c>
      <c r="O1762" t="inlineStr">
        <is>
          <t>Not stated</t>
        </is>
      </c>
      <c r="Q1762" s="9" t="inlineStr">
        <is>
          <t>https://grantcue.com/foundations/smalley-foundation-inc-136225947</t>
        </is>
      </c>
    </row>
    <row r="1763">
      <c r="A1763">
        <f>IF($E1763=$E1762,$A1762+1,1)</f>
        <v/>
      </c>
      <c r="B1763" t="inlineStr">
        <is>
          <t>THE JOHN F WELCH JR FOUNDATION</t>
        </is>
      </c>
      <c r="C1763" t="inlineStr">
        <is>
          <t>22-2801492</t>
        </is>
      </c>
      <c r="D1763" t="inlineStr">
        <is>
          <t>New York</t>
        </is>
      </c>
      <c r="E1763" t="inlineStr">
        <is>
          <t>NY</t>
        </is>
      </c>
      <c r="F1763" t="n">
        <v>2025</v>
      </c>
      <c r="G1763" t="n">
        <v>2</v>
      </c>
      <c r="H1763" s="13" t="n">
        <v>2609600</v>
      </c>
      <c r="I1763" s="12" t="n">
        <v>36</v>
      </c>
      <c r="J1763" s="13" t="n">
        <v>25000</v>
      </c>
      <c r="K1763" s="13">
        <f>IFERROR($H1763/$I1763,"")</f>
        <v/>
      </c>
      <c r="L1763" s="13" t="n">
        <v>675000</v>
      </c>
      <c r="M1763" t="inlineStr">
        <is>
          <t>DC, PA, MA</t>
        </is>
      </c>
      <c r="N1763" t="inlineStr">
        <is>
          <t>No</t>
        </is>
      </c>
      <c r="O1763" t="inlineStr">
        <is>
          <t>Not stated</t>
        </is>
      </c>
      <c r="Q1763" s="9" t="inlineStr">
        <is>
          <t>https://grantcue.com/foundations/the-john-f-welch-jr-foundation-222801492</t>
        </is>
      </c>
    </row>
    <row r="1764">
      <c r="A1764">
        <f>IF($E1764=$E1763,$A1763+1,1)</f>
        <v/>
      </c>
      <c r="B1764" t="inlineStr">
        <is>
          <t>LANZA FAMILY FOUNDATION</t>
        </is>
      </c>
      <c r="C1764" t="inlineStr">
        <is>
          <t>13-3922706</t>
        </is>
      </c>
      <c r="D1764" t="inlineStr">
        <is>
          <t>New York</t>
        </is>
      </c>
      <c r="E1764" t="inlineStr">
        <is>
          <t>NY</t>
        </is>
      </c>
      <c r="F1764" t="n">
        <v>2025</v>
      </c>
      <c r="G1764" t="n">
        <v>2</v>
      </c>
      <c r="H1764" s="13" t="n">
        <v>2601015</v>
      </c>
      <c r="I1764" s="12" t="n">
        <v>272</v>
      </c>
      <c r="J1764" s="13" t="n">
        <v>5000</v>
      </c>
      <c r="K1764" s="13">
        <f>IFERROR($H1764/$I1764,"")</f>
        <v/>
      </c>
      <c r="L1764" s="13" t="n">
        <v>159850</v>
      </c>
      <c r="M1764" t="inlineStr">
        <is>
          <t>FL, SC, CA</t>
        </is>
      </c>
      <c r="N1764" t="inlineStr">
        <is>
          <t>No</t>
        </is>
      </c>
      <c r="O1764" t="inlineStr">
        <is>
          <t>Not stated</t>
        </is>
      </c>
      <c r="Q1764" s="9" t="inlineStr">
        <is>
          <t>https://grantcue.com/foundations/lanza-family-foundation-c-o-pkf-o-connor-davies-advisory-llc-133922706</t>
        </is>
      </c>
    </row>
    <row r="1765">
      <c r="A1765">
        <f>IF($E1765=$E1764,$A1764+1,1)</f>
        <v/>
      </c>
      <c r="B1765" t="inlineStr">
        <is>
          <t>DREITZER FOUNDATION INC</t>
        </is>
      </c>
      <c r="C1765" t="inlineStr">
        <is>
          <t>13-6162509</t>
        </is>
      </c>
      <c r="D1765" t="inlineStr">
        <is>
          <t>New York</t>
        </is>
      </c>
      <c r="E1765" t="inlineStr">
        <is>
          <t>NY</t>
        </is>
      </c>
      <c r="F1765" t="n">
        <v>2025</v>
      </c>
      <c r="G1765" t="n">
        <v>2</v>
      </c>
      <c r="H1765" s="13" t="n">
        <v>2600000</v>
      </c>
      <c r="I1765" s="12" t="n">
        <v>35</v>
      </c>
      <c r="J1765" s="13" t="n">
        <v>65000</v>
      </c>
      <c r="K1765" s="13">
        <f>IFERROR($H1765/$I1765,"")</f>
        <v/>
      </c>
      <c r="L1765" s="13" t="n">
        <v>240000</v>
      </c>
      <c r="M1765" t="inlineStr">
        <is>
          <t>VA, CA, NJ</t>
        </is>
      </c>
      <c r="N1765" t="inlineStr">
        <is>
          <t>No</t>
        </is>
      </c>
      <c r="O1765" t="inlineStr">
        <is>
          <t>Not stated</t>
        </is>
      </c>
      <c r="Q1765" s="9" t="inlineStr">
        <is>
          <t>https://grantcue.com/foundations/dreitzer-foundation-inc-136162509</t>
        </is>
      </c>
    </row>
    <row r="1766">
      <c r="A1766">
        <f>IF($E1766=$E1765,$A1765+1,1)</f>
        <v/>
      </c>
      <c r="B1766" t="inlineStr">
        <is>
          <t>DORINDA MILES SMITH FOUNDATION INC</t>
        </is>
      </c>
      <c r="C1766" t="inlineStr">
        <is>
          <t>88-4163943</t>
        </is>
      </c>
      <c r="D1766" t="inlineStr">
        <is>
          <t>New York</t>
        </is>
      </c>
      <c r="E1766" t="inlineStr">
        <is>
          <t>NY</t>
        </is>
      </c>
      <c r="F1766" t="n">
        <v>2025</v>
      </c>
      <c r="G1766" t="n">
        <v>2</v>
      </c>
      <c r="H1766" s="13" t="n">
        <v>2600000</v>
      </c>
      <c r="I1766" s="12" t="n">
        <v>12</v>
      </c>
      <c r="J1766" s="13" t="n">
        <v>175000</v>
      </c>
      <c r="K1766" s="13">
        <f>IFERROR($H1766/$I1766,"")</f>
        <v/>
      </c>
      <c r="L1766" s="13" t="n">
        <v>500000</v>
      </c>
      <c r="M1766" t="inlineStr">
        <is>
          <t>ME, DC, AL</t>
        </is>
      </c>
      <c r="N1766" t="inlineStr">
        <is>
          <t>No</t>
        </is>
      </c>
      <c r="O1766" t="inlineStr">
        <is>
          <t>Not stated</t>
        </is>
      </c>
      <c r="Q1766" s="9" t="inlineStr">
        <is>
          <t>https://grantcue.com/foundations/dorinda-miles-smith-foundation-inc-884163943</t>
        </is>
      </c>
    </row>
    <row r="1767">
      <c r="A1767">
        <f>IF($E1767=$E1766,$A1766+1,1)</f>
        <v/>
      </c>
      <c r="B1767" t="inlineStr">
        <is>
          <t>JANE N MOOTY FOUNDATION</t>
        </is>
      </c>
      <c r="C1767" t="inlineStr">
        <is>
          <t>41-1687108</t>
        </is>
      </c>
      <c r="D1767" t="inlineStr">
        <is>
          <t>New York</t>
        </is>
      </c>
      <c r="E1767" t="inlineStr">
        <is>
          <t>NY</t>
        </is>
      </c>
      <c r="F1767" t="n">
        <v>2024</v>
      </c>
      <c r="G1767" t="n">
        <v>1</v>
      </c>
      <c r="H1767" s="13" t="n">
        <v>2594822</v>
      </c>
      <c r="I1767" s="12" t="n">
        <v>9</v>
      </c>
      <c r="J1767" s="13" t="n">
        <v>250000</v>
      </c>
      <c r="K1767" s="13">
        <f>IFERROR($H1767/$I1767,"")</f>
        <v/>
      </c>
      <c r="L1767" s="13" t="n">
        <v>625000</v>
      </c>
      <c r="M1767" t="inlineStr">
        <is>
          <t>MN, AZ</t>
        </is>
      </c>
      <c r="N1767" t="inlineStr">
        <is>
          <t>No</t>
        </is>
      </c>
      <c r="O1767" t="inlineStr">
        <is>
          <t>Not stated</t>
        </is>
      </c>
      <c r="Q1767" s="9" t="inlineStr">
        <is>
          <t>https://grantcue.com/foundations/jane-n-mooty-foundation-411687108</t>
        </is>
      </c>
    </row>
    <row r="1768">
      <c r="A1768">
        <f>IF($E1768=$E1767,$A1767+1,1)</f>
        <v/>
      </c>
      <c r="B1768" t="inlineStr">
        <is>
          <t>THE HOWARD AND SARAH D SOLOMON FOUNDATION</t>
        </is>
      </c>
      <c r="C1768" t="inlineStr">
        <is>
          <t>26-2263178</t>
        </is>
      </c>
      <c r="D1768" t="inlineStr">
        <is>
          <t>New York</t>
        </is>
      </c>
      <c r="E1768" t="inlineStr">
        <is>
          <t>NY</t>
        </is>
      </c>
      <c r="F1768" t="n">
        <v>2025</v>
      </c>
      <c r="G1768" t="n">
        <v>2</v>
      </c>
      <c r="H1768" s="13" t="n">
        <v>2592014</v>
      </c>
      <c r="I1768" s="12" t="n">
        <v>123</v>
      </c>
      <c r="J1768" s="13" t="n">
        <v>5000</v>
      </c>
      <c r="K1768" s="13">
        <f>IFERROR($H1768/$I1768,"")</f>
        <v/>
      </c>
      <c r="L1768" s="13" t="n">
        <v>254000</v>
      </c>
      <c r="M1768" t="inlineStr">
        <is>
          <t>NM, MA, CA</t>
        </is>
      </c>
      <c r="N1768" t="inlineStr">
        <is>
          <t>No</t>
        </is>
      </c>
      <c r="O1768" t="inlineStr">
        <is>
          <t>Not stated</t>
        </is>
      </c>
      <c r="Q1768" s="9" t="inlineStr">
        <is>
          <t>https://grantcue.com/foundations/the-howard-and-sarah-d-solomon-foundation-262263178</t>
        </is>
      </c>
    </row>
    <row r="1769">
      <c r="A1769">
        <f>IF($E1769=$E1768,$A1768+1,1)</f>
        <v/>
      </c>
      <c r="B1769" t="inlineStr">
        <is>
          <t>M A &amp; G A ACKERMAN MEMORIAL FUND</t>
        </is>
      </c>
      <c r="C1769" t="inlineStr">
        <is>
          <t>36-6039158</t>
        </is>
      </c>
      <c r="D1769" t="inlineStr">
        <is>
          <t>New York</t>
        </is>
      </c>
      <c r="E1769" t="inlineStr">
        <is>
          <t>NY</t>
        </is>
      </c>
      <c r="F1769" t="n">
        <v>2025</v>
      </c>
      <c r="G1769" t="n">
        <v>2</v>
      </c>
      <c r="H1769" s="13" t="n">
        <v>2588539</v>
      </c>
      <c r="I1769" s="12" t="n">
        <v>68</v>
      </c>
      <c r="J1769" s="13" t="n">
        <v>30000</v>
      </c>
      <c r="K1769" s="13">
        <f>IFERROR($H1769/$I1769,"")</f>
        <v/>
      </c>
      <c r="L1769" s="13" t="n">
        <v>100000</v>
      </c>
      <c r="M1769" t="inlineStr">
        <is>
          <t>IL, CO</t>
        </is>
      </c>
      <c r="N1769" t="inlineStr">
        <is>
          <t>Yes</t>
        </is>
      </c>
      <c r="O1769" t="inlineStr">
        <is>
          <t>Not stated</t>
        </is>
      </c>
      <c r="Q1769" s="9" t="inlineStr">
        <is>
          <t>https://grantcue.com/foundations/m-a-and-g-a-ackerman-memorial-fund-366039158</t>
        </is>
      </c>
    </row>
    <row r="1770">
      <c r="A1770">
        <f>IF($E1770=$E1769,$A1769+1,1)</f>
        <v/>
      </c>
      <c r="B1770" t="inlineStr">
        <is>
          <t>THE GARY AND PENNIE ABRAMSON CHARITABLE FOUNDATION</t>
        </is>
      </c>
      <c r="C1770" t="inlineStr">
        <is>
          <t>52-2102799</t>
        </is>
      </c>
      <c r="D1770" t="inlineStr">
        <is>
          <t>New York</t>
        </is>
      </c>
      <c r="E1770" t="inlineStr">
        <is>
          <t>NY</t>
        </is>
      </c>
      <c r="F1770" t="n">
        <v>2024</v>
      </c>
      <c r="G1770" t="n">
        <v>1</v>
      </c>
      <c r="H1770" s="13" t="n">
        <v>2588157</v>
      </c>
      <c r="I1770" s="12" t="n">
        <v>107</v>
      </c>
      <c r="J1770" s="13" t="n">
        <v>10000</v>
      </c>
      <c r="K1770" s="13">
        <f>IFERROR($H1770/$I1770,"")</f>
        <v/>
      </c>
      <c r="L1770" s="13" t="n">
        <v>508912</v>
      </c>
      <c r="M1770" t="inlineStr">
        <is>
          <t>DC, MD, FL</t>
        </is>
      </c>
      <c r="N1770" t="inlineStr">
        <is>
          <t>No</t>
        </is>
      </c>
      <c r="O1770" t="inlineStr">
        <is>
          <t>Not stated</t>
        </is>
      </c>
      <c r="Q1770" s="9" t="inlineStr">
        <is>
          <t>https://grantcue.com/foundations/the-gary-and-pennie-abramson-charitable-foundation-522102799</t>
        </is>
      </c>
    </row>
    <row r="1771">
      <c r="A1771">
        <f>IF($E1771=$E1770,$A1770+1,1)</f>
        <v/>
      </c>
      <c r="B1771" t="inlineStr">
        <is>
          <t>THE NAOMI PRAWER KADAR FOUNDATION INC</t>
        </is>
      </c>
      <c r="C1771" t="inlineStr">
        <is>
          <t>27-3144255</t>
        </is>
      </c>
      <c r="D1771" t="inlineStr">
        <is>
          <t>New York</t>
        </is>
      </c>
      <c r="E1771" t="inlineStr">
        <is>
          <t>NY</t>
        </is>
      </c>
      <c r="F1771" t="n">
        <v>2024</v>
      </c>
      <c r="G1771" t="n">
        <v>2</v>
      </c>
      <c r="H1771" s="13" t="n">
        <v>2579998</v>
      </c>
      <c r="I1771" s="12" t="n">
        <v>19</v>
      </c>
      <c r="J1771" s="13" t="n">
        <v>100000</v>
      </c>
      <c r="K1771" s="13">
        <f>IFERROR($H1771/$I1771,"")</f>
        <v/>
      </c>
      <c r="L1771" s="13" t="n">
        <v>662514</v>
      </c>
      <c r="M1771" t="inlineStr">
        <is>
          <t>DC, IL, MA</t>
        </is>
      </c>
      <c r="N1771" t="inlineStr">
        <is>
          <t>No</t>
        </is>
      </c>
      <c r="O1771" t="inlineStr">
        <is>
          <t>Not stated</t>
        </is>
      </c>
      <c r="Q1771" s="9" t="inlineStr">
        <is>
          <t>https://grantcue.com/foundations/the-naomi-prawer-kadar-foundation-inc-273144255</t>
        </is>
      </c>
    </row>
    <row r="1772">
      <c r="A1772">
        <f>IF($E1772=$E1771,$A1771+1,1)</f>
        <v/>
      </c>
      <c r="B1772" t="inlineStr">
        <is>
          <t>INMAAT FOUNDATION</t>
        </is>
      </c>
      <c r="C1772" t="inlineStr">
        <is>
          <t>45-3814655</t>
        </is>
      </c>
      <c r="D1772" t="inlineStr">
        <is>
          <t>New York</t>
        </is>
      </c>
      <c r="E1772" t="inlineStr">
        <is>
          <t>NY</t>
        </is>
      </c>
      <c r="F1772" t="n">
        <v>2024</v>
      </c>
      <c r="G1772" t="n">
        <v>1</v>
      </c>
      <c r="H1772" s="13" t="n">
        <v>2573394</v>
      </c>
      <c r="I1772" s="12" t="n">
        <v>117</v>
      </c>
      <c r="J1772" s="13" t="n">
        <v>15000</v>
      </c>
      <c r="K1772" s="13">
        <f>IFERROR($H1772/$I1772,"")</f>
        <v/>
      </c>
      <c r="L1772" s="13" t="n">
        <v>350000</v>
      </c>
      <c r="M1772" t="inlineStr">
        <is>
          <t>CA, DC, WA</t>
        </is>
      </c>
      <c r="N1772" t="inlineStr">
        <is>
          <t>No</t>
        </is>
      </c>
      <c r="O1772" t="inlineStr">
        <is>
          <t>Not stated</t>
        </is>
      </c>
      <c r="Q1772" s="9" t="inlineStr">
        <is>
          <t>https://grantcue.com/foundations/inmaat-foundation-c-o-presti-and-naegele-453814655</t>
        </is>
      </c>
    </row>
    <row r="1773">
      <c r="A1773">
        <f>IF($E1773=$E1772,$A1772+1,1)</f>
        <v/>
      </c>
      <c r="B1773" t="inlineStr">
        <is>
          <t>TRANSITCENTER INC</t>
        </is>
      </c>
      <c r="C1773" t="inlineStr">
        <is>
          <t>13-4146467</t>
        </is>
      </c>
      <c r="D1773" t="inlineStr">
        <is>
          <t>New York</t>
        </is>
      </c>
      <c r="E1773" t="inlineStr">
        <is>
          <t>NY</t>
        </is>
      </c>
      <c r="F1773" t="n">
        <v>2024</v>
      </c>
      <c r="G1773" t="n">
        <v>1</v>
      </c>
      <c r="H1773" s="13" t="n">
        <v>2572220</v>
      </c>
      <c r="I1773" s="12" t="n">
        <v>48</v>
      </c>
      <c r="J1773" s="13" t="n">
        <v>40000</v>
      </c>
      <c r="K1773" s="13">
        <f>IFERROR($H1773/$I1773,"")</f>
        <v/>
      </c>
      <c r="L1773" s="13" t="n">
        <v>210000</v>
      </c>
      <c r="M1773" t="inlineStr">
        <is>
          <t>IL, CA, OR</t>
        </is>
      </c>
      <c r="N1773" t="inlineStr">
        <is>
          <t>No</t>
        </is>
      </c>
      <c r="O1773" t="inlineStr">
        <is>
          <t>Not stated</t>
        </is>
      </c>
      <c r="Q1773" s="9" t="inlineStr">
        <is>
          <t>https://grantcue.com/foundations/transitcenter-inc-134146467</t>
        </is>
      </c>
    </row>
    <row r="1774">
      <c r="A1774">
        <f>IF($E1774=$E1773,$A1773+1,1)</f>
        <v/>
      </c>
      <c r="B1774" t="inlineStr">
        <is>
          <t>Paychex Charitable Foundation Inc</t>
        </is>
      </c>
      <c r="C1774" t="inlineStr">
        <is>
          <t>46-5691719</t>
        </is>
      </c>
      <c r="D1774" t="inlineStr">
        <is>
          <t>New York</t>
        </is>
      </c>
      <c r="E1774" t="inlineStr">
        <is>
          <t>NY</t>
        </is>
      </c>
      <c r="F1774" t="n">
        <v>2024</v>
      </c>
      <c r="G1774" t="n">
        <v>1</v>
      </c>
      <c r="H1774" s="13" t="n">
        <v>2567250</v>
      </c>
      <c r="I1774" s="12" t="n">
        <v>121</v>
      </c>
      <c r="J1774" s="13" t="n">
        <v>3500</v>
      </c>
      <c r="K1774" s="13">
        <f>IFERROR($H1774/$I1774,"")</f>
        <v/>
      </c>
      <c r="L1774" s="13" t="n">
        <v>350000</v>
      </c>
      <c r="M1774" t="inlineStr">
        <is>
          <t>OH, VA, CO</t>
        </is>
      </c>
      <c r="N1774" t="inlineStr">
        <is>
          <t>Yes</t>
        </is>
      </c>
      <c r="O1774" t="inlineStr">
        <is>
          <t>Not stated</t>
        </is>
      </c>
      <c r="Q1774" s="9" t="inlineStr">
        <is>
          <t>https://grantcue.com/foundations/paychex-charitable-foundation-inc-465691719</t>
        </is>
      </c>
    </row>
    <row r="1775">
      <c r="A1775">
        <f>IF($E1775=$E1774,$A1774+1,1)</f>
        <v/>
      </c>
      <c r="B1775" t="inlineStr">
        <is>
          <t>PECKHAM FAMILY FOUNDATION</t>
        </is>
      </c>
      <c r="C1775" t="inlineStr">
        <is>
          <t>14-1814765</t>
        </is>
      </c>
      <c r="D1775" t="inlineStr">
        <is>
          <t>New York</t>
        </is>
      </c>
      <c r="E1775" t="inlineStr">
        <is>
          <t>NY</t>
        </is>
      </c>
      <c r="F1775" t="n">
        <v>2025</v>
      </c>
      <c r="G1775" t="n">
        <v>2</v>
      </c>
      <c r="H1775" s="13" t="n">
        <v>2560053</v>
      </c>
      <c r="I1775" s="12" t="n">
        <v>366</v>
      </c>
      <c r="J1775" s="13" t="n">
        <v>2500</v>
      </c>
      <c r="K1775" s="13">
        <f>IFERROR($H1775/$I1775,"")</f>
        <v/>
      </c>
      <c r="L1775" s="13" t="n">
        <v>200000</v>
      </c>
      <c r="M1775" t="inlineStr">
        <is>
          <t>PA, MA, CT</t>
        </is>
      </c>
      <c r="N1775" t="inlineStr">
        <is>
          <t>No</t>
        </is>
      </c>
      <c r="O1775" t="inlineStr">
        <is>
          <t>Not stated</t>
        </is>
      </c>
      <c r="Q1775" s="9" t="inlineStr">
        <is>
          <t>https://grantcue.com/foundations/peckham-family-foundation-141814765</t>
        </is>
      </c>
    </row>
    <row r="1776">
      <c r="A1776">
        <f>IF($E1776=$E1775,$A1775+1,1)</f>
        <v/>
      </c>
      <c r="B1776" t="inlineStr">
        <is>
          <t>The Persepolis Foundation</t>
        </is>
      </c>
      <c r="C1776" t="inlineStr">
        <is>
          <t>13-4093707</t>
        </is>
      </c>
      <c r="D1776" t="inlineStr">
        <is>
          <t>New York</t>
        </is>
      </c>
      <c r="E1776" t="inlineStr">
        <is>
          <t>NY</t>
        </is>
      </c>
      <c r="F1776" t="n">
        <v>2025</v>
      </c>
      <c r="G1776" t="n">
        <v>2</v>
      </c>
      <c r="H1776" s="13" t="n">
        <v>2559676</v>
      </c>
      <c r="I1776" s="12" t="n">
        <v>12</v>
      </c>
      <c r="J1776" s="13" t="n">
        <v>10000</v>
      </c>
      <c r="K1776" s="13">
        <f>IFERROR($H1776/$I1776,"")</f>
        <v/>
      </c>
      <c r="L1776" s="13" t="n">
        <v>1750000</v>
      </c>
      <c r="M1776" t="inlineStr">
        <is>
          <t>MA, VA, CA</t>
        </is>
      </c>
      <c r="N1776" t="inlineStr">
        <is>
          <t>No</t>
        </is>
      </c>
      <c r="O1776" t="inlineStr">
        <is>
          <t>Not stated</t>
        </is>
      </c>
      <c r="Q1776" s="9" t="inlineStr">
        <is>
          <t>https://grantcue.com/foundations/the-persepolis-foundation-134093707</t>
        </is>
      </c>
    </row>
    <row r="1777">
      <c r="A1777">
        <f>IF($E1777=$E1776,$A1776+1,1)</f>
        <v/>
      </c>
      <c r="B1777" t="inlineStr">
        <is>
          <t>LEO MODEL FOUNDATION INC</t>
        </is>
      </c>
      <c r="C1777" t="inlineStr">
        <is>
          <t>23-7084119</t>
        </is>
      </c>
      <c r="D1777" t="inlineStr">
        <is>
          <t>New York</t>
        </is>
      </c>
      <c r="E1777" t="inlineStr">
        <is>
          <t>NY</t>
        </is>
      </c>
      <c r="F1777" t="n">
        <v>2024</v>
      </c>
      <c r="G1777" t="n">
        <v>1</v>
      </c>
      <c r="H1777" s="13" t="n">
        <v>2559000</v>
      </c>
      <c r="I1777" s="12" t="n">
        <v>144</v>
      </c>
      <c r="J1777" s="13" t="n">
        <v>10000</v>
      </c>
      <c r="K1777" s="13">
        <f>IFERROR($H1777/$I1777,"")</f>
        <v/>
      </c>
      <c r="L1777" s="13" t="n">
        <v>125000</v>
      </c>
      <c r="M1777" t="inlineStr">
        <is>
          <t>PA, DC, MA</t>
        </is>
      </c>
      <c r="N1777" t="inlineStr">
        <is>
          <t>No</t>
        </is>
      </c>
      <c r="O1777" t="inlineStr">
        <is>
          <t>Not stated</t>
        </is>
      </c>
      <c r="Q1777" s="9" t="inlineStr">
        <is>
          <t>https://grantcue.com/foundations/leo-model-foundation-inc-237084119</t>
        </is>
      </c>
    </row>
    <row r="1778">
      <c r="A1778">
        <f>IF($E1778=$E1777,$A1777+1,1)</f>
        <v/>
      </c>
      <c r="B1778" t="inlineStr">
        <is>
          <t>HRBT FOUNDATION</t>
        </is>
      </c>
      <c r="C1778" t="inlineStr">
        <is>
          <t>22-3595668</t>
        </is>
      </c>
      <c r="D1778" t="inlineStr">
        <is>
          <t>New York</t>
        </is>
      </c>
      <c r="E1778" t="inlineStr">
        <is>
          <t>NY</t>
        </is>
      </c>
      <c r="F1778" t="n">
        <v>2025</v>
      </c>
      <c r="G1778" t="n">
        <v>2</v>
      </c>
      <c r="H1778" s="13" t="n">
        <v>2558016</v>
      </c>
      <c r="I1778" s="12" t="n">
        <v>224</v>
      </c>
      <c r="J1778" s="13" t="n">
        <v>5000</v>
      </c>
      <c r="K1778" s="13">
        <f>IFERROR($H1778/$I1778,"")</f>
        <v/>
      </c>
      <c r="L1778" s="13" t="n">
        <v>334000</v>
      </c>
      <c r="M1778" t="inlineStr">
        <is>
          <t>MA, OH, RI</t>
        </is>
      </c>
      <c r="N1778" t="inlineStr">
        <is>
          <t>Yes</t>
        </is>
      </c>
      <c r="O1778" t="inlineStr">
        <is>
          <t>Yes</t>
        </is>
      </c>
      <c r="P1778" s="9" t="inlineStr">
        <is>
          <t>https://www.hrbtfoundation.com/</t>
        </is>
      </c>
      <c r="Q1778" s="9" t="inlineStr">
        <is>
          <t>https://grantcue.com/foundations/hrbt-foundation-223595668</t>
        </is>
      </c>
    </row>
    <row r="1779">
      <c r="A1779">
        <f>IF($E1779=$E1778,$A1778+1,1)</f>
        <v/>
      </c>
      <c r="B1779" t="inlineStr">
        <is>
          <t>THE MOSES FELDMAN FAMILY FOUNDATION</t>
        </is>
      </c>
      <c r="C1779" t="inlineStr">
        <is>
          <t>20-2086533</t>
        </is>
      </c>
      <c r="D1779" t="inlineStr">
        <is>
          <t>New York</t>
        </is>
      </c>
      <c r="E1779" t="inlineStr">
        <is>
          <t>NY</t>
        </is>
      </c>
      <c r="F1779" t="n">
        <v>2024</v>
      </c>
      <c r="G1779" t="n">
        <v>1</v>
      </c>
      <c r="H1779" s="13" t="n">
        <v>2555000</v>
      </c>
      <c r="I1779" s="12" t="n">
        <v>42</v>
      </c>
      <c r="J1779" s="13" t="n">
        <v>50000</v>
      </c>
      <c r="K1779" s="13">
        <f>IFERROR($H1779/$I1779,"")</f>
        <v/>
      </c>
      <c r="L1779" s="13" t="n">
        <v>515000</v>
      </c>
      <c r="M1779" t="inlineStr">
        <is>
          <t>PA, DC, CA</t>
        </is>
      </c>
      <c r="N1779" t="inlineStr">
        <is>
          <t>No</t>
        </is>
      </c>
      <c r="O1779" t="inlineStr">
        <is>
          <t>Not stated</t>
        </is>
      </c>
      <c r="Q1779" s="9" t="inlineStr">
        <is>
          <t>https://grantcue.com/foundations/the-moses-feldman-family-foundation-202086533</t>
        </is>
      </c>
    </row>
    <row r="1780">
      <c r="A1780">
        <f>IF($E1780=$E1779,$A1779+1,1)</f>
        <v/>
      </c>
      <c r="B1780" t="inlineStr">
        <is>
          <t>BRUCE G GEARY FOUNDATION</t>
        </is>
      </c>
      <c r="C1780" t="inlineStr">
        <is>
          <t>20-8075415</t>
        </is>
      </c>
      <c r="D1780" t="inlineStr">
        <is>
          <t>New York</t>
        </is>
      </c>
      <c r="E1780" t="inlineStr">
        <is>
          <t>NY</t>
        </is>
      </c>
      <c r="F1780" t="n">
        <v>2025</v>
      </c>
      <c r="G1780" t="n">
        <v>2</v>
      </c>
      <c r="H1780" s="13" t="n">
        <v>2544000</v>
      </c>
      <c r="I1780" s="12" t="n">
        <v>152</v>
      </c>
      <c r="J1780" s="13" t="n">
        <v>13750</v>
      </c>
      <c r="K1780" s="13">
        <f>IFERROR($H1780/$I1780,"")</f>
        <v/>
      </c>
      <c r="L1780" s="13" t="n">
        <v>111000</v>
      </c>
      <c r="M1780" t="inlineStr">
        <is>
          <t>FL, NJ, MA</t>
        </is>
      </c>
      <c r="N1780" t="inlineStr">
        <is>
          <t>No</t>
        </is>
      </c>
      <c r="O1780" t="inlineStr">
        <is>
          <t>Not stated</t>
        </is>
      </c>
      <c r="Q1780" s="9" t="inlineStr">
        <is>
          <t>https://grantcue.com/foundations/bruce-g-geary-foundation-208075415</t>
        </is>
      </c>
    </row>
    <row r="1781">
      <c r="A1781">
        <f>IF($E1781=$E1780,$A1780+1,1)</f>
        <v/>
      </c>
      <c r="B1781" t="inlineStr">
        <is>
          <t>THE NANAR AND ANTHONY YOSELOFF FOUNDATION INC</t>
        </is>
      </c>
      <c r="C1781" t="inlineStr">
        <is>
          <t>84-3759217</t>
        </is>
      </c>
      <c r="D1781" t="inlineStr">
        <is>
          <t>New York</t>
        </is>
      </c>
      <c r="E1781" t="inlineStr">
        <is>
          <t>NY</t>
        </is>
      </c>
      <c r="F1781" t="n">
        <v>2024</v>
      </c>
      <c r="G1781" t="n">
        <v>2</v>
      </c>
      <c r="H1781" s="13" t="n">
        <v>2535000</v>
      </c>
      <c r="I1781" s="12" t="n">
        <v>42</v>
      </c>
      <c r="J1781" s="13" t="n">
        <v>25000</v>
      </c>
      <c r="K1781" s="13">
        <f>IFERROR($H1781/$I1781,"")</f>
        <v/>
      </c>
      <c r="L1781" s="13" t="n">
        <v>275000</v>
      </c>
      <c r="M1781" t="inlineStr">
        <is>
          <t>NJ, PA, MN</t>
        </is>
      </c>
      <c r="N1781" t="inlineStr">
        <is>
          <t>No</t>
        </is>
      </c>
      <c r="O1781" t="inlineStr">
        <is>
          <t>Not stated</t>
        </is>
      </c>
      <c r="Q1781" s="9" t="inlineStr">
        <is>
          <t>https://grantcue.com/foundations/the-nanar-and-anthony-yoseloff-foundation-inc-843759217</t>
        </is>
      </c>
    </row>
    <row r="1782">
      <c r="A1782">
        <f>IF($E1782=$E1781,$A1781+1,1)</f>
        <v/>
      </c>
      <c r="B1782" t="inlineStr">
        <is>
          <t>THE PRICE FAMILY FOUNDATION</t>
        </is>
      </c>
      <c r="C1782" t="inlineStr">
        <is>
          <t>22-3483367</t>
        </is>
      </c>
      <c r="D1782" t="inlineStr">
        <is>
          <t>New York</t>
        </is>
      </c>
      <c r="E1782" t="inlineStr">
        <is>
          <t>NY</t>
        </is>
      </c>
      <c r="F1782" t="n">
        <v>2023</v>
      </c>
      <c r="G1782" t="n">
        <v>1</v>
      </c>
      <c r="H1782" s="13" t="n">
        <v>2534300</v>
      </c>
      <c r="I1782" s="12" t="n">
        <v>16</v>
      </c>
      <c r="J1782" s="13" t="n">
        <v>37500</v>
      </c>
      <c r="K1782" s="13">
        <f>IFERROR($H1782/$I1782,"")</f>
        <v/>
      </c>
      <c r="L1782" s="13" t="n">
        <v>1000000</v>
      </c>
      <c r="M1782" t="inlineStr">
        <is>
          <t>MA</t>
        </is>
      </c>
      <c r="N1782" t="inlineStr">
        <is>
          <t>No</t>
        </is>
      </c>
      <c r="O1782" t="inlineStr">
        <is>
          <t>Not stated</t>
        </is>
      </c>
      <c r="Q1782" s="9" t="inlineStr">
        <is>
          <t>https://grantcue.com/foundations/the-price-family-foundation-223483367</t>
        </is>
      </c>
    </row>
    <row r="1783">
      <c r="A1783">
        <f>IF($E1783=$E1782,$A1782+1,1)</f>
        <v/>
      </c>
      <c r="B1783" t="inlineStr">
        <is>
          <t>The Marion &amp; Maximilian Hoffman Foundation Inc</t>
        </is>
      </c>
      <c r="C1783" t="inlineStr">
        <is>
          <t>11-2697957</t>
        </is>
      </c>
      <c r="D1783" t="inlineStr">
        <is>
          <t>New York</t>
        </is>
      </c>
      <c r="E1783" t="inlineStr">
        <is>
          <t>NY</t>
        </is>
      </c>
      <c r="F1783" t="n">
        <v>2024</v>
      </c>
      <c r="G1783" t="n">
        <v>2</v>
      </c>
      <c r="H1783" s="13" t="n">
        <v>2530000</v>
      </c>
      <c r="I1783" s="12" t="n">
        <v>39</v>
      </c>
      <c r="J1783" s="13" t="n">
        <v>30000</v>
      </c>
      <c r="K1783" s="13">
        <f>IFERROR($H1783/$I1783,"")</f>
        <v/>
      </c>
      <c r="L1783" s="13" t="n">
        <v>700000</v>
      </c>
      <c r="M1783" t="inlineStr">
        <is>
          <t>MO, TN</t>
        </is>
      </c>
      <c r="N1783" t="inlineStr">
        <is>
          <t>No</t>
        </is>
      </c>
      <c r="O1783" t="inlineStr">
        <is>
          <t>Not stated</t>
        </is>
      </c>
      <c r="Q1783" s="9" t="inlineStr">
        <is>
          <t>https://grantcue.com/foundations/the-marion-and-maximilian-hoffman-foundation-inc-112697957</t>
        </is>
      </c>
    </row>
    <row r="1784">
      <c r="A1784">
        <f>IF($E1784=$E1783,$A1783+1,1)</f>
        <v/>
      </c>
      <c r="B1784" t="inlineStr">
        <is>
          <t>TAMIAS FOUNDATION INC</t>
        </is>
      </c>
      <c r="C1784" t="inlineStr">
        <is>
          <t>51-0438443</t>
        </is>
      </c>
      <c r="D1784" t="inlineStr">
        <is>
          <t>New York</t>
        </is>
      </c>
      <c r="E1784" t="inlineStr">
        <is>
          <t>NY</t>
        </is>
      </c>
      <c r="F1784" t="n">
        <v>2024</v>
      </c>
      <c r="G1784" t="n">
        <v>1</v>
      </c>
      <c r="H1784" s="13" t="n">
        <v>2527669</v>
      </c>
      <c r="I1784" s="12" t="n">
        <v>5</v>
      </c>
      <c r="J1784" s="13" t="n">
        <v>151660</v>
      </c>
      <c r="K1784" s="13">
        <f>IFERROR($H1784/$I1784,"")</f>
        <v/>
      </c>
      <c r="L1784" s="13" t="n">
        <v>1921029</v>
      </c>
      <c r="M1784" t="inlineStr">
        <is>
          <t>MD, AL, VA</t>
        </is>
      </c>
      <c r="N1784" t="inlineStr">
        <is>
          <t>No</t>
        </is>
      </c>
      <c r="O1784" t="inlineStr">
        <is>
          <t>Not stated</t>
        </is>
      </c>
      <c r="Q1784" s="9" t="inlineStr">
        <is>
          <t>https://grantcue.com/foundations/tamias-foundation-inc-c-o-knollwood-investment-advisory-510438443</t>
        </is>
      </c>
    </row>
    <row r="1785">
      <c r="A1785">
        <f>IF($E1785=$E1784,$A1784+1,1)</f>
        <v/>
      </c>
      <c r="B1785" t="inlineStr">
        <is>
          <t>THE PUFFIN FOUNDATION LTD (F/K/A PUFFIN NEW JERSEY INC)</t>
        </is>
      </c>
      <c r="C1785" t="inlineStr">
        <is>
          <t>47-1164496</t>
        </is>
      </c>
      <c r="D1785" t="inlineStr">
        <is>
          <t>New York</t>
        </is>
      </c>
      <c r="E1785" t="inlineStr">
        <is>
          <t>NY</t>
        </is>
      </c>
      <c r="F1785" t="n">
        <v>2024</v>
      </c>
      <c r="G1785" t="n">
        <v>1</v>
      </c>
      <c r="H1785" s="13" t="n">
        <v>2527328</v>
      </c>
      <c r="I1785" s="12" t="n">
        <v>30</v>
      </c>
      <c r="J1785" s="13" t="n">
        <v>30000</v>
      </c>
      <c r="K1785" s="13">
        <f>IFERROR($H1785/$I1785,"")</f>
        <v/>
      </c>
      <c r="L1785" s="13" t="n">
        <v>362500</v>
      </c>
      <c r="M1785" t="inlineStr">
        <is>
          <t>NJ, IL, DC</t>
        </is>
      </c>
      <c r="N1785" t="inlineStr">
        <is>
          <t>Yes</t>
        </is>
      </c>
      <c r="O1785" t="inlineStr">
        <is>
          <t>Yes</t>
        </is>
      </c>
      <c r="P1785" s="9" t="inlineStr">
        <is>
          <t>http://www.puffinfoundation.org/</t>
        </is>
      </c>
      <c r="Q1785" s="9" t="inlineStr">
        <is>
          <t>https://grantcue.com/foundations/the-puffin-foundation-ltd-f-k-a-puffin-new-jersey-inc-471164496</t>
        </is>
      </c>
    </row>
    <row r="1786">
      <c r="A1786">
        <f>IF($E1786=$E1785,$A1785+1,1)</f>
        <v/>
      </c>
      <c r="B1786" t="inlineStr">
        <is>
          <t>WALENTAS FOUNDATION LTD</t>
        </is>
      </c>
      <c r="C1786" t="inlineStr">
        <is>
          <t>45-5331864</t>
        </is>
      </c>
      <c r="D1786" t="inlineStr">
        <is>
          <t>New York</t>
        </is>
      </c>
      <c r="E1786" t="inlineStr">
        <is>
          <t>NY</t>
        </is>
      </c>
      <c r="F1786" t="n">
        <v>2024</v>
      </c>
      <c r="G1786" t="n">
        <v>1</v>
      </c>
      <c r="H1786" s="13" t="n">
        <v>2526292</v>
      </c>
      <c r="I1786" s="12" t="n">
        <v>119</v>
      </c>
      <c r="J1786" s="13" t="n">
        <v>7500</v>
      </c>
      <c r="K1786" s="13">
        <f>IFERROR($H1786/$I1786,"")</f>
        <v/>
      </c>
      <c r="L1786" s="13" t="n">
        <v>505000</v>
      </c>
      <c r="M1786" t="inlineStr">
        <is>
          <t>NJ, PA, MA</t>
        </is>
      </c>
      <c r="N1786" t="inlineStr">
        <is>
          <t>Yes</t>
        </is>
      </c>
      <c r="O1786" t="inlineStr">
        <is>
          <t>Yes</t>
        </is>
      </c>
      <c r="Q1786" s="9" t="inlineStr">
        <is>
          <t>https://grantcue.com/foundations/walentas-foundation-ltd-455331864</t>
        </is>
      </c>
    </row>
    <row r="1787">
      <c r="A1787">
        <f>IF($E1787=$E1786,$A1786+1,1)</f>
        <v/>
      </c>
      <c r="B1787" t="inlineStr">
        <is>
          <t>Stanrose Foundation</t>
        </is>
      </c>
      <c r="C1787" t="inlineStr">
        <is>
          <t>81-4670609</t>
        </is>
      </c>
      <c r="D1787" t="inlineStr">
        <is>
          <t>New York</t>
        </is>
      </c>
      <c r="E1787" t="inlineStr">
        <is>
          <t>NY</t>
        </is>
      </c>
      <c r="F1787" t="n">
        <v>2024</v>
      </c>
      <c r="G1787" t="n">
        <v>1</v>
      </c>
      <c r="H1787" s="13" t="n">
        <v>2526000</v>
      </c>
      <c r="I1787" s="12" t="n">
        <v>9</v>
      </c>
      <c r="J1787" s="13" t="n">
        <v>10000</v>
      </c>
      <c r="K1787" s="13">
        <f>IFERROR($H1787/$I1787,"")</f>
        <v/>
      </c>
      <c r="L1787" s="13" t="n">
        <v>2400000</v>
      </c>
      <c r="M1787" t="inlineStr">
        <is>
          <t>CA, NJ</t>
        </is>
      </c>
      <c r="N1787" t="inlineStr">
        <is>
          <t>No</t>
        </is>
      </c>
      <c r="O1787" t="inlineStr">
        <is>
          <t>Not stated</t>
        </is>
      </c>
      <c r="Q1787" s="9" t="inlineStr">
        <is>
          <t>https://grantcue.com/foundations/stanrose-foundation-814670609</t>
        </is>
      </c>
    </row>
    <row r="1788">
      <c r="A1788">
        <f>IF($E1788=$E1787,$A1787+1,1)</f>
        <v/>
      </c>
      <c r="B1788" t="inlineStr">
        <is>
          <t>THE SAUL STEINBERG FOUNDATION</t>
        </is>
      </c>
      <c r="C1788" t="inlineStr">
        <is>
          <t>13-4115047</t>
        </is>
      </c>
      <c r="D1788" t="inlineStr">
        <is>
          <t>New York</t>
        </is>
      </c>
      <c r="E1788" t="inlineStr">
        <is>
          <t>NY</t>
        </is>
      </c>
      <c r="F1788" t="n">
        <v>2024</v>
      </c>
      <c r="G1788" t="n">
        <v>2</v>
      </c>
      <c r="H1788" s="13" t="n">
        <v>2525675</v>
      </c>
      <c r="I1788" s="12" t="n">
        <v>41</v>
      </c>
      <c r="J1788" s="13" t="n">
        <v>35275</v>
      </c>
      <c r="K1788" s="13">
        <f>IFERROR($H1788/$I1788,"")</f>
        <v/>
      </c>
      <c r="L1788" s="13" t="n">
        <v>271825</v>
      </c>
      <c r="M1788" t="inlineStr">
        <is>
          <t>OH, TX, IL</t>
        </is>
      </c>
      <c r="N1788" t="inlineStr">
        <is>
          <t>No</t>
        </is>
      </c>
      <c r="O1788" t="inlineStr">
        <is>
          <t>Not stated</t>
        </is>
      </c>
      <c r="Q1788" s="9" t="inlineStr">
        <is>
          <t>https://grantcue.com/foundations/the-saul-steinberg-foundation-134115047</t>
        </is>
      </c>
    </row>
    <row r="1789">
      <c r="A1789">
        <f>IF($E1789=$E1788,$A1788+1,1)</f>
        <v/>
      </c>
      <c r="B1789" t="inlineStr">
        <is>
          <t>THE PAMELA AND LAURENCE TARICA FOUNDATION</t>
        </is>
      </c>
      <c r="C1789" t="inlineStr">
        <is>
          <t>27-4057867</t>
        </is>
      </c>
      <c r="D1789" t="inlineStr">
        <is>
          <t>New York</t>
        </is>
      </c>
      <c r="E1789" t="inlineStr">
        <is>
          <t>NY</t>
        </is>
      </c>
      <c r="F1789" t="n">
        <v>2025</v>
      </c>
      <c r="G1789" t="n">
        <v>2</v>
      </c>
      <c r="H1789" s="13" t="n">
        <v>2519019</v>
      </c>
      <c r="I1789" s="12" t="n">
        <v>153</v>
      </c>
      <c r="J1789" s="13" t="n">
        <v>1500</v>
      </c>
      <c r="K1789" s="13">
        <f>IFERROR($H1789/$I1789,"")</f>
        <v/>
      </c>
      <c r="L1789" s="13" t="n">
        <v>428510</v>
      </c>
      <c r="M1789" t="inlineStr">
        <is>
          <t>NH, DC, OH</t>
        </is>
      </c>
      <c r="N1789" t="inlineStr">
        <is>
          <t>No</t>
        </is>
      </c>
      <c r="O1789" t="inlineStr">
        <is>
          <t>Not stated</t>
        </is>
      </c>
      <c r="Q1789" s="9" t="inlineStr">
        <is>
          <t>https://grantcue.com/foundations/the-pamela-and-laurence-tarica-foundation-274057867</t>
        </is>
      </c>
    </row>
    <row r="1790">
      <c r="A1790">
        <f>IF($E1790=$E1789,$A1789+1,1)</f>
        <v/>
      </c>
      <c r="B1790" t="inlineStr">
        <is>
          <t>William &amp; Lynda Steere Foundation</t>
        </is>
      </c>
      <c r="C1790" t="inlineStr">
        <is>
          <t>65-6286705</t>
        </is>
      </c>
      <c r="D1790" t="inlineStr">
        <is>
          <t>New York</t>
        </is>
      </c>
      <c r="E1790" t="inlineStr">
        <is>
          <t>NY</t>
        </is>
      </c>
      <c r="F1790" t="n">
        <v>2025</v>
      </c>
      <c r="G1790" t="n">
        <v>2</v>
      </c>
      <c r="H1790" s="13" t="n">
        <v>2515500</v>
      </c>
      <c r="I1790" s="12" t="n">
        <v>104</v>
      </c>
      <c r="J1790" s="13" t="n">
        <v>50</v>
      </c>
      <c r="K1790" s="13">
        <f>IFERROR($H1790/$I1790,"")</f>
        <v/>
      </c>
      <c r="L1790" s="13" t="n">
        <v>500000</v>
      </c>
      <c r="M1790" t="inlineStr">
        <is>
          <t>FL, CA, NJ</t>
        </is>
      </c>
      <c r="N1790" t="inlineStr">
        <is>
          <t>No</t>
        </is>
      </c>
      <c r="O1790" t="inlineStr">
        <is>
          <t>Not stated</t>
        </is>
      </c>
      <c r="Q1790" s="9" t="inlineStr">
        <is>
          <t>https://grantcue.com/foundations/william-and-lynda-steere-foundation-656286705</t>
        </is>
      </c>
    </row>
    <row r="1791">
      <c r="A1791">
        <f>IF($E1791=$E1790,$A1790+1,1)</f>
        <v/>
      </c>
      <c r="B1791" t="inlineStr">
        <is>
          <t>CJM FOUNDATION</t>
        </is>
      </c>
      <c r="C1791" t="inlineStr">
        <is>
          <t>13-7105559</t>
        </is>
      </c>
      <c r="D1791" t="inlineStr">
        <is>
          <t>New York</t>
        </is>
      </c>
      <c r="E1791" t="inlineStr">
        <is>
          <t>NY</t>
        </is>
      </c>
      <c r="F1791" t="n">
        <v>2024</v>
      </c>
      <c r="G1791" t="n">
        <v>1</v>
      </c>
      <c r="H1791" s="13" t="n">
        <v>2513668</v>
      </c>
      <c r="I1791" s="12" t="n">
        <v>16</v>
      </c>
      <c r="J1791" s="13" t="n">
        <v>70000</v>
      </c>
      <c r="K1791" s="13">
        <f>IFERROR($H1791/$I1791,"")</f>
        <v/>
      </c>
      <c r="L1791" s="13" t="n">
        <v>1166668</v>
      </c>
      <c r="M1791" t="inlineStr">
        <is>
          <t>DC, CA</t>
        </is>
      </c>
      <c r="N1791" t="inlineStr">
        <is>
          <t>No</t>
        </is>
      </c>
      <c r="O1791" t="inlineStr">
        <is>
          <t>Not stated</t>
        </is>
      </c>
      <c r="Q1791" s="9" t="inlineStr">
        <is>
          <t>https://grantcue.com/foundations/cjm-foundation-abigail-black-elbaum-trustee-137105559</t>
        </is>
      </c>
    </row>
    <row r="1792">
      <c r="A1792">
        <f>IF($E1792=$E1791,$A1791+1,1)</f>
        <v/>
      </c>
      <c r="B1792" t="inlineStr">
        <is>
          <t>THE WENDY E SCRIPPS FOUNDATION</t>
        </is>
      </c>
      <c r="C1792" t="inlineStr">
        <is>
          <t>35-7053767</t>
        </is>
      </c>
      <c r="D1792" t="inlineStr">
        <is>
          <t>New York</t>
        </is>
      </c>
      <c r="E1792" t="inlineStr">
        <is>
          <t>NY</t>
        </is>
      </c>
      <c r="F1792" t="n">
        <v>2025</v>
      </c>
      <c r="G1792" t="n">
        <v>2</v>
      </c>
      <c r="H1792" s="13" t="n">
        <v>2510000</v>
      </c>
      <c r="I1792" s="12" t="n">
        <v>27</v>
      </c>
      <c r="J1792" s="13" t="n">
        <v>50000</v>
      </c>
      <c r="K1792" s="13">
        <f>IFERROR($H1792/$I1792,"")</f>
        <v/>
      </c>
      <c r="L1792" s="13" t="n">
        <v>1100000</v>
      </c>
      <c r="M1792" t="inlineStr">
        <is>
          <t>NC, CT, KY</t>
        </is>
      </c>
      <c r="N1792" t="inlineStr">
        <is>
          <t>No</t>
        </is>
      </c>
      <c r="O1792" t="inlineStr">
        <is>
          <t>Not stated</t>
        </is>
      </c>
      <c r="Q1792" s="9" t="inlineStr">
        <is>
          <t>https://grantcue.com/foundations/the-wendy-e-scripps-foundation-357053767</t>
        </is>
      </c>
    </row>
    <row r="1793">
      <c r="A1793">
        <f>IF($E1793=$E1792,$A1792+1,1)</f>
        <v/>
      </c>
      <c r="B1793" t="inlineStr">
        <is>
          <t>SCHUMANN ROBERT F FDN-MAIN</t>
        </is>
      </c>
      <c r="C1793" t="inlineStr">
        <is>
          <t>45-4757108</t>
        </is>
      </c>
      <c r="D1793" t="inlineStr">
        <is>
          <t>New York</t>
        </is>
      </c>
      <c r="E1793" t="inlineStr">
        <is>
          <t>NY</t>
        </is>
      </c>
      <c r="F1793" t="n">
        <v>2024</v>
      </c>
      <c r="G1793" t="n">
        <v>1</v>
      </c>
      <c r="H1793" s="13" t="n">
        <v>2504532</v>
      </c>
      <c r="I1793" s="12" t="n">
        <v>59</v>
      </c>
      <c r="J1793" s="13" t="n">
        <v>25000</v>
      </c>
      <c r="K1793" s="13">
        <f>IFERROR($H1793/$I1793,"")</f>
        <v/>
      </c>
      <c r="L1793" s="13" t="n">
        <v>400000</v>
      </c>
      <c r="M1793" t="inlineStr">
        <is>
          <t>CT, MD, PA</t>
        </is>
      </c>
      <c r="N1793" t="inlineStr">
        <is>
          <t>No</t>
        </is>
      </c>
      <c r="O1793" t="inlineStr">
        <is>
          <t>Not stated</t>
        </is>
      </c>
      <c r="Q1793" s="9" t="inlineStr">
        <is>
          <t>https://grantcue.com/foundations/schumann-robert-f-fdn-main-454757108</t>
        </is>
      </c>
    </row>
    <row r="1794">
      <c r="A1794">
        <f>IF($E1794=$E1793,$A1793+1,1)</f>
        <v/>
      </c>
      <c r="B1794" t="inlineStr">
        <is>
          <t>Charles E Scheidt Family Foundation</t>
        </is>
      </c>
      <c r="C1794" t="inlineStr">
        <is>
          <t>46-7165756</t>
        </is>
      </c>
      <c r="D1794" t="inlineStr">
        <is>
          <t>New York</t>
        </is>
      </c>
      <c r="E1794" t="inlineStr">
        <is>
          <t>NY</t>
        </is>
      </c>
      <c r="F1794" t="n">
        <v>2024</v>
      </c>
      <c r="G1794" t="n">
        <v>1</v>
      </c>
      <c r="H1794" s="13" t="n">
        <v>2502352</v>
      </c>
      <c r="I1794" s="12" t="n">
        <v>26</v>
      </c>
      <c r="J1794" s="13" t="n">
        <v>36000</v>
      </c>
      <c r="K1794" s="13">
        <f>IFERROR($H1794/$I1794,"")</f>
        <v/>
      </c>
      <c r="L1794" s="13" t="n">
        <v>762860</v>
      </c>
      <c r="M1794" t="inlineStr">
        <is>
          <t>DC, CT, CA</t>
        </is>
      </c>
      <c r="N1794" t="inlineStr">
        <is>
          <t>No</t>
        </is>
      </c>
      <c r="O1794" t="inlineStr">
        <is>
          <t>Not stated</t>
        </is>
      </c>
      <c r="Q1794" s="9" t="inlineStr">
        <is>
          <t>https://grantcue.com/foundations/charles-e-scheidt-family-foundation-467165756</t>
        </is>
      </c>
    </row>
    <row r="1795">
      <c r="A1795">
        <f>IF($E1795=$E1794,$A1794+1,1)</f>
        <v/>
      </c>
      <c r="B1795" t="inlineStr">
        <is>
          <t>The Florence M Muller Foundation</t>
        </is>
      </c>
      <c r="C1795" t="inlineStr">
        <is>
          <t>13-4275798</t>
        </is>
      </c>
      <c r="D1795" t="inlineStr">
        <is>
          <t>New York</t>
        </is>
      </c>
      <c r="E1795" t="inlineStr">
        <is>
          <t>NY</t>
        </is>
      </c>
      <c r="F1795" t="n">
        <v>2025</v>
      </c>
      <c r="G1795" t="n">
        <v>2</v>
      </c>
      <c r="H1795" s="13" t="n">
        <v>2495399</v>
      </c>
      <c r="I1795" s="12" t="n">
        <v>61</v>
      </c>
      <c r="J1795" s="13" t="n">
        <v>15000</v>
      </c>
      <c r="K1795" s="13">
        <f>IFERROR($H1795/$I1795,"")</f>
        <v/>
      </c>
      <c r="L1795" s="13" t="n">
        <v>636751</v>
      </c>
      <c r="M1795" t="inlineStr">
        <is>
          <t>OH, IL, NC</t>
        </is>
      </c>
      <c r="N1795" t="inlineStr">
        <is>
          <t>Yes</t>
        </is>
      </c>
      <c r="O1795" t="inlineStr">
        <is>
          <t>Yes</t>
        </is>
      </c>
      <c r="P1795" s="9" t="inlineStr">
        <is>
          <t>https://www.fmmullerfdn.org/</t>
        </is>
      </c>
      <c r="Q1795" s="9" t="inlineStr">
        <is>
          <t>https://grantcue.com/foundations/the-florence-m-muller-foundation-134275798</t>
        </is>
      </c>
    </row>
    <row r="1796">
      <c r="A1796">
        <f>IF($E1796=$E1795,$A1795+1,1)</f>
        <v/>
      </c>
      <c r="B1796" t="inlineStr">
        <is>
          <t>Gerald L Lennard Foundation Inc</t>
        </is>
      </c>
      <c r="C1796" t="inlineStr">
        <is>
          <t>13-3888381</t>
        </is>
      </c>
      <c r="D1796" t="inlineStr">
        <is>
          <t>New York</t>
        </is>
      </c>
      <c r="E1796" t="inlineStr">
        <is>
          <t>NY</t>
        </is>
      </c>
      <c r="F1796" t="n">
        <v>2024</v>
      </c>
      <c r="G1796" t="n">
        <v>1</v>
      </c>
      <c r="H1796" s="13" t="n">
        <v>2489333</v>
      </c>
      <c r="I1796" s="12" t="n">
        <v>80</v>
      </c>
      <c r="J1796" s="13" t="n">
        <v>10000</v>
      </c>
      <c r="K1796" s="13">
        <f>IFERROR($H1796/$I1796,"")</f>
        <v/>
      </c>
      <c r="L1796" s="13" t="n">
        <v>100000</v>
      </c>
      <c r="M1796" t="inlineStr">
        <is>
          <t>CA, MA, MD</t>
        </is>
      </c>
      <c r="N1796" t="inlineStr">
        <is>
          <t>No</t>
        </is>
      </c>
      <c r="O1796" t="inlineStr">
        <is>
          <t>Not stated</t>
        </is>
      </c>
      <c r="Q1796" s="9" t="inlineStr">
        <is>
          <t>https://grantcue.com/foundations/gerald-l-lennard-foundation-inc-133888381</t>
        </is>
      </c>
    </row>
    <row r="1797">
      <c r="A1797">
        <f>IF($E1797=$E1796,$A1796+1,1)</f>
        <v/>
      </c>
      <c r="B1797" t="inlineStr">
        <is>
          <t>THE VICTOR AZRAK &amp; SONS FAMILY FOUNDATION INC</t>
        </is>
      </c>
      <c r="C1797" t="inlineStr">
        <is>
          <t>81-4514877</t>
        </is>
      </c>
      <c r="D1797" t="inlineStr">
        <is>
          <t>New York</t>
        </is>
      </c>
      <c r="E1797" t="inlineStr">
        <is>
          <t>NY</t>
        </is>
      </c>
      <c r="F1797" t="n">
        <v>2025</v>
      </c>
      <c r="G1797" t="n">
        <v>2</v>
      </c>
      <c r="H1797" s="13" t="n">
        <v>2484240</v>
      </c>
      <c r="I1797" s="12" t="n">
        <v>48</v>
      </c>
      <c r="J1797" s="13" t="n">
        <v>22615</v>
      </c>
      <c r="K1797" s="13">
        <f>IFERROR($H1797/$I1797,"")</f>
        <v/>
      </c>
      <c r="L1797" s="13" t="n">
        <v>250000</v>
      </c>
      <c r="M1797" t="inlineStr">
        <is>
          <t>NJ, AR</t>
        </is>
      </c>
      <c r="N1797" t="inlineStr">
        <is>
          <t>No</t>
        </is>
      </c>
      <c r="O1797" t="inlineStr">
        <is>
          <t>Not stated</t>
        </is>
      </c>
      <c r="Q1797" s="9" t="inlineStr">
        <is>
          <t>https://grantcue.com/foundations/the-victor-azrak-and-sons-family-foundation-inc-814514877</t>
        </is>
      </c>
    </row>
    <row r="1798">
      <c r="A1798">
        <f>IF($E1798=$E1797,$A1797+1,1)</f>
        <v/>
      </c>
      <c r="B1798" t="inlineStr">
        <is>
          <t>HEISMAN TROPHY TRUST</t>
        </is>
      </c>
      <c r="C1798" t="inlineStr">
        <is>
          <t>13-7052079</t>
        </is>
      </c>
      <c r="D1798" t="inlineStr">
        <is>
          <t>New York</t>
        </is>
      </c>
      <c r="E1798" t="inlineStr">
        <is>
          <t>NY</t>
        </is>
      </c>
      <c r="F1798" t="n">
        <v>2023</v>
      </c>
      <c r="G1798" t="n">
        <v>1</v>
      </c>
      <c r="H1798" s="13" t="n">
        <v>2478750</v>
      </c>
      <c r="I1798" s="12" t="n">
        <v>36</v>
      </c>
      <c r="J1798" s="13" t="n">
        <v>10000</v>
      </c>
      <c r="K1798" s="13">
        <f>IFERROR($H1798/$I1798,"")</f>
        <v/>
      </c>
      <c r="L1798" s="13" t="n">
        <v>1920000</v>
      </c>
      <c r="M1798" t="inlineStr">
        <is>
          <t>MN, TX, FL</t>
        </is>
      </c>
      <c r="N1798" t="inlineStr">
        <is>
          <t>No</t>
        </is>
      </c>
      <c r="O1798" t="inlineStr">
        <is>
          <t>Not stated</t>
        </is>
      </c>
      <c r="Q1798" s="9" t="inlineStr">
        <is>
          <t>https://grantcue.com/foundations/heisman-trophy-trust-137052079</t>
        </is>
      </c>
    </row>
    <row r="1799">
      <c r="A1799">
        <f>IF($E1799=$E1798,$A1798+1,1)</f>
        <v/>
      </c>
      <c r="B1799" t="inlineStr">
        <is>
          <t>THE SHEN FAMILY FOUNDATION</t>
        </is>
      </c>
      <c r="C1799" t="inlineStr">
        <is>
          <t>22-6627837</t>
        </is>
      </c>
      <c r="D1799" t="inlineStr">
        <is>
          <t>New York</t>
        </is>
      </c>
      <c r="E1799" t="inlineStr">
        <is>
          <t>NY</t>
        </is>
      </c>
      <c r="F1799" t="n">
        <v>2025</v>
      </c>
      <c r="G1799" t="n">
        <v>2</v>
      </c>
      <c r="H1799" s="13" t="n">
        <v>2477215</v>
      </c>
      <c r="I1799" s="12" t="n">
        <v>52</v>
      </c>
      <c r="J1799" s="13" t="n">
        <v>25000</v>
      </c>
      <c r="K1799" s="13">
        <f>IFERROR($H1799/$I1799,"")</f>
        <v/>
      </c>
      <c r="L1799" s="13" t="n">
        <v>350000</v>
      </c>
      <c r="M1799" t="inlineStr">
        <is>
          <t>AL, NJ, CT</t>
        </is>
      </c>
      <c r="N1799" t="inlineStr">
        <is>
          <t>No</t>
        </is>
      </c>
      <c r="O1799" t="inlineStr">
        <is>
          <t>Not stated</t>
        </is>
      </c>
      <c r="Q1799" s="9" t="inlineStr">
        <is>
          <t>https://grantcue.com/foundations/the-shen-family-foundation-226627837</t>
        </is>
      </c>
    </row>
    <row r="1800">
      <c r="A1800">
        <f>IF($E1800=$E1799,$A1799+1,1)</f>
        <v/>
      </c>
      <c r="B1800" t="inlineStr">
        <is>
          <t>NISABA INC</t>
        </is>
      </c>
      <c r="C1800" t="inlineStr">
        <is>
          <t>84-4646395</t>
        </is>
      </c>
      <c r="D1800" t="inlineStr">
        <is>
          <t>New York</t>
        </is>
      </c>
      <c r="E1800" t="inlineStr">
        <is>
          <t>NY</t>
        </is>
      </c>
      <c r="F1800" t="n">
        <v>2024</v>
      </c>
      <c r="G1800" t="n">
        <v>1</v>
      </c>
      <c r="H1800" s="13" t="n">
        <v>2471775</v>
      </c>
      <c r="I1800" s="12" t="n">
        <v>8</v>
      </c>
      <c r="J1800" s="13" t="n">
        <v>22500</v>
      </c>
      <c r="K1800" s="13">
        <f>IFERROR($H1800/$I1800,"")</f>
        <v/>
      </c>
      <c r="L1800" s="13" t="n">
        <v>2260775</v>
      </c>
      <c r="M1800" t="inlineStr">
        <is>
          <t>PA, NJ, DC</t>
        </is>
      </c>
      <c r="N1800" t="inlineStr">
        <is>
          <t>No</t>
        </is>
      </c>
      <c r="O1800" t="inlineStr">
        <is>
          <t>Not stated</t>
        </is>
      </c>
      <c r="Q1800" s="9" t="inlineStr">
        <is>
          <t>https://grantcue.com/foundations/nisaba-inc-c-o-bruce-goldman-844646395</t>
        </is>
      </c>
    </row>
    <row r="1801">
      <c r="A1801">
        <f>IF($E1801=$E1800,$A1800+1,1)</f>
        <v/>
      </c>
      <c r="B1801" t="inlineStr">
        <is>
          <t>KEIDAN FAMILY FOUNDATION INC</t>
        </is>
      </c>
      <c r="C1801" t="inlineStr">
        <is>
          <t>56-2618835</t>
        </is>
      </c>
      <c r="D1801" t="inlineStr">
        <is>
          <t>New York</t>
        </is>
      </c>
      <c r="E1801" t="inlineStr">
        <is>
          <t>NY</t>
        </is>
      </c>
      <c r="F1801" t="n">
        <v>2025</v>
      </c>
      <c r="G1801" t="n">
        <v>2</v>
      </c>
      <c r="H1801" s="13" t="n">
        <v>2471719</v>
      </c>
      <c r="I1801" s="12" t="n">
        <v>45</v>
      </c>
      <c r="J1801" s="13" t="n">
        <v>20000</v>
      </c>
      <c r="K1801" s="13">
        <f>IFERROR($H1801/$I1801,"")</f>
        <v/>
      </c>
      <c r="L1801" s="13" t="n">
        <v>550000</v>
      </c>
      <c r="M1801" t="inlineStr">
        <is>
          <t>MA, DC, NC</t>
        </is>
      </c>
      <c r="N1801" t="inlineStr">
        <is>
          <t>No</t>
        </is>
      </c>
      <c r="O1801" t="inlineStr">
        <is>
          <t>Not stated</t>
        </is>
      </c>
      <c r="Q1801" s="9" t="inlineStr">
        <is>
          <t>https://grantcue.com/foundations/keidan-family-foundation-inc-562618835</t>
        </is>
      </c>
    </row>
    <row r="1802">
      <c r="A1802">
        <f>IF($E1802=$E1801,$A1801+1,1)</f>
        <v/>
      </c>
      <c r="B1802" t="inlineStr">
        <is>
          <t>HAWTHORNDEN FOUNDATION</t>
        </is>
      </c>
      <c r="C1802" t="inlineStr">
        <is>
          <t>52-1324746</t>
        </is>
      </c>
      <c r="D1802" t="inlineStr">
        <is>
          <t>New York</t>
        </is>
      </c>
      <c r="E1802" t="inlineStr">
        <is>
          <t>NY</t>
        </is>
      </c>
      <c r="F1802" t="n">
        <v>2024</v>
      </c>
      <c r="G1802" t="n">
        <v>1</v>
      </c>
      <c r="H1802" s="13" t="n">
        <v>2469150</v>
      </c>
      <c r="I1802" s="12" t="n">
        <v>43</v>
      </c>
      <c r="J1802" s="13" t="n">
        <v>25000</v>
      </c>
      <c r="K1802" s="13">
        <f>IFERROR($H1802/$I1802,"")</f>
        <v/>
      </c>
      <c r="L1802" s="13" t="n">
        <v>927000</v>
      </c>
      <c r="M1802" t="inlineStr">
        <is>
          <t>VA, CA, WA</t>
        </is>
      </c>
      <c r="N1802" t="inlineStr">
        <is>
          <t>No</t>
        </is>
      </c>
      <c r="O1802" t="inlineStr">
        <is>
          <t>Not stated</t>
        </is>
      </c>
      <c r="Q1802" s="9" t="inlineStr">
        <is>
          <t>https://grantcue.com/foundations/hawthornden-foundation-521324746</t>
        </is>
      </c>
    </row>
    <row r="1803">
      <c r="A1803">
        <f>IF($E1803=$E1802,$A1802+1,1)</f>
        <v/>
      </c>
      <c r="B1803" t="inlineStr">
        <is>
          <t>THE LUCRETIA PHILANTHROPIC FOUNDATION INC</t>
        </is>
      </c>
      <c r="C1803" t="inlineStr">
        <is>
          <t>20-3964837</t>
        </is>
      </c>
      <c r="D1803" t="inlineStr">
        <is>
          <t>New York</t>
        </is>
      </c>
      <c r="E1803" t="inlineStr">
        <is>
          <t>NY</t>
        </is>
      </c>
      <c r="F1803" t="n">
        <v>2024</v>
      </c>
      <c r="G1803" t="n">
        <v>1</v>
      </c>
      <c r="H1803" s="13" t="n">
        <v>2466025</v>
      </c>
      <c r="I1803" s="12" t="n">
        <v>39</v>
      </c>
      <c r="J1803" s="13" t="n">
        <v>25000</v>
      </c>
      <c r="K1803" s="13">
        <f>IFERROR($H1803/$I1803,"")</f>
        <v/>
      </c>
      <c r="L1803" s="13" t="n">
        <v>355000</v>
      </c>
      <c r="M1803" t="inlineStr">
        <is>
          <t>MA, CT, DC</t>
        </is>
      </c>
      <c r="N1803" t="inlineStr">
        <is>
          <t>No</t>
        </is>
      </c>
      <c r="O1803" t="inlineStr">
        <is>
          <t>Not stated</t>
        </is>
      </c>
      <c r="Q1803" s="9" t="inlineStr">
        <is>
          <t>https://grantcue.com/foundations/the-lucretia-philanthropic-foundation-inc-c-o-stanton-and-company-203964837</t>
        </is>
      </c>
    </row>
    <row r="1804">
      <c r="A1804">
        <f>IF($E1804=$E1803,$A1803+1,1)</f>
        <v/>
      </c>
      <c r="B1804" t="inlineStr">
        <is>
          <t>THE MARSHMERE FOUNDATION</t>
        </is>
      </c>
      <c r="C1804" t="inlineStr">
        <is>
          <t>13-7119435</t>
        </is>
      </c>
      <c r="D1804" t="inlineStr">
        <is>
          <t>New York</t>
        </is>
      </c>
      <c r="E1804" t="inlineStr">
        <is>
          <t>NY</t>
        </is>
      </c>
      <c r="F1804" t="n">
        <v>2024</v>
      </c>
      <c r="G1804" t="n">
        <v>1</v>
      </c>
      <c r="H1804" s="13" t="n">
        <v>2465363</v>
      </c>
      <c r="I1804" s="12" t="n">
        <v>13</v>
      </c>
      <c r="J1804" s="13" t="n">
        <v>78125</v>
      </c>
      <c r="K1804" s="13">
        <f>IFERROR($H1804/$I1804,"")</f>
        <v/>
      </c>
      <c r="L1804" s="13" t="n">
        <v>1250000</v>
      </c>
      <c r="M1804" t="inlineStr">
        <is>
          <t>DC, NC, FL</t>
        </is>
      </c>
      <c r="N1804" t="inlineStr">
        <is>
          <t>No</t>
        </is>
      </c>
      <c r="O1804" t="inlineStr">
        <is>
          <t>Not stated</t>
        </is>
      </c>
      <c r="Q1804" s="9" t="inlineStr">
        <is>
          <t>https://grantcue.com/foundations/the-marshmere-foundation-137119435</t>
        </is>
      </c>
    </row>
    <row r="1805">
      <c r="A1805">
        <f>IF($E1805=$E1804,$A1804+1,1)</f>
        <v/>
      </c>
      <c r="B1805" t="inlineStr">
        <is>
          <t>THE STAINMAN FAMILY FOUNDATION INC</t>
        </is>
      </c>
      <c r="C1805" t="inlineStr">
        <is>
          <t>13-3980213</t>
        </is>
      </c>
      <c r="D1805" t="inlineStr">
        <is>
          <t>New York</t>
        </is>
      </c>
      <c r="E1805" t="inlineStr">
        <is>
          <t>NY</t>
        </is>
      </c>
      <c r="F1805" t="n">
        <v>2024</v>
      </c>
      <c r="G1805" t="n">
        <v>1</v>
      </c>
      <c r="H1805" s="13" t="n">
        <v>2461100</v>
      </c>
      <c r="I1805" s="12" t="n">
        <v>82</v>
      </c>
      <c r="J1805" s="13" t="n">
        <v>14250</v>
      </c>
      <c r="K1805" s="13">
        <f>IFERROR($H1805/$I1805,"")</f>
        <v/>
      </c>
      <c r="L1805" s="13" t="n">
        <v>205000</v>
      </c>
      <c r="M1805" t="inlineStr">
        <is>
          <t>DC, GA, WY</t>
        </is>
      </c>
      <c r="N1805" t="inlineStr">
        <is>
          <t>No</t>
        </is>
      </c>
      <c r="O1805" t="inlineStr">
        <is>
          <t>Not stated</t>
        </is>
      </c>
      <c r="Q1805" s="9" t="inlineStr">
        <is>
          <t>https://grantcue.com/foundations/the-stainman-family-foundation-inc-133980213</t>
        </is>
      </c>
    </row>
    <row r="1806">
      <c r="A1806">
        <f>IF($E1806=$E1805,$A1805+1,1)</f>
        <v/>
      </c>
      <c r="B1806" t="inlineStr">
        <is>
          <t>THE CHESAPEAKE CHARITABLE FOUNDATION</t>
        </is>
      </c>
      <c r="C1806" t="inlineStr">
        <is>
          <t>32-6321709</t>
        </is>
      </c>
      <c r="D1806" t="inlineStr">
        <is>
          <t>New York</t>
        </is>
      </c>
      <c r="E1806" t="inlineStr">
        <is>
          <t>NY</t>
        </is>
      </c>
      <c r="F1806" t="n">
        <v>2025</v>
      </c>
      <c r="G1806" t="n">
        <v>2</v>
      </c>
      <c r="H1806" s="13" t="n">
        <v>2459000</v>
      </c>
      <c r="I1806" s="12" t="n">
        <v>57</v>
      </c>
      <c r="J1806" s="13" t="n">
        <v>25000</v>
      </c>
      <c r="K1806" s="13">
        <f>IFERROR($H1806/$I1806,"")</f>
        <v/>
      </c>
      <c r="L1806" s="13" t="n">
        <v>250000</v>
      </c>
      <c r="M1806" t="inlineStr">
        <is>
          <t>MD, FL, DC</t>
        </is>
      </c>
      <c r="N1806" t="inlineStr">
        <is>
          <t>Yes</t>
        </is>
      </c>
      <c r="O1806" t="inlineStr">
        <is>
          <t>Not stated</t>
        </is>
      </c>
      <c r="Q1806" s="9" t="inlineStr">
        <is>
          <t>https://grantcue.com/foundations/the-chesapeake-charitable-foundation-326321709</t>
        </is>
      </c>
    </row>
    <row r="1807">
      <c r="A1807">
        <f>IF($E1807=$E1806,$A1806+1,1)</f>
        <v/>
      </c>
      <c r="B1807" t="inlineStr">
        <is>
          <t>MASHHOON FAMILY FOUNDATION</t>
        </is>
      </c>
      <c r="C1807" t="inlineStr">
        <is>
          <t>26-0663435</t>
        </is>
      </c>
      <c r="D1807" t="inlineStr">
        <is>
          <t>New York</t>
        </is>
      </c>
      <c r="E1807" t="inlineStr">
        <is>
          <t>NY</t>
        </is>
      </c>
      <c r="F1807" t="n">
        <v>2025</v>
      </c>
      <c r="G1807" t="n">
        <v>2</v>
      </c>
      <c r="H1807" s="13" t="n">
        <v>2457846</v>
      </c>
      <c r="I1807" s="12" t="n">
        <v>71</v>
      </c>
      <c r="J1807" s="13" t="n">
        <v>5000</v>
      </c>
      <c r="K1807" s="13">
        <f>IFERROR($H1807/$I1807,"")</f>
        <v/>
      </c>
      <c r="L1807" s="13" t="n">
        <v>475000</v>
      </c>
      <c r="M1807" t="inlineStr">
        <is>
          <t>CA, VA, TX</t>
        </is>
      </c>
      <c r="N1807" t="inlineStr">
        <is>
          <t>No</t>
        </is>
      </c>
      <c r="O1807" t="inlineStr">
        <is>
          <t>Not stated</t>
        </is>
      </c>
      <c r="Q1807" s="9" t="inlineStr">
        <is>
          <t>https://grantcue.com/foundations/mashhoon-family-foundation-260663435</t>
        </is>
      </c>
    </row>
    <row r="1808">
      <c r="A1808">
        <f>IF($E1808=$E1807,$A1807+1,1)</f>
        <v/>
      </c>
      <c r="B1808" t="inlineStr">
        <is>
          <t>Gabelli Funds Foundation Inc</t>
        </is>
      </c>
      <c r="C1808" t="inlineStr">
        <is>
          <t>99-4723264</t>
        </is>
      </c>
      <c r="D1808" t="inlineStr">
        <is>
          <t>New York</t>
        </is>
      </c>
      <c r="E1808" t="inlineStr">
        <is>
          <t>NY</t>
        </is>
      </c>
      <c r="F1808" t="n">
        <v>2025</v>
      </c>
      <c r="G1808" t="n">
        <v>2</v>
      </c>
      <c r="H1808" s="13" t="n">
        <v>2456142</v>
      </c>
      <c r="I1808" s="12" t="n">
        <v>99</v>
      </c>
      <c r="J1808" s="13" t="n">
        <v>5000</v>
      </c>
      <c r="K1808" s="13">
        <f>IFERROR($H1808/$I1808,"")</f>
        <v/>
      </c>
      <c r="L1808" s="13" t="n">
        <v>700000</v>
      </c>
      <c r="M1808" t="inlineStr">
        <is>
          <t>NV, FL, CT</t>
        </is>
      </c>
      <c r="N1808" t="inlineStr">
        <is>
          <t>No</t>
        </is>
      </c>
      <c r="O1808" t="inlineStr">
        <is>
          <t>Not stated</t>
        </is>
      </c>
      <c r="Q1808" s="9" t="inlineStr">
        <is>
          <t>https://grantcue.com/foundations/gabelli-funds-foundation-inc-994723264</t>
        </is>
      </c>
    </row>
    <row r="1809">
      <c r="A1809">
        <f>IF($E1809=$E1808,$A1808+1,1)</f>
        <v/>
      </c>
      <c r="B1809" t="inlineStr">
        <is>
          <t>THE PETER A AND DEBORAH L WEINBERG FAMILY FOUNDATION</t>
        </is>
      </c>
      <c r="C1809" t="inlineStr">
        <is>
          <t>13-3920469</t>
        </is>
      </c>
      <c r="D1809" t="inlineStr">
        <is>
          <t>New York</t>
        </is>
      </c>
      <c r="E1809" t="inlineStr">
        <is>
          <t>NY</t>
        </is>
      </c>
      <c r="F1809" t="n">
        <v>2024</v>
      </c>
      <c r="G1809" t="n">
        <v>1</v>
      </c>
      <c r="H1809" s="13" t="n">
        <v>2444250</v>
      </c>
      <c r="I1809" s="12" t="n">
        <v>24</v>
      </c>
      <c r="J1809" s="13" t="n">
        <v>25000</v>
      </c>
      <c r="K1809" s="13">
        <f>IFERROR($H1809/$I1809,"")</f>
        <v/>
      </c>
      <c r="L1809" s="13" t="n">
        <v>1050000</v>
      </c>
      <c r="M1809" t="inlineStr">
        <is>
          <t>MA, CT, CO</t>
        </is>
      </c>
      <c r="N1809" t="inlineStr">
        <is>
          <t>No</t>
        </is>
      </c>
      <c r="O1809" t="inlineStr">
        <is>
          <t>Not stated</t>
        </is>
      </c>
      <c r="Q1809" s="9" t="inlineStr">
        <is>
          <t>https://grantcue.com/foundations/the-peter-a-and-deborah-l-weinberg-family-foundation-133920469</t>
        </is>
      </c>
    </row>
    <row r="1810">
      <c r="A1810">
        <f>IF($E1810=$E1809,$A1809+1,1)</f>
        <v/>
      </c>
      <c r="B1810" t="inlineStr">
        <is>
          <t>AMERICAN EAGLE OUTFITTERS FOUNDATION</t>
        </is>
      </c>
      <c r="C1810" t="inlineStr">
        <is>
          <t>25-1827476</t>
        </is>
      </c>
      <c r="D1810" t="inlineStr">
        <is>
          <t>New York</t>
        </is>
      </c>
      <c r="E1810" t="inlineStr">
        <is>
          <t>NY</t>
        </is>
      </c>
      <c r="F1810" t="n">
        <v>2024</v>
      </c>
      <c r="G1810" t="n">
        <v>1</v>
      </c>
      <c r="H1810" s="13" t="n">
        <v>2434664</v>
      </c>
      <c r="I1810" s="12" t="n">
        <v>299</v>
      </c>
      <c r="J1810" s="13" t="n">
        <v>5000</v>
      </c>
      <c r="K1810" s="13">
        <f>IFERROR($H1810/$I1810,"")</f>
        <v/>
      </c>
      <c r="L1810" s="13" t="n">
        <v>100000</v>
      </c>
      <c r="M1810" t="inlineStr">
        <is>
          <t>PA, CA, DC</t>
        </is>
      </c>
      <c r="N1810" t="inlineStr">
        <is>
          <t>Yes</t>
        </is>
      </c>
      <c r="O1810" t="inlineStr">
        <is>
          <t>Yes</t>
        </is>
      </c>
      <c r="P1810" s="9" t="inlineStr">
        <is>
          <t>https://www.aeo-inc.com/AEO-FOUNDATION/</t>
        </is>
      </c>
      <c r="Q1810" s="9" t="inlineStr">
        <is>
          <t>https://grantcue.com/foundations/american-eagle-outfitters-foundation-251827476</t>
        </is>
      </c>
    </row>
    <row r="1811">
      <c r="A1811">
        <f>IF($E1811=$E1810,$A1810+1,1)</f>
        <v/>
      </c>
      <c r="B1811" t="inlineStr">
        <is>
          <t>JOSEPH &amp; ARLENE TAUB FOUNDATION</t>
        </is>
      </c>
      <c r="C1811" t="inlineStr">
        <is>
          <t>22-6104545</t>
        </is>
      </c>
      <c r="D1811" t="inlineStr">
        <is>
          <t>New York</t>
        </is>
      </c>
      <c r="E1811" t="inlineStr">
        <is>
          <t>NY</t>
        </is>
      </c>
      <c r="F1811" t="n">
        <v>2025</v>
      </c>
      <c r="G1811" t="n">
        <v>2</v>
      </c>
      <c r="H1811" s="13" t="n">
        <v>2426195</v>
      </c>
      <c r="I1811" s="12" t="n">
        <v>81</v>
      </c>
      <c r="J1811" s="13" t="n">
        <v>10000</v>
      </c>
      <c r="K1811" s="13">
        <f>IFERROR($H1811/$I1811,"")</f>
        <v/>
      </c>
      <c r="L1811" s="13" t="n">
        <v>850000</v>
      </c>
      <c r="M1811" t="inlineStr">
        <is>
          <t>NJ, PA, CT</t>
        </is>
      </c>
      <c r="N1811" t="inlineStr">
        <is>
          <t>No</t>
        </is>
      </c>
      <c r="O1811" t="inlineStr">
        <is>
          <t>Not stated</t>
        </is>
      </c>
      <c r="Q1811" s="9" t="inlineStr">
        <is>
          <t>https://grantcue.com/foundations/joseph-and-arlene-taub-foundation-226104545</t>
        </is>
      </c>
    </row>
    <row r="1812">
      <c r="A1812">
        <f>IF($E1812=$E1811,$A1811+1,1)</f>
        <v/>
      </c>
      <c r="B1812" t="inlineStr">
        <is>
          <t>SOL &amp; MARGARET BERGER FOUNDATION</t>
        </is>
      </c>
      <c r="C1812" t="inlineStr">
        <is>
          <t>13-6118516</t>
        </is>
      </c>
      <c r="D1812" t="inlineStr">
        <is>
          <t>New York</t>
        </is>
      </c>
      <c r="E1812" t="inlineStr">
        <is>
          <t>NY</t>
        </is>
      </c>
      <c r="F1812" t="n">
        <v>2024</v>
      </c>
      <c r="G1812" t="n">
        <v>2</v>
      </c>
      <c r="H1812" s="13" t="n">
        <v>2426057</v>
      </c>
      <c r="I1812" s="12" t="n">
        <v>209</v>
      </c>
      <c r="J1812" s="13" t="n">
        <v>2500</v>
      </c>
      <c r="K1812" s="13">
        <f>IFERROR($H1812/$I1812,"")</f>
        <v/>
      </c>
      <c r="L1812" s="13" t="n">
        <v>300000</v>
      </c>
      <c r="M1812" t="inlineStr">
        <is>
          <t>NJ, TN, IL</t>
        </is>
      </c>
      <c r="N1812" t="inlineStr">
        <is>
          <t>No</t>
        </is>
      </c>
      <c r="O1812" t="inlineStr">
        <is>
          <t>Not stated</t>
        </is>
      </c>
      <c r="Q1812" s="9" t="inlineStr">
        <is>
          <t>https://grantcue.com/foundations/sol-and-margaret-berger-foundation-c-o-citrin-cooperman-advisors-llc-136118516</t>
        </is>
      </c>
    </row>
    <row r="1813">
      <c r="A1813">
        <f>IF($E1813=$E1812,$A1812+1,1)</f>
        <v/>
      </c>
      <c r="B1813" t="inlineStr">
        <is>
          <t>THE POSS FAMILY FOUNDATION</t>
        </is>
      </c>
      <c r="C1813" t="inlineStr">
        <is>
          <t>04-3412829</t>
        </is>
      </c>
      <c r="D1813" t="inlineStr">
        <is>
          <t>New York</t>
        </is>
      </c>
      <c r="E1813" t="inlineStr">
        <is>
          <t>NY</t>
        </is>
      </c>
      <c r="F1813" t="n">
        <v>2025</v>
      </c>
      <c r="G1813" t="n">
        <v>2</v>
      </c>
      <c r="H1813" s="13" t="n">
        <v>2425463</v>
      </c>
      <c r="I1813" s="12" t="n">
        <v>10</v>
      </c>
      <c r="J1813" s="13" t="n">
        <v>68979.5</v>
      </c>
      <c r="K1813" s="13">
        <f>IFERROR($H1813/$I1813,"")</f>
        <v/>
      </c>
      <c r="L1813" s="13" t="n">
        <v>1429998</v>
      </c>
      <c r="M1813" t="inlineStr">
        <is>
          <t>MA</t>
        </is>
      </c>
      <c r="N1813" t="inlineStr">
        <is>
          <t>No</t>
        </is>
      </c>
      <c r="O1813" t="inlineStr">
        <is>
          <t>Not stated</t>
        </is>
      </c>
      <c r="Q1813" s="9" t="inlineStr">
        <is>
          <t>https://grantcue.com/foundations/the-poss-family-foundation-c-o-dr-ellen-m-poss-043412829</t>
        </is>
      </c>
    </row>
    <row r="1814">
      <c r="A1814">
        <f>IF($E1814=$E1813,$A1813+1,1)</f>
        <v/>
      </c>
      <c r="B1814" t="inlineStr">
        <is>
          <t>THE RAUCH FOUNDATION INC</t>
        </is>
      </c>
      <c r="C1814" t="inlineStr">
        <is>
          <t>11-2001717</t>
        </is>
      </c>
      <c r="D1814" t="inlineStr">
        <is>
          <t>New York</t>
        </is>
      </c>
      <c r="E1814" t="inlineStr">
        <is>
          <t>NY</t>
        </is>
      </c>
      <c r="F1814" t="n">
        <v>2024</v>
      </c>
      <c r="G1814" t="n">
        <v>2</v>
      </c>
      <c r="H1814" s="13" t="n">
        <v>2422164</v>
      </c>
      <c r="I1814" s="12" t="n">
        <v>142</v>
      </c>
      <c r="J1814" s="13" t="n">
        <v>5000</v>
      </c>
      <c r="K1814" s="13">
        <f>IFERROR($H1814/$I1814,"")</f>
        <v/>
      </c>
      <c r="L1814" s="13" t="n">
        <v>200000</v>
      </c>
      <c r="M1814" t="inlineStr">
        <is>
          <t>DC, VT, MA</t>
        </is>
      </c>
      <c r="N1814" t="inlineStr">
        <is>
          <t>No</t>
        </is>
      </c>
      <c r="O1814" t="inlineStr">
        <is>
          <t>Not stated</t>
        </is>
      </c>
      <c r="Q1814" s="9" t="inlineStr">
        <is>
          <t>https://grantcue.com/foundations/the-rauch-foundation-inc-112001717</t>
        </is>
      </c>
    </row>
    <row r="1815">
      <c r="A1815">
        <f>IF($E1815=$E1814,$A1814+1,1)</f>
        <v/>
      </c>
      <c r="B1815" t="inlineStr">
        <is>
          <t>SAUL &amp; MARION KLEINKRAMER FOUNDATION</t>
        </is>
      </c>
      <c r="C1815" t="inlineStr">
        <is>
          <t>11-3336273</t>
        </is>
      </c>
      <c r="D1815" t="inlineStr">
        <is>
          <t>New York</t>
        </is>
      </c>
      <c r="E1815" t="inlineStr">
        <is>
          <t>NY</t>
        </is>
      </c>
      <c r="F1815" t="n">
        <v>2025</v>
      </c>
      <c r="G1815" t="n">
        <v>2</v>
      </c>
      <c r="H1815" s="13" t="n">
        <v>2422091</v>
      </c>
      <c r="I1815" s="12" t="n">
        <v>23</v>
      </c>
      <c r="J1815" s="13" t="n">
        <v>5000</v>
      </c>
      <c r="K1815" s="13">
        <f>IFERROR($H1815/$I1815,"")</f>
        <v/>
      </c>
      <c r="L1815" s="13" t="n">
        <v>2235091</v>
      </c>
      <c r="M1815" t="inlineStr">
        <is>
          <t>AL, MD, DC</t>
        </is>
      </c>
      <c r="N1815" t="inlineStr">
        <is>
          <t>No</t>
        </is>
      </c>
      <c r="O1815" t="inlineStr">
        <is>
          <t>Not stated</t>
        </is>
      </c>
      <c r="Q1815" s="9" t="inlineStr">
        <is>
          <t>https://grantcue.com/foundations/saul-and-marion-kleinkramer-foundation-c-o-bessemer-trust-company-na-113336273</t>
        </is>
      </c>
    </row>
    <row r="1816">
      <c r="A1816">
        <f>IF($E1816=$E1815,$A1815+1,1)</f>
        <v/>
      </c>
      <c r="B1816" t="inlineStr">
        <is>
          <t>OPPENHEIMER&amp;HAAS XXXXX1004</t>
        </is>
      </c>
      <c r="C1816" t="inlineStr">
        <is>
          <t>13-6013101</t>
        </is>
      </c>
      <c r="D1816" t="inlineStr">
        <is>
          <t>New York</t>
        </is>
      </c>
      <c r="E1816" t="inlineStr">
        <is>
          <t>NY</t>
        </is>
      </c>
      <c r="F1816" t="n">
        <v>2025</v>
      </c>
      <c r="G1816" t="n">
        <v>2</v>
      </c>
      <c r="H1816" s="13" t="n">
        <v>2418000</v>
      </c>
      <c r="I1816" s="12" t="n">
        <v>27</v>
      </c>
      <c r="J1816" s="13" t="n">
        <v>70000</v>
      </c>
      <c r="K1816" s="13">
        <f>IFERROR($H1816/$I1816,"")</f>
        <v/>
      </c>
      <c r="L1816" s="13" t="n">
        <v>320000</v>
      </c>
      <c r="M1816" t="inlineStr">
        <is>
          <t>MA</t>
        </is>
      </c>
      <c r="N1816" t="inlineStr">
        <is>
          <t>No</t>
        </is>
      </c>
      <c r="O1816" t="inlineStr">
        <is>
          <t>Not stated</t>
        </is>
      </c>
      <c r="Q1816" s="9" t="inlineStr">
        <is>
          <t>https://grantcue.com/foundations/oppenheimer-and-haas-xxxxx1004-136013101</t>
        </is>
      </c>
    </row>
    <row r="1817">
      <c r="A1817">
        <f>IF($E1817=$E1816,$A1816+1,1)</f>
        <v/>
      </c>
      <c r="B1817" t="inlineStr">
        <is>
          <t>MARC AND DIANE SPILKER FOUNDATION</t>
        </is>
      </c>
      <c r="C1817" t="inlineStr">
        <is>
          <t>13-3933345</t>
        </is>
      </c>
      <c r="D1817" t="inlineStr">
        <is>
          <t>New York</t>
        </is>
      </c>
      <c r="E1817" t="inlineStr">
        <is>
          <t>NY</t>
        </is>
      </c>
      <c r="F1817" t="n">
        <v>2024</v>
      </c>
      <c r="G1817" t="n">
        <v>2</v>
      </c>
      <c r="H1817" s="13" t="n">
        <v>2414550</v>
      </c>
      <c r="I1817" s="12" t="n">
        <v>30</v>
      </c>
      <c r="J1817" s="13" t="n">
        <v>43000</v>
      </c>
      <c r="K1817" s="13">
        <f>IFERROR($H1817/$I1817,"")</f>
        <v/>
      </c>
      <c r="L1817" s="13" t="n">
        <v>750000</v>
      </c>
      <c r="M1817" t="inlineStr">
        <is>
          <t>LA, DC, FL</t>
        </is>
      </c>
      <c r="N1817" t="inlineStr">
        <is>
          <t>No</t>
        </is>
      </c>
      <c r="O1817" t="inlineStr">
        <is>
          <t>Not stated</t>
        </is>
      </c>
      <c r="Q1817" s="9" t="inlineStr">
        <is>
          <t>https://grantcue.com/foundations/marc-and-diane-spilker-foundation-133933345</t>
        </is>
      </c>
    </row>
    <row r="1818">
      <c r="A1818">
        <f>IF($E1818=$E1817,$A1817+1,1)</f>
        <v/>
      </c>
      <c r="B1818" t="inlineStr">
        <is>
          <t>THE RONALD P AND SUSAN E LYNCH FOUNDATION</t>
        </is>
      </c>
      <c r="C1818" t="inlineStr">
        <is>
          <t>13-6863977</t>
        </is>
      </c>
      <c r="D1818" t="inlineStr">
        <is>
          <t>New York</t>
        </is>
      </c>
      <c r="E1818" t="inlineStr">
        <is>
          <t>NY</t>
        </is>
      </c>
      <c r="F1818" t="n">
        <v>2025</v>
      </c>
      <c r="G1818" t="n">
        <v>2</v>
      </c>
      <c r="H1818" s="13" t="n">
        <v>2412997</v>
      </c>
      <c r="I1818" s="12" t="n">
        <v>76</v>
      </c>
      <c r="J1818" s="13" t="n">
        <v>10000</v>
      </c>
      <c r="K1818" s="13">
        <f>IFERROR($H1818/$I1818,"")</f>
        <v/>
      </c>
      <c r="L1818" s="13" t="n">
        <v>379195</v>
      </c>
      <c r="M1818" t="inlineStr">
        <is>
          <t>CT, CA, CO</t>
        </is>
      </c>
      <c r="N1818" t="inlineStr">
        <is>
          <t>No</t>
        </is>
      </c>
      <c r="O1818" t="inlineStr">
        <is>
          <t>Not stated</t>
        </is>
      </c>
      <c r="Q1818" s="9" t="inlineStr">
        <is>
          <t>https://grantcue.com/foundations/the-ronald-p-and-susan-e-lynch-foundation-c-o-milton-kain-136863977</t>
        </is>
      </c>
    </row>
    <row r="1819">
      <c r="A1819">
        <f>IF($E1819=$E1818,$A1818+1,1)</f>
        <v/>
      </c>
      <c r="B1819" t="inlineStr">
        <is>
          <t>JAMES H CUMMINGS FOUNDATION INC</t>
        </is>
      </c>
      <c r="C1819" t="inlineStr">
        <is>
          <t>16-0864200</t>
        </is>
      </c>
      <c r="D1819" t="inlineStr">
        <is>
          <t>New York</t>
        </is>
      </c>
      <c r="E1819" t="inlineStr">
        <is>
          <t>NY</t>
        </is>
      </c>
      <c r="F1819" t="n">
        <v>2024</v>
      </c>
      <c r="G1819" t="n">
        <v>1</v>
      </c>
      <c r="H1819" s="13" t="n">
        <v>2412785</v>
      </c>
      <c r="I1819" s="12" t="n">
        <v>62</v>
      </c>
      <c r="J1819" s="13" t="n">
        <v>30195</v>
      </c>
      <c r="K1819" s="13">
        <f>IFERROR($H1819/$I1819,"")</f>
        <v/>
      </c>
      <c r="L1819" s="13" t="n">
        <v>115600</v>
      </c>
      <c r="M1819" t="inlineStr">
        <is>
          <t>NC, ONTARIO</t>
        </is>
      </c>
      <c r="N1819" t="inlineStr">
        <is>
          <t>Yes</t>
        </is>
      </c>
      <c r="O1819" t="inlineStr">
        <is>
          <t>Yes</t>
        </is>
      </c>
      <c r="P1819" s="9" t="inlineStr">
        <is>
          <t>https://www.jameshcummings.com/</t>
        </is>
      </c>
      <c r="Q1819" s="9" t="inlineStr">
        <is>
          <t>https://grantcue.com/foundations/james-h-cummings-foundation-inc-160864200</t>
        </is>
      </c>
    </row>
    <row r="1820">
      <c r="A1820">
        <f>IF($E1820=$E1819,$A1819+1,1)</f>
        <v/>
      </c>
      <c r="B1820" t="inlineStr">
        <is>
          <t>WOLFENSOHN FAMILY FOUNDATION</t>
        </is>
      </c>
      <c r="C1820" t="inlineStr">
        <is>
          <t>13-3781581</t>
        </is>
      </c>
      <c r="D1820" t="inlineStr">
        <is>
          <t>New York</t>
        </is>
      </c>
      <c r="E1820" t="inlineStr">
        <is>
          <t>NY</t>
        </is>
      </c>
      <c r="F1820" t="n">
        <v>2024</v>
      </c>
      <c r="G1820" t="n">
        <v>1</v>
      </c>
      <c r="H1820" s="13" t="n">
        <v>2409850</v>
      </c>
      <c r="I1820" s="12" t="n">
        <v>98</v>
      </c>
      <c r="J1820" s="13" t="n">
        <v>10750</v>
      </c>
      <c r="K1820" s="13">
        <f>IFERROR($H1820/$I1820,"")</f>
        <v/>
      </c>
      <c r="L1820" s="13" t="n">
        <v>230000</v>
      </c>
      <c r="M1820" t="inlineStr">
        <is>
          <t>MA, NJ, TN</t>
        </is>
      </c>
      <c r="N1820" t="inlineStr">
        <is>
          <t>No</t>
        </is>
      </c>
      <c r="O1820" t="inlineStr">
        <is>
          <t>Not stated</t>
        </is>
      </c>
      <c r="Q1820" s="9" t="inlineStr">
        <is>
          <t>https://grantcue.com/foundations/wolfensohn-family-foundation-133781581</t>
        </is>
      </c>
    </row>
    <row r="1821">
      <c r="A1821">
        <f>IF($E1821=$E1820,$A1820+1,1)</f>
        <v/>
      </c>
      <c r="B1821" t="inlineStr">
        <is>
          <t>LEO ROSNER FOUNDATION INC</t>
        </is>
      </c>
      <c r="C1821" t="inlineStr">
        <is>
          <t>13-6161637</t>
        </is>
      </c>
      <c r="D1821" t="inlineStr">
        <is>
          <t>New York</t>
        </is>
      </c>
      <c r="E1821" t="inlineStr">
        <is>
          <t>NY</t>
        </is>
      </c>
      <c r="F1821" t="n">
        <v>2024</v>
      </c>
      <c r="G1821" t="n">
        <v>2</v>
      </c>
      <c r="H1821" s="13" t="n">
        <v>2406500</v>
      </c>
      <c r="I1821" s="12" t="n">
        <v>102</v>
      </c>
      <c r="J1821" s="13" t="n">
        <v>20000</v>
      </c>
      <c r="K1821" s="13">
        <f>IFERROR($H1821/$I1821,"")</f>
        <v/>
      </c>
      <c r="L1821" s="13" t="n">
        <v>60000</v>
      </c>
      <c r="M1821" t="inlineStr">
        <is>
          <t>FL, CA, IL</t>
        </is>
      </c>
      <c r="N1821" t="inlineStr">
        <is>
          <t>Yes</t>
        </is>
      </c>
      <c r="O1821" t="inlineStr">
        <is>
          <t>Not stated</t>
        </is>
      </c>
      <c r="Q1821" s="9" t="inlineStr">
        <is>
          <t>https://grantcue.com/foundations/leo-rosner-foundation-inc-136161637</t>
        </is>
      </c>
    </row>
    <row r="1822">
      <c r="A1822">
        <f>IF($E1822=$E1821,$A1821+1,1)</f>
        <v/>
      </c>
      <c r="B1822" t="inlineStr">
        <is>
          <t>IAC CHARITABLE FOUNDATION INC</t>
        </is>
      </c>
      <c r="C1822" t="inlineStr">
        <is>
          <t>13-3994361</t>
        </is>
      </c>
      <c r="D1822" t="inlineStr">
        <is>
          <t>New York</t>
        </is>
      </c>
      <c r="E1822" t="inlineStr">
        <is>
          <t>NY</t>
        </is>
      </c>
      <c r="F1822" t="n">
        <v>2025</v>
      </c>
      <c r="G1822" t="n">
        <v>2</v>
      </c>
      <c r="H1822" s="13" t="n">
        <v>2406275</v>
      </c>
      <c r="I1822" s="12" t="n">
        <v>154</v>
      </c>
      <c r="J1822" s="13" t="n">
        <v>10000</v>
      </c>
      <c r="K1822" s="13">
        <f>IFERROR($H1822/$I1822,"")</f>
        <v/>
      </c>
      <c r="L1822" s="13" t="n">
        <v>300000</v>
      </c>
      <c r="M1822" t="inlineStr">
        <is>
          <t>IA, NC, MA</t>
        </is>
      </c>
      <c r="N1822" t="inlineStr">
        <is>
          <t>Yes</t>
        </is>
      </c>
      <c r="O1822" t="inlineStr">
        <is>
          <t>Yes</t>
        </is>
      </c>
      <c r="Q1822" s="9" t="inlineStr">
        <is>
          <t>https://grantcue.com/foundations/iac-charitable-foundation-inc-133994361</t>
        </is>
      </c>
    </row>
    <row r="1823">
      <c r="A1823">
        <f>IF($E1823=$E1822,$A1822+1,1)</f>
        <v/>
      </c>
      <c r="B1823" t="inlineStr">
        <is>
          <t>WEIL GOTSHAL &amp; MANGES FOUNDATION INC</t>
        </is>
      </c>
      <c r="C1823" t="inlineStr">
        <is>
          <t>13-3158325</t>
        </is>
      </c>
      <c r="D1823" t="inlineStr">
        <is>
          <t>New York</t>
        </is>
      </c>
      <c r="E1823" t="inlineStr">
        <is>
          <t>NY</t>
        </is>
      </c>
      <c r="F1823" t="n">
        <v>2024</v>
      </c>
      <c r="G1823" t="n">
        <v>1</v>
      </c>
      <c r="H1823" s="13" t="n">
        <v>2403800</v>
      </c>
      <c r="I1823" s="12" t="n">
        <v>90</v>
      </c>
      <c r="J1823" s="13" t="n">
        <v>10000</v>
      </c>
      <c r="K1823" s="13">
        <f>IFERROR($H1823/$I1823,"")</f>
        <v/>
      </c>
      <c r="L1823" s="13" t="n">
        <v>500000</v>
      </c>
      <c r="M1823" t="inlineStr">
        <is>
          <t>MA, DC, GA</t>
        </is>
      </c>
      <c r="N1823" t="inlineStr">
        <is>
          <t>Yes</t>
        </is>
      </c>
      <c r="O1823" t="inlineStr">
        <is>
          <t>Yes</t>
        </is>
      </c>
      <c r="Q1823" s="9" t="inlineStr">
        <is>
          <t>https://grantcue.com/foundations/weil-gotshal-and-manges-foundation-inc-133158325</t>
        </is>
      </c>
    </row>
    <row r="1824">
      <c r="A1824">
        <f>IF($E1824=$E1823,$A1823+1,1)</f>
        <v/>
      </c>
      <c r="B1824" t="inlineStr">
        <is>
          <t>PAGE &amp; OTTO MARX JR FOUNDATION</t>
        </is>
      </c>
      <c r="C1824" t="inlineStr">
        <is>
          <t>13-3200783</t>
        </is>
      </c>
      <c r="D1824" t="inlineStr">
        <is>
          <t>New York</t>
        </is>
      </c>
      <c r="E1824" t="inlineStr">
        <is>
          <t>NY</t>
        </is>
      </c>
      <c r="F1824" t="n">
        <v>2025</v>
      </c>
      <c r="G1824" t="n">
        <v>2</v>
      </c>
      <c r="H1824" s="13" t="n">
        <v>2402000</v>
      </c>
      <c r="I1824" s="12" t="n">
        <v>125</v>
      </c>
      <c r="J1824" s="13" t="n">
        <v>10000</v>
      </c>
      <c r="K1824" s="13">
        <f>IFERROR($H1824/$I1824,"")</f>
        <v/>
      </c>
      <c r="L1824" s="13" t="n">
        <v>125000</v>
      </c>
      <c r="M1824" t="inlineStr">
        <is>
          <t>NJ, PA, CA</t>
        </is>
      </c>
      <c r="N1824" t="inlineStr">
        <is>
          <t>No</t>
        </is>
      </c>
      <c r="O1824" t="inlineStr">
        <is>
          <t>Not stated</t>
        </is>
      </c>
      <c r="Q1824" s="9" t="inlineStr">
        <is>
          <t>https://grantcue.com/foundations/page-and-otto-marx-jr-foundation-133200783</t>
        </is>
      </c>
    </row>
    <row r="1825">
      <c r="A1825">
        <f>IF($E1825=$E1824,$A1824+1,1)</f>
        <v/>
      </c>
      <c r="B1825" t="inlineStr">
        <is>
          <t>A&amp;H SHAMAH FAMILY FOUNDATION INC</t>
        </is>
      </c>
      <c r="C1825" t="inlineStr">
        <is>
          <t>47-2425815</t>
        </is>
      </c>
      <c r="D1825" t="inlineStr">
        <is>
          <t>New York</t>
        </is>
      </c>
      <c r="E1825" t="inlineStr">
        <is>
          <t>NY</t>
        </is>
      </c>
      <c r="F1825" t="n">
        <v>2024</v>
      </c>
      <c r="G1825" t="n">
        <v>3</v>
      </c>
      <c r="H1825" s="13" t="n">
        <v>2402000</v>
      </c>
      <c r="I1825" s="12" t="n">
        <v>25</v>
      </c>
      <c r="J1825" s="13" t="n">
        <v>67000</v>
      </c>
      <c r="K1825" s="13">
        <f>IFERROR($H1825/$I1825,"")</f>
        <v/>
      </c>
      <c r="L1825" s="13" t="n">
        <v>500000</v>
      </c>
      <c r="M1825" t="inlineStr">
        <is>
          <t>IL, DC, NC</t>
        </is>
      </c>
      <c r="N1825" t="inlineStr">
        <is>
          <t>No</t>
        </is>
      </c>
      <c r="O1825" t="inlineStr">
        <is>
          <t>Not stated</t>
        </is>
      </c>
      <c r="Q1825" s="9" t="inlineStr">
        <is>
          <t>https://grantcue.com/foundations/a-and-h-shamah-family-foundation-inc-472425815</t>
        </is>
      </c>
    </row>
    <row r="1826">
      <c r="A1826">
        <f>IF($E1826=$E1825,$A1825+1,1)</f>
        <v/>
      </c>
      <c r="B1826" t="inlineStr">
        <is>
          <t>OCEANIC HERITAGE FOUNDATION</t>
        </is>
      </c>
      <c r="C1826" t="inlineStr">
        <is>
          <t>43-1836518</t>
        </is>
      </c>
      <c r="D1826" t="inlineStr">
        <is>
          <t>New York</t>
        </is>
      </c>
      <c r="E1826" t="inlineStr">
        <is>
          <t>NY</t>
        </is>
      </c>
      <c r="F1826" t="n">
        <v>2025</v>
      </c>
      <c r="G1826" t="n">
        <v>2</v>
      </c>
      <c r="H1826" s="13" t="n">
        <v>2395000</v>
      </c>
      <c r="I1826" s="12" t="n">
        <v>78</v>
      </c>
      <c r="J1826" s="13" t="n">
        <v>15000</v>
      </c>
      <c r="K1826" s="13">
        <f>IFERROR($H1826/$I1826,"")</f>
        <v/>
      </c>
      <c r="L1826" s="13" t="n">
        <v>200000</v>
      </c>
      <c r="M1826" t="inlineStr">
        <is>
          <t>CT, MD, TN</t>
        </is>
      </c>
      <c r="N1826" t="inlineStr">
        <is>
          <t>No</t>
        </is>
      </c>
      <c r="O1826" t="inlineStr">
        <is>
          <t>Not stated</t>
        </is>
      </c>
      <c r="Q1826" s="9" t="inlineStr">
        <is>
          <t>https://grantcue.com/foundations/oceanic-heritage-foundation-c-o-morgan-stanley-431836518</t>
        </is>
      </c>
    </row>
    <row r="1827">
      <c r="A1827">
        <f>IF($E1827=$E1826,$A1826+1,1)</f>
        <v/>
      </c>
      <c r="B1827" t="inlineStr">
        <is>
          <t>THE MARCH FORTH FOUNDATION</t>
        </is>
      </c>
      <c r="C1827" t="inlineStr">
        <is>
          <t>85-2050709</t>
        </is>
      </c>
      <c r="D1827" t="inlineStr">
        <is>
          <t>New York</t>
        </is>
      </c>
      <c r="E1827" t="inlineStr">
        <is>
          <t>NY</t>
        </is>
      </c>
      <c r="F1827" t="n">
        <v>2025</v>
      </c>
      <c r="G1827" t="n">
        <v>2</v>
      </c>
      <c r="H1827" s="13" t="n">
        <v>2395000</v>
      </c>
      <c r="I1827" s="12" t="n">
        <v>41</v>
      </c>
      <c r="J1827" s="13" t="n">
        <v>50000</v>
      </c>
      <c r="K1827" s="13">
        <f>IFERROR($H1827/$I1827,"")</f>
        <v/>
      </c>
      <c r="L1827" s="13" t="n">
        <v>150000</v>
      </c>
      <c r="M1827" t="inlineStr">
        <is>
          <t>CA, MA, FL</t>
        </is>
      </c>
      <c r="N1827" t="inlineStr">
        <is>
          <t>No</t>
        </is>
      </c>
      <c r="O1827" t="inlineStr">
        <is>
          <t>Not stated</t>
        </is>
      </c>
      <c r="Q1827" s="9" t="inlineStr">
        <is>
          <t>https://grantcue.com/foundations/the-march-forth-foundation-c-o-kintegral-advisory-llc-852050709</t>
        </is>
      </c>
    </row>
    <row r="1828">
      <c r="A1828">
        <f>IF($E1828=$E1827,$A1827+1,1)</f>
        <v/>
      </c>
      <c r="B1828" t="inlineStr">
        <is>
          <t>THE JOAN F AND DONALD E AXINN FOUNDATION INC</t>
        </is>
      </c>
      <c r="C1828" t="inlineStr">
        <is>
          <t>23-7165425</t>
        </is>
      </c>
      <c r="D1828" t="inlineStr">
        <is>
          <t>New York</t>
        </is>
      </c>
      <c r="E1828" t="inlineStr">
        <is>
          <t>NY</t>
        </is>
      </c>
      <c r="F1828" t="n">
        <v>2024</v>
      </c>
      <c r="G1828" t="n">
        <v>1</v>
      </c>
      <c r="H1828" s="13" t="n">
        <v>2381900</v>
      </c>
      <c r="I1828" s="12" t="n">
        <v>5</v>
      </c>
      <c r="J1828" s="13" t="n">
        <v>50000</v>
      </c>
      <c r="K1828" s="13">
        <f>IFERROR($H1828/$I1828,"")</f>
        <v/>
      </c>
      <c r="L1828" s="13" t="n">
        <v>2000000</v>
      </c>
      <c r="N1828" t="inlineStr">
        <is>
          <t>Yes</t>
        </is>
      </c>
      <c r="O1828" t="inlineStr">
        <is>
          <t>Not stated</t>
        </is>
      </c>
      <c r="Q1828" s="9" t="inlineStr">
        <is>
          <t>https://grantcue.com/foundations/the-joan-f-and-donald-e-axinn-foundation-inc-237165425</t>
        </is>
      </c>
    </row>
    <row r="1829">
      <c r="A1829">
        <f>IF($E1829=$E1828,$A1828+1,1)</f>
        <v/>
      </c>
      <c r="B1829" t="inlineStr">
        <is>
          <t>THE HILIBRAND FOUNDATION</t>
        </is>
      </c>
      <c r="C1829" t="inlineStr">
        <is>
          <t>13-3632625</t>
        </is>
      </c>
      <c r="D1829" t="inlineStr">
        <is>
          <t>New York</t>
        </is>
      </c>
      <c r="E1829" t="inlineStr">
        <is>
          <t>NY</t>
        </is>
      </c>
      <c r="F1829" t="n">
        <v>2025</v>
      </c>
      <c r="G1829" t="n">
        <v>2</v>
      </c>
      <c r="H1829" s="13" t="n">
        <v>2375874</v>
      </c>
      <c r="I1829" s="12" t="n">
        <v>71</v>
      </c>
      <c r="J1829" s="13" t="n">
        <v>25000</v>
      </c>
      <c r="K1829" s="13">
        <f>IFERROR($H1829/$I1829,"")</f>
        <v/>
      </c>
      <c r="L1829" s="13" t="n">
        <v>200000</v>
      </c>
      <c r="M1829" t="inlineStr">
        <is>
          <t>CT, DC, VA</t>
        </is>
      </c>
      <c r="N1829" t="inlineStr">
        <is>
          <t>No</t>
        </is>
      </c>
      <c r="O1829" t="inlineStr">
        <is>
          <t>Not stated</t>
        </is>
      </c>
      <c r="Q1829" s="9" t="inlineStr">
        <is>
          <t>https://grantcue.com/foundations/the-hilibrand-foundation-c-o-steven-m-loeb-esq-133632625</t>
        </is>
      </c>
    </row>
    <row r="1830">
      <c r="A1830">
        <f>IF($E1830=$E1829,$A1829+1,1)</f>
        <v/>
      </c>
      <c r="B1830" t="inlineStr">
        <is>
          <t>OHEL HARAV YEHOSHUA BORUCH FOUNDATION INC</t>
        </is>
      </c>
      <c r="C1830" t="inlineStr">
        <is>
          <t>11-3201774</t>
        </is>
      </c>
      <c r="D1830" t="inlineStr">
        <is>
          <t>New York</t>
        </is>
      </c>
      <c r="E1830" t="inlineStr">
        <is>
          <t>NY</t>
        </is>
      </c>
      <c r="F1830" t="n">
        <v>2024</v>
      </c>
      <c r="G1830" t="n">
        <v>1</v>
      </c>
      <c r="H1830" s="13" t="n">
        <v>2374000</v>
      </c>
      <c r="I1830" s="12" t="n">
        <v>9</v>
      </c>
      <c r="J1830" s="13" t="n">
        <v>50000</v>
      </c>
      <c r="K1830" s="13">
        <f>IFERROR($H1830/$I1830,"")</f>
        <v/>
      </c>
      <c r="L1830" s="13" t="n">
        <v>2000000</v>
      </c>
      <c r="M1830" t="inlineStr">
        <is>
          <t>NJ</t>
        </is>
      </c>
      <c r="N1830" t="inlineStr">
        <is>
          <t>No</t>
        </is>
      </c>
      <c r="O1830" t="inlineStr">
        <is>
          <t>Not stated</t>
        </is>
      </c>
      <c r="Q1830" s="9" t="inlineStr">
        <is>
          <t>https://grantcue.com/foundations/ohel-harav-yehoshua-boruch-foundation-inc-113201774</t>
        </is>
      </c>
    </row>
    <row r="1831">
      <c r="A1831">
        <f>IF($E1831=$E1830,$A1830+1,1)</f>
        <v/>
      </c>
      <c r="B1831" t="inlineStr">
        <is>
          <t>LOIS CHILES FOUNDATION</t>
        </is>
      </c>
      <c r="C1831" t="inlineStr">
        <is>
          <t>20-1673659</t>
        </is>
      </c>
      <c r="D1831" t="inlineStr">
        <is>
          <t>New York</t>
        </is>
      </c>
      <c r="E1831" t="inlineStr">
        <is>
          <t>NY</t>
        </is>
      </c>
      <c r="F1831" t="n">
        <v>2025</v>
      </c>
      <c r="G1831" t="n">
        <v>2</v>
      </c>
      <c r="H1831" s="13" t="n">
        <v>2373550</v>
      </c>
      <c r="I1831" s="12" t="n">
        <v>64</v>
      </c>
      <c r="J1831" s="13" t="n">
        <v>10000</v>
      </c>
      <c r="K1831" s="13">
        <f>IFERROR($H1831/$I1831,"")</f>
        <v/>
      </c>
      <c r="L1831" s="13" t="n">
        <v>375000</v>
      </c>
      <c r="M1831" t="inlineStr">
        <is>
          <t>CT, TX, ME</t>
        </is>
      </c>
      <c r="N1831" t="inlineStr">
        <is>
          <t>No</t>
        </is>
      </c>
      <c r="O1831" t="inlineStr">
        <is>
          <t>Not stated</t>
        </is>
      </c>
      <c r="Q1831" s="9" t="inlineStr">
        <is>
          <t>https://grantcue.com/foundations/lois-chiles-foundation-201673659</t>
        </is>
      </c>
    </row>
    <row r="1832">
      <c r="A1832">
        <f>IF($E1832=$E1831,$A1831+1,1)</f>
        <v/>
      </c>
      <c r="B1832" t="inlineStr">
        <is>
          <t>Sanford J Grossman Charitable Trust</t>
        </is>
      </c>
      <c r="C1832" t="inlineStr">
        <is>
          <t>33-6316059</t>
        </is>
      </c>
      <c r="D1832" t="inlineStr">
        <is>
          <t>New York</t>
        </is>
      </c>
      <c r="E1832" t="inlineStr">
        <is>
          <t>NY</t>
        </is>
      </c>
      <c r="F1832" t="n">
        <v>2025</v>
      </c>
      <c r="G1832" t="n">
        <v>2</v>
      </c>
      <c r="H1832" s="13" t="n">
        <v>2372501</v>
      </c>
      <c r="I1832" s="12" t="n">
        <v>15</v>
      </c>
      <c r="J1832" s="13" t="n">
        <v>84485</v>
      </c>
      <c r="K1832" s="13">
        <f>IFERROR($H1832/$I1832,"")</f>
        <v/>
      </c>
      <c r="L1832" s="13" t="n">
        <v>954141</v>
      </c>
      <c r="M1832" t="inlineStr">
        <is>
          <t>IL, CA, DC</t>
        </is>
      </c>
      <c r="N1832" t="inlineStr">
        <is>
          <t>No</t>
        </is>
      </c>
      <c r="O1832" t="inlineStr">
        <is>
          <t>Not stated</t>
        </is>
      </c>
      <c r="Q1832" s="9" t="inlineStr">
        <is>
          <t>https://grantcue.com/foundations/sanford-j-grossman-charitable-trust-co-quantitative-financial-strategies-336316059</t>
        </is>
      </c>
    </row>
    <row r="1833">
      <c r="A1833">
        <f>IF($E1833=$E1832,$A1832+1,1)</f>
        <v/>
      </c>
      <c r="B1833" t="inlineStr">
        <is>
          <t>HELEN M DEKAY UA 120859 XXXXX0007</t>
        </is>
      </c>
      <c r="C1833" t="inlineStr">
        <is>
          <t>06-6035314</t>
        </is>
      </c>
      <c r="D1833" t="inlineStr">
        <is>
          <t>New York</t>
        </is>
      </c>
      <c r="E1833" t="inlineStr">
        <is>
          <t>NY</t>
        </is>
      </c>
      <c r="F1833" t="n">
        <v>2025</v>
      </c>
      <c r="G1833" t="n">
        <v>2</v>
      </c>
      <c r="H1833" s="13" t="n">
        <v>2364390</v>
      </c>
      <c r="I1833" s="12" t="n">
        <v>6</v>
      </c>
      <c r="J1833" s="13" t="n">
        <v>394065</v>
      </c>
      <c r="K1833" s="13">
        <f>IFERROR($H1833/$I1833,"")</f>
        <v/>
      </c>
      <c r="L1833" s="13" t="n">
        <v>423130</v>
      </c>
      <c r="N1833" t="inlineStr">
        <is>
          <t>No</t>
        </is>
      </c>
      <c r="O1833" t="inlineStr">
        <is>
          <t>Not stated</t>
        </is>
      </c>
      <c r="Q1833" s="9" t="inlineStr">
        <is>
          <t>https://grantcue.com/foundations/helen-m-dekay-ua-120859-xxxxx0007-066035314</t>
        </is>
      </c>
    </row>
    <row r="1834">
      <c r="A1834">
        <f>IF($E1834=$E1833,$A1833+1,1)</f>
        <v/>
      </c>
      <c r="B1834" t="inlineStr">
        <is>
          <t>MICHAEL ANTONOV CHARITABLE FOUNDATION INC</t>
        </is>
      </c>
      <c r="C1834" t="inlineStr">
        <is>
          <t>47-1849235</t>
        </is>
      </c>
      <c r="D1834" t="inlineStr">
        <is>
          <t>New York</t>
        </is>
      </c>
      <c r="E1834" t="inlineStr">
        <is>
          <t>NY</t>
        </is>
      </c>
      <c r="F1834" t="n">
        <v>2024</v>
      </c>
      <c r="G1834" t="n">
        <v>1</v>
      </c>
      <c r="H1834" s="13" t="n">
        <v>2357500</v>
      </c>
      <c r="I1834" s="12" t="n">
        <v>6</v>
      </c>
      <c r="J1834" s="13" t="n">
        <v>225000</v>
      </c>
      <c r="K1834" s="13">
        <f>IFERROR($H1834/$I1834,"")</f>
        <v/>
      </c>
      <c r="L1834" s="13" t="n">
        <v>1350000</v>
      </c>
      <c r="M1834" t="inlineStr">
        <is>
          <t>CA, MA</t>
        </is>
      </c>
      <c r="N1834" t="inlineStr">
        <is>
          <t>No</t>
        </is>
      </c>
      <c r="O1834" t="inlineStr">
        <is>
          <t>Not stated</t>
        </is>
      </c>
      <c r="Q1834" s="9" t="inlineStr">
        <is>
          <t>https://grantcue.com/foundations/michael-antonov-charitable-foundation-inc-471849235</t>
        </is>
      </c>
    </row>
    <row r="1835">
      <c r="A1835">
        <f>IF($E1835=$E1834,$A1834+1,1)</f>
        <v/>
      </c>
      <c r="B1835" t="inlineStr">
        <is>
          <t>THE PACIFIC VIEW FOUNDATION</t>
        </is>
      </c>
      <c r="C1835" t="inlineStr">
        <is>
          <t>20-0031517</t>
        </is>
      </c>
      <c r="D1835" t="inlineStr">
        <is>
          <t>New York</t>
        </is>
      </c>
      <c r="E1835" t="inlineStr">
        <is>
          <t>NY</t>
        </is>
      </c>
      <c r="F1835" t="n">
        <v>2025</v>
      </c>
      <c r="G1835" t="n">
        <v>2</v>
      </c>
      <c r="H1835" s="13" t="n">
        <v>2354692</v>
      </c>
      <c r="I1835" s="12" t="n">
        <v>16</v>
      </c>
      <c r="J1835" s="13" t="n">
        <v>20000</v>
      </c>
      <c r="K1835" s="13">
        <f>IFERROR($H1835/$I1835,"")</f>
        <v/>
      </c>
      <c r="L1835" s="13" t="n">
        <v>1257481</v>
      </c>
      <c r="M1835" t="inlineStr">
        <is>
          <t>CA</t>
        </is>
      </c>
      <c r="N1835" t="inlineStr">
        <is>
          <t>No</t>
        </is>
      </c>
      <c r="O1835" t="inlineStr">
        <is>
          <t>Not stated</t>
        </is>
      </c>
      <c r="Q1835" s="9" t="inlineStr">
        <is>
          <t>https://grantcue.com/foundations/the-pacific-view-foundation-200031517</t>
        </is>
      </c>
    </row>
    <row r="1836">
      <c r="A1836">
        <f>IF($E1836=$E1835,$A1835+1,1)</f>
        <v/>
      </c>
      <c r="B1836" t="inlineStr">
        <is>
          <t>THE EVELYN SHARP FOUNDATION</t>
        </is>
      </c>
      <c r="C1836" t="inlineStr">
        <is>
          <t>13-6119532</t>
        </is>
      </c>
      <c r="D1836" t="inlineStr">
        <is>
          <t>New York</t>
        </is>
      </c>
      <c r="E1836" t="inlineStr">
        <is>
          <t>NY</t>
        </is>
      </c>
      <c r="F1836" t="n">
        <v>2025</v>
      </c>
      <c r="G1836" t="n">
        <v>2</v>
      </c>
      <c r="H1836" s="13" t="n">
        <v>2353500</v>
      </c>
      <c r="I1836" s="12" t="n">
        <v>69</v>
      </c>
      <c r="J1836" s="13" t="n">
        <v>15000</v>
      </c>
      <c r="K1836" s="13">
        <f>IFERROR($H1836/$I1836,"")</f>
        <v/>
      </c>
      <c r="L1836" s="13" t="n">
        <v>350000</v>
      </c>
      <c r="M1836" t="inlineStr">
        <is>
          <t>CA, MA, VA</t>
        </is>
      </c>
      <c r="N1836" t="inlineStr">
        <is>
          <t>Yes</t>
        </is>
      </c>
      <c r="O1836" t="inlineStr">
        <is>
          <t>Not stated</t>
        </is>
      </c>
      <c r="Q1836" s="9" t="inlineStr">
        <is>
          <t>https://grantcue.com/foundations/the-evelyn-sharp-foundation-136119532</t>
        </is>
      </c>
    </row>
    <row r="1837">
      <c r="A1837">
        <f>IF($E1837=$E1836,$A1836+1,1)</f>
        <v/>
      </c>
      <c r="B1837" t="inlineStr">
        <is>
          <t>AHBA INC</t>
        </is>
      </c>
      <c r="C1837" t="inlineStr">
        <is>
          <t>13-3997367</t>
        </is>
      </c>
      <c r="D1837" t="inlineStr">
        <is>
          <t>New York</t>
        </is>
      </c>
      <c r="E1837" t="inlineStr">
        <is>
          <t>NY</t>
        </is>
      </c>
      <c r="F1837" t="n">
        <v>2024</v>
      </c>
      <c r="G1837" t="n">
        <v>1</v>
      </c>
      <c r="H1837" s="13" t="n">
        <v>2348076</v>
      </c>
      <c r="I1837" s="12" t="n">
        <v>25</v>
      </c>
      <c r="J1837" s="13" t="n">
        <v>25000</v>
      </c>
      <c r="K1837" s="13">
        <f>IFERROR($H1837/$I1837,"")</f>
        <v/>
      </c>
      <c r="L1837" s="13" t="n">
        <v>397233</v>
      </c>
      <c r="M1837" t="inlineStr">
        <is>
          <t>PA, NJ, CA</t>
        </is>
      </c>
      <c r="N1837" t="inlineStr">
        <is>
          <t>No</t>
        </is>
      </c>
      <c r="O1837" t="inlineStr">
        <is>
          <t>Not stated</t>
        </is>
      </c>
      <c r="Q1837" s="9" t="inlineStr">
        <is>
          <t>https://grantcue.com/foundations/ahba-inc-133997367</t>
        </is>
      </c>
    </row>
    <row r="1838">
      <c r="A1838">
        <f>IF($E1838=$E1837,$A1837+1,1)</f>
        <v/>
      </c>
      <c r="B1838" t="inlineStr">
        <is>
          <t>THE MELLY FOUNDATION</t>
        </is>
      </c>
      <c r="C1838" t="inlineStr">
        <is>
          <t>23-7059703</t>
        </is>
      </c>
      <c r="D1838" t="inlineStr">
        <is>
          <t>New York</t>
        </is>
      </c>
      <c r="E1838" t="inlineStr">
        <is>
          <t>NY</t>
        </is>
      </c>
      <c r="F1838" t="n">
        <v>2024</v>
      </c>
      <c r="G1838" t="n">
        <v>2</v>
      </c>
      <c r="H1838" s="13" t="n">
        <v>2341754</v>
      </c>
      <c r="I1838" s="12" t="n">
        <v>96</v>
      </c>
      <c r="J1838" s="13" t="n">
        <v>2500</v>
      </c>
      <c r="K1838" s="13">
        <f>IFERROR($H1838/$I1838,"")</f>
        <v/>
      </c>
      <c r="L1838" s="13" t="n">
        <v>504513</v>
      </c>
      <c r="M1838" t="inlineStr">
        <is>
          <t>FL, CT, MA</t>
        </is>
      </c>
      <c r="N1838" t="inlineStr">
        <is>
          <t>No</t>
        </is>
      </c>
      <c r="O1838" t="inlineStr">
        <is>
          <t>Not stated</t>
        </is>
      </c>
      <c r="Q1838" s="9" t="inlineStr">
        <is>
          <t>https://grantcue.com/foundations/the-melly-foundation-237059703</t>
        </is>
      </c>
    </row>
    <row r="1839">
      <c r="A1839">
        <f>IF($E1839=$E1838,$A1838+1,1)</f>
        <v/>
      </c>
      <c r="B1839" t="inlineStr">
        <is>
          <t>GEORGE LINK JR FOUNDATION INC</t>
        </is>
      </c>
      <c r="C1839" t="inlineStr">
        <is>
          <t>13-3041396</t>
        </is>
      </c>
      <c r="D1839" t="inlineStr">
        <is>
          <t>New York</t>
        </is>
      </c>
      <c r="E1839" t="inlineStr">
        <is>
          <t>NY</t>
        </is>
      </c>
      <c r="F1839" t="n">
        <v>2024</v>
      </c>
      <c r="G1839" t="n">
        <v>1</v>
      </c>
      <c r="H1839" s="13" t="n">
        <v>2340000</v>
      </c>
      <c r="I1839" s="12" t="n">
        <v>54</v>
      </c>
      <c r="J1839" s="13" t="n">
        <v>37500</v>
      </c>
      <c r="K1839" s="13">
        <f>IFERROR($H1839/$I1839,"")</f>
        <v/>
      </c>
      <c r="L1839" s="13" t="n">
        <v>200000</v>
      </c>
      <c r="M1839" t="inlineStr">
        <is>
          <t>NJ, CA, AL</t>
        </is>
      </c>
      <c r="N1839" t="inlineStr">
        <is>
          <t>Yes</t>
        </is>
      </c>
      <c r="O1839" t="inlineStr">
        <is>
          <t>Not stated</t>
        </is>
      </c>
      <c r="Q1839" s="9" t="inlineStr">
        <is>
          <t>https://grantcue.com/foundations/george-link-jr-foundation-inc-133041396</t>
        </is>
      </c>
    </row>
    <row r="1840">
      <c r="A1840">
        <f>IF($E1840=$E1839,$A1839+1,1)</f>
        <v/>
      </c>
      <c r="B1840" t="inlineStr">
        <is>
          <t>THE KRIMENDAHLSAINT-AMAND FOUNDATION</t>
        </is>
      </c>
      <c r="C1840" t="inlineStr">
        <is>
          <t>23-7000391</t>
        </is>
      </c>
      <c r="D1840" t="inlineStr">
        <is>
          <t>New York</t>
        </is>
      </c>
      <c r="E1840" t="inlineStr">
        <is>
          <t>NY</t>
        </is>
      </c>
      <c r="F1840" t="n">
        <v>2024</v>
      </c>
      <c r="G1840" t="n">
        <v>2</v>
      </c>
      <c r="H1840" s="13" t="n">
        <v>2334692</v>
      </c>
      <c r="I1840" s="12" t="n">
        <v>55</v>
      </c>
      <c r="J1840" s="13" t="n">
        <v>3045</v>
      </c>
      <c r="K1840" s="13">
        <f>IFERROR($H1840/$I1840,"")</f>
        <v/>
      </c>
      <c r="L1840" s="13" t="n">
        <v>1792638</v>
      </c>
      <c r="M1840" t="inlineStr">
        <is>
          <t>FL, NC, OH</t>
        </is>
      </c>
      <c r="N1840" t="inlineStr">
        <is>
          <t>No</t>
        </is>
      </c>
      <c r="O1840" t="inlineStr">
        <is>
          <t>Not stated</t>
        </is>
      </c>
      <c r="Q1840" s="9" t="inlineStr">
        <is>
          <t>https://grantcue.com/foundations/the-krimendahlsaint-amand-foundation-237000391</t>
        </is>
      </c>
    </row>
    <row r="1841">
      <c r="A1841">
        <f>IF($E1841=$E1840,$A1840+1,1)</f>
        <v/>
      </c>
      <c r="B1841" t="inlineStr">
        <is>
          <t>TRUST FOR MUTUAL UNDERSTANDING</t>
        </is>
      </c>
      <c r="C1841" t="inlineStr">
        <is>
          <t>13-3212724</t>
        </is>
      </c>
      <c r="D1841" t="inlineStr">
        <is>
          <t>New York</t>
        </is>
      </c>
      <c r="E1841" t="inlineStr">
        <is>
          <t>NY</t>
        </is>
      </c>
      <c r="F1841" t="n">
        <v>2024</v>
      </c>
      <c r="G1841" t="n">
        <v>1</v>
      </c>
      <c r="H1841" s="13" t="n">
        <v>2326903</v>
      </c>
      <c r="I1841" s="12" t="n">
        <v>72</v>
      </c>
      <c r="J1841" s="13" t="n">
        <v>25000</v>
      </c>
      <c r="K1841" s="13">
        <f>IFERROR($H1841/$I1841,"")</f>
        <v/>
      </c>
      <c r="L1841" s="13" t="n">
        <v>173000</v>
      </c>
      <c r="M1841" t="inlineStr">
        <is>
          <t>CA, DC, MD</t>
        </is>
      </c>
      <c r="N1841" t="inlineStr">
        <is>
          <t>Yes</t>
        </is>
      </c>
      <c r="O1841" t="inlineStr">
        <is>
          <t>Yes</t>
        </is>
      </c>
      <c r="P1841" s="9" t="inlineStr">
        <is>
          <t>https://tmuny.org/</t>
        </is>
      </c>
      <c r="Q1841" s="9" t="inlineStr">
        <is>
          <t>https://grantcue.com/foundations/trust-for-mutual-understanding-133212724</t>
        </is>
      </c>
    </row>
    <row r="1842">
      <c r="A1842">
        <f>IF($E1842=$E1841,$A1841+1,1)</f>
        <v/>
      </c>
      <c r="B1842" t="inlineStr">
        <is>
          <t>OCLO INC</t>
        </is>
      </c>
      <c r="C1842" t="inlineStr">
        <is>
          <t>52-2171831</t>
        </is>
      </c>
      <c r="D1842" t="inlineStr">
        <is>
          <t>New York</t>
        </is>
      </c>
      <c r="E1842" t="inlineStr">
        <is>
          <t>NY</t>
        </is>
      </c>
      <c r="F1842" t="n">
        <v>2024</v>
      </c>
      <c r="G1842" t="n">
        <v>1</v>
      </c>
      <c r="H1842" s="13" t="n">
        <v>2325706</v>
      </c>
      <c r="I1842" s="12" t="n">
        <v>13</v>
      </c>
      <c r="J1842" s="13" t="n">
        <v>85000</v>
      </c>
      <c r="K1842" s="13">
        <f>IFERROR($H1842/$I1842,"")</f>
        <v/>
      </c>
      <c r="L1842" s="13" t="n">
        <v>896184</v>
      </c>
      <c r="M1842" t="inlineStr">
        <is>
          <t>OH, FL</t>
        </is>
      </c>
      <c r="N1842" t="inlineStr">
        <is>
          <t>No</t>
        </is>
      </c>
      <c r="O1842" t="inlineStr">
        <is>
          <t>Not stated</t>
        </is>
      </c>
      <c r="Q1842" s="9" t="inlineStr">
        <is>
          <t>https://grantcue.com/foundations/oclo-inc-522171831</t>
        </is>
      </c>
    </row>
    <row r="1843">
      <c r="A1843">
        <f>IF($E1843=$E1842,$A1842+1,1)</f>
        <v/>
      </c>
      <c r="B1843" t="inlineStr">
        <is>
          <t>Burnham Family Foundation</t>
        </is>
      </c>
      <c r="C1843" t="inlineStr">
        <is>
          <t>35-6951044</t>
        </is>
      </c>
      <c r="D1843" t="inlineStr">
        <is>
          <t>New York</t>
        </is>
      </c>
      <c r="E1843" t="inlineStr">
        <is>
          <t>NY</t>
        </is>
      </c>
      <c r="F1843" t="n">
        <v>2024</v>
      </c>
      <c r="G1843" t="n">
        <v>1</v>
      </c>
      <c r="H1843" s="13" t="n">
        <v>2322108</v>
      </c>
      <c r="I1843" s="12" t="n">
        <v>45</v>
      </c>
      <c r="J1843" s="13" t="n">
        <v>29662</v>
      </c>
      <c r="K1843" s="13">
        <f>IFERROR($H1843/$I1843,"")</f>
        <v/>
      </c>
      <c r="L1843" s="13" t="n">
        <v>200000</v>
      </c>
      <c r="M1843" t="inlineStr">
        <is>
          <t>CA, GA, DC</t>
        </is>
      </c>
      <c r="N1843" t="inlineStr">
        <is>
          <t>No</t>
        </is>
      </c>
      <c r="O1843" t="inlineStr">
        <is>
          <t>Not stated</t>
        </is>
      </c>
      <c r="Q1843" s="9" t="inlineStr">
        <is>
          <t>https://grantcue.com/foundations/burnham-family-foundation-356951044</t>
        </is>
      </c>
    </row>
    <row r="1844">
      <c r="A1844">
        <f>IF($E1844=$E1843,$A1843+1,1)</f>
        <v/>
      </c>
      <c r="B1844" t="inlineStr">
        <is>
          <t>RICHARD S SHINEMAN FOUNDATION</t>
        </is>
      </c>
      <c r="C1844" t="inlineStr">
        <is>
          <t>46-1998245</t>
        </is>
      </c>
      <c r="D1844" t="inlineStr">
        <is>
          <t>New York</t>
        </is>
      </c>
      <c r="E1844" t="inlineStr">
        <is>
          <t>NY</t>
        </is>
      </c>
      <c r="F1844" t="n">
        <v>2025</v>
      </c>
      <c r="G1844" t="n">
        <v>2</v>
      </c>
      <c r="H1844" s="13" t="n">
        <v>2310321</v>
      </c>
      <c r="I1844" s="12" t="n">
        <v>231</v>
      </c>
      <c r="J1844" s="13" t="n">
        <v>1500</v>
      </c>
      <c r="K1844" s="13">
        <f>IFERROR($H1844/$I1844,"")</f>
        <v/>
      </c>
      <c r="L1844" s="13" t="n">
        <v>200000</v>
      </c>
      <c r="M1844" t="inlineStr">
        <is>
          <t>TN, CT, ID</t>
        </is>
      </c>
      <c r="N1844" t="inlineStr">
        <is>
          <t>Yes</t>
        </is>
      </c>
      <c r="O1844" t="inlineStr">
        <is>
          <t>Yes</t>
        </is>
      </c>
      <c r="P1844" s="9" t="inlineStr">
        <is>
          <t>https://www.shinemanfoundation.org/</t>
        </is>
      </c>
      <c r="Q1844" s="9" t="inlineStr">
        <is>
          <t>https://grantcue.com/foundations/richard-s-shineman-foundation-461998245</t>
        </is>
      </c>
    </row>
    <row r="1845">
      <c r="A1845">
        <f>IF($E1845=$E1844,$A1844+1,1)</f>
        <v/>
      </c>
      <c r="B1845" t="inlineStr">
        <is>
          <t>SAKS FIFTH AVENUE FOUNDATION</t>
        </is>
      </c>
      <c r="C1845" t="inlineStr">
        <is>
          <t>63-1207483</t>
        </is>
      </c>
      <c r="D1845" t="inlineStr">
        <is>
          <t>New York</t>
        </is>
      </c>
      <c r="E1845" t="inlineStr">
        <is>
          <t>NY</t>
        </is>
      </c>
      <c r="F1845" t="n">
        <v>2024</v>
      </c>
      <c r="G1845" t="n">
        <v>2</v>
      </c>
      <c r="H1845" s="13" t="n">
        <v>2310000</v>
      </c>
      <c r="I1845" s="12" t="n">
        <v>36</v>
      </c>
      <c r="J1845" s="13" t="n">
        <v>30000</v>
      </c>
      <c r="K1845" s="13">
        <f>IFERROR($H1845/$I1845,"")</f>
        <v/>
      </c>
      <c r="L1845" s="13" t="n">
        <v>150000</v>
      </c>
      <c r="M1845" t="inlineStr">
        <is>
          <t>CA, NV, WA</t>
        </is>
      </c>
      <c r="N1845" t="inlineStr">
        <is>
          <t>No</t>
        </is>
      </c>
      <c r="O1845" t="inlineStr">
        <is>
          <t>Not stated</t>
        </is>
      </c>
      <c r="Q1845" s="9" t="inlineStr">
        <is>
          <t>https://grantcue.com/foundations/saks-fifth-avenue-foundation-631207483</t>
        </is>
      </c>
    </row>
    <row r="1846">
      <c r="A1846">
        <f>IF($E1846=$E1845,$A1845+1,1)</f>
        <v/>
      </c>
      <c r="B1846" t="inlineStr">
        <is>
          <t>THE THOMAS D KLINGENSTEIN AND NANCY D PERLMAN FAMILY FUND INC</t>
        </is>
      </c>
      <c r="C1846" t="inlineStr">
        <is>
          <t>06-1524760</t>
        </is>
      </c>
      <c r="D1846" t="inlineStr">
        <is>
          <t>New York</t>
        </is>
      </c>
      <c r="E1846" t="inlineStr">
        <is>
          <t>NY</t>
        </is>
      </c>
      <c r="F1846" t="n">
        <v>2025</v>
      </c>
      <c r="G1846" t="n">
        <v>2</v>
      </c>
      <c r="H1846" s="13" t="n">
        <v>2301691</v>
      </c>
      <c r="I1846" s="12" t="n">
        <v>12</v>
      </c>
      <c r="J1846" s="13" t="n">
        <v>15000</v>
      </c>
      <c r="K1846" s="13">
        <f>IFERROR($H1846/$I1846,"")</f>
        <v/>
      </c>
      <c r="L1846" s="13" t="n">
        <v>2022443</v>
      </c>
      <c r="M1846" t="inlineStr">
        <is>
          <t>IN, CA, DC</t>
        </is>
      </c>
      <c r="N1846" t="inlineStr">
        <is>
          <t>No</t>
        </is>
      </c>
      <c r="O1846" t="inlineStr">
        <is>
          <t>Not stated</t>
        </is>
      </c>
      <c r="Q1846" s="9" t="inlineStr">
        <is>
          <t>https://grantcue.com/foundations/the-thomas-d-klingenstein-and-nancy-d-perlman-family-fund-inc-061524760</t>
        </is>
      </c>
    </row>
    <row r="1847">
      <c r="A1847">
        <f>IF($E1847=$E1846,$A1846+1,1)</f>
        <v/>
      </c>
      <c r="B1847" t="inlineStr">
        <is>
          <t>Schleifer Family Foundation</t>
        </is>
      </c>
      <c r="C1847" t="inlineStr">
        <is>
          <t>13-3925934</t>
        </is>
      </c>
      <c r="D1847" t="inlineStr">
        <is>
          <t>New York</t>
        </is>
      </c>
      <c r="E1847" t="inlineStr">
        <is>
          <t>NY</t>
        </is>
      </c>
      <c r="F1847" t="n">
        <v>2024</v>
      </c>
      <c r="G1847" t="n">
        <v>1</v>
      </c>
      <c r="H1847" s="13" t="n">
        <v>2300565</v>
      </c>
      <c r="I1847" s="12" t="n">
        <v>5</v>
      </c>
      <c r="J1847" s="13" t="n">
        <v>200602</v>
      </c>
      <c r="K1847" s="13">
        <f>IFERROR($H1847/$I1847,"")</f>
        <v/>
      </c>
      <c r="L1847" s="13" t="n">
        <v>1202041</v>
      </c>
      <c r="N1847" t="inlineStr">
        <is>
          <t>No</t>
        </is>
      </c>
      <c r="O1847" t="inlineStr">
        <is>
          <t>Not stated</t>
        </is>
      </c>
      <c r="Q1847" s="9" t="inlineStr">
        <is>
          <t>https://grantcue.com/foundations/schleifer-family-foundation-133925934</t>
        </is>
      </c>
    </row>
    <row r="1848">
      <c r="A1848">
        <f>IF($E1848=$E1847,$A1847+1,1)</f>
        <v/>
      </c>
      <c r="B1848" t="inlineStr">
        <is>
          <t>THEA PETSCHEK IERVOLINO FOUNDATION</t>
        </is>
      </c>
      <c r="C1848" t="inlineStr">
        <is>
          <t>47-3702185</t>
        </is>
      </c>
      <c r="D1848" t="inlineStr">
        <is>
          <t>New York</t>
        </is>
      </c>
      <c r="E1848" t="inlineStr">
        <is>
          <t>NY</t>
        </is>
      </c>
      <c r="F1848" t="n">
        <v>2025</v>
      </c>
      <c r="G1848" t="n">
        <v>2</v>
      </c>
      <c r="H1848" s="13" t="n">
        <v>2300000</v>
      </c>
      <c r="I1848" s="12" t="n">
        <v>6</v>
      </c>
      <c r="J1848" s="13" t="n">
        <v>300000</v>
      </c>
      <c r="K1848" s="13">
        <f>IFERROR($H1848/$I1848,"")</f>
        <v/>
      </c>
      <c r="L1848" s="13" t="n">
        <v>900000</v>
      </c>
      <c r="N1848" t="inlineStr">
        <is>
          <t>No</t>
        </is>
      </c>
      <c r="O1848" t="inlineStr">
        <is>
          <t>Not stated</t>
        </is>
      </c>
      <c r="Q1848" s="9" t="inlineStr">
        <is>
          <t>https://grantcue.com/foundations/thea-petschek-iervolino-foundation-473702185</t>
        </is>
      </c>
    </row>
    <row r="1849">
      <c r="A1849">
        <f>IF($E1849=$E1848,$A1848+1,1)</f>
        <v/>
      </c>
      <c r="B1849" t="inlineStr">
        <is>
          <t>BURPEE FOUNDATION</t>
        </is>
      </c>
      <c r="C1849" t="inlineStr">
        <is>
          <t>74-3047509</t>
        </is>
      </c>
      <c r="D1849" t="inlineStr">
        <is>
          <t>New York</t>
        </is>
      </c>
      <c r="E1849" t="inlineStr">
        <is>
          <t>NY</t>
        </is>
      </c>
      <c r="F1849" t="n">
        <v>2024</v>
      </c>
      <c r="G1849" t="n">
        <v>3</v>
      </c>
      <c r="H1849" s="13" t="n">
        <v>2296894</v>
      </c>
      <c r="I1849" s="12" t="n">
        <v>64</v>
      </c>
      <c r="J1849" s="13" t="n">
        <v>15000</v>
      </c>
      <c r="K1849" s="13">
        <f>IFERROR($H1849/$I1849,"")</f>
        <v/>
      </c>
      <c r="L1849" s="13" t="n">
        <v>275000</v>
      </c>
      <c r="M1849" t="inlineStr">
        <is>
          <t>PA, MO, DC</t>
        </is>
      </c>
      <c r="N1849" t="inlineStr">
        <is>
          <t>Yes</t>
        </is>
      </c>
      <c r="O1849" t="inlineStr">
        <is>
          <t>Not stated</t>
        </is>
      </c>
      <c r="Q1849" s="9" t="inlineStr">
        <is>
          <t>https://grantcue.com/foundations/burpee-foundation-743047509</t>
        </is>
      </c>
    </row>
    <row r="1850">
      <c r="A1850">
        <f>IF($E1850=$E1849,$A1849+1,1)</f>
        <v/>
      </c>
      <c r="B1850" t="inlineStr">
        <is>
          <t>GT FOUNDATION</t>
        </is>
      </c>
      <c r="C1850" t="inlineStr">
        <is>
          <t>23-7927474</t>
        </is>
      </c>
      <c r="D1850" t="inlineStr">
        <is>
          <t>New York</t>
        </is>
      </c>
      <c r="E1850" t="inlineStr">
        <is>
          <t>NY</t>
        </is>
      </c>
      <c r="F1850" t="n">
        <v>2025</v>
      </c>
      <c r="G1850" t="n">
        <v>2</v>
      </c>
      <c r="H1850" s="13" t="n">
        <v>2295736</v>
      </c>
      <c r="I1850" s="12" t="n">
        <v>54</v>
      </c>
      <c r="J1850" s="13" t="n">
        <v>30000</v>
      </c>
      <c r="K1850" s="13">
        <f>IFERROR($H1850/$I1850,"")</f>
        <v/>
      </c>
      <c r="L1850" s="13" t="n">
        <v>169335</v>
      </c>
      <c r="M1850" t="inlineStr">
        <is>
          <t>CA, MA, PA</t>
        </is>
      </c>
      <c r="N1850" t="inlineStr">
        <is>
          <t>No</t>
        </is>
      </c>
      <c r="O1850" t="inlineStr">
        <is>
          <t>Not stated</t>
        </is>
      </c>
      <c r="Q1850" s="9" t="inlineStr">
        <is>
          <t>https://grantcue.com/foundations/gt-foundation-237927474</t>
        </is>
      </c>
    </row>
    <row r="1851">
      <c r="A1851">
        <f>IF($E1851=$E1850,$A1850+1,1)</f>
        <v/>
      </c>
      <c r="B1851" t="inlineStr">
        <is>
          <t>ROBERT J BAUER FAMILY FOUNDATION</t>
        </is>
      </c>
      <c r="C1851" t="inlineStr">
        <is>
          <t>22-6784245</t>
        </is>
      </c>
      <c r="D1851" t="inlineStr">
        <is>
          <t>New York</t>
        </is>
      </c>
      <c r="E1851" t="inlineStr">
        <is>
          <t>NY</t>
        </is>
      </c>
      <c r="F1851" t="n">
        <v>2024</v>
      </c>
      <c r="G1851" t="n">
        <v>2</v>
      </c>
      <c r="H1851" s="13" t="n">
        <v>2292000</v>
      </c>
      <c r="I1851" s="12" t="n">
        <v>104</v>
      </c>
      <c r="J1851" s="13" t="n">
        <v>15500</v>
      </c>
      <c r="K1851" s="13">
        <f>IFERROR($H1851/$I1851,"")</f>
        <v/>
      </c>
      <c r="L1851" s="13" t="n">
        <v>167000</v>
      </c>
      <c r="M1851" t="inlineStr">
        <is>
          <t>VA, DC, CA</t>
        </is>
      </c>
      <c r="N1851" t="inlineStr">
        <is>
          <t>Yes</t>
        </is>
      </c>
      <c r="O1851" t="inlineStr">
        <is>
          <t>Yes</t>
        </is>
      </c>
      <c r="Q1851" s="9" t="inlineStr">
        <is>
          <t>https://grantcue.com/foundations/robert-j-bauer-family-foundation-226784245</t>
        </is>
      </c>
    </row>
    <row r="1852">
      <c r="A1852">
        <f>IF($E1852=$E1851,$A1851+1,1)</f>
        <v/>
      </c>
      <c r="B1852" t="inlineStr">
        <is>
          <t>PODHURST DERN KOFFSKY WEINBERG FOUNDATION</t>
        </is>
      </c>
      <c r="C1852" t="inlineStr">
        <is>
          <t>46-4352428</t>
        </is>
      </c>
      <c r="D1852" t="inlineStr">
        <is>
          <t>New York</t>
        </is>
      </c>
      <c r="E1852" t="inlineStr">
        <is>
          <t>NY</t>
        </is>
      </c>
      <c r="F1852" t="n">
        <v>2024</v>
      </c>
      <c r="G1852" t="n">
        <v>1</v>
      </c>
      <c r="H1852" s="13" t="n">
        <v>2289711</v>
      </c>
      <c r="I1852" s="12" t="n">
        <v>19</v>
      </c>
      <c r="J1852" s="13" t="n">
        <v>10000</v>
      </c>
      <c r="K1852" s="13">
        <f>IFERROR($H1852/$I1852,"")</f>
        <v/>
      </c>
      <c r="L1852" s="13" t="n">
        <v>717630</v>
      </c>
      <c r="M1852" t="inlineStr">
        <is>
          <t>TX, FL, CO</t>
        </is>
      </c>
      <c r="N1852" t="inlineStr">
        <is>
          <t>Yes</t>
        </is>
      </c>
      <c r="O1852" t="inlineStr">
        <is>
          <t>Not stated</t>
        </is>
      </c>
      <c r="Q1852" s="9" t="inlineStr">
        <is>
          <t>https://grantcue.com/foundations/podhurst-dern-koffsky-weinberg-foundation-464352428</t>
        </is>
      </c>
    </row>
    <row r="1853">
      <c r="A1853">
        <f>IF($E1853=$E1852,$A1852+1,1)</f>
        <v/>
      </c>
      <c r="B1853" t="inlineStr">
        <is>
          <t>WILD LIVES FOUNDATION</t>
        </is>
      </c>
      <c r="C1853" t="inlineStr">
        <is>
          <t>81-1612906</t>
        </is>
      </c>
      <c r="D1853" t="inlineStr">
        <is>
          <t>New York</t>
        </is>
      </c>
      <c r="E1853" t="inlineStr">
        <is>
          <t>NY</t>
        </is>
      </c>
      <c r="F1853" t="n">
        <v>2024</v>
      </c>
      <c r="G1853" t="n">
        <v>1</v>
      </c>
      <c r="H1853" s="13" t="n">
        <v>2288050</v>
      </c>
      <c r="I1853" s="12" t="n">
        <v>12</v>
      </c>
      <c r="J1853" s="13" t="n">
        <v>112500</v>
      </c>
      <c r="K1853" s="13">
        <f>IFERROR($H1853/$I1853,"")</f>
        <v/>
      </c>
      <c r="L1853" s="13" t="n">
        <v>600000</v>
      </c>
      <c r="M1853" t="inlineStr">
        <is>
          <t>WA, DC, PA</t>
        </is>
      </c>
      <c r="N1853" t="inlineStr">
        <is>
          <t>No</t>
        </is>
      </c>
      <c r="O1853" t="inlineStr">
        <is>
          <t>Not stated</t>
        </is>
      </c>
      <c r="Q1853" s="9" t="inlineStr">
        <is>
          <t>https://grantcue.com/foundations/wild-lives-foundation-811612906</t>
        </is>
      </c>
    </row>
    <row r="1854">
      <c r="A1854">
        <f>IF($E1854=$E1853,$A1853+1,1)</f>
        <v/>
      </c>
      <c r="B1854" t="inlineStr">
        <is>
          <t>FREDMAN FAMILY FOUNDATION INC</t>
        </is>
      </c>
      <c r="C1854" t="inlineStr">
        <is>
          <t>27-1430745</t>
        </is>
      </c>
      <c r="D1854" t="inlineStr">
        <is>
          <t>New York</t>
        </is>
      </c>
      <c r="E1854" t="inlineStr">
        <is>
          <t>NY</t>
        </is>
      </c>
      <c r="F1854" t="n">
        <v>2024</v>
      </c>
      <c r="G1854" t="n">
        <v>1</v>
      </c>
      <c r="H1854" s="13" t="n">
        <v>2286500</v>
      </c>
      <c r="I1854" s="12" t="n">
        <v>49</v>
      </c>
      <c r="J1854" s="13" t="n">
        <v>30000</v>
      </c>
      <c r="K1854" s="13">
        <f>IFERROR($H1854/$I1854,"")</f>
        <v/>
      </c>
      <c r="L1854" s="13" t="n">
        <v>250000</v>
      </c>
      <c r="M1854" t="inlineStr">
        <is>
          <t>CA, DC, FL</t>
        </is>
      </c>
      <c r="N1854" t="inlineStr">
        <is>
          <t>No</t>
        </is>
      </c>
      <c r="O1854" t="inlineStr">
        <is>
          <t>Not stated</t>
        </is>
      </c>
      <c r="Q1854" s="9" t="inlineStr">
        <is>
          <t>https://grantcue.com/foundations/fredman-family-foundation-inc-271430745</t>
        </is>
      </c>
    </row>
    <row r="1855">
      <c r="A1855">
        <f>IF($E1855=$E1854,$A1854+1,1)</f>
        <v/>
      </c>
      <c r="B1855" t="inlineStr">
        <is>
          <t>THE FORTH FOUNDATION</t>
        </is>
      </c>
      <c r="C1855" t="inlineStr">
        <is>
          <t>20-5369388</t>
        </is>
      </c>
      <c r="D1855" t="inlineStr">
        <is>
          <t>New York</t>
        </is>
      </c>
      <c r="E1855" t="inlineStr">
        <is>
          <t>NY</t>
        </is>
      </c>
      <c r="F1855" t="n">
        <v>2025</v>
      </c>
      <c r="G1855" t="n">
        <v>2</v>
      </c>
      <c r="H1855" s="13" t="n">
        <v>2283775</v>
      </c>
      <c r="I1855" s="12" t="n">
        <v>6</v>
      </c>
      <c r="J1855" s="13" t="n">
        <v>113859</v>
      </c>
      <c r="K1855" s="13">
        <f>IFERROR($H1855/$I1855,"")</f>
        <v/>
      </c>
      <c r="L1855" s="13" t="n">
        <v>1014037</v>
      </c>
      <c r="M1855" t="inlineStr">
        <is>
          <t>DC</t>
        </is>
      </c>
      <c r="N1855" t="inlineStr">
        <is>
          <t>No</t>
        </is>
      </c>
      <c r="O1855" t="inlineStr">
        <is>
          <t>Not stated</t>
        </is>
      </c>
      <c r="Q1855" s="9" t="inlineStr">
        <is>
          <t>https://grantcue.com/foundations/the-forth-foundation-205369388</t>
        </is>
      </c>
    </row>
    <row r="1856">
      <c r="A1856">
        <f>IF($E1856=$E1855,$A1855+1,1)</f>
        <v/>
      </c>
      <c r="B1856" t="inlineStr">
        <is>
          <t>CABASSO FAMILY FOUNDATION</t>
        </is>
      </c>
      <c r="C1856" t="inlineStr">
        <is>
          <t>81-2254560</t>
        </is>
      </c>
      <c r="D1856" t="inlineStr">
        <is>
          <t>New York</t>
        </is>
      </c>
      <c r="E1856" t="inlineStr">
        <is>
          <t>NY</t>
        </is>
      </c>
      <c r="F1856" t="n">
        <v>2025</v>
      </c>
      <c r="G1856" t="n">
        <v>2</v>
      </c>
      <c r="H1856" s="13" t="n">
        <v>2281451</v>
      </c>
      <c r="I1856" s="12" t="n">
        <v>85</v>
      </c>
      <c r="J1856" s="13" t="n">
        <v>2000</v>
      </c>
      <c r="K1856" s="13">
        <f>IFERROR($H1856/$I1856,"")</f>
        <v/>
      </c>
      <c r="L1856" s="13" t="n">
        <v>1200000</v>
      </c>
      <c r="M1856" t="inlineStr">
        <is>
          <t>NJ, MI</t>
        </is>
      </c>
      <c r="N1856" t="inlineStr">
        <is>
          <t>No</t>
        </is>
      </c>
      <c r="O1856" t="inlineStr">
        <is>
          <t>Not stated</t>
        </is>
      </c>
      <c r="Q1856" s="9" t="inlineStr">
        <is>
          <t>https://grantcue.com/foundations/cabasso-family-foundation-812254560</t>
        </is>
      </c>
    </row>
    <row r="1857">
      <c r="A1857">
        <f>IF($E1857=$E1856,$A1856+1,1)</f>
        <v/>
      </c>
      <c r="B1857" t="inlineStr">
        <is>
          <t>WHALEY FAMILY FOUNDATION INC</t>
        </is>
      </c>
      <c r="C1857" t="inlineStr">
        <is>
          <t>56-2196964</t>
        </is>
      </c>
      <c r="D1857" t="inlineStr">
        <is>
          <t>New York</t>
        </is>
      </c>
      <c r="E1857" t="inlineStr">
        <is>
          <t>NY</t>
        </is>
      </c>
      <c r="F1857" t="n">
        <v>2025</v>
      </c>
      <c r="G1857" t="n">
        <v>2</v>
      </c>
      <c r="H1857" s="13" t="n">
        <v>2278036</v>
      </c>
      <c r="I1857" s="12" t="n">
        <v>18</v>
      </c>
      <c r="J1857" s="13" t="n">
        <v>6500</v>
      </c>
      <c r="K1857" s="13">
        <f>IFERROR($H1857/$I1857,"")</f>
        <v/>
      </c>
      <c r="L1857" s="13" t="n">
        <v>2095790</v>
      </c>
      <c r="M1857" t="inlineStr">
        <is>
          <t>NC, MD, TN</t>
        </is>
      </c>
      <c r="N1857" t="inlineStr">
        <is>
          <t>No</t>
        </is>
      </c>
      <c r="O1857" t="inlineStr">
        <is>
          <t>Not stated</t>
        </is>
      </c>
      <c r="Q1857" s="9" t="inlineStr">
        <is>
          <t>https://grantcue.com/foundations/whaley-family-foundation-inc-562196964</t>
        </is>
      </c>
    </row>
    <row r="1858">
      <c r="A1858">
        <f>IF($E1858=$E1857,$A1857+1,1)</f>
        <v/>
      </c>
      <c r="B1858" t="inlineStr">
        <is>
          <t>The Heineman-Russell Family Foundation</t>
        </is>
      </c>
      <c r="C1858" t="inlineStr">
        <is>
          <t>27-0961125</t>
        </is>
      </c>
      <c r="D1858" t="inlineStr">
        <is>
          <t>New York</t>
        </is>
      </c>
      <c r="E1858" t="inlineStr">
        <is>
          <t>NY</t>
        </is>
      </c>
      <c r="F1858" t="n">
        <v>2024</v>
      </c>
      <c r="G1858" t="n">
        <v>2</v>
      </c>
      <c r="H1858" s="13" t="n">
        <v>2276501</v>
      </c>
      <c r="I1858" s="12" t="n">
        <v>19</v>
      </c>
      <c r="J1858" s="13" t="n">
        <v>37349</v>
      </c>
      <c r="K1858" s="13">
        <f>IFERROR($H1858/$I1858,"")</f>
        <v/>
      </c>
      <c r="L1858" s="13" t="n">
        <v>475000</v>
      </c>
      <c r="M1858" t="inlineStr">
        <is>
          <t>MA, CT, DC</t>
        </is>
      </c>
      <c r="N1858" t="inlineStr">
        <is>
          <t>No</t>
        </is>
      </c>
      <c r="O1858" t="inlineStr">
        <is>
          <t>Not stated</t>
        </is>
      </c>
      <c r="Q1858" s="9" t="inlineStr">
        <is>
          <t>https://grantcue.com/foundations/the-heineman-russell-family-foundation-270961125</t>
        </is>
      </c>
    </row>
    <row r="1859">
      <c r="A1859">
        <f>IF($E1859=$E1858,$A1858+1,1)</f>
        <v/>
      </c>
      <c r="B1859" t="inlineStr">
        <is>
          <t>ACQUAVELLA FAMILY FOUNDATION</t>
        </is>
      </c>
      <c r="C1859" t="inlineStr">
        <is>
          <t>13-7140356</t>
        </is>
      </c>
      <c r="D1859" t="inlineStr">
        <is>
          <t>New York</t>
        </is>
      </c>
      <c r="E1859" t="inlineStr">
        <is>
          <t>NY</t>
        </is>
      </c>
      <c r="F1859" t="n">
        <v>2025</v>
      </c>
      <c r="G1859" t="n">
        <v>2</v>
      </c>
      <c r="H1859" s="13" t="n">
        <v>2275878</v>
      </c>
      <c r="I1859" s="12" t="n">
        <v>87</v>
      </c>
      <c r="J1859" s="13" t="n">
        <v>10000</v>
      </c>
      <c r="K1859" s="13">
        <f>IFERROR($H1859/$I1859,"")</f>
        <v/>
      </c>
      <c r="L1859" s="13" t="n">
        <v>247000</v>
      </c>
      <c r="M1859" t="inlineStr">
        <is>
          <t>RI, MA, FL</t>
        </is>
      </c>
      <c r="N1859" t="inlineStr">
        <is>
          <t>No</t>
        </is>
      </c>
      <c r="O1859" t="inlineStr">
        <is>
          <t>Not stated</t>
        </is>
      </c>
      <c r="Q1859" s="9" t="inlineStr">
        <is>
          <t>https://grantcue.com/foundations/acquavella-family-foundation-137140356</t>
        </is>
      </c>
    </row>
    <row r="1860">
      <c r="A1860">
        <f>IF($E1860=$E1859,$A1859+1,1)</f>
        <v/>
      </c>
      <c r="B1860" t="inlineStr">
        <is>
          <t>MRS GILES WHITING FOUNDATION</t>
        </is>
      </c>
      <c r="C1860" t="inlineStr">
        <is>
          <t>13-6154484</t>
        </is>
      </c>
      <c r="D1860" t="inlineStr">
        <is>
          <t>New York</t>
        </is>
      </c>
      <c r="E1860" t="inlineStr">
        <is>
          <t>NY</t>
        </is>
      </c>
      <c r="F1860" t="n">
        <v>2024</v>
      </c>
      <c r="G1860" t="n">
        <v>1</v>
      </c>
      <c r="H1860" s="13" t="n">
        <v>2273501</v>
      </c>
      <c r="I1860" s="12" t="n">
        <v>78</v>
      </c>
      <c r="J1860" s="13" t="n">
        <v>20000</v>
      </c>
      <c r="K1860" s="13">
        <f>IFERROR($H1860/$I1860,"")</f>
        <v/>
      </c>
      <c r="L1860" s="13" t="n">
        <v>301000</v>
      </c>
      <c r="M1860" t="inlineStr">
        <is>
          <t>WA, MA, CA</t>
        </is>
      </c>
      <c r="N1860" t="inlineStr">
        <is>
          <t>Yes</t>
        </is>
      </c>
      <c r="O1860" t="inlineStr">
        <is>
          <t>Yes</t>
        </is>
      </c>
      <c r="P1860" s="9" t="inlineStr">
        <is>
          <t>https://www.whiting.org/</t>
        </is>
      </c>
      <c r="Q1860" s="9" t="inlineStr">
        <is>
          <t>https://grantcue.com/foundations/mrs-giles-whiting-foundation-136154484</t>
        </is>
      </c>
    </row>
    <row r="1861">
      <c r="A1861">
        <f>IF($E1861=$E1860,$A1860+1,1)</f>
        <v/>
      </c>
      <c r="B1861" t="inlineStr">
        <is>
          <t>THE LANCE R WACHENHEIM FOUNDATION</t>
        </is>
      </c>
      <c r="C1861" t="inlineStr">
        <is>
          <t>26-1497632</t>
        </is>
      </c>
      <c r="D1861" t="inlineStr">
        <is>
          <t>New York</t>
        </is>
      </c>
      <c r="E1861" t="inlineStr">
        <is>
          <t>NY</t>
        </is>
      </c>
      <c r="F1861" t="n">
        <v>2025</v>
      </c>
      <c r="G1861" t="n">
        <v>2</v>
      </c>
      <c r="H1861" s="13" t="n">
        <v>2266750</v>
      </c>
      <c r="I1861" s="12" t="n">
        <v>45</v>
      </c>
      <c r="J1861" s="13" t="n">
        <v>28000</v>
      </c>
      <c r="K1861" s="13">
        <f>IFERROR($H1861/$I1861,"")</f>
        <v/>
      </c>
      <c r="L1861" s="13" t="n">
        <v>310000</v>
      </c>
      <c r="M1861" t="inlineStr">
        <is>
          <t>CA, MA, CT</t>
        </is>
      </c>
      <c r="N1861" t="inlineStr">
        <is>
          <t>No</t>
        </is>
      </c>
      <c r="O1861" t="inlineStr">
        <is>
          <t>Not stated</t>
        </is>
      </c>
      <c r="Q1861" s="9" t="inlineStr">
        <is>
          <t>https://grantcue.com/foundations/the-lance-r-wachenheim-foundation-261497632</t>
        </is>
      </c>
    </row>
    <row r="1862">
      <c r="A1862">
        <f>IF($E1862=$E1861,$A1861+1,1)</f>
        <v/>
      </c>
      <c r="B1862" t="inlineStr">
        <is>
          <t>THE HERMINE AND DAVID HELLER FOUNDATION</t>
        </is>
      </c>
      <c r="C1862" t="inlineStr">
        <is>
          <t>13-3936476</t>
        </is>
      </c>
      <c r="D1862" t="inlineStr">
        <is>
          <t>New York</t>
        </is>
      </c>
      <c r="E1862" t="inlineStr">
        <is>
          <t>NY</t>
        </is>
      </c>
      <c r="F1862" t="n">
        <v>2023</v>
      </c>
      <c r="G1862" t="n">
        <v>1</v>
      </c>
      <c r="H1862" s="13" t="n">
        <v>2265000</v>
      </c>
      <c r="I1862" s="12" t="n">
        <v>20</v>
      </c>
      <c r="J1862" s="13" t="n">
        <v>50000</v>
      </c>
      <c r="K1862" s="13">
        <f>IFERROR($H1862/$I1862,"")</f>
        <v/>
      </c>
      <c r="L1862" s="13" t="n">
        <v>735000</v>
      </c>
      <c r="M1862" t="inlineStr">
        <is>
          <t>DC, MA, CT</t>
        </is>
      </c>
      <c r="N1862" t="inlineStr">
        <is>
          <t>No</t>
        </is>
      </c>
      <c r="O1862" t="inlineStr">
        <is>
          <t>Not stated</t>
        </is>
      </c>
      <c r="Q1862" s="9" t="inlineStr">
        <is>
          <t>https://grantcue.com/foundations/the-hermine-and-david-heller-foundation-133936476</t>
        </is>
      </c>
    </row>
    <row r="1863">
      <c r="A1863">
        <f>IF($E1863=$E1862,$A1862+1,1)</f>
        <v/>
      </c>
      <c r="B1863" t="inlineStr">
        <is>
          <t>SONIA JAYE &amp; EDWARD BARSUKOV FOUNDATION</t>
        </is>
      </c>
      <c r="C1863" t="inlineStr">
        <is>
          <t>13-4270505</t>
        </is>
      </c>
      <c r="D1863" t="inlineStr">
        <is>
          <t>New York</t>
        </is>
      </c>
      <c r="E1863" t="inlineStr">
        <is>
          <t>NY</t>
        </is>
      </c>
      <c r="F1863" t="n">
        <v>2025</v>
      </c>
      <c r="G1863" t="n">
        <v>2</v>
      </c>
      <c r="H1863" s="13" t="n">
        <v>2261900</v>
      </c>
      <c r="I1863" s="12" t="n">
        <v>73</v>
      </c>
      <c r="J1863" s="13" t="n">
        <v>10000</v>
      </c>
      <c r="K1863" s="13">
        <f>IFERROR($H1863/$I1863,"")</f>
        <v/>
      </c>
      <c r="L1863" s="13" t="n">
        <v>275000</v>
      </c>
      <c r="M1863" t="inlineStr">
        <is>
          <t>MA, HI, GA</t>
        </is>
      </c>
      <c r="N1863" t="inlineStr">
        <is>
          <t>No</t>
        </is>
      </c>
      <c r="O1863" t="inlineStr">
        <is>
          <t>Not stated</t>
        </is>
      </c>
      <c r="Q1863" s="9" t="inlineStr">
        <is>
          <t>https://grantcue.com/foundations/sonia-jaye-and-edward-barsukov-foundation-134270505</t>
        </is>
      </c>
    </row>
    <row r="1864">
      <c r="A1864">
        <f>IF($E1864=$E1863,$A1863+1,1)</f>
        <v/>
      </c>
      <c r="B1864" t="inlineStr">
        <is>
          <t>RICH FAMILY FOUNDATION</t>
        </is>
      </c>
      <c r="C1864" t="inlineStr">
        <is>
          <t>16-6026199</t>
        </is>
      </c>
      <c r="D1864" t="inlineStr">
        <is>
          <t>New York</t>
        </is>
      </c>
      <c r="E1864" t="inlineStr">
        <is>
          <t>NY</t>
        </is>
      </c>
      <c r="F1864" t="n">
        <v>2024</v>
      </c>
      <c r="G1864" t="n">
        <v>1</v>
      </c>
      <c r="H1864" s="13" t="n">
        <v>2261199</v>
      </c>
      <c r="I1864" s="12" t="n">
        <v>120</v>
      </c>
      <c r="J1864" s="13" t="n">
        <v>5000</v>
      </c>
      <c r="K1864" s="13">
        <f>IFERROR($H1864/$I1864,"")</f>
        <v/>
      </c>
      <c r="L1864" s="13" t="n">
        <v>200150</v>
      </c>
      <c r="M1864" t="inlineStr">
        <is>
          <t>OH, FL, AR</t>
        </is>
      </c>
      <c r="N1864" t="inlineStr">
        <is>
          <t>Yes</t>
        </is>
      </c>
      <c r="O1864" t="inlineStr">
        <is>
          <t>Yes</t>
        </is>
      </c>
      <c r="Q1864" s="9" t="inlineStr">
        <is>
          <t>https://grantcue.com/foundations/rich-family-foundation-166026199</t>
        </is>
      </c>
    </row>
    <row r="1865">
      <c r="A1865">
        <f>IF($E1865=$E1864,$A1864+1,1)</f>
        <v/>
      </c>
      <c r="B1865" t="inlineStr">
        <is>
          <t>GATINAIS FOUNDATION 2601-21-44</t>
        </is>
      </c>
      <c r="C1865" t="inlineStr">
        <is>
          <t>88-2109752</t>
        </is>
      </c>
      <c r="D1865" t="inlineStr">
        <is>
          <t>New York</t>
        </is>
      </c>
      <c r="E1865" t="inlineStr">
        <is>
          <t>NY</t>
        </is>
      </c>
      <c r="F1865" t="n">
        <v>2025</v>
      </c>
      <c r="G1865" t="n">
        <v>2</v>
      </c>
      <c r="H1865" s="13" t="n">
        <v>2255000</v>
      </c>
      <c r="I1865" s="12" t="n">
        <v>31</v>
      </c>
      <c r="J1865" s="13" t="n">
        <v>75000</v>
      </c>
      <c r="K1865" s="13">
        <f>IFERROR($H1865/$I1865,"")</f>
        <v/>
      </c>
      <c r="L1865" s="13" t="n">
        <v>150000</v>
      </c>
      <c r="M1865" t="inlineStr">
        <is>
          <t>TX, DC, VA</t>
        </is>
      </c>
      <c r="N1865" t="inlineStr">
        <is>
          <t>No</t>
        </is>
      </c>
      <c r="O1865" t="inlineStr">
        <is>
          <t>Not stated</t>
        </is>
      </c>
      <c r="Q1865" s="9" t="inlineStr">
        <is>
          <t>https://grantcue.com/foundations/gatinais-foundation-2601-21-44-882109752</t>
        </is>
      </c>
    </row>
    <row r="1866">
      <c r="A1866">
        <f>IF($E1866=$E1865,$A1865+1,1)</f>
        <v/>
      </c>
      <c r="B1866" t="inlineStr">
        <is>
          <t>GEORGE A AND MARGARET MEE CHARITABLE FOUNDATION INC</t>
        </is>
      </c>
      <c r="C1866" t="inlineStr">
        <is>
          <t>56-2313198</t>
        </is>
      </c>
      <c r="D1866" t="inlineStr">
        <is>
          <t>New York</t>
        </is>
      </c>
      <c r="E1866" t="inlineStr">
        <is>
          <t>NY</t>
        </is>
      </c>
      <c r="F1866" t="n">
        <v>2025</v>
      </c>
      <c r="G1866" t="n">
        <v>2</v>
      </c>
      <c r="H1866" s="13" t="n">
        <v>2247056</v>
      </c>
      <c r="I1866" s="12" t="n">
        <v>57</v>
      </c>
      <c r="J1866" s="13" t="n">
        <v>16440</v>
      </c>
      <c r="K1866" s="13">
        <f>IFERROR($H1866/$I1866,"")</f>
        <v/>
      </c>
      <c r="L1866" s="13" t="n">
        <v>254200</v>
      </c>
      <c r="M1866" t="inlineStr">
        <is>
          <t>PA</t>
        </is>
      </c>
      <c r="N1866" t="inlineStr">
        <is>
          <t>Yes</t>
        </is>
      </c>
      <c r="O1866" t="inlineStr">
        <is>
          <t>Yes</t>
        </is>
      </c>
      <c r="P1866" s="9" t="inlineStr">
        <is>
          <t>https://www.meefoundation.org/</t>
        </is>
      </c>
      <c r="Q1866" s="9" t="inlineStr">
        <is>
          <t>https://grantcue.com/foundations/george-a-and-margaret-mee-charitable-foundation-inc-562313198</t>
        </is>
      </c>
    </row>
    <row r="1867">
      <c r="A1867">
        <f>IF($E1867=$E1866,$A1866+1,1)</f>
        <v/>
      </c>
      <c r="B1867" t="inlineStr">
        <is>
          <t>BECKMAN FAMILY FOUNDATION</t>
        </is>
      </c>
      <c r="C1867" t="inlineStr">
        <is>
          <t>13-7034350</t>
        </is>
      </c>
      <c r="D1867" t="inlineStr">
        <is>
          <t>New York</t>
        </is>
      </c>
      <c r="E1867" t="inlineStr">
        <is>
          <t>NY</t>
        </is>
      </c>
      <c r="F1867" t="n">
        <v>2024</v>
      </c>
      <c r="G1867" t="n">
        <v>2</v>
      </c>
      <c r="H1867" s="13" t="n">
        <v>2246537</v>
      </c>
      <c r="I1867" s="12" t="n">
        <v>78</v>
      </c>
      <c r="J1867" s="13" t="n">
        <v>2500</v>
      </c>
      <c r="K1867" s="13">
        <f>IFERROR($H1867/$I1867,"")</f>
        <v/>
      </c>
      <c r="L1867" s="13" t="n">
        <v>500000</v>
      </c>
      <c r="M1867" t="inlineStr">
        <is>
          <t>NC, FL, CT</t>
        </is>
      </c>
      <c r="N1867" t="inlineStr">
        <is>
          <t>No</t>
        </is>
      </c>
      <c r="O1867" t="inlineStr">
        <is>
          <t>Not stated</t>
        </is>
      </c>
      <c r="Q1867" s="9" t="inlineStr">
        <is>
          <t>https://grantcue.com/foundations/beckman-family-foundation-137034350</t>
        </is>
      </c>
    </row>
    <row r="1868">
      <c r="A1868">
        <f>IF($E1868=$E1867,$A1867+1,1)</f>
        <v/>
      </c>
      <c r="B1868" t="inlineStr">
        <is>
          <t>THE SLOMO AND CINDY SILVIAN FOUNDATION INC</t>
        </is>
      </c>
      <c r="C1868" t="inlineStr">
        <is>
          <t>34-2037021</t>
        </is>
      </c>
      <c r="D1868" t="inlineStr">
        <is>
          <t>New York</t>
        </is>
      </c>
      <c r="E1868" t="inlineStr">
        <is>
          <t>NY</t>
        </is>
      </c>
      <c r="F1868" t="n">
        <v>2024</v>
      </c>
      <c r="G1868" t="n">
        <v>1</v>
      </c>
      <c r="H1868" s="13" t="n">
        <v>2244500</v>
      </c>
      <c r="I1868" s="12" t="n">
        <v>113</v>
      </c>
      <c r="J1868" s="13" t="n">
        <v>20000</v>
      </c>
      <c r="K1868" s="13">
        <f>IFERROR($H1868/$I1868,"")</f>
        <v/>
      </c>
      <c r="L1868" s="13" t="n">
        <v>35000</v>
      </c>
      <c r="M1868" t="inlineStr">
        <is>
          <t>NJ, NC, FL</t>
        </is>
      </c>
      <c r="N1868" t="inlineStr">
        <is>
          <t>No</t>
        </is>
      </c>
      <c r="O1868" t="inlineStr">
        <is>
          <t>Not stated</t>
        </is>
      </c>
      <c r="Q1868" s="9" t="inlineStr">
        <is>
          <t>https://grantcue.com/foundations/the-slomo-and-cindy-silvian-foundation-inc-342037021</t>
        </is>
      </c>
    </row>
    <row r="1869">
      <c r="A1869">
        <f>IF($E1869=$E1868,$A1868+1,1)</f>
        <v/>
      </c>
      <c r="B1869" t="inlineStr">
        <is>
          <t>Brooks Family Foundation</t>
        </is>
      </c>
      <c r="C1869" t="inlineStr">
        <is>
          <t>04-3582018</t>
        </is>
      </c>
      <c r="D1869" t="inlineStr">
        <is>
          <t>New York</t>
        </is>
      </c>
      <c r="E1869" t="inlineStr">
        <is>
          <t>NY</t>
        </is>
      </c>
      <c r="F1869" t="n">
        <v>2024</v>
      </c>
      <c r="G1869" t="n">
        <v>1</v>
      </c>
      <c r="H1869" s="13" t="n">
        <v>2243500</v>
      </c>
      <c r="I1869" s="12" t="n">
        <v>35</v>
      </c>
      <c r="J1869" s="13" t="n">
        <v>5000</v>
      </c>
      <c r="K1869" s="13">
        <f>IFERROR($H1869/$I1869,"")</f>
        <v/>
      </c>
      <c r="L1869" s="13" t="n">
        <v>2000000</v>
      </c>
      <c r="M1869" t="inlineStr">
        <is>
          <t>ME, MA, CO</t>
        </is>
      </c>
      <c r="N1869" t="inlineStr">
        <is>
          <t>No</t>
        </is>
      </c>
      <c r="O1869" t="inlineStr">
        <is>
          <t>Not stated</t>
        </is>
      </c>
      <c r="Q1869" s="9" t="inlineStr">
        <is>
          <t>https://grantcue.com/foundations/brooks-family-foundation-043582018</t>
        </is>
      </c>
    </row>
    <row r="1870">
      <c r="A1870">
        <f>IF($E1870=$E1869,$A1869+1,1)</f>
        <v/>
      </c>
      <c r="B1870" t="inlineStr">
        <is>
          <t>THE MAILMAN FOUNDATION INC</t>
        </is>
      </c>
      <c r="C1870" t="inlineStr">
        <is>
          <t>13-6161556</t>
        </is>
      </c>
      <c r="D1870" t="inlineStr">
        <is>
          <t>New York</t>
        </is>
      </c>
      <c r="E1870" t="inlineStr">
        <is>
          <t>NY</t>
        </is>
      </c>
      <c r="F1870" t="n">
        <v>2024</v>
      </c>
      <c r="G1870" t="n">
        <v>2</v>
      </c>
      <c r="H1870" s="13" t="n">
        <v>2239250</v>
      </c>
      <c r="I1870" s="12" t="n">
        <v>78</v>
      </c>
      <c r="J1870" s="13" t="n">
        <v>20000</v>
      </c>
      <c r="K1870" s="13">
        <f>IFERROR($H1870/$I1870,"")</f>
        <v/>
      </c>
      <c r="L1870" s="13" t="n">
        <v>250000</v>
      </c>
      <c r="M1870" t="inlineStr">
        <is>
          <t>DC, FL, CA</t>
        </is>
      </c>
      <c r="N1870" t="inlineStr">
        <is>
          <t>No</t>
        </is>
      </c>
      <c r="O1870" t="inlineStr">
        <is>
          <t>Not stated</t>
        </is>
      </c>
      <c r="Q1870" s="9" t="inlineStr">
        <is>
          <t>https://grantcue.com/foundations/the-mailman-foundation-inc-136161556</t>
        </is>
      </c>
    </row>
    <row r="1871">
      <c r="A1871">
        <f>IF($E1871=$E1870,$A1870+1,1)</f>
        <v/>
      </c>
      <c r="B1871" t="inlineStr">
        <is>
          <t>MAL BDL CHARITABLE FOUNDATION</t>
        </is>
      </c>
      <c r="C1871" t="inlineStr">
        <is>
          <t>82-3367003</t>
        </is>
      </c>
      <c r="D1871" t="inlineStr">
        <is>
          <t>New York</t>
        </is>
      </c>
      <c r="E1871" t="inlineStr">
        <is>
          <t>NY</t>
        </is>
      </c>
      <c r="F1871" t="n">
        <v>2024</v>
      </c>
      <c r="G1871" t="n">
        <v>2</v>
      </c>
      <c r="H1871" s="13" t="n">
        <v>2235220</v>
      </c>
      <c r="I1871" s="12" t="n">
        <v>47</v>
      </c>
      <c r="J1871" s="13" t="n">
        <v>25000</v>
      </c>
      <c r="K1871" s="13">
        <f>IFERROR($H1871/$I1871,"")</f>
        <v/>
      </c>
      <c r="L1871" s="13" t="n">
        <v>350000</v>
      </c>
      <c r="M1871" t="inlineStr">
        <is>
          <t>CA, DC, NJ</t>
        </is>
      </c>
      <c r="N1871" t="inlineStr">
        <is>
          <t>No</t>
        </is>
      </c>
      <c r="O1871" t="inlineStr">
        <is>
          <t>Not stated</t>
        </is>
      </c>
      <c r="Q1871" s="9" t="inlineStr">
        <is>
          <t>https://grantcue.com/foundations/mal-bdl-charitable-foundation-c-o-basswood-partners-823367003</t>
        </is>
      </c>
    </row>
    <row r="1872">
      <c r="A1872">
        <f>IF($E1872=$E1871,$A1871+1,1)</f>
        <v/>
      </c>
      <c r="B1872" t="inlineStr">
        <is>
          <t>Ner Tzion Foundation</t>
        </is>
      </c>
      <c r="C1872" t="inlineStr">
        <is>
          <t>02-0613293</t>
        </is>
      </c>
      <c r="D1872" t="inlineStr">
        <is>
          <t>New York</t>
        </is>
      </c>
      <c r="E1872" t="inlineStr">
        <is>
          <t>NY</t>
        </is>
      </c>
      <c r="F1872" t="n">
        <v>2024</v>
      </c>
      <c r="G1872" t="n">
        <v>2</v>
      </c>
      <c r="H1872" s="13" t="n">
        <v>2224721</v>
      </c>
      <c r="I1872" s="12" t="n">
        <v>6</v>
      </c>
      <c r="J1872" s="13" t="n">
        <v>10000</v>
      </c>
      <c r="K1872" s="13">
        <f>IFERROR($H1872/$I1872,"")</f>
        <v/>
      </c>
      <c r="L1872" s="13" t="n">
        <v>1150000</v>
      </c>
      <c r="M1872" t="inlineStr">
        <is>
          <t>Ottawa, MT</t>
        </is>
      </c>
      <c r="N1872" t="inlineStr">
        <is>
          <t>No</t>
        </is>
      </c>
      <c r="O1872" t="inlineStr">
        <is>
          <t>Not stated</t>
        </is>
      </c>
      <c r="Q1872" s="9" t="inlineStr">
        <is>
          <t>https://grantcue.com/foundations/ner-tzion-foundation-020613293</t>
        </is>
      </c>
    </row>
    <row r="1873">
      <c r="A1873">
        <f>IF($E1873=$E1872,$A1872+1,1)</f>
        <v/>
      </c>
      <c r="B1873" t="inlineStr">
        <is>
          <t>SOURCE OF HOPE FOUNDATION</t>
        </is>
      </c>
      <c r="C1873" t="inlineStr">
        <is>
          <t>26-4380918</t>
        </is>
      </c>
      <c r="D1873" t="inlineStr">
        <is>
          <t>New York</t>
        </is>
      </c>
      <c r="E1873" t="inlineStr">
        <is>
          <t>NY</t>
        </is>
      </c>
      <c r="F1873" t="n">
        <v>2024</v>
      </c>
      <c r="G1873" t="n">
        <v>2</v>
      </c>
      <c r="H1873" s="13" t="n">
        <v>2220507</v>
      </c>
      <c r="I1873" s="12" t="n">
        <v>36</v>
      </c>
      <c r="J1873" s="13" t="n">
        <v>30000</v>
      </c>
      <c r="K1873" s="13">
        <f>IFERROR($H1873/$I1873,"")</f>
        <v/>
      </c>
      <c r="L1873" s="13" t="n">
        <v>325000</v>
      </c>
      <c r="M1873" t="inlineStr">
        <is>
          <t>RI, NH, DC</t>
        </is>
      </c>
      <c r="N1873" t="inlineStr">
        <is>
          <t>No</t>
        </is>
      </c>
      <c r="O1873" t="inlineStr">
        <is>
          <t>Not stated</t>
        </is>
      </c>
      <c r="Q1873" s="9" t="inlineStr">
        <is>
          <t>https://grantcue.com/foundations/source-of-hope-foundation-c-o-pkf-o-connor-davies-264380918</t>
        </is>
      </c>
    </row>
    <row r="1874">
      <c r="A1874">
        <f>IF($E1874=$E1873,$A1873+1,1)</f>
        <v/>
      </c>
      <c r="B1874" t="inlineStr">
        <is>
          <t>THE GOLDSTEIN FAMILY FOUNDATION</t>
        </is>
      </c>
      <c r="C1874" t="inlineStr">
        <is>
          <t>13-3192220</t>
        </is>
      </c>
      <c r="D1874" t="inlineStr">
        <is>
          <t>New York</t>
        </is>
      </c>
      <c r="E1874" t="inlineStr">
        <is>
          <t>NY</t>
        </is>
      </c>
      <c r="F1874" t="n">
        <v>2024</v>
      </c>
      <c r="G1874" t="n">
        <v>2</v>
      </c>
      <c r="H1874" s="13" t="n">
        <v>2220375</v>
      </c>
      <c r="I1874" s="12" t="n">
        <v>111</v>
      </c>
      <c r="J1874" s="13" t="n">
        <v>1100</v>
      </c>
      <c r="K1874" s="13">
        <f>IFERROR($H1874/$I1874,"")</f>
        <v/>
      </c>
      <c r="L1874" s="13" t="n">
        <v>500000</v>
      </c>
      <c r="M1874" t="inlineStr">
        <is>
          <t>CT, NC, NH</t>
        </is>
      </c>
      <c r="N1874" t="inlineStr">
        <is>
          <t>No</t>
        </is>
      </c>
      <c r="O1874" t="inlineStr">
        <is>
          <t>Not stated</t>
        </is>
      </c>
      <c r="Q1874" s="9" t="inlineStr">
        <is>
          <t>https://grantcue.com/foundations/the-goldstein-family-foundation-c-o-arthur-fox-cpa-133192220</t>
        </is>
      </c>
    </row>
    <row r="1875">
      <c r="A1875">
        <f>IF($E1875=$E1874,$A1874+1,1)</f>
        <v/>
      </c>
      <c r="B1875" t="inlineStr">
        <is>
          <t>ALICE F &amp; CORTLAND J KNIPE CHARITABLE TR</t>
        </is>
      </c>
      <c r="C1875" t="inlineStr">
        <is>
          <t>26-2077849</t>
        </is>
      </c>
      <c r="D1875" t="inlineStr">
        <is>
          <t>New York</t>
        </is>
      </c>
      <c r="E1875" t="inlineStr">
        <is>
          <t>NY</t>
        </is>
      </c>
      <c r="F1875" t="n">
        <v>2024</v>
      </c>
      <c r="G1875" t="n">
        <v>2</v>
      </c>
      <c r="H1875" s="13" t="n">
        <v>2210000</v>
      </c>
      <c r="I1875" s="12" t="n">
        <v>34</v>
      </c>
      <c r="J1875" s="13" t="n">
        <v>50000</v>
      </c>
      <c r="K1875" s="13">
        <f>IFERROR($H1875/$I1875,"")</f>
        <v/>
      </c>
      <c r="L1875" s="13" t="n">
        <v>250000</v>
      </c>
      <c r="M1875" t="inlineStr">
        <is>
          <t>FL, MA, OH</t>
        </is>
      </c>
      <c r="N1875" t="inlineStr">
        <is>
          <t>No</t>
        </is>
      </c>
      <c r="O1875" t="inlineStr">
        <is>
          <t>Not stated</t>
        </is>
      </c>
      <c r="Q1875" s="9" t="inlineStr">
        <is>
          <t>https://grantcue.com/foundations/alice-f-and-cortland-j-knipe-charitable-tr-262077849</t>
        </is>
      </c>
    </row>
    <row r="1876">
      <c r="A1876">
        <f>IF($E1876=$E1875,$A1875+1,1)</f>
        <v/>
      </c>
      <c r="B1876" t="inlineStr">
        <is>
          <t>RUSSELL COLGATE FUND INC</t>
        </is>
      </c>
      <c r="C1876" t="inlineStr">
        <is>
          <t>22-1713065</t>
        </is>
      </c>
      <c r="D1876" t="inlineStr">
        <is>
          <t>New York</t>
        </is>
      </c>
      <c r="E1876" t="inlineStr">
        <is>
          <t>NY</t>
        </is>
      </c>
      <c r="F1876" t="n">
        <v>2025</v>
      </c>
      <c r="G1876" t="n">
        <v>2</v>
      </c>
      <c r="H1876" s="13" t="n">
        <v>2207890</v>
      </c>
      <c r="I1876" s="12" t="n">
        <v>187</v>
      </c>
      <c r="J1876" s="13" t="n">
        <v>5000</v>
      </c>
      <c r="K1876" s="13">
        <f>IFERROR($H1876/$I1876,"")</f>
        <v/>
      </c>
      <c r="L1876" s="13" t="n">
        <v>400000</v>
      </c>
      <c r="M1876" t="inlineStr">
        <is>
          <t>MA, CT, OR</t>
        </is>
      </c>
      <c r="N1876" t="inlineStr">
        <is>
          <t>No</t>
        </is>
      </c>
      <c r="O1876" t="inlineStr">
        <is>
          <t>Not stated</t>
        </is>
      </c>
      <c r="Q1876" s="9" t="inlineStr">
        <is>
          <t>https://grantcue.com/foundations/russell-colgate-fund-inc-221713065</t>
        </is>
      </c>
    </row>
    <row r="1877">
      <c r="A1877">
        <f>IF($E1877=$E1876,$A1876+1,1)</f>
        <v/>
      </c>
      <c r="B1877" t="inlineStr">
        <is>
          <t>THE JOE &amp; SANDY SAMBERG FOUNDATION INC</t>
        </is>
      </c>
      <c r="C1877" t="inlineStr">
        <is>
          <t>26-0469459</t>
        </is>
      </c>
      <c r="D1877" t="inlineStr">
        <is>
          <t>New York</t>
        </is>
      </c>
      <c r="E1877" t="inlineStr">
        <is>
          <t>NY</t>
        </is>
      </c>
      <c r="F1877" t="n">
        <v>2024</v>
      </c>
      <c r="G1877" t="n">
        <v>1</v>
      </c>
      <c r="H1877" s="13" t="n">
        <v>2205643</v>
      </c>
      <c r="I1877" s="12" t="n">
        <v>126</v>
      </c>
      <c r="J1877" s="13" t="n">
        <v>2250</v>
      </c>
      <c r="K1877" s="13">
        <f>IFERROR($H1877/$I1877,"")</f>
        <v/>
      </c>
      <c r="L1877" s="13" t="n">
        <v>400000</v>
      </c>
      <c r="M1877" t="inlineStr">
        <is>
          <t>CA, CO, MD</t>
        </is>
      </c>
      <c r="N1877" t="inlineStr">
        <is>
          <t>No</t>
        </is>
      </c>
      <c r="O1877" t="inlineStr">
        <is>
          <t>Not stated</t>
        </is>
      </c>
      <c r="Q1877" s="9" t="inlineStr">
        <is>
          <t>https://grantcue.com/foundations/the-joe-and-sandy-samberg-foundation-inc-260469459</t>
        </is>
      </c>
    </row>
    <row r="1878">
      <c r="A1878">
        <f>IF($E1878=$E1877,$A1877+1,1)</f>
        <v/>
      </c>
      <c r="B1878" t="inlineStr">
        <is>
          <t>THE JACOBSON FAMILY FOUNDATION</t>
        </is>
      </c>
      <c r="C1878" t="inlineStr">
        <is>
          <t>13-3922461</t>
        </is>
      </c>
      <c r="D1878" t="inlineStr">
        <is>
          <t>New York</t>
        </is>
      </c>
      <c r="E1878" t="inlineStr">
        <is>
          <t>NY</t>
        </is>
      </c>
      <c r="F1878" t="n">
        <v>2024</v>
      </c>
      <c r="G1878" t="n">
        <v>1</v>
      </c>
      <c r="H1878" s="13" t="n">
        <v>2204291</v>
      </c>
      <c r="I1878" s="12" t="n">
        <v>57</v>
      </c>
      <c r="J1878" s="13" t="n">
        <v>9760</v>
      </c>
      <c r="K1878" s="13">
        <f>IFERROR($H1878/$I1878,"")</f>
        <v/>
      </c>
      <c r="L1878" s="13" t="n">
        <v>625000</v>
      </c>
      <c r="M1878" t="inlineStr">
        <is>
          <t>DC, MA, FL</t>
        </is>
      </c>
      <c r="N1878" t="inlineStr">
        <is>
          <t>No</t>
        </is>
      </c>
      <c r="O1878" t="inlineStr">
        <is>
          <t>Not stated</t>
        </is>
      </c>
      <c r="Q1878" s="9" t="inlineStr">
        <is>
          <t>https://grantcue.com/foundations/the-jacobson-family-foundation-c-o-milbank-j-soojian-133922461</t>
        </is>
      </c>
    </row>
    <row r="1879">
      <c r="A1879">
        <f>IF($E1879=$E1878,$A1878+1,1)</f>
        <v/>
      </c>
      <c r="B1879" t="inlineStr">
        <is>
          <t>RILEY FAMILY FOUNDATION</t>
        </is>
      </c>
      <c r="C1879" t="inlineStr">
        <is>
          <t>13-3638509</t>
        </is>
      </c>
      <c r="D1879" t="inlineStr">
        <is>
          <t>New York</t>
        </is>
      </c>
      <c r="E1879" t="inlineStr">
        <is>
          <t>NY</t>
        </is>
      </c>
      <c r="F1879" t="n">
        <v>2024</v>
      </c>
      <c r="G1879" t="n">
        <v>2</v>
      </c>
      <c r="H1879" s="13" t="n">
        <v>2201600</v>
      </c>
      <c r="I1879" s="12" t="n">
        <v>38</v>
      </c>
      <c r="J1879" s="13" t="n">
        <v>5000</v>
      </c>
      <c r="K1879" s="13">
        <f>IFERROR($H1879/$I1879,"")</f>
        <v/>
      </c>
      <c r="L1879" s="13" t="n">
        <v>1000000</v>
      </c>
      <c r="M1879" t="inlineStr">
        <is>
          <t>MA, PA, CT</t>
        </is>
      </c>
      <c r="N1879" t="inlineStr">
        <is>
          <t>No</t>
        </is>
      </c>
      <c r="O1879" t="inlineStr">
        <is>
          <t>Not stated</t>
        </is>
      </c>
      <c r="Q1879" s="9" t="inlineStr">
        <is>
          <t>https://grantcue.com/foundations/riley-family-foundation-c-o-eisner-advisory-group-llc-133638509</t>
        </is>
      </c>
    </row>
    <row r="1880">
      <c r="A1880">
        <f>IF($E1880=$E1879,$A1879+1,1)</f>
        <v/>
      </c>
      <c r="B1880" t="inlineStr">
        <is>
          <t>THE HOWARD BAYNE FUND</t>
        </is>
      </c>
      <c r="C1880" t="inlineStr">
        <is>
          <t>13-6100680</t>
        </is>
      </c>
      <c r="D1880" t="inlineStr">
        <is>
          <t>New York</t>
        </is>
      </c>
      <c r="E1880" t="inlineStr">
        <is>
          <t>NY</t>
        </is>
      </c>
      <c r="F1880" t="n">
        <v>2025</v>
      </c>
      <c r="G1880" t="n">
        <v>2</v>
      </c>
      <c r="H1880" s="13" t="n">
        <v>2200000</v>
      </c>
      <c r="I1880" s="12" t="n">
        <v>210</v>
      </c>
      <c r="J1880" s="13" t="n">
        <v>5000</v>
      </c>
      <c r="K1880" s="13">
        <f>IFERROR($H1880/$I1880,"")</f>
        <v/>
      </c>
      <c r="L1880" s="13" t="n">
        <v>84000</v>
      </c>
      <c r="M1880" t="inlineStr">
        <is>
          <t>CT, NJ, MA</t>
        </is>
      </c>
      <c r="N1880" t="inlineStr">
        <is>
          <t>No</t>
        </is>
      </c>
      <c r="O1880" t="inlineStr">
        <is>
          <t>Not stated</t>
        </is>
      </c>
      <c r="Q1880" s="9" t="inlineStr">
        <is>
          <t>https://grantcue.com/foundations/the-howard-bayne-fund-136100680</t>
        </is>
      </c>
    </row>
    <row r="1881">
      <c r="A1881">
        <f>IF($E1881=$E1880,$A1880+1,1)</f>
        <v/>
      </c>
      <c r="B1881" t="inlineStr">
        <is>
          <t>Arnold G &amp; Martha M Langbo Foundation</t>
        </is>
      </c>
      <c r="C1881" t="inlineStr">
        <is>
          <t>38-3026270</t>
        </is>
      </c>
      <c r="D1881" t="inlineStr">
        <is>
          <t>New York</t>
        </is>
      </c>
      <c r="E1881" t="inlineStr">
        <is>
          <t>NY</t>
        </is>
      </c>
      <c r="F1881" t="n">
        <v>2025</v>
      </c>
      <c r="G1881" t="n">
        <v>2</v>
      </c>
      <c r="H1881" s="13" t="n">
        <v>2197128</v>
      </c>
      <c r="I1881" s="12" t="n">
        <v>11</v>
      </c>
      <c r="J1881" s="13" t="n">
        <v>11000</v>
      </c>
      <c r="K1881" s="13">
        <f>IFERROR($H1881/$I1881,"")</f>
        <v/>
      </c>
      <c r="L1881" s="13" t="n">
        <v>1759388</v>
      </c>
      <c r="M1881" t="inlineStr">
        <is>
          <t>VT, GA, MN</t>
        </is>
      </c>
      <c r="N1881" t="inlineStr">
        <is>
          <t>Yes</t>
        </is>
      </c>
      <c r="O1881" t="inlineStr">
        <is>
          <t>Not stated</t>
        </is>
      </c>
      <c r="Q1881" s="9" t="inlineStr">
        <is>
          <t>https://grantcue.com/foundations/arnold-g-and-martha-m-langbo-foundation-383026270</t>
        </is>
      </c>
    </row>
    <row r="1882">
      <c r="A1882">
        <f>IF($E1882=$E1881,$A1881+1,1)</f>
        <v/>
      </c>
      <c r="B1882" t="inlineStr">
        <is>
          <t>ALVIN SHERMAN FAMILY FOUNDATION</t>
        </is>
      </c>
      <c r="C1882" t="inlineStr">
        <is>
          <t>65-0419459</t>
        </is>
      </c>
      <c r="D1882" t="inlineStr">
        <is>
          <t>New York</t>
        </is>
      </c>
      <c r="E1882" t="inlineStr">
        <is>
          <t>NY</t>
        </is>
      </c>
      <c r="F1882" t="n">
        <v>2024</v>
      </c>
      <c r="G1882" t="n">
        <v>1</v>
      </c>
      <c r="H1882" s="13" t="n">
        <v>2196000</v>
      </c>
      <c r="I1882" s="12" t="n">
        <v>13</v>
      </c>
      <c r="J1882" s="13" t="n">
        <v>100000</v>
      </c>
      <c r="K1882" s="13">
        <f>IFERROR($H1882/$I1882,"")</f>
        <v/>
      </c>
      <c r="L1882" s="13" t="n">
        <v>750000</v>
      </c>
      <c r="M1882" t="inlineStr">
        <is>
          <t>FL, CA, IL</t>
        </is>
      </c>
      <c r="N1882" t="inlineStr">
        <is>
          <t>No</t>
        </is>
      </c>
      <c r="O1882" t="inlineStr">
        <is>
          <t>Not stated</t>
        </is>
      </c>
      <c r="Q1882" s="9" t="inlineStr">
        <is>
          <t>https://grantcue.com/foundations/alvin-sherman-family-foundation-650419459</t>
        </is>
      </c>
    </row>
    <row r="1883">
      <c r="A1883">
        <f>IF($E1883=$E1882,$A1882+1,1)</f>
        <v/>
      </c>
      <c r="B1883" t="inlineStr">
        <is>
          <t>THE CANARY CHARITABLE FOUNDATION</t>
        </is>
      </c>
      <c r="C1883" t="inlineStr">
        <is>
          <t>13-4005475</t>
        </is>
      </c>
      <c r="D1883" t="inlineStr">
        <is>
          <t>New York</t>
        </is>
      </c>
      <c r="E1883" t="inlineStr">
        <is>
          <t>NY</t>
        </is>
      </c>
      <c r="F1883" t="n">
        <v>2025</v>
      </c>
      <c r="G1883" t="n">
        <v>2</v>
      </c>
      <c r="H1883" s="13" t="n">
        <v>2187668</v>
      </c>
      <c r="I1883" s="12" t="n">
        <v>25</v>
      </c>
      <c r="J1883" s="13" t="n">
        <v>100000</v>
      </c>
      <c r="K1883" s="13">
        <f>IFERROR($H1883/$I1883,"")</f>
        <v/>
      </c>
      <c r="L1883" s="13" t="n">
        <v>500000</v>
      </c>
      <c r="M1883" t="inlineStr">
        <is>
          <t>MA, CA, ME</t>
        </is>
      </c>
      <c r="N1883" t="inlineStr">
        <is>
          <t>No</t>
        </is>
      </c>
      <c r="O1883" t="inlineStr">
        <is>
          <t>Not stated</t>
        </is>
      </c>
      <c r="Q1883" s="9" t="inlineStr">
        <is>
          <t>https://grantcue.com/foundations/the-canary-charitable-foundation-134005475</t>
        </is>
      </c>
    </row>
    <row r="1884">
      <c r="A1884">
        <f>IF($E1884=$E1883,$A1883+1,1)</f>
        <v/>
      </c>
      <c r="B1884" t="inlineStr">
        <is>
          <t>KEREN YAAKOV BEN MENACHEN TZVI FOUNDATION</t>
        </is>
      </c>
      <c r="C1884" t="inlineStr">
        <is>
          <t>20-8027048</t>
        </is>
      </c>
      <c r="D1884" t="inlineStr">
        <is>
          <t>New York</t>
        </is>
      </c>
      <c r="E1884" t="inlineStr">
        <is>
          <t>NY</t>
        </is>
      </c>
      <c r="F1884" t="n">
        <v>2024</v>
      </c>
      <c r="G1884" t="n">
        <v>1</v>
      </c>
      <c r="H1884" s="13" t="n">
        <v>2182986</v>
      </c>
      <c r="I1884" s="12" t="n">
        <v>89</v>
      </c>
      <c r="J1884" s="13" t="n">
        <v>2600</v>
      </c>
      <c r="K1884" s="13">
        <f>IFERROR($H1884/$I1884,"")</f>
        <v/>
      </c>
      <c r="L1884" s="13" t="n">
        <v>1200000</v>
      </c>
      <c r="M1884" t="inlineStr">
        <is>
          <t>NJ</t>
        </is>
      </c>
      <c r="N1884" t="inlineStr">
        <is>
          <t>No</t>
        </is>
      </c>
      <c r="O1884" t="inlineStr">
        <is>
          <t>Not stated</t>
        </is>
      </c>
      <c r="Q1884" s="9" t="inlineStr">
        <is>
          <t>https://grantcue.com/foundations/keren-yaakov-ben-menachen-tzvi-foundation-208027048</t>
        </is>
      </c>
    </row>
    <row r="1885">
      <c r="A1885">
        <f>IF($E1885=$E1884,$A1884+1,1)</f>
        <v/>
      </c>
      <c r="B1885" t="inlineStr">
        <is>
          <t>THE CHARLES &amp; MARJORIE HOLLOWAY FOUNDATION INC</t>
        </is>
      </c>
      <c r="C1885" t="inlineStr">
        <is>
          <t>22-3048105</t>
        </is>
      </c>
      <c r="D1885" t="inlineStr">
        <is>
          <t>New York</t>
        </is>
      </c>
      <c r="E1885" t="inlineStr">
        <is>
          <t>NY</t>
        </is>
      </c>
      <c r="F1885" t="n">
        <v>2025</v>
      </c>
      <c r="G1885" t="n">
        <v>2</v>
      </c>
      <c r="H1885" s="13" t="n">
        <v>2182880</v>
      </c>
      <c r="I1885" s="12" t="n">
        <v>12</v>
      </c>
      <c r="J1885" s="13" t="n">
        <v>162500</v>
      </c>
      <c r="K1885" s="13">
        <f>IFERROR($H1885/$I1885,"")</f>
        <v/>
      </c>
      <c r="L1885" s="13" t="n">
        <v>400000</v>
      </c>
      <c r="M1885" t="inlineStr">
        <is>
          <t>MA, ME</t>
        </is>
      </c>
      <c r="N1885" t="inlineStr">
        <is>
          <t>No</t>
        </is>
      </c>
      <c r="O1885" t="inlineStr">
        <is>
          <t>Not stated</t>
        </is>
      </c>
      <c r="Q1885" s="9" t="inlineStr">
        <is>
          <t>https://grantcue.com/foundations/the-charles-and-marjorie-holloway-foundation-inc-223048105</t>
        </is>
      </c>
    </row>
    <row r="1886">
      <c r="A1886">
        <f>IF($E1886=$E1885,$A1885+1,1)</f>
        <v/>
      </c>
      <c r="B1886" t="inlineStr">
        <is>
          <t>The ZelnickBelzberg Charitable Trust</t>
        </is>
      </c>
      <c r="C1886" t="inlineStr">
        <is>
          <t>13-7187853</t>
        </is>
      </c>
      <c r="D1886" t="inlineStr">
        <is>
          <t>New York</t>
        </is>
      </c>
      <c r="E1886" t="inlineStr">
        <is>
          <t>NY</t>
        </is>
      </c>
      <c r="F1886" t="n">
        <v>2024</v>
      </c>
      <c r="G1886" t="n">
        <v>1</v>
      </c>
      <c r="H1886" s="13" t="n">
        <v>2180334</v>
      </c>
      <c r="I1886" s="12" t="n">
        <v>68</v>
      </c>
      <c r="J1886" s="13" t="n">
        <v>5000</v>
      </c>
      <c r="K1886" s="13">
        <f>IFERROR($H1886/$I1886,"")</f>
        <v/>
      </c>
      <c r="L1886" s="13" t="n">
        <v>500000</v>
      </c>
      <c r="M1886" t="inlineStr">
        <is>
          <t>CT, DC, TN</t>
        </is>
      </c>
      <c r="N1886" t="inlineStr">
        <is>
          <t>No</t>
        </is>
      </c>
      <c r="O1886" t="inlineStr">
        <is>
          <t>Not stated</t>
        </is>
      </c>
      <c r="Q1886" s="9" t="inlineStr">
        <is>
          <t>https://grantcue.com/foundations/the-zelnickbelzberg-charitable-trust-137187853</t>
        </is>
      </c>
    </row>
    <row r="1887">
      <c r="A1887">
        <f>IF($E1887=$E1886,$A1886+1,1)</f>
        <v/>
      </c>
      <c r="B1887" t="inlineStr">
        <is>
          <t>ALLENE REUSS MEMORIAL TRUST</t>
        </is>
      </c>
      <c r="C1887" t="inlineStr">
        <is>
          <t>13-7086745</t>
        </is>
      </c>
      <c r="D1887" t="inlineStr">
        <is>
          <t>New York</t>
        </is>
      </c>
      <c r="E1887" t="inlineStr">
        <is>
          <t>NY</t>
        </is>
      </c>
      <c r="F1887" t="n">
        <v>2025</v>
      </c>
      <c r="G1887" t="n">
        <v>2</v>
      </c>
      <c r="H1887" s="13" t="n">
        <v>2180000</v>
      </c>
      <c r="I1887" s="12" t="n">
        <v>47</v>
      </c>
      <c r="J1887" s="13" t="n">
        <v>40000</v>
      </c>
      <c r="K1887" s="13">
        <f>IFERROR($H1887/$I1887,"")</f>
        <v/>
      </c>
      <c r="L1887" s="13" t="n">
        <v>150000</v>
      </c>
      <c r="M1887" t="inlineStr">
        <is>
          <t>PA, NE, NJ</t>
        </is>
      </c>
      <c r="N1887" t="inlineStr">
        <is>
          <t>No</t>
        </is>
      </c>
      <c r="O1887" t="inlineStr">
        <is>
          <t>Not stated</t>
        </is>
      </c>
      <c r="Q1887" s="9" t="inlineStr">
        <is>
          <t>https://grantcue.com/foundations/allene-reuss-memorial-trust-137086745</t>
        </is>
      </c>
    </row>
    <row r="1888">
      <c r="A1888">
        <f>IF($E1888=$E1887,$A1887+1,1)</f>
        <v/>
      </c>
      <c r="B1888" t="inlineStr">
        <is>
          <t>CHANG K PARK FOUNDATION</t>
        </is>
      </c>
      <c r="C1888" t="inlineStr">
        <is>
          <t>26-1535704</t>
        </is>
      </c>
      <c r="D1888" t="inlineStr">
        <is>
          <t>New York</t>
        </is>
      </c>
      <c r="E1888" t="inlineStr">
        <is>
          <t>NY</t>
        </is>
      </c>
      <c r="F1888" t="n">
        <v>2024</v>
      </c>
      <c r="G1888" t="n">
        <v>1</v>
      </c>
      <c r="H1888" s="13" t="n">
        <v>2180000</v>
      </c>
      <c r="I1888" s="12" t="n">
        <v>11</v>
      </c>
      <c r="J1888" s="13" t="n">
        <v>100000</v>
      </c>
      <c r="K1888" s="13">
        <f>IFERROR($H1888/$I1888,"")</f>
        <v/>
      </c>
      <c r="L1888" s="13" t="n">
        <v>600000</v>
      </c>
      <c r="M1888" t="inlineStr">
        <is>
          <t>DC, GA, CT</t>
        </is>
      </c>
      <c r="N1888" t="inlineStr">
        <is>
          <t>No</t>
        </is>
      </c>
      <c r="O1888" t="inlineStr">
        <is>
          <t>Not stated</t>
        </is>
      </c>
      <c r="Q1888" s="9" t="inlineStr">
        <is>
          <t>https://grantcue.com/foundations/chang-k-park-foundation-261535704</t>
        </is>
      </c>
    </row>
    <row r="1889">
      <c r="A1889">
        <f>IF($E1889=$E1888,$A1888+1,1)</f>
        <v/>
      </c>
      <c r="B1889" t="inlineStr">
        <is>
          <t>KROUSE FAMILY FOUNDATION INC</t>
        </is>
      </c>
      <c r="C1889" t="inlineStr">
        <is>
          <t>26-1514117</t>
        </is>
      </c>
      <c r="D1889" t="inlineStr">
        <is>
          <t>New York</t>
        </is>
      </c>
      <c r="E1889" t="inlineStr">
        <is>
          <t>NY</t>
        </is>
      </c>
      <c r="F1889" t="n">
        <v>2024</v>
      </c>
      <c r="G1889" t="n">
        <v>2</v>
      </c>
      <c r="H1889" s="13" t="n">
        <v>2179176</v>
      </c>
      <c r="I1889" s="12" t="n">
        <v>36</v>
      </c>
      <c r="J1889" s="13" t="n">
        <v>20000</v>
      </c>
      <c r="K1889" s="13">
        <f>IFERROR($H1889/$I1889,"")</f>
        <v/>
      </c>
      <c r="L1889" s="13" t="n">
        <v>450000</v>
      </c>
      <c r="M1889" t="inlineStr">
        <is>
          <t>FL, PA, DC</t>
        </is>
      </c>
      <c r="N1889" t="inlineStr">
        <is>
          <t>No</t>
        </is>
      </c>
      <c r="O1889" t="inlineStr">
        <is>
          <t>Not stated</t>
        </is>
      </c>
      <c r="Q1889" s="9" t="inlineStr">
        <is>
          <t>https://grantcue.com/foundations/krouse-family-foundation-inc-261514117</t>
        </is>
      </c>
    </row>
    <row r="1890">
      <c r="A1890">
        <f>IF($E1890=$E1889,$A1889+1,1)</f>
        <v/>
      </c>
      <c r="B1890" t="inlineStr">
        <is>
          <t>CONRAD &amp; VIRGINIA KLEE FOUNDATION INC</t>
        </is>
      </c>
      <c r="C1890" t="inlineStr">
        <is>
          <t>15-6019821</t>
        </is>
      </c>
      <c r="D1890" t="inlineStr">
        <is>
          <t>New York</t>
        </is>
      </c>
      <c r="E1890" t="inlineStr">
        <is>
          <t>NY</t>
        </is>
      </c>
      <c r="F1890" t="n">
        <v>2025</v>
      </c>
      <c r="G1890" t="n">
        <v>2</v>
      </c>
      <c r="H1890" s="13" t="n">
        <v>2178801</v>
      </c>
      <c r="I1890" s="12" t="n">
        <v>125</v>
      </c>
      <c r="J1890" s="13" t="n">
        <v>10000</v>
      </c>
      <c r="K1890" s="13">
        <f>IFERROR($H1890/$I1890,"")</f>
        <v/>
      </c>
      <c r="L1890" s="13" t="n">
        <v>90000</v>
      </c>
      <c r="M1890" t="inlineStr">
        <is>
          <t>NH, NJ, MA</t>
        </is>
      </c>
      <c r="N1890" t="inlineStr">
        <is>
          <t>Yes</t>
        </is>
      </c>
      <c r="O1890" t="inlineStr">
        <is>
          <t>Yes</t>
        </is>
      </c>
      <c r="P1890" s="9" t="inlineStr">
        <is>
          <t>https://www.kleefoundation.org/</t>
        </is>
      </c>
      <c r="Q1890" s="9" t="inlineStr">
        <is>
          <t>https://grantcue.com/foundations/conrad-and-virginia-klee-foundation-inc-156019821</t>
        </is>
      </c>
    </row>
    <row r="1891">
      <c r="A1891">
        <f>IF($E1891=$E1890,$A1890+1,1)</f>
        <v/>
      </c>
      <c r="B1891" t="inlineStr">
        <is>
          <t>PERRY &amp; DONNA GOLKIN FAMILY FOUNDATION</t>
        </is>
      </c>
      <c r="C1891" t="inlineStr">
        <is>
          <t>13-3928587</t>
        </is>
      </c>
      <c r="D1891" t="inlineStr">
        <is>
          <t>New York</t>
        </is>
      </c>
      <c r="E1891" t="inlineStr">
        <is>
          <t>NY</t>
        </is>
      </c>
      <c r="F1891" t="n">
        <v>2023</v>
      </c>
      <c r="G1891" t="n">
        <v>1</v>
      </c>
      <c r="H1891" s="13" t="n">
        <v>2178050</v>
      </c>
      <c r="I1891" s="12" t="n">
        <v>38</v>
      </c>
      <c r="J1891" s="13" t="n">
        <v>5000</v>
      </c>
      <c r="K1891" s="13">
        <f>IFERROR($H1891/$I1891,"")</f>
        <v/>
      </c>
      <c r="L1891" s="13" t="n">
        <v>350000</v>
      </c>
      <c r="M1891" t="inlineStr">
        <is>
          <t>DC, PA, TN</t>
        </is>
      </c>
      <c r="N1891" t="inlineStr">
        <is>
          <t>No</t>
        </is>
      </c>
      <c r="O1891" t="inlineStr">
        <is>
          <t>Not stated</t>
        </is>
      </c>
      <c r="Q1891" s="9" t="inlineStr">
        <is>
          <t>https://grantcue.com/foundations/perry-and-donna-golkin-family-foundation-c-o-kaliber-and-company-133928587</t>
        </is>
      </c>
    </row>
    <row r="1892">
      <c r="A1892">
        <f>IF($E1892=$E1891,$A1891+1,1)</f>
        <v/>
      </c>
      <c r="B1892" t="inlineStr">
        <is>
          <t>THE SUWINSKI FAMILY FOUNDATION INC</t>
        </is>
      </c>
      <c r="C1892" t="inlineStr">
        <is>
          <t>16-1587911</t>
        </is>
      </c>
      <c r="D1892" t="inlineStr">
        <is>
          <t>New York</t>
        </is>
      </c>
      <c r="E1892" t="inlineStr">
        <is>
          <t>NY</t>
        </is>
      </c>
      <c r="F1892" t="n">
        <v>2025</v>
      </c>
      <c r="G1892" t="n">
        <v>2</v>
      </c>
      <c r="H1892" s="13" t="n">
        <v>2173000</v>
      </c>
      <c r="I1892" s="12" t="n">
        <v>146</v>
      </c>
      <c r="J1892" s="13" t="n">
        <v>10000</v>
      </c>
      <c r="K1892" s="13">
        <f>IFERROR($H1892/$I1892,"")</f>
        <v/>
      </c>
      <c r="L1892" s="13" t="n">
        <v>75000</v>
      </c>
      <c r="M1892" t="inlineStr">
        <is>
          <t>DC, OR, SC</t>
        </is>
      </c>
      <c r="N1892" t="inlineStr">
        <is>
          <t>No</t>
        </is>
      </c>
      <c r="O1892" t="inlineStr">
        <is>
          <t>Not stated</t>
        </is>
      </c>
      <c r="Q1892" s="9" t="inlineStr">
        <is>
          <t>https://grantcue.com/foundations/the-suwinski-family-foundation-inc-161587911</t>
        </is>
      </c>
    </row>
    <row r="1893">
      <c r="A1893">
        <f>IF($E1893=$E1892,$A1892+1,1)</f>
        <v/>
      </c>
      <c r="B1893" t="inlineStr">
        <is>
          <t>THE GLORIA &amp; KEN LEVY FOUNDATION</t>
        </is>
      </c>
      <c r="C1893" t="inlineStr">
        <is>
          <t>77-0388772</t>
        </is>
      </c>
      <c r="D1893" t="inlineStr">
        <is>
          <t>New York</t>
        </is>
      </c>
      <c r="E1893" t="inlineStr">
        <is>
          <t>NY</t>
        </is>
      </c>
      <c r="F1893" t="n">
        <v>2024</v>
      </c>
      <c r="G1893" t="n">
        <v>2</v>
      </c>
      <c r="H1893" s="13" t="n">
        <v>2171757</v>
      </c>
      <c r="I1893" s="12" t="n">
        <v>26</v>
      </c>
      <c r="J1893" s="13" t="n">
        <v>10000</v>
      </c>
      <c r="K1893" s="13">
        <f>IFERROR($H1893/$I1893,"")</f>
        <v/>
      </c>
      <c r="L1893" s="13" t="n">
        <v>500000</v>
      </c>
      <c r="M1893" t="inlineStr">
        <is>
          <t>DC, CA, AZ</t>
        </is>
      </c>
      <c r="N1893" t="inlineStr">
        <is>
          <t>No</t>
        </is>
      </c>
      <c r="O1893" t="inlineStr">
        <is>
          <t>Not stated</t>
        </is>
      </c>
      <c r="Q1893" s="9" t="inlineStr">
        <is>
          <t>https://grantcue.com/foundations/the-gloria-and-ken-levy-foundation-770388772</t>
        </is>
      </c>
    </row>
    <row r="1894">
      <c r="A1894">
        <f>IF($E1894=$E1893,$A1893+1,1)</f>
        <v/>
      </c>
      <c r="B1894" t="inlineStr">
        <is>
          <t>THE VIOLA FUND</t>
        </is>
      </c>
      <c r="C1894" t="inlineStr">
        <is>
          <t>13-3398045</t>
        </is>
      </c>
      <c r="D1894" t="inlineStr">
        <is>
          <t>New York</t>
        </is>
      </c>
      <c r="E1894" t="inlineStr">
        <is>
          <t>NY</t>
        </is>
      </c>
      <c r="F1894" t="n">
        <v>2024</v>
      </c>
      <c r="G1894" t="n">
        <v>1</v>
      </c>
      <c r="H1894" s="13" t="n">
        <v>2171650</v>
      </c>
      <c r="I1894" s="12" t="n">
        <v>18</v>
      </c>
      <c r="J1894" s="13" t="n">
        <v>10000</v>
      </c>
      <c r="K1894" s="13">
        <f>IFERROR($H1894/$I1894,"")</f>
        <v/>
      </c>
      <c r="L1894" s="13" t="n">
        <v>2000000</v>
      </c>
      <c r="M1894" t="inlineStr">
        <is>
          <t>CA, NJ</t>
        </is>
      </c>
      <c r="N1894" t="inlineStr">
        <is>
          <t>No</t>
        </is>
      </c>
      <c r="O1894" t="inlineStr">
        <is>
          <t>Not stated</t>
        </is>
      </c>
      <c r="Q1894" s="9" t="inlineStr">
        <is>
          <t>https://grantcue.com/foundations/the-viola-fund-133398045</t>
        </is>
      </c>
    </row>
    <row r="1895">
      <c r="A1895">
        <f>IF($E1895=$E1894,$A1894+1,1)</f>
        <v/>
      </c>
      <c r="B1895" t="inlineStr">
        <is>
          <t>THE MARILYN LICHTMAN FOUNDATION</t>
        </is>
      </c>
      <c r="C1895" t="inlineStr">
        <is>
          <t>81-2803908</t>
        </is>
      </c>
      <c r="D1895" t="inlineStr">
        <is>
          <t>New York</t>
        </is>
      </c>
      <c r="E1895" t="inlineStr">
        <is>
          <t>NY</t>
        </is>
      </c>
      <c r="F1895" t="n">
        <v>2024</v>
      </c>
      <c r="G1895" t="n">
        <v>1</v>
      </c>
      <c r="H1895" s="13" t="n">
        <v>2167666</v>
      </c>
      <c r="I1895" s="12" t="n">
        <v>161</v>
      </c>
      <c r="J1895" s="13" t="n">
        <v>10000</v>
      </c>
      <c r="K1895" s="13">
        <f>IFERROR($H1895/$I1895,"")</f>
        <v/>
      </c>
      <c r="L1895" s="13" t="n">
        <v>70000</v>
      </c>
      <c r="M1895" t="inlineStr">
        <is>
          <t>PA, CA, CO</t>
        </is>
      </c>
      <c r="N1895" t="inlineStr">
        <is>
          <t>Yes</t>
        </is>
      </c>
      <c r="O1895" t="inlineStr">
        <is>
          <t>Yes</t>
        </is>
      </c>
      <c r="P1895" s="9" t="inlineStr">
        <is>
          <t>https://marilynlichtmanfoundation.org/</t>
        </is>
      </c>
      <c r="Q1895" s="9" t="inlineStr">
        <is>
          <t>https://grantcue.com/foundations/the-marilyn-lichtman-foundation-812803908</t>
        </is>
      </c>
    </row>
    <row r="1896">
      <c r="A1896">
        <f>IF($E1896=$E1895,$A1895+1,1)</f>
        <v/>
      </c>
      <c r="B1896" t="inlineStr">
        <is>
          <t>Gemunder Family Foundation Inc</t>
        </is>
      </c>
      <c r="C1896" t="inlineStr">
        <is>
          <t>45-4015653</t>
        </is>
      </c>
      <c r="D1896" t="inlineStr">
        <is>
          <t>New York</t>
        </is>
      </c>
      <c r="E1896" t="inlineStr">
        <is>
          <t>NY</t>
        </is>
      </c>
      <c r="F1896" t="n">
        <v>2024</v>
      </c>
      <c r="G1896" t="n">
        <v>2</v>
      </c>
      <c r="H1896" s="13" t="n">
        <v>2156200</v>
      </c>
      <c r="I1896" s="12" t="n">
        <v>26</v>
      </c>
      <c r="J1896" s="13" t="n">
        <v>12500</v>
      </c>
      <c r="K1896" s="13">
        <f>IFERROR($H1896/$I1896,"")</f>
        <v/>
      </c>
      <c r="L1896" s="13" t="n">
        <v>400000</v>
      </c>
      <c r="M1896" t="inlineStr">
        <is>
          <t>DC, FL, IL</t>
        </is>
      </c>
      <c r="N1896" t="inlineStr">
        <is>
          <t>Yes</t>
        </is>
      </c>
      <c r="O1896" t="inlineStr">
        <is>
          <t>Not stated</t>
        </is>
      </c>
      <c r="Q1896" s="9" t="inlineStr">
        <is>
          <t>https://grantcue.com/foundations/gemunder-family-foundation-inc-454015653</t>
        </is>
      </c>
    </row>
    <row r="1897">
      <c r="A1897">
        <f>IF($E1897=$E1896,$A1896+1,1)</f>
        <v/>
      </c>
      <c r="B1897" t="inlineStr">
        <is>
          <t>THE BRODSKY FAMILY FOUNDATION</t>
        </is>
      </c>
      <c r="C1897" t="inlineStr">
        <is>
          <t>13-3236064</t>
        </is>
      </c>
      <c r="D1897" t="inlineStr">
        <is>
          <t>New York</t>
        </is>
      </c>
      <c r="E1897" t="inlineStr">
        <is>
          <t>NY</t>
        </is>
      </c>
      <c r="F1897" t="n">
        <v>2025</v>
      </c>
      <c r="G1897" t="n">
        <v>2</v>
      </c>
      <c r="H1897" s="13" t="n">
        <v>2155000</v>
      </c>
      <c r="I1897" s="12" t="n">
        <v>54</v>
      </c>
      <c r="J1897" s="13" t="n">
        <v>34500</v>
      </c>
      <c r="K1897" s="13">
        <f>IFERROR($H1897/$I1897,"")</f>
        <v/>
      </c>
      <c r="L1897" s="13" t="n">
        <v>150000</v>
      </c>
      <c r="M1897" t="inlineStr">
        <is>
          <t>PA, MA, DE</t>
        </is>
      </c>
      <c r="N1897" t="inlineStr">
        <is>
          <t>No</t>
        </is>
      </c>
      <c r="O1897" t="inlineStr">
        <is>
          <t>Not stated</t>
        </is>
      </c>
      <c r="Q1897" s="9" t="inlineStr">
        <is>
          <t>https://grantcue.com/foundations/the-brodsky-family-foundation-133236064</t>
        </is>
      </c>
    </row>
    <row r="1898">
      <c r="A1898">
        <f>IF($E1898=$E1897,$A1897+1,1)</f>
        <v/>
      </c>
      <c r="B1898" t="inlineStr">
        <is>
          <t>CLEVELAND H DODGE FOUNDATION INC</t>
        </is>
      </c>
      <c r="C1898" t="inlineStr">
        <is>
          <t>13-6015087</t>
        </is>
      </c>
      <c r="D1898" t="inlineStr">
        <is>
          <t>New York</t>
        </is>
      </c>
      <c r="E1898" t="inlineStr">
        <is>
          <t>NY</t>
        </is>
      </c>
      <c r="F1898" t="n">
        <v>2024</v>
      </c>
      <c r="G1898" t="n">
        <v>1</v>
      </c>
      <c r="H1898" s="13" t="n">
        <v>2140232</v>
      </c>
      <c r="I1898" s="12" t="n">
        <v>293</v>
      </c>
      <c r="J1898" s="13" t="n">
        <v>1000</v>
      </c>
      <c r="K1898" s="13">
        <f>IFERROR($H1898/$I1898,"")</f>
        <v/>
      </c>
      <c r="L1898" s="13" t="n">
        <v>142857</v>
      </c>
      <c r="M1898" t="inlineStr">
        <is>
          <t>MA, MD, CT</t>
        </is>
      </c>
      <c r="N1898" t="inlineStr">
        <is>
          <t>Yes</t>
        </is>
      </c>
      <c r="O1898" t="inlineStr">
        <is>
          <t>Yes</t>
        </is>
      </c>
      <c r="P1898" s="9" t="inlineStr">
        <is>
          <t>https://www.chdodgefoundation.org/</t>
        </is>
      </c>
      <c r="Q1898" s="9" t="inlineStr">
        <is>
          <t>https://grantcue.com/foundations/cleveland-h-dodge-foundation-inc-136015087</t>
        </is>
      </c>
    </row>
    <row r="1899">
      <c r="A1899">
        <f>IF($E1899=$E1898,$A1898+1,1)</f>
        <v/>
      </c>
      <c r="B1899" t="inlineStr">
        <is>
          <t>VYUHA INC</t>
        </is>
      </c>
      <c r="C1899" t="inlineStr">
        <is>
          <t>81-4656022</t>
        </is>
      </c>
      <c r="D1899" t="inlineStr">
        <is>
          <t>New York</t>
        </is>
      </c>
      <c r="E1899" t="inlineStr">
        <is>
          <t>NY</t>
        </is>
      </c>
      <c r="F1899" t="n">
        <v>2025</v>
      </c>
      <c r="G1899" t="n">
        <v>2</v>
      </c>
      <c r="H1899" s="13" t="n">
        <v>2140000</v>
      </c>
      <c r="I1899" s="12" t="n">
        <v>526</v>
      </c>
      <c r="J1899" s="13" t="n">
        <v>1000</v>
      </c>
      <c r="K1899" s="13">
        <f>IFERROR($H1899/$I1899,"")</f>
        <v/>
      </c>
      <c r="L1899" s="13" t="n">
        <v>100000</v>
      </c>
      <c r="M1899" t="inlineStr">
        <is>
          <t>FL, CA, IL</t>
        </is>
      </c>
      <c r="N1899" t="inlineStr">
        <is>
          <t>Yes</t>
        </is>
      </c>
      <c r="O1899" t="inlineStr">
        <is>
          <t>Not stated</t>
        </is>
      </c>
      <c r="Q1899" s="9" t="inlineStr">
        <is>
          <t>https://grantcue.com/foundations/vyuha-inc-814656022</t>
        </is>
      </c>
    </row>
    <row r="1900">
      <c r="A1900">
        <f>IF($E1900=$E1899,$A1899+1,1)</f>
        <v/>
      </c>
      <c r="B1900" t="inlineStr">
        <is>
          <t>THE ALPHADYNE FOUNDATION</t>
        </is>
      </c>
      <c r="C1900" t="inlineStr">
        <is>
          <t>85-1674725</t>
        </is>
      </c>
      <c r="D1900" t="inlineStr">
        <is>
          <t>New York</t>
        </is>
      </c>
      <c r="E1900" t="inlineStr">
        <is>
          <t>NY</t>
        </is>
      </c>
      <c r="F1900" t="n">
        <v>2024</v>
      </c>
      <c r="G1900" t="n">
        <v>1</v>
      </c>
      <c r="H1900" s="13" t="n">
        <v>2136600</v>
      </c>
      <c r="I1900" s="12" t="n">
        <v>34</v>
      </c>
      <c r="J1900" s="13" t="n">
        <v>25000</v>
      </c>
      <c r="K1900" s="13">
        <f>IFERROR($H1900/$I1900,"")</f>
        <v/>
      </c>
      <c r="L1900" s="13" t="n">
        <v>500000</v>
      </c>
      <c r="M1900" t="inlineStr">
        <is>
          <t>CA, IL, MA</t>
        </is>
      </c>
      <c r="N1900" t="inlineStr">
        <is>
          <t>No</t>
        </is>
      </c>
      <c r="O1900" t="inlineStr">
        <is>
          <t>Not stated</t>
        </is>
      </c>
      <c r="Q1900" s="9" t="inlineStr">
        <is>
          <t>https://grantcue.com/foundations/the-alphadyne-foundation-851674725</t>
        </is>
      </c>
    </row>
    <row r="1901">
      <c r="A1901">
        <f>IF($E1901=$E1900,$A1900+1,1)</f>
        <v/>
      </c>
      <c r="B1901" t="inlineStr">
        <is>
          <t>THE ROSENZWEIG COOPERSMITH FOUNDATION</t>
        </is>
      </c>
      <c r="C1901" t="inlineStr">
        <is>
          <t>38-3393545</t>
        </is>
      </c>
      <c r="D1901" t="inlineStr">
        <is>
          <t>New York</t>
        </is>
      </c>
      <c r="E1901" t="inlineStr">
        <is>
          <t>NY</t>
        </is>
      </c>
      <c r="F1901" t="n">
        <v>2024</v>
      </c>
      <c r="G1901" t="n">
        <v>2</v>
      </c>
      <c r="H1901" s="13" t="n">
        <v>2130000</v>
      </c>
      <c r="I1901" s="12" t="n">
        <v>26</v>
      </c>
      <c r="J1901" s="13" t="n">
        <v>60000</v>
      </c>
      <c r="K1901" s="13">
        <f>IFERROR($H1901/$I1901,"")</f>
        <v/>
      </c>
      <c r="L1901" s="13" t="n">
        <v>305000</v>
      </c>
      <c r="M1901" t="inlineStr">
        <is>
          <t>MA, MI, IL</t>
        </is>
      </c>
      <c r="N1901" t="inlineStr">
        <is>
          <t>No</t>
        </is>
      </c>
      <c r="O1901" t="inlineStr">
        <is>
          <t>Not stated</t>
        </is>
      </c>
      <c r="Q1901" s="9" t="inlineStr">
        <is>
          <t>https://grantcue.com/foundations/the-rosenzweig-coopersmith-foundation-c-o-fundamental-383393545</t>
        </is>
      </c>
    </row>
    <row r="1902">
      <c r="A1902">
        <f>IF($E1902=$E1901,$A1901+1,1)</f>
        <v/>
      </c>
      <c r="B1902" t="inlineStr">
        <is>
          <t>M&amp;D BAWABEH FOUNDATION INC</t>
        </is>
      </c>
      <c r="C1902" t="inlineStr">
        <is>
          <t>20-4973858</t>
        </is>
      </c>
      <c r="D1902" t="inlineStr">
        <is>
          <t>New York</t>
        </is>
      </c>
      <c r="E1902" t="inlineStr">
        <is>
          <t>NY</t>
        </is>
      </c>
      <c r="F1902" t="n">
        <v>2023</v>
      </c>
      <c r="G1902" t="n">
        <v>1</v>
      </c>
      <c r="H1902" s="13" t="n">
        <v>2125151</v>
      </c>
      <c r="I1902" s="12" t="n">
        <v>32</v>
      </c>
      <c r="J1902" s="13" t="n">
        <v>44900</v>
      </c>
      <c r="K1902" s="13">
        <f>IFERROR($H1902/$I1902,"")</f>
        <v/>
      </c>
      <c r="L1902" s="13" t="n">
        <v>250000</v>
      </c>
      <c r="M1902" t="inlineStr">
        <is>
          <t>NJ</t>
        </is>
      </c>
      <c r="N1902" t="inlineStr">
        <is>
          <t>No</t>
        </is>
      </c>
      <c r="O1902" t="inlineStr">
        <is>
          <t>Not stated</t>
        </is>
      </c>
      <c r="Q1902" s="9" t="inlineStr">
        <is>
          <t>https://grantcue.com/foundations/m-and-d-bawabeh-foundation-inc-204973858</t>
        </is>
      </c>
    </row>
    <row r="1903">
      <c r="A1903">
        <f>IF($E1903=$E1902,$A1902+1,1)</f>
        <v/>
      </c>
      <c r="B1903" t="inlineStr">
        <is>
          <t>THE GEOFFREY BEENE FOUNDATION</t>
        </is>
      </c>
      <c r="C1903" t="inlineStr">
        <is>
          <t>43-6936635</t>
        </is>
      </c>
      <c r="D1903" t="inlineStr">
        <is>
          <t>New York</t>
        </is>
      </c>
      <c r="E1903" t="inlineStr">
        <is>
          <t>NY</t>
        </is>
      </c>
      <c r="F1903" t="n">
        <v>2025</v>
      </c>
      <c r="G1903" t="n">
        <v>2</v>
      </c>
      <c r="H1903" s="13" t="n">
        <v>2120634</v>
      </c>
      <c r="I1903" s="12" t="n">
        <v>14</v>
      </c>
      <c r="J1903" s="13" t="n">
        <v>7500</v>
      </c>
      <c r="K1903" s="13">
        <f>IFERROR($H1903/$I1903,"")</f>
        <v/>
      </c>
      <c r="L1903" s="13" t="n">
        <v>1021884</v>
      </c>
      <c r="M1903" t="inlineStr">
        <is>
          <t>CA, IL, DC</t>
        </is>
      </c>
      <c r="N1903" t="inlineStr">
        <is>
          <t>No</t>
        </is>
      </c>
      <c r="O1903" t="inlineStr">
        <is>
          <t>Not stated</t>
        </is>
      </c>
      <c r="Q1903" s="9" t="inlineStr">
        <is>
          <t>https://grantcue.com/foundations/the-geoffrey-beene-foundation-436936635</t>
        </is>
      </c>
    </row>
    <row r="1904">
      <c r="A1904">
        <f>IF($E1904=$E1903,$A1903+1,1)</f>
        <v/>
      </c>
      <c r="B1904" t="inlineStr">
        <is>
          <t>Gelband Family Foundation</t>
        </is>
      </c>
      <c r="C1904" t="inlineStr">
        <is>
          <t>81-1610730</t>
        </is>
      </c>
      <c r="D1904" t="inlineStr">
        <is>
          <t>New York</t>
        </is>
      </c>
      <c r="E1904" t="inlineStr">
        <is>
          <t>NY</t>
        </is>
      </c>
      <c r="F1904" t="n">
        <v>2025</v>
      </c>
      <c r="G1904" t="n">
        <v>2</v>
      </c>
      <c r="H1904" s="13" t="n">
        <v>2117514</v>
      </c>
      <c r="I1904" s="12" t="n">
        <v>21</v>
      </c>
      <c r="J1904" s="13" t="n">
        <v>10000</v>
      </c>
      <c r="K1904" s="13">
        <f>IFERROR($H1904/$I1904,"")</f>
        <v/>
      </c>
      <c r="L1904" s="13" t="n">
        <v>1077500</v>
      </c>
      <c r="M1904" t="inlineStr">
        <is>
          <t>NJ, CA, FL</t>
        </is>
      </c>
      <c r="N1904" t="inlineStr">
        <is>
          <t>No</t>
        </is>
      </c>
      <c r="O1904" t="inlineStr">
        <is>
          <t>Not stated</t>
        </is>
      </c>
      <c r="Q1904" s="9" t="inlineStr">
        <is>
          <t>https://grantcue.com/foundations/gelband-family-foundation-811610730</t>
        </is>
      </c>
    </row>
    <row r="1905">
      <c r="A1905">
        <f>IF($E1905=$E1904,$A1904+1,1)</f>
        <v/>
      </c>
      <c r="B1905" t="inlineStr">
        <is>
          <t>AMERICAN FRIENDS OF BINYAN-AV FOUNDATION</t>
        </is>
      </c>
      <c r="C1905" t="inlineStr">
        <is>
          <t>11-3472950</t>
        </is>
      </c>
      <c r="D1905" t="inlineStr">
        <is>
          <t>New York</t>
        </is>
      </c>
      <c r="E1905" t="inlineStr">
        <is>
          <t>NY</t>
        </is>
      </c>
      <c r="F1905" t="n">
        <v>2024</v>
      </c>
      <c r="G1905" t="n">
        <v>1</v>
      </c>
      <c r="H1905" s="13" t="n">
        <v>2117230</v>
      </c>
      <c r="I1905" s="12" t="n">
        <v>6</v>
      </c>
      <c r="J1905" s="13" t="n">
        <v>194221.5</v>
      </c>
      <c r="K1905" s="13">
        <f>IFERROR($H1905/$I1905,"")</f>
        <v/>
      </c>
      <c r="L1905" s="13" t="n">
        <v>1211837</v>
      </c>
      <c r="N1905" t="inlineStr">
        <is>
          <t>No</t>
        </is>
      </c>
      <c r="O1905" t="inlineStr">
        <is>
          <t>Not stated</t>
        </is>
      </c>
      <c r="Q1905" s="9" t="inlineStr">
        <is>
          <t>https://grantcue.com/foundations/american-friends-of-binyan-av-foundation-113472950</t>
        </is>
      </c>
    </row>
    <row r="1906">
      <c r="A1906">
        <f>IF($E1906=$E1905,$A1905+1,1)</f>
        <v/>
      </c>
      <c r="B1906" t="inlineStr">
        <is>
          <t>THE KIM AND DAVID WAGMAN FOUNDATION</t>
        </is>
      </c>
      <c r="C1906" t="inlineStr">
        <is>
          <t>20-2578755</t>
        </is>
      </c>
      <c r="D1906" t="inlineStr">
        <is>
          <t>New York</t>
        </is>
      </c>
      <c r="E1906" t="inlineStr">
        <is>
          <t>NY</t>
        </is>
      </c>
      <c r="F1906" t="n">
        <v>2025</v>
      </c>
      <c r="G1906" t="n">
        <v>2</v>
      </c>
      <c r="H1906" s="13" t="n">
        <v>2110500</v>
      </c>
      <c r="I1906" s="12" t="n">
        <v>44</v>
      </c>
      <c r="J1906" s="13" t="n">
        <v>10000</v>
      </c>
      <c r="K1906" s="13">
        <f>IFERROR($H1906/$I1906,"")</f>
        <v/>
      </c>
      <c r="L1906" s="13" t="n">
        <v>960000</v>
      </c>
      <c r="M1906" t="inlineStr">
        <is>
          <t>MA, CT, PA</t>
        </is>
      </c>
      <c r="N1906" t="inlineStr">
        <is>
          <t>No</t>
        </is>
      </c>
      <c r="O1906" t="inlineStr">
        <is>
          <t>Not stated</t>
        </is>
      </c>
      <c r="Q1906" s="9" t="inlineStr">
        <is>
          <t>https://grantcue.com/foundations/the-kim-and-david-wagman-foundation-202578755</t>
        </is>
      </c>
    </row>
    <row r="1907">
      <c r="A1907">
        <f>IF($E1907=$E1906,$A1906+1,1)</f>
        <v/>
      </c>
      <c r="B1907" t="inlineStr">
        <is>
          <t>ELIZABETH L ELTING FOUNDATION</t>
        </is>
      </c>
      <c r="C1907" t="inlineStr">
        <is>
          <t>81-3100128</t>
        </is>
      </c>
      <c r="D1907" t="inlineStr">
        <is>
          <t>New York</t>
        </is>
      </c>
      <c r="E1907" t="inlineStr">
        <is>
          <t>NY</t>
        </is>
      </c>
      <c r="F1907" t="n">
        <v>2024</v>
      </c>
      <c r="G1907" t="n">
        <v>1</v>
      </c>
      <c r="H1907" s="13" t="n">
        <v>2110112</v>
      </c>
      <c r="I1907" s="12" t="n">
        <v>21</v>
      </c>
      <c r="J1907" s="13" t="n">
        <v>25000</v>
      </c>
      <c r="K1907" s="13">
        <f>IFERROR($H1907/$I1907,"")</f>
        <v/>
      </c>
      <c r="L1907" s="13" t="n">
        <v>500000</v>
      </c>
      <c r="M1907" t="inlineStr">
        <is>
          <t>CT, PA, DC</t>
        </is>
      </c>
      <c r="N1907" t="inlineStr">
        <is>
          <t>No</t>
        </is>
      </c>
      <c r="O1907" t="inlineStr">
        <is>
          <t>Not stated</t>
        </is>
      </c>
      <c r="Q1907" s="9" t="inlineStr">
        <is>
          <t>https://grantcue.com/foundations/elizabeth-l-elting-foundation-813100128</t>
        </is>
      </c>
    </row>
    <row r="1908">
      <c r="A1908">
        <f>IF($E1908=$E1907,$A1907+1,1)</f>
        <v/>
      </c>
      <c r="B1908" t="inlineStr">
        <is>
          <t>GS HUMANE CORP</t>
        </is>
      </c>
      <c r="C1908" t="inlineStr">
        <is>
          <t>20-8071520</t>
        </is>
      </c>
      <c r="D1908" t="inlineStr">
        <is>
          <t>New York</t>
        </is>
      </c>
      <c r="E1908" t="inlineStr">
        <is>
          <t>NY</t>
        </is>
      </c>
      <c r="F1908" t="n">
        <v>2024</v>
      </c>
      <c r="G1908" t="n">
        <v>1</v>
      </c>
      <c r="H1908" s="13" t="n">
        <v>2109334</v>
      </c>
      <c r="I1908" s="12" t="n">
        <v>36</v>
      </c>
      <c r="J1908" s="13" t="n">
        <v>30900</v>
      </c>
      <c r="K1908" s="13">
        <f>IFERROR($H1908/$I1908,"")</f>
        <v/>
      </c>
      <c r="L1908" s="13" t="n">
        <v>425000</v>
      </c>
      <c r="M1908" t="inlineStr">
        <is>
          <t>FL, MA, GA</t>
        </is>
      </c>
      <c r="N1908" t="inlineStr">
        <is>
          <t>No</t>
        </is>
      </c>
      <c r="O1908" t="inlineStr">
        <is>
          <t>Not stated</t>
        </is>
      </c>
      <c r="Q1908" s="9" t="inlineStr">
        <is>
          <t>https://grantcue.com/foundations/gs-humane-corp-208071520</t>
        </is>
      </c>
    </row>
    <row r="1909">
      <c r="A1909">
        <f>IF($E1909=$E1908,$A1908+1,1)</f>
        <v/>
      </c>
      <c r="B1909" t="inlineStr">
        <is>
          <t>THE FREDERICK B AND RAMONA E MIRABITO FOUNDATION</t>
        </is>
      </c>
      <c r="C1909" t="inlineStr">
        <is>
          <t>16-1577124</t>
        </is>
      </c>
      <c r="D1909" t="inlineStr">
        <is>
          <t>New York</t>
        </is>
      </c>
      <c r="E1909" t="inlineStr">
        <is>
          <t>NY</t>
        </is>
      </c>
      <c r="F1909" t="n">
        <v>2025</v>
      </c>
      <c r="G1909" t="n">
        <v>3</v>
      </c>
      <c r="H1909" s="13" t="n">
        <v>2108748</v>
      </c>
      <c r="I1909" s="12" t="n">
        <v>39</v>
      </c>
      <c r="J1909" s="13" t="n">
        <v>24000</v>
      </c>
      <c r="K1909" s="13">
        <f>IFERROR($H1909/$I1909,"")</f>
        <v/>
      </c>
      <c r="L1909" s="13" t="n">
        <v>575000</v>
      </c>
      <c r="N1909" t="inlineStr">
        <is>
          <t>No</t>
        </is>
      </c>
      <c r="O1909" t="inlineStr">
        <is>
          <t>Not stated</t>
        </is>
      </c>
      <c r="Q1909" s="9" t="inlineStr">
        <is>
          <t>https://grantcue.com/foundations/the-frederick-b-and-ramona-e-mirabito-foundation-161577124</t>
        </is>
      </c>
    </row>
    <row r="1910">
      <c r="A1910">
        <f>IF($E1910=$E1909,$A1909+1,1)</f>
        <v/>
      </c>
      <c r="B1910" t="inlineStr">
        <is>
          <t>THE ALLAN S GORDON FOUNDATION</t>
        </is>
      </c>
      <c r="C1910" t="inlineStr">
        <is>
          <t>13-7107377</t>
        </is>
      </c>
      <c r="D1910" t="inlineStr">
        <is>
          <t>New York</t>
        </is>
      </c>
      <c r="E1910" t="inlineStr">
        <is>
          <t>NY</t>
        </is>
      </c>
      <c r="F1910" t="n">
        <v>2025</v>
      </c>
      <c r="G1910" t="n">
        <v>2</v>
      </c>
      <c r="H1910" s="13" t="n">
        <v>2108731</v>
      </c>
      <c r="I1910" s="12" t="n">
        <v>36</v>
      </c>
      <c r="J1910" s="13" t="n">
        <v>17500</v>
      </c>
      <c r="K1910" s="13">
        <f>IFERROR($H1910/$I1910,"")</f>
        <v/>
      </c>
      <c r="L1910" s="13" t="n">
        <v>350000</v>
      </c>
      <c r="M1910" t="inlineStr">
        <is>
          <t>OH, VA, CT</t>
        </is>
      </c>
      <c r="N1910" t="inlineStr">
        <is>
          <t>No</t>
        </is>
      </c>
      <c r="O1910" t="inlineStr">
        <is>
          <t>Not stated</t>
        </is>
      </c>
      <c r="Q1910" s="9" t="inlineStr">
        <is>
          <t>https://grantcue.com/foundations/the-allan-s-gordon-foundation-137107377</t>
        </is>
      </c>
    </row>
    <row r="1911">
      <c r="A1911">
        <f>IF($E1911=$E1910,$A1910+1,1)</f>
        <v/>
      </c>
      <c r="B1911" t="inlineStr">
        <is>
          <t>YLRY INC</t>
        </is>
      </c>
      <c r="C1911" t="inlineStr">
        <is>
          <t>13-3722745</t>
        </is>
      </c>
      <c r="D1911" t="inlineStr">
        <is>
          <t>New York</t>
        </is>
      </c>
      <c r="E1911" t="inlineStr">
        <is>
          <t>NY</t>
        </is>
      </c>
      <c r="F1911" t="n">
        <v>2024</v>
      </c>
      <c r="G1911" t="n">
        <v>1</v>
      </c>
      <c r="H1911" s="13" t="n">
        <v>2103895</v>
      </c>
      <c r="I1911" s="12" t="n">
        <v>7</v>
      </c>
      <c r="J1911" s="13" t="n">
        <v>91778</v>
      </c>
      <c r="K1911" s="13">
        <f>IFERROR($H1911/$I1911,"")</f>
        <v/>
      </c>
      <c r="L1911" s="13" t="n">
        <v>1326088</v>
      </c>
      <c r="M1911" t="inlineStr">
        <is>
          <t>OR</t>
        </is>
      </c>
      <c r="N1911" t="inlineStr">
        <is>
          <t>No</t>
        </is>
      </c>
      <c r="O1911" t="inlineStr">
        <is>
          <t>Not stated</t>
        </is>
      </c>
      <c r="Q1911" s="9" t="inlineStr">
        <is>
          <t>https://grantcue.com/foundations/ylry-inc-133722745</t>
        </is>
      </c>
    </row>
    <row r="1912">
      <c r="A1912">
        <f>IF($E1912=$E1911,$A1911+1,1)</f>
        <v/>
      </c>
      <c r="B1912" t="inlineStr">
        <is>
          <t>THE FEIL FAMILY FOUNDATION (FORMERLY LOUIS &amp; GERTRUDE FEIL FOUNDATION INC)</t>
        </is>
      </c>
      <c r="C1912" t="inlineStr">
        <is>
          <t>13-2958414</t>
        </is>
      </c>
      <c r="D1912" t="inlineStr">
        <is>
          <t>New York</t>
        </is>
      </c>
      <c r="E1912" t="inlineStr">
        <is>
          <t>NY</t>
        </is>
      </c>
      <c r="F1912" t="n">
        <v>2024</v>
      </c>
      <c r="G1912" t="n">
        <v>3</v>
      </c>
      <c r="H1912" s="13" t="n">
        <v>2103222</v>
      </c>
      <c r="I1912" s="12" t="n">
        <v>65</v>
      </c>
      <c r="J1912" s="13" t="n">
        <v>25000</v>
      </c>
      <c r="K1912" s="13">
        <f>IFERROR($H1912/$I1912,"")</f>
        <v/>
      </c>
      <c r="L1912" s="13" t="n">
        <v>175000</v>
      </c>
      <c r="M1912" t="inlineStr">
        <is>
          <t>LA, CA, DC</t>
        </is>
      </c>
      <c r="N1912" t="inlineStr">
        <is>
          <t>No</t>
        </is>
      </c>
      <c r="O1912" t="inlineStr">
        <is>
          <t>Not stated</t>
        </is>
      </c>
      <c r="Q1912" s="9" t="inlineStr">
        <is>
          <t>https://grantcue.com/foundations/the-feil-family-foundation-formerly-louis-and-gertrude-feil-foundation-inc-132958414</t>
        </is>
      </c>
    </row>
    <row r="1913">
      <c r="A1913">
        <f>IF($E1913=$E1912,$A1912+1,1)</f>
        <v/>
      </c>
      <c r="B1913" t="inlineStr">
        <is>
          <t>THE ROCK FOUNDATION</t>
        </is>
      </c>
      <c r="C1913" t="inlineStr">
        <is>
          <t>06-1603870</t>
        </is>
      </c>
      <c r="D1913" t="inlineStr">
        <is>
          <t>New York</t>
        </is>
      </c>
      <c r="E1913" t="inlineStr">
        <is>
          <t>NY</t>
        </is>
      </c>
      <c r="F1913" t="n">
        <v>2024</v>
      </c>
      <c r="G1913" t="n">
        <v>1</v>
      </c>
      <c r="H1913" s="13" t="n">
        <v>2101000</v>
      </c>
      <c r="I1913" s="12" t="n">
        <v>16</v>
      </c>
      <c r="J1913" s="13" t="n">
        <v>63000</v>
      </c>
      <c r="K1913" s="13">
        <f>IFERROR($H1913/$I1913,"")</f>
        <v/>
      </c>
      <c r="L1913" s="13" t="n">
        <v>750000</v>
      </c>
      <c r="M1913" t="inlineStr">
        <is>
          <t>CA, MD, VA</t>
        </is>
      </c>
      <c r="N1913" t="inlineStr">
        <is>
          <t>No</t>
        </is>
      </c>
      <c r="O1913" t="inlineStr">
        <is>
          <t>Not stated</t>
        </is>
      </c>
      <c r="Q1913" s="9" t="inlineStr">
        <is>
          <t>https://grantcue.com/foundations/the-rock-foundation-061603870</t>
        </is>
      </c>
    </row>
    <row r="1914">
      <c r="A1914">
        <f>IF($E1914=$E1913,$A1913+1,1)</f>
        <v/>
      </c>
      <c r="B1914" t="inlineStr">
        <is>
          <t>ROBERT AND JILL LEBLANC CHARITABLE TRUST</t>
        </is>
      </c>
      <c r="C1914" t="inlineStr">
        <is>
          <t>47-2505618</t>
        </is>
      </c>
      <c r="D1914" t="inlineStr">
        <is>
          <t>New York</t>
        </is>
      </c>
      <c r="E1914" t="inlineStr">
        <is>
          <t>NY</t>
        </is>
      </c>
      <c r="F1914" t="n">
        <v>2024</v>
      </c>
      <c r="G1914" t="n">
        <v>1</v>
      </c>
      <c r="H1914" s="13" t="n">
        <v>2100000</v>
      </c>
      <c r="I1914" s="12" t="n">
        <v>10</v>
      </c>
      <c r="J1914" s="13" t="n">
        <v>57500</v>
      </c>
      <c r="K1914" s="13">
        <f>IFERROR($H1914/$I1914,"")</f>
        <v/>
      </c>
      <c r="L1914" s="13" t="n">
        <v>1250000</v>
      </c>
      <c r="M1914" t="inlineStr">
        <is>
          <t>IN, CT, RI</t>
        </is>
      </c>
      <c r="N1914" t="inlineStr">
        <is>
          <t>No</t>
        </is>
      </c>
      <c r="O1914" t="inlineStr">
        <is>
          <t>Not stated</t>
        </is>
      </c>
      <c r="Q1914" s="9" t="inlineStr">
        <is>
          <t>https://grantcue.com/foundations/robert-and-jill-leblanc-charitable-trust-472505618</t>
        </is>
      </c>
    </row>
    <row r="1915">
      <c r="A1915">
        <f>IF($E1915=$E1914,$A1914+1,1)</f>
        <v/>
      </c>
      <c r="B1915" t="inlineStr">
        <is>
          <t>ADA HOWE KENT FOUNDATION</t>
        </is>
      </c>
      <c r="C1915" t="inlineStr">
        <is>
          <t>13-6066978</t>
        </is>
      </c>
      <c r="D1915" t="inlineStr">
        <is>
          <t>New York</t>
        </is>
      </c>
      <c r="E1915" t="inlineStr">
        <is>
          <t>NY</t>
        </is>
      </c>
      <c r="F1915" t="n">
        <v>2024</v>
      </c>
      <c r="G1915" t="n">
        <v>1</v>
      </c>
      <c r="H1915" s="13" t="n">
        <v>2099500</v>
      </c>
      <c r="I1915" s="12" t="n">
        <v>43</v>
      </c>
      <c r="J1915" s="13" t="n">
        <v>25000</v>
      </c>
      <c r="K1915" s="13">
        <f>IFERROR($H1915/$I1915,"")</f>
        <v/>
      </c>
      <c r="L1915" s="13" t="n">
        <v>500000</v>
      </c>
      <c r="M1915" t="inlineStr">
        <is>
          <t>MA, CT, NJ</t>
        </is>
      </c>
      <c r="N1915" t="inlineStr">
        <is>
          <t>No</t>
        </is>
      </c>
      <c r="O1915" t="inlineStr">
        <is>
          <t>Not stated</t>
        </is>
      </c>
      <c r="Q1915" s="9" t="inlineStr">
        <is>
          <t>https://grantcue.com/foundations/ada-howe-kent-foundation-136066978</t>
        </is>
      </c>
    </row>
    <row r="1916">
      <c r="A1916">
        <f>IF($E1916=$E1915,$A1915+1,1)</f>
        <v/>
      </c>
      <c r="B1916" t="inlineStr">
        <is>
          <t>CARE SUPPORT FOUNDATION INC</t>
        </is>
      </c>
      <c r="C1916" t="inlineStr">
        <is>
          <t>20-0616112</t>
        </is>
      </c>
      <c r="D1916" t="inlineStr">
        <is>
          <t>New York</t>
        </is>
      </c>
      <c r="E1916" t="inlineStr">
        <is>
          <t>NY</t>
        </is>
      </c>
      <c r="F1916" t="n">
        <v>2024</v>
      </c>
      <c r="G1916" t="n">
        <v>1</v>
      </c>
      <c r="H1916" s="13" t="n">
        <v>2095350</v>
      </c>
      <c r="I1916" s="12" t="n">
        <v>29</v>
      </c>
      <c r="J1916" s="13" t="n">
        <v>20000</v>
      </c>
      <c r="K1916" s="13">
        <f>IFERROR($H1916/$I1916,"")</f>
        <v/>
      </c>
      <c r="L1916" s="13" t="n">
        <v>800000</v>
      </c>
      <c r="M1916" t="inlineStr">
        <is>
          <t>NJ</t>
        </is>
      </c>
      <c r="N1916" t="inlineStr">
        <is>
          <t>No</t>
        </is>
      </c>
      <c r="O1916" t="inlineStr">
        <is>
          <t>Not stated</t>
        </is>
      </c>
      <c r="Q1916" s="9" t="inlineStr">
        <is>
          <t>https://grantcue.com/foundations/care-support-foundation-inc-200616112</t>
        </is>
      </c>
    </row>
    <row r="1917">
      <c r="A1917">
        <f>IF($E1917=$E1916,$A1916+1,1)</f>
        <v/>
      </c>
      <c r="B1917" t="inlineStr">
        <is>
          <t>THE SHAPIRO POGREBIN FOUNDATION</t>
        </is>
      </c>
      <c r="C1917" t="inlineStr">
        <is>
          <t>47-2024662</t>
        </is>
      </c>
      <c r="D1917" t="inlineStr">
        <is>
          <t>New York</t>
        </is>
      </c>
      <c r="E1917" t="inlineStr">
        <is>
          <t>NY</t>
        </is>
      </c>
      <c r="F1917" t="n">
        <v>2024</v>
      </c>
      <c r="G1917" t="n">
        <v>1</v>
      </c>
      <c r="H1917" s="13" t="n">
        <v>2086170</v>
      </c>
      <c r="I1917" s="12" t="n">
        <v>55</v>
      </c>
      <c r="J1917" s="13" t="n">
        <v>18000</v>
      </c>
      <c r="K1917" s="13">
        <f>IFERROR($H1917/$I1917,"")</f>
        <v/>
      </c>
      <c r="L1917" s="13" t="n">
        <v>333333</v>
      </c>
      <c r="M1917" t="inlineStr">
        <is>
          <t>CT, DC, CA</t>
        </is>
      </c>
      <c r="N1917" t="inlineStr">
        <is>
          <t>No</t>
        </is>
      </c>
      <c r="O1917" t="inlineStr">
        <is>
          <t>Not stated</t>
        </is>
      </c>
      <c r="Q1917" s="9" t="inlineStr">
        <is>
          <t>https://grantcue.com/foundations/the-shapiro-pogrebin-foundation-472024662</t>
        </is>
      </c>
    </row>
    <row r="1918">
      <c r="A1918">
        <f>IF($E1918=$E1917,$A1917+1,1)</f>
        <v/>
      </c>
      <c r="B1918" t="inlineStr">
        <is>
          <t>APPLEMAN FOUNDATION INC</t>
        </is>
      </c>
      <c r="C1918" t="inlineStr">
        <is>
          <t>13-6154978</t>
        </is>
      </c>
      <c r="D1918" t="inlineStr">
        <is>
          <t>New York</t>
        </is>
      </c>
      <c r="E1918" t="inlineStr">
        <is>
          <t>NY</t>
        </is>
      </c>
      <c r="F1918" t="n">
        <v>2024</v>
      </c>
      <c r="G1918" t="n">
        <v>1</v>
      </c>
      <c r="H1918" s="13" t="n">
        <v>2084934</v>
      </c>
      <c r="I1918" s="12" t="n">
        <v>134</v>
      </c>
      <c r="J1918" s="13" t="n">
        <v>6500</v>
      </c>
      <c r="K1918" s="13">
        <f>IFERROR($H1918/$I1918,"")</f>
        <v/>
      </c>
      <c r="L1918" s="13" t="n">
        <v>218000</v>
      </c>
      <c r="M1918" t="inlineStr">
        <is>
          <t>DC, ME, TX</t>
        </is>
      </c>
      <c r="N1918" t="inlineStr">
        <is>
          <t>No</t>
        </is>
      </c>
      <c r="O1918" t="inlineStr">
        <is>
          <t>Not stated</t>
        </is>
      </c>
      <c r="Q1918" s="9" t="inlineStr">
        <is>
          <t>https://grantcue.com/foundations/appleman-foundation-inc-136154978</t>
        </is>
      </c>
    </row>
    <row r="1919">
      <c r="A1919">
        <f>IF($E1919=$E1918,$A1918+1,1)</f>
        <v/>
      </c>
      <c r="B1919" t="inlineStr">
        <is>
          <t>THE VOLCKER FAMILY FOUNDATION INC FAIRFIELD-MAXWELL LTD</t>
        </is>
      </c>
      <c r="C1919" t="inlineStr">
        <is>
          <t>13-3917327</t>
        </is>
      </c>
      <c r="D1919" t="inlineStr">
        <is>
          <t>New York</t>
        </is>
      </c>
      <c r="E1919" t="inlineStr">
        <is>
          <t>NY</t>
        </is>
      </c>
      <c r="F1919" t="n">
        <v>2024</v>
      </c>
      <c r="G1919" t="n">
        <v>2</v>
      </c>
      <c r="H1919" s="13" t="n">
        <v>2081614</v>
      </c>
      <c r="I1919" s="12" t="n">
        <v>8</v>
      </c>
      <c r="J1919" s="13" t="n">
        <v>95000</v>
      </c>
      <c r="K1919" s="13">
        <f>IFERROR($H1919/$I1919,"")</f>
        <v/>
      </c>
      <c r="L1919" s="13" t="n">
        <v>800000</v>
      </c>
      <c r="M1919" t="inlineStr">
        <is>
          <t>CT, NJ</t>
        </is>
      </c>
      <c r="N1919" t="inlineStr">
        <is>
          <t>No</t>
        </is>
      </c>
      <c r="O1919" t="inlineStr">
        <is>
          <t>Not stated</t>
        </is>
      </c>
      <c r="Q1919" s="9" t="inlineStr">
        <is>
          <t>https://grantcue.com/foundations/the-volcker-family-foundation-inc-fairfield-maxwell-ltd-133917327</t>
        </is>
      </c>
    </row>
    <row r="1920">
      <c r="A1920">
        <f>IF($E1920=$E1919,$A1919+1,1)</f>
        <v/>
      </c>
      <c r="B1920" t="inlineStr">
        <is>
          <t>THE LOURIE FOUNDATION INC</t>
        </is>
      </c>
      <c r="C1920" t="inlineStr">
        <is>
          <t>20-4000015</t>
        </is>
      </c>
      <c r="D1920" t="inlineStr">
        <is>
          <t>New York</t>
        </is>
      </c>
      <c r="E1920" t="inlineStr">
        <is>
          <t>NY</t>
        </is>
      </c>
      <c r="F1920" t="n">
        <v>2025</v>
      </c>
      <c r="G1920" t="n">
        <v>2</v>
      </c>
      <c r="H1920" s="13" t="n">
        <v>2078739</v>
      </c>
      <c r="I1920" s="12" t="n">
        <v>12</v>
      </c>
      <c r="J1920" s="13" t="n">
        <v>125000</v>
      </c>
      <c r="K1920" s="13">
        <f>IFERROR($H1920/$I1920,"")</f>
        <v/>
      </c>
      <c r="L1920" s="13" t="n">
        <v>400000</v>
      </c>
      <c r="M1920" t="inlineStr">
        <is>
          <t>KY, DC, VA</t>
        </is>
      </c>
      <c r="N1920" t="inlineStr">
        <is>
          <t>No</t>
        </is>
      </c>
      <c r="O1920" t="inlineStr">
        <is>
          <t>Not stated</t>
        </is>
      </c>
      <c r="Q1920" s="9" t="inlineStr">
        <is>
          <t>https://grantcue.com/foundations/the-lourie-foundation-inc-204000015</t>
        </is>
      </c>
    </row>
    <row r="1921">
      <c r="A1921">
        <f>IF($E1921=$E1920,$A1920+1,1)</f>
        <v/>
      </c>
      <c r="B1921" t="inlineStr">
        <is>
          <t>YARIM FOUNDATION</t>
        </is>
      </c>
      <c r="C1921" t="inlineStr">
        <is>
          <t>46-7034810</t>
        </is>
      </c>
      <c r="D1921" t="inlineStr">
        <is>
          <t>New York</t>
        </is>
      </c>
      <c r="E1921" t="inlineStr">
        <is>
          <t>NY</t>
        </is>
      </c>
      <c r="F1921" t="n">
        <v>2025</v>
      </c>
      <c r="G1921" t="n">
        <v>2</v>
      </c>
      <c r="H1921" s="13" t="n">
        <v>2078500</v>
      </c>
      <c r="I1921" s="12" t="n">
        <v>20</v>
      </c>
      <c r="J1921" s="13" t="n">
        <v>31000</v>
      </c>
      <c r="K1921" s="13">
        <f>IFERROR($H1921/$I1921,"")</f>
        <v/>
      </c>
      <c r="L1921" s="13" t="n">
        <v>1290000</v>
      </c>
      <c r="M1921" t="inlineStr">
        <is>
          <t>CA, FL, NJ</t>
        </is>
      </c>
      <c r="N1921" t="inlineStr">
        <is>
          <t>No</t>
        </is>
      </c>
      <c r="O1921" t="inlineStr">
        <is>
          <t>Not stated</t>
        </is>
      </c>
      <c r="Q1921" s="9" t="inlineStr">
        <is>
          <t>https://grantcue.com/foundations/yarim-foundation-c-o-jacob-rosenberg-467034810</t>
        </is>
      </c>
    </row>
    <row r="1922">
      <c r="A1922">
        <f>IF($E1922=$E1921,$A1921+1,1)</f>
        <v/>
      </c>
      <c r="B1922" t="inlineStr">
        <is>
          <t>FORDHAM STREET FOUNDATION</t>
        </is>
      </c>
      <c r="C1922" t="inlineStr">
        <is>
          <t>20-0532818</t>
        </is>
      </c>
      <c r="D1922" t="inlineStr">
        <is>
          <t>New York</t>
        </is>
      </c>
      <c r="E1922" t="inlineStr">
        <is>
          <t>NY</t>
        </is>
      </c>
      <c r="F1922" t="n">
        <v>2024</v>
      </c>
      <c r="G1922" t="n">
        <v>2</v>
      </c>
      <c r="H1922" s="13" t="n">
        <v>2075000</v>
      </c>
      <c r="I1922" s="12" t="n">
        <v>101</v>
      </c>
      <c r="J1922" s="13" t="n">
        <v>20000</v>
      </c>
      <c r="K1922" s="13">
        <f>IFERROR($H1922/$I1922,"")</f>
        <v/>
      </c>
      <c r="L1922" s="13" t="n">
        <v>40000</v>
      </c>
      <c r="M1922" t="inlineStr">
        <is>
          <t>WA, CA, MA</t>
        </is>
      </c>
      <c r="N1922" t="inlineStr">
        <is>
          <t>Yes</t>
        </is>
      </c>
      <c r="O1922" t="inlineStr">
        <is>
          <t>Yes</t>
        </is>
      </c>
      <c r="P1922" s="9" t="inlineStr">
        <is>
          <t>https://www.fordhamstreet.org/</t>
        </is>
      </c>
      <c r="Q1922" s="9" t="inlineStr">
        <is>
          <t>https://grantcue.com/foundations/fordham-street-foundation-200532818</t>
        </is>
      </c>
    </row>
    <row r="1923">
      <c r="A1923">
        <f>IF($E1923=$E1922,$A1922+1,1)</f>
        <v/>
      </c>
      <c r="B1923" t="inlineStr">
        <is>
          <t>E SCHWARTZ CHARITABLE FOUNDATION XXXXX7006</t>
        </is>
      </c>
      <c r="C1923" t="inlineStr">
        <is>
          <t>51-6593287</t>
        </is>
      </c>
      <c r="D1923" t="inlineStr">
        <is>
          <t>New York</t>
        </is>
      </c>
      <c r="E1923" t="inlineStr">
        <is>
          <t>NY</t>
        </is>
      </c>
      <c r="F1923" t="n">
        <v>2024</v>
      </c>
      <c r="G1923" t="n">
        <v>1</v>
      </c>
      <c r="H1923" s="13" t="n">
        <v>2075000</v>
      </c>
      <c r="I1923" s="12" t="n">
        <v>13</v>
      </c>
      <c r="J1923" s="13" t="n">
        <v>100000</v>
      </c>
      <c r="K1923" s="13">
        <f>IFERROR($H1923/$I1923,"")</f>
        <v/>
      </c>
      <c r="L1923" s="13" t="n">
        <v>400000</v>
      </c>
      <c r="M1923" t="inlineStr">
        <is>
          <t>MA, MD</t>
        </is>
      </c>
      <c r="N1923" t="inlineStr">
        <is>
          <t>No</t>
        </is>
      </c>
      <c r="O1923" t="inlineStr">
        <is>
          <t>Not stated</t>
        </is>
      </c>
      <c r="Q1923" s="9" t="inlineStr">
        <is>
          <t>https://grantcue.com/foundations/e-schwartz-charitable-foundation-xxxxx7006-516593287</t>
        </is>
      </c>
    </row>
    <row r="1924">
      <c r="A1924">
        <f>IF($E1924=$E1923,$A1923+1,1)</f>
        <v/>
      </c>
      <c r="B1924" t="inlineStr">
        <is>
          <t>2001 FREDERICK &amp; NANCY DEMATTEIS FAMILY CHARITABLE TRUST</t>
        </is>
      </c>
      <c r="C1924" t="inlineStr">
        <is>
          <t>13-7294014</t>
        </is>
      </c>
      <c r="D1924" t="inlineStr">
        <is>
          <t>New York</t>
        </is>
      </c>
      <c r="E1924" t="inlineStr">
        <is>
          <t>NY</t>
        </is>
      </c>
      <c r="F1924" t="n">
        <v>2025</v>
      </c>
      <c r="G1924" t="n">
        <v>2</v>
      </c>
      <c r="H1924" s="13" t="n">
        <v>2065000</v>
      </c>
      <c r="I1924" s="12" t="n">
        <v>22</v>
      </c>
      <c r="J1924" s="13" t="n">
        <v>50000</v>
      </c>
      <c r="K1924" s="13">
        <f>IFERROR($H1924/$I1924,"")</f>
        <v/>
      </c>
      <c r="L1924" s="13" t="n">
        <v>600000</v>
      </c>
      <c r="M1924" t="inlineStr">
        <is>
          <t>AZ, MA, FL</t>
        </is>
      </c>
      <c r="N1924" t="inlineStr">
        <is>
          <t>Yes</t>
        </is>
      </c>
      <c r="O1924" t="inlineStr">
        <is>
          <t>Yes</t>
        </is>
      </c>
      <c r="P1924" s="9" t="inlineStr">
        <is>
          <t>https://dematteisfamilyfoundation.org/</t>
        </is>
      </c>
      <c r="Q1924" s="9" t="inlineStr">
        <is>
          <t>https://grantcue.com/foundations/2001-frederick-and-nancy-dematteis-family-charitable-trust-137294014</t>
        </is>
      </c>
    </row>
    <row r="1925">
      <c r="A1925">
        <f>IF($E1925=$E1924,$A1924+1,1)</f>
        <v/>
      </c>
      <c r="B1925" t="inlineStr">
        <is>
          <t>THE SCHNEIDER-LESSER FOUNDATION INC</t>
        </is>
      </c>
      <c r="C1925" t="inlineStr">
        <is>
          <t>46-2109602</t>
        </is>
      </c>
      <c r="D1925" t="inlineStr">
        <is>
          <t>New York</t>
        </is>
      </c>
      <c r="E1925" t="inlineStr">
        <is>
          <t>NY</t>
        </is>
      </c>
      <c r="F1925" t="n">
        <v>2025</v>
      </c>
      <c r="G1925" t="n">
        <v>2</v>
      </c>
      <c r="H1925" s="13" t="n">
        <v>2063000</v>
      </c>
      <c r="I1925" s="12" t="n">
        <v>17</v>
      </c>
      <c r="J1925" s="13" t="n">
        <v>100000</v>
      </c>
      <c r="K1925" s="13">
        <f>IFERROR($H1925/$I1925,"")</f>
        <v/>
      </c>
      <c r="L1925" s="13" t="n">
        <v>360000</v>
      </c>
      <c r="M1925" t="inlineStr">
        <is>
          <t>FL</t>
        </is>
      </c>
      <c r="N1925" t="inlineStr">
        <is>
          <t>No</t>
        </is>
      </c>
      <c r="O1925" t="inlineStr">
        <is>
          <t>Not stated</t>
        </is>
      </c>
      <c r="Q1925" s="9" t="inlineStr">
        <is>
          <t>https://grantcue.com/foundations/the-schneider-lesser-foundation-inc-c-o-mindy-schneider-462109602</t>
        </is>
      </c>
    </row>
    <row r="1926">
      <c r="A1926">
        <f>IF($E1926=$E1925,$A1925+1,1)</f>
        <v/>
      </c>
      <c r="B1926" t="inlineStr">
        <is>
          <t>THE DILLON FUND</t>
        </is>
      </c>
      <c r="C1926" t="inlineStr">
        <is>
          <t>13-6400226</t>
        </is>
      </c>
      <c r="D1926" t="inlineStr">
        <is>
          <t>New York</t>
        </is>
      </c>
      <c r="E1926" t="inlineStr">
        <is>
          <t>NY</t>
        </is>
      </c>
      <c r="F1926" t="n">
        <v>2024</v>
      </c>
      <c r="G1926" t="n">
        <v>1</v>
      </c>
      <c r="H1926" s="13" t="n">
        <v>2062009</v>
      </c>
      <c r="I1926" s="12" t="n">
        <v>54</v>
      </c>
      <c r="J1926" s="13" t="n">
        <v>15000</v>
      </c>
      <c r="K1926" s="13">
        <f>IFERROR($H1926/$I1926,"")</f>
        <v/>
      </c>
      <c r="L1926" s="13" t="n">
        <v>560000</v>
      </c>
      <c r="M1926" t="inlineStr">
        <is>
          <t>MA, MD, ME</t>
        </is>
      </c>
      <c r="N1926" t="inlineStr">
        <is>
          <t>No</t>
        </is>
      </c>
      <c r="O1926" t="inlineStr">
        <is>
          <t>Not stated</t>
        </is>
      </c>
      <c r="Q1926" s="9" t="inlineStr">
        <is>
          <t>https://grantcue.com/foundations/the-dillon-fund-136400226</t>
        </is>
      </c>
    </row>
    <row r="1927">
      <c r="A1927">
        <f>IF($E1927=$E1926,$A1926+1,1)</f>
        <v/>
      </c>
      <c r="B1927" t="inlineStr">
        <is>
          <t>CAUFIELD FAMILY FOUNDATION</t>
        </is>
      </c>
      <c r="C1927" t="inlineStr">
        <is>
          <t>94-3187012</t>
        </is>
      </c>
      <c r="D1927" t="inlineStr">
        <is>
          <t>New York</t>
        </is>
      </c>
      <c r="E1927" t="inlineStr">
        <is>
          <t>NY</t>
        </is>
      </c>
      <c r="F1927" t="n">
        <v>2024</v>
      </c>
      <c r="G1927" t="n">
        <v>2</v>
      </c>
      <c r="H1927" s="13" t="n">
        <v>2056000</v>
      </c>
      <c r="I1927" s="12" t="n">
        <v>19</v>
      </c>
      <c r="J1927" s="13" t="n">
        <v>100000</v>
      </c>
      <c r="K1927" s="13">
        <f>IFERROR($H1927/$I1927,"")</f>
        <v/>
      </c>
      <c r="L1927" s="13" t="n">
        <v>295000</v>
      </c>
      <c r="M1927" t="inlineStr">
        <is>
          <t>CA, DC, NV</t>
        </is>
      </c>
      <c r="N1927" t="inlineStr">
        <is>
          <t>No</t>
        </is>
      </c>
      <c r="O1927" t="inlineStr">
        <is>
          <t>Not stated</t>
        </is>
      </c>
      <c r="Q1927" s="9" t="inlineStr">
        <is>
          <t>https://grantcue.com/foundations/caufield-family-foundation-943187012</t>
        </is>
      </c>
    </row>
    <row r="1928">
      <c r="A1928">
        <f>IF($E1928=$E1927,$A1927+1,1)</f>
        <v/>
      </c>
      <c r="B1928" t="inlineStr">
        <is>
          <t>DAMMANN FUND INC</t>
        </is>
      </c>
      <c r="C1928" t="inlineStr">
        <is>
          <t>13-6089896</t>
        </is>
      </c>
      <c r="D1928" t="inlineStr">
        <is>
          <t>New York</t>
        </is>
      </c>
      <c r="E1928" t="inlineStr">
        <is>
          <t>NY</t>
        </is>
      </c>
      <c r="F1928" t="n">
        <v>2024</v>
      </c>
      <c r="G1928" t="n">
        <v>4</v>
      </c>
      <c r="H1928" s="13" t="n">
        <v>2055300</v>
      </c>
      <c r="I1928" s="12" t="n">
        <v>681</v>
      </c>
      <c r="J1928" s="13" t="n">
        <v>1000</v>
      </c>
      <c r="K1928" s="13">
        <f>IFERROR($H1928/$I1928,"")</f>
        <v/>
      </c>
      <c r="L1928" s="13" t="n">
        <v>40000</v>
      </c>
      <c r="M1928" t="inlineStr">
        <is>
          <t>CT, VA, DC</t>
        </is>
      </c>
      <c r="N1928" t="inlineStr">
        <is>
          <t>No</t>
        </is>
      </c>
      <c r="O1928" t="inlineStr">
        <is>
          <t>Not stated</t>
        </is>
      </c>
      <c r="Q1928" s="9" t="inlineStr">
        <is>
          <t>https://grantcue.com/foundations/dammann-fund-inc-136089896</t>
        </is>
      </c>
    </row>
    <row r="1929">
      <c r="A1929">
        <f>IF($E1929=$E1928,$A1928+1,1)</f>
        <v/>
      </c>
      <c r="B1929" t="inlineStr">
        <is>
          <t>NEIL JANE WILLIAM ESTELLE GOLUB FAMILY FOUNDATION INC</t>
        </is>
      </c>
      <c r="C1929" t="inlineStr">
        <is>
          <t>22-2809785</t>
        </is>
      </c>
      <c r="D1929" t="inlineStr">
        <is>
          <t>New York</t>
        </is>
      </c>
      <c r="E1929" t="inlineStr">
        <is>
          <t>NY</t>
        </is>
      </c>
      <c r="F1929" t="n">
        <v>2024</v>
      </c>
      <c r="G1929" t="n">
        <v>1</v>
      </c>
      <c r="H1929" s="13" t="n">
        <v>2052500</v>
      </c>
      <c r="I1929" s="12" t="n">
        <v>27</v>
      </c>
      <c r="J1929" s="13" t="n">
        <v>27000</v>
      </c>
      <c r="K1929" s="13">
        <f>IFERROR($H1929/$I1929,"")</f>
        <v/>
      </c>
      <c r="L1929" s="13" t="n">
        <v>555000</v>
      </c>
      <c r="N1929" t="inlineStr">
        <is>
          <t>No</t>
        </is>
      </c>
      <c r="O1929" t="inlineStr">
        <is>
          <t>Not stated</t>
        </is>
      </c>
      <c r="Q1929" s="9" t="inlineStr">
        <is>
          <t>https://grantcue.com/foundations/neil-jane-william-estelle-golub-family-foundation-inc-222809785</t>
        </is>
      </c>
    </row>
    <row r="1930">
      <c r="A1930">
        <f>IF($E1930=$E1929,$A1929+1,1)</f>
        <v/>
      </c>
      <c r="B1930" t="inlineStr">
        <is>
          <t>LOUIS ARMSTRONG EDUCATIONAL FOUNDAT</t>
        </is>
      </c>
      <c r="C1930" t="inlineStr">
        <is>
          <t>13-2659286</t>
        </is>
      </c>
      <c r="D1930" t="inlineStr">
        <is>
          <t>New York</t>
        </is>
      </c>
      <c r="E1930" t="inlineStr">
        <is>
          <t>NY</t>
        </is>
      </c>
      <c r="F1930" t="n">
        <v>2024</v>
      </c>
      <c r="G1930" t="n">
        <v>2</v>
      </c>
      <c r="H1930" s="13" t="n">
        <v>2047503</v>
      </c>
      <c r="I1930" s="12" t="n">
        <v>63</v>
      </c>
      <c r="J1930" s="13" t="n">
        <v>10000</v>
      </c>
      <c r="K1930" s="13">
        <f>IFERROR($H1930/$I1930,"")</f>
        <v/>
      </c>
      <c r="L1930" s="13" t="n">
        <v>210000</v>
      </c>
      <c r="M1930" t="inlineStr">
        <is>
          <t>LA, NJ, IL</t>
        </is>
      </c>
      <c r="N1930" t="inlineStr">
        <is>
          <t>No</t>
        </is>
      </c>
      <c r="O1930" t="inlineStr">
        <is>
          <t>Not stated</t>
        </is>
      </c>
      <c r="Q1930" s="9" t="inlineStr">
        <is>
          <t>https://grantcue.com/foundations/louis-armstrong-educational-foundat-132659286</t>
        </is>
      </c>
    </row>
    <row r="1931">
      <c r="A1931">
        <f>IF($E1931=$E1930,$A1930+1,1)</f>
        <v/>
      </c>
      <c r="B1931" t="inlineStr">
        <is>
          <t>Ellen &amp; Ronald Block Family Foundation Inc</t>
        </is>
      </c>
      <c r="C1931" t="inlineStr">
        <is>
          <t>20-2067790</t>
        </is>
      </c>
      <c r="D1931" t="inlineStr">
        <is>
          <t>New York</t>
        </is>
      </c>
      <c r="E1931" t="inlineStr">
        <is>
          <t>NY</t>
        </is>
      </c>
      <c r="F1931" t="n">
        <v>2025</v>
      </c>
      <c r="G1931" t="n">
        <v>2</v>
      </c>
      <c r="H1931" s="13" t="n">
        <v>2045042</v>
      </c>
      <c r="I1931" s="12" t="n">
        <v>120</v>
      </c>
      <c r="J1931" s="13" t="n">
        <v>10000</v>
      </c>
      <c r="K1931" s="13">
        <f>IFERROR($H1931/$I1931,"")</f>
        <v/>
      </c>
      <c r="L1931" s="13" t="n">
        <v>500000</v>
      </c>
      <c r="M1931" t="inlineStr">
        <is>
          <t>CA, FL, IL</t>
        </is>
      </c>
      <c r="N1931" t="inlineStr">
        <is>
          <t>No</t>
        </is>
      </c>
      <c r="O1931" t="inlineStr">
        <is>
          <t>Not stated</t>
        </is>
      </c>
      <c r="Q1931" s="9" t="inlineStr">
        <is>
          <t>https://grantcue.com/foundations/ellen-and-ronald-block-family-foundation-inc-202067790</t>
        </is>
      </c>
    </row>
    <row r="1932">
      <c r="A1932">
        <f>IF($E1932=$E1931,$A1931+1,1)</f>
        <v/>
      </c>
      <c r="B1932" t="inlineStr">
        <is>
          <t>METTA TREE FOUNDATION 43-59869</t>
        </is>
      </c>
      <c r="C1932" t="inlineStr">
        <is>
          <t>88-1395255</t>
        </is>
      </c>
      <c r="D1932" t="inlineStr">
        <is>
          <t>New York</t>
        </is>
      </c>
      <c r="E1932" t="inlineStr">
        <is>
          <t>NY</t>
        </is>
      </c>
      <c r="F1932" t="n">
        <v>2025</v>
      </c>
      <c r="G1932" t="n">
        <v>2</v>
      </c>
      <c r="H1932" s="13" t="n">
        <v>2045000</v>
      </c>
      <c r="I1932" s="12" t="n">
        <v>17</v>
      </c>
      <c r="J1932" s="13" t="n">
        <v>100000</v>
      </c>
      <c r="K1932" s="13">
        <f>IFERROR($H1932/$I1932,"")</f>
        <v/>
      </c>
      <c r="L1932" s="13" t="n">
        <v>250000</v>
      </c>
      <c r="M1932" t="inlineStr">
        <is>
          <t>TN, GA, WY</t>
        </is>
      </c>
      <c r="N1932" t="inlineStr">
        <is>
          <t>No</t>
        </is>
      </c>
      <c r="O1932" t="inlineStr">
        <is>
          <t>Not stated</t>
        </is>
      </c>
      <c r="Q1932" s="9" t="inlineStr">
        <is>
          <t>https://grantcue.com/foundations/metta-tree-foundation-43-59869-881395255</t>
        </is>
      </c>
    </row>
    <row r="1933">
      <c r="A1933">
        <f>IF($E1933=$E1932,$A1932+1,1)</f>
        <v/>
      </c>
      <c r="B1933" t="inlineStr">
        <is>
          <t>SHIPPY FOUNDATION</t>
        </is>
      </c>
      <c r="C1933" t="inlineStr">
        <is>
          <t>20-4083744</t>
        </is>
      </c>
      <c r="D1933" t="inlineStr">
        <is>
          <t>New York</t>
        </is>
      </c>
      <c r="E1933" t="inlineStr">
        <is>
          <t>NY</t>
        </is>
      </c>
      <c r="F1933" t="n">
        <v>2024</v>
      </c>
      <c r="G1933" t="n">
        <v>1</v>
      </c>
      <c r="H1933" s="13" t="n">
        <v>2041386</v>
      </c>
      <c r="I1933" s="12" t="n">
        <v>86</v>
      </c>
      <c r="J1933" s="13" t="n">
        <v>25000</v>
      </c>
      <c r="K1933" s="13">
        <f>IFERROR($H1933/$I1933,"")</f>
        <v/>
      </c>
      <c r="L1933" s="13" t="n">
        <v>87086</v>
      </c>
      <c r="M1933" t="inlineStr">
        <is>
          <t>MA, IL, CA</t>
        </is>
      </c>
      <c r="N1933" t="inlineStr">
        <is>
          <t>No</t>
        </is>
      </c>
      <c r="O1933" t="inlineStr">
        <is>
          <t>Not stated</t>
        </is>
      </c>
      <c r="Q1933" s="9" t="inlineStr">
        <is>
          <t>https://grantcue.com/foundations/shippy-foundation-c-o-the-clark-estates-inc-204083744</t>
        </is>
      </c>
    </row>
    <row r="1934">
      <c r="A1934">
        <f>IF($E1934=$E1933,$A1933+1,1)</f>
        <v/>
      </c>
      <c r="B1934" t="inlineStr">
        <is>
          <t>JOAN N AND NORMAN BLUESTONE FOUNDATION INC</t>
        </is>
      </c>
      <c r="C1934" t="inlineStr">
        <is>
          <t>55-0807934</t>
        </is>
      </c>
      <c r="D1934" t="inlineStr">
        <is>
          <t>New York</t>
        </is>
      </c>
      <c r="E1934" t="inlineStr">
        <is>
          <t>NY</t>
        </is>
      </c>
      <c r="F1934" t="n">
        <v>2024</v>
      </c>
      <c r="G1934" t="n">
        <v>1</v>
      </c>
      <c r="H1934" s="13" t="n">
        <v>2041000</v>
      </c>
      <c r="I1934" s="12" t="n">
        <v>23</v>
      </c>
      <c r="J1934" s="13" t="n">
        <v>10000</v>
      </c>
      <c r="K1934" s="13">
        <f>IFERROR($H1934/$I1934,"")</f>
        <v/>
      </c>
      <c r="L1934" s="13" t="n">
        <v>1625000</v>
      </c>
      <c r="N1934" t="inlineStr">
        <is>
          <t>No</t>
        </is>
      </c>
      <c r="O1934" t="inlineStr">
        <is>
          <t>Not stated</t>
        </is>
      </c>
      <c r="Q1934" s="9" t="inlineStr">
        <is>
          <t>https://grantcue.com/foundations/joan-n-and-norman-bluestone-foundation-inc-550807934</t>
        </is>
      </c>
    </row>
    <row r="1935">
      <c r="A1935">
        <f>IF($E1935=$E1934,$A1934+1,1)</f>
        <v/>
      </c>
      <c r="B1935" t="inlineStr">
        <is>
          <t>THE NORMA PACE FOUNDATION</t>
        </is>
      </c>
      <c r="C1935" t="inlineStr">
        <is>
          <t>81-6722062</t>
        </is>
      </c>
      <c r="D1935" t="inlineStr">
        <is>
          <t>New York</t>
        </is>
      </c>
      <c r="E1935" t="inlineStr">
        <is>
          <t>NY</t>
        </is>
      </c>
      <c r="F1935" t="n">
        <v>2025</v>
      </c>
      <c r="G1935" t="n">
        <v>2</v>
      </c>
      <c r="H1935" s="13" t="n">
        <v>2040741</v>
      </c>
      <c r="I1935" s="12" t="n">
        <v>43</v>
      </c>
      <c r="J1935" s="13" t="n">
        <v>20000</v>
      </c>
      <c r="K1935" s="13">
        <f>IFERROR($H1935/$I1935,"")</f>
        <v/>
      </c>
      <c r="L1935" s="13" t="n">
        <v>301240</v>
      </c>
      <c r="M1935" t="inlineStr">
        <is>
          <t>FL, DC, IA</t>
        </is>
      </c>
      <c r="N1935" t="inlineStr">
        <is>
          <t>No</t>
        </is>
      </c>
      <c r="O1935" t="inlineStr">
        <is>
          <t>Not stated</t>
        </is>
      </c>
      <c r="Q1935" s="9" t="inlineStr">
        <is>
          <t>https://grantcue.com/foundations/the-norma-pace-foundation-816722062</t>
        </is>
      </c>
    </row>
    <row r="1936">
      <c r="A1936">
        <f>IF($E1936=$E1935,$A1935+1,1)</f>
        <v/>
      </c>
      <c r="B1936" t="inlineStr">
        <is>
          <t>Cheryl Spencer Memorial Foundation</t>
        </is>
      </c>
      <c r="C1936" t="inlineStr">
        <is>
          <t>04-6360057</t>
        </is>
      </c>
      <c r="D1936" t="inlineStr">
        <is>
          <t>New York</t>
        </is>
      </c>
      <c r="E1936" t="inlineStr">
        <is>
          <t>NY</t>
        </is>
      </c>
      <c r="F1936" t="n">
        <v>2025</v>
      </c>
      <c r="G1936" t="n">
        <v>2</v>
      </c>
      <c r="H1936" s="13" t="n">
        <v>2037500</v>
      </c>
      <c r="I1936" s="12" t="n">
        <v>33</v>
      </c>
      <c r="J1936" s="13" t="n">
        <v>50000</v>
      </c>
      <c r="K1936" s="13">
        <f>IFERROR($H1936/$I1936,"")</f>
        <v/>
      </c>
      <c r="L1936" s="13" t="n">
        <v>275000</v>
      </c>
      <c r="M1936" t="inlineStr">
        <is>
          <t>MA, IL, CA</t>
        </is>
      </c>
      <c r="N1936" t="inlineStr">
        <is>
          <t>Yes</t>
        </is>
      </c>
      <c r="O1936" t="inlineStr">
        <is>
          <t>Not stated</t>
        </is>
      </c>
      <c r="Q1936" s="9" t="inlineStr">
        <is>
          <t>https://grantcue.com/foundations/cheryl-spencer-memorial-foundation-c-o-mark-spencer-046360057</t>
        </is>
      </c>
    </row>
    <row r="1937">
      <c r="A1937">
        <f>IF($E1937=$E1936,$A1936+1,1)</f>
        <v/>
      </c>
      <c r="B1937" t="inlineStr">
        <is>
          <t>POINT72 EMPLOYEE DIRECTED GIVING FOUNDATION</t>
        </is>
      </c>
      <c r="C1937" t="inlineStr">
        <is>
          <t>47-5293048</t>
        </is>
      </c>
      <c r="D1937" t="inlineStr">
        <is>
          <t>New York</t>
        </is>
      </c>
      <c r="E1937" t="inlineStr">
        <is>
          <t>NY</t>
        </is>
      </c>
      <c r="F1937" t="n">
        <v>2024</v>
      </c>
      <c r="G1937" t="n">
        <v>1</v>
      </c>
      <c r="H1937" s="13" t="n">
        <v>2037500</v>
      </c>
      <c r="I1937" s="12" t="n">
        <v>78</v>
      </c>
      <c r="J1937" s="13" t="n">
        <v>4500</v>
      </c>
      <c r="K1937" s="13">
        <f>IFERROR($H1937/$I1937,"")</f>
        <v/>
      </c>
      <c r="L1937" s="13" t="n">
        <v>250000</v>
      </c>
      <c r="M1937" t="inlineStr">
        <is>
          <t>MA, CT, CO</t>
        </is>
      </c>
      <c r="N1937" t="inlineStr">
        <is>
          <t>No</t>
        </is>
      </c>
      <c r="O1937" t="inlineStr">
        <is>
          <t>Not stated</t>
        </is>
      </c>
      <c r="Q1937" s="9" t="inlineStr">
        <is>
          <t>https://grantcue.com/foundations/point72-employee-directed-giving-foundation-475293048</t>
        </is>
      </c>
    </row>
    <row r="1938">
      <c r="A1938">
        <f>IF($E1938=$E1937,$A1937+1,1)</f>
        <v/>
      </c>
      <c r="B1938" t="inlineStr">
        <is>
          <t>LEVINE IMPACT LAB INC</t>
        </is>
      </c>
      <c r="C1938" t="inlineStr">
        <is>
          <t>93-4925946</t>
        </is>
      </c>
      <c r="D1938" t="inlineStr">
        <is>
          <t>New York</t>
        </is>
      </c>
      <c r="E1938" t="inlineStr">
        <is>
          <t>NY</t>
        </is>
      </c>
      <c r="F1938" t="n">
        <v>2025</v>
      </c>
      <c r="G1938" t="n">
        <v>2</v>
      </c>
      <c r="H1938" s="13" t="n">
        <v>2037500</v>
      </c>
      <c r="I1938" s="12" t="n">
        <v>29</v>
      </c>
      <c r="J1938" s="13" t="n">
        <v>25000</v>
      </c>
      <c r="K1938" s="13">
        <f>IFERROR($H1938/$I1938,"")</f>
        <v/>
      </c>
      <c r="L1938" s="13" t="n">
        <v>175000</v>
      </c>
      <c r="M1938" t="inlineStr">
        <is>
          <t>LA, AZ, IL</t>
        </is>
      </c>
      <c r="N1938" t="inlineStr">
        <is>
          <t>No</t>
        </is>
      </c>
      <c r="O1938" t="inlineStr">
        <is>
          <t>Yes</t>
        </is>
      </c>
      <c r="Q1938" s="9" t="inlineStr">
        <is>
          <t>https://grantcue.com/foundations/levine-impact-lab-inc-934925946</t>
        </is>
      </c>
    </row>
    <row r="1939">
      <c r="A1939">
        <f>IF($E1939=$E1938,$A1938+1,1)</f>
        <v/>
      </c>
      <c r="B1939" t="inlineStr">
        <is>
          <t>EDWIN J WADAS FOUNDATION INC</t>
        </is>
      </c>
      <c r="C1939" t="inlineStr">
        <is>
          <t>16-1361881</t>
        </is>
      </c>
      <c r="D1939" t="inlineStr">
        <is>
          <t>New York</t>
        </is>
      </c>
      <c r="E1939" t="inlineStr">
        <is>
          <t>NY</t>
        </is>
      </c>
      <c r="F1939" t="n">
        <v>2025</v>
      </c>
      <c r="G1939" t="n">
        <v>2</v>
      </c>
      <c r="H1939" s="13" t="n">
        <v>2032810</v>
      </c>
      <c r="I1939" s="12" t="n">
        <v>91</v>
      </c>
      <c r="J1939" s="13" t="n">
        <v>6897</v>
      </c>
      <c r="K1939" s="13">
        <f>IFERROR($H1939/$I1939,"")</f>
        <v/>
      </c>
      <c r="L1939" s="13" t="n">
        <v>250000</v>
      </c>
      <c r="M1939" t="inlineStr">
        <is>
          <t>WV</t>
        </is>
      </c>
      <c r="N1939" t="inlineStr">
        <is>
          <t>Yes</t>
        </is>
      </c>
      <c r="O1939" t="inlineStr">
        <is>
          <t>Not stated</t>
        </is>
      </c>
      <c r="P1939" s="9" t="inlineStr">
        <is>
          <t>https://wadasfoundation.org/</t>
        </is>
      </c>
      <c r="Q1939" s="9" t="inlineStr">
        <is>
          <t>https://grantcue.com/foundations/edwin-j-wadas-foundation-inc-161361881</t>
        </is>
      </c>
    </row>
    <row r="1940">
      <c r="A1940">
        <f>IF($E1940=$E1939,$A1939+1,1)</f>
        <v/>
      </c>
      <c r="B1940" t="inlineStr">
        <is>
          <t>KEY FOOD STORES FOUNDATION INC</t>
        </is>
      </c>
      <c r="C1940" t="inlineStr">
        <is>
          <t>11-6035538</t>
        </is>
      </c>
      <c r="D1940" t="inlineStr">
        <is>
          <t>New York</t>
        </is>
      </c>
      <c r="E1940" t="inlineStr">
        <is>
          <t>NY</t>
        </is>
      </c>
      <c r="F1940" t="n">
        <v>2024</v>
      </c>
      <c r="G1940" t="n">
        <v>2</v>
      </c>
      <c r="H1940" s="13" t="n">
        <v>2032350</v>
      </c>
      <c r="I1940" s="12" t="n">
        <v>43</v>
      </c>
      <c r="J1940" s="13" t="n">
        <v>14000</v>
      </c>
      <c r="K1940" s="13">
        <f>IFERROR($H1940/$I1940,"")</f>
        <v/>
      </c>
      <c r="L1940" s="13" t="n">
        <v>672400</v>
      </c>
      <c r="M1940" t="inlineStr">
        <is>
          <t>FL, PA, DE</t>
        </is>
      </c>
      <c r="N1940" t="inlineStr">
        <is>
          <t>No</t>
        </is>
      </c>
      <c r="O1940" t="inlineStr">
        <is>
          <t>Not stated</t>
        </is>
      </c>
      <c r="Q1940" s="9" t="inlineStr">
        <is>
          <t>https://grantcue.com/foundations/key-food-stores-foundation-inc-116035538</t>
        </is>
      </c>
    </row>
    <row r="1941">
      <c r="A1941">
        <f>IF($E1941=$E1940,$A1940+1,1)</f>
        <v/>
      </c>
      <c r="B1941" t="inlineStr">
        <is>
          <t>THE SIMI AND LEON CHARITABLE FOUNDATION INC</t>
        </is>
      </c>
      <c r="C1941" t="inlineStr">
        <is>
          <t>88-3158537</t>
        </is>
      </c>
      <c r="D1941" t="inlineStr">
        <is>
          <t>New York</t>
        </is>
      </c>
      <c r="E1941" t="inlineStr">
        <is>
          <t>NY</t>
        </is>
      </c>
      <c r="F1941" t="n">
        <v>2025</v>
      </c>
      <c r="G1941" t="n">
        <v>2</v>
      </c>
      <c r="H1941" s="13" t="n">
        <v>2029600</v>
      </c>
      <c r="I1941" s="12" t="n">
        <v>14</v>
      </c>
      <c r="J1941" s="13" t="n">
        <v>77500</v>
      </c>
      <c r="K1941" s="13">
        <f>IFERROR($H1941/$I1941,"")</f>
        <v/>
      </c>
      <c r="L1941" s="13" t="n">
        <v>700000</v>
      </c>
      <c r="M1941" t="inlineStr">
        <is>
          <t>NJ</t>
        </is>
      </c>
      <c r="N1941" t="inlineStr">
        <is>
          <t>Yes</t>
        </is>
      </c>
      <c r="O1941" t="inlineStr">
        <is>
          <t>Not stated</t>
        </is>
      </c>
      <c r="Q1941" s="9" t="inlineStr">
        <is>
          <t>https://grantcue.com/foundations/the-simi-and-leon-charitable-foundation-inc-883158537</t>
        </is>
      </c>
    </row>
    <row r="1942">
      <c r="A1942">
        <f>IF($E1942=$E1941,$A1941+1,1)</f>
        <v/>
      </c>
      <c r="B1942" t="inlineStr">
        <is>
          <t>THE STITT FOUNDATION INC</t>
        </is>
      </c>
      <c r="C1942" t="inlineStr">
        <is>
          <t>85-2753005</t>
        </is>
      </c>
      <c r="D1942" t="inlineStr">
        <is>
          <t>New York</t>
        </is>
      </c>
      <c r="E1942" t="inlineStr">
        <is>
          <t>NY</t>
        </is>
      </c>
      <c r="F1942" t="n">
        <v>2025</v>
      </c>
      <c r="G1942" t="n">
        <v>2</v>
      </c>
      <c r="H1942" s="13" t="n">
        <v>2029438</v>
      </c>
      <c r="I1942" s="12" t="n">
        <v>38</v>
      </c>
      <c r="J1942" s="13" t="n">
        <v>10000</v>
      </c>
      <c r="K1942" s="13">
        <f>IFERROR($H1942/$I1942,"")</f>
        <v/>
      </c>
      <c r="L1942" s="13" t="n">
        <v>1240000</v>
      </c>
      <c r="M1942" t="inlineStr">
        <is>
          <t>OH, SC, FL</t>
        </is>
      </c>
      <c r="N1942" t="inlineStr">
        <is>
          <t>Yes</t>
        </is>
      </c>
      <c r="O1942" t="inlineStr">
        <is>
          <t>Not stated</t>
        </is>
      </c>
      <c r="Q1942" s="9" t="inlineStr">
        <is>
          <t>https://grantcue.com/foundations/the-stitt-foundation-inc-852753005</t>
        </is>
      </c>
    </row>
    <row r="1943">
      <c r="A1943">
        <f>IF($E1943=$E1942,$A1942+1,1)</f>
        <v/>
      </c>
      <c r="B1943" t="inlineStr">
        <is>
          <t>MORRIS WILLNER FAMILY FOUNDATION</t>
        </is>
      </c>
      <c r="C1943" t="inlineStr">
        <is>
          <t>38-6881439</t>
        </is>
      </c>
      <c r="D1943" t="inlineStr">
        <is>
          <t>New York</t>
        </is>
      </c>
      <c r="E1943" t="inlineStr">
        <is>
          <t>NY</t>
        </is>
      </c>
      <c r="F1943" t="n">
        <v>2025</v>
      </c>
      <c r="G1943" t="n">
        <v>2</v>
      </c>
      <c r="H1943" s="13" t="n">
        <v>2023161</v>
      </c>
      <c r="I1943" s="12" t="n">
        <v>21</v>
      </c>
      <c r="J1943" s="13" t="n">
        <v>2500</v>
      </c>
      <c r="K1943" s="13">
        <f>IFERROR($H1943/$I1943,"")</f>
        <v/>
      </c>
      <c r="L1943" s="13" t="n">
        <v>730000</v>
      </c>
      <c r="M1943" t="inlineStr">
        <is>
          <t>JERUSALEM, FL, PA</t>
        </is>
      </c>
      <c r="N1943" t="inlineStr">
        <is>
          <t>No</t>
        </is>
      </c>
      <c r="O1943" t="inlineStr">
        <is>
          <t>Yes</t>
        </is>
      </c>
      <c r="Q1943" s="9" t="inlineStr">
        <is>
          <t>https://grantcue.com/foundations/morris-willner-family-foundation-386881439</t>
        </is>
      </c>
    </row>
    <row r="1944">
      <c r="A1944">
        <f>IF($E1944=$E1943,$A1943+1,1)</f>
        <v/>
      </c>
      <c r="B1944" t="inlineStr">
        <is>
          <t>THE SYLVAN C HERMAN FOUNDATION INC</t>
        </is>
      </c>
      <c r="C1944" t="inlineStr">
        <is>
          <t>20-3265230</t>
        </is>
      </c>
      <c r="D1944" t="inlineStr">
        <is>
          <t>New York</t>
        </is>
      </c>
      <c r="E1944" t="inlineStr">
        <is>
          <t>NY</t>
        </is>
      </c>
      <c r="F1944" t="n">
        <v>2024</v>
      </c>
      <c r="G1944" t="n">
        <v>1</v>
      </c>
      <c r="H1944" s="13" t="n">
        <v>2021724</v>
      </c>
      <c r="I1944" s="12" t="n">
        <v>5</v>
      </c>
      <c r="J1944" s="13" t="n">
        <v>2500</v>
      </c>
      <c r="K1944" s="13">
        <f>IFERROR($H1944/$I1944,"")</f>
        <v/>
      </c>
      <c r="L1944" s="13" t="n">
        <v>1999624</v>
      </c>
      <c r="M1944" t="inlineStr">
        <is>
          <t>MD</t>
        </is>
      </c>
      <c r="N1944" t="inlineStr">
        <is>
          <t>No</t>
        </is>
      </c>
      <c r="O1944" t="inlineStr">
        <is>
          <t>Not stated</t>
        </is>
      </c>
      <c r="Q1944" s="9" t="inlineStr">
        <is>
          <t>https://grantcue.com/foundations/the-sylvan-c-herman-foundation-inc-203265230</t>
        </is>
      </c>
    </row>
    <row r="1945">
      <c r="A1945">
        <f>IF($E1945=$E1944,$A1944+1,1)</f>
        <v/>
      </c>
      <c r="B1945" t="inlineStr">
        <is>
          <t>WALTER AND SHIRLEY WANG FOUNDATION INC</t>
        </is>
      </c>
      <c r="C1945" t="inlineStr">
        <is>
          <t>26-2012421</t>
        </is>
      </c>
      <c r="D1945" t="inlineStr">
        <is>
          <t>New York</t>
        </is>
      </c>
      <c r="E1945" t="inlineStr">
        <is>
          <t>NY</t>
        </is>
      </c>
      <c r="F1945" t="n">
        <v>2024</v>
      </c>
      <c r="G1945" t="n">
        <v>1</v>
      </c>
      <c r="H1945" s="13" t="n">
        <v>2020500</v>
      </c>
      <c r="I1945" s="12" t="n">
        <v>15</v>
      </c>
      <c r="J1945" s="13" t="n">
        <v>24000</v>
      </c>
      <c r="K1945" s="13">
        <f>IFERROR($H1945/$I1945,"")</f>
        <v/>
      </c>
      <c r="L1945" s="13" t="n">
        <v>500000</v>
      </c>
      <c r="M1945" t="inlineStr">
        <is>
          <t>CA, NC, GA</t>
        </is>
      </c>
      <c r="N1945" t="inlineStr">
        <is>
          <t>No</t>
        </is>
      </c>
      <c r="O1945" t="inlineStr">
        <is>
          <t>Not stated</t>
        </is>
      </c>
      <c r="Q1945" s="9" t="inlineStr">
        <is>
          <t>https://grantcue.com/foundations/walter-and-shirley-wang-foundation-inc-262012421</t>
        </is>
      </c>
    </row>
    <row r="1946">
      <c r="A1946">
        <f>IF($E1946=$E1945,$A1945+1,1)</f>
        <v/>
      </c>
      <c r="B1946" t="inlineStr">
        <is>
          <t>AC Israel Foundation Inc</t>
        </is>
      </c>
      <c r="C1946" t="inlineStr">
        <is>
          <t>51-6021414</t>
        </is>
      </c>
      <c r="D1946" t="inlineStr">
        <is>
          <t>New York</t>
        </is>
      </c>
      <c r="E1946" t="inlineStr">
        <is>
          <t>NY</t>
        </is>
      </c>
      <c r="F1946" t="n">
        <v>2024</v>
      </c>
      <c r="G1946" t="n">
        <v>1</v>
      </c>
      <c r="H1946" s="13" t="n">
        <v>2017950</v>
      </c>
      <c r="I1946" s="12" t="n">
        <v>201</v>
      </c>
      <c r="J1946" s="13" t="n">
        <v>2500</v>
      </c>
      <c r="K1946" s="13">
        <f>IFERROR($H1946/$I1946,"")</f>
        <v/>
      </c>
      <c r="L1946" s="13" t="n">
        <v>285000</v>
      </c>
      <c r="M1946" t="inlineStr">
        <is>
          <t>CT, MA, CA</t>
        </is>
      </c>
      <c r="N1946" t="inlineStr">
        <is>
          <t>No</t>
        </is>
      </c>
      <c r="O1946" t="inlineStr">
        <is>
          <t>Not stated</t>
        </is>
      </c>
      <c r="Q1946" s="9" t="inlineStr">
        <is>
          <t>https://grantcue.com/foundations/ac-israel-foundation-inc-516021414</t>
        </is>
      </c>
    </row>
    <row r="1947">
      <c r="A1947">
        <f>IF($E1947=$E1946,$A1946+1,1)</f>
        <v/>
      </c>
      <c r="B1947" t="inlineStr">
        <is>
          <t>THE NATHAN SETER FOUNDATION</t>
        </is>
      </c>
      <c r="C1947" t="inlineStr">
        <is>
          <t>13-4150736</t>
        </is>
      </c>
      <c r="D1947" t="inlineStr">
        <is>
          <t>New York</t>
        </is>
      </c>
      <c r="E1947" t="inlineStr">
        <is>
          <t>NY</t>
        </is>
      </c>
      <c r="F1947" t="n">
        <v>2024</v>
      </c>
      <c r="G1947" t="n">
        <v>1</v>
      </c>
      <c r="H1947" s="13" t="n">
        <v>2013900</v>
      </c>
      <c r="I1947" s="12" t="n">
        <v>60</v>
      </c>
      <c r="J1947" s="13" t="n">
        <v>10000</v>
      </c>
      <c r="K1947" s="13">
        <f>IFERROR($H1947/$I1947,"")</f>
        <v/>
      </c>
      <c r="L1947" s="13" t="n">
        <v>625000</v>
      </c>
      <c r="M1947" t="inlineStr">
        <is>
          <t>NJ, DC, CA</t>
        </is>
      </c>
      <c r="N1947" t="inlineStr">
        <is>
          <t>No</t>
        </is>
      </c>
      <c r="O1947" t="inlineStr">
        <is>
          <t>Not stated</t>
        </is>
      </c>
      <c r="Q1947" s="9" t="inlineStr">
        <is>
          <t>https://grantcue.com/foundations/the-nathan-seter-foundation-c-o-milbank-tweed-hadley-and-mccloy-llp-134150736</t>
        </is>
      </c>
    </row>
    <row r="1948">
      <c r="A1948">
        <f>IF($E1948=$E1947,$A1947+1,1)</f>
        <v/>
      </c>
      <c r="B1948" t="inlineStr">
        <is>
          <t>SISTERS OF REPARATION CHAR TR</t>
        </is>
      </c>
      <c r="C1948" t="inlineStr">
        <is>
          <t>20-3278834</t>
        </is>
      </c>
      <c r="D1948" t="inlineStr">
        <is>
          <t>New York</t>
        </is>
      </c>
      <c r="E1948" t="inlineStr">
        <is>
          <t>NY</t>
        </is>
      </c>
      <c r="F1948" t="n">
        <v>2024</v>
      </c>
      <c r="G1948" t="n">
        <v>2</v>
      </c>
      <c r="H1948" s="13" t="n">
        <v>2010000</v>
      </c>
      <c r="I1948" s="12" t="n">
        <v>26</v>
      </c>
      <c r="J1948" s="13" t="n">
        <v>50000</v>
      </c>
      <c r="K1948" s="13">
        <f>IFERROR($H1948/$I1948,"")</f>
        <v/>
      </c>
      <c r="L1948" s="13" t="n">
        <v>300000</v>
      </c>
      <c r="M1948" t="inlineStr">
        <is>
          <t>TX, CT</t>
        </is>
      </c>
      <c r="N1948" t="inlineStr">
        <is>
          <t>No</t>
        </is>
      </c>
      <c r="O1948" t="inlineStr">
        <is>
          <t>Not stated</t>
        </is>
      </c>
      <c r="Q1948" s="9" t="inlineStr">
        <is>
          <t>https://grantcue.com/foundations/sisters-of-reparation-char-tr-203278834</t>
        </is>
      </c>
    </row>
    <row r="1949">
      <c r="A1949">
        <f>IF($E1949=$E1948,$A1948+1,1)</f>
        <v/>
      </c>
      <c r="B1949" t="inlineStr">
        <is>
          <t>LEONIAN CHARITABLE TRUST</t>
        </is>
      </c>
      <c r="C1949" t="inlineStr">
        <is>
          <t>36-7691472</t>
        </is>
      </c>
      <c r="D1949" t="inlineStr">
        <is>
          <t>New York</t>
        </is>
      </c>
      <c r="E1949" t="inlineStr">
        <is>
          <t>NY</t>
        </is>
      </c>
      <c r="F1949" t="n">
        <v>2025</v>
      </c>
      <c r="G1949" t="n">
        <v>2</v>
      </c>
      <c r="H1949" s="13" t="n">
        <v>2007000</v>
      </c>
      <c r="I1949" s="12" t="n">
        <v>9</v>
      </c>
      <c r="J1949" s="13" t="n">
        <v>200000</v>
      </c>
      <c r="K1949" s="13">
        <f>IFERROR($H1949/$I1949,"")</f>
        <v/>
      </c>
      <c r="L1949" s="13" t="n">
        <v>520000</v>
      </c>
      <c r="M1949" t="inlineStr">
        <is>
          <t>TX, VA</t>
        </is>
      </c>
      <c r="N1949" t="inlineStr">
        <is>
          <t>No</t>
        </is>
      </c>
      <c r="O1949" t="inlineStr">
        <is>
          <t>Not stated</t>
        </is>
      </c>
      <c r="Q1949" s="9" t="inlineStr">
        <is>
          <t>https://grantcue.com/foundations/leonian-charitable-trust-367691472</t>
        </is>
      </c>
    </row>
    <row r="1950">
      <c r="A1950">
        <f>IF($E1950=$E1949,$A1949+1,1)</f>
        <v/>
      </c>
      <c r="B1950" t="inlineStr">
        <is>
          <t>Cultures of Resistance Network Foundation</t>
        </is>
      </c>
      <c r="C1950" t="inlineStr">
        <is>
          <t>20-3587464</t>
        </is>
      </c>
      <c r="D1950" t="inlineStr">
        <is>
          <t>New York</t>
        </is>
      </c>
      <c r="E1950" t="inlineStr">
        <is>
          <t>NY</t>
        </is>
      </c>
      <c r="F1950" t="n">
        <v>2025</v>
      </c>
      <c r="G1950" t="n">
        <v>2</v>
      </c>
      <c r="H1950" s="13" t="n">
        <v>2003435</v>
      </c>
      <c r="I1950" s="12" t="n">
        <v>142</v>
      </c>
      <c r="J1950" s="13" t="n">
        <v>10000</v>
      </c>
      <c r="K1950" s="13">
        <f>IFERROR($H1950/$I1950,"")</f>
        <v/>
      </c>
      <c r="L1950" s="13" t="n">
        <v>130000</v>
      </c>
      <c r="M1950" t="inlineStr">
        <is>
          <t>MI, DC, CA</t>
        </is>
      </c>
      <c r="N1950" t="inlineStr">
        <is>
          <t>No</t>
        </is>
      </c>
      <c r="O1950" t="inlineStr">
        <is>
          <t>Not stated</t>
        </is>
      </c>
      <c r="Q1950" s="9" t="inlineStr">
        <is>
          <t>https://grantcue.com/foundations/cultures-of-resistance-network-foundation-203587464</t>
        </is>
      </c>
    </row>
    <row r="1951">
      <c r="A1951">
        <f>IF($E1951=$E1950,$A1950+1,1)</f>
        <v/>
      </c>
      <c r="B1951" t="inlineStr">
        <is>
          <t>THE JCDRP FAMILY FOUNDATION INC</t>
        </is>
      </c>
      <c r="C1951" t="inlineStr">
        <is>
          <t>81-4648128</t>
        </is>
      </c>
      <c r="D1951" t="inlineStr">
        <is>
          <t>New York</t>
        </is>
      </c>
      <c r="E1951" t="inlineStr">
        <is>
          <t>NY</t>
        </is>
      </c>
      <c r="F1951" t="n">
        <v>2025</v>
      </c>
      <c r="G1951" t="n">
        <v>2</v>
      </c>
      <c r="H1951" s="13" t="n">
        <v>2000191</v>
      </c>
      <c r="I1951" s="12" t="n">
        <v>32</v>
      </c>
      <c r="J1951" s="13" t="n">
        <v>50000</v>
      </c>
      <c r="K1951" s="13">
        <f>IFERROR($H1951/$I1951,"")</f>
        <v/>
      </c>
      <c r="L1951" s="13" t="n">
        <v>100000</v>
      </c>
      <c r="M1951" t="inlineStr">
        <is>
          <t>MA, CA, CO</t>
        </is>
      </c>
      <c r="N1951" t="inlineStr">
        <is>
          <t>No</t>
        </is>
      </c>
      <c r="O1951" t="inlineStr">
        <is>
          <t>Not stated</t>
        </is>
      </c>
      <c r="Q1951" s="9" t="inlineStr">
        <is>
          <t>https://grantcue.com/foundations/the-jcdrp-family-foundation-inc-814648128</t>
        </is>
      </c>
    </row>
    <row r="1952">
      <c r="A1952">
        <f>IF($E1952=$E1951,$A1951+1,1)</f>
        <v/>
      </c>
      <c r="B1952" t="inlineStr">
        <is>
          <t>CLRC INC</t>
        </is>
      </c>
      <c r="C1952" t="inlineStr">
        <is>
          <t>13-3997365</t>
        </is>
      </c>
      <c r="D1952" t="inlineStr">
        <is>
          <t>New York</t>
        </is>
      </c>
      <c r="E1952" t="inlineStr">
        <is>
          <t>NY</t>
        </is>
      </c>
      <c r="F1952" t="n">
        <v>2024</v>
      </c>
      <c r="G1952" t="n">
        <v>1</v>
      </c>
      <c r="H1952" s="13" t="n">
        <v>2000037</v>
      </c>
      <c r="I1952" s="12" t="n">
        <v>10</v>
      </c>
      <c r="J1952" s="13" t="n">
        <v>85337</v>
      </c>
      <c r="K1952" s="13">
        <f>IFERROR($H1952/$I1952,"")</f>
        <v/>
      </c>
      <c r="L1952" s="13" t="n">
        <v>753122</v>
      </c>
      <c r="M1952" t="inlineStr">
        <is>
          <t>OH, TN, IL</t>
        </is>
      </c>
      <c r="N1952" t="inlineStr">
        <is>
          <t>No</t>
        </is>
      </c>
      <c r="O1952" t="inlineStr">
        <is>
          <t>Not stated</t>
        </is>
      </c>
      <c r="Q1952" s="9" t="inlineStr">
        <is>
          <t>https://grantcue.com/foundations/clrc-inc-133997365</t>
        </is>
      </c>
    </row>
    <row r="1953">
      <c r="A1953">
        <f>IF($E1953=$E1952,$A1952+1,1)</f>
        <v/>
      </c>
      <c r="B1953" t="inlineStr">
        <is>
          <t>THE KRUPP FOUNDATION</t>
        </is>
      </c>
      <c r="C1953" t="inlineStr">
        <is>
          <t>04-3294086</t>
        </is>
      </c>
      <c r="D1953" t="inlineStr">
        <is>
          <t>New York</t>
        </is>
      </c>
      <c r="E1953" t="inlineStr">
        <is>
          <t>NY</t>
        </is>
      </c>
      <c r="F1953" t="n">
        <v>2024</v>
      </c>
      <c r="G1953" t="n">
        <v>1</v>
      </c>
      <c r="H1953" s="13" t="n">
        <v>2000000</v>
      </c>
      <c r="I1953" s="12" t="n">
        <v>21</v>
      </c>
      <c r="J1953" s="13" t="n">
        <v>100000</v>
      </c>
      <c r="K1953" s="13">
        <f>IFERROR($H1953/$I1953,"")</f>
        <v/>
      </c>
      <c r="L1953" s="13" t="n">
        <v>200000</v>
      </c>
      <c r="M1953" t="inlineStr">
        <is>
          <t>MA, CA, DC</t>
        </is>
      </c>
      <c r="N1953" t="inlineStr">
        <is>
          <t>No</t>
        </is>
      </c>
      <c r="O1953" t="inlineStr">
        <is>
          <t>Not stated</t>
        </is>
      </c>
      <c r="Q1953" s="9" t="inlineStr">
        <is>
          <t>https://grantcue.com/foundations/the-krupp-foundation-043294086</t>
        </is>
      </c>
    </row>
    <row r="1954">
      <c r="A1954">
        <f>IF($E1954=$E1953,$A1953+1,1)</f>
        <v/>
      </c>
      <c r="B1954" t="inlineStr">
        <is>
          <t>THE TIFFANY &amp; CO FOUNDATION</t>
        </is>
      </c>
      <c r="C1954" t="inlineStr">
        <is>
          <t>13-4096178</t>
        </is>
      </c>
      <c r="D1954" t="inlineStr">
        <is>
          <t>New York</t>
        </is>
      </c>
      <c r="E1954" t="inlineStr">
        <is>
          <t>NY</t>
        </is>
      </c>
      <c r="F1954" t="n">
        <v>2024</v>
      </c>
      <c r="G1954" t="n">
        <v>1</v>
      </c>
      <c r="H1954" s="13" t="n">
        <v>2000000</v>
      </c>
      <c r="I1954" s="12" t="n">
        <v>6</v>
      </c>
      <c r="J1954" s="13" t="n">
        <v>250000</v>
      </c>
      <c r="K1954" s="13">
        <f>IFERROR($H1954/$I1954,"")</f>
        <v/>
      </c>
      <c r="L1954" s="13" t="n">
        <v>1000000</v>
      </c>
      <c r="M1954" t="inlineStr">
        <is>
          <t>VA, DC</t>
        </is>
      </c>
      <c r="N1954" t="inlineStr">
        <is>
          <t>Yes</t>
        </is>
      </c>
      <c r="O1954" t="inlineStr">
        <is>
          <t>Yes</t>
        </is>
      </c>
      <c r="P1954" s="9" t="inlineStr">
        <is>
          <t>https://www.tiffanyandcofoundation.org/</t>
        </is>
      </c>
      <c r="Q1954" s="9" t="inlineStr">
        <is>
          <t>https://grantcue.com/foundations/the-tiffany-and-co-foundation-134096178</t>
        </is>
      </c>
    </row>
    <row r="1955">
      <c r="A1955">
        <f>IF($E1955=$E1954,$A1954+1,1)</f>
        <v/>
      </c>
      <c r="B1955" t="inlineStr">
        <is>
          <t>HETTINGER FOUNDATION</t>
        </is>
      </c>
      <c r="C1955" t="inlineStr">
        <is>
          <t>13-6097726</t>
        </is>
      </c>
      <c r="D1955" t="inlineStr">
        <is>
          <t>New York</t>
        </is>
      </c>
      <c r="E1955" t="inlineStr">
        <is>
          <t>NY</t>
        </is>
      </c>
      <c r="F1955" t="n">
        <v>2024</v>
      </c>
      <c r="G1955" t="n">
        <v>1</v>
      </c>
      <c r="H1955" s="13" t="n">
        <v>2000000</v>
      </c>
      <c r="I1955" s="12" t="n">
        <v>21</v>
      </c>
      <c r="J1955" s="13" t="n">
        <v>25000</v>
      </c>
      <c r="K1955" s="13">
        <f>IFERROR($H1955/$I1955,"")</f>
        <v/>
      </c>
      <c r="L1955" s="13" t="n">
        <v>655000</v>
      </c>
      <c r="M1955" t="inlineStr">
        <is>
          <t>CA, FL, MA</t>
        </is>
      </c>
      <c r="N1955" t="inlineStr">
        <is>
          <t>No</t>
        </is>
      </c>
      <c r="O1955" t="inlineStr">
        <is>
          <t>Not stated</t>
        </is>
      </c>
      <c r="Q1955" s="9" t="inlineStr">
        <is>
          <t>https://grantcue.com/foundations/hettinger-foundation-136097726</t>
        </is>
      </c>
    </row>
    <row r="1956">
      <c r="A1956">
        <f>IF($E1956=$E1955,$A1955+1,1)</f>
        <v/>
      </c>
      <c r="B1956" t="inlineStr">
        <is>
          <t>WEGMAN FAMILY CHARITABLE FOUNDATION</t>
        </is>
      </c>
      <c r="C1956" t="inlineStr">
        <is>
          <t>22-3247037</t>
        </is>
      </c>
      <c r="D1956" t="inlineStr">
        <is>
          <t>New York</t>
        </is>
      </c>
      <c r="E1956" t="inlineStr">
        <is>
          <t>NY</t>
        </is>
      </c>
      <c r="F1956" t="n">
        <v>2024</v>
      </c>
      <c r="G1956" t="n">
        <v>1</v>
      </c>
      <c r="H1956" s="13" t="n">
        <v>1999500</v>
      </c>
      <c r="I1956" s="12" t="n">
        <v>15</v>
      </c>
      <c r="J1956" s="13" t="n">
        <v>50000</v>
      </c>
      <c r="K1956" s="13">
        <f>IFERROR($H1956/$I1956,"")</f>
        <v/>
      </c>
      <c r="L1956" s="13" t="n">
        <v>700000</v>
      </c>
      <c r="M1956" t="inlineStr">
        <is>
          <t>CT</t>
        </is>
      </c>
      <c r="N1956" t="inlineStr">
        <is>
          <t>No</t>
        </is>
      </c>
      <c r="O1956" t="inlineStr">
        <is>
          <t>Not stated</t>
        </is>
      </c>
      <c r="Q1956" s="9" t="inlineStr">
        <is>
          <t>https://grantcue.com/foundations/wegman-family-charitable-foundation-223247037</t>
        </is>
      </c>
    </row>
    <row r="1957">
      <c r="A1957">
        <f>IF($E1957=$E1956,$A1956+1,1)</f>
        <v/>
      </c>
      <c r="B1957" t="inlineStr">
        <is>
          <t>EcoTrust</t>
        </is>
      </c>
      <c r="C1957" t="inlineStr">
        <is>
          <t>41-1735062</t>
        </is>
      </c>
      <c r="D1957" t="inlineStr">
        <is>
          <t>New York</t>
        </is>
      </c>
      <c r="E1957" t="inlineStr">
        <is>
          <t>NY</t>
        </is>
      </c>
      <c r="F1957" t="n">
        <v>2025</v>
      </c>
      <c r="G1957" t="n">
        <v>2</v>
      </c>
      <c r="H1957" s="13" t="n">
        <v>1992450</v>
      </c>
      <c r="I1957" s="12" t="n">
        <v>116</v>
      </c>
      <c r="J1957" s="13" t="n">
        <v>15000</v>
      </c>
      <c r="K1957" s="13">
        <f>IFERROR($H1957/$I1957,"")</f>
        <v/>
      </c>
      <c r="L1957" s="13" t="n">
        <v>115000</v>
      </c>
      <c r="M1957" t="inlineStr">
        <is>
          <t>DC, MN, MA</t>
        </is>
      </c>
      <c r="N1957" t="inlineStr">
        <is>
          <t>No</t>
        </is>
      </c>
      <c r="O1957" t="inlineStr">
        <is>
          <t>Not stated</t>
        </is>
      </c>
      <c r="Q1957" s="9" t="inlineStr">
        <is>
          <t>https://grantcue.com/foundations/ecotrust-411735062</t>
        </is>
      </c>
    </row>
    <row r="1958">
      <c r="A1958">
        <f>IF($E1958=$E1957,$A1957+1,1)</f>
        <v/>
      </c>
      <c r="B1958" t="inlineStr">
        <is>
          <t>INSITA GROUP LTD</t>
        </is>
      </c>
      <c r="C1958" t="inlineStr">
        <is>
          <t>82-3716495</t>
        </is>
      </c>
      <c r="D1958" t="inlineStr">
        <is>
          <t>New York</t>
        </is>
      </c>
      <c r="E1958" t="inlineStr">
        <is>
          <t>NY</t>
        </is>
      </c>
      <c r="F1958" t="n">
        <v>2024</v>
      </c>
      <c r="G1958" t="n">
        <v>1</v>
      </c>
      <c r="H1958" s="13" t="n">
        <v>1990000</v>
      </c>
      <c r="I1958" s="12" t="n">
        <v>9</v>
      </c>
      <c r="J1958" s="13" t="n">
        <v>200000</v>
      </c>
      <c r="K1958" s="13">
        <f>IFERROR($H1958/$I1958,"")</f>
        <v/>
      </c>
      <c r="L1958" s="13" t="n">
        <v>600000</v>
      </c>
      <c r="M1958" t="inlineStr">
        <is>
          <t>CA, DC, MD</t>
        </is>
      </c>
      <c r="N1958" t="inlineStr">
        <is>
          <t>No</t>
        </is>
      </c>
      <c r="O1958" t="inlineStr">
        <is>
          <t>Not stated</t>
        </is>
      </c>
      <c r="Q1958" s="9" t="inlineStr">
        <is>
          <t>https://grantcue.com/foundations/insita-group-ltd-823716495</t>
        </is>
      </c>
    </row>
    <row r="1959">
      <c r="A1959">
        <f>IF($E1959=$E1958,$A1958+1,1)</f>
        <v/>
      </c>
      <c r="B1959" t="inlineStr">
        <is>
          <t>Charles Lawrence Keith and Clara Miller Foundation</t>
        </is>
      </c>
      <c r="C1959" t="inlineStr">
        <is>
          <t>13-2918230</t>
        </is>
      </c>
      <c r="D1959" t="inlineStr">
        <is>
          <t>New York</t>
        </is>
      </c>
      <c r="E1959" t="inlineStr">
        <is>
          <t>NY</t>
        </is>
      </c>
      <c r="F1959" t="n">
        <v>2025</v>
      </c>
      <c r="G1959" t="n">
        <v>2</v>
      </c>
      <c r="H1959" s="13" t="n">
        <v>1986997</v>
      </c>
      <c r="I1959" s="12" t="n">
        <v>18</v>
      </c>
      <c r="J1959" s="13" t="n">
        <v>55356</v>
      </c>
      <c r="K1959" s="13">
        <f>IFERROR($H1959/$I1959,"")</f>
        <v/>
      </c>
      <c r="L1959" s="13" t="n">
        <v>500000</v>
      </c>
      <c r="M1959" t="inlineStr">
        <is>
          <t>VA</t>
        </is>
      </c>
      <c r="N1959" t="inlineStr">
        <is>
          <t>No</t>
        </is>
      </c>
      <c r="O1959" t="inlineStr">
        <is>
          <t>Not stated</t>
        </is>
      </c>
      <c r="Q1959" s="9" t="inlineStr">
        <is>
          <t>https://grantcue.com/foundations/charles-lawrence-keith-and-clara-miller-foundation-132918230</t>
        </is>
      </c>
    </row>
    <row r="1960">
      <c r="A1960">
        <f>IF($E1960=$E1959,$A1959+1,1)</f>
        <v/>
      </c>
      <c r="B1960" t="inlineStr">
        <is>
          <t>Ann &amp; Richard Sarnoff Family Foundation</t>
        </is>
      </c>
      <c r="C1960" t="inlineStr">
        <is>
          <t>20-6673225</t>
        </is>
      </c>
      <c r="D1960" t="inlineStr">
        <is>
          <t>New York</t>
        </is>
      </c>
      <c r="E1960" t="inlineStr">
        <is>
          <t>NY</t>
        </is>
      </c>
      <c r="F1960" t="n">
        <v>2025</v>
      </c>
      <c r="G1960" t="n">
        <v>2</v>
      </c>
      <c r="H1960" s="13" t="n">
        <v>1984402</v>
      </c>
      <c r="I1960" s="12" t="n">
        <v>92</v>
      </c>
      <c r="J1960" s="13" t="n">
        <v>5000</v>
      </c>
      <c r="K1960" s="13">
        <f>IFERROR($H1960/$I1960,"")</f>
        <v/>
      </c>
      <c r="L1960" s="13" t="n">
        <v>250000</v>
      </c>
      <c r="M1960" t="inlineStr">
        <is>
          <t>DC, MA, CA</t>
        </is>
      </c>
      <c r="N1960" t="inlineStr">
        <is>
          <t>No</t>
        </is>
      </c>
      <c r="O1960" t="inlineStr">
        <is>
          <t>Not stated</t>
        </is>
      </c>
      <c r="Q1960" s="9" t="inlineStr">
        <is>
          <t>https://grantcue.com/foundations/ann-and-richard-sarnoff-family-foundation-206673225</t>
        </is>
      </c>
    </row>
    <row r="1961">
      <c r="A1961">
        <f>IF($E1961=$E1960,$A1960+1,1)</f>
        <v/>
      </c>
      <c r="B1961" t="inlineStr">
        <is>
          <t>PHILIP AND DANIELE BARACH FAMILY FOUNDAT</t>
        </is>
      </c>
      <c r="C1961" t="inlineStr">
        <is>
          <t>34-2058891</t>
        </is>
      </c>
      <c r="D1961" t="inlineStr">
        <is>
          <t>New York</t>
        </is>
      </c>
      <c r="E1961" t="inlineStr">
        <is>
          <t>NY</t>
        </is>
      </c>
      <c r="F1961" t="n">
        <v>2025</v>
      </c>
      <c r="G1961" t="n">
        <v>2</v>
      </c>
      <c r="H1961" s="13" t="n">
        <v>1980100</v>
      </c>
      <c r="I1961" s="12" t="n">
        <v>89</v>
      </c>
      <c r="J1961" s="13" t="n">
        <v>10000</v>
      </c>
      <c r="K1961" s="13">
        <f>IFERROR($H1961/$I1961,"")</f>
        <v/>
      </c>
      <c r="L1961" s="13" t="n">
        <v>250000</v>
      </c>
      <c r="M1961" t="inlineStr">
        <is>
          <t>CA, DC, CO</t>
        </is>
      </c>
      <c r="N1961" t="inlineStr">
        <is>
          <t>No</t>
        </is>
      </c>
      <c r="O1961" t="inlineStr">
        <is>
          <t>Not stated</t>
        </is>
      </c>
      <c r="Q1961" s="9" t="inlineStr">
        <is>
          <t>https://grantcue.com/foundations/philip-and-daniele-barach-family-foundat-342058891</t>
        </is>
      </c>
    </row>
    <row r="1962">
      <c r="A1962">
        <f>IF($E1962=$E1961,$A1961+1,1)</f>
        <v/>
      </c>
      <c r="B1962" t="inlineStr">
        <is>
          <t>MICHAEL S FELDBERG - RUTH LAZARUS CHARITABLE TRUST</t>
        </is>
      </c>
      <c r="C1962" t="inlineStr">
        <is>
          <t>06-6519554</t>
        </is>
      </c>
      <c r="D1962" t="inlineStr">
        <is>
          <t>New York</t>
        </is>
      </c>
      <c r="E1962" t="inlineStr">
        <is>
          <t>NY</t>
        </is>
      </c>
      <c r="F1962" t="n">
        <v>2025</v>
      </c>
      <c r="G1962" t="n">
        <v>2</v>
      </c>
      <c r="H1962" s="13" t="n">
        <v>1973906</v>
      </c>
      <c r="I1962" s="12" t="n">
        <v>95</v>
      </c>
      <c r="J1962" s="13" t="n">
        <v>1000</v>
      </c>
      <c r="K1962" s="13">
        <f>IFERROR($H1962/$I1962,"")</f>
        <v/>
      </c>
      <c r="L1962" s="13" t="n">
        <v>676486</v>
      </c>
      <c r="M1962" t="inlineStr">
        <is>
          <t>MA, DC, NJ</t>
        </is>
      </c>
      <c r="N1962" t="inlineStr">
        <is>
          <t>No</t>
        </is>
      </c>
      <c r="O1962" t="inlineStr">
        <is>
          <t>Not stated</t>
        </is>
      </c>
      <c r="Q1962" s="9" t="inlineStr">
        <is>
          <t>https://grantcue.com/foundations/michael-s-feldberg-ruth-lazarus-charitable-trust-066519554</t>
        </is>
      </c>
    </row>
    <row r="1963">
      <c r="A1963">
        <f>IF($E1963=$E1962,$A1962+1,1)</f>
        <v/>
      </c>
      <c r="B1963" t="inlineStr">
        <is>
          <t>JLRJ INC</t>
        </is>
      </c>
      <c r="C1963" t="inlineStr">
        <is>
          <t>13-4077806</t>
        </is>
      </c>
      <c r="D1963" t="inlineStr">
        <is>
          <t>New York</t>
        </is>
      </c>
      <c r="E1963" t="inlineStr">
        <is>
          <t>NY</t>
        </is>
      </c>
      <c r="F1963" t="n">
        <v>2024</v>
      </c>
      <c r="G1963" t="n">
        <v>1</v>
      </c>
      <c r="H1963" s="13" t="n">
        <v>1973762</v>
      </c>
      <c r="I1963" s="12" t="n">
        <v>20</v>
      </c>
      <c r="J1963" s="13" t="n">
        <v>51500</v>
      </c>
      <c r="K1963" s="13">
        <f>IFERROR($H1963/$I1963,"")</f>
        <v/>
      </c>
      <c r="L1963" s="13" t="n">
        <v>765084</v>
      </c>
      <c r="M1963" t="inlineStr">
        <is>
          <t>OH, IL, PA</t>
        </is>
      </c>
      <c r="N1963" t="inlineStr">
        <is>
          <t>No</t>
        </is>
      </c>
      <c r="O1963" t="inlineStr">
        <is>
          <t>Not stated</t>
        </is>
      </c>
      <c r="Q1963" s="9" t="inlineStr">
        <is>
          <t>https://grantcue.com/foundations/jlrj-inc-134077806</t>
        </is>
      </c>
    </row>
    <row r="1964">
      <c r="A1964">
        <f>IF($E1964=$E1963,$A1963+1,1)</f>
        <v/>
      </c>
      <c r="B1964" t="inlineStr">
        <is>
          <t>HAGEDORN FUND XXXXX5004</t>
        </is>
      </c>
      <c r="C1964" t="inlineStr">
        <is>
          <t>13-6048718</t>
        </is>
      </c>
      <c r="D1964" t="inlineStr">
        <is>
          <t>New York</t>
        </is>
      </c>
      <c r="E1964" t="inlineStr">
        <is>
          <t>NY</t>
        </is>
      </c>
      <c r="F1964" t="n">
        <v>2024</v>
      </c>
      <c r="G1964" t="n">
        <v>1</v>
      </c>
      <c r="H1964" s="13" t="n">
        <v>1970000</v>
      </c>
      <c r="I1964" s="12" t="n">
        <v>43</v>
      </c>
      <c r="J1964" s="13" t="n">
        <v>50000</v>
      </c>
      <c r="K1964" s="13">
        <f>IFERROR($H1964/$I1964,"")</f>
        <v/>
      </c>
      <c r="L1964" s="13" t="n">
        <v>70000</v>
      </c>
      <c r="N1964" t="inlineStr">
        <is>
          <t>Yes</t>
        </is>
      </c>
      <c r="O1964" t="inlineStr">
        <is>
          <t>Not stated</t>
        </is>
      </c>
      <c r="Q1964" s="9" t="inlineStr">
        <is>
          <t>https://grantcue.com/foundations/hagedorn-fund-xxxxx5004-136048718</t>
        </is>
      </c>
    </row>
    <row r="1965">
      <c r="A1965">
        <f>IF($E1965=$E1964,$A1964+1,1)</f>
        <v/>
      </c>
      <c r="B1965" t="inlineStr">
        <is>
          <t>Charles R Wood Foundation</t>
        </is>
      </c>
      <c r="C1965" t="inlineStr">
        <is>
          <t>22-2237193</t>
        </is>
      </c>
      <c r="D1965" t="inlineStr">
        <is>
          <t>New York</t>
        </is>
      </c>
      <c r="E1965" t="inlineStr">
        <is>
          <t>NY</t>
        </is>
      </c>
      <c r="F1965" t="n">
        <v>2024</v>
      </c>
      <c r="G1965" t="n">
        <v>1</v>
      </c>
      <c r="H1965" s="13" t="n">
        <v>1968105</v>
      </c>
      <c r="I1965" s="12" t="n">
        <v>83</v>
      </c>
      <c r="J1965" s="13" t="n">
        <v>5000</v>
      </c>
      <c r="K1965" s="13">
        <f>IFERROR($H1965/$I1965,"")</f>
        <v/>
      </c>
      <c r="L1965" s="13" t="n">
        <v>500000</v>
      </c>
      <c r="M1965" t="inlineStr">
        <is>
          <t>TN, VT</t>
        </is>
      </c>
      <c r="N1965" t="inlineStr">
        <is>
          <t>Yes</t>
        </is>
      </c>
      <c r="O1965" t="inlineStr">
        <is>
          <t>Yes</t>
        </is>
      </c>
      <c r="Q1965" s="9" t="inlineStr">
        <is>
          <t>https://grantcue.com/foundations/charles-r-wood-foundation-222237193</t>
        </is>
      </c>
    </row>
    <row r="1966">
      <c r="A1966">
        <f>IF($E1966=$E1965,$A1965+1,1)</f>
        <v/>
      </c>
      <c r="B1966" t="inlineStr">
        <is>
          <t>The Rosenstiel Foundation</t>
        </is>
      </c>
      <c r="C1966" t="inlineStr">
        <is>
          <t>06-6034536</t>
        </is>
      </c>
      <c r="D1966" t="inlineStr">
        <is>
          <t>New York</t>
        </is>
      </c>
      <c r="E1966" t="inlineStr">
        <is>
          <t>NY</t>
        </is>
      </c>
      <c r="F1966" t="n">
        <v>2025</v>
      </c>
      <c r="G1966" t="n">
        <v>2</v>
      </c>
      <c r="H1966" s="13" t="n">
        <v>1961674</v>
      </c>
      <c r="I1966" s="12" t="n">
        <v>107</v>
      </c>
      <c r="J1966" s="13" t="n">
        <v>3000</v>
      </c>
      <c r="K1966" s="13">
        <f>IFERROR($H1966/$I1966,"")</f>
        <v/>
      </c>
      <c r="L1966" s="13" t="n">
        <v>282000</v>
      </c>
      <c r="M1966" t="inlineStr">
        <is>
          <t>FL, MA, VA</t>
        </is>
      </c>
      <c r="N1966" t="inlineStr">
        <is>
          <t>No</t>
        </is>
      </c>
      <c r="O1966" t="inlineStr">
        <is>
          <t>Not stated</t>
        </is>
      </c>
      <c r="Q1966" s="9" t="inlineStr">
        <is>
          <t>https://grantcue.com/foundations/the-rosenstiel-foundation-066034536</t>
        </is>
      </c>
    </row>
    <row r="1967">
      <c r="A1967">
        <f>IF($E1967=$E1966,$A1966+1,1)</f>
        <v/>
      </c>
      <c r="B1967" t="inlineStr">
        <is>
          <t>JOSEPH HANDLEMAN I BELIEVE IN YOU TRUST F/K/A JOSEPH HANDLEMAN TRUST FOUNDATION</t>
        </is>
      </c>
      <c r="C1967" t="inlineStr">
        <is>
          <t>65-6263328</t>
        </is>
      </c>
      <c r="D1967" t="inlineStr">
        <is>
          <t>New York</t>
        </is>
      </c>
      <c r="E1967" t="inlineStr">
        <is>
          <t>NY</t>
        </is>
      </c>
      <c r="F1967" t="n">
        <v>2025</v>
      </c>
      <c r="G1967" t="n">
        <v>2</v>
      </c>
      <c r="H1967" s="13" t="n">
        <v>1960860</v>
      </c>
      <c r="I1967" s="12" t="n">
        <v>49</v>
      </c>
      <c r="J1967" s="13" t="n">
        <v>15000</v>
      </c>
      <c r="K1967" s="13">
        <f>IFERROR($H1967/$I1967,"")</f>
        <v/>
      </c>
      <c r="L1967" s="13" t="n">
        <v>943290</v>
      </c>
      <c r="M1967" t="inlineStr">
        <is>
          <t>GA, RI, MI</t>
        </is>
      </c>
      <c r="N1967" t="inlineStr">
        <is>
          <t>No</t>
        </is>
      </c>
      <c r="O1967" t="inlineStr">
        <is>
          <t>Not stated</t>
        </is>
      </c>
      <c r="Q1967" s="9" t="inlineStr">
        <is>
          <t>https://grantcue.com/foundations/joseph-handleman-i-believe-in-you-trust-f-k-a-joseph-handleman-trust-foundation-656263328</t>
        </is>
      </c>
    </row>
    <row r="1968">
      <c r="A1968">
        <f>IF($E1968=$E1967,$A1967+1,1)</f>
        <v/>
      </c>
      <c r="B1968" t="inlineStr">
        <is>
          <t>HOCHBERG FAMILY FOUNDATION</t>
        </is>
      </c>
      <c r="C1968" t="inlineStr">
        <is>
          <t>36-3152002</t>
        </is>
      </c>
      <c r="D1968" t="inlineStr">
        <is>
          <t>New York</t>
        </is>
      </c>
      <c r="E1968" t="inlineStr">
        <is>
          <t>NY</t>
        </is>
      </c>
      <c r="F1968" t="n">
        <v>2024</v>
      </c>
      <c r="G1968" t="n">
        <v>2</v>
      </c>
      <c r="H1968" s="13" t="n">
        <v>1954846</v>
      </c>
      <c r="I1968" s="12" t="n">
        <v>208</v>
      </c>
      <c r="J1968" s="13" t="n">
        <v>3000</v>
      </c>
      <c r="K1968" s="13">
        <f>IFERROR($H1968/$I1968,"")</f>
        <v/>
      </c>
      <c r="L1968" s="13" t="n">
        <v>102500</v>
      </c>
      <c r="M1968" t="inlineStr">
        <is>
          <t>CA, DC, IL</t>
        </is>
      </c>
      <c r="N1968" t="inlineStr">
        <is>
          <t>No</t>
        </is>
      </c>
      <c r="O1968" t="inlineStr">
        <is>
          <t>Not stated</t>
        </is>
      </c>
      <c r="Q1968" s="9" t="inlineStr">
        <is>
          <t>https://grantcue.com/foundations/hochberg-family-foundation-363152002</t>
        </is>
      </c>
    </row>
    <row r="1969">
      <c r="A1969">
        <f>IF($E1969=$E1968,$A1968+1,1)</f>
        <v/>
      </c>
      <c r="B1969" t="inlineStr">
        <is>
          <t>G &amp; E DUBIN FAMILY FOUNDATION</t>
        </is>
      </c>
      <c r="C1969" t="inlineStr">
        <is>
          <t>13-7265141</t>
        </is>
      </c>
      <c r="D1969" t="inlineStr">
        <is>
          <t>New York</t>
        </is>
      </c>
      <c r="E1969" t="inlineStr">
        <is>
          <t>NY</t>
        </is>
      </c>
      <c r="F1969" t="n">
        <v>2024</v>
      </c>
      <c r="G1969" t="n">
        <v>1</v>
      </c>
      <c r="H1969" s="13" t="n">
        <v>1953334</v>
      </c>
      <c r="I1969" s="12" t="n">
        <v>9</v>
      </c>
      <c r="J1969" s="13" t="n">
        <v>50000</v>
      </c>
      <c r="K1969" s="13">
        <f>IFERROR($H1969/$I1969,"")</f>
        <v/>
      </c>
      <c r="L1969" s="13" t="n">
        <v>1000000</v>
      </c>
      <c r="N1969" t="inlineStr">
        <is>
          <t>No</t>
        </is>
      </c>
      <c r="O1969" t="inlineStr">
        <is>
          <t>Not stated</t>
        </is>
      </c>
      <c r="Q1969" s="9" t="inlineStr">
        <is>
          <t>https://grantcue.com/foundations/g-and-e-dubin-family-foundation-137265141</t>
        </is>
      </c>
    </row>
    <row r="1970">
      <c r="A1970">
        <f>IF($E1970=$E1969,$A1969+1,1)</f>
        <v/>
      </c>
      <c r="B1970" t="inlineStr">
        <is>
          <t>ZEFF KESHER FOUNDATION</t>
        </is>
      </c>
      <c r="C1970" t="inlineStr">
        <is>
          <t>46-1444858</t>
        </is>
      </c>
      <c r="D1970" t="inlineStr">
        <is>
          <t>New York</t>
        </is>
      </c>
      <c r="E1970" t="inlineStr">
        <is>
          <t>NY</t>
        </is>
      </c>
      <c r="F1970" t="n">
        <v>2024</v>
      </c>
      <c r="G1970" t="n">
        <v>1</v>
      </c>
      <c r="H1970" s="13" t="n">
        <v>1949167</v>
      </c>
      <c r="I1970" s="12" t="n">
        <v>10</v>
      </c>
      <c r="J1970" s="13" t="n">
        <v>37500</v>
      </c>
      <c r="K1970" s="13">
        <f>IFERROR($H1970/$I1970,"")</f>
        <v/>
      </c>
      <c r="L1970" s="13" t="n">
        <v>750000</v>
      </c>
      <c r="M1970" t="inlineStr">
        <is>
          <t>CO, DC, MA</t>
        </is>
      </c>
      <c r="N1970" t="inlineStr">
        <is>
          <t>No</t>
        </is>
      </c>
      <c r="O1970" t="inlineStr">
        <is>
          <t>Not stated</t>
        </is>
      </c>
      <c r="Q1970" s="9" t="inlineStr">
        <is>
          <t>https://grantcue.com/foundations/zeff-kesher-foundation-461444858</t>
        </is>
      </c>
    </row>
    <row r="1971">
      <c r="A1971">
        <f>IF($E1971=$E1970,$A1970+1,1)</f>
        <v/>
      </c>
      <c r="B1971" t="inlineStr">
        <is>
          <t>GEORGE &amp; ADELE KLEIN FAMILY FOUNDATION</t>
        </is>
      </c>
      <c r="C1971" t="inlineStr">
        <is>
          <t>81-6889929</t>
        </is>
      </c>
      <c r="D1971" t="inlineStr">
        <is>
          <t>New York</t>
        </is>
      </c>
      <c r="E1971" t="inlineStr">
        <is>
          <t>NY</t>
        </is>
      </c>
      <c r="F1971" t="n">
        <v>2025</v>
      </c>
      <c r="G1971" t="n">
        <v>2</v>
      </c>
      <c r="H1971" s="13" t="n">
        <v>1948900</v>
      </c>
      <c r="I1971" s="12" t="n">
        <v>86</v>
      </c>
      <c r="J1971" s="13" t="n">
        <v>10000</v>
      </c>
      <c r="K1971" s="13">
        <f>IFERROR($H1971/$I1971,"")</f>
        <v/>
      </c>
      <c r="L1971" s="13" t="n">
        <v>183000</v>
      </c>
      <c r="M1971" t="inlineStr">
        <is>
          <t>OH, NJ, CA</t>
        </is>
      </c>
      <c r="N1971" t="inlineStr">
        <is>
          <t>No</t>
        </is>
      </c>
      <c r="O1971" t="inlineStr">
        <is>
          <t>Not stated</t>
        </is>
      </c>
      <c r="Q1971" s="9" t="inlineStr">
        <is>
          <t>https://grantcue.com/foundations/george-and-adele-klein-family-foundation-816889929</t>
        </is>
      </c>
    </row>
    <row r="1972">
      <c r="A1972">
        <f>IF($E1972=$E1971,$A1971+1,1)</f>
        <v/>
      </c>
      <c r="B1972" t="inlineStr">
        <is>
          <t>JACK'S FOUNDATION INC</t>
        </is>
      </c>
      <c r="C1972" t="inlineStr">
        <is>
          <t>47-5662391</t>
        </is>
      </c>
      <c r="D1972" t="inlineStr">
        <is>
          <t>New York</t>
        </is>
      </c>
      <c r="E1972" t="inlineStr">
        <is>
          <t>NY</t>
        </is>
      </c>
      <c r="F1972" t="n">
        <v>2025</v>
      </c>
      <c r="G1972" t="n">
        <v>2</v>
      </c>
      <c r="H1972" s="13" t="n">
        <v>1948500</v>
      </c>
      <c r="I1972" s="12" t="n">
        <v>38</v>
      </c>
      <c r="J1972" s="13" t="n">
        <v>30000</v>
      </c>
      <c r="K1972" s="13">
        <f>IFERROR($H1972/$I1972,"")</f>
        <v/>
      </c>
      <c r="L1972" s="13" t="n">
        <v>450000</v>
      </c>
      <c r="M1972" t="inlineStr">
        <is>
          <t>DC, IL, CT</t>
        </is>
      </c>
      <c r="N1972" t="inlineStr">
        <is>
          <t>No</t>
        </is>
      </c>
      <c r="O1972" t="inlineStr">
        <is>
          <t>Not stated</t>
        </is>
      </c>
      <c r="Q1972" s="9" t="inlineStr">
        <is>
          <t>https://grantcue.com/foundations/jack-s-foundation-inc-475662391</t>
        </is>
      </c>
    </row>
    <row r="1973">
      <c r="A1973">
        <f>IF($E1973=$E1972,$A1972+1,1)</f>
        <v/>
      </c>
      <c r="B1973" t="inlineStr">
        <is>
          <t>PATRICK P LEE FOUNDATION</t>
        </is>
      </c>
      <c r="C1973" t="inlineStr">
        <is>
          <t>45-3845576</t>
        </is>
      </c>
      <c r="D1973" t="inlineStr">
        <is>
          <t>New York</t>
        </is>
      </c>
      <c r="E1973" t="inlineStr">
        <is>
          <t>NY</t>
        </is>
      </c>
      <c r="F1973" t="n">
        <v>2024</v>
      </c>
      <c r="G1973" t="n">
        <v>1</v>
      </c>
      <c r="H1973" s="13" t="n">
        <v>1945277</v>
      </c>
      <c r="I1973" s="12" t="n">
        <v>56</v>
      </c>
      <c r="J1973" s="13" t="n">
        <v>24588</v>
      </c>
      <c r="K1973" s="13">
        <f>IFERROR($H1973/$I1973,"")</f>
        <v/>
      </c>
      <c r="L1973" s="13" t="n">
        <v>250000</v>
      </c>
      <c r="M1973" t="inlineStr">
        <is>
          <t>MA, FL, DE</t>
        </is>
      </c>
      <c r="N1973" t="inlineStr">
        <is>
          <t>Yes</t>
        </is>
      </c>
      <c r="O1973" t="inlineStr">
        <is>
          <t>Yes</t>
        </is>
      </c>
      <c r="P1973" s="9" t="inlineStr">
        <is>
          <t>https://patrickpleefoundation.org/</t>
        </is>
      </c>
      <c r="Q1973" s="9" t="inlineStr">
        <is>
          <t>https://grantcue.com/foundations/patrick-p-lee-foundation-453845576</t>
        </is>
      </c>
    </row>
    <row r="1974">
      <c r="A1974">
        <f>IF($E1974=$E1973,$A1973+1,1)</f>
        <v/>
      </c>
      <c r="B1974" t="inlineStr">
        <is>
          <t>THE EBERSTADT-KUFFNER FUND INC</t>
        </is>
      </c>
      <c r="C1974" t="inlineStr">
        <is>
          <t>13-6225395</t>
        </is>
      </c>
      <c r="D1974" t="inlineStr">
        <is>
          <t>New York</t>
        </is>
      </c>
      <c r="E1974" t="inlineStr">
        <is>
          <t>NY</t>
        </is>
      </c>
      <c r="F1974" t="n">
        <v>2025</v>
      </c>
      <c r="G1974" t="n">
        <v>2</v>
      </c>
      <c r="H1974" s="13" t="n">
        <v>1941015</v>
      </c>
      <c r="I1974" s="12" t="n">
        <v>232</v>
      </c>
      <c r="J1974" s="13" t="n">
        <v>5000</v>
      </c>
      <c r="K1974" s="13">
        <f>IFERROR($H1974/$I1974,"")</f>
        <v/>
      </c>
      <c r="L1974" s="13" t="n">
        <v>90000</v>
      </c>
      <c r="M1974" t="inlineStr">
        <is>
          <t>DC, MA, NH</t>
        </is>
      </c>
      <c r="N1974" t="inlineStr">
        <is>
          <t>No</t>
        </is>
      </c>
      <c r="O1974" t="inlineStr">
        <is>
          <t>Not stated</t>
        </is>
      </c>
      <c r="Q1974" s="9" t="inlineStr">
        <is>
          <t>https://grantcue.com/foundations/the-eberstadt-kuffner-fund-inc-136225395</t>
        </is>
      </c>
    </row>
    <row r="1975">
      <c r="A1975">
        <f>IF($E1975=$E1974,$A1974+1,1)</f>
        <v/>
      </c>
      <c r="B1975" t="inlineStr">
        <is>
          <t>ELKES FOUNDATION III</t>
        </is>
      </c>
      <c r="C1975" t="inlineStr">
        <is>
          <t>82-3897250</t>
        </is>
      </c>
      <c r="D1975" t="inlineStr">
        <is>
          <t>New York</t>
        </is>
      </c>
      <c r="E1975" t="inlineStr">
        <is>
          <t>NY</t>
        </is>
      </c>
      <c r="F1975" t="n">
        <v>2025</v>
      </c>
      <c r="G1975" t="n">
        <v>2</v>
      </c>
      <c r="H1975" s="13" t="n">
        <v>1939251</v>
      </c>
      <c r="I1975" s="12" t="n">
        <v>162</v>
      </c>
      <c r="J1975" s="13" t="n">
        <v>6000</v>
      </c>
      <c r="K1975" s="13">
        <f>IFERROR($H1975/$I1975,"")</f>
        <v/>
      </c>
      <c r="L1975" s="13" t="n">
        <v>100000</v>
      </c>
      <c r="M1975" t="inlineStr">
        <is>
          <t>NH, CA, CT</t>
        </is>
      </c>
      <c r="N1975" t="inlineStr">
        <is>
          <t>No</t>
        </is>
      </c>
      <c r="O1975" t="inlineStr">
        <is>
          <t>Not stated</t>
        </is>
      </c>
      <c r="Q1975" s="9" t="inlineStr">
        <is>
          <t>https://grantcue.com/foundations/elkes-foundation-iii-823897250</t>
        </is>
      </c>
    </row>
    <row r="1976">
      <c r="A1976">
        <f>IF($E1976=$E1975,$A1975+1,1)</f>
        <v/>
      </c>
      <c r="B1976" t="inlineStr">
        <is>
          <t>BANGA FAMILY FOUNDATION</t>
        </is>
      </c>
      <c r="C1976" t="inlineStr">
        <is>
          <t>93-1621605</t>
        </is>
      </c>
      <c r="D1976" t="inlineStr">
        <is>
          <t>New York</t>
        </is>
      </c>
      <c r="E1976" t="inlineStr">
        <is>
          <t>NY</t>
        </is>
      </c>
      <c r="F1976" t="n">
        <v>2025</v>
      </c>
      <c r="G1976" t="n">
        <v>3</v>
      </c>
      <c r="H1976" s="13" t="n">
        <v>1938900</v>
      </c>
      <c r="I1976" s="12" t="n">
        <v>21</v>
      </c>
      <c r="J1976" s="13" t="n">
        <v>25000</v>
      </c>
      <c r="K1976" s="13">
        <f>IFERROR($H1976/$I1976,"")</f>
        <v/>
      </c>
      <c r="L1976" s="13" t="n">
        <v>500000</v>
      </c>
      <c r="M1976" t="inlineStr">
        <is>
          <t>MA, CA</t>
        </is>
      </c>
      <c r="N1976" t="inlineStr">
        <is>
          <t>No</t>
        </is>
      </c>
      <c r="O1976" t="inlineStr">
        <is>
          <t>Not stated</t>
        </is>
      </c>
      <c r="Q1976" s="9" t="inlineStr">
        <is>
          <t>https://grantcue.com/foundations/banga-family-foundation-931621605</t>
        </is>
      </c>
    </row>
    <row r="1977">
      <c r="A1977">
        <f>IF($E1977=$E1976,$A1976+1,1)</f>
        <v/>
      </c>
      <c r="B1977" t="inlineStr">
        <is>
          <t>AMOS AND RUTH WILNAI FOUNDATION</t>
        </is>
      </c>
      <c r="C1977" t="inlineStr">
        <is>
          <t>20-4839728</t>
        </is>
      </c>
      <c r="D1977" t="inlineStr">
        <is>
          <t>New York</t>
        </is>
      </c>
      <c r="E1977" t="inlineStr">
        <is>
          <t>NY</t>
        </is>
      </c>
      <c r="F1977" t="n">
        <v>2025</v>
      </c>
      <c r="G1977" t="n">
        <v>2</v>
      </c>
      <c r="H1977" s="13" t="n">
        <v>1932500</v>
      </c>
      <c r="I1977" s="12" t="n">
        <v>19</v>
      </c>
      <c r="J1977" s="13" t="n">
        <v>3000</v>
      </c>
      <c r="K1977" s="13">
        <f>IFERROR($H1977/$I1977,"")</f>
        <v/>
      </c>
      <c r="L1977" s="13" t="n">
        <v>710000</v>
      </c>
      <c r="M1977" t="inlineStr">
        <is>
          <t>VA, DC, MA</t>
        </is>
      </c>
      <c r="N1977" t="inlineStr">
        <is>
          <t>No</t>
        </is>
      </c>
      <c r="O1977" t="inlineStr">
        <is>
          <t>Not stated</t>
        </is>
      </c>
      <c r="Q1977" s="9" t="inlineStr">
        <is>
          <t>https://grantcue.com/foundations/amos-and-ruth-wilnai-foundation-204839728</t>
        </is>
      </c>
    </row>
    <row r="1978">
      <c r="A1978">
        <f>IF($E1978=$E1977,$A1977+1,1)</f>
        <v/>
      </c>
      <c r="B1978" t="inlineStr">
        <is>
          <t>IDC Foundation Inc</t>
        </is>
      </c>
      <c r="C1978" t="inlineStr">
        <is>
          <t>47-2662220</t>
        </is>
      </c>
      <c r="D1978" t="inlineStr">
        <is>
          <t>New York</t>
        </is>
      </c>
      <c r="E1978" t="inlineStr">
        <is>
          <t>NY</t>
        </is>
      </c>
      <c r="F1978" t="n">
        <v>2024</v>
      </c>
      <c r="G1978" t="n">
        <v>2</v>
      </c>
      <c r="H1978" s="13" t="n">
        <v>1929475</v>
      </c>
      <c r="I1978" s="12" t="n">
        <v>13</v>
      </c>
      <c r="J1978" s="13" t="n">
        <v>100000</v>
      </c>
      <c r="K1978" s="13">
        <f>IFERROR($H1978/$I1978,"")</f>
        <v/>
      </c>
      <c r="L1978" s="13" t="n">
        <v>500000</v>
      </c>
      <c r="N1978" t="inlineStr">
        <is>
          <t>No</t>
        </is>
      </c>
      <c r="O1978" t="inlineStr">
        <is>
          <t>Not stated</t>
        </is>
      </c>
      <c r="Q1978" s="9" t="inlineStr">
        <is>
          <t>https://grantcue.com/foundations/idc-foundation-inc-472662220</t>
        </is>
      </c>
    </row>
    <row r="1979">
      <c r="A1979">
        <f>IF($E1979=$E1978,$A1978+1,1)</f>
        <v/>
      </c>
      <c r="B1979" t="inlineStr">
        <is>
          <t>BUFFALO BILLS FOUNDATION INC</t>
        </is>
      </c>
      <c r="C1979" t="inlineStr">
        <is>
          <t>16-1291395</t>
        </is>
      </c>
      <c r="D1979" t="inlineStr">
        <is>
          <t>New York</t>
        </is>
      </c>
      <c r="E1979" t="inlineStr">
        <is>
          <t>NY</t>
        </is>
      </c>
      <c r="F1979" t="n">
        <v>2024</v>
      </c>
      <c r="G1979" t="n">
        <v>1</v>
      </c>
      <c r="H1979" s="13" t="n">
        <v>1928427</v>
      </c>
      <c r="I1979" s="12" t="n">
        <v>156</v>
      </c>
      <c r="J1979" s="13" t="n">
        <v>3000</v>
      </c>
      <c r="K1979" s="13">
        <f>IFERROR($H1979/$I1979,"")</f>
        <v/>
      </c>
      <c r="L1979" s="13" t="n">
        <v>295634</v>
      </c>
      <c r="M1979" t="inlineStr">
        <is>
          <t>DC, MA, GA</t>
        </is>
      </c>
      <c r="N1979" t="inlineStr">
        <is>
          <t>Yes</t>
        </is>
      </c>
      <c r="O1979" t="inlineStr">
        <is>
          <t>Yes</t>
        </is>
      </c>
      <c r="P1979" s="9" t="inlineStr">
        <is>
          <t>https://www.buffalobills.com/</t>
        </is>
      </c>
      <c r="Q1979" s="9" t="inlineStr">
        <is>
          <t>https://grantcue.com/foundations/buffalo-bills-foundation-inc-161291395</t>
        </is>
      </c>
    </row>
    <row r="1980">
      <c r="A1980">
        <f>IF($E1980=$E1979,$A1979+1,1)</f>
        <v/>
      </c>
      <c r="B1980" t="inlineStr">
        <is>
          <t>The Joel Foundation</t>
        </is>
      </c>
      <c r="C1980" t="inlineStr">
        <is>
          <t>46-0795952</t>
        </is>
      </c>
      <c r="D1980" t="inlineStr">
        <is>
          <t>New York</t>
        </is>
      </c>
      <c r="E1980" t="inlineStr">
        <is>
          <t>NY</t>
        </is>
      </c>
      <c r="F1980" t="n">
        <v>2024</v>
      </c>
      <c r="G1980" t="n">
        <v>1</v>
      </c>
      <c r="H1980" s="13" t="n">
        <v>1923861</v>
      </c>
      <c r="I1980" s="12" t="n">
        <v>23</v>
      </c>
      <c r="J1980" s="13" t="n">
        <v>25000</v>
      </c>
      <c r="K1980" s="13">
        <f>IFERROR($H1980/$I1980,"")</f>
        <v/>
      </c>
      <c r="L1980" s="13" t="n">
        <v>619450</v>
      </c>
      <c r="M1980" t="inlineStr">
        <is>
          <t>TN, FL, CA</t>
        </is>
      </c>
      <c r="N1980" t="inlineStr">
        <is>
          <t>No</t>
        </is>
      </c>
      <c r="O1980" t="inlineStr">
        <is>
          <t>Not stated</t>
        </is>
      </c>
      <c r="Q1980" s="9" t="inlineStr">
        <is>
          <t>https://grantcue.com/foundations/the-joel-foundation-460795952</t>
        </is>
      </c>
    </row>
    <row r="1981">
      <c r="A1981">
        <f>IF($E1981=$E1980,$A1980+1,1)</f>
        <v/>
      </c>
      <c r="B1981" t="inlineStr">
        <is>
          <t>TAUBMAN FOUNDATION FOR THE ARTS</t>
        </is>
      </c>
      <c r="C1981" t="inlineStr">
        <is>
          <t>27-3136632</t>
        </is>
      </c>
      <c r="D1981" t="inlineStr">
        <is>
          <t>New York</t>
        </is>
      </c>
      <c r="E1981" t="inlineStr">
        <is>
          <t>NY</t>
        </is>
      </c>
      <c r="F1981" t="n">
        <v>2025</v>
      </c>
      <c r="G1981" t="n">
        <v>2</v>
      </c>
      <c r="H1981" s="13" t="n">
        <v>1922100</v>
      </c>
      <c r="I1981" s="12" t="n">
        <v>20</v>
      </c>
      <c r="J1981" s="13" t="n">
        <v>10000</v>
      </c>
      <c r="K1981" s="13">
        <f>IFERROR($H1981/$I1981,"")</f>
        <v/>
      </c>
      <c r="L1981" s="13" t="n">
        <v>500000</v>
      </c>
      <c r="M1981" t="inlineStr">
        <is>
          <t>MN, PA, VA</t>
        </is>
      </c>
      <c r="N1981" t="inlineStr">
        <is>
          <t>No</t>
        </is>
      </c>
      <c r="O1981" t="inlineStr">
        <is>
          <t>Not stated</t>
        </is>
      </c>
      <c r="Q1981" s="9" t="inlineStr">
        <is>
          <t>https://grantcue.com/foundations/taubman-foundation-for-the-arts-273136632</t>
        </is>
      </c>
    </row>
    <row r="1982">
      <c r="A1982">
        <f>IF($E1982=$E1981,$A1981+1,1)</f>
        <v/>
      </c>
      <c r="B1982" t="inlineStr">
        <is>
          <t>THE DONALD F &amp; EDNA G BISHOP SCHOLARSHIP FOUNDATION</t>
        </is>
      </c>
      <c r="C1982" t="inlineStr">
        <is>
          <t>16-6332120</t>
        </is>
      </c>
      <c r="D1982" t="inlineStr">
        <is>
          <t>New York</t>
        </is>
      </c>
      <c r="E1982" t="inlineStr">
        <is>
          <t>NY</t>
        </is>
      </c>
      <c r="F1982" t="n">
        <v>2024</v>
      </c>
      <c r="G1982" t="n">
        <v>2</v>
      </c>
      <c r="H1982" s="13" t="n">
        <v>1919114</v>
      </c>
      <c r="I1982" s="12" t="n">
        <v>89</v>
      </c>
      <c r="J1982" s="13" t="n">
        <v>17500</v>
      </c>
      <c r="K1982" s="13">
        <f>IFERROR($H1982/$I1982,"")</f>
        <v/>
      </c>
      <c r="L1982" s="13" t="n">
        <v>68800</v>
      </c>
      <c r="M1982" t="inlineStr">
        <is>
          <t>PA, AL, MA</t>
        </is>
      </c>
      <c r="N1982" t="inlineStr">
        <is>
          <t>No</t>
        </is>
      </c>
      <c r="O1982" t="inlineStr">
        <is>
          <t>Not stated</t>
        </is>
      </c>
      <c r="Q1982" s="9" t="inlineStr">
        <is>
          <t>https://grantcue.com/foundations/the-donald-f-and-edna-g-bishop-scholarship-foundation-166332120</t>
        </is>
      </c>
    </row>
    <row r="1983">
      <c r="A1983">
        <f>IF($E1983=$E1982,$A1982+1,1)</f>
        <v/>
      </c>
      <c r="B1983" t="inlineStr">
        <is>
          <t>The Movado Group Foundation</t>
        </is>
      </c>
      <c r="C1983" t="inlineStr">
        <is>
          <t>22-3321221</t>
        </is>
      </c>
      <c r="D1983" t="inlineStr">
        <is>
          <t>New York</t>
        </is>
      </c>
      <c r="E1983" t="inlineStr">
        <is>
          <t>NY</t>
        </is>
      </c>
      <c r="F1983" t="n">
        <v>2025</v>
      </c>
      <c r="G1983" t="n">
        <v>2</v>
      </c>
      <c r="H1983" s="13" t="n">
        <v>1918877</v>
      </c>
      <c r="I1983" s="12" t="n">
        <v>56</v>
      </c>
      <c r="J1983" s="13" t="n">
        <v>17500</v>
      </c>
      <c r="K1983" s="13">
        <f>IFERROR($H1983/$I1983,"")</f>
        <v/>
      </c>
      <c r="L1983" s="13" t="n">
        <v>359000</v>
      </c>
      <c r="M1983" t="inlineStr">
        <is>
          <t>NJ, GA, CA</t>
        </is>
      </c>
      <c r="N1983" t="inlineStr">
        <is>
          <t>No</t>
        </is>
      </c>
      <c r="O1983" t="inlineStr">
        <is>
          <t>Not stated</t>
        </is>
      </c>
      <c r="Q1983" s="9" t="inlineStr">
        <is>
          <t>https://grantcue.com/foundations/the-movado-group-foundation-223321221</t>
        </is>
      </c>
    </row>
    <row r="1984">
      <c r="A1984">
        <f>IF($E1984=$E1983,$A1983+1,1)</f>
        <v/>
      </c>
      <c r="B1984" t="inlineStr">
        <is>
          <t>DORIS DUKE FOUNDATION</t>
        </is>
      </c>
      <c r="C1984" t="inlineStr">
        <is>
          <t>13-1655241</t>
        </is>
      </c>
      <c r="D1984" t="inlineStr">
        <is>
          <t>New York</t>
        </is>
      </c>
      <c r="E1984" t="inlineStr">
        <is>
          <t>NY</t>
        </is>
      </c>
      <c r="F1984" t="n">
        <v>2024</v>
      </c>
      <c r="G1984" t="n">
        <v>1</v>
      </c>
      <c r="H1984" s="13" t="n">
        <v>1916124</v>
      </c>
      <c r="I1984" s="12" t="n">
        <v>135</v>
      </c>
      <c r="J1984" s="13" t="n">
        <v>1572</v>
      </c>
      <c r="K1984" s="13">
        <f>IFERROR($H1984/$I1984,"")</f>
        <v/>
      </c>
      <c r="L1984" s="13" t="n">
        <v>108000</v>
      </c>
      <c r="M1984" t="inlineStr">
        <is>
          <t>CA, HI, VA</t>
        </is>
      </c>
      <c r="N1984" t="inlineStr">
        <is>
          <t>Yes</t>
        </is>
      </c>
      <c r="O1984" t="inlineStr">
        <is>
          <t>Not stated</t>
        </is>
      </c>
      <c r="P1984" s="9" t="inlineStr">
        <is>
          <t>https://www.dorisduke.org/</t>
        </is>
      </c>
      <c r="Q1984" s="9" t="inlineStr">
        <is>
          <t>https://grantcue.com/foundations/doris-duke-foundation-131655241</t>
        </is>
      </c>
    </row>
    <row r="1985">
      <c r="A1985">
        <f>IF($E1985=$E1984,$A1984+1,1)</f>
        <v/>
      </c>
      <c r="B1985" t="inlineStr">
        <is>
          <t>AMY P GOLDMAN FOUNDATION</t>
        </is>
      </c>
      <c r="C1985" t="inlineStr">
        <is>
          <t>20-4853144</t>
        </is>
      </c>
      <c r="D1985" t="inlineStr">
        <is>
          <t>New York</t>
        </is>
      </c>
      <c r="E1985" t="inlineStr">
        <is>
          <t>NY</t>
        </is>
      </c>
      <c r="F1985" t="n">
        <v>2024</v>
      </c>
      <c r="G1985" t="n">
        <v>1</v>
      </c>
      <c r="H1985" s="13" t="n">
        <v>1915000</v>
      </c>
      <c r="I1985" s="12" t="n">
        <v>24</v>
      </c>
      <c r="J1985" s="13" t="n">
        <v>52500</v>
      </c>
      <c r="K1985" s="13">
        <f>IFERROR($H1985/$I1985,"")</f>
        <v/>
      </c>
      <c r="L1985" s="13" t="n">
        <v>350000</v>
      </c>
      <c r="M1985" t="inlineStr">
        <is>
          <t>CT, DC, MN</t>
        </is>
      </c>
      <c r="N1985" t="inlineStr">
        <is>
          <t>No</t>
        </is>
      </c>
      <c r="O1985" t="inlineStr">
        <is>
          <t>Not stated</t>
        </is>
      </c>
      <c r="Q1985" s="9" t="inlineStr">
        <is>
          <t>https://grantcue.com/foundations/amy-p-goldman-foundation-204853144</t>
        </is>
      </c>
    </row>
    <row r="1986">
      <c r="A1986">
        <f>IF($E1986=$E1985,$A1985+1,1)</f>
        <v/>
      </c>
      <c r="B1986" t="inlineStr">
        <is>
          <t>The Sudarsky Family Foundation Inc</t>
        </is>
      </c>
      <c r="C1986" t="inlineStr">
        <is>
          <t>83-1362706</t>
        </is>
      </c>
      <c r="D1986" t="inlineStr">
        <is>
          <t>New York</t>
        </is>
      </c>
      <c r="E1986" t="inlineStr">
        <is>
          <t>NY</t>
        </is>
      </c>
      <c r="F1986" t="n">
        <v>2025</v>
      </c>
      <c r="G1986" t="n">
        <v>2</v>
      </c>
      <c r="H1986" s="13" t="n">
        <v>1913000</v>
      </c>
      <c r="I1986" s="12" t="n">
        <v>68</v>
      </c>
      <c r="J1986" s="13" t="n">
        <v>20000</v>
      </c>
      <c r="K1986" s="13">
        <f>IFERROR($H1986/$I1986,"")</f>
        <v/>
      </c>
      <c r="L1986" s="13" t="n">
        <v>100000</v>
      </c>
      <c r="M1986" t="inlineStr">
        <is>
          <t>MA, CT, CA</t>
        </is>
      </c>
      <c r="N1986" t="inlineStr">
        <is>
          <t>Yes</t>
        </is>
      </c>
      <c r="O1986" t="inlineStr">
        <is>
          <t>Not stated</t>
        </is>
      </c>
      <c r="Q1986" s="9" t="inlineStr">
        <is>
          <t>https://grantcue.com/foundations/the-sudarsky-family-foundation-inc-831362706</t>
        </is>
      </c>
    </row>
    <row r="1987">
      <c r="A1987">
        <f>IF($E1987=$E1986,$A1986+1,1)</f>
        <v/>
      </c>
      <c r="B1987" t="inlineStr">
        <is>
          <t>HADDAD BRANDS FAMILY FOUNDATION</t>
        </is>
      </c>
      <c r="C1987" t="inlineStr">
        <is>
          <t>13-6126372</t>
        </is>
      </c>
      <c r="D1987" t="inlineStr">
        <is>
          <t>New York</t>
        </is>
      </c>
      <c r="E1987" t="inlineStr">
        <is>
          <t>NY</t>
        </is>
      </c>
      <c r="F1987" t="n">
        <v>2024</v>
      </c>
      <c r="G1987" t="n">
        <v>1</v>
      </c>
      <c r="H1987" s="13" t="n">
        <v>1908837</v>
      </c>
      <c r="I1987" s="12" t="n">
        <v>46</v>
      </c>
      <c r="J1987" s="13" t="n">
        <v>10000</v>
      </c>
      <c r="K1987" s="13">
        <f>IFERROR($H1987/$I1987,"")</f>
        <v/>
      </c>
      <c r="L1987" s="13" t="n">
        <v>500001</v>
      </c>
      <c r="M1987" t="inlineStr">
        <is>
          <t>NJ</t>
        </is>
      </c>
      <c r="N1987" t="inlineStr">
        <is>
          <t>No</t>
        </is>
      </c>
      <c r="O1987" t="inlineStr">
        <is>
          <t>Not stated</t>
        </is>
      </c>
      <c r="Q1987" s="9" t="inlineStr">
        <is>
          <t>https://grantcue.com/foundations/haddad-brands-family-foundation-136126372</t>
        </is>
      </c>
    </row>
    <row r="1988">
      <c r="A1988">
        <f>IF($E1988=$E1987,$A1987+1,1)</f>
        <v/>
      </c>
      <c r="B1988" t="inlineStr">
        <is>
          <t>DAVID SCHWARTZ FOUNDATION INC</t>
        </is>
      </c>
      <c r="C1988" t="inlineStr">
        <is>
          <t>81-3360510</t>
        </is>
      </c>
      <c r="D1988" t="inlineStr">
        <is>
          <t>New York</t>
        </is>
      </c>
      <c r="E1988" t="inlineStr">
        <is>
          <t>NY</t>
        </is>
      </c>
      <c r="F1988" t="n">
        <v>2024</v>
      </c>
      <c r="G1988" t="n">
        <v>2</v>
      </c>
      <c r="H1988" s="13" t="n">
        <v>1908089</v>
      </c>
      <c r="I1988" s="12" t="n">
        <v>78</v>
      </c>
      <c r="J1988" s="13" t="n">
        <v>5000</v>
      </c>
      <c r="K1988" s="13">
        <f>IFERROR($H1988/$I1988,"")</f>
        <v/>
      </c>
      <c r="L1988" s="13" t="n">
        <v>227000</v>
      </c>
      <c r="M1988" t="inlineStr">
        <is>
          <t>CA, OR, FL</t>
        </is>
      </c>
      <c r="N1988" t="inlineStr">
        <is>
          <t>No</t>
        </is>
      </c>
      <c r="O1988" t="inlineStr">
        <is>
          <t>Not stated</t>
        </is>
      </c>
      <c r="Q1988" s="9" t="inlineStr">
        <is>
          <t>https://grantcue.com/foundations/david-schwartz-foundation-inc-813360510</t>
        </is>
      </c>
    </row>
    <row r="1989">
      <c r="A1989">
        <f>IF($E1989=$E1988,$A1988+1,1)</f>
        <v/>
      </c>
      <c r="B1989" t="inlineStr">
        <is>
          <t>HESTER FAMILY FOUNDATION</t>
        </is>
      </c>
      <c r="C1989" t="inlineStr">
        <is>
          <t>88-4350044</t>
        </is>
      </c>
      <c r="D1989" t="inlineStr">
        <is>
          <t>New York</t>
        </is>
      </c>
      <c r="E1989" t="inlineStr">
        <is>
          <t>NY</t>
        </is>
      </c>
      <c r="F1989" t="n">
        <v>2025</v>
      </c>
      <c r="G1989" t="n">
        <v>2</v>
      </c>
      <c r="H1989" s="13" t="n">
        <v>1905000</v>
      </c>
      <c r="I1989" s="12" t="n">
        <v>6</v>
      </c>
      <c r="J1989" s="13" t="n">
        <v>200000</v>
      </c>
      <c r="K1989" s="13">
        <f>IFERROR($H1989/$I1989,"")</f>
        <v/>
      </c>
      <c r="L1989" s="13" t="n">
        <v>1100000</v>
      </c>
      <c r="M1989" t="inlineStr">
        <is>
          <t>CA, NV</t>
        </is>
      </c>
      <c r="N1989" t="inlineStr">
        <is>
          <t>No</t>
        </is>
      </c>
      <c r="O1989" t="inlineStr">
        <is>
          <t>Not stated</t>
        </is>
      </c>
      <c r="Q1989" s="9" t="inlineStr">
        <is>
          <t>https://grantcue.com/foundations/hester-family-foundation-884350044</t>
        </is>
      </c>
    </row>
    <row r="1990">
      <c r="A1990">
        <f>IF($E1990=$E1989,$A1989+1,1)</f>
        <v/>
      </c>
      <c r="B1990" t="inlineStr">
        <is>
          <t>MILLBROOK TRIBUTE GARDEN</t>
        </is>
      </c>
      <c r="C1990" t="inlineStr">
        <is>
          <t>14-1340079</t>
        </is>
      </c>
      <c r="D1990" t="inlineStr">
        <is>
          <t>New York</t>
        </is>
      </c>
      <c r="E1990" t="inlineStr">
        <is>
          <t>NY</t>
        </is>
      </c>
      <c r="F1990" t="n">
        <v>2023</v>
      </c>
      <c r="G1990" t="n">
        <v>1</v>
      </c>
      <c r="H1990" s="13" t="n">
        <v>1904000</v>
      </c>
      <c r="I1990" s="12" t="n">
        <v>42</v>
      </c>
      <c r="J1990" s="13" t="n">
        <v>10000</v>
      </c>
      <c r="K1990" s="13">
        <f>IFERROR($H1990/$I1990,"")</f>
        <v/>
      </c>
      <c r="L1990" s="13" t="n">
        <v>1000000</v>
      </c>
      <c r="M1990" t="inlineStr">
        <is>
          <t>CT</t>
        </is>
      </c>
      <c r="N1990" t="inlineStr">
        <is>
          <t>Yes</t>
        </is>
      </c>
      <c r="O1990" t="inlineStr">
        <is>
          <t>Not stated</t>
        </is>
      </c>
      <c r="Q1990" s="9" t="inlineStr">
        <is>
          <t>https://grantcue.com/foundations/millbrook-tribute-garden-141340079</t>
        </is>
      </c>
    </row>
    <row r="1991">
      <c r="A1991">
        <f>IF($E1991=$E1990,$A1990+1,1)</f>
        <v/>
      </c>
      <c r="B1991" t="inlineStr">
        <is>
          <t>NINA W WERBLOW CHARITABLE TRUST</t>
        </is>
      </c>
      <c r="C1991" t="inlineStr">
        <is>
          <t>13-6742999</t>
        </is>
      </c>
      <c r="D1991" t="inlineStr">
        <is>
          <t>New York</t>
        </is>
      </c>
      <c r="E1991" t="inlineStr">
        <is>
          <t>NY</t>
        </is>
      </c>
      <c r="F1991" t="n">
        <v>2025</v>
      </c>
      <c r="G1991" t="n">
        <v>2</v>
      </c>
      <c r="H1991" s="13" t="n">
        <v>1902000</v>
      </c>
      <c r="I1991" s="12" t="n">
        <v>90</v>
      </c>
      <c r="J1991" s="13" t="n">
        <v>10000</v>
      </c>
      <c r="K1991" s="13">
        <f>IFERROR($H1991/$I1991,"")</f>
        <v/>
      </c>
      <c r="L1991" s="13" t="n">
        <v>250000</v>
      </c>
      <c r="M1991" t="inlineStr">
        <is>
          <t>DC, IA, FL</t>
        </is>
      </c>
      <c r="N1991" t="inlineStr">
        <is>
          <t>Yes</t>
        </is>
      </c>
      <c r="O1991" t="inlineStr">
        <is>
          <t>Not stated</t>
        </is>
      </c>
      <c r="Q1991" s="9" t="inlineStr">
        <is>
          <t>https://grantcue.com/foundations/nina-w-werblow-charitable-trust-136742999</t>
        </is>
      </c>
    </row>
    <row r="1992">
      <c r="A1992">
        <f>IF($E1992=$E1991,$A1991+1,1)</f>
        <v/>
      </c>
      <c r="B1992" t="inlineStr">
        <is>
          <t>THE GREEN FUND INC</t>
        </is>
      </c>
      <c r="C1992" t="inlineStr">
        <is>
          <t>13-6160950</t>
        </is>
      </c>
      <c r="D1992" t="inlineStr">
        <is>
          <t>New York</t>
        </is>
      </c>
      <c r="E1992" t="inlineStr">
        <is>
          <t>NY</t>
        </is>
      </c>
      <c r="F1992" t="n">
        <v>2024</v>
      </c>
      <c r="G1992" t="n">
        <v>1</v>
      </c>
      <c r="H1992" s="13" t="n">
        <v>1901250</v>
      </c>
      <c r="I1992" s="12" t="n">
        <v>32</v>
      </c>
      <c r="J1992" s="13" t="n">
        <v>22500</v>
      </c>
      <c r="K1992" s="13">
        <f>IFERROR($H1992/$I1992,"")</f>
        <v/>
      </c>
      <c r="L1992" s="13" t="n">
        <v>915000</v>
      </c>
      <c r="M1992" t="inlineStr">
        <is>
          <t>DC, CO, PA</t>
        </is>
      </c>
      <c r="N1992" t="inlineStr">
        <is>
          <t>No</t>
        </is>
      </c>
      <c r="O1992" t="inlineStr">
        <is>
          <t>Not stated</t>
        </is>
      </c>
      <c r="Q1992" s="9" t="inlineStr">
        <is>
          <t>https://grantcue.com/foundations/the-green-fund-inc-136160950</t>
        </is>
      </c>
    </row>
    <row r="1993">
      <c r="A1993">
        <f>IF($E1993=$E1992,$A1992+1,1)</f>
        <v/>
      </c>
      <c r="B1993" t="inlineStr">
        <is>
          <t>CAROL AND EDMUND BLAKE FOUNDATION</t>
        </is>
      </c>
      <c r="C1993" t="inlineStr">
        <is>
          <t>47-2970593</t>
        </is>
      </c>
      <c r="D1993" t="inlineStr">
        <is>
          <t>New York</t>
        </is>
      </c>
      <c r="E1993" t="inlineStr">
        <is>
          <t>NY</t>
        </is>
      </c>
      <c r="F1993" t="n">
        <v>2025</v>
      </c>
      <c r="G1993" t="n">
        <v>2</v>
      </c>
      <c r="H1993" s="13" t="n">
        <v>1901000</v>
      </c>
      <c r="I1993" s="12" t="n">
        <v>23</v>
      </c>
      <c r="J1993" s="13" t="n">
        <v>61000</v>
      </c>
      <c r="K1993" s="13">
        <f>IFERROR($H1993/$I1993,"")</f>
        <v/>
      </c>
      <c r="L1993" s="13" t="n">
        <v>300000</v>
      </c>
      <c r="M1993" t="inlineStr">
        <is>
          <t>MD, NJ, MA</t>
        </is>
      </c>
      <c r="N1993" t="inlineStr">
        <is>
          <t>No</t>
        </is>
      </c>
      <c r="O1993" t="inlineStr">
        <is>
          <t>Not stated</t>
        </is>
      </c>
      <c r="Q1993" s="9" t="inlineStr">
        <is>
          <t>https://grantcue.com/foundations/carol-and-edmund-blake-foundation-c-o-eric-freedgood-pinnacle-associates-472970593</t>
        </is>
      </c>
    </row>
    <row r="1994">
      <c r="A1994">
        <f>IF($E1994=$E1993,$A1993+1,1)</f>
        <v/>
      </c>
      <c r="B1994" t="inlineStr">
        <is>
          <t>ADOLPH AND ESTHER GOTTLIEB FOUNDATION</t>
        </is>
      </c>
      <c r="C1994" t="inlineStr">
        <is>
          <t>13-2853957</t>
        </is>
      </c>
      <c r="D1994" t="inlineStr">
        <is>
          <t>New York</t>
        </is>
      </c>
      <c r="E1994" t="inlineStr">
        <is>
          <t>NY</t>
        </is>
      </c>
      <c r="F1994" t="n">
        <v>2024</v>
      </c>
      <c r="G1994" t="n">
        <v>2</v>
      </c>
      <c r="H1994" s="13" t="n">
        <v>1899350</v>
      </c>
      <c r="I1994" s="12" t="n">
        <v>8</v>
      </c>
      <c r="J1994" s="13" t="n">
        <v>164025</v>
      </c>
      <c r="K1994" s="13">
        <f>IFERROR($H1994/$I1994,"")</f>
        <v/>
      </c>
      <c r="L1994" s="13" t="n">
        <v>555300</v>
      </c>
      <c r="N1994" t="inlineStr">
        <is>
          <t>Yes</t>
        </is>
      </c>
      <c r="O1994" t="inlineStr">
        <is>
          <t>Not stated</t>
        </is>
      </c>
      <c r="P1994" s="9" t="inlineStr">
        <is>
          <t>https://gottliebfoundation.org/</t>
        </is>
      </c>
      <c r="Q1994" s="9" t="inlineStr">
        <is>
          <t>https://grantcue.com/foundations/adolph-and-esther-gottlieb-foundation-132853957</t>
        </is>
      </c>
    </row>
    <row r="1995">
      <c r="A1995">
        <f>IF($E1995=$E1994,$A1994+1,1)</f>
        <v/>
      </c>
      <c r="B1995" t="inlineStr">
        <is>
          <t>BCHB INC</t>
        </is>
      </c>
      <c r="C1995" t="inlineStr">
        <is>
          <t>13-3997366</t>
        </is>
      </c>
      <c r="D1995" t="inlineStr">
        <is>
          <t>New York</t>
        </is>
      </c>
      <c r="E1995" t="inlineStr">
        <is>
          <t>NY</t>
        </is>
      </c>
      <c r="F1995" t="n">
        <v>2024</v>
      </c>
      <c r="G1995" t="n">
        <v>1</v>
      </c>
      <c r="H1995" s="13" t="n">
        <v>1898210</v>
      </c>
      <c r="I1995" s="12" t="n">
        <v>7</v>
      </c>
      <c r="J1995" s="13" t="n">
        <v>83456</v>
      </c>
      <c r="K1995" s="13">
        <f>IFERROR($H1995/$I1995,"")</f>
        <v/>
      </c>
      <c r="L1995" s="13" t="n">
        <v>1223369</v>
      </c>
      <c r="M1995" t="inlineStr">
        <is>
          <t>TN, NC</t>
        </is>
      </c>
      <c r="N1995" t="inlineStr">
        <is>
          <t>No</t>
        </is>
      </c>
      <c r="O1995" t="inlineStr">
        <is>
          <t>Not stated</t>
        </is>
      </c>
      <c r="Q1995" s="9" t="inlineStr">
        <is>
          <t>https://grantcue.com/foundations/bchb-inc-133997366</t>
        </is>
      </c>
    </row>
    <row r="1996">
      <c r="A1996">
        <f>IF($E1996=$E1995,$A1995+1,1)</f>
        <v/>
      </c>
      <c r="B1996" t="inlineStr">
        <is>
          <t>KAUFMAN FAMILY FOUNDATION 16115009633</t>
        </is>
      </c>
      <c r="C1996" t="inlineStr">
        <is>
          <t>03-6111428</t>
        </is>
      </c>
      <c r="D1996" t="inlineStr">
        <is>
          <t>New York</t>
        </is>
      </c>
      <c r="E1996" t="inlineStr">
        <is>
          <t>NY</t>
        </is>
      </c>
      <c r="F1996" t="n">
        <v>2025</v>
      </c>
      <c r="G1996" t="n">
        <v>2</v>
      </c>
      <c r="H1996" s="13" t="n">
        <v>1898168</v>
      </c>
      <c r="I1996" s="12" t="n">
        <v>124</v>
      </c>
      <c r="J1996" s="13" t="n">
        <v>10000</v>
      </c>
      <c r="K1996" s="13">
        <f>IFERROR($H1996/$I1996,"")</f>
        <v/>
      </c>
      <c r="L1996" s="13" t="n">
        <v>60000</v>
      </c>
      <c r="M1996" t="inlineStr">
        <is>
          <t>VT, CA, DC</t>
        </is>
      </c>
      <c r="N1996" t="inlineStr">
        <is>
          <t>No</t>
        </is>
      </c>
      <c r="O1996" t="inlineStr">
        <is>
          <t>Not stated</t>
        </is>
      </c>
      <c r="Q1996" s="9" t="inlineStr">
        <is>
          <t>https://grantcue.com/foundations/kaufman-family-foundation-16115009633-036111428</t>
        </is>
      </c>
    </row>
    <row r="1997">
      <c r="A1997">
        <f>IF($E1997=$E1996,$A1996+1,1)</f>
        <v/>
      </c>
      <c r="B1997" t="inlineStr">
        <is>
          <t>ARON AND SHAINDY GROSSMAN FOUNDATIO</t>
        </is>
      </c>
      <c r="C1997" t="inlineStr">
        <is>
          <t>46-4427899</t>
        </is>
      </c>
      <c r="D1997" t="inlineStr">
        <is>
          <t>New York</t>
        </is>
      </c>
      <c r="E1997" t="inlineStr">
        <is>
          <t>NY</t>
        </is>
      </c>
      <c r="F1997" t="n">
        <v>2024</v>
      </c>
      <c r="G1997" t="n">
        <v>1</v>
      </c>
      <c r="H1997" s="13" t="n">
        <v>1896220</v>
      </c>
      <c r="I1997" s="12" t="n">
        <v>12</v>
      </c>
      <c r="J1997" s="13" t="n">
        <v>90000</v>
      </c>
      <c r="K1997" s="13">
        <f>IFERROR($H1997/$I1997,"")</f>
        <v/>
      </c>
      <c r="L1997" s="13" t="n">
        <v>494650</v>
      </c>
      <c r="M1997" t="inlineStr">
        <is>
          <t>FL</t>
        </is>
      </c>
      <c r="N1997" t="inlineStr">
        <is>
          <t>No</t>
        </is>
      </c>
      <c r="O1997" t="inlineStr">
        <is>
          <t>Not stated</t>
        </is>
      </c>
      <c r="Q1997" s="9" t="inlineStr">
        <is>
          <t>https://grantcue.com/foundations/aron-and-shaindy-grossman-foundatio-464427899</t>
        </is>
      </c>
    </row>
    <row r="1998">
      <c r="A1998">
        <f>IF($E1998=$E1997,$A1997+1,1)</f>
        <v/>
      </c>
      <c r="B1998" t="inlineStr">
        <is>
          <t>DARYL &amp; STEVEN ROTH FOUNDATION</t>
        </is>
      </c>
      <c r="C1998" t="inlineStr">
        <is>
          <t>22-3339611</t>
        </is>
      </c>
      <c r="D1998" t="inlineStr">
        <is>
          <t>New York</t>
        </is>
      </c>
      <c r="E1998" t="inlineStr">
        <is>
          <t>NY</t>
        </is>
      </c>
      <c r="F1998" t="n">
        <v>2024</v>
      </c>
      <c r="G1998" t="n">
        <v>1</v>
      </c>
      <c r="H1998" s="13" t="n">
        <v>1893750</v>
      </c>
      <c r="I1998" s="12" t="n">
        <v>66</v>
      </c>
      <c r="J1998" s="13" t="n">
        <v>6750</v>
      </c>
      <c r="K1998" s="13">
        <f>IFERROR($H1998/$I1998,"")</f>
        <v/>
      </c>
      <c r="L1998" s="13" t="n">
        <v>505000</v>
      </c>
      <c r="M1998" t="inlineStr">
        <is>
          <t>MA, DC, CA</t>
        </is>
      </c>
      <c r="N1998" t="inlineStr">
        <is>
          <t>No</t>
        </is>
      </c>
      <c r="O1998" t="inlineStr">
        <is>
          <t>Not stated</t>
        </is>
      </c>
      <c r="Q1998" s="9" t="inlineStr">
        <is>
          <t>https://grantcue.com/foundations/daryl-and-steven-roth-foundation-223339611</t>
        </is>
      </c>
    </row>
    <row r="1999">
      <c r="A1999">
        <f>IF($E1999=$E1998,$A1998+1,1)</f>
        <v/>
      </c>
      <c r="B1999" t="inlineStr">
        <is>
          <t>LISA &amp; MICHAEL LEFFELL FOUNDATION</t>
        </is>
      </c>
      <c r="C1999" t="inlineStr">
        <is>
          <t>31-6633021</t>
        </is>
      </c>
      <c r="D1999" t="inlineStr">
        <is>
          <t>New York</t>
        </is>
      </c>
      <c r="E1999" t="inlineStr">
        <is>
          <t>NY</t>
        </is>
      </c>
      <c r="F1999" t="n">
        <v>2024</v>
      </c>
      <c r="G1999" t="n">
        <v>1</v>
      </c>
      <c r="H1999" s="13" t="n">
        <v>1893483</v>
      </c>
      <c r="I1999" s="12" t="n">
        <v>54</v>
      </c>
      <c r="J1999" s="13" t="n">
        <v>20000</v>
      </c>
      <c r="K1999" s="13">
        <f>IFERROR($H1999/$I1999,"")</f>
        <v/>
      </c>
      <c r="L1999" s="13" t="n">
        <v>262240</v>
      </c>
      <c r="M1999" t="inlineStr">
        <is>
          <t>DC, FL, CA</t>
        </is>
      </c>
      <c r="N1999" t="inlineStr">
        <is>
          <t>No</t>
        </is>
      </c>
      <c r="O1999" t="inlineStr">
        <is>
          <t>Not stated</t>
        </is>
      </c>
      <c r="Q1999" s="9" t="inlineStr">
        <is>
          <t>https://grantcue.com/foundations/lisa-and-michael-leffell-foundation-316633021</t>
        </is>
      </c>
    </row>
    <row r="2000">
      <c r="A2000">
        <f>IF($E2000=$E1999,$A1999+1,1)</f>
        <v/>
      </c>
      <c r="B2000" t="inlineStr">
        <is>
          <t>ROBERT AND MICHELLE DIENER FOUNDATION</t>
        </is>
      </c>
      <c r="C2000" t="inlineStr">
        <is>
          <t>75-2919060</t>
        </is>
      </c>
      <c r="D2000" t="inlineStr">
        <is>
          <t>New York</t>
        </is>
      </c>
      <c r="E2000" t="inlineStr">
        <is>
          <t>NY</t>
        </is>
      </c>
      <c r="F2000" t="n">
        <v>2024</v>
      </c>
      <c r="G2000" t="n">
        <v>1</v>
      </c>
      <c r="H2000" s="13" t="n">
        <v>1891500</v>
      </c>
      <c r="I2000" s="12" t="n">
        <v>39</v>
      </c>
      <c r="J2000" s="13" t="n">
        <v>18000</v>
      </c>
      <c r="K2000" s="13">
        <f>IFERROR($H2000/$I2000,"")</f>
        <v/>
      </c>
      <c r="L2000" s="13" t="n">
        <v>413310</v>
      </c>
      <c r="M2000" t="inlineStr">
        <is>
          <t>FL, CA, MD</t>
        </is>
      </c>
      <c r="N2000" t="inlineStr">
        <is>
          <t>Yes</t>
        </is>
      </c>
      <c r="O2000" t="inlineStr">
        <is>
          <t>Not stated</t>
        </is>
      </c>
      <c r="Q2000" s="9" t="inlineStr">
        <is>
          <t>https://grantcue.com/foundations/robert-and-michelle-diener-foundation-752919060</t>
        </is>
      </c>
    </row>
    <row r="2001">
      <c r="A2001">
        <f>IF($E2001=$E2000,$A2000+1,1)</f>
        <v/>
      </c>
      <c r="B2001" t="inlineStr">
        <is>
          <t>Clayco Foundation</t>
        </is>
      </c>
      <c r="C2001" t="inlineStr">
        <is>
          <t>47-1330583</t>
        </is>
      </c>
      <c r="D2001" t="inlineStr">
        <is>
          <t>New York</t>
        </is>
      </c>
      <c r="E2001" t="inlineStr">
        <is>
          <t>NY</t>
        </is>
      </c>
      <c r="F2001" t="n">
        <v>2024</v>
      </c>
      <c r="G2001" t="n">
        <v>1</v>
      </c>
      <c r="H2001" s="13" t="n">
        <v>1890706</v>
      </c>
      <c r="I2001" s="12" t="n">
        <v>18</v>
      </c>
      <c r="J2001" s="13" t="n">
        <v>87500</v>
      </c>
      <c r="K2001" s="13">
        <f>IFERROR($H2001/$I2001,"")</f>
        <v/>
      </c>
      <c r="L2001" s="13" t="n">
        <v>312500</v>
      </c>
      <c r="M2001" t="inlineStr">
        <is>
          <t>IL, MO, PA</t>
        </is>
      </c>
      <c r="N2001" t="inlineStr">
        <is>
          <t>No</t>
        </is>
      </c>
      <c r="O2001" t="inlineStr">
        <is>
          <t>Not stated</t>
        </is>
      </c>
      <c r="Q2001" s="9" t="inlineStr">
        <is>
          <t>https://grantcue.com/foundations/clayco-foundation-471330583</t>
        </is>
      </c>
    </row>
    <row r="2002">
      <c r="A2002">
        <f>IF($E2002=$E2001,$A2001+1,1)</f>
        <v/>
      </c>
      <c r="B2002" t="inlineStr">
        <is>
          <t>JEANNETTE AND H PETER KRIENDLER CHAR TRUST</t>
        </is>
      </c>
      <c r="C2002" t="inlineStr">
        <is>
          <t>13-6880589</t>
        </is>
      </c>
      <c r="D2002" t="inlineStr">
        <is>
          <t>New York</t>
        </is>
      </c>
      <c r="E2002" t="inlineStr">
        <is>
          <t>NY</t>
        </is>
      </c>
      <c r="F2002" t="n">
        <v>2025</v>
      </c>
      <c r="G2002" t="n">
        <v>2</v>
      </c>
      <c r="H2002" s="13" t="n">
        <v>1887500</v>
      </c>
      <c r="I2002" s="12" t="n">
        <v>160</v>
      </c>
      <c r="J2002" s="13" t="n">
        <v>10000</v>
      </c>
      <c r="K2002" s="13">
        <f>IFERROR($H2002/$I2002,"")</f>
        <v/>
      </c>
      <c r="L2002" s="13" t="n">
        <v>50000</v>
      </c>
      <c r="M2002" t="inlineStr">
        <is>
          <t>DC, CA, PA</t>
        </is>
      </c>
      <c r="N2002" t="inlineStr">
        <is>
          <t>No</t>
        </is>
      </c>
      <c r="O2002" t="inlineStr">
        <is>
          <t>Not stated</t>
        </is>
      </c>
      <c r="Q2002" s="9" t="inlineStr">
        <is>
          <t>https://grantcue.com/foundations/jeannette-and-h-peter-kriendler-char-trust-136880589</t>
        </is>
      </c>
    </row>
    <row r="2003">
      <c r="A2003">
        <f>IF($E2003=$E2002,$A2002+1,1)</f>
        <v/>
      </c>
      <c r="B2003" t="inlineStr">
        <is>
          <t>THE JACOB MOSES FOUNDATION INC</t>
        </is>
      </c>
      <c r="C2003" t="inlineStr">
        <is>
          <t>20-1441233</t>
        </is>
      </c>
      <c r="D2003" t="inlineStr">
        <is>
          <t>New York</t>
        </is>
      </c>
      <c r="E2003" t="inlineStr">
        <is>
          <t>NY</t>
        </is>
      </c>
      <c r="F2003" t="n">
        <v>2024</v>
      </c>
      <c r="G2003" t="n">
        <v>2</v>
      </c>
      <c r="H2003" s="13" t="n">
        <v>1886631</v>
      </c>
      <c r="I2003" s="12" t="n">
        <v>246</v>
      </c>
      <c r="J2003" s="13" t="n">
        <v>1800</v>
      </c>
      <c r="K2003" s="13">
        <f>IFERROR($H2003/$I2003,"")</f>
        <v/>
      </c>
      <c r="L2003" s="13" t="n">
        <v>432000</v>
      </c>
      <c r="M2003" t="inlineStr">
        <is>
          <t>NJ, IL, AR</t>
        </is>
      </c>
      <c r="N2003" t="inlineStr">
        <is>
          <t>No</t>
        </is>
      </c>
      <c r="O2003" t="inlineStr">
        <is>
          <t>Not stated</t>
        </is>
      </c>
      <c r="Q2003" s="9" t="inlineStr">
        <is>
          <t>https://grantcue.com/foundations/the-jacob-moses-foundation-inc-c-o-ap-and-g-co-inc-201441233</t>
        </is>
      </c>
    </row>
    <row r="2004">
      <c r="A2004">
        <f>IF($E2004=$E2003,$A2003+1,1)</f>
        <v/>
      </c>
      <c r="B2004" t="inlineStr">
        <is>
          <t>RED BUTTERFLY FOUNDATION</t>
        </is>
      </c>
      <c r="C2004" t="inlineStr">
        <is>
          <t>46-1624579</t>
        </is>
      </c>
      <c r="D2004" t="inlineStr">
        <is>
          <t>New York</t>
        </is>
      </c>
      <c r="E2004" t="inlineStr">
        <is>
          <t>NY</t>
        </is>
      </c>
      <c r="F2004" t="n">
        <v>2025</v>
      </c>
      <c r="G2004" t="n">
        <v>2</v>
      </c>
      <c r="H2004" s="13" t="n">
        <v>1884495</v>
      </c>
      <c r="I2004" s="12" t="n">
        <v>51</v>
      </c>
      <c r="J2004" s="13" t="n">
        <v>15000</v>
      </c>
      <c r="K2004" s="13">
        <f>IFERROR($H2004/$I2004,"")</f>
        <v/>
      </c>
      <c r="L2004" s="13" t="n">
        <v>150000</v>
      </c>
      <c r="M2004" t="inlineStr">
        <is>
          <t>VA, CA, TX</t>
        </is>
      </c>
      <c r="N2004" t="inlineStr">
        <is>
          <t>No</t>
        </is>
      </c>
      <c r="O2004" t="inlineStr">
        <is>
          <t>Not stated</t>
        </is>
      </c>
      <c r="Q2004" s="9" t="inlineStr">
        <is>
          <t>https://grantcue.com/foundations/red-butterfly-foundation-c-o-wiggin-dana-461624579</t>
        </is>
      </c>
    </row>
    <row r="2005">
      <c r="A2005">
        <f>IF($E2005=$E2004,$A2004+1,1)</f>
        <v/>
      </c>
      <c r="B2005" t="inlineStr">
        <is>
          <t>LEIBOWITZ AND GREENWAY FAMILY CHARITABLE FOUNDATION</t>
        </is>
      </c>
      <c r="C2005" t="inlineStr">
        <is>
          <t>65-6358233</t>
        </is>
      </c>
      <c r="D2005" t="inlineStr">
        <is>
          <t>New York</t>
        </is>
      </c>
      <c r="E2005" t="inlineStr">
        <is>
          <t>NY</t>
        </is>
      </c>
      <c r="F2005" t="n">
        <v>2024</v>
      </c>
      <c r="G2005" t="n">
        <v>2</v>
      </c>
      <c r="H2005" s="13" t="n">
        <v>1884000</v>
      </c>
      <c r="I2005" s="12" t="n">
        <v>146</v>
      </c>
      <c r="J2005" s="13" t="n">
        <v>10000</v>
      </c>
      <c r="K2005" s="13">
        <f>IFERROR($H2005/$I2005,"")</f>
        <v/>
      </c>
      <c r="L2005" s="13" t="n">
        <v>50000</v>
      </c>
      <c r="M2005" t="inlineStr">
        <is>
          <t>FL, VA, MA</t>
        </is>
      </c>
      <c r="N2005" t="inlineStr">
        <is>
          <t>No</t>
        </is>
      </c>
      <c r="O2005" t="inlineStr">
        <is>
          <t>Not stated</t>
        </is>
      </c>
      <c r="Q2005" s="9" t="inlineStr">
        <is>
          <t>https://grantcue.com/foundations/leibowitz-and-greenway-family-charitable-foundation-656358233</t>
        </is>
      </c>
    </row>
    <row r="2006">
      <c r="A2006">
        <f>IF($E2006=$E2005,$A2005+1,1)</f>
        <v/>
      </c>
      <c r="B2006" t="inlineStr">
        <is>
          <t>ALPERN FAMILY FOUNDATION INC</t>
        </is>
      </c>
      <c r="C2006" t="inlineStr">
        <is>
          <t>13-6100302</t>
        </is>
      </c>
      <c r="D2006" t="inlineStr">
        <is>
          <t>New York</t>
        </is>
      </c>
      <c r="E2006" t="inlineStr">
        <is>
          <t>NY</t>
        </is>
      </c>
      <c r="F2006" t="n">
        <v>2025</v>
      </c>
      <c r="G2006" t="n">
        <v>2</v>
      </c>
      <c r="H2006" s="13" t="n">
        <v>1877000</v>
      </c>
      <c r="I2006" s="12" t="n">
        <v>140</v>
      </c>
      <c r="J2006" s="13" t="n">
        <v>10000</v>
      </c>
      <c r="K2006" s="13">
        <f>IFERROR($H2006/$I2006,"")</f>
        <v/>
      </c>
      <c r="L2006" s="13" t="n">
        <v>105000</v>
      </c>
      <c r="M2006" t="inlineStr">
        <is>
          <t>DC, CA, PA</t>
        </is>
      </c>
      <c r="N2006" t="inlineStr">
        <is>
          <t>No</t>
        </is>
      </c>
      <c r="O2006" t="inlineStr">
        <is>
          <t>Not stated</t>
        </is>
      </c>
      <c r="Q2006" s="9" t="inlineStr">
        <is>
          <t>https://grantcue.com/foundations/alpern-family-foundation-inc-136100302</t>
        </is>
      </c>
    </row>
    <row r="2007">
      <c r="A2007">
        <f>IF($E2007=$E2006,$A2006+1,1)</f>
        <v/>
      </c>
      <c r="B2007" t="inlineStr">
        <is>
          <t>PBHP INC</t>
        </is>
      </c>
      <c r="C2007" t="inlineStr">
        <is>
          <t>52-2171835</t>
        </is>
      </c>
      <c r="D2007" t="inlineStr">
        <is>
          <t>New York</t>
        </is>
      </c>
      <c r="E2007" t="inlineStr">
        <is>
          <t>NY</t>
        </is>
      </c>
      <c r="F2007" t="n">
        <v>2024</v>
      </c>
      <c r="G2007" t="n">
        <v>1</v>
      </c>
      <c r="H2007" s="13" t="n">
        <v>1874735</v>
      </c>
      <c r="I2007" s="12" t="n">
        <v>16</v>
      </c>
      <c r="J2007" s="13" t="n">
        <v>58550</v>
      </c>
      <c r="K2007" s="13">
        <f>IFERROR($H2007/$I2007,"")</f>
        <v/>
      </c>
      <c r="L2007" s="13" t="n">
        <v>601493</v>
      </c>
      <c r="M2007" t="inlineStr">
        <is>
          <t>CA, MA, IL</t>
        </is>
      </c>
      <c r="N2007" t="inlineStr">
        <is>
          <t>No</t>
        </is>
      </c>
      <c r="O2007" t="inlineStr">
        <is>
          <t>Not stated</t>
        </is>
      </c>
      <c r="Q2007" s="9" t="inlineStr">
        <is>
          <t>https://grantcue.com/foundations/pbhp-inc-522171835</t>
        </is>
      </c>
    </row>
    <row r="2008">
      <c r="A2008">
        <f>IF($E2008=$E2007,$A2007+1,1)</f>
        <v/>
      </c>
      <c r="B2008" t="inlineStr">
        <is>
          <t>SENECA FOODS FOUNDATION</t>
        </is>
      </c>
      <c r="C2008" t="inlineStr">
        <is>
          <t>22-2996324</t>
        </is>
      </c>
      <c r="D2008" t="inlineStr">
        <is>
          <t>New York</t>
        </is>
      </c>
      <c r="E2008" t="inlineStr">
        <is>
          <t>NY</t>
        </is>
      </c>
      <c r="F2008" t="n">
        <v>2024</v>
      </c>
      <c r="G2008" t="n">
        <v>2</v>
      </c>
      <c r="H2008" s="13" t="n">
        <v>1874412</v>
      </c>
      <c r="I2008" s="12" t="n">
        <v>397</v>
      </c>
      <c r="J2008" s="13" t="n">
        <v>500</v>
      </c>
      <c r="K2008" s="13">
        <f>IFERROR($H2008/$I2008,"")</f>
        <v/>
      </c>
      <c r="L2008" s="13" t="n">
        <v>1000000</v>
      </c>
      <c r="M2008" t="inlineStr">
        <is>
          <t>WI, MN, MI</t>
        </is>
      </c>
      <c r="N2008" t="inlineStr">
        <is>
          <t>Yes</t>
        </is>
      </c>
      <c r="O2008" t="inlineStr">
        <is>
          <t>Not stated</t>
        </is>
      </c>
      <c r="Q2008" s="9" t="inlineStr">
        <is>
          <t>https://grantcue.com/foundations/seneca-foods-foundation-222996324</t>
        </is>
      </c>
    </row>
    <row r="2009">
      <c r="A2009">
        <f>IF($E2009=$E2008,$A2008+1,1)</f>
        <v/>
      </c>
      <c r="B2009" t="inlineStr">
        <is>
          <t>REGINA BAUER FRANKENBERG FOUNDATION XXXXX3008</t>
        </is>
      </c>
      <c r="C2009" t="inlineStr">
        <is>
          <t>13-3741659</t>
        </is>
      </c>
      <c r="D2009" t="inlineStr">
        <is>
          <t>New York</t>
        </is>
      </c>
      <c r="E2009" t="inlineStr">
        <is>
          <t>NY</t>
        </is>
      </c>
      <c r="F2009" t="n">
        <v>2025</v>
      </c>
      <c r="G2009" t="n">
        <v>2</v>
      </c>
      <c r="H2009" s="13" t="n">
        <v>1867000</v>
      </c>
      <c r="I2009" s="12" t="n">
        <v>42</v>
      </c>
      <c r="J2009" s="13" t="n">
        <v>47500</v>
      </c>
      <c r="K2009" s="13">
        <f>IFERROR($H2009/$I2009,"")</f>
        <v/>
      </c>
      <c r="L2009" s="13" t="n">
        <v>75000</v>
      </c>
      <c r="M2009" t="inlineStr">
        <is>
          <t>DC, WA, CT</t>
        </is>
      </c>
      <c r="N2009" t="inlineStr">
        <is>
          <t>Yes</t>
        </is>
      </c>
      <c r="O2009" t="inlineStr">
        <is>
          <t>Yes</t>
        </is>
      </c>
      <c r="Q2009" s="9" t="inlineStr">
        <is>
          <t>https://grantcue.com/foundations/regina-bauer-frankenberg-foundation-xxxxx3008-133741659</t>
        </is>
      </c>
    </row>
    <row r="2010">
      <c r="A2010">
        <f>IF($E2010=$E2009,$A2009+1,1)</f>
        <v/>
      </c>
      <c r="B2010" t="inlineStr">
        <is>
          <t>THE ADJMI-DWEK FOUNDATION INC</t>
        </is>
      </c>
      <c r="C2010" t="inlineStr">
        <is>
          <t>13-3782816</t>
        </is>
      </c>
      <c r="D2010" t="inlineStr">
        <is>
          <t>New York</t>
        </is>
      </c>
      <c r="E2010" t="inlineStr">
        <is>
          <t>NY</t>
        </is>
      </c>
      <c r="F2010" t="n">
        <v>2025</v>
      </c>
      <c r="G2010" t="n">
        <v>2</v>
      </c>
      <c r="H2010" s="13" t="n">
        <v>1866353</v>
      </c>
      <c r="I2010" s="12" t="n">
        <v>730</v>
      </c>
      <c r="J2010" s="13" t="n">
        <v>800</v>
      </c>
      <c r="K2010" s="13">
        <f>IFERROR($H2010/$I2010,"")</f>
        <v/>
      </c>
      <c r="L2010" s="13" t="n">
        <v>139226</v>
      </c>
      <c r="M2010" t="inlineStr">
        <is>
          <t>NJ, FL, MD</t>
        </is>
      </c>
      <c r="N2010" t="inlineStr">
        <is>
          <t>No</t>
        </is>
      </c>
      <c r="O2010" t="inlineStr">
        <is>
          <t>Not stated</t>
        </is>
      </c>
      <c r="Q2010" s="9" t="inlineStr">
        <is>
          <t>https://grantcue.com/foundations/the-adjmi-dwek-foundation-inc-133782816</t>
        </is>
      </c>
    </row>
    <row r="2011">
      <c r="A2011">
        <f>IF($E2011=$E2010,$A2010+1,1)</f>
        <v/>
      </c>
      <c r="B2011" t="inlineStr">
        <is>
          <t>THE FELZEN-LASKIN FAMILY FOUNDATION INC</t>
        </is>
      </c>
      <c r="C2011" t="inlineStr">
        <is>
          <t>13-3245633</t>
        </is>
      </c>
      <c r="D2011" t="inlineStr">
        <is>
          <t>New York</t>
        </is>
      </c>
      <c r="E2011" t="inlineStr">
        <is>
          <t>NY</t>
        </is>
      </c>
      <c r="F2011" t="n">
        <v>2025</v>
      </c>
      <c r="G2011" t="n">
        <v>2</v>
      </c>
      <c r="H2011" s="13" t="n">
        <v>1865112</v>
      </c>
      <c r="I2011" s="12" t="n">
        <v>48</v>
      </c>
      <c r="J2011" s="13" t="n">
        <v>1692</v>
      </c>
      <c r="K2011" s="13">
        <f>IFERROR($H2011/$I2011,"")</f>
        <v/>
      </c>
      <c r="L2011" s="13" t="n">
        <v>930000</v>
      </c>
      <c r="M2011" t="inlineStr">
        <is>
          <t>DC, FL, NJ</t>
        </is>
      </c>
      <c r="N2011" t="inlineStr">
        <is>
          <t>No</t>
        </is>
      </c>
      <c r="O2011" t="inlineStr">
        <is>
          <t>Not stated</t>
        </is>
      </c>
      <c r="Q2011" s="9" t="inlineStr">
        <is>
          <t>https://grantcue.com/foundations/the-felzen-laskin-family-foundation-inc-c-o-nicholas-felzen-133245633</t>
        </is>
      </c>
    </row>
    <row r="2012">
      <c r="A2012">
        <f>IF($E2012=$E2011,$A2011+1,1)</f>
        <v/>
      </c>
      <c r="B2012" t="inlineStr">
        <is>
          <t>JEROME L STERN FAMILY FOUNDATION INC</t>
        </is>
      </c>
      <c r="C2012" t="inlineStr">
        <is>
          <t>13-6127063</t>
        </is>
      </c>
      <c r="D2012" t="inlineStr">
        <is>
          <t>New York</t>
        </is>
      </c>
      <c r="E2012" t="inlineStr">
        <is>
          <t>NY</t>
        </is>
      </c>
      <c r="F2012" t="n">
        <v>2025</v>
      </c>
      <c r="G2012" t="n">
        <v>2</v>
      </c>
      <c r="H2012" s="13" t="n">
        <v>1863150</v>
      </c>
      <c r="I2012" s="12" t="n">
        <v>107</v>
      </c>
      <c r="J2012" s="13" t="n">
        <v>10000</v>
      </c>
      <c r="K2012" s="13">
        <f>IFERROR($H2012/$I2012,"")</f>
        <v/>
      </c>
      <c r="L2012" s="13" t="n">
        <v>100000</v>
      </c>
      <c r="M2012" t="inlineStr">
        <is>
          <t>OH, FL, DC</t>
        </is>
      </c>
      <c r="N2012" t="inlineStr">
        <is>
          <t>No</t>
        </is>
      </c>
      <c r="O2012" t="inlineStr">
        <is>
          <t>Not stated</t>
        </is>
      </c>
      <c r="Q2012" s="9" t="inlineStr">
        <is>
          <t>https://grantcue.com/foundations/jerome-l-stern-family-foundation-inc-136127063</t>
        </is>
      </c>
    </row>
    <row r="2013">
      <c r="A2013">
        <f>IF($E2013=$E2012,$A2012+1,1)</f>
        <v/>
      </c>
      <c r="B2013" t="inlineStr">
        <is>
          <t>THE SHARON LEVINE FOUNDATION</t>
        </is>
      </c>
      <c r="C2013" t="inlineStr">
        <is>
          <t>20-5390754</t>
        </is>
      </c>
      <c r="D2013" t="inlineStr">
        <is>
          <t>New York</t>
        </is>
      </c>
      <c r="E2013" t="inlineStr">
        <is>
          <t>NY</t>
        </is>
      </c>
      <c r="F2013" t="n">
        <v>2024</v>
      </c>
      <c r="G2013" t="n">
        <v>1</v>
      </c>
      <c r="H2013" s="13" t="n">
        <v>1861094</v>
      </c>
      <c r="I2013" s="12" t="n">
        <v>18</v>
      </c>
      <c r="J2013" s="13" t="n">
        <v>17500</v>
      </c>
      <c r="K2013" s="13">
        <f>IFERROR($H2013/$I2013,"")</f>
        <v/>
      </c>
      <c r="L2013" s="13" t="n">
        <v>1000000</v>
      </c>
      <c r="M2013" t="inlineStr">
        <is>
          <t>NJ, WI</t>
        </is>
      </c>
      <c r="N2013" t="inlineStr">
        <is>
          <t>No</t>
        </is>
      </c>
      <c r="O2013" t="inlineStr">
        <is>
          <t>Not stated</t>
        </is>
      </c>
      <c r="Q2013" s="9" t="inlineStr">
        <is>
          <t>https://grantcue.com/foundations/the-sharon-levine-foundation-205390754</t>
        </is>
      </c>
    </row>
    <row r="2014">
      <c r="A2014">
        <f>IF($E2014=$E2013,$A2013+1,1)</f>
        <v/>
      </c>
      <c r="B2014" t="inlineStr">
        <is>
          <t>The Louis &amp; Rachel Rudin Foundation Inc</t>
        </is>
      </c>
      <c r="C2014" t="inlineStr">
        <is>
          <t>23-7039549</t>
        </is>
      </c>
      <c r="D2014" t="inlineStr">
        <is>
          <t>New York</t>
        </is>
      </c>
      <c r="E2014" t="inlineStr">
        <is>
          <t>NY</t>
        </is>
      </c>
      <c r="F2014" t="n">
        <v>2024</v>
      </c>
      <c r="G2014" t="n">
        <v>1</v>
      </c>
      <c r="H2014" s="13" t="n">
        <v>1856390</v>
      </c>
      <c r="I2014" s="12" t="n">
        <v>22</v>
      </c>
      <c r="J2014" s="13" t="n">
        <v>50000</v>
      </c>
      <c r="K2014" s="13">
        <f>IFERROR($H2014/$I2014,"")</f>
        <v/>
      </c>
      <c r="L2014" s="13" t="n">
        <v>345000</v>
      </c>
      <c r="M2014" t="inlineStr">
        <is>
          <t>FL, CT, CO</t>
        </is>
      </c>
      <c r="N2014" t="inlineStr">
        <is>
          <t>No</t>
        </is>
      </c>
      <c r="O2014" t="inlineStr">
        <is>
          <t>Not stated</t>
        </is>
      </c>
      <c r="Q2014" s="9" t="inlineStr">
        <is>
          <t>https://grantcue.com/foundations/the-louis-and-rachel-rudin-foundation-inc-237039549</t>
        </is>
      </c>
    </row>
    <row r="2015">
      <c r="A2015">
        <f>IF($E2015=$E2014,$A2014+1,1)</f>
        <v/>
      </c>
      <c r="B2015" t="inlineStr">
        <is>
          <t>THE AE FAMILY FOUNDATION</t>
        </is>
      </c>
      <c r="C2015" t="inlineStr">
        <is>
          <t>13-3317246</t>
        </is>
      </c>
      <c r="D2015" t="inlineStr">
        <is>
          <t>New York</t>
        </is>
      </c>
      <c r="E2015" t="inlineStr">
        <is>
          <t>NY</t>
        </is>
      </c>
      <c r="F2015" t="n">
        <v>2024</v>
      </c>
      <c r="G2015" t="n">
        <v>1</v>
      </c>
      <c r="H2015" s="13" t="n">
        <v>1855425</v>
      </c>
      <c r="I2015" s="12" t="n">
        <v>45</v>
      </c>
      <c r="J2015" s="13" t="n">
        <v>5000</v>
      </c>
      <c r="K2015" s="13">
        <f>IFERROR($H2015/$I2015,"")</f>
        <v/>
      </c>
      <c r="L2015" s="13" t="n">
        <v>400000</v>
      </c>
      <c r="M2015" t="inlineStr">
        <is>
          <t>MA, FL, NJ</t>
        </is>
      </c>
      <c r="N2015" t="inlineStr">
        <is>
          <t>No</t>
        </is>
      </c>
      <c r="O2015" t="inlineStr">
        <is>
          <t>Not stated</t>
        </is>
      </c>
      <c r="Q2015" s="9" t="inlineStr">
        <is>
          <t>https://grantcue.com/foundations/the-ae-family-foundation-133317246</t>
        </is>
      </c>
    </row>
    <row r="2016">
      <c r="A2016">
        <f>IF($E2016=$E2015,$A2015+1,1)</f>
        <v/>
      </c>
      <c r="B2016" t="inlineStr">
        <is>
          <t>Edward S Moore Family Foundation Inc</t>
        </is>
      </c>
      <c r="C2016" t="inlineStr">
        <is>
          <t>20-0249777</t>
        </is>
      </c>
      <c r="D2016" t="inlineStr">
        <is>
          <t>New York</t>
        </is>
      </c>
      <c r="E2016" t="inlineStr">
        <is>
          <t>NY</t>
        </is>
      </c>
      <c r="F2016" t="n">
        <v>2024</v>
      </c>
      <c r="G2016" t="n">
        <v>2</v>
      </c>
      <c r="H2016" s="13" t="n">
        <v>1855000</v>
      </c>
      <c r="I2016" s="12" t="n">
        <v>67</v>
      </c>
      <c r="J2016" s="13" t="n">
        <v>25000</v>
      </c>
      <c r="K2016" s="13">
        <f>IFERROR($H2016/$I2016,"")</f>
        <v/>
      </c>
      <c r="L2016" s="13" t="n">
        <v>100000</v>
      </c>
      <c r="M2016" t="inlineStr">
        <is>
          <t>DC, FL, CT</t>
        </is>
      </c>
      <c r="N2016" t="inlineStr">
        <is>
          <t>No</t>
        </is>
      </c>
      <c r="O2016" t="inlineStr">
        <is>
          <t>Not stated</t>
        </is>
      </c>
      <c r="Q2016" s="9" t="inlineStr">
        <is>
          <t>https://grantcue.com/foundations/edward-s-moore-family-foundation-inc-200249777</t>
        </is>
      </c>
    </row>
    <row r="2017">
      <c r="A2017">
        <f>IF($E2017=$E2016,$A2016+1,1)</f>
        <v/>
      </c>
      <c r="B2017" t="inlineStr">
        <is>
          <t>THE FUCHS FAMILY FOUNDATION INC</t>
        </is>
      </c>
      <c r="C2017" t="inlineStr">
        <is>
          <t>31-1803252</t>
        </is>
      </c>
      <c r="D2017" t="inlineStr">
        <is>
          <t>New York</t>
        </is>
      </c>
      <c r="E2017" t="inlineStr">
        <is>
          <t>NY</t>
        </is>
      </c>
      <c r="F2017" t="n">
        <v>2025</v>
      </c>
      <c r="G2017" t="n">
        <v>2</v>
      </c>
      <c r="H2017" s="13" t="n">
        <v>1854950</v>
      </c>
      <c r="I2017" s="12" t="n">
        <v>38</v>
      </c>
      <c r="J2017" s="13" t="n">
        <v>27500</v>
      </c>
      <c r="K2017" s="13">
        <f>IFERROR($H2017/$I2017,"")</f>
        <v/>
      </c>
      <c r="L2017" s="13" t="n">
        <v>180000</v>
      </c>
      <c r="M2017" t="inlineStr">
        <is>
          <t>FL, NJ, DC</t>
        </is>
      </c>
      <c r="N2017" t="inlineStr">
        <is>
          <t>No</t>
        </is>
      </c>
      <c r="O2017" t="inlineStr">
        <is>
          <t>Not stated</t>
        </is>
      </c>
      <c r="Q2017" s="9" t="inlineStr">
        <is>
          <t>https://grantcue.com/foundations/the-fuchs-family-foundation-inc-311803252</t>
        </is>
      </c>
    </row>
    <row r="2018">
      <c r="A2018">
        <f>IF($E2018=$E2017,$A2017+1,1)</f>
        <v/>
      </c>
      <c r="B2018" t="inlineStr">
        <is>
          <t>POHLY-TURAJ FAMILY FOUNDATION INC</t>
        </is>
      </c>
      <c r="C2018" t="inlineStr">
        <is>
          <t>90-0113039</t>
        </is>
      </c>
      <c r="D2018" t="inlineStr">
        <is>
          <t>New York</t>
        </is>
      </c>
      <c r="E2018" t="inlineStr">
        <is>
          <t>NY</t>
        </is>
      </c>
      <c r="F2018" t="n">
        <v>2025</v>
      </c>
      <c r="G2018" t="n">
        <v>2</v>
      </c>
      <c r="H2018" s="13" t="n">
        <v>1854555</v>
      </c>
      <c r="I2018" s="12" t="n">
        <v>24</v>
      </c>
      <c r="J2018" s="13" t="n">
        <v>35000</v>
      </c>
      <c r="K2018" s="13">
        <f>IFERROR($H2018/$I2018,"")</f>
        <v/>
      </c>
      <c r="L2018" s="13" t="n">
        <v>450000</v>
      </c>
      <c r="M2018" t="inlineStr">
        <is>
          <t>CT, MA, RI</t>
        </is>
      </c>
      <c r="N2018" t="inlineStr">
        <is>
          <t>No</t>
        </is>
      </c>
      <c r="O2018" t="inlineStr">
        <is>
          <t>Not stated</t>
        </is>
      </c>
      <c r="Q2018" s="9" t="inlineStr">
        <is>
          <t>https://grantcue.com/foundations/pohly-turaj-family-foundation-inc-c-o-andersen-tax-llc-900113039</t>
        </is>
      </c>
    </row>
    <row r="2019">
      <c r="A2019">
        <f>IF($E2019=$E2018,$A2018+1,1)</f>
        <v/>
      </c>
      <c r="B2019" t="inlineStr">
        <is>
          <t>The Seymour Foundation Inc</t>
        </is>
      </c>
      <c r="C2019" t="inlineStr">
        <is>
          <t>83-2352322</t>
        </is>
      </c>
      <c r="D2019" t="inlineStr">
        <is>
          <t>New York</t>
        </is>
      </c>
      <c r="E2019" t="inlineStr">
        <is>
          <t>NY</t>
        </is>
      </c>
      <c r="F2019" t="n">
        <v>2024</v>
      </c>
      <c r="G2019" t="n">
        <v>1</v>
      </c>
      <c r="H2019" s="13" t="n">
        <v>1852713</v>
      </c>
      <c r="I2019" s="12" t="n">
        <v>13</v>
      </c>
      <c r="J2019" s="13" t="n">
        <v>50000</v>
      </c>
      <c r="K2019" s="13">
        <f>IFERROR($H2019/$I2019,"")</f>
        <v/>
      </c>
      <c r="L2019" s="13" t="n">
        <v>1000000</v>
      </c>
      <c r="M2019" t="inlineStr">
        <is>
          <t>NJ, NC, CO</t>
        </is>
      </c>
      <c r="N2019" t="inlineStr">
        <is>
          <t>No</t>
        </is>
      </c>
      <c r="O2019" t="inlineStr">
        <is>
          <t>Not stated</t>
        </is>
      </c>
      <c r="Q2019" s="9" t="inlineStr">
        <is>
          <t>https://grantcue.com/foundations/the-seymour-foundation-inc-832352322</t>
        </is>
      </c>
    </row>
    <row r="2020">
      <c r="A2020">
        <f>IF($E2020=$E2019,$A2019+1,1)</f>
        <v/>
      </c>
      <c r="B2020" t="inlineStr">
        <is>
          <t>MICHAEL TUCH FOUNDATION INC</t>
        </is>
      </c>
      <c r="C2020" t="inlineStr">
        <is>
          <t>13-6002848</t>
        </is>
      </c>
      <c r="D2020" t="inlineStr">
        <is>
          <t>New York</t>
        </is>
      </c>
      <c r="E2020" t="inlineStr">
        <is>
          <t>NY</t>
        </is>
      </c>
      <c r="F2020" t="n">
        <v>2025</v>
      </c>
      <c r="G2020" t="n">
        <v>2</v>
      </c>
      <c r="H2020" s="13" t="n">
        <v>1848000</v>
      </c>
      <c r="I2020" s="12" t="n">
        <v>139</v>
      </c>
      <c r="J2020" s="13" t="n">
        <v>10000</v>
      </c>
      <c r="K2020" s="13">
        <f>IFERROR($H2020/$I2020,"")</f>
        <v/>
      </c>
      <c r="L2020" s="13" t="n">
        <v>50000</v>
      </c>
      <c r="M2020" t="inlineStr">
        <is>
          <t>AZ</t>
        </is>
      </c>
      <c r="N2020" t="inlineStr">
        <is>
          <t>No</t>
        </is>
      </c>
      <c r="O2020" t="inlineStr">
        <is>
          <t>Not stated</t>
        </is>
      </c>
      <c r="Q2020" s="9" t="inlineStr">
        <is>
          <t>https://grantcue.com/foundations/michael-tuch-foundation-inc-136002848</t>
        </is>
      </c>
    </row>
    <row r="2021">
      <c r="A2021">
        <f>IF($E2021=$E2020,$A2020+1,1)</f>
        <v/>
      </c>
      <c r="B2021" t="inlineStr">
        <is>
          <t>LISKMORRIS FOUNDATION INC</t>
        </is>
      </c>
      <c r="C2021" t="inlineStr">
        <is>
          <t>81-3204719</t>
        </is>
      </c>
      <c r="D2021" t="inlineStr">
        <is>
          <t>New York</t>
        </is>
      </c>
      <c r="E2021" t="inlineStr">
        <is>
          <t>NY</t>
        </is>
      </c>
      <c r="F2021" t="n">
        <v>2024</v>
      </c>
      <c r="G2021" t="n">
        <v>1</v>
      </c>
      <c r="H2021" s="13" t="n">
        <v>1845250</v>
      </c>
      <c r="I2021" s="12" t="n">
        <v>30</v>
      </c>
      <c r="J2021" s="13" t="n">
        <v>15500</v>
      </c>
      <c r="K2021" s="13">
        <f>IFERROR($H2021/$I2021,"")</f>
        <v/>
      </c>
      <c r="L2021" s="13" t="n">
        <v>575000</v>
      </c>
      <c r="N2021" t="inlineStr">
        <is>
          <t>No</t>
        </is>
      </c>
      <c r="O2021" t="inlineStr">
        <is>
          <t>Not stated</t>
        </is>
      </c>
      <c r="Q2021" s="9" t="inlineStr">
        <is>
          <t>https://grantcue.com/foundations/liskmorris-foundation-inc-813204719</t>
        </is>
      </c>
    </row>
    <row r="2022">
      <c r="A2022">
        <f>IF($E2022=$E2021,$A2021+1,1)</f>
        <v/>
      </c>
      <c r="B2022" t="inlineStr">
        <is>
          <t>THE ROBERT AND LISA MOSER FAMILY FOUNDATION INC</t>
        </is>
      </c>
      <c r="C2022" t="inlineStr">
        <is>
          <t>84-4056488</t>
        </is>
      </c>
      <c r="D2022" t="inlineStr">
        <is>
          <t>New York</t>
        </is>
      </c>
      <c r="E2022" t="inlineStr">
        <is>
          <t>NY</t>
        </is>
      </c>
      <c r="F2022" t="n">
        <v>2024</v>
      </c>
      <c r="G2022" t="n">
        <v>1</v>
      </c>
      <c r="H2022" s="13" t="n">
        <v>1844896</v>
      </c>
      <c r="I2022" s="12" t="n">
        <v>37</v>
      </c>
      <c r="J2022" s="13" t="n">
        <v>5000</v>
      </c>
      <c r="K2022" s="13">
        <f>IFERROR($H2022/$I2022,"")</f>
        <v/>
      </c>
      <c r="L2022" s="13" t="n">
        <v>600000</v>
      </c>
      <c r="M2022" t="inlineStr">
        <is>
          <t>PA</t>
        </is>
      </c>
      <c r="N2022" t="inlineStr">
        <is>
          <t>No</t>
        </is>
      </c>
      <c r="O2022" t="inlineStr">
        <is>
          <t>Not stated</t>
        </is>
      </c>
      <c r="Q2022" s="9" t="inlineStr">
        <is>
          <t>https://grantcue.com/foundations/the-robert-and-lisa-moser-family-foundation-inc-844056488</t>
        </is>
      </c>
    </row>
    <row r="2023">
      <c r="A2023">
        <f>IF($E2023=$E2022,$A2022+1,1)</f>
        <v/>
      </c>
      <c r="B2023" t="inlineStr">
        <is>
          <t>WARRIOR MENSCH FOUNDATION</t>
        </is>
      </c>
      <c r="C2023" t="inlineStr">
        <is>
          <t>59-3788470</t>
        </is>
      </c>
      <c r="D2023" t="inlineStr">
        <is>
          <t>New York</t>
        </is>
      </c>
      <c r="E2023" t="inlineStr">
        <is>
          <t>NY</t>
        </is>
      </c>
      <c r="F2023" t="n">
        <v>2023</v>
      </c>
      <c r="G2023" t="n">
        <v>1</v>
      </c>
      <c r="H2023" s="13" t="n">
        <v>1843900</v>
      </c>
      <c r="I2023" s="12" t="n">
        <v>14</v>
      </c>
      <c r="J2023" s="13" t="n">
        <v>25000</v>
      </c>
      <c r="K2023" s="13">
        <f>IFERROR($H2023/$I2023,"")</f>
        <v/>
      </c>
      <c r="L2023" s="13" t="n">
        <v>693900</v>
      </c>
      <c r="M2023" t="inlineStr">
        <is>
          <t>PA, NC, DC</t>
        </is>
      </c>
      <c r="N2023" t="inlineStr">
        <is>
          <t>No</t>
        </is>
      </c>
      <c r="O2023" t="inlineStr">
        <is>
          <t>Not stated</t>
        </is>
      </c>
      <c r="Q2023" s="9" t="inlineStr">
        <is>
          <t>https://grantcue.com/foundations/warrior-mensch-foundation-c-o-caryn-seidman-becker-593788470</t>
        </is>
      </c>
    </row>
    <row r="2024">
      <c r="A2024">
        <f>IF($E2024=$E2023,$A2023+1,1)</f>
        <v/>
      </c>
      <c r="B2024" t="inlineStr">
        <is>
          <t>CLOUDSPLITTER FOUNDATION</t>
        </is>
      </c>
      <c r="C2024" t="inlineStr">
        <is>
          <t>22-2784895</t>
        </is>
      </c>
      <c r="D2024" t="inlineStr">
        <is>
          <t>New York</t>
        </is>
      </c>
      <c r="E2024" t="inlineStr">
        <is>
          <t>NY</t>
        </is>
      </c>
      <c r="F2024" t="n">
        <v>2024</v>
      </c>
      <c r="G2024" t="n">
        <v>1</v>
      </c>
      <c r="H2024" s="13" t="n">
        <v>1843143</v>
      </c>
      <c r="I2024" s="12" t="n">
        <v>274</v>
      </c>
      <c r="J2024" s="13" t="n">
        <v>2000</v>
      </c>
      <c r="K2024" s="13">
        <f>IFERROR($H2024/$I2024,"")</f>
        <v/>
      </c>
      <c r="L2024" s="13" t="n">
        <v>215000</v>
      </c>
      <c r="M2024" t="inlineStr">
        <is>
          <t>NH, VT, PA</t>
        </is>
      </c>
      <c r="N2024" t="inlineStr">
        <is>
          <t>Yes</t>
        </is>
      </c>
      <c r="O2024" t="inlineStr">
        <is>
          <t>Yes</t>
        </is>
      </c>
      <c r="P2024" s="9" t="inlineStr">
        <is>
          <t>https://cloudsplitter.org/</t>
        </is>
      </c>
      <c r="Q2024" s="9" t="inlineStr">
        <is>
          <t>https://grantcue.com/foundations/cloudsplitter-foundation-222784895</t>
        </is>
      </c>
    </row>
    <row r="2025">
      <c r="A2025">
        <f>IF($E2025=$E2024,$A2024+1,1)</f>
        <v/>
      </c>
      <c r="B2025" t="inlineStr">
        <is>
          <t>NEW YORK EYE AND EAR INFIRMARY FOUNDATION</t>
        </is>
      </c>
      <c r="C2025" t="inlineStr">
        <is>
          <t>13-4012469</t>
        </is>
      </c>
      <c r="D2025" t="inlineStr">
        <is>
          <t>New York</t>
        </is>
      </c>
      <c r="E2025" t="inlineStr">
        <is>
          <t>NY</t>
        </is>
      </c>
      <c r="F2025" t="n">
        <v>2025</v>
      </c>
      <c r="G2025" t="n">
        <v>2</v>
      </c>
      <c r="H2025" s="13" t="n">
        <v>1835000</v>
      </c>
      <c r="I2025" s="12" t="n">
        <v>8</v>
      </c>
      <c r="J2025" s="13" t="n">
        <v>125000</v>
      </c>
      <c r="K2025" s="13">
        <f>IFERROR($H2025/$I2025,"")</f>
        <v/>
      </c>
      <c r="L2025" s="13" t="n">
        <v>590000</v>
      </c>
      <c r="M2025" t="inlineStr">
        <is>
          <t>MD</t>
        </is>
      </c>
      <c r="N2025" t="inlineStr">
        <is>
          <t>No</t>
        </is>
      </c>
      <c r="O2025" t="inlineStr">
        <is>
          <t>Not stated</t>
        </is>
      </c>
      <c r="Q2025" s="9" t="inlineStr">
        <is>
          <t>https://grantcue.com/foundations/new-york-eye-and-ear-infirmary-foundation-134012469</t>
        </is>
      </c>
    </row>
    <row r="2026">
      <c r="A2026">
        <f>IF($E2026=$E2025,$A2025+1,1)</f>
        <v/>
      </c>
      <c r="B2026" t="inlineStr">
        <is>
          <t>E-World Foundation</t>
        </is>
      </c>
      <c r="C2026" t="inlineStr">
        <is>
          <t>84-5173156</t>
        </is>
      </c>
      <c r="D2026" t="inlineStr">
        <is>
          <t>New York</t>
        </is>
      </c>
      <c r="E2026" t="inlineStr">
        <is>
          <t>NY</t>
        </is>
      </c>
      <c r="F2026" t="n">
        <v>2025</v>
      </c>
      <c r="G2026" t="n">
        <v>2</v>
      </c>
      <c r="H2026" s="13" t="n">
        <v>1834650</v>
      </c>
      <c r="I2026" s="12" t="n">
        <v>8</v>
      </c>
      <c r="J2026" s="13" t="n">
        <v>85000</v>
      </c>
      <c r="K2026" s="13">
        <f>IFERROR($H2026/$I2026,"")</f>
        <v/>
      </c>
      <c r="L2026" s="13" t="n">
        <v>1000000</v>
      </c>
      <c r="M2026" t="inlineStr">
        <is>
          <t>CA, PA</t>
        </is>
      </c>
      <c r="N2026" t="inlineStr">
        <is>
          <t>No</t>
        </is>
      </c>
      <c r="O2026" t="inlineStr">
        <is>
          <t>Not stated</t>
        </is>
      </c>
      <c r="Q2026" s="9" t="inlineStr">
        <is>
          <t>https://grantcue.com/foundations/e-world-foundation-845173156</t>
        </is>
      </c>
    </row>
    <row r="2027">
      <c r="A2027">
        <f>IF($E2027=$E2026,$A2026+1,1)</f>
        <v/>
      </c>
      <c r="B2027" t="inlineStr">
        <is>
          <t>DESERT FLOWER FOUNDATION</t>
        </is>
      </c>
      <c r="C2027" t="inlineStr">
        <is>
          <t>47-4314183</t>
        </is>
      </c>
      <c r="D2027" t="inlineStr">
        <is>
          <t>New York</t>
        </is>
      </c>
      <c r="E2027" t="inlineStr">
        <is>
          <t>NY</t>
        </is>
      </c>
      <c r="F2027" t="n">
        <v>2024</v>
      </c>
      <c r="G2027" t="n">
        <v>1</v>
      </c>
      <c r="H2027" s="13" t="n">
        <v>1830400</v>
      </c>
      <c r="I2027" s="12" t="n">
        <v>12</v>
      </c>
      <c r="J2027" s="13" t="n">
        <v>42500</v>
      </c>
      <c r="K2027" s="13">
        <f>IFERROR($H2027/$I2027,"")</f>
        <v/>
      </c>
      <c r="L2027" s="13" t="n">
        <v>650000</v>
      </c>
      <c r="M2027" t="inlineStr">
        <is>
          <t>PA, OH, NJ</t>
        </is>
      </c>
      <c r="N2027" t="inlineStr">
        <is>
          <t>No</t>
        </is>
      </c>
      <c r="O2027" t="inlineStr">
        <is>
          <t>Not stated</t>
        </is>
      </c>
      <c r="Q2027" s="9" t="inlineStr">
        <is>
          <t>https://grantcue.com/foundations/desert-flower-foundation-474314183</t>
        </is>
      </c>
    </row>
    <row r="2028">
      <c r="A2028">
        <f>IF($E2028=$E2027,$A2027+1,1)</f>
        <v/>
      </c>
      <c r="B2028" t="inlineStr">
        <is>
          <t>VALERIE &amp; CHARLES DIKER FUND INC</t>
        </is>
      </c>
      <c r="C2028" t="inlineStr">
        <is>
          <t>13-6075504</t>
        </is>
      </c>
      <c r="D2028" t="inlineStr">
        <is>
          <t>New York</t>
        </is>
      </c>
      <c r="E2028" t="inlineStr">
        <is>
          <t>NY</t>
        </is>
      </c>
      <c r="F2028" t="n">
        <v>2023</v>
      </c>
      <c r="G2028" t="n">
        <v>1</v>
      </c>
      <c r="H2028" s="13" t="n">
        <v>1822755</v>
      </c>
      <c r="I2028" s="12" t="n">
        <v>31</v>
      </c>
      <c r="J2028" s="13" t="n">
        <v>10000</v>
      </c>
      <c r="K2028" s="13">
        <f>IFERROR($H2028/$I2028,"")</f>
        <v/>
      </c>
      <c r="L2028" s="13" t="n">
        <v>470000</v>
      </c>
      <c r="M2028" t="inlineStr">
        <is>
          <t>MA, CT, NM</t>
        </is>
      </c>
      <c r="N2028" t="inlineStr">
        <is>
          <t>No</t>
        </is>
      </c>
      <c r="O2028" t="inlineStr">
        <is>
          <t>Not stated</t>
        </is>
      </c>
      <c r="Q2028" s="9" t="inlineStr">
        <is>
          <t>https://grantcue.com/foundations/valerie-and-charles-diker-fund-inc-136075504</t>
        </is>
      </c>
    </row>
    <row r="2029">
      <c r="A2029">
        <f>IF($E2029=$E2028,$A2028+1,1)</f>
        <v/>
      </c>
      <c r="B2029" t="inlineStr">
        <is>
          <t>R &amp; R FAMILY FOUNDATION</t>
        </is>
      </c>
      <c r="C2029" t="inlineStr">
        <is>
          <t>23-7112485</t>
        </is>
      </c>
      <c r="D2029" t="inlineStr">
        <is>
          <t>New York</t>
        </is>
      </c>
      <c r="E2029" t="inlineStr">
        <is>
          <t>NY</t>
        </is>
      </c>
      <c r="F2029" t="n">
        <v>2024</v>
      </c>
      <c r="G2029" t="n">
        <v>3</v>
      </c>
      <c r="H2029" s="13" t="n">
        <v>1817950</v>
      </c>
      <c r="I2029" s="12" t="n">
        <v>116</v>
      </c>
      <c r="J2029" s="13" t="n">
        <v>143</v>
      </c>
      <c r="K2029" s="13">
        <f>IFERROR($H2029/$I2029,"")</f>
        <v/>
      </c>
      <c r="L2029" s="13" t="n">
        <v>1000000</v>
      </c>
      <c r="M2029" t="inlineStr">
        <is>
          <t>VT, NJ, MI</t>
        </is>
      </c>
      <c r="N2029" t="inlineStr">
        <is>
          <t>No</t>
        </is>
      </c>
      <c r="O2029" t="inlineStr">
        <is>
          <t>Not stated</t>
        </is>
      </c>
      <c r="Q2029" s="9" t="inlineStr">
        <is>
          <t>https://grantcue.com/foundations/r-and-r-family-foundation-237112485</t>
        </is>
      </c>
    </row>
    <row r="2030">
      <c r="A2030">
        <f>IF($E2030=$E2029,$A2029+1,1)</f>
        <v/>
      </c>
      <c r="B2030" t="inlineStr">
        <is>
          <t>The Harkness Foundation for Dance Inc</t>
        </is>
      </c>
      <c r="C2030" t="inlineStr">
        <is>
          <t>13-1926551</t>
        </is>
      </c>
      <c r="D2030" t="inlineStr">
        <is>
          <t>New York</t>
        </is>
      </c>
      <c r="E2030" t="inlineStr">
        <is>
          <t>NY</t>
        </is>
      </c>
      <c r="F2030" t="n">
        <v>2025</v>
      </c>
      <c r="G2030" t="n">
        <v>2</v>
      </c>
      <c r="H2030" s="13" t="n">
        <v>1816785</v>
      </c>
      <c r="I2030" s="12" t="n">
        <v>273</v>
      </c>
      <c r="J2030" s="13" t="n">
        <v>5000</v>
      </c>
      <c r="K2030" s="13">
        <f>IFERROR($H2030/$I2030,"")</f>
        <v/>
      </c>
      <c r="L2030" s="13" t="n">
        <v>125000</v>
      </c>
      <c r="M2030" t="inlineStr">
        <is>
          <t>DC, MA, NC</t>
        </is>
      </c>
      <c r="N2030" t="inlineStr">
        <is>
          <t>Yes</t>
        </is>
      </c>
      <c r="O2030" t="inlineStr">
        <is>
          <t>Yes</t>
        </is>
      </c>
      <c r="P2030" s="9" t="inlineStr">
        <is>
          <t>https://www.harknessfoundation.org/</t>
        </is>
      </c>
      <c r="Q2030" s="9" t="inlineStr">
        <is>
          <t>https://grantcue.com/foundations/the-harkness-foundation-for-dance-inc-131926551</t>
        </is>
      </c>
    </row>
    <row r="2031">
      <c r="A2031">
        <f>IF($E2031=$E2030,$A2030+1,1)</f>
        <v/>
      </c>
      <c r="B2031" t="inlineStr">
        <is>
          <t>MELISSA AND JOHN V CERIALE FAMILY FOUNDATION INC</t>
        </is>
      </c>
      <c r="C2031" t="inlineStr">
        <is>
          <t>27-1262041</t>
        </is>
      </c>
      <c r="D2031" t="inlineStr">
        <is>
          <t>New York</t>
        </is>
      </c>
      <c r="E2031" t="inlineStr">
        <is>
          <t>NY</t>
        </is>
      </c>
      <c r="F2031" t="n">
        <v>2024</v>
      </c>
      <c r="G2031" t="n">
        <v>1</v>
      </c>
      <c r="H2031" s="13" t="n">
        <v>1811586</v>
      </c>
      <c r="I2031" s="12" t="n">
        <v>21</v>
      </c>
      <c r="J2031" s="13" t="n">
        <v>10000</v>
      </c>
      <c r="K2031" s="13">
        <f>IFERROR($H2031/$I2031,"")</f>
        <v/>
      </c>
      <c r="L2031" s="13" t="n">
        <v>1341345</v>
      </c>
      <c r="M2031" t="inlineStr">
        <is>
          <t>FL, NJ, CO</t>
        </is>
      </c>
      <c r="N2031" t="inlineStr">
        <is>
          <t>No</t>
        </is>
      </c>
      <c r="O2031" t="inlineStr">
        <is>
          <t>Not stated</t>
        </is>
      </c>
      <c r="Q2031" s="9" t="inlineStr">
        <is>
          <t>https://grantcue.com/foundations/melissa-and-john-v-ceriale-family-foundation-inc-271262041</t>
        </is>
      </c>
    </row>
    <row r="2032">
      <c r="A2032">
        <f>IF($E2032=$E2031,$A2031+1,1)</f>
        <v/>
      </c>
      <c r="B2032" t="inlineStr">
        <is>
          <t>BLI METZURIM JBB FAMILY FOUNDATION</t>
        </is>
      </c>
      <c r="C2032" t="inlineStr">
        <is>
          <t>86-1736664</t>
        </is>
      </c>
      <c r="D2032" t="inlineStr">
        <is>
          <t>New York</t>
        </is>
      </c>
      <c r="E2032" t="inlineStr">
        <is>
          <t>NY</t>
        </is>
      </c>
      <c r="F2032" t="n">
        <v>2024</v>
      </c>
      <c r="G2032" t="n">
        <v>1</v>
      </c>
      <c r="H2032" s="13" t="n">
        <v>1810340</v>
      </c>
      <c r="I2032" s="12" t="n">
        <v>16</v>
      </c>
      <c r="J2032" s="13" t="n">
        <v>8093.5</v>
      </c>
      <c r="K2032" s="13">
        <f>IFERROR($H2032/$I2032,"")</f>
        <v/>
      </c>
      <c r="L2032" s="13" t="n">
        <v>1119500</v>
      </c>
      <c r="N2032" t="inlineStr">
        <is>
          <t>No</t>
        </is>
      </c>
      <c r="O2032" t="inlineStr">
        <is>
          <t>Not stated</t>
        </is>
      </c>
      <c r="Q2032" s="9" t="inlineStr">
        <is>
          <t>https://grantcue.com/foundations/bli-metzurim-jbb-family-foundation-861736664</t>
        </is>
      </c>
    </row>
    <row r="2033">
      <c r="A2033">
        <f>IF($E2033=$E2032,$A2032+1,1)</f>
        <v/>
      </c>
      <c r="B2033" t="inlineStr">
        <is>
          <t>INDIAN TRAIL CHARITABLE FOUNDATION INC</t>
        </is>
      </c>
      <c r="C2033" t="inlineStr">
        <is>
          <t>22-2769941</t>
        </is>
      </c>
      <c r="D2033" t="inlineStr">
        <is>
          <t>New York</t>
        </is>
      </c>
      <c r="E2033" t="inlineStr">
        <is>
          <t>NY</t>
        </is>
      </c>
      <c r="F2033" t="n">
        <v>2023</v>
      </c>
      <c r="G2033" t="n">
        <v>1</v>
      </c>
      <c r="H2033" s="13" t="n">
        <v>1809526</v>
      </c>
      <c r="I2033" s="12" t="n">
        <v>99</v>
      </c>
      <c r="J2033" s="13" t="n">
        <v>1200</v>
      </c>
      <c r="K2033" s="13">
        <f>IFERROR($H2033/$I2033,"")</f>
        <v/>
      </c>
      <c r="L2033" s="13" t="n">
        <v>606300</v>
      </c>
      <c r="M2033" t="inlineStr">
        <is>
          <t>PA, MI, DC</t>
        </is>
      </c>
      <c r="N2033" t="inlineStr">
        <is>
          <t>No</t>
        </is>
      </c>
      <c r="O2033" t="inlineStr">
        <is>
          <t>Not stated</t>
        </is>
      </c>
      <c r="Q2033" s="9" t="inlineStr">
        <is>
          <t>https://grantcue.com/foundations/indian-trail-charitable-foundation-inc-222769941</t>
        </is>
      </c>
    </row>
    <row r="2034">
      <c r="A2034">
        <f>IF($E2034=$E2033,$A2033+1,1)</f>
        <v/>
      </c>
      <c r="B2034" t="inlineStr">
        <is>
          <t>William Gundry Broughton Charitable Private Foundation Inc</t>
        </is>
      </c>
      <c r="C2034" t="inlineStr">
        <is>
          <t>22-3122633</t>
        </is>
      </c>
      <c r="D2034" t="inlineStr">
        <is>
          <t>New York</t>
        </is>
      </c>
      <c r="E2034" t="inlineStr">
        <is>
          <t>NY</t>
        </is>
      </c>
      <c r="F2034" t="n">
        <v>2025</v>
      </c>
      <c r="G2034" t="n">
        <v>2</v>
      </c>
      <c r="H2034" s="13" t="n">
        <v>1806000</v>
      </c>
      <c r="I2034" s="12" t="n">
        <v>142</v>
      </c>
      <c r="J2034" s="13" t="n">
        <v>10000</v>
      </c>
      <c r="K2034" s="13">
        <f>IFERROR($H2034/$I2034,"")</f>
        <v/>
      </c>
      <c r="L2034" s="13" t="n">
        <v>75000</v>
      </c>
      <c r="M2034" t="inlineStr">
        <is>
          <t>TX, GA, PA</t>
        </is>
      </c>
      <c r="N2034" t="inlineStr">
        <is>
          <t>No</t>
        </is>
      </c>
      <c r="O2034" t="inlineStr">
        <is>
          <t>Not stated</t>
        </is>
      </c>
      <c r="Q2034" s="9" t="inlineStr">
        <is>
          <t>https://grantcue.com/foundations/william-gundry-broughton-charitable-private-foundation-inc-223122633</t>
        </is>
      </c>
    </row>
    <row r="2035">
      <c r="A2035">
        <f>IF($E2035=$E2034,$A2034+1,1)</f>
        <v/>
      </c>
      <c r="B2035" t="inlineStr">
        <is>
          <t>THE TOPFIELD FOUNDATION INC</t>
        </is>
      </c>
      <c r="C2035" t="inlineStr">
        <is>
          <t>46-1048017</t>
        </is>
      </c>
      <c r="D2035" t="inlineStr">
        <is>
          <t>New York</t>
        </is>
      </c>
      <c r="E2035" t="inlineStr">
        <is>
          <t>NY</t>
        </is>
      </c>
      <c r="F2035" t="n">
        <v>2024</v>
      </c>
      <c r="G2035" t="n">
        <v>1</v>
      </c>
      <c r="H2035" s="13" t="n">
        <v>1803620</v>
      </c>
      <c r="I2035" s="12" t="n">
        <v>17</v>
      </c>
      <c r="J2035" s="13" t="n">
        <v>2500</v>
      </c>
      <c r="K2035" s="13">
        <f>IFERROR($H2035/$I2035,"")</f>
        <v/>
      </c>
      <c r="L2035" s="13" t="n">
        <v>1000000</v>
      </c>
      <c r="M2035" t="inlineStr">
        <is>
          <t>NH, NJ, VT</t>
        </is>
      </c>
      <c r="N2035" t="inlineStr">
        <is>
          <t>No</t>
        </is>
      </c>
      <c r="O2035" t="inlineStr">
        <is>
          <t>Not stated</t>
        </is>
      </c>
      <c r="Q2035" s="9" t="inlineStr">
        <is>
          <t>https://grantcue.com/foundations/the-topfield-foundation-inc-461048017</t>
        </is>
      </c>
    </row>
    <row r="2036">
      <c r="A2036">
        <f>IF($E2036=$E2035,$A2035+1,1)</f>
        <v/>
      </c>
      <c r="B2036" t="inlineStr">
        <is>
          <t>ARTS AND LETTERS FOUNDATION INC</t>
        </is>
      </c>
      <c r="C2036" t="inlineStr">
        <is>
          <t>52-2069719</t>
        </is>
      </c>
      <c r="D2036" t="inlineStr">
        <is>
          <t>New York</t>
        </is>
      </c>
      <c r="E2036" t="inlineStr">
        <is>
          <t>NY</t>
        </is>
      </c>
      <c r="F2036" t="n">
        <v>2025</v>
      </c>
      <c r="G2036" t="n">
        <v>2</v>
      </c>
      <c r="H2036" s="13" t="n">
        <v>1800500</v>
      </c>
      <c r="I2036" s="12" t="n">
        <v>30</v>
      </c>
      <c r="J2036" s="13" t="n">
        <v>50000</v>
      </c>
      <c r="K2036" s="13">
        <f>IFERROR($H2036/$I2036,"")</f>
        <v/>
      </c>
      <c r="L2036" s="13" t="n">
        <v>125000</v>
      </c>
      <c r="M2036" t="inlineStr">
        <is>
          <t>MA, NJ</t>
        </is>
      </c>
      <c r="N2036" t="inlineStr">
        <is>
          <t>No</t>
        </is>
      </c>
      <c r="O2036" t="inlineStr">
        <is>
          <t>Not stated</t>
        </is>
      </c>
      <c r="Q2036" s="9" t="inlineStr">
        <is>
          <t>https://grantcue.com/foundations/arts-and-letters-foundation-inc-522069719</t>
        </is>
      </c>
    </row>
    <row r="2037">
      <c r="A2037">
        <f>IF($E2037=$E2036,$A2036+1,1)</f>
        <v/>
      </c>
      <c r="B2037" t="inlineStr">
        <is>
          <t>GWENDOLYN J MCCULLEN CHAR TRUST UW</t>
        </is>
      </c>
      <c r="C2037" t="inlineStr">
        <is>
          <t>74-6515785</t>
        </is>
      </c>
      <c r="D2037" t="inlineStr">
        <is>
          <t>New York</t>
        </is>
      </c>
      <c r="E2037" t="inlineStr">
        <is>
          <t>NY</t>
        </is>
      </c>
      <c r="F2037" t="n">
        <v>2024</v>
      </c>
      <c r="G2037" t="n">
        <v>1</v>
      </c>
      <c r="H2037" s="13" t="n">
        <v>1797556</v>
      </c>
      <c r="I2037" s="12" t="n">
        <v>5</v>
      </c>
      <c r="J2037" s="13" t="n">
        <v>359495</v>
      </c>
      <c r="K2037" s="13">
        <f>IFERROR($H2037/$I2037,"")</f>
        <v/>
      </c>
      <c r="L2037" s="13" t="n">
        <v>359576</v>
      </c>
      <c r="M2037" t="inlineStr">
        <is>
          <t>FL, DC, CA</t>
        </is>
      </c>
      <c r="N2037" t="inlineStr">
        <is>
          <t>No</t>
        </is>
      </c>
      <c r="O2037" t="inlineStr">
        <is>
          <t>Not stated</t>
        </is>
      </c>
      <c r="Q2037" s="9" t="inlineStr">
        <is>
          <t>https://grantcue.com/foundations/gwendolyn-j-mccullen-char-trust-uw-746515785</t>
        </is>
      </c>
    </row>
    <row r="2038">
      <c r="A2038">
        <f>IF($E2038=$E2037,$A2037+1,1)</f>
        <v/>
      </c>
      <c r="B2038" t="inlineStr">
        <is>
          <t>THE CHILDREN'S TRUST</t>
        </is>
      </c>
      <c r="C2038" t="inlineStr">
        <is>
          <t>20-6512349</t>
        </is>
      </c>
      <c r="D2038" t="inlineStr">
        <is>
          <t>New York</t>
        </is>
      </c>
      <c r="E2038" t="inlineStr">
        <is>
          <t>NY</t>
        </is>
      </c>
      <c r="F2038" t="n">
        <v>2024</v>
      </c>
      <c r="G2038" t="n">
        <v>1</v>
      </c>
      <c r="H2038" s="13" t="n">
        <v>1796500</v>
      </c>
      <c r="I2038" s="12" t="n">
        <v>43</v>
      </c>
      <c r="J2038" s="13" t="n">
        <v>20000</v>
      </c>
      <c r="K2038" s="13">
        <f>IFERROR($H2038/$I2038,"")</f>
        <v/>
      </c>
      <c r="L2038" s="13" t="n">
        <v>250000</v>
      </c>
      <c r="M2038" t="inlineStr">
        <is>
          <t>CA, VA, DC</t>
        </is>
      </c>
      <c r="N2038" t="inlineStr">
        <is>
          <t>No</t>
        </is>
      </c>
      <c r="O2038" t="inlineStr">
        <is>
          <t>Not stated</t>
        </is>
      </c>
      <c r="Q2038" s="9" t="inlineStr">
        <is>
          <t>https://grantcue.com/foundations/the-children-s-trust-c-o-the-johnson-company-206512349</t>
        </is>
      </c>
    </row>
    <row r="2039">
      <c r="A2039">
        <f>IF($E2039=$E2038,$A2038+1,1)</f>
        <v/>
      </c>
      <c r="B2039" t="inlineStr">
        <is>
          <t>JOHN H &amp; ETHEL G NOBLE CHARITABLE TRUST</t>
        </is>
      </c>
      <c r="C2039" t="inlineStr">
        <is>
          <t>13-6307313</t>
        </is>
      </c>
      <c r="D2039" t="inlineStr">
        <is>
          <t>New York</t>
        </is>
      </c>
      <c r="E2039" t="inlineStr">
        <is>
          <t>NY</t>
        </is>
      </c>
      <c r="F2039" t="n">
        <v>2024</v>
      </c>
      <c r="G2039" t="n">
        <v>2</v>
      </c>
      <c r="H2039" s="13" t="n">
        <v>1791338</v>
      </c>
      <c r="I2039" s="12" t="n">
        <v>38</v>
      </c>
      <c r="J2039" s="13" t="n">
        <v>40000</v>
      </c>
      <c r="K2039" s="13">
        <f>IFERROR($H2039/$I2039,"")</f>
        <v/>
      </c>
      <c r="L2039" s="13" t="n">
        <v>100000</v>
      </c>
      <c r="M2039" t="inlineStr">
        <is>
          <t>CT, FL, TX</t>
        </is>
      </c>
      <c r="N2039" t="inlineStr">
        <is>
          <t>No</t>
        </is>
      </c>
      <c r="O2039" t="inlineStr">
        <is>
          <t>Not stated</t>
        </is>
      </c>
      <c r="Q2039" s="9" t="inlineStr">
        <is>
          <t>https://grantcue.com/foundations/john-h-and-ethel-g-noble-charitable-trust-136307313</t>
        </is>
      </c>
    </row>
    <row r="2040">
      <c r="A2040">
        <f>IF($E2040=$E2039,$A2039+1,1)</f>
        <v/>
      </c>
      <c r="B2040" t="inlineStr">
        <is>
          <t>BARRY L AND JAN R ZUBROW FOUNDATION</t>
        </is>
      </c>
      <c r="C2040" t="inlineStr">
        <is>
          <t>13-3532026</t>
        </is>
      </c>
      <c r="D2040" t="inlineStr">
        <is>
          <t>New York</t>
        </is>
      </c>
      <c r="E2040" t="inlineStr">
        <is>
          <t>NY</t>
        </is>
      </c>
      <c r="F2040" t="n">
        <v>2024</v>
      </c>
      <c r="G2040" t="n">
        <v>2</v>
      </c>
      <c r="H2040" s="13" t="n">
        <v>1789952</v>
      </c>
      <c r="I2040" s="12" t="n">
        <v>59</v>
      </c>
      <c r="J2040" s="13" t="n">
        <v>5000</v>
      </c>
      <c r="K2040" s="13">
        <f>IFERROR($H2040/$I2040,"")</f>
        <v/>
      </c>
      <c r="L2040" s="13" t="n">
        <v>602000</v>
      </c>
      <c r="M2040" t="inlineStr">
        <is>
          <t>MA, FL, DC</t>
        </is>
      </c>
      <c r="N2040" t="inlineStr">
        <is>
          <t>No</t>
        </is>
      </c>
      <c r="O2040" t="inlineStr">
        <is>
          <t>Not stated</t>
        </is>
      </c>
      <c r="Q2040" s="9" t="inlineStr">
        <is>
          <t>https://grantcue.com/foundations/barry-l-and-jan-r-zubrow-foundation-133532026</t>
        </is>
      </c>
    </row>
    <row r="2041">
      <c r="A2041">
        <f>IF($E2041=$E2040,$A2040+1,1)</f>
        <v/>
      </c>
      <c r="B2041" t="inlineStr">
        <is>
          <t>RUSSELL GRINNELL MEMORIAL TRUST</t>
        </is>
      </c>
      <c r="C2041" t="inlineStr">
        <is>
          <t>31-1603440</t>
        </is>
      </c>
      <c r="D2041" t="inlineStr">
        <is>
          <t>New York</t>
        </is>
      </c>
      <c r="E2041" t="inlineStr">
        <is>
          <t>NY</t>
        </is>
      </c>
      <c r="F2041" t="n">
        <v>2025</v>
      </c>
      <c r="G2041" t="n">
        <v>2</v>
      </c>
      <c r="H2041" s="13" t="n">
        <v>1787270</v>
      </c>
      <c r="I2041" s="12" t="n">
        <v>43</v>
      </c>
      <c r="J2041" s="13" t="n">
        <v>30000</v>
      </c>
      <c r="K2041" s="13">
        <f>IFERROR($H2041/$I2041,"")</f>
        <v/>
      </c>
      <c r="L2041" s="13" t="n">
        <v>150000</v>
      </c>
      <c r="M2041" t="inlineStr">
        <is>
          <t>CO, ME, WA</t>
        </is>
      </c>
      <c r="N2041" t="inlineStr">
        <is>
          <t>Yes</t>
        </is>
      </c>
      <c r="O2041" t="inlineStr">
        <is>
          <t>Yes</t>
        </is>
      </c>
      <c r="Q2041" s="9" t="inlineStr">
        <is>
          <t>https://grantcue.com/foundations/russell-grinnell-memorial-trust-311603440</t>
        </is>
      </c>
    </row>
    <row r="2042">
      <c r="A2042">
        <f>IF($E2042=$E2041,$A2041+1,1)</f>
        <v/>
      </c>
      <c r="B2042" t="inlineStr">
        <is>
          <t>GBRG INC</t>
        </is>
      </c>
      <c r="C2042" t="inlineStr">
        <is>
          <t>13-4072646</t>
        </is>
      </c>
      <c r="D2042" t="inlineStr">
        <is>
          <t>New York</t>
        </is>
      </c>
      <c r="E2042" t="inlineStr">
        <is>
          <t>NY</t>
        </is>
      </c>
      <c r="F2042" t="n">
        <v>2024</v>
      </c>
      <c r="G2042" t="n">
        <v>1</v>
      </c>
      <c r="H2042" s="13" t="n">
        <v>1786721</v>
      </c>
      <c r="I2042" s="12" t="n">
        <v>15</v>
      </c>
      <c r="J2042" s="13" t="n">
        <v>62680</v>
      </c>
      <c r="K2042" s="13">
        <f>IFERROR($H2042/$I2042,"")</f>
        <v/>
      </c>
      <c r="L2042" s="13" t="n">
        <v>293900</v>
      </c>
      <c r="M2042" t="inlineStr">
        <is>
          <t>MO, MA, OH</t>
        </is>
      </c>
      <c r="N2042" t="inlineStr">
        <is>
          <t>No</t>
        </is>
      </c>
      <c r="O2042" t="inlineStr">
        <is>
          <t>Not stated</t>
        </is>
      </c>
      <c r="Q2042" s="9" t="inlineStr">
        <is>
          <t>https://grantcue.com/foundations/gbrg-inc-134072646</t>
        </is>
      </c>
    </row>
    <row r="2043">
      <c r="A2043">
        <f>IF($E2043=$E2042,$A2042+1,1)</f>
        <v/>
      </c>
      <c r="B2043" t="inlineStr">
        <is>
          <t>E &amp; H Parnes Foundation INC</t>
        </is>
      </c>
      <c r="C2043" t="inlineStr">
        <is>
          <t>23-7237932</t>
        </is>
      </c>
      <c r="D2043" t="inlineStr">
        <is>
          <t>New York</t>
        </is>
      </c>
      <c r="E2043" t="inlineStr">
        <is>
          <t>NY</t>
        </is>
      </c>
      <c r="F2043" t="n">
        <v>2024</v>
      </c>
      <c r="G2043" t="n">
        <v>2</v>
      </c>
      <c r="H2043" s="13" t="n">
        <v>1786398</v>
      </c>
      <c r="I2043" s="12" t="n">
        <v>88</v>
      </c>
      <c r="J2043" s="13" t="n">
        <v>7750</v>
      </c>
      <c r="K2043" s="13">
        <f>IFERROR($H2043/$I2043,"")</f>
        <v/>
      </c>
      <c r="L2043" s="13" t="n">
        <v>324868</v>
      </c>
      <c r="M2043" t="inlineStr">
        <is>
          <t>NJ, IL, MD</t>
        </is>
      </c>
      <c r="N2043" t="inlineStr">
        <is>
          <t>No</t>
        </is>
      </c>
      <c r="O2043" t="inlineStr">
        <is>
          <t>Not stated</t>
        </is>
      </c>
      <c r="Q2043" s="9" t="inlineStr">
        <is>
          <t>https://grantcue.com/foundations/e-and-h-parnes-foundation-inc-237237932</t>
        </is>
      </c>
    </row>
    <row r="2044">
      <c r="A2044">
        <f>IF($E2044=$E2043,$A2043+1,1)</f>
        <v/>
      </c>
      <c r="B2044" t="inlineStr">
        <is>
          <t>SCHWARTZ FAMILY FOUNDATION</t>
        </is>
      </c>
      <c r="C2044" t="inlineStr">
        <is>
          <t>13-7138217</t>
        </is>
      </c>
      <c r="D2044" t="inlineStr">
        <is>
          <t>New York</t>
        </is>
      </c>
      <c r="E2044" t="inlineStr">
        <is>
          <t>NY</t>
        </is>
      </c>
      <c r="F2044" t="n">
        <v>2024</v>
      </c>
      <c r="G2044" t="n">
        <v>1</v>
      </c>
      <c r="H2044" s="13" t="n">
        <v>1786202</v>
      </c>
      <c r="I2044" s="12" t="n">
        <v>38</v>
      </c>
      <c r="J2044" s="13" t="n">
        <v>15850</v>
      </c>
      <c r="K2044" s="13">
        <f>IFERROR($H2044/$I2044,"")</f>
        <v/>
      </c>
      <c r="L2044" s="13" t="n">
        <v>550853</v>
      </c>
      <c r="M2044" t="inlineStr">
        <is>
          <t>NC, MA, TX</t>
        </is>
      </c>
      <c r="N2044" t="inlineStr">
        <is>
          <t>No</t>
        </is>
      </c>
      <c r="O2044" t="inlineStr">
        <is>
          <t>Not stated</t>
        </is>
      </c>
      <c r="Q2044" s="9" t="inlineStr">
        <is>
          <t>https://grantcue.com/foundations/schwartz-family-foundation-c-o-alan-schwartz-guggenheim-partners-137138217</t>
        </is>
      </c>
    </row>
    <row r="2045">
      <c r="A2045">
        <f>IF($E2045=$E2044,$A2044+1,1)</f>
        <v/>
      </c>
      <c r="B2045" t="inlineStr">
        <is>
          <t>THE TESSLER FAMILY CHARITABLE TRUST</t>
        </is>
      </c>
      <c r="C2045" t="inlineStr">
        <is>
          <t>20-3160368</t>
        </is>
      </c>
      <c r="D2045" t="inlineStr">
        <is>
          <t>New York</t>
        </is>
      </c>
      <c r="E2045" t="inlineStr">
        <is>
          <t>NY</t>
        </is>
      </c>
      <c r="F2045" t="n">
        <v>2025</v>
      </c>
      <c r="G2045" t="n">
        <v>2</v>
      </c>
      <c r="H2045" s="13" t="n">
        <v>1782730</v>
      </c>
      <c r="I2045" s="12" t="n">
        <v>24</v>
      </c>
      <c r="J2045" s="13" t="n">
        <v>22500</v>
      </c>
      <c r="K2045" s="13">
        <f>IFERROR($H2045/$I2045,"")</f>
        <v/>
      </c>
      <c r="L2045" s="13" t="n">
        <v>456261</v>
      </c>
      <c r="M2045" t="inlineStr">
        <is>
          <t>VA, DC</t>
        </is>
      </c>
      <c r="N2045" t="inlineStr">
        <is>
          <t>No</t>
        </is>
      </c>
      <c r="O2045" t="inlineStr">
        <is>
          <t>Not stated</t>
        </is>
      </c>
      <c r="Q2045" s="9" t="inlineStr">
        <is>
          <t>https://grantcue.com/foundations/the-tessler-family-charitable-trust-203160368</t>
        </is>
      </c>
    </row>
    <row r="2046">
      <c r="A2046">
        <f>IF($E2046=$E2045,$A2045+1,1)</f>
        <v/>
      </c>
      <c r="B2046" t="inlineStr">
        <is>
          <t>MRHM INC</t>
        </is>
      </c>
      <c r="C2046" t="inlineStr">
        <is>
          <t>13-4077880</t>
        </is>
      </c>
      <c r="D2046" t="inlineStr">
        <is>
          <t>New York</t>
        </is>
      </c>
      <c r="E2046" t="inlineStr">
        <is>
          <t>NY</t>
        </is>
      </c>
      <c r="F2046" t="n">
        <v>2024</v>
      </c>
      <c r="G2046" t="n">
        <v>1</v>
      </c>
      <c r="H2046" s="13" t="n">
        <v>1779035</v>
      </c>
      <c r="I2046" s="12" t="n">
        <v>12</v>
      </c>
      <c r="J2046" s="13" t="n">
        <v>50500</v>
      </c>
      <c r="K2046" s="13">
        <f>IFERROR($H2046/$I2046,"")</f>
        <v/>
      </c>
      <c r="L2046" s="13" t="n">
        <v>1075867</v>
      </c>
      <c r="M2046" t="inlineStr">
        <is>
          <t>MI, FL</t>
        </is>
      </c>
      <c r="N2046" t="inlineStr">
        <is>
          <t>No</t>
        </is>
      </c>
      <c r="O2046" t="inlineStr">
        <is>
          <t>Not stated</t>
        </is>
      </c>
      <c r="Q2046" s="9" t="inlineStr">
        <is>
          <t>https://grantcue.com/foundations/mrhm-inc-134077880</t>
        </is>
      </c>
    </row>
    <row r="2047">
      <c r="A2047">
        <f>IF($E2047=$E2046,$A2046+1,1)</f>
        <v/>
      </c>
      <c r="B2047" t="inlineStr">
        <is>
          <t>THE MALCOLM HEWITT WIENER FOUNDATION</t>
        </is>
      </c>
      <c r="C2047" t="inlineStr">
        <is>
          <t>13-3250321</t>
        </is>
      </c>
      <c r="D2047" t="inlineStr">
        <is>
          <t>New York</t>
        </is>
      </c>
      <c r="E2047" t="inlineStr">
        <is>
          <t>NY</t>
        </is>
      </c>
      <c r="F2047" t="n">
        <v>2024</v>
      </c>
      <c r="G2047" t="n">
        <v>1</v>
      </c>
      <c r="H2047" s="13" t="n">
        <v>1778000</v>
      </c>
      <c r="I2047" s="12" t="n">
        <v>82</v>
      </c>
      <c r="J2047" s="13" t="n">
        <v>7000</v>
      </c>
      <c r="K2047" s="13">
        <f>IFERROR($H2047/$I2047,"")</f>
        <v/>
      </c>
      <c r="L2047" s="13" t="n">
        <v>500000</v>
      </c>
      <c r="M2047" t="inlineStr">
        <is>
          <t>MA, DC, CT</t>
        </is>
      </c>
      <c r="N2047" t="inlineStr">
        <is>
          <t>No</t>
        </is>
      </c>
      <c r="O2047" t="inlineStr">
        <is>
          <t>Not stated</t>
        </is>
      </c>
      <c r="Q2047" s="9" t="inlineStr">
        <is>
          <t>https://grantcue.com/foundations/the-malcolm-hewitt-wiener-foundation-c-o-millburn-ridgefield-llc-133250321</t>
        </is>
      </c>
    </row>
    <row r="2048">
      <c r="A2048">
        <f>IF($E2048=$E2047,$A2047+1,1)</f>
        <v/>
      </c>
      <c r="B2048" t="inlineStr">
        <is>
          <t>MARY W HARRIMAN FOUNDATION</t>
        </is>
      </c>
      <c r="C2048" t="inlineStr">
        <is>
          <t>23-7356000</t>
        </is>
      </c>
      <c r="D2048" t="inlineStr">
        <is>
          <t>New York</t>
        </is>
      </c>
      <c r="E2048" t="inlineStr">
        <is>
          <t>NY</t>
        </is>
      </c>
      <c r="F2048" t="n">
        <v>2024</v>
      </c>
      <c r="G2048" t="n">
        <v>1</v>
      </c>
      <c r="H2048" s="13" t="n">
        <v>1776500</v>
      </c>
      <c r="I2048" s="12" t="n">
        <v>122</v>
      </c>
      <c r="J2048" s="13" t="n">
        <v>10000</v>
      </c>
      <c r="K2048" s="13">
        <f>IFERROR($H2048/$I2048,"")</f>
        <v/>
      </c>
      <c r="L2048" s="13" t="n">
        <v>95000</v>
      </c>
      <c r="M2048" t="inlineStr">
        <is>
          <t>MA, ID, VT</t>
        </is>
      </c>
      <c r="N2048" t="inlineStr">
        <is>
          <t>Yes</t>
        </is>
      </c>
      <c r="O2048" t="inlineStr">
        <is>
          <t>Not stated</t>
        </is>
      </c>
      <c r="Q2048" s="9" t="inlineStr">
        <is>
          <t>https://grantcue.com/foundations/mary-w-harriman-foundation-237356000</t>
        </is>
      </c>
    </row>
    <row r="2049">
      <c r="A2049">
        <f>IF($E2049=$E2048,$A2048+1,1)</f>
        <v/>
      </c>
      <c r="B2049" t="inlineStr">
        <is>
          <t>THE GIBSON DUNN &amp; CRUTCHER FOUNDATION</t>
        </is>
      </c>
      <c r="C2049" t="inlineStr">
        <is>
          <t>95-4301635</t>
        </is>
      </c>
      <c r="D2049" t="inlineStr">
        <is>
          <t>New York</t>
        </is>
      </c>
      <c r="E2049" t="inlineStr">
        <is>
          <t>NY</t>
        </is>
      </c>
      <c r="F2049" t="n">
        <v>2024</v>
      </c>
      <c r="G2049" t="n">
        <v>1</v>
      </c>
      <c r="H2049" s="13" t="n">
        <v>1776371</v>
      </c>
      <c r="I2049" s="12" t="n">
        <v>82</v>
      </c>
      <c r="J2049" s="13" t="n">
        <v>19250</v>
      </c>
      <c r="K2049" s="13">
        <f>IFERROR($H2049/$I2049,"")</f>
        <v/>
      </c>
      <c r="L2049" s="13" t="n">
        <v>90000</v>
      </c>
      <c r="M2049" t="inlineStr">
        <is>
          <t>DC, CA, TX</t>
        </is>
      </c>
      <c r="N2049" t="inlineStr">
        <is>
          <t>Yes</t>
        </is>
      </c>
      <c r="O2049" t="inlineStr">
        <is>
          <t>Not stated</t>
        </is>
      </c>
      <c r="Q2049" s="9" t="inlineStr">
        <is>
          <t>https://grantcue.com/foundations/the-gibson-dunn-and-crutcher-foundation-954301635</t>
        </is>
      </c>
    </row>
    <row r="2050">
      <c r="A2050">
        <f>IF($E2050=$E2049,$A2049+1,1)</f>
        <v/>
      </c>
      <c r="B2050" t="inlineStr">
        <is>
          <t>THE ALAN C GREENBERG FAMILY FOUNDATION</t>
        </is>
      </c>
      <c r="C2050" t="inlineStr">
        <is>
          <t>35-7089953</t>
        </is>
      </c>
      <c r="D2050" t="inlineStr">
        <is>
          <t>New York</t>
        </is>
      </c>
      <c r="E2050" t="inlineStr">
        <is>
          <t>NY</t>
        </is>
      </c>
      <c r="F2050" t="n">
        <v>2024</v>
      </c>
      <c r="G2050" t="n">
        <v>1</v>
      </c>
      <c r="H2050" s="13" t="n">
        <v>1775000</v>
      </c>
      <c r="I2050" s="12" t="n">
        <v>7</v>
      </c>
      <c r="J2050" s="13" t="n">
        <v>75000</v>
      </c>
      <c r="K2050" s="13">
        <f>IFERROR($H2050/$I2050,"")</f>
        <v/>
      </c>
      <c r="L2050" s="13" t="n">
        <v>1000000</v>
      </c>
      <c r="M2050" t="inlineStr">
        <is>
          <t>NJ</t>
        </is>
      </c>
      <c r="N2050" t="inlineStr">
        <is>
          <t>No</t>
        </is>
      </c>
      <c r="O2050" t="inlineStr">
        <is>
          <t>Not stated</t>
        </is>
      </c>
      <c r="Q2050" s="9" t="inlineStr">
        <is>
          <t>https://grantcue.com/foundations/the-alan-c-greenberg-family-foundation-357089953</t>
        </is>
      </c>
    </row>
    <row r="2051">
      <c r="A2051">
        <f>IF($E2051=$E2050,$A2050+1,1)</f>
        <v/>
      </c>
      <c r="B2051" t="inlineStr">
        <is>
          <t>DEMARTINI FAMILY FOUNDATION</t>
        </is>
      </c>
      <c r="C2051" t="inlineStr">
        <is>
          <t>94-6781245</t>
        </is>
      </c>
      <c r="D2051" t="inlineStr">
        <is>
          <t>New York</t>
        </is>
      </c>
      <c r="E2051" t="inlineStr">
        <is>
          <t>NY</t>
        </is>
      </c>
      <c r="F2051" t="n">
        <v>2023</v>
      </c>
      <c r="G2051" t="n">
        <v>1</v>
      </c>
      <c r="H2051" s="13" t="n">
        <v>1772725</v>
      </c>
      <c r="I2051" s="12" t="n">
        <v>32</v>
      </c>
      <c r="J2051" s="13" t="n">
        <v>18333</v>
      </c>
      <c r="K2051" s="13">
        <f>IFERROR($H2051/$I2051,"")</f>
        <v/>
      </c>
      <c r="L2051" s="13" t="n">
        <v>795359</v>
      </c>
      <c r="M2051" t="inlineStr">
        <is>
          <t>CA, IL, MA</t>
        </is>
      </c>
      <c r="N2051" t="inlineStr">
        <is>
          <t>No</t>
        </is>
      </c>
      <c r="O2051" t="inlineStr">
        <is>
          <t>Not stated</t>
        </is>
      </c>
      <c r="Q2051" s="9" t="inlineStr">
        <is>
          <t>https://grantcue.com/foundations/demartini-family-foundation-946781245</t>
        </is>
      </c>
    </row>
    <row r="2052">
      <c r="A2052">
        <f>IF($E2052=$E2051,$A2051+1,1)</f>
        <v/>
      </c>
      <c r="B2052" t="inlineStr">
        <is>
          <t>FINISTERE CHARITABLE FOUNDATION</t>
        </is>
      </c>
      <c r="C2052" t="inlineStr">
        <is>
          <t>82-2856772</t>
        </is>
      </c>
      <c r="D2052" t="inlineStr">
        <is>
          <t>New York</t>
        </is>
      </c>
      <c r="E2052" t="inlineStr">
        <is>
          <t>NY</t>
        </is>
      </c>
      <c r="F2052" t="n">
        <v>2024</v>
      </c>
      <c r="G2052" t="n">
        <v>1</v>
      </c>
      <c r="H2052" s="13" t="n">
        <v>1772398</v>
      </c>
      <c r="I2052" s="12" t="n">
        <v>9</v>
      </c>
      <c r="J2052" s="13" t="n">
        <v>100000</v>
      </c>
      <c r="K2052" s="13">
        <f>IFERROR($H2052/$I2052,"")</f>
        <v/>
      </c>
      <c r="L2052" s="13" t="n">
        <v>600000</v>
      </c>
      <c r="M2052" t="inlineStr">
        <is>
          <t>VA, CA, MA</t>
        </is>
      </c>
      <c r="N2052" t="inlineStr">
        <is>
          <t>No</t>
        </is>
      </c>
      <c r="O2052" t="inlineStr">
        <is>
          <t>Not stated</t>
        </is>
      </c>
      <c r="Q2052" s="9" t="inlineStr">
        <is>
          <t>https://grantcue.com/foundations/finistere-charitable-foundation-822856772</t>
        </is>
      </c>
    </row>
    <row r="2053">
      <c r="A2053">
        <f>IF($E2053=$E2052,$A2052+1,1)</f>
        <v/>
      </c>
      <c r="B2053" t="inlineStr">
        <is>
          <t>THE MARIAN B AND JACOB K JAVITS FOUNDATION INC</t>
        </is>
      </c>
      <c r="C2053" t="inlineStr">
        <is>
          <t>13-3226735</t>
        </is>
      </c>
      <c r="D2053" t="inlineStr">
        <is>
          <t>New York</t>
        </is>
      </c>
      <c r="E2053" t="inlineStr">
        <is>
          <t>NY</t>
        </is>
      </c>
      <c r="F2053" t="n">
        <v>2025</v>
      </c>
      <c r="G2053" t="n">
        <v>2</v>
      </c>
      <c r="H2053" s="13" t="n">
        <v>1770000</v>
      </c>
      <c r="I2053" s="12" t="n">
        <v>11</v>
      </c>
      <c r="J2053" s="13" t="n">
        <v>25000</v>
      </c>
      <c r="K2053" s="13">
        <f>IFERROR($H2053/$I2053,"")</f>
        <v/>
      </c>
      <c r="L2053" s="13" t="n">
        <v>1000000</v>
      </c>
      <c r="M2053" t="inlineStr">
        <is>
          <t>CA, MD, NC</t>
        </is>
      </c>
      <c r="N2053" t="inlineStr">
        <is>
          <t>No</t>
        </is>
      </c>
      <c r="O2053" t="inlineStr">
        <is>
          <t>Not stated</t>
        </is>
      </c>
      <c r="Q2053" s="9" t="inlineStr">
        <is>
          <t>https://grantcue.com/foundations/the-marian-b-and-jacob-k-javits-foundation-inc-133226735</t>
        </is>
      </c>
    </row>
    <row r="2054">
      <c r="A2054">
        <f>IF($E2054=$E2053,$A2053+1,1)</f>
        <v/>
      </c>
      <c r="B2054" t="inlineStr">
        <is>
          <t>EDWIN J HOFFRITZ TR UW ARTICLE SEVENTH</t>
        </is>
      </c>
      <c r="C2054" t="inlineStr">
        <is>
          <t>13-6655406</t>
        </is>
      </c>
      <c r="D2054" t="inlineStr">
        <is>
          <t>New York</t>
        </is>
      </c>
      <c r="E2054" t="inlineStr">
        <is>
          <t>NY</t>
        </is>
      </c>
      <c r="F2054" t="n">
        <v>2025</v>
      </c>
      <c r="G2054" t="n">
        <v>2</v>
      </c>
      <c r="H2054" s="13" t="n">
        <v>1770000</v>
      </c>
      <c r="I2054" s="12" t="n">
        <v>23</v>
      </c>
      <c r="J2054" s="13" t="n">
        <v>60000</v>
      </c>
      <c r="K2054" s="13">
        <f>IFERROR($H2054/$I2054,"")</f>
        <v/>
      </c>
      <c r="L2054" s="13" t="n">
        <v>200000</v>
      </c>
      <c r="M2054" t="inlineStr">
        <is>
          <t>IL</t>
        </is>
      </c>
      <c r="N2054" t="inlineStr">
        <is>
          <t>No</t>
        </is>
      </c>
      <c r="O2054" t="inlineStr">
        <is>
          <t>Not stated</t>
        </is>
      </c>
      <c r="Q2054" s="9" t="inlineStr">
        <is>
          <t>https://grantcue.com/foundations/edwin-j-hoffritz-tr-uw-article-seventh-136655406</t>
        </is>
      </c>
    </row>
    <row r="2055">
      <c r="A2055">
        <f>IF($E2055=$E2054,$A2054+1,1)</f>
        <v/>
      </c>
      <c r="B2055" t="inlineStr">
        <is>
          <t>The Francesco and Mary Giambelli Foundation Inc</t>
        </is>
      </c>
      <c r="C2055" t="inlineStr">
        <is>
          <t>46-3230605</t>
        </is>
      </c>
      <c r="D2055" t="inlineStr">
        <is>
          <t>New York</t>
        </is>
      </c>
      <c r="E2055" t="inlineStr">
        <is>
          <t>NY</t>
        </is>
      </c>
      <c r="F2055" t="n">
        <v>2024</v>
      </c>
      <c r="G2055" t="n">
        <v>1</v>
      </c>
      <c r="H2055" s="13" t="n">
        <v>1769183</v>
      </c>
      <c r="I2055" s="12" t="n">
        <v>66</v>
      </c>
      <c r="J2055" s="13" t="n">
        <v>17500</v>
      </c>
      <c r="K2055" s="13">
        <f>IFERROR($H2055/$I2055,"")</f>
        <v/>
      </c>
      <c r="L2055" s="13" t="n">
        <v>200000</v>
      </c>
      <c r="M2055" t="inlineStr">
        <is>
          <t>DC, MD, NJ</t>
        </is>
      </c>
      <c r="N2055" t="inlineStr">
        <is>
          <t>No</t>
        </is>
      </c>
      <c r="O2055" t="inlineStr">
        <is>
          <t>Not stated</t>
        </is>
      </c>
      <c r="Q2055" s="9" t="inlineStr">
        <is>
          <t>https://grantcue.com/foundations/the-francesco-and-mary-giambelli-foundation-inc-463230605</t>
        </is>
      </c>
    </row>
    <row r="2056">
      <c r="A2056">
        <f>IF($E2056=$E2055,$A2055+1,1)</f>
        <v/>
      </c>
      <c r="B2056" t="inlineStr">
        <is>
          <t>THE SIRUS FUND</t>
        </is>
      </c>
      <c r="C2056" t="inlineStr">
        <is>
          <t>13-7100236</t>
        </is>
      </c>
      <c r="D2056" t="inlineStr">
        <is>
          <t>New York</t>
        </is>
      </c>
      <c r="E2056" t="inlineStr">
        <is>
          <t>NY</t>
        </is>
      </c>
      <c r="F2056" t="n">
        <v>2025</v>
      </c>
      <c r="G2056" t="n">
        <v>2</v>
      </c>
      <c r="H2056" s="13" t="n">
        <v>1766939</v>
      </c>
      <c r="I2056" s="12" t="n">
        <v>9</v>
      </c>
      <c r="J2056" s="13" t="n">
        <v>212000</v>
      </c>
      <c r="K2056" s="13">
        <f>IFERROR($H2056/$I2056,"")</f>
        <v/>
      </c>
      <c r="L2056" s="13" t="n">
        <v>335000</v>
      </c>
      <c r="N2056" t="inlineStr">
        <is>
          <t>No</t>
        </is>
      </c>
      <c r="O2056" t="inlineStr">
        <is>
          <t>Not stated</t>
        </is>
      </c>
      <c r="Q2056" s="9" t="inlineStr">
        <is>
          <t>https://grantcue.com/foundations/the-sirus-fund-137100236</t>
        </is>
      </c>
    </row>
    <row r="2057">
      <c r="A2057">
        <f>IF($E2057=$E2056,$A2056+1,1)</f>
        <v/>
      </c>
      <c r="B2057" t="inlineStr">
        <is>
          <t>CHARLES &amp; LUCILLE KING FAMILY FOUNDATION INC</t>
        </is>
      </c>
      <c r="C2057" t="inlineStr">
        <is>
          <t>13-3489257</t>
        </is>
      </c>
      <c r="D2057" t="inlineStr">
        <is>
          <t>New York</t>
        </is>
      </c>
      <c r="E2057" t="inlineStr">
        <is>
          <t>NY</t>
        </is>
      </c>
      <c r="F2057" t="n">
        <v>2024</v>
      </c>
      <c r="G2057" t="n">
        <v>1</v>
      </c>
      <c r="H2057" s="13" t="n">
        <v>1761750</v>
      </c>
      <c r="I2057" s="12" t="n">
        <v>30</v>
      </c>
      <c r="J2057" s="13" t="n">
        <v>30000</v>
      </c>
      <c r="K2057" s="13">
        <f>IFERROR($H2057/$I2057,"")</f>
        <v/>
      </c>
      <c r="L2057" s="13" t="n">
        <v>350000</v>
      </c>
      <c r="M2057" t="inlineStr">
        <is>
          <t>NJ, CA, GA</t>
        </is>
      </c>
      <c r="N2057" t="inlineStr">
        <is>
          <t>No</t>
        </is>
      </c>
      <c r="O2057" t="inlineStr">
        <is>
          <t>Not stated</t>
        </is>
      </c>
      <c r="Q2057" s="9" t="inlineStr">
        <is>
          <t>https://grantcue.com/foundations/charles-and-lucille-king-family-foundation-inc-133489257</t>
        </is>
      </c>
    </row>
    <row r="2058">
      <c r="A2058">
        <f>IF($E2058=$E2057,$A2057+1,1)</f>
        <v/>
      </c>
      <c r="B2058" t="inlineStr">
        <is>
          <t>MARJORIE &amp; CLARENCE E UNTERBERG FDNINC</t>
        </is>
      </c>
      <c r="C2058" t="inlineStr">
        <is>
          <t>13-3792809</t>
        </is>
      </c>
      <c r="D2058" t="inlineStr">
        <is>
          <t>New York</t>
        </is>
      </c>
      <c r="E2058" t="inlineStr">
        <is>
          <t>NY</t>
        </is>
      </c>
      <c r="F2058" t="n">
        <v>2024</v>
      </c>
      <c r="G2058" t="n">
        <v>1</v>
      </c>
      <c r="H2058" s="13" t="n">
        <v>1760965</v>
      </c>
      <c r="I2058" s="12" t="n">
        <v>8</v>
      </c>
      <c r="J2058" s="13" t="n">
        <v>5000</v>
      </c>
      <c r="K2058" s="13">
        <f>IFERROR($H2058/$I2058,"")</f>
        <v/>
      </c>
      <c r="L2058" s="13" t="n">
        <v>1625465</v>
      </c>
      <c r="M2058" t="inlineStr">
        <is>
          <t>NJ</t>
        </is>
      </c>
      <c r="N2058" t="inlineStr">
        <is>
          <t>No</t>
        </is>
      </c>
      <c r="O2058" t="inlineStr">
        <is>
          <t>Not stated</t>
        </is>
      </c>
      <c r="Q2058" s="9" t="inlineStr">
        <is>
          <t>https://grantcue.com/foundations/marjorie-and-clarence-e-unterberg-fdninc-133792809</t>
        </is>
      </c>
    </row>
    <row r="2059">
      <c r="A2059">
        <f>IF($E2059=$E2058,$A2058+1,1)</f>
        <v/>
      </c>
      <c r="B2059" t="inlineStr">
        <is>
          <t>ROBERT LEHMAN FOUNDATION INC</t>
        </is>
      </c>
      <c r="C2059" t="inlineStr">
        <is>
          <t>13-6094018</t>
        </is>
      </c>
      <c r="D2059" t="inlineStr">
        <is>
          <t>New York</t>
        </is>
      </c>
      <c r="E2059" t="inlineStr">
        <is>
          <t>NY</t>
        </is>
      </c>
      <c r="F2059" t="n">
        <v>2023</v>
      </c>
      <c r="G2059" t="n">
        <v>1</v>
      </c>
      <c r="H2059" s="13" t="n">
        <v>1760600</v>
      </c>
      <c r="I2059" s="12" t="n">
        <v>45</v>
      </c>
      <c r="J2059" s="13" t="n">
        <v>10000</v>
      </c>
      <c r="K2059" s="13">
        <f>IFERROR($H2059/$I2059,"")</f>
        <v/>
      </c>
      <c r="L2059" s="13" t="n">
        <v>1042500</v>
      </c>
      <c r="M2059" t="inlineStr">
        <is>
          <t>OR, MA, DC</t>
        </is>
      </c>
      <c r="N2059" t="inlineStr">
        <is>
          <t>No</t>
        </is>
      </c>
      <c r="O2059" t="inlineStr">
        <is>
          <t>Not stated</t>
        </is>
      </c>
      <c r="Q2059" s="9" t="inlineStr">
        <is>
          <t>https://grantcue.com/foundations/robert-lehman-foundation-inc-136094018</t>
        </is>
      </c>
    </row>
    <row r="2060">
      <c r="A2060">
        <f>IF($E2060=$E2059,$A2059+1,1)</f>
        <v/>
      </c>
      <c r="B2060" t="inlineStr">
        <is>
          <t>FIMF INC</t>
        </is>
      </c>
      <c r="C2060" t="inlineStr">
        <is>
          <t>13-4072661</t>
        </is>
      </c>
      <c r="D2060" t="inlineStr">
        <is>
          <t>New York</t>
        </is>
      </c>
      <c r="E2060" t="inlineStr">
        <is>
          <t>NY</t>
        </is>
      </c>
      <c r="F2060" t="n">
        <v>2024</v>
      </c>
      <c r="G2060" t="n">
        <v>1</v>
      </c>
      <c r="H2060" s="13" t="n">
        <v>1760076</v>
      </c>
      <c r="I2060" s="12" t="n">
        <v>16</v>
      </c>
      <c r="J2060" s="13" t="n">
        <v>101250</v>
      </c>
      <c r="K2060" s="13">
        <f>IFERROR($H2060/$I2060,"")</f>
        <v/>
      </c>
      <c r="L2060" s="13" t="n">
        <v>250000</v>
      </c>
      <c r="M2060" t="inlineStr">
        <is>
          <t>OH, MA, SC</t>
        </is>
      </c>
      <c r="N2060" t="inlineStr">
        <is>
          <t>No</t>
        </is>
      </c>
      <c r="O2060" t="inlineStr">
        <is>
          <t>Not stated</t>
        </is>
      </c>
      <c r="Q2060" s="9" t="inlineStr">
        <is>
          <t>https://grantcue.com/foundations/fimf-inc-134072661</t>
        </is>
      </c>
    </row>
    <row r="2061">
      <c r="A2061">
        <f>IF($E2061=$E2060,$A2060+1,1)</f>
        <v/>
      </c>
      <c r="B2061" t="inlineStr">
        <is>
          <t>MAUDE PRITCHARD CHAR TRUST XXXXX2009</t>
        </is>
      </c>
      <c r="C2061" t="inlineStr">
        <is>
          <t>13-6824965</t>
        </is>
      </c>
      <c r="D2061" t="inlineStr">
        <is>
          <t>New York</t>
        </is>
      </c>
      <c r="E2061" t="inlineStr">
        <is>
          <t>NY</t>
        </is>
      </c>
      <c r="F2061" t="n">
        <v>2025</v>
      </c>
      <c r="G2061" t="n">
        <v>2</v>
      </c>
      <c r="H2061" s="13" t="n">
        <v>1754000</v>
      </c>
      <c r="I2061" s="12" t="n">
        <v>32</v>
      </c>
      <c r="J2061" s="13" t="n">
        <v>50000</v>
      </c>
      <c r="K2061" s="13">
        <f>IFERROR($H2061/$I2061,"")</f>
        <v/>
      </c>
      <c r="L2061" s="13" t="n">
        <v>100000</v>
      </c>
      <c r="M2061" t="inlineStr">
        <is>
          <t>CA</t>
        </is>
      </c>
      <c r="N2061" t="inlineStr">
        <is>
          <t>Yes</t>
        </is>
      </c>
      <c r="O2061" t="inlineStr">
        <is>
          <t>Not stated</t>
        </is>
      </c>
      <c r="Q2061" s="9" t="inlineStr">
        <is>
          <t>https://grantcue.com/foundations/maude-pritchard-char-trust-xxxxx2009-136824965</t>
        </is>
      </c>
    </row>
    <row r="2062">
      <c r="A2062">
        <f>IF($E2062=$E2061,$A2061+1,1)</f>
        <v/>
      </c>
      <c r="B2062" t="inlineStr">
        <is>
          <t>THE JOHN H &amp; CATHERINE V HAHN CHARITAB</t>
        </is>
      </c>
      <c r="C2062" t="inlineStr">
        <is>
          <t>46-5484747</t>
        </is>
      </c>
      <c r="D2062" t="inlineStr">
        <is>
          <t>New York</t>
        </is>
      </c>
      <c r="E2062" t="inlineStr">
        <is>
          <t>NY</t>
        </is>
      </c>
      <c r="F2062" t="n">
        <v>2024</v>
      </c>
      <c r="G2062" t="n">
        <v>1</v>
      </c>
      <c r="H2062" s="13" t="n">
        <v>1752730</v>
      </c>
      <c r="I2062" s="12" t="n">
        <v>10</v>
      </c>
      <c r="J2062" s="13" t="n">
        <v>975</v>
      </c>
      <c r="K2062" s="13">
        <f>IFERROR($H2062/$I2062,"")</f>
        <v/>
      </c>
      <c r="L2062" s="13" t="n">
        <v>869765</v>
      </c>
      <c r="M2062" t="inlineStr">
        <is>
          <t>CA, DC</t>
        </is>
      </c>
      <c r="N2062" t="inlineStr">
        <is>
          <t>No</t>
        </is>
      </c>
      <c r="O2062" t="inlineStr">
        <is>
          <t>Not stated</t>
        </is>
      </c>
      <c r="Q2062" s="9" t="inlineStr">
        <is>
          <t>https://grantcue.com/foundations/the-john-h-and-catherine-v-hahn-charitab-465484747</t>
        </is>
      </c>
    </row>
    <row r="2063">
      <c r="A2063">
        <f>IF($E2063=$E2062,$A2062+1,1)</f>
        <v/>
      </c>
      <c r="B2063" t="inlineStr">
        <is>
          <t>J &amp; AR FOUNDATION</t>
        </is>
      </c>
      <c r="C2063" t="inlineStr">
        <is>
          <t>13-6962028</t>
        </is>
      </c>
      <c r="D2063" t="inlineStr">
        <is>
          <t>New York</t>
        </is>
      </c>
      <c r="E2063" t="inlineStr">
        <is>
          <t>NY</t>
        </is>
      </c>
      <c r="F2063" t="n">
        <v>2024</v>
      </c>
      <c r="G2063" t="n">
        <v>1</v>
      </c>
      <c r="H2063" s="13" t="n">
        <v>1748167</v>
      </c>
      <c r="I2063" s="12" t="n">
        <v>40</v>
      </c>
      <c r="J2063" s="13" t="n">
        <v>4000</v>
      </c>
      <c r="K2063" s="13">
        <f>IFERROR($H2063/$I2063,"")</f>
        <v/>
      </c>
      <c r="L2063" s="13" t="n">
        <v>750994</v>
      </c>
      <c r="M2063" t="inlineStr">
        <is>
          <t>DC, PA, FL</t>
        </is>
      </c>
      <c r="N2063" t="inlineStr">
        <is>
          <t>No</t>
        </is>
      </c>
      <c r="O2063" t="inlineStr">
        <is>
          <t>Not stated</t>
        </is>
      </c>
      <c r="Q2063" s="9" t="inlineStr">
        <is>
          <t>https://grantcue.com/foundations/j-and-ar-foundation-136962028</t>
        </is>
      </c>
    </row>
    <row r="2064">
      <c r="A2064">
        <f>IF($E2064=$E2063,$A2063+1,1)</f>
        <v/>
      </c>
      <c r="B2064" t="inlineStr">
        <is>
          <t>UNITED ARMENIAN CHARITIES INC</t>
        </is>
      </c>
      <c r="C2064" t="inlineStr">
        <is>
          <t>13-6125023</t>
        </is>
      </c>
      <c r="D2064" t="inlineStr">
        <is>
          <t>New York</t>
        </is>
      </c>
      <c r="E2064" t="inlineStr">
        <is>
          <t>NY</t>
        </is>
      </c>
      <c r="F2064" t="n">
        <v>2024</v>
      </c>
      <c r="G2064" t="n">
        <v>1</v>
      </c>
      <c r="H2064" s="13" t="n">
        <v>1747500</v>
      </c>
      <c r="I2064" s="12" t="n">
        <v>28</v>
      </c>
      <c r="J2064" s="13" t="n">
        <v>22500</v>
      </c>
      <c r="K2064" s="13">
        <f>IFERROR($H2064/$I2064,"")</f>
        <v/>
      </c>
      <c r="L2064" s="13" t="n">
        <v>345000</v>
      </c>
      <c r="M2064" t="inlineStr">
        <is>
          <t>CA, DC, VA</t>
        </is>
      </c>
      <c r="N2064" t="inlineStr">
        <is>
          <t>Yes</t>
        </is>
      </c>
      <c r="O2064" t="inlineStr">
        <is>
          <t>Not stated</t>
        </is>
      </c>
      <c r="Q2064" s="9" t="inlineStr">
        <is>
          <t>https://grantcue.com/foundations/united-armenian-charities-inc-136125023</t>
        </is>
      </c>
    </row>
    <row r="2065">
      <c r="A2065">
        <f>IF($E2065=$E2064,$A2064+1,1)</f>
        <v/>
      </c>
      <c r="B2065" t="inlineStr">
        <is>
          <t>THE KARPUS FAMILY FOUNDATION INC</t>
        </is>
      </c>
      <c r="C2065" t="inlineStr">
        <is>
          <t>47-2479174</t>
        </is>
      </c>
      <c r="D2065" t="inlineStr">
        <is>
          <t>New York</t>
        </is>
      </c>
      <c r="E2065" t="inlineStr">
        <is>
          <t>NY</t>
        </is>
      </c>
      <c r="F2065" t="n">
        <v>2025</v>
      </c>
      <c r="G2065" t="n">
        <v>2</v>
      </c>
      <c r="H2065" s="13" t="n">
        <v>1747000</v>
      </c>
      <c r="I2065" s="12" t="n">
        <v>80</v>
      </c>
      <c r="J2065" s="13" t="n">
        <v>15000</v>
      </c>
      <c r="K2065" s="13">
        <f>IFERROR($H2065/$I2065,"")</f>
        <v/>
      </c>
      <c r="L2065" s="13" t="n">
        <v>103000</v>
      </c>
      <c r="M2065" t="inlineStr">
        <is>
          <t>VA, FL, OH</t>
        </is>
      </c>
      <c r="N2065" t="inlineStr">
        <is>
          <t>No</t>
        </is>
      </c>
      <c r="O2065" t="inlineStr">
        <is>
          <t>Not stated</t>
        </is>
      </c>
      <c r="Q2065" s="9" t="inlineStr">
        <is>
          <t>https://grantcue.com/foundations/the-karpus-family-foundation-inc-472479174</t>
        </is>
      </c>
    </row>
    <row r="2066">
      <c r="A2066">
        <f>IF($E2066=$E2065,$A2065+1,1)</f>
        <v/>
      </c>
      <c r="B2066" t="inlineStr">
        <is>
          <t>ISAAC &amp; MARJORIE GINDI FOUNDATION INC</t>
        </is>
      </c>
      <c r="C2066" t="inlineStr">
        <is>
          <t>81-0862696</t>
        </is>
      </c>
      <c r="D2066" t="inlineStr">
        <is>
          <t>New York</t>
        </is>
      </c>
      <c r="E2066" t="inlineStr">
        <is>
          <t>NY</t>
        </is>
      </c>
      <c r="F2066" t="n">
        <v>2025</v>
      </c>
      <c r="G2066" t="n">
        <v>2</v>
      </c>
      <c r="H2066" s="13" t="n">
        <v>1741944</v>
      </c>
      <c r="I2066" s="12" t="n">
        <v>311</v>
      </c>
      <c r="J2066" s="13" t="n">
        <v>1900</v>
      </c>
      <c r="K2066" s="13">
        <f>IFERROR($H2066/$I2066,"")</f>
        <v/>
      </c>
      <c r="L2066" s="13" t="n">
        <v>105501</v>
      </c>
      <c r="M2066" t="inlineStr">
        <is>
          <t>NJ, TEL AVIV, HAMELACHA 13, LOD</t>
        </is>
      </c>
      <c r="N2066" t="inlineStr">
        <is>
          <t>No</t>
        </is>
      </c>
      <c r="O2066" t="inlineStr">
        <is>
          <t>Not stated</t>
        </is>
      </c>
      <c r="Q2066" s="9" t="inlineStr">
        <is>
          <t>https://grantcue.com/foundations/isaac-and-marjorie-gindi-foundation-inc-810862696</t>
        </is>
      </c>
    </row>
    <row r="2067">
      <c r="A2067">
        <f>IF($E2067=$E2066,$A2066+1,1)</f>
        <v/>
      </c>
      <c r="B2067" t="inlineStr">
        <is>
          <t>TED AND MEREDITH SEGAL FOUNDATION</t>
        </is>
      </c>
      <c r="C2067" t="inlineStr">
        <is>
          <t>81-4713571</t>
        </is>
      </c>
      <c r="D2067" t="inlineStr">
        <is>
          <t>New York</t>
        </is>
      </c>
      <c r="E2067" t="inlineStr">
        <is>
          <t>NY</t>
        </is>
      </c>
      <c r="F2067" t="n">
        <v>2024</v>
      </c>
      <c r="G2067" t="n">
        <v>1</v>
      </c>
      <c r="H2067" s="13" t="n">
        <v>1739000</v>
      </c>
      <c r="I2067" s="12" t="n">
        <v>13</v>
      </c>
      <c r="J2067" s="13" t="n">
        <v>100000</v>
      </c>
      <c r="K2067" s="13">
        <f>IFERROR($H2067/$I2067,"")</f>
        <v/>
      </c>
      <c r="L2067" s="13" t="n">
        <v>500000</v>
      </c>
      <c r="M2067" t="inlineStr">
        <is>
          <t>DC, MO, CA</t>
        </is>
      </c>
      <c r="N2067" t="inlineStr">
        <is>
          <t>No</t>
        </is>
      </c>
      <c r="O2067" t="inlineStr">
        <is>
          <t>Not stated</t>
        </is>
      </c>
      <c r="Q2067" s="9" t="inlineStr">
        <is>
          <t>https://grantcue.com/foundations/ted-and-meredith-segal-foundation-814713571</t>
        </is>
      </c>
    </row>
    <row r="2068">
      <c r="A2068">
        <f>IF($E2068=$E2067,$A2067+1,1)</f>
        <v/>
      </c>
      <c r="B2068" t="inlineStr">
        <is>
          <t>THE SALTZMAN FOUNDATION INC</t>
        </is>
      </c>
      <c r="C2068" t="inlineStr">
        <is>
          <t>13-6142471</t>
        </is>
      </c>
      <c r="D2068" t="inlineStr">
        <is>
          <t>New York</t>
        </is>
      </c>
      <c r="E2068" t="inlineStr">
        <is>
          <t>NY</t>
        </is>
      </c>
      <c r="F2068" t="n">
        <v>2024</v>
      </c>
      <c r="G2068" t="n">
        <v>2</v>
      </c>
      <c r="H2068" s="13" t="n">
        <v>1735530</v>
      </c>
      <c r="I2068" s="12" t="n">
        <v>13</v>
      </c>
      <c r="J2068" s="13" t="n">
        <v>25000</v>
      </c>
      <c r="K2068" s="13">
        <f>IFERROR($H2068/$I2068,"")</f>
        <v/>
      </c>
      <c r="L2068" s="13" t="n">
        <v>1000000</v>
      </c>
      <c r="M2068" t="inlineStr">
        <is>
          <t>MA, CA, DC</t>
        </is>
      </c>
      <c r="N2068" t="inlineStr">
        <is>
          <t>No</t>
        </is>
      </c>
      <c r="O2068" t="inlineStr">
        <is>
          <t>Not stated</t>
        </is>
      </c>
      <c r="Q2068" s="9" t="inlineStr">
        <is>
          <t>https://grantcue.com/foundations/the-saltzman-foundation-inc-136142471</t>
        </is>
      </c>
    </row>
    <row r="2069">
      <c r="A2069">
        <f>IF($E2069=$E2068,$A2068+1,1)</f>
        <v/>
      </c>
      <c r="B2069" t="inlineStr">
        <is>
          <t>PAUL S NADLER FAMILY CHARITABLE TRUST</t>
        </is>
      </c>
      <c r="C2069" t="inlineStr">
        <is>
          <t>22-6886319</t>
        </is>
      </c>
      <c r="D2069" t="inlineStr">
        <is>
          <t>New York</t>
        </is>
      </c>
      <c r="E2069" t="inlineStr">
        <is>
          <t>NY</t>
        </is>
      </c>
      <c r="F2069" t="n">
        <v>2025</v>
      </c>
      <c r="G2069" t="n">
        <v>2</v>
      </c>
      <c r="H2069" s="13" t="n">
        <v>1732000</v>
      </c>
      <c r="I2069" s="12" t="n">
        <v>128</v>
      </c>
      <c r="J2069" s="13" t="n">
        <v>5000</v>
      </c>
      <c r="K2069" s="13">
        <f>IFERROR($H2069/$I2069,"")</f>
        <v/>
      </c>
      <c r="L2069" s="13" t="n">
        <v>60000</v>
      </c>
      <c r="M2069" t="inlineStr">
        <is>
          <t>CA, DC, IL</t>
        </is>
      </c>
      <c r="N2069" t="inlineStr">
        <is>
          <t>No</t>
        </is>
      </c>
      <c r="O2069" t="inlineStr">
        <is>
          <t>Not stated</t>
        </is>
      </c>
      <c r="Q2069" s="9" t="inlineStr">
        <is>
          <t>https://grantcue.com/foundations/paul-s-nadler-family-charitable-trust-226886319</t>
        </is>
      </c>
    </row>
    <row r="2070">
      <c r="A2070">
        <f>IF($E2070=$E2069,$A2069+1,1)</f>
        <v/>
      </c>
      <c r="B2070" t="inlineStr">
        <is>
          <t>JJJ CHARITABLE FOUNDATION</t>
        </is>
      </c>
      <c r="C2070" t="inlineStr">
        <is>
          <t>13-3932002</t>
        </is>
      </c>
      <c r="D2070" t="inlineStr">
        <is>
          <t>New York</t>
        </is>
      </c>
      <c r="E2070" t="inlineStr">
        <is>
          <t>NY</t>
        </is>
      </c>
      <c r="F2070" t="n">
        <v>2024</v>
      </c>
      <c r="G2070" t="n">
        <v>1</v>
      </c>
      <c r="H2070" s="13" t="n">
        <v>1728819</v>
      </c>
      <c r="I2070" s="12" t="n">
        <v>37</v>
      </c>
      <c r="J2070" s="13" t="n">
        <v>15000</v>
      </c>
      <c r="K2070" s="13">
        <f>IFERROR($H2070/$I2070,"")</f>
        <v/>
      </c>
      <c r="L2070" s="13" t="n">
        <v>283754</v>
      </c>
      <c r="M2070" t="inlineStr">
        <is>
          <t>NJ, DC, MI</t>
        </is>
      </c>
      <c r="N2070" t="inlineStr">
        <is>
          <t>No</t>
        </is>
      </c>
      <c r="O2070" t="inlineStr">
        <is>
          <t>Not stated</t>
        </is>
      </c>
      <c r="Q2070" s="9" t="inlineStr">
        <is>
          <t>https://grantcue.com/foundations/jjj-charitable-foundation-133932002</t>
        </is>
      </c>
    </row>
    <row r="2071">
      <c r="A2071">
        <f>IF($E2071=$E2070,$A2070+1,1)</f>
        <v/>
      </c>
      <c r="B2071" t="inlineStr">
        <is>
          <t>MARIA &amp; BERNARD A PARGH FAMILY FOUNDATION</t>
        </is>
      </c>
      <c r="C2071" t="inlineStr">
        <is>
          <t>83-6462178</t>
        </is>
      </c>
      <c r="D2071" t="inlineStr">
        <is>
          <t>New York</t>
        </is>
      </c>
      <c r="E2071" t="inlineStr">
        <is>
          <t>NY</t>
        </is>
      </c>
      <c r="F2071" t="n">
        <v>2025</v>
      </c>
      <c r="G2071" t="n">
        <v>2</v>
      </c>
      <c r="H2071" s="13" t="n">
        <v>1726203</v>
      </c>
      <c r="I2071" s="12" t="n">
        <v>48</v>
      </c>
      <c r="J2071" s="13" t="n">
        <v>10000</v>
      </c>
      <c r="K2071" s="13">
        <f>IFERROR($H2071/$I2071,"")</f>
        <v/>
      </c>
      <c r="L2071" s="13" t="n">
        <v>480000</v>
      </c>
      <c r="M2071" t="inlineStr">
        <is>
          <t>TN, CA, DC</t>
        </is>
      </c>
      <c r="N2071" t="inlineStr">
        <is>
          <t>No</t>
        </is>
      </c>
      <c r="O2071" t="inlineStr">
        <is>
          <t>Not stated</t>
        </is>
      </c>
      <c r="Q2071" s="9" t="inlineStr">
        <is>
          <t>https://grantcue.com/foundations/maria-and-bernard-a-pargh-family-foundation-836462178</t>
        </is>
      </c>
    </row>
    <row r="2072">
      <c r="A2072">
        <f>IF($E2072=$E2071,$A2071+1,1)</f>
        <v/>
      </c>
      <c r="B2072" t="inlineStr">
        <is>
          <t>LM FOUNDATION</t>
        </is>
      </c>
      <c r="C2072" t="inlineStr">
        <is>
          <t>35-7159067</t>
        </is>
      </c>
      <c r="D2072" t="inlineStr">
        <is>
          <t>New York</t>
        </is>
      </c>
      <c r="E2072" t="inlineStr">
        <is>
          <t>NY</t>
        </is>
      </c>
      <c r="F2072" t="n">
        <v>2025</v>
      </c>
      <c r="G2072" t="n">
        <v>2</v>
      </c>
      <c r="H2072" s="13" t="n">
        <v>1726000</v>
      </c>
      <c r="I2072" s="12" t="n">
        <v>30</v>
      </c>
      <c r="J2072" s="13" t="n">
        <v>25000</v>
      </c>
      <c r="K2072" s="13">
        <f>IFERROR($H2072/$I2072,"")</f>
        <v/>
      </c>
      <c r="L2072" s="13" t="n">
        <v>225000</v>
      </c>
      <c r="M2072" t="inlineStr">
        <is>
          <t>DC, CA, SC</t>
        </is>
      </c>
      <c r="N2072" t="inlineStr">
        <is>
          <t>No</t>
        </is>
      </c>
      <c r="O2072" t="inlineStr">
        <is>
          <t>Not stated</t>
        </is>
      </c>
      <c r="Q2072" s="9" t="inlineStr">
        <is>
          <t>https://grantcue.com/foundations/lm-foundation-357159067</t>
        </is>
      </c>
    </row>
    <row r="2073">
      <c r="A2073">
        <f>IF($E2073=$E2072,$A2072+1,1)</f>
        <v/>
      </c>
      <c r="B2073" t="inlineStr">
        <is>
          <t>CONARD-DAVIS FAMILY FOUNDATION</t>
        </is>
      </c>
      <c r="C2073" t="inlineStr">
        <is>
          <t>20-7204420</t>
        </is>
      </c>
      <c r="D2073" t="inlineStr">
        <is>
          <t>New York</t>
        </is>
      </c>
      <c r="E2073" t="inlineStr">
        <is>
          <t>NY</t>
        </is>
      </c>
      <c r="F2073" t="n">
        <v>2024</v>
      </c>
      <c r="G2073" t="n">
        <v>1</v>
      </c>
      <c r="H2073" s="13" t="n">
        <v>1725000</v>
      </c>
      <c r="I2073" s="12" t="n">
        <v>5</v>
      </c>
      <c r="J2073" s="13" t="n">
        <v>200000</v>
      </c>
      <c r="K2073" s="13">
        <f>IFERROR($H2073/$I2073,"")</f>
        <v/>
      </c>
      <c r="L2073" s="13" t="n">
        <v>1000000</v>
      </c>
      <c r="M2073" t="inlineStr">
        <is>
          <t>MA, IL</t>
        </is>
      </c>
      <c r="N2073" t="inlineStr">
        <is>
          <t>No</t>
        </is>
      </c>
      <c r="O2073" t="inlineStr">
        <is>
          <t>Not stated</t>
        </is>
      </c>
      <c r="Q2073" s="9" t="inlineStr">
        <is>
          <t>https://grantcue.com/foundations/conard-davis-family-foundation-207204420</t>
        </is>
      </c>
    </row>
    <row r="2074">
      <c r="A2074">
        <f>IF($E2074=$E2073,$A2073+1,1)</f>
        <v/>
      </c>
      <c r="B2074" t="inlineStr">
        <is>
          <t>ZIDE FAMILY FOUNDATION</t>
        </is>
      </c>
      <c r="C2074" t="inlineStr">
        <is>
          <t>46-3046255</t>
        </is>
      </c>
      <c r="D2074" t="inlineStr">
        <is>
          <t>New York</t>
        </is>
      </c>
      <c r="E2074" t="inlineStr">
        <is>
          <t>NY</t>
        </is>
      </c>
      <c r="F2074" t="n">
        <v>2024</v>
      </c>
      <c r="G2074" t="n">
        <v>1</v>
      </c>
      <c r="H2074" s="13" t="n">
        <v>1725000</v>
      </c>
      <c r="I2074" s="12" t="n">
        <v>15</v>
      </c>
      <c r="J2074" s="13" t="n">
        <v>100000</v>
      </c>
      <c r="K2074" s="13">
        <f>IFERROR($H2074/$I2074,"")</f>
        <v/>
      </c>
      <c r="L2074" s="13" t="n">
        <v>250000</v>
      </c>
      <c r="M2074" t="inlineStr">
        <is>
          <t>VA, OR, CT</t>
        </is>
      </c>
      <c r="N2074" t="inlineStr">
        <is>
          <t>No</t>
        </is>
      </c>
      <c r="O2074" t="inlineStr">
        <is>
          <t>Not stated</t>
        </is>
      </c>
      <c r="Q2074" s="9" t="inlineStr">
        <is>
          <t>https://grantcue.com/foundations/zide-family-foundation-c-o-goldman-sachs-trust-company-463046255</t>
        </is>
      </c>
    </row>
    <row r="2075">
      <c r="A2075">
        <f>IF($E2075=$E2074,$A2074+1,1)</f>
        <v/>
      </c>
      <c r="B2075" t="inlineStr">
        <is>
          <t>AYUDAR FOUNDATION</t>
        </is>
      </c>
      <c r="C2075" t="inlineStr">
        <is>
          <t>84-1561916</t>
        </is>
      </c>
      <c r="D2075" t="inlineStr">
        <is>
          <t>New York</t>
        </is>
      </c>
      <c r="E2075" t="inlineStr">
        <is>
          <t>NY</t>
        </is>
      </c>
      <c r="F2075" t="n">
        <v>2025</v>
      </c>
      <c r="G2075" t="n">
        <v>2</v>
      </c>
      <c r="H2075" s="13" t="n">
        <v>1725000</v>
      </c>
      <c r="I2075" s="12" t="n">
        <v>18</v>
      </c>
      <c r="J2075" s="13" t="n">
        <v>100000</v>
      </c>
      <c r="K2075" s="13">
        <f>IFERROR($H2075/$I2075,"")</f>
        <v/>
      </c>
      <c r="L2075" s="13" t="n">
        <v>200000</v>
      </c>
      <c r="M2075" t="inlineStr">
        <is>
          <t>CA, MO, DC</t>
        </is>
      </c>
      <c r="N2075" t="inlineStr">
        <is>
          <t>No</t>
        </is>
      </c>
      <c r="O2075" t="inlineStr">
        <is>
          <t>Not stated</t>
        </is>
      </c>
      <c r="Q2075" s="9" t="inlineStr">
        <is>
          <t>https://grantcue.com/foundations/ayudar-foundation-841561916</t>
        </is>
      </c>
    </row>
    <row r="2076">
      <c r="A2076">
        <f>IF($E2076=$E2075,$A2075+1,1)</f>
        <v/>
      </c>
      <c r="B2076" t="inlineStr">
        <is>
          <t>MAY AND SAMUEL RUDIN FAMILY FOUNDATION INC</t>
        </is>
      </c>
      <c r="C2076" t="inlineStr">
        <is>
          <t>13-3875171</t>
        </is>
      </c>
      <c r="D2076" t="inlineStr">
        <is>
          <t>New York</t>
        </is>
      </c>
      <c r="E2076" t="inlineStr">
        <is>
          <t>NY</t>
        </is>
      </c>
      <c r="F2076" t="n">
        <v>2024</v>
      </c>
      <c r="G2076" t="n">
        <v>1</v>
      </c>
      <c r="H2076" s="13" t="n">
        <v>1723500</v>
      </c>
      <c r="I2076" s="12" t="n">
        <v>93</v>
      </c>
      <c r="J2076" s="13" t="n">
        <v>10000</v>
      </c>
      <c r="K2076" s="13">
        <f>IFERROR($H2076/$I2076,"")</f>
        <v/>
      </c>
      <c r="L2076" s="13" t="n">
        <v>375000</v>
      </c>
      <c r="M2076" t="inlineStr">
        <is>
          <t>FL, CA, CT</t>
        </is>
      </c>
      <c r="N2076" t="inlineStr">
        <is>
          <t>No</t>
        </is>
      </c>
      <c r="O2076" t="inlineStr">
        <is>
          <t>Not stated</t>
        </is>
      </c>
      <c r="Q2076" s="9" t="inlineStr">
        <is>
          <t>https://grantcue.com/foundations/may-and-samuel-rudin-family-foundation-inc-133875171</t>
        </is>
      </c>
    </row>
    <row r="2077">
      <c r="A2077">
        <f>IF($E2077=$E2076,$A2076+1,1)</f>
        <v/>
      </c>
      <c r="B2077" t="inlineStr">
        <is>
          <t>JOSEPH ALEXANDER FOUNDATION INC</t>
        </is>
      </c>
      <c r="C2077" t="inlineStr">
        <is>
          <t>51-0175951</t>
        </is>
      </c>
      <c r="D2077" t="inlineStr">
        <is>
          <t>New York</t>
        </is>
      </c>
      <c r="E2077" t="inlineStr">
        <is>
          <t>NY</t>
        </is>
      </c>
      <c r="F2077" t="n">
        <v>2024</v>
      </c>
      <c r="G2077" t="n">
        <v>2</v>
      </c>
      <c r="H2077" s="13" t="n">
        <v>1721800</v>
      </c>
      <c r="I2077" s="12" t="n">
        <v>105</v>
      </c>
      <c r="J2077" s="13" t="n">
        <v>10000</v>
      </c>
      <c r="K2077" s="13">
        <f>IFERROR($H2077/$I2077,"")</f>
        <v/>
      </c>
      <c r="L2077" s="13" t="n">
        <v>51800</v>
      </c>
      <c r="M2077" t="inlineStr">
        <is>
          <t>PA, FL, NJ</t>
        </is>
      </c>
      <c r="N2077" t="inlineStr">
        <is>
          <t>Yes</t>
        </is>
      </c>
      <c r="O2077" t="inlineStr">
        <is>
          <t>Not stated</t>
        </is>
      </c>
      <c r="Q2077" s="9" t="inlineStr">
        <is>
          <t>https://grantcue.com/foundations/joseph-alexander-foundation-inc-510175951</t>
        </is>
      </c>
    </row>
    <row r="2078">
      <c r="A2078">
        <f>IF($E2078=$E2077,$A2077+1,1)</f>
        <v/>
      </c>
      <c r="B2078" t="inlineStr">
        <is>
          <t>Gene S Moss Foundation II Inc</t>
        </is>
      </c>
      <c r="C2078" t="inlineStr">
        <is>
          <t>92-0629993</t>
        </is>
      </c>
      <c r="D2078" t="inlineStr">
        <is>
          <t>New York</t>
        </is>
      </c>
      <c r="E2078" t="inlineStr">
        <is>
          <t>NY</t>
        </is>
      </c>
      <c r="F2078" t="n">
        <v>2025</v>
      </c>
      <c r="G2078" t="n">
        <v>2</v>
      </c>
      <c r="H2078" s="13" t="n">
        <v>1720000</v>
      </c>
      <c r="I2078" s="12" t="n">
        <v>13</v>
      </c>
      <c r="J2078" s="13" t="n">
        <v>55000</v>
      </c>
      <c r="K2078" s="13">
        <f>IFERROR($H2078/$I2078,"")</f>
        <v/>
      </c>
      <c r="L2078" s="13" t="n">
        <v>925000</v>
      </c>
      <c r="M2078" t="inlineStr">
        <is>
          <t>IL, CO, MD</t>
        </is>
      </c>
      <c r="N2078" t="inlineStr">
        <is>
          <t>No</t>
        </is>
      </c>
      <c r="O2078" t="inlineStr">
        <is>
          <t>Not stated</t>
        </is>
      </c>
      <c r="Q2078" s="9" t="inlineStr">
        <is>
          <t>https://grantcue.com/foundations/gene-s-moss-foundation-ii-inc-920629993</t>
        </is>
      </c>
    </row>
    <row r="2079">
      <c r="A2079">
        <f>IF($E2079=$E2078,$A2078+1,1)</f>
        <v/>
      </c>
      <c r="B2079" t="inlineStr">
        <is>
          <t>ONE WORLD FUND</t>
        </is>
      </c>
      <c r="C2079" t="inlineStr">
        <is>
          <t>04-6485766</t>
        </is>
      </c>
      <c r="D2079" t="inlineStr">
        <is>
          <t>New York</t>
        </is>
      </c>
      <c r="E2079" t="inlineStr">
        <is>
          <t>NY</t>
        </is>
      </c>
      <c r="F2079" t="n">
        <v>2025</v>
      </c>
      <c r="G2079" t="n">
        <v>2</v>
      </c>
      <c r="H2079" s="13" t="n">
        <v>1719252</v>
      </c>
      <c r="I2079" s="12" t="n">
        <v>73</v>
      </c>
      <c r="J2079" s="13" t="n">
        <v>19543</v>
      </c>
      <c r="K2079" s="13">
        <f>IFERROR($H2079/$I2079,"")</f>
        <v/>
      </c>
      <c r="L2079" s="13" t="n">
        <v>129422</v>
      </c>
      <c r="M2079" t="inlineStr">
        <is>
          <t>CA, DC, UT</t>
        </is>
      </c>
      <c r="N2079" t="inlineStr">
        <is>
          <t>Yes</t>
        </is>
      </c>
      <c r="O2079" t="inlineStr">
        <is>
          <t>Not stated</t>
        </is>
      </c>
      <c r="Q2079" s="9" t="inlineStr">
        <is>
          <t>https://grantcue.com/foundations/one-world-fund-046485766</t>
        </is>
      </c>
    </row>
    <row r="2080">
      <c r="A2080">
        <f>IF($E2080=$E2079,$A2079+1,1)</f>
        <v/>
      </c>
      <c r="B2080" t="inlineStr">
        <is>
          <t>DISTRACTED GLOBE FOUNDATION</t>
        </is>
      </c>
      <c r="C2080" t="inlineStr">
        <is>
          <t>36-4667713</t>
        </is>
      </c>
      <c r="D2080" t="inlineStr">
        <is>
          <t>New York</t>
        </is>
      </c>
      <c r="E2080" t="inlineStr">
        <is>
          <t>NY</t>
        </is>
      </c>
      <c r="F2080" t="n">
        <v>2025</v>
      </c>
      <c r="G2080" t="n">
        <v>2</v>
      </c>
      <c r="H2080" s="13" t="n">
        <v>1719100</v>
      </c>
      <c r="I2080" s="12" t="n">
        <v>104</v>
      </c>
      <c r="J2080" s="13" t="n">
        <v>10000</v>
      </c>
      <c r="K2080" s="13">
        <f>IFERROR($H2080/$I2080,"")</f>
        <v/>
      </c>
      <c r="L2080" s="13" t="n">
        <v>153000</v>
      </c>
      <c r="M2080" t="inlineStr">
        <is>
          <t>CA, DC, PA</t>
        </is>
      </c>
      <c r="N2080" t="inlineStr">
        <is>
          <t>No</t>
        </is>
      </c>
      <c r="O2080" t="inlineStr">
        <is>
          <t>Not stated</t>
        </is>
      </c>
      <c r="Q2080" s="9" t="inlineStr">
        <is>
          <t>https://grantcue.com/foundations/distracted-globe-foundation-364667713</t>
        </is>
      </c>
    </row>
    <row r="2081">
      <c r="A2081">
        <f>IF($E2081=$E2080,$A2080+1,1)</f>
        <v/>
      </c>
      <c r="B2081" t="inlineStr">
        <is>
          <t>RICHMOND COUNTY SAVINGS FOUNDATION</t>
        </is>
      </c>
      <c r="C2081" t="inlineStr">
        <is>
          <t>06-1503051</t>
        </is>
      </c>
      <c r="D2081" t="inlineStr">
        <is>
          <t>New York</t>
        </is>
      </c>
      <c r="E2081" t="inlineStr">
        <is>
          <t>NY</t>
        </is>
      </c>
      <c r="F2081" t="n">
        <v>2025</v>
      </c>
      <c r="G2081" t="n">
        <v>2</v>
      </c>
      <c r="H2081" s="13" t="n">
        <v>1718825</v>
      </c>
      <c r="I2081" s="12" t="n">
        <v>99</v>
      </c>
      <c r="J2081" s="13" t="n">
        <v>5000</v>
      </c>
      <c r="K2081" s="13">
        <f>IFERROR($H2081/$I2081,"")</f>
        <v/>
      </c>
      <c r="L2081" s="13" t="n">
        <v>500000</v>
      </c>
      <c r="M2081" t="inlineStr">
        <is>
          <t>VA</t>
        </is>
      </c>
      <c r="N2081" t="inlineStr">
        <is>
          <t>Yes</t>
        </is>
      </c>
      <c r="O2081" t="inlineStr">
        <is>
          <t>Not stated</t>
        </is>
      </c>
      <c r="P2081" s="9" t="inlineStr">
        <is>
          <t>https://www.rcsf.org/</t>
        </is>
      </c>
      <c r="Q2081" s="9" t="inlineStr">
        <is>
          <t>https://grantcue.com/foundations/richmond-county-savings-foundation-061503051</t>
        </is>
      </c>
    </row>
    <row r="2082">
      <c r="A2082">
        <f>IF($E2082=$E2081,$A2081+1,1)</f>
        <v/>
      </c>
      <c r="B2082" t="inlineStr">
        <is>
          <t>RANDI AND CLIFFORD LANE FOUNDATION</t>
        </is>
      </c>
      <c r="C2082" t="inlineStr">
        <is>
          <t>11-3635985</t>
        </is>
      </c>
      <c r="D2082" t="inlineStr">
        <is>
          <t>New York</t>
        </is>
      </c>
      <c r="E2082" t="inlineStr">
        <is>
          <t>NY</t>
        </is>
      </c>
      <c r="F2082" t="n">
        <v>2024</v>
      </c>
      <c r="G2082" t="n">
        <v>1</v>
      </c>
      <c r="H2082" s="13" t="n">
        <v>1718550</v>
      </c>
      <c r="I2082" s="12" t="n">
        <v>28</v>
      </c>
      <c r="J2082" s="13" t="n">
        <v>25000</v>
      </c>
      <c r="K2082" s="13">
        <f>IFERROR($H2082/$I2082,"")</f>
        <v/>
      </c>
      <c r="L2082" s="13" t="n">
        <v>750000</v>
      </c>
      <c r="M2082" t="inlineStr">
        <is>
          <t>FL, AZ, CA</t>
        </is>
      </c>
      <c r="N2082" t="inlineStr">
        <is>
          <t>No</t>
        </is>
      </c>
      <c r="O2082" t="inlineStr">
        <is>
          <t>Not stated</t>
        </is>
      </c>
      <c r="Q2082" s="9" t="inlineStr">
        <is>
          <t>https://grantcue.com/foundations/randi-and-clifford-lane-foundation-113635985</t>
        </is>
      </c>
    </row>
    <row r="2083">
      <c r="A2083">
        <f>IF($E2083=$E2082,$A2082+1,1)</f>
        <v/>
      </c>
      <c r="B2083" t="inlineStr">
        <is>
          <t>REVIEW FOUNDATION</t>
        </is>
      </c>
      <c r="C2083" t="inlineStr">
        <is>
          <t>22-3252633</t>
        </is>
      </c>
      <c r="D2083" t="inlineStr">
        <is>
          <t>New York</t>
        </is>
      </c>
      <c r="E2083" t="inlineStr">
        <is>
          <t>NY</t>
        </is>
      </c>
      <c r="F2083" t="n">
        <v>2025</v>
      </c>
      <c r="G2083" t="n">
        <v>2</v>
      </c>
      <c r="H2083" s="13" t="n">
        <v>1717800</v>
      </c>
      <c r="I2083" s="12" t="n">
        <v>152</v>
      </c>
      <c r="J2083" s="13" t="n">
        <v>7500</v>
      </c>
      <c r="K2083" s="13">
        <f>IFERROR($H2083/$I2083,"")</f>
        <v/>
      </c>
      <c r="L2083" s="13" t="n">
        <v>125000</v>
      </c>
      <c r="M2083" t="inlineStr">
        <is>
          <t>RI, PA, DC</t>
        </is>
      </c>
      <c r="N2083" t="inlineStr">
        <is>
          <t>No</t>
        </is>
      </c>
      <c r="O2083" t="inlineStr">
        <is>
          <t>Not stated</t>
        </is>
      </c>
      <c r="Q2083" s="9" t="inlineStr">
        <is>
          <t>https://grantcue.com/foundations/review-foundation-223252633</t>
        </is>
      </c>
    </row>
    <row r="2084">
      <c r="A2084">
        <f>IF($E2084=$E2083,$A2083+1,1)</f>
        <v/>
      </c>
      <c r="B2084" t="inlineStr">
        <is>
          <t>MELVIN S CUTLER CHARITABLE FOUNDATION</t>
        </is>
      </c>
      <c r="C2084" t="inlineStr">
        <is>
          <t>04-2733957</t>
        </is>
      </c>
      <c r="D2084" t="inlineStr">
        <is>
          <t>New York</t>
        </is>
      </c>
      <c r="E2084" t="inlineStr">
        <is>
          <t>NY</t>
        </is>
      </c>
      <c r="F2084" t="n">
        <v>2024</v>
      </c>
      <c r="G2084" t="n">
        <v>2</v>
      </c>
      <c r="H2084" s="13" t="n">
        <v>1717156</v>
      </c>
      <c r="I2084" s="12" t="n">
        <v>105</v>
      </c>
      <c r="J2084" s="13" t="n">
        <v>3900</v>
      </c>
      <c r="K2084" s="13">
        <f>IFERROR($H2084/$I2084,"")</f>
        <v/>
      </c>
      <c r="L2084" s="13" t="n">
        <v>151500</v>
      </c>
      <c r="M2084" t="inlineStr">
        <is>
          <t>MA, FL, MD</t>
        </is>
      </c>
      <c r="N2084" t="inlineStr">
        <is>
          <t>No</t>
        </is>
      </c>
      <c r="O2084" t="inlineStr">
        <is>
          <t>Not stated</t>
        </is>
      </c>
      <c r="Q2084" s="9" t="inlineStr">
        <is>
          <t>https://grantcue.com/foundations/melvin-s-cutler-charitable-foundation-c-o-greenbergrosenblatt-kull-and-bitsoli-042733957</t>
        </is>
      </c>
    </row>
    <row r="2085">
      <c r="A2085">
        <f>IF($E2085=$E2084,$A2084+1,1)</f>
        <v/>
      </c>
      <c r="B2085" t="inlineStr">
        <is>
          <t>STERN FAMILY PHILANTHROPIC FOUNDATION</t>
        </is>
      </c>
      <c r="C2085" t="inlineStr">
        <is>
          <t>13-3949201</t>
        </is>
      </c>
      <c r="D2085" t="inlineStr">
        <is>
          <t>New York</t>
        </is>
      </c>
      <c r="E2085" t="inlineStr">
        <is>
          <t>NY</t>
        </is>
      </c>
      <c r="F2085" t="n">
        <v>2023</v>
      </c>
      <c r="G2085" t="n">
        <v>1</v>
      </c>
      <c r="H2085" s="13" t="n">
        <v>1714353</v>
      </c>
      <c r="I2085" s="12" t="n">
        <v>48</v>
      </c>
      <c r="J2085" s="13" t="n">
        <v>5000</v>
      </c>
      <c r="K2085" s="13">
        <f>IFERROR($H2085/$I2085,"")</f>
        <v/>
      </c>
      <c r="L2085" s="13" t="n">
        <v>550000</v>
      </c>
      <c r="M2085" t="inlineStr">
        <is>
          <t>MA, FL, IL</t>
        </is>
      </c>
      <c r="N2085" t="inlineStr">
        <is>
          <t>No</t>
        </is>
      </c>
      <c r="O2085" t="inlineStr">
        <is>
          <t>Not stated</t>
        </is>
      </c>
      <c r="Q2085" s="9" t="inlineStr">
        <is>
          <t>https://grantcue.com/foundations/stern-family-philanthropic-foundation-133949201</t>
        </is>
      </c>
    </row>
    <row r="2086">
      <c r="A2086">
        <f>IF($E2086=$E2085,$A2085+1,1)</f>
        <v/>
      </c>
      <c r="B2086" t="inlineStr">
        <is>
          <t>LFH FOUNDATION FAMILY TRUST</t>
        </is>
      </c>
      <c r="C2086" t="inlineStr">
        <is>
          <t>22-6727578</t>
        </is>
      </c>
      <c r="D2086" t="inlineStr">
        <is>
          <t>New York</t>
        </is>
      </c>
      <c r="E2086" t="inlineStr">
        <is>
          <t>NY</t>
        </is>
      </c>
      <c r="F2086" t="n">
        <v>2024</v>
      </c>
      <c r="G2086" t="n">
        <v>1</v>
      </c>
      <c r="H2086" s="13" t="n">
        <v>1712800</v>
      </c>
      <c r="I2086" s="12" t="n">
        <v>38</v>
      </c>
      <c r="J2086" s="13" t="n">
        <v>16500</v>
      </c>
      <c r="K2086" s="13">
        <f>IFERROR($H2086/$I2086,"")</f>
        <v/>
      </c>
      <c r="L2086" s="13" t="n">
        <v>500000</v>
      </c>
      <c r="M2086" t="inlineStr">
        <is>
          <t>NJ, FL, CA</t>
        </is>
      </c>
      <c r="N2086" t="inlineStr">
        <is>
          <t>No</t>
        </is>
      </c>
      <c r="O2086" t="inlineStr">
        <is>
          <t>Not stated</t>
        </is>
      </c>
      <c r="Q2086" s="9" t="inlineStr">
        <is>
          <t>https://grantcue.com/foundations/lfh-foundation-family-trust-226727578</t>
        </is>
      </c>
    </row>
    <row r="2087">
      <c r="A2087">
        <f>IF($E2087=$E2086,$A2086+1,1)</f>
        <v/>
      </c>
      <c r="B2087" t="inlineStr">
        <is>
          <t>HEIDI &amp; LOLA LOENING FOUNDATION DBA HILO FOUNDATION</t>
        </is>
      </c>
      <c r="C2087" t="inlineStr">
        <is>
          <t>20-3642156</t>
        </is>
      </c>
      <c r="D2087" t="inlineStr">
        <is>
          <t>New York</t>
        </is>
      </c>
      <c r="E2087" t="inlineStr">
        <is>
          <t>NY</t>
        </is>
      </c>
      <c r="F2087" t="n">
        <v>2025</v>
      </c>
      <c r="G2087" t="n">
        <v>2</v>
      </c>
      <c r="H2087" s="13" t="n">
        <v>1712000</v>
      </c>
      <c r="I2087" s="12" t="n">
        <v>13</v>
      </c>
      <c r="J2087" s="13" t="n">
        <v>20000</v>
      </c>
      <c r="K2087" s="13">
        <f>IFERROR($H2087/$I2087,"")</f>
        <v/>
      </c>
      <c r="L2087" s="13" t="n">
        <v>1000000</v>
      </c>
      <c r="M2087" t="inlineStr">
        <is>
          <t>MA, CA</t>
        </is>
      </c>
      <c r="N2087" t="inlineStr">
        <is>
          <t>No</t>
        </is>
      </c>
      <c r="O2087" t="inlineStr">
        <is>
          <t>Not stated</t>
        </is>
      </c>
      <c r="Q2087" s="9" t="inlineStr">
        <is>
          <t>https://grantcue.com/foundations/heidi-and-lola-loening-foundation-dba-hilo-foundation-203642156</t>
        </is>
      </c>
    </row>
    <row r="2088">
      <c r="A2088">
        <f>IF($E2088=$E2087,$A2087+1,1)</f>
        <v/>
      </c>
      <c r="B2088" t="inlineStr">
        <is>
          <t>MARY J HUTCHINS FOUNDATION INC</t>
        </is>
      </c>
      <c r="C2088" t="inlineStr">
        <is>
          <t>13-6083578</t>
        </is>
      </c>
      <c r="D2088" t="inlineStr">
        <is>
          <t>New York</t>
        </is>
      </c>
      <c r="E2088" t="inlineStr">
        <is>
          <t>NY</t>
        </is>
      </c>
      <c r="F2088" t="n">
        <v>2024</v>
      </c>
      <c r="G2088" t="n">
        <v>1</v>
      </c>
      <c r="H2088" s="13" t="n">
        <v>1710000</v>
      </c>
      <c r="I2088" s="12" t="n">
        <v>47</v>
      </c>
      <c r="J2088" s="13" t="n">
        <v>30000</v>
      </c>
      <c r="K2088" s="13">
        <f>IFERROR($H2088/$I2088,"")</f>
        <v/>
      </c>
      <c r="L2088" s="13" t="n">
        <v>110000</v>
      </c>
      <c r="N2088" t="inlineStr">
        <is>
          <t>No</t>
        </is>
      </c>
      <c r="O2088" t="inlineStr">
        <is>
          <t>Not stated</t>
        </is>
      </c>
      <c r="Q2088" s="9" t="inlineStr">
        <is>
          <t>https://grantcue.com/foundations/mary-j-hutchins-foundation-inc-136083578</t>
        </is>
      </c>
    </row>
    <row r="2089">
      <c r="A2089">
        <f>IF($E2089=$E2088,$A2088+1,1)</f>
        <v/>
      </c>
      <c r="B2089" t="inlineStr">
        <is>
          <t>THE ARNOLD S &amp; MADALEINE PENNER FAMILY F</t>
        </is>
      </c>
      <c r="C2089" t="inlineStr">
        <is>
          <t>13-3935352</t>
        </is>
      </c>
      <c r="D2089" t="inlineStr">
        <is>
          <t>New York</t>
        </is>
      </c>
      <c r="E2089" t="inlineStr">
        <is>
          <t>NY</t>
        </is>
      </c>
      <c r="F2089" t="n">
        <v>2024</v>
      </c>
      <c r="G2089" t="n">
        <v>2</v>
      </c>
      <c r="H2089" s="13" t="n">
        <v>1707436</v>
      </c>
      <c r="I2089" s="12" t="n">
        <v>73</v>
      </c>
      <c r="J2089" s="13" t="n">
        <v>5000</v>
      </c>
      <c r="K2089" s="13">
        <f>IFERROR($H2089/$I2089,"")</f>
        <v/>
      </c>
      <c r="L2089" s="13" t="n">
        <v>282988</v>
      </c>
      <c r="M2089" t="inlineStr">
        <is>
          <t>DC, MD, PA</t>
        </is>
      </c>
      <c r="N2089" t="inlineStr">
        <is>
          <t>No</t>
        </is>
      </c>
      <c r="O2089" t="inlineStr">
        <is>
          <t>Not stated</t>
        </is>
      </c>
      <c r="Q2089" s="9" t="inlineStr">
        <is>
          <t>https://grantcue.com/foundations/the-arnold-s-and-madaleine-penner-family-f-133935352</t>
        </is>
      </c>
    </row>
    <row r="2090">
      <c r="A2090">
        <f>IF($E2090=$E2089,$A2089+1,1)</f>
        <v/>
      </c>
      <c r="B2090" t="inlineStr">
        <is>
          <t>PAUL AND JENNA SEGAL FAMILY FOUNDATION</t>
        </is>
      </c>
      <c r="C2090" t="inlineStr">
        <is>
          <t>46-1344180</t>
        </is>
      </c>
      <c r="D2090" t="inlineStr">
        <is>
          <t>New York</t>
        </is>
      </c>
      <c r="E2090" t="inlineStr">
        <is>
          <t>NY</t>
        </is>
      </c>
      <c r="F2090" t="n">
        <v>2024</v>
      </c>
      <c r="G2090" t="n">
        <v>1</v>
      </c>
      <c r="H2090" s="13" t="n">
        <v>1706500</v>
      </c>
      <c r="I2090" s="12" t="n">
        <v>24</v>
      </c>
      <c r="J2090" s="13" t="n">
        <v>27500</v>
      </c>
      <c r="K2090" s="13">
        <f>IFERROR($H2090/$I2090,"")</f>
        <v/>
      </c>
      <c r="L2090" s="13" t="n">
        <v>500000</v>
      </c>
      <c r="M2090" t="inlineStr">
        <is>
          <t>DC, NJ, FL</t>
        </is>
      </c>
      <c r="N2090" t="inlineStr">
        <is>
          <t>No</t>
        </is>
      </c>
      <c r="O2090" t="inlineStr">
        <is>
          <t>Not stated</t>
        </is>
      </c>
      <c r="Q2090" s="9" t="inlineStr">
        <is>
          <t>https://grantcue.com/foundations/paul-and-jenna-segal-family-foundation-461344180</t>
        </is>
      </c>
    </row>
    <row r="2091">
      <c r="A2091">
        <f>IF($E2091=$E2090,$A2090+1,1)</f>
        <v/>
      </c>
      <c r="B2091" t="inlineStr">
        <is>
          <t>THE DELUCA FOUNDATION INC</t>
        </is>
      </c>
      <c r="C2091" t="inlineStr">
        <is>
          <t>04-2861153</t>
        </is>
      </c>
      <c r="D2091" t="inlineStr">
        <is>
          <t>New York</t>
        </is>
      </c>
      <c r="E2091" t="inlineStr">
        <is>
          <t>NY</t>
        </is>
      </c>
      <c r="F2091" t="n">
        <v>2025</v>
      </c>
      <c r="G2091" t="n">
        <v>3</v>
      </c>
      <c r="H2091" s="13" t="n">
        <v>1706385</v>
      </c>
      <c r="I2091" s="12" t="n">
        <v>67</v>
      </c>
      <c r="J2091" s="13" t="n">
        <v>10000</v>
      </c>
      <c r="K2091" s="13">
        <f>IFERROR($H2091/$I2091,"")</f>
        <v/>
      </c>
      <c r="L2091" s="13" t="n">
        <v>250000</v>
      </c>
      <c r="M2091" t="inlineStr">
        <is>
          <t>MI, NEW BRUNSWICK, IN</t>
        </is>
      </c>
      <c r="N2091" t="inlineStr">
        <is>
          <t>No</t>
        </is>
      </c>
      <c r="O2091" t="inlineStr">
        <is>
          <t>Not stated</t>
        </is>
      </c>
      <c r="Q2091" s="9" t="inlineStr">
        <is>
          <t>https://grantcue.com/foundations/the-deluca-foundation-inc-042861153</t>
        </is>
      </c>
    </row>
    <row r="2092">
      <c r="A2092">
        <f>IF($E2092=$E2091,$A2091+1,1)</f>
        <v/>
      </c>
      <c r="B2092" t="inlineStr">
        <is>
          <t>PECO FOUNDATION</t>
        </is>
      </c>
      <c r="C2092" t="inlineStr">
        <is>
          <t>23-7031675</t>
        </is>
      </c>
      <c r="D2092" t="inlineStr">
        <is>
          <t>New York</t>
        </is>
      </c>
      <c r="E2092" t="inlineStr">
        <is>
          <t>NY</t>
        </is>
      </c>
      <c r="F2092" t="n">
        <v>2024</v>
      </c>
      <c r="G2092" t="n">
        <v>1</v>
      </c>
      <c r="H2092" s="13" t="n">
        <v>1704107</v>
      </c>
      <c r="I2092" s="12" t="n">
        <v>158</v>
      </c>
      <c r="J2092" s="13" t="n">
        <v>5000</v>
      </c>
      <c r="K2092" s="13">
        <f>IFERROR($H2092/$I2092,"")</f>
        <v/>
      </c>
      <c r="L2092" s="13" t="n">
        <v>148000</v>
      </c>
      <c r="N2092" t="inlineStr">
        <is>
          <t>No</t>
        </is>
      </c>
      <c r="O2092" t="inlineStr">
        <is>
          <t>Not stated</t>
        </is>
      </c>
      <c r="Q2092" s="9" t="inlineStr">
        <is>
          <t>https://grantcue.com/foundations/peco-foundation-237031675</t>
        </is>
      </c>
    </row>
    <row r="2093">
      <c r="A2093">
        <f>IF($E2093=$E2092,$A2092+1,1)</f>
        <v/>
      </c>
      <c r="B2093" t="inlineStr">
        <is>
          <t>Janet Traeger Salz Charitable Trust</t>
        </is>
      </c>
      <c r="C2093" t="inlineStr">
        <is>
          <t>35-7144794</t>
        </is>
      </c>
      <c r="D2093" t="inlineStr">
        <is>
          <t>New York</t>
        </is>
      </c>
      <c r="E2093" t="inlineStr">
        <is>
          <t>NY</t>
        </is>
      </c>
      <c r="F2093" t="n">
        <v>2025</v>
      </c>
      <c r="G2093" t="n">
        <v>2</v>
      </c>
      <c r="H2093" s="13" t="n">
        <v>1700000</v>
      </c>
      <c r="I2093" s="12" t="n">
        <v>24</v>
      </c>
      <c r="J2093" s="13" t="n">
        <v>50000</v>
      </c>
      <c r="K2093" s="13">
        <f>IFERROR($H2093/$I2093,"")</f>
        <v/>
      </c>
      <c r="L2093" s="13" t="n">
        <v>100000</v>
      </c>
      <c r="M2093" t="inlineStr">
        <is>
          <t>FL</t>
        </is>
      </c>
      <c r="N2093" t="inlineStr">
        <is>
          <t>No</t>
        </is>
      </c>
      <c r="O2093" t="inlineStr">
        <is>
          <t>Not stated</t>
        </is>
      </c>
      <c r="Q2093" s="9" t="inlineStr">
        <is>
          <t>https://grantcue.com/foundations/janet-traeger-salz-charitable-trust-357144794</t>
        </is>
      </c>
    </row>
    <row r="2094">
      <c r="A2094">
        <f>IF($E2094=$E2093,$A2093+1,1)</f>
        <v/>
      </c>
      <c r="B2094" t="inlineStr">
        <is>
          <t>The Kilts Family Foundation</t>
        </is>
      </c>
      <c r="C2094" t="inlineStr">
        <is>
          <t>13-4147482</t>
        </is>
      </c>
      <c r="D2094" t="inlineStr">
        <is>
          <t>New York</t>
        </is>
      </c>
      <c r="E2094" t="inlineStr">
        <is>
          <t>NY</t>
        </is>
      </c>
      <c r="F2094" t="n">
        <v>2024</v>
      </c>
      <c r="G2094" t="n">
        <v>1</v>
      </c>
      <c r="H2094" s="13" t="n">
        <v>1699500</v>
      </c>
      <c r="I2094" s="12" t="n">
        <v>17</v>
      </c>
      <c r="J2094" s="13" t="n">
        <v>5000</v>
      </c>
      <c r="K2094" s="13">
        <f>IFERROR($H2094/$I2094,"")</f>
        <v/>
      </c>
      <c r="L2094" s="13" t="n">
        <v>625000</v>
      </c>
      <c r="M2094" t="inlineStr">
        <is>
          <t>DC, IL, SC</t>
        </is>
      </c>
      <c r="N2094" t="inlineStr">
        <is>
          <t>No</t>
        </is>
      </c>
      <c r="O2094" t="inlineStr">
        <is>
          <t>Not stated</t>
        </is>
      </c>
      <c r="Q2094" s="9" t="inlineStr">
        <is>
          <t>https://grantcue.com/foundations/the-kilts-family-foundation-134147482</t>
        </is>
      </c>
    </row>
    <row r="2095">
      <c r="A2095">
        <f>IF($E2095=$E2094,$A2094+1,1)</f>
        <v/>
      </c>
      <c r="B2095" t="inlineStr">
        <is>
          <t>JAMES G HART FOUNDATION</t>
        </is>
      </c>
      <c r="C2095" t="inlineStr">
        <is>
          <t>20-0254015</t>
        </is>
      </c>
      <c r="D2095" t="inlineStr">
        <is>
          <t>New York</t>
        </is>
      </c>
      <c r="E2095" t="inlineStr">
        <is>
          <t>NY</t>
        </is>
      </c>
      <c r="F2095" t="n">
        <v>2025</v>
      </c>
      <c r="G2095" t="n">
        <v>2</v>
      </c>
      <c r="H2095" s="13" t="n">
        <v>1699500</v>
      </c>
      <c r="I2095" s="12" t="n">
        <v>145</v>
      </c>
      <c r="J2095" s="13" t="n">
        <v>2500</v>
      </c>
      <c r="K2095" s="13">
        <f>IFERROR($H2095/$I2095,"")</f>
        <v/>
      </c>
      <c r="L2095" s="13" t="n">
        <v>225000</v>
      </c>
      <c r="M2095" t="inlineStr">
        <is>
          <t>IL, LA, DC</t>
        </is>
      </c>
      <c r="N2095" t="inlineStr">
        <is>
          <t>No</t>
        </is>
      </c>
      <c r="O2095" t="inlineStr">
        <is>
          <t>Not stated</t>
        </is>
      </c>
      <c r="Q2095" s="9" t="inlineStr">
        <is>
          <t>https://grantcue.com/foundations/james-g-hart-foundation-200254015</t>
        </is>
      </c>
    </row>
    <row r="2096">
      <c r="A2096">
        <f>IF($E2096=$E2095,$A2095+1,1)</f>
        <v/>
      </c>
      <c r="B2096" t="inlineStr">
        <is>
          <t>MR AND MRS ROBERT C BAKER FAMILY FDN</t>
        </is>
      </c>
      <c r="C2096" t="inlineStr">
        <is>
          <t>13-3798665</t>
        </is>
      </c>
      <c r="D2096" t="inlineStr">
        <is>
          <t>New York</t>
        </is>
      </c>
      <c r="E2096" t="inlineStr">
        <is>
          <t>NY</t>
        </is>
      </c>
      <c r="F2096" t="n">
        <v>2024</v>
      </c>
      <c r="G2096" t="n">
        <v>1</v>
      </c>
      <c r="H2096" s="13" t="n">
        <v>1698934</v>
      </c>
      <c r="I2096" s="12" t="n">
        <v>30</v>
      </c>
      <c r="J2096" s="13" t="n">
        <v>4500</v>
      </c>
      <c r="K2096" s="13">
        <f>IFERROR($H2096/$I2096,"")</f>
        <v/>
      </c>
      <c r="L2096" s="13" t="n">
        <v>650000</v>
      </c>
      <c r="M2096" t="inlineStr">
        <is>
          <t>MD, FL, CA</t>
        </is>
      </c>
      <c r="N2096" t="inlineStr">
        <is>
          <t>No</t>
        </is>
      </c>
      <c r="O2096" t="inlineStr">
        <is>
          <t>Not stated</t>
        </is>
      </c>
      <c r="Q2096" s="9" t="inlineStr">
        <is>
          <t>https://grantcue.com/foundations/mr-and-mrs-robert-c-baker-family-fdn-c-o-national-realty-and-development-corp-133798665</t>
        </is>
      </c>
    </row>
    <row r="2097">
      <c r="A2097">
        <f>IF($E2097=$E2096,$A2096+1,1)</f>
        <v/>
      </c>
      <c r="B2097" t="inlineStr">
        <is>
          <t>OHEL NAFTOLY</t>
        </is>
      </c>
      <c r="C2097" t="inlineStr">
        <is>
          <t>84-4589219</t>
        </is>
      </c>
      <c r="D2097" t="inlineStr">
        <is>
          <t>New York</t>
        </is>
      </c>
      <c r="E2097" t="inlineStr">
        <is>
          <t>NY</t>
        </is>
      </c>
      <c r="F2097" t="n">
        <v>2024</v>
      </c>
      <c r="G2097" t="n">
        <v>1</v>
      </c>
      <c r="H2097" s="13" t="n">
        <v>1698060</v>
      </c>
      <c r="I2097" s="12" t="n">
        <v>76</v>
      </c>
      <c r="J2097" s="13" t="n">
        <v>2700</v>
      </c>
      <c r="K2097" s="13">
        <f>IFERROR($H2097/$I2097,"")</f>
        <v/>
      </c>
      <c r="L2097" s="13" t="n">
        <v>1001000</v>
      </c>
      <c r="M2097" t="inlineStr">
        <is>
          <t>NJ, NC</t>
        </is>
      </c>
      <c r="N2097" t="inlineStr">
        <is>
          <t>No</t>
        </is>
      </c>
      <c r="O2097" t="inlineStr">
        <is>
          <t>Not stated</t>
        </is>
      </c>
      <c r="Q2097" s="9" t="inlineStr">
        <is>
          <t>https://grantcue.com/foundations/ohel-naftoly-844589219</t>
        </is>
      </c>
    </row>
    <row r="2098">
      <c r="A2098">
        <f>IF($E2098=$E2097,$A2097+1,1)</f>
        <v/>
      </c>
      <c r="B2098" t="inlineStr">
        <is>
          <t>J F &amp; W S SCHOELLKOPF FDN BANK OF AMERICA</t>
        </is>
      </c>
      <c r="C2098" t="inlineStr">
        <is>
          <t>04-6008242</t>
        </is>
      </c>
      <c r="D2098" t="inlineStr">
        <is>
          <t>New York</t>
        </is>
      </c>
      <c r="E2098" t="inlineStr">
        <is>
          <t>NY</t>
        </is>
      </c>
      <c r="F2098" t="n">
        <v>2024</v>
      </c>
      <c r="G2098" t="n">
        <v>2</v>
      </c>
      <c r="H2098" s="13" t="n">
        <v>1698012</v>
      </c>
      <c r="I2098" s="12" t="n">
        <v>6</v>
      </c>
      <c r="J2098" s="13" t="n">
        <v>50000</v>
      </c>
      <c r="K2098" s="13">
        <f>IFERROR($H2098/$I2098,"")</f>
        <v/>
      </c>
      <c r="L2098" s="13" t="n">
        <v>842945</v>
      </c>
      <c r="M2098" t="inlineStr">
        <is>
          <t>STUTTGART, KIRCHHEIM</t>
        </is>
      </c>
      <c r="N2098" t="inlineStr">
        <is>
          <t>No</t>
        </is>
      </c>
      <c r="O2098" t="inlineStr">
        <is>
          <t>Not stated</t>
        </is>
      </c>
      <c r="Q2098" s="9" t="inlineStr">
        <is>
          <t>https://grantcue.com/foundations/j-f-and-w-s-schoellkopf-fdn-bank-of-america-046008242</t>
        </is>
      </c>
    </row>
    <row r="2099">
      <c r="A2099">
        <f>IF($E2099=$E2098,$A2098+1,1)</f>
        <v/>
      </c>
      <c r="B2099" t="inlineStr">
        <is>
          <t>ELLEN G ADELSON FAMILY FOUNDATION</t>
        </is>
      </c>
      <c r="C2099" t="inlineStr">
        <is>
          <t>26-0638885</t>
        </is>
      </c>
      <c r="D2099" t="inlineStr">
        <is>
          <t>New York</t>
        </is>
      </c>
      <c r="E2099" t="inlineStr">
        <is>
          <t>NY</t>
        </is>
      </c>
      <c r="F2099" t="n">
        <v>2025</v>
      </c>
      <c r="G2099" t="n">
        <v>2</v>
      </c>
      <c r="H2099" s="13" t="n">
        <v>1695564</v>
      </c>
      <c r="I2099" s="12" t="n">
        <v>9</v>
      </c>
      <c r="J2099" s="13" t="n">
        <v>152407</v>
      </c>
      <c r="K2099" s="13">
        <f>IFERROR($H2099/$I2099,"")</f>
        <v/>
      </c>
      <c r="L2099" s="13" t="n">
        <v>550000</v>
      </c>
      <c r="M2099" t="inlineStr">
        <is>
          <t>OK, OH, PA</t>
        </is>
      </c>
      <c r="N2099" t="inlineStr">
        <is>
          <t>No</t>
        </is>
      </c>
      <c r="O2099" t="inlineStr">
        <is>
          <t>Not stated</t>
        </is>
      </c>
      <c r="Q2099" s="9" t="inlineStr">
        <is>
          <t>https://grantcue.com/foundations/ellen-g-adelson-family-foundation-260638885</t>
        </is>
      </c>
    </row>
    <row r="2100">
      <c r="A2100">
        <f>IF($E2100=$E2099,$A2099+1,1)</f>
        <v/>
      </c>
      <c r="B2100" t="inlineStr">
        <is>
          <t>RICHARD AND BARBARA MOORE FAMILY FOUNDATION INC</t>
        </is>
      </c>
      <c r="C2100" t="inlineStr">
        <is>
          <t>87-3808712</t>
        </is>
      </c>
      <c r="D2100" t="inlineStr">
        <is>
          <t>New York</t>
        </is>
      </c>
      <c r="E2100" t="inlineStr">
        <is>
          <t>NY</t>
        </is>
      </c>
      <c r="F2100" t="n">
        <v>2024</v>
      </c>
      <c r="G2100" t="n">
        <v>1</v>
      </c>
      <c r="H2100" s="13" t="n">
        <v>1691090</v>
      </c>
      <c r="I2100" s="12" t="n">
        <v>13</v>
      </c>
      <c r="J2100" s="13" t="n">
        <v>100000</v>
      </c>
      <c r="K2100" s="13">
        <f>IFERROR($H2100/$I2100,"")</f>
        <v/>
      </c>
      <c r="L2100" s="13" t="n">
        <v>446090</v>
      </c>
      <c r="M2100" t="inlineStr">
        <is>
          <t>DC, NJ</t>
        </is>
      </c>
      <c r="N2100" t="inlineStr">
        <is>
          <t>No</t>
        </is>
      </c>
      <c r="O2100" t="inlineStr">
        <is>
          <t>Not stated</t>
        </is>
      </c>
      <c r="Q2100" s="9" t="inlineStr">
        <is>
          <t>https://grantcue.com/foundations/richard-and-barbara-moore-family-foundation-inc-873808712</t>
        </is>
      </c>
    </row>
    <row r="2101">
      <c r="A2101">
        <f>IF($E2101=$E2100,$A2100+1,1)</f>
        <v/>
      </c>
      <c r="B2101" t="inlineStr">
        <is>
          <t>GREEN FAMILY FOUNDATION INC</t>
        </is>
      </c>
      <c r="C2101" t="inlineStr">
        <is>
          <t>20-4256553</t>
        </is>
      </c>
      <c r="D2101" t="inlineStr">
        <is>
          <t>New York</t>
        </is>
      </c>
      <c r="E2101" t="inlineStr">
        <is>
          <t>NY</t>
        </is>
      </c>
      <c r="F2101" t="n">
        <v>2025</v>
      </c>
      <c r="G2101" t="n">
        <v>2</v>
      </c>
      <c r="H2101" s="13" t="n">
        <v>1688262</v>
      </c>
      <c r="I2101" s="12" t="n">
        <v>83</v>
      </c>
      <c r="J2101" s="13" t="n">
        <v>20000</v>
      </c>
      <c r="K2101" s="13">
        <f>IFERROR($H2101/$I2101,"")</f>
        <v/>
      </c>
      <c r="L2101" s="13" t="n">
        <v>50000</v>
      </c>
      <c r="M2101" t="inlineStr">
        <is>
          <t>NJ, PA, FL</t>
        </is>
      </c>
      <c r="N2101" t="inlineStr">
        <is>
          <t>Yes</t>
        </is>
      </c>
      <c r="O2101" t="inlineStr">
        <is>
          <t>Yes</t>
        </is>
      </c>
      <c r="Q2101" s="9" t="inlineStr">
        <is>
          <t>https://grantcue.com/foundations/green-family-foundation-inc-204256553</t>
        </is>
      </c>
    </row>
    <row r="2102">
      <c r="A2102">
        <f>IF($E2102=$E2101,$A2101+1,1)</f>
        <v/>
      </c>
      <c r="B2102" t="inlineStr">
        <is>
          <t>HURLEY FAMILY FOUNDATION</t>
        </is>
      </c>
      <c r="C2102" t="inlineStr">
        <is>
          <t>47-5112813</t>
        </is>
      </c>
      <c r="D2102" t="inlineStr">
        <is>
          <t>New York</t>
        </is>
      </c>
      <c r="E2102" t="inlineStr">
        <is>
          <t>NY</t>
        </is>
      </c>
      <c r="F2102" t="n">
        <v>2025</v>
      </c>
      <c r="G2102" t="n">
        <v>2</v>
      </c>
      <c r="H2102" s="13" t="n">
        <v>1683122</v>
      </c>
      <c r="I2102" s="12" t="n">
        <v>8</v>
      </c>
      <c r="J2102" s="13" t="n">
        <v>11061</v>
      </c>
      <c r="K2102" s="13">
        <f>IFERROR($H2102/$I2102,"")</f>
        <v/>
      </c>
      <c r="L2102" s="13" t="n">
        <v>1525000</v>
      </c>
      <c r="M2102" t="inlineStr">
        <is>
          <t>IL</t>
        </is>
      </c>
      <c r="N2102" t="inlineStr">
        <is>
          <t>No</t>
        </is>
      </c>
      <c r="O2102" t="inlineStr">
        <is>
          <t>Not stated</t>
        </is>
      </c>
      <c r="Q2102" s="9" t="inlineStr">
        <is>
          <t>https://grantcue.com/foundations/hurley-family-foundation-475112813</t>
        </is>
      </c>
    </row>
    <row r="2103">
      <c r="A2103">
        <f>IF($E2103=$E2102,$A2102+1,1)</f>
        <v/>
      </c>
      <c r="B2103" t="inlineStr">
        <is>
          <t>SAUL FOUNDATION FOR PROGRESS INC</t>
        </is>
      </c>
      <c r="C2103" t="inlineStr">
        <is>
          <t>47-4954803</t>
        </is>
      </c>
      <c r="D2103" t="inlineStr">
        <is>
          <t>New York</t>
        </is>
      </c>
      <c r="E2103" t="inlineStr">
        <is>
          <t>NY</t>
        </is>
      </c>
      <c r="F2103" t="n">
        <v>2024</v>
      </c>
      <c r="G2103" t="n">
        <v>1</v>
      </c>
      <c r="H2103" s="13" t="n">
        <v>1682255</v>
      </c>
      <c r="I2103" s="12" t="n">
        <v>5</v>
      </c>
      <c r="J2103" s="13" t="n">
        <v>300000</v>
      </c>
      <c r="K2103" s="13">
        <f>IFERROR($H2103/$I2103,"")</f>
        <v/>
      </c>
      <c r="L2103" s="13" t="n">
        <v>600000</v>
      </c>
      <c r="M2103" t="inlineStr">
        <is>
          <t>MA, CA</t>
        </is>
      </c>
      <c r="N2103" t="inlineStr">
        <is>
          <t>No</t>
        </is>
      </c>
      <c r="O2103" t="inlineStr">
        <is>
          <t>Not stated</t>
        </is>
      </c>
      <c r="Q2103" s="9" t="inlineStr">
        <is>
          <t>https://grantcue.com/foundations/saul-foundation-for-progress-inc-c-o-nixon-peabody-llp-474954803</t>
        </is>
      </c>
    </row>
    <row r="2104">
      <c r="A2104">
        <f>IF($E2104=$E2103,$A2103+1,1)</f>
        <v/>
      </c>
      <c r="B2104" t="inlineStr">
        <is>
          <t>HLMH INC</t>
        </is>
      </c>
      <c r="C2104" t="inlineStr">
        <is>
          <t>13-4072644</t>
        </is>
      </c>
      <c r="D2104" t="inlineStr">
        <is>
          <t>New York</t>
        </is>
      </c>
      <c r="E2104" t="inlineStr">
        <is>
          <t>NY</t>
        </is>
      </c>
      <c r="F2104" t="n">
        <v>2024</v>
      </c>
      <c r="G2104" t="n">
        <v>1</v>
      </c>
      <c r="H2104" s="13" t="n">
        <v>1682186</v>
      </c>
      <c r="I2104" s="12" t="n">
        <v>39</v>
      </c>
      <c r="J2104" s="13" t="n">
        <v>10000</v>
      </c>
      <c r="K2104" s="13">
        <f>IFERROR($H2104/$I2104,"")</f>
        <v/>
      </c>
      <c r="L2104" s="13" t="n">
        <v>271585</v>
      </c>
      <c r="M2104" t="inlineStr">
        <is>
          <t>CA, NJ, FL</t>
        </is>
      </c>
      <c r="N2104" t="inlineStr">
        <is>
          <t>No</t>
        </is>
      </c>
      <c r="O2104" t="inlineStr">
        <is>
          <t>Not stated</t>
        </is>
      </c>
      <c r="Q2104" s="9" t="inlineStr">
        <is>
          <t>https://grantcue.com/foundations/hlmh-inc-134072644</t>
        </is>
      </c>
    </row>
    <row r="2105">
      <c r="A2105">
        <f>IF($E2105=$E2104,$A2104+1,1)</f>
        <v/>
      </c>
      <c r="B2105" t="inlineStr">
        <is>
          <t>GOLDEN FAMILY FOUNDATION</t>
        </is>
      </c>
      <c r="C2105" t="inlineStr">
        <is>
          <t>13-3438614</t>
        </is>
      </c>
      <c r="D2105" t="inlineStr">
        <is>
          <t>New York</t>
        </is>
      </c>
      <c r="E2105" t="inlineStr">
        <is>
          <t>NY</t>
        </is>
      </c>
      <c r="F2105" t="n">
        <v>2024</v>
      </c>
      <c r="G2105" t="n">
        <v>1</v>
      </c>
      <c r="H2105" s="13" t="n">
        <v>1681508</v>
      </c>
      <c r="I2105" s="12" t="n">
        <v>45</v>
      </c>
      <c r="J2105" s="13" t="n">
        <v>10000</v>
      </c>
      <c r="K2105" s="13">
        <f>IFERROR($H2105/$I2105,"")</f>
        <v/>
      </c>
      <c r="L2105" s="13" t="n">
        <v>501500</v>
      </c>
      <c r="M2105" t="inlineStr">
        <is>
          <t>FL, DC, PA</t>
        </is>
      </c>
      <c r="N2105" t="inlineStr">
        <is>
          <t>No</t>
        </is>
      </c>
      <c r="O2105" t="inlineStr">
        <is>
          <t>Not stated</t>
        </is>
      </c>
      <c r="Q2105" s="9" t="inlineStr">
        <is>
          <t>https://grantcue.com/foundations/golden-family-foundation-133438614</t>
        </is>
      </c>
    </row>
    <row r="2106">
      <c r="A2106">
        <f>IF($E2106=$E2105,$A2105+1,1)</f>
        <v/>
      </c>
      <c r="B2106" t="inlineStr">
        <is>
          <t>PICKET FAMILY FOUNDATION INC</t>
        </is>
      </c>
      <c r="C2106" t="inlineStr">
        <is>
          <t>26-3870611</t>
        </is>
      </c>
      <c r="D2106" t="inlineStr">
        <is>
          <t>New York</t>
        </is>
      </c>
      <c r="E2106" t="inlineStr">
        <is>
          <t>NY</t>
        </is>
      </c>
      <c r="F2106" t="n">
        <v>2024</v>
      </c>
      <c r="G2106" t="n">
        <v>1</v>
      </c>
      <c r="H2106" s="13" t="n">
        <v>1681000</v>
      </c>
      <c r="I2106" s="12" t="n">
        <v>20</v>
      </c>
      <c r="J2106" s="13" t="n">
        <v>16000</v>
      </c>
      <c r="K2106" s="13">
        <f>IFERROR($H2106/$I2106,"")</f>
        <v/>
      </c>
      <c r="L2106" s="13" t="n">
        <v>600000</v>
      </c>
      <c r="M2106" t="inlineStr">
        <is>
          <t>MD, CT</t>
        </is>
      </c>
      <c r="N2106" t="inlineStr">
        <is>
          <t>No</t>
        </is>
      </c>
      <c r="O2106" t="inlineStr">
        <is>
          <t>Not stated</t>
        </is>
      </c>
      <c r="Q2106" s="9" t="inlineStr">
        <is>
          <t>https://grantcue.com/foundations/picket-family-foundation-inc-c-o-gotham-organization-inc-263870611</t>
        </is>
      </c>
    </row>
    <row r="2107">
      <c r="A2107">
        <f>IF($E2107=$E2106,$A2106+1,1)</f>
        <v/>
      </c>
      <c r="B2107" t="inlineStr">
        <is>
          <t>THE HAZEN POLSKY FOUNDATION INC</t>
        </is>
      </c>
      <c r="C2107" t="inlineStr">
        <is>
          <t>51-0245812</t>
        </is>
      </c>
      <c r="D2107" t="inlineStr">
        <is>
          <t>New York</t>
        </is>
      </c>
      <c r="E2107" t="inlineStr">
        <is>
          <t>NY</t>
        </is>
      </c>
      <c r="F2107" t="n">
        <v>2025</v>
      </c>
      <c r="G2107" t="n">
        <v>2</v>
      </c>
      <c r="H2107" s="13" t="n">
        <v>1680959</v>
      </c>
      <c r="I2107" s="12" t="n">
        <v>31</v>
      </c>
      <c r="J2107" s="13" t="n">
        <v>22500</v>
      </c>
      <c r="K2107" s="13">
        <f>IFERROR($H2107/$I2107,"")</f>
        <v/>
      </c>
      <c r="L2107" s="13" t="n">
        <v>200000</v>
      </c>
      <c r="M2107" t="inlineStr">
        <is>
          <t>DC</t>
        </is>
      </c>
      <c r="N2107" t="inlineStr">
        <is>
          <t>No</t>
        </is>
      </c>
      <c r="O2107" t="inlineStr">
        <is>
          <t>Not stated</t>
        </is>
      </c>
      <c r="Q2107" s="9" t="inlineStr">
        <is>
          <t>https://grantcue.com/foundations/the-hazen-polsky-foundation-inc-510245812</t>
        </is>
      </c>
    </row>
    <row r="2108">
      <c r="A2108">
        <f>IF($E2108=$E2107,$A2107+1,1)</f>
        <v/>
      </c>
      <c r="B2108" t="inlineStr">
        <is>
          <t>I WALDBAUM FAMILY FOUNDATION</t>
        </is>
      </c>
      <c r="C2108" t="inlineStr">
        <is>
          <t>13-6145916</t>
        </is>
      </c>
      <c r="D2108" t="inlineStr">
        <is>
          <t>New York</t>
        </is>
      </c>
      <c r="E2108" t="inlineStr">
        <is>
          <t>NY</t>
        </is>
      </c>
      <c r="F2108" t="n">
        <v>2025</v>
      </c>
      <c r="G2108" t="n">
        <v>2</v>
      </c>
      <c r="H2108" s="13" t="n">
        <v>1679100</v>
      </c>
      <c r="I2108" s="12" t="n">
        <v>97</v>
      </c>
      <c r="J2108" s="13" t="n">
        <v>10000</v>
      </c>
      <c r="K2108" s="13">
        <f>IFERROR($H2108/$I2108,"")</f>
        <v/>
      </c>
      <c r="L2108" s="13" t="n">
        <v>158700</v>
      </c>
      <c r="M2108" t="inlineStr">
        <is>
          <t>CO, NJ, DC</t>
        </is>
      </c>
      <c r="N2108" t="inlineStr">
        <is>
          <t>Yes</t>
        </is>
      </c>
      <c r="O2108" t="inlineStr">
        <is>
          <t>Yes</t>
        </is>
      </c>
      <c r="Q2108" s="9" t="inlineStr">
        <is>
          <t>https://grantcue.com/foundations/i-waldbaum-family-foundation-136145916</t>
        </is>
      </c>
    </row>
    <row r="2109">
      <c r="A2109">
        <f>IF($E2109=$E2108,$A2108+1,1)</f>
        <v/>
      </c>
      <c r="B2109" t="inlineStr">
        <is>
          <t>THE BETSY AND JESSE FINK FAMILY FOUNDATION</t>
        </is>
      </c>
      <c r="C2109" t="inlineStr">
        <is>
          <t>13-7219308</t>
        </is>
      </c>
      <c r="D2109" t="inlineStr">
        <is>
          <t>New York</t>
        </is>
      </c>
      <c r="E2109" t="inlineStr">
        <is>
          <t>NY</t>
        </is>
      </c>
      <c r="F2109" t="n">
        <v>2024</v>
      </c>
      <c r="G2109" t="n">
        <v>1</v>
      </c>
      <c r="H2109" s="13" t="n">
        <v>1678988</v>
      </c>
      <c r="I2109" s="12" t="n">
        <v>30</v>
      </c>
      <c r="J2109" s="13" t="n">
        <v>17500</v>
      </c>
      <c r="K2109" s="13">
        <f>IFERROR($H2109/$I2109,"")</f>
        <v/>
      </c>
      <c r="L2109" s="13" t="n">
        <v>250000</v>
      </c>
      <c r="M2109" t="inlineStr">
        <is>
          <t>IN, CO, MA</t>
        </is>
      </c>
      <c r="N2109" t="inlineStr">
        <is>
          <t>No</t>
        </is>
      </c>
      <c r="O2109" t="inlineStr">
        <is>
          <t>Not stated</t>
        </is>
      </c>
      <c r="Q2109" s="9" t="inlineStr">
        <is>
          <t>https://grantcue.com/foundations/the-betsy-and-jesse-fink-family-foundation-137219308</t>
        </is>
      </c>
    </row>
    <row r="2110">
      <c r="A2110">
        <f>IF($E2110=$E2109,$A2109+1,1)</f>
        <v/>
      </c>
      <c r="B2110" t="inlineStr">
        <is>
          <t>THE HITE FOUNDATION INC</t>
        </is>
      </c>
      <c r="C2110" t="inlineStr">
        <is>
          <t>22-2856867</t>
        </is>
      </c>
      <c r="D2110" t="inlineStr">
        <is>
          <t>New York</t>
        </is>
      </c>
      <c r="E2110" t="inlineStr">
        <is>
          <t>NY</t>
        </is>
      </c>
      <c r="F2110" t="n">
        <v>2024</v>
      </c>
      <c r="G2110" t="n">
        <v>2</v>
      </c>
      <c r="H2110" s="13" t="n">
        <v>1675500</v>
      </c>
      <c r="I2110" s="12" t="n">
        <v>26</v>
      </c>
      <c r="J2110" s="13" t="n">
        <v>31000</v>
      </c>
      <c r="K2110" s="13">
        <f>IFERROR($H2110/$I2110,"")</f>
        <v/>
      </c>
      <c r="L2110" s="13" t="n">
        <v>250000</v>
      </c>
      <c r="M2110" t="inlineStr">
        <is>
          <t>FL, CO</t>
        </is>
      </c>
      <c r="N2110" t="inlineStr">
        <is>
          <t>No</t>
        </is>
      </c>
      <c r="O2110" t="inlineStr">
        <is>
          <t>Not stated</t>
        </is>
      </c>
      <c r="Q2110" s="9" t="inlineStr">
        <is>
          <t>https://grantcue.com/foundations/the-hite-foundation-inc-222856867</t>
        </is>
      </c>
    </row>
    <row r="2111">
      <c r="A2111">
        <f>IF($E2111=$E2110,$A2110+1,1)</f>
        <v/>
      </c>
      <c r="B2111" t="inlineStr">
        <is>
          <t>JOYCE &amp; DANIEL COWIN FOUNDATION</t>
        </is>
      </c>
      <c r="C2111" t="inlineStr">
        <is>
          <t>13-6154142</t>
        </is>
      </c>
      <c r="D2111" t="inlineStr">
        <is>
          <t>New York</t>
        </is>
      </c>
      <c r="E2111" t="inlineStr">
        <is>
          <t>NY</t>
        </is>
      </c>
      <c r="F2111" t="n">
        <v>2025</v>
      </c>
      <c r="G2111" t="n">
        <v>2</v>
      </c>
      <c r="H2111" s="13" t="n">
        <v>1674500</v>
      </c>
      <c r="I2111" s="12" t="n">
        <v>10</v>
      </c>
      <c r="J2111" s="13" t="n">
        <v>112500</v>
      </c>
      <c r="K2111" s="13">
        <f>IFERROR($H2111/$I2111,"")</f>
        <v/>
      </c>
      <c r="L2111" s="13" t="n">
        <v>547000</v>
      </c>
      <c r="M2111" t="inlineStr">
        <is>
          <t>CA, TX</t>
        </is>
      </c>
      <c r="N2111" t="inlineStr">
        <is>
          <t>No</t>
        </is>
      </c>
      <c r="O2111" t="inlineStr">
        <is>
          <t>Not stated</t>
        </is>
      </c>
      <c r="Q2111" s="9" t="inlineStr">
        <is>
          <t>https://grantcue.com/foundations/joyce-and-daniel-cowin-foundation-136154142</t>
        </is>
      </c>
    </row>
    <row r="2112">
      <c r="A2112">
        <f>IF($E2112=$E2111,$A2111+1,1)</f>
        <v/>
      </c>
      <c r="B2112" t="inlineStr">
        <is>
          <t>MARC CHARITABLE FUND INC</t>
        </is>
      </c>
      <c r="C2112" t="inlineStr">
        <is>
          <t>82-2287561</t>
        </is>
      </c>
      <c r="D2112" t="inlineStr">
        <is>
          <t>New York</t>
        </is>
      </c>
      <c r="E2112" t="inlineStr">
        <is>
          <t>NY</t>
        </is>
      </c>
      <c r="F2112" t="n">
        <v>2024</v>
      </c>
      <c r="G2112" t="n">
        <v>1</v>
      </c>
      <c r="H2112" s="13" t="n">
        <v>1663500</v>
      </c>
      <c r="I2112" s="12" t="n">
        <v>24</v>
      </c>
      <c r="J2112" s="13" t="n">
        <v>25000</v>
      </c>
      <c r="K2112" s="13">
        <f>IFERROR($H2112/$I2112,"")</f>
        <v/>
      </c>
      <c r="L2112" s="13" t="n">
        <v>400000</v>
      </c>
      <c r="M2112" t="inlineStr">
        <is>
          <t>MN, DC, MA</t>
        </is>
      </c>
      <c r="N2112" t="inlineStr">
        <is>
          <t>No</t>
        </is>
      </c>
      <c r="O2112" t="inlineStr">
        <is>
          <t>Not stated</t>
        </is>
      </c>
      <c r="Q2112" s="9" t="inlineStr">
        <is>
          <t>https://grantcue.com/foundations/marc-charitable-fund-inc-c-o-dz-capital-llc-822287561</t>
        </is>
      </c>
    </row>
    <row r="2113">
      <c r="A2113">
        <f>IF($E2113=$E2112,$A2112+1,1)</f>
        <v/>
      </c>
      <c r="B2113" t="inlineStr">
        <is>
          <t>BEATRICE SNYDER FOUNDATION</t>
        </is>
      </c>
      <c r="C2113" t="inlineStr">
        <is>
          <t>22-3595071</t>
        </is>
      </c>
      <c r="D2113" t="inlineStr">
        <is>
          <t>New York</t>
        </is>
      </c>
      <c r="E2113" t="inlineStr">
        <is>
          <t>NY</t>
        </is>
      </c>
      <c r="F2113" t="n">
        <v>2024</v>
      </c>
      <c r="G2113" t="n">
        <v>1</v>
      </c>
      <c r="H2113" s="13" t="n">
        <v>1662350</v>
      </c>
      <c r="I2113" s="12" t="n">
        <v>38</v>
      </c>
      <c r="J2113" s="13" t="n">
        <v>15000</v>
      </c>
      <c r="K2113" s="13">
        <f>IFERROR($H2113/$I2113,"")</f>
        <v/>
      </c>
      <c r="L2113" s="13" t="n">
        <v>275000</v>
      </c>
      <c r="M2113" t="inlineStr">
        <is>
          <t>DC, CA, CO</t>
        </is>
      </c>
      <c r="N2113" t="inlineStr">
        <is>
          <t>No</t>
        </is>
      </c>
      <c r="O2113" t="inlineStr">
        <is>
          <t>Not stated</t>
        </is>
      </c>
      <c r="Q2113" s="9" t="inlineStr">
        <is>
          <t>https://grantcue.com/foundations/beatrice-snyder-foundation-c-o-fox-and-associates-223595071</t>
        </is>
      </c>
    </row>
    <row r="2114">
      <c r="A2114">
        <f>IF($E2114=$E2113,$A2113+1,1)</f>
        <v/>
      </c>
      <c r="B2114" t="inlineStr">
        <is>
          <t>The Strasbourg Foundation</t>
        </is>
      </c>
      <c r="C2114" t="inlineStr">
        <is>
          <t>46-4388581</t>
        </is>
      </c>
      <c r="D2114" t="inlineStr">
        <is>
          <t>New York</t>
        </is>
      </c>
      <c r="E2114" t="inlineStr">
        <is>
          <t>NY</t>
        </is>
      </c>
      <c r="F2114" t="n">
        <v>2023</v>
      </c>
      <c r="G2114" t="n">
        <v>1</v>
      </c>
      <c r="H2114" s="13" t="n">
        <v>1660490</v>
      </c>
      <c r="I2114" s="12" t="n">
        <v>56</v>
      </c>
      <c r="J2114" s="13" t="n">
        <v>5000</v>
      </c>
      <c r="K2114" s="13">
        <f>IFERROR($H2114/$I2114,"")</f>
        <v/>
      </c>
      <c r="L2114" s="13" t="n">
        <v>290000</v>
      </c>
      <c r="M2114" t="inlineStr">
        <is>
          <t>NJ</t>
        </is>
      </c>
      <c r="N2114" t="inlineStr">
        <is>
          <t>No</t>
        </is>
      </c>
      <c r="O2114" t="inlineStr">
        <is>
          <t>Not stated</t>
        </is>
      </c>
      <c r="Q2114" s="9" t="inlineStr">
        <is>
          <t>https://grantcue.com/foundations/the-strasbourg-foundation-464388581</t>
        </is>
      </c>
    </row>
    <row r="2115">
      <c r="A2115">
        <f>IF($E2115=$E2114,$A2114+1,1)</f>
        <v/>
      </c>
      <c r="B2115" t="inlineStr">
        <is>
          <t>FISHMAN FAMILY FOUNDATION</t>
        </is>
      </c>
      <c r="C2115" t="inlineStr">
        <is>
          <t>47-3149659</t>
        </is>
      </c>
      <c r="D2115" t="inlineStr">
        <is>
          <t>New York</t>
        </is>
      </c>
      <c r="E2115" t="inlineStr">
        <is>
          <t>NY</t>
        </is>
      </c>
      <c r="F2115" t="n">
        <v>2024</v>
      </c>
      <c r="G2115" t="n">
        <v>1</v>
      </c>
      <c r="H2115" s="13" t="n">
        <v>1652500</v>
      </c>
      <c r="I2115" s="12" t="n">
        <v>47</v>
      </c>
      <c r="J2115" s="13" t="n">
        <v>25000</v>
      </c>
      <c r="K2115" s="13">
        <f>IFERROR($H2115/$I2115,"")</f>
        <v/>
      </c>
      <c r="L2115" s="13" t="n">
        <v>250000</v>
      </c>
      <c r="M2115" t="inlineStr">
        <is>
          <t>FL, PA, ME</t>
        </is>
      </c>
      <c r="N2115" t="inlineStr">
        <is>
          <t>No</t>
        </is>
      </c>
      <c r="O2115" t="inlineStr">
        <is>
          <t>Not stated</t>
        </is>
      </c>
      <c r="Q2115" s="9" t="inlineStr">
        <is>
          <t>https://grantcue.com/foundations/fishman-family-foundation-473149659</t>
        </is>
      </c>
    </row>
    <row r="2116">
      <c r="A2116">
        <f>IF($E2116=$E2115,$A2115+1,1)</f>
        <v/>
      </c>
      <c r="B2116" t="inlineStr">
        <is>
          <t>THE SIDNEY &amp; MILDRED EDELSTEIN FOUNDATION</t>
        </is>
      </c>
      <c r="C2116" t="inlineStr">
        <is>
          <t>13-3347784</t>
        </is>
      </c>
      <c r="D2116" t="inlineStr">
        <is>
          <t>New York</t>
        </is>
      </c>
      <c r="E2116" t="inlineStr">
        <is>
          <t>NY</t>
        </is>
      </c>
      <c r="F2116" t="n">
        <v>2025</v>
      </c>
      <c r="G2116" t="n">
        <v>2</v>
      </c>
      <c r="H2116" s="13" t="n">
        <v>1651000</v>
      </c>
      <c r="I2116" s="12" t="n">
        <v>22</v>
      </c>
      <c r="J2116" s="13" t="n">
        <v>5000</v>
      </c>
      <c r="K2116" s="13">
        <f>IFERROR($H2116/$I2116,"")</f>
        <v/>
      </c>
      <c r="L2116" s="13" t="n">
        <v>739000</v>
      </c>
      <c r="M2116" t="inlineStr">
        <is>
          <t>NJ, FL, VA</t>
        </is>
      </c>
      <c r="N2116" t="inlineStr">
        <is>
          <t>No</t>
        </is>
      </c>
      <c r="O2116" t="inlineStr">
        <is>
          <t>Not stated</t>
        </is>
      </c>
      <c r="Q2116" s="9" t="inlineStr">
        <is>
          <t>https://grantcue.com/foundations/the-sidney-and-mildred-edelstein-foundation-133347784</t>
        </is>
      </c>
    </row>
    <row r="2117">
      <c r="A2117">
        <f>IF($E2117=$E2116,$A2116+1,1)</f>
        <v/>
      </c>
      <c r="B2117" t="inlineStr">
        <is>
          <t>EINSTEIN ASTROF FOUNDATION INC</t>
        </is>
      </c>
      <c r="C2117" t="inlineStr">
        <is>
          <t>85-4276995</t>
        </is>
      </c>
      <c r="D2117" t="inlineStr">
        <is>
          <t>New York</t>
        </is>
      </c>
      <c r="E2117" t="inlineStr">
        <is>
          <t>NY</t>
        </is>
      </c>
      <c r="F2117" t="n">
        <v>2025</v>
      </c>
      <c r="G2117" t="n">
        <v>2</v>
      </c>
      <c r="H2117" s="13" t="n">
        <v>1650681</v>
      </c>
      <c r="I2117" s="12" t="n">
        <v>37</v>
      </c>
      <c r="J2117" s="13" t="n">
        <v>36000</v>
      </c>
      <c r="K2117" s="13">
        <f>IFERROR($H2117/$I2117,"")</f>
        <v/>
      </c>
      <c r="L2117" s="13" t="n">
        <v>126000</v>
      </c>
      <c r="M2117" t="inlineStr">
        <is>
          <t>PA, CA, NJ</t>
        </is>
      </c>
      <c r="N2117" t="inlineStr">
        <is>
          <t>No</t>
        </is>
      </c>
      <c r="O2117" t="inlineStr">
        <is>
          <t>Not stated</t>
        </is>
      </c>
      <c r="Q2117" s="9" t="inlineStr">
        <is>
          <t>https://grantcue.com/foundations/einstein-astrof-foundation-inc-854276995</t>
        </is>
      </c>
    </row>
    <row r="2118">
      <c r="A2118">
        <f>IF($E2118=$E2117,$A2117+1,1)</f>
        <v/>
      </c>
      <c r="B2118" t="inlineStr">
        <is>
          <t>GIBBONS SCATTONE FAMILY FOUNDATION</t>
        </is>
      </c>
      <c r="C2118" t="inlineStr">
        <is>
          <t>82-3761185</t>
        </is>
      </c>
      <c r="D2118" t="inlineStr">
        <is>
          <t>New York</t>
        </is>
      </c>
      <c r="E2118" t="inlineStr">
        <is>
          <t>NY</t>
        </is>
      </c>
      <c r="F2118" t="n">
        <v>2025</v>
      </c>
      <c r="G2118" t="n">
        <v>2</v>
      </c>
      <c r="H2118" s="13" t="n">
        <v>1650000</v>
      </c>
      <c r="I2118" s="12" t="n">
        <v>5</v>
      </c>
      <c r="J2118" s="13" t="n">
        <v>100000</v>
      </c>
      <c r="K2118" s="13">
        <f>IFERROR($H2118/$I2118,"")</f>
        <v/>
      </c>
      <c r="L2118" s="13" t="n">
        <v>900000</v>
      </c>
      <c r="M2118" t="inlineStr">
        <is>
          <t>MA, TN</t>
        </is>
      </c>
      <c r="N2118" t="inlineStr">
        <is>
          <t>No</t>
        </is>
      </c>
      <c r="O2118" t="inlineStr">
        <is>
          <t>Not stated</t>
        </is>
      </c>
      <c r="Q2118" s="9" t="inlineStr">
        <is>
          <t>https://grantcue.com/foundations/gibbons-scattone-family-foundation-823761185</t>
        </is>
      </c>
    </row>
    <row r="2119">
      <c r="A2119">
        <f>IF($E2119=$E2118,$A2118+1,1)</f>
        <v/>
      </c>
      <c r="B2119" t="inlineStr">
        <is>
          <t>KLEIN FAMILY FOUNDATION</t>
        </is>
      </c>
      <c r="C2119" t="inlineStr">
        <is>
          <t>13-4092608</t>
        </is>
      </c>
      <c r="D2119" t="inlineStr">
        <is>
          <t>New York</t>
        </is>
      </c>
      <c r="E2119" t="inlineStr">
        <is>
          <t>NY</t>
        </is>
      </c>
      <c r="F2119" t="n">
        <v>2024</v>
      </c>
      <c r="G2119" t="n">
        <v>1</v>
      </c>
      <c r="H2119" s="13" t="n">
        <v>1648800</v>
      </c>
      <c r="I2119" s="12" t="n">
        <v>7</v>
      </c>
      <c r="J2119" s="13" t="n">
        <v>52000</v>
      </c>
      <c r="K2119" s="13">
        <f>IFERROR($H2119/$I2119,"")</f>
        <v/>
      </c>
      <c r="L2119" s="13" t="n">
        <v>850000</v>
      </c>
      <c r="N2119" t="inlineStr">
        <is>
          <t>No</t>
        </is>
      </c>
      <c r="O2119" t="inlineStr">
        <is>
          <t>Not stated</t>
        </is>
      </c>
      <c r="Q2119" s="9" t="inlineStr">
        <is>
          <t>https://grantcue.com/foundations/klein-family-foundation-c-o-dinah-klein-134092608</t>
        </is>
      </c>
    </row>
    <row r="2120">
      <c r="A2120">
        <f>IF($E2120=$E2119,$A2119+1,1)</f>
        <v/>
      </c>
      <c r="B2120" t="inlineStr">
        <is>
          <t>FIELD HALL FOUNDATION</t>
        </is>
      </c>
      <c r="C2120" t="inlineStr">
        <is>
          <t>13-3410437</t>
        </is>
      </c>
      <c r="D2120" t="inlineStr">
        <is>
          <t>New York</t>
        </is>
      </c>
      <c r="E2120" t="inlineStr">
        <is>
          <t>NY</t>
        </is>
      </c>
      <c r="F2120" t="n">
        <v>2025</v>
      </c>
      <c r="G2120" t="n">
        <v>2</v>
      </c>
      <c r="H2120" s="13" t="n">
        <v>1645460</v>
      </c>
      <c r="I2120" s="12" t="n">
        <v>114</v>
      </c>
      <c r="J2120" s="13" t="n">
        <v>12250</v>
      </c>
      <c r="K2120" s="13">
        <f>IFERROR($H2120/$I2120,"")</f>
        <v/>
      </c>
      <c r="L2120" s="13" t="n">
        <v>60000</v>
      </c>
      <c r="M2120" t="inlineStr">
        <is>
          <t>VA, CT</t>
        </is>
      </c>
      <c r="N2120" t="inlineStr">
        <is>
          <t>No</t>
        </is>
      </c>
      <c r="O2120" t="inlineStr">
        <is>
          <t>Not stated</t>
        </is>
      </c>
      <c r="Q2120" s="9" t="inlineStr">
        <is>
          <t>https://grantcue.com/foundations/field-hall-foundation-133410437</t>
        </is>
      </c>
    </row>
    <row r="2121">
      <c r="A2121">
        <f>IF($E2121=$E2120,$A2120+1,1)</f>
        <v/>
      </c>
      <c r="B2121" t="inlineStr">
        <is>
          <t>CHIN YING FOUNDATION INC</t>
        </is>
      </c>
      <c r="C2121" t="inlineStr">
        <is>
          <t>87-3862000</t>
        </is>
      </c>
      <c r="D2121" t="inlineStr">
        <is>
          <t>New York</t>
        </is>
      </c>
      <c r="E2121" t="inlineStr">
        <is>
          <t>NY</t>
        </is>
      </c>
      <c r="F2121" t="n">
        <v>2025</v>
      </c>
      <c r="G2121" t="n">
        <v>2</v>
      </c>
      <c r="H2121" s="13" t="n">
        <v>1636012</v>
      </c>
      <c r="I2121" s="12" t="n">
        <v>20</v>
      </c>
      <c r="J2121" s="13" t="n">
        <v>5000</v>
      </c>
      <c r="K2121" s="13">
        <f>IFERROR($H2121/$I2121,"")</f>
        <v/>
      </c>
      <c r="L2121" s="13" t="n">
        <v>422864</v>
      </c>
      <c r="M2121" t="inlineStr">
        <is>
          <t>NJ</t>
        </is>
      </c>
      <c r="N2121" t="inlineStr">
        <is>
          <t>No</t>
        </is>
      </c>
      <c r="O2121" t="inlineStr">
        <is>
          <t>Not stated</t>
        </is>
      </c>
      <c r="Q2121" s="9" t="inlineStr">
        <is>
          <t>https://grantcue.com/foundations/chin-ying-foundation-inc-873862000</t>
        </is>
      </c>
    </row>
    <row r="2122">
      <c r="A2122">
        <f>IF($E2122=$E2121,$A2121+1,1)</f>
        <v/>
      </c>
      <c r="B2122" t="inlineStr">
        <is>
          <t>EMLE INC</t>
        </is>
      </c>
      <c r="C2122" t="inlineStr">
        <is>
          <t>13-3997362</t>
        </is>
      </c>
      <c r="D2122" t="inlineStr">
        <is>
          <t>New York</t>
        </is>
      </c>
      <c r="E2122" t="inlineStr">
        <is>
          <t>NY</t>
        </is>
      </c>
      <c r="F2122" t="n">
        <v>2024</v>
      </c>
      <c r="G2122" t="n">
        <v>1</v>
      </c>
      <c r="H2122" s="13" t="n">
        <v>1633742</v>
      </c>
      <c r="I2122" s="12" t="n">
        <v>8</v>
      </c>
      <c r="J2122" s="13" t="n">
        <v>5000</v>
      </c>
      <c r="K2122" s="13">
        <f>IFERROR($H2122/$I2122,"")</f>
        <v/>
      </c>
      <c r="L2122" s="13" t="n">
        <v>1603680</v>
      </c>
      <c r="M2122" t="inlineStr">
        <is>
          <t>RI, NJ</t>
        </is>
      </c>
      <c r="N2122" t="inlineStr">
        <is>
          <t>No</t>
        </is>
      </c>
      <c r="O2122" t="inlineStr">
        <is>
          <t>Not stated</t>
        </is>
      </c>
      <c r="Q2122" s="9" t="inlineStr">
        <is>
          <t>https://grantcue.com/foundations/emle-inc-133997362</t>
        </is>
      </c>
    </row>
    <row r="2123">
      <c r="A2123">
        <f>IF($E2123=$E2122,$A2122+1,1)</f>
        <v/>
      </c>
      <c r="B2123" t="inlineStr">
        <is>
          <t>LOSTAND FOUNDATION</t>
        </is>
      </c>
      <c r="C2123" t="inlineStr">
        <is>
          <t>13-3945705</t>
        </is>
      </c>
      <c r="D2123" t="inlineStr">
        <is>
          <t>New York</t>
        </is>
      </c>
      <c r="E2123" t="inlineStr">
        <is>
          <t>NY</t>
        </is>
      </c>
      <c r="F2123" t="n">
        <v>2023</v>
      </c>
      <c r="G2123" t="n">
        <v>1</v>
      </c>
      <c r="H2123" s="13" t="n">
        <v>1631773</v>
      </c>
      <c r="I2123" s="12" t="n">
        <v>68</v>
      </c>
      <c r="J2123" s="13" t="n">
        <v>3250</v>
      </c>
      <c r="K2123" s="13">
        <f>IFERROR($H2123/$I2123,"")</f>
        <v/>
      </c>
      <c r="L2123" s="13" t="n">
        <v>1011774</v>
      </c>
      <c r="M2123" t="inlineStr">
        <is>
          <t>CT, 1231 LH LOOSDRECH, NC</t>
        </is>
      </c>
      <c r="N2123" t="inlineStr">
        <is>
          <t>No</t>
        </is>
      </c>
      <c r="O2123" t="inlineStr">
        <is>
          <t>Not stated</t>
        </is>
      </c>
      <c r="Q2123" s="9" t="inlineStr">
        <is>
          <t>https://grantcue.com/foundations/lostand-foundation-c-o-jonathan-f-p-rose-133945705</t>
        </is>
      </c>
    </row>
    <row r="2124">
      <c r="A2124">
        <f>IF($E2124=$E2123,$A2123+1,1)</f>
        <v/>
      </c>
      <c r="B2124" t="inlineStr">
        <is>
          <t>JOSEPH &amp; RENEE BIJOU FAMILY FOUNDATION</t>
        </is>
      </c>
      <c r="C2124" t="inlineStr">
        <is>
          <t>22-2861787</t>
        </is>
      </c>
      <c r="D2124" t="inlineStr">
        <is>
          <t>New York</t>
        </is>
      </c>
      <c r="E2124" t="inlineStr">
        <is>
          <t>NY</t>
        </is>
      </c>
      <c r="F2124" t="n">
        <v>2024</v>
      </c>
      <c r="G2124" t="n">
        <v>2</v>
      </c>
      <c r="H2124" s="13" t="n">
        <v>1630931</v>
      </c>
      <c r="I2124" s="12" t="n">
        <v>42</v>
      </c>
      <c r="J2124" s="13" t="n">
        <v>8550.5</v>
      </c>
      <c r="K2124" s="13">
        <f>IFERROR($H2124/$I2124,"")</f>
        <v/>
      </c>
      <c r="L2124" s="13" t="n">
        <v>680000</v>
      </c>
      <c r="M2124" t="inlineStr">
        <is>
          <t>NJ, FL, MN</t>
        </is>
      </c>
      <c r="N2124" t="inlineStr">
        <is>
          <t>No</t>
        </is>
      </c>
      <c r="O2124" t="inlineStr">
        <is>
          <t>Not stated</t>
        </is>
      </c>
      <c r="Q2124" s="9" t="inlineStr">
        <is>
          <t>https://grantcue.com/foundations/joseph-and-renee-bijou-family-foundation-222861787</t>
        </is>
      </c>
    </row>
    <row r="2125">
      <c r="A2125">
        <f>IF($E2125=$E2124,$A2124+1,1)</f>
        <v/>
      </c>
      <c r="B2125" t="inlineStr">
        <is>
          <t>MIZUHO USA FOUNDATION INC</t>
        </is>
      </c>
      <c r="C2125" t="inlineStr">
        <is>
          <t>13-3550008</t>
        </is>
      </c>
      <c r="D2125" t="inlineStr">
        <is>
          <t>New York</t>
        </is>
      </c>
      <c r="E2125" t="inlineStr">
        <is>
          <t>NY</t>
        </is>
      </c>
      <c r="F2125" t="n">
        <v>2025</v>
      </c>
      <c r="G2125" t="n">
        <v>2</v>
      </c>
      <c r="H2125" s="13" t="n">
        <v>1627375</v>
      </c>
      <c r="I2125" s="12" t="n">
        <v>42</v>
      </c>
      <c r="J2125" s="13" t="n">
        <v>6250</v>
      </c>
      <c r="K2125" s="13">
        <f>IFERROR($H2125/$I2125,"")</f>
        <v/>
      </c>
      <c r="L2125" s="13" t="n">
        <v>801375</v>
      </c>
      <c r="M2125" t="inlineStr">
        <is>
          <t>CA, MI, IL</t>
        </is>
      </c>
      <c r="N2125" t="inlineStr">
        <is>
          <t>Yes</t>
        </is>
      </c>
      <c r="O2125" t="inlineStr">
        <is>
          <t>Yes</t>
        </is>
      </c>
      <c r="P2125" s="9" t="inlineStr">
        <is>
          <t>https://www.mizuhogroup.com/AMERICAS/FOUNDATION</t>
        </is>
      </c>
      <c r="Q2125" s="9" t="inlineStr">
        <is>
          <t>https://grantcue.com/foundations/mizuho-usa-foundation-inc-133550008</t>
        </is>
      </c>
    </row>
    <row r="2126">
      <c r="A2126">
        <f>IF($E2126=$E2125,$A2125+1,1)</f>
        <v/>
      </c>
      <c r="B2126" t="inlineStr">
        <is>
          <t>James T Lee Foundation Inc</t>
        </is>
      </c>
      <c r="C2126" t="inlineStr">
        <is>
          <t>13-1878496</t>
        </is>
      </c>
      <c r="D2126" t="inlineStr">
        <is>
          <t>New York</t>
        </is>
      </c>
      <c r="E2126" t="inlineStr">
        <is>
          <t>NY</t>
        </is>
      </c>
      <c r="F2126" t="n">
        <v>2024</v>
      </c>
      <c r="G2126" t="n">
        <v>2</v>
      </c>
      <c r="H2126" s="13" t="n">
        <v>1627000</v>
      </c>
      <c r="I2126" s="12" t="n">
        <v>40</v>
      </c>
      <c r="J2126" s="13" t="n">
        <v>34500</v>
      </c>
      <c r="K2126" s="13">
        <f>IFERROR($H2126/$I2126,"")</f>
        <v/>
      </c>
      <c r="L2126" s="13" t="n">
        <v>150000</v>
      </c>
      <c r="M2126" t="inlineStr">
        <is>
          <t>CO, WA, CT</t>
        </is>
      </c>
      <c r="N2126" t="inlineStr">
        <is>
          <t>No</t>
        </is>
      </c>
      <c r="O2126" t="inlineStr">
        <is>
          <t>Not stated</t>
        </is>
      </c>
      <c r="Q2126" s="9" t="inlineStr">
        <is>
          <t>https://grantcue.com/foundations/james-t-lee-foundation-inc-131878496</t>
        </is>
      </c>
    </row>
    <row r="2127">
      <c r="A2127">
        <f>IF($E2127=$E2126,$A2126+1,1)</f>
        <v/>
      </c>
      <c r="B2127" t="inlineStr">
        <is>
          <t>MUTUAL OF AMERICA FOUNDATION</t>
        </is>
      </c>
      <c r="C2127" t="inlineStr">
        <is>
          <t>13-3443360</t>
        </is>
      </c>
      <c r="D2127" t="inlineStr">
        <is>
          <t>New York</t>
        </is>
      </c>
      <c r="E2127" t="inlineStr">
        <is>
          <t>NY</t>
        </is>
      </c>
      <c r="F2127" t="n">
        <v>2024</v>
      </c>
      <c r="G2127" t="n">
        <v>1</v>
      </c>
      <c r="H2127" s="13" t="n">
        <v>1625219</v>
      </c>
      <c r="I2127" s="12" t="n">
        <v>1032</v>
      </c>
      <c r="J2127" s="13" t="n">
        <v>200</v>
      </c>
      <c r="K2127" s="13">
        <f>IFERROR($H2127/$I2127,"")</f>
        <v/>
      </c>
      <c r="L2127" s="13" t="n">
        <v>250000</v>
      </c>
      <c r="M2127" t="inlineStr">
        <is>
          <t>CO, DC, FL</t>
        </is>
      </c>
      <c r="N2127" t="inlineStr">
        <is>
          <t>Yes</t>
        </is>
      </c>
      <c r="O2127" t="inlineStr">
        <is>
          <t>Yes</t>
        </is>
      </c>
      <c r="Q2127" s="9" t="inlineStr">
        <is>
          <t>https://grantcue.com/foundations/mutual-of-america-foundation-133443360</t>
        </is>
      </c>
    </row>
    <row r="2128">
      <c r="A2128">
        <f>IF($E2128=$E2127,$A2127+1,1)</f>
        <v/>
      </c>
      <c r="B2128" t="inlineStr">
        <is>
          <t>BERNARD &amp; ESTELLE SIEGEL FOUNDATION</t>
        </is>
      </c>
      <c r="C2128" t="inlineStr">
        <is>
          <t>23-7015786</t>
        </is>
      </c>
      <c r="D2128" t="inlineStr">
        <is>
          <t>New York</t>
        </is>
      </c>
      <c r="E2128" t="inlineStr">
        <is>
          <t>NY</t>
        </is>
      </c>
      <c r="F2128" t="n">
        <v>2025</v>
      </c>
      <c r="G2128" t="n">
        <v>2</v>
      </c>
      <c r="H2128" s="13" t="n">
        <v>1625000</v>
      </c>
      <c r="I2128" s="12" t="n">
        <v>43</v>
      </c>
      <c r="J2128" s="13" t="n">
        <v>25000</v>
      </c>
      <c r="K2128" s="13">
        <f>IFERROR($H2128/$I2128,"")</f>
        <v/>
      </c>
      <c r="L2128" s="13" t="n">
        <v>159000</v>
      </c>
      <c r="M2128" t="inlineStr">
        <is>
          <t>NC, DC, NE</t>
        </is>
      </c>
      <c r="N2128" t="inlineStr">
        <is>
          <t>No</t>
        </is>
      </c>
      <c r="O2128" t="inlineStr">
        <is>
          <t>Not stated</t>
        </is>
      </c>
      <c r="Q2128" s="9" t="inlineStr">
        <is>
          <t>https://grantcue.com/foundations/bernard-and-estelle-siegel-foundation-237015786</t>
        </is>
      </c>
    </row>
    <row r="2129">
      <c r="A2129">
        <f>IF($E2129=$E2128,$A2128+1,1)</f>
        <v/>
      </c>
      <c r="B2129" t="inlineStr">
        <is>
          <t>Tsunami Foundation</t>
        </is>
      </c>
      <c r="C2129" t="inlineStr">
        <is>
          <t>13-7019761</t>
        </is>
      </c>
      <c r="D2129" t="inlineStr">
        <is>
          <t>New York</t>
        </is>
      </c>
      <c r="E2129" t="inlineStr">
        <is>
          <t>NY</t>
        </is>
      </c>
      <c r="F2129" t="n">
        <v>2024</v>
      </c>
      <c r="G2129" t="n">
        <v>1</v>
      </c>
      <c r="H2129" s="13" t="n">
        <v>1620000</v>
      </c>
      <c r="I2129" s="12" t="n">
        <v>20</v>
      </c>
      <c r="J2129" s="13" t="n">
        <v>75000</v>
      </c>
      <c r="K2129" s="13">
        <f>IFERROR($H2129/$I2129,"")</f>
        <v/>
      </c>
      <c r="L2129" s="13" t="n">
        <v>150000</v>
      </c>
      <c r="M2129" t="inlineStr">
        <is>
          <t>MA, PA, CT</t>
        </is>
      </c>
      <c r="N2129" t="inlineStr">
        <is>
          <t>No</t>
        </is>
      </c>
      <c r="O2129" t="inlineStr">
        <is>
          <t>Not stated</t>
        </is>
      </c>
      <c r="Q2129" s="9" t="inlineStr">
        <is>
          <t>https://grantcue.com/foundations/tsunami-foundation-137019761</t>
        </is>
      </c>
    </row>
    <row r="2130">
      <c r="A2130">
        <f>IF($E2130=$E2129,$A2129+1,1)</f>
        <v/>
      </c>
      <c r="B2130" t="inlineStr">
        <is>
          <t>HEAD FAMILY CHARITABLE FOUNDATION 5507-19-44</t>
        </is>
      </c>
      <c r="C2130" t="inlineStr">
        <is>
          <t>38-6949833</t>
        </is>
      </c>
      <c r="D2130" t="inlineStr">
        <is>
          <t>New York</t>
        </is>
      </c>
      <c r="E2130" t="inlineStr">
        <is>
          <t>NY</t>
        </is>
      </c>
      <c r="F2130" t="n">
        <v>2024</v>
      </c>
      <c r="G2130" t="n">
        <v>1</v>
      </c>
      <c r="H2130" s="13" t="n">
        <v>1620000</v>
      </c>
      <c r="I2130" s="12" t="n">
        <v>82</v>
      </c>
      <c r="J2130" s="13" t="n">
        <v>14000</v>
      </c>
      <c r="K2130" s="13">
        <f>IFERROR($H2130/$I2130,"")</f>
        <v/>
      </c>
      <c r="L2130" s="13" t="n">
        <v>115000</v>
      </c>
      <c r="M2130" t="inlineStr">
        <is>
          <t>MA, NJ, CA</t>
        </is>
      </c>
      <c r="N2130" t="inlineStr">
        <is>
          <t>No</t>
        </is>
      </c>
      <c r="O2130" t="inlineStr">
        <is>
          <t>Not stated</t>
        </is>
      </c>
      <c r="Q2130" s="9" t="inlineStr">
        <is>
          <t>https://grantcue.com/foundations/head-family-charitable-foundation-5507-19-44-386949833</t>
        </is>
      </c>
    </row>
    <row r="2131">
      <c r="A2131">
        <f>IF($E2131=$E2130,$A2130+1,1)</f>
        <v/>
      </c>
      <c r="B2131" t="inlineStr">
        <is>
          <t>VICA FOUNDATION</t>
        </is>
      </c>
      <c r="C2131" t="inlineStr">
        <is>
          <t>27-2178283</t>
        </is>
      </c>
      <c r="D2131" t="inlineStr">
        <is>
          <t>New York</t>
        </is>
      </c>
      <c r="E2131" t="inlineStr">
        <is>
          <t>NY</t>
        </is>
      </c>
      <c r="F2131" t="n">
        <v>2025</v>
      </c>
      <c r="G2131" t="n">
        <v>2</v>
      </c>
      <c r="H2131" s="13" t="n">
        <v>1615000</v>
      </c>
      <c r="I2131" s="12" t="n">
        <v>24</v>
      </c>
      <c r="J2131" s="13" t="n">
        <v>50000</v>
      </c>
      <c r="K2131" s="13">
        <f>IFERROR($H2131/$I2131,"")</f>
        <v/>
      </c>
      <c r="L2131" s="13" t="n">
        <v>200000</v>
      </c>
      <c r="M2131" t="inlineStr">
        <is>
          <t>CA, CT, DC</t>
        </is>
      </c>
      <c r="N2131" t="inlineStr">
        <is>
          <t>No</t>
        </is>
      </c>
      <c r="O2131" t="inlineStr">
        <is>
          <t>Not stated</t>
        </is>
      </c>
      <c r="Q2131" s="9" t="inlineStr">
        <is>
          <t>https://grantcue.com/foundations/vica-foundation-c-o-timothy-crowley-trustee-272178283</t>
        </is>
      </c>
    </row>
    <row r="2132">
      <c r="A2132">
        <f>IF($E2132=$E2131,$A2131+1,1)</f>
        <v/>
      </c>
      <c r="B2132" t="inlineStr">
        <is>
          <t>BANGS-RUSSELL FOUNDATION XXX-XX-XXXX</t>
        </is>
      </c>
      <c r="C2132" t="inlineStr">
        <is>
          <t>20-1840390</t>
        </is>
      </c>
      <c r="D2132" t="inlineStr">
        <is>
          <t>New York</t>
        </is>
      </c>
      <c r="E2132" t="inlineStr">
        <is>
          <t>NY</t>
        </is>
      </c>
      <c r="F2132" t="n">
        <v>2025</v>
      </c>
      <c r="G2132" t="n">
        <v>2</v>
      </c>
      <c r="H2132" s="13" t="n">
        <v>1614000</v>
      </c>
      <c r="I2132" s="12" t="n">
        <v>37</v>
      </c>
      <c r="J2132" s="13" t="n">
        <v>50000</v>
      </c>
      <c r="K2132" s="13">
        <f>IFERROR($H2132/$I2132,"")</f>
        <v/>
      </c>
      <c r="L2132" s="13" t="n">
        <v>100000</v>
      </c>
      <c r="M2132" t="inlineStr">
        <is>
          <t>VA, MO, GA</t>
        </is>
      </c>
      <c r="N2132" t="inlineStr">
        <is>
          <t>No</t>
        </is>
      </c>
      <c r="O2132" t="inlineStr">
        <is>
          <t>Not stated</t>
        </is>
      </c>
      <c r="Q2132" s="9" t="inlineStr">
        <is>
          <t>https://grantcue.com/foundations/bangs-russell-foundation-xxx-xx-xxxx-201840390</t>
        </is>
      </c>
    </row>
    <row r="2133">
      <c r="A2133">
        <f>IF($E2133=$E2132,$A2132+1,1)</f>
        <v/>
      </c>
      <c r="B2133" t="inlineStr">
        <is>
          <t>M B SERETEAN FOUNDATION</t>
        </is>
      </c>
      <c r="C2133" t="inlineStr">
        <is>
          <t>62-0725600</t>
        </is>
      </c>
      <c r="D2133" t="inlineStr">
        <is>
          <t>New York</t>
        </is>
      </c>
      <c r="E2133" t="inlineStr">
        <is>
          <t>NY</t>
        </is>
      </c>
      <c r="F2133" t="n">
        <v>2024</v>
      </c>
      <c r="G2133" t="n">
        <v>2</v>
      </c>
      <c r="H2133" s="13" t="n">
        <v>1611408</v>
      </c>
      <c r="I2133" s="12" t="n">
        <v>14</v>
      </c>
      <c r="J2133" s="13" t="n">
        <v>1000</v>
      </c>
      <c r="K2133" s="13">
        <f>IFERROR($H2133/$I2133,"")</f>
        <v/>
      </c>
      <c r="L2133" s="13" t="n">
        <v>800000</v>
      </c>
      <c r="M2133" t="inlineStr">
        <is>
          <t>CA, TX, MI</t>
        </is>
      </c>
      <c r="N2133" t="inlineStr">
        <is>
          <t>No</t>
        </is>
      </c>
      <c r="O2133" t="inlineStr">
        <is>
          <t>Not stated</t>
        </is>
      </c>
      <c r="Q2133" s="9" t="inlineStr">
        <is>
          <t>https://grantcue.com/foundations/m-b-seretean-foundation-620725600</t>
        </is>
      </c>
    </row>
    <row r="2134">
      <c r="A2134">
        <f>IF($E2134=$E2133,$A2133+1,1)</f>
        <v/>
      </c>
      <c r="B2134" t="inlineStr">
        <is>
          <t>THE JON HOLDEN DEHAAN FOUNDATION</t>
        </is>
      </c>
      <c r="C2134" t="inlineStr">
        <is>
          <t>34-6924212</t>
        </is>
      </c>
      <c r="D2134" t="inlineStr">
        <is>
          <t>New York</t>
        </is>
      </c>
      <c r="E2134" t="inlineStr">
        <is>
          <t>NY</t>
        </is>
      </c>
      <c r="F2134" t="n">
        <v>2025</v>
      </c>
      <c r="G2134" t="n">
        <v>2</v>
      </c>
      <c r="H2134" s="13" t="n">
        <v>1610000</v>
      </c>
      <c r="I2134" s="12" t="n">
        <v>8</v>
      </c>
      <c r="J2134" s="13" t="n">
        <v>200000</v>
      </c>
      <c r="K2134" s="13">
        <f>IFERROR($H2134/$I2134,"")</f>
        <v/>
      </c>
      <c r="L2134" s="13" t="n">
        <v>400000</v>
      </c>
      <c r="M2134" t="inlineStr">
        <is>
          <t>NC</t>
        </is>
      </c>
      <c r="N2134" t="inlineStr">
        <is>
          <t>Yes</t>
        </is>
      </c>
      <c r="O2134" t="inlineStr">
        <is>
          <t>Yes</t>
        </is>
      </c>
      <c r="Q2134" s="9" t="inlineStr">
        <is>
          <t>https://grantcue.com/foundations/the-jon-holden-dehaan-foundation-346924212</t>
        </is>
      </c>
    </row>
    <row r="2135">
      <c r="A2135">
        <f>IF($E2135=$E2134,$A2134+1,1)</f>
        <v/>
      </c>
      <c r="B2135" t="inlineStr">
        <is>
          <t>LMCL INC</t>
        </is>
      </c>
      <c r="C2135" t="inlineStr">
        <is>
          <t>13-4077883</t>
        </is>
      </c>
      <c r="D2135" t="inlineStr">
        <is>
          <t>New York</t>
        </is>
      </c>
      <c r="E2135" t="inlineStr">
        <is>
          <t>NY</t>
        </is>
      </c>
      <c r="F2135" t="n">
        <v>2024</v>
      </c>
      <c r="G2135" t="n">
        <v>1</v>
      </c>
      <c r="H2135" s="13" t="n">
        <v>1609921</v>
      </c>
      <c r="I2135" s="12" t="n">
        <v>9</v>
      </c>
      <c r="J2135" s="13" t="n">
        <v>153783</v>
      </c>
      <c r="K2135" s="13">
        <f>IFERROR($H2135/$I2135,"")</f>
        <v/>
      </c>
      <c r="L2135" s="13" t="n">
        <v>542181</v>
      </c>
      <c r="M2135" t="inlineStr">
        <is>
          <t>MA, FL</t>
        </is>
      </c>
      <c r="N2135" t="inlineStr">
        <is>
          <t>No</t>
        </is>
      </c>
      <c r="O2135" t="inlineStr">
        <is>
          <t>Not stated</t>
        </is>
      </c>
      <c r="Q2135" s="9" t="inlineStr">
        <is>
          <t>https://grantcue.com/foundations/lmcl-inc-134077883</t>
        </is>
      </c>
    </row>
    <row r="2136">
      <c r="A2136">
        <f>IF($E2136=$E2135,$A2135+1,1)</f>
        <v/>
      </c>
      <c r="B2136" t="inlineStr">
        <is>
          <t>KESHET FOUNDATION</t>
        </is>
      </c>
      <c r="C2136" t="inlineStr">
        <is>
          <t>13-7132997</t>
        </is>
      </c>
      <c r="D2136" t="inlineStr">
        <is>
          <t>New York</t>
        </is>
      </c>
      <c r="E2136" t="inlineStr">
        <is>
          <t>NY</t>
        </is>
      </c>
      <c r="F2136" t="n">
        <v>2024</v>
      </c>
      <c r="G2136" t="n">
        <v>2</v>
      </c>
      <c r="H2136" s="13" t="n">
        <v>1609418</v>
      </c>
      <c r="I2136" s="12" t="n">
        <v>20</v>
      </c>
      <c r="J2136" s="13" t="n">
        <v>52950</v>
      </c>
      <c r="K2136" s="13">
        <f>IFERROR($H2136/$I2136,"")</f>
        <v/>
      </c>
      <c r="L2136" s="13" t="n">
        <v>345000</v>
      </c>
      <c r="M2136" t="inlineStr">
        <is>
          <t>MA, CA, NJ</t>
        </is>
      </c>
      <c r="N2136" t="inlineStr">
        <is>
          <t>No</t>
        </is>
      </c>
      <c r="O2136" t="inlineStr">
        <is>
          <t>Not stated</t>
        </is>
      </c>
      <c r="Q2136" s="9" t="inlineStr">
        <is>
          <t>https://grantcue.com/foundations/keshet-foundation-c-o-beach-capital-management-137132997</t>
        </is>
      </c>
    </row>
    <row r="2137">
      <c r="A2137">
        <f>IF($E2137=$E2136,$A2136+1,1)</f>
        <v/>
      </c>
      <c r="B2137" t="inlineStr">
        <is>
          <t>The Isak and Rose Weinman Foundation Inc</t>
        </is>
      </c>
      <c r="C2137" t="inlineStr">
        <is>
          <t>13-6110132</t>
        </is>
      </c>
      <c r="D2137" t="inlineStr">
        <is>
          <t>New York</t>
        </is>
      </c>
      <c r="E2137" t="inlineStr">
        <is>
          <t>NY</t>
        </is>
      </c>
      <c r="F2137" t="n">
        <v>2025</v>
      </c>
      <c r="G2137" t="n">
        <v>2</v>
      </c>
      <c r="H2137" s="13" t="n">
        <v>1608500</v>
      </c>
      <c r="I2137" s="12" t="n">
        <v>77</v>
      </c>
      <c r="J2137" s="13" t="n">
        <v>15000</v>
      </c>
      <c r="K2137" s="13">
        <f>IFERROR($H2137/$I2137,"")</f>
        <v/>
      </c>
      <c r="L2137" s="13" t="n">
        <v>55000</v>
      </c>
      <c r="M2137" t="inlineStr">
        <is>
          <t>MA, CT, NC</t>
        </is>
      </c>
      <c r="N2137" t="inlineStr">
        <is>
          <t>No</t>
        </is>
      </c>
      <c r="O2137" t="inlineStr">
        <is>
          <t>Not stated</t>
        </is>
      </c>
      <c r="Q2137" s="9" t="inlineStr">
        <is>
          <t>https://grantcue.com/foundations/the-isak-and-rose-weinman-foundation-inc-136110132</t>
        </is>
      </c>
    </row>
    <row r="2138">
      <c r="A2138">
        <f>IF($E2138=$E2137,$A2137+1,1)</f>
        <v/>
      </c>
      <c r="B2138" t="inlineStr">
        <is>
          <t>LEAVES OF GRASS FUND</t>
        </is>
      </c>
      <c r="C2138" t="inlineStr">
        <is>
          <t>22-2824793</t>
        </is>
      </c>
      <c r="D2138" t="inlineStr">
        <is>
          <t>New York</t>
        </is>
      </c>
      <c r="E2138" t="inlineStr">
        <is>
          <t>NY</t>
        </is>
      </c>
      <c r="F2138" t="n">
        <v>2024</v>
      </c>
      <c r="G2138" t="n">
        <v>1</v>
      </c>
      <c r="H2138" s="13" t="n">
        <v>1608000</v>
      </c>
      <c r="I2138" s="12" t="n">
        <v>132</v>
      </c>
      <c r="J2138" s="13" t="n">
        <v>5000</v>
      </c>
      <c r="K2138" s="13">
        <f>IFERROR($H2138/$I2138,"")</f>
        <v/>
      </c>
      <c r="L2138" s="13" t="n">
        <v>150000</v>
      </c>
      <c r="M2138" t="inlineStr">
        <is>
          <t>CA, MA, MN</t>
        </is>
      </c>
      <c r="N2138" t="inlineStr">
        <is>
          <t>No</t>
        </is>
      </c>
      <c r="O2138" t="inlineStr">
        <is>
          <t>Not stated</t>
        </is>
      </c>
      <c r="Q2138" s="9" t="inlineStr">
        <is>
          <t>https://grantcue.com/foundations/leaves-of-grass-fund-222824793</t>
        </is>
      </c>
    </row>
    <row r="2139">
      <c r="A2139">
        <f>IF($E2139=$E2138,$A2138+1,1)</f>
        <v/>
      </c>
      <c r="B2139" t="inlineStr">
        <is>
          <t>FREDERIC R COUDERT FOUNDATION</t>
        </is>
      </c>
      <c r="C2139" t="inlineStr">
        <is>
          <t>13-7180778</t>
        </is>
      </c>
      <c r="D2139" t="inlineStr">
        <is>
          <t>New York</t>
        </is>
      </c>
      <c r="E2139" t="inlineStr">
        <is>
          <t>NY</t>
        </is>
      </c>
      <c r="F2139" t="n">
        <v>2024</v>
      </c>
      <c r="G2139" t="n">
        <v>1</v>
      </c>
      <c r="H2139" s="13" t="n">
        <v>1607000</v>
      </c>
      <c r="I2139" s="12" t="n">
        <v>83</v>
      </c>
      <c r="J2139" s="13" t="n">
        <v>5000</v>
      </c>
      <c r="K2139" s="13">
        <f>IFERROR($H2139/$I2139,"")</f>
        <v/>
      </c>
      <c r="L2139" s="13" t="n">
        <v>260000</v>
      </c>
      <c r="M2139" t="inlineStr">
        <is>
          <t>NJ, CT, IN</t>
        </is>
      </c>
      <c r="N2139" t="inlineStr">
        <is>
          <t>Yes</t>
        </is>
      </c>
      <c r="O2139" t="inlineStr">
        <is>
          <t>Not stated</t>
        </is>
      </c>
      <c r="Q2139" s="9" t="inlineStr">
        <is>
          <t>https://grantcue.com/foundations/frederic-r-coudert-foundation-c-o-cohnreznick-llp-137180778</t>
        </is>
      </c>
    </row>
    <row r="2140">
      <c r="A2140">
        <f>IF($E2140=$E2139,$A2139+1,1)</f>
        <v/>
      </c>
      <c r="B2140" t="inlineStr">
        <is>
          <t>THE STEWART W &amp; WILLMA C HOYT FOUNDATION INC</t>
        </is>
      </c>
      <c r="C2140" t="inlineStr">
        <is>
          <t>22-3209342</t>
        </is>
      </c>
      <c r="D2140" t="inlineStr">
        <is>
          <t>New York</t>
        </is>
      </c>
      <c r="E2140" t="inlineStr">
        <is>
          <t>NY</t>
        </is>
      </c>
      <c r="F2140" t="n">
        <v>2025</v>
      </c>
      <c r="G2140" t="n">
        <v>2</v>
      </c>
      <c r="H2140" s="13" t="n">
        <v>1606707</v>
      </c>
      <c r="I2140" s="12" t="n">
        <v>41</v>
      </c>
      <c r="J2140" s="13" t="n">
        <v>25000</v>
      </c>
      <c r="K2140" s="13">
        <f>IFERROR($H2140/$I2140,"")</f>
        <v/>
      </c>
      <c r="L2140" s="13" t="n">
        <v>196900</v>
      </c>
      <c r="N2140" t="inlineStr">
        <is>
          <t>Yes</t>
        </is>
      </c>
      <c r="O2140" t="inlineStr">
        <is>
          <t>Yes</t>
        </is>
      </c>
      <c r="P2140" s="9" t="inlineStr">
        <is>
          <t>https://www.hoytfoundation.org/</t>
        </is>
      </c>
      <c r="Q2140" s="9" t="inlineStr">
        <is>
          <t>https://grantcue.com/foundations/the-stewart-w-and-willma-c-hoyt-foundation-inc-223209342</t>
        </is>
      </c>
    </row>
    <row r="2141">
      <c r="A2141">
        <f>IF($E2141=$E2140,$A2140+1,1)</f>
        <v/>
      </c>
      <c r="B2141" t="inlineStr">
        <is>
          <t>THE GOODNOW FUND</t>
        </is>
      </c>
      <c r="C2141" t="inlineStr">
        <is>
          <t>06-6395384</t>
        </is>
      </c>
      <c r="D2141" t="inlineStr">
        <is>
          <t>New York</t>
        </is>
      </c>
      <c r="E2141" t="inlineStr">
        <is>
          <t>NY</t>
        </is>
      </c>
      <c r="F2141" t="n">
        <v>2024</v>
      </c>
      <c r="G2141" t="n">
        <v>1</v>
      </c>
      <c r="H2141" s="13" t="n">
        <v>1606100</v>
      </c>
      <c r="I2141" s="12" t="n">
        <v>111</v>
      </c>
      <c r="J2141" s="13" t="n">
        <v>5000</v>
      </c>
      <c r="K2141" s="13">
        <f>IFERROR($H2141/$I2141,"")</f>
        <v/>
      </c>
      <c r="L2141" s="13" t="n">
        <v>500000</v>
      </c>
      <c r="M2141" t="inlineStr">
        <is>
          <t>CT, DC, VA</t>
        </is>
      </c>
      <c r="N2141" t="inlineStr">
        <is>
          <t>Yes</t>
        </is>
      </c>
      <c r="O2141" t="inlineStr">
        <is>
          <t>Yes</t>
        </is>
      </c>
      <c r="P2141" s="9" t="inlineStr">
        <is>
          <t>https://thegoodnowfund.org/</t>
        </is>
      </c>
      <c r="Q2141" s="9" t="inlineStr">
        <is>
          <t>https://grantcue.com/foundations/the-goodnow-fund-066395384</t>
        </is>
      </c>
    </row>
    <row r="2142">
      <c r="A2142">
        <f>IF($E2142=$E2141,$A2141+1,1)</f>
        <v/>
      </c>
      <c r="B2142" t="inlineStr">
        <is>
          <t>ALEXIS GREGORY FOUNDATION</t>
        </is>
      </c>
      <c r="C2142" t="inlineStr">
        <is>
          <t>13-3201280</t>
        </is>
      </c>
      <c r="D2142" t="inlineStr">
        <is>
          <t>New York</t>
        </is>
      </c>
      <c r="E2142" t="inlineStr">
        <is>
          <t>NY</t>
        </is>
      </c>
      <c r="F2142" t="n">
        <v>2024</v>
      </c>
      <c r="G2142" t="n">
        <v>1</v>
      </c>
      <c r="H2142" s="13" t="n">
        <v>1604163</v>
      </c>
      <c r="I2142" s="12" t="n">
        <v>32</v>
      </c>
      <c r="J2142" s="13" t="n">
        <v>21000</v>
      </c>
      <c r="K2142" s="13">
        <f>IFERROR($H2142/$I2142,"")</f>
        <v/>
      </c>
      <c r="L2142" s="13" t="n">
        <v>500000</v>
      </c>
      <c r="M2142" t="inlineStr">
        <is>
          <t>RI, MD, VA</t>
        </is>
      </c>
      <c r="N2142" t="inlineStr">
        <is>
          <t>No</t>
        </is>
      </c>
      <c r="O2142" t="inlineStr">
        <is>
          <t>Not stated</t>
        </is>
      </c>
      <c r="Q2142" s="9" t="inlineStr">
        <is>
          <t>https://grantcue.com/foundations/alexis-gregory-foundation-133201280</t>
        </is>
      </c>
    </row>
    <row r="2143">
      <c r="A2143">
        <f>IF($E2143=$E2142,$A2142+1,1)</f>
        <v/>
      </c>
      <c r="B2143" t="inlineStr">
        <is>
          <t>JOSEPH F STEIN FAMILY FOUNDATION INC</t>
        </is>
      </c>
      <c r="C2143" t="inlineStr">
        <is>
          <t>13-4144648</t>
        </is>
      </c>
      <c r="D2143" t="inlineStr">
        <is>
          <t>New York</t>
        </is>
      </c>
      <c r="E2143" t="inlineStr">
        <is>
          <t>NY</t>
        </is>
      </c>
      <c r="F2143" t="n">
        <v>2025</v>
      </c>
      <c r="G2143" t="n">
        <v>2</v>
      </c>
      <c r="H2143" s="13" t="n">
        <v>1603800</v>
      </c>
      <c r="I2143" s="12" t="n">
        <v>137</v>
      </c>
      <c r="J2143" s="13" t="n">
        <v>7500</v>
      </c>
      <c r="K2143" s="13">
        <f>IFERROR($H2143/$I2143,"")</f>
        <v/>
      </c>
      <c r="L2143" s="13" t="n">
        <v>85100</v>
      </c>
      <c r="M2143" t="inlineStr">
        <is>
          <t>FL, NJ, CA</t>
        </is>
      </c>
      <c r="N2143" t="inlineStr">
        <is>
          <t>No</t>
        </is>
      </c>
      <c r="O2143" t="inlineStr">
        <is>
          <t>Not stated</t>
        </is>
      </c>
      <c r="Q2143" s="9" t="inlineStr">
        <is>
          <t>https://grantcue.com/foundations/joseph-f-stein-family-foundation-inc-134144648</t>
        </is>
      </c>
    </row>
    <row r="2144">
      <c r="A2144">
        <f>IF($E2144=$E2143,$A2143+1,1)</f>
        <v/>
      </c>
      <c r="B2144" t="inlineStr">
        <is>
          <t>BILLY ROSE FOUNDATION INC</t>
        </is>
      </c>
      <c r="C2144" t="inlineStr">
        <is>
          <t>13-6165466</t>
        </is>
      </c>
      <c r="D2144" t="inlineStr">
        <is>
          <t>New York</t>
        </is>
      </c>
      <c r="E2144" t="inlineStr">
        <is>
          <t>NY</t>
        </is>
      </c>
      <c r="F2144" t="n">
        <v>2025</v>
      </c>
      <c r="G2144" t="n">
        <v>2</v>
      </c>
      <c r="H2144" s="13" t="n">
        <v>1603200</v>
      </c>
      <c r="I2144" s="12" t="n">
        <v>67</v>
      </c>
      <c r="J2144" s="13" t="n">
        <v>20000</v>
      </c>
      <c r="K2144" s="13">
        <f>IFERROR($H2144/$I2144,"")</f>
        <v/>
      </c>
      <c r="L2144" s="13" t="n">
        <v>100000</v>
      </c>
      <c r="M2144" t="inlineStr">
        <is>
          <t>MN, CA, DC</t>
        </is>
      </c>
      <c r="N2144" t="inlineStr">
        <is>
          <t>Yes</t>
        </is>
      </c>
      <c r="O2144" t="inlineStr">
        <is>
          <t>Not stated</t>
        </is>
      </c>
      <c r="Q2144" s="9" t="inlineStr">
        <is>
          <t>https://grantcue.com/foundations/billy-rose-foundation-inc-136165466</t>
        </is>
      </c>
    </row>
    <row r="2145">
      <c r="A2145">
        <f>IF($E2145=$E2144,$A2144+1,1)</f>
        <v/>
      </c>
      <c r="B2145" t="inlineStr">
        <is>
          <t>CHARITABLE TRUST UW MONIQUE WEILL CAULIER</t>
        </is>
      </c>
      <c r="C2145" t="inlineStr">
        <is>
          <t>13-3020092</t>
        </is>
      </c>
      <c r="D2145" t="inlineStr">
        <is>
          <t>New York</t>
        </is>
      </c>
      <c r="E2145" t="inlineStr">
        <is>
          <t>NY</t>
        </is>
      </c>
      <c r="F2145" t="n">
        <v>2024</v>
      </c>
      <c r="G2145" t="n">
        <v>3</v>
      </c>
      <c r="H2145" s="13" t="n">
        <v>1602000</v>
      </c>
      <c r="I2145" s="12" t="n">
        <v>50</v>
      </c>
      <c r="J2145" s="13" t="n">
        <v>19500</v>
      </c>
      <c r="K2145" s="13">
        <f>IFERROR($H2145/$I2145,"")</f>
        <v/>
      </c>
      <c r="L2145" s="13" t="n">
        <v>320000</v>
      </c>
      <c r="M2145" t="inlineStr">
        <is>
          <t>MD, TX, VA</t>
        </is>
      </c>
      <c r="N2145" t="inlineStr">
        <is>
          <t>No</t>
        </is>
      </c>
      <c r="O2145" t="inlineStr">
        <is>
          <t>Not stated</t>
        </is>
      </c>
      <c r="Q2145" s="9" t="inlineStr">
        <is>
          <t>https://grantcue.com/foundations/charitable-trust-uw-monique-weill-caulier-133020092</t>
        </is>
      </c>
    </row>
    <row r="2146">
      <c r="A2146">
        <f>IF($E2146=$E2145,$A2145+1,1)</f>
        <v/>
      </c>
      <c r="B2146" t="inlineStr">
        <is>
          <t>BROWN FOUNDATION INC</t>
        </is>
      </c>
      <c r="C2146" t="inlineStr">
        <is>
          <t>22-2663141</t>
        </is>
      </c>
      <c r="D2146" t="inlineStr">
        <is>
          <t>New York</t>
        </is>
      </c>
      <c r="E2146" t="inlineStr">
        <is>
          <t>NY</t>
        </is>
      </c>
      <c r="F2146" t="n">
        <v>2023</v>
      </c>
      <c r="G2146" t="n">
        <v>1</v>
      </c>
      <c r="H2146" s="13" t="n">
        <v>1601000</v>
      </c>
      <c r="I2146" s="12" t="n">
        <v>21</v>
      </c>
      <c r="J2146" s="13" t="n">
        <v>25000</v>
      </c>
      <c r="K2146" s="13">
        <f>IFERROR($H2146/$I2146,"")</f>
        <v/>
      </c>
      <c r="L2146" s="13" t="n">
        <v>403000</v>
      </c>
      <c r="M2146" t="inlineStr">
        <is>
          <t>MA, NJ, FL</t>
        </is>
      </c>
      <c r="N2146" t="inlineStr">
        <is>
          <t>No</t>
        </is>
      </c>
      <c r="O2146" t="inlineStr">
        <is>
          <t>Not stated</t>
        </is>
      </c>
      <c r="Q2146" s="9" t="inlineStr">
        <is>
          <t>https://grantcue.com/foundations/brown-foundation-inc-222663141</t>
        </is>
      </c>
    </row>
    <row r="2147">
      <c r="A2147">
        <f>IF($E2147=$E2146,$A2146+1,1)</f>
        <v/>
      </c>
      <c r="B2147" t="inlineStr">
        <is>
          <t>DRANTHONY R VOLPE AND MRS MARLENE M VOLPE CHARITABLE TRUST</t>
        </is>
      </c>
      <c r="C2147" t="inlineStr">
        <is>
          <t>81-4816370</t>
        </is>
      </c>
      <c r="D2147" t="inlineStr">
        <is>
          <t>New York</t>
        </is>
      </c>
      <c r="E2147" t="inlineStr">
        <is>
          <t>NY</t>
        </is>
      </c>
      <c r="F2147" t="n">
        <v>2024</v>
      </c>
      <c r="G2147" t="n">
        <v>1</v>
      </c>
      <c r="H2147" s="13" t="n">
        <v>1600000</v>
      </c>
      <c r="I2147" s="12" t="n">
        <v>37</v>
      </c>
      <c r="J2147" s="13" t="n">
        <v>25000</v>
      </c>
      <c r="K2147" s="13">
        <f>IFERROR($H2147/$I2147,"")</f>
        <v/>
      </c>
      <c r="L2147" s="13" t="n">
        <v>200000</v>
      </c>
      <c r="M2147" t="inlineStr">
        <is>
          <t>NJ, CA, PA</t>
        </is>
      </c>
      <c r="N2147" t="inlineStr">
        <is>
          <t>No</t>
        </is>
      </c>
      <c r="O2147" t="inlineStr">
        <is>
          <t>Not stated</t>
        </is>
      </c>
      <c r="Q2147" s="9" t="inlineStr">
        <is>
          <t>https://grantcue.com/foundations/dranthony-r-volpe-and-mrs-marlene-m-volpe-charitable-trust-814816370</t>
        </is>
      </c>
    </row>
    <row r="2148">
      <c r="A2148">
        <f>IF($E2148=$E2147,$A2147+1,1)</f>
        <v/>
      </c>
      <c r="B2148" t="inlineStr">
        <is>
          <t>THE CRICKET ISLAND FOUNDATION</t>
        </is>
      </c>
      <c r="C2148" t="inlineStr">
        <is>
          <t>34-1925915</t>
        </is>
      </c>
      <c r="D2148" t="inlineStr">
        <is>
          <t>New York</t>
        </is>
      </c>
      <c r="E2148" t="inlineStr">
        <is>
          <t>NY</t>
        </is>
      </c>
      <c r="F2148" t="n">
        <v>2024</v>
      </c>
      <c r="G2148" t="n">
        <v>1</v>
      </c>
      <c r="H2148" s="13" t="n">
        <v>1599777</v>
      </c>
      <c r="I2148" s="12" t="n">
        <v>71</v>
      </c>
      <c r="J2148" s="13" t="n">
        <v>10000</v>
      </c>
      <c r="K2148" s="13">
        <f>IFERROR($H2148/$I2148,"")</f>
        <v/>
      </c>
      <c r="L2148" s="13" t="n">
        <v>85000</v>
      </c>
      <c r="M2148" t="inlineStr">
        <is>
          <t>LA, IL, CA</t>
        </is>
      </c>
      <c r="N2148" t="inlineStr">
        <is>
          <t>No</t>
        </is>
      </c>
      <c r="O2148" t="inlineStr">
        <is>
          <t>Not stated</t>
        </is>
      </c>
      <c r="Q2148" s="9" t="inlineStr">
        <is>
          <t>https://grantcue.com/foundations/the-cricket-island-foundation-341925915</t>
        </is>
      </c>
    </row>
    <row r="2149">
      <c r="A2149">
        <f>IF($E2149=$E2148,$A2148+1,1)</f>
        <v/>
      </c>
      <c r="B2149" t="inlineStr">
        <is>
          <t>SAM SPIEGEL FOUNDATION INC</t>
        </is>
      </c>
      <c r="C2149" t="inlineStr">
        <is>
          <t>13-6163123</t>
        </is>
      </c>
      <c r="D2149" t="inlineStr">
        <is>
          <t>New York</t>
        </is>
      </c>
      <c r="E2149" t="inlineStr">
        <is>
          <t>NY</t>
        </is>
      </c>
      <c r="F2149" t="n">
        <v>2025</v>
      </c>
      <c r="G2149" t="n">
        <v>2</v>
      </c>
      <c r="H2149" s="13" t="n">
        <v>1597900</v>
      </c>
      <c r="I2149" s="12" t="n">
        <v>34</v>
      </c>
      <c r="J2149" s="13" t="n">
        <v>2000</v>
      </c>
      <c r="K2149" s="13">
        <f>IFERROR($H2149/$I2149,"")</f>
        <v/>
      </c>
      <c r="L2149" s="13" t="n">
        <v>1275000</v>
      </c>
      <c r="M2149" t="inlineStr">
        <is>
          <t>OR, DE, CO</t>
        </is>
      </c>
      <c r="N2149" t="inlineStr">
        <is>
          <t>Yes</t>
        </is>
      </c>
      <c r="O2149" t="inlineStr">
        <is>
          <t>Not stated</t>
        </is>
      </c>
      <c r="Q2149" s="9" t="inlineStr">
        <is>
          <t>https://grantcue.com/foundations/sam-spiegel-foundation-inc-david-n-bottoms-jr-136163123</t>
        </is>
      </c>
    </row>
    <row r="2150">
      <c r="A2150">
        <f>IF($E2150=$E2149,$A2149+1,1)</f>
        <v/>
      </c>
      <c r="B2150" t="inlineStr">
        <is>
          <t>DEXTRA BALDWIN MCGONAGLE FOUNDATION INC</t>
        </is>
      </c>
      <c r="C2150" t="inlineStr">
        <is>
          <t>13-6219236</t>
        </is>
      </c>
      <c r="D2150" t="inlineStr">
        <is>
          <t>New York</t>
        </is>
      </c>
      <c r="E2150" t="inlineStr">
        <is>
          <t>NY</t>
        </is>
      </c>
      <c r="F2150" t="n">
        <v>2025</v>
      </c>
      <c r="G2150" t="n">
        <v>2</v>
      </c>
      <c r="H2150" s="13" t="n">
        <v>1597545</v>
      </c>
      <c r="I2150" s="12" t="n">
        <v>70</v>
      </c>
      <c r="J2150" s="13" t="n">
        <v>15000</v>
      </c>
      <c r="K2150" s="13">
        <f>IFERROR($H2150/$I2150,"")</f>
        <v/>
      </c>
      <c r="L2150" s="13" t="n">
        <v>100000</v>
      </c>
      <c r="M2150" t="inlineStr">
        <is>
          <t>VT, CA, NV</t>
        </is>
      </c>
      <c r="N2150" t="inlineStr">
        <is>
          <t>Yes</t>
        </is>
      </c>
      <c r="O2150" t="inlineStr">
        <is>
          <t>Not stated</t>
        </is>
      </c>
      <c r="Q2150" s="9" t="inlineStr">
        <is>
          <t>https://grantcue.com/foundations/dextra-baldwin-mcgonagle-foundation-inc-136219236</t>
        </is>
      </c>
    </row>
    <row r="2151">
      <c r="A2151">
        <f>IF($E2151=$E2150,$A2150+1,1)</f>
        <v/>
      </c>
      <c r="B2151" t="inlineStr">
        <is>
          <t>UNIVERSITY CHAMPS ASSOCIATION</t>
        </is>
      </c>
      <c r="C2151" t="inlineStr">
        <is>
          <t>93-4591782</t>
        </is>
      </c>
      <c r="D2151" t="inlineStr">
        <is>
          <t>New York</t>
        </is>
      </c>
      <c r="E2151" t="inlineStr">
        <is>
          <t>NY</t>
        </is>
      </c>
      <c r="F2151" t="n">
        <v>2024</v>
      </c>
      <c r="G2151" t="n">
        <v>2</v>
      </c>
      <c r="H2151" s="13" t="n">
        <v>1597332</v>
      </c>
      <c r="I2151" s="12" t="n">
        <v>34</v>
      </c>
      <c r="J2151" s="13" t="n">
        <v>49348.5</v>
      </c>
      <c r="K2151" s="13">
        <f>IFERROR($H2151/$I2151,"")</f>
        <v/>
      </c>
      <c r="L2151" s="13" t="n">
        <v>69870</v>
      </c>
      <c r="N2151" t="inlineStr">
        <is>
          <t>Yes</t>
        </is>
      </c>
      <c r="O2151" t="inlineStr">
        <is>
          <t>Not stated</t>
        </is>
      </c>
      <c r="Q2151" s="9" t="inlineStr">
        <is>
          <t>https://grantcue.com/foundations/university-champs-association-934591782</t>
        </is>
      </c>
    </row>
    <row r="2152">
      <c r="A2152">
        <f>IF($E2152=$E2151,$A2151+1,1)</f>
        <v/>
      </c>
      <c r="B2152" t="inlineStr">
        <is>
          <t>NASSIMI FAMILY FOUNDATION INC</t>
        </is>
      </c>
      <c r="C2152" t="inlineStr">
        <is>
          <t>13-3781329</t>
        </is>
      </c>
      <c r="D2152" t="inlineStr">
        <is>
          <t>New York</t>
        </is>
      </c>
      <c r="E2152" t="inlineStr">
        <is>
          <t>NY</t>
        </is>
      </c>
      <c r="F2152" t="n">
        <v>2024</v>
      </c>
      <c r="G2152" t="n">
        <v>2</v>
      </c>
      <c r="H2152" s="13" t="n">
        <v>1594620</v>
      </c>
      <c r="I2152" s="12" t="n">
        <v>39</v>
      </c>
      <c r="J2152" s="13" t="n">
        <v>1160</v>
      </c>
      <c r="K2152" s="13">
        <f>IFERROR($H2152/$I2152,"")</f>
        <v/>
      </c>
      <c r="L2152" s="13" t="n">
        <v>390000</v>
      </c>
      <c r="M2152" t="inlineStr">
        <is>
          <t>CA, MD, CO</t>
        </is>
      </c>
      <c r="N2152" t="inlineStr">
        <is>
          <t>No</t>
        </is>
      </c>
      <c r="O2152" t="inlineStr">
        <is>
          <t>Not stated</t>
        </is>
      </c>
      <c r="Q2152" s="9" t="inlineStr">
        <is>
          <t>https://grantcue.com/foundations/nassimi-family-foundation-inc-133781329</t>
        </is>
      </c>
    </row>
    <row r="2153">
      <c r="A2153">
        <f>IF($E2153=$E2152,$A2152+1,1)</f>
        <v/>
      </c>
      <c r="B2153" t="inlineStr">
        <is>
          <t>ERNST &amp; ELFRIEDE FRANK FOUNDATION INC</t>
        </is>
      </c>
      <c r="C2153" t="inlineStr">
        <is>
          <t>13-6106471</t>
        </is>
      </c>
      <c r="D2153" t="inlineStr">
        <is>
          <t>New York</t>
        </is>
      </c>
      <c r="E2153" t="inlineStr">
        <is>
          <t>NY</t>
        </is>
      </c>
      <c r="F2153" t="n">
        <v>2024</v>
      </c>
      <c r="G2153" t="n">
        <v>2</v>
      </c>
      <c r="H2153" s="13" t="n">
        <v>1594007</v>
      </c>
      <c r="I2153" s="12" t="n">
        <v>298</v>
      </c>
      <c r="J2153" s="13" t="n">
        <v>3000</v>
      </c>
      <c r="K2153" s="13">
        <f>IFERROR($H2153/$I2153,"")</f>
        <v/>
      </c>
      <c r="L2153" s="13" t="n">
        <v>55000</v>
      </c>
      <c r="M2153" t="inlineStr">
        <is>
          <t>MA, NJ, ID</t>
        </is>
      </c>
      <c r="N2153" t="inlineStr">
        <is>
          <t>No</t>
        </is>
      </c>
      <c r="O2153" t="inlineStr">
        <is>
          <t>Not stated</t>
        </is>
      </c>
      <c r="Q2153" s="9" t="inlineStr">
        <is>
          <t>https://grantcue.com/foundations/ernst-and-elfriede-frank-foundation-inc-136106471</t>
        </is>
      </c>
    </row>
    <row r="2154">
      <c r="A2154">
        <f>IF($E2154=$E2153,$A2153+1,1)</f>
        <v/>
      </c>
      <c r="B2154" t="inlineStr">
        <is>
          <t>RADIO DRAMA NETWORK INC</t>
        </is>
      </c>
      <c r="C2154" t="inlineStr">
        <is>
          <t>13-3253712</t>
        </is>
      </c>
      <c r="D2154" t="inlineStr">
        <is>
          <t>New York</t>
        </is>
      </c>
      <c r="E2154" t="inlineStr">
        <is>
          <t>NY</t>
        </is>
      </c>
      <c r="F2154" t="n">
        <v>2024</v>
      </c>
      <c r="G2154" t="n">
        <v>2</v>
      </c>
      <c r="H2154" s="13" t="n">
        <v>1593400</v>
      </c>
      <c r="I2154" s="12" t="n">
        <v>17</v>
      </c>
      <c r="J2154" s="13" t="n">
        <v>85000</v>
      </c>
      <c r="K2154" s="13">
        <f>IFERROR($H2154/$I2154,"")</f>
        <v/>
      </c>
      <c r="L2154" s="13" t="n">
        <v>210000</v>
      </c>
      <c r="M2154" t="inlineStr">
        <is>
          <t>CA, PA</t>
        </is>
      </c>
      <c r="N2154" t="inlineStr">
        <is>
          <t>No</t>
        </is>
      </c>
      <c r="O2154" t="inlineStr">
        <is>
          <t>Not stated</t>
        </is>
      </c>
      <c r="Q2154" s="9" t="inlineStr">
        <is>
          <t>https://grantcue.com/foundations/radio-drama-network-inc-133253712</t>
        </is>
      </c>
    </row>
    <row r="2155">
      <c r="A2155">
        <f>IF($E2155=$E2154,$A2154+1,1)</f>
        <v/>
      </c>
      <c r="B2155" t="inlineStr">
        <is>
          <t>EMANUEL &amp; RIANE GRUSS CHARITABLE FOUNDATION INC</t>
        </is>
      </c>
      <c r="C2155" t="inlineStr">
        <is>
          <t>13-2969811</t>
        </is>
      </c>
      <c r="D2155" t="inlineStr">
        <is>
          <t>New York</t>
        </is>
      </c>
      <c r="E2155" t="inlineStr">
        <is>
          <t>NY</t>
        </is>
      </c>
      <c r="F2155" t="n">
        <v>2024</v>
      </c>
      <c r="G2155" t="n">
        <v>2</v>
      </c>
      <c r="H2155" s="13" t="n">
        <v>1592760</v>
      </c>
      <c r="I2155" s="12" t="n">
        <v>42</v>
      </c>
      <c r="J2155" s="13" t="n">
        <v>15000</v>
      </c>
      <c r="K2155" s="13">
        <f>IFERROR($H2155/$I2155,"")</f>
        <v/>
      </c>
      <c r="L2155" s="13" t="n">
        <v>300000</v>
      </c>
      <c r="M2155" t="inlineStr">
        <is>
          <t>NJ, DC</t>
        </is>
      </c>
      <c r="N2155" t="inlineStr">
        <is>
          <t>No</t>
        </is>
      </c>
      <c r="O2155" t="inlineStr">
        <is>
          <t>Not stated</t>
        </is>
      </c>
      <c r="Q2155" s="9" t="inlineStr">
        <is>
          <t>https://grantcue.com/foundations/emanuel-and-riane-gruss-charitable-foundation-inc-132969811</t>
        </is>
      </c>
    </row>
    <row r="2156">
      <c r="A2156">
        <f>IF($E2156=$E2155,$A2155+1,1)</f>
        <v/>
      </c>
      <c r="B2156" t="inlineStr">
        <is>
          <t>DANNY KAYE AND SYLVIA FINE KAYE FOUNDATION</t>
        </is>
      </c>
      <c r="C2156" t="inlineStr">
        <is>
          <t>84-1283914</t>
        </is>
      </c>
      <c r="D2156" t="inlineStr">
        <is>
          <t>New York</t>
        </is>
      </c>
      <c r="E2156" t="inlineStr">
        <is>
          <t>NY</t>
        </is>
      </c>
      <c r="F2156" t="n">
        <v>2025</v>
      </c>
      <c r="G2156" t="n">
        <v>2</v>
      </c>
      <c r="H2156" s="13" t="n">
        <v>1592504</v>
      </c>
      <c r="I2156" s="12" t="n">
        <v>19</v>
      </c>
      <c r="J2156" s="13" t="n">
        <v>75000</v>
      </c>
      <c r="K2156" s="13">
        <f>IFERROR($H2156/$I2156,"")</f>
        <v/>
      </c>
      <c r="L2156" s="13" t="n">
        <v>342000</v>
      </c>
      <c r="M2156" t="inlineStr">
        <is>
          <t>VA, CT, IL</t>
        </is>
      </c>
      <c r="N2156" t="inlineStr">
        <is>
          <t>No</t>
        </is>
      </c>
      <c r="O2156" t="inlineStr">
        <is>
          <t>Not stated</t>
        </is>
      </c>
      <c r="Q2156" s="9" t="inlineStr">
        <is>
          <t>https://grantcue.com/foundations/danny-kaye-and-sylvia-fine-kaye-foundation-841283914</t>
        </is>
      </c>
    </row>
    <row r="2157">
      <c r="A2157">
        <f>IF($E2157=$E2156,$A2156+1,1)</f>
        <v/>
      </c>
      <c r="B2157" t="inlineStr">
        <is>
          <t>TINA &amp; STEVEN PRICE CHARITABLE FOUNDATION</t>
        </is>
      </c>
      <c r="C2157" t="inlineStr">
        <is>
          <t>20-6019600</t>
        </is>
      </c>
      <c r="D2157" t="inlineStr">
        <is>
          <t>New York</t>
        </is>
      </c>
      <c r="E2157" t="inlineStr">
        <is>
          <t>NY</t>
        </is>
      </c>
      <c r="F2157" t="n">
        <v>2024</v>
      </c>
      <c r="G2157" t="n">
        <v>1</v>
      </c>
      <c r="H2157" s="13" t="n">
        <v>1590900</v>
      </c>
      <c r="I2157" s="12" t="n">
        <v>30</v>
      </c>
      <c r="J2157" s="13" t="n">
        <v>25000</v>
      </c>
      <c r="K2157" s="13">
        <f>IFERROR($H2157/$I2157,"")</f>
        <v/>
      </c>
      <c r="L2157" s="13" t="n">
        <v>252500</v>
      </c>
      <c r="M2157" t="inlineStr">
        <is>
          <t>FL, WA, DC</t>
        </is>
      </c>
      <c r="N2157" t="inlineStr">
        <is>
          <t>No</t>
        </is>
      </c>
      <c r="O2157" t="inlineStr">
        <is>
          <t>Not stated</t>
        </is>
      </c>
      <c r="Q2157" s="9" t="inlineStr">
        <is>
          <t>https://grantcue.com/foundations/tina-and-steven-price-charitable-foundation-206019600</t>
        </is>
      </c>
    </row>
    <row r="2158">
      <c r="A2158">
        <f>IF($E2158=$E2157,$A2157+1,1)</f>
        <v/>
      </c>
      <c r="B2158" t="inlineStr">
        <is>
          <t>The Arlindo and Evelyn Jorge Family Foundation and Trust</t>
        </is>
      </c>
      <c r="C2158" t="inlineStr">
        <is>
          <t>20-6710947</t>
        </is>
      </c>
      <c r="D2158" t="inlineStr">
        <is>
          <t>New York</t>
        </is>
      </c>
      <c r="E2158" t="inlineStr">
        <is>
          <t>NY</t>
        </is>
      </c>
      <c r="F2158" t="n">
        <v>2025</v>
      </c>
      <c r="G2158" t="n">
        <v>2</v>
      </c>
      <c r="H2158" s="13" t="n">
        <v>1590000</v>
      </c>
      <c r="I2158" s="12" t="n">
        <v>13</v>
      </c>
      <c r="J2158" s="13" t="n">
        <v>25000</v>
      </c>
      <c r="K2158" s="13">
        <f>IFERROR($H2158/$I2158,"")</f>
        <v/>
      </c>
      <c r="L2158" s="13" t="n">
        <v>300000</v>
      </c>
      <c r="N2158" t="inlineStr">
        <is>
          <t>No</t>
        </is>
      </c>
      <c r="O2158" t="inlineStr">
        <is>
          <t>Not stated</t>
        </is>
      </c>
      <c r="Q2158" s="9" t="inlineStr">
        <is>
          <t>https://grantcue.com/foundations/the-arlindo-and-evelyn-jorge-family-foundation-and-trust-206710947</t>
        </is>
      </c>
    </row>
    <row r="2159">
      <c r="A2159">
        <f>IF($E2159=$E2158,$A2158+1,1)</f>
        <v/>
      </c>
      <c r="B2159" t="inlineStr">
        <is>
          <t>THE YVETTE &amp; JOEL MALLAH FAMILY FOUNDATION</t>
        </is>
      </c>
      <c r="C2159" t="inlineStr">
        <is>
          <t>13-7172805</t>
        </is>
      </c>
      <c r="D2159" t="inlineStr">
        <is>
          <t>New York</t>
        </is>
      </c>
      <c r="E2159" t="inlineStr">
        <is>
          <t>NY</t>
        </is>
      </c>
      <c r="F2159" t="n">
        <v>2025</v>
      </c>
      <c r="G2159" t="n">
        <v>2</v>
      </c>
      <c r="H2159" s="13" t="n">
        <v>1587500</v>
      </c>
      <c r="I2159" s="12" t="n">
        <v>13</v>
      </c>
      <c r="J2159" s="13" t="n">
        <v>100000</v>
      </c>
      <c r="K2159" s="13">
        <f>IFERROR($H2159/$I2159,"")</f>
        <v/>
      </c>
      <c r="L2159" s="13" t="n">
        <v>400000</v>
      </c>
      <c r="M2159" t="inlineStr">
        <is>
          <t>NJ, DC, MA</t>
        </is>
      </c>
      <c r="N2159" t="inlineStr">
        <is>
          <t>No</t>
        </is>
      </c>
      <c r="O2159" t="inlineStr">
        <is>
          <t>Not stated</t>
        </is>
      </c>
      <c r="Q2159" s="9" t="inlineStr">
        <is>
          <t>https://grantcue.com/foundations/the-yvette-and-joel-mallah-family-foundation-137172805</t>
        </is>
      </c>
    </row>
    <row r="2160">
      <c r="A2160">
        <f>IF($E2160=$E2159,$A2159+1,1)</f>
        <v/>
      </c>
      <c r="B2160" t="inlineStr">
        <is>
          <t>GRIGG-LEWIS FOUNDATION INC</t>
        </is>
      </c>
      <c r="C2160" t="inlineStr">
        <is>
          <t>16-1550858</t>
        </is>
      </c>
      <c r="D2160" t="inlineStr">
        <is>
          <t>New York</t>
        </is>
      </c>
      <c r="E2160" t="inlineStr">
        <is>
          <t>NY</t>
        </is>
      </c>
      <c r="F2160" t="n">
        <v>2024</v>
      </c>
      <c r="G2160" t="n">
        <v>1</v>
      </c>
      <c r="H2160" s="13" t="n">
        <v>1587347</v>
      </c>
      <c r="I2160" s="12" t="n">
        <v>91</v>
      </c>
      <c r="J2160" s="13" t="n">
        <v>10000</v>
      </c>
      <c r="K2160" s="13">
        <f>IFERROR($H2160/$I2160,"")</f>
        <v/>
      </c>
      <c r="L2160" s="13" t="n">
        <v>159762</v>
      </c>
      <c r="N2160" t="inlineStr">
        <is>
          <t>Yes</t>
        </is>
      </c>
      <c r="O2160" t="inlineStr">
        <is>
          <t>Yes</t>
        </is>
      </c>
      <c r="P2160" s="9" t="inlineStr">
        <is>
          <t>https://www.grigglewis.org/</t>
        </is>
      </c>
      <c r="Q2160" s="9" t="inlineStr">
        <is>
          <t>https://grantcue.com/foundations/grigg-lewis-foundation-inc-161550858</t>
        </is>
      </c>
    </row>
    <row r="2161">
      <c r="A2161">
        <f>IF($E2161=$E2160,$A2160+1,1)</f>
        <v/>
      </c>
      <c r="B2161" t="inlineStr">
        <is>
          <t>NASH CHARITY FOUNDATION INC</t>
        </is>
      </c>
      <c r="C2161" t="inlineStr">
        <is>
          <t>46-5179443</t>
        </is>
      </c>
      <c r="D2161" t="inlineStr">
        <is>
          <t>New York</t>
        </is>
      </c>
      <c r="E2161" t="inlineStr">
        <is>
          <t>NY</t>
        </is>
      </c>
      <c r="F2161" t="n">
        <v>2024</v>
      </c>
      <c r="G2161" t="n">
        <v>1</v>
      </c>
      <c r="H2161" s="13" t="n">
        <v>1585906</v>
      </c>
      <c r="I2161" s="12" t="n">
        <v>58</v>
      </c>
      <c r="J2161" s="13" t="n">
        <v>3300</v>
      </c>
      <c r="K2161" s="13">
        <f>IFERROR($H2161/$I2161,"")</f>
        <v/>
      </c>
      <c r="L2161" s="13" t="n">
        <v>414500</v>
      </c>
      <c r="M2161" t="inlineStr">
        <is>
          <t>FL, CA, NJ</t>
        </is>
      </c>
      <c r="N2161" t="inlineStr">
        <is>
          <t>No</t>
        </is>
      </c>
      <c r="O2161" t="inlineStr">
        <is>
          <t>Not stated</t>
        </is>
      </c>
      <c r="Q2161" s="9" t="inlineStr">
        <is>
          <t>https://grantcue.com/foundations/nash-charity-foundation-inc-465179443</t>
        </is>
      </c>
    </row>
    <row r="2162">
      <c r="A2162">
        <f>IF($E2162=$E2161,$A2161+1,1)</f>
        <v/>
      </c>
      <c r="B2162" t="inlineStr">
        <is>
          <t>THE KURT FEUERMAN FOUNDATION</t>
        </is>
      </c>
      <c r="C2162" t="inlineStr">
        <is>
          <t>26-6087264</t>
        </is>
      </c>
      <c r="D2162" t="inlineStr">
        <is>
          <t>New York</t>
        </is>
      </c>
      <c r="E2162" t="inlineStr">
        <is>
          <t>NY</t>
        </is>
      </c>
      <c r="F2162" t="n">
        <v>2025</v>
      </c>
      <c r="G2162" t="n">
        <v>2</v>
      </c>
      <c r="H2162" s="13" t="n">
        <v>1585500</v>
      </c>
      <c r="I2162" s="12" t="n">
        <v>52</v>
      </c>
      <c r="J2162" s="13" t="n">
        <v>20000</v>
      </c>
      <c r="K2162" s="13">
        <f>IFERROR($H2162/$I2162,"")</f>
        <v/>
      </c>
      <c r="L2162" s="13" t="n">
        <v>200000</v>
      </c>
      <c r="M2162" t="inlineStr">
        <is>
          <t>CA, MA, NJ</t>
        </is>
      </c>
      <c r="N2162" t="inlineStr">
        <is>
          <t>No</t>
        </is>
      </c>
      <c r="O2162" t="inlineStr">
        <is>
          <t>Not stated</t>
        </is>
      </c>
      <c r="Q2162" s="9" t="inlineStr">
        <is>
          <t>https://grantcue.com/foundations/the-kurt-feuerman-foundation-266087264</t>
        </is>
      </c>
    </row>
    <row r="2163">
      <c r="A2163">
        <f>IF($E2163=$E2162,$A2162+1,1)</f>
        <v/>
      </c>
      <c r="B2163" t="inlineStr">
        <is>
          <t>THE FRIED FOUNDATION INC</t>
        </is>
      </c>
      <c r="C2163" t="inlineStr">
        <is>
          <t>13-6197403</t>
        </is>
      </c>
      <c r="D2163" t="inlineStr">
        <is>
          <t>New York</t>
        </is>
      </c>
      <c r="E2163" t="inlineStr">
        <is>
          <t>NY</t>
        </is>
      </c>
      <c r="F2163" t="n">
        <v>2024</v>
      </c>
      <c r="G2163" t="n">
        <v>1</v>
      </c>
      <c r="H2163" s="13" t="n">
        <v>1579500</v>
      </c>
      <c r="I2163" s="12" t="n">
        <v>13</v>
      </c>
      <c r="J2163" s="13" t="n">
        <v>25000</v>
      </c>
      <c r="K2163" s="13">
        <f>IFERROR($H2163/$I2163,"")</f>
        <v/>
      </c>
      <c r="L2163" s="13" t="n">
        <v>992500</v>
      </c>
      <c r="M2163" t="inlineStr">
        <is>
          <t>MA, FL, CA</t>
        </is>
      </c>
      <c r="N2163" t="inlineStr">
        <is>
          <t>No</t>
        </is>
      </c>
      <c r="O2163" t="inlineStr">
        <is>
          <t>Not stated</t>
        </is>
      </c>
      <c r="Q2163" s="9" t="inlineStr">
        <is>
          <t>https://grantcue.com/foundations/the-fried-foundation-inc-136197403</t>
        </is>
      </c>
    </row>
    <row r="2164">
      <c r="A2164">
        <f>IF($E2164=$E2163,$A2163+1,1)</f>
        <v/>
      </c>
      <c r="B2164" t="inlineStr">
        <is>
          <t>THE ISAMBARD KINGDOM BRUNEL SOCIETY OF NA</t>
        </is>
      </c>
      <c r="C2164" t="inlineStr">
        <is>
          <t>26-4312827</t>
        </is>
      </c>
      <c r="D2164" t="inlineStr">
        <is>
          <t>New York</t>
        </is>
      </c>
      <c r="E2164" t="inlineStr">
        <is>
          <t>NY</t>
        </is>
      </c>
      <c r="F2164" t="n">
        <v>2025</v>
      </c>
      <c r="G2164" t="n">
        <v>2</v>
      </c>
      <c r="H2164" s="13" t="n">
        <v>1578000</v>
      </c>
      <c r="I2164" s="12" t="n">
        <v>36</v>
      </c>
      <c r="J2164" s="13" t="n">
        <v>25000</v>
      </c>
      <c r="K2164" s="13">
        <f>IFERROR($H2164/$I2164,"")</f>
        <v/>
      </c>
      <c r="L2164" s="13" t="n">
        <v>285000</v>
      </c>
      <c r="M2164" t="inlineStr">
        <is>
          <t>CA, MA, DC</t>
        </is>
      </c>
      <c r="N2164" t="inlineStr">
        <is>
          <t>No</t>
        </is>
      </c>
      <c r="O2164" t="inlineStr">
        <is>
          <t>Not stated</t>
        </is>
      </c>
      <c r="Q2164" s="9" t="inlineStr">
        <is>
          <t>https://grantcue.com/foundations/the-isambard-kingdom-brunel-society-of-na-264312827</t>
        </is>
      </c>
    </row>
    <row r="2165">
      <c r="A2165">
        <f>IF($E2165=$E2164,$A2164+1,1)</f>
        <v/>
      </c>
      <c r="B2165" t="inlineStr">
        <is>
          <t>THE DESTINA FOUNDATION INC</t>
        </is>
      </c>
      <c r="C2165" t="inlineStr">
        <is>
          <t>47-1859649</t>
        </is>
      </c>
      <c r="D2165" t="inlineStr">
        <is>
          <t>New York</t>
        </is>
      </c>
      <c r="E2165" t="inlineStr">
        <is>
          <t>NY</t>
        </is>
      </c>
      <c r="F2165" t="n">
        <v>2024</v>
      </c>
      <c r="G2165" t="n">
        <v>2</v>
      </c>
      <c r="H2165" s="13" t="n">
        <v>1575000</v>
      </c>
      <c r="I2165" s="12" t="n">
        <v>15</v>
      </c>
      <c r="J2165" s="13" t="n">
        <v>50000</v>
      </c>
      <c r="K2165" s="13">
        <f>IFERROR($H2165/$I2165,"")</f>
        <v/>
      </c>
      <c r="L2165" s="13" t="n">
        <v>500000</v>
      </c>
      <c r="M2165" t="inlineStr">
        <is>
          <t>DC</t>
        </is>
      </c>
      <c r="N2165" t="inlineStr">
        <is>
          <t>No</t>
        </is>
      </c>
      <c r="O2165" t="inlineStr">
        <is>
          <t>Not stated</t>
        </is>
      </c>
      <c r="Q2165" s="9" t="inlineStr">
        <is>
          <t>https://grantcue.com/foundations/the-destina-foundation-inc-471859649</t>
        </is>
      </c>
    </row>
    <row r="2166">
      <c r="A2166">
        <f>IF($E2166=$E2165,$A2165+1,1)</f>
        <v/>
      </c>
      <c r="B2166" t="inlineStr">
        <is>
          <t>THE MARTHA &amp; ALEXIS STEWART CHARITABLE FOUNDATION</t>
        </is>
      </c>
      <c r="C2166" t="inlineStr">
        <is>
          <t>57-1167957</t>
        </is>
      </c>
      <c r="D2166" t="inlineStr">
        <is>
          <t>New York</t>
        </is>
      </c>
      <c r="E2166" t="inlineStr">
        <is>
          <t>NY</t>
        </is>
      </c>
      <c r="F2166" t="n">
        <v>2025</v>
      </c>
      <c r="G2166" t="n">
        <v>2</v>
      </c>
      <c r="H2166" s="13" t="n">
        <v>1573144</v>
      </c>
      <c r="I2166" s="12" t="n">
        <v>18</v>
      </c>
      <c r="J2166" s="13" t="n">
        <v>5000</v>
      </c>
      <c r="K2166" s="13">
        <f>IFERROR($H2166/$I2166,"")</f>
        <v/>
      </c>
      <c r="L2166" s="13" t="n">
        <v>500011</v>
      </c>
      <c r="M2166" t="inlineStr">
        <is>
          <t>ME, CA</t>
        </is>
      </c>
      <c r="N2166" t="inlineStr">
        <is>
          <t>No</t>
        </is>
      </c>
      <c r="O2166" t="inlineStr">
        <is>
          <t>Not stated</t>
        </is>
      </c>
      <c r="Q2166" s="9" t="inlineStr">
        <is>
          <t>https://grantcue.com/foundations/the-martha-and-alexis-stewart-charitable-foundation-571167957</t>
        </is>
      </c>
    </row>
    <row r="2167">
      <c r="A2167">
        <f>IF($E2167=$E2166,$A2166+1,1)</f>
        <v/>
      </c>
      <c r="B2167" t="inlineStr">
        <is>
          <t>THE D J MCMANUS FOUNDATION INC</t>
        </is>
      </c>
      <c r="C2167" t="inlineStr">
        <is>
          <t>13-4080144</t>
        </is>
      </c>
      <c r="D2167" t="inlineStr">
        <is>
          <t>New York</t>
        </is>
      </c>
      <c r="E2167" t="inlineStr">
        <is>
          <t>NY</t>
        </is>
      </c>
      <c r="F2167" t="n">
        <v>2024</v>
      </c>
      <c r="G2167" t="n">
        <v>1</v>
      </c>
      <c r="H2167" s="13" t="n">
        <v>1572250</v>
      </c>
      <c r="I2167" s="12" t="n">
        <v>121</v>
      </c>
      <c r="J2167" s="13" t="n">
        <v>10000</v>
      </c>
      <c r="K2167" s="13">
        <f>IFERROR($H2167/$I2167,"")</f>
        <v/>
      </c>
      <c r="L2167" s="13" t="n">
        <v>110000</v>
      </c>
      <c r="M2167" t="inlineStr">
        <is>
          <t>DC, MA, NC</t>
        </is>
      </c>
      <c r="N2167" t="inlineStr">
        <is>
          <t>No</t>
        </is>
      </c>
      <c r="O2167" t="inlineStr">
        <is>
          <t>Not stated</t>
        </is>
      </c>
      <c r="Q2167" s="9" t="inlineStr">
        <is>
          <t>https://grantcue.com/foundations/the-d-j-mcmanus-foundation-inc-134080144</t>
        </is>
      </c>
    </row>
    <row r="2168">
      <c r="A2168">
        <f>IF($E2168=$E2167,$A2167+1,1)</f>
        <v/>
      </c>
      <c r="B2168" t="inlineStr">
        <is>
          <t>NANCY GLICKENHAUS FOUNDATION</t>
        </is>
      </c>
      <c r="C2168" t="inlineStr">
        <is>
          <t>92-1408726</t>
        </is>
      </c>
      <c r="D2168" t="inlineStr">
        <is>
          <t>New York</t>
        </is>
      </c>
      <c r="E2168" t="inlineStr">
        <is>
          <t>NY</t>
        </is>
      </c>
      <c r="F2168" t="n">
        <v>2025</v>
      </c>
      <c r="G2168" t="n">
        <v>2</v>
      </c>
      <c r="H2168" s="13" t="n">
        <v>1571487</v>
      </c>
      <c r="I2168" s="12" t="n">
        <v>161</v>
      </c>
      <c r="J2168" s="13" t="n">
        <v>1500</v>
      </c>
      <c r="K2168" s="13">
        <f>IFERROR($H2168/$I2168,"")</f>
        <v/>
      </c>
      <c r="L2168" s="13" t="n">
        <v>604587</v>
      </c>
      <c r="M2168" t="inlineStr">
        <is>
          <t>CA, PA, DC</t>
        </is>
      </c>
      <c r="N2168" t="inlineStr">
        <is>
          <t>Yes</t>
        </is>
      </c>
      <c r="O2168" t="inlineStr">
        <is>
          <t>Not stated</t>
        </is>
      </c>
      <c r="Q2168" s="9" t="inlineStr">
        <is>
          <t>https://grantcue.com/foundations/nancy-glickenhaus-foundation-921408726</t>
        </is>
      </c>
    </row>
    <row r="2169">
      <c r="A2169">
        <f>IF($E2169=$E2168,$A2168+1,1)</f>
        <v/>
      </c>
      <c r="B2169" t="inlineStr">
        <is>
          <t>DIAMONSTEIN-SPIELVOGEL FOUNDATION INC</t>
        </is>
      </c>
      <c r="C2169" t="inlineStr">
        <is>
          <t>13-3425940</t>
        </is>
      </c>
      <c r="D2169" t="inlineStr">
        <is>
          <t>New York</t>
        </is>
      </c>
      <c r="E2169" t="inlineStr">
        <is>
          <t>NY</t>
        </is>
      </c>
      <c r="F2169" t="n">
        <v>2024</v>
      </c>
      <c r="G2169" t="n">
        <v>1</v>
      </c>
      <c r="H2169" s="13" t="n">
        <v>1567600</v>
      </c>
      <c r="I2169" s="12" t="n">
        <v>35</v>
      </c>
      <c r="J2169" s="13" t="n">
        <v>5000</v>
      </c>
      <c r="K2169" s="13">
        <f>IFERROR($H2169/$I2169,"")</f>
        <v/>
      </c>
      <c r="L2169" s="13" t="n">
        <v>800000</v>
      </c>
      <c r="M2169" t="inlineStr">
        <is>
          <t>DC, PA, VA</t>
        </is>
      </c>
      <c r="N2169" t="inlineStr">
        <is>
          <t>No</t>
        </is>
      </c>
      <c r="O2169" t="inlineStr">
        <is>
          <t>Not stated</t>
        </is>
      </c>
      <c r="Q2169" s="9" t="inlineStr">
        <is>
          <t>https://grantcue.com/foundations/diamonstein-spielvogel-foundation-inc-c-o-robert-a-goodman-and-co-llp-133425940</t>
        </is>
      </c>
    </row>
    <row r="2170">
      <c r="A2170">
        <f>IF($E2170=$E2169,$A2169+1,1)</f>
        <v/>
      </c>
      <c r="B2170" t="inlineStr">
        <is>
          <t>Walter and Marilyn Joy Samuels Charitable Foundation Trust</t>
        </is>
      </c>
      <c r="C2170" t="inlineStr">
        <is>
          <t>35-7099888</t>
        </is>
      </c>
      <c r="D2170" t="inlineStr">
        <is>
          <t>New York</t>
        </is>
      </c>
      <c r="E2170" t="inlineStr">
        <is>
          <t>NY</t>
        </is>
      </c>
      <c r="F2170" t="n">
        <v>2024</v>
      </c>
      <c r="G2170" t="n">
        <v>1</v>
      </c>
      <c r="H2170" s="13" t="n">
        <v>1565000</v>
      </c>
      <c r="I2170" s="12" t="n">
        <v>23</v>
      </c>
      <c r="J2170" s="13" t="n">
        <v>50000</v>
      </c>
      <c r="K2170" s="13">
        <f>IFERROR($H2170/$I2170,"")</f>
        <v/>
      </c>
      <c r="L2170" s="13" t="n">
        <v>150000</v>
      </c>
      <c r="M2170" t="inlineStr">
        <is>
          <t>CT, DC, TN</t>
        </is>
      </c>
      <c r="N2170" t="inlineStr">
        <is>
          <t>No</t>
        </is>
      </c>
      <c r="O2170" t="inlineStr">
        <is>
          <t>Not stated</t>
        </is>
      </c>
      <c r="Q2170" s="9" t="inlineStr">
        <is>
          <t>https://grantcue.com/foundations/walter-and-marilyn-joy-samuels-charitable-foundation-trust-357099888</t>
        </is>
      </c>
    </row>
    <row r="2171">
      <c r="A2171">
        <f>IF($E2171=$E2170,$A2170+1,1)</f>
        <v/>
      </c>
      <c r="B2171" t="inlineStr">
        <is>
          <t>HAMEL FAMILY FOUNDATION INC</t>
        </is>
      </c>
      <c r="C2171" t="inlineStr">
        <is>
          <t>47-2441438</t>
        </is>
      </c>
      <c r="D2171" t="inlineStr">
        <is>
          <t>New York</t>
        </is>
      </c>
      <c r="E2171" t="inlineStr">
        <is>
          <t>NY</t>
        </is>
      </c>
      <c r="F2171" t="n">
        <v>2024</v>
      </c>
      <c r="G2171" t="n">
        <v>1</v>
      </c>
      <c r="H2171" s="13" t="n">
        <v>1560700</v>
      </c>
      <c r="I2171" s="12" t="n">
        <v>16</v>
      </c>
      <c r="J2171" s="13" t="n">
        <v>25850</v>
      </c>
      <c r="K2171" s="13">
        <f>IFERROR($H2171/$I2171,"")</f>
        <v/>
      </c>
      <c r="L2171" s="13" t="n">
        <v>1000000</v>
      </c>
      <c r="M2171" t="inlineStr">
        <is>
          <t>CA, MA, WI</t>
        </is>
      </c>
      <c r="N2171" t="inlineStr">
        <is>
          <t>No</t>
        </is>
      </c>
      <c r="O2171" t="inlineStr">
        <is>
          <t>Not stated</t>
        </is>
      </c>
      <c r="Q2171" s="9" t="inlineStr">
        <is>
          <t>https://grantcue.com/foundations/hamel-family-foundation-inc-472441438</t>
        </is>
      </c>
    </row>
    <row r="2172">
      <c r="A2172">
        <f>IF($E2172=$E2171,$A2171+1,1)</f>
        <v/>
      </c>
      <c r="B2172" t="inlineStr">
        <is>
          <t>RDM POSITIVE IMPACT FOUNDATION</t>
        </is>
      </c>
      <c r="C2172" t="inlineStr">
        <is>
          <t>20-3502111</t>
        </is>
      </c>
      <c r="D2172" t="inlineStr">
        <is>
          <t>New York</t>
        </is>
      </c>
      <c r="E2172" t="inlineStr">
        <is>
          <t>NY</t>
        </is>
      </c>
      <c r="F2172" t="n">
        <v>2024</v>
      </c>
      <c r="G2172" t="n">
        <v>1</v>
      </c>
      <c r="H2172" s="13" t="n">
        <v>1560425</v>
      </c>
      <c r="I2172" s="12" t="n">
        <v>22</v>
      </c>
      <c r="J2172" s="13" t="n">
        <v>9982.5</v>
      </c>
      <c r="K2172" s="13">
        <f>IFERROR($H2172/$I2172,"")</f>
        <v/>
      </c>
      <c r="L2172" s="13" t="n">
        <v>666666</v>
      </c>
      <c r="M2172" t="inlineStr">
        <is>
          <t>TX, CA, OK</t>
        </is>
      </c>
      <c r="N2172" t="inlineStr">
        <is>
          <t>No</t>
        </is>
      </c>
      <c r="O2172" t="inlineStr">
        <is>
          <t>Not stated</t>
        </is>
      </c>
      <c r="Q2172" s="9" t="inlineStr">
        <is>
          <t>https://grantcue.com/foundations/rdm-positive-impact-foundation-203502111</t>
        </is>
      </c>
    </row>
    <row r="2173">
      <c r="A2173">
        <f>IF($E2173=$E2172,$A2172+1,1)</f>
        <v/>
      </c>
      <c r="B2173" t="inlineStr">
        <is>
          <t>THE LAZARD CHARITABLE FOUNDATION</t>
        </is>
      </c>
      <c r="C2173" t="inlineStr">
        <is>
          <t>82-4711344</t>
        </is>
      </c>
      <c r="D2173" t="inlineStr">
        <is>
          <t>New York</t>
        </is>
      </c>
      <c r="E2173" t="inlineStr">
        <is>
          <t>NY</t>
        </is>
      </c>
      <c r="F2173" t="n">
        <v>2024</v>
      </c>
      <c r="G2173" t="n">
        <v>1</v>
      </c>
      <c r="H2173" s="13" t="n">
        <v>1560131</v>
      </c>
      <c r="I2173" s="12" t="n">
        <v>437</v>
      </c>
      <c r="J2173" s="13" t="n">
        <v>500</v>
      </c>
      <c r="K2173" s="13">
        <f>IFERROR($H2173/$I2173,"")</f>
        <v/>
      </c>
      <c r="L2173" s="13" t="n">
        <v>670100</v>
      </c>
      <c r="M2173" t="inlineStr">
        <is>
          <t>CA, NJ, IL</t>
        </is>
      </c>
      <c r="N2173" t="inlineStr">
        <is>
          <t>Yes</t>
        </is>
      </c>
      <c r="O2173" t="inlineStr">
        <is>
          <t>Not stated</t>
        </is>
      </c>
      <c r="Q2173" s="9" t="inlineStr">
        <is>
          <t>https://grantcue.com/foundations/the-lazard-charitable-foundation-c-o-lazard-freres-and-co-llc-824711344</t>
        </is>
      </c>
    </row>
    <row r="2174">
      <c r="A2174">
        <f>IF($E2174=$E2173,$A2173+1,1)</f>
        <v/>
      </c>
      <c r="B2174" t="inlineStr">
        <is>
          <t>ANN &amp; ROBERT FROMER CHARITABLE FDN INC</t>
        </is>
      </c>
      <c r="C2174" t="inlineStr">
        <is>
          <t>46-4350926</t>
        </is>
      </c>
      <c r="D2174" t="inlineStr">
        <is>
          <t>New York</t>
        </is>
      </c>
      <c r="E2174" t="inlineStr">
        <is>
          <t>NY</t>
        </is>
      </c>
      <c r="F2174" t="n">
        <v>2025</v>
      </c>
      <c r="G2174" t="n">
        <v>2</v>
      </c>
      <c r="H2174" s="13" t="n">
        <v>1560100</v>
      </c>
      <c r="I2174" s="12" t="n">
        <v>38</v>
      </c>
      <c r="J2174" s="13" t="n">
        <v>25000</v>
      </c>
      <c r="K2174" s="13">
        <f>IFERROR($H2174/$I2174,"")</f>
        <v/>
      </c>
      <c r="L2174" s="13" t="n">
        <v>186000</v>
      </c>
      <c r="M2174" t="inlineStr">
        <is>
          <t>FL, DC, CA</t>
        </is>
      </c>
      <c r="N2174" t="inlineStr">
        <is>
          <t>No</t>
        </is>
      </c>
      <c r="O2174" t="inlineStr">
        <is>
          <t>Not stated</t>
        </is>
      </c>
      <c r="Q2174" s="9" t="inlineStr">
        <is>
          <t>https://grantcue.com/foundations/ann-and-robert-fromer-charitable-fdn-inc-464350926</t>
        </is>
      </c>
    </row>
    <row r="2175">
      <c r="A2175">
        <f>IF($E2175=$E2174,$A2174+1,1)</f>
        <v/>
      </c>
      <c r="B2175" t="inlineStr">
        <is>
          <t>THE ROBBINS FAMILY FOUNDATION</t>
        </is>
      </c>
      <c r="C2175" t="inlineStr">
        <is>
          <t>13-3745914</t>
        </is>
      </c>
      <c r="D2175" t="inlineStr">
        <is>
          <t>New York</t>
        </is>
      </c>
      <c r="E2175" t="inlineStr">
        <is>
          <t>NY</t>
        </is>
      </c>
      <c r="F2175" t="n">
        <v>2025</v>
      </c>
      <c r="G2175" t="n">
        <v>2</v>
      </c>
      <c r="H2175" s="13" t="n">
        <v>1557062</v>
      </c>
      <c r="I2175" s="12" t="n">
        <v>65</v>
      </c>
      <c r="J2175" s="13" t="n">
        <v>5000</v>
      </c>
      <c r="K2175" s="13">
        <f>IFERROR($H2175/$I2175,"")</f>
        <v/>
      </c>
      <c r="L2175" s="13" t="n">
        <v>400000</v>
      </c>
      <c r="M2175" t="inlineStr">
        <is>
          <t>MA, FL, MD</t>
        </is>
      </c>
      <c r="N2175" t="inlineStr">
        <is>
          <t>No</t>
        </is>
      </c>
      <c r="O2175" t="inlineStr">
        <is>
          <t>Not stated</t>
        </is>
      </c>
      <c r="Q2175" s="9" t="inlineStr">
        <is>
          <t>https://grantcue.com/foundations/the-robbins-family-foundation-c-o-clifton-s-robbins-as-trustee-133745914</t>
        </is>
      </c>
    </row>
    <row r="2176">
      <c r="A2176">
        <f>IF($E2176=$E2175,$A2175+1,1)</f>
        <v/>
      </c>
      <c r="B2176" t="inlineStr">
        <is>
          <t>CARL M JACOBS FOUNDATION</t>
        </is>
      </c>
      <c r="C2176" t="inlineStr">
        <is>
          <t>81-3376722</t>
        </is>
      </c>
      <c r="D2176" t="inlineStr">
        <is>
          <t>New York</t>
        </is>
      </c>
      <c r="E2176" t="inlineStr">
        <is>
          <t>NY</t>
        </is>
      </c>
      <c r="F2176" t="n">
        <v>2025</v>
      </c>
      <c r="G2176" t="n">
        <v>2</v>
      </c>
      <c r="H2176" s="13" t="n">
        <v>1555000</v>
      </c>
      <c r="I2176" s="12" t="n">
        <v>52</v>
      </c>
      <c r="J2176" s="13" t="n">
        <v>15000</v>
      </c>
      <c r="K2176" s="13">
        <f>IFERROR($H2176/$I2176,"")</f>
        <v/>
      </c>
      <c r="L2176" s="13" t="n">
        <v>285000</v>
      </c>
      <c r="M2176" t="inlineStr">
        <is>
          <t>OH, TX, DC</t>
        </is>
      </c>
      <c r="N2176" t="inlineStr">
        <is>
          <t>No</t>
        </is>
      </c>
      <c r="O2176" t="inlineStr">
        <is>
          <t>Not stated</t>
        </is>
      </c>
      <c r="Q2176" s="9" t="inlineStr">
        <is>
          <t>https://grantcue.com/foundations/carl-m-jacobs-foundation-813376722</t>
        </is>
      </c>
    </row>
    <row r="2177">
      <c r="A2177">
        <f>IF($E2177=$E2176,$A2176+1,1)</f>
        <v/>
      </c>
      <c r="B2177" t="inlineStr">
        <is>
          <t>POINT GAMMON FOUNDATION</t>
        </is>
      </c>
      <c r="C2177" t="inlineStr">
        <is>
          <t>13-4049057</t>
        </is>
      </c>
      <c r="D2177" t="inlineStr">
        <is>
          <t>New York</t>
        </is>
      </c>
      <c r="E2177" t="inlineStr">
        <is>
          <t>NY</t>
        </is>
      </c>
      <c r="F2177" t="n">
        <v>2024</v>
      </c>
      <c r="G2177" t="n">
        <v>1</v>
      </c>
      <c r="H2177" s="13" t="n">
        <v>1554749</v>
      </c>
      <c r="I2177" s="12" t="n">
        <v>23</v>
      </c>
      <c r="J2177" s="13" t="n">
        <v>47600</v>
      </c>
      <c r="K2177" s="13">
        <f>IFERROR($H2177/$I2177,"")</f>
        <v/>
      </c>
      <c r="L2177" s="13" t="n">
        <v>621486</v>
      </c>
      <c r="M2177" t="inlineStr">
        <is>
          <t>FL, ME, RI</t>
        </is>
      </c>
      <c r="N2177" t="inlineStr">
        <is>
          <t>No</t>
        </is>
      </c>
      <c r="O2177" t="inlineStr">
        <is>
          <t>Not stated</t>
        </is>
      </c>
      <c r="Q2177" s="9" t="inlineStr">
        <is>
          <t>https://grantcue.com/foundations/point-gammon-foundation-134049057</t>
        </is>
      </c>
    </row>
    <row r="2178">
      <c r="A2178">
        <f>IF($E2178=$E2177,$A2177+1,1)</f>
        <v/>
      </c>
      <c r="B2178" t="inlineStr">
        <is>
          <t>THE KNAPP FAMILY FOUNDATION INC</t>
        </is>
      </c>
      <c r="C2178" t="inlineStr">
        <is>
          <t>13-2979552</t>
        </is>
      </c>
      <c r="D2178" t="inlineStr">
        <is>
          <t>New York</t>
        </is>
      </c>
      <c r="E2178" t="inlineStr">
        <is>
          <t>NY</t>
        </is>
      </c>
      <c r="F2178" t="n">
        <v>2024</v>
      </c>
      <c r="G2178" t="n">
        <v>1</v>
      </c>
      <c r="H2178" s="13" t="n">
        <v>1551355</v>
      </c>
      <c r="I2178" s="12" t="n">
        <v>21</v>
      </c>
      <c r="J2178" s="13" t="n">
        <v>50000</v>
      </c>
      <c r="K2178" s="13">
        <f>IFERROR($H2178/$I2178,"")</f>
        <v/>
      </c>
      <c r="L2178" s="13" t="n">
        <v>301000</v>
      </c>
      <c r="M2178" t="inlineStr">
        <is>
          <t>CT, DC, MA</t>
        </is>
      </c>
      <c r="N2178" t="inlineStr">
        <is>
          <t>Yes</t>
        </is>
      </c>
      <c r="O2178" t="inlineStr">
        <is>
          <t>Yes</t>
        </is>
      </c>
      <c r="Q2178" s="9" t="inlineStr">
        <is>
          <t>https://grantcue.com/foundations/the-knapp-family-foundation-inc-132979552</t>
        </is>
      </c>
    </row>
    <row r="2179">
      <c r="A2179">
        <f>IF($E2179=$E2178,$A2178+1,1)</f>
        <v/>
      </c>
      <c r="B2179" t="inlineStr">
        <is>
          <t>C L C KRAMER FOUNDATION INC</t>
        </is>
      </c>
      <c r="C2179" t="inlineStr">
        <is>
          <t>13-6226513</t>
        </is>
      </c>
      <c r="D2179" t="inlineStr">
        <is>
          <t>New York</t>
        </is>
      </c>
      <c r="E2179" t="inlineStr">
        <is>
          <t>NY</t>
        </is>
      </c>
      <c r="F2179" t="n">
        <v>2024</v>
      </c>
      <c r="G2179" t="n">
        <v>2</v>
      </c>
      <c r="H2179" s="13" t="n">
        <v>1549790</v>
      </c>
      <c r="I2179" s="12" t="n">
        <v>90</v>
      </c>
      <c r="J2179" s="13" t="n">
        <v>5000</v>
      </c>
      <c r="K2179" s="13">
        <f>IFERROR($H2179/$I2179,"")</f>
        <v/>
      </c>
      <c r="L2179" s="13" t="n">
        <v>400000</v>
      </c>
      <c r="M2179" t="inlineStr">
        <is>
          <t>CT, FL, TX</t>
        </is>
      </c>
      <c r="N2179" t="inlineStr">
        <is>
          <t>No</t>
        </is>
      </c>
      <c r="O2179" t="inlineStr">
        <is>
          <t>Not stated</t>
        </is>
      </c>
      <c r="Q2179" s="9" t="inlineStr">
        <is>
          <t>https://grantcue.com/foundations/c-l-c-kramer-foundation-inc-136226513</t>
        </is>
      </c>
    </row>
    <row r="2180">
      <c r="A2180">
        <f>IF($E2180=$E2179,$A2179+1,1)</f>
        <v/>
      </c>
      <c r="B2180" t="inlineStr">
        <is>
          <t>THE MULCHAND &amp; PARPATI THADHANI FND</t>
        </is>
      </c>
      <c r="C2180" t="inlineStr">
        <is>
          <t>13-4126170</t>
        </is>
      </c>
      <c r="D2180" t="inlineStr">
        <is>
          <t>New York</t>
        </is>
      </c>
      <c r="E2180" t="inlineStr">
        <is>
          <t>NY</t>
        </is>
      </c>
      <c r="F2180" t="n">
        <v>2024</v>
      </c>
      <c r="G2180" t="n">
        <v>2</v>
      </c>
      <c r="H2180" s="13" t="n">
        <v>1548648</v>
      </c>
      <c r="I2180" s="12" t="n">
        <v>11</v>
      </c>
      <c r="J2180" s="13" t="n">
        <v>165000</v>
      </c>
      <c r="K2180" s="13">
        <f>IFERROR($H2180/$I2180,"")</f>
        <v/>
      </c>
      <c r="L2180" s="13" t="n">
        <v>330638</v>
      </c>
      <c r="M2180" t="inlineStr">
        <is>
          <t>CA, DC</t>
        </is>
      </c>
      <c r="N2180" t="inlineStr">
        <is>
          <t>No</t>
        </is>
      </c>
      <c r="O2180" t="inlineStr">
        <is>
          <t>Not stated</t>
        </is>
      </c>
      <c r="Q2180" s="9" t="inlineStr">
        <is>
          <t>https://grantcue.com/foundations/the-mulchand-and-parpati-thadhani-fnd-134126170</t>
        </is>
      </c>
    </row>
    <row r="2181">
      <c r="A2181">
        <f>IF($E2181=$E2180,$A2180+1,1)</f>
        <v/>
      </c>
      <c r="B2181" t="inlineStr">
        <is>
          <t>A &amp; J SAKS FOUNDATION INC</t>
        </is>
      </c>
      <c r="C2181" t="inlineStr">
        <is>
          <t>13-3933281</t>
        </is>
      </c>
      <c r="D2181" t="inlineStr">
        <is>
          <t>New York</t>
        </is>
      </c>
      <c r="E2181" t="inlineStr">
        <is>
          <t>NY</t>
        </is>
      </c>
      <c r="F2181" t="n">
        <v>2025</v>
      </c>
      <c r="G2181" t="n">
        <v>2</v>
      </c>
      <c r="H2181" s="13" t="n">
        <v>1545500</v>
      </c>
      <c r="I2181" s="12" t="n">
        <v>104</v>
      </c>
      <c r="J2181" s="13" t="n">
        <v>5000</v>
      </c>
      <c r="K2181" s="13">
        <f>IFERROR($H2181/$I2181,"")</f>
        <v/>
      </c>
      <c r="L2181" s="13" t="n">
        <v>1000000</v>
      </c>
      <c r="M2181" t="inlineStr">
        <is>
          <t>DC, CT, VA</t>
        </is>
      </c>
      <c r="N2181" t="inlineStr">
        <is>
          <t>No</t>
        </is>
      </c>
      <c r="O2181" t="inlineStr">
        <is>
          <t>Not stated</t>
        </is>
      </c>
      <c r="Q2181" s="9" t="inlineStr">
        <is>
          <t>https://grantcue.com/foundations/a-and-j-saks-foundation-inc-133933281</t>
        </is>
      </c>
    </row>
    <row r="2182">
      <c r="A2182">
        <f>IF($E2182=$E2181,$A2181+1,1)</f>
        <v/>
      </c>
      <c r="B2182" t="inlineStr">
        <is>
          <t>THE JEAN &amp; LOUIS DREYFUS FOUNDATION INC</t>
        </is>
      </c>
      <c r="C2182" t="inlineStr">
        <is>
          <t>13-2947180</t>
        </is>
      </c>
      <c r="D2182" t="inlineStr">
        <is>
          <t>New York</t>
        </is>
      </c>
      <c r="E2182" t="inlineStr">
        <is>
          <t>NY</t>
        </is>
      </c>
      <c r="F2182" t="n">
        <v>2025</v>
      </c>
      <c r="G2182" t="n">
        <v>2</v>
      </c>
      <c r="H2182" s="13" t="n">
        <v>1544600</v>
      </c>
      <c r="I2182" s="12" t="n">
        <v>96</v>
      </c>
      <c r="J2182" s="13" t="n">
        <v>15000</v>
      </c>
      <c r="K2182" s="13">
        <f>IFERROR($H2182/$I2182,"")</f>
        <v/>
      </c>
      <c r="L2182" s="13" t="n">
        <v>100000</v>
      </c>
      <c r="M2182" t="inlineStr">
        <is>
          <t>CA, CO, NJ</t>
        </is>
      </c>
      <c r="N2182" t="inlineStr">
        <is>
          <t>Yes</t>
        </is>
      </c>
      <c r="O2182" t="inlineStr">
        <is>
          <t>Yes</t>
        </is>
      </c>
      <c r="P2182" s="9" t="inlineStr">
        <is>
          <t>https://www.jldreyfus.org/</t>
        </is>
      </c>
      <c r="Q2182" s="9" t="inlineStr">
        <is>
          <t>https://grantcue.com/foundations/the-jean-and-louis-dreyfus-foundation-inc-132947180</t>
        </is>
      </c>
    </row>
    <row r="2183">
      <c r="A2183">
        <f>IF($E2183=$E2182,$A2182+1,1)</f>
        <v/>
      </c>
      <c r="B2183" t="inlineStr">
        <is>
          <t>A&amp;M Snyder Family Foundation</t>
        </is>
      </c>
      <c r="C2183" t="inlineStr">
        <is>
          <t>87-3972808</t>
        </is>
      </c>
      <c r="D2183" t="inlineStr">
        <is>
          <t>New York</t>
        </is>
      </c>
      <c r="E2183" t="inlineStr">
        <is>
          <t>NY</t>
        </is>
      </c>
      <c r="F2183" t="n">
        <v>2025</v>
      </c>
      <c r="G2183" t="n">
        <v>3</v>
      </c>
      <c r="H2183" s="13" t="n">
        <v>1544218</v>
      </c>
      <c r="I2183" s="12" t="n">
        <v>72</v>
      </c>
      <c r="J2183" s="13" t="n">
        <v>10000</v>
      </c>
      <c r="K2183" s="13">
        <f>IFERROR($H2183/$I2183,"")</f>
        <v/>
      </c>
      <c r="L2183" s="13" t="n">
        <v>125000</v>
      </c>
      <c r="M2183" t="inlineStr">
        <is>
          <t>DC, PA, CA</t>
        </is>
      </c>
      <c r="N2183" t="inlineStr">
        <is>
          <t>No</t>
        </is>
      </c>
      <c r="O2183" t="inlineStr">
        <is>
          <t>Not stated</t>
        </is>
      </c>
      <c r="Q2183" s="9" t="inlineStr">
        <is>
          <t>https://grantcue.com/foundations/a-and-m-snyder-family-foundation-873972808</t>
        </is>
      </c>
    </row>
    <row r="2184">
      <c r="A2184">
        <f>IF($E2184=$E2183,$A2183+1,1)</f>
        <v/>
      </c>
      <c r="B2184" t="inlineStr">
        <is>
          <t>FRANKLIN PHILANTHROPIC FOUNDATION</t>
        </is>
      </c>
      <c r="C2184" t="inlineStr">
        <is>
          <t>36-3668125</t>
        </is>
      </c>
      <c r="D2184" t="inlineStr">
        <is>
          <t>New York</t>
        </is>
      </c>
      <c r="E2184" t="inlineStr">
        <is>
          <t>NY</t>
        </is>
      </c>
      <c r="F2184" t="n">
        <v>2025</v>
      </c>
      <c r="G2184" t="n">
        <v>2</v>
      </c>
      <c r="H2184" s="13" t="n">
        <v>1541958</v>
      </c>
      <c r="I2184" s="12" t="n">
        <v>318</v>
      </c>
      <c r="J2184" s="13" t="n">
        <v>3000</v>
      </c>
      <c r="K2184" s="13">
        <f>IFERROR($H2184/$I2184,"")</f>
        <v/>
      </c>
      <c r="L2184" s="13" t="n">
        <v>50000</v>
      </c>
      <c r="M2184" t="inlineStr">
        <is>
          <t>IL, CA, DC</t>
        </is>
      </c>
      <c r="N2184" t="inlineStr">
        <is>
          <t>No</t>
        </is>
      </c>
      <c r="O2184" t="inlineStr">
        <is>
          <t>Not stated</t>
        </is>
      </c>
      <c r="Q2184" s="9" t="inlineStr">
        <is>
          <t>https://grantcue.com/foundations/franklin-philanthropic-foundation-363668125</t>
        </is>
      </c>
    </row>
    <row r="2185">
      <c r="A2185">
        <f>IF($E2185=$E2184,$A2184+1,1)</f>
        <v/>
      </c>
      <c r="B2185" t="inlineStr">
        <is>
          <t>A P W FOUNDATION INC</t>
        </is>
      </c>
      <c r="C2185" t="inlineStr">
        <is>
          <t>11-3242355</t>
        </is>
      </c>
      <c r="D2185" t="inlineStr">
        <is>
          <t>New York</t>
        </is>
      </c>
      <c r="E2185" t="inlineStr">
        <is>
          <t>NY</t>
        </is>
      </c>
      <c r="F2185" t="n">
        <v>2025</v>
      </c>
      <c r="G2185" t="n">
        <v>2</v>
      </c>
      <c r="H2185" s="13" t="n">
        <v>1539433</v>
      </c>
      <c r="I2185" s="12" t="n">
        <v>42</v>
      </c>
      <c r="J2185" s="13" t="n">
        <v>23000</v>
      </c>
      <c r="K2185" s="13">
        <f>IFERROR($H2185/$I2185,"")</f>
        <v/>
      </c>
      <c r="L2185" s="13" t="n">
        <v>216000</v>
      </c>
      <c r="M2185" t="inlineStr">
        <is>
          <t>NJ, PA</t>
        </is>
      </c>
      <c r="N2185" t="inlineStr">
        <is>
          <t>No</t>
        </is>
      </c>
      <c r="O2185" t="inlineStr">
        <is>
          <t>Not stated</t>
        </is>
      </c>
      <c r="Q2185" s="9" t="inlineStr">
        <is>
          <t>https://grantcue.com/foundations/a-p-w-foundation-inc-113242355</t>
        </is>
      </c>
    </row>
    <row r="2186">
      <c r="A2186">
        <f>IF($E2186=$E2185,$A2185+1,1)</f>
        <v/>
      </c>
      <c r="B2186" t="inlineStr">
        <is>
          <t>CSB FOUNDATION INC</t>
        </is>
      </c>
      <c r="C2186" t="inlineStr">
        <is>
          <t>27-1539720</t>
        </is>
      </c>
      <c r="D2186" t="inlineStr">
        <is>
          <t>New York</t>
        </is>
      </c>
      <c r="E2186" t="inlineStr">
        <is>
          <t>NY</t>
        </is>
      </c>
      <c r="F2186" t="n">
        <v>2024</v>
      </c>
      <c r="G2186" t="n">
        <v>1</v>
      </c>
      <c r="H2186" s="13" t="n">
        <v>1537728</v>
      </c>
      <c r="I2186" s="12" t="n">
        <v>6</v>
      </c>
      <c r="J2186" s="13" t="n">
        <v>22500</v>
      </c>
      <c r="K2186" s="13">
        <f>IFERROR($H2186/$I2186,"")</f>
        <v/>
      </c>
      <c r="L2186" s="13" t="n">
        <v>1390000</v>
      </c>
      <c r="N2186" t="inlineStr">
        <is>
          <t>No</t>
        </is>
      </c>
      <c r="O2186" t="inlineStr">
        <is>
          <t>Not stated</t>
        </is>
      </c>
      <c r="Q2186" s="9" t="inlineStr">
        <is>
          <t>https://grantcue.com/foundations/csb-foundation-inc-271539720</t>
        </is>
      </c>
    </row>
    <row r="2187">
      <c r="A2187">
        <f>IF($E2187=$E2186,$A2186+1,1)</f>
        <v/>
      </c>
      <c r="B2187" t="inlineStr">
        <is>
          <t>THE STANLEY W METCALF FOUNDATION INC</t>
        </is>
      </c>
      <c r="C2187" t="inlineStr">
        <is>
          <t>15-6017859</t>
        </is>
      </c>
      <c r="D2187" t="inlineStr">
        <is>
          <t>New York</t>
        </is>
      </c>
      <c r="E2187" t="inlineStr">
        <is>
          <t>NY</t>
        </is>
      </c>
      <c r="F2187" t="n">
        <v>2025</v>
      </c>
      <c r="G2187" t="n">
        <v>2</v>
      </c>
      <c r="H2187" s="13" t="n">
        <v>1537266</v>
      </c>
      <c r="I2187" s="12" t="n">
        <v>89</v>
      </c>
      <c r="J2187" s="13" t="n">
        <v>15000</v>
      </c>
      <c r="K2187" s="13">
        <f>IFERROR($H2187/$I2187,"")</f>
        <v/>
      </c>
      <c r="L2187" s="13" t="n">
        <v>75000</v>
      </c>
      <c r="M2187" t="inlineStr">
        <is>
          <t>KY, VA</t>
        </is>
      </c>
      <c r="N2187" t="inlineStr">
        <is>
          <t>Yes</t>
        </is>
      </c>
      <c r="O2187" t="inlineStr">
        <is>
          <t>Not stated</t>
        </is>
      </c>
      <c r="P2187" s="9" t="inlineStr">
        <is>
          <t>https://swmetcalffoundation.com/</t>
        </is>
      </c>
      <c r="Q2187" s="9" t="inlineStr">
        <is>
          <t>https://grantcue.com/foundations/the-stanley-w-metcalf-foundation-inc-156017859</t>
        </is>
      </c>
    </row>
    <row r="2188">
      <c r="A2188">
        <f>IF($E2188=$E2187,$A2187+1,1)</f>
        <v/>
      </c>
      <c r="B2188" t="inlineStr">
        <is>
          <t>THE TROY SAVINGS BANK CHARITABLE FO</t>
        </is>
      </c>
      <c r="C2188" t="inlineStr">
        <is>
          <t>14-1813865</t>
        </is>
      </c>
      <c r="D2188" t="inlineStr">
        <is>
          <t>New York</t>
        </is>
      </c>
      <c r="E2188" t="inlineStr">
        <is>
          <t>NY</t>
        </is>
      </c>
      <c r="F2188" t="n">
        <v>2025</v>
      </c>
      <c r="G2188" t="n">
        <v>2</v>
      </c>
      <c r="H2188" s="13" t="n">
        <v>1537219</v>
      </c>
      <c r="I2188" s="12" t="n">
        <v>110</v>
      </c>
      <c r="J2188" s="13" t="n">
        <v>4618</v>
      </c>
      <c r="K2188" s="13">
        <f>IFERROR($H2188/$I2188,"")</f>
        <v/>
      </c>
      <c r="L2188" s="13" t="n">
        <v>478250</v>
      </c>
      <c r="M2188" t="inlineStr">
        <is>
          <t>OH</t>
        </is>
      </c>
      <c r="N2188" t="inlineStr">
        <is>
          <t>Yes</t>
        </is>
      </c>
      <c r="O2188" t="inlineStr">
        <is>
          <t>Not stated</t>
        </is>
      </c>
      <c r="P2188" s="9" t="inlineStr">
        <is>
          <t>https://www.tsbfoundation.org/</t>
        </is>
      </c>
      <c r="Q2188" s="9" t="inlineStr">
        <is>
          <t>https://grantcue.com/foundations/the-troy-savings-bank-charitable-fo-141813865</t>
        </is>
      </c>
    </row>
    <row r="2189">
      <c r="A2189">
        <f>IF($E2189=$E2188,$A2188+1,1)</f>
        <v/>
      </c>
      <c r="B2189" t="inlineStr">
        <is>
          <t>The Carl R Kuehner III Foundation</t>
        </is>
      </c>
      <c r="C2189" t="inlineStr">
        <is>
          <t>01-0548657</t>
        </is>
      </c>
      <c r="D2189" t="inlineStr">
        <is>
          <t>New York</t>
        </is>
      </c>
      <c r="E2189" t="inlineStr">
        <is>
          <t>NY</t>
        </is>
      </c>
      <c r="F2189" t="n">
        <v>2025</v>
      </c>
      <c r="G2189" t="n">
        <v>2</v>
      </c>
      <c r="H2189" s="13" t="n">
        <v>1536000</v>
      </c>
      <c r="I2189" s="12" t="n">
        <v>31</v>
      </c>
      <c r="J2189" s="13" t="n">
        <v>10000</v>
      </c>
      <c r="K2189" s="13">
        <f>IFERROR($H2189/$I2189,"")</f>
        <v/>
      </c>
      <c r="L2189" s="13" t="n">
        <v>500000</v>
      </c>
      <c r="M2189" t="inlineStr">
        <is>
          <t>CT, FL, TN</t>
        </is>
      </c>
      <c r="N2189" t="inlineStr">
        <is>
          <t>No</t>
        </is>
      </c>
      <c r="O2189" t="inlineStr">
        <is>
          <t>Not stated</t>
        </is>
      </c>
      <c r="Q2189" s="9" t="inlineStr">
        <is>
          <t>https://grantcue.com/foundations/the-carl-r-kuehner-iii-foundation-010548657</t>
        </is>
      </c>
    </row>
    <row r="2190">
      <c r="A2190">
        <f>IF($E2190=$E2189,$A2189+1,1)</f>
        <v/>
      </c>
      <c r="B2190" t="inlineStr">
        <is>
          <t>EDITH C BLUM FOUNDATION INC</t>
        </is>
      </c>
      <c r="C2190" t="inlineStr">
        <is>
          <t>13-3564317</t>
        </is>
      </c>
      <c r="D2190" t="inlineStr">
        <is>
          <t>New York</t>
        </is>
      </c>
      <c r="E2190" t="inlineStr">
        <is>
          <t>NY</t>
        </is>
      </c>
      <c r="F2190" t="n">
        <v>2024</v>
      </c>
      <c r="G2190" t="n">
        <v>2</v>
      </c>
      <c r="H2190" s="13" t="n">
        <v>1535000</v>
      </c>
      <c r="I2190" s="12" t="n">
        <v>19</v>
      </c>
      <c r="J2190" s="13" t="n">
        <v>50000</v>
      </c>
      <c r="K2190" s="13">
        <f>IFERROR($H2190/$I2190,"")</f>
        <v/>
      </c>
      <c r="L2190" s="13" t="n">
        <v>350000</v>
      </c>
      <c r="M2190" t="inlineStr">
        <is>
          <t>MA, PA, MN</t>
        </is>
      </c>
      <c r="N2190" t="inlineStr">
        <is>
          <t>Yes</t>
        </is>
      </c>
      <c r="O2190" t="inlineStr">
        <is>
          <t>Not stated</t>
        </is>
      </c>
      <c r="Q2190" s="9" t="inlineStr">
        <is>
          <t>https://grantcue.com/foundations/edith-c-blum-foundation-inc-133564317</t>
        </is>
      </c>
    </row>
    <row r="2191">
      <c r="A2191">
        <f>IF($E2191=$E2190,$A2190+1,1)</f>
        <v/>
      </c>
      <c r="B2191" t="inlineStr">
        <is>
          <t>KAAB MEMORIAL FOUNDATION INC</t>
        </is>
      </c>
      <c r="C2191" t="inlineStr">
        <is>
          <t>84-3972172</t>
        </is>
      </c>
      <c r="D2191" t="inlineStr">
        <is>
          <t>New York</t>
        </is>
      </c>
      <c r="E2191" t="inlineStr">
        <is>
          <t>NY</t>
        </is>
      </c>
      <c r="F2191" t="n">
        <v>2024</v>
      </c>
      <c r="G2191" t="n">
        <v>2</v>
      </c>
      <c r="H2191" s="13" t="n">
        <v>1530314</v>
      </c>
      <c r="I2191" s="12" t="n">
        <v>29</v>
      </c>
      <c r="J2191" s="13" t="n">
        <v>24000</v>
      </c>
      <c r="K2191" s="13">
        <f>IFERROR($H2191/$I2191,"")</f>
        <v/>
      </c>
      <c r="L2191" s="13" t="n">
        <v>350667</v>
      </c>
      <c r="M2191" t="inlineStr">
        <is>
          <t>VA, SC, CA</t>
        </is>
      </c>
      <c r="N2191" t="inlineStr">
        <is>
          <t>No</t>
        </is>
      </c>
      <c r="O2191" t="inlineStr">
        <is>
          <t>Not stated</t>
        </is>
      </c>
      <c r="Q2191" s="9" t="inlineStr">
        <is>
          <t>https://grantcue.com/foundations/kaab-memorial-foundation-inc-843972172</t>
        </is>
      </c>
    </row>
    <row r="2192">
      <c r="A2192">
        <f>IF($E2192=$E2191,$A2191+1,1)</f>
        <v/>
      </c>
      <c r="B2192" t="inlineStr">
        <is>
          <t>Lawrence T Babbio Jr Foundation</t>
        </is>
      </c>
      <c r="C2192" t="inlineStr">
        <is>
          <t>46-1601552</t>
        </is>
      </c>
      <c r="D2192" t="inlineStr">
        <is>
          <t>New York</t>
        </is>
      </c>
      <c r="E2192" t="inlineStr">
        <is>
          <t>NY</t>
        </is>
      </c>
      <c r="F2192" t="n">
        <v>2025</v>
      </c>
      <c r="G2192" t="n">
        <v>2</v>
      </c>
      <c r="H2192" s="13" t="n">
        <v>1528400</v>
      </c>
      <c r="I2192" s="12" t="n">
        <v>29</v>
      </c>
      <c r="J2192" s="13" t="n">
        <v>5000</v>
      </c>
      <c r="K2192" s="13">
        <f>IFERROR($H2192/$I2192,"")</f>
        <v/>
      </c>
      <c r="L2192" s="13" t="n">
        <v>460000</v>
      </c>
      <c r="M2192" t="inlineStr">
        <is>
          <t>NJ, PA, MN</t>
        </is>
      </c>
      <c r="N2192" t="inlineStr">
        <is>
          <t>No</t>
        </is>
      </c>
      <c r="O2192" t="inlineStr">
        <is>
          <t>Not stated</t>
        </is>
      </c>
      <c r="Q2192" s="9" t="inlineStr">
        <is>
          <t>https://grantcue.com/foundations/lawrence-t-babbio-jr-foundation-461601552</t>
        </is>
      </c>
    </row>
    <row r="2193">
      <c r="A2193">
        <f>IF($E2193=$E2192,$A2192+1,1)</f>
        <v/>
      </c>
      <c r="B2193" t="inlineStr">
        <is>
          <t>THE JANE HENSON FOUNDATION</t>
        </is>
      </c>
      <c r="C2193" t="inlineStr">
        <is>
          <t>06-1573700</t>
        </is>
      </c>
      <c r="D2193" t="inlineStr">
        <is>
          <t>New York</t>
        </is>
      </c>
      <c r="E2193" t="inlineStr">
        <is>
          <t>NY</t>
        </is>
      </c>
      <c r="F2193" t="n">
        <v>2025</v>
      </c>
      <c r="G2193" t="n">
        <v>2</v>
      </c>
      <c r="H2193" s="13" t="n">
        <v>1528000</v>
      </c>
      <c r="I2193" s="12" t="n">
        <v>56</v>
      </c>
      <c r="J2193" s="13" t="n">
        <v>5000</v>
      </c>
      <c r="K2193" s="13">
        <f>IFERROR($H2193/$I2193,"")</f>
        <v/>
      </c>
      <c r="L2193" s="13" t="n">
        <v>500000</v>
      </c>
      <c r="M2193" t="inlineStr">
        <is>
          <t>GA, CT, MN</t>
        </is>
      </c>
      <c r="N2193" t="inlineStr">
        <is>
          <t>No</t>
        </is>
      </c>
      <c r="O2193" t="inlineStr">
        <is>
          <t>Not stated</t>
        </is>
      </c>
      <c r="Q2193" s="9" t="inlineStr">
        <is>
          <t>https://grantcue.com/foundations/the-jane-henson-foundation-061573700</t>
        </is>
      </c>
    </row>
    <row r="2194">
      <c r="A2194">
        <f>IF($E2194=$E2193,$A2193+1,1)</f>
        <v/>
      </c>
      <c r="B2194" t="inlineStr">
        <is>
          <t>LUFKIN FAMILY FOUNDATION</t>
        </is>
      </c>
      <c r="C2194" t="inlineStr">
        <is>
          <t>13-3999095</t>
        </is>
      </c>
      <c r="D2194" t="inlineStr">
        <is>
          <t>New York</t>
        </is>
      </c>
      <c r="E2194" t="inlineStr">
        <is>
          <t>NY</t>
        </is>
      </c>
      <c r="F2194" t="n">
        <v>2025</v>
      </c>
      <c r="G2194" t="n">
        <v>2</v>
      </c>
      <c r="H2194" s="13" t="n">
        <v>1527500</v>
      </c>
      <c r="I2194" s="12" t="n">
        <v>46</v>
      </c>
      <c r="J2194" s="13" t="n">
        <v>25000</v>
      </c>
      <c r="K2194" s="13">
        <f>IFERROR($H2194/$I2194,"")</f>
        <v/>
      </c>
      <c r="L2194" s="13" t="n">
        <v>125000</v>
      </c>
      <c r="M2194" t="inlineStr">
        <is>
          <t>CA, CT, WA</t>
        </is>
      </c>
      <c r="N2194" t="inlineStr">
        <is>
          <t>No</t>
        </is>
      </c>
      <c r="O2194" t="inlineStr">
        <is>
          <t>Not stated</t>
        </is>
      </c>
      <c r="Q2194" s="9" t="inlineStr">
        <is>
          <t>https://grantcue.com/foundations/lufkin-family-foundation-c-o-dan-w-lufkin-133999095</t>
        </is>
      </c>
    </row>
    <row r="2195">
      <c r="A2195">
        <f>IF($E2195=$E2194,$A2194+1,1)</f>
        <v/>
      </c>
      <c r="B2195" t="inlineStr">
        <is>
          <t>LURJE SCHAINA AND JOSEPHINA MEMORIAL FOUNDATION INC</t>
        </is>
      </c>
      <c r="C2195" t="inlineStr">
        <is>
          <t>13-6176033</t>
        </is>
      </c>
      <c r="D2195" t="inlineStr">
        <is>
          <t>New York</t>
        </is>
      </c>
      <c r="E2195" t="inlineStr">
        <is>
          <t>NY</t>
        </is>
      </c>
      <c r="F2195" t="n">
        <v>2025</v>
      </c>
      <c r="G2195" t="n">
        <v>2</v>
      </c>
      <c r="H2195" s="13" t="n">
        <v>1526000</v>
      </c>
      <c r="I2195" s="12" t="n">
        <v>44</v>
      </c>
      <c r="J2195" s="13" t="n">
        <v>23000</v>
      </c>
      <c r="K2195" s="13">
        <f>IFERROR($H2195/$I2195,"")</f>
        <v/>
      </c>
      <c r="L2195" s="13" t="n">
        <v>200000</v>
      </c>
      <c r="M2195" t="inlineStr">
        <is>
          <t>DC, NJ, MA</t>
        </is>
      </c>
      <c r="N2195" t="inlineStr">
        <is>
          <t>No</t>
        </is>
      </c>
      <c r="O2195" t="inlineStr">
        <is>
          <t>Not stated</t>
        </is>
      </c>
      <c r="Q2195" s="9" t="inlineStr">
        <is>
          <t>https://grantcue.com/foundations/lurje-schaina-and-josephina-memorial-foundation-inc-136176033</t>
        </is>
      </c>
    </row>
    <row r="2196">
      <c r="A2196">
        <f>IF($E2196=$E2195,$A2195+1,1)</f>
        <v/>
      </c>
      <c r="B2196" t="inlineStr">
        <is>
          <t>WH GREENE FOUNDATION</t>
        </is>
      </c>
      <c r="C2196" t="inlineStr">
        <is>
          <t>33-1049504</t>
        </is>
      </c>
      <c r="D2196" t="inlineStr">
        <is>
          <t>New York</t>
        </is>
      </c>
      <c r="E2196" t="inlineStr">
        <is>
          <t>NY</t>
        </is>
      </c>
      <c r="F2196" t="n">
        <v>2025</v>
      </c>
      <c r="G2196" t="n">
        <v>2</v>
      </c>
      <c r="H2196" s="13" t="n">
        <v>1525515</v>
      </c>
      <c r="I2196" s="12" t="n">
        <v>57</v>
      </c>
      <c r="J2196" s="13" t="n">
        <v>15000</v>
      </c>
      <c r="K2196" s="13">
        <f>IFERROR($H2196/$I2196,"")</f>
        <v/>
      </c>
      <c r="L2196" s="13" t="n">
        <v>158000</v>
      </c>
      <c r="M2196" t="inlineStr">
        <is>
          <t>IL, FL</t>
        </is>
      </c>
      <c r="N2196" t="inlineStr">
        <is>
          <t>Yes</t>
        </is>
      </c>
      <c r="O2196" t="inlineStr">
        <is>
          <t>Not stated</t>
        </is>
      </c>
      <c r="Q2196" s="9" t="inlineStr">
        <is>
          <t>https://grantcue.com/foundations/wh-greene-foundation-331049504</t>
        </is>
      </c>
    </row>
    <row r="2197">
      <c r="A2197">
        <f>IF($E2197=$E2196,$A2196+1,1)</f>
        <v/>
      </c>
      <c r="B2197" t="inlineStr">
        <is>
          <t>KENNETH AND CLAUDIA SILVERMAN FAMILY FOUNDATION</t>
        </is>
      </c>
      <c r="C2197" t="inlineStr">
        <is>
          <t>22-6831069</t>
        </is>
      </c>
      <c r="D2197" t="inlineStr">
        <is>
          <t>New York</t>
        </is>
      </c>
      <c r="E2197" t="inlineStr">
        <is>
          <t>NY</t>
        </is>
      </c>
      <c r="F2197" t="n">
        <v>2024</v>
      </c>
      <c r="G2197" t="n">
        <v>1</v>
      </c>
      <c r="H2197" s="13" t="n">
        <v>1525300</v>
      </c>
      <c r="I2197" s="12" t="n">
        <v>14</v>
      </c>
      <c r="J2197" s="13" t="n">
        <v>11250</v>
      </c>
      <c r="K2197" s="13">
        <f>IFERROR($H2197/$I2197,"")</f>
        <v/>
      </c>
      <c r="L2197" s="13" t="n">
        <v>1050000</v>
      </c>
      <c r="M2197" t="inlineStr">
        <is>
          <t>NJ, FL</t>
        </is>
      </c>
      <c r="N2197" t="inlineStr">
        <is>
          <t>Yes</t>
        </is>
      </c>
      <c r="O2197" t="inlineStr">
        <is>
          <t>Not stated</t>
        </is>
      </c>
      <c r="Q2197" s="9" t="inlineStr">
        <is>
          <t>https://grantcue.com/foundations/kenneth-and-claudia-silverman-family-foundation-226831069</t>
        </is>
      </c>
    </row>
    <row r="2198">
      <c r="A2198">
        <f>IF($E2198=$E2197,$A2197+1,1)</f>
        <v/>
      </c>
      <c r="B2198" t="inlineStr">
        <is>
          <t>JAMES AND VICTORIA CHANG FAMILY FOUNDATION</t>
        </is>
      </c>
      <c r="C2198" t="inlineStr">
        <is>
          <t>27-4811784</t>
        </is>
      </c>
      <c r="D2198" t="inlineStr">
        <is>
          <t>New York</t>
        </is>
      </c>
      <c r="E2198" t="inlineStr">
        <is>
          <t>NY</t>
        </is>
      </c>
      <c r="F2198" t="n">
        <v>2024</v>
      </c>
      <c r="G2198" t="n">
        <v>2</v>
      </c>
      <c r="H2198" s="13" t="n">
        <v>1525000</v>
      </c>
      <c r="I2198" s="12" t="n">
        <v>20</v>
      </c>
      <c r="J2198" s="13" t="n">
        <v>15000</v>
      </c>
      <c r="K2198" s="13">
        <f>IFERROR($H2198/$I2198,"")</f>
        <v/>
      </c>
      <c r="L2198" s="13" t="n">
        <v>800000</v>
      </c>
      <c r="M2198" t="inlineStr">
        <is>
          <t>MA</t>
        </is>
      </c>
      <c r="N2198" t="inlineStr">
        <is>
          <t>No</t>
        </is>
      </c>
      <c r="O2198" t="inlineStr">
        <is>
          <t>Not stated</t>
        </is>
      </c>
      <c r="Q2198" s="9" t="inlineStr">
        <is>
          <t>https://grantcue.com/foundations/james-and-victoria-chang-family-foundation-274811784</t>
        </is>
      </c>
    </row>
    <row r="2199">
      <c r="A2199">
        <f>IF($E2199=$E2198,$A2198+1,1)</f>
        <v/>
      </c>
      <c r="B2199" t="inlineStr">
        <is>
          <t>THE SHORES FOUNDATION</t>
        </is>
      </c>
      <c r="C2199" t="inlineStr">
        <is>
          <t>35-7159068</t>
        </is>
      </c>
      <c r="D2199" t="inlineStr">
        <is>
          <t>New York</t>
        </is>
      </c>
      <c r="E2199" t="inlineStr">
        <is>
          <t>NY</t>
        </is>
      </c>
      <c r="F2199" t="n">
        <v>2025</v>
      </c>
      <c r="G2199" t="n">
        <v>2</v>
      </c>
      <c r="H2199" s="13" t="n">
        <v>1524104</v>
      </c>
      <c r="I2199" s="12" t="n">
        <v>12</v>
      </c>
      <c r="J2199" s="13" t="n">
        <v>125000</v>
      </c>
      <c r="K2199" s="13">
        <f>IFERROR($H2199/$I2199,"")</f>
        <v/>
      </c>
      <c r="L2199" s="13" t="n">
        <v>575000</v>
      </c>
      <c r="M2199" t="inlineStr">
        <is>
          <t>FL, MA, NC</t>
        </is>
      </c>
      <c r="N2199" t="inlineStr">
        <is>
          <t>No</t>
        </is>
      </c>
      <c r="O2199" t="inlineStr">
        <is>
          <t>Not stated</t>
        </is>
      </c>
      <c r="Q2199" s="9" t="inlineStr">
        <is>
          <t>https://grantcue.com/foundations/the-shores-foundation-357159068</t>
        </is>
      </c>
    </row>
    <row r="2200">
      <c r="A2200">
        <f>IF($E2200=$E2199,$A2199+1,1)</f>
        <v/>
      </c>
      <c r="B2200" t="inlineStr">
        <is>
          <t>Mount Holly Charitable Foundation</t>
        </is>
      </c>
      <c r="C2200" t="inlineStr">
        <is>
          <t>88-0845968</t>
        </is>
      </c>
      <c r="D2200" t="inlineStr">
        <is>
          <t>New York</t>
        </is>
      </c>
      <c r="E2200" t="inlineStr">
        <is>
          <t>NY</t>
        </is>
      </c>
      <c r="F2200" t="n">
        <v>2025</v>
      </c>
      <c r="G2200" t="n">
        <v>2</v>
      </c>
      <c r="H2200" s="13" t="n">
        <v>1520000</v>
      </c>
      <c r="I2200" s="12" t="n">
        <v>59</v>
      </c>
      <c r="J2200" s="13" t="n">
        <v>10000</v>
      </c>
      <c r="K2200" s="13">
        <f>IFERROR($H2200/$I2200,"")</f>
        <v/>
      </c>
      <c r="L2200" s="13" t="n">
        <v>100000</v>
      </c>
      <c r="M2200" t="inlineStr">
        <is>
          <t>IL, CT, CA</t>
        </is>
      </c>
      <c r="N2200" t="inlineStr">
        <is>
          <t>No</t>
        </is>
      </c>
      <c r="O2200" t="inlineStr">
        <is>
          <t>Not stated</t>
        </is>
      </c>
      <c r="Q2200" s="9" t="inlineStr">
        <is>
          <t>https://grantcue.com/foundations/mount-holly-charitable-foundation-880845968</t>
        </is>
      </c>
    </row>
    <row r="2201">
      <c r="A2201">
        <f>IF($E2201=$E2200,$A2200+1,1)</f>
        <v/>
      </c>
      <c r="B2201" t="inlineStr">
        <is>
          <t>SRS FAMILY FOUNDATION INC</t>
        </is>
      </c>
      <c r="C2201" t="inlineStr">
        <is>
          <t>47-2274823</t>
        </is>
      </c>
      <c r="D2201" t="inlineStr">
        <is>
          <t>New York</t>
        </is>
      </c>
      <c r="E2201" t="inlineStr">
        <is>
          <t>NY</t>
        </is>
      </c>
      <c r="F2201" t="n">
        <v>2024</v>
      </c>
      <c r="G2201" t="n">
        <v>1</v>
      </c>
      <c r="H2201" s="13" t="n">
        <v>1517740</v>
      </c>
      <c r="I2201" s="12" t="n">
        <v>47</v>
      </c>
      <c r="J2201" s="13" t="n">
        <v>5000</v>
      </c>
      <c r="K2201" s="13">
        <f>IFERROR($H2201/$I2201,"")</f>
        <v/>
      </c>
      <c r="L2201" s="13" t="n">
        <v>361459</v>
      </c>
      <c r="M2201" t="inlineStr">
        <is>
          <t>MA, NJ, CA</t>
        </is>
      </c>
      <c r="N2201" t="inlineStr">
        <is>
          <t>Yes</t>
        </is>
      </c>
      <c r="O2201" t="inlineStr">
        <is>
          <t>Yes</t>
        </is>
      </c>
      <c r="Q2201" s="9" t="inlineStr">
        <is>
          <t>https://grantcue.com/foundations/srs-family-foundation-inc-472274823</t>
        </is>
      </c>
    </row>
    <row r="2202">
      <c r="A2202">
        <f>IF($E2202=$E2201,$A2201+1,1)</f>
        <v/>
      </c>
      <c r="B2202" t="inlineStr">
        <is>
          <t>STRONG FOUNDATION OF NEW YORK</t>
        </is>
      </c>
      <c r="C2202" t="inlineStr">
        <is>
          <t>13-6093147</t>
        </is>
      </c>
      <c r="D2202" t="inlineStr">
        <is>
          <t>New York</t>
        </is>
      </c>
      <c r="E2202" t="inlineStr">
        <is>
          <t>NY</t>
        </is>
      </c>
      <c r="F2202" t="n">
        <v>2025</v>
      </c>
      <c r="G2202" t="n">
        <v>2</v>
      </c>
      <c r="H2202" s="13" t="n">
        <v>1516110</v>
      </c>
      <c r="I2202" s="12" t="n">
        <v>266</v>
      </c>
      <c r="J2202" s="13" t="n">
        <v>2500</v>
      </c>
      <c r="K2202" s="13">
        <f>IFERROR($H2202/$I2202,"")</f>
        <v/>
      </c>
      <c r="L2202" s="13" t="n">
        <v>75000</v>
      </c>
      <c r="M2202" t="inlineStr">
        <is>
          <t>DC, CT, MA</t>
        </is>
      </c>
      <c r="N2202" t="inlineStr">
        <is>
          <t>No</t>
        </is>
      </c>
      <c r="O2202" t="inlineStr">
        <is>
          <t>Not stated</t>
        </is>
      </c>
      <c r="Q2202" s="9" t="inlineStr">
        <is>
          <t>https://grantcue.com/foundations/strong-foundation-of-new-york-136093147</t>
        </is>
      </c>
    </row>
    <row r="2203">
      <c r="A2203">
        <f>IF($E2203=$E2202,$A2202+1,1)</f>
        <v/>
      </c>
      <c r="B2203" t="inlineStr">
        <is>
          <t>CEDAR HILL FOUNDATION</t>
        </is>
      </c>
      <c r="C2203" t="inlineStr">
        <is>
          <t>13-3948444</t>
        </is>
      </c>
      <c r="D2203" t="inlineStr">
        <is>
          <t>New York</t>
        </is>
      </c>
      <c r="E2203" t="inlineStr">
        <is>
          <t>NY</t>
        </is>
      </c>
      <c r="F2203" t="n">
        <v>2025</v>
      </c>
      <c r="G2203" t="n">
        <v>2</v>
      </c>
      <c r="H2203" s="13" t="n">
        <v>1515000</v>
      </c>
      <c r="I2203" s="12" t="n">
        <v>40</v>
      </c>
      <c r="J2203" s="13" t="n">
        <v>30000</v>
      </c>
      <c r="K2203" s="13">
        <f>IFERROR($H2203/$I2203,"")</f>
        <v/>
      </c>
      <c r="L2203" s="13" t="n">
        <v>100000</v>
      </c>
      <c r="M2203" t="inlineStr">
        <is>
          <t>DC, TX, VA</t>
        </is>
      </c>
      <c r="N2203" t="inlineStr">
        <is>
          <t>No</t>
        </is>
      </c>
      <c r="O2203" t="inlineStr">
        <is>
          <t>Not stated</t>
        </is>
      </c>
      <c r="Q2203" s="9" t="inlineStr">
        <is>
          <t>https://grantcue.com/foundations/cedar-hill-foundation-133948444</t>
        </is>
      </c>
    </row>
    <row r="2204">
      <c r="A2204">
        <f>IF($E2204=$E2203,$A2203+1,1)</f>
        <v/>
      </c>
      <c r="B2204" t="inlineStr">
        <is>
          <t>LOUIS J AND JUNE E KAY FOUNDATION</t>
        </is>
      </c>
      <c r="C2204" t="inlineStr">
        <is>
          <t>26-2145377</t>
        </is>
      </c>
      <c r="D2204" t="inlineStr">
        <is>
          <t>New York</t>
        </is>
      </c>
      <c r="E2204" t="inlineStr">
        <is>
          <t>NY</t>
        </is>
      </c>
      <c r="F2204" t="n">
        <v>2025</v>
      </c>
      <c r="G2204" t="n">
        <v>2</v>
      </c>
      <c r="H2204" s="13" t="n">
        <v>1515000</v>
      </c>
      <c r="I2204" s="12" t="n">
        <v>48</v>
      </c>
      <c r="J2204" s="13" t="n">
        <v>20000</v>
      </c>
      <c r="K2204" s="13">
        <f>IFERROR($H2204/$I2204,"")</f>
        <v/>
      </c>
      <c r="L2204" s="13" t="n">
        <v>105000</v>
      </c>
      <c r="M2204" t="inlineStr">
        <is>
          <t>FL, DC, TN</t>
        </is>
      </c>
      <c r="N2204" t="inlineStr">
        <is>
          <t>No</t>
        </is>
      </c>
      <c r="O2204" t="inlineStr">
        <is>
          <t>Not stated</t>
        </is>
      </c>
      <c r="Q2204" s="9" t="inlineStr">
        <is>
          <t>https://grantcue.com/foundations/louis-j-and-june-e-kay-foundation-262145377</t>
        </is>
      </c>
    </row>
    <row r="2205">
      <c r="A2205">
        <f>IF($E2205=$E2204,$A2204+1,1)</f>
        <v/>
      </c>
      <c r="B2205" t="inlineStr">
        <is>
          <t>MJH FOUNDATION</t>
        </is>
      </c>
      <c r="C2205" t="inlineStr">
        <is>
          <t>34-1853843</t>
        </is>
      </c>
      <c r="D2205" t="inlineStr">
        <is>
          <t>New York</t>
        </is>
      </c>
      <c r="E2205" t="inlineStr">
        <is>
          <t>NY</t>
        </is>
      </c>
      <c r="F2205" t="n">
        <v>2024</v>
      </c>
      <c r="G2205" t="n">
        <v>1</v>
      </c>
      <c r="H2205" s="13" t="n">
        <v>1515000</v>
      </c>
      <c r="I2205" s="12" t="n">
        <v>33</v>
      </c>
      <c r="J2205" s="13" t="n">
        <v>20000</v>
      </c>
      <c r="K2205" s="13">
        <f>IFERROR($H2205/$I2205,"")</f>
        <v/>
      </c>
      <c r="L2205" s="13" t="n">
        <v>250000</v>
      </c>
      <c r="M2205" t="inlineStr">
        <is>
          <t>OH, VA, MA</t>
        </is>
      </c>
      <c r="N2205" t="inlineStr">
        <is>
          <t>Yes</t>
        </is>
      </c>
      <c r="O2205" t="inlineStr">
        <is>
          <t>Not stated</t>
        </is>
      </c>
      <c r="Q2205" s="9" t="inlineStr">
        <is>
          <t>https://grantcue.com/foundations/mjh-foundation-341853843</t>
        </is>
      </c>
    </row>
    <row r="2206">
      <c r="A2206">
        <f>IF($E2206=$E2205,$A2205+1,1)</f>
        <v/>
      </c>
      <c r="B2206" t="inlineStr">
        <is>
          <t>SUZANNE AND CHARLES GOODMAN CHARITABLE TRUST FOR JEWISH CAUSES</t>
        </is>
      </c>
      <c r="C2206" t="inlineStr">
        <is>
          <t>99-6130685</t>
        </is>
      </c>
      <c r="D2206" t="inlineStr">
        <is>
          <t>New York</t>
        </is>
      </c>
      <c r="E2206" t="inlineStr">
        <is>
          <t>NY</t>
        </is>
      </c>
      <c r="F2206" t="n">
        <v>2025</v>
      </c>
      <c r="G2206" t="n">
        <v>2</v>
      </c>
      <c r="H2206" s="13" t="n">
        <v>1510000</v>
      </c>
      <c r="I2206" s="12" t="n">
        <v>6</v>
      </c>
      <c r="J2206" s="13" t="n">
        <v>300000</v>
      </c>
      <c r="K2206" s="13">
        <f>IFERROR($H2206/$I2206,"")</f>
        <v/>
      </c>
      <c r="L2206" s="13" t="n">
        <v>300000</v>
      </c>
      <c r="M2206" t="inlineStr">
        <is>
          <t>IL, MA</t>
        </is>
      </c>
      <c r="N2206" t="inlineStr">
        <is>
          <t>No</t>
        </is>
      </c>
      <c r="O2206" t="inlineStr">
        <is>
          <t>Not stated</t>
        </is>
      </c>
      <c r="Q2206" s="9" t="inlineStr">
        <is>
          <t>https://grantcue.com/foundations/suzanne-and-charles-goodman-charitable-trust-for-jewish-causes-996130685</t>
        </is>
      </c>
    </row>
    <row r="2207">
      <c r="A2207">
        <f>IF($E2207=$E2206,$A2206+1,1)</f>
        <v/>
      </c>
      <c r="B2207" t="inlineStr">
        <is>
          <t>ALFRED HARCOURT FOUNDATION INC</t>
        </is>
      </c>
      <c r="C2207" t="inlineStr">
        <is>
          <t>13-6084636</t>
        </is>
      </c>
      <c r="D2207" t="inlineStr">
        <is>
          <t>New York</t>
        </is>
      </c>
      <c r="E2207" t="inlineStr">
        <is>
          <t>NY</t>
        </is>
      </c>
      <c r="F2207" t="n">
        <v>2024</v>
      </c>
      <c r="G2207" t="n">
        <v>2</v>
      </c>
      <c r="H2207" s="13" t="n">
        <v>1508363</v>
      </c>
      <c r="I2207" s="12" t="n">
        <v>10</v>
      </c>
      <c r="J2207" s="13" t="n">
        <v>174550</v>
      </c>
      <c r="K2207" s="13">
        <f>IFERROR($H2207/$I2207,"")</f>
        <v/>
      </c>
      <c r="L2207" s="13" t="n">
        <v>260900</v>
      </c>
      <c r="M2207" t="inlineStr">
        <is>
          <t>NJ, GA</t>
        </is>
      </c>
      <c r="N2207" t="inlineStr">
        <is>
          <t>No</t>
        </is>
      </c>
      <c r="O2207" t="inlineStr">
        <is>
          <t>Not stated</t>
        </is>
      </c>
      <c r="Q2207" s="9" t="inlineStr">
        <is>
          <t>https://grantcue.com/foundations/alfred-harcourt-foundation-inc-136084636</t>
        </is>
      </c>
    </row>
    <row r="2208">
      <c r="A2208">
        <f>IF($E2208=$E2207,$A2207+1,1)</f>
        <v/>
      </c>
      <c r="B2208" t="inlineStr">
        <is>
          <t>JOHN BEN SNOW MEMORIAL TR UW #839158</t>
        </is>
      </c>
      <c r="C2208" t="inlineStr">
        <is>
          <t>13-6633814</t>
        </is>
      </c>
      <c r="D2208" t="inlineStr">
        <is>
          <t>New York</t>
        </is>
      </c>
      <c r="E2208" t="inlineStr">
        <is>
          <t>NY</t>
        </is>
      </c>
      <c r="F2208" t="n">
        <v>2024</v>
      </c>
      <c r="G2208" t="n">
        <v>1</v>
      </c>
      <c r="H2208" s="13" t="n">
        <v>1507300</v>
      </c>
      <c r="I2208" s="12" t="n">
        <v>111</v>
      </c>
      <c r="J2208" s="13" t="n">
        <v>10000</v>
      </c>
      <c r="K2208" s="13">
        <f>IFERROR($H2208/$I2208,"")</f>
        <v/>
      </c>
      <c r="L2208" s="13" t="n">
        <v>50000</v>
      </c>
      <c r="M2208" t="inlineStr">
        <is>
          <t>NV, NJ, VA</t>
        </is>
      </c>
      <c r="N2208" t="inlineStr">
        <is>
          <t>Yes</t>
        </is>
      </c>
      <c r="O2208" t="inlineStr">
        <is>
          <t>Yes</t>
        </is>
      </c>
      <c r="Q2208" s="9" t="inlineStr">
        <is>
          <t>https://grantcue.com/foundations/john-ben-snow-memorial-tr-uw-839158-136633814</t>
        </is>
      </c>
    </row>
    <row r="2209">
      <c r="A2209">
        <f>IF($E2209=$E2208,$A2208+1,1)</f>
        <v/>
      </c>
      <c r="B2209" t="inlineStr">
        <is>
          <t>SCOTT AND VANESSA THOMPSON FOUNDATION</t>
        </is>
      </c>
      <c r="C2209" t="inlineStr">
        <is>
          <t>27-2509184</t>
        </is>
      </c>
      <c r="D2209" t="inlineStr">
        <is>
          <t>New York</t>
        </is>
      </c>
      <c r="E2209" t="inlineStr">
        <is>
          <t>NY</t>
        </is>
      </c>
      <c r="F2209" t="n">
        <v>2024</v>
      </c>
      <c r="G2209" t="n">
        <v>1</v>
      </c>
      <c r="H2209" s="13" t="n">
        <v>1505827</v>
      </c>
      <c r="I2209" s="12" t="n">
        <v>11</v>
      </c>
      <c r="J2209" s="13" t="n">
        <v>6848</v>
      </c>
      <c r="K2209" s="13">
        <f>IFERROR($H2209/$I2209,"")</f>
        <v/>
      </c>
      <c r="L2209" s="13" t="n">
        <v>1400000</v>
      </c>
      <c r="M2209" t="inlineStr">
        <is>
          <t>KY, OK, TX</t>
        </is>
      </c>
      <c r="N2209" t="inlineStr">
        <is>
          <t>No</t>
        </is>
      </c>
      <c r="O2209" t="inlineStr">
        <is>
          <t>Not stated</t>
        </is>
      </c>
      <c r="Q2209" s="9" t="inlineStr">
        <is>
          <t>https://grantcue.com/foundations/scott-and-vanessa-thompson-foundation-272509184</t>
        </is>
      </c>
    </row>
    <row r="2210">
      <c r="A2210">
        <f>IF($E2210=$E2209,$A2209+1,1)</f>
        <v/>
      </c>
      <c r="B2210" t="inlineStr">
        <is>
          <t>CRANSHAW CORPORATION</t>
        </is>
      </c>
      <c r="C2210" t="inlineStr">
        <is>
          <t>13-6110555</t>
        </is>
      </c>
      <c r="D2210" t="inlineStr">
        <is>
          <t>New York</t>
        </is>
      </c>
      <c r="E2210" t="inlineStr">
        <is>
          <t>NY</t>
        </is>
      </c>
      <c r="F2210" t="n">
        <v>2025</v>
      </c>
      <c r="G2210" t="n">
        <v>2</v>
      </c>
      <c r="H2210" s="13" t="n">
        <v>1505000</v>
      </c>
      <c r="I2210" s="12" t="n">
        <v>81</v>
      </c>
      <c r="J2210" s="13" t="n">
        <v>10000</v>
      </c>
      <c r="K2210" s="13">
        <f>IFERROR($H2210/$I2210,"")</f>
        <v/>
      </c>
      <c r="L2210" s="13" t="n">
        <v>120000</v>
      </c>
      <c r="M2210" t="inlineStr">
        <is>
          <t>PA, CO, VA</t>
        </is>
      </c>
      <c r="N2210" t="inlineStr">
        <is>
          <t>No</t>
        </is>
      </c>
      <c r="O2210" t="inlineStr">
        <is>
          <t>Not stated</t>
        </is>
      </c>
      <c r="Q2210" s="9" t="inlineStr">
        <is>
          <t>https://grantcue.com/foundations/cranshaw-corporation-136110555</t>
        </is>
      </c>
    </row>
    <row r="2211">
      <c r="A2211">
        <f>IF($E2211=$E2210,$A2210+1,1)</f>
        <v/>
      </c>
      <c r="B2211" t="inlineStr">
        <is>
          <t>ANN AND CARL MYERS CHARITABLE FOUNDATION INC</t>
        </is>
      </c>
      <c r="C2211" t="inlineStr">
        <is>
          <t>27-4272079</t>
        </is>
      </c>
      <c r="D2211" t="inlineStr">
        <is>
          <t>New York</t>
        </is>
      </c>
      <c r="E2211" t="inlineStr">
        <is>
          <t>NY</t>
        </is>
      </c>
      <c r="F2211" t="n">
        <v>2025</v>
      </c>
      <c r="G2211" t="n">
        <v>3</v>
      </c>
      <c r="H2211" s="13" t="n">
        <v>1501000</v>
      </c>
      <c r="I2211" s="12" t="n">
        <v>51</v>
      </c>
      <c r="J2211" s="13" t="n">
        <v>15000</v>
      </c>
      <c r="K2211" s="13">
        <f>IFERROR($H2211/$I2211,"")</f>
        <v/>
      </c>
      <c r="L2211" s="13" t="n">
        <v>175000</v>
      </c>
      <c r="M2211" t="inlineStr">
        <is>
          <t>TN, MO, FL</t>
        </is>
      </c>
      <c r="N2211" t="inlineStr">
        <is>
          <t>Yes</t>
        </is>
      </c>
      <c r="O2211" t="inlineStr">
        <is>
          <t>Not stated</t>
        </is>
      </c>
      <c r="Q2211" s="9" t="inlineStr">
        <is>
          <t>https://grantcue.com/foundations/ann-and-carl-myers-charitable-foundation-inc-274272079</t>
        </is>
      </c>
    </row>
    <row r="2212">
      <c r="A2212">
        <f>IF($E2212=$E2211,$A2211+1,1)</f>
        <v/>
      </c>
      <c r="B2212" t="inlineStr">
        <is>
          <t>SIBBRI FOUNDATION</t>
        </is>
      </c>
      <c r="C2212" t="inlineStr">
        <is>
          <t>25-6901390</t>
        </is>
      </c>
      <c r="D2212" t="inlineStr">
        <is>
          <t>New York</t>
        </is>
      </c>
      <c r="E2212" t="inlineStr">
        <is>
          <t>NY</t>
        </is>
      </c>
      <c r="F2212" t="n">
        <v>2024</v>
      </c>
      <c r="G2212" t="n">
        <v>1</v>
      </c>
      <c r="H2212" s="13" t="n">
        <v>1500000</v>
      </c>
      <c r="I2212" s="12" t="n">
        <v>42</v>
      </c>
      <c r="J2212" s="13" t="n">
        <v>10000</v>
      </c>
      <c r="K2212" s="13">
        <f>IFERROR($H2212/$I2212,"")</f>
        <v/>
      </c>
      <c r="L2212" s="13" t="n">
        <v>353000</v>
      </c>
      <c r="M2212" t="inlineStr">
        <is>
          <t>MA, NJ, CO</t>
        </is>
      </c>
      <c r="N2212" t="inlineStr">
        <is>
          <t>No</t>
        </is>
      </c>
      <c r="O2212" t="inlineStr">
        <is>
          <t>Not stated</t>
        </is>
      </c>
      <c r="Q2212" s="9" t="inlineStr">
        <is>
          <t>https://grantcue.com/foundations/sibbri-foundation-c-o-brian-t-bristol-256901390</t>
        </is>
      </c>
    </row>
    <row r="2213">
      <c r="A2213">
        <f>IF($E2213=$E2212,$A2212+1,1)</f>
        <v/>
      </c>
      <c r="B2213" t="inlineStr">
        <is>
          <t>Tianaderrah Foundation (DE)</t>
        </is>
      </c>
      <c r="C2213" t="inlineStr">
        <is>
          <t>30-0883477</t>
        </is>
      </c>
      <c r="D2213" t="inlineStr">
        <is>
          <t>New York</t>
        </is>
      </c>
      <c r="E2213" t="inlineStr">
        <is>
          <t>NY</t>
        </is>
      </c>
      <c r="F2213" t="n">
        <v>2024</v>
      </c>
      <c r="G2213" t="n">
        <v>1</v>
      </c>
      <c r="H2213" s="13" t="n">
        <v>1500000</v>
      </c>
      <c r="I2213" s="12" t="n">
        <v>18</v>
      </c>
      <c r="J2213" s="13" t="n">
        <v>85000</v>
      </c>
      <c r="K2213" s="13">
        <f>IFERROR($H2213/$I2213,"")</f>
        <v/>
      </c>
      <c r="L2213" s="13" t="n">
        <v>250000</v>
      </c>
      <c r="M2213" t="inlineStr">
        <is>
          <t>MA, NJ, DC</t>
        </is>
      </c>
      <c r="N2213" t="inlineStr">
        <is>
          <t>Yes</t>
        </is>
      </c>
      <c r="O2213" t="inlineStr">
        <is>
          <t>Not stated</t>
        </is>
      </c>
      <c r="Q2213" s="9" t="inlineStr">
        <is>
          <t>https://grantcue.com/foundations/tianaderrah-foundation-de-300883477</t>
        </is>
      </c>
    </row>
    <row r="2214">
      <c r="A2214">
        <f>IF($E2214=$E2213,$A2213+1,1)</f>
        <v/>
      </c>
      <c r="B2214" t="inlineStr">
        <is>
          <t>RT CHARITABLE FOUNDATION</t>
        </is>
      </c>
      <c r="C2214" t="inlineStr">
        <is>
          <t>85-4265110</t>
        </is>
      </c>
      <c r="D2214" t="inlineStr">
        <is>
          <t>New York</t>
        </is>
      </c>
      <c r="E2214" t="inlineStr">
        <is>
          <t>NY</t>
        </is>
      </c>
      <c r="F2214" t="n">
        <v>2024</v>
      </c>
      <c r="G2214" t="n">
        <v>1</v>
      </c>
      <c r="H2214" s="13" t="n">
        <v>1499750</v>
      </c>
      <c r="I2214" s="12" t="n">
        <v>18</v>
      </c>
      <c r="J2214" s="13" t="n">
        <v>68750</v>
      </c>
      <c r="K2214" s="13">
        <f>IFERROR($H2214/$I2214,"")</f>
        <v/>
      </c>
      <c r="L2214" s="13" t="n">
        <v>200000</v>
      </c>
      <c r="M2214" t="inlineStr">
        <is>
          <t>MN, DC, NJ</t>
        </is>
      </c>
      <c r="N2214" t="inlineStr">
        <is>
          <t>No</t>
        </is>
      </c>
      <c r="O2214" t="inlineStr">
        <is>
          <t>Not stated</t>
        </is>
      </c>
      <c r="Q2214" s="9" t="inlineStr">
        <is>
          <t>https://grantcue.com/foundations/rt-charitable-foundation-854265110</t>
        </is>
      </c>
    </row>
    <row r="2215">
      <c r="A2215">
        <f>IF($E2215=$E2214,$A2214+1,1)</f>
        <v/>
      </c>
      <c r="B2215" t="inlineStr">
        <is>
          <t>GANEK FAMILY FOUNDATION</t>
        </is>
      </c>
      <c r="C2215" t="inlineStr">
        <is>
          <t>45-3760732</t>
        </is>
      </c>
      <c r="D2215" t="inlineStr">
        <is>
          <t>New York</t>
        </is>
      </c>
      <c r="E2215" t="inlineStr">
        <is>
          <t>NY</t>
        </is>
      </c>
      <c r="F2215" t="n">
        <v>2024</v>
      </c>
      <c r="G2215" t="n">
        <v>1</v>
      </c>
      <c r="H2215" s="13" t="n">
        <v>1497717</v>
      </c>
      <c r="I2215" s="12" t="n">
        <v>37</v>
      </c>
      <c r="J2215" s="13" t="n">
        <v>15000</v>
      </c>
      <c r="K2215" s="13">
        <f>IFERROR($H2215/$I2215,"")</f>
        <v/>
      </c>
      <c r="L2215" s="13" t="n">
        <v>575000</v>
      </c>
      <c r="M2215" t="inlineStr">
        <is>
          <t>FL, CO, ME</t>
        </is>
      </c>
      <c r="N2215" t="inlineStr">
        <is>
          <t>No</t>
        </is>
      </c>
      <c r="O2215" t="inlineStr">
        <is>
          <t>Not stated</t>
        </is>
      </c>
      <c r="Q2215" s="9" t="inlineStr">
        <is>
          <t>https://grantcue.com/foundations/ganek-family-foundation-c-o-select-family-office-453760732</t>
        </is>
      </c>
    </row>
    <row r="2216">
      <c r="A2216">
        <f>IF($E2216=$E2215,$A2215+1,1)</f>
        <v/>
      </c>
      <c r="B2216" t="inlineStr">
        <is>
          <t>MARY JANE WAHL GEARNS FOUNDATION</t>
        </is>
      </c>
      <c r="C2216" t="inlineStr">
        <is>
          <t>46-2659091</t>
        </is>
      </c>
      <c r="D2216" t="inlineStr">
        <is>
          <t>New York</t>
        </is>
      </c>
      <c r="E2216" t="inlineStr">
        <is>
          <t>NY</t>
        </is>
      </c>
      <c r="F2216" t="n">
        <v>2025</v>
      </c>
      <c r="G2216" t="n">
        <v>2</v>
      </c>
      <c r="H2216" s="13" t="n">
        <v>1497533</v>
      </c>
      <c r="I2216" s="12" t="n">
        <v>45</v>
      </c>
      <c r="J2216" s="13" t="n">
        <v>25000</v>
      </c>
      <c r="K2216" s="13">
        <f>IFERROR($H2216/$I2216,"")</f>
        <v/>
      </c>
      <c r="L2216" s="13" t="n">
        <v>189000</v>
      </c>
      <c r="M2216" t="inlineStr">
        <is>
          <t>MD, SC, CO</t>
        </is>
      </c>
      <c r="N2216" t="inlineStr">
        <is>
          <t>No</t>
        </is>
      </c>
      <c r="O2216" t="inlineStr">
        <is>
          <t>Not stated</t>
        </is>
      </c>
      <c r="Q2216" s="9" t="inlineStr">
        <is>
          <t>https://grantcue.com/foundations/mary-jane-wahl-gearns-foundation-462659091</t>
        </is>
      </c>
    </row>
    <row r="2217">
      <c r="A2217">
        <f>IF($E2217=$E2216,$A2216+1,1)</f>
        <v/>
      </c>
      <c r="B2217" t="inlineStr">
        <is>
          <t>THE PERKIN FUND</t>
        </is>
      </c>
      <c r="C2217" t="inlineStr">
        <is>
          <t>13-6222498</t>
        </is>
      </c>
      <c r="D2217" t="inlineStr">
        <is>
          <t>New York</t>
        </is>
      </c>
      <c r="E2217" t="inlineStr">
        <is>
          <t>NY</t>
        </is>
      </c>
      <c r="F2217" t="n">
        <v>2024</v>
      </c>
      <c r="G2217" t="n">
        <v>1</v>
      </c>
      <c r="H2217" s="13" t="n">
        <v>1492500</v>
      </c>
      <c r="I2217" s="12" t="n">
        <v>37</v>
      </c>
      <c r="J2217" s="13" t="n">
        <v>25000</v>
      </c>
      <c r="K2217" s="13">
        <f>IFERROR($H2217/$I2217,"")</f>
        <v/>
      </c>
      <c r="L2217" s="13" t="n">
        <v>200000</v>
      </c>
      <c r="M2217" t="inlineStr">
        <is>
          <t>MA, CT, LA</t>
        </is>
      </c>
      <c r="N2217" t="inlineStr">
        <is>
          <t>Yes</t>
        </is>
      </c>
      <c r="O2217" t="inlineStr">
        <is>
          <t>Yes</t>
        </is>
      </c>
      <c r="Q2217" s="9" t="inlineStr">
        <is>
          <t>https://grantcue.com/foundations/the-perkin-fund-136222498</t>
        </is>
      </c>
    </row>
    <row r="2218">
      <c r="A2218">
        <f>IF($E2218=$E2217,$A2217+1,1)</f>
        <v/>
      </c>
      <c r="B2218" t="inlineStr">
        <is>
          <t>THEODORE A RAPP FOUNDATION</t>
        </is>
      </c>
      <c r="C2218" t="inlineStr">
        <is>
          <t>33-1013781</t>
        </is>
      </c>
      <c r="D2218" t="inlineStr">
        <is>
          <t>New York</t>
        </is>
      </c>
      <c r="E2218" t="inlineStr">
        <is>
          <t>NY</t>
        </is>
      </c>
      <c r="F2218" t="n">
        <v>2025</v>
      </c>
      <c r="G2218" t="n">
        <v>2</v>
      </c>
      <c r="H2218" s="13" t="n">
        <v>1486850</v>
      </c>
      <c r="I2218" s="12" t="n">
        <v>34</v>
      </c>
      <c r="J2218" s="13" t="n">
        <v>22500</v>
      </c>
      <c r="K2218" s="13">
        <f>IFERROR($H2218/$I2218,"")</f>
        <v/>
      </c>
      <c r="L2218" s="13" t="n">
        <v>250000</v>
      </c>
      <c r="M2218" t="inlineStr">
        <is>
          <t>CT, MD, DC</t>
        </is>
      </c>
      <c r="N2218" t="inlineStr">
        <is>
          <t>Yes</t>
        </is>
      </c>
      <c r="O2218" t="inlineStr">
        <is>
          <t>Not stated</t>
        </is>
      </c>
      <c r="Q2218" s="9" t="inlineStr">
        <is>
          <t>https://grantcue.com/foundations/theodore-a-rapp-foundation-331013781</t>
        </is>
      </c>
    </row>
    <row r="2219">
      <c r="A2219">
        <f>IF($E2219=$E2218,$A2218+1,1)</f>
        <v/>
      </c>
      <c r="B2219" t="inlineStr">
        <is>
          <t>THE MANN FAMILY FOUNDATION INC</t>
        </is>
      </c>
      <c r="C2219" t="inlineStr">
        <is>
          <t>22-2776320</t>
        </is>
      </c>
      <c r="D2219" t="inlineStr">
        <is>
          <t>New York</t>
        </is>
      </c>
      <c r="E2219" t="inlineStr">
        <is>
          <t>NY</t>
        </is>
      </c>
      <c r="F2219" t="n">
        <v>2025</v>
      </c>
      <c r="G2219" t="n">
        <v>2</v>
      </c>
      <c r="H2219" s="13" t="n">
        <v>1485000</v>
      </c>
      <c r="I2219" s="12" t="n">
        <v>88</v>
      </c>
      <c r="J2219" s="13" t="n">
        <v>10000</v>
      </c>
      <c r="K2219" s="13">
        <f>IFERROR($H2219/$I2219,"")</f>
        <v/>
      </c>
      <c r="L2219" s="13" t="n">
        <v>75000</v>
      </c>
      <c r="M2219" t="inlineStr">
        <is>
          <t>CA, MA, VT</t>
        </is>
      </c>
      <c r="N2219" t="inlineStr">
        <is>
          <t>No</t>
        </is>
      </c>
      <c r="O2219" t="inlineStr">
        <is>
          <t>Not stated</t>
        </is>
      </c>
      <c r="Q2219" s="9" t="inlineStr">
        <is>
          <t>https://grantcue.com/foundations/the-mann-family-foundation-inc-222776320</t>
        </is>
      </c>
    </row>
    <row r="2220">
      <c r="A2220">
        <f>IF($E2220=$E2219,$A2219+1,1)</f>
        <v/>
      </c>
      <c r="B2220" t="inlineStr">
        <is>
          <t>JACK RUDIN FAMILY FOUNDATION INC</t>
        </is>
      </c>
      <c r="C2220" t="inlineStr">
        <is>
          <t>83-4093384</t>
        </is>
      </c>
      <c r="D2220" t="inlineStr">
        <is>
          <t>New York</t>
        </is>
      </c>
      <c r="E2220" t="inlineStr">
        <is>
          <t>NY</t>
        </is>
      </c>
      <c r="F2220" t="n">
        <v>2024</v>
      </c>
      <c r="G2220" t="n">
        <v>1</v>
      </c>
      <c r="H2220" s="13" t="n">
        <v>1480000</v>
      </c>
      <c r="I2220" s="12" t="n">
        <v>8</v>
      </c>
      <c r="J2220" s="13" t="n">
        <v>50000</v>
      </c>
      <c r="K2220" s="13">
        <f>IFERROR($H2220/$I2220,"")</f>
        <v/>
      </c>
      <c r="L2220" s="13" t="n">
        <v>1000000</v>
      </c>
      <c r="M2220" t="inlineStr">
        <is>
          <t>CA</t>
        </is>
      </c>
      <c r="N2220" t="inlineStr">
        <is>
          <t>No</t>
        </is>
      </c>
      <c r="O2220" t="inlineStr">
        <is>
          <t>Not stated</t>
        </is>
      </c>
      <c r="Q2220" s="9" t="inlineStr">
        <is>
          <t>https://grantcue.com/foundations/jack-rudin-family-foundation-inc-834093384</t>
        </is>
      </c>
    </row>
    <row r="2221">
      <c r="A2221">
        <f>IF($E2221=$E2220,$A2220+1,1)</f>
        <v/>
      </c>
      <c r="B2221" t="inlineStr">
        <is>
          <t>DBID INC</t>
        </is>
      </c>
      <c r="C2221" t="inlineStr">
        <is>
          <t>13-3997364</t>
        </is>
      </c>
      <c r="D2221" t="inlineStr">
        <is>
          <t>New York</t>
        </is>
      </c>
      <c r="E2221" t="inlineStr">
        <is>
          <t>NY</t>
        </is>
      </c>
      <c r="F2221" t="n">
        <v>2024</v>
      </c>
      <c r="G2221" t="n">
        <v>1</v>
      </c>
      <c r="H2221" s="13" t="n">
        <v>1479884</v>
      </c>
      <c r="I2221" s="12" t="n">
        <v>8</v>
      </c>
      <c r="J2221" s="13" t="n">
        <v>111358</v>
      </c>
      <c r="K2221" s="13">
        <f>IFERROR($H2221/$I2221,"")</f>
        <v/>
      </c>
      <c r="L2221" s="13" t="n">
        <v>605587</v>
      </c>
      <c r="N2221" t="inlineStr">
        <is>
          <t>No</t>
        </is>
      </c>
      <c r="O2221" t="inlineStr">
        <is>
          <t>Not stated</t>
        </is>
      </c>
      <c r="Q2221" s="9" t="inlineStr">
        <is>
          <t>https://grantcue.com/foundations/dbid-inc-133997364</t>
        </is>
      </c>
    </row>
    <row r="2222">
      <c r="A2222">
        <f>IF($E2222=$E2221,$A2221+1,1)</f>
        <v/>
      </c>
      <c r="B2222" t="inlineStr">
        <is>
          <t>LISE AND JEFFREY WILKS FAMILY FOUNDATION</t>
        </is>
      </c>
      <c r="C2222" t="inlineStr">
        <is>
          <t>27-4318322</t>
        </is>
      </c>
      <c r="D2222" t="inlineStr">
        <is>
          <t>New York</t>
        </is>
      </c>
      <c r="E2222" t="inlineStr">
        <is>
          <t>NY</t>
        </is>
      </c>
      <c r="F2222" t="n">
        <v>2024</v>
      </c>
      <c r="G2222" t="n">
        <v>2</v>
      </c>
      <c r="H2222" s="13" t="n">
        <v>1478486</v>
      </c>
      <c r="I2222" s="12" t="n">
        <v>49</v>
      </c>
      <c r="J2222" s="13" t="n">
        <v>10000</v>
      </c>
      <c r="K2222" s="13">
        <f>IFERROR($H2222/$I2222,"")</f>
        <v/>
      </c>
      <c r="L2222" s="13" t="n">
        <v>340000</v>
      </c>
      <c r="N2222" t="inlineStr">
        <is>
          <t>No</t>
        </is>
      </c>
      <c r="O2222" t="inlineStr">
        <is>
          <t>Not stated</t>
        </is>
      </c>
      <c r="Q2222" s="9" t="inlineStr">
        <is>
          <t>https://grantcue.com/foundations/lise-and-jeffrey-wilks-family-foundation-274318322</t>
        </is>
      </c>
    </row>
    <row r="2223">
      <c r="A2223">
        <f>IF($E2223=$E2222,$A2222+1,1)</f>
        <v/>
      </c>
      <c r="B2223" t="inlineStr">
        <is>
          <t>LOWY MEDICAL RESEARCH INSTITUTE INC</t>
        </is>
      </c>
      <c r="C2223" t="inlineStr">
        <is>
          <t>46-1431618</t>
        </is>
      </c>
      <c r="D2223" t="inlineStr">
        <is>
          <t>New York</t>
        </is>
      </c>
      <c r="E2223" t="inlineStr">
        <is>
          <t>NY</t>
        </is>
      </c>
      <c r="F2223" t="n">
        <v>2024</v>
      </c>
      <c r="G2223" t="n">
        <v>2</v>
      </c>
      <c r="H2223" s="13" t="n">
        <v>1478334</v>
      </c>
      <c r="I2223" s="12" t="n">
        <v>7</v>
      </c>
      <c r="J2223" s="13" t="n">
        <v>250000</v>
      </c>
      <c r="K2223" s="13">
        <f>IFERROR($H2223/$I2223,"")</f>
        <v/>
      </c>
      <c r="L2223" s="13" t="n">
        <v>333334</v>
      </c>
      <c r="M2223" t="inlineStr">
        <is>
          <t>CA</t>
        </is>
      </c>
      <c r="N2223" t="inlineStr">
        <is>
          <t>No</t>
        </is>
      </c>
      <c r="O2223" t="inlineStr">
        <is>
          <t>Not stated</t>
        </is>
      </c>
      <c r="Q2223" s="9" t="inlineStr">
        <is>
          <t>https://grantcue.com/foundations/lowy-medical-research-institute-inc-461431618</t>
        </is>
      </c>
    </row>
    <row r="2224">
      <c r="A2224">
        <f>IF($E2224=$E2223,$A2223+1,1)</f>
        <v/>
      </c>
      <c r="B2224" t="inlineStr">
        <is>
          <t>PINE TREE FOUNDATION OF NEW YORK</t>
        </is>
      </c>
      <c r="C2224" t="inlineStr">
        <is>
          <t>13-7308483</t>
        </is>
      </c>
      <c r="D2224" t="inlineStr">
        <is>
          <t>New York</t>
        </is>
      </c>
      <c r="E2224" t="inlineStr">
        <is>
          <t>NY</t>
        </is>
      </c>
      <c r="F2224" t="n">
        <v>2024</v>
      </c>
      <c r="G2224" t="n">
        <v>1</v>
      </c>
      <c r="H2224" s="13" t="n">
        <v>1471588</v>
      </c>
      <c r="I2224" s="12" t="n">
        <v>48</v>
      </c>
      <c r="J2224" s="13" t="n">
        <v>19125</v>
      </c>
      <c r="K2224" s="13">
        <f>IFERROR($H2224/$I2224,"")</f>
        <v/>
      </c>
      <c r="L2224" s="13" t="n">
        <v>290000</v>
      </c>
      <c r="M2224" t="inlineStr">
        <is>
          <t>VA, MA, DC</t>
        </is>
      </c>
      <c r="N2224" t="inlineStr">
        <is>
          <t>No</t>
        </is>
      </c>
      <c r="O2224" t="inlineStr">
        <is>
          <t>Not stated</t>
        </is>
      </c>
      <c r="Q2224" s="9" t="inlineStr">
        <is>
          <t>https://grantcue.com/foundations/pine-tree-foundation-of-new-york-137308483</t>
        </is>
      </c>
    </row>
    <row r="2225">
      <c r="A2225">
        <f>IF($E2225=$E2224,$A2224+1,1)</f>
        <v/>
      </c>
      <c r="B2225" t="inlineStr">
        <is>
          <t>FRANCES LEAR FOUNDATION</t>
        </is>
      </c>
      <c r="C2225" t="inlineStr">
        <is>
          <t>04-3489966</t>
        </is>
      </c>
      <c r="D2225" t="inlineStr">
        <is>
          <t>New York</t>
        </is>
      </c>
      <c r="E2225" t="inlineStr">
        <is>
          <t>NY</t>
        </is>
      </c>
      <c r="F2225" t="n">
        <v>2025</v>
      </c>
      <c r="G2225" t="n">
        <v>2</v>
      </c>
      <c r="H2225" s="13" t="n">
        <v>1467030</v>
      </c>
      <c r="I2225" s="12" t="n">
        <v>78</v>
      </c>
      <c r="J2225" s="13" t="n">
        <v>7250</v>
      </c>
      <c r="K2225" s="13">
        <f>IFERROR($H2225/$I2225,"")</f>
        <v/>
      </c>
      <c r="L2225" s="13" t="n">
        <v>214000</v>
      </c>
      <c r="M2225" t="inlineStr">
        <is>
          <t>CA, LA, DC</t>
        </is>
      </c>
      <c r="N2225" t="inlineStr">
        <is>
          <t>No</t>
        </is>
      </c>
      <c r="O2225" t="inlineStr">
        <is>
          <t>Not stated</t>
        </is>
      </c>
      <c r="Q2225" s="9" t="inlineStr">
        <is>
          <t>https://grantcue.com/foundations/frances-lear-foundation-c-o-pkf-o-connor-davies-llp-043489966</t>
        </is>
      </c>
    </row>
    <row r="2226">
      <c r="A2226">
        <f>IF($E2226=$E2225,$A2225+1,1)</f>
        <v/>
      </c>
      <c r="B2226" t="inlineStr">
        <is>
          <t>BRADLEY L GOLDBERG FAMILY FOUNDATION</t>
        </is>
      </c>
      <c r="C2226" t="inlineStr">
        <is>
          <t>13-6847767</t>
        </is>
      </c>
      <c r="D2226" t="inlineStr">
        <is>
          <t>New York</t>
        </is>
      </c>
      <c r="E2226" t="inlineStr">
        <is>
          <t>NY</t>
        </is>
      </c>
      <c r="F2226" t="n">
        <v>2025</v>
      </c>
      <c r="G2226" t="n">
        <v>2</v>
      </c>
      <c r="H2226" s="13" t="n">
        <v>1467000</v>
      </c>
      <c r="I2226" s="12" t="n">
        <v>72</v>
      </c>
      <c r="J2226" s="13" t="n">
        <v>10000</v>
      </c>
      <c r="K2226" s="13">
        <f>IFERROR($H2226/$I2226,"")</f>
        <v/>
      </c>
      <c r="L2226" s="13" t="n">
        <v>130000</v>
      </c>
      <c r="M2226" t="inlineStr">
        <is>
          <t>CT, DC, CA</t>
        </is>
      </c>
      <c r="N2226" t="inlineStr">
        <is>
          <t>No</t>
        </is>
      </c>
      <c r="O2226" t="inlineStr">
        <is>
          <t>Not stated</t>
        </is>
      </c>
      <c r="Q2226" s="9" t="inlineStr">
        <is>
          <t>https://grantcue.com/foundations/bradley-l-goldberg-family-foundation-136847767</t>
        </is>
      </c>
    </row>
    <row r="2227">
      <c r="A2227">
        <f>IF($E2227=$E2226,$A2226+1,1)</f>
        <v/>
      </c>
      <c r="B2227" t="inlineStr">
        <is>
          <t>RIVER FARM AMERICA FOUNDATION</t>
        </is>
      </c>
      <c r="C2227" t="inlineStr">
        <is>
          <t>45-4427264</t>
        </is>
      </c>
      <c r="D2227" t="inlineStr">
        <is>
          <t>New York</t>
        </is>
      </c>
      <c r="E2227" t="inlineStr">
        <is>
          <t>NY</t>
        </is>
      </c>
      <c r="F2227" t="n">
        <v>2025</v>
      </c>
      <c r="G2227" t="n">
        <v>2</v>
      </c>
      <c r="H2227" s="13" t="n">
        <v>1467000</v>
      </c>
      <c r="I2227" s="12" t="n">
        <v>43</v>
      </c>
      <c r="J2227" s="13" t="n">
        <v>20000</v>
      </c>
      <c r="K2227" s="13">
        <f>IFERROR($H2227/$I2227,"")</f>
        <v/>
      </c>
      <c r="L2227" s="13" t="n">
        <v>200000</v>
      </c>
      <c r="M2227" t="inlineStr">
        <is>
          <t>MA, IL</t>
        </is>
      </c>
      <c r="N2227" t="inlineStr">
        <is>
          <t>No</t>
        </is>
      </c>
      <c r="O2227" t="inlineStr">
        <is>
          <t>Not stated</t>
        </is>
      </c>
      <c r="Q2227" s="9" t="inlineStr">
        <is>
          <t>https://grantcue.com/foundations/river-farm-america-foundation-454427264</t>
        </is>
      </c>
    </row>
    <row r="2228">
      <c r="A2228">
        <f>IF($E2228=$E2227,$A2227+1,1)</f>
        <v/>
      </c>
      <c r="B2228" t="inlineStr">
        <is>
          <t>THE PAMELA HOWARD FAMILY FOUNDATION INC</t>
        </is>
      </c>
      <c r="C2228" t="inlineStr">
        <is>
          <t>13-4192506</t>
        </is>
      </c>
      <c r="D2228" t="inlineStr">
        <is>
          <t>New York</t>
        </is>
      </c>
      <c r="E2228" t="inlineStr">
        <is>
          <t>NY</t>
        </is>
      </c>
      <c r="F2228" t="n">
        <v>2025</v>
      </c>
      <c r="G2228" t="n">
        <v>2</v>
      </c>
      <c r="H2228" s="13" t="n">
        <v>1466900</v>
      </c>
      <c r="I2228" s="12" t="n">
        <v>180</v>
      </c>
      <c r="J2228" s="13" t="n">
        <v>2500</v>
      </c>
      <c r="K2228" s="13">
        <f>IFERROR($H2228/$I2228,"")</f>
        <v/>
      </c>
      <c r="L2228" s="13" t="n">
        <v>247000</v>
      </c>
      <c r="M2228" t="inlineStr">
        <is>
          <t>DC, FL, CT</t>
        </is>
      </c>
      <c r="N2228" t="inlineStr">
        <is>
          <t>No</t>
        </is>
      </c>
      <c r="O2228" t="inlineStr">
        <is>
          <t>Not stated</t>
        </is>
      </c>
      <c r="Q2228" s="9" t="inlineStr">
        <is>
          <t>https://grantcue.com/foundations/the-pamela-howard-family-foundation-inc-c-o-andersen-tax-llc-134192506</t>
        </is>
      </c>
    </row>
    <row r="2229">
      <c r="A2229">
        <f>IF($E2229=$E2228,$A2228+1,1)</f>
        <v/>
      </c>
      <c r="B2229" t="inlineStr">
        <is>
          <t>THE ALEXANDER BODINI FOUNDATION</t>
        </is>
      </c>
      <c r="C2229" t="inlineStr">
        <is>
          <t>20-3286810</t>
        </is>
      </c>
      <c r="D2229" t="inlineStr">
        <is>
          <t>New York</t>
        </is>
      </c>
      <c r="E2229" t="inlineStr">
        <is>
          <t>NY</t>
        </is>
      </c>
      <c r="F2229" t="n">
        <v>2024</v>
      </c>
      <c r="G2229" t="n">
        <v>1</v>
      </c>
      <c r="H2229" s="13" t="n">
        <v>1466862</v>
      </c>
      <c r="I2229" s="12" t="n">
        <v>27</v>
      </c>
      <c r="J2229" s="13" t="n">
        <v>25000</v>
      </c>
      <c r="K2229" s="13">
        <f>IFERROR($H2229/$I2229,"")</f>
        <v/>
      </c>
      <c r="L2229" s="13" t="n">
        <v>262500</v>
      </c>
      <c r="M2229" t="inlineStr">
        <is>
          <t>WY, VA, DC</t>
        </is>
      </c>
      <c r="N2229" t="inlineStr">
        <is>
          <t>No</t>
        </is>
      </c>
      <c r="O2229" t="inlineStr">
        <is>
          <t>Not stated</t>
        </is>
      </c>
      <c r="Q2229" s="9" t="inlineStr">
        <is>
          <t>https://grantcue.com/foundations/the-alexander-bodini-foundation-203286810</t>
        </is>
      </c>
    </row>
    <row r="2230">
      <c r="A2230">
        <f>IF($E2230=$E2229,$A2229+1,1)</f>
        <v/>
      </c>
      <c r="B2230" t="inlineStr">
        <is>
          <t>ST GILES FOUNDATION</t>
        </is>
      </c>
      <c r="C2230" t="inlineStr">
        <is>
          <t>11-1630806</t>
        </is>
      </c>
      <c r="D2230" t="inlineStr">
        <is>
          <t>New York</t>
        </is>
      </c>
      <c r="E2230" t="inlineStr">
        <is>
          <t>NY</t>
        </is>
      </c>
      <c r="F2230" t="n">
        <v>2024</v>
      </c>
      <c r="G2230" t="n">
        <v>1</v>
      </c>
      <c r="H2230" s="13" t="n">
        <v>1465000</v>
      </c>
      <c r="I2230" s="12" t="n">
        <v>5</v>
      </c>
      <c r="J2230" s="13" t="n">
        <v>250000</v>
      </c>
      <c r="K2230" s="13">
        <f>IFERROR($H2230/$I2230,"")</f>
        <v/>
      </c>
      <c r="L2230" s="13" t="n">
        <v>600000</v>
      </c>
      <c r="N2230" t="inlineStr">
        <is>
          <t>No</t>
        </is>
      </c>
      <c r="O2230" t="inlineStr">
        <is>
          <t>Not stated</t>
        </is>
      </c>
      <c r="Q2230" s="9" t="inlineStr">
        <is>
          <t>https://grantcue.com/foundations/st-giles-foundation-111630806</t>
        </is>
      </c>
    </row>
    <row r="2231">
      <c r="A2231">
        <f>IF($E2231=$E2230,$A2230+1,1)</f>
        <v/>
      </c>
      <c r="B2231" t="inlineStr">
        <is>
          <t>SEEDWORKS FUND</t>
        </is>
      </c>
      <c r="C2231" t="inlineStr">
        <is>
          <t>04-6795920</t>
        </is>
      </c>
      <c r="D2231" t="inlineStr">
        <is>
          <t>New York</t>
        </is>
      </c>
      <c r="E2231" t="inlineStr">
        <is>
          <t>NY</t>
        </is>
      </c>
      <c r="F2231" t="n">
        <v>2024</v>
      </c>
      <c r="G2231" t="n">
        <v>1</v>
      </c>
      <c r="H2231" s="13" t="n">
        <v>1464550</v>
      </c>
      <c r="I2231" s="12" t="n">
        <v>17</v>
      </c>
      <c r="J2231" s="13" t="n">
        <v>30000</v>
      </c>
      <c r="K2231" s="13">
        <f>IFERROR($H2231/$I2231,"")</f>
        <v/>
      </c>
      <c r="L2231" s="13" t="n">
        <v>565000</v>
      </c>
      <c r="M2231" t="inlineStr">
        <is>
          <t>CA, RI, CO</t>
        </is>
      </c>
      <c r="N2231" t="inlineStr">
        <is>
          <t>No</t>
        </is>
      </c>
      <c r="O2231" t="inlineStr">
        <is>
          <t>Not stated</t>
        </is>
      </c>
      <c r="Q2231" s="9" t="inlineStr">
        <is>
          <t>https://grantcue.com/foundations/seedworks-fund-046795920</t>
        </is>
      </c>
    </row>
    <row r="2232">
      <c r="A2232">
        <f>IF($E2232=$E2231,$A2231+1,1)</f>
        <v/>
      </c>
      <c r="B2232" t="inlineStr">
        <is>
          <t>Metta Charitable Foundation</t>
        </is>
      </c>
      <c r="C2232" t="inlineStr">
        <is>
          <t>87-0969863</t>
        </is>
      </c>
      <c r="D2232" t="inlineStr">
        <is>
          <t>New York</t>
        </is>
      </c>
      <c r="E2232" t="inlineStr">
        <is>
          <t>NY</t>
        </is>
      </c>
      <c r="F2232" t="n">
        <v>2024</v>
      </c>
      <c r="G2232" t="n">
        <v>1</v>
      </c>
      <c r="H2232" s="13" t="n">
        <v>1464000</v>
      </c>
      <c r="I2232" s="12" t="n">
        <v>16</v>
      </c>
      <c r="J2232" s="13" t="n">
        <v>25000</v>
      </c>
      <c r="K2232" s="13">
        <f>IFERROR($H2232/$I2232,"")</f>
        <v/>
      </c>
      <c r="L2232" s="13" t="n">
        <v>538000</v>
      </c>
      <c r="M2232" t="inlineStr">
        <is>
          <t>MA, NH, FL</t>
        </is>
      </c>
      <c r="N2232" t="inlineStr">
        <is>
          <t>No</t>
        </is>
      </c>
      <c r="O2232" t="inlineStr">
        <is>
          <t>Not stated</t>
        </is>
      </c>
      <c r="Q2232" s="9" t="inlineStr">
        <is>
          <t>https://grantcue.com/foundations/metta-charitable-foundation-870969863</t>
        </is>
      </c>
    </row>
    <row r="2233">
      <c r="A2233">
        <f>IF($E2233=$E2232,$A2232+1,1)</f>
        <v/>
      </c>
      <c r="B2233" t="inlineStr">
        <is>
          <t>JOSEPH &amp; SOPHIA ABELES FOUNDATION</t>
        </is>
      </c>
      <c r="C2233" t="inlineStr">
        <is>
          <t>13-6259577</t>
        </is>
      </c>
      <c r="D2233" t="inlineStr">
        <is>
          <t>New York</t>
        </is>
      </c>
      <c r="E2233" t="inlineStr">
        <is>
          <t>NY</t>
        </is>
      </c>
      <c r="F2233" t="n">
        <v>2024</v>
      </c>
      <c r="G2233" t="n">
        <v>1</v>
      </c>
      <c r="H2233" s="13" t="n">
        <v>1462000</v>
      </c>
      <c r="I2233" s="12" t="n">
        <v>48</v>
      </c>
      <c r="J2233" s="13" t="n">
        <v>20000</v>
      </c>
      <c r="K2233" s="13">
        <f>IFERROR($H2233/$I2233,"")</f>
        <v/>
      </c>
      <c r="L2233" s="13" t="n">
        <v>120000</v>
      </c>
      <c r="M2233" t="inlineStr">
        <is>
          <t>GA, IL, CO</t>
        </is>
      </c>
      <c r="N2233" t="inlineStr">
        <is>
          <t>No</t>
        </is>
      </c>
      <c r="O2233" t="inlineStr">
        <is>
          <t>Not stated</t>
        </is>
      </c>
      <c r="Q2233" s="9" t="inlineStr">
        <is>
          <t>https://grantcue.com/foundations/joseph-and-sophia-abeles-foundation-136259577</t>
        </is>
      </c>
    </row>
    <row r="2234">
      <c r="A2234">
        <f>IF($E2234=$E2233,$A2233+1,1)</f>
        <v/>
      </c>
      <c r="B2234" t="inlineStr">
        <is>
          <t>DREAMS R US FOUNDATION</t>
        </is>
      </c>
      <c r="C2234" t="inlineStr">
        <is>
          <t>11-6458173</t>
        </is>
      </c>
      <c r="D2234" t="inlineStr">
        <is>
          <t>New York</t>
        </is>
      </c>
      <c r="E2234" t="inlineStr">
        <is>
          <t>NY</t>
        </is>
      </c>
      <c r="F2234" t="n">
        <v>2025</v>
      </c>
      <c r="G2234" t="n">
        <v>2</v>
      </c>
      <c r="H2234" s="13" t="n">
        <v>1456738</v>
      </c>
      <c r="I2234" s="12" t="n">
        <v>32</v>
      </c>
      <c r="J2234" s="13" t="n">
        <v>25750</v>
      </c>
      <c r="K2234" s="13">
        <f>IFERROR($H2234/$I2234,"")</f>
        <v/>
      </c>
      <c r="L2234" s="13" t="n">
        <v>150000</v>
      </c>
      <c r="M2234" t="inlineStr">
        <is>
          <t>PA, NJ, CO</t>
        </is>
      </c>
      <c r="N2234" t="inlineStr">
        <is>
          <t>No</t>
        </is>
      </c>
      <c r="O2234" t="inlineStr">
        <is>
          <t>Not stated</t>
        </is>
      </c>
      <c r="Q2234" s="9" t="inlineStr">
        <is>
          <t>https://grantcue.com/foundations/dreams-r-us-foundation-116458173</t>
        </is>
      </c>
    </row>
    <row r="2235">
      <c r="A2235">
        <f>IF($E2235=$E2234,$A2234+1,1)</f>
        <v/>
      </c>
      <c r="B2235" t="inlineStr">
        <is>
          <t>HOLLY PETERSON FOUNDATION</t>
        </is>
      </c>
      <c r="C2235" t="inlineStr">
        <is>
          <t>26-1607014</t>
        </is>
      </c>
      <c r="D2235" t="inlineStr">
        <is>
          <t>New York</t>
        </is>
      </c>
      <c r="E2235" t="inlineStr">
        <is>
          <t>NY</t>
        </is>
      </c>
      <c r="F2235" t="n">
        <v>2023</v>
      </c>
      <c r="G2235" t="n">
        <v>1</v>
      </c>
      <c r="H2235" s="13" t="n">
        <v>1454309</v>
      </c>
      <c r="I2235" s="12" t="n">
        <v>31</v>
      </c>
      <c r="J2235" s="13" t="n">
        <v>25000</v>
      </c>
      <c r="K2235" s="13">
        <f>IFERROR($H2235/$I2235,"")</f>
        <v/>
      </c>
      <c r="L2235" s="13" t="n">
        <v>355309</v>
      </c>
      <c r="M2235" t="inlineStr">
        <is>
          <t>RI, KY, FL</t>
        </is>
      </c>
      <c r="N2235" t="inlineStr">
        <is>
          <t>No</t>
        </is>
      </c>
      <c r="O2235" t="inlineStr">
        <is>
          <t>Not stated</t>
        </is>
      </c>
      <c r="Q2235" s="9" t="inlineStr">
        <is>
          <t>https://grantcue.com/foundations/holly-peterson-foundation-261607014</t>
        </is>
      </c>
    </row>
    <row r="2236">
      <c r="A2236">
        <f>IF($E2236=$E2235,$A2235+1,1)</f>
        <v/>
      </c>
      <c r="B2236" t="inlineStr">
        <is>
          <t>THE DUBOSE &amp; DOROTHY HEYWARD MEM FD</t>
        </is>
      </c>
      <c r="C2236" t="inlineStr">
        <is>
          <t>13-6840999</t>
        </is>
      </c>
      <c r="D2236" t="inlineStr">
        <is>
          <t>New York</t>
        </is>
      </c>
      <c r="E2236" t="inlineStr">
        <is>
          <t>NY</t>
        </is>
      </c>
      <c r="F2236" t="n">
        <v>2025</v>
      </c>
      <c r="G2236" t="n">
        <v>2</v>
      </c>
      <c r="H2236" s="13" t="n">
        <v>1450000</v>
      </c>
      <c r="I2236" s="12" t="n">
        <v>47</v>
      </c>
      <c r="J2236" s="13" t="n">
        <v>25000</v>
      </c>
      <c r="K2236" s="13">
        <f>IFERROR($H2236/$I2236,"")</f>
        <v/>
      </c>
      <c r="L2236" s="13" t="n">
        <v>140000</v>
      </c>
      <c r="M2236" t="inlineStr">
        <is>
          <t>NH, NJ, SC</t>
        </is>
      </c>
      <c r="N2236" t="inlineStr">
        <is>
          <t>No</t>
        </is>
      </c>
      <c r="O2236" t="inlineStr">
        <is>
          <t>Not stated</t>
        </is>
      </c>
      <c r="Q2236" s="9" t="inlineStr">
        <is>
          <t>https://grantcue.com/foundations/the-dubose-and-dorothy-heyward-mem-fd-136840999</t>
        </is>
      </c>
    </row>
    <row r="2237">
      <c r="A2237">
        <f>IF($E2237=$E2236,$A2236+1,1)</f>
        <v/>
      </c>
      <c r="B2237" t="inlineStr">
        <is>
          <t>STEVEN M AND JOYCE E TADLER CHARITABLE TRUST</t>
        </is>
      </c>
      <c r="C2237" t="inlineStr">
        <is>
          <t>35-6797771</t>
        </is>
      </c>
      <c r="D2237" t="inlineStr">
        <is>
          <t>New York</t>
        </is>
      </c>
      <c r="E2237" t="inlineStr">
        <is>
          <t>NY</t>
        </is>
      </c>
      <c r="F2237" t="n">
        <v>2024</v>
      </c>
      <c r="G2237" t="n">
        <v>1</v>
      </c>
      <c r="H2237" s="13" t="n">
        <v>1450000</v>
      </c>
      <c r="I2237" s="12" t="n">
        <v>10</v>
      </c>
      <c r="J2237" s="13" t="n">
        <v>80000</v>
      </c>
      <c r="K2237" s="13">
        <f>IFERROR($H2237/$I2237,"")</f>
        <v/>
      </c>
      <c r="L2237" s="13" t="n">
        <v>650000</v>
      </c>
      <c r="M2237" t="inlineStr">
        <is>
          <t>MA, VA, WV</t>
        </is>
      </c>
      <c r="N2237" t="inlineStr">
        <is>
          <t>No</t>
        </is>
      </c>
      <c r="O2237" t="inlineStr">
        <is>
          <t>Not stated</t>
        </is>
      </c>
      <c r="Q2237" s="9" t="inlineStr">
        <is>
          <t>https://grantcue.com/foundations/steven-m-and-joyce-e-tadler-charitable-trust-356797771</t>
        </is>
      </c>
    </row>
    <row r="2238">
      <c r="A2238">
        <f>IF($E2238=$E2237,$A2237+1,1)</f>
        <v/>
      </c>
      <c r="B2238" t="inlineStr">
        <is>
          <t>MICKEY SHAPIRO CHARITABLE TRUST</t>
        </is>
      </c>
      <c r="C2238" t="inlineStr">
        <is>
          <t>30-6068151</t>
        </is>
      </c>
      <c r="D2238" t="inlineStr">
        <is>
          <t>New York</t>
        </is>
      </c>
      <c r="E2238" t="inlineStr">
        <is>
          <t>NY</t>
        </is>
      </c>
      <c r="F2238" t="n">
        <v>2025</v>
      </c>
      <c r="G2238" t="n">
        <v>2</v>
      </c>
      <c r="H2238" s="13" t="n">
        <v>1442600</v>
      </c>
      <c r="I2238" s="12" t="n">
        <v>30</v>
      </c>
      <c r="J2238" s="13" t="n">
        <v>10000</v>
      </c>
      <c r="K2238" s="13">
        <f>IFERROR($H2238/$I2238,"")</f>
        <v/>
      </c>
      <c r="L2238" s="13" t="n">
        <v>250000</v>
      </c>
      <c r="M2238" t="inlineStr">
        <is>
          <t>MI, CA, PA</t>
        </is>
      </c>
      <c r="N2238" t="inlineStr">
        <is>
          <t>No</t>
        </is>
      </c>
      <c r="O2238" t="inlineStr">
        <is>
          <t>Not stated</t>
        </is>
      </c>
      <c r="Q2238" s="9" t="inlineStr">
        <is>
          <t>https://grantcue.com/foundations/mickey-shapiro-charitable-trust-306068151</t>
        </is>
      </c>
    </row>
    <row r="2239">
      <c r="A2239">
        <f>IF($E2239=$E2238,$A2238+1,1)</f>
        <v/>
      </c>
      <c r="B2239" t="inlineStr">
        <is>
          <t>CT CHARITABLE FOUNDATION</t>
        </is>
      </c>
      <c r="C2239" t="inlineStr">
        <is>
          <t>85-4180796</t>
        </is>
      </c>
      <c r="D2239" t="inlineStr">
        <is>
          <t>New York</t>
        </is>
      </c>
      <c r="E2239" t="inlineStr">
        <is>
          <t>NY</t>
        </is>
      </c>
      <c r="F2239" t="n">
        <v>2024</v>
      </c>
      <c r="G2239" t="n">
        <v>1</v>
      </c>
      <c r="H2239" s="13" t="n">
        <v>1441750</v>
      </c>
      <c r="I2239" s="12" t="n">
        <v>31</v>
      </c>
      <c r="J2239" s="13" t="n">
        <v>30000</v>
      </c>
      <c r="K2239" s="13">
        <f>IFERROR($H2239/$I2239,"")</f>
        <v/>
      </c>
      <c r="L2239" s="13" t="n">
        <v>125000</v>
      </c>
      <c r="M2239" t="inlineStr">
        <is>
          <t>DC, MN, IL</t>
        </is>
      </c>
      <c r="N2239" t="inlineStr">
        <is>
          <t>No</t>
        </is>
      </c>
      <c r="O2239" t="inlineStr">
        <is>
          <t>Not stated</t>
        </is>
      </c>
      <c r="Q2239" s="9" t="inlineStr">
        <is>
          <t>https://grantcue.com/foundations/ct-charitable-foundation-854180796</t>
        </is>
      </c>
    </row>
    <row r="2240">
      <c r="A2240">
        <f>IF($E2240=$E2239,$A2239+1,1)</f>
        <v/>
      </c>
      <c r="B2240" t="inlineStr">
        <is>
          <t>JOHANETTE WALLERSTEIN INSTITUTE 5607-00-43</t>
        </is>
      </c>
      <c r="C2240" t="inlineStr">
        <is>
          <t>22-6042908</t>
        </is>
      </c>
      <c r="D2240" t="inlineStr">
        <is>
          <t>New York</t>
        </is>
      </c>
      <c r="E2240" t="inlineStr">
        <is>
          <t>NY</t>
        </is>
      </c>
      <c r="F2240" t="n">
        <v>2024</v>
      </c>
      <c r="G2240" t="n">
        <v>2</v>
      </c>
      <c r="H2240" s="13" t="n">
        <v>1440000</v>
      </c>
      <c r="I2240" s="12" t="n">
        <v>40</v>
      </c>
      <c r="J2240" s="13" t="n">
        <v>22500</v>
      </c>
      <c r="K2240" s="13">
        <f>IFERROR($H2240/$I2240,"")</f>
        <v/>
      </c>
      <c r="L2240" s="13" t="n">
        <v>180000</v>
      </c>
      <c r="M2240" t="inlineStr">
        <is>
          <t>NJ, CA, VA</t>
        </is>
      </c>
      <c r="N2240" t="inlineStr">
        <is>
          <t>Yes</t>
        </is>
      </c>
      <c r="O2240" t="inlineStr">
        <is>
          <t>Not stated</t>
        </is>
      </c>
      <c r="Q2240" s="9" t="inlineStr">
        <is>
          <t>https://grantcue.com/foundations/johanette-wallerstein-institute-5607-00-43-226042908</t>
        </is>
      </c>
    </row>
    <row r="2241">
      <c r="A2241">
        <f>IF($E2241=$E2240,$A2240+1,1)</f>
        <v/>
      </c>
      <c r="B2241" t="inlineStr">
        <is>
          <t>PURJES FOUNDATION</t>
        </is>
      </c>
      <c r="C2241" t="inlineStr">
        <is>
          <t>13-7220937</t>
        </is>
      </c>
      <c r="D2241" t="inlineStr">
        <is>
          <t>New York</t>
        </is>
      </c>
      <c r="E2241" t="inlineStr">
        <is>
          <t>NY</t>
        </is>
      </c>
      <c r="F2241" t="n">
        <v>2025</v>
      </c>
      <c r="G2241" t="n">
        <v>2</v>
      </c>
      <c r="H2241" s="13" t="n">
        <v>1439865</v>
      </c>
      <c r="I2241" s="12" t="n">
        <v>35</v>
      </c>
      <c r="J2241" s="13" t="n">
        <v>300</v>
      </c>
      <c r="K2241" s="13">
        <f>IFERROR($H2241/$I2241,"")</f>
        <v/>
      </c>
      <c r="L2241" s="13" t="n">
        <v>1000000</v>
      </c>
      <c r="M2241" t="inlineStr">
        <is>
          <t>FL, UT, VT</t>
        </is>
      </c>
      <c r="N2241" t="inlineStr">
        <is>
          <t>No</t>
        </is>
      </c>
      <c r="O2241" t="inlineStr">
        <is>
          <t>Not stated</t>
        </is>
      </c>
      <c r="Q2241" s="9" t="inlineStr">
        <is>
          <t>https://grantcue.com/foundations/purjes-foundation-137220937</t>
        </is>
      </c>
    </row>
    <row r="2242">
      <c r="A2242">
        <f>IF($E2242=$E2241,$A2241+1,1)</f>
        <v/>
      </c>
      <c r="B2242" t="inlineStr">
        <is>
          <t>BYDALE FOUNDATION</t>
        </is>
      </c>
      <c r="C2242" t="inlineStr">
        <is>
          <t>13-6195286</t>
        </is>
      </c>
      <c r="D2242" t="inlineStr">
        <is>
          <t>New York</t>
        </is>
      </c>
      <c r="E2242" t="inlineStr">
        <is>
          <t>NY</t>
        </is>
      </c>
      <c r="F2242" t="n">
        <v>2025</v>
      </c>
      <c r="G2242" t="n">
        <v>2</v>
      </c>
      <c r="H2242" s="13" t="n">
        <v>1439000</v>
      </c>
      <c r="I2242" s="12" t="n">
        <v>145</v>
      </c>
      <c r="J2242" s="13" t="n">
        <v>10000</v>
      </c>
      <c r="K2242" s="13">
        <f>IFERROR($H2242/$I2242,"")</f>
        <v/>
      </c>
      <c r="L2242" s="13" t="n">
        <v>45000</v>
      </c>
      <c r="M2242" t="inlineStr">
        <is>
          <t>MA, NC, DC</t>
        </is>
      </c>
      <c r="N2242" t="inlineStr">
        <is>
          <t>No</t>
        </is>
      </c>
      <c r="O2242" t="inlineStr">
        <is>
          <t>Not stated</t>
        </is>
      </c>
      <c r="Q2242" s="9" t="inlineStr">
        <is>
          <t>https://grantcue.com/foundations/bydale-foundation-136195286</t>
        </is>
      </c>
    </row>
    <row r="2243">
      <c r="A2243">
        <f>IF($E2243=$E2242,$A2242+1,1)</f>
        <v/>
      </c>
      <c r="B2243" t="inlineStr">
        <is>
          <t>THEODORE L CROSS FAMILY CHARITABLE FOUNDATION</t>
        </is>
      </c>
      <c r="C2243" t="inlineStr">
        <is>
          <t>04-3254361</t>
        </is>
      </c>
      <c r="D2243" t="inlineStr">
        <is>
          <t>New York</t>
        </is>
      </c>
      <c r="E2243" t="inlineStr">
        <is>
          <t>NY</t>
        </is>
      </c>
      <c r="F2243" t="n">
        <v>2024</v>
      </c>
      <c r="G2243" t="n">
        <v>1</v>
      </c>
      <c r="H2243" s="13" t="n">
        <v>1437500</v>
      </c>
      <c r="I2243" s="12" t="n">
        <v>61</v>
      </c>
      <c r="J2243" s="13" t="n">
        <v>15000</v>
      </c>
      <c r="K2243" s="13">
        <f>IFERROR($H2243/$I2243,"")</f>
        <v/>
      </c>
      <c r="L2243" s="13" t="n">
        <v>85000</v>
      </c>
      <c r="M2243" t="inlineStr">
        <is>
          <t>MA, FL, DC</t>
        </is>
      </c>
      <c r="N2243" t="inlineStr">
        <is>
          <t>No</t>
        </is>
      </c>
      <c r="O2243" t="inlineStr">
        <is>
          <t>Not stated</t>
        </is>
      </c>
      <c r="Q2243" s="9" t="inlineStr">
        <is>
          <t>https://grantcue.com/foundations/theodore-l-cross-family-charitable-foundation-043254361</t>
        </is>
      </c>
    </row>
    <row r="2244">
      <c r="A2244">
        <f>IF($E2244=$E2243,$A2243+1,1)</f>
        <v/>
      </c>
      <c r="B2244" t="inlineStr">
        <is>
          <t>CUTCO FOUNDATION INC</t>
        </is>
      </c>
      <c r="C2244" t="inlineStr">
        <is>
          <t>16-1491450</t>
        </is>
      </c>
      <c r="D2244" t="inlineStr">
        <is>
          <t>New York</t>
        </is>
      </c>
      <c r="E2244" t="inlineStr">
        <is>
          <t>NY</t>
        </is>
      </c>
      <c r="F2244" t="n">
        <v>2025</v>
      </c>
      <c r="G2244" t="n">
        <v>2</v>
      </c>
      <c r="H2244" s="13" t="n">
        <v>1435732</v>
      </c>
      <c r="I2244" s="12" t="n">
        <v>162</v>
      </c>
      <c r="J2244" s="13" t="n">
        <v>1000</v>
      </c>
      <c r="K2244" s="13">
        <f>IFERROR($H2244/$I2244,"")</f>
        <v/>
      </c>
      <c r="L2244" s="13" t="n">
        <v>100000</v>
      </c>
      <c r="M2244" t="inlineStr">
        <is>
          <t>OH, MI, FL</t>
        </is>
      </c>
      <c r="N2244" t="inlineStr">
        <is>
          <t>Yes</t>
        </is>
      </c>
      <c r="O2244" t="inlineStr">
        <is>
          <t>Not stated</t>
        </is>
      </c>
      <c r="Q2244" s="9" t="inlineStr">
        <is>
          <t>https://grantcue.com/foundations/cutco-foundation-inc-161491450</t>
        </is>
      </c>
    </row>
    <row r="2245">
      <c r="A2245">
        <f>IF($E2245=$E2244,$A2244+1,1)</f>
        <v/>
      </c>
      <c r="B2245" t="inlineStr">
        <is>
          <t>TIOGA COUNTY SENIOR CITIZENS FOUNDATION</t>
        </is>
      </c>
      <c r="C2245" t="inlineStr">
        <is>
          <t>15-0543615</t>
        </is>
      </c>
      <c r="D2245" t="inlineStr">
        <is>
          <t>New York</t>
        </is>
      </c>
      <c r="E2245" t="inlineStr">
        <is>
          <t>NY</t>
        </is>
      </c>
      <c r="F2245" t="n">
        <v>2024</v>
      </c>
      <c r="G2245" t="n">
        <v>2</v>
      </c>
      <c r="H2245" s="13" t="n">
        <v>1434869</v>
      </c>
      <c r="I2245" s="12" t="n">
        <v>25</v>
      </c>
      <c r="J2245" s="13" t="n">
        <v>1000</v>
      </c>
      <c r="K2245" s="13">
        <f>IFERROR($H2245/$I2245,"")</f>
        <v/>
      </c>
      <c r="L2245" s="13" t="n">
        <v>1317319</v>
      </c>
      <c r="N2245" t="inlineStr">
        <is>
          <t>No</t>
        </is>
      </c>
      <c r="O2245" t="inlineStr">
        <is>
          <t>Not stated</t>
        </is>
      </c>
      <c r="Q2245" s="9" t="inlineStr">
        <is>
          <t>https://grantcue.com/foundations/tioga-county-senior-citizens-foundation-150543615</t>
        </is>
      </c>
    </row>
    <row r="2246">
      <c r="A2246">
        <f>IF($E2246=$E2245,$A2245+1,1)</f>
        <v/>
      </c>
      <c r="B2246" t="inlineStr">
        <is>
          <t>YVONNE &amp; LESLIE POLLACK FAMILY FOUNDATION INC</t>
        </is>
      </c>
      <c r="C2246" t="inlineStr">
        <is>
          <t>13-3985619</t>
        </is>
      </c>
      <c r="D2246" t="inlineStr">
        <is>
          <t>New York</t>
        </is>
      </c>
      <c r="E2246" t="inlineStr">
        <is>
          <t>NY</t>
        </is>
      </c>
      <c r="F2246" t="n">
        <v>2025</v>
      </c>
      <c r="G2246" t="n">
        <v>2</v>
      </c>
      <c r="H2246" s="13" t="n">
        <v>1433636</v>
      </c>
      <c r="I2246" s="12" t="n">
        <v>268</v>
      </c>
      <c r="J2246" s="13" t="n">
        <v>2000</v>
      </c>
      <c r="K2246" s="13">
        <f>IFERROR($H2246/$I2246,"")</f>
        <v/>
      </c>
      <c r="L2246" s="13" t="n">
        <v>60000</v>
      </c>
      <c r="M2246" t="inlineStr">
        <is>
          <t>DC, MD, PA</t>
        </is>
      </c>
      <c r="N2246" t="inlineStr">
        <is>
          <t>No</t>
        </is>
      </c>
      <c r="O2246" t="inlineStr">
        <is>
          <t>Not stated</t>
        </is>
      </c>
      <c r="Q2246" s="9" t="inlineStr">
        <is>
          <t>https://grantcue.com/foundations/yvonne-and-leslie-pollack-family-foundation-inc-133985619</t>
        </is>
      </c>
    </row>
    <row r="2247">
      <c r="A2247">
        <f>IF($E2247=$E2246,$A2246+1,1)</f>
        <v/>
      </c>
      <c r="B2247" t="inlineStr">
        <is>
          <t>THE AARON AND RENEE HARARI FAMILY FOUNDATION INC</t>
        </is>
      </c>
      <c r="C2247" t="inlineStr">
        <is>
          <t>88-1008155</t>
        </is>
      </c>
      <c r="D2247" t="inlineStr">
        <is>
          <t>New York</t>
        </is>
      </c>
      <c r="E2247" t="inlineStr">
        <is>
          <t>NY</t>
        </is>
      </c>
      <c r="F2247" t="n">
        <v>2025</v>
      </c>
      <c r="G2247" t="n">
        <v>2</v>
      </c>
      <c r="H2247" s="13" t="n">
        <v>1428723</v>
      </c>
      <c r="I2247" s="12" t="n">
        <v>50</v>
      </c>
      <c r="J2247" s="13" t="n">
        <v>10000</v>
      </c>
      <c r="K2247" s="13">
        <f>IFERROR($H2247/$I2247,"")</f>
        <v/>
      </c>
      <c r="L2247" s="13" t="n">
        <v>500000</v>
      </c>
      <c r="M2247" t="inlineStr">
        <is>
          <t>FL, NJ, CA</t>
        </is>
      </c>
      <c r="N2247" t="inlineStr">
        <is>
          <t>No</t>
        </is>
      </c>
      <c r="O2247" t="inlineStr">
        <is>
          <t>Not stated</t>
        </is>
      </c>
      <c r="Q2247" s="9" t="inlineStr">
        <is>
          <t>https://grantcue.com/foundations/the-aaron-and-renee-harari-family-foundation-inc-881008155</t>
        </is>
      </c>
    </row>
    <row r="2248">
      <c r="A2248">
        <f>IF($E2248=$E2247,$A2247+1,1)</f>
        <v/>
      </c>
      <c r="B2248" t="inlineStr">
        <is>
          <t>DANIEL M NEIDICH &amp; BROOKE GARBER FOUNDATION</t>
        </is>
      </c>
      <c r="C2248" t="inlineStr">
        <is>
          <t>13-3318126</t>
        </is>
      </c>
      <c r="D2248" t="inlineStr">
        <is>
          <t>New York</t>
        </is>
      </c>
      <c r="E2248" t="inlineStr">
        <is>
          <t>NY</t>
        </is>
      </c>
      <c r="F2248" t="n">
        <v>2024</v>
      </c>
      <c r="G2248" t="n">
        <v>1</v>
      </c>
      <c r="H2248" s="13" t="n">
        <v>1428619</v>
      </c>
      <c r="I2248" s="12" t="n">
        <v>54</v>
      </c>
      <c r="J2248" s="13" t="n">
        <v>5000</v>
      </c>
      <c r="K2248" s="13">
        <f>IFERROR($H2248/$I2248,"")</f>
        <v/>
      </c>
      <c r="L2248" s="13" t="n">
        <v>283169</v>
      </c>
      <c r="M2248" t="inlineStr">
        <is>
          <t>CT, CA, RI</t>
        </is>
      </c>
      <c r="N2248" t="inlineStr">
        <is>
          <t>No</t>
        </is>
      </c>
      <c r="O2248" t="inlineStr">
        <is>
          <t>Not stated</t>
        </is>
      </c>
      <c r="Q2248" s="9" t="inlineStr">
        <is>
          <t>https://grantcue.com/foundations/daniel-m-neidich-and-brooke-garber-foundation-133318126</t>
        </is>
      </c>
    </row>
    <row r="2249">
      <c r="A2249">
        <f>IF($E2249=$E2248,$A2248+1,1)</f>
        <v/>
      </c>
      <c r="B2249" t="inlineStr">
        <is>
          <t>ROCHELLE &amp; DAVID A HIRSCH FOUNDATION INC</t>
        </is>
      </c>
      <c r="C2249" t="inlineStr">
        <is>
          <t>55-0809138</t>
        </is>
      </c>
      <c r="D2249" t="inlineStr">
        <is>
          <t>New York</t>
        </is>
      </c>
      <c r="E2249" t="inlineStr">
        <is>
          <t>NY</t>
        </is>
      </c>
      <c r="F2249" t="n">
        <v>2024</v>
      </c>
      <c r="G2249" t="n">
        <v>1</v>
      </c>
      <c r="H2249" s="13" t="n">
        <v>1425380</v>
      </c>
      <c r="I2249" s="12" t="n">
        <v>87</v>
      </c>
      <c r="J2249" s="13" t="n">
        <v>2500</v>
      </c>
      <c r="K2249" s="13">
        <f>IFERROR($H2249/$I2249,"")</f>
        <v/>
      </c>
      <c r="L2249" s="13" t="n">
        <v>700000</v>
      </c>
      <c r="M2249" t="inlineStr">
        <is>
          <t>FL, CA, MA</t>
        </is>
      </c>
      <c r="N2249" t="inlineStr">
        <is>
          <t>No</t>
        </is>
      </c>
      <c r="O2249" t="inlineStr">
        <is>
          <t>Not stated</t>
        </is>
      </c>
      <c r="Q2249" s="9" t="inlineStr">
        <is>
          <t>https://grantcue.com/foundations/rochelle-and-david-a-hirsch-foundation-inc-c-o-david-hirsch-550809138</t>
        </is>
      </c>
    </row>
    <row r="2250">
      <c r="A2250">
        <f>IF($E2250=$E2249,$A2249+1,1)</f>
        <v/>
      </c>
      <c r="B2250" t="inlineStr">
        <is>
          <t>THE EMILY DAVIE AND JOSEPH S KORNFELD FOUNDATION</t>
        </is>
      </c>
      <c r="C2250" t="inlineStr">
        <is>
          <t>13-3042360</t>
        </is>
      </c>
      <c r="D2250" t="inlineStr">
        <is>
          <t>New York</t>
        </is>
      </c>
      <c r="E2250" t="inlineStr">
        <is>
          <t>NY</t>
        </is>
      </c>
      <c r="F2250" t="n">
        <v>2024</v>
      </c>
      <c r="G2250" t="n">
        <v>1</v>
      </c>
      <c r="H2250" s="13" t="n">
        <v>1425000</v>
      </c>
      <c r="I2250" s="12" t="n">
        <v>21</v>
      </c>
      <c r="J2250" s="13" t="n">
        <v>60000</v>
      </c>
      <c r="K2250" s="13">
        <f>IFERROR($H2250/$I2250,"")</f>
        <v/>
      </c>
      <c r="L2250" s="13" t="n">
        <v>250000</v>
      </c>
      <c r="M2250" t="inlineStr">
        <is>
          <t>DC, MA</t>
        </is>
      </c>
      <c r="N2250" t="inlineStr">
        <is>
          <t>Yes</t>
        </is>
      </c>
      <c r="O2250" t="inlineStr">
        <is>
          <t>Yes</t>
        </is>
      </c>
      <c r="Q2250" s="9" t="inlineStr">
        <is>
          <t>https://grantcue.com/foundations/the-emily-davie-and-joseph-s-kornfeld-foundation-133042360</t>
        </is>
      </c>
    </row>
    <row r="2251">
      <c r="A2251">
        <f>IF($E2251=$E2250,$A2250+1,1)</f>
        <v/>
      </c>
      <c r="B2251" t="inlineStr">
        <is>
          <t>AMY AND MICHAEL MCCAFFERY FOUNDATION</t>
        </is>
      </c>
      <c r="C2251" t="inlineStr">
        <is>
          <t>47-6804104</t>
        </is>
      </c>
      <c r="D2251" t="inlineStr">
        <is>
          <t>New York</t>
        </is>
      </c>
      <c r="E2251" t="inlineStr">
        <is>
          <t>NY</t>
        </is>
      </c>
      <c r="F2251" t="n">
        <v>2025</v>
      </c>
      <c r="G2251" t="n">
        <v>2</v>
      </c>
      <c r="H2251" s="13" t="n">
        <v>1425000</v>
      </c>
      <c r="I2251" s="12" t="n">
        <v>11</v>
      </c>
      <c r="J2251" s="13" t="n">
        <v>100000</v>
      </c>
      <c r="K2251" s="13">
        <f>IFERROR($H2251/$I2251,"")</f>
        <v/>
      </c>
      <c r="L2251" s="13" t="n">
        <v>300000</v>
      </c>
      <c r="M2251" t="inlineStr">
        <is>
          <t>CT</t>
        </is>
      </c>
      <c r="N2251" t="inlineStr">
        <is>
          <t>No</t>
        </is>
      </c>
      <c r="O2251" t="inlineStr">
        <is>
          <t>Not stated</t>
        </is>
      </c>
      <c r="Q2251" s="9" t="inlineStr">
        <is>
          <t>https://grantcue.com/foundations/amy-and-michael-mccaffery-foundation-476804104</t>
        </is>
      </c>
    </row>
    <row r="2252">
      <c r="A2252">
        <f>IF($E2252=$E2251,$A2251+1,1)</f>
        <v/>
      </c>
      <c r="B2252" t="inlineStr">
        <is>
          <t>STILLMAN FAMILY FOUNDATION</t>
        </is>
      </c>
      <c r="C2252" t="inlineStr">
        <is>
          <t>27-4027513</t>
        </is>
      </c>
      <c r="D2252" t="inlineStr">
        <is>
          <t>New York</t>
        </is>
      </c>
      <c r="E2252" t="inlineStr">
        <is>
          <t>NY</t>
        </is>
      </c>
      <c r="F2252" t="n">
        <v>2025</v>
      </c>
      <c r="G2252" t="n">
        <v>2</v>
      </c>
      <c r="H2252" s="13" t="n">
        <v>1423155</v>
      </c>
      <c r="I2252" s="12" t="n">
        <v>16</v>
      </c>
      <c r="J2252" s="13" t="n">
        <v>50000</v>
      </c>
      <c r="K2252" s="13">
        <f>IFERROR($H2252/$I2252,"")</f>
        <v/>
      </c>
      <c r="L2252" s="13" t="n">
        <v>500000</v>
      </c>
      <c r="M2252" t="inlineStr">
        <is>
          <t>ONTARIO, MN, CA</t>
        </is>
      </c>
      <c r="N2252" t="inlineStr">
        <is>
          <t>No</t>
        </is>
      </c>
      <c r="O2252" t="inlineStr">
        <is>
          <t>Not stated</t>
        </is>
      </c>
      <c r="Q2252" s="9" t="inlineStr">
        <is>
          <t>https://grantcue.com/foundations/stillman-family-foundation-274027513</t>
        </is>
      </c>
    </row>
    <row r="2253">
      <c r="A2253">
        <f>IF($E2253=$E2252,$A2252+1,1)</f>
        <v/>
      </c>
      <c r="B2253" t="inlineStr">
        <is>
          <t>ABBY S &amp; HOWARD P MILSTEIN FOUNDATION</t>
        </is>
      </c>
      <c r="C2253" t="inlineStr">
        <is>
          <t>13-3921824</t>
        </is>
      </c>
      <c r="D2253" t="inlineStr">
        <is>
          <t>New York</t>
        </is>
      </c>
      <c r="E2253" t="inlineStr">
        <is>
          <t>NY</t>
        </is>
      </c>
      <c r="F2253" t="n">
        <v>2024</v>
      </c>
      <c r="G2253" t="n">
        <v>1</v>
      </c>
      <c r="H2253" s="13" t="n">
        <v>1421230</v>
      </c>
      <c r="I2253" s="12" t="n">
        <v>5</v>
      </c>
      <c r="J2253" s="13" t="n">
        <v>126230</v>
      </c>
      <c r="K2253" s="13">
        <f>IFERROR($H2253/$I2253,"")</f>
        <v/>
      </c>
      <c r="L2253" s="13" t="n">
        <v>825000</v>
      </c>
      <c r="N2253" t="inlineStr">
        <is>
          <t>No</t>
        </is>
      </c>
      <c r="O2253" t="inlineStr">
        <is>
          <t>Not stated</t>
        </is>
      </c>
      <c r="Q2253" s="9" t="inlineStr">
        <is>
          <t>https://grantcue.com/foundations/abby-s-and-howard-p-milstein-foundation-howard-p-milstein-trustee-133921824</t>
        </is>
      </c>
    </row>
    <row r="2254">
      <c r="A2254">
        <f>IF($E2254=$E2253,$A2253+1,1)</f>
        <v/>
      </c>
      <c r="B2254" t="inlineStr">
        <is>
          <t>DEEKS FOUNDATION</t>
        </is>
      </c>
      <c r="C2254" t="inlineStr">
        <is>
          <t>22-3702778</t>
        </is>
      </c>
      <c r="D2254" t="inlineStr">
        <is>
          <t>New York</t>
        </is>
      </c>
      <c r="E2254" t="inlineStr">
        <is>
          <t>NY</t>
        </is>
      </c>
      <c r="F2254" t="n">
        <v>2024</v>
      </c>
      <c r="G2254" t="n">
        <v>1</v>
      </c>
      <c r="H2254" s="13" t="n">
        <v>1421200</v>
      </c>
      <c r="I2254" s="12" t="n">
        <v>12</v>
      </c>
      <c r="J2254" s="13" t="n">
        <v>7500</v>
      </c>
      <c r="K2254" s="13">
        <f>IFERROR($H2254/$I2254,"")</f>
        <v/>
      </c>
      <c r="L2254" s="13" t="n">
        <v>1000000</v>
      </c>
      <c r="M2254" t="inlineStr">
        <is>
          <t>FL, CT, CA</t>
        </is>
      </c>
      <c r="N2254" t="inlineStr">
        <is>
          <t>No</t>
        </is>
      </c>
      <c r="O2254" t="inlineStr">
        <is>
          <t>Not stated</t>
        </is>
      </c>
      <c r="Q2254" s="9" t="inlineStr">
        <is>
          <t>https://grantcue.com/foundations/deeks-foundation-223702778</t>
        </is>
      </c>
    </row>
    <row r="2255">
      <c r="A2255">
        <f>IF($E2255=$E2254,$A2254+1,1)</f>
        <v/>
      </c>
      <c r="B2255" t="inlineStr">
        <is>
          <t>THE DANIEL BENTON AND STEPHANIE MARCH FAMILY FOUNDATION F/K/A LISABETH FDN</t>
        </is>
      </c>
      <c r="C2255" t="inlineStr">
        <is>
          <t>06-6486254</t>
        </is>
      </c>
      <c r="D2255" t="inlineStr">
        <is>
          <t>New York</t>
        </is>
      </c>
      <c r="E2255" t="inlineStr">
        <is>
          <t>NY</t>
        </is>
      </c>
      <c r="F2255" t="n">
        <v>2024</v>
      </c>
      <c r="G2255" t="n">
        <v>2</v>
      </c>
      <c r="H2255" s="13" t="n">
        <v>1420001</v>
      </c>
      <c r="I2255" s="12" t="n">
        <v>23</v>
      </c>
      <c r="J2255" s="13" t="n">
        <v>10000</v>
      </c>
      <c r="K2255" s="13">
        <f>IFERROR($H2255/$I2255,"")</f>
        <v/>
      </c>
      <c r="L2255" s="13" t="n">
        <v>1000000</v>
      </c>
      <c r="M2255" t="inlineStr">
        <is>
          <t>CA, IL, TX</t>
        </is>
      </c>
      <c r="N2255" t="inlineStr">
        <is>
          <t>No</t>
        </is>
      </c>
      <c r="O2255" t="inlineStr">
        <is>
          <t>Not stated</t>
        </is>
      </c>
      <c r="Q2255" s="9" t="inlineStr">
        <is>
          <t>https://grantcue.com/foundations/the-daniel-benton-and-stephanie-march-family-foundation-f-k-a-lisabeth-fdn-066486254</t>
        </is>
      </c>
    </row>
    <row r="2256">
      <c r="A2256">
        <f>IF($E2256=$E2255,$A2255+1,1)</f>
        <v/>
      </c>
      <c r="B2256" t="inlineStr">
        <is>
          <t>LAURENTSHATCHER FOUNDATION INC</t>
        </is>
      </c>
      <c r="C2256" t="inlineStr">
        <is>
          <t>13-6114331</t>
        </is>
      </c>
      <c r="D2256" t="inlineStr">
        <is>
          <t>New York</t>
        </is>
      </c>
      <c r="E2256" t="inlineStr">
        <is>
          <t>NY</t>
        </is>
      </c>
      <c r="F2256" t="n">
        <v>2024</v>
      </c>
      <c r="G2256" t="n">
        <v>1</v>
      </c>
      <c r="H2256" s="13" t="n">
        <v>1420000</v>
      </c>
      <c r="I2256" s="12" t="n">
        <v>24</v>
      </c>
      <c r="J2256" s="13" t="n">
        <v>50000</v>
      </c>
      <c r="K2256" s="13">
        <f>IFERROR($H2256/$I2256,"")</f>
        <v/>
      </c>
      <c r="L2256" s="13" t="n">
        <v>500000</v>
      </c>
      <c r="M2256" t="inlineStr">
        <is>
          <t>NJ, CA, IL</t>
        </is>
      </c>
      <c r="N2256" t="inlineStr">
        <is>
          <t>Yes</t>
        </is>
      </c>
      <c r="O2256" t="inlineStr">
        <is>
          <t>Yes</t>
        </is>
      </c>
      <c r="Q2256" s="9" t="inlineStr">
        <is>
          <t>https://grantcue.com/foundations/laurentshatcher-foundation-inc-136114331</t>
        </is>
      </c>
    </row>
    <row r="2257">
      <c r="A2257">
        <f>IF($E2257=$E2256,$A2256+1,1)</f>
        <v/>
      </c>
      <c r="B2257" t="inlineStr">
        <is>
          <t>THOMAS H LOWDER FAMILY FOUNDATION</t>
        </is>
      </c>
      <c r="C2257" t="inlineStr">
        <is>
          <t>63-1139498</t>
        </is>
      </c>
      <c r="D2257" t="inlineStr">
        <is>
          <t>New York</t>
        </is>
      </c>
      <c r="E2257" t="inlineStr">
        <is>
          <t>NY</t>
        </is>
      </c>
      <c r="F2257" t="n">
        <v>2024</v>
      </c>
      <c r="G2257" t="n">
        <v>1</v>
      </c>
      <c r="H2257" s="13" t="n">
        <v>1415300</v>
      </c>
      <c r="I2257" s="12" t="n">
        <v>73</v>
      </c>
      <c r="J2257" s="13" t="n">
        <v>5000</v>
      </c>
      <c r="K2257" s="13">
        <f>IFERROR($H2257/$I2257,"")</f>
        <v/>
      </c>
      <c r="L2257" s="13" t="n">
        <v>370000</v>
      </c>
      <c r="M2257" t="inlineStr">
        <is>
          <t>AL, MA, VA</t>
        </is>
      </c>
      <c r="N2257" t="inlineStr">
        <is>
          <t>No</t>
        </is>
      </c>
      <c r="O2257" t="inlineStr">
        <is>
          <t>Not stated</t>
        </is>
      </c>
      <c r="Q2257" s="9" t="inlineStr">
        <is>
          <t>https://grantcue.com/foundations/thomas-h-lowder-family-foundation-631139498</t>
        </is>
      </c>
    </row>
    <row r="2258">
      <c r="A2258">
        <f>IF($E2258=$E2257,$A2257+1,1)</f>
        <v/>
      </c>
      <c r="B2258" t="inlineStr">
        <is>
          <t>ERWIN &amp; RUTH ZAFIR FOUNDATION INC</t>
        </is>
      </c>
      <c r="C2258" t="inlineStr">
        <is>
          <t>11-3135109</t>
        </is>
      </c>
      <c r="D2258" t="inlineStr">
        <is>
          <t>New York</t>
        </is>
      </c>
      <c r="E2258" t="inlineStr">
        <is>
          <t>NY</t>
        </is>
      </c>
      <c r="F2258" t="n">
        <v>2024</v>
      </c>
      <c r="G2258" t="n">
        <v>1</v>
      </c>
      <c r="H2258" s="13" t="n">
        <v>1414684</v>
      </c>
      <c r="I2258" s="12" t="n">
        <v>55</v>
      </c>
      <c r="J2258" s="13" t="n">
        <v>8567</v>
      </c>
      <c r="K2258" s="13">
        <f>IFERROR($H2258/$I2258,"")</f>
        <v/>
      </c>
      <c r="L2258" s="13" t="n">
        <v>180000</v>
      </c>
      <c r="M2258" t="inlineStr">
        <is>
          <t>NJ, PA, NC</t>
        </is>
      </c>
      <c r="N2258" t="inlineStr">
        <is>
          <t>No</t>
        </is>
      </c>
      <c r="O2258" t="inlineStr">
        <is>
          <t>Not stated</t>
        </is>
      </c>
      <c r="Q2258" s="9" t="inlineStr">
        <is>
          <t>https://grantcue.com/foundations/erwin-and-ruth-zafir-foundation-inc-113135109</t>
        </is>
      </c>
    </row>
    <row r="2259">
      <c r="A2259">
        <f>IF($E2259=$E2258,$A2258+1,1)</f>
        <v/>
      </c>
      <c r="B2259" t="inlineStr">
        <is>
          <t>THE GOODMAN FAMILY FOUNDATION</t>
        </is>
      </c>
      <c r="C2259" t="inlineStr">
        <is>
          <t>51-0486580</t>
        </is>
      </c>
      <c r="D2259" t="inlineStr">
        <is>
          <t>New York</t>
        </is>
      </c>
      <c r="E2259" t="inlineStr">
        <is>
          <t>NY</t>
        </is>
      </c>
      <c r="F2259" t="n">
        <v>2025</v>
      </c>
      <c r="G2259" t="n">
        <v>2</v>
      </c>
      <c r="H2259" s="13" t="n">
        <v>1413049</v>
      </c>
      <c r="I2259" s="12" t="n">
        <v>27</v>
      </c>
      <c r="J2259" s="13" t="n">
        <v>6022</v>
      </c>
      <c r="K2259" s="13">
        <f>IFERROR($H2259/$I2259,"")</f>
        <v/>
      </c>
      <c r="L2259" s="13" t="n">
        <v>269800</v>
      </c>
      <c r="M2259" t="inlineStr">
        <is>
          <t>IL, GA</t>
        </is>
      </c>
      <c r="N2259" t="inlineStr">
        <is>
          <t>No</t>
        </is>
      </c>
      <c r="O2259" t="inlineStr">
        <is>
          <t>Not stated</t>
        </is>
      </c>
      <c r="Q2259" s="9" t="inlineStr">
        <is>
          <t>https://grantcue.com/foundations/the-goodman-family-foundation-510486580</t>
        </is>
      </c>
    </row>
    <row r="2260">
      <c r="A2260">
        <f>IF($E2260=$E2259,$A2259+1,1)</f>
        <v/>
      </c>
      <c r="B2260" t="inlineStr">
        <is>
          <t>MUNGER CHARITABLE TRUST NUMBER FOUR</t>
        </is>
      </c>
      <c r="C2260" t="inlineStr">
        <is>
          <t>27-6085514</t>
        </is>
      </c>
      <c r="D2260" t="inlineStr">
        <is>
          <t>New York</t>
        </is>
      </c>
      <c r="E2260" t="inlineStr">
        <is>
          <t>NY</t>
        </is>
      </c>
      <c r="F2260" t="n">
        <v>2024</v>
      </c>
      <c r="G2260" t="n">
        <v>1</v>
      </c>
      <c r="H2260" s="13" t="n">
        <v>1411662</v>
      </c>
      <c r="I2260" s="12" t="n">
        <v>5</v>
      </c>
      <c r="J2260" s="13" t="n">
        <v>100000</v>
      </c>
      <c r="K2260" s="13">
        <f>IFERROR($H2260/$I2260,"")</f>
        <v/>
      </c>
      <c r="L2260" s="13" t="n">
        <v>682491</v>
      </c>
      <c r="M2260" t="inlineStr">
        <is>
          <t>MA, CA</t>
        </is>
      </c>
      <c r="N2260" t="inlineStr">
        <is>
          <t>No</t>
        </is>
      </c>
      <c r="O2260" t="inlineStr">
        <is>
          <t>Not stated</t>
        </is>
      </c>
      <c r="Q2260" s="9" t="inlineStr">
        <is>
          <t>https://grantcue.com/foundations/munger-charitable-trust-number-four-c-o-william-h-borthwick-276085514</t>
        </is>
      </c>
    </row>
    <row r="2261">
      <c r="A2261">
        <f>IF($E2261=$E2260,$A2260+1,1)</f>
        <v/>
      </c>
      <c r="B2261" t="inlineStr">
        <is>
          <t>MARTHA WASHINGTON STRAUS-HARRY H STRAUS FOUNDATION INC</t>
        </is>
      </c>
      <c r="C2261" t="inlineStr">
        <is>
          <t>56-0645526</t>
        </is>
      </c>
      <c r="D2261" t="inlineStr">
        <is>
          <t>New York</t>
        </is>
      </c>
      <c r="E2261" t="inlineStr">
        <is>
          <t>NY</t>
        </is>
      </c>
      <c r="F2261" t="n">
        <v>2025</v>
      </c>
      <c r="G2261" t="n">
        <v>2</v>
      </c>
      <c r="H2261" s="13" t="n">
        <v>1408000</v>
      </c>
      <c r="I2261" s="12" t="n">
        <v>130</v>
      </c>
      <c r="J2261" s="13" t="n">
        <v>10000</v>
      </c>
      <c r="K2261" s="13">
        <f>IFERROR($H2261/$I2261,"")</f>
        <v/>
      </c>
      <c r="L2261" s="13" t="n">
        <v>38000</v>
      </c>
      <c r="M2261" t="inlineStr">
        <is>
          <t>DC, MD, VA</t>
        </is>
      </c>
      <c r="N2261" t="inlineStr">
        <is>
          <t>No</t>
        </is>
      </c>
      <c r="O2261" t="inlineStr">
        <is>
          <t>Not stated</t>
        </is>
      </c>
      <c r="Q2261" s="9" t="inlineStr">
        <is>
          <t>https://grantcue.com/foundations/martha-washington-straus-harry-h-straus-foundation-inc-560645526</t>
        </is>
      </c>
    </row>
    <row r="2262">
      <c r="A2262">
        <f>IF($E2262=$E2261,$A2261+1,1)</f>
        <v/>
      </c>
      <c r="B2262" t="inlineStr">
        <is>
          <t>EMES FOUNDATION INC</t>
        </is>
      </c>
      <c r="C2262" t="inlineStr">
        <is>
          <t>11-3640577</t>
        </is>
      </c>
      <c r="D2262" t="inlineStr">
        <is>
          <t>New York</t>
        </is>
      </c>
      <c r="E2262" t="inlineStr">
        <is>
          <t>NY</t>
        </is>
      </c>
      <c r="F2262" t="n">
        <v>2024</v>
      </c>
      <c r="G2262" t="n">
        <v>2</v>
      </c>
      <c r="H2262" s="13" t="n">
        <v>1406600</v>
      </c>
      <c r="I2262" s="12" t="n">
        <v>25</v>
      </c>
      <c r="J2262" s="13" t="n">
        <v>36000</v>
      </c>
      <c r="K2262" s="13">
        <f>IFERROR($H2262/$I2262,"")</f>
        <v/>
      </c>
      <c r="L2262" s="13" t="n">
        <v>320000</v>
      </c>
      <c r="M2262" t="inlineStr">
        <is>
          <t>NJ</t>
        </is>
      </c>
      <c r="N2262" t="inlineStr">
        <is>
          <t>No</t>
        </is>
      </c>
      <c r="O2262" t="inlineStr">
        <is>
          <t>Not stated</t>
        </is>
      </c>
      <c r="Q2262" s="9" t="inlineStr">
        <is>
          <t>https://grantcue.com/foundations/emes-foundation-inc-113640577</t>
        </is>
      </c>
    </row>
    <row r="2263">
      <c r="A2263">
        <f>IF($E2263=$E2262,$A2262+1,1)</f>
        <v/>
      </c>
      <c r="B2263" t="inlineStr">
        <is>
          <t>CHESS FOUNDATION</t>
        </is>
      </c>
      <c r="C2263" t="inlineStr">
        <is>
          <t>30-0782279</t>
        </is>
      </c>
      <c r="D2263" t="inlineStr">
        <is>
          <t>New York</t>
        </is>
      </c>
      <c r="E2263" t="inlineStr">
        <is>
          <t>NY</t>
        </is>
      </c>
      <c r="F2263" t="n">
        <v>2025</v>
      </c>
      <c r="G2263" t="n">
        <v>2</v>
      </c>
      <c r="H2263" s="13" t="n">
        <v>1406000</v>
      </c>
      <c r="I2263" s="12" t="n">
        <v>75</v>
      </c>
      <c r="J2263" s="13" t="n">
        <v>10000</v>
      </c>
      <c r="K2263" s="13">
        <f>IFERROR($H2263/$I2263,"")</f>
        <v/>
      </c>
      <c r="L2263" s="13" t="n">
        <v>50000</v>
      </c>
      <c r="M2263" t="inlineStr">
        <is>
          <t>CT, DC, MD</t>
        </is>
      </c>
      <c r="N2263" t="inlineStr">
        <is>
          <t>No</t>
        </is>
      </c>
      <c r="O2263" t="inlineStr">
        <is>
          <t>Not stated</t>
        </is>
      </c>
      <c r="Q2263" s="9" t="inlineStr">
        <is>
          <t>https://grantcue.com/foundations/chess-foundation-300782279</t>
        </is>
      </c>
    </row>
    <row r="2264">
      <c r="A2264">
        <f>IF($E2264=$E2263,$A2263+1,1)</f>
        <v/>
      </c>
      <c r="B2264" t="inlineStr">
        <is>
          <t>MSG FOUNDATION INC</t>
        </is>
      </c>
      <c r="C2264" t="inlineStr">
        <is>
          <t>27-1540184</t>
        </is>
      </c>
      <c r="D2264" t="inlineStr">
        <is>
          <t>New York</t>
        </is>
      </c>
      <c r="E2264" t="inlineStr">
        <is>
          <t>NY</t>
        </is>
      </c>
      <c r="F2264" t="n">
        <v>2024</v>
      </c>
      <c r="G2264" t="n">
        <v>1</v>
      </c>
      <c r="H2264" s="13" t="n">
        <v>1405000</v>
      </c>
      <c r="I2264" s="12" t="n">
        <v>5</v>
      </c>
      <c r="J2264" s="13" t="n">
        <v>100000</v>
      </c>
      <c r="K2264" s="13">
        <f>IFERROR($H2264/$I2264,"")</f>
        <v/>
      </c>
      <c r="L2264" s="13" t="n">
        <v>825000</v>
      </c>
      <c r="M2264" t="inlineStr">
        <is>
          <t>NJ</t>
        </is>
      </c>
      <c r="N2264" t="inlineStr">
        <is>
          <t>No</t>
        </is>
      </c>
      <c r="O2264" t="inlineStr">
        <is>
          <t>Not stated</t>
        </is>
      </c>
      <c r="Q2264" s="9" t="inlineStr">
        <is>
          <t>https://grantcue.com/foundations/msg-foundation-inc-271540184</t>
        </is>
      </c>
    </row>
    <row r="2265">
      <c r="A2265">
        <f>IF($E2265=$E2264,$A2264+1,1)</f>
        <v/>
      </c>
      <c r="B2265" t="inlineStr">
        <is>
          <t>Spector Family Foundation</t>
        </is>
      </c>
      <c r="C2265" t="inlineStr">
        <is>
          <t>20-3926141</t>
        </is>
      </c>
      <c r="D2265" t="inlineStr">
        <is>
          <t>New York</t>
        </is>
      </c>
      <c r="E2265" t="inlineStr">
        <is>
          <t>NY</t>
        </is>
      </c>
      <c r="F2265" t="n">
        <v>2024</v>
      </c>
      <c r="G2265" t="n">
        <v>1</v>
      </c>
      <c r="H2265" s="13" t="n">
        <v>1403640</v>
      </c>
      <c r="I2265" s="12" t="n">
        <v>46</v>
      </c>
      <c r="J2265" s="13" t="n">
        <v>6750</v>
      </c>
      <c r="K2265" s="13">
        <f>IFERROR($H2265/$I2265,"")</f>
        <v/>
      </c>
      <c r="L2265" s="13" t="n">
        <v>254070</v>
      </c>
      <c r="M2265" t="inlineStr">
        <is>
          <t>MD, FL, DC</t>
        </is>
      </c>
      <c r="N2265" t="inlineStr">
        <is>
          <t>No</t>
        </is>
      </c>
      <c r="O2265" t="inlineStr">
        <is>
          <t>Not stated</t>
        </is>
      </c>
      <c r="Q2265" s="9" t="inlineStr">
        <is>
          <t>https://grantcue.com/foundations/spector-family-foundation-203926141</t>
        </is>
      </c>
    </row>
    <row r="2266">
      <c r="A2266">
        <f>IF($E2266=$E2265,$A2265+1,1)</f>
        <v/>
      </c>
      <c r="B2266" t="inlineStr">
        <is>
          <t>SIMCHAT HAYIM INC</t>
        </is>
      </c>
      <c r="C2266" t="inlineStr">
        <is>
          <t>92-3335595</t>
        </is>
      </c>
      <c r="D2266" t="inlineStr">
        <is>
          <t>New York</t>
        </is>
      </c>
      <c r="E2266" t="inlineStr">
        <is>
          <t>NY</t>
        </is>
      </c>
      <c r="F2266" t="n">
        <v>2025</v>
      </c>
      <c r="G2266" t="n">
        <v>2</v>
      </c>
      <c r="H2266" s="13" t="n">
        <v>1402707</v>
      </c>
      <c r="I2266" s="12" t="n">
        <v>135</v>
      </c>
      <c r="J2266" s="13" t="n">
        <v>4501</v>
      </c>
      <c r="K2266" s="13">
        <f>IFERROR($H2266/$I2266,"")</f>
        <v/>
      </c>
      <c r="L2266" s="13" t="n">
        <v>98600</v>
      </c>
      <c r="M2266" t="inlineStr">
        <is>
          <t>NJ, FL, DC</t>
        </is>
      </c>
      <c r="N2266" t="inlineStr">
        <is>
          <t>No</t>
        </is>
      </c>
      <c r="O2266" t="inlineStr">
        <is>
          <t>Not stated</t>
        </is>
      </c>
      <c r="Q2266" s="9" t="inlineStr">
        <is>
          <t>https://grantcue.com/foundations/simchat-hayim-inc-923335595</t>
        </is>
      </c>
    </row>
    <row r="2267">
      <c r="A2267">
        <f>IF($E2267=$E2266,$A2266+1,1)</f>
        <v/>
      </c>
      <c r="B2267" t="inlineStr">
        <is>
          <t>The Powers Family Foundation</t>
        </is>
      </c>
      <c r="C2267" t="inlineStr">
        <is>
          <t>13-3637704</t>
        </is>
      </c>
      <c r="D2267" t="inlineStr">
        <is>
          <t>New York</t>
        </is>
      </c>
      <c r="E2267" t="inlineStr">
        <is>
          <t>NY</t>
        </is>
      </c>
      <c r="F2267" t="n">
        <v>2024</v>
      </c>
      <c r="G2267" t="n">
        <v>2</v>
      </c>
      <c r="H2267" s="13" t="n">
        <v>1402544</v>
      </c>
      <c r="I2267" s="12" t="n">
        <v>19</v>
      </c>
      <c r="J2267" s="13" t="n">
        <v>5000</v>
      </c>
      <c r="K2267" s="13">
        <f>IFERROR($H2267/$I2267,"")</f>
        <v/>
      </c>
      <c r="L2267" s="13" t="n">
        <v>677813</v>
      </c>
      <c r="M2267" t="inlineStr">
        <is>
          <t>FL, CT, KY</t>
        </is>
      </c>
      <c r="N2267" t="inlineStr">
        <is>
          <t>No</t>
        </is>
      </c>
      <c r="O2267" t="inlineStr">
        <is>
          <t>Not stated</t>
        </is>
      </c>
      <c r="Q2267" s="9" t="inlineStr">
        <is>
          <t>https://grantcue.com/foundations/the-powers-family-foundation-133637704</t>
        </is>
      </c>
    </row>
    <row r="2268">
      <c r="A2268">
        <f>IF($E2268=$E2267,$A2267+1,1)</f>
        <v/>
      </c>
      <c r="B2268" t="inlineStr">
        <is>
          <t>EDITH &amp; F M ACHILLES MEM FUND XXXXX0001</t>
        </is>
      </c>
      <c r="C2268" t="inlineStr">
        <is>
          <t>13-7102170</t>
        </is>
      </c>
      <c r="D2268" t="inlineStr">
        <is>
          <t>New York</t>
        </is>
      </c>
      <c r="E2268" t="inlineStr">
        <is>
          <t>NY</t>
        </is>
      </c>
      <c r="F2268" t="n">
        <v>2025</v>
      </c>
      <c r="G2268" t="n">
        <v>2</v>
      </c>
      <c r="H2268" s="13" t="n">
        <v>1401039</v>
      </c>
      <c r="I2268" s="12" t="n">
        <v>11</v>
      </c>
      <c r="J2268" s="13" t="n">
        <v>125000</v>
      </c>
      <c r="K2268" s="13">
        <f>IFERROR($H2268/$I2268,"")</f>
        <v/>
      </c>
      <c r="L2268" s="13" t="n">
        <v>175000</v>
      </c>
      <c r="M2268" t="inlineStr">
        <is>
          <t>NC</t>
        </is>
      </c>
      <c r="N2268" t="inlineStr">
        <is>
          <t>Yes</t>
        </is>
      </c>
      <c r="O2268" t="inlineStr">
        <is>
          <t>Not stated</t>
        </is>
      </c>
      <c r="Q2268" s="9" t="inlineStr">
        <is>
          <t>https://grantcue.com/foundations/edith-and-f-m-achilles-mem-fund-xxxxx0001-137102170</t>
        </is>
      </c>
    </row>
    <row r="2269">
      <c r="A2269">
        <f>IF($E2269=$E2268,$A2268+1,1)</f>
        <v/>
      </c>
      <c r="B2269" t="inlineStr">
        <is>
          <t>ROTH FAMILY FOUNDATION</t>
        </is>
      </c>
      <c r="C2269" t="inlineStr">
        <is>
          <t>88-0352682</t>
        </is>
      </c>
      <c r="D2269" t="inlineStr">
        <is>
          <t>New York</t>
        </is>
      </c>
      <c r="E2269" t="inlineStr">
        <is>
          <t>NY</t>
        </is>
      </c>
      <c r="F2269" t="n">
        <v>2025</v>
      </c>
      <c r="G2269" t="n">
        <v>2</v>
      </c>
      <c r="H2269" s="13" t="n">
        <v>1400667</v>
      </c>
      <c r="I2269" s="12" t="n">
        <v>30</v>
      </c>
      <c r="J2269" s="13" t="n">
        <v>17000</v>
      </c>
      <c r="K2269" s="13">
        <f>IFERROR($H2269/$I2269,"")</f>
        <v/>
      </c>
      <c r="L2269" s="13" t="n">
        <v>500000</v>
      </c>
      <c r="M2269" t="inlineStr">
        <is>
          <t>CA, MA, OR</t>
        </is>
      </c>
      <c r="N2269" t="inlineStr">
        <is>
          <t>No</t>
        </is>
      </c>
      <c r="O2269" t="inlineStr">
        <is>
          <t>Not stated</t>
        </is>
      </c>
      <c r="Q2269" s="9" t="inlineStr">
        <is>
          <t>https://grantcue.com/foundations/roth-family-foundation-880352682</t>
        </is>
      </c>
    </row>
    <row r="2270">
      <c r="A2270">
        <f>IF($E2270=$E2269,$A2269+1,1)</f>
        <v/>
      </c>
      <c r="B2270" t="inlineStr">
        <is>
          <t>IIMI INC</t>
        </is>
      </c>
      <c r="C2270" t="inlineStr">
        <is>
          <t>13-4077817</t>
        </is>
      </c>
      <c r="D2270" t="inlineStr">
        <is>
          <t>New York</t>
        </is>
      </c>
      <c r="E2270" t="inlineStr">
        <is>
          <t>NY</t>
        </is>
      </c>
      <c r="F2270" t="n">
        <v>2024</v>
      </c>
      <c r="G2270" t="n">
        <v>1</v>
      </c>
      <c r="H2270" s="13" t="n">
        <v>1399062</v>
      </c>
      <c r="I2270" s="12" t="n">
        <v>14</v>
      </c>
      <c r="J2270" s="13" t="n">
        <v>100000</v>
      </c>
      <c r="K2270" s="13">
        <f>IFERROR($H2270/$I2270,"")</f>
        <v/>
      </c>
      <c r="L2270" s="13" t="n">
        <v>252000</v>
      </c>
      <c r="M2270" t="inlineStr">
        <is>
          <t>CA, FL, PA</t>
        </is>
      </c>
      <c r="N2270" t="inlineStr">
        <is>
          <t>No</t>
        </is>
      </c>
      <c r="O2270" t="inlineStr">
        <is>
          <t>Not stated</t>
        </is>
      </c>
      <c r="Q2270" s="9" t="inlineStr">
        <is>
          <t>https://grantcue.com/foundations/iimi-inc-134077817</t>
        </is>
      </c>
    </row>
    <row r="2271">
      <c r="A2271">
        <f>IF($E2271=$E2270,$A2270+1,1)</f>
        <v/>
      </c>
      <c r="B2271" t="inlineStr">
        <is>
          <t>ALTERNATIVE ENERGY FOUNDATION</t>
        </is>
      </c>
      <c r="C2271" t="inlineStr">
        <is>
          <t>26-1392098</t>
        </is>
      </c>
      <c r="D2271" t="inlineStr">
        <is>
          <t>New York</t>
        </is>
      </c>
      <c r="E2271" t="inlineStr">
        <is>
          <t>NY</t>
        </is>
      </c>
      <c r="F2271" t="n">
        <v>2024</v>
      </c>
      <c r="G2271" t="n">
        <v>1</v>
      </c>
      <c r="H2271" s="13" t="n">
        <v>1398500</v>
      </c>
      <c r="I2271" s="12" t="n">
        <v>11</v>
      </c>
      <c r="J2271" s="13" t="n">
        <v>35000</v>
      </c>
      <c r="K2271" s="13">
        <f>IFERROR($H2271/$I2271,"")</f>
        <v/>
      </c>
      <c r="L2271" s="13" t="n">
        <v>470000</v>
      </c>
      <c r="M2271" t="inlineStr">
        <is>
          <t>NJ</t>
        </is>
      </c>
      <c r="N2271" t="inlineStr">
        <is>
          <t>No</t>
        </is>
      </c>
      <c r="O2271" t="inlineStr">
        <is>
          <t>Not stated</t>
        </is>
      </c>
      <c r="Q2271" s="9" t="inlineStr">
        <is>
          <t>https://grantcue.com/foundations/alternative-energy-foundation-261392098</t>
        </is>
      </c>
    </row>
    <row r="2272">
      <c r="A2272">
        <f>IF($E2272=$E2271,$A2271+1,1)</f>
        <v/>
      </c>
      <c r="B2272" t="inlineStr">
        <is>
          <t>THE STEFANY AND SIMON BERGSON FOUNDATION</t>
        </is>
      </c>
      <c r="C2272" t="inlineStr">
        <is>
          <t>13-4077237</t>
        </is>
      </c>
      <c r="D2272" t="inlineStr">
        <is>
          <t>New York</t>
        </is>
      </c>
      <c r="E2272" t="inlineStr">
        <is>
          <t>NY</t>
        </is>
      </c>
      <c r="F2272" t="n">
        <v>2025</v>
      </c>
      <c r="G2272" t="n">
        <v>2</v>
      </c>
      <c r="H2272" s="13" t="n">
        <v>1396901</v>
      </c>
      <c r="I2272" s="12" t="n">
        <v>100</v>
      </c>
      <c r="J2272" s="13" t="n">
        <v>3800</v>
      </c>
      <c r="K2272" s="13">
        <f>IFERROR($H2272/$I2272,"")</f>
        <v/>
      </c>
      <c r="L2272" s="13" t="n">
        <v>253000</v>
      </c>
      <c r="M2272" t="inlineStr">
        <is>
          <t>MO, IL, WA</t>
        </is>
      </c>
      <c r="N2272" t="inlineStr">
        <is>
          <t>No</t>
        </is>
      </c>
      <c r="O2272" t="inlineStr">
        <is>
          <t>Not stated</t>
        </is>
      </c>
      <c r="Q2272" s="9" t="inlineStr">
        <is>
          <t>https://grantcue.com/foundations/the-stefany-and-simon-bergson-foundation-134077237</t>
        </is>
      </c>
    </row>
    <row r="2273">
      <c r="A2273">
        <f>IF($E2273=$E2272,$A2272+1,1)</f>
        <v/>
      </c>
      <c r="B2273" t="inlineStr">
        <is>
          <t>PAUL &amp; PATRICIA GIOIA FOUNDATION</t>
        </is>
      </c>
      <c r="C2273" t="inlineStr">
        <is>
          <t>14-1828523</t>
        </is>
      </c>
      <c r="D2273" t="inlineStr">
        <is>
          <t>New York</t>
        </is>
      </c>
      <c r="E2273" t="inlineStr">
        <is>
          <t>NY</t>
        </is>
      </c>
      <c r="F2273" t="n">
        <v>2025</v>
      </c>
      <c r="G2273" t="n">
        <v>2</v>
      </c>
      <c r="H2273" s="13" t="n">
        <v>1396000</v>
      </c>
      <c r="I2273" s="12" t="n">
        <v>31</v>
      </c>
      <c r="J2273" s="13" t="n">
        <v>50000</v>
      </c>
      <c r="K2273" s="13">
        <f>IFERROR($H2273/$I2273,"")</f>
        <v/>
      </c>
      <c r="L2273" s="13" t="n">
        <v>70000</v>
      </c>
      <c r="M2273" t="inlineStr">
        <is>
          <t>MD, FL</t>
        </is>
      </c>
      <c r="N2273" t="inlineStr">
        <is>
          <t>No</t>
        </is>
      </c>
      <c r="O2273" t="inlineStr">
        <is>
          <t>Not stated</t>
        </is>
      </c>
      <c r="Q2273" s="9" t="inlineStr">
        <is>
          <t>https://grantcue.com/foundations/paul-and-patricia-gioia-foundation-141828523</t>
        </is>
      </c>
    </row>
    <row r="2274">
      <c r="A2274">
        <f>IF($E2274=$E2273,$A2273+1,1)</f>
        <v/>
      </c>
      <c r="B2274" t="inlineStr">
        <is>
          <t>CLARK R GREEN CHARITABLE FOUNDATION</t>
        </is>
      </c>
      <c r="C2274" t="inlineStr">
        <is>
          <t>11-3296925</t>
        </is>
      </c>
      <c r="D2274" t="inlineStr">
        <is>
          <t>New York</t>
        </is>
      </c>
      <c r="E2274" t="inlineStr">
        <is>
          <t>NY</t>
        </is>
      </c>
      <c r="F2274" t="n">
        <v>2024</v>
      </c>
      <c r="G2274" t="n">
        <v>2</v>
      </c>
      <c r="H2274" s="13" t="n">
        <v>1395500</v>
      </c>
      <c r="I2274" s="12" t="n">
        <v>73</v>
      </c>
      <c r="J2274" s="13" t="n">
        <v>20000</v>
      </c>
      <c r="K2274" s="13">
        <f>IFERROR($H2274/$I2274,"")</f>
        <v/>
      </c>
      <c r="L2274" s="13" t="n">
        <v>85000</v>
      </c>
      <c r="M2274" t="inlineStr">
        <is>
          <t>DC, TN, GA</t>
        </is>
      </c>
      <c r="N2274" t="inlineStr">
        <is>
          <t>No</t>
        </is>
      </c>
      <c r="O2274" t="inlineStr">
        <is>
          <t>Not stated</t>
        </is>
      </c>
      <c r="Q2274" s="9" t="inlineStr">
        <is>
          <t>https://grantcue.com/foundations/clark-r-green-charitable-foundation-113296925</t>
        </is>
      </c>
    </row>
    <row r="2275">
      <c r="A2275">
        <f>IF($E2275=$E2274,$A2274+1,1)</f>
        <v/>
      </c>
      <c r="B2275" t="inlineStr">
        <is>
          <t>ARKELL HALL FOUNDATION INC</t>
        </is>
      </c>
      <c r="C2275" t="inlineStr">
        <is>
          <t>14-1343077</t>
        </is>
      </c>
      <c r="D2275" t="inlineStr">
        <is>
          <t>New York</t>
        </is>
      </c>
      <c r="E2275" t="inlineStr">
        <is>
          <t>NY</t>
        </is>
      </c>
      <c r="F2275" t="n">
        <v>2024</v>
      </c>
      <c r="G2275" t="n">
        <v>2</v>
      </c>
      <c r="H2275" s="13" t="n">
        <v>1394895</v>
      </c>
      <c r="I2275" s="12" t="n">
        <v>74</v>
      </c>
      <c r="J2275" s="13" t="n">
        <v>3250</v>
      </c>
      <c r="K2275" s="13">
        <f>IFERROR($H2275/$I2275,"")</f>
        <v/>
      </c>
      <c r="L2275" s="13" t="n">
        <v>300000</v>
      </c>
      <c r="M2275" t="inlineStr">
        <is>
          <t>KS</t>
        </is>
      </c>
      <c r="N2275" t="inlineStr">
        <is>
          <t>Yes</t>
        </is>
      </c>
      <c r="O2275" t="inlineStr">
        <is>
          <t>Yes</t>
        </is>
      </c>
      <c r="P2275" s="9" t="inlineStr">
        <is>
          <t>https://www.arkell.org/</t>
        </is>
      </c>
      <c r="Q2275" s="9" t="inlineStr">
        <is>
          <t>https://grantcue.com/foundations/arkell-hall-foundation-inc-141343077</t>
        </is>
      </c>
    </row>
    <row r="2276">
      <c r="A2276">
        <f>IF($E2276=$E2275,$A2275+1,1)</f>
        <v/>
      </c>
      <c r="B2276" t="inlineStr">
        <is>
          <t>LEVITT FOUNDATION INC</t>
        </is>
      </c>
      <c r="C2276" t="inlineStr">
        <is>
          <t>13-6128226</t>
        </is>
      </c>
      <c r="D2276" t="inlineStr">
        <is>
          <t>New York</t>
        </is>
      </c>
      <c r="E2276" t="inlineStr">
        <is>
          <t>NY</t>
        </is>
      </c>
      <c r="F2276" t="n">
        <v>2024</v>
      </c>
      <c r="G2276" t="n">
        <v>2</v>
      </c>
      <c r="H2276" s="13" t="n">
        <v>1394100</v>
      </c>
      <c r="I2276" s="12" t="n">
        <v>83</v>
      </c>
      <c r="J2276" s="13" t="n">
        <v>10000</v>
      </c>
      <c r="K2276" s="13">
        <f>IFERROR($H2276/$I2276,"")</f>
        <v/>
      </c>
      <c r="L2276" s="13" t="n">
        <v>50000</v>
      </c>
      <c r="M2276" t="inlineStr">
        <is>
          <t>CA, DC, MI</t>
        </is>
      </c>
      <c r="N2276" t="inlineStr">
        <is>
          <t>Yes</t>
        </is>
      </c>
      <c r="O2276" t="inlineStr">
        <is>
          <t>Yes</t>
        </is>
      </c>
      <c r="P2276" s="9" t="inlineStr">
        <is>
          <t>https://levittfoundationnyc.org/</t>
        </is>
      </c>
      <c r="Q2276" s="9" t="inlineStr">
        <is>
          <t>https://grantcue.com/foundations/levitt-foundation-inc-136128226</t>
        </is>
      </c>
    </row>
    <row r="2277">
      <c r="A2277">
        <f>IF($E2277=$E2276,$A2276+1,1)</f>
        <v/>
      </c>
      <c r="B2277" t="inlineStr">
        <is>
          <t>CITRIN FAMILY FOUNDATION</t>
        </is>
      </c>
      <c r="C2277" t="inlineStr">
        <is>
          <t>20-3144815</t>
        </is>
      </c>
      <c r="D2277" t="inlineStr">
        <is>
          <t>New York</t>
        </is>
      </c>
      <c r="E2277" t="inlineStr">
        <is>
          <t>NY</t>
        </is>
      </c>
      <c r="F2277" t="n">
        <v>2024</v>
      </c>
      <c r="G2277" t="n">
        <v>1</v>
      </c>
      <c r="H2277" s="13" t="n">
        <v>1393299</v>
      </c>
      <c r="I2277" s="12" t="n">
        <v>21</v>
      </c>
      <c r="J2277" s="13" t="n">
        <v>10000</v>
      </c>
      <c r="K2277" s="13">
        <f>IFERROR($H2277/$I2277,"")</f>
        <v/>
      </c>
      <c r="L2277" s="13" t="n">
        <v>386666</v>
      </c>
      <c r="M2277" t="inlineStr">
        <is>
          <t>NH, CO, FL</t>
        </is>
      </c>
      <c r="N2277" t="inlineStr">
        <is>
          <t>No</t>
        </is>
      </c>
      <c r="O2277" t="inlineStr">
        <is>
          <t>Not stated</t>
        </is>
      </c>
      <c r="Q2277" s="9" t="inlineStr">
        <is>
          <t>https://grantcue.com/foundations/citrin-family-foundation-203144815</t>
        </is>
      </c>
    </row>
    <row r="2278">
      <c r="A2278">
        <f>IF($E2278=$E2277,$A2277+1,1)</f>
        <v/>
      </c>
      <c r="B2278" t="inlineStr">
        <is>
          <t>LEE AND STUART ROLFE FAMILY FOUNDATION</t>
        </is>
      </c>
      <c r="C2278" t="inlineStr">
        <is>
          <t>20-3992891</t>
        </is>
      </c>
      <c r="D2278" t="inlineStr">
        <is>
          <t>New York</t>
        </is>
      </c>
      <c r="E2278" t="inlineStr">
        <is>
          <t>NY</t>
        </is>
      </c>
      <c r="F2278" t="n">
        <v>2025</v>
      </c>
      <c r="G2278" t="n">
        <v>2</v>
      </c>
      <c r="H2278" s="13" t="n">
        <v>1393076</v>
      </c>
      <c r="I2278" s="12" t="n">
        <v>5</v>
      </c>
      <c r="J2278" s="13" t="n">
        <v>37141</v>
      </c>
      <c r="K2278" s="13">
        <f>IFERROR($H2278/$I2278,"")</f>
        <v/>
      </c>
      <c r="L2278" s="13" t="n">
        <v>740042</v>
      </c>
      <c r="N2278" t="inlineStr">
        <is>
          <t>No</t>
        </is>
      </c>
      <c r="O2278" t="inlineStr">
        <is>
          <t>Not stated</t>
        </is>
      </c>
      <c r="Q2278" s="9" t="inlineStr">
        <is>
          <t>https://grantcue.com/foundations/lee-and-stuart-rolfe-family-foundation-203992891</t>
        </is>
      </c>
    </row>
    <row r="2279">
      <c r="A2279">
        <f>IF($E2279=$E2278,$A2278+1,1)</f>
        <v/>
      </c>
      <c r="B2279" t="inlineStr">
        <is>
          <t>NAON INC</t>
        </is>
      </c>
      <c r="C2279" t="inlineStr">
        <is>
          <t>13-4099539</t>
        </is>
      </c>
      <c r="D2279" t="inlineStr">
        <is>
          <t>New York</t>
        </is>
      </c>
      <c r="E2279" t="inlineStr">
        <is>
          <t>NY</t>
        </is>
      </c>
      <c r="F2279" t="n">
        <v>2024</v>
      </c>
      <c r="G2279" t="n">
        <v>1</v>
      </c>
      <c r="H2279" s="13" t="n">
        <v>1390327</v>
      </c>
      <c r="I2279" s="12" t="n">
        <v>5</v>
      </c>
      <c r="J2279" s="13" t="n">
        <v>242600</v>
      </c>
      <c r="K2279" s="13">
        <f>IFERROR($H2279/$I2279,"")</f>
        <v/>
      </c>
      <c r="L2279" s="13" t="n">
        <v>690429</v>
      </c>
      <c r="N2279" t="inlineStr">
        <is>
          <t>No</t>
        </is>
      </c>
      <c r="O2279" t="inlineStr">
        <is>
          <t>Not stated</t>
        </is>
      </c>
      <c r="Q2279" s="9" t="inlineStr">
        <is>
          <t>https://grantcue.com/foundations/naon-inc-134099539</t>
        </is>
      </c>
    </row>
    <row r="2280">
      <c r="A2280">
        <f>IF($E2280=$E2279,$A2279+1,1)</f>
        <v/>
      </c>
      <c r="B2280" t="inlineStr">
        <is>
          <t>NELSON CHARITABLE FOUNDATION</t>
        </is>
      </c>
      <c r="C2280" t="inlineStr">
        <is>
          <t>13-4188888</t>
        </is>
      </c>
      <c r="D2280" t="inlineStr">
        <is>
          <t>New York</t>
        </is>
      </c>
      <c r="E2280" t="inlineStr">
        <is>
          <t>NY</t>
        </is>
      </c>
      <c r="F2280" t="n">
        <v>2025</v>
      </c>
      <c r="G2280" t="n">
        <v>2</v>
      </c>
      <c r="H2280" s="13" t="n">
        <v>1388084</v>
      </c>
      <c r="I2280" s="12" t="n">
        <v>6</v>
      </c>
      <c r="J2280" s="13" t="n">
        <v>20000</v>
      </c>
      <c r="K2280" s="13">
        <f>IFERROR($H2280/$I2280,"")</f>
        <v/>
      </c>
      <c r="L2280" s="13" t="n">
        <v>1317084</v>
      </c>
      <c r="M2280" t="inlineStr">
        <is>
          <t>ID, MA</t>
        </is>
      </c>
      <c r="N2280" t="inlineStr">
        <is>
          <t>No</t>
        </is>
      </c>
      <c r="O2280" t="inlineStr">
        <is>
          <t>Not stated</t>
        </is>
      </c>
      <c r="Q2280" s="9" t="inlineStr">
        <is>
          <t>https://grantcue.com/foundations/nelson-charitable-foundation-134188888</t>
        </is>
      </c>
    </row>
    <row r="2281">
      <c r="A2281">
        <f>IF($E2281=$E2280,$A2280+1,1)</f>
        <v/>
      </c>
      <c r="B2281" t="inlineStr">
        <is>
          <t>LCPV FOUNDATION INC</t>
        </is>
      </c>
      <c r="C2281" t="inlineStr">
        <is>
          <t>85-1672894</t>
        </is>
      </c>
      <c r="D2281" t="inlineStr">
        <is>
          <t>New York</t>
        </is>
      </c>
      <c r="E2281" t="inlineStr">
        <is>
          <t>NY</t>
        </is>
      </c>
      <c r="F2281" t="n">
        <v>2024</v>
      </c>
      <c r="G2281" t="n">
        <v>1</v>
      </c>
      <c r="H2281" s="13" t="n">
        <v>1387816</v>
      </c>
      <c r="I2281" s="12" t="n">
        <v>91</v>
      </c>
      <c r="J2281" s="13" t="n">
        <v>5200</v>
      </c>
      <c r="K2281" s="13">
        <f>IFERROR($H2281/$I2281,"")</f>
        <v/>
      </c>
      <c r="L2281" s="13" t="n">
        <v>259990</v>
      </c>
      <c r="M2281" t="inlineStr">
        <is>
          <t>NJ, CA, MN</t>
        </is>
      </c>
      <c r="N2281" t="inlineStr">
        <is>
          <t>No</t>
        </is>
      </c>
      <c r="O2281" t="inlineStr">
        <is>
          <t>Not stated</t>
        </is>
      </c>
      <c r="Q2281" s="9" t="inlineStr">
        <is>
          <t>https://grantcue.com/foundations/lcpv-foundation-inc-851672894</t>
        </is>
      </c>
    </row>
    <row r="2282">
      <c r="A2282">
        <f>IF($E2282=$E2281,$A2281+1,1)</f>
        <v/>
      </c>
      <c r="B2282" t="inlineStr">
        <is>
          <t>BROWNINGTON FOUNDATION INC</t>
        </is>
      </c>
      <c r="C2282" t="inlineStr">
        <is>
          <t>23-7043230</t>
        </is>
      </c>
      <c r="D2282" t="inlineStr">
        <is>
          <t>New York</t>
        </is>
      </c>
      <c r="E2282" t="inlineStr">
        <is>
          <t>NY</t>
        </is>
      </c>
      <c r="F2282" t="n">
        <v>2025</v>
      </c>
      <c r="G2282" t="n">
        <v>2</v>
      </c>
      <c r="H2282" s="13" t="n">
        <v>1386000</v>
      </c>
      <c r="I2282" s="12" t="n">
        <v>231</v>
      </c>
      <c r="J2282" s="13" t="n">
        <v>5000</v>
      </c>
      <c r="K2282" s="13">
        <f>IFERROR($H2282/$I2282,"")</f>
        <v/>
      </c>
      <c r="L2282" s="13" t="n">
        <v>50000</v>
      </c>
      <c r="M2282" t="inlineStr">
        <is>
          <t>CT, MA, VT</t>
        </is>
      </c>
      <c r="N2282" t="inlineStr">
        <is>
          <t>No</t>
        </is>
      </c>
      <c r="O2282" t="inlineStr">
        <is>
          <t>Not stated</t>
        </is>
      </c>
      <c r="Q2282" s="9" t="inlineStr">
        <is>
          <t>https://grantcue.com/foundations/brownington-foundation-inc-237043230</t>
        </is>
      </c>
    </row>
    <row r="2283">
      <c r="A2283">
        <f>IF($E2283=$E2282,$A2282+1,1)</f>
        <v/>
      </c>
      <c r="B2283" t="inlineStr">
        <is>
          <t>THE COWLES CHARITABLE TRUST</t>
        </is>
      </c>
      <c r="C2283" t="inlineStr">
        <is>
          <t>13-6090295</t>
        </is>
      </c>
      <c r="D2283" t="inlineStr">
        <is>
          <t>New York</t>
        </is>
      </c>
      <c r="E2283" t="inlineStr">
        <is>
          <t>NY</t>
        </is>
      </c>
      <c r="F2283" t="n">
        <v>2024</v>
      </c>
      <c r="G2283" t="n">
        <v>1</v>
      </c>
      <c r="H2283" s="13" t="n">
        <v>1384800</v>
      </c>
      <c r="I2283" s="12" t="n">
        <v>262</v>
      </c>
      <c r="J2283" s="13" t="n">
        <v>4000</v>
      </c>
      <c r="K2283" s="13">
        <f>IFERROR($H2283/$I2283,"")</f>
        <v/>
      </c>
      <c r="L2283" s="13" t="n">
        <v>45000</v>
      </c>
      <c r="M2283" t="inlineStr">
        <is>
          <t>FL, MA, DC</t>
        </is>
      </c>
      <c r="N2283" t="inlineStr">
        <is>
          <t>Yes</t>
        </is>
      </c>
      <c r="O2283" t="inlineStr">
        <is>
          <t>Not stated</t>
        </is>
      </c>
      <c r="P2283" s="9" t="inlineStr">
        <is>
          <t>https://cowlescharitabletrust.org/</t>
        </is>
      </c>
      <c r="Q2283" s="9" t="inlineStr">
        <is>
          <t>https://grantcue.com/foundations/the-cowles-charitable-trust-136090295</t>
        </is>
      </c>
    </row>
    <row r="2284">
      <c r="A2284">
        <f>IF($E2284=$E2283,$A2283+1,1)</f>
        <v/>
      </c>
      <c r="B2284" t="inlineStr">
        <is>
          <t>The Charles and Mary Crossed Foundation</t>
        </is>
      </c>
      <c r="C2284" t="inlineStr">
        <is>
          <t>16-1440339</t>
        </is>
      </c>
      <c r="D2284" t="inlineStr">
        <is>
          <t>New York</t>
        </is>
      </c>
      <c r="E2284" t="inlineStr">
        <is>
          <t>NY</t>
        </is>
      </c>
      <c r="F2284" t="n">
        <v>2024</v>
      </c>
      <c r="G2284" t="n">
        <v>1</v>
      </c>
      <c r="H2284" s="13" t="n">
        <v>1384294</v>
      </c>
      <c r="I2284" s="12" t="n">
        <v>234</v>
      </c>
      <c r="J2284" s="13" t="n">
        <v>0</v>
      </c>
      <c r="K2284" s="13">
        <f>IFERROR($H2284/$I2284,"")</f>
        <v/>
      </c>
      <c r="L2284" s="13" t="n">
        <v>350000</v>
      </c>
      <c r="M2284" t="inlineStr">
        <is>
          <t>IL, VA, DC</t>
        </is>
      </c>
      <c r="N2284" t="inlineStr">
        <is>
          <t>Yes</t>
        </is>
      </c>
      <c r="O2284" t="inlineStr">
        <is>
          <t>Not stated</t>
        </is>
      </c>
      <c r="Q2284" s="9" t="inlineStr">
        <is>
          <t>https://grantcue.com/foundations/the-charles-and-mary-crossed-foundation-161440339</t>
        </is>
      </c>
    </row>
    <row r="2285">
      <c r="A2285">
        <f>IF($E2285=$E2284,$A2284+1,1)</f>
        <v/>
      </c>
      <c r="B2285" t="inlineStr">
        <is>
          <t>MARY P DOLCIANI HALLORAN FOUNDATION</t>
        </is>
      </c>
      <c r="C2285" t="inlineStr">
        <is>
          <t>13-3147449</t>
        </is>
      </c>
      <c r="D2285" t="inlineStr">
        <is>
          <t>New York</t>
        </is>
      </c>
      <c r="E2285" t="inlineStr">
        <is>
          <t>NY</t>
        </is>
      </c>
      <c r="F2285" t="n">
        <v>2025</v>
      </c>
      <c r="G2285" t="n">
        <v>2</v>
      </c>
      <c r="H2285" s="13" t="n">
        <v>1379895</v>
      </c>
      <c r="I2285" s="12" t="n">
        <v>52</v>
      </c>
      <c r="J2285" s="13" t="n">
        <v>9831</v>
      </c>
      <c r="K2285" s="13">
        <f>IFERROR($H2285/$I2285,"")</f>
        <v/>
      </c>
      <c r="L2285" s="13" t="n">
        <v>250000</v>
      </c>
      <c r="M2285" t="inlineStr">
        <is>
          <t>DC, WA, OR</t>
        </is>
      </c>
      <c r="N2285" t="inlineStr">
        <is>
          <t>No</t>
        </is>
      </c>
      <c r="O2285" t="inlineStr">
        <is>
          <t>Not stated</t>
        </is>
      </c>
      <c r="Q2285" s="9" t="inlineStr">
        <is>
          <t>https://grantcue.com/foundations/mary-p-dolciani-halloran-foundation-c-o-pkf-o-connor-davies-advisory-llc-133147449</t>
        </is>
      </c>
    </row>
    <row r="2286">
      <c r="A2286">
        <f>IF($E2286=$E2285,$A2285+1,1)</f>
        <v/>
      </c>
      <c r="B2286" t="inlineStr">
        <is>
          <t>JACQUES AND NATASHA GELMAN FOUNDATION</t>
        </is>
      </c>
      <c r="C2286" t="inlineStr">
        <is>
          <t>46-2953602</t>
        </is>
      </c>
      <c r="D2286" t="inlineStr">
        <is>
          <t>New York</t>
        </is>
      </c>
      <c r="E2286" t="inlineStr">
        <is>
          <t>NY</t>
        </is>
      </c>
      <c r="F2286" t="n">
        <v>2023</v>
      </c>
      <c r="G2286" t="n">
        <v>1</v>
      </c>
      <c r="H2286" s="13" t="n">
        <v>1378500</v>
      </c>
      <c r="I2286" s="12" t="n">
        <v>29</v>
      </c>
      <c r="J2286" s="13" t="n">
        <v>25000</v>
      </c>
      <c r="K2286" s="13">
        <f>IFERROR($H2286/$I2286,"")</f>
        <v/>
      </c>
      <c r="L2286" s="13" t="n">
        <v>200000</v>
      </c>
      <c r="M2286" t="inlineStr">
        <is>
          <t>MD, MO, PA</t>
        </is>
      </c>
      <c r="N2286" t="inlineStr">
        <is>
          <t>Yes</t>
        </is>
      </c>
      <c r="O2286" t="inlineStr">
        <is>
          <t>Not stated</t>
        </is>
      </c>
      <c r="Q2286" s="9" t="inlineStr">
        <is>
          <t>https://grantcue.com/foundations/jacques-and-natasha-gelman-foundation-c-o-janet-c-neschis-esq-462953602</t>
        </is>
      </c>
    </row>
    <row r="2287">
      <c r="A2287">
        <f>IF($E2287=$E2286,$A2286+1,1)</f>
        <v/>
      </c>
      <c r="B2287" t="inlineStr">
        <is>
          <t>BORGENICHT FOUNDATION INC</t>
        </is>
      </c>
      <c r="C2287" t="inlineStr">
        <is>
          <t>20-0051444</t>
        </is>
      </c>
      <c r="D2287" t="inlineStr">
        <is>
          <t>New York</t>
        </is>
      </c>
      <c r="E2287" t="inlineStr">
        <is>
          <t>NY</t>
        </is>
      </c>
      <c r="F2287" t="n">
        <v>2024</v>
      </c>
      <c r="G2287" t="n">
        <v>2</v>
      </c>
      <c r="H2287" s="13" t="n">
        <v>1377000</v>
      </c>
      <c r="I2287" s="12" t="n">
        <v>47</v>
      </c>
      <c r="J2287" s="13" t="n">
        <v>20000</v>
      </c>
      <c r="K2287" s="13">
        <f>IFERROR($H2287/$I2287,"")</f>
        <v/>
      </c>
      <c r="L2287" s="13" t="n">
        <v>110000</v>
      </c>
      <c r="M2287" t="inlineStr">
        <is>
          <t>DC, DE, CA</t>
        </is>
      </c>
      <c r="N2287" t="inlineStr">
        <is>
          <t>No</t>
        </is>
      </c>
      <c r="O2287" t="inlineStr">
        <is>
          <t>Not stated</t>
        </is>
      </c>
      <c r="Q2287" s="9" t="inlineStr">
        <is>
          <t>https://grantcue.com/foundations/borgenicht-foundation-inc-200051444</t>
        </is>
      </c>
    </row>
    <row r="2288">
      <c r="A2288">
        <f>IF($E2288=$E2287,$A2287+1,1)</f>
        <v/>
      </c>
      <c r="B2288" t="inlineStr">
        <is>
          <t>MARSHA AND JEFFREY PERELMAN FAMILY FOUNDATION</t>
        </is>
      </c>
      <c r="C2288" t="inlineStr">
        <is>
          <t>84-3924225</t>
        </is>
      </c>
      <c r="D2288" t="inlineStr">
        <is>
          <t>New York</t>
        </is>
      </c>
      <c r="E2288" t="inlineStr">
        <is>
          <t>NY</t>
        </is>
      </c>
      <c r="F2288" t="n">
        <v>2025</v>
      </c>
      <c r="G2288" t="n">
        <v>2</v>
      </c>
      <c r="H2288" s="13" t="n">
        <v>1376834</v>
      </c>
      <c r="I2288" s="12" t="n">
        <v>24</v>
      </c>
      <c r="J2288" s="13" t="n">
        <v>10000</v>
      </c>
      <c r="K2288" s="13">
        <f>IFERROR($H2288/$I2288,"")</f>
        <v/>
      </c>
      <c r="L2288" s="13" t="n">
        <v>431667</v>
      </c>
      <c r="M2288" t="inlineStr">
        <is>
          <t>PA, GA, VA</t>
        </is>
      </c>
      <c r="N2288" t="inlineStr">
        <is>
          <t>No</t>
        </is>
      </c>
      <c r="O2288" t="inlineStr">
        <is>
          <t>Not stated</t>
        </is>
      </c>
      <c r="Q2288" s="9" t="inlineStr">
        <is>
          <t>https://grantcue.com/foundations/marsha-and-jeffrey-perelman-family-foundation-843924225</t>
        </is>
      </c>
    </row>
    <row r="2289">
      <c r="A2289">
        <f>IF($E2289=$E2288,$A2288+1,1)</f>
        <v/>
      </c>
      <c r="B2289" t="inlineStr">
        <is>
          <t>TSADRA FOUNDATION</t>
        </is>
      </c>
      <c r="C2289" t="inlineStr">
        <is>
          <t>13-7224970</t>
        </is>
      </c>
      <c r="D2289" t="inlineStr">
        <is>
          <t>New York</t>
        </is>
      </c>
      <c r="E2289" t="inlineStr">
        <is>
          <t>NY</t>
        </is>
      </c>
      <c r="F2289" t="n">
        <v>2024</v>
      </c>
      <c r="G2289" t="n">
        <v>1</v>
      </c>
      <c r="H2289" s="13" t="n">
        <v>1374889</v>
      </c>
      <c r="I2289" s="12" t="n">
        <v>65</v>
      </c>
      <c r="J2289" s="13" t="n">
        <v>8212</v>
      </c>
      <c r="K2289" s="13">
        <f>IFERROR($H2289/$I2289,"")</f>
        <v/>
      </c>
      <c r="L2289" s="13" t="n">
        <v>90000</v>
      </c>
      <c r="M2289" t="inlineStr">
        <is>
          <t>MA, CO, NJ</t>
        </is>
      </c>
      <c r="N2289" t="inlineStr">
        <is>
          <t>No</t>
        </is>
      </c>
      <c r="O2289" t="inlineStr">
        <is>
          <t>Not stated</t>
        </is>
      </c>
      <c r="Q2289" s="9" t="inlineStr">
        <is>
          <t>https://grantcue.com/foundations/tsadra-foundation-137224970</t>
        </is>
      </c>
    </row>
    <row r="2290">
      <c r="A2290">
        <f>IF($E2290=$E2289,$A2289+1,1)</f>
        <v/>
      </c>
      <c r="B2290" t="inlineStr">
        <is>
          <t>The Swanson Foundation</t>
        </is>
      </c>
      <c r="C2290" t="inlineStr">
        <is>
          <t>46-5523116</t>
        </is>
      </c>
      <c r="D2290" t="inlineStr">
        <is>
          <t>New York</t>
        </is>
      </c>
      <c r="E2290" t="inlineStr">
        <is>
          <t>NY</t>
        </is>
      </c>
      <c r="F2290" t="n">
        <v>2025</v>
      </c>
      <c r="G2290" t="n">
        <v>2</v>
      </c>
      <c r="H2290" s="13" t="n">
        <v>1374211</v>
      </c>
      <c r="I2290" s="12" t="n">
        <v>9</v>
      </c>
      <c r="J2290" s="13" t="n">
        <v>25000</v>
      </c>
      <c r="K2290" s="13">
        <f>IFERROR($H2290/$I2290,"")</f>
        <v/>
      </c>
      <c r="L2290" s="13" t="n">
        <v>742611</v>
      </c>
      <c r="M2290" t="inlineStr">
        <is>
          <t>CA, MA</t>
        </is>
      </c>
      <c r="N2290" t="inlineStr">
        <is>
          <t>No</t>
        </is>
      </c>
      <c r="O2290" t="inlineStr">
        <is>
          <t>Not stated</t>
        </is>
      </c>
      <c r="Q2290" s="9" t="inlineStr">
        <is>
          <t>https://grantcue.com/foundations/the-swanson-foundation-465523116</t>
        </is>
      </c>
    </row>
    <row r="2291">
      <c r="A2291">
        <f>IF($E2291=$E2290,$A2290+1,1)</f>
        <v/>
      </c>
      <c r="B2291" t="inlineStr">
        <is>
          <t>STREICKER FOUNDATION INC</t>
        </is>
      </c>
      <c r="C2291" t="inlineStr">
        <is>
          <t>06-1485504</t>
        </is>
      </c>
      <c r="D2291" t="inlineStr">
        <is>
          <t>New York</t>
        </is>
      </c>
      <c r="E2291" t="inlineStr">
        <is>
          <t>NY</t>
        </is>
      </c>
      <c r="F2291" t="n">
        <v>2025</v>
      </c>
      <c r="G2291" t="n">
        <v>2</v>
      </c>
      <c r="H2291" s="13" t="n">
        <v>1370000</v>
      </c>
      <c r="I2291" s="12" t="n">
        <v>59</v>
      </c>
      <c r="J2291" s="13" t="n">
        <v>10000</v>
      </c>
      <c r="K2291" s="13">
        <f>IFERROR($H2291/$I2291,"")</f>
        <v/>
      </c>
      <c r="L2291" s="13" t="n">
        <v>200000</v>
      </c>
      <c r="M2291" t="inlineStr">
        <is>
          <t>CT, NJ, MD</t>
        </is>
      </c>
      <c r="N2291" t="inlineStr">
        <is>
          <t>No</t>
        </is>
      </c>
      <c r="O2291" t="inlineStr">
        <is>
          <t>Not stated</t>
        </is>
      </c>
      <c r="Q2291" s="9" t="inlineStr">
        <is>
          <t>https://grantcue.com/foundations/streicker-foundation-inc-061485504</t>
        </is>
      </c>
    </row>
    <row r="2292">
      <c r="A2292">
        <f>IF($E2292=$E2291,$A2291+1,1)</f>
        <v/>
      </c>
      <c r="B2292" t="inlineStr">
        <is>
          <t>Opus Prize Foundation</t>
        </is>
      </c>
      <c r="C2292" t="inlineStr">
        <is>
          <t>46-0434399</t>
        </is>
      </c>
      <c r="D2292" t="inlineStr">
        <is>
          <t>New York</t>
        </is>
      </c>
      <c r="E2292" t="inlineStr">
        <is>
          <t>NY</t>
        </is>
      </c>
      <c r="F2292" t="n">
        <v>2024</v>
      </c>
      <c r="G2292" t="n">
        <v>1</v>
      </c>
      <c r="H2292" s="13" t="n">
        <v>1370000</v>
      </c>
      <c r="I2292" s="12" t="n">
        <v>14</v>
      </c>
      <c r="J2292" s="13" t="n">
        <v>10000</v>
      </c>
      <c r="K2292" s="13">
        <f>IFERROR($H2292/$I2292,"")</f>
        <v/>
      </c>
      <c r="L2292" s="13" t="n">
        <v>1000000</v>
      </c>
      <c r="M2292" t="inlineStr">
        <is>
          <t>LA, NE, MA</t>
        </is>
      </c>
      <c r="N2292" t="inlineStr">
        <is>
          <t>No</t>
        </is>
      </c>
      <c r="O2292" t="inlineStr">
        <is>
          <t>Not stated</t>
        </is>
      </c>
      <c r="Q2292" s="9" t="inlineStr">
        <is>
          <t>https://grantcue.com/foundations/opus-prize-foundation-c-o-adler-trust-company-460434399</t>
        </is>
      </c>
    </row>
    <row r="2293">
      <c r="A2293">
        <f>IF($E2293=$E2292,$A2292+1,1)</f>
        <v/>
      </c>
      <c r="B2293" t="inlineStr">
        <is>
          <t>DALIA AND LARRY LEEDS FAMILY FOUNDATION</t>
        </is>
      </c>
      <c r="C2293" t="inlineStr">
        <is>
          <t>13-7219856</t>
        </is>
      </c>
      <c r="D2293" t="inlineStr">
        <is>
          <t>New York</t>
        </is>
      </c>
      <c r="E2293" t="inlineStr">
        <is>
          <t>NY</t>
        </is>
      </c>
      <c r="F2293" t="n">
        <v>2024</v>
      </c>
      <c r="G2293" t="n">
        <v>1</v>
      </c>
      <c r="H2293" s="13" t="n">
        <v>1369173</v>
      </c>
      <c r="I2293" s="12" t="n">
        <v>72</v>
      </c>
      <c r="J2293" s="13" t="n">
        <v>6056</v>
      </c>
      <c r="K2293" s="13">
        <f>IFERROR($H2293/$I2293,"")</f>
        <v/>
      </c>
      <c r="L2293" s="13" t="n">
        <v>303000</v>
      </c>
      <c r="M2293" t="inlineStr">
        <is>
          <t>DC, CA, FL</t>
        </is>
      </c>
      <c r="N2293" t="inlineStr">
        <is>
          <t>No</t>
        </is>
      </c>
      <c r="O2293" t="inlineStr">
        <is>
          <t>Not stated</t>
        </is>
      </c>
      <c r="Q2293" s="9" t="inlineStr">
        <is>
          <t>https://grantcue.com/foundations/dalia-and-larry-leeds-family-foundation-c-o-lipsky-goodkin-and-co-137219856</t>
        </is>
      </c>
    </row>
    <row r="2294">
      <c r="A2294">
        <f>IF($E2294=$E2293,$A2293+1,1)</f>
        <v/>
      </c>
      <c r="B2294" t="inlineStr">
        <is>
          <t>THE KITE KEY FOUNDATION</t>
        </is>
      </c>
      <c r="C2294" t="inlineStr">
        <is>
          <t>06-1518993</t>
        </is>
      </c>
      <c r="D2294" t="inlineStr">
        <is>
          <t>New York</t>
        </is>
      </c>
      <c r="E2294" t="inlineStr">
        <is>
          <t>NY</t>
        </is>
      </c>
      <c r="F2294" t="n">
        <v>2025</v>
      </c>
      <c r="G2294" t="n">
        <v>2</v>
      </c>
      <c r="H2294" s="13" t="n">
        <v>1360800</v>
      </c>
      <c r="I2294" s="12" t="n">
        <v>129</v>
      </c>
      <c r="J2294" s="13" t="n">
        <v>3000</v>
      </c>
      <c r="K2294" s="13">
        <f>IFERROR($H2294/$I2294,"")</f>
        <v/>
      </c>
      <c r="L2294" s="13" t="n">
        <v>200000</v>
      </c>
      <c r="M2294" t="inlineStr">
        <is>
          <t>DC, MN, MA</t>
        </is>
      </c>
      <c r="N2294" t="inlineStr">
        <is>
          <t>No</t>
        </is>
      </c>
      <c r="O2294" t="inlineStr">
        <is>
          <t>Not stated</t>
        </is>
      </c>
      <c r="Q2294" s="9" t="inlineStr">
        <is>
          <t>https://grantcue.com/foundations/the-kite-key-foundation-061518993</t>
        </is>
      </c>
    </row>
    <row r="2295">
      <c r="A2295">
        <f>IF($E2295=$E2294,$A2294+1,1)</f>
        <v/>
      </c>
      <c r="B2295" t="inlineStr">
        <is>
          <t>THE THOMAS C QUICK CHARITABLE TRUST U/A DECEMBER 29 1986</t>
        </is>
      </c>
      <c r="C2295" t="inlineStr">
        <is>
          <t>59-2819786</t>
        </is>
      </c>
      <c r="D2295" t="inlineStr">
        <is>
          <t>New York</t>
        </is>
      </c>
      <c r="E2295" t="inlineStr">
        <is>
          <t>NY</t>
        </is>
      </c>
      <c r="F2295" t="n">
        <v>2023</v>
      </c>
      <c r="G2295" t="n">
        <v>1</v>
      </c>
      <c r="H2295" s="13" t="n">
        <v>1360106</v>
      </c>
      <c r="I2295" s="12" t="n">
        <v>49</v>
      </c>
      <c r="J2295" s="13" t="n">
        <v>10500</v>
      </c>
      <c r="K2295" s="13">
        <f>IFERROR($H2295/$I2295,"")</f>
        <v/>
      </c>
      <c r="L2295" s="13" t="n">
        <v>280055</v>
      </c>
      <c r="M2295" t="inlineStr">
        <is>
          <t>FL, CT, TN</t>
        </is>
      </c>
      <c r="N2295" t="inlineStr">
        <is>
          <t>No</t>
        </is>
      </c>
      <c r="O2295" t="inlineStr">
        <is>
          <t>Not stated</t>
        </is>
      </c>
      <c r="Q2295" s="9" t="inlineStr">
        <is>
          <t>https://grantcue.com/foundations/the-thomas-c-quick-charitable-trust-u-a-december-29-1986-592819786</t>
        </is>
      </c>
    </row>
    <row r="2296">
      <c r="A2296">
        <f>IF($E2296=$E2295,$A2295+1,1)</f>
        <v/>
      </c>
      <c r="B2296" t="inlineStr">
        <is>
          <t>ASSOCIATION OF CHARLES EVANS HOUSING FOUNDATION</t>
        </is>
      </c>
      <c r="C2296" t="inlineStr">
        <is>
          <t>26-4611657</t>
        </is>
      </c>
      <c r="D2296" t="inlineStr">
        <is>
          <t>New York</t>
        </is>
      </c>
      <c r="E2296" t="inlineStr">
        <is>
          <t>NY</t>
        </is>
      </c>
      <c r="F2296" t="n">
        <v>2025</v>
      </c>
      <c r="G2296" t="n">
        <v>2</v>
      </c>
      <c r="H2296" s="13" t="n">
        <v>1359650</v>
      </c>
      <c r="I2296" s="12" t="n">
        <v>54</v>
      </c>
      <c r="J2296" s="13" t="n">
        <v>5000</v>
      </c>
      <c r="K2296" s="13">
        <f>IFERROR($H2296/$I2296,"")</f>
        <v/>
      </c>
      <c r="L2296" s="13" t="n">
        <v>500000</v>
      </c>
      <c r="M2296" t="inlineStr">
        <is>
          <t>MA, CA, CT</t>
        </is>
      </c>
      <c r="N2296" t="inlineStr">
        <is>
          <t>No</t>
        </is>
      </c>
      <c r="O2296" t="inlineStr">
        <is>
          <t>Not stated</t>
        </is>
      </c>
      <c r="Q2296" s="9" t="inlineStr">
        <is>
          <t>https://grantcue.com/foundations/association-of-charles-evans-housing-foundation-264611657</t>
        </is>
      </c>
    </row>
    <row r="2297">
      <c r="A2297">
        <f>IF($E2297=$E2296,$A2296+1,1)</f>
        <v/>
      </c>
      <c r="B2297" t="inlineStr">
        <is>
          <t>The Riedman Foundation</t>
        </is>
      </c>
      <c r="C2297" t="inlineStr">
        <is>
          <t>22-2279168</t>
        </is>
      </c>
      <c r="D2297" t="inlineStr">
        <is>
          <t>New York</t>
        </is>
      </c>
      <c r="E2297" t="inlineStr">
        <is>
          <t>NY</t>
        </is>
      </c>
      <c r="F2297" t="n">
        <v>2024</v>
      </c>
      <c r="G2297" t="n">
        <v>1</v>
      </c>
      <c r="H2297" s="13" t="n">
        <v>1357200</v>
      </c>
      <c r="I2297" s="12" t="n">
        <v>72</v>
      </c>
      <c r="J2297" s="13" t="n">
        <v>10000</v>
      </c>
      <c r="K2297" s="13">
        <f>IFERROR($H2297/$I2297,"")</f>
        <v/>
      </c>
      <c r="L2297" s="13" t="n">
        <v>200000</v>
      </c>
      <c r="M2297" t="inlineStr">
        <is>
          <t>CA, WI, CT</t>
        </is>
      </c>
      <c r="N2297" t="inlineStr">
        <is>
          <t>Yes</t>
        </is>
      </c>
      <c r="O2297" t="inlineStr">
        <is>
          <t>Not stated</t>
        </is>
      </c>
      <c r="Q2297" s="9" t="inlineStr">
        <is>
          <t>https://grantcue.com/foundations/the-riedman-foundation-222279168</t>
        </is>
      </c>
    </row>
    <row r="2298">
      <c r="A2298">
        <f>IF($E2298=$E2297,$A2297+1,1)</f>
        <v/>
      </c>
      <c r="B2298" t="inlineStr">
        <is>
          <t>MEYER BOBROW FAMILY FOUNDATION</t>
        </is>
      </c>
      <c r="C2298" t="inlineStr">
        <is>
          <t>52-2088460</t>
        </is>
      </c>
      <c r="D2298" t="inlineStr">
        <is>
          <t>New York</t>
        </is>
      </c>
      <c r="E2298" t="inlineStr">
        <is>
          <t>NY</t>
        </is>
      </c>
      <c r="F2298" t="n">
        <v>2025</v>
      </c>
      <c r="G2298" t="n">
        <v>2</v>
      </c>
      <c r="H2298" s="13" t="n">
        <v>1356235</v>
      </c>
      <c r="I2298" s="12" t="n">
        <v>15</v>
      </c>
      <c r="J2298" s="13" t="n">
        <v>5000</v>
      </c>
      <c r="K2298" s="13">
        <f>IFERROR($H2298/$I2298,"")</f>
        <v/>
      </c>
      <c r="L2298" s="13" t="n">
        <v>1258735</v>
      </c>
      <c r="M2298" t="inlineStr">
        <is>
          <t>MD, DC</t>
        </is>
      </c>
      <c r="N2298" t="inlineStr">
        <is>
          <t>No</t>
        </is>
      </c>
      <c r="O2298" t="inlineStr">
        <is>
          <t>Not stated</t>
        </is>
      </c>
      <c r="Q2298" s="9" t="inlineStr">
        <is>
          <t>https://grantcue.com/foundations/meyer-bobrow-family-foundation-c-o-steven-oram-522088460</t>
        </is>
      </c>
    </row>
    <row r="2299">
      <c r="A2299">
        <f>IF($E2299=$E2298,$A2298+1,1)</f>
        <v/>
      </c>
      <c r="B2299" t="inlineStr">
        <is>
          <t>HERBERT AND DOLLY LADDS FAMILY FOUNDATION</t>
        </is>
      </c>
      <c r="C2299" t="inlineStr">
        <is>
          <t>93-3013213</t>
        </is>
      </c>
      <c r="D2299" t="inlineStr">
        <is>
          <t>New York</t>
        </is>
      </c>
      <c r="E2299" t="inlineStr">
        <is>
          <t>NY</t>
        </is>
      </c>
      <c r="F2299" t="n">
        <v>2025</v>
      </c>
      <c r="G2299" t="n">
        <v>2</v>
      </c>
      <c r="H2299" s="13" t="n">
        <v>1355025</v>
      </c>
      <c r="I2299" s="12" t="n">
        <v>11</v>
      </c>
      <c r="J2299" s="13" t="n">
        <v>3500</v>
      </c>
      <c r="K2299" s="13">
        <f>IFERROR($H2299/$I2299,"")</f>
        <v/>
      </c>
      <c r="L2299" s="13" t="n">
        <v>640901</v>
      </c>
      <c r="M2299" t="inlineStr">
        <is>
          <t>GA, FL</t>
        </is>
      </c>
      <c r="N2299" t="inlineStr">
        <is>
          <t>Yes</t>
        </is>
      </c>
      <c r="O2299" t="inlineStr">
        <is>
          <t>Not stated</t>
        </is>
      </c>
      <c r="Q2299" s="9" t="inlineStr">
        <is>
          <t>https://grantcue.com/foundations/herbert-and-dolly-ladds-family-foundation-933013213</t>
        </is>
      </c>
    </row>
    <row r="2300">
      <c r="A2300">
        <f>IF($E2300=$E2299,$A2299+1,1)</f>
        <v/>
      </c>
      <c r="B2300" t="inlineStr">
        <is>
          <t>THE DARBY FOUNDATION</t>
        </is>
      </c>
      <c r="C2300" t="inlineStr">
        <is>
          <t>80-0089734</t>
        </is>
      </c>
      <c r="D2300" t="inlineStr">
        <is>
          <t>New York</t>
        </is>
      </c>
      <c r="E2300" t="inlineStr">
        <is>
          <t>NY</t>
        </is>
      </c>
      <c r="F2300" t="n">
        <v>2025</v>
      </c>
      <c r="G2300" t="n">
        <v>2</v>
      </c>
      <c r="H2300" s="13" t="n">
        <v>1354500</v>
      </c>
      <c r="I2300" s="12" t="n">
        <v>30</v>
      </c>
      <c r="J2300" s="13" t="n">
        <v>35000</v>
      </c>
      <c r="K2300" s="13">
        <f>IFERROR($H2300/$I2300,"")</f>
        <v/>
      </c>
      <c r="L2300" s="13" t="n">
        <v>150000</v>
      </c>
      <c r="M2300" t="inlineStr">
        <is>
          <t>MD, WA, NJ</t>
        </is>
      </c>
      <c r="N2300" t="inlineStr">
        <is>
          <t>No</t>
        </is>
      </c>
      <c r="O2300" t="inlineStr">
        <is>
          <t>Not stated</t>
        </is>
      </c>
      <c r="Q2300" s="9" t="inlineStr">
        <is>
          <t>https://grantcue.com/foundations/the-darby-foundation-800089734</t>
        </is>
      </c>
    </row>
    <row r="2301">
      <c r="A2301">
        <f>IF($E2301=$E2300,$A2300+1,1)</f>
        <v/>
      </c>
      <c r="B2301" t="inlineStr">
        <is>
          <t>THE A WOODNER FUND INC</t>
        </is>
      </c>
      <c r="C2301" t="inlineStr">
        <is>
          <t>13-4092338</t>
        </is>
      </c>
      <c r="D2301" t="inlineStr">
        <is>
          <t>New York</t>
        </is>
      </c>
      <c r="E2301" t="inlineStr">
        <is>
          <t>NY</t>
        </is>
      </c>
      <c r="F2301" t="n">
        <v>2025</v>
      </c>
      <c r="G2301" t="n">
        <v>2</v>
      </c>
      <c r="H2301" s="13" t="n">
        <v>1351500</v>
      </c>
      <c r="I2301" s="12" t="n">
        <v>54</v>
      </c>
      <c r="J2301" s="13" t="n">
        <v>6500</v>
      </c>
      <c r="K2301" s="13">
        <f>IFERROR($H2301/$I2301,"")</f>
        <v/>
      </c>
      <c r="L2301" s="13" t="n">
        <v>200000</v>
      </c>
      <c r="M2301" t="inlineStr">
        <is>
          <t>NJ, KY, DC</t>
        </is>
      </c>
      <c r="N2301" t="inlineStr">
        <is>
          <t>No</t>
        </is>
      </c>
      <c r="O2301" t="inlineStr">
        <is>
          <t>Not stated</t>
        </is>
      </c>
      <c r="Q2301" s="9" t="inlineStr">
        <is>
          <t>https://grantcue.com/foundations/the-a-woodner-fund-inc-134092338</t>
        </is>
      </c>
    </row>
    <row r="2302">
      <c r="A2302">
        <f>IF($E2302=$E2301,$A2301+1,1)</f>
        <v/>
      </c>
      <c r="B2302" t="inlineStr">
        <is>
          <t>THE ROE FOUNDATION INC</t>
        </is>
      </c>
      <c r="C2302" t="inlineStr">
        <is>
          <t>13-3840700</t>
        </is>
      </c>
      <c r="D2302" t="inlineStr">
        <is>
          <t>New York</t>
        </is>
      </c>
      <c r="E2302" t="inlineStr">
        <is>
          <t>NY</t>
        </is>
      </c>
      <c r="F2302" t="n">
        <v>2024</v>
      </c>
      <c r="G2302" t="n">
        <v>1</v>
      </c>
      <c r="H2302" s="13" t="n">
        <v>1351119</v>
      </c>
      <c r="I2302" s="12" t="n">
        <v>38</v>
      </c>
      <c r="J2302" s="13" t="n">
        <v>10000</v>
      </c>
      <c r="K2302" s="13">
        <f>IFERROR($H2302/$I2302,"")</f>
        <v/>
      </c>
      <c r="L2302" s="13" t="n">
        <v>211000</v>
      </c>
      <c r="M2302" t="inlineStr">
        <is>
          <t>FL, UT, CA</t>
        </is>
      </c>
      <c r="N2302" t="inlineStr">
        <is>
          <t>No</t>
        </is>
      </c>
      <c r="O2302" t="inlineStr">
        <is>
          <t>Not stated</t>
        </is>
      </c>
      <c r="Q2302" s="9" t="inlineStr">
        <is>
          <t>https://grantcue.com/foundations/the-roe-foundation-inc-c-o-pan-am-equities-inc-133840700</t>
        </is>
      </c>
    </row>
    <row r="2303">
      <c r="A2303">
        <f>IF($E2303=$E2302,$A2302+1,1)</f>
        <v/>
      </c>
      <c r="B2303" t="inlineStr">
        <is>
          <t>Lawton W Fitt &amp; James I McLaren Foundation</t>
        </is>
      </c>
      <c r="C2303" t="inlineStr">
        <is>
          <t>13-3919763</t>
        </is>
      </c>
      <c r="D2303" t="inlineStr">
        <is>
          <t>New York</t>
        </is>
      </c>
      <c r="E2303" t="inlineStr">
        <is>
          <t>NY</t>
        </is>
      </c>
      <c r="F2303" t="n">
        <v>2024</v>
      </c>
      <c r="G2303" t="n">
        <v>2</v>
      </c>
      <c r="H2303" s="13" t="n">
        <v>1350450</v>
      </c>
      <c r="I2303" s="12" t="n">
        <v>55</v>
      </c>
      <c r="J2303" s="13" t="n">
        <v>10000</v>
      </c>
      <c r="K2303" s="13">
        <f>IFERROR($H2303/$I2303,"")</f>
        <v/>
      </c>
      <c r="L2303" s="13" t="n">
        <v>175000</v>
      </c>
      <c r="M2303" t="inlineStr">
        <is>
          <t>DC, VA, RI</t>
        </is>
      </c>
      <c r="N2303" t="inlineStr">
        <is>
          <t>No</t>
        </is>
      </c>
      <c r="O2303" t="inlineStr">
        <is>
          <t>Not stated</t>
        </is>
      </c>
      <c r="Q2303" s="9" t="inlineStr">
        <is>
          <t>https://grantcue.com/foundations/lawton-w-fitt-and-james-i-mclaren-foundation-133919763</t>
        </is>
      </c>
    </row>
    <row r="2304">
      <c r="A2304">
        <f>IF($E2304=$E2303,$A2303+1,1)</f>
        <v/>
      </c>
      <c r="B2304" t="inlineStr">
        <is>
          <t>TEEEM INC</t>
        </is>
      </c>
      <c r="C2304" t="inlineStr">
        <is>
          <t>37-2002172</t>
        </is>
      </c>
      <c r="D2304" t="inlineStr">
        <is>
          <t>New York</t>
        </is>
      </c>
      <c r="E2304" t="inlineStr">
        <is>
          <t>NY</t>
        </is>
      </c>
      <c r="F2304" t="n">
        <v>2024</v>
      </c>
      <c r="G2304" t="n">
        <v>2</v>
      </c>
      <c r="H2304" s="13" t="n">
        <v>1350209</v>
      </c>
      <c r="I2304" s="12" t="n">
        <v>31</v>
      </c>
      <c r="J2304" s="13" t="n">
        <v>20000</v>
      </c>
      <c r="K2304" s="13">
        <f>IFERROR($H2304/$I2304,"")</f>
        <v/>
      </c>
      <c r="L2304" s="13" t="n">
        <v>590000</v>
      </c>
      <c r="M2304" t="inlineStr">
        <is>
          <t>CT, NJ, FL</t>
        </is>
      </c>
      <c r="N2304" t="inlineStr">
        <is>
          <t>No</t>
        </is>
      </c>
      <c r="O2304" t="inlineStr">
        <is>
          <t>Not stated</t>
        </is>
      </c>
      <c r="Q2304" s="9" t="inlineStr">
        <is>
          <t>https://grantcue.com/foundations/teeem-inc-372002172</t>
        </is>
      </c>
    </row>
    <row r="2305">
      <c r="A2305">
        <f>IF($E2305=$E2304,$A2304+1,1)</f>
        <v/>
      </c>
      <c r="B2305" t="inlineStr">
        <is>
          <t>Henry and Elaine Kaufman Foundation Inc</t>
        </is>
      </c>
      <c r="C2305" t="inlineStr">
        <is>
          <t>23-7045903</t>
        </is>
      </c>
      <c r="D2305" t="inlineStr">
        <is>
          <t>New York</t>
        </is>
      </c>
      <c r="E2305" t="inlineStr">
        <is>
          <t>NY</t>
        </is>
      </c>
      <c r="F2305" t="n">
        <v>2024</v>
      </c>
      <c r="G2305" t="n">
        <v>1</v>
      </c>
      <c r="H2305" s="13" t="n">
        <v>1348800</v>
      </c>
      <c r="I2305" s="12" t="n">
        <v>24</v>
      </c>
      <c r="J2305" s="13" t="n">
        <v>25000</v>
      </c>
      <c r="K2305" s="13">
        <f>IFERROR($H2305/$I2305,"")</f>
        <v/>
      </c>
      <c r="L2305" s="13" t="n">
        <v>200000</v>
      </c>
      <c r="M2305" t="inlineStr">
        <is>
          <t>GA, FL, NJ</t>
        </is>
      </c>
      <c r="N2305" t="inlineStr">
        <is>
          <t>No</t>
        </is>
      </c>
      <c r="O2305" t="inlineStr">
        <is>
          <t>Not stated</t>
        </is>
      </c>
      <c r="Q2305" s="9" t="inlineStr">
        <is>
          <t>https://grantcue.com/foundations/henry-and-elaine-kaufman-foundation-inc-237045903</t>
        </is>
      </c>
    </row>
    <row r="2306">
      <c r="A2306">
        <f>IF($E2306=$E2305,$A2305+1,1)</f>
        <v/>
      </c>
      <c r="B2306" t="inlineStr">
        <is>
          <t>MUSHETT FAMILY FOUNDATION INC</t>
        </is>
      </c>
      <c r="C2306" t="inlineStr">
        <is>
          <t>22-3614593</t>
        </is>
      </c>
      <c r="D2306" t="inlineStr">
        <is>
          <t>New York</t>
        </is>
      </c>
      <c r="E2306" t="inlineStr">
        <is>
          <t>NY</t>
        </is>
      </c>
      <c r="F2306" t="n">
        <v>2025</v>
      </c>
      <c r="G2306" t="n">
        <v>2</v>
      </c>
      <c r="H2306" s="13" t="n">
        <v>1345848</v>
      </c>
      <c r="I2306" s="12" t="n">
        <v>41</v>
      </c>
      <c r="J2306" s="13" t="n">
        <v>27500</v>
      </c>
      <c r="K2306" s="13">
        <f>IFERROR($H2306/$I2306,"")</f>
        <v/>
      </c>
      <c r="L2306" s="13" t="n">
        <v>150000</v>
      </c>
      <c r="M2306" t="inlineStr">
        <is>
          <t>NJ, CT, PA</t>
        </is>
      </c>
      <c r="N2306" t="inlineStr">
        <is>
          <t>No</t>
        </is>
      </c>
      <c r="O2306" t="inlineStr">
        <is>
          <t>Not stated</t>
        </is>
      </c>
      <c r="Q2306" s="9" t="inlineStr">
        <is>
          <t>https://grantcue.com/foundations/mushett-family-foundation-inc-223614593</t>
        </is>
      </c>
    </row>
    <row r="2307">
      <c r="A2307">
        <f>IF($E2307=$E2306,$A2306+1,1)</f>
        <v/>
      </c>
      <c r="B2307" t="inlineStr">
        <is>
          <t>MANES PEACE PRIZE FOUNDATION</t>
        </is>
      </c>
      <c r="C2307" t="inlineStr">
        <is>
          <t>20-7432171</t>
        </is>
      </c>
      <c r="D2307" t="inlineStr">
        <is>
          <t>New York</t>
        </is>
      </c>
      <c r="E2307" t="inlineStr">
        <is>
          <t>NY</t>
        </is>
      </c>
      <c r="F2307" t="n">
        <v>2025</v>
      </c>
      <c r="G2307" t="n">
        <v>3</v>
      </c>
      <c r="H2307" s="13" t="n">
        <v>1345400</v>
      </c>
      <c r="I2307" s="12" t="n">
        <v>29</v>
      </c>
      <c r="J2307" s="13" t="n">
        <v>10000</v>
      </c>
      <c r="K2307" s="13">
        <f>IFERROR($H2307/$I2307,"")</f>
        <v/>
      </c>
      <c r="L2307" s="13" t="n">
        <v>200000</v>
      </c>
      <c r="M2307" t="inlineStr">
        <is>
          <t>FL, CA</t>
        </is>
      </c>
      <c r="N2307" t="inlineStr">
        <is>
          <t>Yes</t>
        </is>
      </c>
      <c r="O2307" t="inlineStr">
        <is>
          <t>Not stated</t>
        </is>
      </c>
      <c r="P2307" s="9" t="inlineStr">
        <is>
          <t>https://manespeaceprize.com/</t>
        </is>
      </c>
      <c r="Q2307" s="9" t="inlineStr">
        <is>
          <t>https://grantcue.com/foundations/manes-peace-prize-foundation-207432171</t>
        </is>
      </c>
    </row>
    <row r="2308">
      <c r="A2308">
        <f>IF($E2308=$E2307,$A2307+1,1)</f>
        <v/>
      </c>
      <c r="B2308" t="inlineStr">
        <is>
          <t>JOHN AND JANET KORNREICH CHARITABLE FOUNDATION LTD</t>
        </is>
      </c>
      <c r="C2308" t="inlineStr">
        <is>
          <t>13-3974159</t>
        </is>
      </c>
      <c r="D2308" t="inlineStr">
        <is>
          <t>New York</t>
        </is>
      </c>
      <c r="E2308" t="inlineStr">
        <is>
          <t>NY</t>
        </is>
      </c>
      <c r="F2308" t="n">
        <v>2025</v>
      </c>
      <c r="G2308" t="n">
        <v>2</v>
      </c>
      <c r="H2308" s="13" t="n">
        <v>1343467</v>
      </c>
      <c r="I2308" s="12" t="n">
        <v>50</v>
      </c>
      <c r="J2308" s="13" t="n">
        <v>9480</v>
      </c>
      <c r="K2308" s="13">
        <f>IFERROR($H2308/$I2308,"")</f>
        <v/>
      </c>
      <c r="L2308" s="13" t="n">
        <v>140855</v>
      </c>
      <c r="M2308" t="inlineStr">
        <is>
          <t>NJ, AL, PA</t>
        </is>
      </c>
      <c r="N2308" t="inlineStr">
        <is>
          <t>No</t>
        </is>
      </c>
      <c r="O2308" t="inlineStr">
        <is>
          <t>Not stated</t>
        </is>
      </c>
      <c r="Q2308" s="9" t="inlineStr">
        <is>
          <t>https://grantcue.com/foundations/john-and-janet-kornreich-charitable-foundation-ltd-133974159</t>
        </is>
      </c>
    </row>
    <row r="2309">
      <c r="A2309">
        <f>IF($E2309=$E2308,$A2308+1,1)</f>
        <v/>
      </c>
      <c r="B2309" t="inlineStr">
        <is>
          <t>ROBERT &amp; BETHANY MILLARD CHARITABLE FOUNDATION</t>
        </is>
      </c>
      <c r="C2309" t="inlineStr">
        <is>
          <t>13-3566723</t>
        </is>
      </c>
      <c r="D2309" t="inlineStr">
        <is>
          <t>New York</t>
        </is>
      </c>
      <c r="E2309" t="inlineStr">
        <is>
          <t>NY</t>
        </is>
      </c>
      <c r="F2309" t="n">
        <v>2024</v>
      </c>
      <c r="G2309" t="n">
        <v>1</v>
      </c>
      <c r="H2309" s="13" t="n">
        <v>1341010</v>
      </c>
      <c r="I2309" s="12" t="n">
        <v>22</v>
      </c>
      <c r="J2309" s="13" t="n">
        <v>25000</v>
      </c>
      <c r="K2309" s="13">
        <f>IFERROR($H2309/$I2309,"")</f>
        <v/>
      </c>
      <c r="L2309" s="13" t="n">
        <v>253515</v>
      </c>
      <c r="M2309" t="inlineStr">
        <is>
          <t>DC, MA, HI</t>
        </is>
      </c>
      <c r="N2309" t="inlineStr">
        <is>
          <t>No</t>
        </is>
      </c>
      <c r="O2309" t="inlineStr">
        <is>
          <t>Not stated</t>
        </is>
      </c>
      <c r="Q2309" s="9" t="inlineStr">
        <is>
          <t>https://grantcue.com/foundations/robert-and-bethany-millard-charitable-foundation-c-o-graypoint-llc-133566723</t>
        </is>
      </c>
    </row>
    <row r="2310">
      <c r="A2310">
        <f>IF($E2310=$E2309,$A2309+1,1)</f>
        <v/>
      </c>
      <c r="B2310" t="inlineStr">
        <is>
          <t>FAITH HOPE AND LOVE FOUNDATION</t>
        </is>
      </c>
      <c r="C2310" t="inlineStr">
        <is>
          <t>56-2302309</t>
        </is>
      </c>
      <c r="D2310" t="inlineStr">
        <is>
          <t>New York</t>
        </is>
      </c>
      <c r="E2310" t="inlineStr">
        <is>
          <t>NY</t>
        </is>
      </c>
      <c r="F2310" t="n">
        <v>2024</v>
      </c>
      <c r="G2310" t="n">
        <v>1</v>
      </c>
      <c r="H2310" s="13" t="n">
        <v>1340000</v>
      </c>
      <c r="I2310" s="12" t="n">
        <v>5</v>
      </c>
      <c r="J2310" s="13" t="n">
        <v>250000</v>
      </c>
      <c r="K2310" s="13">
        <f>IFERROR($H2310/$I2310,"")</f>
        <v/>
      </c>
      <c r="L2310" s="13" t="n">
        <v>340000</v>
      </c>
      <c r="M2310" t="inlineStr">
        <is>
          <t>CA</t>
        </is>
      </c>
      <c r="N2310" t="inlineStr">
        <is>
          <t>Yes</t>
        </is>
      </c>
      <c r="O2310" t="inlineStr">
        <is>
          <t>Not stated</t>
        </is>
      </c>
      <c r="Q2310" s="9" t="inlineStr">
        <is>
          <t>https://grantcue.com/foundations/faith-hope-and-love-foundation-562302309</t>
        </is>
      </c>
    </row>
    <row r="2311">
      <c r="A2311">
        <f>IF($E2311=$E2310,$A2310+1,1)</f>
        <v/>
      </c>
      <c r="B2311" t="inlineStr">
        <is>
          <t>BARNETT AND ANNALEE NEWMAN FOUNDATION</t>
        </is>
      </c>
      <c r="C2311" t="inlineStr">
        <is>
          <t>13-7105549</t>
        </is>
      </c>
      <c r="D2311" t="inlineStr">
        <is>
          <t>New York</t>
        </is>
      </c>
      <c r="E2311" t="inlineStr">
        <is>
          <t>NY</t>
        </is>
      </c>
      <c r="F2311" t="n">
        <v>2025</v>
      </c>
      <c r="G2311" t="n">
        <v>2</v>
      </c>
      <c r="H2311" s="13" t="n">
        <v>1339699</v>
      </c>
      <c r="I2311" s="12" t="n">
        <v>7</v>
      </c>
      <c r="J2311" s="13" t="n">
        <v>150000</v>
      </c>
      <c r="K2311" s="13">
        <f>IFERROR($H2311/$I2311,"")</f>
        <v/>
      </c>
      <c r="L2311" s="13" t="n">
        <v>440000</v>
      </c>
      <c r="N2311" t="inlineStr">
        <is>
          <t>No</t>
        </is>
      </c>
      <c r="O2311" t="inlineStr">
        <is>
          <t>Not stated</t>
        </is>
      </c>
      <c r="Q2311" s="9" t="inlineStr">
        <is>
          <t>https://grantcue.com/foundations/barnett-and-annalee-newman-foundation-c-o-silberman-zaretsky-pc-137105549</t>
        </is>
      </c>
    </row>
    <row r="2312">
      <c r="A2312">
        <f>IF($E2312=$E2311,$A2311+1,1)</f>
        <v/>
      </c>
      <c r="B2312" t="inlineStr">
        <is>
          <t>NAZARIAN FAMILY FOUNDATION</t>
        </is>
      </c>
      <c r="C2312" t="inlineStr">
        <is>
          <t>11-2889824</t>
        </is>
      </c>
      <c r="D2312" t="inlineStr">
        <is>
          <t>New York</t>
        </is>
      </c>
      <c r="E2312" t="inlineStr">
        <is>
          <t>NY</t>
        </is>
      </c>
      <c r="F2312" t="n">
        <v>2024</v>
      </c>
      <c r="G2312" t="n">
        <v>2</v>
      </c>
      <c r="H2312" s="13" t="n">
        <v>1335425</v>
      </c>
      <c r="I2312" s="12" t="n">
        <v>45</v>
      </c>
      <c r="J2312" s="13" t="n">
        <v>5000</v>
      </c>
      <c r="K2312" s="13">
        <f>IFERROR($H2312/$I2312,"")</f>
        <v/>
      </c>
      <c r="L2312" s="13" t="n">
        <v>286500</v>
      </c>
      <c r="M2312" t="inlineStr">
        <is>
          <t>CT, NJ, CA</t>
        </is>
      </c>
      <c r="N2312" t="inlineStr">
        <is>
          <t>No</t>
        </is>
      </c>
      <c r="O2312" t="inlineStr">
        <is>
          <t>Not stated</t>
        </is>
      </c>
      <c r="Q2312" s="9" t="inlineStr">
        <is>
          <t>https://grantcue.com/foundations/nazarian-family-foundation-112889824</t>
        </is>
      </c>
    </row>
    <row r="2313">
      <c r="A2313">
        <f>IF($E2313=$E2312,$A2312+1,1)</f>
        <v/>
      </c>
      <c r="B2313" t="inlineStr">
        <is>
          <t>AM TORAH VCHESED FUND LTD</t>
        </is>
      </c>
      <c r="C2313" t="inlineStr">
        <is>
          <t>88-1613538</t>
        </is>
      </c>
      <c r="D2313" t="inlineStr">
        <is>
          <t>New York</t>
        </is>
      </c>
      <c r="E2313" t="inlineStr">
        <is>
          <t>NY</t>
        </is>
      </c>
      <c r="F2313" t="n">
        <v>2025</v>
      </c>
      <c r="G2313" t="n">
        <v>2</v>
      </c>
      <c r="H2313" s="13" t="n">
        <v>1334110</v>
      </c>
      <c r="I2313" s="12" t="n">
        <v>15</v>
      </c>
      <c r="J2313" s="13" t="n">
        <v>60000</v>
      </c>
      <c r="K2313" s="13">
        <f>IFERROR($H2313/$I2313,"")</f>
        <v/>
      </c>
      <c r="L2313" s="13" t="n">
        <v>251331</v>
      </c>
      <c r="M2313" t="inlineStr">
        <is>
          <t>NJ, CA</t>
        </is>
      </c>
      <c r="N2313" t="inlineStr">
        <is>
          <t>No</t>
        </is>
      </c>
      <c r="O2313" t="inlineStr">
        <is>
          <t>Not stated</t>
        </is>
      </c>
      <c r="Q2313" s="9" t="inlineStr">
        <is>
          <t>https://grantcue.com/foundations/am-torah-vchesed-fund-ltd-881613538</t>
        </is>
      </c>
    </row>
    <row r="2314">
      <c r="A2314">
        <f>IF($E2314=$E2313,$A2313+1,1)</f>
        <v/>
      </c>
      <c r="B2314" t="inlineStr">
        <is>
          <t>THE THEODORE H BARTH FOUNDATION INC</t>
        </is>
      </c>
      <c r="C2314" t="inlineStr">
        <is>
          <t>13-6103401</t>
        </is>
      </c>
      <c r="D2314" t="inlineStr">
        <is>
          <t>New York</t>
        </is>
      </c>
      <c r="E2314" t="inlineStr">
        <is>
          <t>NY</t>
        </is>
      </c>
      <c r="F2314" t="n">
        <v>2024</v>
      </c>
      <c r="G2314" t="n">
        <v>1</v>
      </c>
      <c r="H2314" s="13" t="n">
        <v>1333500</v>
      </c>
      <c r="I2314" s="12" t="n">
        <v>67</v>
      </c>
      <c r="J2314" s="13" t="n">
        <v>15000</v>
      </c>
      <c r="K2314" s="13">
        <f>IFERROR($H2314/$I2314,"")</f>
        <v/>
      </c>
      <c r="L2314" s="13" t="n">
        <v>145000</v>
      </c>
      <c r="M2314" t="inlineStr">
        <is>
          <t>DC, MA, VA</t>
        </is>
      </c>
      <c r="N2314" t="inlineStr">
        <is>
          <t>Yes</t>
        </is>
      </c>
      <c r="O2314" t="inlineStr">
        <is>
          <t>Not stated</t>
        </is>
      </c>
      <c r="Q2314" s="9" t="inlineStr">
        <is>
          <t>https://grantcue.com/foundations/the-theodore-h-barth-foundation-inc-136103401</t>
        </is>
      </c>
    </row>
    <row r="2315">
      <c r="A2315">
        <f>IF($E2315=$E2314,$A2314+1,1)</f>
        <v/>
      </c>
      <c r="B2315" t="inlineStr">
        <is>
          <t>DANIEL L NIR &amp; JILL E BRAUFMAN FAMILY FOUNDATION INC</t>
        </is>
      </c>
      <c r="C2315" t="inlineStr">
        <is>
          <t>30-0218951</t>
        </is>
      </c>
      <c r="D2315" t="inlineStr">
        <is>
          <t>New York</t>
        </is>
      </c>
      <c r="E2315" t="inlineStr">
        <is>
          <t>NY</t>
        </is>
      </c>
      <c r="F2315" t="n">
        <v>2024</v>
      </c>
      <c r="G2315" t="n">
        <v>1</v>
      </c>
      <c r="H2315" s="13" t="n">
        <v>1332959</v>
      </c>
      <c r="I2315" s="12" t="n">
        <v>81</v>
      </c>
      <c r="J2315" s="13" t="n">
        <v>7500</v>
      </c>
      <c r="K2315" s="13">
        <f>IFERROR($H2315/$I2315,"")</f>
        <v/>
      </c>
      <c r="L2315" s="13" t="n">
        <v>100000</v>
      </c>
      <c r="M2315" t="inlineStr">
        <is>
          <t>FL, CA, WA</t>
        </is>
      </c>
      <c r="N2315" t="inlineStr">
        <is>
          <t>No</t>
        </is>
      </c>
      <c r="O2315" t="inlineStr">
        <is>
          <t>Not stated</t>
        </is>
      </c>
      <c r="Q2315" s="9" t="inlineStr">
        <is>
          <t>https://grantcue.com/foundations/daniel-l-nir-and-jill-e-braufman-family-foundation-inc-300218951</t>
        </is>
      </c>
    </row>
    <row r="2316">
      <c r="A2316">
        <f>IF($E2316=$E2315,$A2315+1,1)</f>
        <v/>
      </c>
      <c r="B2316" t="inlineStr">
        <is>
          <t>SJS CHARITABLE TRUST</t>
        </is>
      </c>
      <c r="C2316" t="inlineStr">
        <is>
          <t>27-0653520</t>
        </is>
      </c>
      <c r="D2316" t="inlineStr">
        <is>
          <t>New York</t>
        </is>
      </c>
      <c r="E2316" t="inlineStr">
        <is>
          <t>NY</t>
        </is>
      </c>
      <c r="F2316" t="n">
        <v>2024</v>
      </c>
      <c r="G2316" t="n">
        <v>1</v>
      </c>
      <c r="H2316" s="13" t="n">
        <v>1330000</v>
      </c>
      <c r="I2316" s="12" t="n">
        <v>19</v>
      </c>
      <c r="J2316" s="13" t="n">
        <v>50000</v>
      </c>
      <c r="K2316" s="13">
        <f>IFERROR($H2316/$I2316,"")</f>
        <v/>
      </c>
      <c r="L2316" s="13" t="n">
        <v>185000</v>
      </c>
      <c r="M2316" t="inlineStr">
        <is>
          <t>NJ, MA, CT</t>
        </is>
      </c>
      <c r="N2316" t="inlineStr">
        <is>
          <t>No</t>
        </is>
      </c>
      <c r="O2316" t="inlineStr">
        <is>
          <t>Not stated</t>
        </is>
      </c>
      <c r="Q2316" s="9" t="inlineStr">
        <is>
          <t>https://grantcue.com/foundations/sjs-charitable-trust-c-o-andersen-tax-270653520</t>
        </is>
      </c>
    </row>
    <row r="2317">
      <c r="A2317">
        <f>IF($E2317=$E2316,$A2316+1,1)</f>
        <v/>
      </c>
      <c r="B2317" t="inlineStr">
        <is>
          <t>THE RALPH E OGDEN FOUNDATION INC</t>
        </is>
      </c>
      <c r="C2317" t="inlineStr">
        <is>
          <t>14-1455902</t>
        </is>
      </c>
      <c r="D2317" t="inlineStr">
        <is>
          <t>New York</t>
        </is>
      </c>
      <c r="E2317" t="inlineStr">
        <is>
          <t>NY</t>
        </is>
      </c>
      <c r="F2317" t="n">
        <v>2024</v>
      </c>
      <c r="G2317" t="n">
        <v>1</v>
      </c>
      <c r="H2317" s="13" t="n">
        <v>1329975</v>
      </c>
      <c r="I2317" s="12" t="n">
        <v>37</v>
      </c>
      <c r="J2317" s="13" t="n">
        <v>10000</v>
      </c>
      <c r="K2317" s="13">
        <f>IFERROR($H2317/$I2317,"")</f>
        <v/>
      </c>
      <c r="L2317" s="13" t="n">
        <v>450000</v>
      </c>
      <c r="M2317" t="inlineStr">
        <is>
          <t>MA, ME, LA</t>
        </is>
      </c>
      <c r="N2317" t="inlineStr">
        <is>
          <t>No</t>
        </is>
      </c>
      <c r="O2317" t="inlineStr">
        <is>
          <t>Not stated</t>
        </is>
      </c>
      <c r="Q2317" s="9" t="inlineStr">
        <is>
          <t>https://grantcue.com/foundations/the-ralph-e-ogden-foundation-inc-141455902</t>
        </is>
      </c>
    </row>
    <row r="2318">
      <c r="A2318">
        <f>IF($E2318=$E2317,$A2317+1,1)</f>
        <v/>
      </c>
      <c r="B2318" t="inlineStr">
        <is>
          <t>THE SIROVICH FAMILY CHARITABLE FDN</t>
        </is>
      </c>
      <c r="C2318" t="inlineStr">
        <is>
          <t>82-3454386</t>
        </is>
      </c>
      <c r="D2318" t="inlineStr">
        <is>
          <t>New York</t>
        </is>
      </c>
      <c r="E2318" t="inlineStr">
        <is>
          <t>NY</t>
        </is>
      </c>
      <c r="F2318" t="n">
        <v>2024</v>
      </c>
      <c r="G2318" t="n">
        <v>1</v>
      </c>
      <c r="H2318" s="13" t="n">
        <v>1329040</v>
      </c>
      <c r="I2318" s="12" t="n">
        <v>63</v>
      </c>
      <c r="J2318" s="13" t="n">
        <v>5000</v>
      </c>
      <c r="K2318" s="13">
        <f>IFERROR($H2318/$I2318,"")</f>
        <v/>
      </c>
      <c r="L2318" s="13" t="n">
        <v>210000</v>
      </c>
      <c r="M2318" t="inlineStr">
        <is>
          <t>NC, DC, RI</t>
        </is>
      </c>
      <c r="N2318" t="inlineStr">
        <is>
          <t>No</t>
        </is>
      </c>
      <c r="O2318" t="inlineStr">
        <is>
          <t>Not stated</t>
        </is>
      </c>
      <c r="Q2318" s="9" t="inlineStr">
        <is>
          <t>https://grantcue.com/foundations/the-sirovich-family-charitable-fdn-c-o-scopia-capital-management-823454386</t>
        </is>
      </c>
    </row>
    <row r="2319">
      <c r="A2319">
        <f>IF($E2319=$E2318,$A2318+1,1)</f>
        <v/>
      </c>
      <c r="B2319" t="inlineStr">
        <is>
          <t>JED DAVID SATOW FAMILY FOUNDATION INC</t>
        </is>
      </c>
      <c r="C2319" t="inlineStr">
        <is>
          <t>13-4067343</t>
        </is>
      </c>
      <c r="D2319" t="inlineStr">
        <is>
          <t>New York</t>
        </is>
      </c>
      <c r="E2319" t="inlineStr">
        <is>
          <t>NY</t>
        </is>
      </c>
      <c r="F2319" t="n">
        <v>2024</v>
      </c>
      <c r="G2319" t="n">
        <v>1</v>
      </c>
      <c r="H2319" s="13" t="n">
        <v>1327061</v>
      </c>
      <c r="I2319" s="12" t="n">
        <v>19</v>
      </c>
      <c r="J2319" s="13" t="n">
        <v>5000</v>
      </c>
      <c r="K2319" s="13">
        <f>IFERROR($H2319/$I2319,"")</f>
        <v/>
      </c>
      <c r="L2319" s="13" t="n">
        <v>1000000</v>
      </c>
      <c r="M2319" t="inlineStr">
        <is>
          <t>VA, MA, CT</t>
        </is>
      </c>
      <c r="N2319" t="inlineStr">
        <is>
          <t>No</t>
        </is>
      </c>
      <c r="O2319" t="inlineStr">
        <is>
          <t>Not stated</t>
        </is>
      </c>
      <c r="Q2319" s="9" t="inlineStr">
        <is>
          <t>https://grantcue.com/foundations/jed-david-satow-family-foundation-inc-134067343</t>
        </is>
      </c>
    </row>
    <row r="2320">
      <c r="A2320">
        <f>IF($E2320=$E2319,$A2319+1,1)</f>
        <v/>
      </c>
      <c r="B2320" t="inlineStr">
        <is>
          <t>LEWIS FAMILY TRUST</t>
        </is>
      </c>
      <c r="C2320" t="inlineStr">
        <is>
          <t>22-6885462</t>
        </is>
      </c>
      <c r="D2320" t="inlineStr">
        <is>
          <t>New York</t>
        </is>
      </c>
      <c r="E2320" t="inlineStr">
        <is>
          <t>NY</t>
        </is>
      </c>
      <c r="F2320" t="n">
        <v>2025</v>
      </c>
      <c r="G2320" t="n">
        <v>2</v>
      </c>
      <c r="H2320" s="13" t="n">
        <v>1327000</v>
      </c>
      <c r="I2320" s="12" t="n">
        <v>53</v>
      </c>
      <c r="J2320" s="13" t="n">
        <v>20000</v>
      </c>
      <c r="K2320" s="13">
        <f>IFERROR($H2320/$I2320,"")</f>
        <v/>
      </c>
      <c r="L2320" s="13" t="n">
        <v>85000</v>
      </c>
      <c r="M2320" t="inlineStr">
        <is>
          <t>FL, NJ, IL</t>
        </is>
      </c>
      <c r="N2320" t="inlineStr">
        <is>
          <t>No</t>
        </is>
      </c>
      <c r="O2320" t="inlineStr">
        <is>
          <t>Not stated</t>
        </is>
      </c>
      <c r="Q2320" s="9" t="inlineStr">
        <is>
          <t>https://grantcue.com/foundations/lewis-family-trust-226885462</t>
        </is>
      </c>
    </row>
    <row r="2321">
      <c r="A2321">
        <f>IF($E2321=$E2320,$A2320+1,1)</f>
        <v/>
      </c>
      <c r="B2321" t="inlineStr">
        <is>
          <t>THE STATLER FOUNDATION</t>
        </is>
      </c>
      <c r="C2321" t="inlineStr">
        <is>
          <t>13-1889077</t>
        </is>
      </c>
      <c r="D2321" t="inlineStr">
        <is>
          <t>New York</t>
        </is>
      </c>
      <c r="E2321" t="inlineStr">
        <is>
          <t>NY</t>
        </is>
      </c>
      <c r="F2321" t="n">
        <v>2024</v>
      </c>
      <c r="G2321" t="n">
        <v>1</v>
      </c>
      <c r="H2321" s="13" t="n">
        <v>1325471</v>
      </c>
      <c r="I2321" s="12" t="n">
        <v>20</v>
      </c>
      <c r="J2321" s="13" t="n">
        <v>54739.5</v>
      </c>
      <c r="K2321" s="13">
        <f>IFERROR($H2321/$I2321,"")</f>
        <v/>
      </c>
      <c r="L2321" s="13" t="n">
        <v>167644</v>
      </c>
      <c r="M2321" t="inlineStr">
        <is>
          <t>PA, SC, CO</t>
        </is>
      </c>
      <c r="N2321" t="inlineStr">
        <is>
          <t>Yes</t>
        </is>
      </c>
      <c r="O2321" t="inlineStr">
        <is>
          <t>Yes</t>
        </is>
      </c>
      <c r="P2321" s="9" t="inlineStr">
        <is>
          <t>https://statlerfoundation.com/</t>
        </is>
      </c>
      <c r="Q2321" s="9" t="inlineStr">
        <is>
          <t>https://grantcue.com/foundations/the-statler-foundation-131889077</t>
        </is>
      </c>
    </row>
    <row r="2322">
      <c r="A2322">
        <f>IF($E2322=$E2321,$A2321+1,1)</f>
        <v/>
      </c>
      <c r="B2322" t="inlineStr">
        <is>
          <t>STRYPEMONDE FOUNDATION</t>
        </is>
      </c>
      <c r="C2322" t="inlineStr">
        <is>
          <t>13-7204588</t>
        </is>
      </c>
      <c r="D2322" t="inlineStr">
        <is>
          <t>New York</t>
        </is>
      </c>
      <c r="E2322" t="inlineStr">
        <is>
          <t>NY</t>
        </is>
      </c>
      <c r="F2322" t="n">
        <v>2024</v>
      </c>
      <c r="G2322" t="n">
        <v>1</v>
      </c>
      <c r="H2322" s="13" t="n">
        <v>1325087</v>
      </c>
      <c r="I2322" s="12" t="n">
        <v>43</v>
      </c>
      <c r="J2322" s="13" t="n">
        <v>10000</v>
      </c>
      <c r="K2322" s="13">
        <f>IFERROR($H2322/$I2322,"")</f>
        <v/>
      </c>
      <c r="L2322" s="13" t="n">
        <v>225000</v>
      </c>
      <c r="M2322" t="inlineStr">
        <is>
          <t>ME, CT, CA</t>
        </is>
      </c>
      <c r="N2322" t="inlineStr">
        <is>
          <t>No</t>
        </is>
      </c>
      <c r="O2322" t="inlineStr">
        <is>
          <t>Not stated</t>
        </is>
      </c>
      <c r="Q2322" s="9" t="inlineStr">
        <is>
          <t>https://grantcue.com/foundations/strypemonde-foundation-137204588</t>
        </is>
      </c>
    </row>
    <row r="2323">
      <c r="A2323">
        <f>IF($E2323=$E2322,$A2322+1,1)</f>
        <v/>
      </c>
      <c r="B2323" t="inlineStr">
        <is>
          <t>Jacara Foundation Inc</t>
        </is>
      </c>
      <c r="C2323" t="inlineStr">
        <is>
          <t>88-4248267</t>
        </is>
      </c>
      <c r="D2323" t="inlineStr">
        <is>
          <t>New York</t>
        </is>
      </c>
      <c r="E2323" t="inlineStr">
        <is>
          <t>NY</t>
        </is>
      </c>
      <c r="F2323" t="n">
        <v>2025</v>
      </c>
      <c r="G2323" t="n">
        <v>3</v>
      </c>
      <c r="H2323" s="13" t="n">
        <v>1323407</v>
      </c>
      <c r="I2323" s="12" t="n">
        <v>38</v>
      </c>
      <c r="J2323" s="13" t="n">
        <v>9500</v>
      </c>
      <c r="K2323" s="13">
        <f>IFERROR($H2323/$I2323,"")</f>
        <v/>
      </c>
      <c r="L2323" s="13" t="n">
        <v>228544</v>
      </c>
      <c r="M2323" t="inlineStr">
        <is>
          <t>FL, NC, CT</t>
        </is>
      </c>
      <c r="N2323" t="inlineStr">
        <is>
          <t>No</t>
        </is>
      </c>
      <c r="O2323" t="inlineStr">
        <is>
          <t>Not stated</t>
        </is>
      </c>
      <c r="Q2323" s="9" t="inlineStr">
        <is>
          <t>https://grantcue.com/foundations/jacara-foundation-inc-884248267</t>
        </is>
      </c>
    </row>
    <row r="2324">
      <c r="A2324">
        <f>IF($E2324=$E2323,$A2323+1,1)</f>
        <v/>
      </c>
      <c r="B2324" t="inlineStr">
        <is>
          <t>THE WOLSTENCROFT FAMILY FOUNDATION</t>
        </is>
      </c>
      <c r="C2324" t="inlineStr">
        <is>
          <t>13-3976344</t>
        </is>
      </c>
      <c r="D2324" t="inlineStr">
        <is>
          <t>New York</t>
        </is>
      </c>
      <c r="E2324" t="inlineStr">
        <is>
          <t>NY</t>
        </is>
      </c>
      <c r="F2324" t="n">
        <v>2024</v>
      </c>
      <c r="G2324" t="n">
        <v>1</v>
      </c>
      <c r="H2324" s="13" t="n">
        <v>1320000</v>
      </c>
      <c r="I2324" s="12" t="n">
        <v>13</v>
      </c>
      <c r="J2324" s="13" t="n">
        <v>50000</v>
      </c>
      <c r="K2324" s="13">
        <f>IFERROR($H2324/$I2324,"")</f>
        <v/>
      </c>
      <c r="L2324" s="13" t="n">
        <v>275000</v>
      </c>
      <c r="M2324" t="inlineStr">
        <is>
          <t>ME, NH, CO</t>
        </is>
      </c>
      <c r="N2324" t="inlineStr">
        <is>
          <t>No</t>
        </is>
      </c>
      <c r="O2324" t="inlineStr">
        <is>
          <t>Not stated</t>
        </is>
      </c>
      <c r="Q2324" s="9" t="inlineStr">
        <is>
          <t>https://grantcue.com/foundations/the-wolstencroft-family-foundation-133976344</t>
        </is>
      </c>
    </row>
    <row r="2325">
      <c r="A2325">
        <f>IF($E2325=$E2324,$A2324+1,1)</f>
        <v/>
      </c>
      <c r="B2325" t="inlineStr">
        <is>
          <t>CHAIM AND DVORA OSTREICHER FOUNDATION</t>
        </is>
      </c>
      <c r="C2325" t="inlineStr">
        <is>
          <t>11-3637425</t>
        </is>
      </c>
      <c r="D2325" t="inlineStr">
        <is>
          <t>New York</t>
        </is>
      </c>
      <c r="E2325" t="inlineStr">
        <is>
          <t>NY</t>
        </is>
      </c>
      <c r="F2325" t="n">
        <v>2025</v>
      </c>
      <c r="G2325" t="n">
        <v>2</v>
      </c>
      <c r="H2325" s="13" t="n">
        <v>1318800</v>
      </c>
      <c r="I2325" s="12" t="n">
        <v>35</v>
      </c>
      <c r="J2325" s="13" t="n">
        <v>15000</v>
      </c>
      <c r="K2325" s="13">
        <f>IFERROR($H2325/$I2325,"")</f>
        <v/>
      </c>
      <c r="L2325" s="13" t="n">
        <v>325000</v>
      </c>
      <c r="N2325" t="inlineStr">
        <is>
          <t>No</t>
        </is>
      </c>
      <c r="O2325" t="inlineStr">
        <is>
          <t>Not stated</t>
        </is>
      </c>
      <c r="Q2325" s="9" t="inlineStr">
        <is>
          <t>https://grantcue.com/foundations/chaim-and-dvora-ostreicher-foundation-113637425</t>
        </is>
      </c>
    </row>
    <row r="2326">
      <c r="A2326">
        <f>IF($E2326=$E2325,$A2325+1,1)</f>
        <v/>
      </c>
      <c r="B2326" t="inlineStr">
        <is>
          <t>OPPENHEIM FAMILY FUND INC</t>
        </is>
      </c>
      <c r="C2326" t="inlineStr">
        <is>
          <t>13-6158857</t>
        </is>
      </c>
      <c r="D2326" t="inlineStr">
        <is>
          <t>New York</t>
        </is>
      </c>
      <c r="E2326" t="inlineStr">
        <is>
          <t>NY</t>
        </is>
      </c>
      <c r="F2326" t="n">
        <v>2024</v>
      </c>
      <c r="G2326" t="n">
        <v>2</v>
      </c>
      <c r="H2326" s="13" t="n">
        <v>1318033</v>
      </c>
      <c r="I2326" s="12" t="n">
        <v>181</v>
      </c>
      <c r="J2326" s="13" t="n">
        <v>2500</v>
      </c>
      <c r="K2326" s="13">
        <f>IFERROR($H2326/$I2326,"")</f>
        <v/>
      </c>
      <c r="L2326" s="13" t="n">
        <v>84000</v>
      </c>
      <c r="M2326" t="inlineStr">
        <is>
          <t>ME, CT, IN</t>
        </is>
      </c>
      <c r="N2326" t="inlineStr">
        <is>
          <t>No</t>
        </is>
      </c>
      <c r="O2326" t="inlineStr">
        <is>
          <t>Not stated</t>
        </is>
      </c>
      <c r="Q2326" s="9" t="inlineStr">
        <is>
          <t>https://grantcue.com/foundations/oppenheim-family-fund-inc-136158857</t>
        </is>
      </c>
    </row>
    <row r="2327">
      <c r="A2327">
        <f>IF($E2327=$E2326,$A2326+1,1)</f>
        <v/>
      </c>
      <c r="B2327" t="inlineStr">
        <is>
          <t>THE PETROCELLI FAMILY FOUNDATION</t>
        </is>
      </c>
      <c r="C2327" t="inlineStr">
        <is>
          <t>20-1690418</t>
        </is>
      </c>
      <c r="D2327" t="inlineStr">
        <is>
          <t>New York</t>
        </is>
      </c>
      <c r="E2327" t="inlineStr">
        <is>
          <t>NY</t>
        </is>
      </c>
      <c r="F2327" t="n">
        <v>2024</v>
      </c>
      <c r="G2327" t="n">
        <v>1</v>
      </c>
      <c r="H2327" s="13" t="n">
        <v>1317058</v>
      </c>
      <c r="I2327" s="12" t="n">
        <v>32</v>
      </c>
      <c r="J2327" s="13" t="n">
        <v>2250</v>
      </c>
      <c r="K2327" s="13">
        <f>IFERROR($H2327/$I2327,"")</f>
        <v/>
      </c>
      <c r="L2327" s="13" t="n">
        <v>1020200</v>
      </c>
      <c r="M2327" t="inlineStr">
        <is>
          <t>FL, MA, VA</t>
        </is>
      </c>
      <c r="N2327" t="inlineStr">
        <is>
          <t>No</t>
        </is>
      </c>
      <c r="O2327" t="inlineStr">
        <is>
          <t>Not stated</t>
        </is>
      </c>
      <c r="Q2327" s="9" t="inlineStr">
        <is>
          <t>https://grantcue.com/foundations/the-petrocelli-family-foundation-201690418</t>
        </is>
      </c>
    </row>
    <row r="2328">
      <c r="A2328">
        <f>IF($E2328=$E2327,$A2327+1,1)</f>
        <v/>
      </c>
      <c r="B2328" t="inlineStr">
        <is>
          <t>Mohapatra Family Foundation Inc</t>
        </is>
      </c>
      <c r="C2328" t="inlineStr">
        <is>
          <t>46-4347632</t>
        </is>
      </c>
      <c r="D2328" t="inlineStr">
        <is>
          <t>New York</t>
        </is>
      </c>
      <c r="E2328" t="inlineStr">
        <is>
          <t>NY</t>
        </is>
      </c>
      <c r="F2328" t="n">
        <v>2025</v>
      </c>
      <c r="G2328" t="n">
        <v>2</v>
      </c>
      <c r="H2328" s="13" t="n">
        <v>1316100</v>
      </c>
      <c r="I2328" s="12" t="n">
        <v>7</v>
      </c>
      <c r="J2328" s="13" t="n">
        <v>85000</v>
      </c>
      <c r="K2328" s="13">
        <f>IFERROR($H2328/$I2328,"")</f>
        <v/>
      </c>
      <c r="L2328" s="13" t="n">
        <v>625000</v>
      </c>
      <c r="M2328" t="inlineStr">
        <is>
          <t>NJ, FL, DC</t>
        </is>
      </c>
      <c r="N2328" t="inlineStr">
        <is>
          <t>No</t>
        </is>
      </c>
      <c r="O2328" t="inlineStr">
        <is>
          <t>Not stated</t>
        </is>
      </c>
      <c r="Q2328" s="9" t="inlineStr">
        <is>
          <t>https://grantcue.com/foundations/mohapatra-family-foundation-inc-464347632</t>
        </is>
      </c>
    </row>
    <row r="2329">
      <c r="A2329">
        <f>IF($E2329=$E2328,$A2328+1,1)</f>
        <v/>
      </c>
      <c r="B2329" t="inlineStr">
        <is>
          <t>EISENBERG FAMILY FOUNDATION INC</t>
        </is>
      </c>
      <c r="C2329" t="inlineStr">
        <is>
          <t>11-3543069</t>
        </is>
      </c>
      <c r="D2329" t="inlineStr">
        <is>
          <t>New York</t>
        </is>
      </c>
      <c r="E2329" t="inlineStr">
        <is>
          <t>NY</t>
        </is>
      </c>
      <c r="F2329" t="n">
        <v>2024</v>
      </c>
      <c r="G2329" t="n">
        <v>1</v>
      </c>
      <c r="H2329" s="13" t="n">
        <v>1315228</v>
      </c>
      <c r="I2329" s="12" t="n">
        <v>145</v>
      </c>
      <c r="J2329" s="13" t="n">
        <v>1000</v>
      </c>
      <c r="K2329" s="13">
        <f>IFERROR($H2329/$I2329,"")</f>
        <v/>
      </c>
      <c r="L2329" s="13" t="n">
        <v>342000</v>
      </c>
      <c r="M2329" t="inlineStr">
        <is>
          <t>NJ, MD, FL</t>
        </is>
      </c>
      <c r="N2329" t="inlineStr">
        <is>
          <t>No</t>
        </is>
      </c>
      <c r="O2329" t="inlineStr">
        <is>
          <t>Not stated</t>
        </is>
      </c>
      <c r="Q2329" s="9" t="inlineStr">
        <is>
          <t>https://grantcue.com/foundations/eisenberg-family-foundation-inc-113543069</t>
        </is>
      </c>
    </row>
    <row r="2330">
      <c r="A2330">
        <f>IF($E2330=$E2329,$A2329+1,1)</f>
        <v/>
      </c>
      <c r="B2330" t="inlineStr">
        <is>
          <t>FRIEDER FAMILY FOUNDATION</t>
        </is>
      </c>
      <c r="C2330" t="inlineStr">
        <is>
          <t>81-5161500</t>
        </is>
      </c>
      <c r="D2330" t="inlineStr">
        <is>
          <t>New York</t>
        </is>
      </c>
      <c r="E2330" t="inlineStr">
        <is>
          <t>NY</t>
        </is>
      </c>
      <c r="F2330" t="n">
        <v>2025</v>
      </c>
      <c r="G2330" t="n">
        <v>2</v>
      </c>
      <c r="H2330" s="13" t="n">
        <v>1315000</v>
      </c>
      <c r="I2330" s="12" t="n">
        <v>47</v>
      </c>
      <c r="J2330" s="13" t="n">
        <v>10000</v>
      </c>
      <c r="K2330" s="13">
        <f>IFERROR($H2330/$I2330,"")</f>
        <v/>
      </c>
      <c r="L2330" s="13" t="n">
        <v>150000</v>
      </c>
      <c r="M2330" t="inlineStr">
        <is>
          <t>PA, MA, OH</t>
        </is>
      </c>
      <c r="N2330" t="inlineStr">
        <is>
          <t>Yes</t>
        </is>
      </c>
      <c r="O2330" t="inlineStr">
        <is>
          <t>Not stated</t>
        </is>
      </c>
      <c r="Q2330" s="9" t="inlineStr">
        <is>
          <t>https://grantcue.com/foundations/frieder-family-foundation-815161500</t>
        </is>
      </c>
    </row>
    <row r="2331">
      <c r="A2331">
        <f>IF($E2331=$E2330,$A2330+1,1)</f>
        <v/>
      </c>
      <c r="B2331" t="inlineStr">
        <is>
          <t>THE DEBS FOUNDATION</t>
        </is>
      </c>
      <c r="C2331" t="inlineStr">
        <is>
          <t>13-3639449</t>
        </is>
      </c>
      <c r="D2331" t="inlineStr">
        <is>
          <t>New York</t>
        </is>
      </c>
      <c r="E2331" t="inlineStr">
        <is>
          <t>NY</t>
        </is>
      </c>
      <c r="F2331" t="n">
        <v>2025</v>
      </c>
      <c r="G2331" t="n">
        <v>2</v>
      </c>
      <c r="H2331" s="13" t="n">
        <v>1314000</v>
      </c>
      <c r="I2331" s="12" t="n">
        <v>57</v>
      </c>
      <c r="J2331" s="13" t="n">
        <v>5000</v>
      </c>
      <c r="K2331" s="13">
        <f>IFERROR($H2331/$I2331,"")</f>
        <v/>
      </c>
      <c r="L2331" s="13" t="n">
        <v>135000</v>
      </c>
      <c r="M2331" t="inlineStr">
        <is>
          <t>RI, CT, MA</t>
        </is>
      </c>
      <c r="N2331" t="inlineStr">
        <is>
          <t>No</t>
        </is>
      </c>
      <c r="O2331" t="inlineStr">
        <is>
          <t>Not stated</t>
        </is>
      </c>
      <c r="Q2331" s="9" t="inlineStr">
        <is>
          <t>https://grantcue.com/foundations/the-debs-foundation-133639449</t>
        </is>
      </c>
    </row>
    <row r="2332">
      <c r="A2332">
        <f>IF($E2332=$E2331,$A2331+1,1)</f>
        <v/>
      </c>
      <c r="B2332" t="inlineStr">
        <is>
          <t>TWO LIGHTS FOUNDATION INC</t>
        </is>
      </c>
      <c r="C2332" t="inlineStr">
        <is>
          <t>47-1342003</t>
        </is>
      </c>
      <c r="D2332" t="inlineStr">
        <is>
          <t>New York</t>
        </is>
      </c>
      <c r="E2332" t="inlineStr">
        <is>
          <t>NY</t>
        </is>
      </c>
      <c r="F2332" t="n">
        <v>2024</v>
      </c>
      <c r="G2332" t="n">
        <v>1</v>
      </c>
      <c r="H2332" s="13" t="n">
        <v>1313820</v>
      </c>
      <c r="I2332" s="12" t="n">
        <v>23</v>
      </c>
      <c r="J2332" s="13" t="n">
        <v>2500</v>
      </c>
      <c r="K2332" s="13">
        <f>IFERROR($H2332/$I2332,"")</f>
        <v/>
      </c>
      <c r="L2332" s="13" t="n">
        <v>618000</v>
      </c>
      <c r="M2332" t="inlineStr">
        <is>
          <t>CA, MA, FL</t>
        </is>
      </c>
      <c r="N2332" t="inlineStr">
        <is>
          <t>No</t>
        </is>
      </c>
      <c r="O2332" t="inlineStr">
        <is>
          <t>Not stated</t>
        </is>
      </c>
      <c r="Q2332" s="9" t="inlineStr">
        <is>
          <t>https://grantcue.com/foundations/two-lights-foundation-inc-471342003</t>
        </is>
      </c>
    </row>
    <row r="2333">
      <c r="A2333">
        <f>IF($E2333=$E2332,$A2332+1,1)</f>
        <v/>
      </c>
      <c r="B2333" t="inlineStr">
        <is>
          <t>RAYMOND ZIMMERMAN FAMILY FOUNDATION</t>
        </is>
      </c>
      <c r="C2333" t="inlineStr">
        <is>
          <t>62-6166380</t>
        </is>
      </c>
      <c r="D2333" t="inlineStr">
        <is>
          <t>New York</t>
        </is>
      </c>
      <c r="E2333" t="inlineStr">
        <is>
          <t>NY</t>
        </is>
      </c>
      <c r="F2333" t="n">
        <v>2025</v>
      </c>
      <c r="G2333" t="n">
        <v>2</v>
      </c>
      <c r="H2333" s="13" t="n">
        <v>1311687</v>
      </c>
      <c r="I2333" s="12" t="n">
        <v>170</v>
      </c>
      <c r="J2333" s="13" t="n">
        <v>995</v>
      </c>
      <c r="K2333" s="13">
        <f>IFERROR($H2333/$I2333,"")</f>
        <v/>
      </c>
      <c r="L2333" s="13" t="n">
        <v>173952</v>
      </c>
      <c r="M2333" t="inlineStr">
        <is>
          <t>FL, TN, NC</t>
        </is>
      </c>
      <c r="N2333" t="inlineStr">
        <is>
          <t>No</t>
        </is>
      </c>
      <c r="O2333" t="inlineStr">
        <is>
          <t>Not stated</t>
        </is>
      </c>
      <c r="Q2333" s="9" t="inlineStr">
        <is>
          <t>https://grantcue.com/foundations/raymond-zimmerman-family-foundation-626166380</t>
        </is>
      </c>
    </row>
    <row r="2334">
      <c r="A2334">
        <f>IF($E2334=$E2333,$A2333+1,1)</f>
        <v/>
      </c>
      <c r="B2334" t="inlineStr">
        <is>
          <t>ETHEL KENNEDY FOUNDATION</t>
        </is>
      </c>
      <c r="C2334" t="inlineStr">
        <is>
          <t>11-2768682</t>
        </is>
      </c>
      <c r="D2334" t="inlineStr">
        <is>
          <t>New York</t>
        </is>
      </c>
      <c r="E2334" t="inlineStr">
        <is>
          <t>NY</t>
        </is>
      </c>
      <c r="F2334" t="n">
        <v>2025</v>
      </c>
      <c r="G2334" t="n">
        <v>2</v>
      </c>
      <c r="H2334" s="13" t="n">
        <v>1309000</v>
      </c>
      <c r="I2334" s="12" t="n">
        <v>109</v>
      </c>
      <c r="J2334" s="13" t="n">
        <v>7000</v>
      </c>
      <c r="K2334" s="13">
        <f>IFERROR($H2334/$I2334,"")</f>
        <v/>
      </c>
      <c r="L2334" s="13" t="n">
        <v>92200</v>
      </c>
      <c r="M2334" t="inlineStr">
        <is>
          <t>CA, MA, FL</t>
        </is>
      </c>
      <c r="N2334" t="inlineStr">
        <is>
          <t>No</t>
        </is>
      </c>
      <c r="O2334" t="inlineStr">
        <is>
          <t>Not stated</t>
        </is>
      </c>
      <c r="Q2334" s="9" t="inlineStr">
        <is>
          <t>https://grantcue.com/foundations/ethel-kennedy-foundation-112768682</t>
        </is>
      </c>
    </row>
    <row r="2335">
      <c r="A2335">
        <f>IF($E2335=$E2334,$A2334+1,1)</f>
        <v/>
      </c>
      <c r="B2335" t="inlineStr">
        <is>
          <t>RODNEY L WHITE FOUNDATION INC</t>
        </is>
      </c>
      <c r="C2335" t="inlineStr">
        <is>
          <t>13-6182934</t>
        </is>
      </c>
      <c r="D2335" t="inlineStr">
        <is>
          <t>New York</t>
        </is>
      </c>
      <c r="E2335" t="inlineStr">
        <is>
          <t>NY</t>
        </is>
      </c>
      <c r="F2335" t="n">
        <v>2024</v>
      </c>
      <c r="G2335" t="n">
        <v>1</v>
      </c>
      <c r="H2335" s="13" t="n">
        <v>1309000</v>
      </c>
      <c r="I2335" s="12" t="n">
        <v>53</v>
      </c>
      <c r="J2335" s="13" t="n">
        <v>10000</v>
      </c>
      <c r="K2335" s="13">
        <f>IFERROR($H2335/$I2335,"")</f>
        <v/>
      </c>
      <c r="L2335" s="13" t="n">
        <v>370000</v>
      </c>
      <c r="M2335" t="inlineStr">
        <is>
          <t>DC, MA, NJ</t>
        </is>
      </c>
      <c r="N2335" t="inlineStr">
        <is>
          <t>No</t>
        </is>
      </c>
      <c r="O2335" t="inlineStr">
        <is>
          <t>Not stated</t>
        </is>
      </c>
      <c r="Q2335" s="9" t="inlineStr">
        <is>
          <t>https://grantcue.com/foundations/rodney-l-white-foundation-inc-136182934</t>
        </is>
      </c>
    </row>
    <row r="2336">
      <c r="A2336">
        <f>IF($E2336=$E2335,$A2335+1,1)</f>
        <v/>
      </c>
      <c r="B2336" t="inlineStr">
        <is>
          <t>THE NANCY FRIDAY FOUNDATION</t>
        </is>
      </c>
      <c r="C2336" t="inlineStr">
        <is>
          <t>47-6538046</t>
        </is>
      </c>
      <c r="D2336" t="inlineStr">
        <is>
          <t>New York</t>
        </is>
      </c>
      <c r="E2336" t="inlineStr">
        <is>
          <t>NY</t>
        </is>
      </c>
      <c r="F2336" t="n">
        <v>2025</v>
      </c>
      <c r="G2336" t="n">
        <v>2</v>
      </c>
      <c r="H2336" s="13" t="n">
        <v>1306000</v>
      </c>
      <c r="I2336" s="12" t="n">
        <v>114</v>
      </c>
      <c r="J2336" s="13" t="n">
        <v>10000</v>
      </c>
      <c r="K2336" s="13">
        <f>IFERROR($H2336/$I2336,"")</f>
        <v/>
      </c>
      <c r="L2336" s="13" t="n">
        <v>63000</v>
      </c>
      <c r="M2336" t="inlineStr">
        <is>
          <t>FL, NJ, DC</t>
        </is>
      </c>
      <c r="N2336" t="inlineStr">
        <is>
          <t>No</t>
        </is>
      </c>
      <c r="O2336" t="inlineStr">
        <is>
          <t>Not stated</t>
        </is>
      </c>
      <c r="Q2336" s="9" t="inlineStr">
        <is>
          <t>https://grantcue.com/foundations/the-nancy-friday-foundation-c-o-kofler-and-co-cpas-pc-476538046</t>
        </is>
      </c>
    </row>
    <row r="2337">
      <c r="A2337">
        <f>IF($E2337=$E2336,$A2336+1,1)</f>
        <v/>
      </c>
      <c r="B2337" t="inlineStr">
        <is>
          <t>UW ESTELLE A MANNING RESIDUARY</t>
        </is>
      </c>
      <c r="C2337" t="inlineStr">
        <is>
          <t>13-6073778</t>
        </is>
      </c>
      <c r="D2337" t="inlineStr">
        <is>
          <t>New York</t>
        </is>
      </c>
      <c r="E2337" t="inlineStr">
        <is>
          <t>NY</t>
        </is>
      </c>
      <c r="F2337" t="n">
        <v>2024</v>
      </c>
      <c r="G2337" t="n">
        <v>1</v>
      </c>
      <c r="H2337" s="13" t="n">
        <v>1305291</v>
      </c>
      <c r="I2337" s="12" t="n">
        <v>12</v>
      </c>
      <c r="J2337" s="13" t="n">
        <v>68461</v>
      </c>
      <c r="K2337" s="13">
        <f>IFERROR($H2337/$I2337,"")</f>
        <v/>
      </c>
      <c r="L2337" s="13" t="n">
        <v>278382</v>
      </c>
      <c r="M2337" t="inlineStr">
        <is>
          <t>NJ, CT</t>
        </is>
      </c>
      <c r="N2337" t="inlineStr">
        <is>
          <t>No</t>
        </is>
      </c>
      <c r="O2337" t="inlineStr">
        <is>
          <t>Not stated</t>
        </is>
      </c>
      <c r="Q2337" s="9" t="inlineStr">
        <is>
          <t>https://grantcue.com/foundations/uw-estelle-a-manning-residuary-136073778</t>
        </is>
      </c>
    </row>
    <row r="2338">
      <c r="A2338">
        <f>IF($E2338=$E2337,$A2337+1,1)</f>
        <v/>
      </c>
      <c r="B2338" t="inlineStr">
        <is>
          <t>BERGER FAMILY FOUNDATION</t>
        </is>
      </c>
      <c r="C2338" t="inlineStr">
        <is>
          <t>47-2357665</t>
        </is>
      </c>
      <c r="D2338" t="inlineStr">
        <is>
          <t>New York</t>
        </is>
      </c>
      <c r="E2338" t="inlineStr">
        <is>
          <t>NY</t>
        </is>
      </c>
      <c r="F2338" t="n">
        <v>2024</v>
      </c>
      <c r="G2338" t="n">
        <v>1</v>
      </c>
      <c r="H2338" s="13" t="n">
        <v>1305250</v>
      </c>
      <c r="I2338" s="12" t="n">
        <v>95</v>
      </c>
      <c r="J2338" s="13" t="n">
        <v>5000</v>
      </c>
      <c r="K2338" s="13">
        <f>IFERROR($H2338/$I2338,"")</f>
        <v/>
      </c>
      <c r="L2338" s="13" t="n">
        <v>120000</v>
      </c>
      <c r="M2338" t="inlineStr">
        <is>
          <t>DC, CA, IL</t>
        </is>
      </c>
      <c r="N2338" t="inlineStr">
        <is>
          <t>No</t>
        </is>
      </c>
      <c r="O2338" t="inlineStr">
        <is>
          <t>Not stated</t>
        </is>
      </c>
      <c r="Q2338" s="9" t="inlineStr">
        <is>
          <t>https://grantcue.com/foundations/berger-family-foundation-472357665</t>
        </is>
      </c>
    </row>
    <row r="2339">
      <c r="A2339">
        <f>IF($E2339=$E2338,$A2338+1,1)</f>
        <v/>
      </c>
      <c r="B2339" t="inlineStr">
        <is>
          <t>SMBC GLOBAL FOUNDATION INC</t>
        </is>
      </c>
      <c r="C2339" t="inlineStr">
        <is>
          <t>13-3766226</t>
        </is>
      </c>
      <c r="D2339" t="inlineStr">
        <is>
          <t>New York</t>
        </is>
      </c>
      <c r="E2339" t="inlineStr">
        <is>
          <t>NY</t>
        </is>
      </c>
      <c r="F2339" t="n">
        <v>2024</v>
      </c>
      <c r="G2339" t="n">
        <v>1</v>
      </c>
      <c r="H2339" s="13" t="n">
        <v>1302391</v>
      </c>
      <c r="I2339" s="12" t="n">
        <v>55</v>
      </c>
      <c r="J2339" s="13" t="n">
        <v>7450</v>
      </c>
      <c r="K2339" s="13">
        <f>IFERROR($H2339/$I2339,"")</f>
        <v/>
      </c>
      <c r="L2339" s="13" t="n">
        <v>300000</v>
      </c>
      <c r="M2339" t="inlineStr">
        <is>
          <t>CA, VA, DC</t>
        </is>
      </c>
      <c r="N2339" t="inlineStr">
        <is>
          <t>Yes</t>
        </is>
      </c>
      <c r="O2339" t="inlineStr">
        <is>
          <t>Yes</t>
        </is>
      </c>
      <c r="P2339" s="9" t="inlineStr">
        <is>
          <t>https://www.smbcgroup.com/</t>
        </is>
      </c>
      <c r="Q2339" s="9" t="inlineStr">
        <is>
          <t>https://grantcue.com/foundations/smbc-global-foundation-inc-133766226</t>
        </is>
      </c>
    </row>
    <row r="2340">
      <c r="A2340">
        <f>IF($E2340=$E2339,$A2339+1,1)</f>
        <v/>
      </c>
      <c r="B2340" t="inlineStr">
        <is>
          <t>GANZI FAMILY FOUNDATION UAD 12192009</t>
        </is>
      </c>
      <c r="C2340" t="inlineStr">
        <is>
          <t>27-1538063</t>
        </is>
      </c>
      <c r="D2340" t="inlineStr">
        <is>
          <t>New York</t>
        </is>
      </c>
      <c r="E2340" t="inlineStr">
        <is>
          <t>NY</t>
        </is>
      </c>
      <c r="F2340" t="n">
        <v>2024</v>
      </c>
      <c r="G2340" t="n">
        <v>1</v>
      </c>
      <c r="H2340" s="13" t="n">
        <v>1301501</v>
      </c>
      <c r="I2340" s="12" t="n">
        <v>21</v>
      </c>
      <c r="J2340" s="13" t="n">
        <v>25000</v>
      </c>
      <c r="K2340" s="13">
        <f>IFERROR($H2340/$I2340,"")</f>
        <v/>
      </c>
      <c r="L2340" s="13" t="n">
        <v>250000</v>
      </c>
      <c r="M2340" t="inlineStr">
        <is>
          <t>FL, DC, MN</t>
        </is>
      </c>
      <c r="N2340" t="inlineStr">
        <is>
          <t>No</t>
        </is>
      </c>
      <c r="O2340" t="inlineStr">
        <is>
          <t>Not stated</t>
        </is>
      </c>
      <c r="Q2340" s="9" t="inlineStr">
        <is>
          <t>https://grantcue.com/foundations/ganzi-family-foundation-uad-12192009-271538063</t>
        </is>
      </c>
    </row>
    <row r="2341">
      <c r="A2341">
        <f>IF($E2341=$E2340,$A2340+1,1)</f>
        <v/>
      </c>
      <c r="B2341" t="inlineStr">
        <is>
          <t>THE ELLEN AND GARY DAVIS FOUNDATION</t>
        </is>
      </c>
      <c r="C2341" t="inlineStr">
        <is>
          <t>06-1357318</t>
        </is>
      </c>
      <c r="D2341" t="inlineStr">
        <is>
          <t>New York</t>
        </is>
      </c>
      <c r="E2341" t="inlineStr">
        <is>
          <t>NY</t>
        </is>
      </c>
      <c r="F2341" t="n">
        <v>2024</v>
      </c>
      <c r="G2341" t="n">
        <v>1</v>
      </c>
      <c r="H2341" s="13" t="n">
        <v>1297500</v>
      </c>
      <c r="I2341" s="12" t="n">
        <v>35</v>
      </c>
      <c r="J2341" s="13" t="n">
        <v>3600</v>
      </c>
      <c r="K2341" s="13">
        <f>IFERROR($H2341/$I2341,"")</f>
        <v/>
      </c>
      <c r="L2341" s="13" t="n">
        <v>1000000</v>
      </c>
      <c r="M2341" t="inlineStr">
        <is>
          <t>CT, PA, CA</t>
        </is>
      </c>
      <c r="N2341" t="inlineStr">
        <is>
          <t>No</t>
        </is>
      </c>
      <c r="O2341" t="inlineStr">
        <is>
          <t>Not stated</t>
        </is>
      </c>
      <c r="Q2341" s="9" t="inlineStr">
        <is>
          <t>https://grantcue.com/foundations/the-ellen-and-gary-davis-foundation-061357318</t>
        </is>
      </c>
    </row>
    <row r="2342">
      <c r="A2342">
        <f>IF($E2342=$E2341,$A2341+1,1)</f>
        <v/>
      </c>
      <c r="B2342" t="inlineStr">
        <is>
          <t>THE WINTERS FAMILY FUND</t>
        </is>
      </c>
      <c r="C2342" t="inlineStr">
        <is>
          <t>13-7388516</t>
        </is>
      </c>
      <c r="D2342" t="inlineStr">
        <is>
          <t>New York</t>
        </is>
      </c>
      <c r="E2342" t="inlineStr">
        <is>
          <t>NY</t>
        </is>
      </c>
      <c r="F2342" t="n">
        <v>2024</v>
      </c>
      <c r="G2342" t="n">
        <v>1</v>
      </c>
      <c r="H2342" s="13" t="n">
        <v>1295000</v>
      </c>
      <c r="I2342" s="12" t="n">
        <v>26</v>
      </c>
      <c r="J2342" s="13" t="n">
        <v>27500</v>
      </c>
      <c r="K2342" s="13">
        <f>IFERROR($H2342/$I2342,"")</f>
        <v/>
      </c>
      <c r="L2342" s="13" t="n">
        <v>275000</v>
      </c>
      <c r="M2342" t="inlineStr">
        <is>
          <t>DC, MA, CA</t>
        </is>
      </c>
      <c r="N2342" t="inlineStr">
        <is>
          <t>No</t>
        </is>
      </c>
      <c r="O2342" t="inlineStr">
        <is>
          <t>Not stated</t>
        </is>
      </c>
      <c r="Q2342" s="9" t="inlineStr">
        <is>
          <t>https://grantcue.com/foundations/the-winters-family-fund-137388516</t>
        </is>
      </c>
    </row>
    <row r="2343">
      <c r="A2343">
        <f>IF($E2343=$E2342,$A2342+1,1)</f>
        <v/>
      </c>
      <c r="B2343" t="inlineStr">
        <is>
          <t>THE ROSENBLATT CHARITABLE TRUST</t>
        </is>
      </c>
      <c r="C2343" t="inlineStr">
        <is>
          <t>35-6876040</t>
        </is>
      </c>
      <c r="D2343" t="inlineStr">
        <is>
          <t>New York</t>
        </is>
      </c>
      <c r="E2343" t="inlineStr">
        <is>
          <t>NY</t>
        </is>
      </c>
      <c r="F2343" t="n">
        <v>2025</v>
      </c>
      <c r="G2343" t="n">
        <v>2</v>
      </c>
      <c r="H2343" s="13" t="n">
        <v>1293200</v>
      </c>
      <c r="I2343" s="12" t="n">
        <v>28</v>
      </c>
      <c r="J2343" s="13" t="n">
        <v>18000</v>
      </c>
      <c r="K2343" s="13">
        <f>IFERROR($H2343/$I2343,"")</f>
        <v/>
      </c>
      <c r="L2343" s="13" t="n">
        <v>200000</v>
      </c>
      <c r="M2343" t="inlineStr">
        <is>
          <t>DC, MA, CA</t>
        </is>
      </c>
      <c r="N2343" t="inlineStr">
        <is>
          <t>No</t>
        </is>
      </c>
      <c r="O2343" t="inlineStr">
        <is>
          <t>Not stated</t>
        </is>
      </c>
      <c r="Q2343" s="9" t="inlineStr">
        <is>
          <t>https://grantcue.com/foundations/the-rosenblatt-charitable-trust-356876040</t>
        </is>
      </c>
    </row>
    <row r="2344">
      <c r="A2344">
        <f>IF($E2344=$E2343,$A2343+1,1)</f>
        <v/>
      </c>
      <c r="B2344" t="inlineStr">
        <is>
          <t>FARO FOUNDATION</t>
        </is>
      </c>
      <c r="C2344" t="inlineStr">
        <is>
          <t>27-6020872</t>
        </is>
      </c>
      <c r="D2344" t="inlineStr">
        <is>
          <t>New York</t>
        </is>
      </c>
      <c r="E2344" t="inlineStr">
        <is>
          <t>NY</t>
        </is>
      </c>
      <c r="F2344" t="n">
        <v>2024</v>
      </c>
      <c r="G2344" t="n">
        <v>1</v>
      </c>
      <c r="H2344" s="13" t="n">
        <v>1292500</v>
      </c>
      <c r="I2344" s="12" t="n">
        <v>9</v>
      </c>
      <c r="J2344" s="13" t="n">
        <v>100000</v>
      </c>
      <c r="K2344" s="13">
        <f>IFERROR($H2344/$I2344,"")</f>
        <v/>
      </c>
      <c r="L2344" s="13" t="n">
        <v>625000</v>
      </c>
      <c r="M2344" t="inlineStr">
        <is>
          <t>CA, MA</t>
        </is>
      </c>
      <c r="N2344" t="inlineStr">
        <is>
          <t>No</t>
        </is>
      </c>
      <c r="O2344" t="inlineStr">
        <is>
          <t>Not stated</t>
        </is>
      </c>
      <c r="Q2344" s="9" t="inlineStr">
        <is>
          <t>https://grantcue.com/foundations/faro-foundation-276020872</t>
        </is>
      </c>
    </row>
    <row r="2345">
      <c r="A2345">
        <f>IF($E2345=$E2344,$A2344+1,1)</f>
        <v/>
      </c>
      <c r="B2345" t="inlineStr">
        <is>
          <t>THE FRK FOUNDATION D/B/A FREDERICK R KOCH FOUNDATION</t>
        </is>
      </c>
      <c r="C2345" t="inlineStr">
        <is>
          <t>85-0719012</t>
        </is>
      </c>
      <c r="D2345" t="inlineStr">
        <is>
          <t>New York</t>
        </is>
      </c>
      <c r="E2345" t="inlineStr">
        <is>
          <t>NY</t>
        </is>
      </c>
      <c r="F2345" t="n">
        <v>2024</v>
      </c>
      <c r="G2345" t="n">
        <v>2</v>
      </c>
      <c r="H2345" s="13" t="n">
        <v>1291702</v>
      </c>
      <c r="I2345" s="12" t="n">
        <v>6</v>
      </c>
      <c r="J2345" s="13" t="n">
        <v>20301</v>
      </c>
      <c r="K2345" s="13">
        <f>IFERROR($H2345/$I2345,"")</f>
        <v/>
      </c>
      <c r="L2345" s="13" t="n">
        <v>900000</v>
      </c>
      <c r="M2345" t="inlineStr">
        <is>
          <t>PA</t>
        </is>
      </c>
      <c r="N2345" t="inlineStr">
        <is>
          <t>No</t>
        </is>
      </c>
      <c r="O2345" t="inlineStr">
        <is>
          <t>Not stated</t>
        </is>
      </c>
      <c r="Q2345" s="9" t="inlineStr">
        <is>
          <t>https://grantcue.com/foundations/the-frk-foundation-d-b-a-frederick-r-koch-foundation-850719012</t>
        </is>
      </c>
    </row>
    <row r="2346">
      <c r="A2346">
        <f>IF($E2346=$E2345,$A2345+1,1)</f>
        <v/>
      </c>
      <c r="B2346" t="inlineStr">
        <is>
          <t>RUBIN FAMILY FOUNDATION</t>
        </is>
      </c>
      <c r="C2346" t="inlineStr">
        <is>
          <t>45-2485007</t>
        </is>
      </c>
      <c r="D2346" t="inlineStr">
        <is>
          <t>New York</t>
        </is>
      </c>
      <c r="E2346" t="inlineStr">
        <is>
          <t>NY</t>
        </is>
      </c>
      <c r="F2346" t="n">
        <v>2025</v>
      </c>
      <c r="G2346" t="n">
        <v>2</v>
      </c>
      <c r="H2346" s="13" t="n">
        <v>1290000</v>
      </c>
      <c r="I2346" s="12" t="n">
        <v>14</v>
      </c>
      <c r="J2346" s="13" t="n">
        <v>20000</v>
      </c>
      <c r="K2346" s="13">
        <f>IFERROR($H2346/$I2346,"")</f>
        <v/>
      </c>
      <c r="L2346" s="13" t="n">
        <v>500000</v>
      </c>
      <c r="M2346" t="inlineStr">
        <is>
          <t>PA, NJ, CT</t>
        </is>
      </c>
      <c r="N2346" t="inlineStr">
        <is>
          <t>No</t>
        </is>
      </c>
      <c r="O2346" t="inlineStr">
        <is>
          <t>Not stated</t>
        </is>
      </c>
      <c r="Q2346" s="9" t="inlineStr">
        <is>
          <t>https://grantcue.com/foundations/rubin-family-foundation-452485007</t>
        </is>
      </c>
    </row>
    <row r="2347">
      <c r="A2347">
        <f>IF($E2347=$E2346,$A2346+1,1)</f>
        <v/>
      </c>
      <c r="B2347" t="inlineStr">
        <is>
          <t>DAVID HIMELBERG FOUNDATION</t>
        </is>
      </c>
      <c r="C2347" t="inlineStr">
        <is>
          <t>13-7200887</t>
        </is>
      </c>
      <c r="D2347" t="inlineStr">
        <is>
          <t>New York</t>
        </is>
      </c>
      <c r="E2347" t="inlineStr">
        <is>
          <t>NY</t>
        </is>
      </c>
      <c r="F2347" t="n">
        <v>2024</v>
      </c>
      <c r="G2347" t="n">
        <v>2</v>
      </c>
      <c r="H2347" s="13" t="n">
        <v>1289555</v>
      </c>
      <c r="I2347" s="12" t="n">
        <v>32</v>
      </c>
      <c r="J2347" s="13" t="n">
        <v>9500</v>
      </c>
      <c r="K2347" s="13">
        <f>IFERROR($H2347/$I2347,"")</f>
        <v/>
      </c>
      <c r="L2347" s="13" t="n">
        <v>350115</v>
      </c>
      <c r="M2347" t="inlineStr">
        <is>
          <t>MA, CT, TN</t>
        </is>
      </c>
      <c r="N2347" t="inlineStr">
        <is>
          <t>No</t>
        </is>
      </c>
      <c r="O2347" t="inlineStr">
        <is>
          <t>Not stated</t>
        </is>
      </c>
      <c r="Q2347" s="9" t="inlineStr">
        <is>
          <t>https://grantcue.com/foundations/david-himelberg-foundation-137200887</t>
        </is>
      </c>
    </row>
    <row r="2348">
      <c r="A2348">
        <f>IF($E2348=$E2347,$A2347+1,1)</f>
        <v/>
      </c>
      <c r="B2348" t="inlineStr">
        <is>
          <t>JEROME ROBBINS FOUNDATION</t>
        </is>
      </c>
      <c r="C2348" t="inlineStr">
        <is>
          <t>13-6021425</t>
        </is>
      </c>
      <c r="D2348" t="inlineStr">
        <is>
          <t>New York</t>
        </is>
      </c>
      <c r="E2348" t="inlineStr">
        <is>
          <t>NY</t>
        </is>
      </c>
      <c r="F2348" t="n">
        <v>2024</v>
      </c>
      <c r="G2348" t="n">
        <v>1</v>
      </c>
      <c r="H2348" s="13" t="n">
        <v>1286500</v>
      </c>
      <c r="I2348" s="12" t="n">
        <v>99</v>
      </c>
      <c r="J2348" s="13" t="n">
        <v>7500</v>
      </c>
      <c r="K2348" s="13">
        <f>IFERROR($H2348/$I2348,"")</f>
        <v/>
      </c>
      <c r="L2348" s="13" t="n">
        <v>201000</v>
      </c>
      <c r="M2348" t="inlineStr">
        <is>
          <t>FL, WA, NC</t>
        </is>
      </c>
      <c r="N2348" t="inlineStr">
        <is>
          <t>Yes</t>
        </is>
      </c>
      <c r="O2348" t="inlineStr">
        <is>
          <t>Not stated</t>
        </is>
      </c>
      <c r="P2348" s="9" t="inlineStr">
        <is>
          <t>https://jeromerobbins.org/</t>
        </is>
      </c>
      <c r="Q2348" s="9" t="inlineStr">
        <is>
          <t>https://grantcue.com/foundations/jerome-robbins-foundation-136021425</t>
        </is>
      </c>
    </row>
    <row r="2349">
      <c r="A2349">
        <f>IF($E2349=$E2348,$A2348+1,1)</f>
        <v/>
      </c>
      <c r="B2349" t="inlineStr">
        <is>
          <t>FIND YOUR GRIND FOUNDATION</t>
        </is>
      </c>
      <c r="C2349" t="inlineStr">
        <is>
          <t>81-3840186</t>
        </is>
      </c>
      <c r="D2349" t="inlineStr">
        <is>
          <t>New York</t>
        </is>
      </c>
      <c r="E2349" t="inlineStr">
        <is>
          <t>NY</t>
        </is>
      </c>
      <c r="F2349" t="n">
        <v>2024</v>
      </c>
      <c r="G2349" t="n">
        <v>1</v>
      </c>
      <c r="H2349" s="13" t="n">
        <v>1284076</v>
      </c>
      <c r="I2349" s="12" t="n">
        <v>8</v>
      </c>
      <c r="J2349" s="13" t="n">
        <v>56288</v>
      </c>
      <c r="K2349" s="13">
        <f>IFERROR($H2349/$I2349,"")</f>
        <v/>
      </c>
      <c r="L2349" s="13" t="n">
        <v>750000</v>
      </c>
      <c r="M2349" t="inlineStr">
        <is>
          <t>CA, MO</t>
        </is>
      </c>
      <c r="N2349" t="inlineStr">
        <is>
          <t>No</t>
        </is>
      </c>
      <c r="O2349" t="inlineStr">
        <is>
          <t>Not stated</t>
        </is>
      </c>
      <c r="Q2349" s="9" t="inlineStr">
        <is>
          <t>https://grantcue.com/foundations/find-your-grind-foundation-813840186</t>
        </is>
      </c>
    </row>
    <row r="2350">
      <c r="A2350">
        <f>IF($E2350=$E2349,$A2349+1,1)</f>
        <v/>
      </c>
      <c r="B2350" t="inlineStr">
        <is>
          <t>WHITE STAR EDUCATION FOUNDATION</t>
        </is>
      </c>
      <c r="C2350" t="inlineStr">
        <is>
          <t>46-4285244</t>
        </is>
      </c>
      <c r="D2350" t="inlineStr">
        <is>
          <t>New York</t>
        </is>
      </c>
      <c r="E2350" t="inlineStr">
        <is>
          <t>NY</t>
        </is>
      </c>
      <c r="F2350" t="n">
        <v>2025</v>
      </c>
      <c r="G2350" t="n">
        <v>2</v>
      </c>
      <c r="H2350" s="13" t="n">
        <v>1281838</v>
      </c>
      <c r="I2350" s="12" t="n">
        <v>11</v>
      </c>
      <c r="J2350" s="13" t="n">
        <v>88711</v>
      </c>
      <c r="K2350" s="13">
        <f>IFERROR($H2350/$I2350,"")</f>
        <v/>
      </c>
      <c r="L2350" s="13" t="n">
        <v>490700</v>
      </c>
      <c r="M2350" t="inlineStr">
        <is>
          <t>FL</t>
        </is>
      </c>
      <c r="N2350" t="inlineStr">
        <is>
          <t>No</t>
        </is>
      </c>
      <c r="O2350" t="inlineStr">
        <is>
          <t>Not stated</t>
        </is>
      </c>
      <c r="Q2350" s="9" t="inlineStr">
        <is>
          <t>https://grantcue.com/foundations/white-star-education-foundation-464285244</t>
        </is>
      </c>
    </row>
    <row r="2351">
      <c r="A2351">
        <f>IF($E2351=$E2350,$A2350+1,1)</f>
        <v/>
      </c>
      <c r="B2351" t="inlineStr">
        <is>
          <t>ALBERT &amp; CYNTHIA SETTON FAMILY FOUNDATION INC</t>
        </is>
      </c>
      <c r="C2351" t="inlineStr">
        <is>
          <t>83-2890601</t>
        </is>
      </c>
      <c r="D2351" t="inlineStr">
        <is>
          <t>New York</t>
        </is>
      </c>
      <c r="E2351" t="inlineStr">
        <is>
          <t>NY</t>
        </is>
      </c>
      <c r="F2351" t="n">
        <v>2024</v>
      </c>
      <c r="G2351" t="n">
        <v>2</v>
      </c>
      <c r="H2351" s="13" t="n">
        <v>1276685</v>
      </c>
      <c r="I2351" s="12" t="n">
        <v>59</v>
      </c>
      <c r="J2351" s="13" t="n">
        <v>12000</v>
      </c>
      <c r="K2351" s="13">
        <f>IFERROR($H2351/$I2351,"")</f>
        <v/>
      </c>
      <c r="L2351" s="13" t="n">
        <v>167000</v>
      </c>
      <c r="M2351" t="inlineStr">
        <is>
          <t>NJ, CA, OH</t>
        </is>
      </c>
      <c r="N2351" t="inlineStr">
        <is>
          <t>No</t>
        </is>
      </c>
      <c r="O2351" t="inlineStr">
        <is>
          <t>Not stated</t>
        </is>
      </c>
      <c r="Q2351" s="9" t="inlineStr">
        <is>
          <t>https://grantcue.com/foundations/albert-and-cynthia-setton-family-foundation-inc-832890601</t>
        </is>
      </c>
    </row>
    <row r="2352">
      <c r="A2352">
        <f>IF($E2352=$E2351,$A2351+1,1)</f>
        <v/>
      </c>
      <c r="B2352" t="inlineStr">
        <is>
          <t>LEONARD LITZ FOUNDATION</t>
        </is>
      </c>
      <c r="C2352" t="inlineStr">
        <is>
          <t>84-3686034</t>
        </is>
      </c>
      <c r="D2352" t="inlineStr">
        <is>
          <t>New York</t>
        </is>
      </c>
      <c r="E2352" t="inlineStr">
        <is>
          <t>NY</t>
        </is>
      </c>
      <c r="F2352" t="n">
        <v>2024</v>
      </c>
      <c r="G2352" t="n">
        <v>1</v>
      </c>
      <c r="H2352" s="13" t="n">
        <v>1275809</v>
      </c>
      <c r="I2352" s="12" t="n">
        <v>72</v>
      </c>
      <c r="J2352" s="13" t="n">
        <v>6775</v>
      </c>
      <c r="K2352" s="13">
        <f>IFERROR($H2352/$I2352,"")</f>
        <v/>
      </c>
      <c r="L2352" s="13" t="n">
        <v>170000</v>
      </c>
      <c r="M2352" t="inlineStr">
        <is>
          <t>CT, NJ, CA</t>
        </is>
      </c>
      <c r="N2352" t="inlineStr">
        <is>
          <t>No</t>
        </is>
      </c>
      <c r="O2352" t="inlineStr">
        <is>
          <t>Not stated</t>
        </is>
      </c>
      <c r="Q2352" s="9" t="inlineStr">
        <is>
          <t>https://grantcue.com/foundations/leonard-litz-foundation-843686034</t>
        </is>
      </c>
    </row>
    <row r="2353">
      <c r="A2353">
        <f>IF($E2353=$E2352,$A2352+1,1)</f>
        <v/>
      </c>
      <c r="B2353" t="inlineStr">
        <is>
          <t>CREMONA FOUNDATION</t>
        </is>
      </c>
      <c r="C2353" t="inlineStr">
        <is>
          <t>47-4108450</t>
        </is>
      </c>
      <c r="D2353" t="inlineStr">
        <is>
          <t>New York</t>
        </is>
      </c>
      <c r="E2353" t="inlineStr">
        <is>
          <t>NY</t>
        </is>
      </c>
      <c r="F2353" t="n">
        <v>2025</v>
      </c>
      <c r="G2353" t="n">
        <v>2</v>
      </c>
      <c r="H2353" s="13" t="n">
        <v>1272000</v>
      </c>
      <c r="I2353" s="12" t="n">
        <v>19</v>
      </c>
      <c r="J2353" s="13" t="n">
        <v>40000</v>
      </c>
      <c r="K2353" s="13">
        <f>IFERROR($H2353/$I2353,"")</f>
        <v/>
      </c>
      <c r="L2353" s="13" t="n">
        <v>300000</v>
      </c>
      <c r="M2353" t="inlineStr">
        <is>
          <t>DE, CA, MD</t>
        </is>
      </c>
      <c r="N2353" t="inlineStr">
        <is>
          <t>No</t>
        </is>
      </c>
      <c r="O2353" t="inlineStr">
        <is>
          <t>Not stated</t>
        </is>
      </c>
      <c r="Q2353" s="9" t="inlineStr">
        <is>
          <t>https://grantcue.com/foundations/cremona-foundation-c-o-frank-rimerman-co-llp-474108450</t>
        </is>
      </c>
    </row>
    <row r="2354">
      <c r="A2354">
        <f>IF($E2354=$E2353,$A2353+1,1)</f>
        <v/>
      </c>
      <c r="B2354" t="inlineStr">
        <is>
          <t>SROUR FOUNDATION INC</t>
        </is>
      </c>
      <c r="C2354" t="inlineStr">
        <is>
          <t>87-4276494</t>
        </is>
      </c>
      <c r="D2354" t="inlineStr">
        <is>
          <t>New York</t>
        </is>
      </c>
      <c r="E2354" t="inlineStr">
        <is>
          <t>NY</t>
        </is>
      </c>
      <c r="F2354" t="n">
        <v>2024</v>
      </c>
      <c r="G2354" t="n">
        <v>1</v>
      </c>
      <c r="H2354" s="13" t="n">
        <v>1267362</v>
      </c>
      <c r="I2354" s="12" t="n">
        <v>13</v>
      </c>
      <c r="J2354" s="13" t="n">
        <v>20000</v>
      </c>
      <c r="K2354" s="13">
        <f>IFERROR($H2354/$I2354,"")</f>
        <v/>
      </c>
      <c r="L2354" s="13" t="n">
        <v>759000</v>
      </c>
      <c r="M2354" t="inlineStr">
        <is>
          <t>NJ, NEW JERSEY, FL</t>
        </is>
      </c>
      <c r="N2354" t="inlineStr">
        <is>
          <t>No</t>
        </is>
      </c>
      <c r="O2354" t="inlineStr">
        <is>
          <t>Not stated</t>
        </is>
      </c>
      <c r="Q2354" s="9" t="inlineStr">
        <is>
          <t>https://grantcue.com/foundations/srour-foundation-inc-874276494</t>
        </is>
      </c>
    </row>
    <row r="2355">
      <c r="A2355">
        <f>IF($E2355=$E2354,$A2354+1,1)</f>
        <v/>
      </c>
      <c r="B2355" t="inlineStr">
        <is>
          <t>REES PAUL AND MARTHA CHARITABLE TUA</t>
        </is>
      </c>
      <c r="C2355" t="inlineStr">
        <is>
          <t>20-6740669</t>
        </is>
      </c>
      <c r="D2355" t="inlineStr">
        <is>
          <t>New York</t>
        </is>
      </c>
      <c r="E2355" t="inlineStr">
        <is>
          <t>NY</t>
        </is>
      </c>
      <c r="F2355" t="n">
        <v>2025</v>
      </c>
      <c r="G2355" t="n">
        <v>2</v>
      </c>
      <c r="H2355" s="13" t="n">
        <v>1265999</v>
      </c>
      <c r="I2355" s="12" t="n">
        <v>42</v>
      </c>
      <c r="J2355" s="13" t="n">
        <v>27489</v>
      </c>
      <c r="K2355" s="13">
        <f>IFERROR($H2355/$I2355,"")</f>
        <v/>
      </c>
      <c r="L2355" s="13" t="n">
        <v>68074</v>
      </c>
      <c r="M2355" t="inlineStr">
        <is>
          <t>PA, VA, DC</t>
        </is>
      </c>
      <c r="N2355" t="inlineStr">
        <is>
          <t>No</t>
        </is>
      </c>
      <c r="O2355" t="inlineStr">
        <is>
          <t>Not stated</t>
        </is>
      </c>
      <c r="Q2355" s="9" t="inlineStr">
        <is>
          <t>https://grantcue.com/foundations/rees-paul-and-martha-charitable-tua-206740669</t>
        </is>
      </c>
    </row>
    <row r="2356">
      <c r="A2356">
        <f>IF($E2356=$E2355,$A2355+1,1)</f>
        <v/>
      </c>
      <c r="B2356" t="inlineStr">
        <is>
          <t>MARBEH SHALOM FOUNDATION INC</t>
        </is>
      </c>
      <c r="C2356" t="inlineStr">
        <is>
          <t>45-2818049</t>
        </is>
      </c>
      <c r="D2356" t="inlineStr">
        <is>
          <t>New York</t>
        </is>
      </c>
      <c r="E2356" t="inlineStr">
        <is>
          <t>NY</t>
        </is>
      </c>
      <c r="F2356" t="n">
        <v>2025</v>
      </c>
      <c r="G2356" t="n">
        <v>2</v>
      </c>
      <c r="H2356" s="13" t="n">
        <v>1264404</v>
      </c>
      <c r="I2356" s="12" t="n">
        <v>318</v>
      </c>
      <c r="J2356" s="13" t="n">
        <v>800</v>
      </c>
      <c r="K2356" s="13">
        <f>IFERROR($H2356/$I2356,"")</f>
        <v/>
      </c>
      <c r="L2356" s="13" t="n">
        <v>143532</v>
      </c>
      <c r="M2356" t="inlineStr">
        <is>
          <t>NJ, MI, BNEI BRAK</t>
        </is>
      </c>
      <c r="N2356" t="inlineStr">
        <is>
          <t>No</t>
        </is>
      </c>
      <c r="O2356" t="inlineStr">
        <is>
          <t>Not stated</t>
        </is>
      </c>
      <c r="Q2356" s="9" t="inlineStr">
        <is>
          <t>https://grantcue.com/foundations/marbeh-shalom-foundation-inc-c-o-es-originals-452818049</t>
        </is>
      </c>
    </row>
    <row r="2357">
      <c r="A2357">
        <f>IF($E2357=$E2356,$A2356+1,1)</f>
        <v/>
      </c>
      <c r="B2357" t="inlineStr">
        <is>
          <t>THE DIANNE &amp; DAVID STERN FOUNDATION</t>
        </is>
      </c>
      <c r="C2357" t="inlineStr">
        <is>
          <t>26-1598679</t>
        </is>
      </c>
      <c r="D2357" t="inlineStr">
        <is>
          <t>New York</t>
        </is>
      </c>
      <c r="E2357" t="inlineStr">
        <is>
          <t>NY</t>
        </is>
      </c>
      <c r="F2357" t="n">
        <v>2025</v>
      </c>
      <c r="G2357" t="n">
        <v>2</v>
      </c>
      <c r="H2357" s="13" t="n">
        <v>1263500</v>
      </c>
      <c r="I2357" s="12" t="n">
        <v>64</v>
      </c>
      <c r="J2357" s="13" t="n">
        <v>5000</v>
      </c>
      <c r="K2357" s="13">
        <f>IFERROR($H2357/$I2357,"")</f>
        <v/>
      </c>
      <c r="L2357" s="13" t="n">
        <v>275000</v>
      </c>
      <c r="M2357" t="inlineStr">
        <is>
          <t>BRITISH COLUMBIA, DC, CA</t>
        </is>
      </c>
      <c r="N2357" t="inlineStr">
        <is>
          <t>No</t>
        </is>
      </c>
      <c r="O2357" t="inlineStr">
        <is>
          <t>Not stated</t>
        </is>
      </c>
      <c r="Q2357" s="9" t="inlineStr">
        <is>
          <t>https://grantcue.com/foundations/the-dianne-and-david-stern-foundation-261598679</t>
        </is>
      </c>
    </row>
    <row r="2358">
      <c r="A2358">
        <f>IF($E2358=$E2357,$A2357+1,1)</f>
        <v/>
      </c>
      <c r="B2358" t="inlineStr">
        <is>
          <t>Birkas Rosh Foundation Inc</t>
        </is>
      </c>
      <c r="C2358" t="inlineStr">
        <is>
          <t>31-1732874</t>
        </is>
      </c>
      <c r="D2358" t="inlineStr">
        <is>
          <t>New York</t>
        </is>
      </c>
      <c r="E2358" t="inlineStr">
        <is>
          <t>NY</t>
        </is>
      </c>
      <c r="F2358" t="n">
        <v>2024</v>
      </c>
      <c r="G2358" t="n">
        <v>2</v>
      </c>
      <c r="H2358" s="13" t="n">
        <v>1260225</v>
      </c>
      <c r="I2358" s="12" t="n">
        <v>97</v>
      </c>
      <c r="J2358" s="13" t="n">
        <v>5000</v>
      </c>
      <c r="K2358" s="13">
        <f>IFERROR($H2358/$I2358,"")</f>
        <v/>
      </c>
      <c r="L2358" s="13" t="n">
        <v>145700</v>
      </c>
      <c r="M2358" t="inlineStr">
        <is>
          <t>NJ</t>
        </is>
      </c>
      <c r="N2358" t="inlineStr">
        <is>
          <t>Yes</t>
        </is>
      </c>
      <c r="O2358" t="inlineStr">
        <is>
          <t>Not stated</t>
        </is>
      </c>
      <c r="Q2358" s="9" t="inlineStr">
        <is>
          <t>https://grantcue.com/foundations/birkas-rosh-foundation-inc-311732874</t>
        </is>
      </c>
    </row>
    <row r="2359">
      <c r="A2359">
        <f>IF($E2359=$E2358,$A2358+1,1)</f>
        <v/>
      </c>
      <c r="B2359" t="inlineStr">
        <is>
          <t>THE BONDI FOUNDATION</t>
        </is>
      </c>
      <c r="C2359" t="inlineStr">
        <is>
          <t>13-4015931</t>
        </is>
      </c>
      <c r="D2359" t="inlineStr">
        <is>
          <t>New York</t>
        </is>
      </c>
      <c r="E2359" t="inlineStr">
        <is>
          <t>NY</t>
        </is>
      </c>
      <c r="F2359" t="n">
        <v>2024</v>
      </c>
      <c r="G2359" t="n">
        <v>1</v>
      </c>
      <c r="H2359" s="13" t="n">
        <v>1258853</v>
      </c>
      <c r="I2359" s="12" t="n">
        <v>19</v>
      </c>
      <c r="J2359" s="13" t="n">
        <v>25000</v>
      </c>
      <c r="K2359" s="13">
        <f>IFERROR($H2359/$I2359,"")</f>
        <v/>
      </c>
      <c r="L2359" s="13" t="n">
        <v>528907</v>
      </c>
      <c r="M2359" t="inlineStr">
        <is>
          <t>NC, NJ, MA</t>
        </is>
      </c>
      <c r="N2359" t="inlineStr">
        <is>
          <t>Yes</t>
        </is>
      </c>
      <c r="O2359" t="inlineStr">
        <is>
          <t>Not stated</t>
        </is>
      </c>
      <c r="Q2359" s="9" t="inlineStr">
        <is>
          <t>https://grantcue.com/foundations/the-bondi-foundation-134015931</t>
        </is>
      </c>
    </row>
    <row r="2360">
      <c r="A2360">
        <f>IF($E2360=$E2359,$A2359+1,1)</f>
        <v/>
      </c>
      <c r="B2360" t="inlineStr">
        <is>
          <t>DOTY FAMILY FOUNDATION</t>
        </is>
      </c>
      <c r="C2360" t="inlineStr">
        <is>
          <t>13-2921496</t>
        </is>
      </c>
      <c r="D2360" t="inlineStr">
        <is>
          <t>New York</t>
        </is>
      </c>
      <c r="E2360" t="inlineStr">
        <is>
          <t>NY</t>
        </is>
      </c>
      <c r="F2360" t="n">
        <v>2025</v>
      </c>
      <c r="G2360" t="n">
        <v>2</v>
      </c>
      <c r="H2360" s="13" t="n">
        <v>1258825</v>
      </c>
      <c r="I2360" s="12" t="n">
        <v>213</v>
      </c>
      <c r="J2360" s="13" t="n">
        <v>1500</v>
      </c>
      <c r="K2360" s="13">
        <f>IFERROR($H2360/$I2360,"")</f>
        <v/>
      </c>
      <c r="L2360" s="13" t="n">
        <v>142470</v>
      </c>
      <c r="M2360" t="inlineStr">
        <is>
          <t>PA, MD, VA</t>
        </is>
      </c>
      <c r="N2360" t="inlineStr">
        <is>
          <t>No</t>
        </is>
      </c>
      <c r="O2360" t="inlineStr">
        <is>
          <t>Not stated</t>
        </is>
      </c>
      <c r="Q2360" s="9" t="inlineStr">
        <is>
          <t>https://grantcue.com/foundations/doty-family-foundation-132921496</t>
        </is>
      </c>
    </row>
    <row r="2361">
      <c r="A2361">
        <f>IF($E2361=$E2360,$A2360+1,1)</f>
        <v/>
      </c>
      <c r="B2361" t="inlineStr">
        <is>
          <t>ABRAHAM AND MILDRED GOLDSTEIN CHARITABLE TRUST</t>
        </is>
      </c>
      <c r="C2361" t="inlineStr">
        <is>
          <t>13-7061296</t>
        </is>
      </c>
      <c r="D2361" t="inlineStr">
        <is>
          <t>New York</t>
        </is>
      </c>
      <c r="E2361" t="inlineStr">
        <is>
          <t>NY</t>
        </is>
      </c>
      <c r="F2361" t="n">
        <v>2025</v>
      </c>
      <c r="G2361" t="n">
        <v>2</v>
      </c>
      <c r="H2361" s="13" t="n">
        <v>1256000</v>
      </c>
      <c r="I2361" s="12" t="n">
        <v>27</v>
      </c>
      <c r="J2361" s="13" t="n">
        <v>25000</v>
      </c>
      <c r="K2361" s="13">
        <f>IFERROR($H2361/$I2361,"")</f>
        <v/>
      </c>
      <c r="L2361" s="13" t="n">
        <v>266000</v>
      </c>
      <c r="M2361" t="inlineStr">
        <is>
          <t>CT, DC, CA</t>
        </is>
      </c>
      <c r="N2361" t="inlineStr">
        <is>
          <t>No</t>
        </is>
      </c>
      <c r="O2361" t="inlineStr">
        <is>
          <t>Not stated</t>
        </is>
      </c>
      <c r="Q2361" s="9" t="inlineStr">
        <is>
          <t>https://grantcue.com/foundations/abraham-and-mildred-goldstein-charitable-trust-c-o-brian-stillman-trustee-137061296</t>
        </is>
      </c>
    </row>
    <row r="2362">
      <c r="A2362">
        <f>IF($E2362=$E2361,$A2361+1,1)</f>
        <v/>
      </c>
      <c r="B2362" t="inlineStr">
        <is>
          <t>THE BENJAMIN AND SUSAN WINTER FOUNDATION</t>
        </is>
      </c>
      <c r="C2362" t="inlineStr">
        <is>
          <t>13-7107477</t>
        </is>
      </c>
      <c r="D2362" t="inlineStr">
        <is>
          <t>New York</t>
        </is>
      </c>
      <c r="E2362" t="inlineStr">
        <is>
          <t>NY</t>
        </is>
      </c>
      <c r="F2362" t="n">
        <v>2024</v>
      </c>
      <c r="G2362" t="n">
        <v>2</v>
      </c>
      <c r="H2362" s="13" t="n">
        <v>1254635</v>
      </c>
      <c r="I2362" s="12" t="n">
        <v>30</v>
      </c>
      <c r="J2362" s="13" t="n">
        <v>10000</v>
      </c>
      <c r="K2362" s="13">
        <f>IFERROR($H2362/$I2362,"")</f>
        <v/>
      </c>
      <c r="L2362" s="13" t="n">
        <v>212500</v>
      </c>
      <c r="M2362" t="inlineStr">
        <is>
          <t>FL</t>
        </is>
      </c>
      <c r="N2362" t="inlineStr">
        <is>
          <t>No</t>
        </is>
      </c>
      <c r="O2362" t="inlineStr">
        <is>
          <t>Not stated</t>
        </is>
      </c>
      <c r="Q2362" s="9" t="inlineStr">
        <is>
          <t>https://grantcue.com/foundations/the-benjamin-and-susan-winter-foundation-c-o-the-winter-organization-137107477</t>
        </is>
      </c>
    </row>
    <row r="2363">
      <c r="A2363">
        <f>IF($E2363=$E2362,$A2362+1,1)</f>
        <v/>
      </c>
      <c r="B2363" t="inlineStr">
        <is>
          <t>BARBARA AND FRED KORT FOUNDATION</t>
        </is>
      </c>
      <c r="C2363" t="inlineStr">
        <is>
          <t>26-1609012</t>
        </is>
      </c>
      <c r="D2363" t="inlineStr">
        <is>
          <t>New York</t>
        </is>
      </c>
      <c r="E2363" t="inlineStr">
        <is>
          <t>NY</t>
        </is>
      </c>
      <c r="F2363" t="n">
        <v>2023</v>
      </c>
      <c r="G2363" t="n">
        <v>1</v>
      </c>
      <c r="H2363" s="13" t="n">
        <v>1253500</v>
      </c>
      <c r="I2363" s="12" t="n">
        <v>8</v>
      </c>
      <c r="J2363" s="13" t="n">
        <v>175000</v>
      </c>
      <c r="K2363" s="13">
        <f>IFERROR($H2363/$I2363,"")</f>
        <v/>
      </c>
      <c r="L2363" s="13" t="n">
        <v>300000</v>
      </c>
      <c r="M2363" t="inlineStr">
        <is>
          <t>NJ, MA, WA</t>
        </is>
      </c>
      <c r="N2363" t="inlineStr">
        <is>
          <t>No</t>
        </is>
      </c>
      <c r="O2363" t="inlineStr">
        <is>
          <t>Not stated</t>
        </is>
      </c>
      <c r="Q2363" s="9" t="inlineStr">
        <is>
          <t>https://grantcue.com/foundations/barbara-and-fred-kort-foundation-261609012</t>
        </is>
      </c>
    </row>
    <row r="2364">
      <c r="A2364">
        <f>IF($E2364=$E2363,$A2363+1,1)</f>
        <v/>
      </c>
      <c r="B2364" t="inlineStr">
        <is>
          <t>CORNER FOUNDATION INC</t>
        </is>
      </c>
      <c r="C2364" t="inlineStr">
        <is>
          <t>46-4340215</t>
        </is>
      </c>
      <c r="D2364" t="inlineStr">
        <is>
          <t>New York</t>
        </is>
      </c>
      <c r="E2364" t="inlineStr">
        <is>
          <t>NY</t>
        </is>
      </c>
      <c r="F2364" t="n">
        <v>2024</v>
      </c>
      <c r="G2364" t="n">
        <v>1</v>
      </c>
      <c r="H2364" s="13" t="n">
        <v>1250200</v>
      </c>
      <c r="I2364" s="12" t="n">
        <v>50</v>
      </c>
      <c r="J2364" s="13" t="n">
        <v>10000</v>
      </c>
      <c r="K2364" s="13">
        <f>IFERROR($H2364/$I2364,"")</f>
        <v/>
      </c>
      <c r="L2364" s="13" t="n">
        <v>500000</v>
      </c>
      <c r="M2364" t="inlineStr">
        <is>
          <t>WY, NJ, VA</t>
        </is>
      </c>
      <c r="N2364" t="inlineStr">
        <is>
          <t>No</t>
        </is>
      </c>
      <c r="O2364" t="inlineStr">
        <is>
          <t>Not stated</t>
        </is>
      </c>
      <c r="Q2364" s="9" t="inlineStr">
        <is>
          <t>https://grantcue.com/foundations/corner-foundation-inc-464340215</t>
        </is>
      </c>
    </row>
    <row r="2365">
      <c r="A2365">
        <f>IF($E2365=$E2364,$A2364+1,1)</f>
        <v/>
      </c>
      <c r="B2365" t="inlineStr">
        <is>
          <t>NATHAN ANNE KIM &amp; JULIAN GELLER FOUNDATION</t>
        </is>
      </c>
      <c r="C2365" t="inlineStr">
        <is>
          <t>30-0175465</t>
        </is>
      </c>
      <c r="D2365" t="inlineStr">
        <is>
          <t>New York</t>
        </is>
      </c>
      <c r="E2365" t="inlineStr">
        <is>
          <t>NY</t>
        </is>
      </c>
      <c r="F2365" t="n">
        <v>2024</v>
      </c>
      <c r="G2365" t="n">
        <v>1</v>
      </c>
      <c r="H2365" s="13" t="n">
        <v>1249085</v>
      </c>
      <c r="I2365" s="12" t="n">
        <v>12</v>
      </c>
      <c r="J2365" s="13" t="n">
        <v>75000</v>
      </c>
      <c r="K2365" s="13">
        <f>IFERROR($H2365/$I2365,"")</f>
        <v/>
      </c>
      <c r="L2365" s="13" t="n">
        <v>340000</v>
      </c>
      <c r="M2365" t="inlineStr">
        <is>
          <t>CA</t>
        </is>
      </c>
      <c r="N2365" t="inlineStr">
        <is>
          <t>No</t>
        </is>
      </c>
      <c r="O2365" t="inlineStr">
        <is>
          <t>Not stated</t>
        </is>
      </c>
      <c r="Q2365" s="9" t="inlineStr">
        <is>
          <t>https://grantcue.com/foundations/nathan-anne-kim-and-julian-geller-foundation-300175465</t>
        </is>
      </c>
    </row>
    <row r="2366">
      <c r="A2366">
        <f>IF($E2366=$E2365,$A2365+1,1)</f>
        <v/>
      </c>
      <c r="B2366" t="inlineStr">
        <is>
          <t>SOKOLOFF FOUNDATION INC</t>
        </is>
      </c>
      <c r="C2366" t="inlineStr">
        <is>
          <t>13-6155196</t>
        </is>
      </c>
      <c r="D2366" t="inlineStr">
        <is>
          <t>New York</t>
        </is>
      </c>
      <c r="E2366" t="inlineStr">
        <is>
          <t>NY</t>
        </is>
      </c>
      <c r="F2366" t="n">
        <v>2025</v>
      </c>
      <c r="G2366" t="n">
        <v>2</v>
      </c>
      <c r="H2366" s="13" t="n">
        <v>1245335</v>
      </c>
      <c r="I2366" s="12" t="n">
        <v>60</v>
      </c>
      <c r="J2366" s="13" t="n">
        <v>225</v>
      </c>
      <c r="K2366" s="13">
        <f>IFERROR($H2366/$I2366,"")</f>
        <v/>
      </c>
      <c r="L2366" s="13" t="n">
        <v>430000</v>
      </c>
      <c r="M2366" t="inlineStr">
        <is>
          <t>MA, DC, MD</t>
        </is>
      </c>
      <c r="N2366" t="inlineStr">
        <is>
          <t>No</t>
        </is>
      </c>
      <c r="O2366" t="inlineStr">
        <is>
          <t>Not stated</t>
        </is>
      </c>
      <c r="Q2366" s="9" t="inlineStr">
        <is>
          <t>https://grantcue.com/foundations/sokoloff-foundation-inc-136155196</t>
        </is>
      </c>
    </row>
    <row r="2367">
      <c r="A2367">
        <f>IF($E2367=$E2366,$A2366+1,1)</f>
        <v/>
      </c>
      <c r="B2367" t="inlineStr">
        <is>
          <t>PONCE DE LEON FOUNDATION</t>
        </is>
      </c>
      <c r="C2367" t="inlineStr">
        <is>
          <t>82-1738716</t>
        </is>
      </c>
      <c r="D2367" t="inlineStr">
        <is>
          <t>New York</t>
        </is>
      </c>
      <c r="E2367" t="inlineStr">
        <is>
          <t>NY</t>
        </is>
      </c>
      <c r="F2367" t="n">
        <v>2025</v>
      </c>
      <c r="G2367" t="n">
        <v>2</v>
      </c>
      <c r="H2367" s="13" t="n">
        <v>1245000</v>
      </c>
      <c r="I2367" s="12" t="n">
        <v>55</v>
      </c>
      <c r="J2367" s="13" t="n">
        <v>20000</v>
      </c>
      <c r="K2367" s="13">
        <f>IFERROR($H2367/$I2367,"")</f>
        <v/>
      </c>
      <c r="L2367" s="13" t="n">
        <v>30000</v>
      </c>
      <c r="M2367" t="inlineStr">
        <is>
          <t>NJ</t>
        </is>
      </c>
      <c r="N2367" t="inlineStr">
        <is>
          <t>Yes</t>
        </is>
      </c>
      <c r="O2367" t="inlineStr">
        <is>
          <t>Not stated</t>
        </is>
      </c>
      <c r="P2367" s="9" t="inlineStr">
        <is>
          <t>https://www.poncedeleonfoundation.org/</t>
        </is>
      </c>
      <c r="Q2367" s="9" t="inlineStr">
        <is>
          <t>https://grantcue.com/foundations/ponce-de-leon-foundation-821738716</t>
        </is>
      </c>
    </row>
    <row r="2368">
      <c r="A2368">
        <f>IF($E2368=$E2367,$A2367+1,1)</f>
        <v/>
      </c>
      <c r="B2368" t="inlineStr">
        <is>
          <t>C J HEILIG FOUNDATION INC</t>
        </is>
      </c>
      <c r="C2368" t="inlineStr">
        <is>
          <t>06-1483018</t>
        </is>
      </c>
      <c r="D2368" t="inlineStr">
        <is>
          <t>New York</t>
        </is>
      </c>
      <c r="E2368" t="inlineStr">
        <is>
          <t>NY</t>
        </is>
      </c>
      <c r="F2368" t="n">
        <v>2024</v>
      </c>
      <c r="G2368" t="n">
        <v>2</v>
      </c>
      <c r="H2368" s="13" t="n">
        <v>1244376</v>
      </c>
      <c r="I2368" s="12" t="n">
        <v>39</v>
      </c>
      <c r="J2368" s="13" t="n">
        <v>25000</v>
      </c>
      <c r="K2368" s="13">
        <f>IFERROR($H2368/$I2368,"")</f>
        <v/>
      </c>
      <c r="L2368" s="13" t="n">
        <v>175000</v>
      </c>
      <c r="M2368" t="inlineStr">
        <is>
          <t>MA, MD, VT</t>
        </is>
      </c>
      <c r="N2368" t="inlineStr">
        <is>
          <t>No</t>
        </is>
      </c>
      <c r="O2368" t="inlineStr">
        <is>
          <t>Not stated</t>
        </is>
      </c>
      <c r="Q2368" s="9" t="inlineStr">
        <is>
          <t>https://grantcue.com/foundations/c-j-heilig-foundation-inc-c-o-dr-william-lecates-061483018</t>
        </is>
      </c>
    </row>
    <row r="2369">
      <c r="A2369">
        <f>IF($E2369=$E2368,$A2368+1,1)</f>
        <v/>
      </c>
      <c r="B2369" t="inlineStr">
        <is>
          <t>FORD S N &amp; ADA FUND PFDN</t>
        </is>
      </c>
      <c r="C2369" t="inlineStr">
        <is>
          <t>34-0842282</t>
        </is>
      </c>
      <c r="D2369" t="inlineStr">
        <is>
          <t>New York</t>
        </is>
      </c>
      <c r="E2369" t="inlineStr">
        <is>
          <t>NY</t>
        </is>
      </c>
      <c r="F2369" t="n">
        <v>2025</v>
      </c>
      <c r="G2369" t="n">
        <v>2</v>
      </c>
      <c r="H2369" s="13" t="n">
        <v>1244160</v>
      </c>
      <c r="I2369" s="12" t="n">
        <v>12</v>
      </c>
      <c r="J2369" s="13" t="n">
        <v>60000</v>
      </c>
      <c r="K2369" s="13">
        <f>IFERROR($H2369/$I2369,"")</f>
        <v/>
      </c>
      <c r="L2369" s="13" t="n">
        <v>390424</v>
      </c>
      <c r="M2369" t="inlineStr">
        <is>
          <t>OH</t>
        </is>
      </c>
      <c r="N2369" t="inlineStr">
        <is>
          <t>Yes</t>
        </is>
      </c>
      <c r="O2369" t="inlineStr">
        <is>
          <t>Not stated</t>
        </is>
      </c>
      <c r="Q2369" s="9" t="inlineStr">
        <is>
          <t>https://grantcue.com/foundations/ford-s-n-and-ada-fund-pfdn-340842282</t>
        </is>
      </c>
    </row>
    <row r="2370">
      <c r="A2370">
        <f>IF($E2370=$E2369,$A2369+1,1)</f>
        <v/>
      </c>
      <c r="B2370" t="inlineStr">
        <is>
          <t>Bauer Family Foundation</t>
        </is>
      </c>
      <c r="C2370" t="inlineStr">
        <is>
          <t>20-3448306</t>
        </is>
      </c>
      <c r="D2370" t="inlineStr">
        <is>
          <t>New York</t>
        </is>
      </c>
      <c r="E2370" t="inlineStr">
        <is>
          <t>NY</t>
        </is>
      </c>
      <c r="F2370" t="n">
        <v>2024</v>
      </c>
      <c r="G2370" t="n">
        <v>1</v>
      </c>
      <c r="H2370" s="13" t="n">
        <v>1243530</v>
      </c>
      <c r="I2370" s="12" t="n">
        <v>49</v>
      </c>
      <c r="J2370" s="13" t="n">
        <v>5000</v>
      </c>
      <c r="K2370" s="13">
        <f>IFERROR($H2370/$I2370,"")</f>
        <v/>
      </c>
      <c r="L2370" s="13" t="n">
        <v>346000</v>
      </c>
      <c r="M2370" t="inlineStr">
        <is>
          <t>NE, DC, RI</t>
        </is>
      </c>
      <c r="N2370" t="inlineStr">
        <is>
          <t>No</t>
        </is>
      </c>
      <c r="O2370" t="inlineStr">
        <is>
          <t>Not stated</t>
        </is>
      </c>
      <c r="Q2370" s="9" t="inlineStr">
        <is>
          <t>https://grantcue.com/foundations/bauer-family-foundation-203448306</t>
        </is>
      </c>
    </row>
    <row r="2371">
      <c r="A2371">
        <f>IF($E2371=$E2370,$A2370+1,1)</f>
        <v/>
      </c>
      <c r="B2371" t="inlineStr">
        <is>
          <t>THE LOHRFINK FOUNDATION</t>
        </is>
      </c>
      <c r="C2371" t="inlineStr">
        <is>
          <t>13-3919765</t>
        </is>
      </c>
      <c r="D2371" t="inlineStr">
        <is>
          <t>New York</t>
        </is>
      </c>
      <c r="E2371" t="inlineStr">
        <is>
          <t>NY</t>
        </is>
      </c>
      <c r="F2371" t="n">
        <v>2024</v>
      </c>
      <c r="G2371" t="n">
        <v>2</v>
      </c>
      <c r="H2371" s="13" t="n">
        <v>1242000</v>
      </c>
      <c r="I2371" s="12" t="n">
        <v>12</v>
      </c>
      <c r="J2371" s="13" t="n">
        <v>80000</v>
      </c>
      <c r="K2371" s="13">
        <f>IFERROR($H2371/$I2371,"")</f>
        <v/>
      </c>
      <c r="L2371" s="13" t="n">
        <v>300000</v>
      </c>
      <c r="M2371" t="inlineStr">
        <is>
          <t>DC</t>
        </is>
      </c>
      <c r="N2371" t="inlineStr">
        <is>
          <t>No</t>
        </is>
      </c>
      <c r="O2371" t="inlineStr">
        <is>
          <t>Not stated</t>
        </is>
      </c>
      <c r="Q2371" s="9" t="inlineStr">
        <is>
          <t>https://grantcue.com/foundations/the-lohrfink-foundation-133919765</t>
        </is>
      </c>
    </row>
    <row r="2372">
      <c r="A2372">
        <f>IF($E2372=$E2371,$A2371+1,1)</f>
        <v/>
      </c>
      <c r="B2372" t="inlineStr">
        <is>
          <t>MARION E KENWORTHY SARAH H SWIFT FOUNDATION</t>
        </is>
      </c>
      <c r="C2372" t="inlineStr">
        <is>
          <t>13-6140940</t>
        </is>
      </c>
      <c r="D2372" t="inlineStr">
        <is>
          <t>New York</t>
        </is>
      </c>
      <c r="E2372" t="inlineStr">
        <is>
          <t>NY</t>
        </is>
      </c>
      <c r="F2372" t="n">
        <v>2025</v>
      </c>
      <c r="G2372" t="n">
        <v>2</v>
      </c>
      <c r="H2372" s="13" t="n">
        <v>1240000</v>
      </c>
      <c r="I2372" s="12" t="n">
        <v>45</v>
      </c>
      <c r="J2372" s="13" t="n">
        <v>25000</v>
      </c>
      <c r="K2372" s="13">
        <f>IFERROR($H2372/$I2372,"")</f>
        <v/>
      </c>
      <c r="L2372" s="13" t="n">
        <v>45000</v>
      </c>
      <c r="N2372" t="inlineStr">
        <is>
          <t>No</t>
        </is>
      </c>
      <c r="O2372" t="inlineStr">
        <is>
          <t>Not stated</t>
        </is>
      </c>
      <c r="Q2372" s="9" t="inlineStr">
        <is>
          <t>https://grantcue.com/foundations/marion-e-kenworthy-sarah-h-swift-foundation-c-o-kathryn-conroy-136140940</t>
        </is>
      </c>
    </row>
    <row r="2373">
      <c r="A2373">
        <f>IF($E2373=$E2372,$A2372+1,1)</f>
        <v/>
      </c>
      <c r="B2373" t="inlineStr">
        <is>
          <t>ISAAC H TUTTLE FUND</t>
        </is>
      </c>
      <c r="C2373" t="inlineStr">
        <is>
          <t>13-5628325</t>
        </is>
      </c>
      <c r="D2373" t="inlineStr">
        <is>
          <t>New York</t>
        </is>
      </c>
      <c r="E2373" t="inlineStr">
        <is>
          <t>NY</t>
        </is>
      </c>
      <c r="F2373" t="n">
        <v>2024</v>
      </c>
      <c r="G2373" t="n">
        <v>1</v>
      </c>
      <c r="H2373" s="13" t="n">
        <v>1237755</v>
      </c>
      <c r="I2373" s="12" t="n">
        <v>23</v>
      </c>
      <c r="J2373" s="13" t="n">
        <v>30000</v>
      </c>
      <c r="K2373" s="13">
        <f>IFERROR($H2373/$I2373,"")</f>
        <v/>
      </c>
      <c r="L2373" s="13" t="n">
        <v>542755</v>
      </c>
      <c r="N2373" t="inlineStr">
        <is>
          <t>Yes</t>
        </is>
      </c>
      <c r="O2373" t="inlineStr">
        <is>
          <t>Yes</t>
        </is>
      </c>
      <c r="P2373" s="9" t="inlineStr">
        <is>
          <t>https://www.tuttlefund.org/</t>
        </is>
      </c>
      <c r="Q2373" s="9" t="inlineStr">
        <is>
          <t>https://grantcue.com/foundations/isaac-h-tuttle-fund-135628325</t>
        </is>
      </c>
    </row>
    <row r="2374">
      <c r="A2374">
        <f>IF($E2374=$E2373,$A2373+1,1)</f>
        <v/>
      </c>
      <c r="B2374" t="inlineStr">
        <is>
          <t>THE BETSY &amp; ALAN D COHN FOUNDATION INC</t>
        </is>
      </c>
      <c r="C2374" t="inlineStr">
        <is>
          <t>23-7046420</t>
        </is>
      </c>
      <c r="D2374" t="inlineStr">
        <is>
          <t>New York</t>
        </is>
      </c>
      <c r="E2374" t="inlineStr">
        <is>
          <t>NY</t>
        </is>
      </c>
      <c r="F2374" t="n">
        <v>2024</v>
      </c>
      <c r="G2374" t="n">
        <v>2</v>
      </c>
      <c r="H2374" s="13" t="n">
        <v>1235450</v>
      </c>
      <c r="I2374" s="12" t="n">
        <v>384</v>
      </c>
      <c r="J2374" s="13" t="n">
        <v>1000</v>
      </c>
      <c r="K2374" s="13">
        <f>IFERROR($H2374/$I2374,"")</f>
        <v/>
      </c>
      <c r="L2374" s="13" t="n">
        <v>50000</v>
      </c>
      <c r="M2374" t="inlineStr">
        <is>
          <t>CA, VA, PA</t>
        </is>
      </c>
      <c r="N2374" t="inlineStr">
        <is>
          <t>No</t>
        </is>
      </c>
      <c r="O2374" t="inlineStr">
        <is>
          <t>Not stated</t>
        </is>
      </c>
      <c r="Q2374" s="9" t="inlineStr">
        <is>
          <t>https://grantcue.com/foundations/the-betsy-and-alan-d-cohn-foundation-inc-237046420</t>
        </is>
      </c>
    </row>
    <row r="2375">
      <c r="A2375">
        <f>IF($E2375=$E2374,$A2374+1,1)</f>
        <v/>
      </c>
      <c r="B2375" t="inlineStr">
        <is>
          <t>GEORGE AND MARTHA RICH FOUNDATION</t>
        </is>
      </c>
      <c r="C2375" t="inlineStr">
        <is>
          <t>22-6575217</t>
        </is>
      </c>
      <c r="D2375" t="inlineStr">
        <is>
          <t>New York</t>
        </is>
      </c>
      <c r="E2375" t="inlineStr">
        <is>
          <t>NY</t>
        </is>
      </c>
      <c r="F2375" t="n">
        <v>2024</v>
      </c>
      <c r="G2375" t="n">
        <v>2</v>
      </c>
      <c r="H2375" s="13" t="n">
        <v>1234555</v>
      </c>
      <c r="I2375" s="12" t="n">
        <v>16</v>
      </c>
      <c r="J2375" s="13" t="n">
        <v>50000</v>
      </c>
      <c r="K2375" s="13">
        <f>IFERROR($H2375/$I2375,"")</f>
        <v/>
      </c>
      <c r="L2375" s="13" t="n">
        <v>275000</v>
      </c>
      <c r="M2375" t="inlineStr">
        <is>
          <t>FL</t>
        </is>
      </c>
      <c r="N2375" t="inlineStr">
        <is>
          <t>Yes</t>
        </is>
      </c>
      <c r="O2375" t="inlineStr">
        <is>
          <t>Not stated</t>
        </is>
      </c>
      <c r="Q2375" s="9" t="inlineStr">
        <is>
          <t>https://grantcue.com/foundations/george-and-martha-rich-foundation-226575217</t>
        </is>
      </c>
    </row>
    <row r="2376">
      <c r="A2376">
        <f>IF($E2376=$E2375,$A2375+1,1)</f>
        <v/>
      </c>
      <c r="B2376" t="inlineStr">
        <is>
          <t>THE LERER FAMILY CHARITABLE FOUNDATION INC</t>
        </is>
      </c>
      <c r="C2376" t="inlineStr">
        <is>
          <t>31-1753295</t>
        </is>
      </c>
      <c r="D2376" t="inlineStr">
        <is>
          <t>New York</t>
        </is>
      </c>
      <c r="E2376" t="inlineStr">
        <is>
          <t>NY</t>
        </is>
      </c>
      <c r="F2376" t="n">
        <v>2024</v>
      </c>
      <c r="G2376" t="n">
        <v>2</v>
      </c>
      <c r="H2376" s="13" t="n">
        <v>1233700</v>
      </c>
      <c r="I2376" s="12" t="n">
        <v>45</v>
      </c>
      <c r="J2376" s="13" t="n">
        <v>10000</v>
      </c>
      <c r="K2376" s="13">
        <f>IFERROR($H2376/$I2376,"")</f>
        <v/>
      </c>
      <c r="L2376" s="13" t="n">
        <v>140000</v>
      </c>
      <c r="M2376" t="inlineStr">
        <is>
          <t>MN, CA, PA</t>
        </is>
      </c>
      <c r="N2376" t="inlineStr">
        <is>
          <t>No</t>
        </is>
      </c>
      <c r="O2376" t="inlineStr">
        <is>
          <t>Not stated</t>
        </is>
      </c>
      <c r="Q2376" s="9" t="inlineStr">
        <is>
          <t>https://grantcue.com/foundations/the-lerer-family-charitable-foundation-inc-311753295</t>
        </is>
      </c>
    </row>
    <row r="2377">
      <c r="A2377">
        <f>IF($E2377=$E2376,$A2376+1,1)</f>
        <v/>
      </c>
      <c r="B2377" t="inlineStr">
        <is>
          <t>THE DOROTHEA AND LEO RABKIN FOUNDATION</t>
        </is>
      </c>
      <c r="C2377" t="inlineStr">
        <is>
          <t>13-4091650</t>
        </is>
      </c>
      <c r="D2377" t="inlineStr">
        <is>
          <t>New York</t>
        </is>
      </c>
      <c r="E2377" t="inlineStr">
        <is>
          <t>NY</t>
        </is>
      </c>
      <c r="F2377" t="n">
        <v>2024</v>
      </c>
      <c r="G2377" t="n">
        <v>2</v>
      </c>
      <c r="H2377" s="13" t="n">
        <v>1233486</v>
      </c>
      <c r="I2377" s="12" t="n">
        <v>110</v>
      </c>
      <c r="J2377" s="13" t="n">
        <v>2000</v>
      </c>
      <c r="K2377" s="13">
        <f>IFERROR($H2377/$I2377,"")</f>
        <v/>
      </c>
      <c r="L2377" s="13" t="n">
        <v>52000</v>
      </c>
      <c r="M2377" t="inlineStr">
        <is>
          <t>CA, DC, OK</t>
        </is>
      </c>
      <c r="N2377" t="inlineStr">
        <is>
          <t>No</t>
        </is>
      </c>
      <c r="O2377" t="inlineStr">
        <is>
          <t>Not stated</t>
        </is>
      </c>
      <c r="Q2377" s="9" t="inlineStr">
        <is>
          <t>https://grantcue.com/foundations/the-dorothea-and-leo-rabkin-foundation-134091650</t>
        </is>
      </c>
    </row>
    <row r="2378">
      <c r="A2378">
        <f>IF($E2378=$E2377,$A2377+1,1)</f>
        <v/>
      </c>
      <c r="B2378" t="inlineStr">
        <is>
          <t>THE JACK AND SARITA GANTZ FOUNDATION INC</t>
        </is>
      </c>
      <c r="C2378" t="inlineStr">
        <is>
          <t>13-3352396</t>
        </is>
      </c>
      <c r="D2378" t="inlineStr">
        <is>
          <t>New York</t>
        </is>
      </c>
      <c r="E2378" t="inlineStr">
        <is>
          <t>NY</t>
        </is>
      </c>
      <c r="F2378" t="n">
        <v>2024</v>
      </c>
      <c r="G2378" t="n">
        <v>2</v>
      </c>
      <c r="H2378" s="13" t="n">
        <v>1233309</v>
      </c>
      <c r="I2378" s="12" t="n">
        <v>103</v>
      </c>
      <c r="J2378" s="13" t="n">
        <v>5000</v>
      </c>
      <c r="K2378" s="13">
        <f>IFERROR($H2378/$I2378,"")</f>
        <v/>
      </c>
      <c r="L2378" s="13" t="n">
        <v>150000</v>
      </c>
      <c r="M2378" t="inlineStr">
        <is>
          <t>CO, DC, UT</t>
        </is>
      </c>
      <c r="N2378" t="inlineStr">
        <is>
          <t>No</t>
        </is>
      </c>
      <c r="O2378" t="inlineStr">
        <is>
          <t>Not stated</t>
        </is>
      </c>
      <c r="Q2378" s="9" t="inlineStr">
        <is>
          <t>https://grantcue.com/foundations/the-jack-and-sarita-gantz-foundation-inc-133352396</t>
        </is>
      </c>
    </row>
    <row r="2379">
      <c r="A2379">
        <f>IF($E2379=$E2378,$A2378+1,1)</f>
        <v/>
      </c>
      <c r="B2379" t="inlineStr">
        <is>
          <t>MALLAH FAMILY FOUNDATION INC</t>
        </is>
      </c>
      <c r="C2379" t="inlineStr">
        <is>
          <t>46-4319882</t>
        </is>
      </c>
      <c r="D2379" t="inlineStr">
        <is>
          <t>New York</t>
        </is>
      </c>
      <c r="E2379" t="inlineStr">
        <is>
          <t>NY</t>
        </is>
      </c>
      <c r="F2379" t="n">
        <v>2024</v>
      </c>
      <c r="G2379" t="n">
        <v>1</v>
      </c>
      <c r="H2379" s="13" t="n">
        <v>1231150</v>
      </c>
      <c r="I2379" s="12" t="n">
        <v>27</v>
      </c>
      <c r="J2379" s="13" t="n">
        <v>5000</v>
      </c>
      <c r="K2379" s="13">
        <f>IFERROR($H2379/$I2379,"")</f>
        <v/>
      </c>
      <c r="L2379" s="13" t="n">
        <v>500000</v>
      </c>
      <c r="M2379" t="inlineStr">
        <is>
          <t>PA, TN, CT</t>
        </is>
      </c>
      <c r="N2379" t="inlineStr">
        <is>
          <t>No</t>
        </is>
      </c>
      <c r="O2379" t="inlineStr">
        <is>
          <t>Not stated</t>
        </is>
      </c>
      <c r="Q2379" s="9" t="inlineStr">
        <is>
          <t>https://grantcue.com/foundations/mallah-family-foundation-inc-c-o-david-dorfman-464319882</t>
        </is>
      </c>
    </row>
    <row r="2380">
      <c r="A2380">
        <f>IF($E2380=$E2379,$A2379+1,1)</f>
        <v/>
      </c>
      <c r="B2380" t="inlineStr">
        <is>
          <t>A KINDER WORLD FOUNDATION</t>
        </is>
      </c>
      <c r="C2380" t="inlineStr">
        <is>
          <t>20-6197902</t>
        </is>
      </c>
      <c r="D2380" t="inlineStr">
        <is>
          <t>New York</t>
        </is>
      </c>
      <c r="E2380" t="inlineStr">
        <is>
          <t>NY</t>
        </is>
      </c>
      <c r="F2380" t="n">
        <v>2025</v>
      </c>
      <c r="G2380" t="n">
        <v>2</v>
      </c>
      <c r="H2380" s="13" t="n">
        <v>1231000</v>
      </c>
      <c r="I2380" s="12" t="n">
        <v>48</v>
      </c>
      <c r="J2380" s="13" t="n">
        <v>23000</v>
      </c>
      <c r="K2380" s="13">
        <f>IFERROR($H2380/$I2380,"")</f>
        <v/>
      </c>
      <c r="L2380" s="13" t="n">
        <v>100000</v>
      </c>
      <c r="M2380" t="inlineStr">
        <is>
          <t>FL, OH, OR</t>
        </is>
      </c>
      <c r="N2380" t="inlineStr">
        <is>
          <t>No</t>
        </is>
      </c>
      <c r="O2380" t="inlineStr">
        <is>
          <t>Not stated</t>
        </is>
      </c>
      <c r="Q2380" s="9" t="inlineStr">
        <is>
          <t>https://grantcue.com/foundations/a-kinder-world-foundation-206197902</t>
        </is>
      </c>
    </row>
    <row r="2381">
      <c r="A2381">
        <f>IF($E2381=$E2380,$A2380+1,1)</f>
        <v/>
      </c>
      <c r="B2381" t="inlineStr">
        <is>
          <t>Herman Goldman Foundation</t>
        </is>
      </c>
      <c r="C2381" t="inlineStr">
        <is>
          <t>13-6066039</t>
        </is>
      </c>
      <c r="D2381" t="inlineStr">
        <is>
          <t>New York</t>
        </is>
      </c>
      <c r="E2381" t="inlineStr">
        <is>
          <t>NY</t>
        </is>
      </c>
      <c r="F2381" t="n">
        <v>2024</v>
      </c>
      <c r="G2381" t="n">
        <v>2</v>
      </c>
      <c r="H2381" s="13" t="n">
        <v>1230000</v>
      </c>
      <c r="I2381" s="12" t="n">
        <v>165</v>
      </c>
      <c r="J2381" s="13" t="n">
        <v>5000</v>
      </c>
      <c r="K2381" s="13">
        <f>IFERROR($H2381/$I2381,"")</f>
        <v/>
      </c>
      <c r="L2381" s="13" t="n">
        <v>30000</v>
      </c>
      <c r="M2381" t="inlineStr">
        <is>
          <t>MA, PA, CT</t>
        </is>
      </c>
      <c r="N2381" t="inlineStr">
        <is>
          <t>No</t>
        </is>
      </c>
      <c r="O2381" t="inlineStr">
        <is>
          <t>Yes</t>
        </is>
      </c>
      <c r="Q2381" s="9" t="inlineStr">
        <is>
          <t>https://grantcue.com/foundations/herman-goldman-foundation-136066039</t>
        </is>
      </c>
    </row>
    <row r="2382">
      <c r="A2382">
        <f>IF($E2382=$E2381,$A2381+1,1)</f>
        <v/>
      </c>
      <c r="B2382" t="inlineStr">
        <is>
          <t>SOPHIA AND WILLIAM CASEY FOUNDATION</t>
        </is>
      </c>
      <c r="C2382" t="inlineStr">
        <is>
          <t>51-0153218</t>
        </is>
      </c>
      <c r="D2382" t="inlineStr">
        <is>
          <t>New York</t>
        </is>
      </c>
      <c r="E2382" t="inlineStr">
        <is>
          <t>NY</t>
        </is>
      </c>
      <c r="F2382" t="n">
        <v>2024</v>
      </c>
      <c r="G2382" t="n">
        <v>2</v>
      </c>
      <c r="H2382" s="13" t="n">
        <v>1229000</v>
      </c>
      <c r="I2382" s="12" t="n">
        <v>46</v>
      </c>
      <c r="J2382" s="13" t="n">
        <v>5000</v>
      </c>
      <c r="K2382" s="13">
        <f>IFERROR($H2382/$I2382,"")</f>
        <v/>
      </c>
      <c r="L2382" s="13" t="n">
        <v>315000</v>
      </c>
      <c r="M2382" t="inlineStr">
        <is>
          <t>VA, DC, MD</t>
        </is>
      </c>
      <c r="N2382" t="inlineStr">
        <is>
          <t>Yes</t>
        </is>
      </c>
      <c r="O2382" t="inlineStr">
        <is>
          <t>Not stated</t>
        </is>
      </c>
      <c r="Q2382" s="9" t="inlineStr">
        <is>
          <t>https://grantcue.com/foundations/sophia-and-william-casey-foundation-510153218</t>
        </is>
      </c>
    </row>
    <row r="2383">
      <c r="A2383">
        <f>IF($E2383=$E2382,$A2382+1,1)</f>
        <v/>
      </c>
      <c r="B2383" t="inlineStr">
        <is>
          <t>FOUR FRIENDS FOUNDATION</t>
        </is>
      </c>
      <c r="C2383" t="inlineStr">
        <is>
          <t>95-4292739</t>
        </is>
      </c>
      <c r="D2383" t="inlineStr">
        <is>
          <t>New York</t>
        </is>
      </c>
      <c r="E2383" t="inlineStr">
        <is>
          <t>NY</t>
        </is>
      </c>
      <c r="F2383" t="n">
        <v>2024</v>
      </c>
      <c r="G2383" t="n">
        <v>1</v>
      </c>
      <c r="H2383" s="13" t="n">
        <v>1226229</v>
      </c>
      <c r="I2383" s="12" t="n">
        <v>38</v>
      </c>
      <c r="J2383" s="13" t="n">
        <v>25000</v>
      </c>
      <c r="K2383" s="13">
        <f>IFERROR($H2383/$I2383,"")</f>
        <v/>
      </c>
      <c r="L2383" s="13" t="n">
        <v>110000</v>
      </c>
      <c r="M2383" t="inlineStr">
        <is>
          <t>CA, MI, MA</t>
        </is>
      </c>
      <c r="N2383" t="inlineStr">
        <is>
          <t>No</t>
        </is>
      </c>
      <c r="O2383" t="inlineStr">
        <is>
          <t>Not stated</t>
        </is>
      </c>
      <c r="Q2383" s="9" t="inlineStr">
        <is>
          <t>https://grantcue.com/foundations/four-friends-foundation-954292739</t>
        </is>
      </c>
    </row>
    <row r="2384">
      <c r="A2384">
        <f>IF($E2384=$E2383,$A2383+1,1)</f>
        <v/>
      </c>
      <c r="B2384" t="inlineStr">
        <is>
          <t>THE SEIDENBERG FAMILY FOUNDATION INC</t>
        </is>
      </c>
      <c r="C2384" t="inlineStr">
        <is>
          <t>06-1386525</t>
        </is>
      </c>
      <c r="D2384" t="inlineStr">
        <is>
          <t>New York</t>
        </is>
      </c>
      <c r="E2384" t="inlineStr">
        <is>
          <t>NY</t>
        </is>
      </c>
      <c r="F2384" t="n">
        <v>2024</v>
      </c>
      <c r="G2384" t="n">
        <v>1</v>
      </c>
      <c r="H2384" s="13" t="n">
        <v>1224634</v>
      </c>
      <c r="I2384" s="12" t="n">
        <v>31</v>
      </c>
      <c r="J2384" s="13" t="n">
        <v>1000</v>
      </c>
      <c r="K2384" s="13">
        <f>IFERROR($H2384/$I2384,"")</f>
        <v/>
      </c>
      <c r="L2384" s="13" t="n">
        <v>701500</v>
      </c>
      <c r="M2384" t="inlineStr">
        <is>
          <t>PA, FL, GA</t>
        </is>
      </c>
      <c r="N2384" t="inlineStr">
        <is>
          <t>No</t>
        </is>
      </c>
      <c r="O2384" t="inlineStr">
        <is>
          <t>Not stated</t>
        </is>
      </c>
      <c r="Q2384" s="9" t="inlineStr">
        <is>
          <t>https://grantcue.com/foundations/the-seidenberg-family-foundation-inc-061386525</t>
        </is>
      </c>
    </row>
    <row r="2385">
      <c r="A2385">
        <f>IF($E2385=$E2384,$A2384+1,1)</f>
        <v/>
      </c>
      <c r="B2385" t="inlineStr">
        <is>
          <t>BURROWS FOUNDATION</t>
        </is>
      </c>
      <c r="C2385" t="inlineStr">
        <is>
          <t>22-3059155</t>
        </is>
      </c>
      <c r="D2385" t="inlineStr">
        <is>
          <t>New York</t>
        </is>
      </c>
      <c r="E2385" t="inlineStr">
        <is>
          <t>NY</t>
        </is>
      </c>
      <c r="F2385" t="n">
        <v>2025</v>
      </c>
      <c r="G2385" t="n">
        <v>2</v>
      </c>
      <c r="H2385" s="13" t="n">
        <v>1224534</v>
      </c>
      <c r="I2385" s="12" t="n">
        <v>80</v>
      </c>
      <c r="J2385" s="13" t="n">
        <v>2500</v>
      </c>
      <c r="K2385" s="13">
        <f>IFERROR($H2385/$I2385,"")</f>
        <v/>
      </c>
      <c r="L2385" s="13" t="n">
        <v>150000</v>
      </c>
      <c r="M2385" t="inlineStr">
        <is>
          <t>DC, NH, MA</t>
        </is>
      </c>
      <c r="N2385" t="inlineStr">
        <is>
          <t>Yes</t>
        </is>
      </c>
      <c r="O2385" t="inlineStr">
        <is>
          <t>Not stated</t>
        </is>
      </c>
      <c r="Q2385" s="9" t="inlineStr">
        <is>
          <t>https://grantcue.com/foundations/burrows-foundation-223059155</t>
        </is>
      </c>
    </row>
    <row r="2386">
      <c r="A2386">
        <f>IF($E2386=$E2385,$A2385+1,1)</f>
        <v/>
      </c>
      <c r="B2386" t="inlineStr">
        <is>
          <t>THE AARON AND BETTY LEE STERN FOUNDATION</t>
        </is>
      </c>
      <c r="C2386" t="inlineStr">
        <is>
          <t>27-0771357</t>
        </is>
      </c>
      <c r="D2386" t="inlineStr">
        <is>
          <t>New York</t>
        </is>
      </c>
      <c r="E2386" t="inlineStr">
        <is>
          <t>NY</t>
        </is>
      </c>
      <c r="F2386" t="n">
        <v>2025</v>
      </c>
      <c r="G2386" t="n">
        <v>2</v>
      </c>
      <c r="H2386" s="13" t="n">
        <v>1223500</v>
      </c>
      <c r="I2386" s="12" t="n">
        <v>29</v>
      </c>
      <c r="J2386" s="13" t="n">
        <v>25000</v>
      </c>
      <c r="K2386" s="13">
        <f>IFERROR($H2386/$I2386,"")</f>
        <v/>
      </c>
      <c r="L2386" s="13" t="n">
        <v>131000</v>
      </c>
      <c r="M2386" t="inlineStr">
        <is>
          <t>CT, PA, NH</t>
        </is>
      </c>
      <c r="N2386" t="inlineStr">
        <is>
          <t>No</t>
        </is>
      </c>
      <c r="O2386" t="inlineStr">
        <is>
          <t>Not stated</t>
        </is>
      </c>
      <c r="Q2386" s="9" t="inlineStr">
        <is>
          <t>https://grantcue.com/foundations/the-aaron-and-betty-lee-stern-foundation-270771357</t>
        </is>
      </c>
    </row>
    <row r="2387">
      <c r="A2387">
        <f>IF($E2387=$E2386,$A2386+1,1)</f>
        <v/>
      </c>
      <c r="B2387" t="inlineStr">
        <is>
          <t>KATE SPADE NEW YORK FOUNDATION</t>
        </is>
      </c>
      <c r="C2387" t="inlineStr">
        <is>
          <t>13-3060673</t>
        </is>
      </c>
      <c r="D2387" t="inlineStr">
        <is>
          <t>New York</t>
        </is>
      </c>
      <c r="E2387" t="inlineStr">
        <is>
          <t>NY</t>
        </is>
      </c>
      <c r="F2387" t="n">
        <v>2024</v>
      </c>
      <c r="G2387" t="n">
        <v>1</v>
      </c>
      <c r="H2387" s="13" t="n">
        <v>1223000</v>
      </c>
      <c r="I2387" s="12" t="n">
        <v>11</v>
      </c>
      <c r="J2387" s="13" t="n">
        <v>130000</v>
      </c>
      <c r="K2387" s="13">
        <f>IFERROR($H2387/$I2387,"")</f>
        <v/>
      </c>
      <c r="L2387" s="13" t="n">
        <v>215000</v>
      </c>
      <c r="M2387" t="inlineStr">
        <is>
          <t>GA, DC, NJ</t>
        </is>
      </c>
      <c r="N2387" t="inlineStr">
        <is>
          <t>Yes</t>
        </is>
      </c>
      <c r="O2387" t="inlineStr">
        <is>
          <t>Yes</t>
        </is>
      </c>
      <c r="P2387" s="9" t="inlineStr">
        <is>
          <t>https://www.katespade.com/</t>
        </is>
      </c>
      <c r="Q2387" s="9" t="inlineStr">
        <is>
          <t>https://grantcue.com/foundations/kate-spade-new-york-foundation-133060673</t>
        </is>
      </c>
    </row>
    <row r="2388">
      <c r="A2388">
        <f>IF($E2388=$E2387,$A2387+1,1)</f>
        <v/>
      </c>
      <c r="B2388" t="inlineStr">
        <is>
          <t>THE ADIKES FAMILY FOUNDATION</t>
        </is>
      </c>
      <c r="C2388" t="inlineStr">
        <is>
          <t>11-6560827</t>
        </is>
      </c>
      <c r="D2388" t="inlineStr">
        <is>
          <t>New York</t>
        </is>
      </c>
      <c r="E2388" t="inlineStr">
        <is>
          <t>NY</t>
        </is>
      </c>
      <c r="F2388" t="n">
        <v>2025</v>
      </c>
      <c r="G2388" t="n">
        <v>2</v>
      </c>
      <c r="H2388" s="13" t="n">
        <v>1221404</v>
      </c>
      <c r="I2388" s="12" t="n">
        <v>97</v>
      </c>
      <c r="J2388" s="13" t="n">
        <v>6000</v>
      </c>
      <c r="K2388" s="13">
        <f>IFERROR($H2388/$I2388,"")</f>
        <v/>
      </c>
      <c r="L2388" s="13" t="n">
        <v>107000</v>
      </c>
      <c r="M2388" t="inlineStr">
        <is>
          <t>FL, TN, CT</t>
        </is>
      </c>
      <c r="N2388" t="inlineStr">
        <is>
          <t>No</t>
        </is>
      </c>
      <c r="O2388" t="inlineStr">
        <is>
          <t>Not stated</t>
        </is>
      </c>
      <c r="Q2388" s="9" t="inlineStr">
        <is>
          <t>https://grantcue.com/foundations/the-adikes-family-foundation-co-brosnan-and-associates-llp-116560827</t>
        </is>
      </c>
    </row>
    <row r="2389">
      <c r="A2389">
        <f>IF($E2389=$E2388,$A2388+1,1)</f>
        <v/>
      </c>
      <c r="B2389" t="inlineStr">
        <is>
          <t>THE WEININGER FOUNDATION INC</t>
        </is>
      </c>
      <c r="C2389" t="inlineStr">
        <is>
          <t>13-3147339</t>
        </is>
      </c>
      <c r="D2389" t="inlineStr">
        <is>
          <t>New York</t>
        </is>
      </c>
      <c r="E2389" t="inlineStr">
        <is>
          <t>NY</t>
        </is>
      </c>
      <c r="F2389" t="n">
        <v>2024</v>
      </c>
      <c r="G2389" t="n">
        <v>2</v>
      </c>
      <c r="H2389" s="13" t="n">
        <v>1221200</v>
      </c>
      <c r="I2389" s="12" t="n">
        <v>59</v>
      </c>
      <c r="J2389" s="13" t="n">
        <v>10000</v>
      </c>
      <c r="K2389" s="13">
        <f>IFERROR($H2389/$I2389,"")</f>
        <v/>
      </c>
      <c r="L2389" s="13" t="n">
        <v>93000</v>
      </c>
      <c r="M2389" t="inlineStr">
        <is>
          <t>FL, DC, NJ</t>
        </is>
      </c>
      <c r="N2389" t="inlineStr">
        <is>
          <t>No</t>
        </is>
      </c>
      <c r="O2389" t="inlineStr">
        <is>
          <t>Not stated</t>
        </is>
      </c>
      <c r="Q2389" s="9" t="inlineStr">
        <is>
          <t>https://grantcue.com/foundations/the-weininger-foundation-inc-c-o-patterson-belknap-attnetta-brandman-133147339</t>
        </is>
      </c>
    </row>
    <row r="2390">
      <c r="A2390">
        <f>IF($E2390=$E2389,$A2389+1,1)</f>
        <v/>
      </c>
      <c r="B2390" t="inlineStr">
        <is>
          <t>LINVILLE FAMILY FOUNDATION</t>
        </is>
      </c>
      <c r="C2390" t="inlineStr">
        <is>
          <t>13-7177348</t>
        </is>
      </c>
      <c r="D2390" t="inlineStr">
        <is>
          <t>New York</t>
        </is>
      </c>
      <c r="E2390" t="inlineStr">
        <is>
          <t>NY</t>
        </is>
      </c>
      <c r="F2390" t="n">
        <v>2024</v>
      </c>
      <c r="G2390" t="n">
        <v>1</v>
      </c>
      <c r="H2390" s="13" t="n">
        <v>1220000</v>
      </c>
      <c r="I2390" s="12" t="n">
        <v>93</v>
      </c>
      <c r="J2390" s="13" t="n">
        <v>4500</v>
      </c>
      <c r="K2390" s="13">
        <f>IFERROR($H2390/$I2390,"")</f>
        <v/>
      </c>
      <c r="L2390" s="13" t="n">
        <v>283000</v>
      </c>
      <c r="M2390" t="inlineStr">
        <is>
          <t>VT, FL, CT</t>
        </is>
      </c>
      <c r="N2390" t="inlineStr">
        <is>
          <t>No</t>
        </is>
      </c>
      <c r="O2390" t="inlineStr">
        <is>
          <t>Not stated</t>
        </is>
      </c>
      <c r="Q2390" s="9" t="inlineStr">
        <is>
          <t>https://grantcue.com/foundations/linville-family-foundation-137177348</t>
        </is>
      </c>
    </row>
    <row r="2391">
      <c r="A2391">
        <f>IF($E2391=$E2390,$A2390+1,1)</f>
        <v/>
      </c>
      <c r="B2391" t="inlineStr">
        <is>
          <t>UNDERSTOOD FOR ALL INC</t>
        </is>
      </c>
      <c r="C2391" t="inlineStr">
        <is>
          <t>83-2365235</t>
        </is>
      </c>
      <c r="D2391" t="inlineStr">
        <is>
          <t>New York</t>
        </is>
      </c>
      <c r="E2391" t="inlineStr">
        <is>
          <t>NY</t>
        </is>
      </c>
      <c r="F2391" t="n">
        <v>2025</v>
      </c>
      <c r="G2391" t="n">
        <v>2</v>
      </c>
      <c r="H2391" s="13" t="n">
        <v>1219341</v>
      </c>
      <c r="I2391" s="12" t="n">
        <v>10</v>
      </c>
      <c r="J2391" s="13" t="n">
        <v>150000</v>
      </c>
      <c r="K2391" s="13">
        <f>IFERROR($H2391/$I2391,"")</f>
        <v/>
      </c>
      <c r="L2391" s="13" t="n">
        <v>175000</v>
      </c>
      <c r="M2391" t="inlineStr">
        <is>
          <t>NJ, VA, CA</t>
        </is>
      </c>
      <c r="N2391" t="inlineStr">
        <is>
          <t>No</t>
        </is>
      </c>
      <c r="O2391" t="inlineStr">
        <is>
          <t>Not stated</t>
        </is>
      </c>
      <c r="Q2391" s="9" t="inlineStr">
        <is>
          <t>https://grantcue.com/foundations/understood-for-all-inc-832365235</t>
        </is>
      </c>
    </row>
    <row r="2392">
      <c r="A2392">
        <f>IF($E2392=$E2391,$A2391+1,1)</f>
        <v/>
      </c>
      <c r="B2392" t="inlineStr">
        <is>
          <t>THE MCCARTHY CHARITIES INC</t>
        </is>
      </c>
      <c r="C2392" t="inlineStr">
        <is>
          <t>14-6019064</t>
        </is>
      </c>
      <c r="D2392" t="inlineStr">
        <is>
          <t>New York</t>
        </is>
      </c>
      <c r="E2392" t="inlineStr">
        <is>
          <t>NY</t>
        </is>
      </c>
      <c r="F2392" t="n">
        <v>2025</v>
      </c>
      <c r="G2392" t="n">
        <v>2</v>
      </c>
      <c r="H2392" s="13" t="n">
        <v>1218550</v>
      </c>
      <c r="I2392" s="12" t="n">
        <v>106</v>
      </c>
      <c r="J2392" s="13" t="n">
        <v>10000</v>
      </c>
      <c r="K2392" s="13">
        <f>IFERROR($H2392/$I2392,"")</f>
        <v/>
      </c>
      <c r="L2392" s="13" t="n">
        <v>50000</v>
      </c>
      <c r="M2392" t="inlineStr">
        <is>
          <t>DC</t>
        </is>
      </c>
      <c r="N2392" t="inlineStr">
        <is>
          <t>No</t>
        </is>
      </c>
      <c r="O2392" t="inlineStr">
        <is>
          <t>Not stated</t>
        </is>
      </c>
      <c r="Q2392" s="9" t="inlineStr">
        <is>
          <t>https://grantcue.com/foundations/the-mccarthy-charities-inc-146019064</t>
        </is>
      </c>
    </row>
    <row r="2393">
      <c r="A2393">
        <f>IF($E2393=$E2392,$A2392+1,1)</f>
        <v/>
      </c>
      <c r="B2393" t="inlineStr">
        <is>
          <t>HERBERT &amp; YVONNE MISSRY FOUNDATION</t>
        </is>
      </c>
      <c r="C2393" t="inlineStr">
        <is>
          <t>11-3522784</t>
        </is>
      </c>
      <c r="D2393" t="inlineStr">
        <is>
          <t>New York</t>
        </is>
      </c>
      <c r="E2393" t="inlineStr">
        <is>
          <t>NY</t>
        </is>
      </c>
      <c r="F2393" t="n">
        <v>2025</v>
      </c>
      <c r="G2393" t="n">
        <v>3</v>
      </c>
      <c r="H2393" s="13" t="n">
        <v>1215755</v>
      </c>
      <c r="I2393" s="12" t="n">
        <v>53</v>
      </c>
      <c r="J2393" s="13" t="n">
        <v>14500</v>
      </c>
      <c r="K2393" s="13">
        <f>IFERROR($H2393/$I2393,"")</f>
        <v/>
      </c>
      <c r="L2393" s="13" t="n">
        <v>267180</v>
      </c>
      <c r="M2393" t="inlineStr">
        <is>
          <t>NJ, TROPAZ</t>
        </is>
      </c>
      <c r="N2393" t="inlineStr">
        <is>
          <t>No</t>
        </is>
      </c>
      <c r="O2393" t="inlineStr">
        <is>
          <t>Not stated</t>
        </is>
      </c>
      <c r="Q2393" s="9" t="inlineStr">
        <is>
          <t>https://grantcue.com/foundations/herbert-and-yvonne-missry-foundation-113522784</t>
        </is>
      </c>
    </row>
    <row r="2394">
      <c r="A2394">
        <f>IF($E2394=$E2393,$A2393+1,1)</f>
        <v/>
      </c>
      <c r="B2394" t="inlineStr">
        <is>
          <t>Chrysanta Foundation</t>
        </is>
      </c>
      <c r="C2394" t="inlineStr">
        <is>
          <t>83-2658221</t>
        </is>
      </c>
      <c r="D2394" t="inlineStr">
        <is>
          <t>New York</t>
        </is>
      </c>
      <c r="E2394" t="inlineStr">
        <is>
          <t>NY</t>
        </is>
      </c>
      <c r="F2394" t="n">
        <v>2024</v>
      </c>
      <c r="G2394" t="n">
        <v>1</v>
      </c>
      <c r="H2394" s="13" t="n">
        <v>1215709</v>
      </c>
      <c r="I2394" s="12" t="n">
        <v>27</v>
      </c>
      <c r="J2394" s="13" t="n">
        <v>40000</v>
      </c>
      <c r="K2394" s="13">
        <f>IFERROR($H2394/$I2394,"")</f>
        <v/>
      </c>
      <c r="L2394" s="13" t="n">
        <v>100000</v>
      </c>
      <c r="M2394" t="inlineStr">
        <is>
          <t>MA, PA, FL</t>
        </is>
      </c>
      <c r="N2394" t="inlineStr">
        <is>
          <t>No</t>
        </is>
      </c>
      <c r="O2394" t="inlineStr">
        <is>
          <t>Not stated</t>
        </is>
      </c>
      <c r="Q2394" s="9" t="inlineStr">
        <is>
          <t>https://grantcue.com/foundations/chrysanta-foundation-832658221</t>
        </is>
      </c>
    </row>
    <row r="2395">
      <c r="A2395">
        <f>IF($E2395=$E2394,$A2394+1,1)</f>
        <v/>
      </c>
      <c r="B2395" t="inlineStr">
        <is>
          <t>ORENTREICH FAMILY FOUNDATION</t>
        </is>
      </c>
      <c r="C2395" t="inlineStr">
        <is>
          <t>13-6879797</t>
        </is>
      </c>
      <c r="D2395" t="inlineStr">
        <is>
          <t>New York</t>
        </is>
      </c>
      <c r="E2395" t="inlineStr">
        <is>
          <t>NY</t>
        </is>
      </c>
      <c r="F2395" t="n">
        <v>2023</v>
      </c>
      <c r="G2395" t="n">
        <v>1</v>
      </c>
      <c r="H2395" s="13" t="n">
        <v>1215461</v>
      </c>
      <c r="I2395" s="12" t="n">
        <v>85</v>
      </c>
      <c r="J2395" s="13" t="n">
        <v>4571</v>
      </c>
      <c r="K2395" s="13">
        <f>IFERROR($H2395/$I2395,"")</f>
        <v/>
      </c>
      <c r="L2395" s="13" t="n">
        <v>125000</v>
      </c>
      <c r="M2395" t="inlineStr">
        <is>
          <t>NJ, CA, DC</t>
        </is>
      </c>
      <c r="N2395" t="inlineStr">
        <is>
          <t>No</t>
        </is>
      </c>
      <c r="O2395" t="inlineStr">
        <is>
          <t>Not stated</t>
        </is>
      </c>
      <c r="Q2395" s="9" t="inlineStr">
        <is>
          <t>https://grantcue.com/foundations/orentreich-family-foundation-136879797</t>
        </is>
      </c>
    </row>
    <row r="2396">
      <c r="A2396">
        <f>IF($E2396=$E2395,$A2395+1,1)</f>
        <v/>
      </c>
      <c r="B2396" t="inlineStr">
        <is>
          <t>LAMBERT FAMILY FOUNDATION</t>
        </is>
      </c>
      <c r="C2396" t="inlineStr">
        <is>
          <t>31-6665497</t>
        </is>
      </c>
      <c r="D2396" t="inlineStr">
        <is>
          <t>New York</t>
        </is>
      </c>
      <c r="E2396" t="inlineStr">
        <is>
          <t>NY</t>
        </is>
      </c>
      <c r="F2396" t="n">
        <v>2024</v>
      </c>
      <c r="G2396" t="n">
        <v>1</v>
      </c>
      <c r="H2396" s="13" t="n">
        <v>1211067</v>
      </c>
      <c r="I2396" s="12" t="n">
        <v>50</v>
      </c>
      <c r="J2396" s="13" t="n">
        <v>11000</v>
      </c>
      <c r="K2396" s="13">
        <f>IFERROR($H2396/$I2396,"")</f>
        <v/>
      </c>
      <c r="L2396" s="13" t="n">
        <v>204000</v>
      </c>
      <c r="M2396" t="inlineStr">
        <is>
          <t>IL, OH, DC</t>
        </is>
      </c>
      <c r="N2396" t="inlineStr">
        <is>
          <t>Yes</t>
        </is>
      </c>
      <c r="O2396" t="inlineStr">
        <is>
          <t>Not stated</t>
        </is>
      </c>
      <c r="Q2396" s="9" t="inlineStr">
        <is>
          <t>https://grantcue.com/foundations/lambert-family-foundation-c-o-bessemer-trust-company-na-316665497</t>
        </is>
      </c>
    </row>
    <row r="2397">
      <c r="A2397">
        <f>IF($E2397=$E2396,$A2396+1,1)</f>
        <v/>
      </c>
      <c r="B2397" t="inlineStr">
        <is>
          <t>OTZAR HACHESED FOUNDATION TRUST</t>
        </is>
      </c>
      <c r="C2397" t="inlineStr">
        <is>
          <t>82-3689360</t>
        </is>
      </c>
      <c r="D2397" t="inlineStr">
        <is>
          <t>New York</t>
        </is>
      </c>
      <c r="E2397" t="inlineStr">
        <is>
          <t>NY</t>
        </is>
      </c>
      <c r="F2397" t="n">
        <v>2025</v>
      </c>
      <c r="G2397" t="n">
        <v>2</v>
      </c>
      <c r="H2397" s="13" t="n">
        <v>1210539</v>
      </c>
      <c r="I2397" s="12" t="n">
        <v>64</v>
      </c>
      <c r="J2397" s="13" t="n">
        <v>9100</v>
      </c>
      <c r="K2397" s="13">
        <f>IFERROR($H2397/$I2397,"")</f>
        <v/>
      </c>
      <c r="L2397" s="13" t="n">
        <v>112000</v>
      </c>
      <c r="M2397" t="inlineStr">
        <is>
          <t>NJ, FL</t>
        </is>
      </c>
      <c r="N2397" t="inlineStr">
        <is>
          <t>No</t>
        </is>
      </c>
      <c r="O2397" t="inlineStr">
        <is>
          <t>Not stated</t>
        </is>
      </c>
      <c r="Q2397" s="9" t="inlineStr">
        <is>
          <t>https://grantcue.com/foundations/otzar-hachesed-foundation-trust-823689360</t>
        </is>
      </c>
    </row>
    <row r="2398">
      <c r="A2398">
        <f>IF($E2398=$E2397,$A2397+1,1)</f>
        <v/>
      </c>
      <c r="B2398" t="inlineStr">
        <is>
          <t>REDSTONE FAMILY FOUNDATION</t>
        </is>
      </c>
      <c r="C2398" t="inlineStr">
        <is>
          <t>26-2875287</t>
        </is>
      </c>
      <c r="D2398" t="inlineStr">
        <is>
          <t>New York</t>
        </is>
      </c>
      <c r="E2398" t="inlineStr">
        <is>
          <t>NY</t>
        </is>
      </c>
      <c r="F2398" t="n">
        <v>2024</v>
      </c>
      <c r="G2398" t="n">
        <v>1</v>
      </c>
      <c r="H2398" s="13" t="n">
        <v>1207944</v>
      </c>
      <c r="I2398" s="12" t="n">
        <v>18</v>
      </c>
      <c r="J2398" s="13" t="n">
        <v>22500</v>
      </c>
      <c r="K2398" s="13">
        <f>IFERROR($H2398/$I2398,"")</f>
        <v/>
      </c>
      <c r="L2398" s="13" t="n">
        <v>350000</v>
      </c>
      <c r="M2398" t="inlineStr">
        <is>
          <t>CA, MA, FL</t>
        </is>
      </c>
      <c r="N2398" t="inlineStr">
        <is>
          <t>Yes</t>
        </is>
      </c>
      <c r="O2398" t="inlineStr">
        <is>
          <t>Not stated</t>
        </is>
      </c>
      <c r="Q2398" s="9" t="inlineStr">
        <is>
          <t>https://grantcue.com/foundations/redstone-family-foundation-262875287</t>
        </is>
      </c>
    </row>
    <row r="2399">
      <c r="A2399">
        <f>IF($E2399=$E2398,$A2398+1,1)</f>
        <v/>
      </c>
      <c r="B2399" t="inlineStr">
        <is>
          <t>PHILLIP &amp; EDITH LEONIAN FOUNDATION</t>
        </is>
      </c>
      <c r="C2399" t="inlineStr">
        <is>
          <t>36-3204862</t>
        </is>
      </c>
      <c r="D2399" t="inlineStr">
        <is>
          <t>New York</t>
        </is>
      </c>
      <c r="E2399" t="inlineStr">
        <is>
          <t>NY</t>
        </is>
      </c>
      <c r="F2399" t="n">
        <v>2025</v>
      </c>
      <c r="G2399" t="n">
        <v>2</v>
      </c>
      <c r="H2399" s="13" t="n">
        <v>1206870</v>
      </c>
      <c r="I2399" s="12" t="n">
        <v>96</v>
      </c>
      <c r="J2399" s="13" t="n">
        <v>10000</v>
      </c>
      <c r="K2399" s="13">
        <f>IFERROR($H2399/$I2399,"")</f>
        <v/>
      </c>
      <c r="L2399" s="13" t="n">
        <v>50000</v>
      </c>
      <c r="M2399" t="inlineStr">
        <is>
          <t>TX, IL, PA</t>
        </is>
      </c>
      <c r="N2399" t="inlineStr">
        <is>
          <t>Yes</t>
        </is>
      </c>
      <c r="O2399" t="inlineStr">
        <is>
          <t>Yes</t>
        </is>
      </c>
      <c r="P2399" s="9" t="inlineStr">
        <is>
          <t>https://www.leonianfoundation.org/</t>
        </is>
      </c>
      <c r="Q2399" s="9" t="inlineStr">
        <is>
          <t>https://grantcue.com/foundations/phillip-and-edith-leonian-foundation-363204862</t>
        </is>
      </c>
    </row>
    <row r="2400">
      <c r="A2400">
        <f>IF($E2400=$E2399,$A2399+1,1)</f>
        <v/>
      </c>
      <c r="B2400" t="inlineStr">
        <is>
          <t>THE HENRY L AND GRACE DOHERTY CHARITABLE FOUNDATION INC</t>
        </is>
      </c>
      <c r="C2400" t="inlineStr">
        <is>
          <t>13-6401292</t>
        </is>
      </c>
      <c r="D2400" t="inlineStr">
        <is>
          <t>New York</t>
        </is>
      </c>
      <c r="E2400" t="inlineStr">
        <is>
          <t>NY</t>
        </is>
      </c>
      <c r="F2400" t="n">
        <v>2024</v>
      </c>
      <c r="G2400" t="n">
        <v>1</v>
      </c>
      <c r="H2400" s="13" t="n">
        <v>1206500</v>
      </c>
      <c r="I2400" s="12" t="n">
        <v>34</v>
      </c>
      <c r="J2400" s="13" t="n">
        <v>5000</v>
      </c>
      <c r="K2400" s="13">
        <f>IFERROR($H2400/$I2400,"")</f>
        <v/>
      </c>
      <c r="L2400" s="13" t="n">
        <v>250000</v>
      </c>
      <c r="M2400" t="inlineStr">
        <is>
          <t>CT, VA, NJ</t>
        </is>
      </c>
      <c r="N2400" t="inlineStr">
        <is>
          <t>No</t>
        </is>
      </c>
      <c r="O2400" t="inlineStr">
        <is>
          <t>Not stated</t>
        </is>
      </c>
      <c r="Q2400" s="9" t="inlineStr">
        <is>
          <t>https://grantcue.com/foundations/the-henry-l-and-grace-doherty-charitable-foundation-inc-136401292</t>
        </is>
      </c>
    </row>
    <row r="2401">
      <c r="A2401">
        <f>IF($E2401=$E2400,$A2400+1,1)</f>
        <v/>
      </c>
      <c r="B2401" t="inlineStr">
        <is>
          <t>EGGNOG LATTE FOUNDATION DBA RENEE AND JEFF HARBERS FAMILY FDN</t>
        </is>
      </c>
      <c r="C2401" t="inlineStr">
        <is>
          <t>26-1616837</t>
        </is>
      </c>
      <c r="D2401" t="inlineStr">
        <is>
          <t>New York</t>
        </is>
      </c>
      <c r="E2401" t="inlineStr">
        <is>
          <t>NY</t>
        </is>
      </c>
      <c r="F2401" t="n">
        <v>2024</v>
      </c>
      <c r="G2401" t="n">
        <v>1</v>
      </c>
      <c r="H2401" s="13" t="n">
        <v>1205596</v>
      </c>
      <c r="I2401" s="12" t="n">
        <v>16</v>
      </c>
      <c r="J2401" s="13" t="n">
        <v>17500</v>
      </c>
      <c r="K2401" s="13">
        <f>IFERROR($H2401/$I2401,"")</f>
        <v/>
      </c>
      <c r="L2401" s="13" t="n">
        <v>500000</v>
      </c>
      <c r="M2401" t="inlineStr">
        <is>
          <t>ME, AUCKLAND, IL</t>
        </is>
      </c>
      <c r="N2401" t="inlineStr">
        <is>
          <t>No</t>
        </is>
      </c>
      <c r="O2401" t="inlineStr">
        <is>
          <t>Not stated</t>
        </is>
      </c>
      <c r="Q2401" s="9" t="inlineStr">
        <is>
          <t>https://grantcue.com/foundations/eggnog-latte-foundation-dba-renee-and-jeff-harbers-family-fdn-261616837</t>
        </is>
      </c>
    </row>
    <row r="2402">
      <c r="A2402">
        <f>IF($E2402=$E2401,$A2401+1,1)</f>
        <v/>
      </c>
      <c r="B2402" t="inlineStr">
        <is>
          <t>EMET VEMUNAH SAM &amp; SAMANTHA SASSON FAMILY FOUNDATION</t>
        </is>
      </c>
      <c r="C2402" t="inlineStr">
        <is>
          <t>47-1913346</t>
        </is>
      </c>
      <c r="D2402" t="inlineStr">
        <is>
          <t>New York</t>
        </is>
      </c>
      <c r="E2402" t="inlineStr">
        <is>
          <t>NY</t>
        </is>
      </c>
      <c r="F2402" t="n">
        <v>2024</v>
      </c>
      <c r="G2402" t="n">
        <v>1</v>
      </c>
      <c r="H2402" s="13" t="n">
        <v>1205348</v>
      </c>
      <c r="I2402" s="12" t="n">
        <v>31</v>
      </c>
      <c r="J2402" s="13" t="n">
        <v>10000</v>
      </c>
      <c r="K2402" s="13">
        <f>IFERROR($H2402/$I2402,"")</f>
        <v/>
      </c>
      <c r="L2402" s="13" t="n">
        <v>325500</v>
      </c>
      <c r="M2402" t="inlineStr">
        <is>
          <t>NJ</t>
        </is>
      </c>
      <c r="N2402" t="inlineStr">
        <is>
          <t>Yes</t>
        </is>
      </c>
      <c r="O2402" t="inlineStr">
        <is>
          <t>Not stated</t>
        </is>
      </c>
      <c r="Q2402" s="9" t="inlineStr">
        <is>
          <t>https://grantcue.com/foundations/emet-vemunah-sam-and-samantha-sasson-family-foundation-471913346</t>
        </is>
      </c>
    </row>
    <row r="2403">
      <c r="A2403">
        <f>IF($E2403=$E2402,$A2402+1,1)</f>
        <v/>
      </c>
      <c r="B2403" t="inlineStr">
        <is>
          <t>SCOTT RICHARDS NORTH STAR CHARITABLE FOUNDATION DBA SCOTT RICHARDS NORTH STAR</t>
        </is>
      </c>
      <c r="C2403" t="inlineStr">
        <is>
          <t>76-0764527</t>
        </is>
      </c>
      <c r="D2403" t="inlineStr">
        <is>
          <t>New York</t>
        </is>
      </c>
      <c r="E2403" t="inlineStr">
        <is>
          <t>NY</t>
        </is>
      </c>
      <c r="F2403" t="n">
        <v>2025</v>
      </c>
      <c r="G2403" t="n">
        <v>2</v>
      </c>
      <c r="H2403" s="13" t="n">
        <v>1205205</v>
      </c>
      <c r="I2403" s="12" t="n">
        <v>164</v>
      </c>
      <c r="J2403" s="13" t="n">
        <v>500</v>
      </c>
      <c r="K2403" s="13">
        <f>IFERROR($H2403/$I2403,"")</f>
        <v/>
      </c>
      <c r="L2403" s="13" t="n">
        <v>505000</v>
      </c>
      <c r="M2403" t="inlineStr">
        <is>
          <t>NJ, PA, MN</t>
        </is>
      </c>
      <c r="N2403" t="inlineStr">
        <is>
          <t>Yes</t>
        </is>
      </c>
      <c r="O2403" t="inlineStr">
        <is>
          <t>Not stated</t>
        </is>
      </c>
      <c r="P2403" s="9" t="inlineStr">
        <is>
          <t>https://www.northstarfinancial.com/FOUNDATION</t>
        </is>
      </c>
      <c r="Q2403" s="9" t="inlineStr">
        <is>
          <t>https://grantcue.com/foundations/scott-richards-north-star-charitable-foundation-dba-scott-richards-north-star-760764527</t>
        </is>
      </c>
    </row>
    <row r="2404">
      <c r="A2404">
        <f>IF($E2404=$E2403,$A2403+1,1)</f>
        <v/>
      </c>
      <c r="B2404" t="inlineStr">
        <is>
          <t>ARDIAN US FOUNDATION INC FKA AXA PRIVATE EQUITY US FOUNDATION INC</t>
        </is>
      </c>
      <c r="C2404" t="inlineStr">
        <is>
          <t>38-3886914</t>
        </is>
      </c>
      <c r="D2404" t="inlineStr">
        <is>
          <t>New York</t>
        </is>
      </c>
      <c r="E2404" t="inlineStr">
        <is>
          <t>NY</t>
        </is>
      </c>
      <c r="F2404" t="n">
        <v>2024</v>
      </c>
      <c r="G2404" t="n">
        <v>1</v>
      </c>
      <c r="H2404" s="13" t="n">
        <v>1203568</v>
      </c>
      <c r="I2404" s="12" t="n">
        <v>25</v>
      </c>
      <c r="J2404" s="13" t="n">
        <v>30000</v>
      </c>
      <c r="K2404" s="13">
        <f>IFERROR($H2404/$I2404,"")</f>
        <v/>
      </c>
      <c r="L2404" s="13" t="n">
        <v>125000</v>
      </c>
      <c r="M2404" t="inlineStr">
        <is>
          <t>CA, MA, NJ</t>
        </is>
      </c>
      <c r="N2404" t="inlineStr">
        <is>
          <t>No</t>
        </is>
      </c>
      <c r="O2404" t="inlineStr">
        <is>
          <t>Not stated</t>
        </is>
      </c>
      <c r="Q2404" s="9" t="inlineStr">
        <is>
          <t>https://grantcue.com/foundations/ardian-us-foundation-inc-fka-axa-private-equity-us-foundation-inc-383886914</t>
        </is>
      </c>
    </row>
    <row r="2405">
      <c r="A2405">
        <f>IF($E2405=$E2404,$A2404+1,1)</f>
        <v/>
      </c>
      <c r="B2405" t="inlineStr">
        <is>
          <t>FRED I &amp; GILDA NOBEL FOUNDATION INC</t>
        </is>
      </c>
      <c r="C2405" t="inlineStr">
        <is>
          <t>11-3187562</t>
        </is>
      </c>
      <c r="D2405" t="inlineStr">
        <is>
          <t>New York</t>
        </is>
      </c>
      <c r="E2405" t="inlineStr">
        <is>
          <t>NY</t>
        </is>
      </c>
      <c r="F2405" t="n">
        <v>2024</v>
      </c>
      <c r="G2405" t="n">
        <v>2</v>
      </c>
      <c r="H2405" s="13" t="n">
        <v>1200600</v>
      </c>
      <c r="I2405" s="12" t="n">
        <v>49</v>
      </c>
      <c r="J2405" s="13" t="n">
        <v>20000</v>
      </c>
      <c r="K2405" s="13">
        <f>IFERROR($H2405/$I2405,"")</f>
        <v/>
      </c>
      <c r="L2405" s="13" t="n">
        <v>59800</v>
      </c>
      <c r="M2405" t="inlineStr">
        <is>
          <t>DC, CA, PA</t>
        </is>
      </c>
      <c r="N2405" t="inlineStr">
        <is>
          <t>No</t>
        </is>
      </c>
      <c r="O2405" t="inlineStr">
        <is>
          <t>Not stated</t>
        </is>
      </c>
      <c r="Q2405" s="9" t="inlineStr">
        <is>
          <t>https://grantcue.com/foundations/fred-i-and-gilda-nobel-foundation-inc-113187562</t>
        </is>
      </c>
    </row>
    <row r="2406">
      <c r="A2406">
        <f>IF($E2406=$E2405,$A2405+1,1)</f>
        <v/>
      </c>
      <c r="B2406" t="inlineStr">
        <is>
          <t>THE MAM-NWJ FOUNDATION INC</t>
        </is>
      </c>
      <c r="C2406" t="inlineStr">
        <is>
          <t>13-3505841</t>
        </is>
      </c>
      <c r="D2406" t="inlineStr">
        <is>
          <t>New York</t>
        </is>
      </c>
      <c r="E2406" t="inlineStr">
        <is>
          <t>NY</t>
        </is>
      </c>
      <c r="F2406" t="n">
        <v>2024</v>
      </c>
      <c r="G2406" t="n">
        <v>3</v>
      </c>
      <c r="H2406" s="13" t="n">
        <v>1200000</v>
      </c>
      <c r="I2406" s="12" t="n">
        <v>18</v>
      </c>
      <c r="J2406" s="13" t="n">
        <v>50000</v>
      </c>
      <c r="K2406" s="13">
        <f>IFERROR($H2406/$I2406,"")</f>
        <v/>
      </c>
      <c r="L2406" s="13" t="n">
        <v>200000</v>
      </c>
      <c r="M2406" t="inlineStr">
        <is>
          <t>NJ, VA</t>
        </is>
      </c>
      <c r="N2406" t="inlineStr">
        <is>
          <t>No</t>
        </is>
      </c>
      <c r="O2406" t="inlineStr">
        <is>
          <t>Not stated</t>
        </is>
      </c>
      <c r="Q2406" s="9" t="inlineStr">
        <is>
          <t>https://grantcue.com/foundations/the-mam-nwj-foundation-inc-133505841</t>
        </is>
      </c>
    </row>
    <row r="2407">
      <c r="A2407">
        <f>IF($E2407=$E2406,$A2406+1,1)</f>
        <v/>
      </c>
      <c r="B2407" t="inlineStr">
        <is>
          <t>WALDORF EDUCATIONAL FOUNDATION 0049-05-11</t>
        </is>
      </c>
      <c r="C2407" t="inlineStr">
        <is>
          <t>23-6254206</t>
        </is>
      </c>
      <c r="D2407" t="inlineStr">
        <is>
          <t>New York</t>
        </is>
      </c>
      <c r="E2407" t="inlineStr">
        <is>
          <t>NY</t>
        </is>
      </c>
      <c r="F2407" t="n">
        <v>2024</v>
      </c>
      <c r="G2407" t="n">
        <v>2</v>
      </c>
      <c r="H2407" s="13" t="n">
        <v>1200000</v>
      </c>
      <c r="I2407" s="12" t="n">
        <v>36</v>
      </c>
      <c r="J2407" s="13" t="n">
        <v>21500</v>
      </c>
      <c r="K2407" s="13">
        <f>IFERROR($H2407/$I2407,"")</f>
        <v/>
      </c>
      <c r="L2407" s="13" t="n">
        <v>136500</v>
      </c>
      <c r="M2407" t="inlineStr">
        <is>
          <t>CO, CA, NH</t>
        </is>
      </c>
      <c r="N2407" t="inlineStr">
        <is>
          <t>Yes</t>
        </is>
      </c>
      <c r="O2407" t="inlineStr">
        <is>
          <t>Not stated</t>
        </is>
      </c>
      <c r="Q2407" s="9" t="inlineStr">
        <is>
          <t>https://grantcue.com/foundations/waldorf-educational-foundation-0049-05-11-236254206</t>
        </is>
      </c>
    </row>
    <row r="2408">
      <c r="A2408">
        <f>IF($E2408=$E2407,$A2407+1,1)</f>
        <v/>
      </c>
      <c r="B2408" t="inlineStr">
        <is>
          <t>THE HARRY FRANK GUGGENHEIM FOUNDATION</t>
        </is>
      </c>
      <c r="C2408" t="inlineStr">
        <is>
          <t>13-6043471</t>
        </is>
      </c>
      <c r="D2408" t="inlineStr">
        <is>
          <t>New York</t>
        </is>
      </c>
      <c r="E2408" t="inlineStr">
        <is>
          <t>NY</t>
        </is>
      </c>
      <c r="F2408" t="n">
        <v>2024</v>
      </c>
      <c r="G2408" t="n">
        <v>1</v>
      </c>
      <c r="H2408" s="13" t="n">
        <v>1199290</v>
      </c>
      <c r="I2408" s="12" t="n">
        <v>62</v>
      </c>
      <c r="J2408" s="13" t="n">
        <v>19414.5</v>
      </c>
      <c r="K2408" s="13">
        <f>IFERROR($H2408/$I2408,"")</f>
        <v/>
      </c>
      <c r="L2408" s="13" t="n">
        <v>125000</v>
      </c>
      <c r="M2408" t="inlineStr">
        <is>
          <t>DC, MA, CA</t>
        </is>
      </c>
      <c r="N2408" t="inlineStr">
        <is>
          <t>No</t>
        </is>
      </c>
      <c r="O2408" t="inlineStr">
        <is>
          <t>Yes</t>
        </is>
      </c>
      <c r="Q2408" s="9" t="inlineStr">
        <is>
          <t>https://grantcue.com/foundations/the-harry-frank-guggenheim-foundation-136043471</t>
        </is>
      </c>
    </row>
    <row r="2409">
      <c r="A2409">
        <f>IF($E2409=$E2408,$A2408+1,1)</f>
        <v/>
      </c>
      <c r="B2409" t="inlineStr">
        <is>
          <t>THE YONAH FOUNDATION</t>
        </is>
      </c>
      <c r="C2409" t="inlineStr">
        <is>
          <t>88-3466720</t>
        </is>
      </c>
      <c r="D2409" t="inlineStr">
        <is>
          <t>New York</t>
        </is>
      </c>
      <c r="E2409" t="inlineStr">
        <is>
          <t>NY</t>
        </is>
      </c>
      <c r="F2409" t="n">
        <v>2024</v>
      </c>
      <c r="G2409" t="n">
        <v>1</v>
      </c>
      <c r="H2409" s="13" t="n">
        <v>1199220</v>
      </c>
      <c r="I2409" s="12" t="n">
        <v>49</v>
      </c>
      <c r="J2409" s="13" t="n">
        <v>20000</v>
      </c>
      <c r="K2409" s="13">
        <f>IFERROR($H2409/$I2409,"")</f>
        <v/>
      </c>
      <c r="L2409" s="13" t="n">
        <v>181843</v>
      </c>
      <c r="M2409" t="inlineStr">
        <is>
          <t>MA, ONTARIO, CA</t>
        </is>
      </c>
      <c r="N2409" t="inlineStr">
        <is>
          <t>No</t>
        </is>
      </c>
      <c r="O2409" t="inlineStr">
        <is>
          <t>Not stated</t>
        </is>
      </c>
      <c r="Q2409" s="9" t="inlineStr">
        <is>
          <t>https://grantcue.com/foundations/the-yonah-foundation-883466720</t>
        </is>
      </c>
    </row>
    <row r="2410">
      <c r="A2410">
        <f>IF($E2410=$E2409,$A2409+1,1)</f>
        <v/>
      </c>
      <c r="B2410" t="inlineStr">
        <is>
          <t>UW MCCURDY ARTICLE 2ND CHAR TR</t>
        </is>
      </c>
      <c r="C2410" t="inlineStr">
        <is>
          <t>13-6216017</t>
        </is>
      </c>
      <c r="D2410" t="inlineStr">
        <is>
          <t>New York</t>
        </is>
      </c>
      <c r="E2410" t="inlineStr">
        <is>
          <t>NY</t>
        </is>
      </c>
      <c r="F2410" t="n">
        <v>2024</v>
      </c>
      <c r="G2410" t="n">
        <v>1</v>
      </c>
      <c r="H2410" s="13" t="n">
        <v>1196718</v>
      </c>
      <c r="I2410" s="12" t="n">
        <v>6</v>
      </c>
      <c r="J2410" s="13" t="n">
        <v>199453</v>
      </c>
      <c r="K2410" s="13">
        <f>IFERROR($H2410/$I2410,"")</f>
        <v/>
      </c>
      <c r="L2410" s="13" t="n">
        <v>199453</v>
      </c>
      <c r="M2410" t="inlineStr">
        <is>
          <t>TN, CT</t>
        </is>
      </c>
      <c r="N2410" t="inlineStr">
        <is>
          <t>No</t>
        </is>
      </c>
      <c r="O2410" t="inlineStr">
        <is>
          <t>Not stated</t>
        </is>
      </c>
      <c r="Q2410" s="9" t="inlineStr">
        <is>
          <t>https://grantcue.com/foundations/uw-mccurdy-article-2nd-char-tr-136216017</t>
        </is>
      </c>
    </row>
    <row r="2411">
      <c r="A2411">
        <f>IF($E2411=$E2410,$A2410+1,1)</f>
        <v/>
      </c>
      <c r="B2411" t="inlineStr">
        <is>
          <t>Alexander and Anne Smith Family Foundation</t>
        </is>
      </c>
      <c r="C2411" t="inlineStr">
        <is>
          <t>46-3857755</t>
        </is>
      </c>
      <c r="D2411" t="inlineStr">
        <is>
          <t>New York</t>
        </is>
      </c>
      <c r="E2411" t="inlineStr">
        <is>
          <t>NY</t>
        </is>
      </c>
      <c r="F2411" t="n">
        <v>2023</v>
      </c>
      <c r="G2411" t="n">
        <v>1</v>
      </c>
      <c r="H2411" s="13" t="n">
        <v>1195415</v>
      </c>
      <c r="I2411" s="12" t="n">
        <v>13</v>
      </c>
      <c r="J2411" s="13" t="n">
        <v>1500</v>
      </c>
      <c r="K2411" s="13">
        <f>IFERROR($H2411/$I2411,"")</f>
        <v/>
      </c>
      <c r="L2411" s="13" t="n">
        <v>1129186</v>
      </c>
      <c r="M2411" t="inlineStr">
        <is>
          <t>FL, NM, MA</t>
        </is>
      </c>
      <c r="N2411" t="inlineStr">
        <is>
          <t>No</t>
        </is>
      </c>
      <c r="O2411" t="inlineStr">
        <is>
          <t>Not stated</t>
        </is>
      </c>
      <c r="Q2411" s="9" t="inlineStr">
        <is>
          <t>https://grantcue.com/foundations/alexander-and-anne-smith-family-foundation-463857755</t>
        </is>
      </c>
    </row>
    <row r="2412">
      <c r="A2412">
        <f>IF($E2412=$E2411,$A2411+1,1)</f>
        <v/>
      </c>
      <c r="B2412" t="inlineStr">
        <is>
          <t>THE MORTON &amp; BEVERLEY RECHLER FAMILY FOUNDATION INC</t>
        </is>
      </c>
      <c r="C2412" t="inlineStr">
        <is>
          <t>59-2828631</t>
        </is>
      </c>
      <c r="D2412" t="inlineStr">
        <is>
          <t>New York</t>
        </is>
      </c>
      <c r="E2412" t="inlineStr">
        <is>
          <t>NY</t>
        </is>
      </c>
      <c r="F2412" t="n">
        <v>2024</v>
      </c>
      <c r="G2412" t="n">
        <v>1</v>
      </c>
      <c r="H2412" s="13" t="n">
        <v>1195000</v>
      </c>
      <c r="I2412" s="12" t="n">
        <v>10</v>
      </c>
      <c r="J2412" s="13" t="n">
        <v>30000</v>
      </c>
      <c r="K2412" s="13">
        <f>IFERROR($H2412/$I2412,"")</f>
        <v/>
      </c>
      <c r="L2412" s="13" t="n">
        <v>920000</v>
      </c>
      <c r="M2412" t="inlineStr">
        <is>
          <t>FL, IL, CT</t>
        </is>
      </c>
      <c r="N2412" t="inlineStr">
        <is>
          <t>No</t>
        </is>
      </c>
      <c r="O2412" t="inlineStr">
        <is>
          <t>Not stated</t>
        </is>
      </c>
      <c r="Q2412" s="9" t="inlineStr">
        <is>
          <t>https://grantcue.com/foundations/the-morton-and-beverley-rechler-family-foundation-inc-592828631</t>
        </is>
      </c>
    </row>
    <row r="2413">
      <c r="A2413">
        <f>IF($E2413=$E2412,$A2412+1,1)</f>
        <v/>
      </c>
      <c r="B2413" t="inlineStr">
        <is>
          <t>TIGER HL FOUNDATION</t>
        </is>
      </c>
      <c r="C2413" t="inlineStr">
        <is>
          <t>47-7078241</t>
        </is>
      </c>
      <c r="D2413" t="inlineStr">
        <is>
          <t>New York</t>
        </is>
      </c>
      <c r="E2413" t="inlineStr">
        <is>
          <t>NY</t>
        </is>
      </c>
      <c r="F2413" t="n">
        <v>2024</v>
      </c>
      <c r="G2413" t="n">
        <v>2</v>
      </c>
      <c r="H2413" s="13" t="n">
        <v>1193753</v>
      </c>
      <c r="I2413" s="12" t="n">
        <v>60</v>
      </c>
      <c r="J2413" s="13" t="n">
        <v>3600</v>
      </c>
      <c r="K2413" s="13">
        <f>IFERROR($H2413/$I2413,"")</f>
        <v/>
      </c>
      <c r="L2413" s="13" t="n">
        <v>156860</v>
      </c>
      <c r="M2413" t="inlineStr">
        <is>
          <t>NJ, MD</t>
        </is>
      </c>
      <c r="N2413" t="inlineStr">
        <is>
          <t>No</t>
        </is>
      </c>
      <c r="O2413" t="inlineStr">
        <is>
          <t>Not stated</t>
        </is>
      </c>
      <c r="Q2413" s="9" t="inlineStr">
        <is>
          <t>https://grantcue.com/foundations/tiger-hl-foundation-477078241</t>
        </is>
      </c>
    </row>
    <row r="2414">
      <c r="A2414">
        <f>IF($E2414=$E2413,$A2413+1,1)</f>
        <v/>
      </c>
      <c r="B2414" t="inlineStr">
        <is>
          <t>ADELE GIFFORD RESIDUARY TRUST XXX-XX-XXXX</t>
        </is>
      </c>
      <c r="C2414" t="inlineStr">
        <is>
          <t>02-6046966</t>
        </is>
      </c>
      <c r="D2414" t="inlineStr">
        <is>
          <t>New York</t>
        </is>
      </c>
      <c r="E2414" t="inlineStr">
        <is>
          <t>NY</t>
        </is>
      </c>
      <c r="F2414" t="n">
        <v>2024</v>
      </c>
      <c r="G2414" t="n">
        <v>2</v>
      </c>
      <c r="H2414" s="13" t="n">
        <v>1190452</v>
      </c>
      <c r="I2414" s="12" t="n">
        <v>8</v>
      </c>
      <c r="J2414" s="13" t="n">
        <v>148806.5</v>
      </c>
      <c r="K2414" s="13">
        <f>IFERROR($H2414/$I2414,"")</f>
        <v/>
      </c>
      <c r="L2414" s="13" t="n">
        <v>164413</v>
      </c>
      <c r="M2414" t="inlineStr">
        <is>
          <t>NH, PA</t>
        </is>
      </c>
      <c r="N2414" t="inlineStr">
        <is>
          <t>No</t>
        </is>
      </c>
      <c r="O2414" t="inlineStr">
        <is>
          <t>Not stated</t>
        </is>
      </c>
      <c r="Q2414" s="9" t="inlineStr">
        <is>
          <t>https://grantcue.com/foundations/adele-gifford-residuary-trust-xxx-xx-xxxx-026046966</t>
        </is>
      </c>
    </row>
    <row r="2415">
      <c r="A2415">
        <f>IF($E2415=$E2414,$A2414+1,1)</f>
        <v/>
      </c>
      <c r="B2415" t="inlineStr">
        <is>
          <t>THE STRINGER FOUNDATION</t>
        </is>
      </c>
      <c r="C2415" t="inlineStr">
        <is>
          <t>11-3288229</t>
        </is>
      </c>
      <c r="D2415" t="inlineStr">
        <is>
          <t>New York</t>
        </is>
      </c>
      <c r="E2415" t="inlineStr">
        <is>
          <t>NY</t>
        </is>
      </c>
      <c r="F2415" t="n">
        <v>2024</v>
      </c>
      <c r="G2415" t="n">
        <v>1</v>
      </c>
      <c r="H2415" s="13" t="n">
        <v>1190000</v>
      </c>
      <c r="I2415" s="12" t="n">
        <v>15</v>
      </c>
      <c r="J2415" s="13" t="n">
        <v>45000</v>
      </c>
      <c r="K2415" s="13">
        <f>IFERROR($H2415/$I2415,"")</f>
        <v/>
      </c>
      <c r="L2415" s="13" t="n">
        <v>300000</v>
      </c>
      <c r="M2415" t="inlineStr">
        <is>
          <t>MD, MA, CA</t>
        </is>
      </c>
      <c r="N2415" t="inlineStr">
        <is>
          <t>No</t>
        </is>
      </c>
      <c r="O2415" t="inlineStr">
        <is>
          <t>Not stated</t>
        </is>
      </c>
      <c r="Q2415" s="9" t="inlineStr">
        <is>
          <t>https://grantcue.com/foundations/the-stringer-foundation-113288229</t>
        </is>
      </c>
    </row>
    <row r="2416">
      <c r="A2416">
        <f>IF($E2416=$E2415,$A2415+1,1)</f>
        <v/>
      </c>
      <c r="B2416" t="inlineStr">
        <is>
          <t>TRUST U N O MARIETTE PC MAJOR</t>
        </is>
      </c>
      <c r="C2416" t="inlineStr">
        <is>
          <t>13-6607761</t>
        </is>
      </c>
      <c r="D2416" t="inlineStr">
        <is>
          <t>New York</t>
        </is>
      </c>
      <c r="E2416" t="inlineStr">
        <is>
          <t>NY</t>
        </is>
      </c>
      <c r="F2416" t="n">
        <v>2025</v>
      </c>
      <c r="G2416" t="n">
        <v>4</v>
      </c>
      <c r="H2416" s="13" t="n">
        <v>1190000</v>
      </c>
      <c r="I2416" s="12" t="n">
        <v>14</v>
      </c>
      <c r="J2416" s="13" t="n">
        <v>85000</v>
      </c>
      <c r="K2416" s="13">
        <f>IFERROR($H2416/$I2416,"")</f>
        <v/>
      </c>
      <c r="L2416" s="13" t="n">
        <v>100000</v>
      </c>
      <c r="M2416" t="inlineStr">
        <is>
          <t>FL</t>
        </is>
      </c>
      <c r="N2416" t="inlineStr">
        <is>
          <t>No</t>
        </is>
      </c>
      <c r="O2416" t="inlineStr">
        <is>
          <t>Not stated</t>
        </is>
      </c>
      <c r="Q2416" s="9" t="inlineStr">
        <is>
          <t>https://grantcue.com/foundations/trust-u-n-o-mariette-pc-major-elisabeth-stb-mccarthy-successor-ttee-136607761</t>
        </is>
      </c>
    </row>
    <row r="2417">
      <c r="A2417">
        <f>IF($E2417=$E2416,$A2416+1,1)</f>
        <v/>
      </c>
      <c r="B2417" t="inlineStr">
        <is>
          <t>THE KORS LE PERE FOUNDATION</t>
        </is>
      </c>
      <c r="C2417" t="inlineStr">
        <is>
          <t>45-4035400</t>
        </is>
      </c>
      <c r="D2417" t="inlineStr">
        <is>
          <t>New York</t>
        </is>
      </c>
      <c r="E2417" t="inlineStr">
        <is>
          <t>NY</t>
        </is>
      </c>
      <c r="F2417" t="n">
        <v>2024</v>
      </c>
      <c r="G2417" t="n">
        <v>1</v>
      </c>
      <c r="H2417" s="13" t="n">
        <v>1187095</v>
      </c>
      <c r="I2417" s="12" t="n">
        <v>39</v>
      </c>
      <c r="J2417" s="13" t="n">
        <v>10000</v>
      </c>
      <c r="K2417" s="13">
        <f>IFERROR($H2417/$I2417,"")</f>
        <v/>
      </c>
      <c r="L2417" s="13" t="n">
        <v>167000</v>
      </c>
      <c r="M2417" t="inlineStr">
        <is>
          <t>FL, DC, MD</t>
        </is>
      </c>
      <c r="N2417" t="inlineStr">
        <is>
          <t>No</t>
        </is>
      </c>
      <c r="O2417" t="inlineStr">
        <is>
          <t>Not stated</t>
        </is>
      </c>
      <c r="Q2417" s="9" t="inlineStr">
        <is>
          <t>https://grantcue.com/foundations/the-kors-le-pere-foundation-454035400</t>
        </is>
      </c>
    </row>
    <row r="2418">
      <c r="A2418">
        <f>IF($E2418=$E2417,$A2417+1,1)</f>
        <v/>
      </c>
      <c r="B2418" t="inlineStr">
        <is>
          <t>RIDGEWOOD FOUNDATION</t>
        </is>
      </c>
      <c r="C2418" t="inlineStr">
        <is>
          <t>05-0584005</t>
        </is>
      </c>
      <c r="D2418" t="inlineStr">
        <is>
          <t>New York</t>
        </is>
      </c>
      <c r="E2418" t="inlineStr">
        <is>
          <t>NY</t>
        </is>
      </c>
      <c r="F2418" t="n">
        <v>2025</v>
      </c>
      <c r="G2418" t="n">
        <v>2</v>
      </c>
      <c r="H2418" s="13" t="n">
        <v>1185000</v>
      </c>
      <c r="I2418" s="12" t="n">
        <v>46</v>
      </c>
      <c r="J2418" s="13" t="n">
        <v>20000</v>
      </c>
      <c r="K2418" s="13">
        <f>IFERROR($H2418/$I2418,"")</f>
        <v/>
      </c>
      <c r="L2418" s="13" t="n">
        <v>73960</v>
      </c>
      <c r="M2418" t="inlineStr">
        <is>
          <t>NH, MD, VA</t>
        </is>
      </c>
      <c r="N2418" t="inlineStr">
        <is>
          <t>No</t>
        </is>
      </c>
      <c r="O2418" t="inlineStr">
        <is>
          <t>Not stated</t>
        </is>
      </c>
      <c r="Q2418" s="9" t="inlineStr">
        <is>
          <t>https://grantcue.com/foundations/ridgewood-foundation-050584005</t>
        </is>
      </c>
    </row>
    <row r="2419">
      <c r="A2419">
        <f>IF($E2419=$E2418,$A2418+1,1)</f>
        <v/>
      </c>
      <c r="B2419" t="inlineStr">
        <is>
          <t>The Asha &amp; Lal Sani Family Foundation Inc</t>
        </is>
      </c>
      <c r="C2419" t="inlineStr">
        <is>
          <t>13-6201183</t>
        </is>
      </c>
      <c r="D2419" t="inlineStr">
        <is>
          <t>New York</t>
        </is>
      </c>
      <c r="E2419" t="inlineStr">
        <is>
          <t>NY</t>
        </is>
      </c>
      <c r="F2419" t="n">
        <v>2025</v>
      </c>
      <c r="G2419" t="n">
        <v>2</v>
      </c>
      <c r="H2419" s="13" t="n">
        <v>1183096</v>
      </c>
      <c r="I2419" s="12" t="n">
        <v>74</v>
      </c>
      <c r="J2419" s="13" t="n">
        <v>5000</v>
      </c>
      <c r="K2419" s="13">
        <f>IFERROR($H2419/$I2419,"")</f>
        <v/>
      </c>
      <c r="L2419" s="13" t="n">
        <v>105000</v>
      </c>
      <c r="M2419" t="inlineStr">
        <is>
          <t>CT, Great Britain, MA</t>
        </is>
      </c>
      <c r="N2419" t="inlineStr">
        <is>
          <t>No</t>
        </is>
      </c>
      <c r="O2419" t="inlineStr">
        <is>
          <t>Not stated</t>
        </is>
      </c>
      <c r="Q2419" s="9" t="inlineStr">
        <is>
          <t>https://grantcue.com/foundations/the-asha-and-lal-sani-family-foundation-inc-136201183</t>
        </is>
      </c>
    </row>
    <row r="2420">
      <c r="A2420">
        <f>IF($E2420=$E2419,$A2419+1,1)</f>
        <v/>
      </c>
      <c r="B2420" t="inlineStr">
        <is>
          <t>ALFRED AND HARRIET FEINMAN FOUNDATION</t>
        </is>
      </c>
      <c r="C2420" t="inlineStr">
        <is>
          <t>23-7007870</t>
        </is>
      </c>
      <c r="D2420" t="inlineStr">
        <is>
          <t>New York</t>
        </is>
      </c>
      <c r="E2420" t="inlineStr">
        <is>
          <t>NY</t>
        </is>
      </c>
      <c r="F2420" t="n">
        <v>2024</v>
      </c>
      <c r="G2420" t="n">
        <v>2</v>
      </c>
      <c r="H2420" s="13" t="n">
        <v>1181866</v>
      </c>
      <c r="I2420" s="12" t="n">
        <v>116</v>
      </c>
      <c r="J2420" s="13" t="n">
        <v>5000</v>
      </c>
      <c r="K2420" s="13">
        <f>IFERROR($H2420/$I2420,"")</f>
        <v/>
      </c>
      <c r="L2420" s="13" t="n">
        <v>77676</v>
      </c>
      <c r="M2420" t="inlineStr">
        <is>
          <t>AZ, MA, TX</t>
        </is>
      </c>
      <c r="N2420" t="inlineStr">
        <is>
          <t>No</t>
        </is>
      </c>
      <c r="O2420" t="inlineStr">
        <is>
          <t>Not stated</t>
        </is>
      </c>
      <c r="Q2420" s="9" t="inlineStr">
        <is>
          <t>https://grantcue.com/foundations/alfred-and-harriet-feinman-foundation-237007870</t>
        </is>
      </c>
    </row>
    <row r="2421">
      <c r="A2421">
        <f>IF($E2421=$E2420,$A2420+1,1)</f>
        <v/>
      </c>
      <c r="B2421" t="inlineStr">
        <is>
          <t>THE BULLER FOUNDATION</t>
        </is>
      </c>
      <c r="C2421" t="inlineStr">
        <is>
          <t>47-1291497</t>
        </is>
      </c>
      <c r="D2421" t="inlineStr">
        <is>
          <t>New York</t>
        </is>
      </c>
      <c r="E2421" t="inlineStr">
        <is>
          <t>NY</t>
        </is>
      </c>
      <c r="F2421" t="n">
        <v>2025</v>
      </c>
      <c r="G2421" t="n">
        <v>2</v>
      </c>
      <c r="H2421" s="13" t="n">
        <v>1181090</v>
      </c>
      <c r="I2421" s="12" t="n">
        <v>80</v>
      </c>
      <c r="J2421" s="13" t="n">
        <v>3600</v>
      </c>
      <c r="K2421" s="13">
        <f>IFERROR($H2421/$I2421,"")</f>
        <v/>
      </c>
      <c r="L2421" s="13" t="n">
        <v>250000</v>
      </c>
      <c r="M2421" t="inlineStr">
        <is>
          <t>FL, CA, DC</t>
        </is>
      </c>
      <c r="N2421" t="inlineStr">
        <is>
          <t>No</t>
        </is>
      </c>
      <c r="O2421" t="inlineStr">
        <is>
          <t>Not stated</t>
        </is>
      </c>
      <c r="Q2421" s="9" t="inlineStr">
        <is>
          <t>https://grantcue.com/foundations/the-buller-foundation-c-o-kwm-cpas-llp-471291497</t>
        </is>
      </c>
    </row>
    <row r="2422">
      <c r="A2422">
        <f>IF($E2422=$E2421,$A2421+1,1)</f>
        <v/>
      </c>
      <c r="B2422" t="inlineStr">
        <is>
          <t>Lawrence P Castellani Family Foundation</t>
        </is>
      </c>
      <c r="C2422" t="inlineStr">
        <is>
          <t>16-6399132</t>
        </is>
      </c>
      <c r="D2422" t="inlineStr">
        <is>
          <t>New York</t>
        </is>
      </c>
      <c r="E2422" t="inlineStr">
        <is>
          <t>NY</t>
        </is>
      </c>
      <c r="F2422" t="n">
        <v>2024</v>
      </c>
      <c r="G2422" t="n">
        <v>2</v>
      </c>
      <c r="H2422" s="13" t="n">
        <v>1177766</v>
      </c>
      <c r="I2422" s="12" t="n">
        <v>41</v>
      </c>
      <c r="J2422" s="13" t="n">
        <v>5000</v>
      </c>
      <c r="K2422" s="13">
        <f>IFERROR($H2422/$I2422,"")</f>
        <v/>
      </c>
      <c r="L2422" s="13" t="n">
        <v>202000</v>
      </c>
      <c r="M2422" t="inlineStr">
        <is>
          <t>FL, MD, CA</t>
        </is>
      </c>
      <c r="N2422" t="inlineStr">
        <is>
          <t>No</t>
        </is>
      </c>
      <c r="O2422" t="inlineStr">
        <is>
          <t>Not stated</t>
        </is>
      </c>
      <c r="Q2422" s="9" t="inlineStr">
        <is>
          <t>https://grantcue.com/foundations/lawrence-p-castellani-family-foundation-166399132</t>
        </is>
      </c>
    </row>
    <row r="2423">
      <c r="A2423">
        <f>IF($E2423=$E2422,$A2422+1,1)</f>
        <v/>
      </c>
      <c r="B2423" t="inlineStr">
        <is>
          <t>E R G FOUNDATION</t>
        </is>
      </c>
      <c r="C2423" t="inlineStr">
        <is>
          <t>13-4171703</t>
        </is>
      </c>
      <c r="D2423" t="inlineStr">
        <is>
          <t>New York</t>
        </is>
      </c>
      <c r="E2423" t="inlineStr">
        <is>
          <t>NY</t>
        </is>
      </c>
      <c r="F2423" t="n">
        <v>2024</v>
      </c>
      <c r="G2423" t="n">
        <v>1</v>
      </c>
      <c r="H2423" s="13" t="n">
        <v>1177234</v>
      </c>
      <c r="I2423" s="12" t="n">
        <v>155</v>
      </c>
      <c r="J2423" s="13" t="n">
        <v>1300</v>
      </c>
      <c r="K2423" s="13">
        <f>IFERROR($H2423/$I2423,"")</f>
        <v/>
      </c>
      <c r="L2423" s="13" t="n">
        <v>250000</v>
      </c>
      <c r="M2423" t="inlineStr">
        <is>
          <t>NJ, DC, FL</t>
        </is>
      </c>
      <c r="N2423" t="inlineStr">
        <is>
          <t>No</t>
        </is>
      </c>
      <c r="O2423" t="inlineStr">
        <is>
          <t>Not stated</t>
        </is>
      </c>
      <c r="Q2423" s="9" t="inlineStr">
        <is>
          <t>https://grantcue.com/foundations/e-r-g-foundation-134171703</t>
        </is>
      </c>
    </row>
    <row r="2424">
      <c r="A2424">
        <f>IF($E2424=$E2423,$A2423+1,1)</f>
        <v/>
      </c>
      <c r="B2424" t="inlineStr">
        <is>
          <t>THE WILDWOOD FOUNDATION</t>
        </is>
      </c>
      <c r="C2424" t="inlineStr">
        <is>
          <t>31-6090956</t>
        </is>
      </c>
      <c r="D2424" t="inlineStr">
        <is>
          <t>New York</t>
        </is>
      </c>
      <c r="E2424" t="inlineStr">
        <is>
          <t>NY</t>
        </is>
      </c>
      <c r="F2424" t="n">
        <v>2024</v>
      </c>
      <c r="G2424" t="n">
        <v>1</v>
      </c>
      <c r="H2424" s="13" t="n">
        <v>1177000</v>
      </c>
      <c r="I2424" s="12" t="n">
        <v>23</v>
      </c>
      <c r="J2424" s="13" t="n">
        <v>10000</v>
      </c>
      <c r="K2424" s="13">
        <f>IFERROR($H2424/$I2424,"")</f>
        <v/>
      </c>
      <c r="L2424" s="13" t="n">
        <v>395000</v>
      </c>
      <c r="M2424" t="inlineStr">
        <is>
          <t>CT, DE, PA</t>
        </is>
      </c>
      <c r="N2424" t="inlineStr">
        <is>
          <t>No</t>
        </is>
      </c>
      <c r="O2424" t="inlineStr">
        <is>
          <t>Not stated</t>
        </is>
      </c>
      <c r="Q2424" s="9" t="inlineStr">
        <is>
          <t>https://grantcue.com/foundations/the-wildwood-foundation-c-o-morgens-waterfall-vintiadis-316090956</t>
        </is>
      </c>
    </row>
    <row r="2425">
      <c r="A2425">
        <f>IF($E2425=$E2424,$A2424+1,1)</f>
        <v/>
      </c>
      <c r="B2425" t="inlineStr">
        <is>
          <t>THE BFF FOUNDATION INC</t>
        </is>
      </c>
      <c r="C2425" t="inlineStr">
        <is>
          <t>11-3261912</t>
        </is>
      </c>
      <c r="D2425" t="inlineStr">
        <is>
          <t>New York</t>
        </is>
      </c>
      <c r="E2425" t="inlineStr">
        <is>
          <t>NY</t>
        </is>
      </c>
      <c r="F2425" t="n">
        <v>2024</v>
      </c>
      <c r="G2425" t="n">
        <v>1</v>
      </c>
      <c r="H2425" s="13" t="n">
        <v>1176781</v>
      </c>
      <c r="I2425" s="12" t="n">
        <v>10</v>
      </c>
      <c r="J2425" s="13" t="n">
        <v>70276</v>
      </c>
      <c r="K2425" s="13">
        <f>IFERROR($H2425/$I2425,"")</f>
        <v/>
      </c>
      <c r="L2425" s="13" t="n">
        <v>425000</v>
      </c>
      <c r="M2425" t="inlineStr">
        <is>
          <t>DC, NJ</t>
        </is>
      </c>
      <c r="N2425" t="inlineStr">
        <is>
          <t>No</t>
        </is>
      </c>
      <c r="O2425" t="inlineStr">
        <is>
          <t>Not stated</t>
        </is>
      </c>
      <c r="Q2425" s="9" t="inlineStr">
        <is>
          <t>https://grantcue.com/foundations/the-bff-foundation-inc-113261912</t>
        </is>
      </c>
    </row>
    <row r="2426">
      <c r="A2426">
        <f>IF($E2426=$E2425,$A2425+1,1)</f>
        <v/>
      </c>
      <c r="B2426" t="inlineStr">
        <is>
          <t>The Georgescu Family Foundation</t>
        </is>
      </c>
      <c r="C2426" t="inlineStr">
        <is>
          <t>13-4111095</t>
        </is>
      </c>
      <c r="D2426" t="inlineStr">
        <is>
          <t>New York</t>
        </is>
      </c>
      <c r="E2426" t="inlineStr">
        <is>
          <t>NY</t>
        </is>
      </c>
      <c r="F2426" t="n">
        <v>2025</v>
      </c>
      <c r="G2426" t="n">
        <v>2</v>
      </c>
      <c r="H2426" s="13" t="n">
        <v>1175998</v>
      </c>
      <c r="I2426" s="12" t="n">
        <v>156</v>
      </c>
      <c r="J2426" s="13" t="n">
        <v>3250</v>
      </c>
      <c r="K2426" s="13">
        <f>IFERROR($H2426/$I2426,"")</f>
        <v/>
      </c>
      <c r="L2426" s="13" t="n">
        <v>55000</v>
      </c>
      <c r="M2426" t="inlineStr">
        <is>
          <t>FL, DC, PA</t>
        </is>
      </c>
      <c r="N2426" t="inlineStr">
        <is>
          <t>No</t>
        </is>
      </c>
      <c r="O2426" t="inlineStr">
        <is>
          <t>Not stated</t>
        </is>
      </c>
      <c r="Q2426" s="9" t="inlineStr">
        <is>
          <t>https://grantcue.com/foundations/the-georgescu-family-foundation-134111095</t>
        </is>
      </c>
    </row>
    <row r="2427">
      <c r="A2427">
        <f>IF($E2427=$E2426,$A2426+1,1)</f>
        <v/>
      </c>
      <c r="B2427" t="inlineStr">
        <is>
          <t>THE GARY W PARR FAMILY FOUNDATION</t>
        </is>
      </c>
      <c r="C2427" t="inlineStr">
        <is>
          <t>56-2003520</t>
        </is>
      </c>
      <c r="D2427" t="inlineStr">
        <is>
          <t>New York</t>
        </is>
      </c>
      <c r="E2427" t="inlineStr">
        <is>
          <t>NY</t>
        </is>
      </c>
      <c r="F2427" t="n">
        <v>2024</v>
      </c>
      <c r="G2427" t="n">
        <v>1</v>
      </c>
      <c r="H2427" s="13" t="n">
        <v>1174300</v>
      </c>
      <c r="I2427" s="12" t="n">
        <v>8</v>
      </c>
      <c r="J2427" s="13" t="n">
        <v>15500</v>
      </c>
      <c r="K2427" s="13">
        <f>IFERROR($H2427/$I2427,"")</f>
        <v/>
      </c>
      <c r="L2427" s="13" t="n">
        <v>754800</v>
      </c>
      <c r="M2427" t="inlineStr">
        <is>
          <t>RI, FL</t>
        </is>
      </c>
      <c r="N2427" t="inlineStr">
        <is>
          <t>No</t>
        </is>
      </c>
      <c r="O2427" t="inlineStr">
        <is>
          <t>Not stated</t>
        </is>
      </c>
      <c r="Q2427" s="9" t="inlineStr">
        <is>
          <t>https://grantcue.com/foundations/the-gary-w-parr-family-foundation-562003520</t>
        </is>
      </c>
    </row>
    <row r="2428">
      <c r="A2428">
        <f>IF($E2428=$E2427,$A2427+1,1)</f>
        <v/>
      </c>
      <c r="B2428" t="inlineStr">
        <is>
          <t>First Eagle Investments Foundation</t>
        </is>
      </c>
      <c r="C2428" t="inlineStr">
        <is>
          <t>45-4165305</t>
        </is>
      </c>
      <c r="D2428" t="inlineStr">
        <is>
          <t>New York</t>
        </is>
      </c>
      <c r="E2428" t="inlineStr">
        <is>
          <t>NY</t>
        </is>
      </c>
      <c r="F2428" t="n">
        <v>2024</v>
      </c>
      <c r="G2428" t="n">
        <v>1</v>
      </c>
      <c r="H2428" s="13" t="n">
        <v>1172708</v>
      </c>
      <c r="I2428" s="12" t="n">
        <v>389</v>
      </c>
      <c r="J2428" s="13" t="n">
        <v>400</v>
      </c>
      <c r="K2428" s="13">
        <f>IFERROR($H2428/$I2428,"")</f>
        <v/>
      </c>
      <c r="L2428" s="13" t="n">
        <v>85000</v>
      </c>
      <c r="M2428" t="inlineStr">
        <is>
          <t>MA, IL, CA</t>
        </is>
      </c>
      <c r="N2428" t="inlineStr">
        <is>
          <t>No</t>
        </is>
      </c>
      <c r="O2428" t="inlineStr">
        <is>
          <t>Not stated</t>
        </is>
      </c>
      <c r="Q2428" s="9" t="inlineStr">
        <is>
          <t>https://grantcue.com/foundations/first-eagle-investments-foundation-454165305</t>
        </is>
      </c>
    </row>
    <row r="2429">
      <c r="A2429">
        <f>IF($E2429=$E2428,$A2428+1,1)</f>
        <v/>
      </c>
      <c r="B2429" t="inlineStr">
        <is>
          <t>KEELER MOTOR CAR COMPANY CHARITABLE FOUNDATION</t>
        </is>
      </c>
      <c r="C2429" t="inlineStr">
        <is>
          <t>46-1612917</t>
        </is>
      </c>
      <c r="D2429" t="inlineStr">
        <is>
          <t>New York</t>
        </is>
      </c>
      <c r="E2429" t="inlineStr">
        <is>
          <t>NY</t>
        </is>
      </c>
      <c r="F2429" t="n">
        <v>2024</v>
      </c>
      <c r="G2429" t="n">
        <v>1</v>
      </c>
      <c r="H2429" s="13" t="n">
        <v>1165338</v>
      </c>
      <c r="I2429" s="12" t="n">
        <v>46</v>
      </c>
      <c r="J2429" s="13" t="n">
        <v>2500</v>
      </c>
      <c r="K2429" s="13">
        <f>IFERROR($H2429/$I2429,"")</f>
        <v/>
      </c>
      <c r="L2429" s="13" t="n">
        <v>601157</v>
      </c>
      <c r="M2429" t="inlineStr">
        <is>
          <t>DC, MD, FL</t>
        </is>
      </c>
      <c r="N2429" t="inlineStr">
        <is>
          <t>No</t>
        </is>
      </c>
      <c r="O2429" t="inlineStr">
        <is>
          <t>Not stated</t>
        </is>
      </c>
      <c r="Q2429" s="9" t="inlineStr">
        <is>
          <t>https://grantcue.com/foundations/keeler-motor-car-company-charitable-foundation-461612917</t>
        </is>
      </c>
    </row>
    <row r="2430">
      <c r="A2430">
        <f>IF($E2430=$E2429,$A2429+1,1)</f>
        <v/>
      </c>
      <c r="B2430" t="inlineStr">
        <is>
          <t>CM BASS FOUNDATION</t>
        </is>
      </c>
      <c r="C2430" t="inlineStr">
        <is>
          <t>82-3589887</t>
        </is>
      </c>
      <c r="D2430" t="inlineStr">
        <is>
          <t>New York</t>
        </is>
      </c>
      <c r="E2430" t="inlineStr">
        <is>
          <t>NY</t>
        </is>
      </c>
      <c r="F2430" t="n">
        <v>2024</v>
      </c>
      <c r="G2430" t="n">
        <v>1</v>
      </c>
      <c r="H2430" s="13" t="n">
        <v>1165068</v>
      </c>
      <c r="I2430" s="12" t="n">
        <v>13</v>
      </c>
      <c r="J2430" s="13" t="n">
        <v>50000</v>
      </c>
      <c r="K2430" s="13">
        <f>IFERROR($H2430/$I2430,"")</f>
        <v/>
      </c>
      <c r="L2430" s="13" t="n">
        <v>470000</v>
      </c>
      <c r="M2430" t="inlineStr">
        <is>
          <t>CA, NC, TX</t>
        </is>
      </c>
      <c r="N2430" t="inlineStr">
        <is>
          <t>No</t>
        </is>
      </c>
      <c r="O2430" t="inlineStr">
        <is>
          <t>Not stated</t>
        </is>
      </c>
      <c r="Q2430" s="9" t="inlineStr">
        <is>
          <t>https://grantcue.com/foundations/cm-bass-foundation-823589887</t>
        </is>
      </c>
    </row>
    <row r="2431">
      <c r="A2431">
        <f>IF($E2431=$E2430,$A2430+1,1)</f>
        <v/>
      </c>
      <c r="B2431" t="inlineStr">
        <is>
          <t>LUI AND WAN FOUNDATION</t>
        </is>
      </c>
      <c r="C2431" t="inlineStr">
        <is>
          <t>13-4161117</t>
        </is>
      </c>
      <c r="D2431" t="inlineStr">
        <is>
          <t>New York</t>
        </is>
      </c>
      <c r="E2431" t="inlineStr">
        <is>
          <t>NY</t>
        </is>
      </c>
      <c r="F2431" t="n">
        <v>2024</v>
      </c>
      <c r="G2431" t="n">
        <v>2</v>
      </c>
      <c r="H2431" s="13" t="n">
        <v>1165000</v>
      </c>
      <c r="I2431" s="12" t="n">
        <v>8</v>
      </c>
      <c r="J2431" s="13" t="n">
        <v>32500</v>
      </c>
      <c r="K2431" s="13">
        <f>IFERROR($H2431/$I2431,"")</f>
        <v/>
      </c>
      <c r="L2431" s="13" t="n">
        <v>500000</v>
      </c>
      <c r="M2431" t="inlineStr">
        <is>
          <t>CA</t>
        </is>
      </c>
      <c r="N2431" t="inlineStr">
        <is>
          <t>Yes</t>
        </is>
      </c>
      <c r="O2431" t="inlineStr">
        <is>
          <t>Not stated</t>
        </is>
      </c>
      <c r="Q2431" s="9" t="inlineStr">
        <is>
          <t>https://grantcue.com/foundations/lui-and-wan-foundation-134161117</t>
        </is>
      </c>
    </row>
    <row r="2432">
      <c r="A2432">
        <f>IF($E2432=$E2431,$A2431+1,1)</f>
        <v/>
      </c>
      <c r="B2432" t="inlineStr">
        <is>
          <t>THE BARATTA FAMILY FOUNDATION</t>
        </is>
      </c>
      <c r="C2432" t="inlineStr">
        <is>
          <t>83-0767499</t>
        </is>
      </c>
      <c r="D2432" t="inlineStr">
        <is>
          <t>New York</t>
        </is>
      </c>
      <c r="E2432" t="inlineStr">
        <is>
          <t>NY</t>
        </is>
      </c>
      <c r="F2432" t="n">
        <v>2025</v>
      </c>
      <c r="G2432" t="n">
        <v>2</v>
      </c>
      <c r="H2432" s="13" t="n">
        <v>1162996</v>
      </c>
      <c r="I2432" s="12" t="n">
        <v>9</v>
      </c>
      <c r="J2432" s="13" t="n">
        <v>100000</v>
      </c>
      <c r="K2432" s="13">
        <f>IFERROR($H2432/$I2432,"")</f>
        <v/>
      </c>
      <c r="L2432" s="13" t="n">
        <v>400000</v>
      </c>
      <c r="M2432" t="inlineStr">
        <is>
          <t>UT</t>
        </is>
      </c>
      <c r="N2432" t="inlineStr">
        <is>
          <t>No</t>
        </is>
      </c>
      <c r="O2432" t="inlineStr">
        <is>
          <t>Not stated</t>
        </is>
      </c>
      <c r="Q2432" s="9" t="inlineStr">
        <is>
          <t>https://grantcue.com/foundations/the-baratta-family-foundation-830767499</t>
        </is>
      </c>
    </row>
    <row r="2433">
      <c r="A2433">
        <f>IF($E2433=$E2432,$A2432+1,1)</f>
        <v/>
      </c>
      <c r="B2433" t="inlineStr">
        <is>
          <t>BANK OF UTICA FOUNDATION INC</t>
        </is>
      </c>
      <c r="C2433" t="inlineStr">
        <is>
          <t>16-1423958</t>
        </is>
      </c>
      <c r="D2433" t="inlineStr">
        <is>
          <t>New York</t>
        </is>
      </c>
      <c r="E2433" t="inlineStr">
        <is>
          <t>NY</t>
        </is>
      </c>
      <c r="F2433" t="n">
        <v>2025</v>
      </c>
      <c r="G2433" t="n">
        <v>2</v>
      </c>
      <c r="H2433" s="13" t="n">
        <v>1162700</v>
      </c>
      <c r="I2433" s="12" t="n">
        <v>227</v>
      </c>
      <c r="J2433" s="13" t="n">
        <v>1500</v>
      </c>
      <c r="K2433" s="13">
        <f>IFERROR($H2433/$I2433,"")</f>
        <v/>
      </c>
      <c r="L2433" s="13" t="n">
        <v>100000</v>
      </c>
      <c r="N2433" t="inlineStr">
        <is>
          <t>No</t>
        </is>
      </c>
      <c r="O2433" t="inlineStr">
        <is>
          <t>Not stated</t>
        </is>
      </c>
      <c r="Q2433" s="9" t="inlineStr">
        <is>
          <t>https://grantcue.com/foundations/bank-of-utica-foundation-inc-161423958</t>
        </is>
      </c>
    </row>
    <row r="2434">
      <c r="A2434">
        <f>IF($E2434=$E2433,$A2433+1,1)</f>
        <v/>
      </c>
      <c r="B2434" t="inlineStr">
        <is>
          <t>GREEN PARK FOUNDATION</t>
        </is>
      </c>
      <c r="C2434" t="inlineStr">
        <is>
          <t>52-2178078</t>
        </is>
      </c>
      <c r="D2434" t="inlineStr">
        <is>
          <t>New York</t>
        </is>
      </c>
      <c r="E2434" t="inlineStr">
        <is>
          <t>NY</t>
        </is>
      </c>
      <c r="F2434" t="n">
        <v>2024</v>
      </c>
      <c r="G2434" t="n">
        <v>1</v>
      </c>
      <c r="H2434" s="13" t="n">
        <v>1161000</v>
      </c>
      <c r="I2434" s="12" t="n">
        <v>14</v>
      </c>
      <c r="J2434" s="13" t="n">
        <v>64250</v>
      </c>
      <c r="K2434" s="13">
        <f>IFERROR($H2434/$I2434,"")</f>
        <v/>
      </c>
      <c r="L2434" s="13" t="n">
        <v>262500</v>
      </c>
      <c r="M2434" t="inlineStr">
        <is>
          <t>VT, MS, DC</t>
        </is>
      </c>
      <c r="N2434" t="inlineStr">
        <is>
          <t>No</t>
        </is>
      </c>
      <c r="O2434" t="inlineStr">
        <is>
          <t>Not stated</t>
        </is>
      </c>
      <c r="Q2434" s="9" t="inlineStr">
        <is>
          <t>https://grantcue.com/foundations/green-park-foundation-522178078</t>
        </is>
      </c>
    </row>
    <row r="2435">
      <c r="A2435">
        <f>IF($E2435=$E2434,$A2434+1,1)</f>
        <v/>
      </c>
      <c r="B2435" t="inlineStr">
        <is>
          <t>GEORGE W SULLIVAN FOUNDATION</t>
        </is>
      </c>
      <c r="C2435" t="inlineStr">
        <is>
          <t>16-1534284</t>
        </is>
      </c>
      <c r="D2435" t="inlineStr">
        <is>
          <t>New York</t>
        </is>
      </c>
      <c r="E2435" t="inlineStr">
        <is>
          <t>NY</t>
        </is>
      </c>
      <c r="F2435" t="n">
        <v>2025</v>
      </c>
      <c r="G2435" t="n">
        <v>2</v>
      </c>
      <c r="H2435" s="13" t="n">
        <v>1160823</v>
      </c>
      <c r="I2435" s="12" t="n">
        <v>13</v>
      </c>
      <c r="J2435" s="13" t="n">
        <v>25000</v>
      </c>
      <c r="K2435" s="13">
        <f>IFERROR($H2435/$I2435,"")</f>
        <v/>
      </c>
      <c r="L2435" s="13" t="n">
        <v>556285</v>
      </c>
      <c r="M2435" t="inlineStr">
        <is>
          <t>TN</t>
        </is>
      </c>
      <c r="N2435" t="inlineStr">
        <is>
          <t>No</t>
        </is>
      </c>
      <c r="O2435" t="inlineStr">
        <is>
          <t>Not stated</t>
        </is>
      </c>
      <c r="Q2435" s="9" t="inlineStr">
        <is>
          <t>https://grantcue.com/foundations/george-w-sullivan-foundation-161534284</t>
        </is>
      </c>
    </row>
    <row r="2436">
      <c r="A2436">
        <f>IF($E2436=$E2435,$A2435+1,1)</f>
        <v/>
      </c>
      <c r="B2436" t="inlineStr">
        <is>
          <t>CHARLES S KEENE FDN UA 6324</t>
        </is>
      </c>
      <c r="C2436" t="inlineStr">
        <is>
          <t>13-6053173</t>
        </is>
      </c>
      <c r="D2436" t="inlineStr">
        <is>
          <t>New York</t>
        </is>
      </c>
      <c r="E2436" t="inlineStr">
        <is>
          <t>NY</t>
        </is>
      </c>
      <c r="F2436" t="n">
        <v>2025</v>
      </c>
      <c r="G2436" t="n">
        <v>2</v>
      </c>
      <c r="H2436" s="13" t="n">
        <v>1159163</v>
      </c>
      <c r="I2436" s="12" t="n">
        <v>43</v>
      </c>
      <c r="J2436" s="13" t="n">
        <v>21004</v>
      </c>
      <c r="K2436" s="13">
        <f>IFERROR($H2436/$I2436,"")</f>
        <v/>
      </c>
      <c r="L2436" s="13" t="n">
        <v>98021</v>
      </c>
      <c r="M2436" t="inlineStr">
        <is>
          <t>GA, IL</t>
        </is>
      </c>
      <c r="N2436" t="inlineStr">
        <is>
          <t>No</t>
        </is>
      </c>
      <c r="O2436" t="inlineStr">
        <is>
          <t>Not stated</t>
        </is>
      </c>
      <c r="Q2436" s="9" t="inlineStr">
        <is>
          <t>https://grantcue.com/foundations/charles-s-keene-fdn-ua-6324-136053173</t>
        </is>
      </c>
    </row>
    <row r="2437">
      <c r="A2437">
        <f>IF($E2437=$E2436,$A2436+1,1)</f>
        <v/>
      </c>
      <c r="B2437" t="inlineStr">
        <is>
          <t>THE LENI &amp; PETER MAY FAMILY FOUNDATION</t>
        </is>
      </c>
      <c r="C2437" t="inlineStr">
        <is>
          <t>13-3557827</t>
        </is>
      </c>
      <c r="D2437" t="inlineStr">
        <is>
          <t>New York</t>
        </is>
      </c>
      <c r="E2437" t="inlineStr">
        <is>
          <t>NY</t>
        </is>
      </c>
      <c r="F2437" t="n">
        <v>2024</v>
      </c>
      <c r="G2437" t="n">
        <v>1</v>
      </c>
      <c r="H2437" s="13" t="n">
        <v>1156000</v>
      </c>
      <c r="I2437" s="12" t="n">
        <v>22</v>
      </c>
      <c r="J2437" s="13" t="n">
        <v>25000</v>
      </c>
      <c r="K2437" s="13">
        <f>IFERROR($H2437/$I2437,"")</f>
        <v/>
      </c>
      <c r="L2437" s="13" t="n">
        <v>275000</v>
      </c>
      <c r="M2437" t="inlineStr">
        <is>
          <t>FL, CT, CA</t>
        </is>
      </c>
      <c r="N2437" t="inlineStr">
        <is>
          <t>No</t>
        </is>
      </c>
      <c r="O2437" t="inlineStr">
        <is>
          <t>Not stated</t>
        </is>
      </c>
      <c r="Q2437" s="9" t="inlineStr">
        <is>
          <t>https://grantcue.com/foundations/the-leni-and-peter-may-family-foundation-133557827</t>
        </is>
      </c>
    </row>
    <row r="2438">
      <c r="A2438">
        <f>IF($E2438=$E2437,$A2437+1,1)</f>
        <v/>
      </c>
      <c r="B2438" t="inlineStr">
        <is>
          <t>JOSEPH AND BARBARA ELLIS FOUNDATION</t>
        </is>
      </c>
      <c r="C2438" t="inlineStr">
        <is>
          <t>13-3437916</t>
        </is>
      </c>
      <c r="D2438" t="inlineStr">
        <is>
          <t>New York</t>
        </is>
      </c>
      <c r="E2438" t="inlineStr">
        <is>
          <t>NY</t>
        </is>
      </c>
      <c r="F2438" t="n">
        <v>2024</v>
      </c>
      <c r="G2438" t="n">
        <v>2</v>
      </c>
      <c r="H2438" s="13" t="n">
        <v>1154850</v>
      </c>
      <c r="I2438" s="12" t="n">
        <v>79</v>
      </c>
      <c r="J2438" s="13" t="n">
        <v>3000</v>
      </c>
      <c r="K2438" s="13">
        <f>IFERROR($H2438/$I2438,"")</f>
        <v/>
      </c>
      <c r="L2438" s="13" t="n">
        <v>160000</v>
      </c>
      <c r="M2438" t="inlineStr">
        <is>
          <t>CT, OH, CA</t>
        </is>
      </c>
      <c r="N2438" t="inlineStr">
        <is>
          <t>No</t>
        </is>
      </c>
      <c r="O2438" t="inlineStr">
        <is>
          <t>Not stated</t>
        </is>
      </c>
      <c r="Q2438" s="9" t="inlineStr">
        <is>
          <t>https://grantcue.com/foundations/joseph-and-barbara-ellis-foundation-133437916</t>
        </is>
      </c>
    </row>
    <row r="2439">
      <c r="A2439">
        <f>IF($E2439=$E2438,$A2438+1,1)</f>
        <v/>
      </c>
      <c r="B2439" t="inlineStr">
        <is>
          <t>THE LOREEN ARBUS FOUNDATION</t>
        </is>
      </c>
      <c r="C2439" t="inlineStr">
        <is>
          <t>75-3126107</t>
        </is>
      </c>
      <c r="D2439" t="inlineStr">
        <is>
          <t>New York</t>
        </is>
      </c>
      <c r="E2439" t="inlineStr">
        <is>
          <t>NY</t>
        </is>
      </c>
      <c r="F2439" t="n">
        <v>2025</v>
      </c>
      <c r="G2439" t="n">
        <v>2</v>
      </c>
      <c r="H2439" s="13" t="n">
        <v>1154500</v>
      </c>
      <c r="I2439" s="12" t="n">
        <v>35</v>
      </c>
      <c r="J2439" s="13" t="n">
        <v>25000</v>
      </c>
      <c r="K2439" s="13">
        <f>IFERROR($H2439/$I2439,"")</f>
        <v/>
      </c>
      <c r="L2439" s="13" t="n">
        <v>150000</v>
      </c>
      <c r="M2439" t="inlineStr">
        <is>
          <t>CA, DC, AR</t>
        </is>
      </c>
      <c r="N2439" t="inlineStr">
        <is>
          <t>No</t>
        </is>
      </c>
      <c r="O2439" t="inlineStr">
        <is>
          <t>Not stated</t>
        </is>
      </c>
      <c r="Q2439" s="9" t="inlineStr">
        <is>
          <t>https://grantcue.com/foundations/the-loreen-arbus-foundation-753126107</t>
        </is>
      </c>
    </row>
    <row r="2440">
      <c r="A2440">
        <f>IF($E2440=$E2439,$A2439+1,1)</f>
        <v/>
      </c>
      <c r="B2440" t="inlineStr">
        <is>
          <t>SMOTRICH FAMILY FOUNDATION</t>
        </is>
      </c>
      <c r="C2440" t="inlineStr">
        <is>
          <t>91-1989466</t>
        </is>
      </c>
      <c r="D2440" t="inlineStr">
        <is>
          <t>New York</t>
        </is>
      </c>
      <c r="E2440" t="inlineStr">
        <is>
          <t>NY</t>
        </is>
      </c>
      <c r="F2440" t="n">
        <v>2025</v>
      </c>
      <c r="G2440" t="n">
        <v>2</v>
      </c>
      <c r="H2440" s="13" t="n">
        <v>1152257</v>
      </c>
      <c r="I2440" s="12" t="n">
        <v>35</v>
      </c>
      <c r="J2440" s="13" t="n">
        <v>3500</v>
      </c>
      <c r="K2440" s="13">
        <f>IFERROR($H2440/$I2440,"")</f>
        <v/>
      </c>
      <c r="L2440" s="13" t="n">
        <v>600000</v>
      </c>
      <c r="M2440" t="inlineStr">
        <is>
          <t>CA, DC, NJ</t>
        </is>
      </c>
      <c r="N2440" t="inlineStr">
        <is>
          <t>No</t>
        </is>
      </c>
      <c r="O2440" t="inlineStr">
        <is>
          <t>Not stated</t>
        </is>
      </c>
      <c r="Q2440" s="9" t="inlineStr">
        <is>
          <t>https://grantcue.com/foundations/smotrich-family-foundation-911989466</t>
        </is>
      </c>
    </row>
    <row r="2441">
      <c r="A2441">
        <f>IF($E2441=$E2440,$A2440+1,1)</f>
        <v/>
      </c>
      <c r="B2441" t="inlineStr">
        <is>
          <t>REBECCA DAVIS TW FOR CHARITY</t>
        </is>
      </c>
      <c r="C2441" t="inlineStr">
        <is>
          <t>25-6104864</t>
        </is>
      </c>
      <c r="D2441" t="inlineStr">
        <is>
          <t>New York</t>
        </is>
      </c>
      <c r="E2441" t="inlineStr">
        <is>
          <t>NY</t>
        </is>
      </c>
      <c r="F2441" t="n">
        <v>2025</v>
      </c>
      <c r="G2441" t="n">
        <v>2</v>
      </c>
      <c r="H2441" s="13" t="n">
        <v>1150555</v>
      </c>
      <c r="I2441" s="12" t="n">
        <v>20</v>
      </c>
      <c r="J2441" s="13" t="n">
        <v>41069.5</v>
      </c>
      <c r="K2441" s="13">
        <f>IFERROR($H2441/$I2441,"")</f>
        <v/>
      </c>
      <c r="L2441" s="13" t="n">
        <v>123666</v>
      </c>
      <c r="M2441" t="inlineStr">
        <is>
          <t>OH, DC, MA</t>
        </is>
      </c>
      <c r="N2441" t="inlineStr">
        <is>
          <t>No</t>
        </is>
      </c>
      <c r="O2441" t="inlineStr">
        <is>
          <t>Not stated</t>
        </is>
      </c>
      <c r="Q2441" s="9" t="inlineStr">
        <is>
          <t>https://grantcue.com/foundations/rebecca-davis-tw-for-charity-256104864</t>
        </is>
      </c>
    </row>
    <row r="2442">
      <c r="A2442">
        <f>IF($E2442=$E2441,$A2441+1,1)</f>
        <v/>
      </c>
      <c r="B2442" t="inlineStr">
        <is>
          <t>Reginald R and Jameson A Baxter Foundation</t>
        </is>
      </c>
      <c r="C2442" t="inlineStr">
        <is>
          <t>27-5276739</t>
        </is>
      </c>
      <c r="D2442" t="inlineStr">
        <is>
          <t>New York</t>
        </is>
      </c>
      <c r="E2442" t="inlineStr">
        <is>
          <t>NY</t>
        </is>
      </c>
      <c r="F2442" t="n">
        <v>2025</v>
      </c>
      <c r="G2442" t="n">
        <v>2</v>
      </c>
      <c r="H2442" s="13" t="n">
        <v>1150000</v>
      </c>
      <c r="I2442" s="12" t="n">
        <v>20</v>
      </c>
      <c r="J2442" s="13" t="n">
        <v>27500</v>
      </c>
      <c r="K2442" s="13">
        <f>IFERROR($H2442/$I2442,"")</f>
        <v/>
      </c>
      <c r="L2442" s="13" t="n">
        <v>225000</v>
      </c>
      <c r="M2442" t="inlineStr">
        <is>
          <t>IA, FL, MA</t>
        </is>
      </c>
      <c r="N2442" t="inlineStr">
        <is>
          <t>No</t>
        </is>
      </c>
      <c r="O2442" t="inlineStr">
        <is>
          <t>Not stated</t>
        </is>
      </c>
      <c r="Q2442" s="9" t="inlineStr">
        <is>
          <t>https://grantcue.com/foundations/reginald-r-and-jameson-a-baxter-foundation-275276739</t>
        </is>
      </c>
    </row>
    <row r="2443">
      <c r="A2443">
        <f>IF($E2443=$E2442,$A2442+1,1)</f>
        <v/>
      </c>
      <c r="B2443" t="inlineStr">
        <is>
          <t>CHUR FAMILY FOUNDATION</t>
        </is>
      </c>
      <c r="C2443" t="inlineStr">
        <is>
          <t>46-3242500</t>
        </is>
      </c>
      <c r="D2443" t="inlineStr">
        <is>
          <t>New York</t>
        </is>
      </c>
      <c r="E2443" t="inlineStr">
        <is>
          <t>NY</t>
        </is>
      </c>
      <c r="F2443" t="n">
        <v>2025</v>
      </c>
      <c r="G2443" t="n">
        <v>2</v>
      </c>
      <c r="H2443" s="13" t="n">
        <v>1149100</v>
      </c>
      <c r="I2443" s="12" t="n">
        <v>43</v>
      </c>
      <c r="J2443" s="13" t="n">
        <v>20000</v>
      </c>
      <c r="K2443" s="13">
        <f>IFERROR($H2443/$I2443,"")</f>
        <v/>
      </c>
      <c r="L2443" s="13" t="n">
        <v>80000</v>
      </c>
      <c r="M2443" t="inlineStr">
        <is>
          <t>FL, IN</t>
        </is>
      </c>
      <c r="N2443" t="inlineStr">
        <is>
          <t>No</t>
        </is>
      </c>
      <c r="O2443" t="inlineStr">
        <is>
          <t>Not stated</t>
        </is>
      </c>
      <c r="Q2443" s="9" t="inlineStr">
        <is>
          <t>https://grantcue.com/foundations/chur-family-foundation-463242500</t>
        </is>
      </c>
    </row>
    <row r="2444">
      <c r="A2444">
        <f>IF($E2444=$E2443,$A2443+1,1)</f>
        <v/>
      </c>
      <c r="B2444" t="inlineStr">
        <is>
          <t>THE BEIR FOUNDATION</t>
        </is>
      </c>
      <c r="C2444" t="inlineStr">
        <is>
          <t>13-6084093</t>
        </is>
      </c>
      <c r="D2444" t="inlineStr">
        <is>
          <t>New York</t>
        </is>
      </c>
      <c r="E2444" t="inlineStr">
        <is>
          <t>NY</t>
        </is>
      </c>
      <c r="F2444" t="n">
        <v>2025</v>
      </c>
      <c r="G2444" t="n">
        <v>2</v>
      </c>
      <c r="H2444" s="13" t="n">
        <v>1146000</v>
      </c>
      <c r="I2444" s="12" t="n">
        <v>26</v>
      </c>
      <c r="J2444" s="13" t="n">
        <v>8500</v>
      </c>
      <c r="K2444" s="13">
        <f>IFERROR($H2444/$I2444,"")</f>
        <v/>
      </c>
      <c r="L2444" s="13" t="n">
        <v>500000</v>
      </c>
      <c r="M2444" t="inlineStr">
        <is>
          <t>ME, DC, CO</t>
        </is>
      </c>
      <c r="N2444" t="inlineStr">
        <is>
          <t>No</t>
        </is>
      </c>
      <c r="O2444" t="inlineStr">
        <is>
          <t>Not stated</t>
        </is>
      </c>
      <c r="Q2444" s="9" t="inlineStr">
        <is>
          <t>https://grantcue.com/foundations/the-beir-foundation-136084093</t>
        </is>
      </c>
    </row>
    <row r="2445">
      <c r="A2445">
        <f>IF($E2445=$E2444,$A2444+1,1)</f>
        <v/>
      </c>
      <c r="B2445" t="inlineStr">
        <is>
          <t>THE SHALOM ISH FOUNDATION</t>
        </is>
      </c>
      <c r="C2445" t="inlineStr">
        <is>
          <t>11-3405442</t>
        </is>
      </c>
      <c r="D2445" t="inlineStr">
        <is>
          <t>New York</t>
        </is>
      </c>
      <c r="E2445" t="inlineStr">
        <is>
          <t>NY</t>
        </is>
      </c>
      <c r="F2445" t="n">
        <v>2024</v>
      </c>
      <c r="G2445" t="n">
        <v>1</v>
      </c>
      <c r="H2445" s="13" t="n">
        <v>1145200</v>
      </c>
      <c r="I2445" s="12" t="n">
        <v>15</v>
      </c>
      <c r="J2445" s="13" t="n">
        <v>28000</v>
      </c>
      <c r="K2445" s="13">
        <f>IFERROR($H2445/$I2445,"")</f>
        <v/>
      </c>
      <c r="L2445" s="13" t="n">
        <v>566000</v>
      </c>
      <c r="M2445" t="inlineStr">
        <is>
          <t>NJ</t>
        </is>
      </c>
      <c r="N2445" t="inlineStr">
        <is>
          <t>No</t>
        </is>
      </c>
      <c r="O2445" t="inlineStr">
        <is>
          <t>Not stated</t>
        </is>
      </c>
      <c r="Q2445" s="9" t="inlineStr">
        <is>
          <t>https://grantcue.com/foundations/the-shalom-ish-foundation-113405442</t>
        </is>
      </c>
    </row>
    <row r="2446">
      <c r="A2446">
        <f>IF($E2446=$E2445,$A2445+1,1)</f>
        <v/>
      </c>
      <c r="B2446" t="inlineStr">
        <is>
          <t>GEDALE B &amp; BARBARA S HOROWITZ FOUNDATION</t>
        </is>
      </c>
      <c r="C2446" t="inlineStr">
        <is>
          <t>23-7101730</t>
        </is>
      </c>
      <c r="D2446" t="inlineStr">
        <is>
          <t>New York</t>
        </is>
      </c>
      <c r="E2446" t="inlineStr">
        <is>
          <t>NY</t>
        </is>
      </c>
      <c r="F2446" t="n">
        <v>2024</v>
      </c>
      <c r="G2446" t="n">
        <v>2</v>
      </c>
      <c r="H2446" s="13" t="n">
        <v>1145102</v>
      </c>
      <c r="I2446" s="12" t="n">
        <v>28</v>
      </c>
      <c r="J2446" s="13" t="n">
        <v>10000</v>
      </c>
      <c r="K2446" s="13">
        <f>IFERROR($H2446/$I2446,"")</f>
        <v/>
      </c>
      <c r="L2446" s="13" t="n">
        <v>206400</v>
      </c>
      <c r="M2446" t="inlineStr">
        <is>
          <t>PA, MA</t>
        </is>
      </c>
      <c r="N2446" t="inlineStr">
        <is>
          <t>No</t>
        </is>
      </c>
      <c r="O2446" t="inlineStr">
        <is>
          <t>Not stated</t>
        </is>
      </c>
      <c r="Q2446" s="9" t="inlineStr">
        <is>
          <t>https://grantcue.com/foundations/gedale-b-and-barbara-s-horowitz-foundation-237101730</t>
        </is>
      </c>
    </row>
    <row r="2447">
      <c r="A2447">
        <f>IF($E2447=$E2446,$A2446+1,1)</f>
        <v/>
      </c>
      <c r="B2447" t="inlineStr">
        <is>
          <t>THE RAIFF FOUNDATION</t>
        </is>
      </c>
      <c r="C2447" t="inlineStr">
        <is>
          <t>13-7070078</t>
        </is>
      </c>
      <c r="D2447" t="inlineStr">
        <is>
          <t>New York</t>
        </is>
      </c>
      <c r="E2447" t="inlineStr">
        <is>
          <t>NY</t>
        </is>
      </c>
      <c r="F2447" t="n">
        <v>2025</v>
      </c>
      <c r="G2447" t="n">
        <v>2</v>
      </c>
      <c r="H2447" s="13" t="n">
        <v>1144000</v>
      </c>
      <c r="I2447" s="12" t="n">
        <v>36</v>
      </c>
      <c r="J2447" s="13" t="n">
        <v>15000</v>
      </c>
      <c r="K2447" s="13">
        <f>IFERROR($H2447/$I2447,"")</f>
        <v/>
      </c>
      <c r="L2447" s="13" t="n">
        <v>160000</v>
      </c>
      <c r="M2447" t="inlineStr">
        <is>
          <t>KY, DC, RI</t>
        </is>
      </c>
      <c r="N2447" t="inlineStr">
        <is>
          <t>No</t>
        </is>
      </c>
      <c r="O2447" t="inlineStr">
        <is>
          <t>Not stated</t>
        </is>
      </c>
      <c r="Q2447" s="9" t="inlineStr">
        <is>
          <t>https://grantcue.com/foundations/the-raiff-foundation-robert-m-raiff-trustee-137070078</t>
        </is>
      </c>
    </row>
    <row r="2448">
      <c r="A2448">
        <f>IF($E2448=$E2447,$A2447+1,1)</f>
        <v/>
      </c>
      <c r="B2448" t="inlineStr">
        <is>
          <t>THE ECCLES FAMILY FOUNDATION</t>
        </is>
      </c>
      <c r="C2448" t="inlineStr">
        <is>
          <t>52-7132892</t>
        </is>
      </c>
      <c r="D2448" t="inlineStr">
        <is>
          <t>New York</t>
        </is>
      </c>
      <c r="E2448" t="inlineStr">
        <is>
          <t>NY</t>
        </is>
      </c>
      <c r="F2448" t="n">
        <v>2025</v>
      </c>
      <c r="G2448" t="n">
        <v>3</v>
      </c>
      <c r="H2448" s="13" t="n">
        <v>1140780</v>
      </c>
      <c r="I2448" s="12" t="n">
        <v>74</v>
      </c>
      <c r="J2448" s="13" t="n">
        <v>10000</v>
      </c>
      <c r="K2448" s="13">
        <f>IFERROR($H2448/$I2448,"")</f>
        <v/>
      </c>
      <c r="L2448" s="13" t="n">
        <v>100000</v>
      </c>
      <c r="M2448" t="inlineStr">
        <is>
          <t>DC, CT, MA</t>
        </is>
      </c>
      <c r="N2448" t="inlineStr">
        <is>
          <t>No</t>
        </is>
      </c>
      <c r="O2448" t="inlineStr">
        <is>
          <t>Not stated</t>
        </is>
      </c>
      <c r="Q2448" s="9" t="inlineStr">
        <is>
          <t>https://grantcue.com/foundations/the-eccles-family-foundation-527132892</t>
        </is>
      </c>
    </row>
    <row r="2449">
      <c r="A2449">
        <f>IF($E2449=$E2448,$A2448+1,1)</f>
        <v/>
      </c>
      <c r="B2449" t="inlineStr">
        <is>
          <t>THE KRASNE FOUNDATION INC</t>
        </is>
      </c>
      <c r="C2449" t="inlineStr">
        <is>
          <t>13-6112855</t>
        </is>
      </c>
      <c r="D2449" t="inlineStr">
        <is>
          <t>New York</t>
        </is>
      </c>
      <c r="E2449" t="inlineStr">
        <is>
          <t>NY</t>
        </is>
      </c>
      <c r="F2449" t="n">
        <v>2025</v>
      </c>
      <c r="G2449" t="n">
        <v>2</v>
      </c>
      <c r="H2449" s="13" t="n">
        <v>1140000</v>
      </c>
      <c r="I2449" s="12" t="n">
        <v>10</v>
      </c>
      <c r="J2449" s="13" t="n">
        <v>100000</v>
      </c>
      <c r="K2449" s="13">
        <f>IFERROR($H2449/$I2449,"")</f>
        <v/>
      </c>
      <c r="L2449" s="13" t="n">
        <v>300000</v>
      </c>
      <c r="M2449" t="inlineStr">
        <is>
          <t>CT, TN</t>
        </is>
      </c>
      <c r="N2449" t="inlineStr">
        <is>
          <t>No</t>
        </is>
      </c>
      <c r="O2449" t="inlineStr">
        <is>
          <t>Not stated</t>
        </is>
      </c>
      <c r="Q2449" s="9" t="inlineStr">
        <is>
          <t>https://grantcue.com/foundations/the-krasne-foundation-inc-136112855</t>
        </is>
      </c>
    </row>
    <row r="2450">
      <c r="A2450">
        <f>IF($E2450=$E2449,$A2449+1,1)</f>
        <v/>
      </c>
      <c r="B2450" t="inlineStr">
        <is>
          <t>The Fox Aarons Foundation</t>
        </is>
      </c>
      <c r="C2450" t="inlineStr">
        <is>
          <t>81-4159057</t>
        </is>
      </c>
      <c r="D2450" t="inlineStr">
        <is>
          <t>New York</t>
        </is>
      </c>
      <c r="E2450" t="inlineStr">
        <is>
          <t>NY</t>
        </is>
      </c>
      <c r="F2450" t="n">
        <v>2025</v>
      </c>
      <c r="G2450" t="n">
        <v>2</v>
      </c>
      <c r="H2450" s="13" t="n">
        <v>1139250</v>
      </c>
      <c r="I2450" s="12" t="n">
        <v>32</v>
      </c>
      <c r="J2450" s="13" t="n">
        <v>22500</v>
      </c>
      <c r="K2450" s="13">
        <f>IFERROR($H2450/$I2450,"")</f>
        <v/>
      </c>
      <c r="L2450" s="13" t="n">
        <v>123250</v>
      </c>
      <c r="M2450" t="inlineStr">
        <is>
          <t>RI, NM</t>
        </is>
      </c>
      <c r="N2450" t="inlineStr">
        <is>
          <t>No</t>
        </is>
      </c>
      <c r="O2450" t="inlineStr">
        <is>
          <t>Not stated</t>
        </is>
      </c>
      <c r="Q2450" s="9" t="inlineStr">
        <is>
          <t>https://grantcue.com/foundations/the-fox-aarons-foundation-814159057</t>
        </is>
      </c>
    </row>
    <row r="2451">
      <c r="A2451">
        <f>IF($E2451=$E2450,$A2450+1,1)</f>
        <v/>
      </c>
      <c r="B2451" t="inlineStr">
        <is>
          <t>Tuchman Family Foundation</t>
        </is>
      </c>
      <c r="C2451" t="inlineStr">
        <is>
          <t>84-1366236</t>
        </is>
      </c>
      <c r="D2451" t="inlineStr">
        <is>
          <t>New York</t>
        </is>
      </c>
      <c r="E2451" t="inlineStr">
        <is>
          <t>NY</t>
        </is>
      </c>
      <c r="F2451" t="n">
        <v>2024</v>
      </c>
      <c r="G2451" t="n">
        <v>1</v>
      </c>
      <c r="H2451" s="13" t="n">
        <v>1138977</v>
      </c>
      <c r="I2451" s="12" t="n">
        <v>50</v>
      </c>
      <c r="J2451" s="13" t="n">
        <v>5000</v>
      </c>
      <c r="K2451" s="13">
        <f>IFERROR($H2451/$I2451,"")</f>
        <v/>
      </c>
      <c r="L2451" s="13" t="n">
        <v>250000</v>
      </c>
      <c r="M2451" t="inlineStr">
        <is>
          <t>CO, OH, OR</t>
        </is>
      </c>
      <c r="N2451" t="inlineStr">
        <is>
          <t>No</t>
        </is>
      </c>
      <c r="O2451" t="inlineStr">
        <is>
          <t>Not stated</t>
        </is>
      </c>
      <c r="Q2451" s="9" t="inlineStr">
        <is>
          <t>https://grantcue.com/foundations/tuchman-family-foundation-co-mantucket-capital-mgmt-corp-841366236</t>
        </is>
      </c>
    </row>
    <row r="2452">
      <c r="A2452">
        <f>IF($E2452=$E2451,$A2451+1,1)</f>
        <v/>
      </c>
      <c r="B2452" t="inlineStr">
        <is>
          <t>VICTORIA LOCONSOLO FOUNDATION INC</t>
        </is>
      </c>
      <c r="C2452" t="inlineStr">
        <is>
          <t>11-2577394</t>
        </is>
      </c>
      <c r="D2452" t="inlineStr">
        <is>
          <t>New York</t>
        </is>
      </c>
      <c r="E2452" t="inlineStr">
        <is>
          <t>NY</t>
        </is>
      </c>
      <c r="F2452" t="n">
        <v>2025</v>
      </c>
      <c r="G2452" t="n">
        <v>2</v>
      </c>
      <c r="H2452" s="13" t="n">
        <v>1137860</v>
      </c>
      <c r="I2452" s="12" t="n">
        <v>74</v>
      </c>
      <c r="J2452" s="13" t="n">
        <v>5000</v>
      </c>
      <c r="K2452" s="13">
        <f>IFERROR($H2452/$I2452,"")</f>
        <v/>
      </c>
      <c r="L2452" s="13" t="n">
        <v>345000</v>
      </c>
      <c r="M2452" t="inlineStr">
        <is>
          <t>FL, TN, MN</t>
        </is>
      </c>
      <c r="N2452" t="inlineStr">
        <is>
          <t>No</t>
        </is>
      </c>
      <c r="O2452" t="inlineStr">
        <is>
          <t>Not stated</t>
        </is>
      </c>
      <c r="Q2452" s="9" t="inlineStr">
        <is>
          <t>https://grantcue.com/foundations/victoria-loconsolo-foundation-inc-112577394</t>
        </is>
      </c>
    </row>
    <row r="2453">
      <c r="A2453">
        <f>IF($E2453=$E2452,$A2452+1,1)</f>
        <v/>
      </c>
      <c r="B2453" t="inlineStr">
        <is>
          <t>SARITA KENEDY EAST FOUNDATION INC</t>
        </is>
      </c>
      <c r="C2453" t="inlineStr">
        <is>
          <t>13-6116447</t>
        </is>
      </c>
      <c r="D2453" t="inlineStr">
        <is>
          <t>New York</t>
        </is>
      </c>
      <c r="E2453" t="inlineStr">
        <is>
          <t>NY</t>
        </is>
      </c>
      <c r="F2453" t="n">
        <v>2024</v>
      </c>
      <c r="G2453" t="n">
        <v>1</v>
      </c>
      <c r="H2453" s="13" t="n">
        <v>1137500</v>
      </c>
      <c r="I2453" s="12" t="n">
        <v>36</v>
      </c>
      <c r="J2453" s="13" t="n">
        <v>25000</v>
      </c>
      <c r="K2453" s="13">
        <f>IFERROR($H2453/$I2453,"")</f>
        <v/>
      </c>
      <c r="L2453" s="13" t="n">
        <v>175000</v>
      </c>
      <c r="M2453" t="inlineStr">
        <is>
          <t>MA, NJ, TX</t>
        </is>
      </c>
      <c r="N2453" t="inlineStr">
        <is>
          <t>No</t>
        </is>
      </c>
      <c r="O2453" t="inlineStr">
        <is>
          <t>Not stated</t>
        </is>
      </c>
      <c r="Q2453" s="9" t="inlineStr">
        <is>
          <t>https://grantcue.com/foundations/sarita-kenedy-east-foundation-inc-136116447</t>
        </is>
      </c>
    </row>
    <row r="2454">
      <c r="A2454">
        <f>IF($E2454=$E2453,$A2453+1,1)</f>
        <v/>
      </c>
      <c r="B2454" t="inlineStr">
        <is>
          <t>RUBY B FLEMING UA 2-27-74</t>
        </is>
      </c>
      <c r="C2454" t="inlineStr">
        <is>
          <t>13-6644818</t>
        </is>
      </c>
      <c r="D2454" t="inlineStr">
        <is>
          <t>New York</t>
        </is>
      </c>
      <c r="E2454" t="inlineStr">
        <is>
          <t>NY</t>
        </is>
      </c>
      <c r="F2454" t="n">
        <v>2025</v>
      </c>
      <c r="G2454" t="n">
        <v>2</v>
      </c>
      <c r="H2454" s="13" t="n">
        <v>1133172</v>
      </c>
      <c r="I2454" s="12" t="n">
        <v>16</v>
      </c>
      <c r="J2454" s="13" t="n">
        <v>73233</v>
      </c>
      <c r="K2454" s="13">
        <f>IFERROR($H2454/$I2454,"")</f>
        <v/>
      </c>
      <c r="L2454" s="13" t="n">
        <v>84418</v>
      </c>
      <c r="M2454" t="inlineStr">
        <is>
          <t>NJ</t>
        </is>
      </c>
      <c r="N2454" t="inlineStr">
        <is>
          <t>No</t>
        </is>
      </c>
      <c r="O2454" t="inlineStr">
        <is>
          <t>Not stated</t>
        </is>
      </c>
      <c r="Q2454" s="9" t="inlineStr">
        <is>
          <t>https://grantcue.com/foundations/ruby-b-fleming-ua-2-27-74-136644818</t>
        </is>
      </c>
    </row>
    <row r="2455">
      <c r="A2455">
        <f>IF($E2455=$E2454,$A2454+1,1)</f>
        <v/>
      </c>
      <c r="B2455" t="inlineStr">
        <is>
          <t>THE FERRIDAY FUND-CHARITABLE TRUST # 615</t>
        </is>
      </c>
      <c r="C2455" t="inlineStr">
        <is>
          <t>13-6967609</t>
        </is>
      </c>
      <c r="D2455" t="inlineStr">
        <is>
          <t>New York</t>
        </is>
      </c>
      <c r="E2455" t="inlineStr">
        <is>
          <t>NY</t>
        </is>
      </c>
      <c r="F2455" t="n">
        <v>2024</v>
      </c>
      <c r="G2455" t="n">
        <v>2</v>
      </c>
      <c r="H2455" s="13" t="n">
        <v>1132656</v>
      </c>
      <c r="I2455" s="12" t="n">
        <v>65</v>
      </c>
      <c r="J2455" s="13" t="n">
        <v>15000</v>
      </c>
      <c r="K2455" s="13">
        <f>IFERROR($H2455/$I2455,"")</f>
        <v/>
      </c>
      <c r="L2455" s="13" t="n">
        <v>146828</v>
      </c>
      <c r="M2455" t="inlineStr">
        <is>
          <t>CT, AL, IL</t>
        </is>
      </c>
      <c r="N2455" t="inlineStr">
        <is>
          <t>No</t>
        </is>
      </c>
      <c r="O2455" t="inlineStr">
        <is>
          <t>Not stated</t>
        </is>
      </c>
      <c r="Q2455" s="9" t="inlineStr">
        <is>
          <t>https://grantcue.com/foundations/the-ferriday-fund-charitable-trust-615-136967609</t>
        </is>
      </c>
    </row>
    <row r="2456">
      <c r="A2456">
        <f>IF($E2456=$E2455,$A2455+1,1)</f>
        <v/>
      </c>
      <c r="B2456" t="inlineStr">
        <is>
          <t>THE ALVAN G &amp; CAROL J LAMPKE FAMILY FOUNDATION</t>
        </is>
      </c>
      <c r="C2456" t="inlineStr">
        <is>
          <t>26-3804618</t>
        </is>
      </c>
      <c r="D2456" t="inlineStr">
        <is>
          <t>New York</t>
        </is>
      </c>
      <c r="E2456" t="inlineStr">
        <is>
          <t>NY</t>
        </is>
      </c>
      <c r="F2456" t="n">
        <v>2024</v>
      </c>
      <c r="G2456" t="n">
        <v>1</v>
      </c>
      <c r="H2456" s="13" t="n">
        <v>1128000</v>
      </c>
      <c r="I2456" s="12" t="n">
        <v>31</v>
      </c>
      <c r="J2456" s="13" t="n">
        <v>20000</v>
      </c>
      <c r="K2456" s="13">
        <f>IFERROR($H2456/$I2456,"")</f>
        <v/>
      </c>
      <c r="L2456" s="13" t="n">
        <v>250000</v>
      </c>
      <c r="M2456" t="inlineStr">
        <is>
          <t>CT, MA, PA</t>
        </is>
      </c>
      <c r="N2456" t="inlineStr">
        <is>
          <t>No</t>
        </is>
      </c>
      <c r="O2456" t="inlineStr">
        <is>
          <t>Not stated</t>
        </is>
      </c>
      <c r="Q2456" s="9" t="inlineStr">
        <is>
          <t>https://grantcue.com/foundations/the-alvan-g-and-carol-j-lampke-family-foundation-263804618</t>
        </is>
      </c>
    </row>
    <row r="2457">
      <c r="A2457">
        <f>IF($E2457=$E2456,$A2456+1,1)</f>
        <v/>
      </c>
      <c r="B2457" t="inlineStr">
        <is>
          <t>THE JCT FOUNDATION</t>
        </is>
      </c>
      <c r="C2457" t="inlineStr">
        <is>
          <t>13-3237111</t>
        </is>
      </c>
      <c r="D2457" t="inlineStr">
        <is>
          <t>New York</t>
        </is>
      </c>
      <c r="E2457" t="inlineStr">
        <is>
          <t>NY</t>
        </is>
      </c>
      <c r="F2457" t="n">
        <v>2025</v>
      </c>
      <c r="G2457" t="n">
        <v>2</v>
      </c>
      <c r="H2457" s="13" t="n">
        <v>1126815</v>
      </c>
      <c r="I2457" s="12" t="n">
        <v>75</v>
      </c>
      <c r="J2457" s="13" t="n">
        <v>3600</v>
      </c>
      <c r="K2457" s="13">
        <f>IFERROR($H2457/$I2457,"")</f>
        <v/>
      </c>
      <c r="L2457" s="13" t="n">
        <v>230000</v>
      </c>
      <c r="M2457" t="inlineStr">
        <is>
          <t>MA, ME, NC</t>
        </is>
      </c>
      <c r="N2457" t="inlineStr">
        <is>
          <t>No</t>
        </is>
      </c>
      <c r="O2457" t="inlineStr">
        <is>
          <t>Not stated</t>
        </is>
      </c>
      <c r="Q2457" s="9" t="inlineStr">
        <is>
          <t>https://grantcue.com/foundations/the-jct-foundation-c-o-jeff-tarr-133237111</t>
        </is>
      </c>
    </row>
    <row r="2458">
      <c r="A2458">
        <f>IF($E2458=$E2457,$A2457+1,1)</f>
        <v/>
      </c>
      <c r="B2458" t="inlineStr">
        <is>
          <t>THE NEWCOMB-HARGRAVES FOUNDATION</t>
        </is>
      </c>
      <c r="C2458" t="inlineStr">
        <is>
          <t>31-6650840</t>
        </is>
      </c>
      <c r="D2458" t="inlineStr">
        <is>
          <t>New York</t>
        </is>
      </c>
      <c r="E2458" t="inlineStr">
        <is>
          <t>NY</t>
        </is>
      </c>
      <c r="F2458" t="n">
        <v>2025</v>
      </c>
      <c r="G2458" t="n">
        <v>2</v>
      </c>
      <c r="H2458" s="13" t="n">
        <v>1125950</v>
      </c>
      <c r="I2458" s="12" t="n">
        <v>90</v>
      </c>
      <c r="J2458" s="13" t="n">
        <v>2000</v>
      </c>
      <c r="K2458" s="13">
        <f>IFERROR($H2458/$I2458,"")</f>
        <v/>
      </c>
      <c r="L2458" s="13" t="n">
        <v>577500</v>
      </c>
      <c r="M2458" t="inlineStr">
        <is>
          <t>CT, PA, NJ</t>
        </is>
      </c>
      <c r="N2458" t="inlineStr">
        <is>
          <t>No</t>
        </is>
      </c>
      <c r="O2458" t="inlineStr">
        <is>
          <t>Not stated</t>
        </is>
      </c>
      <c r="Q2458" s="9" t="inlineStr">
        <is>
          <t>https://grantcue.com/foundations/the-newcomb-hargraves-foundation-c-o-newcomb-and-hargraves-316650840</t>
        </is>
      </c>
    </row>
    <row r="2459">
      <c r="A2459">
        <f>IF($E2459=$E2458,$A2458+1,1)</f>
        <v/>
      </c>
      <c r="B2459" t="inlineStr">
        <is>
          <t>The Altschul Foundation</t>
        </is>
      </c>
      <c r="C2459" t="inlineStr">
        <is>
          <t>13-6400009</t>
        </is>
      </c>
      <c r="D2459" t="inlineStr">
        <is>
          <t>New York</t>
        </is>
      </c>
      <c r="E2459" t="inlineStr">
        <is>
          <t>NY</t>
        </is>
      </c>
      <c r="F2459" t="n">
        <v>2024</v>
      </c>
      <c r="G2459" t="n">
        <v>2</v>
      </c>
      <c r="H2459" s="13" t="n">
        <v>1125000</v>
      </c>
      <c r="I2459" s="12" t="n">
        <v>76</v>
      </c>
      <c r="J2459" s="13" t="n">
        <v>10000</v>
      </c>
      <c r="K2459" s="13">
        <f>IFERROR($H2459/$I2459,"")</f>
        <v/>
      </c>
      <c r="L2459" s="13" t="n">
        <v>45000</v>
      </c>
      <c r="M2459" t="inlineStr">
        <is>
          <t>MA, CA, IN</t>
        </is>
      </c>
      <c r="N2459" t="inlineStr">
        <is>
          <t>No</t>
        </is>
      </c>
      <c r="O2459" t="inlineStr">
        <is>
          <t>Not stated</t>
        </is>
      </c>
      <c r="Q2459" s="9" t="inlineStr">
        <is>
          <t>https://grantcue.com/foundations/the-altschul-foundation-136400009</t>
        </is>
      </c>
    </row>
    <row r="2460">
      <c r="A2460">
        <f>IF($E2460=$E2459,$A2459+1,1)</f>
        <v/>
      </c>
      <c r="B2460" t="inlineStr">
        <is>
          <t>Rosalie J &amp; C Daniel Maldari Family</t>
        </is>
      </c>
      <c r="C2460" t="inlineStr">
        <is>
          <t>11-3521349</t>
        </is>
      </c>
      <c r="D2460" t="inlineStr">
        <is>
          <t>New York</t>
        </is>
      </c>
      <c r="E2460" t="inlineStr">
        <is>
          <t>NY</t>
        </is>
      </c>
      <c r="F2460" t="n">
        <v>2025</v>
      </c>
      <c r="G2460" t="n">
        <v>2</v>
      </c>
      <c r="H2460" s="13" t="n">
        <v>1123600</v>
      </c>
      <c r="I2460" s="12" t="n">
        <v>45</v>
      </c>
      <c r="J2460" s="13" t="n">
        <v>25000</v>
      </c>
      <c r="K2460" s="13">
        <f>IFERROR($H2460/$I2460,"")</f>
        <v/>
      </c>
      <c r="L2460" s="13" t="n">
        <v>75900</v>
      </c>
      <c r="M2460" t="inlineStr">
        <is>
          <t>DC, CA, NJ</t>
        </is>
      </c>
      <c r="N2460" t="inlineStr">
        <is>
          <t>No</t>
        </is>
      </c>
      <c r="O2460" t="inlineStr">
        <is>
          <t>Not stated</t>
        </is>
      </c>
      <c r="Q2460" s="9" t="inlineStr">
        <is>
          <t>https://grantcue.com/foundations/rosalie-j-and-c-daniel-maldari-family-co-community-healthcare-network-113521349</t>
        </is>
      </c>
    </row>
    <row r="2461">
      <c r="A2461">
        <f>IF($E2461=$E2460,$A2460+1,1)</f>
        <v/>
      </c>
      <c r="B2461" t="inlineStr">
        <is>
          <t>RAMASWAMY BANSAL FAMILY FOUNDATION</t>
        </is>
      </c>
      <c r="C2461" t="inlineStr">
        <is>
          <t>83-2880553</t>
        </is>
      </c>
      <c r="D2461" t="inlineStr">
        <is>
          <t>New York</t>
        </is>
      </c>
      <c r="E2461" t="inlineStr">
        <is>
          <t>NY</t>
        </is>
      </c>
      <c r="F2461" t="n">
        <v>2024</v>
      </c>
      <c r="G2461" t="n">
        <v>1</v>
      </c>
      <c r="H2461" s="13" t="n">
        <v>1120325</v>
      </c>
      <c r="I2461" s="12" t="n">
        <v>5</v>
      </c>
      <c r="J2461" s="13" t="n">
        <v>50000</v>
      </c>
      <c r="K2461" s="13">
        <f>IFERROR($H2461/$I2461,"")</f>
        <v/>
      </c>
      <c r="L2461" s="13" t="n">
        <v>960000</v>
      </c>
      <c r="M2461" t="inlineStr">
        <is>
          <t>RI, CA</t>
        </is>
      </c>
      <c r="N2461" t="inlineStr">
        <is>
          <t>No</t>
        </is>
      </c>
      <c r="O2461" t="inlineStr">
        <is>
          <t>Not stated</t>
        </is>
      </c>
      <c r="Q2461" s="9" t="inlineStr">
        <is>
          <t>https://grantcue.com/foundations/ramaswamy-bansal-family-foundation-832880553</t>
        </is>
      </c>
    </row>
    <row r="2462">
      <c r="A2462">
        <f>IF($E2462=$E2461,$A2461+1,1)</f>
        <v/>
      </c>
      <c r="B2462" t="inlineStr">
        <is>
          <t>E BAMBERGER EST ART 5TH PERP CHAR TRUST</t>
        </is>
      </c>
      <c r="C2462" t="inlineStr">
        <is>
          <t>13-7053837</t>
        </is>
      </c>
      <c r="D2462" t="inlineStr">
        <is>
          <t>New York</t>
        </is>
      </c>
      <c r="E2462" t="inlineStr">
        <is>
          <t>NY</t>
        </is>
      </c>
      <c r="F2462" t="n">
        <v>2025</v>
      </c>
      <c r="G2462" t="n">
        <v>2</v>
      </c>
      <c r="H2462" s="13" t="n">
        <v>1118872</v>
      </c>
      <c r="I2462" s="12" t="n">
        <v>12</v>
      </c>
      <c r="J2462" s="13" t="n">
        <v>54603</v>
      </c>
      <c r="K2462" s="13">
        <f>IFERROR($H2462/$I2462,"")</f>
        <v/>
      </c>
      <c r="L2462" s="13" t="n">
        <v>293124</v>
      </c>
      <c r="M2462" t="inlineStr">
        <is>
          <t>OK, GA</t>
        </is>
      </c>
      <c r="N2462" t="inlineStr">
        <is>
          <t>No</t>
        </is>
      </c>
      <c r="O2462" t="inlineStr">
        <is>
          <t>Not stated</t>
        </is>
      </c>
      <c r="Q2462" s="9" t="inlineStr">
        <is>
          <t>https://grantcue.com/foundations/e-bamberger-est-art-5th-perp-char-trust-137053837</t>
        </is>
      </c>
    </row>
    <row r="2463">
      <c r="A2463">
        <f>IF($E2463=$E2462,$A2462+1,1)</f>
        <v/>
      </c>
      <c r="B2463" t="inlineStr">
        <is>
          <t>THE REALTY FOUNDATION OF NEW YORK INC</t>
        </is>
      </c>
      <c r="C2463" t="inlineStr">
        <is>
          <t>13-3317104</t>
        </is>
      </c>
      <c r="D2463" t="inlineStr">
        <is>
          <t>New York</t>
        </is>
      </c>
      <c r="E2463" t="inlineStr">
        <is>
          <t>NY</t>
        </is>
      </c>
      <c r="F2463" t="n">
        <v>2024</v>
      </c>
      <c r="G2463" t="n">
        <v>2</v>
      </c>
      <c r="H2463" s="13" t="n">
        <v>1118829</v>
      </c>
      <c r="I2463" s="12" t="n">
        <v>61</v>
      </c>
      <c r="J2463" s="13" t="n">
        <v>9250</v>
      </c>
      <c r="K2463" s="13">
        <f>IFERROR($H2463/$I2463,"")</f>
        <v/>
      </c>
      <c r="L2463" s="13" t="n">
        <v>307500</v>
      </c>
      <c r="M2463" t="inlineStr">
        <is>
          <t>CA, DC, FL</t>
        </is>
      </c>
      <c r="N2463" t="inlineStr">
        <is>
          <t>No</t>
        </is>
      </c>
      <c r="O2463" t="inlineStr">
        <is>
          <t>Not stated</t>
        </is>
      </c>
      <c r="Q2463" s="9" t="inlineStr">
        <is>
          <t>https://grantcue.com/foundations/the-realty-foundation-of-new-york-inc-133317104</t>
        </is>
      </c>
    </row>
    <row r="2464">
      <c r="A2464">
        <f>IF($E2464=$E2463,$A2463+1,1)</f>
        <v/>
      </c>
      <c r="B2464" t="inlineStr">
        <is>
          <t>THE PAUL &amp; HARRIET WEISSMAN FAMILY FOUNDATION INC</t>
        </is>
      </c>
      <c r="C2464" t="inlineStr">
        <is>
          <t>23-7049744</t>
        </is>
      </c>
      <c r="D2464" t="inlineStr">
        <is>
          <t>New York</t>
        </is>
      </c>
      <c r="E2464" t="inlineStr">
        <is>
          <t>NY</t>
        </is>
      </c>
      <c r="F2464" t="n">
        <v>2025</v>
      </c>
      <c r="G2464" t="n">
        <v>2</v>
      </c>
      <c r="H2464" s="13" t="n">
        <v>1116060</v>
      </c>
      <c r="I2464" s="12" t="n">
        <v>67</v>
      </c>
      <c r="J2464" s="13" t="n">
        <v>5000</v>
      </c>
      <c r="K2464" s="13">
        <f>IFERROR($H2464/$I2464,"")</f>
        <v/>
      </c>
      <c r="L2464" s="13" t="n">
        <v>169560</v>
      </c>
      <c r="M2464" t="inlineStr">
        <is>
          <t>MA, CA, FL</t>
        </is>
      </c>
      <c r="N2464" t="inlineStr">
        <is>
          <t>No</t>
        </is>
      </c>
      <c r="O2464" t="inlineStr">
        <is>
          <t>Not stated</t>
        </is>
      </c>
      <c r="Q2464" s="9" t="inlineStr">
        <is>
          <t>https://grantcue.com/foundations/the-paul-and-harriet-weissman-family-foundation-inc-237049744</t>
        </is>
      </c>
    </row>
    <row r="2465">
      <c r="A2465">
        <f>IF($E2465=$E2464,$A2464+1,1)</f>
        <v/>
      </c>
      <c r="B2465" t="inlineStr">
        <is>
          <t>The Louis B Mayer Foundation</t>
        </is>
      </c>
      <c r="C2465" t="inlineStr">
        <is>
          <t>95-2232340</t>
        </is>
      </c>
      <c r="D2465" t="inlineStr">
        <is>
          <t>New York</t>
        </is>
      </c>
      <c r="E2465" t="inlineStr">
        <is>
          <t>NY</t>
        </is>
      </c>
      <c r="F2465" t="n">
        <v>2025</v>
      </c>
      <c r="G2465" t="n">
        <v>2</v>
      </c>
      <c r="H2465" s="13" t="n">
        <v>1113000</v>
      </c>
      <c r="I2465" s="12" t="n">
        <v>30</v>
      </c>
      <c r="J2465" s="13" t="n">
        <v>42500</v>
      </c>
      <c r="K2465" s="13">
        <f>IFERROR($H2465/$I2465,"")</f>
        <v/>
      </c>
      <c r="L2465" s="13" t="n">
        <v>101000</v>
      </c>
      <c r="M2465" t="inlineStr">
        <is>
          <t>CA, TX, ME</t>
        </is>
      </c>
      <c r="N2465" t="inlineStr">
        <is>
          <t>No</t>
        </is>
      </c>
      <c r="O2465" t="inlineStr">
        <is>
          <t>Not stated</t>
        </is>
      </c>
      <c r="Q2465" s="9" t="inlineStr">
        <is>
          <t>https://grantcue.com/foundations/the-louis-b-mayer-foundation-952232340</t>
        </is>
      </c>
    </row>
    <row r="2466">
      <c r="A2466">
        <f>IF($E2466=$E2465,$A2465+1,1)</f>
        <v/>
      </c>
      <c r="B2466" t="inlineStr">
        <is>
          <t>Burch Family Foundation</t>
        </is>
      </c>
      <c r="C2466" t="inlineStr">
        <is>
          <t>95-3924403</t>
        </is>
      </c>
      <c r="D2466" t="inlineStr">
        <is>
          <t>New York</t>
        </is>
      </c>
      <c r="E2466" t="inlineStr">
        <is>
          <t>NY</t>
        </is>
      </c>
      <c r="F2466" t="n">
        <v>2024</v>
      </c>
      <c r="G2466" t="n">
        <v>1</v>
      </c>
      <c r="H2466" s="13" t="n">
        <v>1110748</v>
      </c>
      <c r="I2466" s="12" t="n">
        <v>8</v>
      </c>
      <c r="J2466" s="13" t="n">
        <v>32500</v>
      </c>
      <c r="K2466" s="13">
        <f>IFERROR($H2466/$I2466,"")</f>
        <v/>
      </c>
      <c r="L2466" s="13" t="n">
        <v>509748</v>
      </c>
      <c r="M2466" t="inlineStr">
        <is>
          <t>ID, MO, DC</t>
        </is>
      </c>
      <c r="N2466" t="inlineStr">
        <is>
          <t>Yes</t>
        </is>
      </c>
      <c r="O2466" t="inlineStr">
        <is>
          <t>Yes</t>
        </is>
      </c>
      <c r="Q2466" s="9" t="inlineStr">
        <is>
          <t>https://grantcue.com/foundations/burch-family-foundation-953924403</t>
        </is>
      </c>
    </row>
    <row r="2467">
      <c r="A2467">
        <f>IF($E2467=$E2466,$A2466+1,1)</f>
        <v/>
      </c>
      <c r="B2467" t="inlineStr">
        <is>
          <t>Thompson Family Foundation</t>
        </is>
      </c>
      <c r="C2467" t="inlineStr">
        <is>
          <t>34-1913926</t>
        </is>
      </c>
      <c r="D2467" t="inlineStr">
        <is>
          <t>New York</t>
        </is>
      </c>
      <c r="E2467" t="inlineStr">
        <is>
          <t>NY</t>
        </is>
      </c>
      <c r="F2467" t="n">
        <v>2024</v>
      </c>
      <c r="G2467" t="n">
        <v>1</v>
      </c>
      <c r="H2467" s="13" t="n">
        <v>1110000</v>
      </c>
      <c r="I2467" s="12" t="n">
        <v>28</v>
      </c>
      <c r="J2467" s="13" t="n">
        <v>20000</v>
      </c>
      <c r="K2467" s="13">
        <f>IFERROR($H2467/$I2467,"")</f>
        <v/>
      </c>
      <c r="L2467" s="13" t="n">
        <v>200000</v>
      </c>
      <c r="M2467" t="inlineStr">
        <is>
          <t>MA, OH, NC</t>
        </is>
      </c>
      <c r="N2467" t="inlineStr">
        <is>
          <t>No</t>
        </is>
      </c>
      <c r="O2467" t="inlineStr">
        <is>
          <t>Not stated</t>
        </is>
      </c>
      <c r="Q2467" s="9" t="inlineStr">
        <is>
          <t>https://grantcue.com/foundations/thompson-family-foundation-341913926</t>
        </is>
      </c>
    </row>
    <row r="2468">
      <c r="A2468">
        <f>IF($E2468=$E2467,$A2467+1,1)</f>
        <v/>
      </c>
      <c r="B2468" t="inlineStr">
        <is>
          <t>Stiefel Freethought Foundation</t>
        </is>
      </c>
      <c r="C2468" t="inlineStr">
        <is>
          <t>27-0858715</t>
        </is>
      </c>
      <c r="D2468" t="inlineStr">
        <is>
          <t>New York</t>
        </is>
      </c>
      <c r="E2468" t="inlineStr">
        <is>
          <t>NY</t>
        </is>
      </c>
      <c r="F2468" t="n">
        <v>2025</v>
      </c>
      <c r="G2468" t="n">
        <v>2</v>
      </c>
      <c r="H2468" s="13" t="n">
        <v>1107250</v>
      </c>
      <c r="I2468" s="12" t="n">
        <v>40</v>
      </c>
      <c r="J2468" s="13" t="n">
        <v>1000</v>
      </c>
      <c r="K2468" s="13">
        <f>IFERROR($H2468/$I2468,"")</f>
        <v/>
      </c>
      <c r="L2468" s="13" t="n">
        <v>225000</v>
      </c>
      <c r="M2468" t="inlineStr">
        <is>
          <t>DC, CA, MO</t>
        </is>
      </c>
      <c r="N2468" t="inlineStr">
        <is>
          <t>No</t>
        </is>
      </c>
      <c r="O2468" t="inlineStr">
        <is>
          <t>Not stated</t>
        </is>
      </c>
      <c r="Q2468" s="9" t="inlineStr">
        <is>
          <t>https://grantcue.com/foundations/stiefel-freethought-foundation-270858715</t>
        </is>
      </c>
    </row>
    <row r="2469">
      <c r="A2469">
        <f>IF($E2469=$E2468,$A2468+1,1)</f>
        <v/>
      </c>
      <c r="B2469" t="inlineStr">
        <is>
          <t>WILLIAM &amp; DIANE HEIN FOUNDATION</t>
        </is>
      </c>
      <c r="C2469" t="inlineStr">
        <is>
          <t>16-1484562</t>
        </is>
      </c>
      <c r="D2469" t="inlineStr">
        <is>
          <t>New York</t>
        </is>
      </c>
      <c r="E2469" t="inlineStr">
        <is>
          <t>NY</t>
        </is>
      </c>
      <c r="F2469" t="n">
        <v>2025</v>
      </c>
      <c r="G2469" t="n">
        <v>2</v>
      </c>
      <c r="H2469" s="13" t="n">
        <v>1107225</v>
      </c>
      <c r="I2469" s="12" t="n">
        <v>126</v>
      </c>
      <c r="J2469" s="13" t="n">
        <v>5000</v>
      </c>
      <c r="K2469" s="13">
        <f>IFERROR($H2469/$I2469,"")</f>
        <v/>
      </c>
      <c r="L2469" s="13" t="n">
        <v>100000</v>
      </c>
      <c r="M2469" t="inlineStr">
        <is>
          <t>MS, AZ, TX</t>
        </is>
      </c>
      <c r="N2469" t="inlineStr">
        <is>
          <t>Yes</t>
        </is>
      </c>
      <c r="O2469" t="inlineStr">
        <is>
          <t>Yes</t>
        </is>
      </c>
      <c r="Q2469" s="9" t="inlineStr">
        <is>
          <t>https://grantcue.com/foundations/william-and-diane-hein-foundation-161484562</t>
        </is>
      </c>
    </row>
    <row r="2470">
      <c r="A2470">
        <f>IF($E2470=$E2469,$A2469+1,1)</f>
        <v/>
      </c>
      <c r="B2470" t="inlineStr">
        <is>
          <t>WESTLAWN FOUNDATION</t>
        </is>
      </c>
      <c r="C2470" t="inlineStr">
        <is>
          <t>20-4057446</t>
        </is>
      </c>
      <c r="D2470" t="inlineStr">
        <is>
          <t>New York</t>
        </is>
      </c>
      <c r="E2470" t="inlineStr">
        <is>
          <t>NY</t>
        </is>
      </c>
      <c r="F2470" t="n">
        <v>2024</v>
      </c>
      <c r="G2470" t="n">
        <v>1</v>
      </c>
      <c r="H2470" s="13" t="n">
        <v>1106130</v>
      </c>
      <c r="I2470" s="12" t="n">
        <v>57</v>
      </c>
      <c r="J2470" s="13" t="n">
        <v>3600</v>
      </c>
      <c r="K2470" s="13">
        <f>IFERROR($H2470/$I2470,"")</f>
        <v/>
      </c>
      <c r="L2470" s="13" t="n">
        <v>277500</v>
      </c>
      <c r="M2470" t="inlineStr">
        <is>
          <t>NJ</t>
        </is>
      </c>
      <c r="N2470" t="inlineStr">
        <is>
          <t>No</t>
        </is>
      </c>
      <c r="O2470" t="inlineStr">
        <is>
          <t>Not stated</t>
        </is>
      </c>
      <c r="Q2470" s="9" t="inlineStr">
        <is>
          <t>https://grantcue.com/foundations/westlawn-foundation-204057446</t>
        </is>
      </c>
    </row>
    <row r="2471">
      <c r="A2471">
        <f>IF($E2471=$E2470,$A2470+1,1)</f>
        <v/>
      </c>
      <c r="B2471" t="inlineStr">
        <is>
          <t>MARIE C AND JOSEPH C WILSON FOUNDATION INC</t>
        </is>
      </c>
      <c r="C2471" t="inlineStr">
        <is>
          <t>84-3582646</t>
        </is>
      </c>
      <c r="D2471" t="inlineStr">
        <is>
          <t>New York</t>
        </is>
      </c>
      <c r="E2471" t="inlineStr">
        <is>
          <t>NY</t>
        </is>
      </c>
      <c r="F2471" t="n">
        <v>2024</v>
      </c>
      <c r="G2471" t="n">
        <v>1</v>
      </c>
      <c r="H2471" s="13" t="n">
        <v>1105075</v>
      </c>
      <c r="I2471" s="12" t="n">
        <v>26</v>
      </c>
      <c r="J2471" s="13" t="n">
        <v>40000</v>
      </c>
      <c r="K2471" s="13">
        <f>IFERROR($H2471/$I2471,"")</f>
        <v/>
      </c>
      <c r="L2471" s="13" t="n">
        <v>100005</v>
      </c>
      <c r="N2471" t="inlineStr">
        <is>
          <t>Yes</t>
        </is>
      </c>
      <c r="O2471" t="inlineStr">
        <is>
          <t>Yes</t>
        </is>
      </c>
      <c r="P2471" s="9" t="inlineStr">
        <is>
          <t>https://wilsonfdn.org/</t>
        </is>
      </c>
      <c r="Q2471" s="9" t="inlineStr">
        <is>
          <t>https://grantcue.com/foundations/marie-c-and-joseph-c-wilson-foundation-inc-843582646</t>
        </is>
      </c>
    </row>
    <row r="2472">
      <c r="A2472">
        <f>IF($E2472=$E2471,$A2471+1,1)</f>
        <v/>
      </c>
      <c r="B2472" t="inlineStr">
        <is>
          <t>The Norman &amp; Bettina Roberts Foundation</t>
        </is>
      </c>
      <c r="C2472" t="inlineStr">
        <is>
          <t>13-3702467</t>
        </is>
      </c>
      <c r="D2472" t="inlineStr">
        <is>
          <t>New York</t>
        </is>
      </c>
      <c r="E2472" t="inlineStr">
        <is>
          <t>NY</t>
        </is>
      </c>
      <c r="F2472" t="n">
        <v>2025</v>
      </c>
      <c r="G2472" t="n">
        <v>2</v>
      </c>
      <c r="H2472" s="13" t="n">
        <v>1103000</v>
      </c>
      <c r="I2472" s="12" t="n">
        <v>123</v>
      </c>
      <c r="J2472" s="13" t="n">
        <v>5000</v>
      </c>
      <c r="K2472" s="13">
        <f>IFERROR($H2472/$I2472,"")</f>
        <v/>
      </c>
      <c r="L2472" s="13" t="n">
        <v>30000</v>
      </c>
      <c r="M2472" t="inlineStr">
        <is>
          <t>FL, NJ, TX</t>
        </is>
      </c>
      <c r="N2472" t="inlineStr">
        <is>
          <t>No</t>
        </is>
      </c>
      <c r="O2472" t="inlineStr">
        <is>
          <t>Not stated</t>
        </is>
      </c>
      <c r="Q2472" s="9" t="inlineStr">
        <is>
          <t>https://grantcue.com/foundations/the-norman-and-bettina-roberts-foundation-133702467</t>
        </is>
      </c>
    </row>
    <row r="2473">
      <c r="A2473">
        <f>IF($E2473=$E2472,$A2472+1,1)</f>
        <v/>
      </c>
      <c r="B2473" t="inlineStr">
        <is>
          <t>HELEN AND RITTER SHUMWAY FDN</t>
        </is>
      </c>
      <c r="C2473" t="inlineStr">
        <is>
          <t>16-6538147</t>
        </is>
      </c>
      <c r="D2473" t="inlineStr">
        <is>
          <t>New York</t>
        </is>
      </c>
      <c r="E2473" t="inlineStr">
        <is>
          <t>NY</t>
        </is>
      </c>
      <c r="F2473" t="n">
        <v>2024</v>
      </c>
      <c r="G2473" t="n">
        <v>2</v>
      </c>
      <c r="H2473" s="13" t="n">
        <v>1102750</v>
      </c>
      <c r="I2473" s="12" t="n">
        <v>53</v>
      </c>
      <c r="J2473" s="13" t="n">
        <v>20000</v>
      </c>
      <c r="K2473" s="13">
        <f>IFERROR($H2473/$I2473,"")</f>
        <v/>
      </c>
      <c r="L2473" s="13" t="n">
        <v>50000</v>
      </c>
      <c r="M2473" t="inlineStr">
        <is>
          <t>TN, MA, VT</t>
        </is>
      </c>
      <c r="N2473" t="inlineStr">
        <is>
          <t>No</t>
        </is>
      </c>
      <c r="O2473" t="inlineStr">
        <is>
          <t>Not stated</t>
        </is>
      </c>
      <c r="Q2473" s="9" t="inlineStr">
        <is>
          <t>https://grantcue.com/foundations/helen-and-ritter-shumway-fdn-166538147</t>
        </is>
      </c>
    </row>
    <row r="2474">
      <c r="A2474">
        <f>IF($E2474=$E2473,$A2473+1,1)</f>
        <v/>
      </c>
      <c r="B2474" t="inlineStr">
        <is>
          <t>LEVENTHAL FAMILY CHARITABLE FOUNDATION</t>
        </is>
      </c>
      <c r="C2474" t="inlineStr">
        <is>
          <t>13-4092955</t>
        </is>
      </c>
      <c r="D2474" t="inlineStr">
        <is>
          <t>New York</t>
        </is>
      </c>
      <c r="E2474" t="inlineStr">
        <is>
          <t>NY</t>
        </is>
      </c>
      <c r="F2474" t="n">
        <v>2024</v>
      </c>
      <c r="G2474" t="n">
        <v>1</v>
      </c>
      <c r="H2474" s="13" t="n">
        <v>1101500</v>
      </c>
      <c r="I2474" s="12" t="n">
        <v>17</v>
      </c>
      <c r="J2474" s="13" t="n">
        <v>10000</v>
      </c>
      <c r="K2474" s="13">
        <f>IFERROR($H2474/$I2474,"")</f>
        <v/>
      </c>
      <c r="L2474" s="13" t="n">
        <v>300000</v>
      </c>
      <c r="M2474" t="inlineStr">
        <is>
          <t>MA, CA</t>
        </is>
      </c>
      <c r="N2474" t="inlineStr">
        <is>
          <t>No</t>
        </is>
      </c>
      <c r="O2474" t="inlineStr">
        <is>
          <t>Not stated</t>
        </is>
      </c>
      <c r="Q2474" s="9" t="inlineStr">
        <is>
          <t>https://grantcue.com/foundations/leventhal-family-charitable-foundation-134092955</t>
        </is>
      </c>
    </row>
    <row r="2475">
      <c r="A2475">
        <f>IF($E2475=$E2474,$A2474+1,1)</f>
        <v/>
      </c>
      <c r="B2475" t="inlineStr">
        <is>
          <t>THE EDITH W MAC GUIRE CHAR TR</t>
        </is>
      </c>
      <c r="C2475" t="inlineStr">
        <is>
          <t>31-1627048</t>
        </is>
      </c>
      <c r="D2475" t="inlineStr">
        <is>
          <t>New York</t>
        </is>
      </c>
      <c r="E2475" t="inlineStr">
        <is>
          <t>NY</t>
        </is>
      </c>
      <c r="F2475" t="n">
        <v>2025</v>
      </c>
      <c r="G2475" t="n">
        <v>2</v>
      </c>
      <c r="H2475" s="13" t="n">
        <v>1101500</v>
      </c>
      <c r="I2475" s="12" t="n">
        <v>100</v>
      </c>
      <c r="J2475" s="13" t="n">
        <v>7500</v>
      </c>
      <c r="K2475" s="13">
        <f>IFERROR($H2475/$I2475,"")</f>
        <v/>
      </c>
      <c r="L2475" s="13" t="n">
        <v>50000</v>
      </c>
      <c r="M2475" t="inlineStr">
        <is>
          <t>WA, AL, FL</t>
        </is>
      </c>
      <c r="N2475" t="inlineStr">
        <is>
          <t>No</t>
        </is>
      </c>
      <c r="O2475" t="inlineStr">
        <is>
          <t>Not stated</t>
        </is>
      </c>
      <c r="Q2475" s="9" t="inlineStr">
        <is>
          <t>https://grantcue.com/foundations/ttees-the-edith-w-mac-guire-char-tr-311627048</t>
        </is>
      </c>
    </row>
    <row r="2476">
      <c r="A2476">
        <f>IF($E2476=$E2475,$A2475+1,1)</f>
        <v/>
      </c>
      <c r="B2476" t="inlineStr">
        <is>
          <t>ZELIG AND RIFKY WEISS FAMILY FOUNDATION INC</t>
        </is>
      </c>
      <c r="C2476" t="inlineStr">
        <is>
          <t>46-3596714</t>
        </is>
      </c>
      <c r="D2476" t="inlineStr">
        <is>
          <t>New York</t>
        </is>
      </c>
      <c r="E2476" t="inlineStr">
        <is>
          <t>NY</t>
        </is>
      </c>
      <c r="F2476" t="n">
        <v>2024</v>
      </c>
      <c r="G2476" t="n">
        <v>1</v>
      </c>
      <c r="H2476" s="13" t="n">
        <v>1101050</v>
      </c>
      <c r="I2476" s="12" t="n">
        <v>64</v>
      </c>
      <c r="J2476" s="13" t="n">
        <v>3800</v>
      </c>
      <c r="K2476" s="13">
        <f>IFERROR($H2476/$I2476,"")</f>
        <v/>
      </c>
      <c r="L2476" s="13" t="n">
        <v>308400</v>
      </c>
      <c r="N2476" t="inlineStr">
        <is>
          <t>No</t>
        </is>
      </c>
      <c r="O2476" t="inlineStr">
        <is>
          <t>Not stated</t>
        </is>
      </c>
      <c r="Q2476" s="9" t="inlineStr">
        <is>
          <t>https://grantcue.com/foundations/zelig-and-rifky-weiss-family-foundation-inc-463596714</t>
        </is>
      </c>
    </row>
    <row r="2477">
      <c r="A2477">
        <f>IF($E2477=$E2476,$A2476+1,1)</f>
        <v/>
      </c>
      <c r="B2477" t="inlineStr">
        <is>
          <t>TR UW AB LAPINE CHAR TRUST 14-203310</t>
        </is>
      </c>
      <c r="C2477" t="inlineStr">
        <is>
          <t>45-6633621</t>
        </is>
      </c>
      <c r="D2477" t="inlineStr">
        <is>
          <t>New York</t>
        </is>
      </c>
      <c r="E2477" t="inlineStr">
        <is>
          <t>NY</t>
        </is>
      </c>
      <c r="F2477" t="n">
        <v>2025</v>
      </c>
      <c r="G2477" t="n">
        <v>2</v>
      </c>
      <c r="H2477" s="13" t="n">
        <v>1099485</v>
      </c>
      <c r="I2477" s="12" t="n">
        <v>6</v>
      </c>
      <c r="J2477" s="13" t="n">
        <v>183247.5</v>
      </c>
      <c r="K2477" s="13">
        <f>IFERROR($H2477/$I2477,"")</f>
        <v/>
      </c>
      <c r="L2477" s="13" t="n">
        <v>209469</v>
      </c>
      <c r="N2477" t="inlineStr">
        <is>
          <t>No</t>
        </is>
      </c>
      <c r="O2477" t="inlineStr">
        <is>
          <t>Not stated</t>
        </is>
      </c>
      <c r="Q2477" s="9" t="inlineStr">
        <is>
          <t>https://grantcue.com/foundations/tr-uw-ab-lapine-char-trust-14-203310-456633621</t>
        </is>
      </c>
    </row>
    <row r="2478">
      <c r="A2478">
        <f>IF($E2478=$E2477,$A2477+1,1)</f>
        <v/>
      </c>
      <c r="B2478" t="inlineStr">
        <is>
          <t>IRENE RITTER FOUNDATION ATTNDAVID RITTER</t>
        </is>
      </c>
      <c r="C2478" t="inlineStr">
        <is>
          <t>13-4090839</t>
        </is>
      </c>
      <c r="D2478" t="inlineStr">
        <is>
          <t>New York</t>
        </is>
      </c>
      <c r="E2478" t="inlineStr">
        <is>
          <t>NY</t>
        </is>
      </c>
      <c r="F2478" t="n">
        <v>2024</v>
      </c>
      <c r="G2478" t="n">
        <v>2</v>
      </c>
      <c r="H2478" s="13" t="n">
        <v>1099010</v>
      </c>
      <c r="I2478" s="12" t="n">
        <v>106</v>
      </c>
      <c r="J2478" s="13" t="n">
        <v>5000</v>
      </c>
      <c r="K2478" s="13">
        <f>IFERROR($H2478/$I2478,"")</f>
        <v/>
      </c>
      <c r="L2478" s="13" t="n">
        <v>70000</v>
      </c>
      <c r="M2478" t="inlineStr">
        <is>
          <t>NM, DC, VT</t>
        </is>
      </c>
      <c r="N2478" t="inlineStr">
        <is>
          <t>No</t>
        </is>
      </c>
      <c r="O2478" t="inlineStr">
        <is>
          <t>Not stated</t>
        </is>
      </c>
      <c r="Q2478" s="9" t="inlineStr">
        <is>
          <t>https://grantcue.com/foundations/irene-ritter-foundation-attndavid-ritter-134090839</t>
        </is>
      </c>
    </row>
    <row r="2479">
      <c r="A2479">
        <f>IF($E2479=$E2478,$A2478+1,1)</f>
        <v/>
      </c>
      <c r="B2479" t="inlineStr">
        <is>
          <t>RUBENS FAMILY FOUNDATION</t>
        </is>
      </c>
      <c r="C2479" t="inlineStr">
        <is>
          <t>65-6235868</t>
        </is>
      </c>
      <c r="D2479" t="inlineStr">
        <is>
          <t>New York</t>
        </is>
      </c>
      <c r="E2479" t="inlineStr">
        <is>
          <t>NY</t>
        </is>
      </c>
      <c r="F2479" t="n">
        <v>2025</v>
      </c>
      <c r="G2479" t="n">
        <v>2</v>
      </c>
      <c r="H2479" s="13" t="n">
        <v>1098500</v>
      </c>
      <c r="I2479" s="12" t="n">
        <v>124</v>
      </c>
      <c r="J2479" s="13" t="n">
        <v>3000</v>
      </c>
      <c r="K2479" s="13">
        <f>IFERROR($H2479/$I2479,"")</f>
        <v/>
      </c>
      <c r="L2479" s="13" t="n">
        <v>125000</v>
      </c>
      <c r="M2479" t="inlineStr">
        <is>
          <t>IL, FL, WA</t>
        </is>
      </c>
      <c r="N2479" t="inlineStr">
        <is>
          <t>No</t>
        </is>
      </c>
      <c r="O2479" t="inlineStr">
        <is>
          <t>Not stated</t>
        </is>
      </c>
      <c r="Q2479" s="9" t="inlineStr">
        <is>
          <t>https://grantcue.com/foundations/rubens-family-foundation-656235868</t>
        </is>
      </c>
    </row>
    <row r="2480">
      <c r="A2480">
        <f>IF($E2480=$E2479,$A2479+1,1)</f>
        <v/>
      </c>
      <c r="B2480" t="inlineStr">
        <is>
          <t>THE LAZARUS CHARITABLE TRUST</t>
        </is>
      </c>
      <c r="C2480" t="inlineStr">
        <is>
          <t>13-3360876</t>
        </is>
      </c>
      <c r="D2480" t="inlineStr">
        <is>
          <t>New York</t>
        </is>
      </c>
      <c r="E2480" t="inlineStr">
        <is>
          <t>NY</t>
        </is>
      </c>
      <c r="F2480" t="n">
        <v>2025</v>
      </c>
      <c r="G2480" t="n">
        <v>2</v>
      </c>
      <c r="H2480" s="13" t="n">
        <v>1098209</v>
      </c>
      <c r="I2480" s="12" t="n">
        <v>42</v>
      </c>
      <c r="J2480" s="13" t="n">
        <v>1000</v>
      </c>
      <c r="K2480" s="13">
        <f>IFERROR($H2480/$I2480,"")</f>
        <v/>
      </c>
      <c r="L2480" s="13" t="n">
        <v>620000</v>
      </c>
      <c r="M2480" t="inlineStr">
        <is>
          <t>CO, FL, DC</t>
        </is>
      </c>
      <c r="N2480" t="inlineStr">
        <is>
          <t>No</t>
        </is>
      </c>
      <c r="O2480" t="inlineStr">
        <is>
          <t>Not stated</t>
        </is>
      </c>
      <c r="Q2480" s="9" t="inlineStr">
        <is>
          <t>https://grantcue.com/foundations/the-lazarus-charitable-trust-co-joan-lazarus-133360876</t>
        </is>
      </c>
    </row>
    <row r="2481">
      <c r="A2481">
        <f>IF($E2481=$E2480,$A2480+1,1)</f>
        <v/>
      </c>
      <c r="B2481" t="inlineStr">
        <is>
          <t>THE MARGULES FOUNDATION INC</t>
        </is>
      </c>
      <c r="C2481" t="inlineStr">
        <is>
          <t>11-3129095</t>
        </is>
      </c>
      <c r="D2481" t="inlineStr">
        <is>
          <t>New York</t>
        </is>
      </c>
      <c r="E2481" t="inlineStr">
        <is>
          <t>NY</t>
        </is>
      </c>
      <c r="F2481" t="n">
        <v>2024</v>
      </c>
      <c r="G2481" t="n">
        <v>2</v>
      </c>
      <c r="H2481" s="13" t="n">
        <v>1097267</v>
      </c>
      <c r="I2481" s="12" t="n">
        <v>54</v>
      </c>
      <c r="J2481" s="13" t="n">
        <v>7250</v>
      </c>
      <c r="K2481" s="13">
        <f>IFERROR($H2481/$I2481,"")</f>
        <v/>
      </c>
      <c r="L2481" s="13" t="n">
        <v>250000</v>
      </c>
      <c r="M2481" t="inlineStr">
        <is>
          <t>NJ, OH, MD</t>
        </is>
      </c>
      <c r="N2481" t="inlineStr">
        <is>
          <t>No</t>
        </is>
      </c>
      <c r="O2481" t="inlineStr">
        <is>
          <t>Not stated</t>
        </is>
      </c>
      <c r="Q2481" s="9" t="inlineStr">
        <is>
          <t>https://grantcue.com/foundations/the-margules-foundation-inc-113129095</t>
        </is>
      </c>
    </row>
    <row r="2482">
      <c r="A2482">
        <f>IF($E2482=$E2481,$A2481+1,1)</f>
        <v/>
      </c>
      <c r="B2482" t="inlineStr">
        <is>
          <t>MARY AND CHARLES SETHNESS CHARITABLE FOUNDATION</t>
        </is>
      </c>
      <c r="C2482" t="inlineStr">
        <is>
          <t>90-0103956</t>
        </is>
      </c>
      <c r="D2482" t="inlineStr">
        <is>
          <t>New York</t>
        </is>
      </c>
      <c r="E2482" t="inlineStr">
        <is>
          <t>NY</t>
        </is>
      </c>
      <c r="F2482" t="n">
        <v>2025</v>
      </c>
      <c r="G2482" t="n">
        <v>2</v>
      </c>
      <c r="H2482" s="13" t="n">
        <v>1096500</v>
      </c>
      <c r="I2482" s="12" t="n">
        <v>165</v>
      </c>
      <c r="J2482" s="13" t="n">
        <v>4000</v>
      </c>
      <c r="K2482" s="13">
        <f>IFERROR($H2482/$I2482,"")</f>
        <v/>
      </c>
      <c r="L2482" s="13" t="n">
        <v>45000</v>
      </c>
      <c r="M2482" t="inlineStr">
        <is>
          <t>WI, IL, DC</t>
        </is>
      </c>
      <c r="N2482" t="inlineStr">
        <is>
          <t>No</t>
        </is>
      </c>
      <c r="O2482" t="inlineStr">
        <is>
          <t>Not stated</t>
        </is>
      </c>
      <c r="Q2482" s="9" t="inlineStr">
        <is>
          <t>https://grantcue.com/foundations/mary-and-charles-sethness-charitable-foundation-900103956</t>
        </is>
      </c>
    </row>
    <row r="2483">
      <c r="A2483">
        <f>IF($E2483=$E2482,$A2482+1,1)</f>
        <v/>
      </c>
      <c r="B2483" t="inlineStr">
        <is>
          <t>THE RODGERS FAMILY FOUNDATION INC</t>
        </is>
      </c>
      <c r="C2483" t="inlineStr">
        <is>
          <t>13-6062852</t>
        </is>
      </c>
      <c r="D2483" t="inlineStr">
        <is>
          <t>New York</t>
        </is>
      </c>
      <c r="E2483" t="inlineStr">
        <is>
          <t>NY</t>
        </is>
      </c>
      <c r="F2483" t="n">
        <v>2025</v>
      </c>
      <c r="G2483" t="n">
        <v>2</v>
      </c>
      <c r="H2483" s="13" t="n">
        <v>1094250</v>
      </c>
      <c r="I2483" s="12" t="n">
        <v>106</v>
      </c>
      <c r="J2483" s="13" t="n">
        <v>5000</v>
      </c>
      <c r="K2483" s="13">
        <f>IFERROR($H2483/$I2483,"")</f>
        <v/>
      </c>
      <c r="L2483" s="13" t="n">
        <v>50000</v>
      </c>
      <c r="M2483" t="inlineStr">
        <is>
          <t>VT, CA, MA</t>
        </is>
      </c>
      <c r="N2483" t="inlineStr">
        <is>
          <t>No</t>
        </is>
      </c>
      <c r="O2483" t="inlineStr">
        <is>
          <t>Not stated</t>
        </is>
      </c>
      <c r="Q2483" s="9" t="inlineStr">
        <is>
          <t>https://grantcue.com/foundations/the-rodgers-family-foundation-inc-c-o-j-rubenstein-esq-136062852</t>
        </is>
      </c>
    </row>
    <row r="2484">
      <c r="A2484">
        <f>IF($E2484=$E2483,$A2483+1,1)</f>
        <v/>
      </c>
      <c r="B2484" t="inlineStr">
        <is>
          <t>JOSEPH &amp; LAURA WORTMAN FDN</t>
        </is>
      </c>
      <c r="C2484" t="inlineStr">
        <is>
          <t>13-6919339</t>
        </is>
      </c>
      <c r="D2484" t="inlineStr">
        <is>
          <t>New York</t>
        </is>
      </c>
      <c r="E2484" t="inlineStr">
        <is>
          <t>NY</t>
        </is>
      </c>
      <c r="F2484" t="n">
        <v>2025</v>
      </c>
      <c r="G2484" t="n">
        <v>2</v>
      </c>
      <c r="H2484" s="13" t="n">
        <v>1091000</v>
      </c>
      <c r="I2484" s="12" t="n">
        <v>14</v>
      </c>
      <c r="J2484" s="13" t="n">
        <v>75000</v>
      </c>
      <c r="K2484" s="13">
        <f>IFERROR($H2484/$I2484,"")</f>
        <v/>
      </c>
      <c r="L2484" s="13" t="n">
        <v>135000</v>
      </c>
      <c r="M2484" t="inlineStr">
        <is>
          <t>OH, AZ</t>
        </is>
      </c>
      <c r="N2484" t="inlineStr">
        <is>
          <t>No</t>
        </is>
      </c>
      <c r="O2484" t="inlineStr">
        <is>
          <t>Not stated</t>
        </is>
      </c>
      <c r="Q2484" s="9" t="inlineStr">
        <is>
          <t>https://grantcue.com/foundations/joseph-and-laura-wortman-fdn-co-jtc-trust-136919339</t>
        </is>
      </c>
    </row>
    <row r="2485">
      <c r="A2485">
        <f>IF($E2485=$E2484,$A2484+1,1)</f>
        <v/>
      </c>
      <c r="B2485" t="inlineStr">
        <is>
          <t>THE KARI AND DICK CLARK FOUNDATION</t>
        </is>
      </c>
      <c r="C2485" t="inlineStr">
        <is>
          <t>77-6280186</t>
        </is>
      </c>
      <c r="D2485" t="inlineStr">
        <is>
          <t>New York</t>
        </is>
      </c>
      <c r="E2485" t="inlineStr">
        <is>
          <t>NY</t>
        </is>
      </c>
      <c r="F2485" t="n">
        <v>2024</v>
      </c>
      <c r="G2485" t="n">
        <v>1</v>
      </c>
      <c r="H2485" s="13" t="n">
        <v>1091000</v>
      </c>
      <c r="I2485" s="12" t="n">
        <v>6</v>
      </c>
      <c r="J2485" s="13" t="n">
        <v>17500</v>
      </c>
      <c r="K2485" s="13">
        <f>IFERROR($H2485/$I2485,"")</f>
        <v/>
      </c>
      <c r="L2485" s="13" t="n">
        <v>1000000</v>
      </c>
      <c r="M2485" t="inlineStr">
        <is>
          <t>CA, IL</t>
        </is>
      </c>
      <c r="N2485" t="inlineStr">
        <is>
          <t>No</t>
        </is>
      </c>
      <c r="O2485" t="inlineStr">
        <is>
          <t>Not stated</t>
        </is>
      </c>
      <c r="Q2485" s="9" t="inlineStr">
        <is>
          <t>https://grantcue.com/foundations/the-kari-and-dick-clark-foundation-776280186</t>
        </is>
      </c>
    </row>
    <row r="2486">
      <c r="A2486">
        <f>IF($E2486=$E2485,$A2485+1,1)</f>
        <v/>
      </c>
      <c r="B2486" t="inlineStr">
        <is>
          <t>CAL FOUNDATION INC</t>
        </is>
      </c>
      <c r="C2486" t="inlineStr">
        <is>
          <t>13-6083347</t>
        </is>
      </c>
      <c r="D2486" t="inlineStr">
        <is>
          <t>New York</t>
        </is>
      </c>
      <c r="E2486" t="inlineStr">
        <is>
          <t>NY</t>
        </is>
      </c>
      <c r="F2486" t="n">
        <v>2025</v>
      </c>
      <c r="G2486" t="n">
        <v>2</v>
      </c>
      <c r="H2486" s="13" t="n">
        <v>1090500</v>
      </c>
      <c r="I2486" s="12" t="n">
        <v>97</v>
      </c>
      <c r="J2486" s="13" t="n">
        <v>4000</v>
      </c>
      <c r="K2486" s="13">
        <f>IFERROR($H2486/$I2486,"")</f>
        <v/>
      </c>
      <c r="L2486" s="13" t="n">
        <v>145000</v>
      </c>
      <c r="M2486" t="inlineStr">
        <is>
          <t>VT, DC, MS</t>
        </is>
      </c>
      <c r="N2486" t="inlineStr">
        <is>
          <t>No</t>
        </is>
      </c>
      <c r="O2486" t="inlineStr">
        <is>
          <t>Not stated</t>
        </is>
      </c>
      <c r="Q2486" s="9" t="inlineStr">
        <is>
          <t>https://grantcue.com/foundations/cal-foundation-inc-136083347</t>
        </is>
      </c>
    </row>
    <row r="2487">
      <c r="A2487">
        <f>IF($E2487=$E2486,$A2486+1,1)</f>
        <v/>
      </c>
      <c r="B2487" t="inlineStr">
        <is>
          <t>ST FAITH'S HOUSE FOUNDATION</t>
        </is>
      </c>
      <c r="C2487" t="inlineStr">
        <is>
          <t>13-1740123</t>
        </is>
      </c>
      <c r="D2487" t="inlineStr">
        <is>
          <t>New York</t>
        </is>
      </c>
      <c r="E2487" t="inlineStr">
        <is>
          <t>NY</t>
        </is>
      </c>
      <c r="F2487" t="n">
        <v>2024</v>
      </c>
      <c r="G2487" t="n">
        <v>1</v>
      </c>
      <c r="H2487" s="13" t="n">
        <v>1090000</v>
      </c>
      <c r="I2487" s="12" t="n">
        <v>43</v>
      </c>
      <c r="J2487" s="13" t="n">
        <v>25000</v>
      </c>
      <c r="K2487" s="13">
        <f>IFERROR($H2487/$I2487,"")</f>
        <v/>
      </c>
      <c r="L2487" s="13" t="n">
        <v>75000</v>
      </c>
      <c r="N2487" t="inlineStr">
        <is>
          <t>Yes</t>
        </is>
      </c>
      <c r="O2487" t="inlineStr">
        <is>
          <t>Yes</t>
        </is>
      </c>
      <c r="Q2487" s="9" t="inlineStr">
        <is>
          <t>https://grantcue.com/foundations/st-faith-s-house-foundation-131740123</t>
        </is>
      </c>
    </row>
    <row r="2488">
      <c r="A2488">
        <f>IF($E2488=$E2487,$A2487+1,1)</f>
        <v/>
      </c>
      <c r="B2488" t="inlineStr">
        <is>
          <t>K T ELGHANAYAN FUND</t>
        </is>
      </c>
      <c r="C2488" t="inlineStr">
        <is>
          <t>46-4335058</t>
        </is>
      </c>
      <c r="D2488" t="inlineStr">
        <is>
          <t>New York</t>
        </is>
      </c>
      <c r="E2488" t="inlineStr">
        <is>
          <t>NY</t>
        </is>
      </c>
      <c r="F2488" t="n">
        <v>2024</v>
      </c>
      <c r="G2488" t="n">
        <v>1</v>
      </c>
      <c r="H2488" s="13" t="n">
        <v>1088000</v>
      </c>
      <c r="I2488" s="12" t="n">
        <v>28</v>
      </c>
      <c r="J2488" s="13" t="n">
        <v>10000</v>
      </c>
      <c r="K2488" s="13">
        <f>IFERROR($H2488/$I2488,"")</f>
        <v/>
      </c>
      <c r="L2488" s="13" t="n">
        <v>250000</v>
      </c>
      <c r="M2488" t="inlineStr">
        <is>
          <t>CT, NJ, WI</t>
        </is>
      </c>
      <c r="N2488" t="inlineStr">
        <is>
          <t>No</t>
        </is>
      </c>
      <c r="O2488" t="inlineStr">
        <is>
          <t>Not stated</t>
        </is>
      </c>
      <c r="Q2488" s="9" t="inlineStr">
        <is>
          <t>https://grantcue.com/foundations/k-t-elghanayan-fund-464335058</t>
        </is>
      </c>
    </row>
    <row r="2489">
      <c r="A2489">
        <f>IF($E2489=$E2488,$A2488+1,1)</f>
        <v/>
      </c>
      <c r="B2489" t="inlineStr">
        <is>
          <t>STEPHEN MACK &amp; KELLY MACK FOUNDATION INC</t>
        </is>
      </c>
      <c r="C2489" t="inlineStr">
        <is>
          <t>20-3901963</t>
        </is>
      </c>
      <c r="D2489" t="inlineStr">
        <is>
          <t>New York</t>
        </is>
      </c>
      <c r="E2489" t="inlineStr">
        <is>
          <t>NY</t>
        </is>
      </c>
      <c r="F2489" t="n">
        <v>2024</v>
      </c>
      <c r="G2489" t="n">
        <v>1</v>
      </c>
      <c r="H2489" s="13" t="n">
        <v>1085667</v>
      </c>
      <c r="I2489" s="12" t="n">
        <v>10</v>
      </c>
      <c r="J2489" s="13" t="n">
        <v>68750</v>
      </c>
      <c r="K2489" s="13">
        <f>IFERROR($H2489/$I2489,"")</f>
        <v/>
      </c>
      <c r="L2489" s="13" t="n">
        <v>305000</v>
      </c>
      <c r="M2489" t="inlineStr">
        <is>
          <t>TN, DC, MA</t>
        </is>
      </c>
      <c r="N2489" t="inlineStr">
        <is>
          <t>No</t>
        </is>
      </c>
      <c r="O2489" t="inlineStr">
        <is>
          <t>Not stated</t>
        </is>
      </c>
      <c r="Q2489" s="9" t="inlineStr">
        <is>
          <t>https://grantcue.com/foundations/stephen-mack-and-kelly-mack-foundation-inc-203901963</t>
        </is>
      </c>
    </row>
    <row r="2490">
      <c r="A2490">
        <f>IF($E2490=$E2489,$A2489+1,1)</f>
        <v/>
      </c>
      <c r="B2490" t="inlineStr">
        <is>
          <t>BIALKIN FAMILY FOUNDATION</t>
        </is>
      </c>
      <c r="C2490" t="inlineStr">
        <is>
          <t>23-7003181</t>
        </is>
      </c>
      <c r="D2490" t="inlineStr">
        <is>
          <t>New York</t>
        </is>
      </c>
      <c r="E2490" t="inlineStr">
        <is>
          <t>NY</t>
        </is>
      </c>
      <c r="F2490" t="n">
        <v>2024</v>
      </c>
      <c r="G2490" t="n">
        <v>1</v>
      </c>
      <c r="H2490" s="13" t="n">
        <v>1085500</v>
      </c>
      <c r="I2490" s="12" t="n">
        <v>59</v>
      </c>
      <c r="J2490" s="13" t="n">
        <v>7500</v>
      </c>
      <c r="K2490" s="13">
        <f>IFERROR($H2490/$I2490,"")</f>
        <v/>
      </c>
      <c r="L2490" s="13" t="n">
        <v>250000</v>
      </c>
      <c r="M2490" t="inlineStr">
        <is>
          <t>PA, IL, CA</t>
        </is>
      </c>
      <c r="N2490" t="inlineStr">
        <is>
          <t>No</t>
        </is>
      </c>
      <c r="O2490" t="inlineStr">
        <is>
          <t>Not stated</t>
        </is>
      </c>
      <c r="Q2490" s="9" t="inlineStr">
        <is>
          <t>https://grantcue.com/foundations/bialkin-family-foundation-237003181</t>
        </is>
      </c>
    </row>
    <row r="2491">
      <c r="A2491">
        <f>IF($E2491=$E2490,$A2490+1,1)</f>
        <v/>
      </c>
      <c r="B2491" t="inlineStr">
        <is>
          <t>STELLA AND CHARLES GUTTMAN FOUNDATION INC</t>
        </is>
      </c>
      <c r="C2491" t="inlineStr">
        <is>
          <t>13-6103039</t>
        </is>
      </c>
      <c r="D2491" t="inlineStr">
        <is>
          <t>New York</t>
        </is>
      </c>
      <c r="E2491" t="inlineStr">
        <is>
          <t>NY</t>
        </is>
      </c>
      <c r="F2491" t="n">
        <v>2024</v>
      </c>
      <c r="G2491" t="n">
        <v>1</v>
      </c>
      <c r="H2491" s="13" t="n">
        <v>1085000</v>
      </c>
      <c r="I2491" s="12" t="n">
        <v>54</v>
      </c>
      <c r="J2491" s="13" t="n">
        <v>5000</v>
      </c>
      <c r="K2491" s="13">
        <f>IFERROR($H2491/$I2491,"")</f>
        <v/>
      </c>
      <c r="L2491" s="13" t="n">
        <v>75000</v>
      </c>
      <c r="M2491" t="inlineStr">
        <is>
          <t>OR, PA, MA</t>
        </is>
      </c>
      <c r="N2491" t="inlineStr">
        <is>
          <t>Yes</t>
        </is>
      </c>
      <c r="O2491" t="inlineStr">
        <is>
          <t>Yes</t>
        </is>
      </c>
      <c r="P2491" s="9" t="inlineStr">
        <is>
          <t>https://www.guttmanfoundation.org/</t>
        </is>
      </c>
      <c r="Q2491" s="9" t="inlineStr">
        <is>
          <t>https://grantcue.com/foundations/stella-and-charles-guttman-foundation-inc-136103039</t>
        </is>
      </c>
    </row>
    <row r="2492">
      <c r="A2492">
        <f>IF($E2492=$E2491,$A2491+1,1)</f>
        <v/>
      </c>
      <c r="B2492" t="inlineStr">
        <is>
          <t>THE ADAM R ROSE FOUNDATION</t>
        </is>
      </c>
      <c r="C2492" t="inlineStr">
        <is>
          <t>13-7095495</t>
        </is>
      </c>
      <c r="D2492" t="inlineStr">
        <is>
          <t>New York</t>
        </is>
      </c>
      <c r="E2492" t="inlineStr">
        <is>
          <t>NY</t>
        </is>
      </c>
      <c r="F2492" t="n">
        <v>2025</v>
      </c>
      <c r="G2492" t="n">
        <v>2</v>
      </c>
      <c r="H2492" s="13" t="n">
        <v>1082646</v>
      </c>
      <c r="I2492" s="12" t="n">
        <v>79</v>
      </c>
      <c r="J2492" s="13" t="n">
        <v>3000</v>
      </c>
      <c r="K2492" s="13">
        <f>IFERROR($H2492/$I2492,"")</f>
        <v/>
      </c>
      <c r="L2492" s="13" t="n">
        <v>245000</v>
      </c>
      <c r="M2492" t="inlineStr">
        <is>
          <t>CT, VA, NJ</t>
        </is>
      </c>
      <c r="N2492" t="inlineStr">
        <is>
          <t>No</t>
        </is>
      </c>
      <c r="O2492" t="inlineStr">
        <is>
          <t>Not stated</t>
        </is>
      </c>
      <c r="Q2492" s="9" t="inlineStr">
        <is>
          <t>https://grantcue.com/foundations/the-adam-r-rose-foundation-137095495</t>
        </is>
      </c>
    </row>
    <row r="2493">
      <c r="A2493">
        <f>IF($E2493=$E2492,$A2492+1,1)</f>
        <v/>
      </c>
      <c r="B2493" t="inlineStr">
        <is>
          <t>THE GOLDENBERG FOUNDATION</t>
        </is>
      </c>
      <c r="C2493" t="inlineStr">
        <is>
          <t>11-3182539</t>
        </is>
      </c>
      <c r="D2493" t="inlineStr">
        <is>
          <t>New York</t>
        </is>
      </c>
      <c r="E2493" t="inlineStr">
        <is>
          <t>NY</t>
        </is>
      </c>
      <c r="F2493" t="n">
        <v>2024</v>
      </c>
      <c r="G2493" t="n">
        <v>2</v>
      </c>
      <c r="H2493" s="13" t="n">
        <v>1082000</v>
      </c>
      <c r="I2493" s="12" t="n">
        <v>19</v>
      </c>
      <c r="J2493" s="13" t="n">
        <v>24500</v>
      </c>
      <c r="K2493" s="13">
        <f>IFERROR($H2493/$I2493,"")</f>
        <v/>
      </c>
      <c r="L2493" s="13" t="n">
        <v>270000</v>
      </c>
      <c r="M2493" t="inlineStr">
        <is>
          <t>NJ</t>
        </is>
      </c>
      <c r="N2493" t="inlineStr">
        <is>
          <t>No</t>
        </is>
      </c>
      <c r="O2493" t="inlineStr">
        <is>
          <t>Not stated</t>
        </is>
      </c>
      <c r="Q2493" s="9" t="inlineStr">
        <is>
          <t>https://grantcue.com/foundations/the-goldenberg-foundation-113182539</t>
        </is>
      </c>
    </row>
    <row r="2494">
      <c r="A2494">
        <f>IF($E2494=$E2493,$A2493+1,1)</f>
        <v/>
      </c>
      <c r="B2494" t="inlineStr">
        <is>
          <t>SUSAN AND ELIHU ROSE FOUNDATION INC</t>
        </is>
      </c>
      <c r="C2494" t="inlineStr">
        <is>
          <t>13-3484181</t>
        </is>
      </c>
      <c r="D2494" t="inlineStr">
        <is>
          <t>New York</t>
        </is>
      </c>
      <c r="E2494" t="inlineStr">
        <is>
          <t>NY</t>
        </is>
      </c>
      <c r="F2494" t="n">
        <v>2024</v>
      </c>
      <c r="G2494" t="n">
        <v>1</v>
      </c>
      <c r="H2494" s="13" t="n">
        <v>1081813</v>
      </c>
      <c r="I2494" s="12" t="n">
        <v>69</v>
      </c>
      <c r="J2494" s="13" t="n">
        <v>5000</v>
      </c>
      <c r="K2494" s="13">
        <f>IFERROR($H2494/$I2494,"")</f>
        <v/>
      </c>
      <c r="L2494" s="13" t="n">
        <v>200000</v>
      </c>
      <c r="M2494" t="inlineStr">
        <is>
          <t>DC, PA, MA</t>
        </is>
      </c>
      <c r="N2494" t="inlineStr">
        <is>
          <t>No</t>
        </is>
      </c>
      <c r="O2494" t="inlineStr">
        <is>
          <t>Not stated</t>
        </is>
      </c>
      <c r="Q2494" s="9" t="inlineStr">
        <is>
          <t>https://grantcue.com/foundations/susan-and-elihu-rose-foundation-inc-133484181</t>
        </is>
      </c>
    </row>
    <row r="2495">
      <c r="A2495">
        <f>IF($E2495=$E2494,$A2494+1,1)</f>
        <v/>
      </c>
      <c r="B2495" t="inlineStr">
        <is>
          <t>THE VILCEK FOUNDATION INC</t>
        </is>
      </c>
      <c r="C2495" t="inlineStr">
        <is>
          <t>51-0404790</t>
        </is>
      </c>
      <c r="D2495" t="inlineStr">
        <is>
          <t>New York</t>
        </is>
      </c>
      <c r="E2495" t="inlineStr">
        <is>
          <t>NY</t>
        </is>
      </c>
      <c r="F2495" t="n">
        <v>2024</v>
      </c>
      <c r="G2495" t="n">
        <v>2</v>
      </c>
      <c r="H2495" s="13" t="n">
        <v>1079335</v>
      </c>
      <c r="I2495" s="12" t="n">
        <v>28</v>
      </c>
      <c r="J2495" s="13" t="n">
        <v>31500</v>
      </c>
      <c r="K2495" s="13">
        <f>IFERROR($H2495/$I2495,"")</f>
        <v/>
      </c>
      <c r="L2495" s="13" t="n">
        <v>100000</v>
      </c>
      <c r="M2495" t="inlineStr">
        <is>
          <t>MA, RI, HI</t>
        </is>
      </c>
      <c r="N2495" t="inlineStr">
        <is>
          <t>No</t>
        </is>
      </c>
      <c r="O2495" t="inlineStr">
        <is>
          <t>Not stated</t>
        </is>
      </c>
      <c r="Q2495" s="9" t="inlineStr">
        <is>
          <t>https://grantcue.com/foundations/the-vilcek-foundation-inc-510404790</t>
        </is>
      </c>
    </row>
    <row r="2496">
      <c r="A2496">
        <f>IF($E2496=$E2495,$A2495+1,1)</f>
        <v/>
      </c>
      <c r="B2496" t="inlineStr">
        <is>
          <t>ANGELES T ARREDONDO FOUNDATION</t>
        </is>
      </c>
      <c r="C2496" t="inlineStr">
        <is>
          <t>13-3100869</t>
        </is>
      </c>
      <c r="D2496" t="inlineStr">
        <is>
          <t>New York</t>
        </is>
      </c>
      <c r="E2496" t="inlineStr">
        <is>
          <t>NY</t>
        </is>
      </c>
      <c r="F2496" t="n">
        <v>2025</v>
      </c>
      <c r="G2496" t="n">
        <v>2</v>
      </c>
      <c r="H2496" s="13" t="n">
        <v>1079043</v>
      </c>
      <c r="I2496" s="12" t="n">
        <v>44</v>
      </c>
      <c r="J2496" s="13" t="n">
        <v>10000</v>
      </c>
      <c r="K2496" s="13">
        <f>IFERROR($H2496/$I2496,"")</f>
        <v/>
      </c>
      <c r="L2496" s="13" t="n">
        <v>200000</v>
      </c>
      <c r="M2496" t="inlineStr">
        <is>
          <t>DC, PA, IN</t>
        </is>
      </c>
      <c r="N2496" t="inlineStr">
        <is>
          <t>No</t>
        </is>
      </c>
      <c r="O2496" t="inlineStr">
        <is>
          <t>Not stated</t>
        </is>
      </c>
      <c r="Q2496" s="9" t="inlineStr">
        <is>
          <t>https://grantcue.com/foundations/angeles-t-arredondo-foundation-133100869</t>
        </is>
      </c>
    </row>
    <row r="2497">
      <c r="A2497">
        <f>IF($E2497=$E2496,$A2496+1,1)</f>
        <v/>
      </c>
      <c r="B2497" t="inlineStr">
        <is>
          <t>J GURWIN FOUNDATION INC</t>
        </is>
      </c>
      <c r="C2497" t="inlineStr">
        <is>
          <t>13-6059258</t>
        </is>
      </c>
      <c r="D2497" t="inlineStr">
        <is>
          <t>New York</t>
        </is>
      </c>
      <c r="E2497" t="inlineStr">
        <is>
          <t>NY</t>
        </is>
      </c>
      <c r="F2497" t="n">
        <v>2024</v>
      </c>
      <c r="G2497" t="n">
        <v>1</v>
      </c>
      <c r="H2497" s="13" t="n">
        <v>1078611</v>
      </c>
      <c r="I2497" s="12" t="n">
        <v>41</v>
      </c>
      <c r="J2497" s="13" t="n">
        <v>5000</v>
      </c>
      <c r="K2497" s="13">
        <f>IFERROR($H2497/$I2497,"")</f>
        <v/>
      </c>
      <c r="L2497" s="13" t="n">
        <v>192500</v>
      </c>
      <c r="M2497" t="inlineStr">
        <is>
          <t>DC, FL, MA</t>
        </is>
      </c>
      <c r="N2497" t="inlineStr">
        <is>
          <t>No</t>
        </is>
      </c>
      <c r="O2497" t="inlineStr">
        <is>
          <t>Not stated</t>
        </is>
      </c>
      <c r="Q2497" s="9" t="inlineStr">
        <is>
          <t>https://grantcue.com/foundations/j-gurwin-foundation-inc-136059258</t>
        </is>
      </c>
    </row>
    <row r="2498">
      <c r="A2498">
        <f>IF($E2498=$E2497,$A2497+1,1)</f>
        <v/>
      </c>
      <c r="B2498" t="inlineStr">
        <is>
          <t>SHERRILL FAMILY FOUNDATION</t>
        </is>
      </c>
      <c r="C2498" t="inlineStr">
        <is>
          <t>47-2847710</t>
        </is>
      </c>
      <c r="D2498" t="inlineStr">
        <is>
          <t>New York</t>
        </is>
      </c>
      <c r="E2498" t="inlineStr">
        <is>
          <t>NY</t>
        </is>
      </c>
      <c r="F2498" t="n">
        <v>2024</v>
      </c>
      <c r="G2498" t="n">
        <v>1</v>
      </c>
      <c r="H2498" s="13" t="n">
        <v>1076400</v>
      </c>
      <c r="I2498" s="12" t="n">
        <v>26</v>
      </c>
      <c r="J2498" s="13" t="n">
        <v>25000</v>
      </c>
      <c r="K2498" s="13">
        <f>IFERROR($H2498/$I2498,"")</f>
        <v/>
      </c>
      <c r="L2498" s="13" t="n">
        <v>270000</v>
      </c>
      <c r="M2498" t="inlineStr">
        <is>
          <t>MA, LA, CT</t>
        </is>
      </c>
      <c r="N2498" t="inlineStr">
        <is>
          <t>No</t>
        </is>
      </c>
      <c r="O2498" t="inlineStr">
        <is>
          <t>Not stated</t>
        </is>
      </c>
      <c r="Q2498" s="9" t="inlineStr">
        <is>
          <t>https://grantcue.com/foundations/sherrill-family-foundation-472847710</t>
        </is>
      </c>
    </row>
    <row r="2499">
      <c r="A2499">
        <f>IF($E2499=$E2498,$A2498+1,1)</f>
        <v/>
      </c>
      <c r="B2499" t="inlineStr">
        <is>
          <t>THE REICH FUND</t>
        </is>
      </c>
      <c r="C2499" t="inlineStr">
        <is>
          <t>51-0166322</t>
        </is>
      </c>
      <c r="D2499" t="inlineStr">
        <is>
          <t>New York</t>
        </is>
      </c>
      <c r="E2499" t="inlineStr">
        <is>
          <t>NY</t>
        </is>
      </c>
      <c r="F2499" t="n">
        <v>2023</v>
      </c>
      <c r="G2499" t="n">
        <v>2</v>
      </c>
      <c r="H2499" s="13" t="n">
        <v>1070200</v>
      </c>
      <c r="I2499" s="12" t="n">
        <v>98</v>
      </c>
      <c r="J2499" s="13" t="n">
        <v>1000</v>
      </c>
      <c r="K2499" s="13">
        <f>IFERROR($H2499/$I2499,"")</f>
        <v/>
      </c>
      <c r="L2499" s="13" t="n">
        <v>215000</v>
      </c>
      <c r="M2499" t="inlineStr">
        <is>
          <t>RI, CA, DC</t>
        </is>
      </c>
      <c r="N2499" t="inlineStr">
        <is>
          <t>No</t>
        </is>
      </c>
      <c r="O2499" t="inlineStr">
        <is>
          <t>Not stated</t>
        </is>
      </c>
      <c r="Q2499" s="9" t="inlineStr">
        <is>
          <t>https://grantcue.com/foundations/the-reich-fund-510166322</t>
        </is>
      </c>
    </row>
    <row r="2500">
      <c r="A2500">
        <f>IF($E2500=$E2499,$A2499+1,1)</f>
        <v/>
      </c>
      <c r="B2500" t="inlineStr">
        <is>
          <t>TRELLIS ART FUND INC</t>
        </is>
      </c>
      <c r="C2500" t="inlineStr">
        <is>
          <t>32-0704987</t>
        </is>
      </c>
      <c r="D2500" t="inlineStr">
        <is>
          <t>New York</t>
        </is>
      </c>
      <c r="E2500" t="inlineStr">
        <is>
          <t>NY</t>
        </is>
      </c>
      <c r="F2500" t="n">
        <v>2024</v>
      </c>
      <c r="G2500" t="n">
        <v>1</v>
      </c>
      <c r="H2500" s="13" t="n">
        <v>1070000</v>
      </c>
      <c r="I2500" s="12" t="n">
        <v>45</v>
      </c>
      <c r="J2500" s="13" t="n">
        <v>10000</v>
      </c>
      <c r="K2500" s="13">
        <f>IFERROR($H2500/$I2500,"")</f>
        <v/>
      </c>
      <c r="L2500" s="13" t="n">
        <v>55000</v>
      </c>
      <c r="M2500" t="inlineStr">
        <is>
          <t>CA, MI, GA</t>
        </is>
      </c>
      <c r="N2500" t="inlineStr">
        <is>
          <t>No</t>
        </is>
      </c>
      <c r="O2500" t="inlineStr">
        <is>
          <t>Not stated</t>
        </is>
      </c>
      <c r="Q2500" s="9" t="inlineStr">
        <is>
          <t>https://grantcue.com/foundations/trellis-art-fund-inc-320704987</t>
        </is>
      </c>
    </row>
    <row r="2501">
      <c r="A2501">
        <f>IF($E2501=$E2500,$A2500+1,1)</f>
        <v/>
      </c>
      <c r="B2501" t="inlineStr">
        <is>
          <t>GALVAN FOUNDATION CHARITABLE TRUST</t>
        </is>
      </c>
      <c r="C2501" t="inlineStr">
        <is>
          <t>45-4110126</t>
        </is>
      </c>
      <c r="D2501" t="inlineStr">
        <is>
          <t>New York</t>
        </is>
      </c>
      <c r="E2501" t="inlineStr">
        <is>
          <t>NY</t>
        </is>
      </c>
      <c r="F2501" t="n">
        <v>2024</v>
      </c>
      <c r="G2501" t="n">
        <v>1</v>
      </c>
      <c r="H2501" s="13" t="n">
        <v>1070000</v>
      </c>
      <c r="I2501" s="12" t="n">
        <v>37</v>
      </c>
      <c r="J2501" s="13" t="n">
        <v>15000</v>
      </c>
      <c r="K2501" s="13">
        <f>IFERROR($H2501/$I2501,"")</f>
        <v/>
      </c>
      <c r="L2501" s="13" t="n">
        <v>200000</v>
      </c>
      <c r="M2501" t="inlineStr">
        <is>
          <t>TX, RI, GA</t>
        </is>
      </c>
      <c r="N2501" t="inlineStr">
        <is>
          <t>No</t>
        </is>
      </c>
      <c r="O2501" t="inlineStr">
        <is>
          <t>Not stated</t>
        </is>
      </c>
      <c r="Q2501" s="9" t="inlineStr">
        <is>
          <t>https://grantcue.com/foundations/galvan-foundation-charitable-trust-454110126</t>
        </is>
      </c>
    </row>
    <row r="2502">
      <c r="A2502">
        <f>IF($E2502=$E2501,$A2501+1,1)</f>
        <v/>
      </c>
      <c r="B2502" t="inlineStr">
        <is>
          <t>SOBECKI FAMILY FOUNDATION</t>
        </is>
      </c>
      <c r="C2502" t="inlineStr">
        <is>
          <t>81-6130118</t>
        </is>
      </c>
      <c r="D2502" t="inlineStr">
        <is>
          <t>New York</t>
        </is>
      </c>
      <c r="E2502" t="inlineStr">
        <is>
          <t>NY</t>
        </is>
      </c>
      <c r="F2502" t="n">
        <v>2024</v>
      </c>
      <c r="G2502" t="n">
        <v>1</v>
      </c>
      <c r="H2502" s="13" t="n">
        <v>1069500</v>
      </c>
      <c r="I2502" s="12" t="n">
        <v>25</v>
      </c>
      <c r="J2502" s="13" t="n">
        <v>13000</v>
      </c>
      <c r="K2502" s="13">
        <f>IFERROR($H2502/$I2502,"")</f>
        <v/>
      </c>
      <c r="L2502" s="13" t="n">
        <v>200000</v>
      </c>
      <c r="M2502" t="inlineStr">
        <is>
          <t>MA, WEST SUSSEX, DC</t>
        </is>
      </c>
      <c r="N2502" t="inlineStr">
        <is>
          <t>No</t>
        </is>
      </c>
      <c r="O2502" t="inlineStr">
        <is>
          <t>Not stated</t>
        </is>
      </c>
      <c r="Q2502" s="9" t="inlineStr">
        <is>
          <t>https://grantcue.com/foundations/sobecki-family-foundation-816130118</t>
        </is>
      </c>
    </row>
    <row r="2503">
      <c r="A2503">
        <f>IF($E2503=$E2502,$A2502+1,1)</f>
        <v/>
      </c>
      <c r="B2503" t="inlineStr">
        <is>
          <t>CHARLES H DOUGLAS CHARITABLE TRUST</t>
        </is>
      </c>
      <c r="C2503" t="inlineStr">
        <is>
          <t>14-1814550</t>
        </is>
      </c>
      <c r="D2503" t="inlineStr">
        <is>
          <t>New York</t>
        </is>
      </c>
      <c r="E2503" t="inlineStr">
        <is>
          <t>NY</t>
        </is>
      </c>
      <c r="F2503" t="n">
        <v>2025</v>
      </c>
      <c r="G2503" t="n">
        <v>2</v>
      </c>
      <c r="H2503" s="13" t="n">
        <v>1064521</v>
      </c>
      <c r="I2503" s="12" t="n">
        <v>26</v>
      </c>
      <c r="J2503" s="13" t="n">
        <v>41558.5</v>
      </c>
      <c r="K2503" s="13">
        <f>IFERROR($H2503/$I2503,"")</f>
        <v/>
      </c>
      <c r="L2503" s="13" t="n">
        <v>47117</v>
      </c>
      <c r="M2503" t="inlineStr">
        <is>
          <t>VA, VT, DC</t>
        </is>
      </c>
      <c r="N2503" t="inlineStr">
        <is>
          <t>No</t>
        </is>
      </c>
      <c r="O2503" t="inlineStr">
        <is>
          <t>Not stated</t>
        </is>
      </c>
      <c r="Q2503" s="9" t="inlineStr">
        <is>
          <t>https://grantcue.com/foundations/charles-h-douglas-charitable-trust-c-o-trustco-bank-141814550</t>
        </is>
      </c>
    </row>
    <row r="2504">
      <c r="A2504">
        <f>IF($E2504=$E2503,$A2503+1,1)</f>
        <v/>
      </c>
      <c r="B2504" t="inlineStr">
        <is>
          <t>GEMILUTH CHESSED OF GREATER NEW YORK INC</t>
        </is>
      </c>
      <c r="C2504" t="inlineStr">
        <is>
          <t>13-1915123</t>
        </is>
      </c>
      <c r="D2504" t="inlineStr">
        <is>
          <t>New York</t>
        </is>
      </c>
      <c r="E2504" t="inlineStr">
        <is>
          <t>NY</t>
        </is>
      </c>
      <c r="F2504" t="n">
        <v>2024</v>
      </c>
      <c r="G2504" t="n">
        <v>2</v>
      </c>
      <c r="H2504" s="13" t="n">
        <v>1063162</v>
      </c>
      <c r="I2504" s="12" t="n">
        <v>15</v>
      </c>
      <c r="J2504" s="13" t="n">
        <v>50000</v>
      </c>
      <c r="K2504" s="13">
        <f>IFERROR($H2504/$I2504,"")</f>
        <v/>
      </c>
      <c r="L2504" s="13" t="n">
        <v>248500</v>
      </c>
      <c r="M2504" t="inlineStr">
        <is>
          <t>MD</t>
        </is>
      </c>
      <c r="N2504" t="inlineStr">
        <is>
          <t>No</t>
        </is>
      </c>
      <c r="O2504" t="inlineStr">
        <is>
          <t>Not stated</t>
        </is>
      </c>
      <c r="Q2504" s="9" t="inlineStr">
        <is>
          <t>https://grantcue.com/foundations/gemiluth-chessed-of-greater-new-york-inc-131915123</t>
        </is>
      </c>
    </row>
    <row r="2505">
      <c r="A2505">
        <f>IF($E2505=$E2504,$A2504+1,1)</f>
        <v/>
      </c>
      <c r="B2505" t="inlineStr">
        <is>
          <t>Sunrise Foundation for Education and the Arts</t>
        </is>
      </c>
      <c r="C2505" t="inlineStr">
        <is>
          <t>47-5203749</t>
        </is>
      </c>
      <c r="D2505" t="inlineStr">
        <is>
          <t>New York</t>
        </is>
      </c>
      <c r="E2505" t="inlineStr">
        <is>
          <t>NY</t>
        </is>
      </c>
      <c r="F2505" t="n">
        <v>2024</v>
      </c>
      <c r="G2505" t="n">
        <v>1</v>
      </c>
      <c r="H2505" s="13" t="n">
        <v>1062546</v>
      </c>
      <c r="I2505" s="12" t="n">
        <v>18</v>
      </c>
      <c r="J2505" s="13" t="n">
        <v>33361</v>
      </c>
      <c r="K2505" s="13">
        <f>IFERROR($H2505/$I2505,"")</f>
        <v/>
      </c>
      <c r="L2505" s="13" t="n">
        <v>250000</v>
      </c>
      <c r="M2505" t="inlineStr">
        <is>
          <t>Berlin, CA, Munich</t>
        </is>
      </c>
      <c r="N2505" t="inlineStr">
        <is>
          <t>Yes</t>
        </is>
      </c>
      <c r="O2505" t="inlineStr">
        <is>
          <t>Not stated</t>
        </is>
      </c>
      <c r="Q2505" s="9" t="inlineStr">
        <is>
          <t>https://grantcue.com/foundations/sunrise-foundation-for-education-and-the-arts-475203749</t>
        </is>
      </c>
    </row>
    <row r="2506">
      <c r="A2506">
        <f>IF($E2506=$E2505,$A2505+1,1)</f>
        <v/>
      </c>
      <c r="B2506" t="inlineStr">
        <is>
          <t>JOHN XIKIS FOUNDATION INC</t>
        </is>
      </c>
      <c r="C2506" t="inlineStr">
        <is>
          <t>27-2228270</t>
        </is>
      </c>
      <c r="D2506" t="inlineStr">
        <is>
          <t>New York</t>
        </is>
      </c>
      <c r="E2506" t="inlineStr">
        <is>
          <t>NY</t>
        </is>
      </c>
      <c r="F2506" t="n">
        <v>2025</v>
      </c>
      <c r="G2506" t="n">
        <v>2</v>
      </c>
      <c r="H2506" s="13" t="n">
        <v>1061750</v>
      </c>
      <c r="I2506" s="12" t="n">
        <v>10</v>
      </c>
      <c r="J2506" s="13" t="n">
        <v>12500</v>
      </c>
      <c r="K2506" s="13">
        <f>IFERROR($H2506/$I2506,"")</f>
        <v/>
      </c>
      <c r="L2506" s="13" t="n">
        <v>503750</v>
      </c>
      <c r="N2506" t="inlineStr">
        <is>
          <t>No</t>
        </is>
      </c>
      <c r="O2506" t="inlineStr">
        <is>
          <t>Not stated</t>
        </is>
      </c>
      <c r="Q2506" s="9" t="inlineStr">
        <is>
          <t>https://grantcue.com/foundations/john-xikis-foundation-inc-272228270</t>
        </is>
      </c>
    </row>
    <row r="2507">
      <c r="A2507">
        <f>IF($E2507=$E2506,$A2506+1,1)</f>
        <v/>
      </c>
      <c r="B2507" t="inlineStr">
        <is>
          <t>THE JORDAN FAMILY FOUNDATION</t>
        </is>
      </c>
      <c r="C2507" t="inlineStr">
        <is>
          <t>88-2989784</t>
        </is>
      </c>
      <c r="D2507" t="inlineStr">
        <is>
          <t>New York</t>
        </is>
      </c>
      <c r="E2507" t="inlineStr">
        <is>
          <t>NY</t>
        </is>
      </c>
      <c r="F2507" t="n">
        <v>2025</v>
      </c>
      <c r="G2507" t="n">
        <v>2</v>
      </c>
      <c r="H2507" s="13" t="n">
        <v>1061170</v>
      </c>
      <c r="I2507" s="12" t="n">
        <v>55</v>
      </c>
      <c r="J2507" s="13" t="n">
        <v>6020</v>
      </c>
      <c r="K2507" s="13">
        <f>IFERROR($H2507/$I2507,"")</f>
        <v/>
      </c>
      <c r="L2507" s="13" t="n">
        <v>105000</v>
      </c>
      <c r="M2507" t="inlineStr">
        <is>
          <t>DC, CT, MN</t>
        </is>
      </c>
      <c r="N2507" t="inlineStr">
        <is>
          <t>No</t>
        </is>
      </c>
      <c r="O2507" t="inlineStr">
        <is>
          <t>Not stated</t>
        </is>
      </c>
      <c r="Q2507" s="9" t="inlineStr">
        <is>
          <t>https://grantcue.com/foundations/the-jordan-family-foundation-882989784</t>
        </is>
      </c>
    </row>
    <row r="2508">
      <c r="A2508">
        <f>IF($E2508=$E2507,$A2507+1,1)</f>
        <v/>
      </c>
      <c r="B2508" t="inlineStr">
        <is>
          <t>THE WELLSPRING FOUNDATION</t>
        </is>
      </c>
      <c r="C2508" t="inlineStr">
        <is>
          <t>13-3457878</t>
        </is>
      </c>
      <c r="D2508" t="inlineStr">
        <is>
          <t>New York</t>
        </is>
      </c>
      <c r="E2508" t="inlineStr">
        <is>
          <t>NY</t>
        </is>
      </c>
      <c r="F2508" t="n">
        <v>2025</v>
      </c>
      <c r="G2508" t="n">
        <v>2</v>
      </c>
      <c r="H2508" s="13" t="n">
        <v>1060000</v>
      </c>
      <c r="I2508" s="12" t="n">
        <v>22</v>
      </c>
      <c r="J2508" s="13" t="n">
        <v>32500</v>
      </c>
      <c r="K2508" s="13">
        <f>IFERROR($H2508/$I2508,"")</f>
        <v/>
      </c>
      <c r="L2508" s="13" t="n">
        <v>150000</v>
      </c>
      <c r="M2508" t="inlineStr">
        <is>
          <t>MA, DC, TX</t>
        </is>
      </c>
      <c r="N2508" t="inlineStr">
        <is>
          <t>No</t>
        </is>
      </c>
      <c r="O2508" t="inlineStr">
        <is>
          <t>Not stated</t>
        </is>
      </c>
      <c r="Q2508" s="9" t="inlineStr">
        <is>
          <t>https://grantcue.com/foundations/the-wellspring-foundation-c-o-berger-katz-weishaus-133457878</t>
        </is>
      </c>
    </row>
    <row r="2509">
      <c r="A2509">
        <f>IF($E2509=$E2508,$A2508+1,1)</f>
        <v/>
      </c>
      <c r="B2509" t="inlineStr">
        <is>
          <t>THE DABA FUND</t>
        </is>
      </c>
      <c r="C2509" t="inlineStr">
        <is>
          <t>84-3215732</t>
        </is>
      </c>
      <c r="D2509" t="inlineStr">
        <is>
          <t>New York</t>
        </is>
      </c>
      <c r="E2509" t="inlineStr">
        <is>
          <t>NY</t>
        </is>
      </c>
      <c r="F2509" t="n">
        <v>2025</v>
      </c>
      <c r="G2509" t="n">
        <v>2</v>
      </c>
      <c r="H2509" s="13" t="n">
        <v>1060000</v>
      </c>
      <c r="I2509" s="12" t="n">
        <v>24</v>
      </c>
      <c r="J2509" s="13" t="n">
        <v>50000</v>
      </c>
      <c r="K2509" s="13">
        <f>IFERROR($H2509/$I2509,"")</f>
        <v/>
      </c>
      <c r="L2509" s="13" t="n">
        <v>50000</v>
      </c>
      <c r="M2509" t="inlineStr">
        <is>
          <t>VT, NE, PR</t>
        </is>
      </c>
      <c r="N2509" t="inlineStr">
        <is>
          <t>No</t>
        </is>
      </c>
      <c r="O2509" t="inlineStr">
        <is>
          <t>Not stated</t>
        </is>
      </c>
      <c r="Q2509" s="9" t="inlineStr">
        <is>
          <t>https://grantcue.com/foundations/the-daba-fund-c-o-intentional-philanthropy-llc-843215732</t>
        </is>
      </c>
    </row>
    <row r="2510">
      <c r="A2510">
        <f>IF($E2510=$E2509,$A2509+1,1)</f>
        <v/>
      </c>
      <c r="B2510" t="inlineStr">
        <is>
          <t>OSAIC FOUNDATION INC</t>
        </is>
      </c>
      <c r="C2510" t="inlineStr">
        <is>
          <t>92-1472515</t>
        </is>
      </c>
      <c r="D2510" t="inlineStr">
        <is>
          <t>New York</t>
        </is>
      </c>
      <c r="E2510" t="inlineStr">
        <is>
          <t>NY</t>
        </is>
      </c>
      <c r="F2510" t="n">
        <v>2024</v>
      </c>
      <c r="G2510" t="n">
        <v>1</v>
      </c>
      <c r="H2510" s="13" t="n">
        <v>1059171</v>
      </c>
      <c r="I2510" s="12" t="n">
        <v>281</v>
      </c>
      <c r="J2510" s="13" t="n">
        <v>1000</v>
      </c>
      <c r="K2510" s="13">
        <f>IFERROR($H2510/$I2510,"")</f>
        <v/>
      </c>
      <c r="L2510" s="13" t="n">
        <v>150000</v>
      </c>
      <c r="M2510" t="inlineStr">
        <is>
          <t>MO, MA, AZ</t>
        </is>
      </c>
      <c r="N2510" t="inlineStr">
        <is>
          <t>No</t>
        </is>
      </c>
      <c r="O2510" t="inlineStr">
        <is>
          <t>Not stated</t>
        </is>
      </c>
      <c r="Q2510" s="9" t="inlineStr">
        <is>
          <t>https://grantcue.com/foundations/osaic-foundation-inc-921472515</t>
        </is>
      </c>
    </row>
    <row r="2511">
      <c r="A2511">
        <f>IF($E2511=$E2510,$A2510+1,1)</f>
        <v/>
      </c>
      <c r="B2511" t="inlineStr">
        <is>
          <t>DAVOOD AND TAMARA ZAR FAMILY FOUNDATION</t>
        </is>
      </c>
      <c r="C2511" t="inlineStr">
        <is>
          <t>47-2625795</t>
        </is>
      </c>
      <c r="D2511" t="inlineStr">
        <is>
          <t>New York</t>
        </is>
      </c>
      <c r="E2511" t="inlineStr">
        <is>
          <t>NY</t>
        </is>
      </c>
      <c r="F2511" t="n">
        <v>2024</v>
      </c>
      <c r="G2511" t="n">
        <v>1</v>
      </c>
      <c r="H2511" s="13" t="n">
        <v>1058442</v>
      </c>
      <c r="I2511" s="12" t="n">
        <v>11</v>
      </c>
      <c r="J2511" s="13" t="n">
        <v>10000</v>
      </c>
      <c r="K2511" s="13">
        <f>IFERROR($H2511/$I2511,"")</f>
        <v/>
      </c>
      <c r="L2511" s="13" t="n">
        <v>674302</v>
      </c>
      <c r="N2511" t="inlineStr">
        <is>
          <t>No</t>
        </is>
      </c>
      <c r="O2511" t="inlineStr">
        <is>
          <t>Not stated</t>
        </is>
      </c>
      <c r="Q2511" s="9" t="inlineStr">
        <is>
          <t>https://grantcue.com/foundations/davood-and-tamara-zar-family-foundation-472625795</t>
        </is>
      </c>
    </row>
    <row r="2512">
      <c r="A2512">
        <f>IF($E2512=$E2511,$A2511+1,1)</f>
        <v/>
      </c>
      <c r="B2512" t="inlineStr">
        <is>
          <t>BARBARA AND DAVID ZALAZNICK FOUNDATION</t>
        </is>
      </c>
      <c r="C2512" t="inlineStr">
        <is>
          <t>13-3921831</t>
        </is>
      </c>
      <c r="D2512" t="inlineStr">
        <is>
          <t>New York</t>
        </is>
      </c>
      <c r="E2512" t="inlineStr">
        <is>
          <t>NY</t>
        </is>
      </c>
      <c r="F2512" t="n">
        <v>2024</v>
      </c>
      <c r="G2512" t="n">
        <v>1</v>
      </c>
      <c r="H2512" s="13" t="n">
        <v>1056350</v>
      </c>
      <c r="I2512" s="12" t="n">
        <v>19</v>
      </c>
      <c r="J2512" s="13" t="n">
        <v>12650</v>
      </c>
      <c r="K2512" s="13">
        <f>IFERROR($H2512/$I2512,"")</f>
        <v/>
      </c>
      <c r="L2512" s="13" t="n">
        <v>275000</v>
      </c>
      <c r="M2512" t="inlineStr">
        <is>
          <t>FL, TX, CA</t>
        </is>
      </c>
      <c r="N2512" t="inlineStr">
        <is>
          <t>No</t>
        </is>
      </c>
      <c r="O2512" t="inlineStr">
        <is>
          <t>Not stated</t>
        </is>
      </c>
      <c r="Q2512" s="9" t="inlineStr">
        <is>
          <t>https://grantcue.com/foundations/barbara-and-david-zalaznick-foundation-barbara-zalaznick-trustee-133921831</t>
        </is>
      </c>
    </row>
    <row r="2513">
      <c r="A2513">
        <f>IF($E2513=$E2512,$A2512+1,1)</f>
        <v/>
      </c>
      <c r="B2513" t="inlineStr">
        <is>
          <t>THE SCHWARTZ FAMILY FOUNDATION INC</t>
        </is>
      </c>
      <c r="C2513" t="inlineStr">
        <is>
          <t>15-6017667</t>
        </is>
      </c>
      <c r="D2513" t="inlineStr">
        <is>
          <t>New York</t>
        </is>
      </c>
      <c r="E2513" t="inlineStr">
        <is>
          <t>NY</t>
        </is>
      </c>
      <c r="F2513" t="n">
        <v>2025</v>
      </c>
      <c r="G2513" t="n">
        <v>2</v>
      </c>
      <c r="H2513" s="13" t="n">
        <v>1056250</v>
      </c>
      <c r="I2513" s="12" t="n">
        <v>12</v>
      </c>
      <c r="J2513" s="13" t="n">
        <v>92500</v>
      </c>
      <c r="K2513" s="13">
        <f>IFERROR($H2513/$I2513,"")</f>
        <v/>
      </c>
      <c r="L2513" s="13" t="n">
        <v>205000</v>
      </c>
      <c r="M2513" t="inlineStr">
        <is>
          <t>PA, CO, MA</t>
        </is>
      </c>
      <c r="N2513" t="inlineStr">
        <is>
          <t>No</t>
        </is>
      </c>
      <c r="O2513" t="inlineStr">
        <is>
          <t>Not stated</t>
        </is>
      </c>
      <c r="Q2513" s="9" t="inlineStr">
        <is>
          <t>https://grantcue.com/foundations/the-schwartz-family-foundation-inc-156017667</t>
        </is>
      </c>
    </row>
    <row r="2514">
      <c r="A2514">
        <f>IF($E2514=$E2513,$A2513+1,1)</f>
        <v/>
      </c>
      <c r="B2514" t="inlineStr">
        <is>
          <t>LOFBERG FAMILY FOUNDATION</t>
        </is>
      </c>
      <c r="C2514" t="inlineStr">
        <is>
          <t>47-4915692</t>
        </is>
      </c>
      <c r="D2514" t="inlineStr">
        <is>
          <t>New York</t>
        </is>
      </c>
      <c r="E2514" t="inlineStr">
        <is>
          <t>NY</t>
        </is>
      </c>
      <c r="F2514" t="n">
        <v>2025</v>
      </c>
      <c r="G2514" t="n">
        <v>2</v>
      </c>
      <c r="H2514" s="13" t="n">
        <v>1056147</v>
      </c>
      <c r="I2514" s="12" t="n">
        <v>33</v>
      </c>
      <c r="J2514" s="13" t="n">
        <v>25000</v>
      </c>
      <c r="K2514" s="13">
        <f>IFERROR($H2514/$I2514,"")</f>
        <v/>
      </c>
      <c r="L2514" s="13" t="n">
        <v>100000</v>
      </c>
      <c r="M2514" t="inlineStr">
        <is>
          <t>CT, MA, RI</t>
        </is>
      </c>
      <c r="N2514" t="inlineStr">
        <is>
          <t>No</t>
        </is>
      </c>
      <c r="O2514" t="inlineStr">
        <is>
          <t>Not stated</t>
        </is>
      </c>
      <c r="Q2514" s="9" t="inlineStr">
        <is>
          <t>https://grantcue.com/foundations/lofberg-family-foundation-c-o-walter-and-shuffain-pc-474915692</t>
        </is>
      </c>
    </row>
    <row r="2515">
      <c r="A2515">
        <f>IF($E2515=$E2514,$A2514+1,1)</f>
        <v/>
      </c>
      <c r="B2515" t="inlineStr">
        <is>
          <t>WILLIAM &amp; DEWEY EDELMAN CHARITABLE TRUST</t>
        </is>
      </c>
      <c r="C2515" t="inlineStr">
        <is>
          <t>13-7109390</t>
        </is>
      </c>
      <c r="D2515" t="inlineStr">
        <is>
          <t>New York</t>
        </is>
      </c>
      <c r="E2515" t="inlineStr">
        <is>
          <t>NY</t>
        </is>
      </c>
      <c r="F2515" t="n">
        <v>2024</v>
      </c>
      <c r="G2515" t="n">
        <v>1</v>
      </c>
      <c r="H2515" s="13" t="n">
        <v>1056000</v>
      </c>
      <c r="I2515" s="12" t="n">
        <v>27</v>
      </c>
      <c r="J2515" s="13" t="n">
        <v>25000</v>
      </c>
      <c r="K2515" s="13">
        <f>IFERROR($H2515/$I2515,"")</f>
        <v/>
      </c>
      <c r="L2515" s="13" t="n">
        <v>250000</v>
      </c>
      <c r="M2515" t="inlineStr">
        <is>
          <t>CA, MA, PA</t>
        </is>
      </c>
      <c r="N2515" t="inlineStr">
        <is>
          <t>No</t>
        </is>
      </c>
      <c r="O2515" t="inlineStr">
        <is>
          <t>Not stated</t>
        </is>
      </c>
      <c r="Q2515" s="9" t="inlineStr">
        <is>
          <t>https://grantcue.com/foundations/william-and-dewey-edelman-charitable-trust-137109390</t>
        </is>
      </c>
    </row>
    <row r="2516">
      <c r="A2516">
        <f>IF($E2516=$E2515,$A2515+1,1)</f>
        <v/>
      </c>
      <c r="B2516" t="inlineStr">
        <is>
          <t>THE KAREN A AND KEVIN W KENNEDY FOUNDATION</t>
        </is>
      </c>
      <c r="C2516" t="inlineStr">
        <is>
          <t>13-3318161</t>
        </is>
      </c>
      <c r="D2516" t="inlineStr">
        <is>
          <t>New York</t>
        </is>
      </c>
      <c r="E2516" t="inlineStr">
        <is>
          <t>NY</t>
        </is>
      </c>
      <c r="F2516" t="n">
        <v>2024</v>
      </c>
      <c r="G2516" t="n">
        <v>2</v>
      </c>
      <c r="H2516" s="13" t="n">
        <v>1055650</v>
      </c>
      <c r="I2516" s="12" t="n">
        <v>63</v>
      </c>
      <c r="J2516" s="13" t="n">
        <v>5000</v>
      </c>
      <c r="K2516" s="13">
        <f>IFERROR($H2516/$I2516,"")</f>
        <v/>
      </c>
      <c r="L2516" s="13" t="n">
        <v>250000</v>
      </c>
      <c r="M2516" t="inlineStr">
        <is>
          <t>FL, NV, MA</t>
        </is>
      </c>
      <c r="N2516" t="inlineStr">
        <is>
          <t>No</t>
        </is>
      </c>
      <c r="O2516" t="inlineStr">
        <is>
          <t>Not stated</t>
        </is>
      </c>
      <c r="Q2516" s="9" t="inlineStr">
        <is>
          <t>https://grantcue.com/foundations/the-karen-a-and-kevin-w-kennedy-foundation-133318161</t>
        </is>
      </c>
    </row>
    <row r="2517">
      <c r="A2517">
        <f>IF($E2517=$E2516,$A2516+1,1)</f>
        <v/>
      </c>
      <c r="B2517" t="inlineStr">
        <is>
          <t>KANAAN FAMILY FOUNDATION</t>
        </is>
      </c>
      <c r="C2517" t="inlineStr">
        <is>
          <t>32-0121980</t>
        </is>
      </c>
      <c r="D2517" t="inlineStr">
        <is>
          <t>New York</t>
        </is>
      </c>
      <c r="E2517" t="inlineStr">
        <is>
          <t>NY</t>
        </is>
      </c>
      <c r="F2517" t="n">
        <v>2025</v>
      </c>
      <c r="G2517" t="n">
        <v>2</v>
      </c>
      <c r="H2517" s="13" t="n">
        <v>1055241</v>
      </c>
      <c r="I2517" s="12" t="n">
        <v>11</v>
      </c>
      <c r="J2517" s="13" t="n">
        <v>1000</v>
      </c>
      <c r="K2517" s="13">
        <f>IFERROR($H2517/$I2517,"")</f>
        <v/>
      </c>
      <c r="L2517" s="13" t="n">
        <v>600000</v>
      </c>
      <c r="M2517" t="inlineStr">
        <is>
          <t>DC, MI, CO</t>
        </is>
      </c>
      <c r="N2517" t="inlineStr">
        <is>
          <t>No</t>
        </is>
      </c>
      <c r="O2517" t="inlineStr">
        <is>
          <t>Not stated</t>
        </is>
      </c>
      <c r="Q2517" s="9" t="inlineStr">
        <is>
          <t>https://grantcue.com/foundations/kanaan-family-foundation-320121980</t>
        </is>
      </c>
    </row>
    <row r="2518">
      <c r="A2518">
        <f>IF($E2518=$E2517,$A2517+1,1)</f>
        <v/>
      </c>
      <c r="B2518" t="inlineStr">
        <is>
          <t>THE WALTER E SCHMID FAMILY FOUNDATION</t>
        </is>
      </c>
      <c r="C2518" t="inlineStr">
        <is>
          <t>81-6908327</t>
        </is>
      </c>
      <c r="D2518" t="inlineStr">
        <is>
          <t>New York</t>
        </is>
      </c>
      <c r="E2518" t="inlineStr">
        <is>
          <t>NY</t>
        </is>
      </c>
      <c r="F2518" t="n">
        <v>2024</v>
      </c>
      <c r="G2518" t="n">
        <v>1</v>
      </c>
      <c r="H2518" s="13" t="n">
        <v>1053000</v>
      </c>
      <c r="I2518" s="12" t="n">
        <v>13</v>
      </c>
      <c r="J2518" s="13" t="n">
        <v>50000</v>
      </c>
      <c r="K2518" s="13">
        <f>IFERROR($H2518/$I2518,"")</f>
        <v/>
      </c>
      <c r="L2518" s="13" t="n">
        <v>250000</v>
      </c>
      <c r="M2518" t="inlineStr">
        <is>
          <t>CT</t>
        </is>
      </c>
      <c r="N2518" t="inlineStr">
        <is>
          <t>No</t>
        </is>
      </c>
      <c r="O2518" t="inlineStr">
        <is>
          <t>Not stated</t>
        </is>
      </c>
      <c r="Q2518" s="9" t="inlineStr">
        <is>
          <t>https://grantcue.com/foundations/the-walter-e-schmid-family-foundation-816908327</t>
        </is>
      </c>
    </row>
    <row r="2519">
      <c r="A2519">
        <f>IF($E2519=$E2518,$A2518+1,1)</f>
        <v/>
      </c>
      <c r="B2519" t="inlineStr">
        <is>
          <t>STEELE FAMILY FOUNDATION</t>
        </is>
      </c>
      <c r="C2519" t="inlineStr">
        <is>
          <t>22-3431692</t>
        </is>
      </c>
      <c r="D2519" t="inlineStr">
        <is>
          <t>New York</t>
        </is>
      </c>
      <c r="E2519" t="inlineStr">
        <is>
          <t>NY</t>
        </is>
      </c>
      <c r="F2519" t="n">
        <v>2025</v>
      </c>
      <c r="G2519" t="n">
        <v>2</v>
      </c>
      <c r="H2519" s="13" t="n">
        <v>1052500</v>
      </c>
      <c r="I2519" s="12" t="n">
        <v>103</v>
      </c>
      <c r="J2519" s="13" t="n">
        <v>6000</v>
      </c>
      <c r="K2519" s="13">
        <f>IFERROR($H2519/$I2519,"")</f>
        <v/>
      </c>
      <c r="L2519" s="13" t="n">
        <v>42500</v>
      </c>
      <c r="M2519" t="inlineStr">
        <is>
          <t>NM, IL, LA</t>
        </is>
      </c>
      <c r="N2519" t="inlineStr">
        <is>
          <t>Yes</t>
        </is>
      </c>
      <c r="O2519" t="inlineStr">
        <is>
          <t>Not stated</t>
        </is>
      </c>
      <c r="Q2519" s="9" t="inlineStr">
        <is>
          <t>https://grantcue.com/foundations/steele-family-foundation-223431692</t>
        </is>
      </c>
    </row>
    <row r="2520">
      <c r="A2520">
        <f>IF($E2520=$E2519,$A2519+1,1)</f>
        <v/>
      </c>
      <c r="B2520" t="inlineStr">
        <is>
          <t>BIRCHAS MORDECHAI CHARITABLE FOUNDATION</t>
        </is>
      </c>
      <c r="C2520" t="inlineStr">
        <is>
          <t>26-2294829</t>
        </is>
      </c>
      <c r="D2520" t="inlineStr">
        <is>
          <t>New York</t>
        </is>
      </c>
      <c r="E2520" t="inlineStr">
        <is>
          <t>NY</t>
        </is>
      </c>
      <c r="F2520" t="n">
        <v>2024</v>
      </c>
      <c r="G2520" t="n">
        <v>1</v>
      </c>
      <c r="H2520" s="13" t="n">
        <v>1052050</v>
      </c>
      <c r="I2520" s="12" t="n">
        <v>32</v>
      </c>
      <c r="J2520" s="13" t="n">
        <v>4750</v>
      </c>
      <c r="K2520" s="13">
        <f>IFERROR($H2520/$I2520,"")</f>
        <v/>
      </c>
      <c r="L2520" s="13" t="n">
        <v>370000</v>
      </c>
      <c r="M2520" t="inlineStr">
        <is>
          <t>NJ, VA, CA</t>
        </is>
      </c>
      <c r="N2520" t="inlineStr">
        <is>
          <t>No</t>
        </is>
      </c>
      <c r="O2520" t="inlineStr">
        <is>
          <t>Not stated</t>
        </is>
      </c>
      <c r="Q2520" s="9" t="inlineStr">
        <is>
          <t>https://grantcue.com/foundations/birchas-mordechai-charitable-foundation-262294829</t>
        </is>
      </c>
    </row>
    <row r="2521">
      <c r="A2521">
        <f>IF($E2521=$E2520,$A2520+1,1)</f>
        <v/>
      </c>
      <c r="B2521" t="inlineStr">
        <is>
          <t>ACHIM FOUNDATION</t>
        </is>
      </c>
      <c r="C2521" t="inlineStr">
        <is>
          <t>11-3622409</t>
        </is>
      </c>
      <c r="D2521" t="inlineStr">
        <is>
          <t>New York</t>
        </is>
      </c>
      <c r="E2521" t="inlineStr">
        <is>
          <t>NY</t>
        </is>
      </c>
      <c r="F2521" t="n">
        <v>2024</v>
      </c>
      <c r="G2521" t="n">
        <v>1</v>
      </c>
      <c r="H2521" s="13" t="n">
        <v>1050566</v>
      </c>
      <c r="I2521" s="12" t="n">
        <v>10</v>
      </c>
      <c r="J2521" s="13" t="n">
        <v>29600</v>
      </c>
      <c r="K2521" s="13">
        <f>IFERROR($H2521/$I2521,"")</f>
        <v/>
      </c>
      <c r="L2521" s="13" t="n">
        <v>644200</v>
      </c>
      <c r="N2521" t="inlineStr">
        <is>
          <t>No</t>
        </is>
      </c>
      <c r="O2521" t="inlineStr">
        <is>
          <t>Not stated</t>
        </is>
      </c>
      <c r="Q2521" s="9" t="inlineStr">
        <is>
          <t>https://grantcue.com/foundations/achim-foundation-113622409</t>
        </is>
      </c>
    </row>
    <row r="2522">
      <c r="A2522">
        <f>IF($E2522=$E2521,$A2521+1,1)</f>
        <v/>
      </c>
      <c r="B2522" t="inlineStr">
        <is>
          <t>CORINTHIAN INTERNATIONAL FOUNDATION</t>
        </is>
      </c>
      <c r="C2522" t="inlineStr">
        <is>
          <t>22-2701884</t>
        </is>
      </c>
      <c r="D2522" t="inlineStr">
        <is>
          <t>New York</t>
        </is>
      </c>
      <c r="E2522" t="inlineStr">
        <is>
          <t>NY</t>
        </is>
      </c>
      <c r="F2522" t="n">
        <v>2024</v>
      </c>
      <c r="G2522" t="n">
        <v>1</v>
      </c>
      <c r="H2522" s="13" t="n">
        <v>1050328</v>
      </c>
      <c r="I2522" s="12" t="n">
        <v>51</v>
      </c>
      <c r="J2522" s="13" t="n">
        <v>2500</v>
      </c>
      <c r="K2522" s="13">
        <f>IFERROR($H2522/$I2522,"")</f>
        <v/>
      </c>
      <c r="L2522" s="13" t="n">
        <v>200000</v>
      </c>
      <c r="M2522" t="inlineStr">
        <is>
          <t>NJ, CA, FL</t>
        </is>
      </c>
      <c r="N2522" t="inlineStr">
        <is>
          <t>No</t>
        </is>
      </c>
      <c r="O2522" t="inlineStr">
        <is>
          <t>Not stated</t>
        </is>
      </c>
      <c r="Q2522" s="9" t="inlineStr">
        <is>
          <t>https://grantcue.com/foundations/corinthian-international-foundation-c-o-larry-miller-222701884</t>
        </is>
      </c>
    </row>
    <row r="2523">
      <c r="A2523">
        <f>IF($E2523=$E2522,$A2522+1,1)</f>
        <v/>
      </c>
      <c r="B2523" t="inlineStr">
        <is>
          <t>SHANKEN FAMILY FOUNDATION</t>
        </is>
      </c>
      <c r="C2523" t="inlineStr">
        <is>
          <t>13-4027049</t>
        </is>
      </c>
      <c r="D2523" t="inlineStr">
        <is>
          <t>New York</t>
        </is>
      </c>
      <c r="E2523" t="inlineStr">
        <is>
          <t>NY</t>
        </is>
      </c>
      <c r="F2523" t="n">
        <v>2025</v>
      </c>
      <c r="G2523" t="n">
        <v>2</v>
      </c>
      <c r="H2523" s="13" t="n">
        <v>1050271</v>
      </c>
      <c r="I2523" s="12" t="n">
        <v>35</v>
      </c>
      <c r="J2523" s="13" t="n">
        <v>13638</v>
      </c>
      <c r="K2523" s="13">
        <f>IFERROR($H2523/$I2523,"")</f>
        <v/>
      </c>
      <c r="L2523" s="13" t="n">
        <v>147500</v>
      </c>
      <c r="M2523" t="inlineStr">
        <is>
          <t>FL, NJ, VA</t>
        </is>
      </c>
      <c r="N2523" t="inlineStr">
        <is>
          <t>No</t>
        </is>
      </c>
      <c r="O2523" t="inlineStr">
        <is>
          <t>Yes</t>
        </is>
      </c>
      <c r="Q2523" s="9" t="inlineStr">
        <is>
          <t>https://grantcue.com/foundations/shanken-family-foundation-134027049</t>
        </is>
      </c>
    </row>
    <row r="2524">
      <c r="A2524">
        <f>IF($E2524=$E2523,$A2523+1,1)</f>
        <v/>
      </c>
      <c r="B2524" t="inlineStr">
        <is>
          <t>ELIAS FOUNDATION</t>
        </is>
      </c>
      <c r="C2524" t="inlineStr">
        <is>
          <t>13-4092287</t>
        </is>
      </c>
      <c r="D2524" t="inlineStr">
        <is>
          <t>New York</t>
        </is>
      </c>
      <c r="E2524" t="inlineStr">
        <is>
          <t>NY</t>
        </is>
      </c>
      <c r="F2524" t="n">
        <v>2024</v>
      </c>
      <c r="G2524" t="n">
        <v>1</v>
      </c>
      <c r="H2524" s="13" t="n">
        <v>1050041</v>
      </c>
      <c r="I2524" s="12" t="n">
        <v>61</v>
      </c>
      <c r="J2524" s="13" t="n">
        <v>10000</v>
      </c>
      <c r="K2524" s="13">
        <f>IFERROR($H2524/$I2524,"")</f>
        <v/>
      </c>
      <c r="L2524" s="13" t="n">
        <v>105000</v>
      </c>
      <c r="M2524" t="inlineStr">
        <is>
          <t>NJ, LA, ME</t>
        </is>
      </c>
      <c r="N2524" t="inlineStr">
        <is>
          <t>No</t>
        </is>
      </c>
      <c r="O2524" t="inlineStr">
        <is>
          <t>Not stated</t>
        </is>
      </c>
      <c r="Q2524" s="9" t="inlineStr">
        <is>
          <t>https://grantcue.com/foundations/elias-foundation-134092287</t>
        </is>
      </c>
    </row>
    <row r="2525">
      <c r="A2525">
        <f>IF($E2525=$E2524,$A2524+1,1)</f>
        <v/>
      </c>
      <c r="B2525" t="inlineStr">
        <is>
          <t>FONDATION DUNE INC</t>
        </is>
      </c>
      <c r="C2525" t="inlineStr">
        <is>
          <t>84-3840295</t>
        </is>
      </c>
      <c r="D2525" t="inlineStr">
        <is>
          <t>New York</t>
        </is>
      </c>
      <c r="E2525" t="inlineStr">
        <is>
          <t>NY</t>
        </is>
      </c>
      <c r="F2525" t="n">
        <v>2024</v>
      </c>
      <c r="G2525" t="n">
        <v>1</v>
      </c>
      <c r="H2525" s="13" t="n">
        <v>1050000</v>
      </c>
      <c r="I2525" s="12" t="n">
        <v>13</v>
      </c>
      <c r="J2525" s="13" t="n">
        <v>75000</v>
      </c>
      <c r="K2525" s="13">
        <f>IFERROR($H2525/$I2525,"")</f>
        <v/>
      </c>
      <c r="L2525" s="13" t="n">
        <v>200000</v>
      </c>
      <c r="M2525" t="inlineStr">
        <is>
          <t>DC, CA, MA</t>
        </is>
      </c>
      <c r="N2525" t="inlineStr">
        <is>
          <t>No</t>
        </is>
      </c>
      <c r="O2525" t="inlineStr">
        <is>
          <t>Not stated</t>
        </is>
      </c>
      <c r="Q2525" s="9" t="inlineStr">
        <is>
          <t>https://grantcue.com/foundations/fondation-dune-inc-843840295</t>
        </is>
      </c>
    </row>
    <row r="2526">
      <c r="A2526">
        <f>IF($E2526=$E2525,$A2525+1,1)</f>
        <v/>
      </c>
      <c r="B2526" t="inlineStr">
        <is>
          <t>THE LORI AND MARK FIFE FOUNDATION INC</t>
        </is>
      </c>
      <c r="C2526" t="inlineStr">
        <is>
          <t>52-2026744</t>
        </is>
      </c>
      <c r="D2526" t="inlineStr">
        <is>
          <t>New York</t>
        </is>
      </c>
      <c r="E2526" t="inlineStr">
        <is>
          <t>NY</t>
        </is>
      </c>
      <c r="F2526" t="n">
        <v>2024</v>
      </c>
      <c r="G2526" t="n">
        <v>2</v>
      </c>
      <c r="H2526" s="13" t="n">
        <v>1048960</v>
      </c>
      <c r="I2526" s="12" t="n">
        <v>63</v>
      </c>
      <c r="J2526" s="13" t="n">
        <v>5000</v>
      </c>
      <c r="K2526" s="13">
        <f>IFERROR($H2526/$I2526,"")</f>
        <v/>
      </c>
      <c r="L2526" s="13" t="n">
        <v>189245</v>
      </c>
      <c r="M2526" t="inlineStr">
        <is>
          <t>PA, MA, CA</t>
        </is>
      </c>
      <c r="N2526" t="inlineStr">
        <is>
          <t>No</t>
        </is>
      </c>
      <c r="O2526" t="inlineStr">
        <is>
          <t>Not stated</t>
        </is>
      </c>
      <c r="Q2526" s="9" t="inlineStr">
        <is>
          <t>https://grantcue.com/foundations/the-lori-and-mark-fife-foundation-inc-522026744</t>
        </is>
      </c>
    </row>
    <row r="2527">
      <c r="A2527">
        <f>IF($E2527=$E2526,$A2526+1,1)</f>
        <v/>
      </c>
      <c r="B2527" t="inlineStr">
        <is>
          <t>CAPRI HOLDINGS FOUNDATION FOR THE ADVANCEMENT OF DIVERSITY IN FASHION INC</t>
        </is>
      </c>
      <c r="C2527" t="inlineStr">
        <is>
          <t>85-4107828</t>
        </is>
      </c>
      <c r="D2527" t="inlineStr">
        <is>
          <t>New York</t>
        </is>
      </c>
      <c r="E2527" t="inlineStr">
        <is>
          <t>NY</t>
        </is>
      </c>
      <c r="F2527" t="n">
        <v>2024</v>
      </c>
      <c r="G2527" t="n">
        <v>1</v>
      </c>
      <c r="H2527" s="13" t="n">
        <v>1048000</v>
      </c>
      <c r="I2527" s="12" t="n">
        <v>7</v>
      </c>
      <c r="J2527" s="13" t="n">
        <v>165000</v>
      </c>
      <c r="K2527" s="13">
        <f>IFERROR($H2527/$I2527,"")</f>
        <v/>
      </c>
      <c r="L2527" s="13" t="n">
        <v>250000</v>
      </c>
      <c r="M2527" t="inlineStr">
        <is>
          <t>MI, DC, CT</t>
        </is>
      </c>
      <c r="N2527" t="inlineStr">
        <is>
          <t>No</t>
        </is>
      </c>
      <c r="O2527" t="inlineStr">
        <is>
          <t>Not stated</t>
        </is>
      </c>
      <c r="Q2527" s="9" t="inlineStr">
        <is>
          <t>https://grantcue.com/foundations/capri-holdings-foundation-for-the-advancement-of-diversity-in-fashion-inc-854107828</t>
        </is>
      </c>
    </row>
    <row r="2528">
      <c r="A2528">
        <f>IF($E2528=$E2527,$A2527+1,1)</f>
        <v/>
      </c>
      <c r="B2528" t="inlineStr">
        <is>
          <t>QUEENSGATE FOUNDATION</t>
        </is>
      </c>
      <c r="C2528" t="inlineStr">
        <is>
          <t>13-3336710</t>
        </is>
      </c>
      <c r="D2528" t="inlineStr">
        <is>
          <t>New York</t>
        </is>
      </c>
      <c r="E2528" t="inlineStr">
        <is>
          <t>NY</t>
        </is>
      </c>
      <c r="F2528" t="n">
        <v>2024</v>
      </c>
      <c r="G2528" t="n">
        <v>2</v>
      </c>
      <c r="H2528" s="13" t="n">
        <v>1047300</v>
      </c>
      <c r="I2528" s="12" t="n">
        <v>75</v>
      </c>
      <c r="J2528" s="13" t="n">
        <v>10000</v>
      </c>
      <c r="K2528" s="13">
        <f>IFERROR($H2528/$I2528,"")</f>
        <v/>
      </c>
      <c r="L2528" s="13" t="n">
        <v>100000</v>
      </c>
      <c r="M2528" t="inlineStr">
        <is>
          <t>DC, CA, PA</t>
        </is>
      </c>
      <c r="N2528" t="inlineStr">
        <is>
          <t>No</t>
        </is>
      </c>
      <c r="O2528" t="inlineStr">
        <is>
          <t>Not stated</t>
        </is>
      </c>
      <c r="Q2528" s="9" t="inlineStr">
        <is>
          <t>https://grantcue.com/foundations/queensgate-foundation-c-o-tag-associates-llc-133336710</t>
        </is>
      </c>
    </row>
    <row r="2529">
      <c r="A2529">
        <f>IF($E2529=$E2528,$A2528+1,1)</f>
        <v/>
      </c>
      <c r="B2529" t="inlineStr">
        <is>
          <t>THE WILLIAM C BULLITT FOUNDATION INC</t>
        </is>
      </c>
      <c r="C2529" t="inlineStr">
        <is>
          <t>13-4183316</t>
        </is>
      </c>
      <c r="D2529" t="inlineStr">
        <is>
          <t>New York</t>
        </is>
      </c>
      <c r="E2529" t="inlineStr">
        <is>
          <t>NY</t>
        </is>
      </c>
      <c r="F2529" t="n">
        <v>2024</v>
      </c>
      <c r="G2529" t="n">
        <v>1</v>
      </c>
      <c r="H2529" s="13" t="n">
        <v>1047300</v>
      </c>
      <c r="I2529" s="12" t="n">
        <v>46</v>
      </c>
      <c r="J2529" s="13" t="n">
        <v>20000</v>
      </c>
      <c r="K2529" s="13">
        <f>IFERROR($H2529/$I2529,"")</f>
        <v/>
      </c>
      <c r="L2529" s="13" t="n">
        <v>155000</v>
      </c>
      <c r="M2529" t="inlineStr">
        <is>
          <t>OH, CT, MA</t>
        </is>
      </c>
      <c r="N2529" t="inlineStr">
        <is>
          <t>No</t>
        </is>
      </c>
      <c r="O2529" t="inlineStr">
        <is>
          <t>Not stated</t>
        </is>
      </c>
      <c r="Q2529" s="9" t="inlineStr">
        <is>
          <t>https://grantcue.com/foundations/the-william-c-bullitt-foundation-inc-134183316</t>
        </is>
      </c>
    </row>
    <row r="2530">
      <c r="A2530">
        <f>IF($E2530=$E2529,$A2529+1,1)</f>
        <v/>
      </c>
      <c r="B2530" t="inlineStr">
        <is>
          <t>AMERICAN ACADEMY OF ARTS AND LETTERS</t>
        </is>
      </c>
      <c r="C2530" t="inlineStr">
        <is>
          <t>13-0429640</t>
        </is>
      </c>
      <c r="D2530" t="inlineStr">
        <is>
          <t>New York</t>
        </is>
      </c>
      <c r="E2530" t="inlineStr">
        <is>
          <t>NY</t>
        </is>
      </c>
      <c r="F2530" t="n">
        <v>2024</v>
      </c>
      <c r="G2530" t="n">
        <v>1</v>
      </c>
      <c r="H2530" s="13" t="n">
        <v>1047150</v>
      </c>
      <c r="I2530" s="12" t="n">
        <v>84</v>
      </c>
      <c r="J2530" s="13" t="n">
        <v>10000</v>
      </c>
      <c r="K2530" s="13">
        <f>IFERROR($H2530/$I2530,"")</f>
        <v/>
      </c>
      <c r="L2530" s="13" t="n">
        <v>100000</v>
      </c>
      <c r="M2530" t="inlineStr">
        <is>
          <t>NJ, CA, MA</t>
        </is>
      </c>
      <c r="N2530" t="inlineStr">
        <is>
          <t>No</t>
        </is>
      </c>
      <c r="O2530" t="inlineStr">
        <is>
          <t>Not stated</t>
        </is>
      </c>
      <c r="Q2530" s="9" t="inlineStr">
        <is>
          <t>https://grantcue.com/foundations/american-academy-of-arts-and-letters-130429640</t>
        </is>
      </c>
    </row>
    <row r="2531">
      <c r="A2531">
        <f>IF($E2531=$E2530,$A2530+1,1)</f>
        <v/>
      </c>
      <c r="B2531" t="inlineStr">
        <is>
          <t>NORMAN FOUNDATION INC</t>
        </is>
      </c>
      <c r="C2531" t="inlineStr">
        <is>
          <t>13-1862694</t>
        </is>
      </c>
      <c r="D2531" t="inlineStr">
        <is>
          <t>New York</t>
        </is>
      </c>
      <c r="E2531" t="inlineStr">
        <is>
          <t>NY</t>
        </is>
      </c>
      <c r="F2531" t="n">
        <v>2024</v>
      </c>
      <c r="G2531" t="n">
        <v>1</v>
      </c>
      <c r="H2531" s="13" t="n">
        <v>1046000</v>
      </c>
      <c r="I2531" s="12" t="n">
        <v>70</v>
      </c>
      <c r="J2531" s="13" t="n">
        <v>10000</v>
      </c>
      <c r="K2531" s="13">
        <f>IFERROR($H2531/$I2531,"")</f>
        <v/>
      </c>
      <c r="L2531" s="13" t="n">
        <v>40000</v>
      </c>
      <c r="M2531" t="inlineStr">
        <is>
          <t>DC, CA, AZ</t>
        </is>
      </c>
      <c r="N2531" t="inlineStr">
        <is>
          <t>No</t>
        </is>
      </c>
      <c r="O2531" t="inlineStr">
        <is>
          <t>Not stated</t>
        </is>
      </c>
      <c r="Q2531" s="9" t="inlineStr">
        <is>
          <t>https://grantcue.com/foundations/norman-foundation-inc-131862694</t>
        </is>
      </c>
    </row>
    <row r="2532">
      <c r="A2532">
        <f>IF($E2532=$E2531,$A2531+1,1)</f>
        <v/>
      </c>
      <c r="B2532" t="inlineStr">
        <is>
          <t>THE DONALD F AND MAXINE B DAVISON FOUNDATION</t>
        </is>
      </c>
      <c r="C2532" t="inlineStr">
        <is>
          <t>30-6010237</t>
        </is>
      </c>
      <c r="D2532" t="inlineStr">
        <is>
          <t>New York</t>
        </is>
      </c>
      <c r="E2532" t="inlineStr">
        <is>
          <t>NY</t>
        </is>
      </c>
      <c r="F2532" t="n">
        <v>2025</v>
      </c>
      <c r="G2532" t="n">
        <v>2</v>
      </c>
      <c r="H2532" s="13" t="n">
        <v>1045000</v>
      </c>
      <c r="I2532" s="12" t="n">
        <v>99</v>
      </c>
      <c r="J2532" s="13" t="n">
        <v>10000</v>
      </c>
      <c r="K2532" s="13">
        <f>IFERROR($H2532/$I2532,"")</f>
        <v/>
      </c>
      <c r="L2532" s="13" t="n">
        <v>50000</v>
      </c>
      <c r="M2532" t="inlineStr">
        <is>
          <t>OH, VA, MI</t>
        </is>
      </c>
      <c r="N2532" t="inlineStr">
        <is>
          <t>No</t>
        </is>
      </c>
      <c r="O2532" t="inlineStr">
        <is>
          <t>Not stated</t>
        </is>
      </c>
      <c r="Q2532" s="9" t="inlineStr">
        <is>
          <t>https://grantcue.com/foundations/the-donald-f-and-maxine-b-davison-foundation-306010237</t>
        </is>
      </c>
    </row>
    <row r="2533">
      <c r="A2533">
        <f>IF($E2533=$E2532,$A2532+1,1)</f>
        <v/>
      </c>
      <c r="B2533" t="inlineStr">
        <is>
          <t>THE DOROTHY AND DAVID SCHACHNE CHARITABL</t>
        </is>
      </c>
      <c r="C2533" t="inlineStr">
        <is>
          <t>84-2353137</t>
        </is>
      </c>
      <c r="D2533" t="inlineStr">
        <is>
          <t>New York</t>
        </is>
      </c>
      <c r="E2533" t="inlineStr">
        <is>
          <t>NY</t>
        </is>
      </c>
      <c r="F2533" t="n">
        <v>2024</v>
      </c>
      <c r="G2533" t="n">
        <v>1</v>
      </c>
      <c r="H2533" s="13" t="n">
        <v>1045000</v>
      </c>
      <c r="I2533" s="12" t="n">
        <v>12</v>
      </c>
      <c r="J2533" s="13" t="n">
        <v>100000</v>
      </c>
      <c r="K2533" s="13">
        <f>IFERROR($H2533/$I2533,"")</f>
        <v/>
      </c>
      <c r="L2533" s="13" t="n">
        <v>200000</v>
      </c>
      <c r="M2533" t="inlineStr">
        <is>
          <t>MA, RI, CA</t>
        </is>
      </c>
      <c r="N2533" t="inlineStr">
        <is>
          <t>No</t>
        </is>
      </c>
      <c r="O2533" t="inlineStr">
        <is>
          <t>Not stated</t>
        </is>
      </c>
      <c r="Q2533" s="9" t="inlineStr">
        <is>
          <t>https://grantcue.com/foundations/the-dorothy-and-david-schachne-charitabl-842353137</t>
        </is>
      </c>
    </row>
    <row r="2534">
      <c r="A2534">
        <f>IF($E2534=$E2533,$A2533+1,1)</f>
        <v/>
      </c>
      <c r="B2534" t="inlineStr">
        <is>
          <t>THE BROOKLYN NETS &amp; NEW YORK LIBERTY FOUNDATION</t>
        </is>
      </c>
      <c r="C2534" t="inlineStr">
        <is>
          <t>20-5370246</t>
        </is>
      </c>
      <c r="D2534" t="inlineStr">
        <is>
          <t>New York</t>
        </is>
      </c>
      <c r="E2534" t="inlineStr">
        <is>
          <t>NY</t>
        </is>
      </c>
      <c r="F2534" t="n">
        <v>2024</v>
      </c>
      <c r="G2534" t="n">
        <v>2</v>
      </c>
      <c r="H2534" s="13" t="n">
        <v>1044904</v>
      </c>
      <c r="I2534" s="12" t="n">
        <v>18</v>
      </c>
      <c r="J2534" s="13" t="n">
        <v>30933</v>
      </c>
      <c r="K2534" s="13">
        <f>IFERROR($H2534/$I2534,"")</f>
        <v/>
      </c>
      <c r="L2534" s="13" t="n">
        <v>200000</v>
      </c>
      <c r="M2534" t="inlineStr">
        <is>
          <t>DC, CT, NJ</t>
        </is>
      </c>
      <c r="N2534" t="inlineStr">
        <is>
          <t>No</t>
        </is>
      </c>
      <c r="O2534" t="inlineStr">
        <is>
          <t>Not stated</t>
        </is>
      </c>
      <c r="Q2534" s="9" t="inlineStr">
        <is>
          <t>https://grantcue.com/foundations/the-brooklyn-nets-and-new-york-liberty-foundation-205370246</t>
        </is>
      </c>
    </row>
    <row r="2535">
      <c r="A2535">
        <f>IF($E2535=$E2534,$A2534+1,1)</f>
        <v/>
      </c>
      <c r="B2535" t="inlineStr">
        <is>
          <t>EISENBERG FAMILY FOUNDATION</t>
        </is>
      </c>
      <c r="C2535" t="inlineStr">
        <is>
          <t>81-7084477</t>
        </is>
      </c>
      <c r="D2535" t="inlineStr">
        <is>
          <t>New York</t>
        </is>
      </c>
      <c r="E2535" t="inlineStr">
        <is>
          <t>NY</t>
        </is>
      </c>
      <c r="F2535" t="n">
        <v>2024</v>
      </c>
      <c r="G2535" t="n">
        <v>1</v>
      </c>
      <c r="H2535" s="13" t="n">
        <v>1044484</v>
      </c>
      <c r="I2535" s="12" t="n">
        <v>12</v>
      </c>
      <c r="J2535" s="13" t="n">
        <v>2742</v>
      </c>
      <c r="K2535" s="13">
        <f>IFERROR($H2535/$I2535,"")</f>
        <v/>
      </c>
      <c r="L2535" s="13" t="n">
        <v>1002500</v>
      </c>
      <c r="M2535" t="inlineStr">
        <is>
          <t>NJ, MA, CA</t>
        </is>
      </c>
      <c r="N2535" t="inlineStr">
        <is>
          <t>No</t>
        </is>
      </c>
      <c r="O2535" t="inlineStr">
        <is>
          <t>Not stated</t>
        </is>
      </c>
      <c r="Q2535" s="9" t="inlineStr">
        <is>
          <t>https://grantcue.com/foundations/eisenberg-family-foundation-817084477</t>
        </is>
      </c>
    </row>
    <row r="2536">
      <c r="A2536">
        <f>IF($E2536=$E2535,$A2535+1,1)</f>
        <v/>
      </c>
      <c r="B2536" t="inlineStr">
        <is>
          <t>HELEN AND IRVING SPATZ FOUNDATION</t>
        </is>
      </c>
      <c r="C2536" t="inlineStr">
        <is>
          <t>13-6816200</t>
        </is>
      </c>
      <c r="D2536" t="inlineStr">
        <is>
          <t>New York</t>
        </is>
      </c>
      <c r="E2536" t="inlineStr">
        <is>
          <t>NY</t>
        </is>
      </c>
      <c r="F2536" t="n">
        <v>2025</v>
      </c>
      <c r="G2536" t="n">
        <v>2</v>
      </c>
      <c r="H2536" s="13" t="n">
        <v>1044000</v>
      </c>
      <c r="I2536" s="12" t="n">
        <v>34</v>
      </c>
      <c r="J2536" s="13" t="n">
        <v>15000</v>
      </c>
      <c r="K2536" s="13">
        <f>IFERROR($H2536/$I2536,"")</f>
        <v/>
      </c>
      <c r="L2536" s="13" t="n">
        <v>202000</v>
      </c>
      <c r="M2536" t="inlineStr">
        <is>
          <t>FL, NJ, MD</t>
        </is>
      </c>
      <c r="N2536" t="inlineStr">
        <is>
          <t>No</t>
        </is>
      </c>
      <c r="O2536" t="inlineStr">
        <is>
          <t>Not stated</t>
        </is>
      </c>
      <c r="Q2536" s="9" t="inlineStr">
        <is>
          <t>https://grantcue.com/foundations/helen-and-irving-spatz-foundation-136816200</t>
        </is>
      </c>
    </row>
    <row r="2537">
      <c r="A2537">
        <f>IF($E2537=$E2536,$A2536+1,1)</f>
        <v/>
      </c>
      <c r="B2537" t="inlineStr">
        <is>
          <t>JOSEPH FAMILY FOUNDATION</t>
        </is>
      </c>
      <c r="C2537" t="inlineStr">
        <is>
          <t>81-3816397</t>
        </is>
      </c>
      <c r="D2537" t="inlineStr">
        <is>
          <t>New York</t>
        </is>
      </c>
      <c r="E2537" t="inlineStr">
        <is>
          <t>NY</t>
        </is>
      </c>
      <c r="F2537" t="n">
        <v>2024</v>
      </c>
      <c r="G2537" t="n">
        <v>1</v>
      </c>
      <c r="H2537" s="13" t="n">
        <v>1043831</v>
      </c>
      <c r="I2537" s="12" t="n">
        <v>5</v>
      </c>
      <c r="J2537" s="13" t="n">
        <v>41000</v>
      </c>
      <c r="K2537" s="13">
        <f>IFERROR($H2537/$I2537,"")</f>
        <v/>
      </c>
      <c r="L2537" s="13" t="n">
        <v>950631</v>
      </c>
      <c r="M2537" t="inlineStr">
        <is>
          <t>VA</t>
        </is>
      </c>
      <c r="N2537" t="inlineStr">
        <is>
          <t>No</t>
        </is>
      </c>
      <c r="O2537" t="inlineStr">
        <is>
          <t>Not stated</t>
        </is>
      </c>
      <c r="Q2537" s="9" t="inlineStr">
        <is>
          <t>https://grantcue.com/foundations/joseph-family-foundation-813816397</t>
        </is>
      </c>
    </row>
    <row r="2538">
      <c r="A2538">
        <f>IF($E2538=$E2537,$A2537+1,1)</f>
        <v/>
      </c>
      <c r="B2538" t="inlineStr">
        <is>
          <t>THE JUNE LEAF AND ROBERT FRANK FDN INC F/K/A THE ANDREA FRANK FDN INC</t>
        </is>
      </c>
      <c r="C2538" t="inlineStr">
        <is>
          <t>13-3857299</t>
        </is>
      </c>
      <c r="D2538" t="inlineStr">
        <is>
          <t>New York</t>
        </is>
      </c>
      <c r="E2538" t="inlineStr">
        <is>
          <t>NY</t>
        </is>
      </c>
      <c r="F2538" t="n">
        <v>2024</v>
      </c>
      <c r="G2538" t="n">
        <v>1</v>
      </c>
      <c r="H2538" s="13" t="n">
        <v>1043704</v>
      </c>
      <c r="I2538" s="12" t="n">
        <v>5</v>
      </c>
      <c r="J2538" s="13" t="n">
        <v>190000</v>
      </c>
      <c r="K2538" s="13">
        <f>IFERROR($H2538/$I2538,"")</f>
        <v/>
      </c>
      <c r="L2538" s="13" t="n">
        <v>410000</v>
      </c>
      <c r="M2538" t="inlineStr">
        <is>
          <t>MA, MI</t>
        </is>
      </c>
      <c r="N2538" t="inlineStr">
        <is>
          <t>No</t>
        </is>
      </c>
      <c r="O2538" t="inlineStr">
        <is>
          <t>Not stated</t>
        </is>
      </c>
      <c r="Q2538" s="9" t="inlineStr">
        <is>
          <t>https://grantcue.com/foundations/the-june-leaf-and-robert-frank-fdn-inc-f-k-a-the-andrea-frank-fdn-inc-133857299</t>
        </is>
      </c>
    </row>
    <row r="2539">
      <c r="A2539">
        <f>IF($E2539=$E2538,$A2538+1,1)</f>
        <v/>
      </c>
      <c r="B2539" t="inlineStr">
        <is>
          <t>THE DAVID HOCHBERG FOUNDATION</t>
        </is>
      </c>
      <c r="C2539" t="inlineStr">
        <is>
          <t>13-3800403</t>
        </is>
      </c>
      <c r="D2539" t="inlineStr">
        <is>
          <t>New York</t>
        </is>
      </c>
      <c r="E2539" t="inlineStr">
        <is>
          <t>NY</t>
        </is>
      </c>
      <c r="F2539" t="n">
        <v>2024</v>
      </c>
      <c r="G2539" t="n">
        <v>2</v>
      </c>
      <c r="H2539" s="13" t="n">
        <v>1042529</v>
      </c>
      <c r="I2539" s="12" t="n">
        <v>128</v>
      </c>
      <c r="J2539" s="13" t="n">
        <v>3500</v>
      </c>
      <c r="K2539" s="13">
        <f>IFERROR($H2539/$I2539,"")</f>
        <v/>
      </c>
      <c r="L2539" s="13" t="n">
        <v>174000</v>
      </c>
      <c r="M2539" t="inlineStr">
        <is>
          <t>DC, IL, FL</t>
        </is>
      </c>
      <c r="N2539" t="inlineStr">
        <is>
          <t>No</t>
        </is>
      </c>
      <c r="O2539" t="inlineStr">
        <is>
          <t>Not stated</t>
        </is>
      </c>
      <c r="Q2539" s="9" t="inlineStr">
        <is>
          <t>https://grantcue.com/foundations/the-david-hochberg-foundation-c-o-citrin-cooperman-133800403</t>
        </is>
      </c>
    </row>
    <row r="2540">
      <c r="A2540">
        <f>IF($E2540=$E2539,$A2539+1,1)</f>
        <v/>
      </c>
      <c r="B2540" t="inlineStr">
        <is>
          <t>LINDA AND DENIS CRONIN FOUNDATION INC</t>
        </is>
      </c>
      <c r="C2540" t="inlineStr">
        <is>
          <t>11-2537407</t>
        </is>
      </c>
      <c r="D2540" t="inlineStr">
        <is>
          <t>New York</t>
        </is>
      </c>
      <c r="E2540" t="inlineStr">
        <is>
          <t>NY</t>
        </is>
      </c>
      <c r="F2540" t="n">
        <v>2024</v>
      </c>
      <c r="G2540" t="n">
        <v>1</v>
      </c>
      <c r="H2540" s="13" t="n">
        <v>1042500</v>
      </c>
      <c r="I2540" s="12" t="n">
        <v>18</v>
      </c>
      <c r="J2540" s="13" t="n">
        <v>3000</v>
      </c>
      <c r="K2540" s="13">
        <f>IFERROR($H2540/$I2540,"")</f>
        <v/>
      </c>
      <c r="L2540" s="13" t="n">
        <v>850000</v>
      </c>
      <c r="M2540" t="inlineStr">
        <is>
          <t>MD</t>
        </is>
      </c>
      <c r="N2540" t="inlineStr">
        <is>
          <t>Yes</t>
        </is>
      </c>
      <c r="O2540" t="inlineStr">
        <is>
          <t>Yes</t>
        </is>
      </c>
      <c r="Q2540" s="9" t="inlineStr">
        <is>
          <t>https://grantcue.com/foundations/linda-and-denis-cronin-foundation-inc-112537407</t>
        </is>
      </c>
    </row>
    <row r="2541">
      <c r="A2541">
        <f>IF($E2541=$E2540,$A2540+1,1)</f>
        <v/>
      </c>
      <c r="B2541" t="inlineStr">
        <is>
          <t>LARRY &amp; MILLIE MAGID FAMILY FOUNDATION INC</t>
        </is>
      </c>
      <c r="C2541" t="inlineStr">
        <is>
          <t>81-4984390</t>
        </is>
      </c>
      <c r="D2541" t="inlineStr">
        <is>
          <t>New York</t>
        </is>
      </c>
      <c r="E2541" t="inlineStr">
        <is>
          <t>NY</t>
        </is>
      </c>
      <c r="F2541" t="n">
        <v>2025</v>
      </c>
      <c r="G2541" t="n">
        <v>2</v>
      </c>
      <c r="H2541" s="13" t="n">
        <v>1041495</v>
      </c>
      <c r="I2541" s="12" t="n">
        <v>122</v>
      </c>
      <c r="J2541" s="13" t="n">
        <v>5000</v>
      </c>
      <c r="K2541" s="13">
        <f>IFERROR($H2541/$I2541,"")</f>
        <v/>
      </c>
      <c r="L2541" s="13" t="n">
        <v>55300</v>
      </c>
      <c r="M2541" t="inlineStr">
        <is>
          <t>FL, CT, MD</t>
        </is>
      </c>
      <c r="N2541" t="inlineStr">
        <is>
          <t>No</t>
        </is>
      </c>
      <c r="O2541" t="inlineStr">
        <is>
          <t>Not stated</t>
        </is>
      </c>
      <c r="Q2541" s="9" t="inlineStr">
        <is>
          <t>https://grantcue.com/foundations/larry-and-millie-magid-family-foundation-inc-814984390</t>
        </is>
      </c>
    </row>
    <row r="2542">
      <c r="A2542">
        <f>IF($E2542=$E2541,$A2541+1,1)</f>
        <v/>
      </c>
      <c r="B2542" t="inlineStr">
        <is>
          <t>Fred and Patricia Salerno Private Foundation</t>
        </is>
      </c>
      <c r="C2542" t="inlineStr">
        <is>
          <t>47-2277331</t>
        </is>
      </c>
      <c r="D2542" t="inlineStr">
        <is>
          <t>New York</t>
        </is>
      </c>
      <c r="E2542" t="inlineStr">
        <is>
          <t>NY</t>
        </is>
      </c>
      <c r="F2542" t="n">
        <v>2025</v>
      </c>
      <c r="G2542" t="n">
        <v>2</v>
      </c>
      <c r="H2542" s="13" t="n">
        <v>1040305</v>
      </c>
      <c r="I2542" s="12" t="n">
        <v>12</v>
      </c>
      <c r="J2542" s="13" t="n">
        <v>10000</v>
      </c>
      <c r="K2542" s="13">
        <f>IFERROR($H2542/$I2542,"")</f>
        <v/>
      </c>
      <c r="L2542" s="13" t="n">
        <v>858505</v>
      </c>
      <c r="M2542" t="inlineStr">
        <is>
          <t>FL, VA, MA</t>
        </is>
      </c>
      <c r="N2542" t="inlineStr">
        <is>
          <t>No</t>
        </is>
      </c>
      <c r="O2542" t="inlineStr">
        <is>
          <t>Not stated</t>
        </is>
      </c>
      <c r="Q2542" s="9" t="inlineStr">
        <is>
          <t>https://grantcue.com/foundations/fred-and-patricia-salerno-private-foundation-472277331</t>
        </is>
      </c>
    </row>
    <row r="2543">
      <c r="A2543">
        <f>IF($E2543=$E2542,$A2542+1,1)</f>
        <v/>
      </c>
      <c r="B2543" t="inlineStr">
        <is>
          <t>LEROY NEIMAN AND JANET BYRNE NEIMAN FOUNDATION INC</t>
        </is>
      </c>
      <c r="C2543" t="inlineStr">
        <is>
          <t>13-3385053</t>
        </is>
      </c>
      <c r="D2543" t="inlineStr">
        <is>
          <t>New York</t>
        </is>
      </c>
      <c r="E2543" t="inlineStr">
        <is>
          <t>NY</t>
        </is>
      </c>
      <c r="F2543" t="n">
        <v>2024</v>
      </c>
      <c r="G2543" t="n">
        <v>1</v>
      </c>
      <c r="H2543" s="13" t="n">
        <v>1039600</v>
      </c>
      <c r="I2543" s="12" t="n">
        <v>137</v>
      </c>
      <c r="J2543" s="13" t="n">
        <v>3500</v>
      </c>
      <c r="K2543" s="13">
        <f>IFERROR($H2543/$I2543,"")</f>
        <v/>
      </c>
      <c r="L2543" s="13" t="n">
        <v>74182</v>
      </c>
      <c r="M2543" t="inlineStr">
        <is>
          <t>IN, FL, CA</t>
        </is>
      </c>
      <c r="N2543" t="inlineStr">
        <is>
          <t>No</t>
        </is>
      </c>
      <c r="O2543" t="inlineStr">
        <is>
          <t>Not stated</t>
        </is>
      </c>
      <c r="Q2543" s="9" t="inlineStr">
        <is>
          <t>https://grantcue.com/foundations/leroy-neiman-and-janet-byrne-neiman-foundation-inc-133385053</t>
        </is>
      </c>
    </row>
    <row r="2544">
      <c r="A2544">
        <f>IF($E2544=$E2543,$A2543+1,1)</f>
        <v/>
      </c>
      <c r="B2544" t="inlineStr">
        <is>
          <t>The Rita and Burt Tansky Foundation</t>
        </is>
      </c>
      <c r="C2544" t="inlineStr">
        <is>
          <t>45-3516217</t>
        </is>
      </c>
      <c r="D2544" t="inlineStr">
        <is>
          <t>New York</t>
        </is>
      </c>
      <c r="E2544" t="inlineStr">
        <is>
          <t>NY</t>
        </is>
      </c>
      <c r="F2544" t="n">
        <v>2024</v>
      </c>
      <c r="G2544" t="n">
        <v>2</v>
      </c>
      <c r="H2544" s="13" t="n">
        <v>1039000</v>
      </c>
      <c r="I2544" s="12" t="n">
        <v>8</v>
      </c>
      <c r="J2544" s="13" t="n">
        <v>37500</v>
      </c>
      <c r="K2544" s="13">
        <f>IFERROR($H2544/$I2544,"")</f>
        <v/>
      </c>
      <c r="L2544" s="13" t="n">
        <v>463000</v>
      </c>
      <c r="M2544" t="inlineStr">
        <is>
          <t>PA, FL</t>
        </is>
      </c>
      <c r="N2544" t="inlineStr">
        <is>
          <t>No</t>
        </is>
      </c>
      <c r="O2544" t="inlineStr">
        <is>
          <t>Not stated</t>
        </is>
      </c>
      <c r="Q2544" s="9" t="inlineStr">
        <is>
          <t>https://grantcue.com/foundations/the-rita-and-burt-tansky-foundation-453516217</t>
        </is>
      </c>
    </row>
    <row r="2545">
      <c r="A2545">
        <f>IF($E2545=$E2544,$A2544+1,1)</f>
        <v/>
      </c>
      <c r="B2545" t="inlineStr">
        <is>
          <t>THE ANDRE &amp; ELIZABETH KERTESZ FOUNDATION INC</t>
        </is>
      </c>
      <c r="C2545" t="inlineStr">
        <is>
          <t>13-3136378</t>
        </is>
      </c>
      <c r="D2545" t="inlineStr">
        <is>
          <t>New York</t>
        </is>
      </c>
      <c r="E2545" t="inlineStr">
        <is>
          <t>NY</t>
        </is>
      </c>
      <c r="F2545" t="n">
        <v>2025</v>
      </c>
      <c r="G2545" t="n">
        <v>2</v>
      </c>
      <c r="H2545" s="13" t="n">
        <v>1038180</v>
      </c>
      <c r="I2545" s="12" t="n">
        <v>31</v>
      </c>
      <c r="J2545" s="13" t="n">
        <v>25000</v>
      </c>
      <c r="K2545" s="13">
        <f>IFERROR($H2545/$I2545,"")</f>
        <v/>
      </c>
      <c r="L2545" s="13" t="n">
        <v>154000</v>
      </c>
      <c r="M2545" t="inlineStr">
        <is>
          <t>VA, PA, IL</t>
        </is>
      </c>
      <c r="N2545" t="inlineStr">
        <is>
          <t>No</t>
        </is>
      </c>
      <c r="O2545" t="inlineStr">
        <is>
          <t>Not stated</t>
        </is>
      </c>
      <c r="Q2545" s="9" t="inlineStr">
        <is>
          <t>https://grantcue.com/foundations/the-andre-and-elizabeth-kertesz-foundation-inc-133136378</t>
        </is>
      </c>
    </row>
    <row r="2546">
      <c r="A2546">
        <f>IF($E2546=$E2545,$A2545+1,1)</f>
        <v/>
      </c>
      <c r="B2546" t="inlineStr">
        <is>
          <t>STEPHEN &amp; PAMELA THORNE FOUNDATION TRUST</t>
        </is>
      </c>
      <c r="C2546" t="inlineStr">
        <is>
          <t>82-1937637</t>
        </is>
      </c>
      <c r="D2546" t="inlineStr">
        <is>
          <t>New York</t>
        </is>
      </c>
      <c r="E2546" t="inlineStr">
        <is>
          <t>NY</t>
        </is>
      </c>
      <c r="F2546" t="n">
        <v>2023</v>
      </c>
      <c r="G2546" t="n">
        <v>1</v>
      </c>
      <c r="H2546" s="13" t="n">
        <v>1038000</v>
      </c>
      <c r="I2546" s="12" t="n">
        <v>8</v>
      </c>
      <c r="J2546" s="13" t="n">
        <v>50000</v>
      </c>
      <c r="K2546" s="13">
        <f>IFERROR($H2546/$I2546,"")</f>
        <v/>
      </c>
      <c r="L2546" s="13" t="n">
        <v>648000</v>
      </c>
      <c r="M2546" t="inlineStr">
        <is>
          <t>NV, AR, MS</t>
        </is>
      </c>
      <c r="N2546" t="inlineStr">
        <is>
          <t>No</t>
        </is>
      </c>
      <c r="O2546" t="inlineStr">
        <is>
          <t>Not stated</t>
        </is>
      </c>
      <c r="Q2546" s="9" t="inlineStr">
        <is>
          <t>https://grantcue.com/foundations/stephen-and-pamela-thorne-foundation-trust-821937637</t>
        </is>
      </c>
    </row>
    <row r="2547">
      <c r="A2547">
        <f>IF($E2547=$E2546,$A2546+1,1)</f>
        <v/>
      </c>
      <c r="B2547" t="inlineStr">
        <is>
          <t>BURTON G AND ANNE C GREENBLATT FOUNDATION INC</t>
        </is>
      </c>
      <c r="C2547" t="inlineStr">
        <is>
          <t>52-1638050</t>
        </is>
      </c>
      <c r="D2547" t="inlineStr">
        <is>
          <t>New York</t>
        </is>
      </c>
      <c r="E2547" t="inlineStr">
        <is>
          <t>NY</t>
        </is>
      </c>
      <c r="F2547" t="n">
        <v>2025</v>
      </c>
      <c r="G2547" t="n">
        <v>2</v>
      </c>
      <c r="H2547" s="13" t="n">
        <v>1034980</v>
      </c>
      <c r="I2547" s="12" t="n">
        <v>44</v>
      </c>
      <c r="J2547" s="13" t="n">
        <v>10000</v>
      </c>
      <c r="K2547" s="13">
        <f>IFERROR($H2547/$I2547,"")</f>
        <v/>
      </c>
      <c r="L2547" s="13" t="n">
        <v>100000</v>
      </c>
      <c r="M2547" t="inlineStr">
        <is>
          <t>NJ, PA, CA</t>
        </is>
      </c>
      <c r="N2547" t="inlineStr">
        <is>
          <t>No</t>
        </is>
      </c>
      <c r="O2547" t="inlineStr">
        <is>
          <t>Not stated</t>
        </is>
      </c>
      <c r="Q2547" s="9" t="inlineStr">
        <is>
          <t>https://grantcue.com/foundations/burton-g-and-anne-c-greenblatt-foundation-inc-521638050</t>
        </is>
      </c>
    </row>
    <row r="2548">
      <c r="A2548">
        <f>IF($E2548=$E2547,$A2547+1,1)</f>
        <v/>
      </c>
      <c r="B2548" t="inlineStr">
        <is>
          <t>WILLIAM RANKIN ELIZABETH FORBES RANKIN TRUST</t>
        </is>
      </c>
      <c r="C2548" t="inlineStr">
        <is>
          <t>13-6584984</t>
        </is>
      </c>
      <c r="D2548" t="inlineStr">
        <is>
          <t>New York</t>
        </is>
      </c>
      <c r="E2548" t="inlineStr">
        <is>
          <t>NY</t>
        </is>
      </c>
      <c r="F2548" t="n">
        <v>2025</v>
      </c>
      <c r="G2548" t="n">
        <v>2</v>
      </c>
      <c r="H2548" s="13" t="n">
        <v>1034965</v>
      </c>
      <c r="I2548" s="12" t="n">
        <v>10</v>
      </c>
      <c r="J2548" s="13" t="n">
        <v>103496.5</v>
      </c>
      <c r="K2548" s="13">
        <f>IFERROR($H2548/$I2548,"")</f>
        <v/>
      </c>
      <c r="L2548" s="13" t="n">
        <v>109983</v>
      </c>
      <c r="M2548" t="inlineStr">
        <is>
          <t>TX, GA, DC</t>
        </is>
      </c>
      <c r="N2548" t="inlineStr">
        <is>
          <t>No</t>
        </is>
      </c>
      <c r="O2548" t="inlineStr">
        <is>
          <t>Not stated</t>
        </is>
      </c>
      <c r="Q2548" s="9" t="inlineStr">
        <is>
          <t>https://grantcue.com/foundations/william-rankin-elizabeth-forbes-rankin-trust-136584984</t>
        </is>
      </c>
    </row>
    <row r="2549">
      <c r="A2549">
        <f>IF($E2549=$E2548,$A2548+1,1)</f>
        <v/>
      </c>
      <c r="B2549" t="inlineStr">
        <is>
          <t>THE ZEV AND SUSAN MUNK FAMILY FOUNDATION</t>
        </is>
      </c>
      <c r="C2549" t="inlineStr">
        <is>
          <t>47-2374942</t>
        </is>
      </c>
      <c r="D2549" t="inlineStr">
        <is>
          <t>New York</t>
        </is>
      </c>
      <c r="E2549" t="inlineStr">
        <is>
          <t>NY</t>
        </is>
      </c>
      <c r="F2549" t="n">
        <v>2024</v>
      </c>
      <c r="G2549" t="n">
        <v>1</v>
      </c>
      <c r="H2549" s="13" t="n">
        <v>1034276</v>
      </c>
      <c r="I2549" s="12" t="n">
        <v>170</v>
      </c>
      <c r="J2549" s="13" t="n">
        <v>1000</v>
      </c>
      <c r="K2549" s="13">
        <f>IFERROR($H2549/$I2549,"")</f>
        <v/>
      </c>
      <c r="L2549" s="13" t="n">
        <v>90000</v>
      </c>
      <c r="M2549" t="inlineStr">
        <is>
          <t>TX, NJ, DC</t>
        </is>
      </c>
      <c r="N2549" t="inlineStr">
        <is>
          <t>No</t>
        </is>
      </c>
      <c r="O2549" t="inlineStr">
        <is>
          <t>Not stated</t>
        </is>
      </c>
      <c r="Q2549" s="9" t="inlineStr">
        <is>
          <t>https://grantcue.com/foundations/the-zev-and-susan-munk-family-foundation-472374942</t>
        </is>
      </c>
    </row>
    <row r="2550">
      <c r="A2550">
        <f>IF($E2550=$E2549,$A2549+1,1)</f>
        <v/>
      </c>
      <c r="B2550" t="inlineStr">
        <is>
          <t>HOWARD AND AMY FINKELSTEIN FOUNDATION INC</t>
        </is>
      </c>
      <c r="C2550" t="inlineStr">
        <is>
          <t>13-4092400</t>
        </is>
      </c>
      <c r="D2550" t="inlineStr">
        <is>
          <t>New York</t>
        </is>
      </c>
      <c r="E2550" t="inlineStr">
        <is>
          <t>NY</t>
        </is>
      </c>
      <c r="F2550" t="n">
        <v>2024</v>
      </c>
      <c r="G2550" t="n">
        <v>2</v>
      </c>
      <c r="H2550" s="13" t="n">
        <v>1033150</v>
      </c>
      <c r="I2550" s="12" t="n">
        <v>47</v>
      </c>
      <c r="J2550" s="13" t="n">
        <v>5000</v>
      </c>
      <c r="K2550" s="13">
        <f>IFERROR($H2550/$I2550,"")</f>
        <v/>
      </c>
      <c r="L2550" s="13" t="n">
        <v>600000</v>
      </c>
      <c r="M2550" t="inlineStr">
        <is>
          <t>CT, FL, DC</t>
        </is>
      </c>
      <c r="N2550" t="inlineStr">
        <is>
          <t>No</t>
        </is>
      </c>
      <c r="O2550" t="inlineStr">
        <is>
          <t>Not stated</t>
        </is>
      </c>
      <c r="Q2550" s="9" t="inlineStr">
        <is>
          <t>https://grantcue.com/foundations/howard-and-amy-finkelstein-foundation-inc-134092400</t>
        </is>
      </c>
    </row>
    <row r="2551">
      <c r="A2551">
        <f>IF($E2551=$E2550,$A2550+1,1)</f>
        <v/>
      </c>
      <c r="B2551" t="inlineStr">
        <is>
          <t>STEPHENS FAMILY CHARITABLE FOUNDATION</t>
        </is>
      </c>
      <c r="C2551" t="inlineStr">
        <is>
          <t>20-5494733</t>
        </is>
      </c>
      <c r="D2551" t="inlineStr">
        <is>
          <t>New York</t>
        </is>
      </c>
      <c r="E2551" t="inlineStr">
        <is>
          <t>NY</t>
        </is>
      </c>
      <c r="F2551" t="n">
        <v>2025</v>
      </c>
      <c r="G2551" t="n">
        <v>2</v>
      </c>
      <c r="H2551" s="13" t="n">
        <v>1032400</v>
      </c>
      <c r="I2551" s="12" t="n">
        <v>20</v>
      </c>
      <c r="J2551" s="13" t="n">
        <v>40000</v>
      </c>
      <c r="K2551" s="13">
        <f>IFERROR($H2551/$I2551,"")</f>
        <v/>
      </c>
      <c r="L2551" s="13" t="n">
        <v>250000</v>
      </c>
      <c r="M2551" t="inlineStr">
        <is>
          <t>VT, MD, MT</t>
        </is>
      </c>
      <c r="N2551" t="inlineStr">
        <is>
          <t>No</t>
        </is>
      </c>
      <c r="O2551" t="inlineStr">
        <is>
          <t>Not stated</t>
        </is>
      </c>
      <c r="Q2551" s="9" t="inlineStr">
        <is>
          <t>https://grantcue.com/foundations/stephens-family-charitable-foundation-205494733</t>
        </is>
      </c>
    </row>
    <row r="2552">
      <c r="A2552">
        <f>IF($E2552=$E2551,$A2551+1,1)</f>
        <v/>
      </c>
      <c r="B2552" t="inlineStr">
        <is>
          <t>SHOCKWAVE FOUNDATION</t>
        </is>
      </c>
      <c r="C2552" t="inlineStr">
        <is>
          <t>85-0933937</t>
        </is>
      </c>
      <c r="D2552" t="inlineStr">
        <is>
          <t>New York</t>
        </is>
      </c>
      <c r="E2552" t="inlineStr">
        <is>
          <t>NY</t>
        </is>
      </c>
      <c r="F2552" t="n">
        <v>2024</v>
      </c>
      <c r="G2552" t="n">
        <v>1</v>
      </c>
      <c r="H2552" s="13" t="n">
        <v>1030849</v>
      </c>
      <c r="I2552" s="12" t="n">
        <v>12</v>
      </c>
      <c r="J2552" s="13" t="n">
        <v>100000</v>
      </c>
      <c r="K2552" s="13">
        <f>IFERROR($H2552/$I2552,"")</f>
        <v/>
      </c>
      <c r="L2552" s="13" t="n">
        <v>183513</v>
      </c>
      <c r="M2552" t="inlineStr">
        <is>
          <t>CO, CA, TN</t>
        </is>
      </c>
      <c r="N2552" t="inlineStr">
        <is>
          <t>No</t>
        </is>
      </c>
      <c r="O2552" t="inlineStr">
        <is>
          <t>Not stated</t>
        </is>
      </c>
      <c r="Q2552" s="9" t="inlineStr">
        <is>
          <t>https://grantcue.com/foundations/shockwave-foundation-850933937</t>
        </is>
      </c>
    </row>
    <row r="2553">
      <c r="A2553">
        <f>IF($E2553=$E2552,$A2552+1,1)</f>
        <v/>
      </c>
      <c r="B2553" t="inlineStr">
        <is>
          <t>THE MARLEE FOUNDATION INC</t>
        </is>
      </c>
      <c r="C2553" t="inlineStr">
        <is>
          <t>47-3165035</t>
        </is>
      </c>
      <c r="D2553" t="inlineStr">
        <is>
          <t>New York</t>
        </is>
      </c>
      <c r="E2553" t="inlineStr">
        <is>
          <t>NY</t>
        </is>
      </c>
      <c r="F2553" t="n">
        <v>2025</v>
      </c>
      <c r="G2553" t="n">
        <v>2</v>
      </c>
      <c r="H2553" s="13" t="n">
        <v>1029778</v>
      </c>
      <c r="I2553" s="12" t="n">
        <v>94</v>
      </c>
      <c r="J2553" s="13" t="n">
        <v>4250</v>
      </c>
      <c r="K2553" s="13">
        <f>IFERROR($H2553/$I2553,"")</f>
        <v/>
      </c>
      <c r="L2553" s="13" t="n">
        <v>200000</v>
      </c>
      <c r="M2553" t="inlineStr">
        <is>
          <t>MI, MA, NC</t>
        </is>
      </c>
      <c r="N2553" t="inlineStr">
        <is>
          <t>No</t>
        </is>
      </c>
      <c r="O2553" t="inlineStr">
        <is>
          <t>Not stated</t>
        </is>
      </c>
      <c r="Q2553" s="9" t="inlineStr">
        <is>
          <t>https://grantcue.com/foundations/the-marlee-foundation-inc-473165035</t>
        </is>
      </c>
    </row>
    <row r="2554">
      <c r="A2554">
        <f>IF($E2554=$E2553,$A2553+1,1)</f>
        <v/>
      </c>
      <c r="B2554" t="inlineStr">
        <is>
          <t>FITE FAMILY FOUNDATION</t>
        </is>
      </c>
      <c r="C2554" t="inlineStr">
        <is>
          <t>84-4280222</t>
        </is>
      </c>
      <c r="D2554" t="inlineStr">
        <is>
          <t>New York</t>
        </is>
      </c>
      <c r="E2554" t="inlineStr">
        <is>
          <t>NY</t>
        </is>
      </c>
      <c r="F2554" t="n">
        <v>2024</v>
      </c>
      <c r="G2554" t="n">
        <v>1</v>
      </c>
      <c r="H2554" s="13" t="n">
        <v>1028850</v>
      </c>
      <c r="I2554" s="12" t="n">
        <v>17</v>
      </c>
      <c r="J2554" s="13" t="n">
        <v>30000</v>
      </c>
      <c r="K2554" s="13">
        <f>IFERROR($H2554/$I2554,"")</f>
        <v/>
      </c>
      <c r="L2554" s="13" t="n">
        <v>300000</v>
      </c>
      <c r="M2554" t="inlineStr">
        <is>
          <t>CA, NC, TN</t>
        </is>
      </c>
      <c r="N2554" t="inlineStr">
        <is>
          <t>No</t>
        </is>
      </c>
      <c r="O2554" t="inlineStr">
        <is>
          <t>Not stated</t>
        </is>
      </c>
      <c r="Q2554" s="9" t="inlineStr">
        <is>
          <t>https://grantcue.com/foundations/fite-family-foundation-844280222</t>
        </is>
      </c>
    </row>
    <row r="2555">
      <c r="A2555">
        <f>IF($E2555=$E2554,$A2554+1,1)</f>
        <v/>
      </c>
      <c r="B2555" t="inlineStr">
        <is>
          <t>STEVEN A AND MARIANNE M MILLS CHARITABLE FOUNDATION INC</t>
        </is>
      </c>
      <c r="C2555" t="inlineStr">
        <is>
          <t>31-1764912</t>
        </is>
      </c>
      <c r="D2555" t="inlineStr">
        <is>
          <t>New York</t>
        </is>
      </c>
      <c r="E2555" t="inlineStr">
        <is>
          <t>NY</t>
        </is>
      </c>
      <c r="F2555" t="n">
        <v>2025</v>
      </c>
      <c r="G2555" t="n">
        <v>2</v>
      </c>
      <c r="H2555" s="13" t="n">
        <v>1027201</v>
      </c>
      <c r="I2555" s="12" t="n">
        <v>95</v>
      </c>
      <c r="J2555" s="13" t="n">
        <v>5000</v>
      </c>
      <c r="K2555" s="13">
        <f>IFERROR($H2555/$I2555,"")</f>
        <v/>
      </c>
      <c r="L2555" s="13" t="n">
        <v>100000</v>
      </c>
      <c r="M2555" t="inlineStr">
        <is>
          <t>CA, DC, CT</t>
        </is>
      </c>
      <c r="N2555" t="inlineStr">
        <is>
          <t>No</t>
        </is>
      </c>
      <c r="O2555" t="inlineStr">
        <is>
          <t>Not stated</t>
        </is>
      </c>
      <c r="Q2555" s="9" t="inlineStr">
        <is>
          <t>https://grantcue.com/foundations/steven-a-and-marianne-m-mills-charitable-foundation-inc-311764912</t>
        </is>
      </c>
    </row>
    <row r="2556">
      <c r="A2556">
        <f>IF($E2556=$E2555,$A2555+1,1)</f>
        <v/>
      </c>
      <c r="B2556" t="inlineStr">
        <is>
          <t>THE PING Y TAI FOUNDATION INC</t>
        </is>
      </c>
      <c r="C2556" t="inlineStr">
        <is>
          <t>13-3980789</t>
        </is>
      </c>
      <c r="D2556" t="inlineStr">
        <is>
          <t>New York</t>
        </is>
      </c>
      <c r="E2556" t="inlineStr">
        <is>
          <t>NY</t>
        </is>
      </c>
      <c r="F2556" t="n">
        <v>2023</v>
      </c>
      <c r="G2556" t="n">
        <v>1</v>
      </c>
      <c r="H2556" s="13" t="n">
        <v>1025000</v>
      </c>
      <c r="I2556" s="12" t="n">
        <v>24</v>
      </c>
      <c r="J2556" s="13" t="n">
        <v>40000</v>
      </c>
      <c r="K2556" s="13">
        <f>IFERROR($H2556/$I2556,"")</f>
        <v/>
      </c>
      <c r="L2556" s="13" t="n">
        <v>80000</v>
      </c>
      <c r="M2556" t="inlineStr">
        <is>
          <t>VA, TX, MD</t>
        </is>
      </c>
      <c r="N2556" t="inlineStr">
        <is>
          <t>No</t>
        </is>
      </c>
      <c r="O2556" t="inlineStr">
        <is>
          <t>Not stated</t>
        </is>
      </c>
      <c r="Q2556" s="9" t="inlineStr">
        <is>
          <t>https://grantcue.com/foundations/the-ping-y-tai-foundation-inc-co-shapiro-and-duffalo-cpa-pc-133980789</t>
        </is>
      </c>
    </row>
    <row r="2557">
      <c r="A2557">
        <f>IF($E2557=$E2556,$A2556+1,1)</f>
        <v/>
      </c>
      <c r="B2557" t="inlineStr">
        <is>
          <t>LOVELL FAMILY LTD</t>
        </is>
      </c>
      <c r="C2557" t="inlineStr">
        <is>
          <t>13-6149611</t>
        </is>
      </c>
      <c r="D2557" t="inlineStr">
        <is>
          <t>New York</t>
        </is>
      </c>
      <c r="E2557" t="inlineStr">
        <is>
          <t>NY</t>
        </is>
      </c>
      <c r="F2557" t="n">
        <v>2024</v>
      </c>
      <c r="G2557" t="n">
        <v>2</v>
      </c>
      <c r="H2557" s="13" t="n">
        <v>1024466</v>
      </c>
      <c r="I2557" s="12" t="n">
        <v>19</v>
      </c>
      <c r="J2557" s="13" t="n">
        <v>25000</v>
      </c>
      <c r="K2557" s="13">
        <f>IFERROR($H2557/$I2557,"")</f>
        <v/>
      </c>
      <c r="L2557" s="13" t="n">
        <v>285000</v>
      </c>
      <c r="M2557" t="inlineStr">
        <is>
          <t>PA, MN, MA</t>
        </is>
      </c>
      <c r="N2557" t="inlineStr">
        <is>
          <t>No</t>
        </is>
      </c>
      <c r="O2557" t="inlineStr">
        <is>
          <t>Not stated</t>
        </is>
      </c>
      <c r="Q2557" s="9" t="inlineStr">
        <is>
          <t>https://grantcue.com/foundations/lovell-family-ltd-136149611</t>
        </is>
      </c>
    </row>
    <row r="2558">
      <c r="A2558">
        <f>IF($E2558=$E2557,$A2557+1,1)</f>
        <v/>
      </c>
      <c r="B2558" t="inlineStr">
        <is>
          <t>Howard and Debbie Schiller Foundation</t>
        </is>
      </c>
      <c r="C2558" t="inlineStr">
        <is>
          <t>13-3933626</t>
        </is>
      </c>
      <c r="D2558" t="inlineStr">
        <is>
          <t>New York</t>
        </is>
      </c>
      <c r="E2558" t="inlineStr">
        <is>
          <t>NY</t>
        </is>
      </c>
      <c r="F2558" t="n">
        <v>2024</v>
      </c>
      <c r="G2558" t="n">
        <v>2</v>
      </c>
      <c r="H2558" s="13" t="n">
        <v>1021840</v>
      </c>
      <c r="I2558" s="12" t="n">
        <v>12</v>
      </c>
      <c r="J2558" s="13" t="n">
        <v>5000</v>
      </c>
      <c r="K2558" s="13">
        <f>IFERROR($H2558/$I2558,"")</f>
        <v/>
      </c>
      <c r="L2558" s="13" t="n">
        <v>499500</v>
      </c>
      <c r="M2558" t="inlineStr">
        <is>
          <t>NJ, PA, CO</t>
        </is>
      </c>
      <c r="N2558" t="inlineStr">
        <is>
          <t>No</t>
        </is>
      </c>
      <c r="O2558" t="inlineStr">
        <is>
          <t>Not stated</t>
        </is>
      </c>
      <c r="Q2558" s="9" t="inlineStr">
        <is>
          <t>https://grantcue.com/foundations/howard-and-debbie-schiller-foundation-133933626</t>
        </is>
      </c>
    </row>
    <row r="2559">
      <c r="A2559">
        <f>IF($E2559=$E2558,$A2558+1,1)</f>
        <v/>
      </c>
      <c r="B2559" t="inlineStr">
        <is>
          <t>CHARITABLE TRUST UWO ELIZABETH K DOLLARD</t>
        </is>
      </c>
      <c r="C2559" t="inlineStr">
        <is>
          <t>13-3496754</t>
        </is>
      </c>
      <c r="D2559" t="inlineStr">
        <is>
          <t>New York</t>
        </is>
      </c>
      <c r="E2559" t="inlineStr">
        <is>
          <t>NY</t>
        </is>
      </c>
      <c r="F2559" t="n">
        <v>2025</v>
      </c>
      <c r="G2559" t="n">
        <v>2</v>
      </c>
      <c r="H2559" s="13" t="n">
        <v>1019999</v>
      </c>
      <c r="I2559" s="12" t="n">
        <v>6</v>
      </c>
      <c r="J2559" s="13" t="n">
        <v>185000</v>
      </c>
      <c r="K2559" s="13">
        <f>IFERROR($H2559/$I2559,"")</f>
        <v/>
      </c>
      <c r="L2559" s="13" t="n">
        <v>250000</v>
      </c>
      <c r="M2559" t="inlineStr">
        <is>
          <t>NC</t>
        </is>
      </c>
      <c r="N2559" t="inlineStr">
        <is>
          <t>No</t>
        </is>
      </c>
      <c r="O2559" t="inlineStr">
        <is>
          <t>Not stated</t>
        </is>
      </c>
      <c r="Q2559" s="9" t="inlineStr">
        <is>
          <t>https://grantcue.com/foundations/charitable-trust-uwo-elizabeth-k-dollard-133496754</t>
        </is>
      </c>
    </row>
    <row r="2560">
      <c r="A2560">
        <f>IF($E2560=$E2559,$A2559+1,1)</f>
        <v/>
      </c>
      <c r="B2560" t="inlineStr">
        <is>
          <t>JANE A LEHMAN AND ALAN G LEHMAN FOUNDATION</t>
        </is>
      </c>
      <c r="C2560" t="inlineStr">
        <is>
          <t>25-6818502</t>
        </is>
      </c>
      <c r="D2560" t="inlineStr">
        <is>
          <t>New York</t>
        </is>
      </c>
      <c r="E2560" t="inlineStr">
        <is>
          <t>NY</t>
        </is>
      </c>
      <c r="F2560" t="n">
        <v>2025</v>
      </c>
      <c r="G2560" t="n">
        <v>2</v>
      </c>
      <c r="H2560" s="13" t="n">
        <v>1015000</v>
      </c>
      <c r="I2560" s="12" t="n">
        <v>59</v>
      </c>
      <c r="J2560" s="13" t="n">
        <v>10000</v>
      </c>
      <c r="K2560" s="13">
        <f>IFERROR($H2560/$I2560,"")</f>
        <v/>
      </c>
      <c r="L2560" s="13" t="n">
        <v>60000</v>
      </c>
      <c r="M2560" t="inlineStr">
        <is>
          <t>CO, AZ, CA</t>
        </is>
      </c>
      <c r="N2560" t="inlineStr">
        <is>
          <t>No</t>
        </is>
      </c>
      <c r="O2560" t="inlineStr">
        <is>
          <t>Not stated</t>
        </is>
      </c>
      <c r="Q2560" s="9" t="inlineStr">
        <is>
          <t>https://grantcue.com/foundations/jane-a-lehman-and-alan-g-lehman-foundation-256818502</t>
        </is>
      </c>
    </row>
    <row r="2561">
      <c r="A2561">
        <f>IF($E2561=$E2560,$A2560+1,1)</f>
        <v/>
      </c>
      <c r="B2561" t="inlineStr">
        <is>
          <t>GANNETT FOUNDATION INC</t>
        </is>
      </c>
      <c r="C2561" t="inlineStr">
        <is>
          <t>54-1568843</t>
        </is>
      </c>
      <c r="D2561" t="inlineStr">
        <is>
          <t>New York</t>
        </is>
      </c>
      <c r="E2561" t="inlineStr">
        <is>
          <t>NY</t>
        </is>
      </c>
      <c r="F2561" t="n">
        <v>2025</v>
      </c>
      <c r="G2561" t="n">
        <v>4</v>
      </c>
      <c r="H2561" s="13" t="n">
        <v>1014666</v>
      </c>
      <c r="I2561" s="12" t="n">
        <v>1857</v>
      </c>
      <c r="J2561" s="13" t="n">
        <v>100</v>
      </c>
      <c r="K2561" s="13">
        <f>IFERROR($H2561/$I2561,"")</f>
        <v/>
      </c>
      <c r="L2561" s="13" t="n">
        <v>50000</v>
      </c>
      <c r="M2561" t="inlineStr">
        <is>
          <t>WI, IN, FL</t>
        </is>
      </c>
      <c r="N2561" t="inlineStr">
        <is>
          <t>Yes</t>
        </is>
      </c>
      <c r="O2561" t="inlineStr">
        <is>
          <t>Yes</t>
        </is>
      </c>
      <c r="Q2561" s="9" t="inlineStr">
        <is>
          <t>https://grantcue.com/foundations/gannett-foundation-inc-541568843</t>
        </is>
      </c>
    </row>
    <row r="2562">
      <c r="A2562">
        <f>IF($E2562=$E2561,$A2561+1,1)</f>
        <v/>
      </c>
      <c r="B2562" t="inlineStr">
        <is>
          <t>EAGLEMERE FOUNDATION INC</t>
        </is>
      </c>
      <c r="C2562" t="inlineStr">
        <is>
          <t>04-3424302</t>
        </is>
      </c>
      <c r="D2562" t="inlineStr">
        <is>
          <t>New York</t>
        </is>
      </c>
      <c r="E2562" t="inlineStr">
        <is>
          <t>NY</t>
        </is>
      </c>
      <c r="F2562" t="n">
        <v>2024</v>
      </c>
      <c r="G2562" t="n">
        <v>1</v>
      </c>
      <c r="H2562" s="13" t="n">
        <v>1013637</v>
      </c>
      <c r="I2562" s="12" t="n">
        <v>34</v>
      </c>
      <c r="J2562" s="13" t="n">
        <v>22197.5</v>
      </c>
      <c r="K2562" s="13">
        <f>IFERROR($H2562/$I2562,"")</f>
        <v/>
      </c>
      <c r="L2562" s="13" t="n">
        <v>105203</v>
      </c>
      <c r="M2562" t="inlineStr">
        <is>
          <t>MA, MT, DC</t>
        </is>
      </c>
      <c r="N2562" t="inlineStr">
        <is>
          <t>No</t>
        </is>
      </c>
      <c r="O2562" t="inlineStr">
        <is>
          <t>Not stated</t>
        </is>
      </c>
      <c r="Q2562" s="9" t="inlineStr">
        <is>
          <t>https://grantcue.com/foundations/eaglemere-foundation-inc-043424302</t>
        </is>
      </c>
    </row>
    <row r="2563">
      <c r="A2563">
        <f>IF($E2563=$E2562,$A2562+1,1)</f>
        <v/>
      </c>
      <c r="B2563" t="inlineStr">
        <is>
          <t>THE PARGH FOUNDATION</t>
        </is>
      </c>
      <c r="C2563" t="inlineStr">
        <is>
          <t>83-3049885</t>
        </is>
      </c>
      <c r="D2563" t="inlineStr">
        <is>
          <t>New York</t>
        </is>
      </c>
      <c r="E2563" t="inlineStr">
        <is>
          <t>NY</t>
        </is>
      </c>
      <c r="F2563" t="n">
        <v>2025</v>
      </c>
      <c r="G2563" t="n">
        <v>2</v>
      </c>
      <c r="H2563" s="13" t="n">
        <v>1013016</v>
      </c>
      <c r="I2563" s="12" t="n">
        <v>34</v>
      </c>
      <c r="J2563" s="13" t="n">
        <v>10000</v>
      </c>
      <c r="K2563" s="13">
        <f>IFERROR($H2563/$I2563,"")</f>
        <v/>
      </c>
      <c r="L2563" s="13" t="n">
        <v>250000</v>
      </c>
      <c r="M2563" t="inlineStr">
        <is>
          <t>FL, MN, TX</t>
        </is>
      </c>
      <c r="N2563" t="inlineStr">
        <is>
          <t>No</t>
        </is>
      </c>
      <c r="O2563" t="inlineStr">
        <is>
          <t>Not stated</t>
        </is>
      </c>
      <c r="Q2563" s="9" t="inlineStr">
        <is>
          <t>https://grantcue.com/foundations/the-pargh-foundation-833049885</t>
        </is>
      </c>
    </row>
    <row r="2564">
      <c r="A2564">
        <f>IF($E2564=$E2563,$A2563+1,1)</f>
        <v/>
      </c>
      <c r="B2564" t="inlineStr">
        <is>
          <t>AUFZIEN FOUNDATION INC</t>
        </is>
      </c>
      <c r="C2564" t="inlineStr">
        <is>
          <t>22-2838652</t>
        </is>
      </c>
      <c r="D2564" t="inlineStr">
        <is>
          <t>New York</t>
        </is>
      </c>
      <c r="E2564" t="inlineStr">
        <is>
          <t>NY</t>
        </is>
      </c>
      <c r="F2564" t="n">
        <v>2024</v>
      </c>
      <c r="G2564" t="n">
        <v>1</v>
      </c>
      <c r="H2564" s="13" t="n">
        <v>1010565</v>
      </c>
      <c r="I2564" s="12" t="n">
        <v>42</v>
      </c>
      <c r="J2564" s="13" t="n">
        <v>1000</v>
      </c>
      <c r="K2564" s="13">
        <f>IFERROR($H2564/$I2564,"")</f>
        <v/>
      </c>
      <c r="L2564" s="13" t="n">
        <v>868792</v>
      </c>
      <c r="M2564" t="inlineStr">
        <is>
          <t>NJ, DC, FL</t>
        </is>
      </c>
      <c r="N2564" t="inlineStr">
        <is>
          <t>Yes</t>
        </is>
      </c>
      <c r="O2564" t="inlineStr">
        <is>
          <t>Not stated</t>
        </is>
      </c>
      <c r="Q2564" s="9" t="inlineStr">
        <is>
          <t>https://grantcue.com/foundations/aufzien-foundation-inc-222838652</t>
        </is>
      </c>
    </row>
    <row r="2565">
      <c r="A2565">
        <f>IF($E2565=$E2564,$A2564+1,1)</f>
        <v/>
      </c>
      <c r="B2565" t="inlineStr">
        <is>
          <t>THE GREATER NORWICH FOUNDATION</t>
        </is>
      </c>
      <c r="C2565" t="inlineStr">
        <is>
          <t>16-6064927</t>
        </is>
      </c>
      <c r="D2565" t="inlineStr">
        <is>
          <t>New York</t>
        </is>
      </c>
      <c r="E2565" t="inlineStr">
        <is>
          <t>NY</t>
        </is>
      </c>
      <c r="F2565" t="n">
        <v>2024</v>
      </c>
      <c r="G2565" t="n">
        <v>2</v>
      </c>
      <c r="H2565" s="13" t="n">
        <v>1010546</v>
      </c>
      <c r="I2565" s="12" t="n">
        <v>91</v>
      </c>
      <c r="J2565" s="13" t="n">
        <v>4000</v>
      </c>
      <c r="K2565" s="13">
        <f>IFERROR($H2565/$I2565,"")</f>
        <v/>
      </c>
      <c r="L2565" s="13" t="n">
        <v>180000</v>
      </c>
      <c r="M2565" t="inlineStr">
        <is>
          <t>PA, FL, CT</t>
        </is>
      </c>
      <c r="N2565" t="inlineStr">
        <is>
          <t>Yes</t>
        </is>
      </c>
      <c r="O2565" t="inlineStr">
        <is>
          <t>Yes</t>
        </is>
      </c>
      <c r="Q2565" s="9" t="inlineStr">
        <is>
          <t>https://grantcue.com/foundations/the-greater-norwich-foundation-166064927</t>
        </is>
      </c>
    </row>
    <row r="2566">
      <c r="A2566">
        <f>IF($E2566=$E2565,$A2565+1,1)</f>
        <v/>
      </c>
      <c r="B2566" t="inlineStr">
        <is>
          <t>REYIM AHUVIM FOUNDATION</t>
        </is>
      </c>
      <c r="C2566" t="inlineStr">
        <is>
          <t>20-0375295</t>
        </is>
      </c>
      <c r="D2566" t="inlineStr">
        <is>
          <t>New York</t>
        </is>
      </c>
      <c r="E2566" t="inlineStr">
        <is>
          <t>NY</t>
        </is>
      </c>
      <c r="F2566" t="n">
        <v>2025</v>
      </c>
      <c r="G2566" t="n">
        <v>2</v>
      </c>
      <c r="H2566" s="13" t="n">
        <v>1009716</v>
      </c>
      <c r="I2566" s="12" t="n">
        <v>171</v>
      </c>
      <c r="J2566" s="13" t="n">
        <v>1800</v>
      </c>
      <c r="K2566" s="13">
        <f>IFERROR($H2566/$I2566,"")</f>
        <v/>
      </c>
      <c r="L2566" s="13" t="n">
        <v>93360</v>
      </c>
      <c r="M2566" t="inlineStr">
        <is>
          <t>NJ, PA, MD</t>
        </is>
      </c>
      <c r="N2566" t="inlineStr">
        <is>
          <t>No</t>
        </is>
      </c>
      <c r="O2566" t="inlineStr">
        <is>
          <t>Not stated</t>
        </is>
      </c>
      <c r="Q2566" s="9" t="inlineStr">
        <is>
          <t>https://grantcue.com/foundations/reyim-ahuvim-foundation-200375295</t>
        </is>
      </c>
    </row>
    <row r="2567">
      <c r="A2567">
        <f>IF($E2567=$E2566,$A2566+1,1)</f>
        <v/>
      </c>
      <c r="B2567" t="inlineStr">
        <is>
          <t>THE DALE AND MAX BERGER FAMILY FOUNDATION</t>
        </is>
      </c>
      <c r="C2567" t="inlineStr">
        <is>
          <t>46-1612011</t>
        </is>
      </c>
      <c r="D2567" t="inlineStr">
        <is>
          <t>New York</t>
        </is>
      </c>
      <c r="E2567" t="inlineStr">
        <is>
          <t>NY</t>
        </is>
      </c>
      <c r="F2567" t="n">
        <v>2024</v>
      </c>
      <c r="G2567" t="n">
        <v>1</v>
      </c>
      <c r="H2567" s="13" t="n">
        <v>1009500</v>
      </c>
      <c r="I2567" s="12" t="n">
        <v>23</v>
      </c>
      <c r="J2567" s="13" t="n">
        <v>10000</v>
      </c>
      <c r="K2567" s="13">
        <f>IFERROR($H2567/$I2567,"")</f>
        <v/>
      </c>
      <c r="L2567" s="13" t="n">
        <v>500000</v>
      </c>
      <c r="M2567" t="inlineStr">
        <is>
          <t>CA, DC, AL</t>
        </is>
      </c>
      <c r="N2567" t="inlineStr">
        <is>
          <t>No</t>
        </is>
      </c>
      <c r="O2567" t="inlineStr">
        <is>
          <t>Not stated</t>
        </is>
      </c>
      <c r="Q2567" s="9" t="inlineStr">
        <is>
          <t>https://grantcue.com/foundations/the-dale-and-max-berger-family-foundation-461612011</t>
        </is>
      </c>
    </row>
    <row r="2568">
      <c r="A2568">
        <f>IF($E2568=$E2567,$A2567+1,1)</f>
        <v/>
      </c>
      <c r="B2568" t="inlineStr">
        <is>
          <t>BARRY FRIEDBERG &amp; CHARLOTTE MOSS FAMILY FOUNDATION</t>
        </is>
      </c>
      <c r="C2568" t="inlineStr">
        <is>
          <t>13-7154197</t>
        </is>
      </c>
      <c r="D2568" t="inlineStr">
        <is>
          <t>New York</t>
        </is>
      </c>
      <c r="E2568" t="inlineStr">
        <is>
          <t>NY</t>
        </is>
      </c>
      <c r="F2568" t="n">
        <v>2024</v>
      </c>
      <c r="G2568" t="n">
        <v>2</v>
      </c>
      <c r="H2568" s="13" t="n">
        <v>1008950</v>
      </c>
      <c r="I2568" s="12" t="n">
        <v>113</v>
      </c>
      <c r="J2568" s="13" t="n">
        <v>2000</v>
      </c>
      <c r="K2568" s="13">
        <f>IFERROR($H2568/$I2568,"")</f>
        <v/>
      </c>
      <c r="L2568" s="13" t="n">
        <v>75000</v>
      </c>
      <c r="M2568" t="inlineStr">
        <is>
          <t>CA, VA, SC</t>
        </is>
      </c>
      <c r="N2568" t="inlineStr">
        <is>
          <t>No</t>
        </is>
      </c>
      <c r="O2568" t="inlineStr">
        <is>
          <t>Not stated</t>
        </is>
      </c>
      <c r="Q2568" s="9" t="inlineStr">
        <is>
          <t>https://grantcue.com/foundations/barry-friedberg-and-charlotte-moss-family-foundation-137154197</t>
        </is>
      </c>
    </row>
    <row r="2569">
      <c r="A2569">
        <f>IF($E2569=$E2568,$A2568+1,1)</f>
        <v/>
      </c>
      <c r="B2569" t="inlineStr">
        <is>
          <t>GUERRERIO FAMILY FOUNDATION</t>
        </is>
      </c>
      <c r="C2569" t="inlineStr">
        <is>
          <t>43-1871849</t>
        </is>
      </c>
      <c r="D2569" t="inlineStr">
        <is>
          <t>New York</t>
        </is>
      </c>
      <c r="E2569" t="inlineStr">
        <is>
          <t>NY</t>
        </is>
      </c>
      <c r="F2569" t="n">
        <v>2024</v>
      </c>
      <c r="G2569" t="n">
        <v>1</v>
      </c>
      <c r="H2569" s="13" t="n">
        <v>1008577</v>
      </c>
      <c r="I2569" s="12" t="n">
        <v>33</v>
      </c>
      <c r="J2569" s="13" t="n">
        <v>2500</v>
      </c>
      <c r="K2569" s="13">
        <f>IFERROR($H2569/$I2569,"")</f>
        <v/>
      </c>
      <c r="L2569" s="13" t="n">
        <v>900000</v>
      </c>
      <c r="M2569" t="inlineStr">
        <is>
          <t>MO, TX, IN</t>
        </is>
      </c>
      <c r="N2569" t="inlineStr">
        <is>
          <t>No</t>
        </is>
      </c>
      <c r="O2569" t="inlineStr">
        <is>
          <t>Not stated</t>
        </is>
      </c>
      <c r="Q2569" s="9" t="inlineStr">
        <is>
          <t>https://grantcue.com/foundations/guerrerio-family-foundation-431871849</t>
        </is>
      </c>
    </row>
    <row r="2570">
      <c r="A2570">
        <f>IF($E2570=$E2569,$A2569+1,1)</f>
        <v/>
      </c>
      <c r="B2570" t="inlineStr">
        <is>
          <t>Halff Windham Foundation</t>
        </is>
      </c>
      <c r="C2570" t="inlineStr">
        <is>
          <t>83-2365293</t>
        </is>
      </c>
      <c r="D2570" t="inlineStr">
        <is>
          <t>New York</t>
        </is>
      </c>
      <c r="E2570" t="inlineStr">
        <is>
          <t>NY</t>
        </is>
      </c>
      <c r="F2570" t="n">
        <v>2025</v>
      </c>
      <c r="G2570" t="n">
        <v>2</v>
      </c>
      <c r="H2570" s="13" t="n">
        <v>1008500</v>
      </c>
      <c r="I2570" s="12" t="n">
        <v>12</v>
      </c>
      <c r="J2570" s="13" t="n">
        <v>100000</v>
      </c>
      <c r="K2570" s="13">
        <f>IFERROR($H2570/$I2570,"")</f>
        <v/>
      </c>
      <c r="L2570" s="13" t="n">
        <v>200000</v>
      </c>
      <c r="M2570" t="inlineStr">
        <is>
          <t>NJ, IN, VA</t>
        </is>
      </c>
      <c r="N2570" t="inlineStr">
        <is>
          <t>No</t>
        </is>
      </c>
      <c r="O2570" t="inlineStr">
        <is>
          <t>Not stated</t>
        </is>
      </c>
      <c r="Q2570" s="9" t="inlineStr">
        <is>
          <t>https://grantcue.com/foundations/halff-windham-foundation-832365293</t>
        </is>
      </c>
    </row>
    <row r="2571">
      <c r="A2571">
        <f>IF($E2571=$E2570,$A2570+1,1)</f>
        <v/>
      </c>
      <c r="B2571" t="inlineStr">
        <is>
          <t>UW MARTIN S PAINE FDN</t>
        </is>
      </c>
      <c r="C2571" t="inlineStr">
        <is>
          <t>13-6074009</t>
        </is>
      </c>
      <c r="D2571" t="inlineStr">
        <is>
          <t>New York</t>
        </is>
      </c>
      <c r="E2571" t="inlineStr">
        <is>
          <t>NY</t>
        </is>
      </c>
      <c r="F2571" t="n">
        <v>2024</v>
      </c>
      <c r="G2571" t="n">
        <v>1</v>
      </c>
      <c r="H2571" s="13" t="n">
        <v>1007860</v>
      </c>
      <c r="I2571" s="12" t="n">
        <v>10</v>
      </c>
      <c r="J2571" s="13" t="n">
        <v>100786</v>
      </c>
      <c r="K2571" s="13">
        <f>IFERROR($H2571/$I2571,"")</f>
        <v/>
      </c>
      <c r="L2571" s="13" t="n">
        <v>100786</v>
      </c>
      <c r="M2571" t="inlineStr">
        <is>
          <t>CO</t>
        </is>
      </c>
      <c r="N2571" t="inlineStr">
        <is>
          <t>No</t>
        </is>
      </c>
      <c r="O2571" t="inlineStr">
        <is>
          <t>Not stated</t>
        </is>
      </c>
      <c r="Q2571" s="9" t="inlineStr">
        <is>
          <t>https://grantcue.com/foundations/uw-martin-s-paine-fdn-136074009</t>
        </is>
      </c>
    </row>
    <row r="2572">
      <c r="A2572">
        <f>IF($E2572=$E2571,$A2571+1,1)</f>
        <v/>
      </c>
      <c r="B2572" t="inlineStr">
        <is>
          <t>THE SUSAN STEIN SHIVA FOUNDATION FKA THE SUSAN S SHIVA FOUNDATION</t>
        </is>
      </c>
      <c r="C2572" t="inlineStr">
        <is>
          <t>27-3493774</t>
        </is>
      </c>
      <c r="D2572" t="inlineStr">
        <is>
          <t>New York</t>
        </is>
      </c>
      <c r="E2572" t="inlineStr">
        <is>
          <t>NY</t>
        </is>
      </c>
      <c r="F2572" t="n">
        <v>2024</v>
      </c>
      <c r="G2572" t="n">
        <v>1</v>
      </c>
      <c r="H2572" s="13" t="n">
        <v>1006808</v>
      </c>
      <c r="I2572" s="12" t="n">
        <v>27</v>
      </c>
      <c r="J2572" s="13" t="n">
        <v>5150</v>
      </c>
      <c r="K2572" s="13">
        <f>IFERROR($H2572/$I2572,"")</f>
        <v/>
      </c>
      <c r="L2572" s="13" t="n">
        <v>400000</v>
      </c>
      <c r="M2572" t="inlineStr">
        <is>
          <t>NJ, DC, CA</t>
        </is>
      </c>
      <c r="N2572" t="inlineStr">
        <is>
          <t>Yes</t>
        </is>
      </c>
      <c r="O2572" t="inlineStr">
        <is>
          <t>Not stated</t>
        </is>
      </c>
      <c r="Q2572" s="9" t="inlineStr">
        <is>
          <t>https://grantcue.com/foundations/the-susan-stein-shiva-foundation-fka-the-susan-s-shiva-foundation-273493774</t>
        </is>
      </c>
    </row>
    <row r="2573">
      <c r="A2573">
        <f>IF($E2573=$E2572,$A2572+1,1)</f>
        <v/>
      </c>
      <c r="B2573" t="inlineStr">
        <is>
          <t>MARIETTA AND ANDREW ROMAY FOUNDATION INC</t>
        </is>
      </c>
      <c r="C2573" t="inlineStr">
        <is>
          <t>13-3596234</t>
        </is>
      </c>
      <c r="D2573" t="inlineStr">
        <is>
          <t>New York</t>
        </is>
      </c>
      <c r="E2573" t="inlineStr">
        <is>
          <t>NY</t>
        </is>
      </c>
      <c r="F2573" t="n">
        <v>2025</v>
      </c>
      <c r="G2573" t="n">
        <v>2</v>
      </c>
      <c r="H2573" s="13" t="n">
        <v>1006000</v>
      </c>
      <c r="I2573" s="12" t="n">
        <v>34</v>
      </c>
      <c r="J2573" s="13" t="n">
        <v>15000</v>
      </c>
      <c r="K2573" s="13">
        <f>IFERROR($H2573/$I2573,"")</f>
        <v/>
      </c>
      <c r="L2573" s="13" t="n">
        <v>200000</v>
      </c>
      <c r="M2573" t="inlineStr">
        <is>
          <t>DC, OR, NJ</t>
        </is>
      </c>
      <c r="N2573" t="inlineStr">
        <is>
          <t>No</t>
        </is>
      </c>
      <c r="O2573" t="inlineStr">
        <is>
          <t>Not stated</t>
        </is>
      </c>
      <c r="Q2573" s="9" t="inlineStr">
        <is>
          <t>https://grantcue.com/foundations/marietta-and-andrew-romay-foundation-inc-c-o-peter-frey-133596234</t>
        </is>
      </c>
    </row>
    <row r="2574">
      <c r="A2574">
        <f>IF($E2574=$E2573,$A2573+1,1)</f>
        <v/>
      </c>
      <c r="B2574" t="inlineStr">
        <is>
          <t>THE 1156 FOUNDATION</t>
        </is>
      </c>
      <c r="C2574" t="inlineStr">
        <is>
          <t>46-6731126</t>
        </is>
      </c>
      <c r="D2574" t="inlineStr">
        <is>
          <t>New York</t>
        </is>
      </c>
      <c r="E2574" t="inlineStr">
        <is>
          <t>NY</t>
        </is>
      </c>
      <c r="F2574" t="n">
        <v>2025</v>
      </c>
      <c r="G2574" t="n">
        <v>2</v>
      </c>
      <c r="H2574" s="13" t="n">
        <v>1005687</v>
      </c>
      <c r="I2574" s="12" t="n">
        <v>28</v>
      </c>
      <c r="J2574" s="13" t="n">
        <v>5000</v>
      </c>
      <c r="K2574" s="13">
        <f>IFERROR($H2574/$I2574,"")</f>
        <v/>
      </c>
      <c r="L2574" s="13" t="n">
        <v>420000</v>
      </c>
      <c r="M2574" t="inlineStr">
        <is>
          <t>MA, NH, DC</t>
        </is>
      </c>
      <c r="N2574" t="inlineStr">
        <is>
          <t>No</t>
        </is>
      </c>
      <c r="O2574" t="inlineStr">
        <is>
          <t>Not stated</t>
        </is>
      </c>
      <c r="Q2574" s="9" t="inlineStr">
        <is>
          <t>https://grantcue.com/foundations/the-1156-foundation-466731126</t>
        </is>
      </c>
    </row>
    <row r="2575">
      <c r="A2575">
        <f>IF($E2575=$E2574,$A2574+1,1)</f>
        <v/>
      </c>
      <c r="B2575" t="inlineStr">
        <is>
          <t>THE ROBERT &amp; NETTIE BENENSON FOUNDA</t>
        </is>
      </c>
      <c r="C2575" t="inlineStr">
        <is>
          <t>51-0173119</t>
        </is>
      </c>
      <c r="D2575" t="inlineStr">
        <is>
          <t>New York</t>
        </is>
      </c>
      <c r="E2575" t="inlineStr">
        <is>
          <t>NY</t>
        </is>
      </c>
      <c r="F2575" t="n">
        <v>2025</v>
      </c>
      <c r="G2575" t="n">
        <v>2</v>
      </c>
      <c r="H2575" s="13" t="n">
        <v>1005000</v>
      </c>
      <c r="I2575" s="12" t="n">
        <v>17</v>
      </c>
      <c r="J2575" s="13" t="n">
        <v>40000</v>
      </c>
      <c r="K2575" s="13">
        <f>IFERROR($H2575/$I2575,"")</f>
        <v/>
      </c>
      <c r="L2575" s="13" t="n">
        <v>175000</v>
      </c>
      <c r="M2575" t="inlineStr">
        <is>
          <t>CT, DC</t>
        </is>
      </c>
      <c r="N2575" t="inlineStr">
        <is>
          <t>No</t>
        </is>
      </c>
      <c r="O2575" t="inlineStr">
        <is>
          <t>Not stated</t>
        </is>
      </c>
      <c r="Q2575" s="9" t="inlineStr">
        <is>
          <t>https://grantcue.com/foundations/the-robert-and-nettie-benenson-founda-510173119</t>
        </is>
      </c>
    </row>
    <row r="2576">
      <c r="A2576">
        <f>IF($E2576=$E2575,$A2575+1,1)</f>
        <v/>
      </c>
      <c r="B2576" t="inlineStr">
        <is>
          <t>Tower Family North Country Foundati</t>
        </is>
      </c>
      <c r="C2576" t="inlineStr">
        <is>
          <t>84-4705293</t>
        </is>
      </c>
      <c r="D2576" t="inlineStr">
        <is>
          <t>New York</t>
        </is>
      </c>
      <c r="E2576" t="inlineStr">
        <is>
          <t>NY</t>
        </is>
      </c>
      <c r="F2576" t="n">
        <v>2025</v>
      </c>
      <c r="G2576" t="n">
        <v>2</v>
      </c>
      <c r="H2576" s="13" t="n">
        <v>1002990</v>
      </c>
      <c r="I2576" s="12" t="n">
        <v>15</v>
      </c>
      <c r="J2576" s="13" t="n">
        <v>72332</v>
      </c>
      <c r="K2576" s="13">
        <f>IFERROR($H2576/$I2576,"")</f>
        <v/>
      </c>
      <c r="L2576" s="13" t="n">
        <v>148178</v>
      </c>
      <c r="N2576" t="inlineStr">
        <is>
          <t>No</t>
        </is>
      </c>
      <c r="O2576" t="inlineStr">
        <is>
          <t>Not stated</t>
        </is>
      </c>
      <c r="Q2576" s="9" t="inlineStr">
        <is>
          <t>https://grantcue.com/foundations/tower-family-north-country-foundati-844705293</t>
        </is>
      </c>
    </row>
    <row r="2577">
      <c r="A2577">
        <f>IF($E2577=$E2576,$A2576+1,1)</f>
        <v/>
      </c>
      <c r="B2577" t="inlineStr">
        <is>
          <t>ROWBOAT FAMILY FOUNDATION</t>
        </is>
      </c>
      <c r="C2577" t="inlineStr">
        <is>
          <t>81-4333414</t>
        </is>
      </c>
      <c r="D2577" t="inlineStr">
        <is>
          <t>New York</t>
        </is>
      </c>
      <c r="E2577" t="inlineStr">
        <is>
          <t>NY</t>
        </is>
      </c>
      <c r="F2577" t="n">
        <v>2024</v>
      </c>
      <c r="G2577" t="n">
        <v>1</v>
      </c>
      <c r="H2577" s="13" t="n">
        <v>1002500</v>
      </c>
      <c r="I2577" s="12" t="n">
        <v>12</v>
      </c>
      <c r="J2577" s="13" t="n">
        <v>82500</v>
      </c>
      <c r="K2577" s="13">
        <f>IFERROR($H2577/$I2577,"")</f>
        <v/>
      </c>
      <c r="L2577" s="13" t="n">
        <v>185000</v>
      </c>
      <c r="M2577" t="inlineStr">
        <is>
          <t>CA, DC</t>
        </is>
      </c>
      <c r="N2577" t="inlineStr">
        <is>
          <t>No</t>
        </is>
      </c>
      <c r="O2577" t="inlineStr">
        <is>
          <t>Not stated</t>
        </is>
      </c>
      <c r="Q2577" s="9" t="inlineStr">
        <is>
          <t>https://grantcue.com/foundations/rowboat-family-foundation-814333414</t>
        </is>
      </c>
    </row>
    <row r="2578">
      <c r="A2578">
        <f>IF($E2578=$E2577,$A2577+1,1)</f>
        <v/>
      </c>
      <c r="B2578" t="inlineStr">
        <is>
          <t>CREATE TAILWIND FOUNDATION</t>
        </is>
      </c>
      <c r="C2578" t="inlineStr">
        <is>
          <t>81-3849718</t>
        </is>
      </c>
      <c r="D2578" t="inlineStr">
        <is>
          <t>New York</t>
        </is>
      </c>
      <c r="E2578" t="inlineStr">
        <is>
          <t>NY</t>
        </is>
      </c>
      <c r="F2578" t="n">
        <v>2024</v>
      </c>
      <c r="G2578" t="n">
        <v>3</v>
      </c>
      <c r="H2578" s="13" t="n">
        <v>1002100</v>
      </c>
      <c r="I2578" s="12" t="n">
        <v>15</v>
      </c>
      <c r="J2578" s="13" t="n">
        <v>50000</v>
      </c>
      <c r="K2578" s="13">
        <f>IFERROR($H2578/$I2578,"")</f>
        <v/>
      </c>
      <c r="L2578" s="13" t="n">
        <v>174500</v>
      </c>
      <c r="M2578" t="inlineStr">
        <is>
          <t>MI, MO, DC</t>
        </is>
      </c>
      <c r="N2578" t="inlineStr">
        <is>
          <t>No</t>
        </is>
      </c>
      <c r="O2578" t="inlineStr">
        <is>
          <t>Not stated</t>
        </is>
      </c>
      <c r="Q2578" s="9" t="inlineStr">
        <is>
          <t>https://grantcue.com/foundations/create-tailwind-foundation-813849718</t>
        </is>
      </c>
    </row>
    <row r="2579">
      <c r="A2579">
        <f>IF($E2579=$E2578,$A2578+1,1)</f>
        <v/>
      </c>
      <c r="B2579" t="inlineStr">
        <is>
          <t>JAS FAMILY FOUNDATION</t>
        </is>
      </c>
      <c r="C2579" t="inlineStr">
        <is>
          <t>61-1582623</t>
        </is>
      </c>
      <c r="D2579" t="inlineStr">
        <is>
          <t>New York</t>
        </is>
      </c>
      <c r="E2579" t="inlineStr">
        <is>
          <t>NY</t>
        </is>
      </c>
      <c r="F2579" t="n">
        <v>2024</v>
      </c>
      <c r="G2579" t="n">
        <v>1</v>
      </c>
      <c r="H2579" s="13" t="n">
        <v>1000780</v>
      </c>
      <c r="I2579" s="12" t="n">
        <v>34</v>
      </c>
      <c r="J2579" s="13" t="n">
        <v>10000</v>
      </c>
      <c r="K2579" s="13">
        <f>IFERROR($H2579/$I2579,"")</f>
        <v/>
      </c>
      <c r="L2579" s="13" t="n">
        <v>250000</v>
      </c>
      <c r="M2579" t="inlineStr">
        <is>
          <t>NC, NJ, FL</t>
        </is>
      </c>
      <c r="N2579" t="inlineStr">
        <is>
          <t>No</t>
        </is>
      </c>
      <c r="O2579" t="inlineStr">
        <is>
          <t>Not stated</t>
        </is>
      </c>
      <c r="Q2579" s="9" t="inlineStr">
        <is>
          <t>https://grantcue.com/foundations/jas-family-foundation-611582623</t>
        </is>
      </c>
    </row>
    <row r="2580">
      <c r="A2580">
        <f>IF($E2580=$E2579,$A2579+1,1)</f>
        <v/>
      </c>
      <c r="B2580" t="inlineStr">
        <is>
          <t>C&amp;Y FOUNDATION INC</t>
        </is>
      </c>
      <c r="C2580" t="inlineStr">
        <is>
          <t>04-3666136</t>
        </is>
      </c>
      <c r="D2580" t="inlineStr">
        <is>
          <t>New York</t>
        </is>
      </c>
      <c r="E2580" t="inlineStr">
        <is>
          <t>NY</t>
        </is>
      </c>
      <c r="F2580" t="n">
        <v>2024</v>
      </c>
      <c r="G2580" t="n">
        <v>1</v>
      </c>
      <c r="H2580" s="13" t="n">
        <v>1000000</v>
      </c>
      <c r="I2580" s="12" t="n">
        <v>6</v>
      </c>
      <c r="J2580" s="13" t="n">
        <v>140000</v>
      </c>
      <c r="K2580" s="13">
        <f>IFERROR($H2580/$I2580,"")</f>
        <v/>
      </c>
      <c r="L2580" s="13" t="n">
        <v>370000</v>
      </c>
      <c r="N2580" t="inlineStr">
        <is>
          <t>No</t>
        </is>
      </c>
      <c r="O2580" t="inlineStr">
        <is>
          <t>Not stated</t>
        </is>
      </c>
      <c r="Q2580" s="9" t="inlineStr">
        <is>
          <t>https://grantcue.com/foundations/c-and-y-foundation-inc-043666136</t>
        </is>
      </c>
    </row>
    <row r="2581">
      <c r="A2581">
        <f>IF($E2581=$E2580,$A2580+1,1)</f>
        <v/>
      </c>
      <c r="B2581" t="inlineStr">
        <is>
          <t>AW DORMEUIL &amp; R DORMEUIL FOUNDATION</t>
        </is>
      </c>
      <c r="C2581" t="inlineStr">
        <is>
          <t>13-3301202</t>
        </is>
      </c>
      <c r="D2581" t="inlineStr">
        <is>
          <t>New York</t>
        </is>
      </c>
      <c r="E2581" t="inlineStr">
        <is>
          <t>NY</t>
        </is>
      </c>
      <c r="F2581" t="n">
        <v>2025</v>
      </c>
      <c r="G2581" t="n">
        <v>2</v>
      </c>
      <c r="H2581" s="13" t="n">
        <v>1000000</v>
      </c>
      <c r="I2581" s="12" t="n">
        <v>48</v>
      </c>
      <c r="J2581" s="13" t="n">
        <v>17500</v>
      </c>
      <c r="K2581" s="13">
        <f>IFERROR($H2581/$I2581,"")</f>
        <v/>
      </c>
      <c r="L2581" s="13" t="n">
        <v>50000</v>
      </c>
      <c r="M2581" t="inlineStr">
        <is>
          <t>TX, OH, DC</t>
        </is>
      </c>
      <c r="N2581" t="inlineStr">
        <is>
          <t>No</t>
        </is>
      </c>
      <c r="O2581" t="inlineStr">
        <is>
          <t>Not stated</t>
        </is>
      </c>
      <c r="Q2581" s="9" t="inlineStr">
        <is>
          <t>https://grantcue.com/foundations/aw-dormeuil-and-r-dormeuil-foundation-c-o-degaetano-and-carr-133301202</t>
        </is>
      </c>
    </row>
    <row r="2582">
      <c r="A2582">
        <f>IF($E2582=$E2581,$A2581+1,1)</f>
        <v/>
      </c>
      <c r="B2582" t="inlineStr">
        <is>
          <t>THE BARBARA EPSTEIN FOUNDATION INC</t>
        </is>
      </c>
      <c r="C2582" t="inlineStr">
        <is>
          <t>20-8355941</t>
        </is>
      </c>
      <c r="D2582" t="inlineStr">
        <is>
          <t>New York</t>
        </is>
      </c>
      <c r="E2582" t="inlineStr">
        <is>
          <t>NY</t>
        </is>
      </c>
      <c r="F2582" t="n">
        <v>2024</v>
      </c>
      <c r="G2582" t="n">
        <v>1</v>
      </c>
      <c r="H2582" s="13" t="n">
        <v>1000000</v>
      </c>
      <c r="I2582" s="12" t="n">
        <v>33</v>
      </c>
      <c r="J2582" s="13" t="n">
        <v>28000</v>
      </c>
      <c r="K2582" s="13">
        <f>IFERROR($H2582/$I2582,"")</f>
        <v/>
      </c>
      <c r="L2582" s="13" t="n">
        <v>50000</v>
      </c>
      <c r="M2582" t="inlineStr">
        <is>
          <t>CA, IL, MA</t>
        </is>
      </c>
      <c r="N2582" t="inlineStr">
        <is>
          <t>No</t>
        </is>
      </c>
      <c r="O2582" t="inlineStr">
        <is>
          <t>Not stated</t>
        </is>
      </c>
      <c r="Q2582" s="9" t="inlineStr">
        <is>
          <t>https://grantcue.com/foundations/the-barbara-epstein-foundation-inc-c-o-lewis-epstein-208355941</t>
        </is>
      </c>
    </row>
    <row r="2583">
      <c r="A2583">
        <f>IF($E2583=$E2582,$A2582+1,1)</f>
        <v/>
      </c>
      <c r="B2583" t="inlineStr">
        <is>
          <t>PIVOTAL PHILANTHROPIES FOUNDATION</t>
        </is>
      </c>
      <c r="C2583" t="inlineStr">
        <is>
          <t>88-2918646</t>
        </is>
      </c>
      <c r="D2583" t="inlineStr">
        <is>
          <t>Pennsylvania</t>
        </is>
      </c>
      <c r="E2583" t="inlineStr">
        <is>
          <t>PA</t>
        </is>
      </c>
      <c r="F2583" t="n">
        <v>2024</v>
      </c>
      <c r="G2583" t="n">
        <v>1</v>
      </c>
      <c r="H2583" s="13" t="n">
        <v>484692348</v>
      </c>
      <c r="I2583" s="12" t="n">
        <v>132</v>
      </c>
      <c r="J2583" s="13" t="n">
        <v>820000</v>
      </c>
      <c r="K2583" s="13">
        <f>IFERROR($H2583/$I2583,"")</f>
        <v/>
      </c>
      <c r="L2583" s="13" t="n">
        <v>242500000</v>
      </c>
      <c r="M2583" t="inlineStr">
        <is>
          <t>DC, NY, MD</t>
        </is>
      </c>
      <c r="N2583" t="inlineStr">
        <is>
          <t>No</t>
        </is>
      </c>
      <c r="O2583" t="inlineStr">
        <is>
          <t>Not stated</t>
        </is>
      </c>
      <c r="Q2583" s="9" t="inlineStr">
        <is>
          <t>https://grantcue.com/foundations/pivotal-philanthropies-foundation-882918646</t>
        </is>
      </c>
    </row>
    <row r="2584">
      <c r="A2584">
        <f>IF($E2584=$E2583,$A2583+1,1)</f>
        <v/>
      </c>
      <c r="B2584" t="inlineStr">
        <is>
          <t>THE WILLIAM PENN FOUNDATION</t>
        </is>
      </c>
      <c r="C2584" t="inlineStr">
        <is>
          <t>23-1503488</t>
        </is>
      </c>
      <c r="D2584" t="inlineStr">
        <is>
          <t>Pennsylvania</t>
        </is>
      </c>
      <c r="E2584" t="inlineStr">
        <is>
          <t>PA</t>
        </is>
      </c>
      <c r="F2584" t="n">
        <v>2024</v>
      </c>
      <c r="G2584" t="n">
        <v>2</v>
      </c>
      <c r="H2584" s="13" t="n">
        <v>292336976</v>
      </c>
      <c r="I2584" s="12" t="n">
        <v>2134</v>
      </c>
      <c r="J2584" s="13" t="n">
        <v>41501</v>
      </c>
      <c r="K2584" s="13">
        <f>IFERROR($H2584/$I2584,"")</f>
        <v/>
      </c>
      <c r="L2584" s="13" t="n">
        <v>14419000</v>
      </c>
      <c r="M2584" t="inlineStr">
        <is>
          <t>DC, NJ, NY</t>
        </is>
      </c>
      <c r="N2584" t="inlineStr">
        <is>
          <t>Yes</t>
        </is>
      </c>
      <c r="O2584" t="inlineStr">
        <is>
          <t>Not stated</t>
        </is>
      </c>
      <c r="P2584" s="9" t="inlineStr">
        <is>
          <t>https://williampennfoundation.org/</t>
        </is>
      </c>
      <c r="Q2584" s="9" t="inlineStr">
        <is>
          <t>https://grantcue.com/foundations/the-william-penn-foundation-231503488</t>
        </is>
      </c>
    </row>
    <row r="2585">
      <c r="A2585">
        <f>IF($E2585=$E2584,$A2584+1,1)</f>
        <v/>
      </c>
      <c r="B2585" t="inlineStr">
        <is>
          <t>THE CARL VICTOR PAGE MEMORIAL FOUNDATION</t>
        </is>
      </c>
      <c r="C2585" t="inlineStr">
        <is>
          <t>20-1922957</t>
        </is>
      </c>
      <c r="D2585" t="inlineStr">
        <is>
          <t>Pennsylvania</t>
        </is>
      </c>
      <c r="E2585" t="inlineStr">
        <is>
          <t>PA</t>
        </is>
      </c>
      <c r="F2585" t="n">
        <v>2024</v>
      </c>
      <c r="G2585" t="n">
        <v>1</v>
      </c>
      <c r="H2585" s="13" t="n">
        <v>285312880</v>
      </c>
      <c r="I2585" s="12" t="n">
        <v>17</v>
      </c>
      <c r="J2585" s="13" t="n">
        <v>2000000</v>
      </c>
      <c r="K2585" s="13">
        <f>IFERROR($H2585/$I2585,"")</f>
        <v/>
      </c>
      <c r="L2585" s="13" t="n">
        <v>235000000</v>
      </c>
      <c r="M2585" t="inlineStr">
        <is>
          <t>DC, CA, WI</t>
        </is>
      </c>
      <c r="N2585" t="inlineStr">
        <is>
          <t>No</t>
        </is>
      </c>
      <c r="O2585" t="inlineStr">
        <is>
          <t>Not stated</t>
        </is>
      </c>
      <c r="Q2585" s="9" t="inlineStr">
        <is>
          <t>https://grantcue.com/foundations/the-carl-victor-page-memorial-foundation-201922957</t>
        </is>
      </c>
    </row>
    <row r="2586">
      <c r="A2586">
        <f>IF($E2586=$E2585,$A2585+1,1)</f>
        <v/>
      </c>
      <c r="B2586" t="inlineStr">
        <is>
          <t>THE PAUL E SINGER FOUNDATION</t>
        </is>
      </c>
      <c r="C2586" t="inlineStr">
        <is>
          <t>27-2009342</t>
        </is>
      </c>
      <c r="D2586" t="inlineStr">
        <is>
          <t>Pennsylvania</t>
        </is>
      </c>
      <c r="E2586" t="inlineStr">
        <is>
          <t>PA</t>
        </is>
      </c>
      <c r="F2586" t="n">
        <v>2023</v>
      </c>
      <c r="G2586" t="n">
        <v>1</v>
      </c>
      <c r="H2586" s="13" t="n">
        <v>200018665</v>
      </c>
      <c r="I2586" s="12" t="n">
        <v>54</v>
      </c>
      <c r="J2586" s="13" t="n">
        <v>100000</v>
      </c>
      <c r="K2586" s="13">
        <f>IFERROR($H2586/$I2586,"")</f>
        <v/>
      </c>
      <c r="L2586" s="13" t="n">
        <v>161500000</v>
      </c>
      <c r="M2586" t="inlineStr">
        <is>
          <t>NY, DC, FL</t>
        </is>
      </c>
      <c r="N2586" t="inlineStr">
        <is>
          <t>No</t>
        </is>
      </c>
      <c r="O2586" t="inlineStr">
        <is>
          <t>Not stated</t>
        </is>
      </c>
      <c r="Q2586" s="9" t="inlineStr">
        <is>
          <t>https://grantcue.com/foundations/the-paul-e-singer-foundation-272009342</t>
        </is>
      </c>
    </row>
    <row r="2587">
      <c r="A2587">
        <f>IF($E2587=$E2586,$A2586+1,1)</f>
        <v/>
      </c>
      <c r="B2587" t="inlineStr">
        <is>
          <t>THE SNIDER FOUNDATION</t>
        </is>
      </c>
      <c r="C2587" t="inlineStr">
        <is>
          <t>23-2047668</t>
        </is>
      </c>
      <c r="D2587" t="inlineStr">
        <is>
          <t>Pennsylvania</t>
        </is>
      </c>
      <c r="E2587" t="inlineStr">
        <is>
          <t>PA</t>
        </is>
      </c>
      <c r="F2587" t="n">
        <v>2024</v>
      </c>
      <c r="G2587" t="n">
        <v>2</v>
      </c>
      <c r="H2587" s="13" t="n">
        <v>174465466</v>
      </c>
      <c r="I2587" s="12" t="n">
        <v>249</v>
      </c>
      <c r="J2587" s="13" t="n">
        <v>25000</v>
      </c>
      <c r="K2587" s="13">
        <f>IFERROR($H2587/$I2587,"")</f>
        <v/>
      </c>
      <c r="L2587" s="13" t="n">
        <v>27686688</v>
      </c>
      <c r="M2587" t="inlineStr">
        <is>
          <t>CA, DC, NY</t>
        </is>
      </c>
      <c r="N2587" t="inlineStr">
        <is>
          <t>No</t>
        </is>
      </c>
      <c r="O2587" t="inlineStr">
        <is>
          <t>Not stated</t>
        </is>
      </c>
      <c r="Q2587" s="9" t="inlineStr">
        <is>
          <t>https://grantcue.com/foundations/the-snider-foundation-232047668</t>
        </is>
      </c>
    </row>
    <row r="2588">
      <c r="A2588">
        <f>IF($E2588=$E2587,$A2587+1,1)</f>
        <v/>
      </c>
      <c r="B2588" t="inlineStr">
        <is>
          <t>THE HEINZ ENDOWMENTS</t>
        </is>
      </c>
      <c r="C2588" t="inlineStr">
        <is>
          <t>25-1721100</t>
        </is>
      </c>
      <c r="D2588" t="inlineStr">
        <is>
          <t>Pennsylvania</t>
        </is>
      </c>
      <c r="E2588" t="inlineStr">
        <is>
          <t>PA</t>
        </is>
      </c>
      <c r="F2588" t="n">
        <v>2024</v>
      </c>
      <c r="G2588" t="n">
        <v>2</v>
      </c>
      <c r="H2588" s="13" t="n">
        <v>170897322</v>
      </c>
      <c r="I2588" s="12" t="n">
        <v>1100</v>
      </c>
      <c r="J2588" s="13" t="n">
        <v>70000</v>
      </c>
      <c r="K2588" s="13">
        <f>IFERROR($H2588/$I2588,"")</f>
        <v/>
      </c>
      <c r="L2588" s="13" t="n">
        <v>6043000</v>
      </c>
      <c r="M2588" t="inlineStr">
        <is>
          <t>DC, NY, CA</t>
        </is>
      </c>
      <c r="N2588" t="inlineStr">
        <is>
          <t>Yes</t>
        </is>
      </c>
      <c r="O2588" t="inlineStr">
        <is>
          <t>Yes</t>
        </is>
      </c>
      <c r="P2588" s="9" t="inlineStr">
        <is>
          <t>https://www.heinz.org/</t>
        </is>
      </c>
      <c r="Q2588" s="9" t="inlineStr">
        <is>
          <t>https://grantcue.com/foundations/the-heinz-endowments-251721100</t>
        </is>
      </c>
    </row>
    <row r="2589">
      <c r="A2589">
        <f>IF($E2589=$E2588,$A2588+1,1)</f>
        <v/>
      </c>
      <c r="B2589" t="inlineStr">
        <is>
          <t>THE NORMAN R RALES AND RUTH RALES FOUNDATION</t>
        </is>
      </c>
      <c r="C2589" t="inlineStr">
        <is>
          <t>59-6874589</t>
        </is>
      </c>
      <c r="D2589" t="inlineStr">
        <is>
          <t>Pennsylvania</t>
        </is>
      </c>
      <c r="E2589" t="inlineStr">
        <is>
          <t>PA</t>
        </is>
      </c>
      <c r="F2589" t="n">
        <v>2024</v>
      </c>
      <c r="G2589" t="n">
        <v>2</v>
      </c>
      <c r="H2589" s="13" t="n">
        <v>168776762</v>
      </c>
      <c r="I2589" s="12" t="n">
        <v>30</v>
      </c>
      <c r="J2589" s="13" t="n">
        <v>115000</v>
      </c>
      <c r="K2589" s="13">
        <f>IFERROR($H2589/$I2589,"")</f>
        <v/>
      </c>
      <c r="L2589" s="13" t="n">
        <v>122714163</v>
      </c>
      <c r="M2589" t="inlineStr">
        <is>
          <t>MA, NY, FL</t>
        </is>
      </c>
      <c r="N2589" t="inlineStr">
        <is>
          <t>No</t>
        </is>
      </c>
      <c r="O2589" t="inlineStr">
        <is>
          <t>Not stated</t>
        </is>
      </c>
      <c r="Q2589" s="9" t="inlineStr">
        <is>
          <t>https://grantcue.com/foundations/the-norman-r-rales-and-ruth-rales-foundation-596874589</t>
        </is>
      </c>
    </row>
    <row r="2590">
      <c r="A2590">
        <f>IF($E2590=$E2589,$A2589+1,1)</f>
        <v/>
      </c>
      <c r="B2590" t="inlineStr">
        <is>
          <t>HOROWITZ FAMILY FOUNDATION</t>
        </is>
      </c>
      <c r="C2590" t="inlineStr">
        <is>
          <t>35-7050910</t>
        </is>
      </c>
      <c r="D2590" t="inlineStr">
        <is>
          <t>Pennsylvania</t>
        </is>
      </c>
      <c r="E2590" t="inlineStr">
        <is>
          <t>PA</t>
        </is>
      </c>
      <c r="F2590" t="n">
        <v>2024</v>
      </c>
      <c r="G2590" t="n">
        <v>1</v>
      </c>
      <c r="H2590" s="13" t="n">
        <v>147508395</v>
      </c>
      <c r="I2590" s="12" t="n">
        <v>8</v>
      </c>
      <c r="J2590" s="13" t="n">
        <v>548000</v>
      </c>
      <c r="K2590" s="13">
        <f>IFERROR($H2590/$I2590,"")</f>
        <v/>
      </c>
      <c r="L2590" s="13" t="n">
        <v>144112395</v>
      </c>
      <c r="M2590" t="inlineStr">
        <is>
          <t>TX, OH, CA</t>
        </is>
      </c>
      <c r="N2590" t="inlineStr">
        <is>
          <t>No</t>
        </is>
      </c>
      <c r="O2590" t="inlineStr">
        <is>
          <t>Not stated</t>
        </is>
      </c>
      <c r="Q2590" s="9" t="inlineStr">
        <is>
          <t>https://grantcue.com/foundations/horowitz-family-foundation-c-o-frank-rimerman-co-llp-357050910</t>
        </is>
      </c>
    </row>
    <row r="2591">
      <c r="A2591">
        <f>IF($E2591=$E2590,$A2590+1,1)</f>
        <v/>
      </c>
      <c r="B2591" t="inlineStr">
        <is>
          <t>RICHARD KING MELLON FOUNDATION</t>
        </is>
      </c>
      <c r="C2591" t="inlineStr">
        <is>
          <t>25-1127705</t>
        </is>
      </c>
      <c r="D2591" t="inlineStr">
        <is>
          <t>Pennsylvania</t>
        </is>
      </c>
      <c r="E2591" t="inlineStr">
        <is>
          <t>PA</t>
        </is>
      </c>
      <c r="F2591" t="n">
        <v>2024</v>
      </c>
      <c r="G2591" t="n">
        <v>1</v>
      </c>
      <c r="H2591" s="13" t="n">
        <v>116670323</v>
      </c>
      <c r="I2591" s="12" t="n">
        <v>296</v>
      </c>
      <c r="J2591" s="13" t="n">
        <v>220000</v>
      </c>
      <c r="K2591" s="13">
        <f>IFERROR($H2591/$I2591,"")</f>
        <v/>
      </c>
      <c r="L2591" s="13" t="n">
        <v>10000000</v>
      </c>
      <c r="M2591" t="inlineStr">
        <is>
          <t>MT, VA, CA</t>
        </is>
      </c>
      <c r="N2591" t="inlineStr">
        <is>
          <t>Yes</t>
        </is>
      </c>
      <c r="O2591" t="inlineStr">
        <is>
          <t>Yes</t>
        </is>
      </c>
      <c r="P2591" s="9" t="inlineStr">
        <is>
          <t>https://www.rkmf.org/</t>
        </is>
      </c>
      <c r="Q2591" s="9" t="inlineStr">
        <is>
          <t>https://grantcue.com/foundations/richard-king-mellon-foundation-251127705</t>
        </is>
      </c>
    </row>
    <row r="2592">
      <c r="A2592">
        <f>IF($E2592=$E2591,$A2591+1,1)</f>
        <v/>
      </c>
      <c r="B2592" t="inlineStr">
        <is>
          <t>HILLMAN FAMILY FOUNDATIONS</t>
        </is>
      </c>
      <c r="C2592" t="inlineStr">
        <is>
          <t>25-6065959</t>
        </is>
      </c>
      <c r="D2592" t="inlineStr">
        <is>
          <t>Pennsylvania</t>
        </is>
      </c>
      <c r="E2592" t="inlineStr">
        <is>
          <t>PA</t>
        </is>
      </c>
      <c r="F2592" t="n">
        <v>2024</v>
      </c>
      <c r="G2592" t="n">
        <v>1</v>
      </c>
      <c r="H2592" s="13" t="n">
        <v>88828151</v>
      </c>
      <c r="I2592" s="12" t="n">
        <v>814</v>
      </c>
      <c r="J2592" s="13" t="n">
        <v>20000</v>
      </c>
      <c r="K2592" s="13">
        <f>IFERROR($H2592/$I2592,"")</f>
        <v/>
      </c>
      <c r="L2592" s="13" t="n">
        <v>5000000</v>
      </c>
      <c r="M2592" t="inlineStr">
        <is>
          <t>OR, NY, CA</t>
        </is>
      </c>
      <c r="N2592" t="inlineStr">
        <is>
          <t>Yes</t>
        </is>
      </c>
      <c r="O2592" t="inlineStr">
        <is>
          <t>Yes</t>
        </is>
      </c>
      <c r="P2592" s="9" t="inlineStr">
        <is>
          <t>http://hillmanfamilyfoundations.org/</t>
        </is>
      </c>
      <c r="Q2592" s="9" t="inlineStr">
        <is>
          <t>https://grantcue.com/foundations/hillman-family-foundations-256065959</t>
        </is>
      </c>
    </row>
    <row r="2593">
      <c r="A2593">
        <f>IF($E2593=$E2592,$A2592+1,1)</f>
        <v/>
      </c>
      <c r="B2593" t="inlineStr">
        <is>
          <t>THE DAVIS FAMILY FOUNDATION INC</t>
        </is>
      </c>
      <c r="C2593" t="inlineStr">
        <is>
          <t>01-0751429</t>
        </is>
      </c>
      <c r="D2593" t="inlineStr">
        <is>
          <t>Pennsylvania</t>
        </is>
      </c>
      <c r="E2593" t="inlineStr">
        <is>
          <t>PA</t>
        </is>
      </c>
      <c r="F2593" t="n">
        <v>2024</v>
      </c>
      <c r="G2593" t="n">
        <v>1</v>
      </c>
      <c r="H2593" s="13" t="n">
        <v>72013500</v>
      </c>
      <c r="I2593" s="12" t="n">
        <v>48</v>
      </c>
      <c r="J2593" s="13" t="n">
        <v>50000</v>
      </c>
      <c r="K2593" s="13">
        <f>IFERROR($H2593/$I2593,"")</f>
        <v/>
      </c>
      <c r="L2593" s="13" t="n">
        <v>56300000</v>
      </c>
      <c r="M2593" t="inlineStr">
        <is>
          <t>MD, FL, CA</t>
        </is>
      </c>
      <c r="N2593" t="inlineStr">
        <is>
          <t>No</t>
        </is>
      </c>
      <c r="O2593" t="inlineStr">
        <is>
          <t>Not stated</t>
        </is>
      </c>
      <c r="Q2593" s="9" t="inlineStr">
        <is>
          <t>https://grantcue.com/foundations/the-davis-family-foundation-inc-010751429</t>
        </is>
      </c>
    </row>
    <row r="2594">
      <c r="A2594">
        <f>IF($E2594=$E2593,$A2593+1,1)</f>
        <v/>
      </c>
      <c r="B2594" t="inlineStr">
        <is>
          <t>HESS FOUNDATION INC</t>
        </is>
      </c>
      <c r="C2594" t="inlineStr">
        <is>
          <t>22-1713046</t>
        </is>
      </c>
      <c r="D2594" t="inlineStr">
        <is>
          <t>Pennsylvania</t>
        </is>
      </c>
      <c r="E2594" t="inlineStr">
        <is>
          <t>PA</t>
        </is>
      </c>
      <c r="F2594" t="n">
        <v>2023</v>
      </c>
      <c r="G2594" t="n">
        <v>1</v>
      </c>
      <c r="H2594" s="13" t="n">
        <v>63385033</v>
      </c>
      <c r="I2594" s="12" t="n">
        <v>141</v>
      </c>
      <c r="J2594" s="13" t="n">
        <v>50000</v>
      </c>
      <c r="K2594" s="13">
        <f>IFERROR($H2594/$I2594,"")</f>
        <v/>
      </c>
      <c r="L2594" s="13" t="n">
        <v>20150000</v>
      </c>
      <c r="M2594" t="inlineStr">
        <is>
          <t>MA, NY, DC</t>
        </is>
      </c>
      <c r="N2594" t="inlineStr">
        <is>
          <t>No</t>
        </is>
      </c>
      <c r="O2594" t="inlineStr">
        <is>
          <t>Not stated</t>
        </is>
      </c>
      <c r="Q2594" s="9" t="inlineStr">
        <is>
          <t>https://grantcue.com/foundations/hess-foundation-inc-221713046</t>
        </is>
      </c>
    </row>
    <row r="2595">
      <c r="A2595">
        <f>IF($E2595=$E2594,$A2594+1,1)</f>
        <v/>
      </c>
      <c r="B2595" t="inlineStr">
        <is>
          <t>W P CAREY FOUNDATION INC</t>
        </is>
      </c>
      <c r="C2595" t="inlineStr">
        <is>
          <t>13-3597510</t>
        </is>
      </c>
      <c r="D2595" t="inlineStr">
        <is>
          <t>Pennsylvania</t>
        </is>
      </c>
      <c r="E2595" t="inlineStr">
        <is>
          <t>PA</t>
        </is>
      </c>
      <c r="F2595" t="n">
        <v>2024</v>
      </c>
      <c r="G2595" t="n">
        <v>2</v>
      </c>
      <c r="H2595" s="13" t="n">
        <v>49734698</v>
      </c>
      <c r="I2595" s="12" t="n">
        <v>285</v>
      </c>
      <c r="J2595" s="13" t="n">
        <v>5000</v>
      </c>
      <c r="K2595" s="13">
        <f>IFERROR($H2595/$I2595,"")</f>
        <v/>
      </c>
      <c r="L2595" s="13" t="n">
        <v>9347927</v>
      </c>
      <c r="M2595" t="inlineStr">
        <is>
          <t>NY, AZ, MD</t>
        </is>
      </c>
      <c r="N2595" t="inlineStr">
        <is>
          <t>No</t>
        </is>
      </c>
      <c r="O2595" t="inlineStr">
        <is>
          <t>Not stated</t>
        </is>
      </c>
      <c r="Q2595" s="9" t="inlineStr">
        <is>
          <t>https://grantcue.com/foundations/w-p-carey-foundation-inc-133597510</t>
        </is>
      </c>
    </row>
    <row r="2596">
      <c r="A2596">
        <f>IF($E2596=$E2595,$A2595+1,1)</f>
        <v/>
      </c>
      <c r="B2596" t="inlineStr">
        <is>
          <t>ENLIGHT FOUNDATION</t>
        </is>
      </c>
      <c r="C2596" t="inlineStr">
        <is>
          <t>20-1063909</t>
        </is>
      </c>
      <c r="D2596" t="inlineStr">
        <is>
          <t>Pennsylvania</t>
        </is>
      </c>
      <c r="E2596" t="inlineStr">
        <is>
          <t>PA</t>
        </is>
      </c>
      <c r="F2596" t="n">
        <v>2024</v>
      </c>
      <c r="G2596" t="n">
        <v>1</v>
      </c>
      <c r="H2596" s="13" t="n">
        <v>48989253</v>
      </c>
      <c r="I2596" s="12" t="n">
        <v>29</v>
      </c>
      <c r="J2596" s="13" t="n">
        <v>330000</v>
      </c>
      <c r="K2596" s="13">
        <f>IFERROR($H2596/$I2596,"")</f>
        <v/>
      </c>
      <c r="L2596" s="13" t="n">
        <v>28333333</v>
      </c>
      <c r="M2596" t="inlineStr">
        <is>
          <t>CA, MA, NY</t>
        </is>
      </c>
      <c r="N2596" t="inlineStr">
        <is>
          <t>No</t>
        </is>
      </c>
      <c r="O2596" t="inlineStr">
        <is>
          <t>Not stated</t>
        </is>
      </c>
      <c r="Q2596" s="9" t="inlineStr">
        <is>
          <t>https://grantcue.com/foundations/enlight-foundation-201063909</t>
        </is>
      </c>
    </row>
    <row r="2597">
      <c r="A2597">
        <f>IF($E2597=$E2596,$A2596+1,1)</f>
        <v/>
      </c>
      <c r="B2597" t="inlineStr">
        <is>
          <t>MCCUNE FOUNDATION PNC BANK NA</t>
        </is>
      </c>
      <c r="C2597" t="inlineStr">
        <is>
          <t>25-6210269</t>
        </is>
      </c>
      <c r="D2597" t="inlineStr">
        <is>
          <t>Pennsylvania</t>
        </is>
      </c>
      <c r="E2597" t="inlineStr">
        <is>
          <t>PA</t>
        </is>
      </c>
      <c r="F2597" t="n">
        <v>2023</v>
      </c>
      <c r="G2597" t="n">
        <v>1</v>
      </c>
      <c r="H2597" s="13" t="n">
        <v>47572750</v>
      </c>
      <c r="I2597" s="12" t="n">
        <v>84</v>
      </c>
      <c r="J2597" s="13" t="n">
        <v>185000</v>
      </c>
      <c r="K2597" s="13">
        <f>IFERROR($H2597/$I2597,"")</f>
        <v/>
      </c>
      <c r="L2597" s="13" t="n">
        <v>9400000</v>
      </c>
      <c r="N2597" t="inlineStr">
        <is>
          <t>Yes</t>
        </is>
      </c>
      <c r="O2597" t="inlineStr">
        <is>
          <t>Not stated</t>
        </is>
      </c>
      <c r="Q2597" s="9" t="inlineStr">
        <is>
          <t>https://grantcue.com/foundations/mccune-foundation-pnc-bank-na-256210269</t>
        </is>
      </c>
    </row>
    <row r="2598">
      <c r="A2598">
        <f>IF($E2598=$E2597,$A2597+1,1)</f>
        <v/>
      </c>
      <c r="B2598" t="inlineStr">
        <is>
          <t>COLCOM FOUNDATION</t>
        </is>
      </c>
      <c r="C2598" t="inlineStr">
        <is>
          <t>31-1479839</t>
        </is>
      </c>
      <c r="D2598" t="inlineStr">
        <is>
          <t>Pennsylvania</t>
        </is>
      </c>
      <c r="E2598" t="inlineStr">
        <is>
          <t>PA</t>
        </is>
      </c>
      <c r="F2598" t="n">
        <v>2024</v>
      </c>
      <c r="G2598" t="n">
        <v>2</v>
      </c>
      <c r="H2598" s="13" t="n">
        <v>43197809</v>
      </c>
      <c r="I2598" s="12" t="n">
        <v>254</v>
      </c>
      <c r="J2598" s="13" t="n">
        <v>62500</v>
      </c>
      <c r="K2598" s="13">
        <f>IFERROR($H2598/$I2598,"")</f>
        <v/>
      </c>
      <c r="L2598" s="13" t="n">
        <v>2870000</v>
      </c>
      <c r="M2598" t="inlineStr">
        <is>
          <t>DC, VA, WV</t>
        </is>
      </c>
      <c r="N2598" t="inlineStr">
        <is>
          <t>Yes</t>
        </is>
      </c>
      <c r="O2598" t="inlineStr">
        <is>
          <t>Not stated</t>
        </is>
      </c>
      <c r="P2598" s="9" t="inlineStr">
        <is>
          <t>https://colcomfdn.org/</t>
        </is>
      </c>
      <c r="Q2598" s="9" t="inlineStr">
        <is>
          <t>https://grantcue.com/foundations/colcom-foundation-311479839</t>
        </is>
      </c>
    </row>
    <row r="2599">
      <c r="A2599">
        <f>IF($E2599=$E2598,$A2598+1,1)</f>
        <v/>
      </c>
      <c r="B2599" t="inlineStr">
        <is>
          <t>THE SPRAY FOUNDATION INC</t>
        </is>
      </c>
      <c r="C2599" t="inlineStr">
        <is>
          <t>58-2219018</t>
        </is>
      </c>
      <c r="D2599" t="inlineStr">
        <is>
          <t>Pennsylvania</t>
        </is>
      </c>
      <c r="E2599" t="inlineStr">
        <is>
          <t>PA</t>
        </is>
      </c>
      <c r="F2599" t="n">
        <v>2025</v>
      </c>
      <c r="G2599" t="n">
        <v>2</v>
      </c>
      <c r="H2599" s="13" t="n">
        <v>36522269</v>
      </c>
      <c r="I2599" s="12" t="n">
        <v>61</v>
      </c>
      <c r="J2599" s="13" t="n">
        <v>50000</v>
      </c>
      <c r="K2599" s="13">
        <f>IFERROR($H2599/$I2599,"")</f>
        <v/>
      </c>
      <c r="L2599" s="13" t="n">
        <v>30372269</v>
      </c>
      <c r="M2599" t="inlineStr">
        <is>
          <t>NY, CT, GA</t>
        </is>
      </c>
      <c r="N2599" t="inlineStr">
        <is>
          <t>No</t>
        </is>
      </c>
      <c r="O2599" t="inlineStr">
        <is>
          <t>Not stated</t>
        </is>
      </c>
      <c r="Q2599" s="9" t="inlineStr">
        <is>
          <t>https://grantcue.com/foundations/the-spray-foundation-inc-c-o-clay-k-kirk-582219018</t>
        </is>
      </c>
    </row>
    <row r="2600">
      <c r="A2600">
        <f>IF($E2600=$E2599,$A2599+1,1)</f>
        <v/>
      </c>
      <c r="B2600" t="inlineStr">
        <is>
          <t>THE HOLLYHOCK FOUNDATION INC</t>
        </is>
      </c>
      <c r="C2600" t="inlineStr">
        <is>
          <t>54-2091336</t>
        </is>
      </c>
      <c r="D2600" t="inlineStr">
        <is>
          <t>Pennsylvania</t>
        </is>
      </c>
      <c r="E2600" t="inlineStr">
        <is>
          <t>PA</t>
        </is>
      </c>
      <c r="F2600" t="n">
        <v>2024</v>
      </c>
      <c r="G2600" t="n">
        <v>1</v>
      </c>
      <c r="H2600" s="13" t="n">
        <v>35705977</v>
      </c>
      <c r="I2600" s="12" t="n">
        <v>53</v>
      </c>
      <c r="J2600" s="13" t="n">
        <v>242000</v>
      </c>
      <c r="K2600" s="13">
        <f>IFERROR($H2600/$I2600,"")</f>
        <v/>
      </c>
      <c r="L2600" s="13" t="n">
        <v>15700000</v>
      </c>
      <c r="M2600" t="inlineStr">
        <is>
          <t>NY, OH, CA</t>
        </is>
      </c>
      <c r="N2600" t="inlineStr">
        <is>
          <t>No</t>
        </is>
      </c>
      <c r="O2600" t="inlineStr">
        <is>
          <t>Not stated</t>
        </is>
      </c>
      <c r="Q2600" s="9" t="inlineStr">
        <is>
          <t>https://grantcue.com/foundations/the-hollyhock-foundation-inc-c-o-robert-a-karr-542091336</t>
        </is>
      </c>
    </row>
    <row r="2601">
      <c r="A2601">
        <f>IF($E2601=$E2600,$A2600+1,1)</f>
        <v/>
      </c>
      <c r="B2601" t="inlineStr">
        <is>
          <t>THE MARK E AND MARY A DAVIS FOUNDATION</t>
        </is>
      </c>
      <c r="C2601" t="inlineStr">
        <is>
          <t>32-6369521</t>
        </is>
      </c>
      <c r="D2601" t="inlineStr">
        <is>
          <t>Pennsylvania</t>
        </is>
      </c>
      <c r="E2601" t="inlineStr">
        <is>
          <t>PA</t>
        </is>
      </c>
      <c r="F2601" t="n">
        <v>2025</v>
      </c>
      <c r="G2601" t="n">
        <v>2</v>
      </c>
      <c r="H2601" s="13" t="n">
        <v>29847368</v>
      </c>
      <c r="I2601" s="12" t="n">
        <v>98</v>
      </c>
      <c r="J2601" s="13" t="n">
        <v>1000</v>
      </c>
      <c r="K2601" s="13">
        <f>IFERROR($H2601/$I2601,"")</f>
        <v/>
      </c>
      <c r="L2601" s="13" t="n">
        <v>23774918</v>
      </c>
      <c r="M2601" t="inlineStr">
        <is>
          <t>MN, VA, DC</t>
        </is>
      </c>
      <c r="N2601" t="inlineStr">
        <is>
          <t>No</t>
        </is>
      </c>
      <c r="O2601" t="inlineStr">
        <is>
          <t>Not stated</t>
        </is>
      </c>
      <c r="Q2601" s="9" t="inlineStr">
        <is>
          <t>https://grantcue.com/foundations/the-mark-e-and-mary-a-davis-foundation-326369521</t>
        </is>
      </c>
    </row>
    <row r="2602">
      <c r="A2602">
        <f>IF($E2602=$E2601,$A2601+1,1)</f>
        <v/>
      </c>
      <c r="B2602" t="inlineStr">
        <is>
          <t>THE HOWLEY FOUNDATION</t>
        </is>
      </c>
      <c r="C2602" t="inlineStr">
        <is>
          <t>61-6565954</t>
        </is>
      </c>
      <c r="D2602" t="inlineStr">
        <is>
          <t>Pennsylvania</t>
        </is>
      </c>
      <c r="E2602" t="inlineStr">
        <is>
          <t>PA</t>
        </is>
      </c>
      <c r="F2602" t="n">
        <v>2024</v>
      </c>
      <c r="G2602" t="n">
        <v>1</v>
      </c>
      <c r="H2602" s="13" t="n">
        <v>28515082</v>
      </c>
      <c r="I2602" s="12" t="n">
        <v>60</v>
      </c>
      <c r="J2602" s="13" t="n">
        <v>181250</v>
      </c>
      <c r="K2602" s="13">
        <f>IFERROR($H2602/$I2602,"")</f>
        <v/>
      </c>
      <c r="L2602" s="13" t="n">
        <v>2938908</v>
      </c>
      <c r="M2602" t="inlineStr">
        <is>
          <t>OH, IN, IL</t>
        </is>
      </c>
      <c r="N2602" t="inlineStr">
        <is>
          <t>No</t>
        </is>
      </c>
      <c r="O2602" t="inlineStr">
        <is>
          <t>Not stated</t>
        </is>
      </c>
      <c r="Q2602" s="9" t="inlineStr">
        <is>
          <t>https://grantcue.com/foundations/the-howley-foundation-616565954</t>
        </is>
      </c>
    </row>
    <row r="2603">
      <c r="A2603">
        <f>IF($E2603=$E2602,$A2602+1,1)</f>
        <v/>
      </c>
      <c r="B2603" t="inlineStr">
        <is>
          <t>ORLAND BETHEL FAMILY FOUNDATION</t>
        </is>
      </c>
      <c r="C2603" t="inlineStr">
        <is>
          <t>92-1328620</t>
        </is>
      </c>
      <c r="D2603" t="inlineStr">
        <is>
          <t>Pennsylvania</t>
        </is>
      </c>
      <c r="E2603" t="inlineStr">
        <is>
          <t>PA</t>
        </is>
      </c>
      <c r="F2603" t="n">
        <v>2025</v>
      </c>
      <c r="G2603" t="n">
        <v>2</v>
      </c>
      <c r="H2603" s="13" t="n">
        <v>27755700</v>
      </c>
      <c r="I2603" s="12" t="n">
        <v>10</v>
      </c>
      <c r="J2603" s="13" t="n">
        <v>7500</v>
      </c>
      <c r="K2603" s="13">
        <f>IFERROR($H2603/$I2603,"")</f>
        <v/>
      </c>
      <c r="L2603" s="13" t="n">
        <v>19000000</v>
      </c>
      <c r="M2603" t="inlineStr">
        <is>
          <t>NY, MA</t>
        </is>
      </c>
      <c r="N2603" t="inlineStr">
        <is>
          <t>Yes</t>
        </is>
      </c>
      <c r="O2603" t="inlineStr">
        <is>
          <t>Not stated</t>
        </is>
      </c>
      <c r="Q2603" s="9" t="inlineStr">
        <is>
          <t>https://grantcue.com/foundations/orland-bethel-family-foundation-921328620</t>
        </is>
      </c>
    </row>
    <row r="2604">
      <c r="A2604">
        <f>IF($E2604=$E2603,$A2603+1,1)</f>
        <v/>
      </c>
      <c r="B2604" t="inlineStr">
        <is>
          <t>COLTON FAMILY FOUNDATION</t>
        </is>
      </c>
      <c r="C2604" t="inlineStr">
        <is>
          <t>22-2520918</t>
        </is>
      </c>
      <c r="D2604" t="inlineStr">
        <is>
          <t>Pennsylvania</t>
        </is>
      </c>
      <c r="E2604" t="inlineStr">
        <is>
          <t>PA</t>
        </is>
      </c>
      <c r="F2604" t="n">
        <v>2024</v>
      </c>
      <c r="G2604" t="n">
        <v>2</v>
      </c>
      <c r="H2604" s="13" t="n">
        <v>27253920</v>
      </c>
      <c r="I2604" s="12" t="n">
        <v>82</v>
      </c>
      <c r="J2604" s="13" t="n">
        <v>4715</v>
      </c>
      <c r="K2604" s="13">
        <f>IFERROR($H2604/$I2604,"")</f>
        <v/>
      </c>
      <c r="L2604" s="13" t="n">
        <v>12333000</v>
      </c>
      <c r="M2604" t="inlineStr">
        <is>
          <t>NY, NJ, CT</t>
        </is>
      </c>
      <c r="N2604" t="inlineStr">
        <is>
          <t>No</t>
        </is>
      </c>
      <c r="O2604" t="inlineStr">
        <is>
          <t>Not stated</t>
        </is>
      </c>
      <c r="Q2604" s="9" t="inlineStr">
        <is>
          <t>https://grantcue.com/foundations/colton-family-foundation-c-o-stewart-m-colton-222520918</t>
        </is>
      </c>
    </row>
    <row r="2605">
      <c r="A2605">
        <f>IF($E2605=$E2604,$A2604+1,1)</f>
        <v/>
      </c>
      <c r="B2605" t="inlineStr">
        <is>
          <t>WYNCOTE FOUNDATION</t>
        </is>
      </c>
      <c r="C2605" t="inlineStr">
        <is>
          <t>26-3535044</t>
        </is>
      </c>
      <c r="D2605" t="inlineStr">
        <is>
          <t>Pennsylvania</t>
        </is>
      </c>
      <c r="E2605" t="inlineStr">
        <is>
          <t>PA</t>
        </is>
      </c>
      <c r="F2605" t="n">
        <v>2024</v>
      </c>
      <c r="G2605" t="n">
        <v>1</v>
      </c>
      <c r="H2605" s="13" t="n">
        <v>26273216</v>
      </c>
      <c r="I2605" s="12" t="n">
        <v>139</v>
      </c>
      <c r="J2605" s="13" t="n">
        <v>73000</v>
      </c>
      <c r="K2605" s="13">
        <f>IFERROR($H2605/$I2605,"")</f>
        <v/>
      </c>
      <c r="L2605" s="13" t="n">
        <v>6322500</v>
      </c>
      <c r="M2605" t="inlineStr">
        <is>
          <t>WA, NM, RI</t>
        </is>
      </c>
      <c r="N2605" t="inlineStr">
        <is>
          <t>No</t>
        </is>
      </c>
      <c r="O2605" t="inlineStr">
        <is>
          <t>Not stated</t>
        </is>
      </c>
      <c r="Q2605" s="9" t="inlineStr">
        <is>
          <t>https://grantcue.com/foundations/wyncote-foundation-263535044</t>
        </is>
      </c>
    </row>
    <row r="2606">
      <c r="A2606">
        <f>IF($E2606=$E2605,$A2605+1,1)</f>
        <v/>
      </c>
      <c r="B2606" t="inlineStr">
        <is>
          <t>POSNER FOUNDATION OF PITTSBURGH</t>
        </is>
      </c>
      <c r="C2606" t="inlineStr">
        <is>
          <t>25-6055022</t>
        </is>
      </c>
      <c r="D2606" t="inlineStr">
        <is>
          <t>Pennsylvania</t>
        </is>
      </c>
      <c r="E2606" t="inlineStr">
        <is>
          <t>PA</t>
        </is>
      </c>
      <c r="F2606" t="n">
        <v>2024</v>
      </c>
      <c r="G2606" t="n">
        <v>1</v>
      </c>
      <c r="H2606" s="13" t="n">
        <v>25443473</v>
      </c>
      <c r="I2606" s="12" t="n">
        <v>113</v>
      </c>
      <c r="J2606" s="13" t="n">
        <v>100000</v>
      </c>
      <c r="K2606" s="13">
        <f>IFERROR($H2606/$I2606,"")</f>
        <v/>
      </c>
      <c r="L2606" s="13" t="n">
        <v>3050000</v>
      </c>
      <c r="M2606" t="inlineStr">
        <is>
          <t>NY, DC, MA</t>
        </is>
      </c>
      <c r="N2606" t="inlineStr">
        <is>
          <t>Yes</t>
        </is>
      </c>
      <c r="O2606" t="inlineStr">
        <is>
          <t>Not stated</t>
        </is>
      </c>
      <c r="P2606" s="9" t="inlineStr">
        <is>
          <t>https://posnerfoundation.org/</t>
        </is>
      </c>
      <c r="Q2606" s="9" t="inlineStr">
        <is>
          <t>https://grantcue.com/foundations/posner-foundation-of-pittsburgh-256055022</t>
        </is>
      </c>
    </row>
    <row r="2607">
      <c r="A2607">
        <f>IF($E2607=$E2606,$A2606+1,1)</f>
        <v/>
      </c>
      <c r="B2607" t="inlineStr">
        <is>
          <t>ESB3 Foundation</t>
        </is>
      </c>
      <c r="C2607" t="inlineStr">
        <is>
          <t>74-1488953</t>
        </is>
      </c>
      <c r="D2607" t="inlineStr">
        <is>
          <t>Pennsylvania</t>
        </is>
      </c>
      <c r="E2607" t="inlineStr">
        <is>
          <t>PA</t>
        </is>
      </c>
      <c r="F2607" t="n">
        <v>2024</v>
      </c>
      <c r="G2607" t="n">
        <v>2</v>
      </c>
      <c r="H2607" s="13" t="n">
        <v>24783433</v>
      </c>
      <c r="I2607" s="12" t="n">
        <v>93</v>
      </c>
      <c r="J2607" s="13" t="n">
        <v>5000</v>
      </c>
      <c r="K2607" s="13">
        <f>IFERROR($H2607/$I2607,"")</f>
        <v/>
      </c>
      <c r="L2607" s="13" t="n">
        <v>11100000</v>
      </c>
      <c r="M2607" t="inlineStr">
        <is>
          <t>GA, TX, CO</t>
        </is>
      </c>
      <c r="N2607" t="inlineStr">
        <is>
          <t>No</t>
        </is>
      </c>
      <c r="O2607" t="inlineStr">
        <is>
          <t>Not stated</t>
        </is>
      </c>
      <c r="Q2607" s="9" t="inlineStr">
        <is>
          <t>https://grantcue.com/foundations/esb3-foundation-741488953</t>
        </is>
      </c>
    </row>
    <row r="2608">
      <c r="A2608">
        <f>IF($E2608=$E2607,$A2607+1,1)</f>
        <v/>
      </c>
      <c r="B2608" t="inlineStr">
        <is>
          <t>ALLEGHENY FOUNDATION</t>
        </is>
      </c>
      <c r="C2608" t="inlineStr">
        <is>
          <t>25-6012303</t>
        </is>
      </c>
      <c r="D2608" t="inlineStr">
        <is>
          <t>Pennsylvania</t>
        </is>
      </c>
      <c r="E2608" t="inlineStr">
        <is>
          <t>PA</t>
        </is>
      </c>
      <c r="F2608" t="n">
        <v>2024</v>
      </c>
      <c r="G2608" t="n">
        <v>1</v>
      </c>
      <c r="H2608" s="13" t="n">
        <v>24065500</v>
      </c>
      <c r="I2608" s="12" t="n">
        <v>88</v>
      </c>
      <c r="J2608" s="13" t="n">
        <v>150000</v>
      </c>
      <c r="K2608" s="13">
        <f>IFERROR($H2608/$I2608,"")</f>
        <v/>
      </c>
      <c r="L2608" s="13" t="n">
        <v>2750000</v>
      </c>
      <c r="M2608" t="inlineStr">
        <is>
          <t>VA, IL, DE</t>
        </is>
      </c>
      <c r="N2608" t="inlineStr">
        <is>
          <t>Yes</t>
        </is>
      </c>
      <c r="O2608" t="inlineStr">
        <is>
          <t>Yes</t>
        </is>
      </c>
      <c r="P2608" s="9" t="inlineStr">
        <is>
          <t>https://www.scaife.com/</t>
        </is>
      </c>
      <c r="Q2608" s="9" t="inlineStr">
        <is>
          <t>https://grantcue.com/foundations/allegheny-foundation-256012303</t>
        </is>
      </c>
    </row>
    <row r="2609">
      <c r="A2609">
        <f>IF($E2609=$E2608,$A2608+1,1)</f>
        <v/>
      </c>
      <c r="B2609" t="inlineStr">
        <is>
          <t>THE JAMES HUNTINGTON FOUNDATION</t>
        </is>
      </c>
      <c r="C2609" t="inlineStr">
        <is>
          <t>36-3553345</t>
        </is>
      </c>
      <c r="D2609" t="inlineStr">
        <is>
          <t>Pennsylvania</t>
        </is>
      </c>
      <c r="E2609" t="inlineStr">
        <is>
          <t>PA</t>
        </is>
      </c>
      <c r="F2609" t="n">
        <v>2024</v>
      </c>
      <c r="G2609" t="n">
        <v>2</v>
      </c>
      <c r="H2609" s="13" t="n">
        <v>22582853</v>
      </c>
      <c r="I2609" s="12" t="n">
        <v>41</v>
      </c>
      <c r="J2609" s="13" t="n">
        <v>10000</v>
      </c>
      <c r="K2609" s="13">
        <f>IFERROR($H2609/$I2609,"")</f>
        <v/>
      </c>
      <c r="L2609" s="13" t="n">
        <v>21347353</v>
      </c>
      <c r="M2609" t="inlineStr">
        <is>
          <t>IL, AZ, MN</t>
        </is>
      </c>
      <c r="N2609" t="inlineStr">
        <is>
          <t>No</t>
        </is>
      </c>
      <c r="O2609" t="inlineStr">
        <is>
          <t>Not stated</t>
        </is>
      </c>
      <c r="Q2609" s="9" t="inlineStr">
        <is>
          <t>https://grantcue.com/foundations/the-james-huntington-foundation-c-o-mr-samuel-h-ellis-363553345</t>
        </is>
      </c>
    </row>
    <row r="2610">
      <c r="A2610">
        <f>IF($E2610=$E2609,$A2609+1,1)</f>
        <v/>
      </c>
      <c r="B2610" t="inlineStr">
        <is>
          <t>BELOVED IN CHRIST FOUNDATION</t>
        </is>
      </c>
      <c r="C2610" t="inlineStr">
        <is>
          <t>32-0395390</t>
        </is>
      </c>
      <c r="D2610" t="inlineStr">
        <is>
          <t>Pennsylvania</t>
        </is>
      </c>
      <c r="E2610" t="inlineStr">
        <is>
          <t>PA</t>
        </is>
      </c>
      <c r="F2610" t="n">
        <v>2024</v>
      </c>
      <c r="G2610" t="n">
        <v>2</v>
      </c>
      <c r="H2610" s="13" t="n">
        <v>22320986</v>
      </c>
      <c r="I2610" s="12" t="n">
        <v>6</v>
      </c>
      <c r="J2610" s="13" t="n">
        <v>11250</v>
      </c>
      <c r="K2610" s="13">
        <f>IFERROR($H2610/$I2610,"")</f>
        <v/>
      </c>
      <c r="L2610" s="13" t="n">
        <v>19300000</v>
      </c>
      <c r="M2610" t="inlineStr">
        <is>
          <t>CA, TX</t>
        </is>
      </c>
      <c r="N2610" t="inlineStr">
        <is>
          <t>No</t>
        </is>
      </c>
      <c r="O2610" t="inlineStr">
        <is>
          <t>Not stated</t>
        </is>
      </c>
      <c r="Q2610" s="9" t="inlineStr">
        <is>
          <t>https://grantcue.com/foundations/beloved-in-christ-foundation-320395390</t>
        </is>
      </c>
    </row>
    <row r="2611">
      <c r="A2611">
        <f>IF($E2611=$E2610,$A2610+1,1)</f>
        <v/>
      </c>
      <c r="B2611" t="inlineStr">
        <is>
          <t>AIR PRODUCTS FOUNDATION</t>
        </is>
      </c>
      <c r="C2611" t="inlineStr">
        <is>
          <t>23-2130928</t>
        </is>
      </c>
      <c r="D2611" t="inlineStr">
        <is>
          <t>Pennsylvania</t>
        </is>
      </c>
      <c r="E2611" t="inlineStr">
        <is>
          <t>PA</t>
        </is>
      </c>
      <c r="F2611" t="n">
        <v>2024</v>
      </c>
      <c r="G2611" t="n">
        <v>2</v>
      </c>
      <c r="H2611" s="13" t="n">
        <v>21353651</v>
      </c>
      <c r="I2611" s="12" t="n">
        <v>761</v>
      </c>
      <c r="J2611" s="13" t="n">
        <v>6832</v>
      </c>
      <c r="K2611" s="13">
        <f>IFERROR($H2611/$I2611,"")</f>
        <v/>
      </c>
      <c r="L2611" s="13" t="n">
        <v>2994436</v>
      </c>
      <c r="M2611" t="inlineStr">
        <is>
          <t>LA, CA, VA</t>
        </is>
      </c>
      <c r="N2611" t="inlineStr">
        <is>
          <t>Yes</t>
        </is>
      </c>
      <c r="O2611" t="inlineStr">
        <is>
          <t>Not stated</t>
        </is>
      </c>
      <c r="P2611" s="9" t="inlineStr">
        <is>
          <t>https://www.airproducts.com/company</t>
        </is>
      </c>
      <c r="Q2611" s="9" t="inlineStr">
        <is>
          <t>https://grantcue.com/foundations/air-products-foundation-232130928</t>
        </is>
      </c>
    </row>
    <row r="2612">
      <c r="A2612">
        <f>IF($E2612=$E2611,$A2611+1,1)</f>
        <v/>
      </c>
      <c r="B2612" t="inlineStr">
        <is>
          <t>THE JAMES FAMILY CHARITABLE FOUNDATION</t>
        </is>
      </c>
      <c r="C2612" t="inlineStr">
        <is>
          <t>13-7051493</t>
        </is>
      </c>
      <c r="D2612" t="inlineStr">
        <is>
          <t>Pennsylvania</t>
        </is>
      </c>
      <c r="E2612" t="inlineStr">
        <is>
          <t>PA</t>
        </is>
      </c>
      <c r="F2612" t="n">
        <v>2024</v>
      </c>
      <c r="G2612" t="n">
        <v>2</v>
      </c>
      <c r="H2612" s="13" t="n">
        <v>21149453</v>
      </c>
      <c r="I2612" s="12" t="n">
        <v>150</v>
      </c>
      <c r="J2612" s="13" t="n">
        <v>15000</v>
      </c>
      <c r="K2612" s="13">
        <f>IFERROR($H2612/$I2612,"")</f>
        <v/>
      </c>
      <c r="L2612" s="13" t="n">
        <v>7325000</v>
      </c>
      <c r="M2612" t="inlineStr">
        <is>
          <t>NY, MT, DC</t>
        </is>
      </c>
      <c r="N2612" t="inlineStr">
        <is>
          <t>No</t>
        </is>
      </c>
      <c r="O2612" t="inlineStr">
        <is>
          <t>Not stated</t>
        </is>
      </c>
      <c r="Q2612" s="9" t="inlineStr">
        <is>
          <t>https://grantcue.com/foundations/the-james-family-charitable-foundation-137051493</t>
        </is>
      </c>
    </row>
    <row r="2613">
      <c r="A2613">
        <f>IF($E2613=$E2612,$A2612+1,1)</f>
        <v/>
      </c>
      <c r="B2613" t="inlineStr">
        <is>
          <t>THE JACK BUNCHER FOUNDATION</t>
        </is>
      </c>
      <c r="C2613" t="inlineStr">
        <is>
          <t>23-7366998</t>
        </is>
      </c>
      <c r="D2613" t="inlineStr">
        <is>
          <t>Pennsylvania</t>
        </is>
      </c>
      <c r="E2613" t="inlineStr">
        <is>
          <t>PA</t>
        </is>
      </c>
      <c r="F2613" t="n">
        <v>2023</v>
      </c>
      <c r="G2613" t="n">
        <v>1</v>
      </c>
      <c r="H2613" s="13" t="n">
        <v>20972366</v>
      </c>
      <c r="I2613" s="12" t="n">
        <v>247</v>
      </c>
      <c r="J2613" s="13" t="n">
        <v>20224</v>
      </c>
      <c r="K2613" s="13">
        <f>IFERROR($H2613/$I2613,"")</f>
        <v/>
      </c>
      <c r="L2613" s="13" t="n">
        <v>2500000</v>
      </c>
      <c r="M2613" t="inlineStr">
        <is>
          <t>NY, IL, MD</t>
        </is>
      </c>
      <c r="N2613" t="inlineStr">
        <is>
          <t>Yes</t>
        </is>
      </c>
      <c r="O2613" t="inlineStr">
        <is>
          <t>Not stated</t>
        </is>
      </c>
      <c r="P2613" s="9" t="inlineStr">
        <is>
          <t>https://buncher.com/about/history/</t>
        </is>
      </c>
      <c r="Q2613" s="9" t="inlineStr">
        <is>
          <t>https://grantcue.com/foundations/the-jack-buncher-foundation-237366998</t>
        </is>
      </c>
    </row>
    <row r="2614">
      <c r="A2614">
        <f>IF($E2614=$E2613,$A2613+1,1)</f>
        <v/>
      </c>
      <c r="B2614" t="inlineStr">
        <is>
          <t>W W SMITH CHARITABLE TRUST</t>
        </is>
      </c>
      <c r="C2614" t="inlineStr">
        <is>
          <t>23-6648841</t>
        </is>
      </c>
      <c r="D2614" t="inlineStr">
        <is>
          <t>Pennsylvania</t>
        </is>
      </c>
      <c r="E2614" t="inlineStr">
        <is>
          <t>PA</t>
        </is>
      </c>
      <c r="F2614" t="n">
        <v>2024</v>
      </c>
      <c r="G2614" t="n">
        <v>2</v>
      </c>
      <c r="H2614" s="13" t="n">
        <v>20272435</v>
      </c>
      <c r="I2614" s="12" t="n">
        <v>252</v>
      </c>
      <c r="J2614" s="13" t="n">
        <v>35000</v>
      </c>
      <c r="K2614" s="13">
        <f>IFERROR($H2614/$I2614,"")</f>
        <v/>
      </c>
      <c r="L2614" s="13" t="n">
        <v>8202059</v>
      </c>
      <c r="M2614" t="inlineStr">
        <is>
          <t>NJ, MD, RI</t>
        </is>
      </c>
      <c r="N2614" t="inlineStr">
        <is>
          <t>Yes</t>
        </is>
      </c>
      <c r="O2614" t="inlineStr">
        <is>
          <t>Yes</t>
        </is>
      </c>
      <c r="P2614" s="9" t="inlineStr">
        <is>
          <t>https://www.wwsmithcharitabletrust.org/</t>
        </is>
      </c>
      <c r="Q2614" s="9" t="inlineStr">
        <is>
          <t>https://grantcue.com/foundations/w-w-smith-charitable-trust-236648841</t>
        </is>
      </c>
    </row>
    <row r="2615">
      <c r="A2615">
        <f>IF($E2615=$E2614,$A2614+1,1)</f>
        <v/>
      </c>
      <c r="B2615" t="inlineStr">
        <is>
          <t>DHANAM FOUNDATION</t>
        </is>
      </c>
      <c r="C2615" t="inlineStr">
        <is>
          <t>20-1914298</t>
        </is>
      </c>
      <c r="D2615" t="inlineStr">
        <is>
          <t>Pennsylvania</t>
        </is>
      </c>
      <c r="E2615" t="inlineStr">
        <is>
          <t>PA</t>
        </is>
      </c>
      <c r="F2615" t="n">
        <v>2024</v>
      </c>
      <c r="G2615" t="n">
        <v>1</v>
      </c>
      <c r="H2615" s="13" t="n">
        <v>20234833</v>
      </c>
      <c r="I2615" s="12" t="n">
        <v>38</v>
      </c>
      <c r="J2615" s="13" t="n">
        <v>50000</v>
      </c>
      <c r="K2615" s="13">
        <f>IFERROR($H2615/$I2615,"")</f>
        <v/>
      </c>
      <c r="L2615" s="13" t="n">
        <v>12000000</v>
      </c>
      <c r="M2615" t="inlineStr">
        <is>
          <t>CA, DC, IL</t>
        </is>
      </c>
      <c r="N2615" t="inlineStr">
        <is>
          <t>No</t>
        </is>
      </c>
      <c r="O2615" t="inlineStr">
        <is>
          <t>Not stated</t>
        </is>
      </c>
      <c r="Q2615" s="9" t="inlineStr">
        <is>
          <t>https://grantcue.com/foundations/dhanam-foundation-201914298</t>
        </is>
      </c>
    </row>
    <row r="2616">
      <c r="A2616">
        <f>IF($E2616=$E2615,$A2615+1,1)</f>
        <v/>
      </c>
      <c r="B2616" t="inlineStr">
        <is>
          <t>THE AMBROSE MONELL FOUNDATION</t>
        </is>
      </c>
      <c r="C2616" t="inlineStr">
        <is>
          <t>13-1982683</t>
        </is>
      </c>
      <c r="D2616" t="inlineStr">
        <is>
          <t>Pennsylvania</t>
        </is>
      </c>
      <c r="E2616" t="inlineStr">
        <is>
          <t>PA</t>
        </is>
      </c>
      <c r="F2616" t="n">
        <v>2024</v>
      </c>
      <c r="G2616" t="n">
        <v>1</v>
      </c>
      <c r="H2616" s="13" t="n">
        <v>19938333</v>
      </c>
      <c r="I2616" s="12" t="n">
        <v>102</v>
      </c>
      <c r="J2616" s="13" t="n">
        <v>50000</v>
      </c>
      <c r="K2616" s="13">
        <f>IFERROR($H2616/$I2616,"")</f>
        <v/>
      </c>
      <c r="L2616" s="13" t="n">
        <v>9300000</v>
      </c>
      <c r="M2616" t="inlineStr">
        <is>
          <t>NY, MA, CT</t>
        </is>
      </c>
      <c r="N2616" t="inlineStr">
        <is>
          <t>Yes</t>
        </is>
      </c>
      <c r="O2616" t="inlineStr">
        <is>
          <t>Not stated</t>
        </is>
      </c>
      <c r="P2616" s="9" t="inlineStr">
        <is>
          <t>https://www.monellfoundation.org/</t>
        </is>
      </c>
      <c r="Q2616" s="9" t="inlineStr">
        <is>
          <t>https://grantcue.com/foundations/the-ambrose-monell-foundation-c-o-fulton-vittoria-llp-131982683</t>
        </is>
      </c>
    </row>
    <row r="2617">
      <c r="A2617">
        <f>IF($E2617=$E2616,$A2616+1,1)</f>
        <v/>
      </c>
      <c r="B2617" t="inlineStr">
        <is>
          <t>THE EZRAH CHARITABLE TRUST</t>
        </is>
      </c>
      <c r="C2617" t="inlineStr">
        <is>
          <t>81-2608588</t>
        </is>
      </c>
      <c r="D2617" t="inlineStr">
        <is>
          <t>Pennsylvania</t>
        </is>
      </c>
      <c r="E2617" t="inlineStr">
        <is>
          <t>PA</t>
        </is>
      </c>
      <c r="F2617" t="n">
        <v>2024</v>
      </c>
      <c r="G2617" t="n">
        <v>1</v>
      </c>
      <c r="H2617" s="13" t="n">
        <v>18863437</v>
      </c>
      <c r="I2617" s="12" t="n">
        <v>18</v>
      </c>
      <c r="J2617" s="13" t="n">
        <v>500000</v>
      </c>
      <c r="K2617" s="13">
        <f>IFERROR($H2617/$I2617,"")</f>
        <v/>
      </c>
      <c r="L2617" s="13" t="n">
        <v>7150000</v>
      </c>
      <c r="M2617" t="inlineStr">
        <is>
          <t>IL, NY, MA</t>
        </is>
      </c>
      <c r="N2617" t="inlineStr">
        <is>
          <t>No</t>
        </is>
      </c>
      <c r="O2617" t="inlineStr">
        <is>
          <t>Not stated</t>
        </is>
      </c>
      <c r="Q2617" s="9" t="inlineStr">
        <is>
          <t>https://grantcue.com/foundations/the-ezrah-charitable-trust-812608588</t>
        </is>
      </c>
    </row>
    <row r="2618">
      <c r="A2618">
        <f>IF($E2618=$E2617,$A2617+1,1)</f>
        <v/>
      </c>
      <c r="B2618" t="inlineStr">
        <is>
          <t>Highmark Foundation</t>
        </is>
      </c>
      <c r="C2618" t="inlineStr">
        <is>
          <t>25-1876666</t>
        </is>
      </c>
      <c r="D2618" t="inlineStr">
        <is>
          <t>Pennsylvania</t>
        </is>
      </c>
      <c r="E2618" t="inlineStr">
        <is>
          <t>PA</t>
        </is>
      </c>
      <c r="F2618" t="n">
        <v>2024</v>
      </c>
      <c r="G2618" t="n">
        <v>1</v>
      </c>
      <c r="H2618" s="13" t="n">
        <v>18696982</v>
      </c>
      <c r="I2618" s="12" t="n">
        <v>313</v>
      </c>
      <c r="J2618" s="13" t="n">
        <v>10000</v>
      </c>
      <c r="K2618" s="13">
        <f>IFERROR($H2618/$I2618,"")</f>
        <v/>
      </c>
      <c r="L2618" s="13" t="n">
        <v>5000000</v>
      </c>
      <c r="M2618" t="inlineStr">
        <is>
          <t>WV, NY, GA</t>
        </is>
      </c>
      <c r="N2618" t="inlineStr">
        <is>
          <t>Yes</t>
        </is>
      </c>
      <c r="O2618" t="inlineStr">
        <is>
          <t>Not stated</t>
        </is>
      </c>
      <c r="P2618" s="9" t="inlineStr">
        <is>
          <t>http://www.highmarkfoundation.org/</t>
        </is>
      </c>
      <c r="Q2618" s="9" t="inlineStr">
        <is>
          <t>https://grantcue.com/foundations/highmark-foundation-251876666</t>
        </is>
      </c>
    </row>
    <row r="2619">
      <c r="A2619">
        <f>IF($E2619=$E2618,$A2618+1,1)</f>
        <v/>
      </c>
      <c r="B2619" t="inlineStr">
        <is>
          <t>CLAWS FOUNDATION</t>
        </is>
      </c>
      <c r="C2619" t="inlineStr">
        <is>
          <t>20-1658710</t>
        </is>
      </c>
      <c r="D2619" t="inlineStr">
        <is>
          <t>Pennsylvania</t>
        </is>
      </c>
      <c r="E2619" t="inlineStr">
        <is>
          <t>PA</t>
        </is>
      </c>
      <c r="F2619" t="n">
        <v>2024</v>
      </c>
      <c r="G2619" t="n">
        <v>1</v>
      </c>
      <c r="H2619" s="13" t="n">
        <v>18517065</v>
      </c>
      <c r="I2619" s="12" t="n">
        <v>22</v>
      </c>
      <c r="J2619" s="13" t="n">
        <v>175000</v>
      </c>
      <c r="K2619" s="13">
        <f>IFERROR($H2619/$I2619,"")</f>
        <v/>
      </c>
      <c r="L2619" s="13" t="n">
        <v>5000000</v>
      </c>
      <c r="M2619" t="inlineStr">
        <is>
          <t>NY, MA, KY</t>
        </is>
      </c>
      <c r="N2619" t="inlineStr">
        <is>
          <t>Yes</t>
        </is>
      </c>
      <c r="O2619" t="inlineStr">
        <is>
          <t>Not stated</t>
        </is>
      </c>
      <c r="Q2619" s="9" t="inlineStr">
        <is>
          <t>https://grantcue.com/foundations/claws-foundation-c-o-sterling-foundation-management-llc-201658710</t>
        </is>
      </c>
    </row>
    <row r="2620">
      <c r="A2620">
        <f>IF($E2620=$E2619,$A2619+1,1)</f>
        <v/>
      </c>
      <c r="B2620" t="inlineStr">
        <is>
          <t>THE NEUBAUER FAMILY FOUNDATION</t>
        </is>
      </c>
      <c r="C2620" t="inlineStr">
        <is>
          <t>25-6627704</t>
        </is>
      </c>
      <c r="D2620" t="inlineStr">
        <is>
          <t>Pennsylvania</t>
        </is>
      </c>
      <c r="E2620" t="inlineStr">
        <is>
          <t>PA</t>
        </is>
      </c>
      <c r="F2620" t="n">
        <v>2023</v>
      </c>
      <c r="G2620" t="n">
        <v>1</v>
      </c>
      <c r="H2620" s="13" t="n">
        <v>17921584</v>
      </c>
      <c r="I2620" s="12" t="n">
        <v>199</v>
      </c>
      <c r="J2620" s="13" t="n">
        <v>5000</v>
      </c>
      <c r="K2620" s="13">
        <f>IFERROR($H2620/$I2620,"")</f>
        <v/>
      </c>
      <c r="L2620" s="13" t="n">
        <v>5610714</v>
      </c>
      <c r="M2620" t="inlineStr">
        <is>
          <t>IL, NY, MA</t>
        </is>
      </c>
      <c r="N2620" t="inlineStr">
        <is>
          <t>No</t>
        </is>
      </c>
      <c r="O2620" t="inlineStr">
        <is>
          <t>Not stated</t>
        </is>
      </c>
      <c r="Q2620" s="9" t="inlineStr">
        <is>
          <t>https://grantcue.com/foundations/the-neubauer-family-foundation-256627704</t>
        </is>
      </c>
    </row>
    <row r="2621">
      <c r="A2621">
        <f>IF($E2621=$E2620,$A2620+1,1)</f>
        <v/>
      </c>
      <c r="B2621" t="inlineStr">
        <is>
          <t>LASKO FAMILY FOUNDATION</t>
        </is>
      </c>
      <c r="C2621" t="inlineStr">
        <is>
          <t>23-2307053</t>
        </is>
      </c>
      <c r="D2621" t="inlineStr">
        <is>
          <t>Pennsylvania</t>
        </is>
      </c>
      <c r="E2621" t="inlineStr">
        <is>
          <t>PA</t>
        </is>
      </c>
      <c r="F2621" t="n">
        <v>2024</v>
      </c>
      <c r="G2621" t="n">
        <v>2</v>
      </c>
      <c r="H2621" s="13" t="n">
        <v>17888320</v>
      </c>
      <c r="I2621" s="12" t="n">
        <v>130</v>
      </c>
      <c r="J2621" s="13" t="n">
        <v>50000</v>
      </c>
      <c r="K2621" s="13">
        <f>IFERROR($H2621/$I2621,"")</f>
        <v/>
      </c>
      <c r="L2621" s="13" t="n">
        <v>2600000</v>
      </c>
      <c r="M2621" t="inlineStr">
        <is>
          <t>NY, NJ, MA</t>
        </is>
      </c>
      <c r="N2621" t="inlineStr">
        <is>
          <t>Yes</t>
        </is>
      </c>
      <c r="O2621" t="inlineStr">
        <is>
          <t>Not stated</t>
        </is>
      </c>
      <c r="Q2621" s="9" t="inlineStr">
        <is>
          <t>https://grantcue.com/foundations/lasko-family-foundation-232307053</t>
        </is>
      </c>
    </row>
    <row r="2622">
      <c r="A2622">
        <f>IF($E2622=$E2621,$A2621+1,1)</f>
        <v/>
      </c>
      <c r="B2622" t="inlineStr">
        <is>
          <t>Lincoln Financial Foundation Inc</t>
        </is>
      </c>
      <c r="C2622" t="inlineStr">
        <is>
          <t>35-6042099</t>
        </is>
      </c>
      <c r="D2622" t="inlineStr">
        <is>
          <t>Pennsylvania</t>
        </is>
      </c>
      <c r="E2622" t="inlineStr">
        <is>
          <t>PA</t>
        </is>
      </c>
      <c r="F2622" t="n">
        <v>2025</v>
      </c>
      <c r="G2622" t="n">
        <v>2</v>
      </c>
      <c r="H2622" s="13" t="n">
        <v>17086034</v>
      </c>
      <c r="I2622" s="12" t="n">
        <v>5638</v>
      </c>
      <c r="J2622" s="13" t="n">
        <v>100</v>
      </c>
      <c r="K2622" s="13">
        <f>IFERROR($H2622/$I2622,"")</f>
        <v/>
      </c>
      <c r="L2622" s="13" t="n">
        <v>250000</v>
      </c>
      <c r="M2622" t="inlineStr">
        <is>
          <t>NC, IN, NE</t>
        </is>
      </c>
      <c r="N2622" t="inlineStr">
        <is>
          <t>Yes</t>
        </is>
      </c>
      <c r="O2622" t="inlineStr">
        <is>
          <t>Yes</t>
        </is>
      </c>
      <c r="Q2622" s="9" t="inlineStr">
        <is>
          <t>https://grantcue.com/foundations/lincoln-financial-foundation-inc-356042099</t>
        </is>
      </c>
    </row>
    <row r="2623">
      <c r="A2623">
        <f>IF($E2623=$E2622,$A2622+1,1)</f>
        <v/>
      </c>
      <c r="B2623" t="inlineStr">
        <is>
          <t>DEBORAH JOY SIMON CHARITABLE FOUNDATION</t>
        </is>
      </c>
      <c r="C2623" t="inlineStr">
        <is>
          <t>30-0125798</t>
        </is>
      </c>
      <c r="D2623" t="inlineStr">
        <is>
          <t>Pennsylvania</t>
        </is>
      </c>
      <c r="E2623" t="inlineStr">
        <is>
          <t>PA</t>
        </is>
      </c>
      <c r="F2623" t="n">
        <v>2024</v>
      </c>
      <c r="G2623" t="n">
        <v>1</v>
      </c>
      <c r="H2623" s="13" t="n">
        <v>16433334</v>
      </c>
      <c r="I2623" s="12" t="n">
        <v>9</v>
      </c>
      <c r="J2623" s="13" t="n">
        <v>1500000</v>
      </c>
      <c r="K2623" s="13">
        <f>IFERROR($H2623/$I2623,"")</f>
        <v/>
      </c>
      <c r="L2623" s="13" t="n">
        <v>5000000</v>
      </c>
      <c r="M2623" t="inlineStr">
        <is>
          <t>DC, NY, IL</t>
        </is>
      </c>
      <c r="N2623" t="inlineStr">
        <is>
          <t>No</t>
        </is>
      </c>
      <c r="O2623" t="inlineStr">
        <is>
          <t>Not stated</t>
        </is>
      </c>
      <c r="Q2623" s="9" t="inlineStr">
        <is>
          <t>https://grantcue.com/foundations/deborah-joy-simon-charitable-foundation-300125798</t>
        </is>
      </c>
    </row>
    <row r="2624">
      <c r="A2624">
        <f>IF($E2624=$E2623,$A2623+1,1)</f>
        <v/>
      </c>
      <c r="B2624" t="inlineStr">
        <is>
          <t>FALLING LEAVES FOUNDATION</t>
        </is>
      </c>
      <c r="C2624" t="inlineStr">
        <is>
          <t>20-4861119</t>
        </is>
      </c>
      <c r="D2624" t="inlineStr">
        <is>
          <t>Pennsylvania</t>
        </is>
      </c>
      <c r="E2624" t="inlineStr">
        <is>
          <t>PA</t>
        </is>
      </c>
      <c r="F2624" t="n">
        <v>2025</v>
      </c>
      <c r="G2624" t="n">
        <v>2</v>
      </c>
      <c r="H2624" s="13" t="n">
        <v>16239577</v>
      </c>
      <c r="I2624" s="12" t="n">
        <v>15</v>
      </c>
      <c r="J2624" s="13" t="n">
        <v>1000</v>
      </c>
      <c r="K2624" s="13">
        <f>IFERROR($H2624/$I2624,"")</f>
        <v/>
      </c>
      <c r="L2624" s="13" t="n">
        <v>11660288</v>
      </c>
      <c r="M2624" t="inlineStr">
        <is>
          <t>CA, KY, NC</t>
        </is>
      </c>
      <c r="N2624" t="inlineStr">
        <is>
          <t>No</t>
        </is>
      </c>
      <c r="O2624" t="inlineStr">
        <is>
          <t>Not stated</t>
        </is>
      </c>
      <c r="Q2624" s="9" t="inlineStr">
        <is>
          <t>https://grantcue.com/foundations/falling-leaves-foundation-204861119</t>
        </is>
      </c>
    </row>
    <row r="2625">
      <c r="A2625">
        <f>IF($E2625=$E2624,$A2624+1,1)</f>
        <v/>
      </c>
      <c r="B2625" t="inlineStr">
        <is>
          <t>THE DANIEL B AND FLORENCE E GREEN FOUNDATION</t>
        </is>
      </c>
      <c r="C2625" t="inlineStr">
        <is>
          <t>20-1910865</t>
        </is>
      </c>
      <c r="D2625" t="inlineStr">
        <is>
          <t>Pennsylvania</t>
        </is>
      </c>
      <c r="E2625" t="inlineStr">
        <is>
          <t>PA</t>
        </is>
      </c>
      <c r="F2625" t="n">
        <v>2024</v>
      </c>
      <c r="G2625" t="n">
        <v>2</v>
      </c>
      <c r="H2625" s="13" t="n">
        <v>15452480</v>
      </c>
      <c r="I2625" s="12" t="n">
        <v>243</v>
      </c>
      <c r="J2625" s="13" t="n">
        <v>25000</v>
      </c>
      <c r="K2625" s="13">
        <f>IFERROR($H2625/$I2625,"")</f>
        <v/>
      </c>
      <c r="L2625" s="13" t="n">
        <v>1000000</v>
      </c>
      <c r="M2625" t="inlineStr">
        <is>
          <t>NY, MN, MD</t>
        </is>
      </c>
      <c r="N2625" t="inlineStr">
        <is>
          <t>No</t>
        </is>
      </c>
      <c r="O2625" t="inlineStr">
        <is>
          <t>Not stated</t>
        </is>
      </c>
      <c r="Q2625" s="9" t="inlineStr">
        <is>
          <t>https://grantcue.com/foundations/the-daniel-b-and-florence-e-green-foundation-201910865</t>
        </is>
      </c>
    </row>
    <row r="2626">
      <c r="A2626">
        <f>IF($E2626=$E2625,$A2625+1,1)</f>
        <v/>
      </c>
      <c r="B2626" t="inlineStr">
        <is>
          <t>CONNELLY FOUNDATION</t>
        </is>
      </c>
      <c r="C2626" t="inlineStr">
        <is>
          <t>23-6296825</t>
        </is>
      </c>
      <c r="D2626" t="inlineStr">
        <is>
          <t>Pennsylvania</t>
        </is>
      </c>
      <c r="E2626" t="inlineStr">
        <is>
          <t>PA</t>
        </is>
      </c>
      <c r="F2626" t="n">
        <v>2024</v>
      </c>
      <c r="G2626" t="n">
        <v>1</v>
      </c>
      <c r="H2626" s="13" t="n">
        <v>15400000</v>
      </c>
      <c r="I2626" s="12" t="n">
        <v>305</v>
      </c>
      <c r="J2626" s="13" t="n">
        <v>15000</v>
      </c>
      <c r="K2626" s="13">
        <f>IFERROR($H2626/$I2626,"")</f>
        <v/>
      </c>
      <c r="L2626" s="13" t="n">
        <v>2634408</v>
      </c>
      <c r="M2626" t="inlineStr">
        <is>
          <t>NJ, NY, DC</t>
        </is>
      </c>
      <c r="N2626" t="inlineStr">
        <is>
          <t>Yes</t>
        </is>
      </c>
      <c r="O2626" t="inlineStr">
        <is>
          <t>Not stated</t>
        </is>
      </c>
      <c r="P2626" s="9" t="inlineStr">
        <is>
          <t>https://www.connellyfdn.org/</t>
        </is>
      </c>
      <c r="Q2626" s="9" t="inlineStr">
        <is>
          <t>https://grantcue.com/foundations/connelly-foundation-236296825</t>
        </is>
      </c>
    </row>
    <row r="2627">
      <c r="A2627">
        <f>IF($E2627=$E2626,$A2626+1,1)</f>
        <v/>
      </c>
      <c r="B2627" t="inlineStr">
        <is>
          <t>QUEST DIAGNOSTICS FOUNDATION INC</t>
        </is>
      </c>
      <c r="C2627" t="inlineStr">
        <is>
          <t>22-3093807</t>
        </is>
      </c>
      <c r="D2627" t="inlineStr">
        <is>
          <t>Pennsylvania</t>
        </is>
      </c>
      <c r="E2627" t="inlineStr">
        <is>
          <t>PA</t>
        </is>
      </c>
      <c r="F2627" t="n">
        <v>2025</v>
      </c>
      <c r="G2627" t="n">
        <v>2</v>
      </c>
      <c r="H2627" s="13" t="n">
        <v>15344711</v>
      </c>
      <c r="I2627" s="12" t="n">
        <v>34</v>
      </c>
      <c r="J2627" s="13" t="n">
        <v>239328</v>
      </c>
      <c r="K2627" s="13">
        <f>IFERROR($H2627/$I2627,"")</f>
        <v/>
      </c>
      <c r="L2627" s="13" t="n">
        <v>2800000</v>
      </c>
      <c r="M2627" t="inlineStr">
        <is>
          <t>NJ, MD, TX</t>
        </is>
      </c>
      <c r="N2627" t="inlineStr">
        <is>
          <t>Yes</t>
        </is>
      </c>
      <c r="O2627" t="inlineStr">
        <is>
          <t>Yes</t>
        </is>
      </c>
      <c r="P2627" s="9" t="inlineStr">
        <is>
          <t>https://www.questdiagnostics.com/</t>
        </is>
      </c>
      <c r="Q2627" s="9" t="inlineStr">
        <is>
          <t>https://grantcue.com/foundations/quest-diagnostics-foundation-inc-223093807</t>
        </is>
      </c>
    </row>
    <row r="2628">
      <c r="A2628">
        <f>IF($E2628=$E2627,$A2627+1,1)</f>
        <v/>
      </c>
      <c r="B2628" t="inlineStr">
        <is>
          <t>RISE8 FOUNDATION</t>
        </is>
      </c>
      <c r="C2628" t="inlineStr">
        <is>
          <t>26-6476207</t>
        </is>
      </c>
      <c r="D2628" t="inlineStr">
        <is>
          <t>Pennsylvania</t>
        </is>
      </c>
      <c r="E2628" t="inlineStr">
        <is>
          <t>PA</t>
        </is>
      </c>
      <c r="F2628" t="n">
        <v>2024</v>
      </c>
      <c r="G2628" t="n">
        <v>1</v>
      </c>
      <c r="H2628" s="13" t="n">
        <v>15308666</v>
      </c>
      <c r="I2628" s="12" t="n">
        <v>16</v>
      </c>
      <c r="J2628" s="13" t="n">
        <v>205000</v>
      </c>
      <c r="K2628" s="13">
        <f>IFERROR($H2628/$I2628,"")</f>
        <v/>
      </c>
      <c r="L2628" s="13" t="n">
        <v>10325000</v>
      </c>
      <c r="M2628" t="inlineStr">
        <is>
          <t>CA, NY, DC</t>
        </is>
      </c>
      <c r="N2628" t="inlineStr">
        <is>
          <t>No</t>
        </is>
      </c>
      <c r="O2628" t="inlineStr">
        <is>
          <t>Not stated</t>
        </is>
      </c>
      <c r="Q2628" s="9" t="inlineStr">
        <is>
          <t>https://grantcue.com/foundations/rise8-foundation-c-o-acadia-family-office-266476207</t>
        </is>
      </c>
    </row>
    <row r="2629">
      <c r="A2629">
        <f>IF($E2629=$E2628,$A2628+1,1)</f>
        <v/>
      </c>
      <c r="B2629" t="inlineStr">
        <is>
          <t>I AM MERCY FOUNDATION A/K/A I AM THE VINE FOUNDATION</t>
        </is>
      </c>
      <c r="C2629" t="inlineStr">
        <is>
          <t>87-3403254</t>
        </is>
      </c>
      <c r="D2629" t="inlineStr">
        <is>
          <t>Pennsylvania</t>
        </is>
      </c>
      <c r="E2629" t="inlineStr">
        <is>
          <t>PA</t>
        </is>
      </c>
      <c r="F2629" t="n">
        <v>2024</v>
      </c>
      <c r="G2629" t="n">
        <v>1</v>
      </c>
      <c r="H2629" s="13" t="n">
        <v>14991207</v>
      </c>
      <c r="I2629" s="12" t="n">
        <v>37</v>
      </c>
      <c r="J2629" s="13" t="n">
        <v>100000</v>
      </c>
      <c r="K2629" s="13">
        <f>IFERROR($H2629/$I2629,"")</f>
        <v/>
      </c>
      <c r="L2629" s="13" t="n">
        <v>3500000</v>
      </c>
      <c r="M2629" t="inlineStr">
        <is>
          <t>OH, IN, DC</t>
        </is>
      </c>
      <c r="N2629" t="inlineStr">
        <is>
          <t>No</t>
        </is>
      </c>
      <c r="O2629" t="inlineStr">
        <is>
          <t>Not stated</t>
        </is>
      </c>
      <c r="Q2629" s="9" t="inlineStr">
        <is>
          <t>https://grantcue.com/foundations/i-am-mercy-foundation-a-k-a-i-am-the-vine-foundation-873403254</t>
        </is>
      </c>
    </row>
    <row r="2630">
      <c r="A2630">
        <f>IF($E2630=$E2629,$A2629+1,1)</f>
        <v/>
      </c>
      <c r="B2630" t="inlineStr">
        <is>
          <t>WILLIAM G MCGOWAN CHARITABLE FUND</t>
        </is>
      </c>
      <c r="C2630" t="inlineStr">
        <is>
          <t>52-1829785</t>
        </is>
      </c>
      <c r="D2630" t="inlineStr">
        <is>
          <t>Pennsylvania</t>
        </is>
      </c>
      <c r="E2630" t="inlineStr">
        <is>
          <t>PA</t>
        </is>
      </c>
      <c r="F2630" t="n">
        <v>2024</v>
      </c>
      <c r="G2630" t="n">
        <v>2</v>
      </c>
      <c r="H2630" s="13" t="n">
        <v>14912821</v>
      </c>
      <c r="I2630" s="12" t="n">
        <v>557</v>
      </c>
      <c r="J2630" s="13" t="n">
        <v>5000</v>
      </c>
      <c r="K2630" s="13">
        <f>IFERROR($H2630/$I2630,"")</f>
        <v/>
      </c>
      <c r="L2630" s="13" t="n">
        <v>1300000</v>
      </c>
      <c r="M2630" t="inlineStr">
        <is>
          <t>NY, MO, KS</t>
        </is>
      </c>
      <c r="N2630" t="inlineStr">
        <is>
          <t>Yes</t>
        </is>
      </c>
      <c r="O2630" t="inlineStr">
        <is>
          <t>Not stated</t>
        </is>
      </c>
      <c r="P2630" s="9" t="inlineStr">
        <is>
          <t>https://www.williamgmcgowanfund.org/</t>
        </is>
      </c>
      <c r="Q2630" s="9" t="inlineStr">
        <is>
          <t>https://grantcue.com/foundations/william-g-mcgowan-charitable-fund-521829785</t>
        </is>
      </c>
    </row>
    <row r="2631">
      <c r="A2631">
        <f>IF($E2631=$E2630,$A2630+1,1)</f>
        <v/>
      </c>
      <c r="B2631" t="inlineStr">
        <is>
          <t>THE STEINMAN FOUNDATION</t>
        </is>
      </c>
      <c r="C2631" t="inlineStr">
        <is>
          <t>23-6266377</t>
        </is>
      </c>
      <c r="D2631" t="inlineStr">
        <is>
          <t>Pennsylvania</t>
        </is>
      </c>
      <c r="E2631" t="inlineStr">
        <is>
          <t>PA</t>
        </is>
      </c>
      <c r="F2631" t="n">
        <v>2025</v>
      </c>
      <c r="G2631" t="n">
        <v>2</v>
      </c>
      <c r="H2631" s="13" t="n">
        <v>14451063</v>
      </c>
      <c r="I2631" s="12" t="n">
        <v>183</v>
      </c>
      <c r="J2631" s="13" t="n">
        <v>10000</v>
      </c>
      <c r="K2631" s="13">
        <f>IFERROR($H2631/$I2631,"")</f>
        <v/>
      </c>
      <c r="L2631" s="13" t="n">
        <v>7000000</v>
      </c>
      <c r="M2631" t="inlineStr">
        <is>
          <t>VA, CA, MA</t>
        </is>
      </c>
      <c r="N2631" t="inlineStr">
        <is>
          <t>Yes</t>
        </is>
      </c>
      <c r="O2631" t="inlineStr">
        <is>
          <t>Yes</t>
        </is>
      </c>
      <c r="P2631" s="9" t="inlineStr">
        <is>
          <t>https://www.steinmanfoundation.org/</t>
        </is>
      </c>
      <c r="Q2631" s="9" t="inlineStr">
        <is>
          <t>https://grantcue.com/foundations/the-steinman-foundation-236266377</t>
        </is>
      </c>
    </row>
    <row r="2632">
      <c r="A2632">
        <f>IF($E2632=$E2631,$A2631+1,1)</f>
        <v/>
      </c>
      <c r="B2632" t="inlineStr">
        <is>
          <t>THE E&amp;SS FOUNDATION INC</t>
        </is>
      </c>
      <c r="C2632" t="inlineStr">
        <is>
          <t>46-0666419</t>
        </is>
      </c>
      <c r="D2632" t="inlineStr">
        <is>
          <t>Pennsylvania</t>
        </is>
      </c>
      <c r="E2632" t="inlineStr">
        <is>
          <t>PA</t>
        </is>
      </c>
      <c r="F2632" t="n">
        <v>2024</v>
      </c>
      <c r="G2632" t="n">
        <v>1</v>
      </c>
      <c r="H2632" s="13" t="n">
        <v>14188346</v>
      </c>
      <c r="I2632" s="12" t="n">
        <v>20</v>
      </c>
      <c r="J2632" s="13" t="n">
        <v>19900</v>
      </c>
      <c r="K2632" s="13">
        <f>IFERROR($H2632/$I2632,"")</f>
        <v/>
      </c>
      <c r="L2632" s="13" t="n">
        <v>7700000</v>
      </c>
      <c r="M2632" t="inlineStr">
        <is>
          <t>FL, NY, DC</t>
        </is>
      </c>
      <c r="N2632" t="inlineStr">
        <is>
          <t>No</t>
        </is>
      </c>
      <c r="O2632" t="inlineStr">
        <is>
          <t>Not stated</t>
        </is>
      </c>
      <c r="Q2632" s="9" t="inlineStr">
        <is>
          <t>https://grantcue.com/foundations/the-e-and-ss-foundation-inc-460666419</t>
        </is>
      </c>
    </row>
    <row r="2633">
      <c r="A2633">
        <f>IF($E2633=$E2632,$A2632+1,1)</f>
        <v/>
      </c>
      <c r="B2633" t="inlineStr">
        <is>
          <t>THE CIGNA GROUP FOUNDATION</t>
        </is>
      </c>
      <c r="C2633" t="inlineStr">
        <is>
          <t>23-6261726</t>
        </is>
      </c>
      <c r="D2633" t="inlineStr">
        <is>
          <t>Pennsylvania</t>
        </is>
      </c>
      <c r="E2633" t="inlineStr">
        <is>
          <t>PA</t>
        </is>
      </c>
      <c r="F2633" t="n">
        <v>2024</v>
      </c>
      <c r="G2633" t="n">
        <v>1</v>
      </c>
      <c r="H2633" s="13" t="n">
        <v>14097258</v>
      </c>
      <c r="I2633" s="12" t="n">
        <v>4075</v>
      </c>
      <c r="J2633" s="13" t="n">
        <v>250</v>
      </c>
      <c r="K2633" s="13">
        <f>IFERROR($H2633/$I2633,"")</f>
        <v/>
      </c>
      <c r="L2633" s="13" t="n">
        <v>540000</v>
      </c>
      <c r="N2633" t="inlineStr">
        <is>
          <t>Yes</t>
        </is>
      </c>
      <c r="O2633" t="inlineStr">
        <is>
          <t>Yes</t>
        </is>
      </c>
      <c r="P2633" s="9" t="inlineStr">
        <is>
          <t>http://www.cigna.com/ABOUTUS/COMMUNITY/GIVING.HTML</t>
        </is>
      </c>
      <c r="Q2633" s="9" t="inlineStr">
        <is>
          <t>https://grantcue.com/foundations/the-cigna-group-foundation-236261726</t>
        </is>
      </c>
    </row>
    <row r="2634">
      <c r="A2634">
        <f>IF($E2634=$E2633,$A2633+1,1)</f>
        <v/>
      </c>
      <c r="B2634" t="inlineStr">
        <is>
          <t>THE RUTLEDGE FAMILY FOUNDATION</t>
        </is>
      </c>
      <c r="C2634" t="inlineStr">
        <is>
          <t>81-0861760</t>
        </is>
      </c>
      <c r="D2634" t="inlineStr">
        <is>
          <t>Pennsylvania</t>
        </is>
      </c>
      <c r="E2634" t="inlineStr">
        <is>
          <t>PA</t>
        </is>
      </c>
      <c r="F2634" t="n">
        <v>2024</v>
      </c>
      <c r="G2634" t="n">
        <v>2</v>
      </c>
      <c r="H2634" s="13" t="n">
        <v>13492313</v>
      </c>
      <c r="I2634" s="12" t="n">
        <v>48</v>
      </c>
      <c r="J2634" s="13" t="n">
        <v>76000</v>
      </c>
      <c r="K2634" s="13">
        <f>IFERROR($H2634/$I2634,"")</f>
        <v/>
      </c>
      <c r="L2634" s="13" t="n">
        <v>2206085</v>
      </c>
      <c r="M2634" t="inlineStr">
        <is>
          <t>CT, DC, NY</t>
        </is>
      </c>
      <c r="N2634" t="inlineStr">
        <is>
          <t>No</t>
        </is>
      </c>
      <c r="O2634" t="inlineStr">
        <is>
          <t>Not stated</t>
        </is>
      </c>
      <c r="Q2634" s="9" t="inlineStr">
        <is>
          <t>https://grantcue.com/foundations/the-rutledge-family-foundation-810861760</t>
        </is>
      </c>
    </row>
    <row r="2635">
      <c r="A2635">
        <f>IF($E2635=$E2634,$A2634+1,1)</f>
        <v/>
      </c>
      <c r="B2635" t="inlineStr">
        <is>
          <t>THE GRABLE FOUNDATION</t>
        </is>
      </c>
      <c r="C2635" t="inlineStr">
        <is>
          <t>25-1309888</t>
        </is>
      </c>
      <c r="D2635" t="inlineStr">
        <is>
          <t>Pennsylvania</t>
        </is>
      </c>
      <c r="E2635" t="inlineStr">
        <is>
          <t>PA</t>
        </is>
      </c>
      <c r="F2635" t="n">
        <v>2024</v>
      </c>
      <c r="G2635" t="n">
        <v>1</v>
      </c>
      <c r="H2635" s="13" t="n">
        <v>13310832</v>
      </c>
      <c r="I2635" s="12" t="n">
        <v>361</v>
      </c>
      <c r="J2635" s="13" t="n">
        <v>20000</v>
      </c>
      <c r="K2635" s="13">
        <f>IFERROR($H2635/$I2635,"")</f>
        <v/>
      </c>
      <c r="L2635" s="13" t="n">
        <v>1000000</v>
      </c>
      <c r="M2635" t="inlineStr">
        <is>
          <t>NC, DC, OH</t>
        </is>
      </c>
      <c r="N2635" t="inlineStr">
        <is>
          <t>Yes</t>
        </is>
      </c>
      <c r="O2635" t="inlineStr">
        <is>
          <t>Not stated</t>
        </is>
      </c>
      <c r="P2635" s="9" t="inlineStr">
        <is>
          <t>https://www.grable.org/</t>
        </is>
      </c>
      <c r="Q2635" s="9" t="inlineStr">
        <is>
          <t>https://grantcue.com/foundations/the-grable-foundation-251309888</t>
        </is>
      </c>
    </row>
    <row r="2636">
      <c r="A2636">
        <f>IF($E2636=$E2635,$A2635+1,1)</f>
        <v/>
      </c>
      <c r="B2636" t="inlineStr">
        <is>
          <t>PPL FOUNDATION</t>
        </is>
      </c>
      <c r="C2636" t="inlineStr">
        <is>
          <t>46-1605118</t>
        </is>
      </c>
      <c r="D2636" t="inlineStr">
        <is>
          <t>Pennsylvania</t>
        </is>
      </c>
      <c r="E2636" t="inlineStr">
        <is>
          <t>PA</t>
        </is>
      </c>
      <c r="F2636" t="n">
        <v>2025</v>
      </c>
      <c r="G2636" t="n">
        <v>2</v>
      </c>
      <c r="H2636" s="13" t="n">
        <v>12684453</v>
      </c>
      <c r="I2636" s="12" t="n">
        <v>554</v>
      </c>
      <c r="J2636" s="13" t="n">
        <v>5000</v>
      </c>
      <c r="K2636" s="13">
        <f>IFERROR($H2636/$I2636,"")</f>
        <v/>
      </c>
      <c r="L2636" s="13" t="n">
        <v>3108912</v>
      </c>
      <c r="M2636" t="inlineStr">
        <is>
          <t>RI, KY, TN</t>
        </is>
      </c>
      <c r="N2636" t="inlineStr">
        <is>
          <t>Yes</t>
        </is>
      </c>
      <c r="O2636" t="inlineStr">
        <is>
          <t>Yes</t>
        </is>
      </c>
      <c r="P2636" s="9" t="inlineStr">
        <is>
          <t>https://www.pplweb.com/communities/ppl-foundation/</t>
        </is>
      </c>
      <c r="Q2636" s="9" t="inlineStr">
        <is>
          <t>https://grantcue.com/foundations/ppl-foundation-461605118</t>
        </is>
      </c>
    </row>
    <row r="2637">
      <c r="A2637">
        <f>IF($E2637=$E2636,$A2636+1,1)</f>
        <v/>
      </c>
      <c r="B2637" t="inlineStr">
        <is>
          <t>THE RIDER-POOL FOUNDATION</t>
        </is>
      </c>
      <c r="C2637" t="inlineStr">
        <is>
          <t>23-6207356</t>
        </is>
      </c>
      <c r="D2637" t="inlineStr">
        <is>
          <t>Pennsylvania</t>
        </is>
      </c>
      <c r="E2637" t="inlineStr">
        <is>
          <t>PA</t>
        </is>
      </c>
      <c r="F2637" t="n">
        <v>2024</v>
      </c>
      <c r="G2637" t="n">
        <v>1</v>
      </c>
      <c r="H2637" s="13" t="n">
        <v>12287160</v>
      </c>
      <c r="I2637" s="12" t="n">
        <v>5</v>
      </c>
      <c r="J2637" s="13" t="n">
        <v>500000</v>
      </c>
      <c r="K2637" s="13">
        <f>IFERROR($H2637/$I2637,"")</f>
        <v/>
      </c>
      <c r="L2637" s="13" t="n">
        <v>10287160</v>
      </c>
      <c r="N2637" t="inlineStr">
        <is>
          <t>Yes</t>
        </is>
      </c>
      <c r="O2637" t="inlineStr">
        <is>
          <t>Yes</t>
        </is>
      </c>
      <c r="Q2637" s="9" t="inlineStr">
        <is>
          <t>https://grantcue.com/foundations/the-rider-pool-foundation-236207356</t>
        </is>
      </c>
    </row>
    <row r="2638">
      <c r="A2638">
        <f>IF($E2638=$E2637,$A2637+1,1)</f>
        <v/>
      </c>
      <c r="B2638" t="inlineStr">
        <is>
          <t>DUNLEAVY FOUNDATION</t>
        </is>
      </c>
      <c r="C2638" t="inlineStr">
        <is>
          <t>85-4313867</t>
        </is>
      </c>
      <c r="D2638" t="inlineStr">
        <is>
          <t>Pennsylvania</t>
        </is>
      </c>
      <c r="E2638" t="inlineStr">
        <is>
          <t>PA</t>
        </is>
      </c>
      <c r="F2638" t="n">
        <v>2024</v>
      </c>
      <c r="G2638" t="n">
        <v>1</v>
      </c>
      <c r="H2638" s="13" t="n">
        <v>12220199</v>
      </c>
      <c r="I2638" s="12" t="n">
        <v>5</v>
      </c>
      <c r="J2638" s="13" t="n">
        <v>1000000</v>
      </c>
      <c r="K2638" s="13">
        <f>IFERROR($H2638/$I2638,"")</f>
        <v/>
      </c>
      <c r="L2638" s="13" t="n">
        <v>7715199</v>
      </c>
      <c r="M2638" t="inlineStr">
        <is>
          <t>MA, VA, MD</t>
        </is>
      </c>
      <c r="N2638" t="inlineStr">
        <is>
          <t>No</t>
        </is>
      </c>
      <c r="O2638" t="inlineStr">
        <is>
          <t>Not stated</t>
        </is>
      </c>
      <c r="Q2638" s="9" t="inlineStr">
        <is>
          <t>https://grantcue.com/foundations/dunleavy-foundation-854313867</t>
        </is>
      </c>
    </row>
    <row r="2639">
      <c r="A2639">
        <f>IF($E2639=$E2638,$A2638+1,1)</f>
        <v/>
      </c>
      <c r="B2639" t="inlineStr">
        <is>
          <t>THE MITCHELL AND HILARIE MORGAN FAMILY FOUNDATION</t>
        </is>
      </c>
      <c r="C2639" t="inlineStr">
        <is>
          <t>25-6683715</t>
        </is>
      </c>
      <c r="D2639" t="inlineStr">
        <is>
          <t>Pennsylvania</t>
        </is>
      </c>
      <c r="E2639" t="inlineStr">
        <is>
          <t>PA</t>
        </is>
      </c>
      <c r="F2639" t="n">
        <v>2025</v>
      </c>
      <c r="G2639" t="n">
        <v>2</v>
      </c>
      <c r="H2639" s="13" t="n">
        <v>11936126</v>
      </c>
      <c r="I2639" s="12" t="n">
        <v>44</v>
      </c>
      <c r="J2639" s="13" t="n">
        <v>10000</v>
      </c>
      <c r="K2639" s="13">
        <f>IFERROR($H2639/$I2639,"")</f>
        <v/>
      </c>
      <c r="L2639" s="13" t="n">
        <v>9277290</v>
      </c>
      <c r="M2639" t="inlineStr">
        <is>
          <t>NY, FL</t>
        </is>
      </c>
      <c r="N2639" t="inlineStr">
        <is>
          <t>No</t>
        </is>
      </c>
      <c r="O2639" t="inlineStr">
        <is>
          <t>Not stated</t>
        </is>
      </c>
      <c r="Q2639" s="9" t="inlineStr">
        <is>
          <t>https://grantcue.com/foundations/the-mitchell-and-hilarie-morgan-family-foundation-256683715</t>
        </is>
      </c>
    </row>
    <row r="2640">
      <c r="A2640">
        <f>IF($E2640=$E2639,$A2639+1,1)</f>
        <v/>
      </c>
      <c r="B2640" t="inlineStr">
        <is>
          <t>POWDER MILL FOUNDATION</t>
        </is>
      </c>
      <c r="C2640" t="inlineStr">
        <is>
          <t>23-7751589</t>
        </is>
      </c>
      <c r="D2640" t="inlineStr">
        <is>
          <t>Pennsylvania</t>
        </is>
      </c>
      <c r="E2640" t="inlineStr">
        <is>
          <t>PA</t>
        </is>
      </c>
      <c r="F2640" t="n">
        <v>2024</v>
      </c>
      <c r="G2640" t="n">
        <v>1</v>
      </c>
      <c r="H2640" s="13" t="n">
        <v>11393994</v>
      </c>
      <c r="I2640" s="12" t="n">
        <v>87</v>
      </c>
      <c r="J2640" s="13" t="n">
        <v>20000</v>
      </c>
      <c r="K2640" s="13">
        <f>IFERROR($H2640/$I2640,"")</f>
        <v/>
      </c>
      <c r="L2640" s="13" t="n">
        <v>3000000</v>
      </c>
      <c r="N2640" t="inlineStr">
        <is>
          <t>Yes</t>
        </is>
      </c>
      <c r="O2640" t="inlineStr">
        <is>
          <t>Not stated</t>
        </is>
      </c>
      <c r="P2640" s="9" t="inlineStr">
        <is>
          <t>https://powdermillfoundation.org/</t>
        </is>
      </c>
      <c r="Q2640" s="9" t="inlineStr">
        <is>
          <t>https://grantcue.com/foundations/powder-mill-foundation-237751589</t>
        </is>
      </c>
    </row>
    <row r="2641">
      <c r="A2641">
        <f>IF($E2641=$E2640,$A2640+1,1)</f>
        <v/>
      </c>
      <c r="B2641" t="inlineStr">
        <is>
          <t>WILSON FOUNDATION</t>
        </is>
      </c>
      <c r="C2641" t="inlineStr">
        <is>
          <t>86-3212786</t>
        </is>
      </c>
      <c r="D2641" t="inlineStr">
        <is>
          <t>Pennsylvania</t>
        </is>
      </c>
      <c r="E2641" t="inlineStr">
        <is>
          <t>PA</t>
        </is>
      </c>
      <c r="F2641" t="n">
        <v>2024</v>
      </c>
      <c r="G2641" t="n">
        <v>1</v>
      </c>
      <c r="H2641" s="13" t="n">
        <v>11080000</v>
      </c>
      <c r="I2641" s="12" t="n">
        <v>20</v>
      </c>
      <c r="J2641" s="13" t="n">
        <v>155000</v>
      </c>
      <c r="K2641" s="13">
        <f>IFERROR($H2641/$I2641,"")</f>
        <v/>
      </c>
      <c r="L2641" s="13" t="n">
        <v>7330000</v>
      </c>
      <c r="M2641" t="inlineStr">
        <is>
          <t>MN</t>
        </is>
      </c>
      <c r="N2641" t="inlineStr">
        <is>
          <t>No</t>
        </is>
      </c>
      <c r="O2641" t="inlineStr">
        <is>
          <t>Not stated</t>
        </is>
      </c>
      <c r="Q2641" s="9" t="inlineStr">
        <is>
          <t>https://grantcue.com/foundations/wilson-foundation-863212786</t>
        </is>
      </c>
    </row>
    <row r="2642">
      <c r="A2642">
        <f>IF($E2642=$E2641,$A2641+1,1)</f>
        <v/>
      </c>
      <c r="B2642" t="inlineStr">
        <is>
          <t>ALLONE FOUNDATION</t>
        </is>
      </c>
      <c r="C2642" t="inlineStr">
        <is>
          <t>30-0892103</t>
        </is>
      </c>
      <c r="D2642" t="inlineStr">
        <is>
          <t>Pennsylvania</t>
        </is>
      </c>
      <c r="E2642" t="inlineStr">
        <is>
          <t>PA</t>
        </is>
      </c>
      <c r="F2642" t="n">
        <v>2025</v>
      </c>
      <c r="G2642" t="n">
        <v>2</v>
      </c>
      <c r="H2642" s="13" t="n">
        <v>10797009</v>
      </c>
      <c r="I2642" s="12" t="n">
        <v>120</v>
      </c>
      <c r="J2642" s="13" t="n">
        <v>22442</v>
      </c>
      <c r="K2642" s="13">
        <f>IFERROR($H2642/$I2642,"")</f>
        <v/>
      </c>
      <c r="L2642" s="13" t="n">
        <v>1000000</v>
      </c>
      <c r="N2642" t="inlineStr">
        <is>
          <t>Yes</t>
        </is>
      </c>
      <c r="O2642" t="inlineStr">
        <is>
          <t>Yes</t>
        </is>
      </c>
      <c r="P2642" s="9" t="inlineStr">
        <is>
          <t>https://www.allonefoundations.org/</t>
        </is>
      </c>
      <c r="Q2642" s="9" t="inlineStr">
        <is>
          <t>https://grantcue.com/foundations/allone-foundation-300892103</t>
        </is>
      </c>
    </row>
    <row r="2643">
      <c r="A2643">
        <f>IF($E2643=$E2642,$A2642+1,1)</f>
        <v/>
      </c>
      <c r="B2643" t="inlineStr">
        <is>
          <t>THE BARRACK FOUNDATION</t>
        </is>
      </c>
      <c r="C2643" t="inlineStr">
        <is>
          <t>23-2084461</t>
        </is>
      </c>
      <c r="D2643" t="inlineStr">
        <is>
          <t>Pennsylvania</t>
        </is>
      </c>
      <c r="E2643" t="inlineStr">
        <is>
          <t>PA</t>
        </is>
      </c>
      <c r="F2643" t="n">
        <v>2023</v>
      </c>
      <c r="G2643" t="n">
        <v>1</v>
      </c>
      <c r="H2643" s="13" t="n">
        <v>10081354</v>
      </c>
      <c r="I2643" s="12" t="n">
        <v>8</v>
      </c>
      <c r="J2643" s="13" t="n">
        <v>4552</v>
      </c>
      <c r="K2643" s="13">
        <f>IFERROR($H2643/$I2643,"")</f>
        <v/>
      </c>
      <c r="L2643" s="13" t="n">
        <v>10015000</v>
      </c>
      <c r="M2643" t="inlineStr">
        <is>
          <t>DC, NJ, NY</t>
        </is>
      </c>
      <c r="N2643" t="inlineStr">
        <is>
          <t>No</t>
        </is>
      </c>
      <c r="O2643" t="inlineStr">
        <is>
          <t>Not stated</t>
        </is>
      </c>
      <c r="Q2643" s="9" t="inlineStr">
        <is>
          <t>https://grantcue.com/foundations/the-barrack-foundation-232084461</t>
        </is>
      </c>
    </row>
    <row r="2644">
      <c r="A2644">
        <f>IF($E2644=$E2643,$A2643+1,1)</f>
        <v/>
      </c>
      <c r="B2644" t="inlineStr">
        <is>
          <t>THE MAGUIRE FOUNDATION</t>
        </is>
      </c>
      <c r="C2644" t="inlineStr">
        <is>
          <t>23-3057805</t>
        </is>
      </c>
      <c r="D2644" t="inlineStr">
        <is>
          <t>Pennsylvania</t>
        </is>
      </c>
      <c r="E2644" t="inlineStr">
        <is>
          <t>PA</t>
        </is>
      </c>
      <c r="F2644" t="n">
        <v>2024</v>
      </c>
      <c r="G2644" t="n">
        <v>1</v>
      </c>
      <c r="H2644" s="13" t="n">
        <v>9981968</v>
      </c>
      <c r="I2644" s="12" t="n">
        <v>69</v>
      </c>
      <c r="J2644" s="13" t="n">
        <v>50000</v>
      </c>
      <c r="K2644" s="13">
        <f>IFERROR($H2644/$I2644,"")</f>
        <v/>
      </c>
      <c r="L2644" s="13" t="n">
        <v>2000000</v>
      </c>
      <c r="M2644" t="inlineStr">
        <is>
          <t>DC, MA, MD</t>
        </is>
      </c>
      <c r="N2644" t="inlineStr">
        <is>
          <t>No</t>
        </is>
      </c>
      <c r="O2644" t="inlineStr">
        <is>
          <t>Not stated</t>
        </is>
      </c>
      <c r="Q2644" s="9" t="inlineStr">
        <is>
          <t>https://grantcue.com/foundations/the-maguire-foundation-233057805</t>
        </is>
      </c>
    </row>
    <row r="2645">
      <c r="A2645">
        <f>IF($E2645=$E2644,$A2644+1,1)</f>
        <v/>
      </c>
      <c r="B2645" t="inlineStr">
        <is>
          <t>MOSES TAYLOR FOUNDATION INC</t>
        </is>
      </c>
      <c r="C2645" t="inlineStr">
        <is>
          <t>23-2281586</t>
        </is>
      </c>
      <c r="D2645" t="inlineStr">
        <is>
          <t>Pennsylvania</t>
        </is>
      </c>
      <c r="E2645" t="inlineStr">
        <is>
          <t>PA</t>
        </is>
      </c>
      <c r="F2645" t="n">
        <v>2024</v>
      </c>
      <c r="G2645" t="n">
        <v>2</v>
      </c>
      <c r="H2645" s="13" t="n">
        <v>9927999</v>
      </c>
      <c r="I2645" s="12" t="n">
        <v>144</v>
      </c>
      <c r="J2645" s="13" t="n">
        <v>35650</v>
      </c>
      <c r="K2645" s="13">
        <f>IFERROR($H2645/$I2645,"")</f>
        <v/>
      </c>
      <c r="L2645" s="13" t="n">
        <v>1600000</v>
      </c>
      <c r="M2645" t="inlineStr">
        <is>
          <t>NJ, NY, CA</t>
        </is>
      </c>
      <c r="N2645" t="inlineStr">
        <is>
          <t>Yes</t>
        </is>
      </c>
      <c r="O2645" t="inlineStr">
        <is>
          <t>Yes</t>
        </is>
      </c>
      <c r="P2645" s="9" t="inlineStr">
        <is>
          <t>https://www.mosestaylorfoundation.org/</t>
        </is>
      </c>
      <c r="Q2645" s="9" t="inlineStr">
        <is>
          <t>https://grantcue.com/foundations/moses-taylor-foundation-inc-232281586</t>
        </is>
      </c>
    </row>
    <row r="2646">
      <c r="A2646">
        <f>IF($E2646=$E2645,$A2645+1,1)</f>
        <v/>
      </c>
      <c r="B2646" t="inlineStr">
        <is>
          <t>WEITZMAN FAMILY FOUNDATION</t>
        </is>
      </c>
      <c r="C2646" t="inlineStr">
        <is>
          <t>46-6477200</t>
        </is>
      </c>
      <c r="D2646" t="inlineStr">
        <is>
          <t>Pennsylvania</t>
        </is>
      </c>
      <c r="E2646" t="inlineStr">
        <is>
          <t>PA</t>
        </is>
      </c>
      <c r="F2646" t="n">
        <v>2024</v>
      </c>
      <c r="G2646" t="n">
        <v>1</v>
      </c>
      <c r="H2646" s="13" t="n">
        <v>9850000</v>
      </c>
      <c r="I2646" s="12" t="n">
        <v>9</v>
      </c>
      <c r="J2646" s="13" t="n">
        <v>500000</v>
      </c>
      <c r="K2646" s="13">
        <f>IFERROR($H2646/$I2646,"")</f>
        <v/>
      </c>
      <c r="L2646" s="13" t="n">
        <v>4000000</v>
      </c>
      <c r="M2646" t="inlineStr">
        <is>
          <t>NY, CA</t>
        </is>
      </c>
      <c r="N2646" t="inlineStr">
        <is>
          <t>No</t>
        </is>
      </c>
      <c r="O2646" t="inlineStr">
        <is>
          <t>Not stated</t>
        </is>
      </c>
      <c r="Q2646" s="9" t="inlineStr">
        <is>
          <t>https://grantcue.com/foundations/weitzman-family-foundation-466477200</t>
        </is>
      </c>
    </row>
    <row r="2647">
      <c r="A2647">
        <f>IF($E2647=$E2646,$A2646+1,1)</f>
        <v/>
      </c>
      <c r="B2647" t="inlineStr">
        <is>
          <t>SHEAR FAMILY FOUNDATION INC</t>
        </is>
      </c>
      <c r="C2647" t="inlineStr">
        <is>
          <t>47-1833006</t>
        </is>
      </c>
      <c r="D2647" t="inlineStr">
        <is>
          <t>Pennsylvania</t>
        </is>
      </c>
      <c r="E2647" t="inlineStr">
        <is>
          <t>PA</t>
        </is>
      </c>
      <c r="F2647" t="n">
        <v>2024</v>
      </c>
      <c r="G2647" t="n">
        <v>1</v>
      </c>
      <c r="H2647" s="13" t="n">
        <v>9042000</v>
      </c>
      <c r="I2647" s="12" t="n">
        <v>78</v>
      </c>
      <c r="J2647" s="13" t="n">
        <v>50000</v>
      </c>
      <c r="K2647" s="13">
        <f>IFERROR($H2647/$I2647,"")</f>
        <v/>
      </c>
      <c r="L2647" s="13" t="n">
        <v>951000</v>
      </c>
      <c r="M2647" t="inlineStr">
        <is>
          <t>IL, FL, NV</t>
        </is>
      </c>
      <c r="N2647" t="inlineStr">
        <is>
          <t>No</t>
        </is>
      </c>
      <c r="O2647" t="inlineStr">
        <is>
          <t>Not stated</t>
        </is>
      </c>
      <c r="Q2647" s="9" t="inlineStr">
        <is>
          <t>https://grantcue.com/foundations/shear-family-foundation-inc-471833006</t>
        </is>
      </c>
    </row>
    <row r="2648">
      <c r="A2648">
        <f>IF($E2648=$E2647,$A2647+1,1)</f>
        <v/>
      </c>
      <c r="B2648" t="inlineStr">
        <is>
          <t>THE G UNGER VETLESEN FOUNDATION</t>
        </is>
      </c>
      <c r="C2648" t="inlineStr">
        <is>
          <t>13-1982695</t>
        </is>
      </c>
      <c r="D2648" t="inlineStr">
        <is>
          <t>Pennsylvania</t>
        </is>
      </c>
      <c r="E2648" t="inlineStr">
        <is>
          <t>PA</t>
        </is>
      </c>
      <c r="F2648" t="n">
        <v>2024</v>
      </c>
      <c r="G2648" t="n">
        <v>1</v>
      </c>
      <c r="H2648" s="13" t="n">
        <v>8925000</v>
      </c>
      <c r="I2648" s="12" t="n">
        <v>42</v>
      </c>
      <c r="J2648" s="13" t="n">
        <v>87500</v>
      </c>
      <c r="K2648" s="13">
        <f>IFERROR($H2648/$I2648,"")</f>
        <v/>
      </c>
      <c r="L2648" s="13" t="n">
        <v>1750000</v>
      </c>
      <c r="M2648" t="inlineStr">
        <is>
          <t>NY, MA, FL</t>
        </is>
      </c>
      <c r="N2648" t="inlineStr">
        <is>
          <t>No</t>
        </is>
      </c>
      <c r="O2648" t="inlineStr">
        <is>
          <t>Not stated</t>
        </is>
      </c>
      <c r="Q2648" s="9" t="inlineStr">
        <is>
          <t>https://grantcue.com/foundations/the-g-unger-vetlesen-foundation-c-o-fulton-vittoria-llp-131982695</t>
        </is>
      </c>
    </row>
    <row r="2649">
      <c r="A2649">
        <f>IF($E2649=$E2648,$A2648+1,1)</f>
        <v/>
      </c>
      <c r="B2649" t="inlineStr">
        <is>
          <t>RAYNIER INSTITUTE &amp; FOUNDATION</t>
        </is>
      </c>
      <c r="C2649" t="inlineStr">
        <is>
          <t>91-1644205</t>
        </is>
      </c>
      <c r="D2649" t="inlineStr">
        <is>
          <t>Pennsylvania</t>
        </is>
      </c>
      <c r="E2649" t="inlineStr">
        <is>
          <t>PA</t>
        </is>
      </c>
      <c r="F2649" t="n">
        <v>2025</v>
      </c>
      <c r="G2649" t="n">
        <v>2</v>
      </c>
      <c r="H2649" s="13" t="n">
        <v>8916000</v>
      </c>
      <c r="I2649" s="12" t="n">
        <v>164</v>
      </c>
      <c r="J2649" s="13" t="n">
        <v>10000</v>
      </c>
      <c r="K2649" s="13">
        <f>IFERROR($H2649/$I2649,"")</f>
        <v/>
      </c>
      <c r="L2649" s="13" t="n">
        <v>300000</v>
      </c>
      <c r="M2649" t="inlineStr">
        <is>
          <t>WA, NY, OR</t>
        </is>
      </c>
      <c r="N2649" t="inlineStr">
        <is>
          <t>No</t>
        </is>
      </c>
      <c r="O2649" t="inlineStr">
        <is>
          <t>Not stated</t>
        </is>
      </c>
      <c r="Q2649" s="9" t="inlineStr">
        <is>
          <t>https://grantcue.com/foundations/raynier-institute-and-foundation-911644205</t>
        </is>
      </c>
    </row>
    <row r="2650">
      <c r="A2650">
        <f>IF($E2650=$E2649,$A2649+1,1)</f>
        <v/>
      </c>
      <c r="B2650" t="inlineStr">
        <is>
          <t>THE HSCC STONE FAMILY FOUNDATION</t>
        </is>
      </c>
      <c r="C2650" t="inlineStr">
        <is>
          <t>92-0613443</t>
        </is>
      </c>
      <c r="D2650" t="inlineStr">
        <is>
          <t>Pennsylvania</t>
        </is>
      </c>
      <c r="E2650" t="inlineStr">
        <is>
          <t>PA</t>
        </is>
      </c>
      <c r="F2650" t="n">
        <v>2024</v>
      </c>
      <c r="G2650" t="n">
        <v>1</v>
      </c>
      <c r="H2650" s="13" t="n">
        <v>8911100</v>
      </c>
      <c r="I2650" s="12" t="n">
        <v>10</v>
      </c>
      <c r="J2650" s="13" t="n">
        <v>105500</v>
      </c>
      <c r="K2650" s="13">
        <f>IFERROR($H2650/$I2650,"")</f>
        <v/>
      </c>
      <c r="L2650" s="13" t="n">
        <v>7880000</v>
      </c>
      <c r="M2650" t="inlineStr">
        <is>
          <t>CT, NY, OH</t>
        </is>
      </c>
      <c r="N2650" t="inlineStr">
        <is>
          <t>No</t>
        </is>
      </c>
      <c r="O2650" t="inlineStr">
        <is>
          <t>Not stated</t>
        </is>
      </c>
      <c r="Q2650" s="9" t="inlineStr">
        <is>
          <t>https://grantcue.com/foundations/the-hscc-stone-family-foundation-920613443</t>
        </is>
      </c>
    </row>
    <row r="2651">
      <c r="A2651">
        <f>IF($E2651=$E2650,$A2650+1,1)</f>
        <v/>
      </c>
      <c r="B2651" t="inlineStr">
        <is>
          <t>THE DS FOUNDATION</t>
        </is>
      </c>
      <c r="C2651" t="inlineStr">
        <is>
          <t>41-2115627</t>
        </is>
      </c>
      <c r="D2651" t="inlineStr">
        <is>
          <t>Pennsylvania</t>
        </is>
      </c>
      <c r="E2651" t="inlineStr">
        <is>
          <t>PA</t>
        </is>
      </c>
      <c r="F2651" t="n">
        <v>2024</v>
      </c>
      <c r="G2651" t="n">
        <v>1</v>
      </c>
      <c r="H2651" s="13" t="n">
        <v>8693412</v>
      </c>
      <c r="I2651" s="12" t="n">
        <v>17</v>
      </c>
      <c r="J2651" s="13" t="n">
        <v>2500</v>
      </c>
      <c r="K2651" s="13">
        <f>IFERROR($H2651/$I2651,"")</f>
        <v/>
      </c>
      <c r="L2651" s="13" t="n">
        <v>4600000</v>
      </c>
      <c r="M2651" t="inlineStr">
        <is>
          <t>FL, CA, MA</t>
        </is>
      </c>
      <c r="N2651" t="inlineStr">
        <is>
          <t>No</t>
        </is>
      </c>
      <c r="O2651" t="inlineStr">
        <is>
          <t>Not stated</t>
        </is>
      </c>
      <c r="Q2651" s="9" t="inlineStr">
        <is>
          <t>https://grantcue.com/foundations/the-ds-foundation-412115627</t>
        </is>
      </c>
    </row>
    <row r="2652">
      <c r="A2652">
        <f>IF($E2652=$E2651,$A2651+1,1)</f>
        <v/>
      </c>
      <c r="B2652" t="inlineStr">
        <is>
          <t>Independence Blue Cross Foundation</t>
        </is>
      </c>
      <c r="C2652" t="inlineStr">
        <is>
          <t>36-4685801</t>
        </is>
      </c>
      <c r="D2652" t="inlineStr">
        <is>
          <t>Pennsylvania</t>
        </is>
      </c>
      <c r="E2652" t="inlineStr">
        <is>
          <t>PA</t>
        </is>
      </c>
      <c r="F2652" t="n">
        <v>2024</v>
      </c>
      <c r="G2652" t="n">
        <v>1</v>
      </c>
      <c r="H2652" s="13" t="n">
        <v>8657710</v>
      </c>
      <c r="I2652" s="12" t="n">
        <v>70</v>
      </c>
      <c r="J2652" s="13" t="n">
        <v>70012.5</v>
      </c>
      <c r="K2652" s="13">
        <f>IFERROR($H2652/$I2652,"")</f>
        <v/>
      </c>
      <c r="L2652" s="13" t="n">
        <v>952316</v>
      </c>
      <c r="M2652" t="inlineStr">
        <is>
          <t>CA, GA, NJ</t>
        </is>
      </c>
      <c r="N2652" t="inlineStr">
        <is>
          <t>Yes</t>
        </is>
      </c>
      <c r="O2652" t="inlineStr">
        <is>
          <t>Yes</t>
        </is>
      </c>
      <c r="P2652" s="9" t="inlineStr">
        <is>
          <t>https://www.ibxfoundation.org/</t>
        </is>
      </c>
      <c r="Q2652" s="9" t="inlineStr">
        <is>
          <t>https://grantcue.com/foundations/independence-blue-cross-foundation-364685801</t>
        </is>
      </c>
    </row>
    <row r="2653">
      <c r="A2653">
        <f>IF($E2653=$E2652,$A2652+1,1)</f>
        <v/>
      </c>
      <c r="B2653" t="inlineStr">
        <is>
          <t>MBK EDUCATIONAL FOUNDATION INC</t>
        </is>
      </c>
      <c r="C2653" t="inlineStr">
        <is>
          <t>26-2987483</t>
        </is>
      </c>
      <c r="D2653" t="inlineStr">
        <is>
          <t>Pennsylvania</t>
        </is>
      </c>
      <c r="E2653" t="inlineStr">
        <is>
          <t>PA</t>
        </is>
      </c>
      <c r="F2653" t="n">
        <v>2024</v>
      </c>
      <c r="G2653" t="n">
        <v>1</v>
      </c>
      <c r="H2653" s="13" t="n">
        <v>8615833</v>
      </c>
      <c r="I2653" s="12" t="n">
        <v>7</v>
      </c>
      <c r="J2653" s="13" t="n">
        <v>358333</v>
      </c>
      <c r="K2653" s="13">
        <f>IFERROR($H2653/$I2653,"")</f>
        <v/>
      </c>
      <c r="L2653" s="13" t="n">
        <v>4600000</v>
      </c>
      <c r="M2653" t="inlineStr">
        <is>
          <t>NY, IL</t>
        </is>
      </c>
      <c r="N2653" t="inlineStr">
        <is>
          <t>No</t>
        </is>
      </c>
      <c r="O2653" t="inlineStr">
        <is>
          <t>Not stated</t>
        </is>
      </c>
      <c r="Q2653" s="9" t="inlineStr">
        <is>
          <t>https://grantcue.com/foundations/mbk-educational-foundation-inc-262987483</t>
        </is>
      </c>
    </row>
    <row r="2654">
      <c r="A2654">
        <f>IF($E2654=$E2653,$A2653+1,1)</f>
        <v/>
      </c>
      <c r="B2654" t="inlineStr">
        <is>
          <t>THE ALLERTON FOUNDATION INC</t>
        </is>
      </c>
      <c r="C2654" t="inlineStr">
        <is>
          <t>23-3035225</t>
        </is>
      </c>
      <c r="D2654" t="inlineStr">
        <is>
          <t>Pennsylvania</t>
        </is>
      </c>
      <c r="E2654" t="inlineStr">
        <is>
          <t>PA</t>
        </is>
      </c>
      <c r="F2654" t="n">
        <v>2024</v>
      </c>
      <c r="G2654" t="n">
        <v>2</v>
      </c>
      <c r="H2654" s="13" t="n">
        <v>8605000</v>
      </c>
      <c r="I2654" s="12" t="n">
        <v>56</v>
      </c>
      <c r="J2654" s="13" t="n">
        <v>25000</v>
      </c>
      <c r="K2654" s="13">
        <f>IFERROR($H2654/$I2654,"")</f>
        <v/>
      </c>
      <c r="L2654" s="13" t="n">
        <v>1500000</v>
      </c>
      <c r="M2654" t="inlineStr">
        <is>
          <t>DE, NJ</t>
        </is>
      </c>
      <c r="N2654" t="inlineStr">
        <is>
          <t>Yes</t>
        </is>
      </c>
      <c r="O2654" t="inlineStr">
        <is>
          <t>Not stated</t>
        </is>
      </c>
      <c r="Q2654" s="9" t="inlineStr">
        <is>
          <t>https://grantcue.com/foundations/the-allerton-foundation-inc-233035225</t>
        </is>
      </c>
    </row>
    <row r="2655">
      <c r="A2655">
        <f>IF($E2655=$E2654,$A2654+1,1)</f>
        <v/>
      </c>
      <c r="B2655" t="inlineStr">
        <is>
          <t>THE WALTER R GARRISON FOUNDATION</t>
        </is>
      </c>
      <c r="C2655" t="inlineStr">
        <is>
          <t>82-1851668</t>
        </is>
      </c>
      <c r="D2655" t="inlineStr">
        <is>
          <t>Pennsylvania</t>
        </is>
      </c>
      <c r="E2655" t="inlineStr">
        <is>
          <t>PA</t>
        </is>
      </c>
      <c r="F2655" t="n">
        <v>2025</v>
      </c>
      <c r="G2655" t="n">
        <v>2</v>
      </c>
      <c r="H2655" s="13" t="n">
        <v>8425581</v>
      </c>
      <c r="I2655" s="12" t="n">
        <v>5</v>
      </c>
      <c r="J2655" s="13" t="n">
        <v>1000000</v>
      </c>
      <c r="K2655" s="13">
        <f>IFERROR($H2655/$I2655,"")</f>
        <v/>
      </c>
      <c r="L2655" s="13" t="n">
        <v>3927581</v>
      </c>
      <c r="M2655" t="inlineStr">
        <is>
          <t>KS</t>
        </is>
      </c>
      <c r="N2655" t="inlineStr">
        <is>
          <t>No</t>
        </is>
      </c>
      <c r="O2655" t="inlineStr">
        <is>
          <t>Not stated</t>
        </is>
      </c>
      <c r="Q2655" s="9" t="inlineStr">
        <is>
          <t>https://grantcue.com/foundations/the-walter-r-garrison-foundation-821851668</t>
        </is>
      </c>
    </row>
    <row r="2656">
      <c r="A2656">
        <f>IF($E2656=$E2655,$A2655+1,1)</f>
        <v/>
      </c>
      <c r="B2656" t="inlineStr">
        <is>
          <t>THE DAVENPORT FAMILY FOUNDATION</t>
        </is>
      </c>
      <c r="C2656" t="inlineStr">
        <is>
          <t>23-7871419</t>
        </is>
      </c>
      <c r="D2656" t="inlineStr">
        <is>
          <t>Pennsylvania</t>
        </is>
      </c>
      <c r="E2656" t="inlineStr">
        <is>
          <t>PA</t>
        </is>
      </c>
      <c r="F2656" t="n">
        <v>2025</v>
      </c>
      <c r="G2656" t="n">
        <v>3</v>
      </c>
      <c r="H2656" s="13" t="n">
        <v>8405158</v>
      </c>
      <c r="I2656" s="12" t="n">
        <v>100</v>
      </c>
      <c r="J2656" s="13" t="n">
        <v>55000</v>
      </c>
      <c r="K2656" s="13">
        <f>IFERROR($H2656/$I2656,"")</f>
        <v/>
      </c>
      <c r="L2656" s="13" t="n">
        <v>435000</v>
      </c>
      <c r="M2656" t="inlineStr">
        <is>
          <t>VA, DE, NC</t>
        </is>
      </c>
      <c r="N2656" t="inlineStr">
        <is>
          <t>No</t>
        </is>
      </c>
      <c r="O2656" t="inlineStr">
        <is>
          <t>Not stated</t>
        </is>
      </c>
      <c r="Q2656" s="9" t="inlineStr">
        <is>
          <t>https://grantcue.com/foundations/the-davenport-family-foundation-237871419</t>
        </is>
      </c>
    </row>
    <row r="2657">
      <c r="A2657">
        <f>IF($E2657=$E2656,$A2656+1,1)</f>
        <v/>
      </c>
      <c r="B2657" t="inlineStr">
        <is>
          <t>PSALM 103 FOUNDATION</t>
        </is>
      </c>
      <c r="C2657" t="inlineStr">
        <is>
          <t>23-2500843</t>
        </is>
      </c>
      <c r="D2657" t="inlineStr">
        <is>
          <t>Pennsylvania</t>
        </is>
      </c>
      <c r="E2657" t="inlineStr">
        <is>
          <t>PA</t>
        </is>
      </c>
      <c r="F2657" t="n">
        <v>2024</v>
      </c>
      <c r="G2657" t="n">
        <v>1</v>
      </c>
      <c r="H2657" s="13" t="n">
        <v>8399435</v>
      </c>
      <c r="I2657" s="12" t="n">
        <v>46</v>
      </c>
      <c r="J2657" s="13" t="n">
        <v>71000</v>
      </c>
      <c r="K2657" s="13">
        <f>IFERROR($H2657/$I2657,"")</f>
        <v/>
      </c>
      <c r="L2657" s="13" t="n">
        <v>2750000</v>
      </c>
      <c r="M2657" t="inlineStr">
        <is>
          <t>RI, VA, WA</t>
        </is>
      </c>
      <c r="N2657" t="inlineStr">
        <is>
          <t>No</t>
        </is>
      </c>
      <c r="O2657" t="inlineStr">
        <is>
          <t>Not stated</t>
        </is>
      </c>
      <c r="Q2657" s="9" t="inlineStr">
        <is>
          <t>https://grantcue.com/foundations/psalm-103-foundation-232500843</t>
        </is>
      </c>
    </row>
    <row r="2658">
      <c r="A2658">
        <f>IF($E2658=$E2657,$A2657+1,1)</f>
        <v/>
      </c>
      <c r="B2658" t="inlineStr">
        <is>
          <t>HOWMET AEROSPACE FOUNDATION</t>
        </is>
      </c>
      <c r="C2658" t="inlineStr">
        <is>
          <t>84-3022317</t>
        </is>
      </c>
      <c r="D2658" t="inlineStr">
        <is>
          <t>Pennsylvania</t>
        </is>
      </c>
      <c r="E2658" t="inlineStr">
        <is>
          <t>PA</t>
        </is>
      </c>
      <c r="F2658" t="n">
        <v>2024</v>
      </c>
      <c r="G2658" t="n">
        <v>1</v>
      </c>
      <c r="H2658" s="13" t="n">
        <v>8359285</v>
      </c>
      <c r="I2658" s="12" t="n">
        <v>209</v>
      </c>
      <c r="J2658" s="13" t="n">
        <v>20000</v>
      </c>
      <c r="K2658" s="13">
        <f>IFERROR($H2658/$I2658,"")</f>
        <v/>
      </c>
      <c r="L2658" s="13" t="n">
        <v>1600000</v>
      </c>
      <c r="M2658" t="inlineStr">
        <is>
          <t>MI, CA, OH</t>
        </is>
      </c>
      <c r="N2658" t="inlineStr">
        <is>
          <t>No</t>
        </is>
      </c>
      <c r="O2658" t="inlineStr">
        <is>
          <t>Not stated</t>
        </is>
      </c>
      <c r="Q2658" s="9" t="inlineStr">
        <is>
          <t>https://grantcue.com/foundations/howmet-aerospace-foundation-843022317</t>
        </is>
      </c>
    </row>
    <row r="2659">
      <c r="A2659">
        <f>IF($E2659=$E2658,$A2658+1,1)</f>
        <v/>
      </c>
      <c r="B2659" t="inlineStr">
        <is>
          <t>THE STORY GARSCHINA FOUNDATION</t>
        </is>
      </c>
      <c r="C2659" t="inlineStr">
        <is>
          <t>45-4039101</t>
        </is>
      </c>
      <c r="D2659" t="inlineStr">
        <is>
          <t>Pennsylvania</t>
        </is>
      </c>
      <c r="E2659" t="inlineStr">
        <is>
          <t>PA</t>
        </is>
      </c>
      <c r="F2659" t="n">
        <v>2024</v>
      </c>
      <c r="G2659" t="n">
        <v>2</v>
      </c>
      <c r="H2659" s="13" t="n">
        <v>8334000</v>
      </c>
      <c r="I2659" s="12" t="n">
        <v>50</v>
      </c>
      <c r="J2659" s="13" t="n">
        <v>50000</v>
      </c>
      <c r="K2659" s="13">
        <f>IFERROR($H2659/$I2659,"")</f>
        <v/>
      </c>
      <c r="L2659" s="13" t="n">
        <v>1961000</v>
      </c>
      <c r="M2659" t="inlineStr">
        <is>
          <t>NY, NH, DC</t>
        </is>
      </c>
      <c r="N2659" t="inlineStr">
        <is>
          <t>No</t>
        </is>
      </c>
      <c r="O2659" t="inlineStr">
        <is>
          <t>Not stated</t>
        </is>
      </c>
      <c r="Q2659" s="9" t="inlineStr">
        <is>
          <t>https://grantcue.com/foundations/the-story-garschina-foundation-co-kenneth-garschina-454039101</t>
        </is>
      </c>
    </row>
    <row r="2660">
      <c r="A2660">
        <f>IF($E2660=$E2659,$A2659+1,1)</f>
        <v/>
      </c>
      <c r="B2660" t="inlineStr">
        <is>
          <t>WILLIAM MAUL MEASEY TRUST</t>
        </is>
      </c>
      <c r="C2660" t="inlineStr">
        <is>
          <t>94-6714956</t>
        </is>
      </c>
      <c r="D2660" t="inlineStr">
        <is>
          <t>Pennsylvania</t>
        </is>
      </c>
      <c r="E2660" t="inlineStr">
        <is>
          <t>PA</t>
        </is>
      </c>
      <c r="F2660" t="n">
        <v>2024</v>
      </c>
      <c r="G2660" t="n">
        <v>1</v>
      </c>
      <c r="H2660" s="13" t="n">
        <v>8153291</v>
      </c>
      <c r="I2660" s="12" t="n">
        <v>5</v>
      </c>
      <c r="J2660" s="13" t="n">
        <v>978396</v>
      </c>
      <c r="K2660" s="13">
        <f>IFERROR($H2660/$I2660,"")</f>
        <v/>
      </c>
      <c r="L2660" s="13" t="n">
        <v>4529606</v>
      </c>
      <c r="M2660" t="inlineStr">
        <is>
          <t>IA, OH</t>
        </is>
      </c>
      <c r="N2660" t="inlineStr">
        <is>
          <t>No</t>
        </is>
      </c>
      <c r="O2660" t="inlineStr">
        <is>
          <t>Not stated</t>
        </is>
      </c>
      <c r="Q2660" s="9" t="inlineStr">
        <is>
          <t>https://grantcue.com/foundations/william-maul-measey-trust-946714956</t>
        </is>
      </c>
    </row>
    <row r="2661">
      <c r="A2661">
        <f>IF($E2661=$E2660,$A2660+1,1)</f>
        <v/>
      </c>
      <c r="B2661" t="inlineStr">
        <is>
          <t>SCAIFE FAMILY FOUNDATION</t>
        </is>
      </c>
      <c r="C2661" t="inlineStr">
        <is>
          <t>25-1427015</t>
        </is>
      </c>
      <c r="D2661" t="inlineStr">
        <is>
          <t>Pennsylvania</t>
        </is>
      </c>
      <c r="E2661" t="inlineStr">
        <is>
          <t>PA</t>
        </is>
      </c>
      <c r="F2661" t="n">
        <v>2024</v>
      </c>
      <c r="G2661" t="n">
        <v>1</v>
      </c>
      <c r="H2661" s="13" t="n">
        <v>7840025</v>
      </c>
      <c r="I2661" s="12" t="n">
        <v>79</v>
      </c>
      <c r="J2661" s="13" t="n">
        <v>50000</v>
      </c>
      <c r="K2661" s="13">
        <f>IFERROR($H2661/$I2661,"")</f>
        <v/>
      </c>
      <c r="L2661" s="13" t="n">
        <v>1500000</v>
      </c>
      <c r="M2661" t="inlineStr">
        <is>
          <t>FL, MN, NY</t>
        </is>
      </c>
      <c r="N2661" t="inlineStr">
        <is>
          <t>Yes</t>
        </is>
      </c>
      <c r="O2661" t="inlineStr">
        <is>
          <t>Yes</t>
        </is>
      </c>
      <c r="P2661" s="9" t="inlineStr">
        <is>
          <t>https://www.scaifefamily.org/</t>
        </is>
      </c>
      <c r="Q2661" s="9" t="inlineStr">
        <is>
          <t>https://grantcue.com/foundations/scaife-family-foundation-251427015</t>
        </is>
      </c>
    </row>
    <row r="2662">
      <c r="A2662">
        <f>IF($E2662=$E2661,$A2661+1,1)</f>
        <v/>
      </c>
      <c r="B2662" t="inlineStr">
        <is>
          <t>KOLATCH FAMILY FOUNDATION</t>
        </is>
      </c>
      <c r="C2662" t="inlineStr">
        <is>
          <t>13-3918276</t>
        </is>
      </c>
      <c r="D2662" t="inlineStr">
        <is>
          <t>Pennsylvania</t>
        </is>
      </c>
      <c r="E2662" t="inlineStr">
        <is>
          <t>PA</t>
        </is>
      </c>
      <c r="F2662" t="n">
        <v>2023</v>
      </c>
      <c r="G2662" t="n">
        <v>1</v>
      </c>
      <c r="H2662" s="13" t="n">
        <v>7839158</v>
      </c>
      <c r="I2662" s="12" t="n">
        <v>102</v>
      </c>
      <c r="J2662" s="13" t="n">
        <v>5283.5</v>
      </c>
      <c r="K2662" s="13">
        <f>IFERROR($H2662/$I2662,"")</f>
        <v/>
      </c>
      <c r="L2662" s="13" t="n">
        <v>5000000</v>
      </c>
      <c r="M2662" t="inlineStr">
        <is>
          <t>NY, NJ, OH</t>
        </is>
      </c>
      <c r="N2662" t="inlineStr">
        <is>
          <t>No</t>
        </is>
      </c>
      <c r="O2662" t="inlineStr">
        <is>
          <t>Not stated</t>
        </is>
      </c>
      <c r="Q2662" s="9" t="inlineStr">
        <is>
          <t>https://grantcue.com/foundations/kolatch-family-foundation-133918276</t>
        </is>
      </c>
    </row>
    <row r="2663">
      <c r="A2663">
        <f>IF($E2663=$E2662,$A2662+1,1)</f>
        <v/>
      </c>
      <c r="B2663" t="inlineStr">
        <is>
          <t>THE BUHL FOUNDATION</t>
        </is>
      </c>
      <c r="C2663" t="inlineStr">
        <is>
          <t>25-0378910</t>
        </is>
      </c>
      <c r="D2663" t="inlineStr">
        <is>
          <t>Pennsylvania</t>
        </is>
      </c>
      <c r="E2663" t="inlineStr">
        <is>
          <t>PA</t>
        </is>
      </c>
      <c r="F2663" t="n">
        <v>2024</v>
      </c>
      <c r="G2663" t="n">
        <v>2</v>
      </c>
      <c r="H2663" s="13" t="n">
        <v>7776160</v>
      </c>
      <c r="I2663" s="12" t="n">
        <v>173</v>
      </c>
      <c r="J2663" s="13" t="n">
        <v>25000</v>
      </c>
      <c r="K2663" s="13">
        <f>IFERROR($H2663/$I2663,"")</f>
        <v/>
      </c>
      <c r="L2663" s="13" t="n">
        <v>300000</v>
      </c>
      <c r="M2663" t="inlineStr">
        <is>
          <t>VA</t>
        </is>
      </c>
      <c r="N2663" t="inlineStr">
        <is>
          <t>Yes</t>
        </is>
      </c>
      <c r="O2663" t="inlineStr">
        <is>
          <t>Yes</t>
        </is>
      </c>
      <c r="P2663" s="9" t="inlineStr">
        <is>
          <t>https://www.buhlfoundation.org/</t>
        </is>
      </c>
      <c r="Q2663" s="9" t="inlineStr">
        <is>
          <t>https://grantcue.com/foundations/the-buhl-foundation-250378910</t>
        </is>
      </c>
    </row>
    <row r="2664">
      <c r="A2664">
        <f>IF($E2664=$E2663,$A2663+1,1)</f>
        <v/>
      </c>
      <c r="B2664" t="inlineStr">
        <is>
          <t>SCOTT FOUNDATION INC</t>
        </is>
      </c>
      <c r="C2664" t="inlineStr">
        <is>
          <t>45-4330408</t>
        </is>
      </c>
      <c r="D2664" t="inlineStr">
        <is>
          <t>Pennsylvania</t>
        </is>
      </c>
      <c r="E2664" t="inlineStr">
        <is>
          <t>PA</t>
        </is>
      </c>
      <c r="F2664" t="n">
        <v>2024</v>
      </c>
      <c r="G2664" t="n">
        <v>2</v>
      </c>
      <c r="H2664" s="13" t="n">
        <v>7698787</v>
      </c>
      <c r="I2664" s="12" t="n">
        <v>231</v>
      </c>
      <c r="J2664" s="13" t="n">
        <v>21234</v>
      </c>
      <c r="K2664" s="13">
        <f>IFERROR($H2664/$I2664,"")</f>
        <v/>
      </c>
      <c r="L2664" s="13" t="n">
        <v>199950</v>
      </c>
      <c r="M2664" t="inlineStr">
        <is>
          <t>MD, WV, FL</t>
        </is>
      </c>
      <c r="N2664" t="inlineStr">
        <is>
          <t>No</t>
        </is>
      </c>
      <c r="O2664" t="inlineStr">
        <is>
          <t>Not stated</t>
        </is>
      </c>
      <c r="Q2664" s="9" t="inlineStr">
        <is>
          <t>https://grantcue.com/foundations/scott-foundation-inc-454330408</t>
        </is>
      </c>
    </row>
    <row r="2665">
      <c r="A2665">
        <f>IF($E2665=$E2664,$A2664+1,1)</f>
        <v/>
      </c>
      <c r="B2665" t="inlineStr">
        <is>
          <t>MCELHATTAN FOUNDATION</t>
        </is>
      </c>
      <c r="C2665" t="inlineStr">
        <is>
          <t>25-1756557</t>
        </is>
      </c>
      <c r="D2665" t="inlineStr">
        <is>
          <t>Pennsylvania</t>
        </is>
      </c>
      <c r="E2665" t="inlineStr">
        <is>
          <t>PA</t>
        </is>
      </c>
      <c r="F2665" t="n">
        <v>2024</v>
      </c>
      <c r="G2665" t="n">
        <v>1</v>
      </c>
      <c r="H2665" s="13" t="n">
        <v>7660838</v>
      </c>
      <c r="I2665" s="12" t="n">
        <v>105</v>
      </c>
      <c r="J2665" s="13" t="n">
        <v>50000</v>
      </c>
      <c r="K2665" s="13">
        <f>IFERROR($H2665/$I2665,"")</f>
        <v/>
      </c>
      <c r="L2665" s="13" t="n">
        <v>1000000</v>
      </c>
      <c r="M2665" t="inlineStr">
        <is>
          <t>IL, MA, DC</t>
        </is>
      </c>
      <c r="N2665" t="inlineStr">
        <is>
          <t>Yes</t>
        </is>
      </c>
      <c r="O2665" t="inlineStr">
        <is>
          <t>Yes</t>
        </is>
      </c>
      <c r="P2665" s="9" t="inlineStr">
        <is>
          <t>https://mcelhattan.org/</t>
        </is>
      </c>
      <c r="Q2665" s="9" t="inlineStr">
        <is>
          <t>https://grantcue.com/foundations/mcelhattan-foundation-251756557</t>
        </is>
      </c>
    </row>
    <row r="2666">
      <c r="A2666">
        <f>IF($E2666=$E2665,$A2665+1,1)</f>
        <v/>
      </c>
      <c r="B2666" t="inlineStr">
        <is>
          <t>SCATTERGOOD BEHAVIORAL HEALTH FOUNDATION</t>
        </is>
      </c>
      <c r="C2666" t="inlineStr">
        <is>
          <t>23-1352178</t>
        </is>
      </c>
      <c r="D2666" t="inlineStr">
        <is>
          <t>Pennsylvania</t>
        </is>
      </c>
      <c r="E2666" t="inlineStr">
        <is>
          <t>PA</t>
        </is>
      </c>
      <c r="F2666" t="n">
        <v>2024</v>
      </c>
      <c r="G2666" t="n">
        <v>2</v>
      </c>
      <c r="H2666" s="13" t="n">
        <v>7630920</v>
      </c>
      <c r="I2666" s="12" t="n">
        <v>346</v>
      </c>
      <c r="J2666" s="13" t="n">
        <v>25000</v>
      </c>
      <c r="K2666" s="13">
        <f>IFERROR($H2666/$I2666,"")</f>
        <v/>
      </c>
      <c r="L2666" s="13" t="n">
        <v>100000</v>
      </c>
      <c r="M2666" t="inlineStr">
        <is>
          <t>CA, DC, OH</t>
        </is>
      </c>
      <c r="N2666" t="inlineStr">
        <is>
          <t>Yes</t>
        </is>
      </c>
      <c r="O2666" t="inlineStr">
        <is>
          <t>Yes</t>
        </is>
      </c>
      <c r="P2666" s="9" t="inlineStr">
        <is>
          <t>https://www.scattergoodfoundation.org/</t>
        </is>
      </c>
      <c r="Q2666" s="9" t="inlineStr">
        <is>
          <t>https://grantcue.com/foundations/scattergood-behavioral-health-foundation-231352178</t>
        </is>
      </c>
    </row>
    <row r="2667">
      <c r="A2667">
        <f>IF($E2667=$E2666,$A2666+1,1)</f>
        <v/>
      </c>
      <c r="B2667" t="inlineStr">
        <is>
          <t>ALVERIN M CORNELL FOUNDATION</t>
        </is>
      </c>
      <c r="C2667" t="inlineStr">
        <is>
          <t>36-7371436</t>
        </is>
      </c>
      <c r="D2667" t="inlineStr">
        <is>
          <t>Pennsylvania</t>
        </is>
      </c>
      <c r="E2667" t="inlineStr">
        <is>
          <t>PA</t>
        </is>
      </c>
      <c r="F2667" t="n">
        <v>2025</v>
      </c>
      <c r="G2667" t="n">
        <v>2</v>
      </c>
      <c r="H2667" s="13" t="n">
        <v>7618205</v>
      </c>
      <c r="I2667" s="12" t="n">
        <v>7</v>
      </c>
      <c r="J2667" s="13" t="n">
        <v>8000</v>
      </c>
      <c r="K2667" s="13">
        <f>IFERROR($H2667/$I2667,"")</f>
        <v/>
      </c>
      <c r="L2667" s="13" t="n">
        <v>6686205</v>
      </c>
      <c r="M2667" t="inlineStr">
        <is>
          <t>IL, NC</t>
        </is>
      </c>
      <c r="N2667" t="inlineStr">
        <is>
          <t>No</t>
        </is>
      </c>
      <c r="O2667" t="inlineStr">
        <is>
          <t>Not stated</t>
        </is>
      </c>
      <c r="Q2667" s="9" t="inlineStr">
        <is>
          <t>https://grantcue.com/foundations/alverin-m-cornell-foundation-367371436</t>
        </is>
      </c>
    </row>
    <row r="2668">
      <c r="A2668">
        <f>IF($E2668=$E2667,$A2667+1,1)</f>
        <v/>
      </c>
      <c r="B2668" t="inlineStr">
        <is>
          <t>INDEPENDENCE FOUNDATION</t>
        </is>
      </c>
      <c r="C2668" t="inlineStr">
        <is>
          <t>23-1352110</t>
        </is>
      </c>
      <c r="D2668" t="inlineStr">
        <is>
          <t>Pennsylvania</t>
        </is>
      </c>
      <c r="E2668" t="inlineStr">
        <is>
          <t>PA</t>
        </is>
      </c>
      <c r="F2668" t="n">
        <v>2025</v>
      </c>
      <c r="G2668" t="n">
        <v>2</v>
      </c>
      <c r="H2668" s="13" t="n">
        <v>7499498</v>
      </c>
      <c r="I2668" s="12" t="n">
        <v>457</v>
      </c>
      <c r="J2668" s="13" t="n">
        <v>10000</v>
      </c>
      <c r="K2668" s="13">
        <f>IFERROR($H2668/$I2668,"")</f>
        <v/>
      </c>
      <c r="L2668" s="13" t="n">
        <v>200000</v>
      </c>
      <c r="M2668" t="inlineStr">
        <is>
          <t>NY, NC, AL</t>
        </is>
      </c>
      <c r="N2668" t="inlineStr">
        <is>
          <t>Yes</t>
        </is>
      </c>
      <c r="O2668" t="inlineStr">
        <is>
          <t>Yes</t>
        </is>
      </c>
      <c r="P2668" s="9" t="inlineStr">
        <is>
          <t>https://www.independencefoundation.org/</t>
        </is>
      </c>
      <c r="Q2668" s="9" t="inlineStr">
        <is>
          <t>https://grantcue.com/foundations/independence-foundation-231352110</t>
        </is>
      </c>
    </row>
    <row r="2669">
      <c r="A2669">
        <f>IF($E2669=$E2668,$A2668+1,1)</f>
        <v/>
      </c>
      <c r="B2669" t="inlineStr">
        <is>
          <t>SMILOW FOUNDATION</t>
        </is>
      </c>
      <c r="C2669" t="inlineStr">
        <is>
          <t>06-6299809</t>
        </is>
      </c>
      <c r="D2669" t="inlineStr">
        <is>
          <t>Pennsylvania</t>
        </is>
      </c>
      <c r="E2669" t="inlineStr">
        <is>
          <t>PA</t>
        </is>
      </c>
      <c r="F2669" t="n">
        <v>2024</v>
      </c>
      <c r="G2669" t="n">
        <v>1</v>
      </c>
      <c r="H2669" s="13" t="n">
        <v>7379600</v>
      </c>
      <c r="I2669" s="12" t="n">
        <v>18</v>
      </c>
      <c r="J2669" s="13" t="n">
        <v>11250</v>
      </c>
      <c r="K2669" s="13">
        <f>IFERROR($H2669/$I2669,"")</f>
        <v/>
      </c>
      <c r="L2669" s="13" t="n">
        <v>3000000</v>
      </c>
      <c r="M2669" t="inlineStr">
        <is>
          <t>CT, NY, VA</t>
        </is>
      </c>
      <c r="N2669" t="inlineStr">
        <is>
          <t>Yes</t>
        </is>
      </c>
      <c r="O2669" t="inlineStr">
        <is>
          <t>Not stated</t>
        </is>
      </c>
      <c r="Q2669" s="9" t="inlineStr">
        <is>
          <t>https://grantcue.com/foundations/smilow-foundation-066299809</t>
        </is>
      </c>
    </row>
    <row r="2670">
      <c r="A2670">
        <f>IF($E2670=$E2669,$A2669+1,1)</f>
        <v/>
      </c>
      <c r="B2670" t="inlineStr">
        <is>
          <t>RYAN MEMORIAL FOUNDATION</t>
        </is>
      </c>
      <c r="C2670" t="inlineStr">
        <is>
          <t>25-1781266</t>
        </is>
      </c>
      <c r="D2670" t="inlineStr">
        <is>
          <t>Pennsylvania</t>
        </is>
      </c>
      <c r="E2670" t="inlineStr">
        <is>
          <t>PA</t>
        </is>
      </c>
      <c r="F2670" t="n">
        <v>2025</v>
      </c>
      <c r="G2670" t="n">
        <v>2</v>
      </c>
      <c r="H2670" s="13" t="n">
        <v>7244919</v>
      </c>
      <c r="I2670" s="12" t="n">
        <v>139</v>
      </c>
      <c r="J2670" s="13" t="n">
        <v>19202</v>
      </c>
      <c r="K2670" s="13">
        <f>IFERROR($H2670/$I2670,"")</f>
        <v/>
      </c>
      <c r="L2670" s="13" t="n">
        <v>522688</v>
      </c>
      <c r="M2670" t="inlineStr">
        <is>
          <t>NY, IA, MA</t>
        </is>
      </c>
      <c r="N2670" t="inlineStr">
        <is>
          <t>No</t>
        </is>
      </c>
      <c r="O2670" t="inlineStr">
        <is>
          <t>Not stated</t>
        </is>
      </c>
      <c r="Q2670" s="9" t="inlineStr">
        <is>
          <t>https://grantcue.com/foundations/ryan-memorial-foundation-251781266</t>
        </is>
      </c>
    </row>
    <row r="2671">
      <c r="A2671">
        <f>IF($E2671=$E2670,$A2670+1,1)</f>
        <v/>
      </c>
      <c r="B2671" t="inlineStr">
        <is>
          <t>The Harold W McGraw Jr Family Foundation Inc</t>
        </is>
      </c>
      <c r="C2671" t="inlineStr">
        <is>
          <t>27-3418504</t>
        </is>
      </c>
      <c r="D2671" t="inlineStr">
        <is>
          <t>Pennsylvania</t>
        </is>
      </c>
      <c r="E2671" t="inlineStr">
        <is>
          <t>PA</t>
        </is>
      </c>
      <c r="F2671" t="n">
        <v>2024</v>
      </c>
      <c r="G2671" t="n">
        <v>1</v>
      </c>
      <c r="H2671" s="13" t="n">
        <v>7202074</v>
      </c>
      <c r="I2671" s="12" t="n">
        <v>9</v>
      </c>
      <c r="J2671" s="13" t="n">
        <v>404436</v>
      </c>
      <c r="K2671" s="13">
        <f>IFERROR($H2671/$I2671,"")</f>
        <v/>
      </c>
      <c r="L2671" s="13" t="n">
        <v>3261331</v>
      </c>
      <c r="M2671" t="inlineStr">
        <is>
          <t>CT, NY, NM</t>
        </is>
      </c>
      <c r="N2671" t="inlineStr">
        <is>
          <t>No</t>
        </is>
      </c>
      <c r="O2671" t="inlineStr">
        <is>
          <t>Not stated</t>
        </is>
      </c>
      <c r="Q2671" s="9" t="inlineStr">
        <is>
          <t>https://grantcue.com/foundations/the-harold-w-mcgraw-jr-family-foundation-inc-c-o-cummings-and-lockwood-273418504</t>
        </is>
      </c>
    </row>
    <row r="2672">
      <c r="A2672">
        <f>IF($E2672=$E2671,$A2671+1,1)</f>
        <v/>
      </c>
      <c r="B2672" t="inlineStr">
        <is>
          <t>ARCONIC FOUNDATION</t>
        </is>
      </c>
      <c r="C2672" t="inlineStr">
        <is>
          <t>84-3049720</t>
        </is>
      </c>
      <c r="D2672" t="inlineStr">
        <is>
          <t>Pennsylvania</t>
        </is>
      </c>
      <c r="E2672" t="inlineStr">
        <is>
          <t>PA</t>
        </is>
      </c>
      <c r="F2672" t="n">
        <v>2024</v>
      </c>
      <c r="G2672" t="n">
        <v>1</v>
      </c>
      <c r="H2672" s="13" t="n">
        <v>7183963</v>
      </c>
      <c r="I2672" s="12" t="n">
        <v>147</v>
      </c>
      <c r="J2672" s="13" t="n">
        <v>29966</v>
      </c>
      <c r="K2672" s="13">
        <f>IFERROR($H2672/$I2672,"")</f>
        <v/>
      </c>
      <c r="L2672" s="13" t="n">
        <v>300000</v>
      </c>
      <c r="M2672" t="inlineStr">
        <is>
          <t>DC, TN, IN</t>
        </is>
      </c>
      <c r="N2672" t="inlineStr">
        <is>
          <t>No</t>
        </is>
      </c>
      <c r="O2672" t="inlineStr">
        <is>
          <t>Not stated</t>
        </is>
      </c>
      <c r="Q2672" s="9" t="inlineStr">
        <is>
          <t>https://grantcue.com/foundations/arconic-foundation-843049720</t>
        </is>
      </c>
    </row>
    <row r="2673">
      <c r="A2673">
        <f>IF($E2673=$E2672,$A2672+1,1)</f>
        <v/>
      </c>
      <c r="B2673" t="inlineStr">
        <is>
          <t>THE PRESSER FOUNDATION</t>
        </is>
      </c>
      <c r="C2673" t="inlineStr">
        <is>
          <t>23-2164013</t>
        </is>
      </c>
      <c r="D2673" t="inlineStr">
        <is>
          <t>Pennsylvania</t>
        </is>
      </c>
      <c r="E2673" t="inlineStr">
        <is>
          <t>PA</t>
        </is>
      </c>
      <c r="F2673" t="n">
        <v>2024</v>
      </c>
      <c r="G2673" t="n">
        <v>2</v>
      </c>
      <c r="H2673" s="13" t="n">
        <v>7179224</v>
      </c>
      <c r="I2673" s="12" t="n">
        <v>917</v>
      </c>
      <c r="J2673" s="13" t="n">
        <v>3000</v>
      </c>
      <c r="K2673" s="13">
        <f>IFERROR($H2673/$I2673,"")</f>
        <v/>
      </c>
      <c r="L2673" s="13" t="n">
        <v>200000</v>
      </c>
      <c r="M2673" t="inlineStr">
        <is>
          <t>NJ, DE, TX</t>
        </is>
      </c>
      <c r="N2673" t="inlineStr">
        <is>
          <t>Yes</t>
        </is>
      </c>
      <c r="O2673" t="inlineStr">
        <is>
          <t>Yes</t>
        </is>
      </c>
      <c r="P2673" s="9" t="inlineStr">
        <is>
          <t>https://www.presserfoundation.org/</t>
        </is>
      </c>
      <c r="Q2673" s="9" t="inlineStr">
        <is>
          <t>https://grantcue.com/foundations/the-presser-foundation-232164013</t>
        </is>
      </c>
    </row>
    <row r="2674">
      <c r="A2674">
        <f>IF($E2674=$E2673,$A2673+1,1)</f>
        <v/>
      </c>
      <c r="B2674" t="inlineStr">
        <is>
          <t>David and Laura Merage Foundation</t>
        </is>
      </c>
      <c r="C2674" t="inlineStr">
        <is>
          <t>45-0493925</t>
        </is>
      </c>
      <c r="D2674" t="inlineStr">
        <is>
          <t>Pennsylvania</t>
        </is>
      </c>
      <c r="E2674" t="inlineStr">
        <is>
          <t>PA</t>
        </is>
      </c>
      <c r="F2674" t="n">
        <v>2024</v>
      </c>
      <c r="G2674" t="n">
        <v>2</v>
      </c>
      <c r="H2674" s="13" t="n">
        <v>7167600</v>
      </c>
      <c r="I2674" s="12" t="n">
        <v>48</v>
      </c>
      <c r="J2674" s="13" t="n">
        <v>12500</v>
      </c>
      <c r="K2674" s="13">
        <f>IFERROR($H2674/$I2674,"")</f>
        <v/>
      </c>
      <c r="L2674" s="13" t="n">
        <v>2790000</v>
      </c>
      <c r="M2674" t="inlineStr">
        <is>
          <t>CO, MA, DC</t>
        </is>
      </c>
      <c r="N2674" t="inlineStr">
        <is>
          <t>No</t>
        </is>
      </c>
      <c r="O2674" t="inlineStr">
        <is>
          <t>Not stated</t>
        </is>
      </c>
      <c r="Q2674" s="9" t="inlineStr">
        <is>
          <t>https://grantcue.com/foundations/david-and-laura-merage-foundation-450493925</t>
        </is>
      </c>
    </row>
    <row r="2675">
      <c r="A2675">
        <f>IF($E2675=$E2674,$A2674+1,1)</f>
        <v/>
      </c>
      <c r="B2675" t="inlineStr">
        <is>
          <t>THE MOH FOUNDATION</t>
        </is>
      </c>
      <c r="C2675" t="inlineStr">
        <is>
          <t>68-0492736</t>
        </is>
      </c>
      <c r="D2675" t="inlineStr">
        <is>
          <t>Pennsylvania</t>
        </is>
      </c>
      <c r="E2675" t="inlineStr">
        <is>
          <t>PA</t>
        </is>
      </c>
      <c r="F2675" t="n">
        <v>2025</v>
      </c>
      <c r="G2675" t="n">
        <v>2</v>
      </c>
      <c r="H2675" s="13" t="n">
        <v>6901459</v>
      </c>
      <c r="I2675" s="12" t="n">
        <v>14</v>
      </c>
      <c r="J2675" s="13" t="n">
        <v>245785.5</v>
      </c>
      <c r="K2675" s="13">
        <f>IFERROR($H2675/$I2675,"")</f>
        <v/>
      </c>
      <c r="L2675" s="13" t="n">
        <v>1800000</v>
      </c>
      <c r="M2675" t="inlineStr">
        <is>
          <t>CA, CT, NY</t>
        </is>
      </c>
      <c r="N2675" t="inlineStr">
        <is>
          <t>No</t>
        </is>
      </c>
      <c r="O2675" t="inlineStr">
        <is>
          <t>Not stated</t>
        </is>
      </c>
      <c r="Q2675" s="9" t="inlineStr">
        <is>
          <t>https://grantcue.com/foundations/the-moh-foundation-680492736</t>
        </is>
      </c>
    </row>
    <row r="2676">
      <c r="A2676">
        <f>IF($E2676=$E2675,$A2675+1,1)</f>
        <v/>
      </c>
      <c r="B2676" t="inlineStr">
        <is>
          <t>SILVERBACK EDUCATIONAL FOUNDATION FOR THE ARTS DANCE AND ATHLETICS</t>
        </is>
      </c>
      <c r="C2676" t="inlineStr">
        <is>
          <t>46-4902114</t>
        </is>
      </c>
      <c r="D2676" t="inlineStr">
        <is>
          <t>Pennsylvania</t>
        </is>
      </c>
      <c r="E2676" t="inlineStr">
        <is>
          <t>PA</t>
        </is>
      </c>
      <c r="F2676" t="n">
        <v>2025</v>
      </c>
      <c r="G2676" t="n">
        <v>2</v>
      </c>
      <c r="H2676" s="13" t="n">
        <v>6834924</v>
      </c>
      <c r="I2676" s="12" t="n">
        <v>66</v>
      </c>
      <c r="J2676" s="13" t="n">
        <v>15200</v>
      </c>
      <c r="K2676" s="13">
        <f>IFERROR($H2676/$I2676,"")</f>
        <v/>
      </c>
      <c r="L2676" s="13" t="n">
        <v>1256341</v>
      </c>
      <c r="M2676" t="inlineStr">
        <is>
          <t>VT, NH, MA</t>
        </is>
      </c>
      <c r="N2676" t="inlineStr">
        <is>
          <t>Yes</t>
        </is>
      </c>
      <c r="O2676" t="inlineStr">
        <is>
          <t>Not stated</t>
        </is>
      </c>
      <c r="P2676" s="9" t="inlineStr">
        <is>
          <t>https://www.sefada.org/</t>
        </is>
      </c>
      <c r="Q2676" s="9" t="inlineStr">
        <is>
          <t>https://grantcue.com/foundations/silverback-educational-foundation-for-the-arts-dance-and-athletics-464902114</t>
        </is>
      </c>
    </row>
    <row r="2677">
      <c r="A2677">
        <f>IF($E2677=$E2676,$A2676+1,1)</f>
        <v/>
      </c>
      <c r="B2677" t="inlineStr">
        <is>
          <t>CLARK ASSOCIATES CHARITABLE FOUNDATION</t>
        </is>
      </c>
      <c r="C2677" t="inlineStr">
        <is>
          <t>25-6773373</t>
        </is>
      </c>
      <c r="D2677" t="inlineStr">
        <is>
          <t>Pennsylvania</t>
        </is>
      </c>
      <c r="E2677" t="inlineStr">
        <is>
          <t>PA</t>
        </is>
      </c>
      <c r="F2677" t="n">
        <v>2024</v>
      </c>
      <c r="G2677" t="n">
        <v>1</v>
      </c>
      <c r="H2677" s="13" t="n">
        <v>6811947</v>
      </c>
      <c r="I2677" s="12" t="n">
        <v>296</v>
      </c>
      <c r="J2677" s="13" t="n">
        <v>2000</v>
      </c>
      <c r="K2677" s="13">
        <f>IFERROR($H2677/$I2677,"")</f>
        <v/>
      </c>
      <c r="L2677" s="13" t="n">
        <v>1200000</v>
      </c>
      <c r="M2677" t="inlineStr">
        <is>
          <t>VA, OK, KY</t>
        </is>
      </c>
      <c r="N2677" t="inlineStr">
        <is>
          <t>Yes</t>
        </is>
      </c>
      <c r="O2677" t="inlineStr">
        <is>
          <t>Yes</t>
        </is>
      </c>
      <c r="Q2677" s="9" t="inlineStr">
        <is>
          <t>https://grantcue.com/foundations/clark-associates-charitable-foundation-c-o-fred-clark-256773373</t>
        </is>
      </c>
    </row>
    <row r="2678">
      <c r="A2678">
        <f>IF($E2678=$E2677,$A2677+1,1)</f>
        <v/>
      </c>
      <c r="B2678" t="inlineStr">
        <is>
          <t>CHAPPELL CULPEPER FAMILY FOUNDATION</t>
        </is>
      </c>
      <c r="C2678" t="inlineStr">
        <is>
          <t>25-6727111</t>
        </is>
      </c>
      <c r="D2678" t="inlineStr">
        <is>
          <t>Pennsylvania</t>
        </is>
      </c>
      <c r="E2678" t="inlineStr">
        <is>
          <t>PA</t>
        </is>
      </c>
      <c r="F2678" t="n">
        <v>2025</v>
      </c>
      <c r="G2678" t="n">
        <v>3</v>
      </c>
      <c r="H2678" s="13" t="n">
        <v>6512143</v>
      </c>
      <c r="I2678" s="12" t="n">
        <v>64</v>
      </c>
      <c r="J2678" s="13" t="n">
        <v>50000</v>
      </c>
      <c r="K2678" s="13">
        <f>IFERROR($H2678/$I2678,"")</f>
        <v/>
      </c>
      <c r="L2678" s="13" t="n">
        <v>1000000</v>
      </c>
      <c r="M2678" t="inlineStr">
        <is>
          <t>NJ, PR, NY</t>
        </is>
      </c>
      <c r="N2678" t="inlineStr">
        <is>
          <t>No</t>
        </is>
      </c>
      <c r="O2678" t="inlineStr">
        <is>
          <t>Not stated</t>
        </is>
      </c>
      <c r="Q2678" s="9" t="inlineStr">
        <is>
          <t>https://grantcue.com/foundations/chappell-culpeper-family-foundation-256727111</t>
        </is>
      </c>
    </row>
    <row r="2679">
      <c r="A2679">
        <f>IF($E2679=$E2678,$A2678+1,1)</f>
        <v/>
      </c>
      <c r="B2679" t="inlineStr">
        <is>
          <t>THE BENTER FOUNDATION</t>
        </is>
      </c>
      <c r="C2679" t="inlineStr">
        <is>
          <t>20-8807953</t>
        </is>
      </c>
      <c r="D2679" t="inlineStr">
        <is>
          <t>Pennsylvania</t>
        </is>
      </c>
      <c r="E2679" t="inlineStr">
        <is>
          <t>PA</t>
        </is>
      </c>
      <c r="F2679" t="n">
        <v>2025</v>
      </c>
      <c r="G2679" t="n">
        <v>2</v>
      </c>
      <c r="H2679" s="13" t="n">
        <v>6510225</v>
      </c>
      <c r="I2679" s="12" t="n">
        <v>94</v>
      </c>
      <c r="J2679" s="13" t="n">
        <v>27500</v>
      </c>
      <c r="K2679" s="13">
        <f>IFERROR($H2679/$I2679,"")</f>
        <v/>
      </c>
      <c r="L2679" s="13" t="n">
        <v>800000</v>
      </c>
      <c r="M2679" t="inlineStr">
        <is>
          <t>MI, NY</t>
        </is>
      </c>
      <c r="N2679" t="inlineStr">
        <is>
          <t>No</t>
        </is>
      </c>
      <c r="O2679" t="inlineStr">
        <is>
          <t>Not stated</t>
        </is>
      </c>
      <c r="Q2679" s="9" t="inlineStr">
        <is>
          <t>https://grantcue.com/foundations/the-benter-foundation-c-o-william-benter-208807953</t>
        </is>
      </c>
    </row>
    <row r="2680">
      <c r="A2680">
        <f>IF($E2680=$E2679,$A2679+1,1)</f>
        <v/>
      </c>
      <c r="B2680" t="inlineStr">
        <is>
          <t>ALEXANDER AND JANE BOYD TA FOUNDATION</t>
        </is>
      </c>
      <c r="C2680" t="inlineStr">
        <is>
          <t>23-2251378</t>
        </is>
      </c>
      <c r="D2680" t="inlineStr">
        <is>
          <t>Pennsylvania</t>
        </is>
      </c>
      <c r="E2680" t="inlineStr">
        <is>
          <t>PA</t>
        </is>
      </c>
      <c r="F2680" t="n">
        <v>2025</v>
      </c>
      <c r="G2680" t="n">
        <v>2</v>
      </c>
      <c r="H2680" s="13" t="n">
        <v>6469000</v>
      </c>
      <c r="I2680" s="12" t="n">
        <v>169</v>
      </c>
      <c r="J2680" s="13" t="n">
        <v>30000</v>
      </c>
      <c r="K2680" s="13">
        <f>IFERROR($H2680/$I2680,"")</f>
        <v/>
      </c>
      <c r="L2680" s="13" t="n">
        <v>165000</v>
      </c>
      <c r="M2680" t="inlineStr">
        <is>
          <t>NY, MI, IN</t>
        </is>
      </c>
      <c r="N2680" t="inlineStr">
        <is>
          <t>Yes</t>
        </is>
      </c>
      <c r="O2680" t="inlineStr">
        <is>
          <t>Yes</t>
        </is>
      </c>
      <c r="Q2680" s="9" t="inlineStr">
        <is>
          <t>https://grantcue.com/foundations/alexander-and-jane-boyd-ta-foundation-232251378</t>
        </is>
      </c>
    </row>
    <row r="2681">
      <c r="A2681">
        <f>IF($E2681=$E2680,$A2680+1,1)</f>
        <v/>
      </c>
      <c r="B2681" t="inlineStr">
        <is>
          <t>DSF CHARITABLE FOUNDATION INC</t>
        </is>
      </c>
      <c r="C2681" t="inlineStr">
        <is>
          <t>25-1847237</t>
        </is>
      </c>
      <c r="D2681" t="inlineStr">
        <is>
          <t>Pennsylvania</t>
        </is>
      </c>
      <c r="E2681" t="inlineStr">
        <is>
          <t>PA</t>
        </is>
      </c>
      <c r="F2681" t="n">
        <v>2024</v>
      </c>
      <c r="G2681" t="n">
        <v>1</v>
      </c>
      <c r="H2681" s="13" t="n">
        <v>6311693</v>
      </c>
      <c r="I2681" s="12" t="n">
        <v>25</v>
      </c>
      <c r="J2681" s="13" t="n">
        <v>100000</v>
      </c>
      <c r="K2681" s="13">
        <f>IFERROR($H2681/$I2681,"")</f>
        <v/>
      </c>
      <c r="L2681" s="13" t="n">
        <v>3250000</v>
      </c>
      <c r="M2681" t="inlineStr">
        <is>
          <t>FL, NC, MA</t>
        </is>
      </c>
      <c r="N2681" t="inlineStr">
        <is>
          <t>Yes</t>
        </is>
      </c>
      <c r="O2681" t="inlineStr">
        <is>
          <t>Yes</t>
        </is>
      </c>
      <c r="P2681" s="9" t="inlineStr">
        <is>
          <t>https://www.dsfcf.org/</t>
        </is>
      </c>
      <c r="Q2681" s="9" t="inlineStr">
        <is>
          <t>https://grantcue.com/foundations/dsf-charitable-foundation-inc-251847237</t>
        </is>
      </c>
    </row>
    <row r="2682">
      <c r="A2682">
        <f>IF($E2682=$E2681,$A2681+1,1)</f>
        <v/>
      </c>
      <c r="B2682" t="inlineStr">
        <is>
          <t>EQT FOUNDATION</t>
        </is>
      </c>
      <c r="C2682" t="inlineStr">
        <is>
          <t>04-3747289</t>
        </is>
      </c>
      <c r="D2682" t="inlineStr">
        <is>
          <t>Pennsylvania</t>
        </is>
      </c>
      <c r="E2682" t="inlineStr">
        <is>
          <t>PA</t>
        </is>
      </c>
      <c r="F2682" t="n">
        <v>2024</v>
      </c>
      <c r="G2682" t="n">
        <v>1</v>
      </c>
      <c r="H2682" s="13" t="n">
        <v>6257510</v>
      </c>
      <c r="I2682" s="12" t="n">
        <v>367</v>
      </c>
      <c r="J2682" s="13" t="n">
        <v>10000</v>
      </c>
      <c r="K2682" s="13">
        <f>IFERROR($H2682/$I2682,"")</f>
        <v/>
      </c>
      <c r="L2682" s="13" t="n">
        <v>800000</v>
      </c>
      <c r="M2682" t="inlineStr">
        <is>
          <t>WV, NY, OH</t>
        </is>
      </c>
      <c r="N2682" t="inlineStr">
        <is>
          <t>Yes</t>
        </is>
      </c>
      <c r="O2682" t="inlineStr">
        <is>
          <t>Yes</t>
        </is>
      </c>
      <c r="P2682" s="9" t="inlineStr">
        <is>
          <t>https://www.eqt.com/COMMUNITY/EQT-FOUNDATION</t>
        </is>
      </c>
      <c r="Q2682" s="9" t="inlineStr">
        <is>
          <t>https://grantcue.com/foundations/eqt-foundation-043747289</t>
        </is>
      </c>
    </row>
    <row r="2683">
      <c r="A2683">
        <f>IF($E2683=$E2682,$A2682+1,1)</f>
        <v/>
      </c>
      <c r="B2683" t="inlineStr">
        <is>
          <t>THE ARTHUR J AND LEE R GLATFELTER FOUNDATION</t>
        </is>
      </c>
      <c r="C2683" t="inlineStr">
        <is>
          <t>23-2573295</t>
        </is>
      </c>
      <c r="D2683" t="inlineStr">
        <is>
          <t>Pennsylvania</t>
        </is>
      </c>
      <c r="E2683" t="inlineStr">
        <is>
          <t>PA</t>
        </is>
      </c>
      <c r="F2683" t="n">
        <v>2025</v>
      </c>
      <c r="G2683" t="n">
        <v>2</v>
      </c>
      <c r="H2683" s="13" t="n">
        <v>6221783</v>
      </c>
      <c r="I2683" s="12" t="n">
        <v>190</v>
      </c>
      <c r="J2683" s="13" t="n">
        <v>25000</v>
      </c>
      <c r="K2683" s="13">
        <f>IFERROR($H2683/$I2683,"")</f>
        <v/>
      </c>
      <c r="L2683" s="13" t="n">
        <v>265000</v>
      </c>
      <c r="M2683" t="inlineStr">
        <is>
          <t>MD, VA, FL</t>
        </is>
      </c>
      <c r="N2683" t="inlineStr">
        <is>
          <t>No</t>
        </is>
      </c>
      <c r="O2683" t="inlineStr">
        <is>
          <t>Not stated</t>
        </is>
      </c>
      <c r="Q2683" s="9" t="inlineStr">
        <is>
          <t>https://grantcue.com/foundations/the-arthur-j-and-lee-r-glatfelter-foundation-232573295</t>
        </is>
      </c>
    </row>
    <row r="2684">
      <c r="A2684">
        <f>IF($E2684=$E2683,$A2683+1,1)</f>
        <v/>
      </c>
      <c r="B2684" t="inlineStr">
        <is>
          <t>JHC Foundation</t>
        </is>
      </c>
      <c r="C2684" t="inlineStr">
        <is>
          <t>82-4058364</t>
        </is>
      </c>
      <c r="D2684" t="inlineStr">
        <is>
          <t>Pennsylvania</t>
        </is>
      </c>
      <c r="E2684" t="inlineStr">
        <is>
          <t>PA</t>
        </is>
      </c>
      <c r="F2684" t="n">
        <v>2024</v>
      </c>
      <c r="G2684" t="n">
        <v>1</v>
      </c>
      <c r="H2684" s="13" t="n">
        <v>6210000</v>
      </c>
      <c r="I2684" s="12" t="n">
        <v>10</v>
      </c>
      <c r="J2684" s="13" t="n">
        <v>435000</v>
      </c>
      <c r="K2684" s="13">
        <f>IFERROR($H2684/$I2684,"")</f>
        <v/>
      </c>
      <c r="L2684" s="13" t="n">
        <v>1500000</v>
      </c>
      <c r="M2684" t="inlineStr">
        <is>
          <t>IL, MD, NY</t>
        </is>
      </c>
      <c r="N2684" t="inlineStr">
        <is>
          <t>No</t>
        </is>
      </c>
      <c r="O2684" t="inlineStr">
        <is>
          <t>Not stated</t>
        </is>
      </c>
      <c r="Q2684" s="9" t="inlineStr">
        <is>
          <t>https://grantcue.com/foundations/jhc-foundation-824058364</t>
        </is>
      </c>
    </row>
    <row r="2685">
      <c r="A2685">
        <f>IF($E2685=$E2684,$A2684+1,1)</f>
        <v/>
      </c>
      <c r="B2685" t="inlineStr">
        <is>
          <t>INDEPENDENCE PUBLIC MEDIA OF PHILADELPHIA INC</t>
        </is>
      </c>
      <c r="C2685" t="inlineStr">
        <is>
          <t>22-2600747</t>
        </is>
      </c>
      <c r="D2685" t="inlineStr">
        <is>
          <t>Pennsylvania</t>
        </is>
      </c>
      <c r="E2685" t="inlineStr">
        <is>
          <t>PA</t>
        </is>
      </c>
      <c r="F2685" t="n">
        <v>2024</v>
      </c>
      <c r="G2685" t="n">
        <v>1</v>
      </c>
      <c r="H2685" s="13" t="n">
        <v>6192760</v>
      </c>
      <c r="I2685" s="12" t="n">
        <v>176</v>
      </c>
      <c r="J2685" s="13" t="n">
        <v>20000</v>
      </c>
      <c r="K2685" s="13">
        <f>IFERROR($H2685/$I2685,"")</f>
        <v/>
      </c>
      <c r="L2685" s="13" t="n">
        <v>375000</v>
      </c>
      <c r="M2685" t="inlineStr">
        <is>
          <t>NY, NJ, CA</t>
        </is>
      </c>
      <c r="N2685" t="inlineStr">
        <is>
          <t>Yes</t>
        </is>
      </c>
      <c r="O2685" t="inlineStr">
        <is>
          <t>Yes</t>
        </is>
      </c>
      <c r="P2685" s="9" t="inlineStr">
        <is>
          <t>https://www.independencemedia.org/</t>
        </is>
      </c>
      <c r="Q2685" s="9" t="inlineStr">
        <is>
          <t>https://grantcue.com/foundations/independence-public-media-of-philadelphia-inc-222600747</t>
        </is>
      </c>
    </row>
    <row r="2686">
      <c r="A2686">
        <f>IF($E2686=$E2685,$A2685+1,1)</f>
        <v/>
      </c>
      <c r="B2686" t="inlineStr">
        <is>
          <t>JANE &amp; LEONARD KORMAN FAMILY FOUNDATION</t>
        </is>
      </c>
      <c r="C2686" t="inlineStr">
        <is>
          <t>20-4253701</t>
        </is>
      </c>
      <c r="D2686" t="inlineStr">
        <is>
          <t>Pennsylvania</t>
        </is>
      </c>
      <c r="E2686" t="inlineStr">
        <is>
          <t>PA</t>
        </is>
      </c>
      <c r="F2686" t="n">
        <v>2024</v>
      </c>
      <c r="G2686" t="n">
        <v>1</v>
      </c>
      <c r="H2686" s="13" t="n">
        <v>6161781</v>
      </c>
      <c r="I2686" s="12" t="n">
        <v>22</v>
      </c>
      <c r="J2686" s="13" t="n">
        <v>17500</v>
      </c>
      <c r="K2686" s="13">
        <f>IFERROR($H2686/$I2686,"")</f>
        <v/>
      </c>
      <c r="L2686" s="13" t="n">
        <v>2950229</v>
      </c>
      <c r="M2686" t="inlineStr">
        <is>
          <t>FL, NY</t>
        </is>
      </c>
      <c r="N2686" t="inlineStr">
        <is>
          <t>No</t>
        </is>
      </c>
      <c r="O2686" t="inlineStr">
        <is>
          <t>Not stated</t>
        </is>
      </c>
      <c r="Q2686" s="9" t="inlineStr">
        <is>
          <t>https://grantcue.com/foundations/jane-and-leonard-korman-family-foundation-204253701</t>
        </is>
      </c>
    </row>
    <row r="2687">
      <c r="A2687">
        <f>IF($E2687=$E2686,$A2686+1,1)</f>
        <v/>
      </c>
      <c r="B2687" t="inlineStr">
        <is>
          <t>RICHARD C VON HESS FOUNDATION</t>
        </is>
      </c>
      <c r="C2687" t="inlineStr">
        <is>
          <t>23-6962077</t>
        </is>
      </c>
      <c r="D2687" t="inlineStr">
        <is>
          <t>Pennsylvania</t>
        </is>
      </c>
      <c r="E2687" t="inlineStr">
        <is>
          <t>PA</t>
        </is>
      </c>
      <c r="F2687" t="n">
        <v>2025</v>
      </c>
      <c r="G2687" t="n">
        <v>2</v>
      </c>
      <c r="H2687" s="13" t="n">
        <v>6017380</v>
      </c>
      <c r="I2687" s="12" t="n">
        <v>37</v>
      </c>
      <c r="J2687" s="13" t="n">
        <v>75000</v>
      </c>
      <c r="K2687" s="13">
        <f>IFERROR($H2687/$I2687,"")</f>
        <v/>
      </c>
      <c r="L2687" s="13" t="n">
        <v>2000000</v>
      </c>
      <c r="M2687" t="inlineStr">
        <is>
          <t>MD, MA, NY</t>
        </is>
      </c>
      <c r="N2687" t="inlineStr">
        <is>
          <t>No</t>
        </is>
      </c>
      <c r="O2687" t="inlineStr">
        <is>
          <t>Not stated</t>
        </is>
      </c>
      <c r="Q2687" s="9" t="inlineStr">
        <is>
          <t>https://grantcue.com/foundations/richard-c-von-hess-foundation-236962077</t>
        </is>
      </c>
    </row>
    <row r="2688">
      <c r="A2688">
        <f>IF($E2688=$E2687,$A2687+1,1)</f>
        <v/>
      </c>
      <c r="B2688" t="inlineStr">
        <is>
          <t>AIRIE KNIPEL HARRY V AND J WILLIAM WAREHIME FOUNDATION</t>
        </is>
      </c>
      <c r="C2688" t="inlineStr">
        <is>
          <t>31-1481509</t>
        </is>
      </c>
      <c r="D2688" t="inlineStr">
        <is>
          <t>Pennsylvania</t>
        </is>
      </c>
      <c r="E2688" t="inlineStr">
        <is>
          <t>PA</t>
        </is>
      </c>
      <c r="F2688" t="n">
        <v>2024</v>
      </c>
      <c r="G2688" t="n">
        <v>1</v>
      </c>
      <c r="H2688" s="13" t="n">
        <v>5947000</v>
      </c>
      <c r="I2688" s="12" t="n">
        <v>93</v>
      </c>
      <c r="J2688" s="13" t="n">
        <v>25000</v>
      </c>
      <c r="K2688" s="13">
        <f>IFERROR($H2688/$I2688,"")</f>
        <v/>
      </c>
      <c r="L2688" s="13" t="n">
        <v>1000000</v>
      </c>
      <c r="M2688" t="inlineStr">
        <is>
          <t>MD, NC, VA</t>
        </is>
      </c>
      <c r="N2688" t="inlineStr">
        <is>
          <t>No</t>
        </is>
      </c>
      <c r="O2688" t="inlineStr">
        <is>
          <t>Not stated</t>
        </is>
      </c>
      <c r="Q2688" s="9" t="inlineStr">
        <is>
          <t>https://grantcue.com/foundations/airie-knipel-harry-v-and-j-william-warehime-foundation-311481509</t>
        </is>
      </c>
    </row>
    <row r="2689">
      <c r="A2689">
        <f>IF($E2689=$E2688,$A2688+1,1)</f>
        <v/>
      </c>
      <c r="B2689" t="inlineStr">
        <is>
          <t>ESSA BANK &amp; TRUST FOUNDATION</t>
        </is>
      </c>
      <c r="C2689" t="inlineStr">
        <is>
          <t>20-8227643</t>
        </is>
      </c>
      <c r="D2689" t="inlineStr">
        <is>
          <t>Pennsylvania</t>
        </is>
      </c>
      <c r="E2689" t="inlineStr">
        <is>
          <t>PA</t>
        </is>
      </c>
      <c r="F2689" t="n">
        <v>2025</v>
      </c>
      <c r="G2689" t="n">
        <v>2</v>
      </c>
      <c r="H2689" s="13" t="n">
        <v>5879429</v>
      </c>
      <c r="I2689" s="12" t="n">
        <v>27</v>
      </c>
      <c r="J2689" s="13" t="n">
        <v>10000</v>
      </c>
      <c r="K2689" s="13">
        <f>IFERROR($H2689/$I2689,"")</f>
        <v/>
      </c>
      <c r="L2689" s="13" t="n">
        <v>5487792</v>
      </c>
      <c r="N2689" t="inlineStr">
        <is>
          <t>Yes</t>
        </is>
      </c>
      <c r="O2689" t="inlineStr">
        <is>
          <t>Yes</t>
        </is>
      </c>
      <c r="Q2689" s="9" t="inlineStr">
        <is>
          <t>https://grantcue.com/foundations/essa-bank-and-trust-foundation-208227643</t>
        </is>
      </c>
    </row>
    <row r="2690">
      <c r="A2690">
        <f>IF($E2690=$E2689,$A2689+1,1)</f>
        <v/>
      </c>
      <c r="B2690" t="inlineStr">
        <is>
          <t>ALDRICH FOUNDATION</t>
        </is>
      </c>
      <c r="C2690" t="inlineStr">
        <is>
          <t>87-3136736</t>
        </is>
      </c>
      <c r="D2690" t="inlineStr">
        <is>
          <t>Pennsylvania</t>
        </is>
      </c>
      <c r="E2690" t="inlineStr">
        <is>
          <t>PA</t>
        </is>
      </c>
      <c r="F2690" t="n">
        <v>2025</v>
      </c>
      <c r="G2690" t="n">
        <v>2</v>
      </c>
      <c r="H2690" s="13" t="n">
        <v>5716859</v>
      </c>
      <c r="I2690" s="12" t="n">
        <v>34</v>
      </c>
      <c r="J2690" s="13" t="n">
        <v>11250</v>
      </c>
      <c r="K2690" s="13">
        <f>IFERROR($H2690/$I2690,"")</f>
        <v/>
      </c>
      <c r="L2690" s="13" t="n">
        <v>3625000</v>
      </c>
      <c r="M2690" t="inlineStr">
        <is>
          <t>SC, NY, ME</t>
        </is>
      </c>
      <c r="N2690" t="inlineStr">
        <is>
          <t>No</t>
        </is>
      </c>
      <c r="O2690" t="inlineStr">
        <is>
          <t>Not stated</t>
        </is>
      </c>
      <c r="Q2690" s="9" t="inlineStr">
        <is>
          <t>https://grantcue.com/foundations/aldrich-foundation-873136736</t>
        </is>
      </c>
    </row>
    <row r="2691">
      <c r="A2691">
        <f>IF($E2691=$E2690,$A2690+1,1)</f>
        <v/>
      </c>
      <c r="B2691" t="inlineStr">
        <is>
          <t>THE BARBA FAMILY FOUNDATION INC</t>
        </is>
      </c>
      <c r="C2691" t="inlineStr">
        <is>
          <t>82-3703836</t>
        </is>
      </c>
      <c r="D2691" t="inlineStr">
        <is>
          <t>Pennsylvania</t>
        </is>
      </c>
      <c r="E2691" t="inlineStr">
        <is>
          <t>PA</t>
        </is>
      </c>
      <c r="F2691" t="n">
        <v>2024</v>
      </c>
      <c r="G2691" t="n">
        <v>1</v>
      </c>
      <c r="H2691" s="13" t="n">
        <v>5677266</v>
      </c>
      <c r="I2691" s="12" t="n">
        <v>42</v>
      </c>
      <c r="J2691" s="13" t="n">
        <v>10000</v>
      </c>
      <c r="K2691" s="13">
        <f>IFERROR($H2691/$I2691,"")</f>
        <v/>
      </c>
      <c r="L2691" s="13" t="n">
        <v>2555173</v>
      </c>
      <c r="M2691" t="inlineStr">
        <is>
          <t>NJ, FL, CA</t>
        </is>
      </c>
      <c r="N2691" t="inlineStr">
        <is>
          <t>No</t>
        </is>
      </c>
      <c r="O2691" t="inlineStr">
        <is>
          <t>Not stated</t>
        </is>
      </c>
      <c r="Q2691" s="9" t="inlineStr">
        <is>
          <t>https://grantcue.com/foundations/the-barba-family-foundation-inc-823703836</t>
        </is>
      </c>
    </row>
    <row r="2692">
      <c r="A2692">
        <f>IF($E2692=$E2691,$A2691+1,1)</f>
        <v/>
      </c>
      <c r="B2692" t="inlineStr">
        <is>
          <t>EDWARD H ANDREWS FOUNDATION</t>
        </is>
      </c>
      <c r="C2692" t="inlineStr">
        <is>
          <t>31-1514306</t>
        </is>
      </c>
      <c r="D2692" t="inlineStr">
        <is>
          <t>Pennsylvania</t>
        </is>
      </c>
      <c r="E2692" t="inlineStr">
        <is>
          <t>PA</t>
        </is>
      </c>
      <c r="F2692" t="n">
        <v>2023</v>
      </c>
      <c r="G2692" t="n">
        <v>2</v>
      </c>
      <c r="H2692" s="13" t="n">
        <v>5642700</v>
      </c>
      <c r="I2692" s="12" t="n">
        <v>18</v>
      </c>
      <c r="J2692" s="13" t="n">
        <v>10000</v>
      </c>
      <c r="K2692" s="13">
        <f>IFERROR($H2692/$I2692,"")</f>
        <v/>
      </c>
      <c r="L2692" s="13" t="n">
        <v>936398</v>
      </c>
      <c r="M2692" t="inlineStr">
        <is>
          <t>TX</t>
        </is>
      </c>
      <c r="N2692" t="inlineStr">
        <is>
          <t>Yes</t>
        </is>
      </c>
      <c r="O2692" t="inlineStr">
        <is>
          <t>Yes</t>
        </is>
      </c>
      <c r="Q2692" s="9" t="inlineStr">
        <is>
          <t>https://grantcue.com/foundations/edward-h-andrews-foundation-311514306</t>
        </is>
      </c>
    </row>
    <row r="2693">
      <c r="A2693">
        <f>IF($E2693=$E2692,$A2692+1,1)</f>
        <v/>
      </c>
      <c r="B2693" t="inlineStr">
        <is>
          <t>RHOADS JR JAY-ENVIRONMENTAL FUND TR</t>
        </is>
      </c>
      <c r="C2693" t="inlineStr">
        <is>
          <t>36-4613133</t>
        </is>
      </c>
      <c r="D2693" t="inlineStr">
        <is>
          <t>Pennsylvania</t>
        </is>
      </c>
      <c r="E2693" t="inlineStr">
        <is>
          <t>PA</t>
        </is>
      </c>
      <c r="F2693" t="n">
        <v>2025</v>
      </c>
      <c r="G2693" t="n">
        <v>2</v>
      </c>
      <c r="H2693" s="13" t="n">
        <v>5608600</v>
      </c>
      <c r="I2693" s="12" t="n">
        <v>28</v>
      </c>
      <c r="J2693" s="13" t="n">
        <v>100000</v>
      </c>
      <c r="K2693" s="13">
        <f>IFERROR($H2693/$I2693,"")</f>
        <v/>
      </c>
      <c r="L2693" s="13" t="n">
        <v>2370000</v>
      </c>
      <c r="M2693" t="inlineStr">
        <is>
          <t>ME, NH, MA</t>
        </is>
      </c>
      <c r="N2693" t="inlineStr">
        <is>
          <t>No</t>
        </is>
      </c>
      <c r="O2693" t="inlineStr">
        <is>
          <t>Not stated</t>
        </is>
      </c>
      <c r="Q2693" s="9" t="inlineStr">
        <is>
          <t>https://grantcue.com/foundations/rhoads-jr-jay-environmental-fund-tr-364613133</t>
        </is>
      </c>
    </row>
    <row r="2694">
      <c r="A2694">
        <f>IF($E2694=$E2693,$A2693+1,1)</f>
        <v/>
      </c>
      <c r="B2694" t="inlineStr">
        <is>
          <t>POTTSTOWN REGIONAL COMMUNITY FOUNDATION FKA POTTSTOWN AREA HEALTH AND WELLNESS</t>
        </is>
      </c>
      <c r="C2694" t="inlineStr">
        <is>
          <t>23-2344729</t>
        </is>
      </c>
      <c r="D2694" t="inlineStr">
        <is>
          <t>Pennsylvania</t>
        </is>
      </c>
      <c r="E2694" t="inlineStr">
        <is>
          <t>PA</t>
        </is>
      </c>
      <c r="F2694" t="n">
        <v>2024</v>
      </c>
      <c r="G2694" t="n">
        <v>2</v>
      </c>
      <c r="H2694" s="13" t="n">
        <v>5572219</v>
      </c>
      <c r="I2694" s="12" t="n">
        <v>179</v>
      </c>
      <c r="J2694" s="13" t="n">
        <v>17420</v>
      </c>
      <c r="K2694" s="13">
        <f>IFERROR($H2694/$I2694,"")</f>
        <v/>
      </c>
      <c r="L2694" s="13" t="n">
        <v>205000</v>
      </c>
      <c r="M2694" t="inlineStr">
        <is>
          <t>CA, DC, NJ</t>
        </is>
      </c>
      <c r="N2694" t="inlineStr">
        <is>
          <t>Yes</t>
        </is>
      </c>
      <c r="O2694" t="inlineStr">
        <is>
          <t>Yes</t>
        </is>
      </c>
      <c r="P2694" s="9" t="inlineStr">
        <is>
          <t>https://www.pottstownfoundation.org/</t>
        </is>
      </c>
      <c r="Q2694" s="9" t="inlineStr">
        <is>
          <t>https://grantcue.com/foundations/pottstown-regional-community-foundation-fka-pottstown-area-health-and-wellness-232344729</t>
        </is>
      </c>
    </row>
    <row r="2695">
      <c r="A2695">
        <f>IF($E2695=$E2694,$A2694+1,1)</f>
        <v/>
      </c>
      <c r="B2695" t="inlineStr">
        <is>
          <t>AJ AND SIGISMUNDA PALUMBO CHARITABLE TRUST</t>
        </is>
      </c>
      <c r="C2695" t="inlineStr">
        <is>
          <t>25-6168159</t>
        </is>
      </c>
      <c r="D2695" t="inlineStr">
        <is>
          <t>Pennsylvania</t>
        </is>
      </c>
      <c r="E2695" t="inlineStr">
        <is>
          <t>PA</t>
        </is>
      </c>
      <c r="F2695" t="n">
        <v>2024</v>
      </c>
      <c r="G2695" t="n">
        <v>2</v>
      </c>
      <c r="H2695" s="13" t="n">
        <v>5552735</v>
      </c>
      <c r="I2695" s="12" t="n">
        <v>110</v>
      </c>
      <c r="J2695" s="13" t="n">
        <v>10000</v>
      </c>
      <c r="K2695" s="13">
        <f>IFERROR($H2695/$I2695,"")</f>
        <v/>
      </c>
      <c r="L2695" s="13" t="n">
        <v>2896450</v>
      </c>
      <c r="M2695" t="inlineStr">
        <is>
          <t>AZ, MD, IL</t>
        </is>
      </c>
      <c r="N2695" t="inlineStr">
        <is>
          <t>Yes</t>
        </is>
      </c>
      <c r="O2695" t="inlineStr">
        <is>
          <t>Yes</t>
        </is>
      </c>
      <c r="P2695" s="9" t="inlineStr">
        <is>
          <t>https://www.palumbocharitabletrust.org/</t>
        </is>
      </c>
      <c r="Q2695" s="9" t="inlineStr">
        <is>
          <t>https://grantcue.com/foundations/aj-and-sigismunda-palumbo-charitable-trust-256168159</t>
        </is>
      </c>
    </row>
    <row r="2696">
      <c r="A2696">
        <f>IF($E2696=$E2695,$A2695+1,1)</f>
        <v/>
      </c>
      <c r="B2696" t="inlineStr">
        <is>
          <t>BENJAMIN AND MARY SIDDONS MEASEY FOUNDATION</t>
        </is>
      </c>
      <c r="C2696" t="inlineStr">
        <is>
          <t>23-6298781</t>
        </is>
      </c>
      <c r="D2696" t="inlineStr">
        <is>
          <t>Pennsylvania</t>
        </is>
      </c>
      <c r="E2696" t="inlineStr">
        <is>
          <t>PA</t>
        </is>
      </c>
      <c r="F2696" t="n">
        <v>2024</v>
      </c>
      <c r="G2696" t="n">
        <v>1</v>
      </c>
      <c r="H2696" s="13" t="n">
        <v>5532300</v>
      </c>
      <c r="I2696" s="12" t="n">
        <v>21</v>
      </c>
      <c r="J2696" s="13" t="n">
        <v>180000</v>
      </c>
      <c r="K2696" s="13">
        <f>IFERROR($H2696/$I2696,"")</f>
        <v/>
      </c>
      <c r="L2696" s="13" t="n">
        <v>1000000</v>
      </c>
      <c r="M2696" t="inlineStr">
        <is>
          <t>NJ</t>
        </is>
      </c>
      <c r="N2696" t="inlineStr">
        <is>
          <t>Yes</t>
        </is>
      </c>
      <c r="O2696" t="inlineStr">
        <is>
          <t>Yes</t>
        </is>
      </c>
      <c r="P2696" s="9" t="inlineStr">
        <is>
          <t>https://www.measeyfoundation.org/</t>
        </is>
      </c>
      <c r="Q2696" s="9" t="inlineStr">
        <is>
          <t>https://grantcue.com/foundations/benjamin-and-mary-siddons-measey-foundation-236298781</t>
        </is>
      </c>
    </row>
    <row r="2697">
      <c r="A2697">
        <f>IF($E2697=$E2696,$A2696+1,1)</f>
        <v/>
      </c>
      <c r="B2697" t="inlineStr">
        <is>
          <t>THE SPECTER FOUNDATION</t>
        </is>
      </c>
      <c r="C2697" t="inlineStr">
        <is>
          <t>38-7076393</t>
        </is>
      </c>
      <c r="D2697" t="inlineStr">
        <is>
          <t>Pennsylvania</t>
        </is>
      </c>
      <c r="E2697" t="inlineStr">
        <is>
          <t>PA</t>
        </is>
      </c>
      <c r="F2697" t="n">
        <v>2024</v>
      </c>
      <c r="G2697" t="n">
        <v>1</v>
      </c>
      <c r="H2697" s="13" t="n">
        <v>5493616</v>
      </c>
      <c r="I2697" s="12" t="n">
        <v>62</v>
      </c>
      <c r="J2697" s="13" t="n">
        <v>5000</v>
      </c>
      <c r="K2697" s="13">
        <f>IFERROR($H2697/$I2697,"")</f>
        <v/>
      </c>
      <c r="L2697" s="13" t="n">
        <v>3483333</v>
      </c>
      <c r="M2697" t="inlineStr">
        <is>
          <t>CA, NY, MA</t>
        </is>
      </c>
      <c r="N2697" t="inlineStr">
        <is>
          <t>No</t>
        </is>
      </c>
      <c r="O2697" t="inlineStr">
        <is>
          <t>Not stated</t>
        </is>
      </c>
      <c r="Q2697" s="9" t="inlineStr">
        <is>
          <t>https://grantcue.com/foundations/the-specter-foundation-387076393</t>
        </is>
      </c>
    </row>
    <row r="2698">
      <c r="A2698">
        <f>IF($E2698=$E2697,$A2697+1,1)</f>
        <v/>
      </c>
      <c r="B2698" t="inlineStr">
        <is>
          <t>KEYES FOUNDATION</t>
        </is>
      </c>
      <c r="C2698" t="inlineStr">
        <is>
          <t>91-1939734</t>
        </is>
      </c>
      <c r="D2698" t="inlineStr">
        <is>
          <t>Pennsylvania</t>
        </is>
      </c>
      <c r="E2698" t="inlineStr">
        <is>
          <t>PA</t>
        </is>
      </c>
      <c r="F2698" t="n">
        <v>2025</v>
      </c>
      <c r="G2698" t="n">
        <v>2</v>
      </c>
      <c r="H2698" s="13" t="n">
        <v>5440036</v>
      </c>
      <c r="I2698" s="12" t="n">
        <v>24</v>
      </c>
      <c r="J2698" s="13" t="n">
        <v>10000</v>
      </c>
      <c r="K2698" s="13">
        <f>IFERROR($H2698/$I2698,"")</f>
        <v/>
      </c>
      <c r="L2698" s="13" t="n">
        <v>5193036</v>
      </c>
      <c r="M2698" t="inlineStr">
        <is>
          <t>WA, CA, HI</t>
        </is>
      </c>
      <c r="N2698" t="inlineStr">
        <is>
          <t>Yes</t>
        </is>
      </c>
      <c r="O2698" t="inlineStr">
        <is>
          <t>Yes</t>
        </is>
      </c>
      <c r="Q2698" s="9" t="inlineStr">
        <is>
          <t>https://grantcue.com/foundations/keyes-foundation-911939734</t>
        </is>
      </c>
    </row>
    <row r="2699">
      <c r="A2699">
        <f>IF($E2699=$E2698,$A2698+1,1)</f>
        <v/>
      </c>
      <c r="B2699" t="inlineStr">
        <is>
          <t>ARETE FOUNDATION</t>
        </is>
      </c>
      <c r="C2699" t="inlineStr">
        <is>
          <t>23-6779271</t>
        </is>
      </c>
      <c r="D2699" t="inlineStr">
        <is>
          <t>Pennsylvania</t>
        </is>
      </c>
      <c r="E2699" t="inlineStr">
        <is>
          <t>PA</t>
        </is>
      </c>
      <c r="F2699" t="n">
        <v>2023</v>
      </c>
      <c r="G2699" t="n">
        <v>1</v>
      </c>
      <c r="H2699" s="13" t="n">
        <v>5427644</v>
      </c>
      <c r="I2699" s="12" t="n">
        <v>19</v>
      </c>
      <c r="J2699" s="13" t="n">
        <v>100000</v>
      </c>
      <c r="K2699" s="13">
        <f>IFERROR($H2699/$I2699,"")</f>
        <v/>
      </c>
      <c r="L2699" s="13" t="n">
        <v>2114166</v>
      </c>
      <c r="M2699" t="inlineStr">
        <is>
          <t>NY, NJ, IL</t>
        </is>
      </c>
      <c r="N2699" t="inlineStr">
        <is>
          <t>No</t>
        </is>
      </c>
      <c r="O2699" t="inlineStr">
        <is>
          <t>Not stated</t>
        </is>
      </c>
      <c r="Q2699" s="9" t="inlineStr">
        <is>
          <t>https://grantcue.com/foundations/arete-foundation-236779271</t>
        </is>
      </c>
    </row>
    <row r="2700">
      <c r="A2700">
        <f>IF($E2700=$E2699,$A2699+1,1)</f>
        <v/>
      </c>
      <c r="B2700" t="inlineStr">
        <is>
          <t>HARRY C TREXLER ESTATE</t>
        </is>
      </c>
      <c r="C2700" t="inlineStr">
        <is>
          <t>23-1162215</t>
        </is>
      </c>
      <c r="D2700" t="inlineStr">
        <is>
          <t>Pennsylvania</t>
        </is>
      </c>
      <c r="E2700" t="inlineStr">
        <is>
          <t>PA</t>
        </is>
      </c>
      <c r="F2700" t="n">
        <v>2024</v>
      </c>
      <c r="G2700" t="n">
        <v>1</v>
      </c>
      <c r="H2700" s="13" t="n">
        <v>5359288</v>
      </c>
      <c r="I2700" s="12" t="n">
        <v>91</v>
      </c>
      <c r="J2700" s="13" t="n">
        <v>25000</v>
      </c>
      <c r="K2700" s="13">
        <f>IFERROR($H2700/$I2700,"")</f>
        <v/>
      </c>
      <c r="L2700" s="13" t="n">
        <v>1801763</v>
      </c>
      <c r="N2700" t="inlineStr">
        <is>
          <t>Yes</t>
        </is>
      </c>
      <c r="O2700" t="inlineStr">
        <is>
          <t>Yes</t>
        </is>
      </c>
      <c r="P2700" s="9" t="inlineStr">
        <is>
          <t>https://trexlertrust.org/</t>
        </is>
      </c>
      <c r="Q2700" s="9" t="inlineStr">
        <is>
          <t>https://grantcue.com/foundations/harry-c-trexler-estate-231162215</t>
        </is>
      </c>
    </row>
    <row r="2701">
      <c r="A2701">
        <f>IF($E2701=$E2700,$A2700+1,1)</f>
        <v/>
      </c>
      <c r="B2701" t="inlineStr">
        <is>
          <t>Stoneleigh Foundation</t>
        </is>
      </c>
      <c r="C2701" t="inlineStr">
        <is>
          <t>37-1526458</t>
        </is>
      </c>
      <c r="D2701" t="inlineStr">
        <is>
          <t>Pennsylvania</t>
        </is>
      </c>
      <c r="E2701" t="inlineStr">
        <is>
          <t>PA</t>
        </is>
      </c>
      <c r="F2701" t="n">
        <v>2024</v>
      </c>
      <c r="G2701" t="n">
        <v>2</v>
      </c>
      <c r="H2701" s="13" t="n">
        <v>5320679</v>
      </c>
      <c r="I2701" s="12" t="n">
        <v>54</v>
      </c>
      <c r="J2701" s="13" t="n">
        <v>85778</v>
      </c>
      <c r="K2701" s="13">
        <f>IFERROR($H2701/$I2701,"")</f>
        <v/>
      </c>
      <c r="L2701" s="13" t="n">
        <v>320684</v>
      </c>
      <c r="M2701" t="inlineStr">
        <is>
          <t>FL, DC, NJ</t>
        </is>
      </c>
      <c r="N2701" t="inlineStr">
        <is>
          <t>Yes</t>
        </is>
      </c>
      <c r="O2701" t="inlineStr">
        <is>
          <t>Yes</t>
        </is>
      </c>
      <c r="P2701" s="9" t="inlineStr">
        <is>
          <t>https://stoneleighfoundation.org/</t>
        </is>
      </c>
      <c r="Q2701" s="9" t="inlineStr">
        <is>
          <t>https://grantcue.com/foundations/stoneleigh-foundation-371526458</t>
        </is>
      </c>
    </row>
    <row r="2702">
      <c r="A2702">
        <f>IF($E2702=$E2701,$A2701+1,1)</f>
        <v/>
      </c>
      <c r="B2702" t="inlineStr">
        <is>
          <t>The Pilgrim Foundation</t>
        </is>
      </c>
      <c r="C2702" t="inlineStr">
        <is>
          <t>23-2955610</t>
        </is>
      </c>
      <c r="D2702" t="inlineStr">
        <is>
          <t>Pennsylvania</t>
        </is>
      </c>
      <c r="E2702" t="inlineStr">
        <is>
          <t>PA</t>
        </is>
      </c>
      <c r="F2702" t="n">
        <v>2024</v>
      </c>
      <c r="G2702" t="n">
        <v>2</v>
      </c>
      <c r="H2702" s="13" t="n">
        <v>5206101</v>
      </c>
      <c r="I2702" s="12" t="n">
        <v>134</v>
      </c>
      <c r="J2702" s="13" t="n">
        <v>30000</v>
      </c>
      <c r="K2702" s="13">
        <f>IFERROR($H2702/$I2702,"")</f>
        <v/>
      </c>
      <c r="L2702" s="13" t="n">
        <v>462637</v>
      </c>
      <c r="M2702" t="inlineStr">
        <is>
          <t>KS, OH, NY</t>
        </is>
      </c>
      <c r="N2702" t="inlineStr">
        <is>
          <t>No</t>
        </is>
      </c>
      <c r="O2702" t="inlineStr">
        <is>
          <t>Not stated</t>
        </is>
      </c>
      <c r="Q2702" s="9" t="inlineStr">
        <is>
          <t>https://grantcue.com/foundations/the-pilgrim-foundation-232955610</t>
        </is>
      </c>
    </row>
    <row r="2703">
      <c r="A2703">
        <f>IF($E2703=$E2702,$A2702+1,1)</f>
        <v/>
      </c>
      <c r="B2703" t="inlineStr">
        <is>
          <t>THE WOODTIGER FUND</t>
        </is>
      </c>
      <c r="C2703" t="inlineStr">
        <is>
          <t>27-0222692</t>
        </is>
      </c>
      <c r="D2703" t="inlineStr">
        <is>
          <t>Pennsylvania</t>
        </is>
      </c>
      <c r="E2703" t="inlineStr">
        <is>
          <t>PA</t>
        </is>
      </c>
      <c r="F2703" t="n">
        <v>2024</v>
      </c>
      <c r="G2703" t="n">
        <v>1</v>
      </c>
      <c r="H2703" s="13" t="n">
        <v>5200040</v>
      </c>
      <c r="I2703" s="12" t="n">
        <v>42</v>
      </c>
      <c r="J2703" s="13" t="n">
        <v>35000</v>
      </c>
      <c r="K2703" s="13">
        <f>IFERROR($H2703/$I2703,"")</f>
        <v/>
      </c>
      <c r="L2703" s="13" t="n">
        <v>2540000</v>
      </c>
      <c r="M2703" t="inlineStr">
        <is>
          <t>DC, NY, MD</t>
        </is>
      </c>
      <c r="N2703" t="inlineStr">
        <is>
          <t>No</t>
        </is>
      </c>
      <c r="O2703" t="inlineStr">
        <is>
          <t>Not stated</t>
        </is>
      </c>
      <c r="Q2703" s="9" t="inlineStr">
        <is>
          <t>https://grantcue.com/foundations/the-woodtiger-fund-270222692</t>
        </is>
      </c>
    </row>
    <row r="2704">
      <c r="A2704">
        <f>IF($E2704=$E2703,$A2703+1,1)</f>
        <v/>
      </c>
      <c r="B2704" t="inlineStr">
        <is>
          <t>JENNIE K SCAIFE CHARITABLE FOUNDATION INC</t>
        </is>
      </c>
      <c r="C2704" t="inlineStr">
        <is>
          <t>84-4738066</t>
        </is>
      </c>
      <c r="D2704" t="inlineStr">
        <is>
          <t>Pennsylvania</t>
        </is>
      </c>
      <c r="E2704" t="inlineStr">
        <is>
          <t>PA</t>
        </is>
      </c>
      <c r="F2704" t="n">
        <v>2024</v>
      </c>
      <c r="G2704" t="n">
        <v>1</v>
      </c>
      <c r="H2704" s="13" t="n">
        <v>5156575</v>
      </c>
      <c r="I2704" s="12" t="n">
        <v>34</v>
      </c>
      <c r="J2704" s="13" t="n">
        <v>90000</v>
      </c>
      <c r="K2704" s="13">
        <f>IFERROR($H2704/$I2704,"")</f>
        <v/>
      </c>
      <c r="L2704" s="13" t="n">
        <v>500000</v>
      </c>
      <c r="M2704" t="inlineStr">
        <is>
          <t>NY, FL, MD</t>
        </is>
      </c>
      <c r="N2704" t="inlineStr">
        <is>
          <t>Yes</t>
        </is>
      </c>
      <c r="O2704" t="inlineStr">
        <is>
          <t>Yes</t>
        </is>
      </c>
      <c r="P2704" s="9" t="inlineStr">
        <is>
          <t>https://www.jkscharitablefoundation.org/</t>
        </is>
      </c>
      <c r="Q2704" s="9" t="inlineStr">
        <is>
          <t>https://grantcue.com/foundations/jennie-k-scaife-charitable-foundation-inc-844738066</t>
        </is>
      </c>
    </row>
    <row r="2705">
      <c r="A2705">
        <f>IF($E2705=$E2704,$A2704+1,1)</f>
        <v/>
      </c>
      <c r="B2705" t="inlineStr">
        <is>
          <t>BNY MELLON FOUNDATION OF SOUTHWESTERN PA</t>
        </is>
      </c>
      <c r="C2705" t="inlineStr">
        <is>
          <t>23-7423500</t>
        </is>
      </c>
      <c r="D2705" t="inlineStr">
        <is>
          <t>Pennsylvania</t>
        </is>
      </c>
      <c r="E2705" t="inlineStr">
        <is>
          <t>PA</t>
        </is>
      </c>
      <c r="F2705" t="n">
        <v>2024</v>
      </c>
      <c r="G2705" t="n">
        <v>1</v>
      </c>
      <c r="H2705" s="13" t="n">
        <v>5112055</v>
      </c>
      <c r="I2705" s="12" t="n">
        <v>19</v>
      </c>
      <c r="J2705" s="13" t="n">
        <v>200000</v>
      </c>
      <c r="K2705" s="13">
        <f>IFERROR($H2705/$I2705,"")</f>
        <v/>
      </c>
      <c r="L2705" s="13" t="n">
        <v>1465000</v>
      </c>
      <c r="M2705" t="inlineStr">
        <is>
          <t>DC, MN, CA</t>
        </is>
      </c>
      <c r="N2705" t="inlineStr">
        <is>
          <t>Yes</t>
        </is>
      </c>
      <c r="O2705" t="inlineStr">
        <is>
          <t>Yes</t>
        </is>
      </c>
      <c r="Q2705" s="9" t="inlineStr">
        <is>
          <t>https://grantcue.com/foundations/bny-mellon-foundation-of-southwestern-pa-237423500</t>
        </is>
      </c>
    </row>
    <row r="2706">
      <c r="A2706">
        <f>IF($E2706=$E2705,$A2705+1,1)</f>
        <v/>
      </c>
      <c r="B2706" t="inlineStr">
        <is>
          <t>THE CHRISTINA FOUNDATION</t>
        </is>
      </c>
      <c r="C2706" t="inlineStr">
        <is>
          <t>13-6277184</t>
        </is>
      </c>
      <c r="D2706" t="inlineStr">
        <is>
          <t>Pennsylvania</t>
        </is>
      </c>
      <c r="E2706" t="inlineStr">
        <is>
          <t>PA</t>
        </is>
      </c>
      <c r="F2706" t="n">
        <v>2024</v>
      </c>
      <c r="G2706" t="n">
        <v>1</v>
      </c>
      <c r="H2706" s="13" t="n">
        <v>5082562</v>
      </c>
      <c r="I2706" s="12" t="n">
        <v>9</v>
      </c>
      <c r="J2706" s="13" t="n">
        <v>77066</v>
      </c>
      <c r="K2706" s="13">
        <f>IFERROR($H2706/$I2706,"")</f>
        <v/>
      </c>
      <c r="L2706" s="13" t="n">
        <v>4258599</v>
      </c>
      <c r="M2706" t="inlineStr">
        <is>
          <t>VICTORIA, QUEBEC, CA</t>
        </is>
      </c>
      <c r="N2706" t="inlineStr">
        <is>
          <t>No</t>
        </is>
      </c>
      <c r="O2706" t="inlineStr">
        <is>
          <t>Not stated</t>
        </is>
      </c>
      <c r="Q2706" s="9" t="inlineStr">
        <is>
          <t>https://grantcue.com/foundations/the-christina-foundation-136277184</t>
        </is>
      </c>
    </row>
    <row r="2707">
      <c r="A2707">
        <f>IF($E2707=$E2706,$A2706+1,1)</f>
        <v/>
      </c>
      <c r="B2707" t="inlineStr">
        <is>
          <t>THE BREIDEGAM FAMILY FOUNDATION</t>
        </is>
      </c>
      <c r="C2707" t="inlineStr">
        <is>
          <t>23-3094851</t>
        </is>
      </c>
      <c r="D2707" t="inlineStr">
        <is>
          <t>Pennsylvania</t>
        </is>
      </c>
      <c r="E2707" t="inlineStr">
        <is>
          <t>PA</t>
        </is>
      </c>
      <c r="F2707" t="n">
        <v>2025</v>
      </c>
      <c r="G2707" t="n">
        <v>2</v>
      </c>
      <c r="H2707" s="13" t="n">
        <v>5044060</v>
      </c>
      <c r="I2707" s="12" t="n">
        <v>188</v>
      </c>
      <c r="J2707" s="13" t="n">
        <v>2500</v>
      </c>
      <c r="K2707" s="13">
        <f>IFERROR($H2707/$I2707,"")</f>
        <v/>
      </c>
      <c r="L2707" s="13" t="n">
        <v>1003000</v>
      </c>
      <c r="M2707" t="inlineStr">
        <is>
          <t>IA, TX, MN</t>
        </is>
      </c>
      <c r="N2707" t="inlineStr">
        <is>
          <t>No</t>
        </is>
      </c>
      <c r="O2707" t="inlineStr">
        <is>
          <t>Not stated</t>
        </is>
      </c>
      <c r="Q2707" s="9" t="inlineStr">
        <is>
          <t>https://grantcue.com/foundations/the-breidegam-family-foundation-233094851</t>
        </is>
      </c>
    </row>
    <row r="2708">
      <c r="A2708">
        <f>IF($E2708=$E2707,$A2707+1,1)</f>
        <v/>
      </c>
      <c r="B2708" t="inlineStr">
        <is>
          <t>ASPLUNDH FOUNDATION</t>
        </is>
      </c>
      <c r="C2708" t="inlineStr">
        <is>
          <t>23-6297246</t>
        </is>
      </c>
      <c r="D2708" t="inlineStr">
        <is>
          <t>Pennsylvania</t>
        </is>
      </c>
      <c r="E2708" t="inlineStr">
        <is>
          <t>PA</t>
        </is>
      </c>
      <c r="F2708" t="n">
        <v>2024</v>
      </c>
      <c r="G2708" t="n">
        <v>1</v>
      </c>
      <c r="H2708" s="13" t="n">
        <v>5000000</v>
      </c>
      <c r="I2708" s="12" t="n">
        <v>50</v>
      </c>
      <c r="J2708" s="13" t="n">
        <v>10000</v>
      </c>
      <c r="K2708" s="13">
        <f>IFERROR($H2708/$I2708,"")</f>
        <v/>
      </c>
      <c r="L2708" s="13" t="n">
        <v>3500000</v>
      </c>
      <c r="M2708" t="inlineStr">
        <is>
          <t>ME, MD, MI</t>
        </is>
      </c>
      <c r="N2708" t="inlineStr">
        <is>
          <t>No</t>
        </is>
      </c>
      <c r="O2708" t="inlineStr">
        <is>
          <t>Not stated</t>
        </is>
      </c>
      <c r="Q2708" s="9" t="inlineStr">
        <is>
          <t>https://grantcue.com/foundations/asplundh-foundation-236297246</t>
        </is>
      </c>
    </row>
    <row r="2709">
      <c r="A2709">
        <f>IF($E2709=$E2708,$A2708+1,1)</f>
        <v/>
      </c>
      <c r="B2709" t="inlineStr">
        <is>
          <t>JOHN E MORGAN FOUNDATION INC</t>
        </is>
      </c>
      <c r="C2709" t="inlineStr">
        <is>
          <t>56-2290010</t>
        </is>
      </c>
      <c r="D2709" t="inlineStr">
        <is>
          <t>Pennsylvania</t>
        </is>
      </c>
      <c r="E2709" t="inlineStr">
        <is>
          <t>PA</t>
        </is>
      </c>
      <c r="F2709" t="n">
        <v>2024</v>
      </c>
      <c r="G2709" t="n">
        <v>1</v>
      </c>
      <c r="H2709" s="13" t="n">
        <v>4974887</v>
      </c>
      <c r="I2709" s="12" t="n">
        <v>51</v>
      </c>
      <c r="J2709" s="13" t="n">
        <v>6000</v>
      </c>
      <c r="K2709" s="13">
        <f>IFERROR($H2709/$I2709,"")</f>
        <v/>
      </c>
      <c r="L2709" s="13" t="n">
        <v>1350000</v>
      </c>
      <c r="N2709" t="inlineStr">
        <is>
          <t>Yes</t>
        </is>
      </c>
      <c r="O2709" t="inlineStr">
        <is>
          <t>Not stated</t>
        </is>
      </c>
      <c r="Q2709" s="9" t="inlineStr">
        <is>
          <t>https://grantcue.com/foundations/john-e-morgan-foundation-inc-562290010</t>
        </is>
      </c>
    </row>
    <row r="2710">
      <c r="A2710">
        <f>IF($E2710=$E2709,$A2709+1,1)</f>
        <v/>
      </c>
      <c r="B2710" t="inlineStr">
        <is>
          <t>S KENT ROCKWELL FOUNDATION INC</t>
        </is>
      </c>
      <c r="C2710" t="inlineStr">
        <is>
          <t>47-1440025</t>
        </is>
      </c>
      <c r="D2710" t="inlineStr">
        <is>
          <t>Pennsylvania</t>
        </is>
      </c>
      <c r="E2710" t="inlineStr">
        <is>
          <t>PA</t>
        </is>
      </c>
      <c r="F2710" t="n">
        <v>2024</v>
      </c>
      <c r="G2710" t="n">
        <v>1</v>
      </c>
      <c r="H2710" s="13" t="n">
        <v>4942500</v>
      </c>
      <c r="I2710" s="12" t="n">
        <v>10</v>
      </c>
      <c r="J2710" s="13" t="n">
        <v>55000</v>
      </c>
      <c r="K2710" s="13">
        <f>IFERROR($H2710/$I2710,"")</f>
        <v/>
      </c>
      <c r="L2710" s="13" t="n">
        <v>4000000</v>
      </c>
      <c r="M2710" t="inlineStr">
        <is>
          <t>DC, MD, GA</t>
        </is>
      </c>
      <c r="N2710" t="inlineStr">
        <is>
          <t>Yes</t>
        </is>
      </c>
      <c r="O2710" t="inlineStr">
        <is>
          <t>Not stated</t>
        </is>
      </c>
      <c r="P2710" s="9" t="inlineStr">
        <is>
          <t>https://skentrockwellfoundation.org/</t>
        </is>
      </c>
      <c r="Q2710" s="9" t="inlineStr">
        <is>
          <t>https://grantcue.com/foundations/s-kent-rockwell-foundation-inc-471440025</t>
        </is>
      </c>
    </row>
    <row r="2711">
      <c r="A2711">
        <f>IF($E2711=$E2710,$A2710+1,1)</f>
        <v/>
      </c>
      <c r="B2711" t="inlineStr">
        <is>
          <t>WEINTRAUB FAMILY FOUNDATION</t>
        </is>
      </c>
      <c r="C2711" t="inlineStr">
        <is>
          <t>14-1878788</t>
        </is>
      </c>
      <c r="D2711" t="inlineStr">
        <is>
          <t>Pennsylvania</t>
        </is>
      </c>
      <c r="E2711" t="inlineStr">
        <is>
          <t>PA</t>
        </is>
      </c>
      <c r="F2711" t="n">
        <v>2024</v>
      </c>
      <c r="G2711" t="n">
        <v>2</v>
      </c>
      <c r="H2711" s="13" t="n">
        <v>4910810</v>
      </c>
      <c r="I2711" s="12" t="n">
        <v>43</v>
      </c>
      <c r="J2711" s="13" t="n">
        <v>25000</v>
      </c>
      <c r="K2711" s="13">
        <f>IFERROR($H2711/$I2711,"")</f>
        <v/>
      </c>
      <c r="L2711" s="13" t="n">
        <v>1440000</v>
      </c>
      <c r="M2711" t="inlineStr">
        <is>
          <t>NJ, NY, GA</t>
        </is>
      </c>
      <c r="N2711" t="inlineStr">
        <is>
          <t>No</t>
        </is>
      </c>
      <c r="O2711" t="inlineStr">
        <is>
          <t>Not stated</t>
        </is>
      </c>
      <c r="Q2711" s="9" t="inlineStr">
        <is>
          <t>https://grantcue.com/foundations/weintraub-family-foundation-141878788</t>
        </is>
      </c>
    </row>
    <row r="2712">
      <c r="A2712">
        <f>IF($E2712=$E2711,$A2711+1,1)</f>
        <v/>
      </c>
      <c r="B2712" t="inlineStr">
        <is>
          <t>THE ROEMER FOUNDATION</t>
        </is>
      </c>
      <c r="C2712" t="inlineStr">
        <is>
          <t>23-2870277</t>
        </is>
      </c>
      <c r="D2712" t="inlineStr">
        <is>
          <t>Pennsylvania</t>
        </is>
      </c>
      <c r="E2712" t="inlineStr">
        <is>
          <t>PA</t>
        </is>
      </c>
      <c r="F2712" t="n">
        <v>2024</v>
      </c>
      <c r="G2712" t="n">
        <v>2</v>
      </c>
      <c r="H2712" s="13" t="n">
        <v>4845000</v>
      </c>
      <c r="I2712" s="12" t="n">
        <v>78</v>
      </c>
      <c r="J2712" s="13" t="n">
        <v>10000</v>
      </c>
      <c r="K2712" s="13">
        <f>IFERROR($H2712/$I2712,"")</f>
        <v/>
      </c>
      <c r="L2712" s="13" t="n">
        <v>1475000</v>
      </c>
      <c r="M2712" t="inlineStr">
        <is>
          <t>FL, MD, KY</t>
        </is>
      </c>
      <c r="N2712" t="inlineStr">
        <is>
          <t>No</t>
        </is>
      </c>
      <c r="O2712" t="inlineStr">
        <is>
          <t>Not stated</t>
        </is>
      </c>
      <c r="Q2712" s="9" t="inlineStr">
        <is>
          <t>https://grantcue.com/foundations/the-roemer-foundation-232870277</t>
        </is>
      </c>
    </row>
    <row r="2713">
      <c r="A2713">
        <f>IF($E2713=$E2712,$A2712+1,1)</f>
        <v/>
      </c>
      <c r="B2713" t="inlineStr">
        <is>
          <t>THE ABRAMSON FAMILY FOUNDATION</t>
        </is>
      </c>
      <c r="C2713" t="inlineStr">
        <is>
          <t>31-1482888</t>
        </is>
      </c>
      <c r="D2713" t="inlineStr">
        <is>
          <t>Pennsylvania</t>
        </is>
      </c>
      <c r="E2713" t="inlineStr">
        <is>
          <t>PA</t>
        </is>
      </c>
      <c r="F2713" t="n">
        <v>2024</v>
      </c>
      <c r="G2713" t="n">
        <v>1</v>
      </c>
      <c r="H2713" s="13" t="n">
        <v>4808017</v>
      </c>
      <c r="I2713" s="12" t="n">
        <v>24</v>
      </c>
      <c r="J2713" s="13" t="n">
        <v>24500</v>
      </c>
      <c r="K2713" s="13">
        <f>IFERROR($H2713/$I2713,"")</f>
        <v/>
      </c>
      <c r="L2713" s="13" t="n">
        <v>2000000</v>
      </c>
      <c r="M2713" t="inlineStr">
        <is>
          <t>FL, NY, DC</t>
        </is>
      </c>
      <c r="N2713" t="inlineStr">
        <is>
          <t>Yes</t>
        </is>
      </c>
      <c r="O2713" t="inlineStr">
        <is>
          <t>Not stated</t>
        </is>
      </c>
      <c r="Q2713" s="9" t="inlineStr">
        <is>
          <t>https://grantcue.com/foundations/the-abramson-family-foundation-311482888</t>
        </is>
      </c>
    </row>
    <row r="2714">
      <c r="A2714">
        <f>IF($E2714=$E2713,$A2713+1,1)</f>
        <v/>
      </c>
      <c r="B2714" t="inlineStr">
        <is>
          <t>THE HAMER FOUNDATION</t>
        </is>
      </c>
      <c r="C2714" t="inlineStr">
        <is>
          <t>25-1610780</t>
        </is>
      </c>
      <c r="D2714" t="inlineStr">
        <is>
          <t>Pennsylvania</t>
        </is>
      </c>
      <c r="E2714" t="inlineStr">
        <is>
          <t>PA</t>
        </is>
      </c>
      <c r="F2714" t="n">
        <v>2024</v>
      </c>
      <c r="G2714" t="n">
        <v>1</v>
      </c>
      <c r="H2714" s="13" t="n">
        <v>4785119</v>
      </c>
      <c r="I2714" s="12" t="n">
        <v>42</v>
      </c>
      <c r="J2714" s="13" t="n">
        <v>45000</v>
      </c>
      <c r="K2714" s="13">
        <f>IFERROR($H2714/$I2714,"")</f>
        <v/>
      </c>
      <c r="L2714" s="13" t="n">
        <v>680000</v>
      </c>
      <c r="M2714" t="inlineStr">
        <is>
          <t>IL, DC</t>
        </is>
      </c>
      <c r="N2714" t="inlineStr">
        <is>
          <t>Yes</t>
        </is>
      </c>
      <c r="O2714" t="inlineStr">
        <is>
          <t>Yes</t>
        </is>
      </c>
      <c r="Q2714" s="9" t="inlineStr">
        <is>
          <t>https://grantcue.com/foundations/the-hamer-foundation-251610780</t>
        </is>
      </c>
    </row>
    <row r="2715">
      <c r="A2715">
        <f>IF($E2715=$E2714,$A2714+1,1)</f>
        <v/>
      </c>
      <c r="B2715" t="inlineStr">
        <is>
          <t>THE JULIAN A AND LOIS G BRODSKY FOUNDATION</t>
        </is>
      </c>
      <c r="C2715" t="inlineStr">
        <is>
          <t>23-2785280</t>
        </is>
      </c>
      <c r="D2715" t="inlineStr">
        <is>
          <t>Pennsylvania</t>
        </is>
      </c>
      <c r="E2715" t="inlineStr">
        <is>
          <t>PA</t>
        </is>
      </c>
      <c r="F2715" t="n">
        <v>2025</v>
      </c>
      <c r="G2715" t="n">
        <v>2</v>
      </c>
      <c r="H2715" s="13" t="n">
        <v>4766202</v>
      </c>
      <c r="I2715" s="12" t="n">
        <v>226</v>
      </c>
      <c r="J2715" s="13" t="n">
        <v>15000</v>
      </c>
      <c r="K2715" s="13">
        <f>IFERROR($H2715/$I2715,"")</f>
        <v/>
      </c>
      <c r="L2715" s="13" t="n">
        <v>499270</v>
      </c>
      <c r="M2715" t="inlineStr">
        <is>
          <t>MA, NJ, DC</t>
        </is>
      </c>
      <c r="N2715" t="inlineStr">
        <is>
          <t>No</t>
        </is>
      </c>
      <c r="O2715" t="inlineStr">
        <is>
          <t>Not stated</t>
        </is>
      </c>
      <c r="Q2715" s="9" t="inlineStr">
        <is>
          <t>https://grantcue.com/foundations/the-julian-a-and-lois-g-brodsky-foundation-232785280</t>
        </is>
      </c>
    </row>
    <row r="2716">
      <c r="A2716">
        <f>IF($E2716=$E2715,$A2715+1,1)</f>
        <v/>
      </c>
      <c r="B2716" t="inlineStr">
        <is>
          <t>THE HENRY B TIPPIE FOUNDATION</t>
        </is>
      </c>
      <c r="C2716" t="inlineStr">
        <is>
          <t>74-2880664</t>
        </is>
      </c>
      <c r="D2716" t="inlineStr">
        <is>
          <t>Pennsylvania</t>
        </is>
      </c>
      <c r="E2716" t="inlineStr">
        <is>
          <t>PA</t>
        </is>
      </c>
      <c r="F2716" t="n">
        <v>2025</v>
      </c>
      <c r="G2716" t="n">
        <v>2</v>
      </c>
      <c r="H2716" s="13" t="n">
        <v>4752984</v>
      </c>
      <c r="I2716" s="12" t="n">
        <v>20</v>
      </c>
      <c r="J2716" s="13" t="n">
        <v>7500</v>
      </c>
      <c r="K2716" s="13">
        <f>IFERROR($H2716/$I2716,"")</f>
        <v/>
      </c>
      <c r="L2716" s="13" t="n">
        <v>3000000</v>
      </c>
      <c r="M2716" t="inlineStr">
        <is>
          <t>TX, IA, NE</t>
        </is>
      </c>
      <c r="N2716" t="inlineStr">
        <is>
          <t>No</t>
        </is>
      </c>
      <c r="O2716" t="inlineStr">
        <is>
          <t>Not stated</t>
        </is>
      </c>
      <c r="Q2716" s="9" t="inlineStr">
        <is>
          <t>https://grantcue.com/foundations/the-henry-b-tippie-foundation-742880664</t>
        </is>
      </c>
    </row>
    <row r="2717">
      <c r="A2717">
        <f>IF($E2717=$E2716,$A2716+1,1)</f>
        <v/>
      </c>
      <c r="B2717" t="inlineStr">
        <is>
          <t>MOREL FAMILY FOUNDATION</t>
        </is>
      </c>
      <c r="C2717" t="inlineStr">
        <is>
          <t>47-5521535</t>
        </is>
      </c>
      <c r="D2717" t="inlineStr">
        <is>
          <t>Pennsylvania</t>
        </is>
      </c>
      <c r="E2717" t="inlineStr">
        <is>
          <t>PA</t>
        </is>
      </c>
      <c r="F2717" t="n">
        <v>2024</v>
      </c>
      <c r="G2717" t="n">
        <v>2</v>
      </c>
      <c r="H2717" s="13" t="n">
        <v>4723300</v>
      </c>
      <c r="I2717" s="12" t="n">
        <v>53</v>
      </c>
      <c r="J2717" s="13" t="n">
        <v>10000</v>
      </c>
      <c r="K2717" s="13">
        <f>IFERROR($H2717/$I2717,"")</f>
        <v/>
      </c>
      <c r="L2717" s="13" t="n">
        <v>500000</v>
      </c>
      <c r="M2717" t="inlineStr">
        <is>
          <t>NY, IN, VA</t>
        </is>
      </c>
      <c r="N2717" t="inlineStr">
        <is>
          <t>Yes</t>
        </is>
      </c>
      <c r="O2717" t="inlineStr">
        <is>
          <t>Yes</t>
        </is>
      </c>
      <c r="Q2717" s="9" t="inlineStr">
        <is>
          <t>https://grantcue.com/foundations/morel-family-foundation-475521535</t>
        </is>
      </c>
    </row>
    <row r="2718">
      <c r="A2718">
        <f>IF($E2718=$E2717,$A2717+1,1)</f>
        <v/>
      </c>
      <c r="B2718" t="inlineStr">
        <is>
          <t>KATZ FOUNDATION</t>
        </is>
      </c>
      <c r="C2718" t="inlineStr">
        <is>
          <t>22-3336393</t>
        </is>
      </c>
      <c r="D2718" t="inlineStr">
        <is>
          <t>Pennsylvania</t>
        </is>
      </c>
      <c r="E2718" t="inlineStr">
        <is>
          <t>PA</t>
        </is>
      </c>
      <c r="F2718" t="n">
        <v>2025</v>
      </c>
      <c r="G2718" t="n">
        <v>2</v>
      </c>
      <c r="H2718" s="13" t="n">
        <v>4689104</v>
      </c>
      <c r="I2718" s="12" t="n">
        <v>79</v>
      </c>
      <c r="J2718" s="13" t="n">
        <v>10000</v>
      </c>
      <c r="K2718" s="13">
        <f>IFERROR($H2718/$I2718,"")</f>
        <v/>
      </c>
      <c r="L2718" s="13" t="n">
        <v>1500000</v>
      </c>
      <c r="M2718" t="inlineStr">
        <is>
          <t>NJ, NY, CA</t>
        </is>
      </c>
      <c r="N2718" t="inlineStr">
        <is>
          <t>No</t>
        </is>
      </c>
      <c r="O2718" t="inlineStr">
        <is>
          <t>Not stated</t>
        </is>
      </c>
      <c r="Q2718" s="9" t="inlineStr">
        <is>
          <t>https://grantcue.com/foundations/katz-foundation-c-o-drew-katz-223336393</t>
        </is>
      </c>
    </row>
    <row r="2719">
      <c r="A2719">
        <f>IF($E2719=$E2718,$A2718+1,1)</f>
        <v/>
      </c>
      <c r="B2719" t="inlineStr">
        <is>
          <t>CLAUDE STAUFFER MEMORIAL TRUST</t>
        </is>
      </c>
      <c r="C2719" t="inlineStr">
        <is>
          <t>59-7274205</t>
        </is>
      </c>
      <c r="D2719" t="inlineStr">
        <is>
          <t>Pennsylvania</t>
        </is>
      </c>
      <c r="E2719" t="inlineStr">
        <is>
          <t>PA</t>
        </is>
      </c>
      <c r="F2719" t="n">
        <v>2025</v>
      </c>
      <c r="G2719" t="n">
        <v>2</v>
      </c>
      <c r="H2719" s="13" t="n">
        <v>4677357</v>
      </c>
      <c r="I2719" s="12" t="n">
        <v>12</v>
      </c>
      <c r="J2719" s="13" t="n">
        <v>263240.5</v>
      </c>
      <c r="K2719" s="13">
        <f>IFERROR($H2719/$I2719,"")</f>
        <v/>
      </c>
      <c r="L2719" s="13" t="n">
        <v>1792614</v>
      </c>
      <c r="N2719" t="inlineStr">
        <is>
          <t>No</t>
        </is>
      </c>
      <c r="O2719" t="inlineStr">
        <is>
          <t>Not stated</t>
        </is>
      </c>
      <c r="Q2719" s="9" t="inlineStr">
        <is>
          <t>https://grantcue.com/foundations/claude-stauffer-memorial-trust-597274205</t>
        </is>
      </c>
    </row>
    <row r="2720">
      <c r="A2720">
        <f>IF($E2720=$E2719,$A2719+1,1)</f>
        <v/>
      </c>
      <c r="B2720" t="inlineStr">
        <is>
          <t>DANIEL W DIETRICH II FOUNDATION</t>
        </is>
      </c>
      <c r="C2720" t="inlineStr">
        <is>
          <t>81-3953762</t>
        </is>
      </c>
      <c r="D2720" t="inlineStr">
        <is>
          <t>Pennsylvania</t>
        </is>
      </c>
      <c r="E2720" t="inlineStr">
        <is>
          <t>PA</t>
        </is>
      </c>
      <c r="F2720" t="n">
        <v>2025</v>
      </c>
      <c r="G2720" t="n">
        <v>2</v>
      </c>
      <c r="H2720" s="13" t="n">
        <v>4653300</v>
      </c>
      <c r="I2720" s="12" t="n">
        <v>17</v>
      </c>
      <c r="J2720" s="13" t="n">
        <v>150000</v>
      </c>
      <c r="K2720" s="13">
        <f>IFERROR($H2720/$I2720,"")</f>
        <v/>
      </c>
      <c r="L2720" s="13" t="n">
        <v>1000000</v>
      </c>
      <c r="M2720" t="inlineStr">
        <is>
          <t>RI, DC</t>
        </is>
      </c>
      <c r="N2720" t="inlineStr">
        <is>
          <t>Yes</t>
        </is>
      </c>
      <c r="O2720" t="inlineStr">
        <is>
          <t>Not stated</t>
        </is>
      </c>
      <c r="Q2720" s="9" t="inlineStr">
        <is>
          <t>https://grantcue.com/foundations/daniel-w-dietrich-ii-foundation-813953762</t>
        </is>
      </c>
    </row>
    <row r="2721">
      <c r="A2721">
        <f>IF($E2721=$E2720,$A2720+1,1)</f>
        <v/>
      </c>
      <c r="B2721" t="inlineStr">
        <is>
          <t>CENTIMARK FOUNDATION</t>
        </is>
      </c>
      <c r="C2721" t="inlineStr">
        <is>
          <t>20-8911858</t>
        </is>
      </c>
      <c r="D2721" t="inlineStr">
        <is>
          <t>Pennsylvania</t>
        </is>
      </c>
      <c r="E2721" t="inlineStr">
        <is>
          <t>PA</t>
        </is>
      </c>
      <c r="F2721" t="n">
        <v>2025</v>
      </c>
      <c r="G2721" t="n">
        <v>2</v>
      </c>
      <c r="H2721" s="13" t="n">
        <v>4633800</v>
      </c>
      <c r="I2721" s="12" t="n">
        <v>347</v>
      </c>
      <c r="J2721" s="13" t="n">
        <v>10000</v>
      </c>
      <c r="K2721" s="13">
        <f>IFERROR($H2721/$I2721,"")</f>
        <v/>
      </c>
      <c r="L2721" s="13" t="n">
        <v>196000</v>
      </c>
      <c r="M2721" t="inlineStr">
        <is>
          <t>OH, AR, GA</t>
        </is>
      </c>
      <c r="N2721" t="inlineStr">
        <is>
          <t>No</t>
        </is>
      </c>
      <c r="O2721" t="inlineStr">
        <is>
          <t>Not stated</t>
        </is>
      </c>
      <c r="Q2721" s="9" t="inlineStr">
        <is>
          <t>https://grantcue.com/foundations/centimark-foundation-208911858</t>
        </is>
      </c>
    </row>
    <row r="2722">
      <c r="A2722">
        <f>IF($E2722=$E2721,$A2721+1,1)</f>
        <v/>
      </c>
      <c r="B2722" t="inlineStr">
        <is>
          <t>MARVIN PAPILLON CHARITABLE REMAINDER ANNUITY</t>
        </is>
      </c>
      <c r="C2722" t="inlineStr">
        <is>
          <t>86-6763228</t>
        </is>
      </c>
      <c r="D2722" t="inlineStr">
        <is>
          <t>Pennsylvania</t>
        </is>
      </c>
      <c r="E2722" t="inlineStr">
        <is>
          <t>PA</t>
        </is>
      </c>
      <c r="F2722" t="n">
        <v>2025</v>
      </c>
      <c r="G2722" t="n">
        <v>2</v>
      </c>
      <c r="H2722" s="13" t="n">
        <v>4600000</v>
      </c>
      <c r="I2722" s="12" t="n">
        <v>6</v>
      </c>
      <c r="J2722" s="13" t="n">
        <v>700000</v>
      </c>
      <c r="K2722" s="13">
        <f>IFERROR($H2722/$I2722,"")</f>
        <v/>
      </c>
      <c r="L2722" s="13" t="n">
        <v>1800000</v>
      </c>
      <c r="M2722" t="inlineStr">
        <is>
          <t>NY</t>
        </is>
      </c>
      <c r="N2722" t="inlineStr">
        <is>
          <t>No</t>
        </is>
      </c>
      <c r="O2722" t="inlineStr">
        <is>
          <t>Not stated</t>
        </is>
      </c>
      <c r="Q2722" s="9" t="inlineStr">
        <is>
          <t>https://grantcue.com/foundations/marvin-papillon-charitable-remainder-annuity-866763228</t>
        </is>
      </c>
    </row>
    <row r="2723">
      <c r="A2723">
        <f>IF($E2723=$E2722,$A2722+1,1)</f>
        <v/>
      </c>
      <c r="B2723" t="inlineStr">
        <is>
          <t>ROSSIN FOUNDATION</t>
        </is>
      </c>
      <c r="C2723" t="inlineStr">
        <is>
          <t>25-6327217</t>
        </is>
      </c>
      <c r="D2723" t="inlineStr">
        <is>
          <t>Pennsylvania</t>
        </is>
      </c>
      <c r="E2723" t="inlineStr">
        <is>
          <t>PA</t>
        </is>
      </c>
      <c r="F2723" t="n">
        <v>2025</v>
      </c>
      <c r="G2723" t="n">
        <v>2</v>
      </c>
      <c r="H2723" s="13" t="n">
        <v>4597268</v>
      </c>
      <c r="I2723" s="12" t="n">
        <v>41</v>
      </c>
      <c r="J2723" s="13" t="n">
        <v>10000</v>
      </c>
      <c r="K2723" s="13">
        <f>IFERROR($H2723/$I2723,"")</f>
        <v/>
      </c>
      <c r="L2723" s="13" t="n">
        <v>1125000</v>
      </c>
      <c r="M2723" t="inlineStr">
        <is>
          <t>TN, DC, VA</t>
        </is>
      </c>
      <c r="N2723" t="inlineStr">
        <is>
          <t>Yes</t>
        </is>
      </c>
      <c r="O2723" t="inlineStr">
        <is>
          <t>Not stated</t>
        </is>
      </c>
      <c r="Q2723" s="9" t="inlineStr">
        <is>
          <t>https://grantcue.com/foundations/rossin-foundation-256327217</t>
        </is>
      </c>
    </row>
    <row r="2724">
      <c r="A2724">
        <f>IF($E2724=$E2723,$A2723+1,1)</f>
        <v/>
      </c>
      <c r="B2724" t="inlineStr">
        <is>
          <t>ROBERT A &amp; CHRISTINE J PIETRANDREA CHARITABLE FOUNDATION</t>
        </is>
      </c>
      <c r="C2724" t="inlineStr">
        <is>
          <t>84-4050013</t>
        </is>
      </c>
      <c r="D2724" t="inlineStr">
        <is>
          <t>Pennsylvania</t>
        </is>
      </c>
      <c r="E2724" t="inlineStr">
        <is>
          <t>PA</t>
        </is>
      </c>
      <c r="F2724" t="n">
        <v>2025</v>
      </c>
      <c r="G2724" t="n">
        <v>2</v>
      </c>
      <c r="H2724" s="13" t="n">
        <v>4561635</v>
      </c>
      <c r="I2724" s="12" t="n">
        <v>97</v>
      </c>
      <c r="J2724" s="13" t="n">
        <v>5000</v>
      </c>
      <c r="K2724" s="13">
        <f>IFERROR($H2724/$I2724,"")</f>
        <v/>
      </c>
      <c r="L2724" s="13" t="n">
        <v>750000</v>
      </c>
      <c r="M2724" t="inlineStr">
        <is>
          <t>OH, AZ, MA</t>
        </is>
      </c>
      <c r="N2724" t="inlineStr">
        <is>
          <t>No</t>
        </is>
      </c>
      <c r="O2724" t="inlineStr">
        <is>
          <t>Not stated</t>
        </is>
      </c>
      <c r="Q2724" s="9" t="inlineStr">
        <is>
          <t>https://grantcue.com/foundations/robert-a-and-christine-j-pietrandrea-charitable-foundation-844050013</t>
        </is>
      </c>
    </row>
    <row r="2725">
      <c r="A2725">
        <f>IF($E2725=$E2724,$A2724+1,1)</f>
        <v/>
      </c>
      <c r="B2725" t="inlineStr">
        <is>
          <t>SIOCHAIN FOUNDATION</t>
        </is>
      </c>
      <c r="C2725" t="inlineStr">
        <is>
          <t>06-1519387</t>
        </is>
      </c>
      <c r="D2725" t="inlineStr">
        <is>
          <t>Pennsylvania</t>
        </is>
      </c>
      <c r="E2725" t="inlineStr">
        <is>
          <t>PA</t>
        </is>
      </c>
      <c r="F2725" t="n">
        <v>2024</v>
      </c>
      <c r="G2725" t="n">
        <v>1</v>
      </c>
      <c r="H2725" s="13" t="n">
        <v>4531180</v>
      </c>
      <c r="I2725" s="12" t="n">
        <v>5</v>
      </c>
      <c r="J2725" s="13" t="n">
        <v>10000</v>
      </c>
      <c r="K2725" s="13">
        <f>IFERROR($H2725/$I2725,"")</f>
        <v/>
      </c>
      <c r="L2725" s="13" t="n">
        <v>4508678</v>
      </c>
      <c r="M2725" t="inlineStr">
        <is>
          <t>VA, GA, NC</t>
        </is>
      </c>
      <c r="N2725" t="inlineStr">
        <is>
          <t>No</t>
        </is>
      </c>
      <c r="O2725" t="inlineStr">
        <is>
          <t>Not stated</t>
        </is>
      </c>
      <c r="Q2725" s="9" t="inlineStr">
        <is>
          <t>https://grantcue.com/foundations/siochain-foundation-061519387</t>
        </is>
      </c>
    </row>
    <row r="2726">
      <c r="A2726">
        <f>IF($E2726=$E2725,$A2725+1,1)</f>
        <v/>
      </c>
      <c r="B2726" t="inlineStr">
        <is>
          <t>THE HILDA MULLEN FOUNDATION</t>
        </is>
      </c>
      <c r="C2726" t="inlineStr">
        <is>
          <t>13-7120449</t>
        </is>
      </c>
      <c r="D2726" t="inlineStr">
        <is>
          <t>Pennsylvania</t>
        </is>
      </c>
      <c r="E2726" t="inlineStr">
        <is>
          <t>PA</t>
        </is>
      </c>
      <c r="F2726" t="n">
        <v>2025</v>
      </c>
      <c r="G2726" t="n">
        <v>2</v>
      </c>
      <c r="H2726" s="13" t="n">
        <v>4500000</v>
      </c>
      <c r="I2726" s="12" t="n">
        <v>5</v>
      </c>
      <c r="J2726" s="13" t="n">
        <v>500000</v>
      </c>
      <c r="K2726" s="13">
        <f>IFERROR($H2726/$I2726,"")</f>
        <v/>
      </c>
      <c r="L2726" s="13" t="n">
        <v>2000000</v>
      </c>
      <c r="M2726" t="inlineStr">
        <is>
          <t>NY</t>
        </is>
      </c>
      <c r="N2726" t="inlineStr">
        <is>
          <t>No</t>
        </is>
      </c>
      <c r="O2726" t="inlineStr">
        <is>
          <t>Not stated</t>
        </is>
      </c>
      <c r="Q2726" s="9" t="inlineStr">
        <is>
          <t>https://grantcue.com/foundations/the-hilda-mullen-foundation-c-o-barbara-whitman-137120449</t>
        </is>
      </c>
    </row>
    <row r="2727">
      <c r="A2727">
        <f>IF($E2727=$E2726,$A2726+1,1)</f>
        <v/>
      </c>
      <c r="B2727" t="inlineStr">
        <is>
          <t>H S LEE FAMILY FOUNDATION</t>
        </is>
      </c>
      <c r="C2727" t="inlineStr">
        <is>
          <t>82-3635509</t>
        </is>
      </c>
      <c r="D2727" t="inlineStr">
        <is>
          <t>Pennsylvania</t>
        </is>
      </c>
      <c r="E2727" t="inlineStr">
        <is>
          <t>PA</t>
        </is>
      </c>
      <c r="F2727" t="n">
        <v>2025</v>
      </c>
      <c r="G2727" t="n">
        <v>2</v>
      </c>
      <c r="H2727" s="13" t="n">
        <v>4495000</v>
      </c>
      <c r="I2727" s="12" t="n">
        <v>9</v>
      </c>
      <c r="J2727" s="13" t="n">
        <v>300000</v>
      </c>
      <c r="K2727" s="13">
        <f>IFERROR($H2727/$I2727,"")</f>
        <v/>
      </c>
      <c r="L2727" s="13" t="n">
        <v>1720000</v>
      </c>
      <c r="M2727" t="inlineStr">
        <is>
          <t>NJ, CA, MD</t>
        </is>
      </c>
      <c r="N2727" t="inlineStr">
        <is>
          <t>No</t>
        </is>
      </c>
      <c r="O2727" t="inlineStr">
        <is>
          <t>Not stated</t>
        </is>
      </c>
      <c r="Q2727" s="9" t="inlineStr">
        <is>
          <t>https://grantcue.com/foundations/h-s-lee-family-foundation-823635509</t>
        </is>
      </c>
    </row>
    <row r="2728">
      <c r="A2728">
        <f>IF($E2728=$E2727,$A2727+1,1)</f>
        <v/>
      </c>
      <c r="B2728" t="inlineStr">
        <is>
          <t>THE LUTHERAN FOUNDATION FOR LONG-TERM LIVING</t>
        </is>
      </c>
      <c r="C2728" t="inlineStr">
        <is>
          <t>87-1874516</t>
        </is>
      </c>
      <c r="D2728" t="inlineStr">
        <is>
          <t>Pennsylvania</t>
        </is>
      </c>
      <c r="E2728" t="inlineStr">
        <is>
          <t>PA</t>
        </is>
      </c>
      <c r="F2728" t="n">
        <v>2024</v>
      </c>
      <c r="G2728" t="n">
        <v>1</v>
      </c>
      <c r="H2728" s="13" t="n">
        <v>4489880</v>
      </c>
      <c r="I2728" s="12" t="n">
        <v>18</v>
      </c>
      <c r="J2728" s="13" t="n">
        <v>62500</v>
      </c>
      <c r="K2728" s="13">
        <f>IFERROR($H2728/$I2728,"")</f>
        <v/>
      </c>
      <c r="L2728" s="13" t="n">
        <v>2000000</v>
      </c>
      <c r="M2728" t="inlineStr">
        <is>
          <t>CA, FL, NY</t>
        </is>
      </c>
      <c r="N2728" t="inlineStr">
        <is>
          <t>Yes</t>
        </is>
      </c>
      <c r="O2728" t="inlineStr">
        <is>
          <t>Not stated</t>
        </is>
      </c>
      <c r="Q2728" s="9" t="inlineStr">
        <is>
          <t>https://grantcue.com/foundations/the-lutheran-foundation-for-long-term-living-871874516</t>
        </is>
      </c>
    </row>
    <row r="2729">
      <c r="A2729">
        <f>IF($E2729=$E2728,$A2728+1,1)</f>
        <v/>
      </c>
      <c r="B2729" t="inlineStr">
        <is>
          <t>THE ROCCO AND NANCY ORTENZIO FOUNDATION</t>
        </is>
      </c>
      <c r="C2729" t="inlineStr">
        <is>
          <t>23-6805409</t>
        </is>
      </c>
      <c r="D2729" t="inlineStr">
        <is>
          <t>Pennsylvania</t>
        </is>
      </c>
      <c r="E2729" t="inlineStr">
        <is>
          <t>PA</t>
        </is>
      </c>
      <c r="F2729" t="n">
        <v>2025</v>
      </c>
      <c r="G2729" t="n">
        <v>2</v>
      </c>
      <c r="H2729" s="13" t="n">
        <v>4422059</v>
      </c>
      <c r="I2729" s="12" t="n">
        <v>7</v>
      </c>
      <c r="J2729" s="13" t="n">
        <v>400000</v>
      </c>
      <c r="K2729" s="13">
        <f>IFERROR($H2729/$I2729,"")</f>
        <v/>
      </c>
      <c r="L2729" s="13" t="n">
        <v>1820059</v>
      </c>
      <c r="N2729" t="inlineStr">
        <is>
          <t>Yes</t>
        </is>
      </c>
      <c r="O2729" t="inlineStr">
        <is>
          <t>Yes</t>
        </is>
      </c>
      <c r="Q2729" s="9" t="inlineStr">
        <is>
          <t>https://grantcue.com/foundations/the-rocco-and-nancy-ortenzio-foundation-236805409</t>
        </is>
      </c>
    </row>
    <row r="2730">
      <c r="A2730">
        <f>IF($E2730=$E2729,$A2729+1,1)</f>
        <v/>
      </c>
      <c r="B2730" t="inlineStr">
        <is>
          <t>PHOENIXVILLE COMMUNITY HEALTH FOUNDATION</t>
        </is>
      </c>
      <c r="C2730" t="inlineStr">
        <is>
          <t>23-2912035</t>
        </is>
      </c>
      <c r="D2730" t="inlineStr">
        <is>
          <t>Pennsylvania</t>
        </is>
      </c>
      <c r="E2730" t="inlineStr">
        <is>
          <t>PA</t>
        </is>
      </c>
      <c r="F2730" t="n">
        <v>2024</v>
      </c>
      <c r="G2730" t="n">
        <v>2</v>
      </c>
      <c r="H2730" s="13" t="n">
        <v>4418480</v>
      </c>
      <c r="I2730" s="12" t="n">
        <v>18</v>
      </c>
      <c r="J2730" s="13" t="n">
        <v>12100</v>
      </c>
      <c r="K2730" s="13">
        <f>IFERROR($H2730/$I2730,"")</f>
        <v/>
      </c>
      <c r="L2730" s="13" t="n">
        <v>2214415</v>
      </c>
      <c r="N2730" t="inlineStr">
        <is>
          <t>Yes</t>
        </is>
      </c>
      <c r="O2730" t="inlineStr">
        <is>
          <t>Yes</t>
        </is>
      </c>
      <c r="P2730" s="9" t="inlineStr">
        <is>
          <t>https://www.pchf1.org/</t>
        </is>
      </c>
      <c r="Q2730" s="9" t="inlineStr">
        <is>
          <t>https://grantcue.com/foundations/phoenixville-community-health-foundation-232912035</t>
        </is>
      </c>
    </row>
    <row r="2731">
      <c r="A2731">
        <f>IF($E2731=$E2730,$A2730+1,1)</f>
        <v/>
      </c>
      <c r="B2731" t="inlineStr">
        <is>
          <t>Patriarch Family Foundation</t>
        </is>
      </c>
      <c r="C2731" t="inlineStr">
        <is>
          <t>20-8353260</t>
        </is>
      </c>
      <c r="D2731" t="inlineStr">
        <is>
          <t>Pennsylvania</t>
        </is>
      </c>
      <c r="E2731" t="inlineStr">
        <is>
          <t>PA</t>
        </is>
      </c>
      <c r="F2731" t="n">
        <v>2025</v>
      </c>
      <c r="G2731" t="n">
        <v>2</v>
      </c>
      <c r="H2731" s="13" t="n">
        <v>4413327</v>
      </c>
      <c r="I2731" s="12" t="n">
        <v>131</v>
      </c>
      <c r="J2731" s="13" t="n">
        <v>15000</v>
      </c>
      <c r="K2731" s="13">
        <f>IFERROR($H2731/$I2731,"")</f>
        <v/>
      </c>
      <c r="L2731" s="13" t="n">
        <v>582000</v>
      </c>
      <c r="M2731" t="inlineStr">
        <is>
          <t>NJ, FL, NY</t>
        </is>
      </c>
      <c r="N2731" t="inlineStr">
        <is>
          <t>No</t>
        </is>
      </c>
      <c r="O2731" t="inlineStr">
        <is>
          <t>Not stated</t>
        </is>
      </c>
      <c r="Q2731" s="9" t="inlineStr">
        <is>
          <t>https://grantcue.com/foundations/patriarch-family-foundation-208353260</t>
        </is>
      </c>
    </row>
    <row r="2732">
      <c r="A2732">
        <f>IF($E2732=$E2731,$A2731+1,1)</f>
        <v/>
      </c>
      <c r="B2732" t="inlineStr">
        <is>
          <t>KATHERINE MABIS MCKENNA FOUNDATION</t>
        </is>
      </c>
      <c r="C2732" t="inlineStr">
        <is>
          <t>23-7042752</t>
        </is>
      </c>
      <c r="D2732" t="inlineStr">
        <is>
          <t>Pennsylvania</t>
        </is>
      </c>
      <c r="E2732" t="inlineStr">
        <is>
          <t>PA</t>
        </is>
      </c>
      <c r="F2732" t="n">
        <v>2024</v>
      </c>
      <c r="G2732" t="n">
        <v>1</v>
      </c>
      <c r="H2732" s="13" t="n">
        <v>4378000</v>
      </c>
      <c r="I2732" s="12" t="n">
        <v>72</v>
      </c>
      <c r="J2732" s="13" t="n">
        <v>17000</v>
      </c>
      <c r="K2732" s="13">
        <f>IFERROR($H2732/$I2732,"")</f>
        <v/>
      </c>
      <c r="L2732" s="13" t="n">
        <v>1000000</v>
      </c>
      <c r="N2732" t="inlineStr">
        <is>
          <t>Yes</t>
        </is>
      </c>
      <c r="O2732" t="inlineStr">
        <is>
          <t>Yes</t>
        </is>
      </c>
      <c r="Q2732" s="9" t="inlineStr">
        <is>
          <t>https://grantcue.com/foundations/katherine-mabis-mckenna-foundation-237042752</t>
        </is>
      </c>
    </row>
    <row r="2733">
      <c r="A2733">
        <f>IF($E2733=$E2732,$A2732+1,1)</f>
        <v/>
      </c>
      <c r="B2733" t="inlineStr">
        <is>
          <t>THE ALIX FOUNDATION</t>
        </is>
      </c>
      <c r="C2733" t="inlineStr">
        <is>
          <t>38-3171122</t>
        </is>
      </c>
      <c r="D2733" t="inlineStr">
        <is>
          <t>Pennsylvania</t>
        </is>
      </c>
      <c r="E2733" t="inlineStr">
        <is>
          <t>PA</t>
        </is>
      </c>
      <c r="F2733" t="n">
        <v>2024</v>
      </c>
      <c r="G2733" t="n">
        <v>1</v>
      </c>
      <c r="H2733" s="13" t="n">
        <v>4365248</v>
      </c>
      <c r="I2733" s="12" t="n">
        <v>16</v>
      </c>
      <c r="J2733" s="13" t="n">
        <v>23897.5</v>
      </c>
      <c r="K2733" s="13">
        <f>IFERROR($H2733/$I2733,"")</f>
        <v/>
      </c>
      <c r="L2733" s="13" t="n">
        <v>3500000</v>
      </c>
      <c r="M2733" t="inlineStr">
        <is>
          <t>CT, NY, MD</t>
        </is>
      </c>
      <c r="N2733" t="inlineStr">
        <is>
          <t>No</t>
        </is>
      </c>
      <c r="O2733" t="inlineStr">
        <is>
          <t>Not stated</t>
        </is>
      </c>
      <c r="Q2733" s="9" t="inlineStr">
        <is>
          <t>https://grantcue.com/foundations/the-alix-foundation-383171122</t>
        </is>
      </c>
    </row>
    <row r="2734">
      <c r="A2734">
        <f>IF($E2734=$E2733,$A2733+1,1)</f>
        <v/>
      </c>
      <c r="B2734" t="inlineStr">
        <is>
          <t>Justamere Foundation</t>
        </is>
      </c>
      <c r="C2734" t="inlineStr">
        <is>
          <t>86-2670774</t>
        </is>
      </c>
      <c r="D2734" t="inlineStr">
        <is>
          <t>Pennsylvania</t>
        </is>
      </c>
      <c r="E2734" t="inlineStr">
        <is>
          <t>PA</t>
        </is>
      </c>
      <c r="F2734" t="n">
        <v>2024</v>
      </c>
      <c r="G2734" t="n">
        <v>1</v>
      </c>
      <c r="H2734" s="13" t="n">
        <v>4363978</v>
      </c>
      <c r="I2734" s="12" t="n">
        <v>136</v>
      </c>
      <c r="J2734" s="13" t="n">
        <v>20000</v>
      </c>
      <c r="K2734" s="13">
        <f>IFERROR($H2734/$I2734,"")</f>
        <v/>
      </c>
      <c r="L2734" s="13" t="n">
        <v>500000</v>
      </c>
      <c r="M2734" t="inlineStr">
        <is>
          <t>NJ, NY, CA</t>
        </is>
      </c>
      <c r="N2734" t="inlineStr">
        <is>
          <t>No</t>
        </is>
      </c>
      <c r="O2734" t="inlineStr">
        <is>
          <t>Yes</t>
        </is>
      </c>
      <c r="Q2734" s="9" t="inlineStr">
        <is>
          <t>https://grantcue.com/foundations/justamere-foundation-862670774</t>
        </is>
      </c>
    </row>
    <row r="2735">
      <c r="A2735">
        <f>IF($E2735=$E2734,$A2734+1,1)</f>
        <v/>
      </c>
      <c r="B2735" t="inlineStr">
        <is>
          <t>Valley Fund Charitable Foundation</t>
        </is>
      </c>
      <c r="C2735" t="inlineStr">
        <is>
          <t>46-1211777</t>
        </is>
      </c>
      <c r="D2735" t="inlineStr">
        <is>
          <t>Pennsylvania</t>
        </is>
      </c>
      <c r="E2735" t="inlineStr">
        <is>
          <t>PA</t>
        </is>
      </c>
      <c r="F2735" t="n">
        <v>2024</v>
      </c>
      <c r="G2735" t="n">
        <v>1</v>
      </c>
      <c r="H2735" s="13" t="n">
        <v>4358903</v>
      </c>
      <c r="I2735" s="12" t="n">
        <v>13</v>
      </c>
      <c r="J2735" s="13" t="n">
        <v>50000</v>
      </c>
      <c r="K2735" s="13">
        <f>IFERROR($H2735/$I2735,"")</f>
        <v/>
      </c>
      <c r="L2735" s="13" t="n">
        <v>2931903</v>
      </c>
      <c r="M2735" t="inlineStr">
        <is>
          <t>MA, DC, NJ</t>
        </is>
      </c>
      <c r="N2735" t="inlineStr">
        <is>
          <t>No</t>
        </is>
      </c>
      <c r="O2735" t="inlineStr">
        <is>
          <t>Not stated</t>
        </is>
      </c>
      <c r="Q2735" s="9" t="inlineStr">
        <is>
          <t>https://grantcue.com/foundations/valley-fund-charitable-foundation-461211777</t>
        </is>
      </c>
    </row>
    <row r="2736">
      <c r="A2736">
        <f>IF($E2736=$E2735,$A2735+1,1)</f>
        <v/>
      </c>
      <c r="B2736" t="inlineStr">
        <is>
          <t>THE BURKE FOUNDATION</t>
        </is>
      </c>
      <c r="C2736" t="inlineStr">
        <is>
          <t>25-1407410</t>
        </is>
      </c>
      <c r="D2736" t="inlineStr">
        <is>
          <t>Pennsylvania</t>
        </is>
      </c>
      <c r="E2736" t="inlineStr">
        <is>
          <t>PA</t>
        </is>
      </c>
      <c r="F2736" t="n">
        <v>2024</v>
      </c>
      <c r="G2736" t="n">
        <v>1</v>
      </c>
      <c r="H2736" s="13" t="n">
        <v>4327153</v>
      </c>
      <c r="I2736" s="12" t="n">
        <v>125</v>
      </c>
      <c r="J2736" s="13" t="n">
        <v>5000</v>
      </c>
      <c r="K2736" s="13">
        <f>IFERROR($H2736/$I2736,"")</f>
        <v/>
      </c>
      <c r="L2736" s="13" t="n">
        <v>1250000</v>
      </c>
      <c r="M2736" t="inlineStr">
        <is>
          <t>MA, IL, VT</t>
        </is>
      </c>
      <c r="N2736" t="inlineStr">
        <is>
          <t>No</t>
        </is>
      </c>
      <c r="O2736" t="inlineStr">
        <is>
          <t>Not stated</t>
        </is>
      </c>
      <c r="Q2736" s="9" t="inlineStr">
        <is>
          <t>https://grantcue.com/foundations/the-burke-foundation-c-o-merrilynn-young-251407410</t>
        </is>
      </c>
    </row>
    <row r="2737">
      <c r="A2737">
        <f>IF($E2737=$E2736,$A2736+1,1)</f>
        <v/>
      </c>
      <c r="B2737" t="inlineStr">
        <is>
          <t>THE BURKE FAMILY FOUNDATION</t>
        </is>
      </c>
      <c r="C2737" t="inlineStr">
        <is>
          <t>31-1583757</t>
        </is>
      </c>
      <c r="D2737" t="inlineStr">
        <is>
          <t>Pennsylvania</t>
        </is>
      </c>
      <c r="E2737" t="inlineStr">
        <is>
          <t>PA</t>
        </is>
      </c>
      <c r="F2737" t="n">
        <v>2024</v>
      </c>
      <c r="G2737" t="n">
        <v>1</v>
      </c>
      <c r="H2737" s="13" t="n">
        <v>4327153</v>
      </c>
      <c r="I2737" s="12" t="n">
        <v>125</v>
      </c>
      <c r="J2737" s="13" t="n">
        <v>5000</v>
      </c>
      <c r="K2737" s="13">
        <f>IFERROR($H2737/$I2737,"")</f>
        <v/>
      </c>
      <c r="L2737" s="13" t="n">
        <v>1250000</v>
      </c>
      <c r="M2737" t="inlineStr">
        <is>
          <t>MA, IL, VT</t>
        </is>
      </c>
      <c r="N2737" t="inlineStr">
        <is>
          <t>No</t>
        </is>
      </c>
      <c r="O2737" t="inlineStr">
        <is>
          <t>Not stated</t>
        </is>
      </c>
      <c r="Q2737" s="9" t="inlineStr">
        <is>
          <t>https://grantcue.com/foundations/the-burke-family-foundation-c-o-merrilynn-young-311583757</t>
        </is>
      </c>
    </row>
    <row r="2738">
      <c r="A2738">
        <f>IF($E2738=$E2737,$A2737+1,1)</f>
        <v/>
      </c>
      <c r="B2738" t="inlineStr">
        <is>
          <t>BEACON FOUNDATION</t>
        </is>
      </c>
      <c r="C2738" t="inlineStr">
        <is>
          <t>20-2734721</t>
        </is>
      </c>
      <c r="D2738" t="inlineStr">
        <is>
          <t>Pennsylvania</t>
        </is>
      </c>
      <c r="E2738" t="inlineStr">
        <is>
          <t>PA</t>
        </is>
      </c>
      <c r="F2738" t="n">
        <v>2024</v>
      </c>
      <c r="G2738" t="n">
        <v>1</v>
      </c>
      <c r="H2738" s="13" t="n">
        <v>4282045</v>
      </c>
      <c r="I2738" s="12" t="n">
        <v>10</v>
      </c>
      <c r="J2738" s="13" t="n">
        <v>150000</v>
      </c>
      <c r="K2738" s="13">
        <f>IFERROR($H2738/$I2738,"")</f>
        <v/>
      </c>
      <c r="L2738" s="13" t="n">
        <v>1687500</v>
      </c>
      <c r="M2738" t="inlineStr">
        <is>
          <t>WV, CA, NY</t>
        </is>
      </c>
      <c r="N2738" t="inlineStr">
        <is>
          <t>Yes</t>
        </is>
      </c>
      <c r="O2738" t="inlineStr">
        <is>
          <t>Yes</t>
        </is>
      </c>
      <c r="Q2738" s="9" t="inlineStr">
        <is>
          <t>https://grantcue.com/foundations/beacon-foundation-202734721</t>
        </is>
      </c>
    </row>
    <row r="2739">
      <c r="A2739">
        <f>IF($E2739=$E2738,$A2738+1,1)</f>
        <v/>
      </c>
      <c r="B2739" t="inlineStr">
        <is>
          <t>THE JOHN B ROSENTHAL FOUNDATION</t>
        </is>
      </c>
      <c r="C2739" t="inlineStr">
        <is>
          <t>27-1630253</t>
        </is>
      </c>
      <c r="D2739" t="inlineStr">
        <is>
          <t>Pennsylvania</t>
        </is>
      </c>
      <c r="E2739" t="inlineStr">
        <is>
          <t>PA</t>
        </is>
      </c>
      <c r="F2739" t="n">
        <v>2024</v>
      </c>
      <c r="G2739" t="n">
        <v>2</v>
      </c>
      <c r="H2739" s="13" t="n">
        <v>4281650</v>
      </c>
      <c r="I2739" s="12" t="n">
        <v>28</v>
      </c>
      <c r="J2739" s="13" t="n">
        <v>50000</v>
      </c>
      <c r="K2739" s="13">
        <f>IFERROR($H2739/$I2739,"")</f>
        <v/>
      </c>
      <c r="L2739" s="13" t="n">
        <v>1000000</v>
      </c>
      <c r="N2739" t="inlineStr">
        <is>
          <t>No</t>
        </is>
      </c>
      <c r="O2739" t="inlineStr">
        <is>
          <t>Not stated</t>
        </is>
      </c>
      <c r="Q2739" s="9" t="inlineStr">
        <is>
          <t>https://grantcue.com/foundations/the-john-b-rosenthal-foundation-c-o-pennrose-llc-271630253</t>
        </is>
      </c>
    </row>
    <row r="2740">
      <c r="A2740">
        <f>IF($E2740=$E2739,$A2739+1,1)</f>
        <v/>
      </c>
      <c r="B2740" t="inlineStr">
        <is>
          <t>SALVAGGIO FAMILY FOUNDATION</t>
        </is>
      </c>
      <c r="C2740" t="inlineStr">
        <is>
          <t>25-6614812</t>
        </is>
      </c>
      <c r="D2740" t="inlineStr">
        <is>
          <t>Pennsylvania</t>
        </is>
      </c>
      <c r="E2740" t="inlineStr">
        <is>
          <t>PA</t>
        </is>
      </c>
      <c r="F2740" t="n">
        <v>2024</v>
      </c>
      <c r="G2740" t="n">
        <v>1</v>
      </c>
      <c r="H2740" s="13" t="n">
        <v>4278824</v>
      </c>
      <c r="I2740" s="12" t="n">
        <v>36</v>
      </c>
      <c r="J2740" s="13" t="n">
        <v>6750</v>
      </c>
      <c r="K2740" s="13">
        <f>IFERROR($H2740/$I2740,"")</f>
        <v/>
      </c>
      <c r="L2740" s="13" t="n">
        <v>2000000</v>
      </c>
      <c r="M2740" t="inlineStr">
        <is>
          <t>FL, TX, DC</t>
        </is>
      </c>
      <c r="N2740" t="inlineStr">
        <is>
          <t>No</t>
        </is>
      </c>
      <c r="O2740" t="inlineStr">
        <is>
          <t>Not stated</t>
        </is>
      </c>
      <c r="Q2740" s="9" t="inlineStr">
        <is>
          <t>https://grantcue.com/foundations/salvaggio-family-foundation-c-o-anthony-salvaggio-256614812</t>
        </is>
      </c>
    </row>
    <row r="2741">
      <c r="A2741">
        <f>IF($E2741=$E2740,$A2740+1,1)</f>
        <v/>
      </c>
      <c r="B2741" t="inlineStr">
        <is>
          <t>HEINZ FAMILY FOUNDATION</t>
        </is>
      </c>
      <c r="C2741" t="inlineStr">
        <is>
          <t>25-1689382</t>
        </is>
      </c>
      <c r="D2741" t="inlineStr">
        <is>
          <t>Pennsylvania</t>
        </is>
      </c>
      <c r="E2741" t="inlineStr">
        <is>
          <t>PA</t>
        </is>
      </c>
      <c r="F2741" t="n">
        <v>2024</v>
      </c>
      <c r="G2741" t="n">
        <v>1</v>
      </c>
      <c r="H2741" s="13" t="n">
        <v>4270500</v>
      </c>
      <c r="I2741" s="12" t="n">
        <v>98</v>
      </c>
      <c r="J2741" s="13" t="n">
        <v>25000</v>
      </c>
      <c r="K2741" s="13">
        <f>IFERROR($H2741/$I2741,"")</f>
        <v/>
      </c>
      <c r="L2741" s="13" t="n">
        <v>250000</v>
      </c>
      <c r="M2741" t="inlineStr">
        <is>
          <t>ID, CA, NY</t>
        </is>
      </c>
      <c r="N2741" t="inlineStr">
        <is>
          <t>No</t>
        </is>
      </c>
      <c r="O2741" t="inlineStr">
        <is>
          <t>Not stated</t>
        </is>
      </c>
      <c r="Q2741" s="9" t="inlineStr">
        <is>
          <t>https://grantcue.com/foundations/heinz-family-foundation-251689382</t>
        </is>
      </c>
    </row>
    <row r="2742">
      <c r="A2742">
        <f>IF($E2742=$E2741,$A2741+1,1)</f>
        <v/>
      </c>
      <c r="B2742" t="inlineStr">
        <is>
          <t>CLANEIL FOUNDATION INC</t>
        </is>
      </c>
      <c r="C2742" t="inlineStr">
        <is>
          <t>23-6445450</t>
        </is>
      </c>
      <c r="D2742" t="inlineStr">
        <is>
          <t>Pennsylvania</t>
        </is>
      </c>
      <c r="E2742" t="inlineStr">
        <is>
          <t>PA</t>
        </is>
      </c>
      <c r="F2742" t="n">
        <v>2024</v>
      </c>
      <c r="G2742" t="n">
        <v>1</v>
      </c>
      <c r="H2742" s="13" t="n">
        <v>4221114</v>
      </c>
      <c r="I2742" s="12" t="n">
        <v>159</v>
      </c>
      <c r="J2742" s="13" t="n">
        <v>15000</v>
      </c>
      <c r="K2742" s="13">
        <f>IFERROR($H2742/$I2742,"")</f>
        <v/>
      </c>
      <c r="L2742" s="13" t="n">
        <v>120000</v>
      </c>
      <c r="M2742" t="inlineStr">
        <is>
          <t>NY, MA, DC</t>
        </is>
      </c>
      <c r="N2742" t="inlineStr">
        <is>
          <t>Yes</t>
        </is>
      </c>
      <c r="O2742" t="inlineStr">
        <is>
          <t>Yes</t>
        </is>
      </c>
      <c r="P2742" s="9" t="inlineStr">
        <is>
          <t>https://www.claneilfoundation.org/</t>
        </is>
      </c>
      <c r="Q2742" s="9" t="inlineStr">
        <is>
          <t>https://grantcue.com/foundations/claneil-foundation-inc-236445450</t>
        </is>
      </c>
    </row>
    <row r="2743">
      <c r="A2743">
        <f>IF($E2743=$E2742,$A2742+1,1)</f>
        <v/>
      </c>
      <c r="B2743" t="inlineStr">
        <is>
          <t>THE DELANEY FAMILY FOUNDATION</t>
        </is>
      </c>
      <c r="C2743" t="inlineStr">
        <is>
          <t>38-4133591</t>
        </is>
      </c>
      <c r="D2743" t="inlineStr">
        <is>
          <t>Pennsylvania</t>
        </is>
      </c>
      <c r="E2743" t="inlineStr">
        <is>
          <t>PA</t>
        </is>
      </c>
      <c r="F2743" t="n">
        <v>2025</v>
      </c>
      <c r="G2743" t="n">
        <v>2</v>
      </c>
      <c r="H2743" s="13" t="n">
        <v>4200000</v>
      </c>
      <c r="I2743" s="12" t="n">
        <v>13</v>
      </c>
      <c r="J2743" s="13" t="n">
        <v>200000</v>
      </c>
      <c r="K2743" s="13">
        <f>IFERROR($H2743/$I2743,"")</f>
        <v/>
      </c>
      <c r="L2743" s="13" t="n">
        <v>750000</v>
      </c>
      <c r="M2743" t="inlineStr">
        <is>
          <t>NY, SC, NC</t>
        </is>
      </c>
      <c r="N2743" t="inlineStr">
        <is>
          <t>No</t>
        </is>
      </c>
      <c r="O2743" t="inlineStr">
        <is>
          <t>Not stated</t>
        </is>
      </c>
      <c r="Q2743" s="9" t="inlineStr">
        <is>
          <t>https://grantcue.com/foundations/the-delaney-family-foundation-384133591</t>
        </is>
      </c>
    </row>
    <row r="2744">
      <c r="A2744">
        <f>IF($E2744=$E2743,$A2743+1,1)</f>
        <v/>
      </c>
      <c r="B2744" t="inlineStr">
        <is>
          <t>THE PATRIOT FOUNDATION</t>
        </is>
      </c>
      <c r="C2744" t="inlineStr">
        <is>
          <t>43-6763559</t>
        </is>
      </c>
      <c r="D2744" t="inlineStr">
        <is>
          <t>Pennsylvania</t>
        </is>
      </c>
      <c r="E2744" t="inlineStr">
        <is>
          <t>PA</t>
        </is>
      </c>
      <c r="F2744" t="n">
        <v>2024</v>
      </c>
      <c r="G2744" t="n">
        <v>1</v>
      </c>
      <c r="H2744" s="13" t="n">
        <v>4189986</v>
      </c>
      <c r="I2744" s="12" t="n">
        <v>27</v>
      </c>
      <c r="J2744" s="13" t="n">
        <v>18600</v>
      </c>
      <c r="K2744" s="13">
        <f>IFERROR($H2744/$I2744,"")</f>
        <v/>
      </c>
      <c r="L2744" s="13" t="n">
        <v>2604192</v>
      </c>
      <c r="M2744" t="inlineStr">
        <is>
          <t>MA, MO, NY</t>
        </is>
      </c>
      <c r="N2744" t="inlineStr">
        <is>
          <t>No</t>
        </is>
      </c>
      <c r="O2744" t="inlineStr">
        <is>
          <t>Not stated</t>
        </is>
      </c>
      <c r="Q2744" s="9" t="inlineStr">
        <is>
          <t>https://grantcue.com/foundations/the-patriot-foundation-436763559</t>
        </is>
      </c>
    </row>
    <row r="2745">
      <c r="A2745">
        <f>IF($E2745=$E2744,$A2744+1,1)</f>
        <v/>
      </c>
      <c r="B2745" t="inlineStr">
        <is>
          <t>GIANT EAGLE FOUNDATION</t>
        </is>
      </c>
      <c r="C2745" t="inlineStr">
        <is>
          <t>32-0384487</t>
        </is>
      </c>
      <c r="D2745" t="inlineStr">
        <is>
          <t>Pennsylvania</t>
        </is>
      </c>
      <c r="E2745" t="inlineStr">
        <is>
          <t>PA</t>
        </is>
      </c>
      <c r="F2745" t="n">
        <v>2024</v>
      </c>
      <c r="G2745" t="n">
        <v>1</v>
      </c>
      <c r="H2745" s="13" t="n">
        <v>4187004</v>
      </c>
      <c r="I2745" s="12" t="n">
        <v>149</v>
      </c>
      <c r="J2745" s="13" t="n">
        <v>5000</v>
      </c>
      <c r="K2745" s="13">
        <f>IFERROR($H2745/$I2745,"")</f>
        <v/>
      </c>
      <c r="L2745" s="13" t="n">
        <v>1520000</v>
      </c>
      <c r="M2745" t="inlineStr">
        <is>
          <t>OH, TX, MI</t>
        </is>
      </c>
      <c r="N2745" t="inlineStr">
        <is>
          <t>Yes</t>
        </is>
      </c>
      <c r="O2745" t="inlineStr">
        <is>
          <t>Yes</t>
        </is>
      </c>
      <c r="Q2745" s="9" t="inlineStr">
        <is>
          <t>https://grantcue.com/foundations/giant-eagle-foundation-c-o-louis-plung-and-co-320384487</t>
        </is>
      </c>
    </row>
    <row r="2746">
      <c r="A2746">
        <f>IF($E2746=$E2745,$A2745+1,1)</f>
        <v/>
      </c>
      <c r="B2746" t="inlineStr">
        <is>
          <t>POWER FOR GOOD FOUNDATION</t>
        </is>
      </c>
      <c r="C2746" t="inlineStr">
        <is>
          <t>92-1575675</t>
        </is>
      </c>
      <c r="D2746" t="inlineStr">
        <is>
          <t>Pennsylvania</t>
        </is>
      </c>
      <c r="E2746" t="inlineStr">
        <is>
          <t>PA</t>
        </is>
      </c>
      <c r="F2746" t="n">
        <v>2024</v>
      </c>
      <c r="G2746" t="n">
        <v>1</v>
      </c>
      <c r="H2746" s="13" t="n">
        <v>4162365</v>
      </c>
      <c r="I2746" s="12" t="n">
        <v>102</v>
      </c>
      <c r="J2746" s="13" t="n">
        <v>15000</v>
      </c>
      <c r="K2746" s="13">
        <f>IFERROR($H2746/$I2746,"")</f>
        <v/>
      </c>
      <c r="L2746" s="13" t="n">
        <v>502000</v>
      </c>
      <c r="M2746" t="inlineStr">
        <is>
          <t>NY, TX, IL</t>
        </is>
      </c>
      <c r="N2746" t="inlineStr">
        <is>
          <t>No</t>
        </is>
      </c>
      <c r="O2746" t="inlineStr">
        <is>
          <t>Not stated</t>
        </is>
      </c>
      <c r="Q2746" s="9" t="inlineStr">
        <is>
          <t>https://grantcue.com/foundations/power-for-good-foundation-921575675</t>
        </is>
      </c>
    </row>
    <row r="2747">
      <c r="A2747">
        <f>IF($E2747=$E2746,$A2746+1,1)</f>
        <v/>
      </c>
      <c r="B2747" t="inlineStr">
        <is>
          <t>CATESBY FOUNDATION</t>
        </is>
      </c>
      <c r="C2747" t="inlineStr">
        <is>
          <t>23-7149750</t>
        </is>
      </c>
      <c r="D2747" t="inlineStr">
        <is>
          <t>Pennsylvania</t>
        </is>
      </c>
      <c r="E2747" t="inlineStr">
        <is>
          <t>PA</t>
        </is>
      </c>
      <c r="F2747" t="n">
        <v>2024</v>
      </c>
      <c r="G2747" t="n">
        <v>1</v>
      </c>
      <c r="H2747" s="13" t="n">
        <v>4159125</v>
      </c>
      <c r="I2747" s="12" t="n">
        <v>5</v>
      </c>
      <c r="J2747" s="13" t="n">
        <v>440000</v>
      </c>
      <c r="K2747" s="13">
        <f>IFERROR($H2747/$I2747,"")</f>
        <v/>
      </c>
      <c r="L2747" s="13" t="n">
        <v>2445000</v>
      </c>
      <c r="M2747" t="inlineStr">
        <is>
          <t>NY</t>
        </is>
      </c>
      <c r="N2747" t="inlineStr">
        <is>
          <t>No</t>
        </is>
      </c>
      <c r="O2747" t="inlineStr">
        <is>
          <t>Not stated</t>
        </is>
      </c>
      <c r="Q2747" s="9" t="inlineStr">
        <is>
          <t>https://grantcue.com/foundations/catesby-foundation-237149750</t>
        </is>
      </c>
    </row>
    <row r="2748">
      <c r="A2748">
        <f>IF($E2748=$E2747,$A2747+1,1)</f>
        <v/>
      </c>
      <c r="B2748" t="inlineStr">
        <is>
          <t>KENNETH AND CAROLINE TAYLOR FAMILY FOUNDATION</t>
        </is>
      </c>
      <c r="C2748" t="inlineStr">
        <is>
          <t>25-6742004</t>
        </is>
      </c>
      <c r="D2748" t="inlineStr">
        <is>
          <t>Pennsylvania</t>
        </is>
      </c>
      <c r="E2748" t="inlineStr">
        <is>
          <t>PA</t>
        </is>
      </c>
      <c r="F2748" t="n">
        <v>2025</v>
      </c>
      <c r="G2748" t="n">
        <v>2</v>
      </c>
      <c r="H2748" s="13" t="n">
        <v>4148805</v>
      </c>
      <c r="I2748" s="12" t="n">
        <v>124</v>
      </c>
      <c r="J2748" s="13" t="n">
        <v>6000</v>
      </c>
      <c r="K2748" s="13">
        <f>IFERROR($H2748/$I2748,"")</f>
        <v/>
      </c>
      <c r="L2748" s="13" t="n">
        <v>1060000</v>
      </c>
      <c r="M2748" t="inlineStr">
        <is>
          <t>WY, MN, CT</t>
        </is>
      </c>
      <c r="N2748" t="inlineStr">
        <is>
          <t>No</t>
        </is>
      </c>
      <c r="O2748" t="inlineStr">
        <is>
          <t>Not stated</t>
        </is>
      </c>
      <c r="Q2748" s="9" t="inlineStr">
        <is>
          <t>https://grantcue.com/foundations/kenneth-and-caroline-taylor-family-foundation-256742004</t>
        </is>
      </c>
    </row>
    <row r="2749">
      <c r="A2749">
        <f>IF($E2749=$E2748,$A2748+1,1)</f>
        <v/>
      </c>
      <c r="B2749" t="inlineStr">
        <is>
          <t>SS FAMILY FOUNDATION</t>
        </is>
      </c>
      <c r="C2749" t="inlineStr">
        <is>
          <t>84-5190233</t>
        </is>
      </c>
      <c r="D2749" t="inlineStr">
        <is>
          <t>Pennsylvania</t>
        </is>
      </c>
      <c r="E2749" t="inlineStr">
        <is>
          <t>PA</t>
        </is>
      </c>
      <c r="F2749" t="n">
        <v>2024</v>
      </c>
      <c r="G2749" t="n">
        <v>1</v>
      </c>
      <c r="H2749" s="13" t="n">
        <v>4120835</v>
      </c>
      <c r="I2749" s="12" t="n">
        <v>10</v>
      </c>
      <c r="J2749" s="13" t="n">
        <v>10767.5</v>
      </c>
      <c r="K2749" s="13">
        <f>IFERROR($H2749/$I2749,"")</f>
        <v/>
      </c>
      <c r="L2749" s="13" t="n">
        <v>2700000</v>
      </c>
      <c r="M2749" t="inlineStr">
        <is>
          <t>WA, CA</t>
        </is>
      </c>
      <c r="N2749" t="inlineStr">
        <is>
          <t>No</t>
        </is>
      </c>
      <c r="O2749" t="inlineStr">
        <is>
          <t>Not stated</t>
        </is>
      </c>
      <c r="Q2749" s="9" t="inlineStr">
        <is>
          <t>https://grantcue.com/foundations/ss-family-foundation-845190233</t>
        </is>
      </c>
    </row>
    <row r="2750">
      <c r="A2750">
        <f>IF($E2750=$E2749,$A2749+1,1)</f>
        <v/>
      </c>
      <c r="B2750" t="inlineStr">
        <is>
          <t>KINSLEY FOUNDATION</t>
        </is>
      </c>
      <c r="C2750" t="inlineStr">
        <is>
          <t>23-2870170</t>
        </is>
      </c>
      <c r="D2750" t="inlineStr">
        <is>
          <t>Pennsylvania</t>
        </is>
      </c>
      <c r="E2750" t="inlineStr">
        <is>
          <t>PA</t>
        </is>
      </c>
      <c r="F2750" t="n">
        <v>2025</v>
      </c>
      <c r="G2750" t="n">
        <v>2</v>
      </c>
      <c r="H2750" s="13" t="n">
        <v>4118435</v>
      </c>
      <c r="I2750" s="12" t="n">
        <v>137</v>
      </c>
      <c r="J2750" s="13" t="n">
        <v>10000</v>
      </c>
      <c r="K2750" s="13">
        <f>IFERROR($H2750/$I2750,"")</f>
        <v/>
      </c>
      <c r="L2750" s="13" t="n">
        <v>500000</v>
      </c>
      <c r="M2750" t="inlineStr">
        <is>
          <t>MD, GA, MI</t>
        </is>
      </c>
      <c r="N2750" t="inlineStr">
        <is>
          <t>Yes</t>
        </is>
      </c>
      <c r="O2750" t="inlineStr">
        <is>
          <t>Yes</t>
        </is>
      </c>
      <c r="Q2750" s="9" t="inlineStr">
        <is>
          <t>https://grantcue.com/foundations/kinsley-foundation-232870170</t>
        </is>
      </c>
    </row>
    <row r="2751">
      <c r="A2751">
        <f>IF($E2751=$E2750,$A2750+1,1)</f>
        <v/>
      </c>
      <c r="B2751" t="inlineStr">
        <is>
          <t>M L MASON MEM FUND 12-26-35</t>
        </is>
      </c>
      <c r="C2751" t="inlineStr">
        <is>
          <t>25-6020716</t>
        </is>
      </c>
      <c r="D2751" t="inlineStr">
        <is>
          <t>Pennsylvania</t>
        </is>
      </c>
      <c r="E2751" t="inlineStr">
        <is>
          <t>PA</t>
        </is>
      </c>
      <c r="F2751" t="n">
        <v>2025</v>
      </c>
      <c r="G2751" t="n">
        <v>2</v>
      </c>
      <c r="H2751" s="13" t="n">
        <v>4088049</v>
      </c>
      <c r="I2751" s="12" t="n">
        <v>58</v>
      </c>
      <c r="J2751" s="13" t="n">
        <v>20046</v>
      </c>
      <c r="K2751" s="13">
        <f>IFERROR($H2751/$I2751,"")</f>
        <v/>
      </c>
      <c r="L2751" s="13" t="n">
        <v>1278446</v>
      </c>
      <c r="M2751" t="inlineStr">
        <is>
          <t>NY, DC</t>
        </is>
      </c>
      <c r="N2751" t="inlineStr">
        <is>
          <t>No</t>
        </is>
      </c>
      <c r="O2751" t="inlineStr">
        <is>
          <t>Not stated</t>
        </is>
      </c>
      <c r="Q2751" s="9" t="inlineStr">
        <is>
          <t>https://grantcue.com/foundations/m-l-mason-mem-fund-12-26-35-256020716</t>
        </is>
      </c>
    </row>
    <row r="2752">
      <c r="A2752">
        <f>IF($E2752=$E2751,$A2751+1,1)</f>
        <v/>
      </c>
      <c r="B2752" t="inlineStr">
        <is>
          <t>Broughton Foundation</t>
        </is>
      </c>
      <c r="C2752" t="inlineStr">
        <is>
          <t>23-2792113</t>
        </is>
      </c>
      <c r="D2752" t="inlineStr">
        <is>
          <t>Pennsylvania</t>
        </is>
      </c>
      <c r="E2752" t="inlineStr">
        <is>
          <t>PA</t>
        </is>
      </c>
      <c r="F2752" t="n">
        <v>2024</v>
      </c>
      <c r="G2752" t="n">
        <v>1</v>
      </c>
      <c r="H2752" s="13" t="n">
        <v>4084941</v>
      </c>
      <c r="I2752" s="12" t="n">
        <v>31</v>
      </c>
      <c r="J2752" s="13" t="n">
        <v>4000</v>
      </c>
      <c r="K2752" s="13">
        <f>IFERROR($H2752/$I2752,"")</f>
        <v/>
      </c>
      <c r="L2752" s="13" t="n">
        <v>3914441</v>
      </c>
      <c r="M2752" t="inlineStr">
        <is>
          <t>CT, NY, MO</t>
        </is>
      </c>
      <c r="N2752" t="inlineStr">
        <is>
          <t>No</t>
        </is>
      </c>
      <c r="O2752" t="inlineStr">
        <is>
          <t>Not stated</t>
        </is>
      </c>
      <c r="Q2752" s="9" t="inlineStr">
        <is>
          <t>https://grantcue.com/foundations/broughton-foundation-232792113</t>
        </is>
      </c>
    </row>
    <row r="2753">
      <c r="A2753">
        <f>IF($E2753=$E2752,$A2752+1,1)</f>
        <v/>
      </c>
      <c r="B2753" t="inlineStr">
        <is>
          <t>SELIGSOHN FOUNDATION</t>
        </is>
      </c>
      <c r="C2753" t="inlineStr">
        <is>
          <t>23-2267682</t>
        </is>
      </c>
      <c r="D2753" t="inlineStr">
        <is>
          <t>Pennsylvania</t>
        </is>
      </c>
      <c r="E2753" t="inlineStr">
        <is>
          <t>PA</t>
        </is>
      </c>
      <c r="F2753" t="n">
        <v>2023</v>
      </c>
      <c r="G2753" t="n">
        <v>1</v>
      </c>
      <c r="H2753" s="13" t="n">
        <v>4052060</v>
      </c>
      <c r="I2753" s="12" t="n">
        <v>39</v>
      </c>
      <c r="J2753" s="13" t="n">
        <v>2000</v>
      </c>
      <c r="K2753" s="13">
        <f>IFERROR($H2753/$I2753,"")</f>
        <v/>
      </c>
      <c r="L2753" s="13" t="n">
        <v>2566860</v>
      </c>
      <c r="M2753" t="inlineStr">
        <is>
          <t>NJ, NY, MA</t>
        </is>
      </c>
      <c r="N2753" t="inlineStr">
        <is>
          <t>No</t>
        </is>
      </c>
      <c r="O2753" t="inlineStr">
        <is>
          <t>Not stated</t>
        </is>
      </c>
      <c r="Q2753" s="9" t="inlineStr">
        <is>
          <t>https://grantcue.com/foundations/seligsohn-foundation-232267682</t>
        </is>
      </c>
    </row>
    <row r="2754">
      <c r="A2754">
        <f>IF($E2754=$E2753,$A2753+1,1)</f>
        <v/>
      </c>
      <c r="B2754" t="inlineStr">
        <is>
          <t>Arbour Way Foundation Inc</t>
        </is>
      </c>
      <c r="C2754" t="inlineStr">
        <is>
          <t>88-1930194</t>
        </is>
      </c>
      <c r="D2754" t="inlineStr">
        <is>
          <t>Pennsylvania</t>
        </is>
      </c>
      <c r="E2754" t="inlineStr">
        <is>
          <t>PA</t>
        </is>
      </c>
      <c r="F2754" t="n">
        <v>2024</v>
      </c>
      <c r="G2754" t="n">
        <v>1</v>
      </c>
      <c r="H2754" s="13" t="n">
        <v>4048133</v>
      </c>
      <c r="I2754" s="12" t="n">
        <v>13</v>
      </c>
      <c r="J2754" s="13" t="n">
        <v>150000</v>
      </c>
      <c r="K2754" s="13">
        <f>IFERROR($H2754/$I2754,"")</f>
        <v/>
      </c>
      <c r="L2754" s="13" t="n">
        <v>2000000</v>
      </c>
      <c r="M2754" t="inlineStr">
        <is>
          <t>MA, NY</t>
        </is>
      </c>
      <c r="N2754" t="inlineStr">
        <is>
          <t>No</t>
        </is>
      </c>
      <c r="O2754" t="inlineStr">
        <is>
          <t>Not stated</t>
        </is>
      </c>
      <c r="Q2754" s="9" t="inlineStr">
        <is>
          <t>https://grantcue.com/foundations/arbour-way-foundation-inc-881930194</t>
        </is>
      </c>
    </row>
    <row r="2755">
      <c r="A2755">
        <f>IF($E2755=$E2754,$A2754+1,1)</f>
        <v/>
      </c>
      <c r="B2755" t="inlineStr">
        <is>
          <t>THE BARRA FOUNDATION INC</t>
        </is>
      </c>
      <c r="C2755" t="inlineStr">
        <is>
          <t>23-6277885</t>
        </is>
      </c>
      <c r="D2755" t="inlineStr">
        <is>
          <t>Pennsylvania</t>
        </is>
      </c>
      <c r="E2755" t="inlineStr">
        <is>
          <t>PA</t>
        </is>
      </c>
      <c r="F2755" t="n">
        <v>2024</v>
      </c>
      <c r="G2755" t="n">
        <v>1</v>
      </c>
      <c r="H2755" s="13" t="n">
        <v>4018848</v>
      </c>
      <c r="I2755" s="12" t="n">
        <v>85</v>
      </c>
      <c r="J2755" s="13" t="n">
        <v>11000</v>
      </c>
      <c r="K2755" s="13">
        <f>IFERROR($H2755/$I2755,"")</f>
        <v/>
      </c>
      <c r="L2755" s="13" t="n">
        <v>305000</v>
      </c>
      <c r="M2755" t="inlineStr">
        <is>
          <t>CA, MD, VA</t>
        </is>
      </c>
      <c r="N2755" t="inlineStr">
        <is>
          <t>Yes</t>
        </is>
      </c>
      <c r="O2755" t="inlineStr">
        <is>
          <t>Yes</t>
        </is>
      </c>
      <c r="P2755" s="9" t="inlineStr">
        <is>
          <t>https://www.barrafoundation.org/</t>
        </is>
      </c>
      <c r="Q2755" s="9" t="inlineStr">
        <is>
          <t>https://grantcue.com/foundations/the-barra-foundation-inc-236277885</t>
        </is>
      </c>
    </row>
    <row r="2756">
      <c r="A2756">
        <f>IF($E2756=$E2755,$A2755+1,1)</f>
        <v/>
      </c>
      <c r="B2756" t="inlineStr">
        <is>
          <t>THE CHATHAM FOUNDATION</t>
        </is>
      </c>
      <c r="C2756" t="inlineStr">
        <is>
          <t>30-0162130</t>
        </is>
      </c>
      <c r="D2756" t="inlineStr">
        <is>
          <t>Pennsylvania</t>
        </is>
      </c>
      <c r="E2756" t="inlineStr">
        <is>
          <t>PA</t>
        </is>
      </c>
      <c r="F2756" t="n">
        <v>2025</v>
      </c>
      <c r="G2756" t="n">
        <v>2</v>
      </c>
      <c r="H2756" s="13" t="n">
        <v>3927000</v>
      </c>
      <c r="I2756" s="12" t="n">
        <v>32</v>
      </c>
      <c r="J2756" s="13" t="n">
        <v>27500</v>
      </c>
      <c r="K2756" s="13">
        <f>IFERROR($H2756/$I2756,"")</f>
        <v/>
      </c>
      <c r="L2756" s="13" t="n">
        <v>1025000</v>
      </c>
      <c r="M2756" t="inlineStr">
        <is>
          <t>ME, NC, FL</t>
        </is>
      </c>
      <c r="N2756" t="inlineStr">
        <is>
          <t>No</t>
        </is>
      </c>
      <c r="O2756" t="inlineStr">
        <is>
          <t>Not stated</t>
        </is>
      </c>
      <c r="Q2756" s="9" t="inlineStr">
        <is>
          <t>https://grantcue.com/foundations/the-chatham-foundation-300162130</t>
        </is>
      </c>
    </row>
    <row r="2757">
      <c r="A2757">
        <f>IF($E2757=$E2756,$A2756+1,1)</f>
        <v/>
      </c>
      <c r="B2757" t="inlineStr">
        <is>
          <t>HOYT FOUNDATION</t>
        </is>
      </c>
      <c r="C2757" t="inlineStr">
        <is>
          <t>25-6064468</t>
        </is>
      </c>
      <c r="D2757" t="inlineStr">
        <is>
          <t>Pennsylvania</t>
        </is>
      </c>
      <c r="E2757" t="inlineStr">
        <is>
          <t>PA</t>
        </is>
      </c>
      <c r="F2757" t="n">
        <v>2024</v>
      </c>
      <c r="G2757" t="n">
        <v>2</v>
      </c>
      <c r="H2757" s="13" t="n">
        <v>3883954</v>
      </c>
      <c r="I2757" s="12" t="n">
        <v>350</v>
      </c>
      <c r="J2757" s="13" t="n">
        <v>2750</v>
      </c>
      <c r="K2757" s="13">
        <f>IFERROR($H2757/$I2757,"")</f>
        <v/>
      </c>
      <c r="L2757" s="13" t="n">
        <v>952000</v>
      </c>
      <c r="M2757" t="inlineStr">
        <is>
          <t>DC, VA</t>
        </is>
      </c>
      <c r="N2757" t="inlineStr">
        <is>
          <t>Yes</t>
        </is>
      </c>
      <c r="O2757" t="inlineStr">
        <is>
          <t>Yes</t>
        </is>
      </c>
      <c r="P2757" s="9" t="inlineStr">
        <is>
          <t>https://hoytfoundation.com/</t>
        </is>
      </c>
      <c r="Q2757" s="9" t="inlineStr">
        <is>
          <t>https://grantcue.com/foundations/hoyt-foundation-256064468</t>
        </is>
      </c>
    </row>
    <row r="2758">
      <c r="A2758">
        <f>IF($E2758=$E2757,$A2757+1,1)</f>
        <v/>
      </c>
      <c r="B2758" t="inlineStr">
        <is>
          <t>HE Rayfield Jr Foundation Inc</t>
        </is>
      </c>
      <c r="C2758" t="inlineStr">
        <is>
          <t>56-2032126</t>
        </is>
      </c>
      <c r="D2758" t="inlineStr">
        <is>
          <t>Pennsylvania</t>
        </is>
      </c>
      <c r="E2758" t="inlineStr">
        <is>
          <t>PA</t>
        </is>
      </c>
      <c r="F2758" t="n">
        <v>2025</v>
      </c>
      <c r="G2758" t="n">
        <v>2</v>
      </c>
      <c r="H2758" s="13" t="n">
        <v>3849200</v>
      </c>
      <c r="I2758" s="12" t="n">
        <v>22</v>
      </c>
      <c r="J2758" s="13" t="n">
        <v>62500</v>
      </c>
      <c r="K2758" s="13">
        <f>IFERROR($H2758/$I2758,"")</f>
        <v/>
      </c>
      <c r="L2758" s="13" t="n">
        <v>1500000</v>
      </c>
      <c r="M2758" t="inlineStr">
        <is>
          <t>NC, CA, MI</t>
        </is>
      </c>
      <c r="N2758" t="inlineStr">
        <is>
          <t>No</t>
        </is>
      </c>
      <c r="O2758" t="inlineStr">
        <is>
          <t>Not stated</t>
        </is>
      </c>
      <c r="Q2758" s="9" t="inlineStr">
        <is>
          <t>https://grantcue.com/foundations/he-rayfield-jr-foundation-inc-562032126</t>
        </is>
      </c>
    </row>
    <row r="2759">
      <c r="A2759">
        <f>IF($E2759=$E2758,$A2758+1,1)</f>
        <v/>
      </c>
      <c r="B2759" t="inlineStr">
        <is>
          <t>THE ARMSTRONG FOUNDATION</t>
        </is>
      </c>
      <c r="C2759" t="inlineStr">
        <is>
          <t>23-2642354</t>
        </is>
      </c>
      <c r="D2759" t="inlineStr">
        <is>
          <t>Pennsylvania</t>
        </is>
      </c>
      <c r="E2759" t="inlineStr">
        <is>
          <t>PA</t>
        </is>
      </c>
      <c r="F2759" t="n">
        <v>2025</v>
      </c>
      <c r="G2759" t="n">
        <v>2</v>
      </c>
      <c r="H2759" s="13" t="n">
        <v>3831243</v>
      </c>
      <c r="I2759" s="12" t="n">
        <v>137</v>
      </c>
      <c r="J2759" s="13" t="n">
        <v>7500</v>
      </c>
      <c r="K2759" s="13">
        <f>IFERROR($H2759/$I2759,"")</f>
        <v/>
      </c>
      <c r="L2759" s="13" t="n">
        <v>396992</v>
      </c>
      <c r="M2759" t="inlineStr">
        <is>
          <t>NJ, NY, VA</t>
        </is>
      </c>
      <c r="N2759" t="inlineStr">
        <is>
          <t>No</t>
        </is>
      </c>
      <c r="O2759" t="inlineStr">
        <is>
          <t>Not stated</t>
        </is>
      </c>
      <c r="Q2759" s="9" t="inlineStr">
        <is>
          <t>https://grantcue.com/foundations/the-armstrong-foundation-232642354</t>
        </is>
      </c>
    </row>
    <row r="2760">
      <c r="A2760">
        <f>IF($E2760=$E2759,$A2759+1,1)</f>
        <v/>
      </c>
      <c r="B2760" t="inlineStr">
        <is>
          <t>THE W DALE BROUGHER FOUNDATION</t>
        </is>
      </c>
      <c r="C2760" t="inlineStr">
        <is>
          <t>52-1499358</t>
        </is>
      </c>
      <c r="D2760" t="inlineStr">
        <is>
          <t>Pennsylvania</t>
        </is>
      </c>
      <c r="E2760" t="inlineStr">
        <is>
          <t>PA</t>
        </is>
      </c>
      <c r="F2760" t="n">
        <v>2024</v>
      </c>
      <c r="G2760" t="n">
        <v>1</v>
      </c>
      <c r="H2760" s="13" t="n">
        <v>3807375</v>
      </c>
      <c r="I2760" s="12" t="n">
        <v>49</v>
      </c>
      <c r="J2760" s="13" t="n">
        <v>15000</v>
      </c>
      <c r="K2760" s="13">
        <f>IFERROR($H2760/$I2760,"")</f>
        <v/>
      </c>
      <c r="L2760" s="13" t="n">
        <v>1000000</v>
      </c>
      <c r="M2760" t="inlineStr">
        <is>
          <t>FL, IL, TN</t>
        </is>
      </c>
      <c r="N2760" t="inlineStr">
        <is>
          <t>No</t>
        </is>
      </c>
      <c r="O2760" t="inlineStr">
        <is>
          <t>Not stated</t>
        </is>
      </c>
      <c r="Q2760" s="9" t="inlineStr">
        <is>
          <t>https://grantcue.com/foundations/the-w-dale-brougher-foundation-521499358</t>
        </is>
      </c>
    </row>
    <row r="2761">
      <c r="A2761">
        <f>IF($E2761=$E2760,$A2760+1,1)</f>
        <v/>
      </c>
      <c r="B2761" t="inlineStr">
        <is>
          <t>THE ROBERT J GUNTERBERG CHARITABLE FOUNDATION</t>
        </is>
      </c>
      <c r="C2761" t="inlineStr">
        <is>
          <t>33-1176987</t>
        </is>
      </c>
      <c r="D2761" t="inlineStr">
        <is>
          <t>Pennsylvania</t>
        </is>
      </c>
      <c r="E2761" t="inlineStr">
        <is>
          <t>PA</t>
        </is>
      </c>
      <c r="F2761" t="n">
        <v>2024</v>
      </c>
      <c r="G2761" t="n">
        <v>2</v>
      </c>
      <c r="H2761" s="13" t="n">
        <v>3777225</v>
      </c>
      <c r="I2761" s="12" t="n">
        <v>119</v>
      </c>
      <c r="J2761" s="13" t="n">
        <v>20000</v>
      </c>
      <c r="K2761" s="13">
        <f>IFERROR($H2761/$I2761,"")</f>
        <v/>
      </c>
      <c r="L2761" s="13" t="n">
        <v>180000</v>
      </c>
      <c r="M2761" t="inlineStr">
        <is>
          <t>FL, IL, NY</t>
        </is>
      </c>
      <c r="N2761" t="inlineStr">
        <is>
          <t>Yes</t>
        </is>
      </c>
      <c r="O2761" t="inlineStr">
        <is>
          <t>Not stated</t>
        </is>
      </c>
      <c r="Q2761" s="9" t="inlineStr">
        <is>
          <t>https://grantcue.com/foundations/the-robert-j-gunterberg-charitable-foundation-331176987</t>
        </is>
      </c>
    </row>
    <row r="2762">
      <c r="A2762">
        <f>IF($E2762=$E2761,$A2761+1,1)</f>
        <v/>
      </c>
      <c r="B2762" t="inlineStr">
        <is>
          <t>RILEY FAMILY FOUNDATION</t>
        </is>
      </c>
      <c r="C2762" t="inlineStr">
        <is>
          <t>82-3802429</t>
        </is>
      </c>
      <c r="D2762" t="inlineStr">
        <is>
          <t>Pennsylvania</t>
        </is>
      </c>
      <c r="E2762" t="inlineStr">
        <is>
          <t>PA</t>
        </is>
      </c>
      <c r="F2762" t="n">
        <v>2024</v>
      </c>
      <c r="G2762" t="n">
        <v>1</v>
      </c>
      <c r="H2762" s="13" t="n">
        <v>3769851</v>
      </c>
      <c r="I2762" s="12" t="n">
        <v>13</v>
      </c>
      <c r="J2762" s="13" t="n">
        <v>25000</v>
      </c>
      <c r="K2762" s="13">
        <f>IFERROR($H2762/$I2762,"")</f>
        <v/>
      </c>
      <c r="L2762" s="13" t="n">
        <v>1426764</v>
      </c>
      <c r="M2762" t="inlineStr">
        <is>
          <t>NJ, NY</t>
        </is>
      </c>
      <c r="N2762" t="inlineStr">
        <is>
          <t>Yes</t>
        </is>
      </c>
      <c r="O2762" t="inlineStr">
        <is>
          <t>Not stated</t>
        </is>
      </c>
      <c r="Q2762" s="9" t="inlineStr">
        <is>
          <t>https://grantcue.com/foundations/riley-family-foundation-823802429</t>
        </is>
      </c>
    </row>
    <row r="2763">
      <c r="A2763">
        <f>IF($E2763=$E2762,$A2762+1,1)</f>
        <v/>
      </c>
      <c r="B2763" t="inlineStr">
        <is>
          <t>WOODWARD GEO JR AND HARRIET E T W</t>
        </is>
      </c>
      <c r="C2763" t="inlineStr">
        <is>
          <t>23-7750367</t>
        </is>
      </c>
      <c r="D2763" t="inlineStr">
        <is>
          <t>Pennsylvania</t>
        </is>
      </c>
      <c r="E2763" t="inlineStr">
        <is>
          <t>PA</t>
        </is>
      </c>
      <c r="F2763" t="n">
        <v>2024</v>
      </c>
      <c r="G2763" t="n">
        <v>2</v>
      </c>
      <c r="H2763" s="13" t="n">
        <v>3679992</v>
      </c>
      <c r="I2763" s="12" t="n">
        <v>12</v>
      </c>
      <c r="J2763" s="13" t="n">
        <v>306666</v>
      </c>
      <c r="K2763" s="13">
        <f>IFERROR($H2763/$I2763,"")</f>
        <v/>
      </c>
      <c r="L2763" s="13" t="n">
        <v>329999</v>
      </c>
      <c r="N2763" t="inlineStr">
        <is>
          <t>No</t>
        </is>
      </c>
      <c r="O2763" t="inlineStr">
        <is>
          <t>Not stated</t>
        </is>
      </c>
      <c r="Q2763" s="9" t="inlineStr">
        <is>
          <t>https://grantcue.com/foundations/woodward-geo-jr-and-harriet-e-t-w-237750367</t>
        </is>
      </c>
    </row>
    <row r="2764">
      <c r="A2764">
        <f>IF($E2764=$E2763,$A2763+1,1)</f>
        <v/>
      </c>
      <c r="B2764" t="inlineStr">
        <is>
          <t>B K SIMON FAMILY CHARITABLE FDN-TR</t>
        </is>
      </c>
      <c r="C2764" t="inlineStr">
        <is>
          <t>20-6817430</t>
        </is>
      </c>
      <c r="D2764" t="inlineStr">
        <is>
          <t>Pennsylvania</t>
        </is>
      </c>
      <c r="E2764" t="inlineStr">
        <is>
          <t>PA</t>
        </is>
      </c>
      <c r="F2764" t="n">
        <v>2025</v>
      </c>
      <c r="G2764" t="n">
        <v>2</v>
      </c>
      <c r="H2764" s="13" t="n">
        <v>3640500</v>
      </c>
      <c r="I2764" s="12" t="n">
        <v>39</v>
      </c>
      <c r="J2764" s="13" t="n">
        <v>50000</v>
      </c>
      <c r="K2764" s="13">
        <f>IFERROR($H2764/$I2764,"")</f>
        <v/>
      </c>
      <c r="L2764" s="13" t="n">
        <v>400000</v>
      </c>
      <c r="M2764" t="inlineStr">
        <is>
          <t>VA, MA, CA</t>
        </is>
      </c>
      <c r="N2764" t="inlineStr">
        <is>
          <t>No</t>
        </is>
      </c>
      <c r="O2764" t="inlineStr">
        <is>
          <t>Not stated</t>
        </is>
      </c>
      <c r="Q2764" s="9" t="inlineStr">
        <is>
          <t>https://grantcue.com/foundations/b-k-simon-family-charitable-fdn-tr-206817430</t>
        </is>
      </c>
    </row>
    <row r="2765">
      <c r="A2765">
        <f>IF($E2765=$E2764,$A2764+1,1)</f>
        <v/>
      </c>
      <c r="B2765" t="inlineStr">
        <is>
          <t>THE PATRICIA KIND FAMILY FOUNDATION</t>
        </is>
      </c>
      <c r="C2765" t="inlineStr">
        <is>
          <t>23-7839035</t>
        </is>
      </c>
      <c r="D2765" t="inlineStr">
        <is>
          <t>Pennsylvania</t>
        </is>
      </c>
      <c r="E2765" t="inlineStr">
        <is>
          <t>PA</t>
        </is>
      </c>
      <c r="F2765" t="n">
        <v>2024</v>
      </c>
      <c r="G2765" t="n">
        <v>1</v>
      </c>
      <c r="H2765" s="13" t="n">
        <v>3631500</v>
      </c>
      <c r="I2765" s="12" t="n">
        <v>176</v>
      </c>
      <c r="J2765" s="13" t="n">
        <v>20000</v>
      </c>
      <c r="K2765" s="13">
        <f>IFERROR($H2765/$I2765,"")</f>
        <v/>
      </c>
      <c r="L2765" s="13" t="n">
        <v>250000</v>
      </c>
      <c r="M2765" t="inlineStr">
        <is>
          <t>NY, IL, NJ</t>
        </is>
      </c>
      <c r="N2765" t="inlineStr">
        <is>
          <t>Yes</t>
        </is>
      </c>
      <c r="O2765" t="inlineStr">
        <is>
          <t>Yes</t>
        </is>
      </c>
      <c r="P2765" s="9" t="inlineStr">
        <is>
          <t>https://pkindfamilyfoundation.org/</t>
        </is>
      </c>
      <c r="Q2765" s="9" t="inlineStr">
        <is>
          <t>https://grantcue.com/foundations/the-patricia-kind-family-foundation-237839035</t>
        </is>
      </c>
    </row>
    <row r="2766">
      <c r="A2766">
        <f>IF($E2766=$E2765,$A2765+1,1)</f>
        <v/>
      </c>
      <c r="B2766" t="inlineStr">
        <is>
          <t>THE KURZ FAMILY FOUNDATION LTD</t>
        </is>
      </c>
      <c r="C2766" t="inlineStr">
        <is>
          <t>13-3680855</t>
        </is>
      </c>
      <c r="D2766" t="inlineStr">
        <is>
          <t>Pennsylvania</t>
        </is>
      </c>
      <c r="E2766" t="inlineStr">
        <is>
          <t>PA</t>
        </is>
      </c>
      <c r="F2766" t="n">
        <v>2024</v>
      </c>
      <c r="G2766" t="n">
        <v>1</v>
      </c>
      <c r="H2766" s="13" t="n">
        <v>3579462</v>
      </c>
      <c r="I2766" s="12" t="n">
        <v>8</v>
      </c>
      <c r="J2766" s="13" t="n">
        <v>35000</v>
      </c>
      <c r="K2766" s="13">
        <f>IFERROR($H2766/$I2766,"")</f>
        <v/>
      </c>
      <c r="L2766" s="13" t="n">
        <v>3300000</v>
      </c>
      <c r="M2766" t="inlineStr">
        <is>
          <t>MA, NY</t>
        </is>
      </c>
      <c r="N2766" t="inlineStr">
        <is>
          <t>No</t>
        </is>
      </c>
      <c r="O2766" t="inlineStr">
        <is>
          <t>Not stated</t>
        </is>
      </c>
      <c r="Q2766" s="9" t="inlineStr">
        <is>
          <t>https://grantcue.com/foundations/the-kurz-family-foundation-ltd-c-o-baker-tilly-133680855</t>
        </is>
      </c>
    </row>
    <row r="2767">
      <c r="A2767">
        <f>IF($E2767=$E2766,$A2766+1,1)</f>
        <v/>
      </c>
      <c r="B2767" t="inlineStr">
        <is>
          <t>ADDISON GIBSON FOUNDATION</t>
        </is>
      </c>
      <c r="C2767" t="inlineStr">
        <is>
          <t>25-0965379</t>
        </is>
      </c>
      <c r="D2767" t="inlineStr">
        <is>
          <t>Pennsylvania</t>
        </is>
      </c>
      <c r="E2767" t="inlineStr">
        <is>
          <t>PA</t>
        </is>
      </c>
      <c r="F2767" t="n">
        <v>2024</v>
      </c>
      <c r="G2767" t="n">
        <v>1</v>
      </c>
      <c r="H2767" s="13" t="n">
        <v>3522566</v>
      </c>
      <c r="I2767" s="12" t="n">
        <v>30</v>
      </c>
      <c r="J2767" s="13" t="n">
        <v>100000</v>
      </c>
      <c r="K2767" s="13">
        <f>IFERROR($H2767/$I2767,"")</f>
        <v/>
      </c>
      <c r="L2767" s="13" t="n">
        <v>500000</v>
      </c>
      <c r="M2767" t="inlineStr">
        <is>
          <t>PW</t>
        </is>
      </c>
      <c r="N2767" t="inlineStr">
        <is>
          <t>Yes</t>
        </is>
      </c>
      <c r="O2767" t="inlineStr">
        <is>
          <t>Yes</t>
        </is>
      </c>
      <c r="Q2767" s="9" t="inlineStr">
        <is>
          <t>https://grantcue.com/foundations/addison-gibson-foundation-250965379</t>
        </is>
      </c>
    </row>
    <row r="2768">
      <c r="A2768">
        <f>IF($E2768=$E2767,$A2767+1,1)</f>
        <v/>
      </c>
      <c r="B2768" t="inlineStr">
        <is>
          <t>JAMPART CHARITABLE TRUST</t>
        </is>
      </c>
      <c r="C2768" t="inlineStr">
        <is>
          <t>23-7009635</t>
        </is>
      </c>
      <c r="D2768" t="inlineStr">
        <is>
          <t>Pennsylvania</t>
        </is>
      </c>
      <c r="E2768" t="inlineStr">
        <is>
          <t>PA</t>
        </is>
      </c>
      <c r="F2768" t="n">
        <v>2024</v>
      </c>
      <c r="G2768" t="n">
        <v>1</v>
      </c>
      <c r="H2768" s="13" t="n">
        <v>3500000</v>
      </c>
      <c r="I2768" s="12" t="n">
        <v>35</v>
      </c>
      <c r="J2768" s="13" t="n">
        <v>75000</v>
      </c>
      <c r="K2768" s="13">
        <f>IFERROR($H2768/$I2768,"")</f>
        <v/>
      </c>
      <c r="L2768" s="13" t="n">
        <v>436000</v>
      </c>
      <c r="M2768" t="inlineStr">
        <is>
          <t>MD, MA, MI</t>
        </is>
      </c>
      <c r="N2768" t="inlineStr">
        <is>
          <t>No</t>
        </is>
      </c>
      <c r="O2768" t="inlineStr">
        <is>
          <t>Not stated</t>
        </is>
      </c>
      <c r="Q2768" s="9" t="inlineStr">
        <is>
          <t>https://grantcue.com/foundations/jampart-charitable-trust-237009635</t>
        </is>
      </c>
    </row>
    <row r="2769">
      <c r="A2769">
        <f>IF($E2769=$E2768,$A2768+1,1)</f>
        <v/>
      </c>
      <c r="B2769" t="inlineStr">
        <is>
          <t>THE LENFEST SCHOLARS FOUNDATION INC</t>
        </is>
      </c>
      <c r="C2769" t="inlineStr">
        <is>
          <t>47-1810540</t>
        </is>
      </c>
      <c r="D2769" t="inlineStr">
        <is>
          <t>Pennsylvania</t>
        </is>
      </c>
      <c r="E2769" t="inlineStr">
        <is>
          <t>PA</t>
        </is>
      </c>
      <c r="F2769" t="n">
        <v>2024</v>
      </c>
      <c r="G2769" t="n">
        <v>2</v>
      </c>
      <c r="H2769" s="13" t="n">
        <v>3490579</v>
      </c>
      <c r="I2769" s="12" t="n">
        <v>11</v>
      </c>
      <c r="J2769" s="13" t="n">
        <v>79667</v>
      </c>
      <c r="K2769" s="13">
        <f>IFERROR($H2769/$I2769,"")</f>
        <v/>
      </c>
      <c r="L2769" s="13" t="n">
        <v>1669552</v>
      </c>
      <c r="M2769" t="inlineStr">
        <is>
          <t>OH, FL, RI</t>
        </is>
      </c>
      <c r="N2769" t="inlineStr">
        <is>
          <t>Yes</t>
        </is>
      </c>
      <c r="O2769" t="inlineStr">
        <is>
          <t>Yes</t>
        </is>
      </c>
      <c r="P2769" s="9" t="inlineStr">
        <is>
          <t>https://lenfestfoundation.org/</t>
        </is>
      </c>
      <c r="Q2769" s="9" t="inlineStr">
        <is>
          <t>https://grantcue.com/foundations/the-lenfest-scholars-foundation-inc-471810540</t>
        </is>
      </c>
    </row>
    <row r="2770">
      <c r="A2770">
        <f>IF($E2770=$E2769,$A2769+1,1)</f>
        <v/>
      </c>
      <c r="B2770" t="inlineStr">
        <is>
          <t>WIEGAND MORNING STAR FOUNDATION INC</t>
        </is>
      </c>
      <c r="C2770" t="inlineStr">
        <is>
          <t>56-2449126</t>
        </is>
      </c>
      <c r="D2770" t="inlineStr">
        <is>
          <t>Pennsylvania</t>
        </is>
      </c>
      <c r="E2770" t="inlineStr">
        <is>
          <t>PA</t>
        </is>
      </c>
      <c r="F2770" t="n">
        <v>2025</v>
      </c>
      <c r="G2770" t="n">
        <v>2</v>
      </c>
      <c r="H2770" s="13" t="n">
        <v>3481000</v>
      </c>
      <c r="I2770" s="12" t="n">
        <v>18</v>
      </c>
      <c r="J2770" s="13" t="n">
        <v>38000</v>
      </c>
      <c r="K2770" s="13">
        <f>IFERROR($H2770/$I2770,"")</f>
        <v/>
      </c>
      <c r="L2770" s="13" t="n">
        <v>1700000</v>
      </c>
      <c r="M2770" t="inlineStr">
        <is>
          <t>FL, GA, NC</t>
        </is>
      </c>
      <c r="N2770" t="inlineStr">
        <is>
          <t>No</t>
        </is>
      </c>
      <c r="O2770" t="inlineStr">
        <is>
          <t>Not stated</t>
        </is>
      </c>
      <c r="Q2770" s="9" t="inlineStr">
        <is>
          <t>https://grantcue.com/foundations/wiegand-morning-star-foundation-inc-c-o-carr-and-associates-562449126</t>
        </is>
      </c>
    </row>
    <row r="2771">
      <c r="A2771">
        <f>IF($E2771=$E2770,$A2770+1,1)</f>
        <v/>
      </c>
      <c r="B2771" t="inlineStr">
        <is>
          <t>THE ROBERT AND JANE TOLL FOUNDATION</t>
        </is>
      </c>
      <c r="C2771" t="inlineStr">
        <is>
          <t>23-2654322</t>
        </is>
      </c>
      <c r="D2771" t="inlineStr">
        <is>
          <t>Pennsylvania</t>
        </is>
      </c>
      <c r="E2771" t="inlineStr">
        <is>
          <t>PA</t>
        </is>
      </c>
      <c r="F2771" t="n">
        <v>2024</v>
      </c>
      <c r="G2771" t="n">
        <v>1</v>
      </c>
      <c r="H2771" s="13" t="n">
        <v>3451399</v>
      </c>
      <c r="I2771" s="12" t="n">
        <v>28</v>
      </c>
      <c r="J2771" s="13" t="n">
        <v>2750</v>
      </c>
      <c r="K2771" s="13">
        <f>IFERROR($H2771/$I2771,"")</f>
        <v/>
      </c>
      <c r="L2771" s="13" t="n">
        <v>3202000</v>
      </c>
      <c r="M2771" t="inlineStr">
        <is>
          <t>NY, DC, CA</t>
        </is>
      </c>
      <c r="N2771" t="inlineStr">
        <is>
          <t>No</t>
        </is>
      </c>
      <c r="O2771" t="inlineStr">
        <is>
          <t>Not stated</t>
        </is>
      </c>
      <c r="Q2771" s="9" t="inlineStr">
        <is>
          <t>https://grantcue.com/foundations/the-robert-and-jane-toll-foundation-232654322</t>
        </is>
      </c>
    </row>
    <row r="2772">
      <c r="A2772">
        <f>IF($E2772=$E2771,$A2771+1,1)</f>
        <v/>
      </c>
      <c r="B2772" t="inlineStr">
        <is>
          <t>SANDI FEINBERG AND TARA LIPTON FAMILY FOUNDATION</t>
        </is>
      </c>
      <c r="C2772" t="inlineStr">
        <is>
          <t>35-2755099</t>
        </is>
      </c>
      <c r="D2772" t="inlineStr">
        <is>
          <t>Pennsylvania</t>
        </is>
      </c>
      <c r="E2772" t="inlineStr">
        <is>
          <t>PA</t>
        </is>
      </c>
      <c r="F2772" t="n">
        <v>2024</v>
      </c>
      <c r="G2772" t="n">
        <v>1</v>
      </c>
      <c r="H2772" s="13" t="n">
        <v>3429750</v>
      </c>
      <c r="I2772" s="12" t="n">
        <v>18</v>
      </c>
      <c r="J2772" s="13" t="n">
        <v>22500</v>
      </c>
      <c r="K2772" s="13">
        <f>IFERROR($H2772/$I2772,"")</f>
        <v/>
      </c>
      <c r="L2772" s="13" t="n">
        <v>1910000</v>
      </c>
      <c r="M2772" t="inlineStr">
        <is>
          <t>NY, NJ, CA</t>
        </is>
      </c>
      <c r="N2772" t="inlineStr">
        <is>
          <t>No</t>
        </is>
      </c>
      <c r="O2772" t="inlineStr">
        <is>
          <t>Not stated</t>
        </is>
      </c>
      <c r="Q2772" s="9" t="inlineStr">
        <is>
          <t>https://grantcue.com/foundations/sandi-feinberg-and-tara-lipton-family-foundation-352755099</t>
        </is>
      </c>
    </row>
    <row r="2773">
      <c r="A2773">
        <f>IF($E2773=$E2772,$A2772+1,1)</f>
        <v/>
      </c>
      <c r="B2773" t="inlineStr">
        <is>
          <t>EDWARD M WILSON FOUNDATION</t>
        </is>
      </c>
      <c r="C2773" t="inlineStr">
        <is>
          <t>31-0976337</t>
        </is>
      </c>
      <c r="D2773" t="inlineStr">
        <is>
          <t>Pennsylvania</t>
        </is>
      </c>
      <c r="E2773" t="inlineStr">
        <is>
          <t>PA</t>
        </is>
      </c>
      <c r="F2773" t="n">
        <v>2024</v>
      </c>
      <c r="G2773" t="n">
        <v>2</v>
      </c>
      <c r="H2773" s="13" t="n">
        <v>3417100</v>
      </c>
      <c r="I2773" s="12" t="n">
        <v>90</v>
      </c>
      <c r="J2773" s="13" t="n">
        <v>10000</v>
      </c>
      <c r="K2773" s="13">
        <f>IFERROR($H2773/$I2773,"")</f>
        <v/>
      </c>
      <c r="L2773" s="13" t="n">
        <v>1808100</v>
      </c>
      <c r="M2773" t="inlineStr">
        <is>
          <t>IN, DC, KS</t>
        </is>
      </c>
      <c r="N2773" t="inlineStr">
        <is>
          <t>Yes</t>
        </is>
      </c>
      <c r="O2773" t="inlineStr">
        <is>
          <t>Yes</t>
        </is>
      </c>
      <c r="Q2773" s="9" t="inlineStr">
        <is>
          <t>https://grantcue.com/foundations/edward-m-wilson-foundation-310976337</t>
        </is>
      </c>
    </row>
    <row r="2774">
      <c r="A2774">
        <f>IF($E2774=$E2773,$A2773+1,1)</f>
        <v/>
      </c>
      <c r="B2774" t="inlineStr">
        <is>
          <t>FLEMING FOUNDATION</t>
        </is>
      </c>
      <c r="C2774" t="inlineStr">
        <is>
          <t>23-2585510</t>
        </is>
      </c>
      <c r="D2774" t="inlineStr">
        <is>
          <t>Pennsylvania</t>
        </is>
      </c>
      <c r="E2774" t="inlineStr">
        <is>
          <t>PA</t>
        </is>
      </c>
      <c r="F2774" t="n">
        <v>2024</v>
      </c>
      <c r="G2774" t="n">
        <v>1</v>
      </c>
      <c r="H2774" s="13" t="n">
        <v>3329885</v>
      </c>
      <c r="I2774" s="12" t="n">
        <v>43</v>
      </c>
      <c r="J2774" s="13" t="n">
        <v>10000</v>
      </c>
      <c r="K2774" s="13">
        <f>IFERROR($H2774/$I2774,"")</f>
        <v/>
      </c>
      <c r="L2774" s="13" t="n">
        <v>1250000</v>
      </c>
      <c r="M2774" t="inlineStr">
        <is>
          <t>MA, DE, VA</t>
        </is>
      </c>
      <c r="N2774" t="inlineStr">
        <is>
          <t>No</t>
        </is>
      </c>
      <c r="O2774" t="inlineStr">
        <is>
          <t>Not stated</t>
        </is>
      </c>
      <c r="Q2774" s="9" t="inlineStr">
        <is>
          <t>https://grantcue.com/foundations/fleming-foundation-232585510</t>
        </is>
      </c>
    </row>
    <row r="2775">
      <c r="A2775">
        <f>IF($E2775=$E2774,$A2774+1,1)</f>
        <v/>
      </c>
      <c r="B2775" t="inlineStr">
        <is>
          <t>DUNLAP FAMILY FOUNDATION</t>
        </is>
      </c>
      <c r="C2775" t="inlineStr">
        <is>
          <t>88-4360481</t>
        </is>
      </c>
      <c r="D2775" t="inlineStr">
        <is>
          <t>Pennsylvania</t>
        </is>
      </c>
      <c r="E2775" t="inlineStr">
        <is>
          <t>PA</t>
        </is>
      </c>
      <c r="F2775" t="n">
        <v>2025</v>
      </c>
      <c r="G2775" t="n">
        <v>2</v>
      </c>
      <c r="H2775" s="13" t="n">
        <v>3325255</v>
      </c>
      <c r="I2775" s="12" t="n">
        <v>65</v>
      </c>
      <c r="J2775" s="13" t="n">
        <v>5400</v>
      </c>
      <c r="K2775" s="13">
        <f>IFERROR($H2775/$I2775,"")</f>
        <v/>
      </c>
      <c r="L2775" s="13" t="n">
        <v>1000000</v>
      </c>
      <c r="M2775" t="inlineStr">
        <is>
          <t>TN, OH, CT</t>
        </is>
      </c>
      <c r="N2775" t="inlineStr">
        <is>
          <t>No</t>
        </is>
      </c>
      <c r="O2775" t="inlineStr">
        <is>
          <t>Yes</t>
        </is>
      </c>
      <c r="Q2775" s="9" t="inlineStr">
        <is>
          <t>https://grantcue.com/foundations/dunlap-family-foundation-884360481</t>
        </is>
      </c>
    </row>
    <row r="2776">
      <c r="A2776">
        <f>IF($E2776=$E2775,$A2775+1,1)</f>
        <v/>
      </c>
      <c r="B2776" t="inlineStr">
        <is>
          <t>THE RITA AND ALEX HILLMAN FOUNDATION</t>
        </is>
      </c>
      <c r="C2776" t="inlineStr">
        <is>
          <t>13-2560546</t>
        </is>
      </c>
      <c r="D2776" t="inlineStr">
        <is>
          <t>Pennsylvania</t>
        </is>
      </c>
      <c r="E2776" t="inlineStr">
        <is>
          <t>PA</t>
        </is>
      </c>
      <c r="F2776" t="n">
        <v>2024</v>
      </c>
      <c r="G2776" t="n">
        <v>1</v>
      </c>
      <c r="H2776" s="13" t="n">
        <v>3291279</v>
      </c>
      <c r="I2776" s="12" t="n">
        <v>40</v>
      </c>
      <c r="J2776" s="13" t="n">
        <v>50000</v>
      </c>
      <c r="K2776" s="13">
        <f>IFERROR($H2776/$I2776,"")</f>
        <v/>
      </c>
      <c r="L2776" s="13" t="n">
        <v>876505</v>
      </c>
      <c r="M2776" t="inlineStr">
        <is>
          <t>NC, NY, MA</t>
        </is>
      </c>
      <c r="N2776" t="inlineStr">
        <is>
          <t>No</t>
        </is>
      </c>
      <c r="O2776" t="inlineStr">
        <is>
          <t>Not stated</t>
        </is>
      </c>
      <c r="Q2776" s="9" t="inlineStr">
        <is>
          <t>https://grantcue.com/foundations/the-rita-and-alex-hillman-foundation-132560546</t>
        </is>
      </c>
    </row>
    <row r="2777">
      <c r="A2777">
        <f>IF($E2777=$E2776,$A2776+1,1)</f>
        <v/>
      </c>
      <c r="B2777" t="inlineStr">
        <is>
          <t>Rama and Shashi Marda Foundation</t>
        </is>
      </c>
      <c r="C2777" t="inlineStr">
        <is>
          <t>46-2902292</t>
        </is>
      </c>
      <c r="D2777" t="inlineStr">
        <is>
          <t>Pennsylvania</t>
        </is>
      </c>
      <c r="E2777" t="inlineStr">
        <is>
          <t>PA</t>
        </is>
      </c>
      <c r="F2777" t="n">
        <v>2025</v>
      </c>
      <c r="G2777" t="n">
        <v>2</v>
      </c>
      <c r="H2777" s="13" t="n">
        <v>3241000</v>
      </c>
      <c r="I2777" s="12" t="n">
        <v>39</v>
      </c>
      <c r="J2777" s="13" t="n">
        <v>25000</v>
      </c>
      <c r="K2777" s="13">
        <f>IFERROR($H2777/$I2777,"")</f>
        <v/>
      </c>
      <c r="L2777" s="13" t="n">
        <v>550000</v>
      </c>
      <c r="M2777" t="inlineStr">
        <is>
          <t>NY, CA, AZ</t>
        </is>
      </c>
      <c r="N2777" t="inlineStr">
        <is>
          <t>No</t>
        </is>
      </c>
      <c r="O2777" t="inlineStr">
        <is>
          <t>Not stated</t>
        </is>
      </c>
      <c r="Q2777" s="9" t="inlineStr">
        <is>
          <t>https://grantcue.com/foundations/rama-and-shashi-marda-foundation-462902292</t>
        </is>
      </c>
    </row>
    <row r="2778">
      <c r="A2778">
        <f>IF($E2778=$E2777,$A2777+1,1)</f>
        <v/>
      </c>
      <c r="B2778" t="inlineStr">
        <is>
          <t>STAUNTON FARM FOUNDATION 540-054 DBA STAUNTON FARM FOUNDATION</t>
        </is>
      </c>
      <c r="C2778" t="inlineStr">
        <is>
          <t>25-0965573</t>
        </is>
      </c>
      <c r="D2778" t="inlineStr">
        <is>
          <t>Pennsylvania</t>
        </is>
      </c>
      <c r="E2778" t="inlineStr">
        <is>
          <t>PA</t>
        </is>
      </c>
      <c r="F2778" t="n">
        <v>2024</v>
      </c>
      <c r="G2778" t="n">
        <v>1</v>
      </c>
      <c r="H2778" s="13" t="n">
        <v>3214593</v>
      </c>
      <c r="I2778" s="12" t="n">
        <v>87</v>
      </c>
      <c r="J2778" s="13" t="n">
        <v>25000</v>
      </c>
      <c r="K2778" s="13">
        <f>IFERROR($H2778/$I2778,"")</f>
        <v/>
      </c>
      <c r="L2778" s="13" t="n">
        <v>200000</v>
      </c>
      <c r="M2778" t="inlineStr">
        <is>
          <t>CO, IL</t>
        </is>
      </c>
      <c r="N2778" t="inlineStr">
        <is>
          <t>Yes</t>
        </is>
      </c>
      <c r="O2778" t="inlineStr">
        <is>
          <t>Not stated</t>
        </is>
      </c>
      <c r="P2778" s="9" t="inlineStr">
        <is>
          <t>https://www.stauntonfarm.org/</t>
        </is>
      </c>
      <c r="Q2778" s="9" t="inlineStr">
        <is>
          <t>https://grantcue.com/foundations/staunton-farm-foundation-540-054-dba-staunton-farm-foundation-250965573</t>
        </is>
      </c>
    </row>
    <row r="2779">
      <c r="A2779">
        <f>IF($E2779=$E2778,$A2778+1,1)</f>
        <v/>
      </c>
      <c r="B2779" t="inlineStr">
        <is>
          <t>THE GRAHAM FOUNDATION</t>
        </is>
      </c>
      <c r="C2779" t="inlineStr">
        <is>
          <t>23-6805421</t>
        </is>
      </c>
      <c r="D2779" t="inlineStr">
        <is>
          <t>Pennsylvania</t>
        </is>
      </c>
      <c r="E2779" t="inlineStr">
        <is>
          <t>PA</t>
        </is>
      </c>
      <c r="F2779" t="n">
        <v>2024</v>
      </c>
      <c r="G2779" t="n">
        <v>1</v>
      </c>
      <c r="H2779" s="13" t="n">
        <v>3200750</v>
      </c>
      <c r="I2779" s="12" t="n">
        <v>43</v>
      </c>
      <c r="J2779" s="13" t="n">
        <v>8000</v>
      </c>
      <c r="K2779" s="13">
        <f>IFERROR($H2779/$I2779,"")</f>
        <v/>
      </c>
      <c r="L2779" s="13" t="n">
        <v>1200000</v>
      </c>
      <c r="M2779" t="inlineStr">
        <is>
          <t>NH, MI, PW</t>
        </is>
      </c>
      <c r="N2779" t="inlineStr">
        <is>
          <t>Yes</t>
        </is>
      </c>
      <c r="O2779" t="inlineStr">
        <is>
          <t>Not stated</t>
        </is>
      </c>
      <c r="Q2779" s="9" t="inlineStr">
        <is>
          <t>https://grantcue.com/foundations/the-graham-foundation-236805421</t>
        </is>
      </c>
    </row>
    <row r="2780">
      <c r="A2780">
        <f>IF($E2780=$E2779,$A2779+1,1)</f>
        <v/>
      </c>
      <c r="B2780" t="inlineStr">
        <is>
          <t>ELKIN LEWIS FUND TW</t>
        </is>
      </c>
      <c r="C2780" t="inlineStr">
        <is>
          <t>23-6214962</t>
        </is>
      </c>
      <c r="D2780" t="inlineStr">
        <is>
          <t>Pennsylvania</t>
        </is>
      </c>
      <c r="E2780" t="inlineStr">
        <is>
          <t>PA</t>
        </is>
      </c>
      <c r="F2780" t="n">
        <v>2025</v>
      </c>
      <c r="G2780" t="n">
        <v>2</v>
      </c>
      <c r="H2780" s="13" t="n">
        <v>3200000</v>
      </c>
      <c r="I2780" s="12" t="n">
        <v>10</v>
      </c>
      <c r="J2780" s="13" t="n">
        <v>320000</v>
      </c>
      <c r="K2780" s="13">
        <f>IFERROR($H2780/$I2780,"")</f>
        <v/>
      </c>
      <c r="L2780" s="13" t="n">
        <v>320000</v>
      </c>
      <c r="N2780" t="inlineStr">
        <is>
          <t>No</t>
        </is>
      </c>
      <c r="O2780" t="inlineStr">
        <is>
          <t>Not stated</t>
        </is>
      </c>
      <c r="Q2780" s="9" t="inlineStr">
        <is>
          <t>https://grantcue.com/foundations/elkin-lewis-fund-tw-236214962</t>
        </is>
      </c>
    </row>
    <row r="2781">
      <c r="A2781">
        <f>IF($E2781=$E2780,$A2780+1,1)</f>
        <v/>
      </c>
      <c r="B2781" t="inlineStr">
        <is>
          <t>THE SPIRA FAMILY FOUNDATION</t>
        </is>
      </c>
      <c r="C2781" t="inlineStr">
        <is>
          <t>23-3027959</t>
        </is>
      </c>
      <c r="D2781" t="inlineStr">
        <is>
          <t>Pennsylvania</t>
        </is>
      </c>
      <c r="E2781" t="inlineStr">
        <is>
          <t>PA</t>
        </is>
      </c>
      <c r="F2781" t="n">
        <v>2025</v>
      </c>
      <c r="G2781" t="n">
        <v>2</v>
      </c>
      <c r="H2781" s="13" t="n">
        <v>3175000</v>
      </c>
      <c r="I2781" s="12" t="n">
        <v>6</v>
      </c>
      <c r="J2781" s="13" t="n">
        <v>537500</v>
      </c>
      <c r="K2781" s="13">
        <f>IFERROR($H2781/$I2781,"")</f>
        <v/>
      </c>
      <c r="L2781" s="13" t="n">
        <v>1000000</v>
      </c>
      <c r="M2781" t="inlineStr">
        <is>
          <t>NE, DC, CA</t>
        </is>
      </c>
      <c r="N2781" t="inlineStr">
        <is>
          <t>No</t>
        </is>
      </c>
      <c r="O2781" t="inlineStr">
        <is>
          <t>Not stated</t>
        </is>
      </c>
      <c r="Q2781" s="9" t="inlineStr">
        <is>
          <t>https://grantcue.com/foundations/the-spira-family-foundation-233027959</t>
        </is>
      </c>
    </row>
    <row r="2782">
      <c r="A2782">
        <f>IF($E2782=$E2781,$A2781+1,1)</f>
        <v/>
      </c>
      <c r="B2782" t="inlineStr">
        <is>
          <t>WILLIAM B DIETRICH FOUNDATION</t>
        </is>
      </c>
      <c r="C2782" t="inlineStr">
        <is>
          <t>90-0628306</t>
        </is>
      </c>
      <c r="D2782" t="inlineStr">
        <is>
          <t>Pennsylvania</t>
        </is>
      </c>
      <c r="E2782" t="inlineStr">
        <is>
          <t>PA</t>
        </is>
      </c>
      <c r="F2782" t="n">
        <v>2024</v>
      </c>
      <c r="G2782" t="n">
        <v>1</v>
      </c>
      <c r="H2782" s="13" t="n">
        <v>3169700</v>
      </c>
      <c r="I2782" s="12" t="n">
        <v>10</v>
      </c>
      <c r="J2782" s="13" t="n">
        <v>262500</v>
      </c>
      <c r="K2782" s="13">
        <f>IFERROR($H2782/$I2782,"")</f>
        <v/>
      </c>
      <c r="L2782" s="13" t="n">
        <v>1160000</v>
      </c>
      <c r="N2782" t="inlineStr">
        <is>
          <t>Yes</t>
        </is>
      </c>
      <c r="O2782" t="inlineStr">
        <is>
          <t>Not stated</t>
        </is>
      </c>
      <c r="Q2782" s="9" t="inlineStr">
        <is>
          <t>https://grantcue.com/foundations/william-b-dietrich-foundation-900628306</t>
        </is>
      </c>
    </row>
    <row r="2783">
      <c r="A2783">
        <f>IF($E2783=$E2782,$A2782+1,1)</f>
        <v/>
      </c>
      <c r="B2783" t="inlineStr">
        <is>
          <t>THE RAJ &amp; NEERA SINGH CHARITABLE FOUNDATION INC</t>
        </is>
      </c>
      <c r="C2783" t="inlineStr">
        <is>
          <t>20-5198104</t>
        </is>
      </c>
      <c r="D2783" t="inlineStr">
        <is>
          <t>Pennsylvania</t>
        </is>
      </c>
      <c r="E2783" t="inlineStr">
        <is>
          <t>PA</t>
        </is>
      </c>
      <c r="F2783" t="n">
        <v>2025</v>
      </c>
      <c r="G2783" t="n">
        <v>2</v>
      </c>
      <c r="H2783" s="13" t="n">
        <v>3145434</v>
      </c>
      <c r="I2783" s="12" t="n">
        <v>6</v>
      </c>
      <c r="J2783" s="13" t="n">
        <v>267157</v>
      </c>
      <c r="K2783" s="13">
        <f>IFERROR($H2783/$I2783,"")</f>
        <v/>
      </c>
      <c r="L2783" s="13" t="n">
        <v>1300000</v>
      </c>
      <c r="M2783" t="inlineStr">
        <is>
          <t>ME, MD, VA</t>
        </is>
      </c>
      <c r="N2783" t="inlineStr">
        <is>
          <t>No</t>
        </is>
      </c>
      <c r="O2783" t="inlineStr">
        <is>
          <t>Not stated</t>
        </is>
      </c>
      <c r="Q2783" s="9" t="inlineStr">
        <is>
          <t>https://grantcue.com/foundations/the-raj-and-neera-singh-charitable-foundation-inc-205198104</t>
        </is>
      </c>
    </row>
    <row r="2784">
      <c r="A2784">
        <f>IF($E2784=$E2783,$A2783+1,1)</f>
        <v/>
      </c>
      <c r="B2784" t="inlineStr">
        <is>
          <t>FRANKLIN ST GIVING TREE FOUNDATION</t>
        </is>
      </c>
      <c r="C2784" t="inlineStr">
        <is>
          <t>25-6667093</t>
        </is>
      </c>
      <c r="D2784" t="inlineStr">
        <is>
          <t>Pennsylvania</t>
        </is>
      </c>
      <c r="E2784" t="inlineStr">
        <is>
          <t>PA</t>
        </is>
      </c>
      <c r="F2784" t="n">
        <v>2024</v>
      </c>
      <c r="G2784" t="n">
        <v>1</v>
      </c>
      <c r="H2784" s="13" t="n">
        <v>3110065</v>
      </c>
      <c r="I2784" s="12" t="n">
        <v>9</v>
      </c>
      <c r="J2784" s="13" t="n">
        <v>400000</v>
      </c>
      <c r="K2784" s="13">
        <f>IFERROR($H2784/$I2784,"")</f>
        <v/>
      </c>
      <c r="L2784" s="13" t="n">
        <v>785065</v>
      </c>
      <c r="N2784" t="inlineStr">
        <is>
          <t>No</t>
        </is>
      </c>
      <c r="O2784" t="inlineStr">
        <is>
          <t>Not stated</t>
        </is>
      </c>
      <c r="Q2784" s="9" t="inlineStr">
        <is>
          <t>https://grantcue.com/foundations/franklin-st-giving-tree-foundation-256667093</t>
        </is>
      </c>
    </row>
    <row r="2785">
      <c r="A2785">
        <f>IF($E2785=$E2784,$A2784+1,1)</f>
        <v/>
      </c>
      <c r="B2785" t="inlineStr">
        <is>
          <t>POOR RICHARD'S CHARITABLE TRUST</t>
        </is>
      </c>
      <c r="C2785" t="inlineStr">
        <is>
          <t>23-7909451</t>
        </is>
      </c>
      <c r="D2785" t="inlineStr">
        <is>
          <t>Pennsylvania</t>
        </is>
      </c>
      <c r="E2785" t="inlineStr">
        <is>
          <t>PA</t>
        </is>
      </c>
      <c r="F2785" t="n">
        <v>2024</v>
      </c>
      <c r="G2785" t="n">
        <v>1</v>
      </c>
      <c r="H2785" s="13" t="n">
        <v>3055250</v>
      </c>
      <c r="I2785" s="12" t="n">
        <v>35</v>
      </c>
      <c r="J2785" s="13" t="n">
        <v>35000</v>
      </c>
      <c r="K2785" s="13">
        <f>IFERROR($H2785/$I2785,"")</f>
        <v/>
      </c>
      <c r="L2785" s="13" t="n">
        <v>859000</v>
      </c>
      <c r="M2785" t="inlineStr">
        <is>
          <t>NY, CO</t>
        </is>
      </c>
      <c r="N2785" t="inlineStr">
        <is>
          <t>No</t>
        </is>
      </c>
      <c r="O2785" t="inlineStr">
        <is>
          <t>Not stated</t>
        </is>
      </c>
      <c r="Q2785" s="9" t="inlineStr">
        <is>
          <t>https://grantcue.com/foundations/poor-richard-s-charitable-trust-237909451</t>
        </is>
      </c>
    </row>
    <row r="2786">
      <c r="A2786">
        <f>IF($E2786=$E2785,$A2785+1,1)</f>
        <v/>
      </c>
      <c r="B2786" t="inlineStr">
        <is>
          <t>THE DAVIS &amp; SMITH FAMILY FOUNDATION INC</t>
        </is>
      </c>
      <c r="C2786" t="inlineStr">
        <is>
          <t>84-3207370</t>
        </is>
      </c>
      <c r="D2786" t="inlineStr">
        <is>
          <t>Pennsylvania</t>
        </is>
      </c>
      <c r="E2786" t="inlineStr">
        <is>
          <t>PA</t>
        </is>
      </c>
      <c r="F2786" t="n">
        <v>2025</v>
      </c>
      <c r="G2786" t="n">
        <v>2</v>
      </c>
      <c r="H2786" s="13" t="n">
        <v>3039800</v>
      </c>
      <c r="I2786" s="12" t="n">
        <v>51</v>
      </c>
      <c r="J2786" s="13" t="n">
        <v>50000</v>
      </c>
      <c r="K2786" s="13">
        <f>IFERROR($H2786/$I2786,"")</f>
        <v/>
      </c>
      <c r="L2786" s="13" t="n">
        <v>125000</v>
      </c>
      <c r="M2786" t="inlineStr">
        <is>
          <t>NJ, MT, NH</t>
        </is>
      </c>
      <c r="N2786" t="inlineStr">
        <is>
          <t>No</t>
        </is>
      </c>
      <c r="O2786" t="inlineStr">
        <is>
          <t>Not stated</t>
        </is>
      </c>
      <c r="Q2786" s="9" t="inlineStr">
        <is>
          <t>https://grantcue.com/foundations/the-davis-and-smith-family-foundation-inc-843207370</t>
        </is>
      </c>
    </row>
    <row r="2787">
      <c r="A2787">
        <f>IF($E2787=$E2786,$A2786+1,1)</f>
        <v/>
      </c>
      <c r="B2787" t="inlineStr">
        <is>
          <t>PHILADELPHIA INSURANCE COMPANIES FDN</t>
        </is>
      </c>
      <c r="C2787" t="inlineStr">
        <is>
          <t>46-1563265</t>
        </is>
      </c>
      <c r="D2787" t="inlineStr">
        <is>
          <t>Pennsylvania</t>
        </is>
      </c>
      <c r="E2787" t="inlineStr">
        <is>
          <t>PA</t>
        </is>
      </c>
      <c r="F2787" t="n">
        <v>2025</v>
      </c>
      <c r="G2787" t="n">
        <v>2</v>
      </c>
      <c r="H2787" s="13" t="n">
        <v>3010343</v>
      </c>
      <c r="I2787" s="12" t="n">
        <v>107</v>
      </c>
      <c r="J2787" s="13" t="n">
        <v>20000</v>
      </c>
      <c r="K2787" s="13">
        <f>IFERROR($H2787/$I2787,"")</f>
        <v/>
      </c>
      <c r="L2787" s="13" t="n">
        <v>125000</v>
      </c>
      <c r="M2787" t="inlineStr">
        <is>
          <t>CA, NE, DC</t>
        </is>
      </c>
      <c r="N2787" t="inlineStr">
        <is>
          <t>No</t>
        </is>
      </c>
      <c r="O2787" t="inlineStr">
        <is>
          <t>Not stated</t>
        </is>
      </c>
      <c r="Q2787" s="9" t="inlineStr">
        <is>
          <t>https://grantcue.com/foundations/philadelphia-insurance-companies-fdn-461563265</t>
        </is>
      </c>
    </row>
    <row r="2788">
      <c r="A2788">
        <f>IF($E2788=$E2787,$A2787+1,1)</f>
        <v/>
      </c>
      <c r="B2788" t="inlineStr">
        <is>
          <t>ANNE &amp; PHILIP GLATFELTER III FAMILY FOUNDATION</t>
        </is>
      </c>
      <c r="C2788" t="inlineStr">
        <is>
          <t>23-3094915</t>
        </is>
      </c>
      <c r="D2788" t="inlineStr">
        <is>
          <t>Pennsylvania</t>
        </is>
      </c>
      <c r="E2788" t="inlineStr">
        <is>
          <t>PA</t>
        </is>
      </c>
      <c r="F2788" t="n">
        <v>2025</v>
      </c>
      <c r="G2788" t="n">
        <v>2</v>
      </c>
      <c r="H2788" s="13" t="n">
        <v>2997000</v>
      </c>
      <c r="I2788" s="12" t="n">
        <v>173</v>
      </c>
      <c r="J2788" s="13" t="n">
        <v>15000</v>
      </c>
      <c r="K2788" s="13">
        <f>IFERROR($H2788/$I2788,"")</f>
        <v/>
      </c>
      <c r="L2788" s="13" t="n">
        <v>65000</v>
      </c>
      <c r="M2788" t="inlineStr">
        <is>
          <t>NJ</t>
        </is>
      </c>
      <c r="N2788" t="inlineStr">
        <is>
          <t>Yes</t>
        </is>
      </c>
      <c r="O2788" t="inlineStr">
        <is>
          <t>Yes</t>
        </is>
      </c>
      <c r="Q2788" s="9" t="inlineStr">
        <is>
          <t>https://grantcue.com/foundations/anne-and-philip-glatfelter-iii-family-foundation-233094915</t>
        </is>
      </c>
    </row>
    <row r="2789">
      <c r="A2789">
        <f>IF($E2789=$E2788,$A2788+1,1)</f>
        <v/>
      </c>
      <c r="B2789" t="inlineStr">
        <is>
          <t>AstraZeneca Foundation (fka AstraZeneca Healthcare Foundation)</t>
        </is>
      </c>
      <c r="C2789" t="inlineStr">
        <is>
          <t>51-0349682</t>
        </is>
      </c>
      <c r="D2789" t="inlineStr">
        <is>
          <t>Pennsylvania</t>
        </is>
      </c>
      <c r="E2789" t="inlineStr">
        <is>
          <t>PA</t>
        </is>
      </c>
      <c r="F2789" t="n">
        <v>2025</v>
      </c>
      <c r="G2789" t="n">
        <v>2</v>
      </c>
      <c r="H2789" s="13" t="n">
        <v>2963721</v>
      </c>
      <c r="I2789" s="12" t="n">
        <v>14</v>
      </c>
      <c r="J2789" s="13" t="n">
        <v>250000</v>
      </c>
      <c r="K2789" s="13">
        <f>IFERROR($H2789/$I2789,"")</f>
        <v/>
      </c>
      <c r="L2789" s="13" t="n">
        <v>250000</v>
      </c>
      <c r="M2789" t="inlineStr">
        <is>
          <t>DC, MD, DE</t>
        </is>
      </c>
      <c r="N2789" t="inlineStr">
        <is>
          <t>Yes</t>
        </is>
      </c>
      <c r="O2789" t="inlineStr">
        <is>
          <t>Yes</t>
        </is>
      </c>
      <c r="Q2789" s="9" t="inlineStr">
        <is>
          <t>https://grantcue.com/foundations/astrazeneca-foundation-fka-astrazeneca-healthcare-foundation-510349682</t>
        </is>
      </c>
    </row>
    <row r="2790">
      <c r="A2790">
        <f>IF($E2790=$E2789,$A2789+1,1)</f>
        <v/>
      </c>
      <c r="B2790" t="inlineStr">
        <is>
          <t>THE STACKPOLE-HALL FOUNDATION</t>
        </is>
      </c>
      <c r="C2790" t="inlineStr">
        <is>
          <t>25-6006650</t>
        </is>
      </c>
      <c r="D2790" t="inlineStr">
        <is>
          <t>Pennsylvania</t>
        </is>
      </c>
      <c r="E2790" t="inlineStr">
        <is>
          <t>PA</t>
        </is>
      </c>
      <c r="F2790" t="n">
        <v>2025</v>
      </c>
      <c r="G2790" t="n">
        <v>2</v>
      </c>
      <c r="H2790" s="13" t="n">
        <v>2882550</v>
      </c>
      <c r="I2790" s="12" t="n">
        <v>126</v>
      </c>
      <c r="J2790" s="13" t="n">
        <v>14058</v>
      </c>
      <c r="K2790" s="13">
        <f>IFERROR($H2790/$I2790,"")</f>
        <v/>
      </c>
      <c r="L2790" s="13" t="n">
        <v>247068</v>
      </c>
      <c r="M2790" t="inlineStr">
        <is>
          <t>CT, CA, MA</t>
        </is>
      </c>
      <c r="N2790" t="inlineStr">
        <is>
          <t>Yes</t>
        </is>
      </c>
      <c r="O2790" t="inlineStr">
        <is>
          <t>Yes</t>
        </is>
      </c>
      <c r="P2790" s="9" t="inlineStr">
        <is>
          <t>https://www.stackpolehall.org/</t>
        </is>
      </c>
      <c r="Q2790" s="9" t="inlineStr">
        <is>
          <t>https://grantcue.com/foundations/the-stackpole-hall-foundation-256006650</t>
        </is>
      </c>
    </row>
    <row r="2791">
      <c r="A2791">
        <f>IF($E2791=$E2790,$A2790+1,1)</f>
        <v/>
      </c>
      <c r="B2791" t="inlineStr">
        <is>
          <t>MYLES D &amp; J FAYE SAMPSON FAMILY FOUNDATION</t>
        </is>
      </c>
      <c r="C2791" t="inlineStr">
        <is>
          <t>25-6407379</t>
        </is>
      </c>
      <c r="D2791" t="inlineStr">
        <is>
          <t>Pennsylvania</t>
        </is>
      </c>
      <c r="E2791" t="inlineStr">
        <is>
          <t>PA</t>
        </is>
      </c>
      <c r="F2791" t="n">
        <v>2025</v>
      </c>
      <c r="G2791" t="n">
        <v>2</v>
      </c>
      <c r="H2791" s="13" t="n">
        <v>2832000</v>
      </c>
      <c r="I2791" s="12" t="n">
        <v>126</v>
      </c>
      <c r="J2791" s="13" t="n">
        <v>23000</v>
      </c>
      <c r="K2791" s="13">
        <f>IFERROR($H2791/$I2791,"")</f>
        <v/>
      </c>
      <c r="L2791" s="13" t="n">
        <v>100000</v>
      </c>
      <c r="M2791" t="inlineStr">
        <is>
          <t>CT, DC, CO</t>
        </is>
      </c>
      <c r="N2791" t="inlineStr">
        <is>
          <t>No</t>
        </is>
      </c>
      <c r="O2791" t="inlineStr">
        <is>
          <t>Not stated</t>
        </is>
      </c>
      <c r="Q2791" s="9" t="inlineStr">
        <is>
          <t>https://grantcue.com/foundations/myles-d-and-j-faye-sampson-family-foundationc-o-intentional-philanthrophy-256407379</t>
        </is>
      </c>
    </row>
    <row r="2792">
      <c r="A2792">
        <f>IF($E2792=$E2791,$A2791+1,1)</f>
        <v/>
      </c>
      <c r="B2792" t="inlineStr">
        <is>
          <t>THE LESTER G ABELOFF FOUNDATION</t>
        </is>
      </c>
      <c r="C2792" t="inlineStr">
        <is>
          <t>26-3528330</t>
        </is>
      </c>
      <c r="D2792" t="inlineStr">
        <is>
          <t>Pennsylvania</t>
        </is>
      </c>
      <c r="E2792" t="inlineStr">
        <is>
          <t>PA</t>
        </is>
      </c>
      <c r="F2792" t="n">
        <v>2025</v>
      </c>
      <c r="G2792" t="n">
        <v>2</v>
      </c>
      <c r="H2792" s="13" t="n">
        <v>2805750</v>
      </c>
      <c r="I2792" s="12" t="n">
        <v>110</v>
      </c>
      <c r="J2792" s="13" t="n">
        <v>5000</v>
      </c>
      <c r="K2792" s="13">
        <f>IFERROR($H2792/$I2792,"")</f>
        <v/>
      </c>
      <c r="L2792" s="13" t="n">
        <v>495500</v>
      </c>
      <c r="M2792" t="inlineStr">
        <is>
          <t>NY, FL, DC</t>
        </is>
      </c>
      <c r="N2792" t="inlineStr">
        <is>
          <t>Yes</t>
        </is>
      </c>
      <c r="O2792" t="inlineStr">
        <is>
          <t>Yes</t>
        </is>
      </c>
      <c r="Q2792" s="9" t="inlineStr">
        <is>
          <t>https://grantcue.com/foundations/the-lester-g-abeloff-foundation-263528330</t>
        </is>
      </c>
    </row>
    <row r="2793">
      <c r="A2793">
        <f>IF($E2793=$E2792,$A2792+1,1)</f>
        <v/>
      </c>
      <c r="B2793" t="inlineStr">
        <is>
          <t>WYETH FOUNDATION FOR AMERICAN ART</t>
        </is>
      </c>
      <c r="C2793" t="inlineStr">
        <is>
          <t>06-1662503</t>
        </is>
      </c>
      <c r="D2793" t="inlineStr">
        <is>
          <t>Pennsylvania</t>
        </is>
      </c>
      <c r="E2793" t="inlineStr">
        <is>
          <t>PA</t>
        </is>
      </c>
      <c r="F2793" t="n">
        <v>2024</v>
      </c>
      <c r="G2793" t="n">
        <v>1</v>
      </c>
      <c r="H2793" s="13" t="n">
        <v>2776913</v>
      </c>
      <c r="I2793" s="12" t="n">
        <v>29</v>
      </c>
      <c r="J2793" s="13" t="n">
        <v>25000</v>
      </c>
      <c r="K2793" s="13">
        <f>IFERROR($H2793/$I2793,"")</f>
        <v/>
      </c>
      <c r="L2793" s="13" t="n">
        <v>1714964</v>
      </c>
      <c r="M2793" t="inlineStr">
        <is>
          <t>DC, ME, NY</t>
        </is>
      </c>
      <c r="N2793" t="inlineStr">
        <is>
          <t>Yes</t>
        </is>
      </c>
      <c r="O2793" t="inlineStr">
        <is>
          <t>Yes</t>
        </is>
      </c>
      <c r="P2793" s="9" t="inlineStr">
        <is>
          <t>https://www.wyethfoundation.org/</t>
        </is>
      </c>
      <c r="Q2793" s="9" t="inlineStr">
        <is>
          <t>https://grantcue.com/foundations/wyeth-foundation-for-american-art-061662503</t>
        </is>
      </c>
    </row>
    <row r="2794">
      <c r="A2794">
        <f>IF($E2794=$E2793,$A2793+1,1)</f>
        <v/>
      </c>
      <c r="B2794" t="inlineStr">
        <is>
          <t>GENUARDI FAMILY FOUNDATION</t>
        </is>
      </c>
      <c r="C2794" t="inlineStr">
        <is>
          <t>23-3041300</t>
        </is>
      </c>
      <c r="D2794" t="inlineStr">
        <is>
          <t>Pennsylvania</t>
        </is>
      </c>
      <c r="E2794" t="inlineStr">
        <is>
          <t>PA</t>
        </is>
      </c>
      <c r="F2794" t="n">
        <v>2024</v>
      </c>
      <c r="G2794" t="n">
        <v>1</v>
      </c>
      <c r="H2794" s="13" t="n">
        <v>2755000</v>
      </c>
      <c r="I2794" s="12" t="n">
        <v>82</v>
      </c>
      <c r="J2794" s="13" t="n">
        <v>10000</v>
      </c>
      <c r="K2794" s="13">
        <f>IFERROR($H2794/$I2794,"")</f>
        <v/>
      </c>
      <c r="L2794" s="13" t="n">
        <v>1160000</v>
      </c>
      <c r="M2794" t="inlineStr">
        <is>
          <t>NC, NY, NJ</t>
        </is>
      </c>
      <c r="N2794" t="inlineStr">
        <is>
          <t>Yes</t>
        </is>
      </c>
      <c r="O2794" t="inlineStr">
        <is>
          <t>Yes</t>
        </is>
      </c>
      <c r="P2794" s="9" t="inlineStr">
        <is>
          <t>https://www.genuardifamilyfoundation.org/</t>
        </is>
      </c>
      <c r="Q2794" s="9" t="inlineStr">
        <is>
          <t>https://grantcue.com/foundations/genuardi-family-foundation-233041300</t>
        </is>
      </c>
    </row>
    <row r="2795">
      <c r="A2795">
        <f>IF($E2795=$E2794,$A2794+1,1)</f>
        <v/>
      </c>
      <c r="B2795" t="inlineStr">
        <is>
          <t>THE TERRYGLASS FOUNDATION</t>
        </is>
      </c>
      <c r="C2795" t="inlineStr">
        <is>
          <t>38-6988295</t>
        </is>
      </c>
      <c r="D2795" t="inlineStr">
        <is>
          <t>Pennsylvania</t>
        </is>
      </c>
      <c r="E2795" t="inlineStr">
        <is>
          <t>PA</t>
        </is>
      </c>
      <c r="F2795" t="n">
        <v>2024</v>
      </c>
      <c r="G2795" t="n">
        <v>2</v>
      </c>
      <c r="H2795" s="13" t="n">
        <v>2732240</v>
      </c>
      <c r="I2795" s="12" t="n">
        <v>52</v>
      </c>
      <c r="J2795" s="13" t="n">
        <v>17600</v>
      </c>
      <c r="K2795" s="13">
        <f>IFERROR($H2795/$I2795,"")</f>
        <v/>
      </c>
      <c r="L2795" s="13" t="n">
        <v>800000</v>
      </c>
      <c r="M2795" t="inlineStr">
        <is>
          <t>MD, DE, NC</t>
        </is>
      </c>
      <c r="N2795" t="inlineStr">
        <is>
          <t>No</t>
        </is>
      </c>
      <c r="O2795" t="inlineStr">
        <is>
          <t>Not stated</t>
        </is>
      </c>
      <c r="Q2795" s="9" t="inlineStr">
        <is>
          <t>https://grantcue.com/foundations/the-terryglass-foundation-c-o-h-edward-and-ellen-m-hanway-386988295</t>
        </is>
      </c>
    </row>
    <row r="2796">
      <c r="A2796">
        <f>IF($E2796=$E2795,$A2795+1,1)</f>
        <v/>
      </c>
      <c r="B2796" t="inlineStr">
        <is>
          <t>THE LEO AND PEGGY PIERCE FAMILY FOUNDATION INC</t>
        </is>
      </c>
      <c r="C2796" t="inlineStr">
        <is>
          <t>46-4678057</t>
        </is>
      </c>
      <c r="D2796" t="inlineStr">
        <is>
          <t>Pennsylvania</t>
        </is>
      </c>
      <c r="E2796" t="inlineStr">
        <is>
          <t>PA</t>
        </is>
      </c>
      <c r="F2796" t="n">
        <v>2024</v>
      </c>
      <c r="G2796" t="n">
        <v>1</v>
      </c>
      <c r="H2796" s="13" t="n">
        <v>2720000</v>
      </c>
      <c r="I2796" s="12" t="n">
        <v>143</v>
      </c>
      <c r="J2796" s="13" t="n">
        <v>15000</v>
      </c>
      <c r="K2796" s="13">
        <f>IFERROR($H2796/$I2796,"")</f>
        <v/>
      </c>
      <c r="L2796" s="13" t="n">
        <v>250000</v>
      </c>
      <c r="M2796" t="inlineStr">
        <is>
          <t>FL, TX, IL</t>
        </is>
      </c>
      <c r="N2796" t="inlineStr">
        <is>
          <t>Yes</t>
        </is>
      </c>
      <c r="O2796" t="inlineStr">
        <is>
          <t>Yes</t>
        </is>
      </c>
      <c r="P2796" s="9" t="inlineStr">
        <is>
          <t>https://www.piercefamilyfdn.org/</t>
        </is>
      </c>
      <c r="Q2796" s="9" t="inlineStr">
        <is>
          <t>https://grantcue.com/foundations/the-leo-and-peggy-pierce-family-foundation-inc-464678057</t>
        </is>
      </c>
    </row>
    <row r="2797">
      <c r="A2797">
        <f>IF($E2797=$E2796,$A2796+1,1)</f>
        <v/>
      </c>
      <c r="B2797" t="inlineStr">
        <is>
          <t>WSFS CARES FOUNDATION</t>
        </is>
      </c>
      <c r="C2797" t="inlineStr">
        <is>
          <t>13-4229063</t>
        </is>
      </c>
      <c r="D2797" t="inlineStr">
        <is>
          <t>Pennsylvania</t>
        </is>
      </c>
      <c r="E2797" t="inlineStr">
        <is>
          <t>PA</t>
        </is>
      </c>
      <c r="F2797" t="n">
        <v>2024</v>
      </c>
      <c r="G2797" t="n">
        <v>1</v>
      </c>
      <c r="H2797" s="13" t="n">
        <v>2711908</v>
      </c>
      <c r="I2797" s="12" t="n">
        <v>323</v>
      </c>
      <c r="J2797" s="13" t="n">
        <v>5000</v>
      </c>
      <c r="K2797" s="13">
        <f>IFERROR($H2797/$I2797,"")</f>
        <v/>
      </c>
      <c r="L2797" s="13" t="n">
        <v>100000</v>
      </c>
      <c r="M2797" t="inlineStr">
        <is>
          <t>DE, NJ, MD</t>
        </is>
      </c>
      <c r="N2797" t="inlineStr">
        <is>
          <t>Yes</t>
        </is>
      </c>
      <c r="O2797" t="inlineStr">
        <is>
          <t>Not stated</t>
        </is>
      </c>
      <c r="P2797" s="9" t="inlineStr">
        <is>
          <t>https://www.wsfsbank.com/ABOUT-US/COMMUNITY/WSFS-FOUNDATI</t>
        </is>
      </c>
      <c r="Q2797" s="9" t="inlineStr">
        <is>
          <t>https://grantcue.com/foundations/wsfs-cares-foundation-134229063</t>
        </is>
      </c>
    </row>
    <row r="2798">
      <c r="A2798">
        <f>IF($E2798=$E2797,$A2797+1,1)</f>
        <v/>
      </c>
      <c r="B2798" t="inlineStr">
        <is>
          <t>NEW FRONTIERS FOUNDATION</t>
        </is>
      </c>
      <c r="C2798" t="inlineStr">
        <is>
          <t>36-4112843</t>
        </is>
      </c>
      <c r="D2798" t="inlineStr">
        <is>
          <t>Pennsylvania</t>
        </is>
      </c>
      <c r="E2798" t="inlineStr">
        <is>
          <t>PA</t>
        </is>
      </c>
      <c r="F2798" t="n">
        <v>2024</v>
      </c>
      <c r="G2798" t="n">
        <v>1</v>
      </c>
      <c r="H2798" s="13" t="n">
        <v>2692800</v>
      </c>
      <c r="I2798" s="12" t="n">
        <v>12</v>
      </c>
      <c r="J2798" s="13" t="n">
        <v>15000</v>
      </c>
      <c r="K2798" s="13">
        <f>IFERROR($H2798/$I2798,"")</f>
        <v/>
      </c>
      <c r="L2798" s="13" t="n">
        <v>2542800</v>
      </c>
      <c r="M2798" t="inlineStr">
        <is>
          <t>IL</t>
        </is>
      </c>
      <c r="N2798" t="inlineStr">
        <is>
          <t>Yes</t>
        </is>
      </c>
      <c r="O2798" t="inlineStr">
        <is>
          <t>Not stated</t>
        </is>
      </c>
      <c r="P2798" s="9" t="inlineStr">
        <is>
          <t>https://www.frontierpartners.com/FOUNDATION.HTML</t>
        </is>
      </c>
      <c r="Q2798" s="9" t="inlineStr">
        <is>
          <t>https://grantcue.com/foundations/new-frontiers-foundation-364112843</t>
        </is>
      </c>
    </row>
    <row r="2799">
      <c r="A2799">
        <f>IF($E2799=$E2798,$A2798+1,1)</f>
        <v/>
      </c>
      <c r="B2799" t="inlineStr">
        <is>
          <t>RK MELLON FAMILY FOUNDATION</t>
        </is>
      </c>
      <c r="C2799" t="inlineStr">
        <is>
          <t>25-1356145</t>
        </is>
      </c>
      <c r="D2799" t="inlineStr">
        <is>
          <t>Pennsylvania</t>
        </is>
      </c>
      <c r="E2799" t="inlineStr">
        <is>
          <t>PA</t>
        </is>
      </c>
      <c r="F2799" t="n">
        <v>2024</v>
      </c>
      <c r="G2799" t="n">
        <v>1</v>
      </c>
      <c r="H2799" s="13" t="n">
        <v>2692500</v>
      </c>
      <c r="I2799" s="12" t="n">
        <v>211</v>
      </c>
      <c r="J2799" s="13" t="n">
        <v>10000</v>
      </c>
      <c r="K2799" s="13">
        <f>IFERROR($H2799/$I2799,"")</f>
        <v/>
      </c>
      <c r="L2799" s="13" t="n">
        <v>130000</v>
      </c>
      <c r="M2799" t="inlineStr">
        <is>
          <t>NY, MA, MD</t>
        </is>
      </c>
      <c r="N2799" t="inlineStr">
        <is>
          <t>Yes</t>
        </is>
      </c>
      <c r="O2799" t="inlineStr">
        <is>
          <t>Yes</t>
        </is>
      </c>
      <c r="Q2799" s="9" t="inlineStr">
        <is>
          <t>https://grantcue.com/foundations/rk-mellon-family-foundation-251356145</t>
        </is>
      </c>
    </row>
    <row r="2800">
      <c r="A2800">
        <f>IF($E2800=$E2799,$A2799+1,1)</f>
        <v/>
      </c>
      <c r="B2800" t="inlineStr">
        <is>
          <t>RTW Foundation</t>
        </is>
      </c>
      <c r="C2800" t="inlineStr">
        <is>
          <t>83-1433853</t>
        </is>
      </c>
      <c r="D2800" t="inlineStr">
        <is>
          <t>Pennsylvania</t>
        </is>
      </c>
      <c r="E2800" t="inlineStr">
        <is>
          <t>PA</t>
        </is>
      </c>
      <c r="F2800" t="n">
        <v>2024</v>
      </c>
      <c r="G2800" t="n">
        <v>1</v>
      </c>
      <c r="H2800" s="13" t="n">
        <v>2690831</v>
      </c>
      <c r="I2800" s="12" t="n">
        <v>30</v>
      </c>
      <c r="J2800" s="13" t="n">
        <v>42500</v>
      </c>
      <c r="K2800" s="13">
        <f>IFERROR($H2800/$I2800,"")</f>
        <v/>
      </c>
      <c r="L2800" s="13" t="n">
        <v>1500000</v>
      </c>
      <c r="M2800" t="inlineStr">
        <is>
          <t>NY, TX, MO</t>
        </is>
      </c>
      <c r="N2800" t="inlineStr">
        <is>
          <t>Yes</t>
        </is>
      </c>
      <c r="O2800" t="inlineStr">
        <is>
          <t>Not stated</t>
        </is>
      </c>
      <c r="P2800" s="9" t="inlineStr">
        <is>
          <t>https://www.rtwcf.org/</t>
        </is>
      </c>
      <c r="Q2800" s="9" t="inlineStr">
        <is>
          <t>https://grantcue.com/foundations/rtw-foundation-831433853</t>
        </is>
      </c>
    </row>
    <row r="2801">
      <c r="A2801">
        <f>IF($E2801=$E2800,$A2800+1,1)</f>
        <v/>
      </c>
      <c r="B2801" t="inlineStr">
        <is>
          <t>DIETZ FAMILY FOUNDATION 1730-03-44</t>
        </is>
      </c>
      <c r="C2801" t="inlineStr">
        <is>
          <t>23-3028685</t>
        </is>
      </c>
      <c r="D2801" t="inlineStr">
        <is>
          <t>Pennsylvania</t>
        </is>
      </c>
      <c r="E2801" t="inlineStr">
        <is>
          <t>PA</t>
        </is>
      </c>
      <c r="F2801" t="n">
        <v>2024</v>
      </c>
      <c r="G2801" t="n">
        <v>1</v>
      </c>
      <c r="H2801" s="13" t="n">
        <v>2676530</v>
      </c>
      <c r="I2801" s="12" t="n">
        <v>26</v>
      </c>
      <c r="J2801" s="13" t="n">
        <v>5000</v>
      </c>
      <c r="K2801" s="13">
        <f>IFERROR($H2801/$I2801,"")</f>
        <v/>
      </c>
      <c r="L2801" s="13" t="n">
        <v>2000000</v>
      </c>
      <c r="M2801" t="inlineStr">
        <is>
          <t>NJ, NY, TN</t>
        </is>
      </c>
      <c r="N2801" t="inlineStr">
        <is>
          <t>No</t>
        </is>
      </c>
      <c r="O2801" t="inlineStr">
        <is>
          <t>Not stated</t>
        </is>
      </c>
      <c r="Q2801" s="9" t="inlineStr">
        <is>
          <t>https://grantcue.com/foundations/dietz-family-foundation-1730-03-44-233028685</t>
        </is>
      </c>
    </row>
    <row r="2802">
      <c r="A2802">
        <f>IF($E2802=$E2801,$A2801+1,1)</f>
        <v/>
      </c>
      <c r="B2802" t="inlineStr">
        <is>
          <t>THE MCLELLAND FAMILY FOUNDATION</t>
        </is>
      </c>
      <c r="C2802" t="inlineStr">
        <is>
          <t>27-2995394</t>
        </is>
      </c>
      <c r="D2802" t="inlineStr">
        <is>
          <t>Pennsylvania</t>
        </is>
      </c>
      <c r="E2802" t="inlineStr">
        <is>
          <t>PA</t>
        </is>
      </c>
      <c r="F2802" t="n">
        <v>2025</v>
      </c>
      <c r="G2802" t="n">
        <v>2</v>
      </c>
      <c r="H2802" s="13" t="n">
        <v>2676000</v>
      </c>
      <c r="I2802" s="12" t="n">
        <v>45</v>
      </c>
      <c r="J2802" s="13" t="n">
        <v>20000</v>
      </c>
      <c r="K2802" s="13">
        <f>IFERROR($H2802/$I2802,"")</f>
        <v/>
      </c>
      <c r="L2802" s="13" t="n">
        <v>750000</v>
      </c>
      <c r="M2802" t="inlineStr">
        <is>
          <t>MI, FL, CT</t>
        </is>
      </c>
      <c r="N2802" t="inlineStr">
        <is>
          <t>No</t>
        </is>
      </c>
      <c r="O2802" t="inlineStr">
        <is>
          <t>Not stated</t>
        </is>
      </c>
      <c r="Q2802" s="9" t="inlineStr">
        <is>
          <t>https://grantcue.com/foundations/the-mclelland-family-foundation-c-o-michael-b-mclelland-272995394</t>
        </is>
      </c>
    </row>
    <row r="2803">
      <c r="A2803">
        <f>IF($E2803=$E2802,$A2802+1,1)</f>
        <v/>
      </c>
      <c r="B2803" t="inlineStr">
        <is>
          <t>THE SEDWICK CHARITABLE FOUNDATION</t>
        </is>
      </c>
      <c r="C2803" t="inlineStr">
        <is>
          <t>47-1844352</t>
        </is>
      </c>
      <c r="D2803" t="inlineStr">
        <is>
          <t>Pennsylvania</t>
        </is>
      </c>
      <c r="E2803" t="inlineStr">
        <is>
          <t>PA</t>
        </is>
      </c>
      <c r="F2803" t="n">
        <v>2024</v>
      </c>
      <c r="G2803" t="n">
        <v>1</v>
      </c>
      <c r="H2803" s="13" t="n">
        <v>2670000</v>
      </c>
      <c r="I2803" s="12" t="n">
        <v>39</v>
      </c>
      <c r="J2803" s="13" t="n">
        <v>40000</v>
      </c>
      <c r="K2803" s="13">
        <f>IFERROR($H2803/$I2803,"")</f>
        <v/>
      </c>
      <c r="L2803" s="13" t="n">
        <v>250000</v>
      </c>
      <c r="M2803" t="inlineStr">
        <is>
          <t>TX, OH, MD</t>
        </is>
      </c>
      <c r="N2803" t="inlineStr">
        <is>
          <t>No</t>
        </is>
      </c>
      <c r="O2803" t="inlineStr">
        <is>
          <t>Not stated</t>
        </is>
      </c>
      <c r="Q2803" s="9" t="inlineStr">
        <is>
          <t>https://grantcue.com/foundations/the-sedwick-charitable-foundation-c-o-dru-a-sedwick-471844352</t>
        </is>
      </c>
    </row>
    <row r="2804">
      <c r="A2804">
        <f>IF($E2804=$E2803,$A2803+1,1)</f>
        <v/>
      </c>
      <c r="B2804" t="inlineStr">
        <is>
          <t>FAYE &amp; MAYER KRUPP FAMILY FOUNDATION</t>
        </is>
      </c>
      <c r="C2804" t="inlineStr">
        <is>
          <t>41-1856606</t>
        </is>
      </c>
      <c r="D2804" t="inlineStr">
        <is>
          <t>Pennsylvania</t>
        </is>
      </c>
      <c r="E2804" t="inlineStr">
        <is>
          <t>PA</t>
        </is>
      </c>
      <c r="F2804" t="n">
        <v>2024</v>
      </c>
      <c r="G2804" t="n">
        <v>1</v>
      </c>
      <c r="H2804" s="13" t="n">
        <v>2665085</v>
      </c>
      <c r="I2804" s="12" t="n">
        <v>34</v>
      </c>
      <c r="J2804" s="13" t="n">
        <v>3000</v>
      </c>
      <c r="K2804" s="13">
        <f>IFERROR($H2804/$I2804,"")</f>
        <v/>
      </c>
      <c r="L2804" s="13" t="n">
        <v>1564915</v>
      </c>
      <c r="M2804" t="inlineStr">
        <is>
          <t>MN, NY, MA</t>
        </is>
      </c>
      <c r="N2804" t="inlineStr">
        <is>
          <t>No</t>
        </is>
      </c>
      <c r="O2804" t="inlineStr">
        <is>
          <t>Not stated</t>
        </is>
      </c>
      <c r="Q2804" s="9" t="inlineStr">
        <is>
          <t>https://grantcue.com/foundations/faye-and-mayer-krupp-family-foundation-411856606</t>
        </is>
      </c>
    </row>
    <row r="2805">
      <c r="A2805">
        <f>IF($E2805=$E2804,$A2804+1,1)</f>
        <v/>
      </c>
      <c r="B2805" t="inlineStr">
        <is>
          <t>THE HALDEMAN FAMILY FOUNDATION</t>
        </is>
      </c>
      <c r="C2805" t="inlineStr">
        <is>
          <t>35-2218296</t>
        </is>
      </c>
      <c r="D2805" t="inlineStr">
        <is>
          <t>Pennsylvania</t>
        </is>
      </c>
      <c r="E2805" t="inlineStr">
        <is>
          <t>PA</t>
        </is>
      </c>
      <c r="F2805" t="n">
        <v>2025</v>
      </c>
      <c r="G2805" t="n">
        <v>2</v>
      </c>
      <c r="H2805" s="13" t="n">
        <v>2656650</v>
      </c>
      <c r="I2805" s="12" t="n">
        <v>100</v>
      </c>
      <c r="J2805" s="13" t="n">
        <v>5000</v>
      </c>
      <c r="K2805" s="13">
        <f>IFERROR($H2805/$I2805,"")</f>
        <v/>
      </c>
      <c r="L2805" s="13" t="n">
        <v>225000</v>
      </c>
      <c r="M2805" t="inlineStr">
        <is>
          <t>RI, MA, NH</t>
        </is>
      </c>
      <c r="N2805" t="inlineStr">
        <is>
          <t>No</t>
        </is>
      </c>
      <c r="O2805" t="inlineStr">
        <is>
          <t>Not stated</t>
        </is>
      </c>
      <c r="Q2805" s="9" t="inlineStr">
        <is>
          <t>https://grantcue.com/foundations/the-haldeman-family-foundation-352218296</t>
        </is>
      </c>
    </row>
    <row r="2806">
      <c r="A2806">
        <f>IF($E2806=$E2805,$A2805+1,1)</f>
        <v/>
      </c>
      <c r="B2806" t="inlineStr">
        <is>
          <t>SALVITTI FAMILY FOUNDATION IMA</t>
        </is>
      </c>
      <c r="C2806" t="inlineStr">
        <is>
          <t>25-1755617</t>
        </is>
      </c>
      <c r="D2806" t="inlineStr">
        <is>
          <t>Pennsylvania</t>
        </is>
      </c>
      <c r="E2806" t="inlineStr">
        <is>
          <t>PA</t>
        </is>
      </c>
      <c r="F2806" t="n">
        <v>2024</v>
      </c>
      <c r="G2806" t="n">
        <v>1</v>
      </c>
      <c r="H2806" s="13" t="n">
        <v>2645000</v>
      </c>
      <c r="I2806" s="12" t="n">
        <v>64</v>
      </c>
      <c r="J2806" s="13" t="n">
        <v>2750</v>
      </c>
      <c r="K2806" s="13">
        <f>IFERROR($H2806/$I2806,"")</f>
        <v/>
      </c>
      <c r="L2806" s="13" t="n">
        <v>1015000</v>
      </c>
      <c r="M2806" t="inlineStr">
        <is>
          <t>NV, FL, IN</t>
        </is>
      </c>
      <c r="N2806" t="inlineStr">
        <is>
          <t>No</t>
        </is>
      </c>
      <c r="O2806" t="inlineStr">
        <is>
          <t>Not stated</t>
        </is>
      </c>
      <c r="Q2806" s="9" t="inlineStr">
        <is>
          <t>https://grantcue.com/foundations/salvitti-family-foundation-ima-251755617</t>
        </is>
      </c>
    </row>
    <row r="2807">
      <c r="A2807">
        <f>IF($E2807=$E2806,$A2806+1,1)</f>
        <v/>
      </c>
      <c r="B2807" t="inlineStr">
        <is>
          <t>FLEISCHNER FAMILY CHARITABLE FOUNDATION</t>
        </is>
      </c>
      <c r="C2807" t="inlineStr">
        <is>
          <t>47-1108283</t>
        </is>
      </c>
      <c r="D2807" t="inlineStr">
        <is>
          <t>Pennsylvania</t>
        </is>
      </c>
      <c r="E2807" t="inlineStr">
        <is>
          <t>PA</t>
        </is>
      </c>
      <c r="F2807" t="n">
        <v>2025</v>
      </c>
      <c r="G2807" t="n">
        <v>2</v>
      </c>
      <c r="H2807" s="13" t="n">
        <v>2644641</v>
      </c>
      <c r="I2807" s="12" t="n">
        <v>162</v>
      </c>
      <c r="J2807" s="13" t="n">
        <v>10000</v>
      </c>
      <c r="K2807" s="13">
        <f>IFERROR($H2807/$I2807,"")</f>
        <v/>
      </c>
      <c r="L2807" s="13" t="n">
        <v>75000</v>
      </c>
      <c r="M2807" t="inlineStr">
        <is>
          <t>MA, NY, CA</t>
        </is>
      </c>
      <c r="N2807" t="inlineStr">
        <is>
          <t>No</t>
        </is>
      </c>
      <c r="O2807" t="inlineStr">
        <is>
          <t>Not stated</t>
        </is>
      </c>
      <c r="Q2807" s="9" t="inlineStr">
        <is>
          <t>https://grantcue.com/foundations/fleischner-family-charitable-foundation-c-o-jeff-morrison-471108283</t>
        </is>
      </c>
    </row>
    <row r="2808">
      <c r="A2808">
        <f>IF($E2808=$E2807,$A2807+1,1)</f>
        <v/>
      </c>
      <c r="B2808" t="inlineStr">
        <is>
          <t>THE JAMES &amp; AGNES KIM FOUNDATION INC</t>
        </is>
      </c>
      <c r="C2808" t="inlineStr">
        <is>
          <t>23-2899799</t>
        </is>
      </c>
      <c r="D2808" t="inlineStr">
        <is>
          <t>Pennsylvania</t>
        </is>
      </c>
      <c r="E2808" t="inlineStr">
        <is>
          <t>PA</t>
        </is>
      </c>
      <c r="F2808" t="n">
        <v>2024</v>
      </c>
      <c r="G2808" t="n">
        <v>1</v>
      </c>
      <c r="H2808" s="13" t="n">
        <v>2640000</v>
      </c>
      <c r="I2808" s="12" t="n">
        <v>21</v>
      </c>
      <c r="J2808" s="13" t="n">
        <v>25000</v>
      </c>
      <c r="K2808" s="13">
        <f>IFERROR($H2808/$I2808,"")</f>
        <v/>
      </c>
      <c r="L2808" s="13" t="n">
        <v>1500000</v>
      </c>
      <c r="M2808" t="inlineStr">
        <is>
          <t>NY, NH, DC</t>
        </is>
      </c>
      <c r="N2808" t="inlineStr">
        <is>
          <t>No</t>
        </is>
      </c>
      <c r="O2808" t="inlineStr">
        <is>
          <t>Not stated</t>
        </is>
      </c>
      <c r="Q2808" s="9" t="inlineStr">
        <is>
          <t>https://grantcue.com/foundations/the-james-and-agnes-kim-foundation-inc-c-o-siana-carr-o-connor-and-lynam-llp-232899799</t>
        </is>
      </c>
    </row>
    <row r="2809">
      <c r="A2809">
        <f>IF($E2809=$E2808,$A2808+1,1)</f>
        <v/>
      </c>
      <c r="B2809" t="inlineStr">
        <is>
          <t>THE BIRMINGHAM FOUNDATION</t>
        </is>
      </c>
      <c r="C2809" t="inlineStr">
        <is>
          <t>25-0965572</t>
        </is>
      </c>
      <c r="D2809" t="inlineStr">
        <is>
          <t>Pennsylvania</t>
        </is>
      </c>
      <c r="E2809" t="inlineStr">
        <is>
          <t>PA</t>
        </is>
      </c>
      <c r="F2809" t="n">
        <v>2024</v>
      </c>
      <c r="G2809" t="n">
        <v>2</v>
      </c>
      <c r="H2809" s="13" t="n">
        <v>2636469</v>
      </c>
      <c r="I2809" s="12" t="n">
        <v>78</v>
      </c>
      <c r="J2809" s="13" t="n">
        <v>30000</v>
      </c>
      <c r="K2809" s="13">
        <f>IFERROR($H2809/$I2809,"")</f>
        <v/>
      </c>
      <c r="L2809" s="13" t="n">
        <v>130000</v>
      </c>
      <c r="M2809" t="inlineStr">
        <is>
          <t>DC</t>
        </is>
      </c>
      <c r="N2809" t="inlineStr">
        <is>
          <t>Yes</t>
        </is>
      </c>
      <c r="O2809" t="inlineStr">
        <is>
          <t>Not stated</t>
        </is>
      </c>
      <c r="P2809" s="9" t="inlineStr">
        <is>
          <t>https://www.birminghamfoundation.org/</t>
        </is>
      </c>
      <c r="Q2809" s="9" t="inlineStr">
        <is>
          <t>https://grantcue.com/foundations/the-birmingham-foundation-250965572</t>
        </is>
      </c>
    </row>
    <row r="2810">
      <c r="A2810">
        <f>IF($E2810=$E2809,$A2809+1,1)</f>
        <v/>
      </c>
      <c r="B2810" t="inlineStr">
        <is>
          <t>UNCOMMON INDIVIDUAL FOUNDATION</t>
        </is>
      </c>
      <c r="C2810" t="inlineStr">
        <is>
          <t>22-2741682</t>
        </is>
      </c>
      <c r="D2810" t="inlineStr">
        <is>
          <t>Pennsylvania</t>
        </is>
      </c>
      <c r="E2810" t="inlineStr">
        <is>
          <t>PA</t>
        </is>
      </c>
      <c r="F2810" t="n">
        <v>2024</v>
      </c>
      <c r="G2810" t="n">
        <v>2</v>
      </c>
      <c r="H2810" s="13" t="n">
        <v>2602540</v>
      </c>
      <c r="I2810" s="12" t="n">
        <v>96</v>
      </c>
      <c r="J2810" s="13" t="n">
        <v>1250</v>
      </c>
      <c r="K2810" s="13">
        <f>IFERROR($H2810/$I2810,"")</f>
        <v/>
      </c>
      <c r="L2810" s="13" t="n">
        <v>1396086</v>
      </c>
      <c r="M2810" t="inlineStr">
        <is>
          <t>NJ, HI, OH</t>
        </is>
      </c>
      <c r="N2810" t="inlineStr">
        <is>
          <t>No</t>
        </is>
      </c>
      <c r="O2810" t="inlineStr">
        <is>
          <t>Not stated</t>
        </is>
      </c>
      <c r="Q2810" s="9" t="inlineStr">
        <is>
          <t>https://grantcue.com/foundations/uncommon-individual-foundation-222741682</t>
        </is>
      </c>
    </row>
    <row r="2811">
      <c r="A2811">
        <f>IF($E2811=$E2810,$A2810+1,1)</f>
        <v/>
      </c>
      <c r="B2811" t="inlineStr">
        <is>
          <t>SATELL FAMILY FOUNDATION</t>
        </is>
      </c>
      <c r="C2811" t="inlineStr">
        <is>
          <t>23-7769039</t>
        </is>
      </c>
      <c r="D2811" t="inlineStr">
        <is>
          <t>Pennsylvania</t>
        </is>
      </c>
      <c r="E2811" t="inlineStr">
        <is>
          <t>PA</t>
        </is>
      </c>
      <c r="F2811" t="n">
        <v>2024</v>
      </c>
      <c r="G2811" t="n">
        <v>1</v>
      </c>
      <c r="H2811" s="13" t="n">
        <v>2570062</v>
      </c>
      <c r="I2811" s="12" t="n">
        <v>35</v>
      </c>
      <c r="J2811" s="13" t="n">
        <v>8000</v>
      </c>
      <c r="K2811" s="13">
        <f>IFERROR($H2811/$I2811,"")</f>
        <v/>
      </c>
      <c r="L2811" s="13" t="n">
        <v>1625000</v>
      </c>
      <c r="M2811" t="inlineStr">
        <is>
          <t>FL, MD, OR</t>
        </is>
      </c>
      <c r="N2811" t="inlineStr">
        <is>
          <t>No</t>
        </is>
      </c>
      <c r="O2811" t="inlineStr">
        <is>
          <t>Not stated</t>
        </is>
      </c>
      <c r="Q2811" s="9" t="inlineStr">
        <is>
          <t>https://grantcue.com/foundations/satell-family-foundation-c-o-edward-m-satell-237769039</t>
        </is>
      </c>
    </row>
    <row r="2812">
      <c r="A2812">
        <f>IF($E2812=$E2811,$A2811+1,1)</f>
        <v/>
      </c>
      <c r="B2812" t="inlineStr">
        <is>
          <t>THE RELIGIOUS SUPPORT FUND</t>
        </is>
      </c>
      <c r="C2812" t="inlineStr">
        <is>
          <t>83-3712504</t>
        </is>
      </c>
      <c r="D2812" t="inlineStr">
        <is>
          <t>Pennsylvania</t>
        </is>
      </c>
      <c r="E2812" t="inlineStr">
        <is>
          <t>PA</t>
        </is>
      </c>
      <c r="F2812" t="n">
        <v>2025</v>
      </c>
      <c r="G2812" t="n">
        <v>2</v>
      </c>
      <c r="H2812" s="13" t="n">
        <v>2567630</v>
      </c>
      <c r="I2812" s="12" t="n">
        <v>17</v>
      </c>
      <c r="J2812" s="13" t="n">
        <v>125000</v>
      </c>
      <c r="K2812" s="13">
        <f>IFERROR($H2812/$I2812,"")</f>
        <v/>
      </c>
      <c r="L2812" s="13" t="n">
        <v>350000</v>
      </c>
      <c r="M2812" t="inlineStr">
        <is>
          <t>NUEVO LEON, NY, NJ</t>
        </is>
      </c>
      <c r="N2812" t="inlineStr">
        <is>
          <t>No</t>
        </is>
      </c>
      <c r="O2812" t="inlineStr">
        <is>
          <t>Not stated</t>
        </is>
      </c>
      <c r="Q2812" s="9" t="inlineStr">
        <is>
          <t>https://grantcue.com/foundations/the-religious-support-fund-c-o-schneider-downs-and-co-inc-833712504</t>
        </is>
      </c>
    </row>
    <row r="2813">
      <c r="A2813">
        <f>IF($E2813=$E2812,$A2812+1,1)</f>
        <v/>
      </c>
      <c r="B2813" t="inlineStr">
        <is>
          <t>AINSWORTH FOUNDATION</t>
        </is>
      </c>
      <c r="C2813" t="inlineStr">
        <is>
          <t>83-2318716</t>
        </is>
      </c>
      <c r="D2813" t="inlineStr">
        <is>
          <t>Pennsylvania</t>
        </is>
      </c>
      <c r="E2813" t="inlineStr">
        <is>
          <t>PA</t>
        </is>
      </c>
      <c r="F2813" t="n">
        <v>2024</v>
      </c>
      <c r="G2813" t="n">
        <v>2</v>
      </c>
      <c r="H2813" s="13" t="n">
        <v>2538397</v>
      </c>
      <c r="I2813" s="12" t="n">
        <v>34</v>
      </c>
      <c r="J2813" s="13" t="n">
        <v>50000</v>
      </c>
      <c r="K2813" s="13">
        <f>IFERROR($H2813/$I2813,"")</f>
        <v/>
      </c>
      <c r="L2813" s="13" t="n">
        <v>400000</v>
      </c>
      <c r="M2813" t="inlineStr">
        <is>
          <t>OH, NC, NY</t>
        </is>
      </c>
      <c r="N2813" t="inlineStr">
        <is>
          <t>No</t>
        </is>
      </c>
      <c r="O2813" t="inlineStr">
        <is>
          <t>Not stated</t>
        </is>
      </c>
      <c r="Q2813" s="9" t="inlineStr">
        <is>
          <t>https://grantcue.com/foundations/ainsworth-foundation-832318716</t>
        </is>
      </c>
    </row>
    <row r="2814">
      <c r="A2814">
        <f>IF($E2814=$E2813,$A2813+1,1)</f>
        <v/>
      </c>
      <c r="B2814" t="inlineStr">
        <is>
          <t>THE DOUG AND GAY LANE FOUNDATION</t>
        </is>
      </c>
      <c r="C2814" t="inlineStr">
        <is>
          <t>22-3554995</t>
        </is>
      </c>
      <c r="D2814" t="inlineStr">
        <is>
          <t>Pennsylvania</t>
        </is>
      </c>
      <c r="E2814" t="inlineStr">
        <is>
          <t>PA</t>
        </is>
      </c>
      <c r="F2814" t="n">
        <v>2025</v>
      </c>
      <c r="G2814" t="n">
        <v>2</v>
      </c>
      <c r="H2814" s="13" t="n">
        <v>2537595</v>
      </c>
      <c r="I2814" s="12" t="n">
        <v>33</v>
      </c>
      <c r="J2814" s="13" t="n">
        <v>50000</v>
      </c>
      <c r="K2814" s="13">
        <f>IFERROR($H2814/$I2814,"")</f>
        <v/>
      </c>
      <c r="L2814" s="13" t="n">
        <v>500000</v>
      </c>
      <c r="M2814" t="inlineStr">
        <is>
          <t>FL, NY, MA</t>
        </is>
      </c>
      <c r="N2814" t="inlineStr">
        <is>
          <t>No</t>
        </is>
      </c>
      <c r="O2814" t="inlineStr">
        <is>
          <t>Not stated</t>
        </is>
      </c>
      <c r="Q2814" s="9" t="inlineStr">
        <is>
          <t>https://grantcue.com/foundations/the-doug-and-gay-lane-foundation-223554995</t>
        </is>
      </c>
    </row>
    <row r="2815">
      <c r="A2815">
        <f>IF($E2815=$E2814,$A2814+1,1)</f>
        <v/>
      </c>
      <c r="B2815" t="inlineStr">
        <is>
          <t>BUHL REGIONAL HEALTH FOUNDATION</t>
        </is>
      </c>
      <c r="C2815" t="inlineStr">
        <is>
          <t>45-5247666</t>
        </is>
      </c>
      <c r="D2815" t="inlineStr">
        <is>
          <t>Pennsylvania</t>
        </is>
      </c>
      <c r="E2815" t="inlineStr">
        <is>
          <t>PA</t>
        </is>
      </c>
      <c r="F2815" t="n">
        <v>2024</v>
      </c>
      <c r="G2815" t="n">
        <v>1</v>
      </c>
      <c r="H2815" s="13" t="n">
        <v>2532013</v>
      </c>
      <c r="I2815" s="12" t="n">
        <v>48</v>
      </c>
      <c r="J2815" s="13" t="n">
        <v>6180</v>
      </c>
      <c r="K2815" s="13">
        <f>IFERROR($H2815/$I2815,"")</f>
        <v/>
      </c>
      <c r="L2815" s="13" t="n">
        <v>1500000</v>
      </c>
      <c r="M2815" t="inlineStr">
        <is>
          <t>OH, VA, GA</t>
        </is>
      </c>
      <c r="N2815" t="inlineStr">
        <is>
          <t>Yes</t>
        </is>
      </c>
      <c r="O2815" t="inlineStr">
        <is>
          <t>Yes</t>
        </is>
      </c>
      <c r="P2815" s="9" t="inlineStr">
        <is>
          <t>https://buhlregionalhealthfoundation.org/</t>
        </is>
      </c>
      <c r="Q2815" s="9" t="inlineStr">
        <is>
          <t>https://grantcue.com/foundations/buhl-regional-health-foundation-455247666</t>
        </is>
      </c>
    </row>
    <row r="2816">
      <c r="A2816">
        <f>IF($E2816=$E2815,$A2815+1,1)</f>
        <v/>
      </c>
      <c r="B2816" t="inlineStr">
        <is>
          <t>FRANCESCO A MASCARO CHARITABLE TRUST</t>
        </is>
      </c>
      <c r="C2816" t="inlineStr">
        <is>
          <t>46-6449106</t>
        </is>
      </c>
      <c r="D2816" t="inlineStr">
        <is>
          <t>Pennsylvania</t>
        </is>
      </c>
      <c r="E2816" t="inlineStr">
        <is>
          <t>PA</t>
        </is>
      </c>
      <c r="F2816" t="n">
        <v>2024</v>
      </c>
      <c r="G2816" t="n">
        <v>2</v>
      </c>
      <c r="H2816" s="13" t="n">
        <v>2527549</v>
      </c>
      <c r="I2816" s="12" t="n">
        <v>85</v>
      </c>
      <c r="J2816" s="13" t="n">
        <v>10000</v>
      </c>
      <c r="K2816" s="13">
        <f>IFERROR($H2816/$I2816,"")</f>
        <v/>
      </c>
      <c r="L2816" s="13" t="n">
        <v>510000</v>
      </c>
      <c r="M2816" t="inlineStr">
        <is>
          <t>DC</t>
        </is>
      </c>
      <c r="N2816" t="inlineStr">
        <is>
          <t>No</t>
        </is>
      </c>
      <c r="O2816" t="inlineStr">
        <is>
          <t>Not stated</t>
        </is>
      </c>
      <c r="Q2816" s="9" t="inlineStr">
        <is>
          <t>https://grantcue.com/foundations/francesco-a-mascaro-charitable-trust-466449106</t>
        </is>
      </c>
    </row>
    <row r="2817">
      <c r="A2817">
        <f>IF($E2817=$E2816,$A2816+1,1)</f>
        <v/>
      </c>
      <c r="B2817" t="inlineStr">
        <is>
          <t>THE EVANS FAMILY FOUNDATION DBA LENOX STREET FOUNDATION</t>
        </is>
      </c>
      <c r="C2817" t="inlineStr">
        <is>
          <t>04-3523698</t>
        </is>
      </c>
      <c r="D2817" t="inlineStr">
        <is>
          <t>Pennsylvania</t>
        </is>
      </c>
      <c r="E2817" t="inlineStr">
        <is>
          <t>PA</t>
        </is>
      </c>
      <c r="F2817" t="n">
        <v>2025</v>
      </c>
      <c r="G2817" t="n">
        <v>2</v>
      </c>
      <c r="H2817" s="13" t="n">
        <v>2507860</v>
      </c>
      <c r="I2817" s="12" t="n">
        <v>12</v>
      </c>
      <c r="J2817" s="13" t="n">
        <v>49591.5</v>
      </c>
      <c r="K2817" s="13">
        <f>IFERROR($H2817/$I2817,"")</f>
        <v/>
      </c>
      <c r="L2817" s="13" t="n">
        <v>1474720</v>
      </c>
      <c r="M2817" t="inlineStr">
        <is>
          <t>MA, NJ, DC</t>
        </is>
      </c>
      <c r="N2817" t="inlineStr">
        <is>
          <t>No</t>
        </is>
      </c>
      <c r="O2817" t="inlineStr">
        <is>
          <t>Not stated</t>
        </is>
      </c>
      <c r="Q2817" s="9" t="inlineStr">
        <is>
          <t>https://grantcue.com/foundations/the-evans-family-foundation-dba-lenox-street-foundation-043523698</t>
        </is>
      </c>
    </row>
    <row r="2818">
      <c r="A2818">
        <f>IF($E2818=$E2817,$A2817+1,1)</f>
        <v/>
      </c>
      <c r="B2818" t="inlineStr">
        <is>
          <t>LONG FAMILY EDUCATION FOUNDATION</t>
        </is>
      </c>
      <c r="C2818" t="inlineStr">
        <is>
          <t>22-2719260</t>
        </is>
      </c>
      <c r="D2818" t="inlineStr">
        <is>
          <t>Pennsylvania</t>
        </is>
      </c>
      <c r="E2818" t="inlineStr">
        <is>
          <t>PA</t>
        </is>
      </c>
      <c r="F2818" t="n">
        <v>2025</v>
      </c>
      <c r="G2818" t="n">
        <v>2</v>
      </c>
      <c r="H2818" s="13" t="n">
        <v>2497327</v>
      </c>
      <c r="I2818" s="12" t="n">
        <v>27</v>
      </c>
      <c r="J2818" s="13" t="n">
        <v>5000</v>
      </c>
      <c r="K2818" s="13">
        <f>IFERROR($H2818/$I2818,"")</f>
        <v/>
      </c>
      <c r="L2818" s="13" t="n">
        <v>1633180</v>
      </c>
      <c r="M2818" t="inlineStr">
        <is>
          <t>MA, FL, IL</t>
        </is>
      </c>
      <c r="N2818" t="inlineStr">
        <is>
          <t>No</t>
        </is>
      </c>
      <c r="O2818" t="inlineStr">
        <is>
          <t>Not stated</t>
        </is>
      </c>
      <c r="Q2818" s="9" t="inlineStr">
        <is>
          <t>https://grantcue.com/foundations/long-family-education-foundation-222719260</t>
        </is>
      </c>
    </row>
    <row r="2819">
      <c r="A2819">
        <f>IF($E2819=$E2818,$A2818+1,1)</f>
        <v/>
      </c>
      <c r="B2819" t="inlineStr">
        <is>
          <t>SAMUEL-EDITH JUSTUS CHAR TRUST</t>
        </is>
      </c>
      <c r="C2819" t="inlineStr">
        <is>
          <t>47-1840657</t>
        </is>
      </c>
      <c r="D2819" t="inlineStr">
        <is>
          <t>Pennsylvania</t>
        </is>
      </c>
      <c r="E2819" t="inlineStr">
        <is>
          <t>PA</t>
        </is>
      </c>
      <c r="F2819" t="n">
        <v>2025</v>
      </c>
      <c r="G2819" t="n">
        <v>2</v>
      </c>
      <c r="H2819" s="13" t="n">
        <v>2489504</v>
      </c>
      <c r="I2819" s="12" t="n">
        <v>67</v>
      </c>
      <c r="J2819" s="13" t="n">
        <v>20000</v>
      </c>
      <c r="K2819" s="13">
        <f>IFERROR($H2819/$I2819,"")</f>
        <v/>
      </c>
      <c r="L2819" s="13" t="n">
        <v>205000</v>
      </c>
      <c r="M2819" t="inlineStr">
        <is>
          <t>OR</t>
        </is>
      </c>
      <c r="N2819" t="inlineStr">
        <is>
          <t>Yes</t>
        </is>
      </c>
      <c r="O2819" t="inlineStr">
        <is>
          <t>Yes</t>
        </is>
      </c>
      <c r="Q2819" s="9" t="inlineStr">
        <is>
          <t>https://grantcue.com/foundations/samuel-edith-justus-char-trust-471840657</t>
        </is>
      </c>
    </row>
    <row r="2820">
      <c r="A2820">
        <f>IF($E2820=$E2819,$A2819+1,1)</f>
        <v/>
      </c>
      <c r="B2820" t="inlineStr">
        <is>
          <t>C Stone Foundation</t>
        </is>
      </c>
      <c r="C2820" t="inlineStr">
        <is>
          <t>20-8134458</t>
        </is>
      </c>
      <c r="D2820" t="inlineStr">
        <is>
          <t>Pennsylvania</t>
        </is>
      </c>
      <c r="E2820" t="inlineStr">
        <is>
          <t>PA</t>
        </is>
      </c>
      <c r="F2820" t="n">
        <v>2025</v>
      </c>
      <c r="G2820" t="n">
        <v>2</v>
      </c>
      <c r="H2820" s="13" t="n">
        <v>2449390</v>
      </c>
      <c r="I2820" s="12" t="n">
        <v>15</v>
      </c>
      <c r="J2820" s="13" t="n">
        <v>50000</v>
      </c>
      <c r="K2820" s="13">
        <f>IFERROR($H2820/$I2820,"")</f>
        <v/>
      </c>
      <c r="L2820" s="13" t="n">
        <v>984390</v>
      </c>
      <c r="M2820" t="inlineStr">
        <is>
          <t>MT, TX, CA</t>
        </is>
      </c>
      <c r="N2820" t="inlineStr">
        <is>
          <t>No</t>
        </is>
      </c>
      <c r="O2820" t="inlineStr">
        <is>
          <t>Not stated</t>
        </is>
      </c>
      <c r="Q2820" s="9" t="inlineStr">
        <is>
          <t>https://grantcue.com/foundations/c-stone-foundation-c-o-catherine-s-campbell-208134458</t>
        </is>
      </c>
    </row>
    <row r="2821">
      <c r="A2821">
        <f>IF($E2821=$E2820,$A2820+1,1)</f>
        <v/>
      </c>
      <c r="B2821" t="inlineStr">
        <is>
          <t>RESEARCH FUND FOR CYSTIC FIBROSIS INC</t>
        </is>
      </c>
      <c r="C2821" t="inlineStr">
        <is>
          <t>22-2545566</t>
        </is>
      </c>
      <c r="D2821" t="inlineStr">
        <is>
          <t>Pennsylvania</t>
        </is>
      </c>
      <c r="E2821" t="inlineStr">
        <is>
          <t>PA</t>
        </is>
      </c>
      <c r="F2821" t="n">
        <v>2025</v>
      </c>
      <c r="G2821" t="n">
        <v>2</v>
      </c>
      <c r="H2821" s="13" t="n">
        <v>2447557</v>
      </c>
      <c r="I2821" s="12" t="n">
        <v>34</v>
      </c>
      <c r="J2821" s="13" t="n">
        <v>10125</v>
      </c>
      <c r="K2821" s="13">
        <f>IFERROR($H2821/$I2821,"")</f>
        <v/>
      </c>
      <c r="L2821" s="13" t="n">
        <v>572442</v>
      </c>
      <c r="M2821" t="inlineStr">
        <is>
          <t>WA, NY, GA</t>
        </is>
      </c>
      <c r="N2821" t="inlineStr">
        <is>
          <t>No</t>
        </is>
      </c>
      <c r="O2821" t="inlineStr">
        <is>
          <t>Not stated</t>
        </is>
      </c>
      <c r="Q2821" s="9" t="inlineStr">
        <is>
          <t>https://grantcue.com/foundations/research-fund-for-cystic-fibrosis-inc-222545566</t>
        </is>
      </c>
    </row>
    <row r="2822">
      <c r="A2822">
        <f>IF($E2822=$E2821,$A2821+1,1)</f>
        <v/>
      </c>
      <c r="B2822" t="inlineStr">
        <is>
          <t>OPPORTUNITY FOUNDATION</t>
        </is>
      </c>
      <c r="C2822" t="inlineStr">
        <is>
          <t>38-7132674</t>
        </is>
      </c>
      <c r="D2822" t="inlineStr">
        <is>
          <t>Pennsylvania</t>
        </is>
      </c>
      <c r="E2822" t="inlineStr">
        <is>
          <t>PA</t>
        </is>
      </c>
      <c r="F2822" t="n">
        <v>2024</v>
      </c>
      <c r="G2822" t="n">
        <v>1</v>
      </c>
      <c r="H2822" s="13" t="n">
        <v>2440750</v>
      </c>
      <c r="I2822" s="12" t="n">
        <v>156</v>
      </c>
      <c r="J2822" s="13" t="n">
        <v>15000</v>
      </c>
      <c r="K2822" s="13">
        <f>IFERROR($H2822/$I2822,"")</f>
        <v/>
      </c>
      <c r="L2822" s="13" t="n">
        <v>150000</v>
      </c>
      <c r="M2822" t="inlineStr">
        <is>
          <t>CA, NY, NC</t>
        </is>
      </c>
      <c r="N2822" t="inlineStr">
        <is>
          <t>Yes</t>
        </is>
      </c>
      <c r="O2822" t="inlineStr">
        <is>
          <t>Yes</t>
        </is>
      </c>
      <c r="P2822" s="9" t="inlineStr">
        <is>
          <t>https://www.theopportunityfund.org/</t>
        </is>
      </c>
      <c r="Q2822" s="9" t="inlineStr">
        <is>
          <t>https://grantcue.com/foundations/opportunity-foundation-387132674</t>
        </is>
      </c>
    </row>
    <row r="2823">
      <c r="A2823">
        <f>IF($E2823=$E2822,$A2822+1,1)</f>
        <v/>
      </c>
      <c r="B2823" t="inlineStr">
        <is>
          <t>THE HAWK FAMILY FOUNDATION</t>
        </is>
      </c>
      <c r="C2823" t="inlineStr">
        <is>
          <t>42-1719365</t>
        </is>
      </c>
      <c r="D2823" t="inlineStr">
        <is>
          <t>Pennsylvania</t>
        </is>
      </c>
      <c r="E2823" t="inlineStr">
        <is>
          <t>PA</t>
        </is>
      </c>
      <c r="F2823" t="n">
        <v>2025</v>
      </c>
      <c r="G2823" t="n">
        <v>2</v>
      </c>
      <c r="H2823" s="13" t="n">
        <v>2440025</v>
      </c>
      <c r="I2823" s="12" t="n">
        <v>209</v>
      </c>
      <c r="J2823" s="13" t="n">
        <v>6000</v>
      </c>
      <c r="K2823" s="13">
        <f>IFERROR($H2823/$I2823,"")</f>
        <v/>
      </c>
      <c r="L2823" s="13" t="n">
        <v>100000</v>
      </c>
      <c r="M2823" t="inlineStr">
        <is>
          <t>MA, NY, CA</t>
        </is>
      </c>
      <c r="N2823" t="inlineStr">
        <is>
          <t>No</t>
        </is>
      </c>
      <c r="O2823" t="inlineStr">
        <is>
          <t>Not stated</t>
        </is>
      </c>
      <c r="Q2823" s="9" t="inlineStr">
        <is>
          <t>https://grantcue.com/foundations/the-hawk-family-foundation-421719365</t>
        </is>
      </c>
    </row>
    <row r="2824">
      <c r="A2824">
        <f>IF($E2824=$E2823,$A2823+1,1)</f>
        <v/>
      </c>
      <c r="B2824" t="inlineStr">
        <is>
          <t>THOMAS AND MARINA PURCELL FAMILY FOUNDATION</t>
        </is>
      </c>
      <c r="C2824" t="inlineStr">
        <is>
          <t>26-2626965</t>
        </is>
      </c>
      <c r="D2824" t="inlineStr">
        <is>
          <t>Pennsylvania</t>
        </is>
      </c>
      <c r="E2824" t="inlineStr">
        <is>
          <t>PA</t>
        </is>
      </c>
      <c r="F2824" t="n">
        <v>2024</v>
      </c>
      <c r="G2824" t="n">
        <v>2</v>
      </c>
      <c r="H2824" s="13" t="n">
        <v>2425017</v>
      </c>
      <c r="I2824" s="12" t="n">
        <v>12</v>
      </c>
      <c r="J2824" s="13" t="n">
        <v>10000</v>
      </c>
      <c r="K2824" s="13">
        <f>IFERROR($H2824/$I2824,"")</f>
        <v/>
      </c>
      <c r="L2824" s="13" t="n">
        <v>1704017</v>
      </c>
      <c r="M2824" t="inlineStr">
        <is>
          <t>NY, DC, MA</t>
        </is>
      </c>
      <c r="N2824" t="inlineStr">
        <is>
          <t>No</t>
        </is>
      </c>
      <c r="O2824" t="inlineStr">
        <is>
          <t>Not stated</t>
        </is>
      </c>
      <c r="Q2824" s="9" t="inlineStr">
        <is>
          <t>https://grantcue.com/foundations/thomas-and-marina-purcell-family-foundation-262626965</t>
        </is>
      </c>
    </row>
    <row r="2825">
      <c r="A2825">
        <f>IF($E2825=$E2824,$A2824+1,1)</f>
        <v/>
      </c>
      <c r="B2825" t="inlineStr">
        <is>
          <t>THE TOPPER FOUNDATION</t>
        </is>
      </c>
      <c r="C2825" t="inlineStr">
        <is>
          <t>20-0523820</t>
        </is>
      </c>
      <c r="D2825" t="inlineStr">
        <is>
          <t>Pennsylvania</t>
        </is>
      </c>
      <c r="E2825" t="inlineStr">
        <is>
          <t>PA</t>
        </is>
      </c>
      <c r="F2825" t="n">
        <v>2024</v>
      </c>
      <c r="G2825" t="n">
        <v>1</v>
      </c>
      <c r="H2825" s="13" t="n">
        <v>2423526</v>
      </c>
      <c r="I2825" s="12" t="n">
        <v>40</v>
      </c>
      <c r="J2825" s="13" t="n">
        <v>5005</v>
      </c>
      <c r="K2825" s="13">
        <f>IFERROR($H2825/$I2825,"")</f>
        <v/>
      </c>
      <c r="L2825" s="13" t="n">
        <v>960000</v>
      </c>
      <c r="M2825" t="inlineStr">
        <is>
          <t>WI, IL, NJ</t>
        </is>
      </c>
      <c r="N2825" t="inlineStr">
        <is>
          <t>Yes</t>
        </is>
      </c>
      <c r="O2825" t="inlineStr">
        <is>
          <t>Yes</t>
        </is>
      </c>
      <c r="Q2825" s="9" t="inlineStr">
        <is>
          <t>https://grantcue.com/foundations/the-topper-foundation-200523820</t>
        </is>
      </c>
    </row>
    <row r="2826">
      <c r="A2826">
        <f>IF($E2826=$E2825,$A2825+1,1)</f>
        <v/>
      </c>
      <c r="B2826" t="inlineStr">
        <is>
          <t>THE PEIRCE FAMILY FOUNDATION INC</t>
        </is>
      </c>
      <c r="C2826" t="inlineStr">
        <is>
          <t>23-2903074</t>
        </is>
      </c>
      <c r="D2826" t="inlineStr">
        <is>
          <t>Pennsylvania</t>
        </is>
      </c>
      <c r="E2826" t="inlineStr">
        <is>
          <t>PA</t>
        </is>
      </c>
      <c r="F2826" t="n">
        <v>2024</v>
      </c>
      <c r="G2826" t="n">
        <v>1</v>
      </c>
      <c r="H2826" s="13" t="n">
        <v>2408416</v>
      </c>
      <c r="I2826" s="12" t="n">
        <v>37</v>
      </c>
      <c r="J2826" s="13" t="n">
        <v>2500</v>
      </c>
      <c r="K2826" s="13">
        <f>IFERROR($H2826/$I2826,"")</f>
        <v/>
      </c>
      <c r="L2826" s="13" t="n">
        <v>500000</v>
      </c>
      <c r="M2826" t="inlineStr">
        <is>
          <t>FL, WA, OK</t>
        </is>
      </c>
      <c r="N2826" t="inlineStr">
        <is>
          <t>Yes</t>
        </is>
      </c>
      <c r="O2826" t="inlineStr">
        <is>
          <t>Not stated</t>
        </is>
      </c>
      <c r="Q2826" s="9" t="inlineStr">
        <is>
          <t>https://grantcue.com/foundations/the-peirce-family-foundation-inc-232903074</t>
        </is>
      </c>
    </row>
    <row r="2827">
      <c r="A2827">
        <f>IF($E2827=$E2826,$A2826+1,1)</f>
        <v/>
      </c>
      <c r="B2827" t="inlineStr">
        <is>
          <t>THE BUCKLEY FOUNDATION</t>
        </is>
      </c>
      <c r="C2827" t="inlineStr">
        <is>
          <t>38-7171837</t>
        </is>
      </c>
      <c r="D2827" t="inlineStr">
        <is>
          <t>Pennsylvania</t>
        </is>
      </c>
      <c r="E2827" t="inlineStr">
        <is>
          <t>PA</t>
        </is>
      </c>
      <c r="F2827" t="n">
        <v>2023</v>
      </c>
      <c r="G2827" t="n">
        <v>1</v>
      </c>
      <c r="H2827" s="13" t="n">
        <v>2400000</v>
      </c>
      <c r="I2827" s="12" t="n">
        <v>9</v>
      </c>
      <c r="J2827" s="13" t="n">
        <v>300000</v>
      </c>
      <c r="K2827" s="13">
        <f>IFERROR($H2827/$I2827,"")</f>
        <v/>
      </c>
      <c r="L2827" s="13" t="n">
        <v>450000</v>
      </c>
      <c r="M2827" t="inlineStr">
        <is>
          <t>NJ, NC, NY</t>
        </is>
      </c>
      <c r="N2827" t="inlineStr">
        <is>
          <t>No</t>
        </is>
      </c>
      <c r="O2827" t="inlineStr">
        <is>
          <t>Not stated</t>
        </is>
      </c>
      <c r="Q2827" s="9" t="inlineStr">
        <is>
          <t>https://grantcue.com/foundations/the-buckley-foundation-387171837</t>
        </is>
      </c>
    </row>
    <row r="2828">
      <c r="A2828">
        <f>IF($E2828=$E2827,$A2827+1,1)</f>
        <v/>
      </c>
      <c r="B2828" t="inlineStr">
        <is>
          <t>The Vert Charitable Trust UA 12222011</t>
        </is>
      </c>
      <c r="C2828" t="inlineStr">
        <is>
          <t>38-7016980</t>
        </is>
      </c>
      <c r="D2828" t="inlineStr">
        <is>
          <t>Pennsylvania</t>
        </is>
      </c>
      <c r="E2828" t="inlineStr">
        <is>
          <t>PA</t>
        </is>
      </c>
      <c r="F2828" t="n">
        <v>2025</v>
      </c>
      <c r="G2828" t="n">
        <v>2</v>
      </c>
      <c r="H2828" s="13" t="n">
        <v>2395000</v>
      </c>
      <c r="I2828" s="12" t="n">
        <v>90</v>
      </c>
      <c r="J2828" s="13" t="n">
        <v>25000</v>
      </c>
      <c r="K2828" s="13">
        <f>IFERROR($H2828/$I2828,"")</f>
        <v/>
      </c>
      <c r="L2828" s="13" t="n">
        <v>125000</v>
      </c>
      <c r="M2828" t="inlineStr">
        <is>
          <t>CA, NJ</t>
        </is>
      </c>
      <c r="N2828" t="inlineStr">
        <is>
          <t>No</t>
        </is>
      </c>
      <c r="O2828" t="inlineStr">
        <is>
          <t>Not stated</t>
        </is>
      </c>
      <c r="Q2828" s="9" t="inlineStr">
        <is>
          <t>https://grantcue.com/foundations/the-vert-charitable-trust-ua-12222011-387016980</t>
        </is>
      </c>
    </row>
    <row r="2829">
      <c r="A2829">
        <f>IF($E2829=$E2828,$A2828+1,1)</f>
        <v/>
      </c>
      <c r="B2829" t="inlineStr">
        <is>
          <t>THE GORDON CHARTER FOUNDATION</t>
        </is>
      </c>
      <c r="C2829" t="inlineStr">
        <is>
          <t>27-1234570</t>
        </is>
      </c>
      <c r="D2829" t="inlineStr">
        <is>
          <t>Pennsylvania</t>
        </is>
      </c>
      <c r="E2829" t="inlineStr">
        <is>
          <t>PA</t>
        </is>
      </c>
      <c r="F2829" t="n">
        <v>2025</v>
      </c>
      <c r="G2829" t="n">
        <v>2</v>
      </c>
      <c r="H2829" s="13" t="n">
        <v>2387000</v>
      </c>
      <c r="I2829" s="12" t="n">
        <v>155</v>
      </c>
      <c r="J2829" s="13" t="n">
        <v>15000</v>
      </c>
      <c r="K2829" s="13">
        <f>IFERROR($H2829/$I2829,"")</f>
        <v/>
      </c>
      <c r="L2829" s="13" t="n">
        <v>60000</v>
      </c>
      <c r="M2829" t="inlineStr">
        <is>
          <t>NJ, IL</t>
        </is>
      </c>
      <c r="N2829" t="inlineStr">
        <is>
          <t>Yes</t>
        </is>
      </c>
      <c r="O2829" t="inlineStr">
        <is>
          <t>Yes</t>
        </is>
      </c>
      <c r="P2829" s="9" t="inlineStr">
        <is>
          <t>https://gordoncharterfoundation.com/</t>
        </is>
      </c>
      <c r="Q2829" s="9" t="inlineStr">
        <is>
          <t>https://grantcue.com/foundations/the-gordon-charter-foundation-271234570</t>
        </is>
      </c>
    </row>
    <row r="2830">
      <c r="A2830">
        <f>IF($E2830=$E2829,$A2829+1,1)</f>
        <v/>
      </c>
      <c r="B2830" t="inlineStr">
        <is>
          <t>GLENCAIRN FOUNDATION</t>
        </is>
      </c>
      <c r="C2830" t="inlineStr">
        <is>
          <t>23-1429828</t>
        </is>
      </c>
      <c r="D2830" t="inlineStr">
        <is>
          <t>Pennsylvania</t>
        </is>
      </c>
      <c r="E2830" t="inlineStr">
        <is>
          <t>PA</t>
        </is>
      </c>
      <c r="F2830" t="n">
        <v>2025</v>
      </c>
      <c r="G2830" t="n">
        <v>2</v>
      </c>
      <c r="H2830" s="13" t="n">
        <v>2384549</v>
      </c>
      <c r="I2830" s="12" t="n">
        <v>8</v>
      </c>
      <c r="J2830" s="13" t="n">
        <v>257500</v>
      </c>
      <c r="K2830" s="13">
        <f>IFERROR($H2830/$I2830,"")</f>
        <v/>
      </c>
      <c r="L2830" s="13" t="n">
        <v>1027490</v>
      </c>
      <c r="N2830" t="inlineStr">
        <is>
          <t>No</t>
        </is>
      </c>
      <c r="O2830" t="inlineStr">
        <is>
          <t>Yes</t>
        </is>
      </c>
      <c r="Q2830" s="9" t="inlineStr">
        <is>
          <t>https://grantcue.com/foundations/glencairn-foundation-231429828</t>
        </is>
      </c>
    </row>
    <row r="2831">
      <c r="A2831">
        <f>IF($E2831=$E2830,$A2830+1,1)</f>
        <v/>
      </c>
      <c r="B2831" t="inlineStr">
        <is>
          <t>THE SPIONKOP CHARITABLE TRUST</t>
        </is>
      </c>
      <c r="C2831" t="inlineStr">
        <is>
          <t>13-7087319</t>
        </is>
      </c>
      <c r="D2831" t="inlineStr">
        <is>
          <t>Pennsylvania</t>
        </is>
      </c>
      <c r="E2831" t="inlineStr">
        <is>
          <t>PA</t>
        </is>
      </c>
      <c r="F2831" t="n">
        <v>2024</v>
      </c>
      <c r="G2831" t="n">
        <v>1</v>
      </c>
      <c r="H2831" s="13" t="n">
        <v>2381000</v>
      </c>
      <c r="I2831" s="12" t="n">
        <v>24</v>
      </c>
      <c r="J2831" s="13" t="n">
        <v>8750</v>
      </c>
      <c r="K2831" s="13">
        <f>IFERROR($H2831/$I2831,"")</f>
        <v/>
      </c>
      <c r="L2831" s="13" t="n">
        <v>1100000</v>
      </c>
      <c r="M2831" t="inlineStr">
        <is>
          <t>OH, NY, MD</t>
        </is>
      </c>
      <c r="N2831" t="inlineStr">
        <is>
          <t>No</t>
        </is>
      </c>
      <c r="O2831" t="inlineStr">
        <is>
          <t>Not stated</t>
        </is>
      </c>
      <c r="Q2831" s="9" t="inlineStr">
        <is>
          <t>https://grantcue.com/foundations/the-spionkop-charitable-trust-c-o-charles-pratt-and-company-llc-137087319</t>
        </is>
      </c>
    </row>
    <row r="2832">
      <c r="A2832">
        <f>IF($E2832=$E2831,$A2831+1,1)</f>
        <v/>
      </c>
      <c r="B2832" t="inlineStr">
        <is>
          <t>THE FRUTH FAMILY FOUNDATION</t>
        </is>
      </c>
      <c r="C2832" t="inlineStr">
        <is>
          <t>71-0956112</t>
        </is>
      </c>
      <c r="D2832" t="inlineStr">
        <is>
          <t>Pennsylvania</t>
        </is>
      </c>
      <c r="E2832" t="inlineStr">
        <is>
          <t>PA</t>
        </is>
      </c>
      <c r="F2832" t="n">
        <v>2024</v>
      </c>
      <c r="G2832" t="n">
        <v>1</v>
      </c>
      <c r="H2832" s="13" t="n">
        <v>2359410</v>
      </c>
      <c r="I2832" s="12" t="n">
        <v>19</v>
      </c>
      <c r="J2832" s="13" t="n">
        <v>5000</v>
      </c>
      <c r="K2832" s="13">
        <f>IFERROR($H2832/$I2832,"")</f>
        <v/>
      </c>
      <c r="L2832" s="13" t="n">
        <v>1883274</v>
      </c>
      <c r="M2832" t="inlineStr">
        <is>
          <t>WA, FL, CA</t>
        </is>
      </c>
      <c r="N2832" t="inlineStr">
        <is>
          <t>No</t>
        </is>
      </c>
      <c r="O2832" t="inlineStr">
        <is>
          <t>Not stated</t>
        </is>
      </c>
      <c r="Q2832" s="9" t="inlineStr">
        <is>
          <t>https://grantcue.com/foundations/the-fruth-family-foundation-710956112</t>
        </is>
      </c>
    </row>
    <row r="2833">
      <c r="A2833">
        <f>IF($E2833=$E2832,$A2832+1,1)</f>
        <v/>
      </c>
      <c r="B2833" t="inlineStr">
        <is>
          <t>ANOTHER LIGHT FOUNDATION</t>
        </is>
      </c>
      <c r="C2833" t="inlineStr">
        <is>
          <t>99-4284365</t>
        </is>
      </c>
      <c r="D2833" t="inlineStr">
        <is>
          <t>Pennsylvania</t>
        </is>
      </c>
      <c r="E2833" t="inlineStr">
        <is>
          <t>PA</t>
        </is>
      </c>
      <c r="F2833" t="n">
        <v>2024</v>
      </c>
      <c r="G2833" t="n">
        <v>1</v>
      </c>
      <c r="H2833" s="13" t="n">
        <v>2357750</v>
      </c>
      <c r="I2833" s="12" t="n">
        <v>68</v>
      </c>
      <c r="J2833" s="13" t="n">
        <v>15625</v>
      </c>
      <c r="K2833" s="13">
        <f>IFERROR($H2833/$I2833,"")</f>
        <v/>
      </c>
      <c r="L2833" s="13" t="n">
        <v>220000</v>
      </c>
      <c r="M2833" t="inlineStr">
        <is>
          <t>NY, CA, ME</t>
        </is>
      </c>
      <c r="N2833" t="inlineStr">
        <is>
          <t>No</t>
        </is>
      </c>
      <c r="O2833" t="inlineStr">
        <is>
          <t>Not stated</t>
        </is>
      </c>
      <c r="Q2833" s="9" t="inlineStr">
        <is>
          <t>https://grantcue.com/foundations/another-light-foundation-994284365</t>
        </is>
      </c>
    </row>
    <row r="2834">
      <c r="A2834">
        <f>IF($E2834=$E2833,$A2833+1,1)</f>
        <v/>
      </c>
      <c r="B2834" t="inlineStr">
        <is>
          <t>THE LINDY SNIDER FOUNDATION</t>
        </is>
      </c>
      <c r="C2834" t="inlineStr">
        <is>
          <t>99-4284545</t>
        </is>
      </c>
      <c r="D2834" t="inlineStr">
        <is>
          <t>Pennsylvania</t>
        </is>
      </c>
      <c r="E2834" t="inlineStr">
        <is>
          <t>PA</t>
        </is>
      </c>
      <c r="F2834" t="n">
        <v>2024</v>
      </c>
      <c r="G2834" t="n">
        <v>1</v>
      </c>
      <c r="H2834" s="13" t="n">
        <v>2357553</v>
      </c>
      <c r="I2834" s="12" t="n">
        <v>58</v>
      </c>
      <c r="J2834" s="13" t="n">
        <v>25000</v>
      </c>
      <c r="K2834" s="13">
        <f>IFERROR($H2834/$I2834,"")</f>
        <v/>
      </c>
      <c r="L2834" s="13" t="n">
        <v>160000</v>
      </c>
      <c r="M2834" t="inlineStr">
        <is>
          <t>NY, VA, DC</t>
        </is>
      </c>
      <c r="N2834" t="inlineStr">
        <is>
          <t>No</t>
        </is>
      </c>
      <c r="O2834" t="inlineStr">
        <is>
          <t>Not stated</t>
        </is>
      </c>
      <c r="Q2834" s="9" t="inlineStr">
        <is>
          <t>https://grantcue.com/foundations/the-lindy-snider-foundation-994284545</t>
        </is>
      </c>
    </row>
    <row r="2835">
      <c r="A2835">
        <f>IF($E2835=$E2834,$A2834+1,1)</f>
        <v/>
      </c>
      <c r="B2835" t="inlineStr">
        <is>
          <t>THE MASCARO FAMILY FOUNDATION</t>
        </is>
      </c>
      <c r="C2835" t="inlineStr">
        <is>
          <t>13-4203614</t>
        </is>
      </c>
      <c r="D2835" t="inlineStr">
        <is>
          <t>Pennsylvania</t>
        </is>
      </c>
      <c r="E2835" t="inlineStr">
        <is>
          <t>PA</t>
        </is>
      </c>
      <c r="F2835" t="n">
        <v>2025</v>
      </c>
      <c r="G2835" t="n">
        <v>3</v>
      </c>
      <c r="H2835" s="13" t="n">
        <v>2319870</v>
      </c>
      <c r="I2835" s="12" t="n">
        <v>69</v>
      </c>
      <c r="J2835" s="13" t="n">
        <v>5000</v>
      </c>
      <c r="K2835" s="13">
        <f>IFERROR($H2835/$I2835,"")</f>
        <v/>
      </c>
      <c r="L2835" s="13" t="n">
        <v>225000</v>
      </c>
      <c r="M2835" t="inlineStr">
        <is>
          <t>MD, CA</t>
        </is>
      </c>
      <c r="N2835" t="inlineStr">
        <is>
          <t>No</t>
        </is>
      </c>
      <c r="O2835" t="inlineStr">
        <is>
          <t>Not stated</t>
        </is>
      </c>
      <c r="Q2835" s="9" t="inlineStr">
        <is>
          <t>https://grantcue.com/foundations/the-mascaro-family-foundation-134203614</t>
        </is>
      </c>
    </row>
    <row r="2836">
      <c r="A2836">
        <f>IF($E2836=$E2835,$A2835+1,1)</f>
        <v/>
      </c>
      <c r="B2836" t="inlineStr">
        <is>
          <t>THE SUZANNE ROBERTS CULTURAL DEVELOPMENT FUND</t>
        </is>
      </c>
      <c r="C2836" t="inlineStr">
        <is>
          <t>81-3282533</t>
        </is>
      </c>
      <c r="D2836" t="inlineStr">
        <is>
          <t>Pennsylvania</t>
        </is>
      </c>
      <c r="E2836" t="inlineStr">
        <is>
          <t>PA</t>
        </is>
      </c>
      <c r="F2836" t="n">
        <v>2025</v>
      </c>
      <c r="G2836" t="n">
        <v>2</v>
      </c>
      <c r="H2836" s="13" t="n">
        <v>2317136</v>
      </c>
      <c r="I2836" s="12" t="n">
        <v>48</v>
      </c>
      <c r="J2836" s="13" t="n">
        <v>12000</v>
      </c>
      <c r="K2836" s="13">
        <f>IFERROR($H2836/$I2836,"")</f>
        <v/>
      </c>
      <c r="L2836" s="13" t="n">
        <v>968136</v>
      </c>
      <c r="M2836" t="inlineStr">
        <is>
          <t>MD</t>
        </is>
      </c>
      <c r="N2836" t="inlineStr">
        <is>
          <t>No</t>
        </is>
      </c>
      <c r="O2836" t="inlineStr">
        <is>
          <t>Not stated</t>
        </is>
      </c>
      <c r="Q2836" s="9" t="inlineStr">
        <is>
          <t>https://grantcue.com/foundations/the-suzanne-roberts-cultural-development-fund-sheldon-bonovitz-trustee-813282533</t>
        </is>
      </c>
    </row>
    <row r="2837">
      <c r="A2837">
        <f>IF($E2837=$E2836,$A2836+1,1)</f>
        <v/>
      </c>
      <c r="B2837" t="inlineStr">
        <is>
          <t>CNX FOUNDATION</t>
        </is>
      </c>
      <c r="C2837" t="inlineStr">
        <is>
          <t>87-2046299</t>
        </is>
      </c>
      <c r="D2837" t="inlineStr">
        <is>
          <t>Pennsylvania</t>
        </is>
      </c>
      <c r="E2837" t="inlineStr">
        <is>
          <t>PA</t>
        </is>
      </c>
      <c r="F2837" t="n">
        <v>2024</v>
      </c>
      <c r="G2837" t="n">
        <v>1</v>
      </c>
      <c r="H2837" s="13" t="n">
        <v>2304338</v>
      </c>
      <c r="I2837" s="12" t="n">
        <v>128</v>
      </c>
      <c r="J2837" s="13" t="n">
        <v>5639</v>
      </c>
      <c r="K2837" s="13">
        <f>IFERROR($H2837/$I2837,"")</f>
        <v/>
      </c>
      <c r="L2837" s="13" t="n">
        <v>250000</v>
      </c>
      <c r="M2837" t="inlineStr">
        <is>
          <t>NY, VA, WV</t>
        </is>
      </c>
      <c r="N2837" t="inlineStr">
        <is>
          <t>Yes</t>
        </is>
      </c>
      <c r="O2837" t="inlineStr">
        <is>
          <t>Yes</t>
        </is>
      </c>
      <c r="P2837" s="9" t="inlineStr">
        <is>
          <t>https://www.cnx.com/</t>
        </is>
      </c>
      <c r="Q2837" s="9" t="inlineStr">
        <is>
          <t>https://grantcue.com/foundations/cnx-foundation-872046299</t>
        </is>
      </c>
    </row>
    <row r="2838">
      <c r="A2838">
        <f>IF($E2838=$E2837,$A2837+1,1)</f>
        <v/>
      </c>
      <c r="B2838" t="inlineStr">
        <is>
          <t>PINE TREE FOUNDATION</t>
        </is>
      </c>
      <c r="C2838" t="inlineStr">
        <is>
          <t>22-2751187</t>
        </is>
      </c>
      <c r="D2838" t="inlineStr">
        <is>
          <t>Pennsylvania</t>
        </is>
      </c>
      <c r="E2838" t="inlineStr">
        <is>
          <t>PA</t>
        </is>
      </c>
      <c r="F2838" t="n">
        <v>2024</v>
      </c>
      <c r="G2838" t="n">
        <v>2</v>
      </c>
      <c r="H2838" s="13" t="n">
        <v>2300000</v>
      </c>
      <c r="I2838" s="12" t="n">
        <v>69</v>
      </c>
      <c r="J2838" s="13" t="n">
        <v>25000</v>
      </c>
      <c r="K2838" s="13">
        <f>IFERROR($H2838/$I2838,"")</f>
        <v/>
      </c>
      <c r="L2838" s="13" t="n">
        <v>165000</v>
      </c>
      <c r="M2838" t="inlineStr">
        <is>
          <t>CO, CA, GA</t>
        </is>
      </c>
      <c r="N2838" t="inlineStr">
        <is>
          <t>No</t>
        </is>
      </c>
      <c r="O2838" t="inlineStr">
        <is>
          <t>Not stated</t>
        </is>
      </c>
      <c r="Q2838" s="9" t="inlineStr">
        <is>
          <t>https://grantcue.com/foundations/pine-tree-foundation-222751187</t>
        </is>
      </c>
    </row>
    <row r="2839">
      <c r="A2839">
        <f>IF($E2839=$E2838,$A2838+1,1)</f>
        <v/>
      </c>
      <c r="B2839" t="inlineStr">
        <is>
          <t>R DALE &amp; FRANCES M HUGHES FDN 47F100011</t>
        </is>
      </c>
      <c r="C2839" t="inlineStr">
        <is>
          <t>23-7914215</t>
        </is>
      </c>
      <c r="D2839" t="inlineStr">
        <is>
          <t>Pennsylvania</t>
        </is>
      </c>
      <c r="E2839" t="inlineStr">
        <is>
          <t>PA</t>
        </is>
      </c>
      <c r="F2839" t="n">
        <v>2024</v>
      </c>
      <c r="G2839" t="n">
        <v>1</v>
      </c>
      <c r="H2839" s="13" t="n">
        <v>2300000</v>
      </c>
      <c r="I2839" s="12" t="n">
        <v>23</v>
      </c>
      <c r="J2839" s="13" t="n">
        <v>72250</v>
      </c>
      <c r="K2839" s="13">
        <f>IFERROR($H2839/$I2839,"")</f>
        <v/>
      </c>
      <c r="L2839" s="13" t="n">
        <v>319900</v>
      </c>
      <c r="N2839" t="inlineStr">
        <is>
          <t>Yes</t>
        </is>
      </c>
      <c r="O2839" t="inlineStr">
        <is>
          <t>Yes</t>
        </is>
      </c>
      <c r="P2839" s="9" t="inlineStr">
        <is>
          <t>https://www.dfhughesfoundation.org/</t>
        </is>
      </c>
      <c r="Q2839" s="9" t="inlineStr">
        <is>
          <t>https://grantcue.com/foundations/r-dale-and-frances-m-hughes-fdn-47f100011-237914215</t>
        </is>
      </c>
    </row>
    <row r="2840">
      <c r="A2840">
        <f>IF($E2840=$E2839,$A2839+1,1)</f>
        <v/>
      </c>
      <c r="B2840" t="inlineStr">
        <is>
          <t>JANE E FISHER CHARITABLE TRUST/FOUNDATION</t>
        </is>
      </c>
      <c r="C2840" t="inlineStr">
        <is>
          <t>27-6987019</t>
        </is>
      </c>
      <c r="D2840" t="inlineStr">
        <is>
          <t>Pennsylvania</t>
        </is>
      </c>
      <c r="E2840" t="inlineStr">
        <is>
          <t>PA</t>
        </is>
      </c>
      <c r="F2840" t="n">
        <v>2025</v>
      </c>
      <c r="G2840" t="n">
        <v>2</v>
      </c>
      <c r="H2840" s="13" t="n">
        <v>2284698</v>
      </c>
      <c r="I2840" s="12" t="n">
        <v>32</v>
      </c>
      <c r="J2840" s="13" t="n">
        <v>47280</v>
      </c>
      <c r="K2840" s="13">
        <f>IFERROR($H2840/$I2840,"")</f>
        <v/>
      </c>
      <c r="L2840" s="13" t="n">
        <v>327881</v>
      </c>
      <c r="M2840" t="inlineStr">
        <is>
          <t>MA</t>
        </is>
      </c>
      <c r="N2840" t="inlineStr">
        <is>
          <t>Yes</t>
        </is>
      </c>
      <c r="O2840" t="inlineStr">
        <is>
          <t>Not stated</t>
        </is>
      </c>
      <c r="Q2840" s="9" t="inlineStr">
        <is>
          <t>https://grantcue.com/foundations/jane-e-fisher-charitable-trust-foundation-276987019</t>
        </is>
      </c>
    </row>
    <row r="2841">
      <c r="A2841">
        <f>IF($E2841=$E2840,$A2840+1,1)</f>
        <v/>
      </c>
      <c r="B2841" t="inlineStr">
        <is>
          <t>TAUBERT MEMORIAL FOUNDATION</t>
        </is>
      </c>
      <c r="C2841" t="inlineStr">
        <is>
          <t>95-4705413</t>
        </is>
      </c>
      <c r="D2841" t="inlineStr">
        <is>
          <t>Pennsylvania</t>
        </is>
      </c>
      <c r="E2841" t="inlineStr">
        <is>
          <t>PA</t>
        </is>
      </c>
      <c r="F2841" t="n">
        <v>2025</v>
      </c>
      <c r="G2841" t="n">
        <v>2</v>
      </c>
      <c r="H2841" s="13" t="n">
        <v>2281870</v>
      </c>
      <c r="I2841" s="12" t="n">
        <v>25</v>
      </c>
      <c r="J2841" s="13" t="n">
        <v>5000</v>
      </c>
      <c r="K2841" s="13">
        <f>IFERROR($H2841/$I2841,"")</f>
        <v/>
      </c>
      <c r="L2841" s="13" t="n">
        <v>650000</v>
      </c>
      <c r="M2841" t="inlineStr">
        <is>
          <t>NY, MA, VA</t>
        </is>
      </c>
      <c r="N2841" t="inlineStr">
        <is>
          <t>Yes</t>
        </is>
      </c>
      <c r="O2841" t="inlineStr">
        <is>
          <t>Yes</t>
        </is>
      </c>
      <c r="Q2841" s="9" t="inlineStr">
        <is>
          <t>https://grantcue.com/foundations/taubert-memorial-foundation-954705413</t>
        </is>
      </c>
    </row>
    <row r="2842">
      <c r="A2842">
        <f>IF($E2842=$E2841,$A2841+1,1)</f>
        <v/>
      </c>
      <c r="B2842" t="inlineStr">
        <is>
          <t>THE ARCADIA FOUNDATION</t>
        </is>
      </c>
      <c r="C2842" t="inlineStr">
        <is>
          <t>23-6399772</t>
        </is>
      </c>
      <c r="D2842" t="inlineStr">
        <is>
          <t>Pennsylvania</t>
        </is>
      </c>
      <c r="E2842" t="inlineStr">
        <is>
          <t>PA</t>
        </is>
      </c>
      <c r="F2842" t="n">
        <v>2024</v>
      </c>
      <c r="G2842" t="n">
        <v>1</v>
      </c>
      <c r="H2842" s="13" t="n">
        <v>2244015</v>
      </c>
      <c r="I2842" s="12" t="n">
        <v>53</v>
      </c>
      <c r="J2842" s="13" t="n">
        <v>20000</v>
      </c>
      <c r="K2842" s="13">
        <f>IFERROR($H2842/$I2842,"")</f>
        <v/>
      </c>
      <c r="L2842" s="13" t="n">
        <v>500000</v>
      </c>
      <c r="N2842" t="inlineStr">
        <is>
          <t>Yes</t>
        </is>
      </c>
      <c r="O2842" t="inlineStr">
        <is>
          <t>Yes</t>
        </is>
      </c>
      <c r="Q2842" s="9" t="inlineStr">
        <is>
          <t>https://grantcue.com/foundations/the-arcadia-foundation-236399772</t>
        </is>
      </c>
    </row>
    <row r="2843">
      <c r="A2843">
        <f>IF($E2843=$E2842,$A2842+1,1)</f>
        <v/>
      </c>
      <c r="B2843" t="inlineStr">
        <is>
          <t>THE BRUCE AND BARBARA WIEGAND FAMILY FOUNDATION</t>
        </is>
      </c>
      <c r="C2843" t="inlineStr">
        <is>
          <t>38-7011787</t>
        </is>
      </c>
      <c r="D2843" t="inlineStr">
        <is>
          <t>Pennsylvania</t>
        </is>
      </c>
      <c r="E2843" t="inlineStr">
        <is>
          <t>PA</t>
        </is>
      </c>
      <c r="F2843" t="n">
        <v>2025</v>
      </c>
      <c r="G2843" t="n">
        <v>2</v>
      </c>
      <c r="H2843" s="13" t="n">
        <v>2226678</v>
      </c>
      <c r="I2843" s="12" t="n">
        <v>107</v>
      </c>
      <c r="J2843" s="13" t="n">
        <v>2000</v>
      </c>
      <c r="K2843" s="13">
        <f>IFERROR($H2843/$I2843,"")</f>
        <v/>
      </c>
      <c r="L2843" s="13" t="n">
        <v>859720</v>
      </c>
      <c r="M2843" t="inlineStr">
        <is>
          <t>FL, NY, VA</t>
        </is>
      </c>
      <c r="N2843" t="inlineStr">
        <is>
          <t>No</t>
        </is>
      </c>
      <c r="O2843" t="inlineStr">
        <is>
          <t>Not stated</t>
        </is>
      </c>
      <c r="Q2843" s="9" t="inlineStr">
        <is>
          <t>https://grantcue.com/foundations/the-bruce-and-barbara-wiegand-family-foundation-387011787</t>
        </is>
      </c>
    </row>
    <row r="2844">
      <c r="A2844">
        <f>IF($E2844=$E2843,$A2843+1,1)</f>
        <v/>
      </c>
      <c r="B2844" t="inlineStr">
        <is>
          <t>JEFF AND JENIFER WESTPHAL FOUNDATION</t>
        </is>
      </c>
      <c r="C2844" t="inlineStr">
        <is>
          <t>20-0251341</t>
        </is>
      </c>
      <c r="D2844" t="inlineStr">
        <is>
          <t>Pennsylvania</t>
        </is>
      </c>
      <c r="E2844" t="inlineStr">
        <is>
          <t>PA</t>
        </is>
      </c>
      <c r="F2844" t="n">
        <v>2024</v>
      </c>
      <c r="G2844" t="n">
        <v>1</v>
      </c>
      <c r="H2844" s="13" t="n">
        <v>2221070</v>
      </c>
      <c r="I2844" s="12" t="n">
        <v>38</v>
      </c>
      <c r="J2844" s="13" t="n">
        <v>6250</v>
      </c>
      <c r="K2844" s="13">
        <f>IFERROR($H2844/$I2844,"")</f>
        <v/>
      </c>
      <c r="L2844" s="13" t="n">
        <v>546000</v>
      </c>
      <c r="M2844" t="inlineStr">
        <is>
          <t>NY, CA, IA</t>
        </is>
      </c>
      <c r="N2844" t="inlineStr">
        <is>
          <t>No</t>
        </is>
      </c>
      <c r="O2844" t="inlineStr">
        <is>
          <t>Not stated</t>
        </is>
      </c>
      <c r="Q2844" s="9" t="inlineStr">
        <is>
          <t>https://grantcue.com/foundations/jeff-and-jenifer-westphal-foundation-200251341</t>
        </is>
      </c>
    </row>
    <row r="2845">
      <c r="A2845">
        <f>IF($E2845=$E2844,$A2844+1,1)</f>
        <v/>
      </c>
      <c r="B2845" t="inlineStr">
        <is>
          <t>THE STRINE FOUNDATION</t>
        </is>
      </c>
      <c r="C2845" t="inlineStr">
        <is>
          <t>23-2140514</t>
        </is>
      </c>
      <c r="D2845" t="inlineStr">
        <is>
          <t>Pennsylvania</t>
        </is>
      </c>
      <c r="E2845" t="inlineStr">
        <is>
          <t>PA</t>
        </is>
      </c>
      <c r="F2845" t="n">
        <v>2024</v>
      </c>
      <c r="G2845" t="n">
        <v>3</v>
      </c>
      <c r="H2845" s="13" t="n">
        <v>2194592</v>
      </c>
      <c r="I2845" s="12" t="n">
        <v>27</v>
      </c>
      <c r="J2845" s="13" t="n">
        <v>10000</v>
      </c>
      <c r="K2845" s="13">
        <f>IFERROR($H2845/$I2845,"")</f>
        <v/>
      </c>
      <c r="L2845" s="13" t="n">
        <v>1000000</v>
      </c>
      <c r="M2845" t="inlineStr">
        <is>
          <t>MI, CA, DE</t>
        </is>
      </c>
      <c r="N2845" t="inlineStr">
        <is>
          <t>No</t>
        </is>
      </c>
      <c r="O2845" t="inlineStr">
        <is>
          <t>Not stated</t>
        </is>
      </c>
      <c r="Q2845" s="9" t="inlineStr">
        <is>
          <t>https://grantcue.com/foundations/the-strine-foundation-232140514</t>
        </is>
      </c>
    </row>
    <row r="2846">
      <c r="A2846">
        <f>IF($E2846=$E2845,$A2845+1,1)</f>
        <v/>
      </c>
      <c r="B2846" t="inlineStr">
        <is>
          <t>GERHART FAMILY CHARITABLE TRUST</t>
        </is>
      </c>
      <c r="C2846" t="inlineStr">
        <is>
          <t>26-3384834</t>
        </is>
      </c>
      <c r="D2846" t="inlineStr">
        <is>
          <t>Pennsylvania</t>
        </is>
      </c>
      <c r="E2846" t="inlineStr">
        <is>
          <t>PA</t>
        </is>
      </c>
      <c r="F2846" t="n">
        <v>2025</v>
      </c>
      <c r="G2846" t="n">
        <v>2</v>
      </c>
      <c r="H2846" s="13" t="n">
        <v>2179000</v>
      </c>
      <c r="I2846" s="12" t="n">
        <v>31</v>
      </c>
      <c r="J2846" s="13" t="n">
        <v>65820</v>
      </c>
      <c r="K2846" s="13">
        <f>IFERROR($H2846/$I2846,"")</f>
        <v/>
      </c>
      <c r="L2846" s="13" t="n">
        <v>153580</v>
      </c>
      <c r="M2846" t="inlineStr">
        <is>
          <t>CA, NJ, CO</t>
        </is>
      </c>
      <c r="N2846" t="inlineStr">
        <is>
          <t>Yes</t>
        </is>
      </c>
      <c r="O2846" t="inlineStr">
        <is>
          <t>Yes</t>
        </is>
      </c>
      <c r="Q2846" s="9" t="inlineStr">
        <is>
          <t>https://grantcue.com/foundations/gerhart-family-charitable-trust-263384834</t>
        </is>
      </c>
    </row>
    <row r="2847">
      <c r="A2847">
        <f>IF($E2847=$E2846,$A2846+1,1)</f>
        <v/>
      </c>
      <c r="B2847" t="inlineStr">
        <is>
          <t>RDM FOUNDATION</t>
        </is>
      </c>
      <c r="C2847" t="inlineStr">
        <is>
          <t>45-3712288</t>
        </is>
      </c>
      <c r="D2847" t="inlineStr">
        <is>
          <t>Pennsylvania</t>
        </is>
      </c>
      <c r="E2847" t="inlineStr">
        <is>
          <t>PA</t>
        </is>
      </c>
      <c r="F2847" t="n">
        <v>2025</v>
      </c>
      <c r="G2847" t="n">
        <v>2</v>
      </c>
      <c r="H2847" s="13" t="n">
        <v>2166490</v>
      </c>
      <c r="I2847" s="12" t="n">
        <v>93</v>
      </c>
      <c r="J2847" s="13" t="n">
        <v>2500</v>
      </c>
      <c r="K2847" s="13">
        <f>IFERROR($H2847/$I2847,"")</f>
        <v/>
      </c>
      <c r="L2847" s="13" t="n">
        <v>1000000</v>
      </c>
      <c r="M2847" t="inlineStr">
        <is>
          <t>OH, VA, MI</t>
        </is>
      </c>
      <c r="N2847" t="inlineStr">
        <is>
          <t>No</t>
        </is>
      </c>
      <c r="O2847" t="inlineStr">
        <is>
          <t>Not stated</t>
        </is>
      </c>
      <c r="Q2847" s="9" t="inlineStr">
        <is>
          <t>https://grantcue.com/foundations/rdm-foundation-453712288</t>
        </is>
      </c>
    </row>
    <row r="2848">
      <c r="A2848">
        <f>IF($E2848=$E2847,$A2847+1,1)</f>
        <v/>
      </c>
      <c r="B2848" t="inlineStr">
        <is>
          <t>LINLUNDH FOUNDATION</t>
        </is>
      </c>
      <c r="C2848" t="inlineStr">
        <is>
          <t>26-1099081</t>
        </is>
      </c>
      <c r="D2848" t="inlineStr">
        <is>
          <t>Pennsylvania</t>
        </is>
      </c>
      <c r="E2848" t="inlineStr">
        <is>
          <t>PA</t>
        </is>
      </c>
      <c r="F2848" t="n">
        <v>2024</v>
      </c>
      <c r="G2848" t="n">
        <v>1</v>
      </c>
      <c r="H2848" s="13" t="n">
        <v>2164100</v>
      </c>
      <c r="I2848" s="12" t="n">
        <v>11</v>
      </c>
      <c r="J2848" s="13" t="n">
        <v>20000</v>
      </c>
      <c r="K2848" s="13">
        <f>IFERROR($H2848/$I2848,"")</f>
        <v/>
      </c>
      <c r="L2848" s="13" t="n">
        <v>897600</v>
      </c>
      <c r="M2848" t="inlineStr">
        <is>
          <t>OH, NJ</t>
        </is>
      </c>
      <c r="N2848" t="inlineStr">
        <is>
          <t>No</t>
        </is>
      </c>
      <c r="O2848" t="inlineStr">
        <is>
          <t>Not stated</t>
        </is>
      </c>
      <c r="Q2848" s="9" t="inlineStr">
        <is>
          <t>https://grantcue.com/foundations/linlundh-foundation-c-o-bakertilly-llp-261099081</t>
        </is>
      </c>
    </row>
    <row r="2849">
      <c r="A2849">
        <f>IF($E2849=$E2848,$A2848+1,1)</f>
        <v/>
      </c>
      <c r="B2849" t="inlineStr">
        <is>
          <t>E NEWBOLD &amp; MARGARET DUPONT SMITH F FOUNDATION (DBA THORNEDGE FDN)</t>
        </is>
      </c>
      <c r="C2849" t="inlineStr">
        <is>
          <t>51-6015711</t>
        </is>
      </c>
      <c r="D2849" t="inlineStr">
        <is>
          <t>Pennsylvania</t>
        </is>
      </c>
      <c r="E2849" t="inlineStr">
        <is>
          <t>PA</t>
        </is>
      </c>
      <c r="F2849" t="n">
        <v>2023</v>
      </c>
      <c r="G2849" t="n">
        <v>1</v>
      </c>
      <c r="H2849" s="13" t="n">
        <v>2142450</v>
      </c>
      <c r="I2849" s="12" t="n">
        <v>96</v>
      </c>
      <c r="J2849" s="13" t="n">
        <v>10000</v>
      </c>
      <c r="K2849" s="13">
        <f>IFERROR($H2849/$I2849,"")</f>
        <v/>
      </c>
      <c r="L2849" s="13" t="n">
        <v>235000</v>
      </c>
      <c r="M2849" t="inlineStr">
        <is>
          <t>ME, MD, CT</t>
        </is>
      </c>
      <c r="N2849" t="inlineStr">
        <is>
          <t>Yes</t>
        </is>
      </c>
      <c r="O2849" t="inlineStr">
        <is>
          <t>Not stated</t>
        </is>
      </c>
      <c r="Q2849" s="9" t="inlineStr">
        <is>
          <t>https://grantcue.com/foundations/e-newbold-and-margaret-dupont-smith-f-foundation-dba-thornedge-fdn-516015711</t>
        </is>
      </c>
    </row>
    <row r="2850">
      <c r="A2850">
        <f>IF($E2850=$E2849,$A2849+1,1)</f>
        <v/>
      </c>
      <c r="B2850" t="inlineStr">
        <is>
          <t>THE HAROLD AND JUDY MCKONLY FAMILY FOUNDATION</t>
        </is>
      </c>
      <c r="C2850" t="inlineStr">
        <is>
          <t>46-7324131</t>
        </is>
      </c>
      <c r="D2850" t="inlineStr">
        <is>
          <t>Pennsylvania</t>
        </is>
      </c>
      <c r="E2850" t="inlineStr">
        <is>
          <t>PA</t>
        </is>
      </c>
      <c r="F2850" t="n">
        <v>2025</v>
      </c>
      <c r="G2850" t="n">
        <v>2</v>
      </c>
      <c r="H2850" s="13" t="n">
        <v>2138500</v>
      </c>
      <c r="I2850" s="12" t="n">
        <v>43</v>
      </c>
      <c r="J2850" s="13" t="n">
        <v>4000</v>
      </c>
      <c r="K2850" s="13">
        <f>IFERROR($H2850/$I2850,"")</f>
        <v/>
      </c>
      <c r="L2850" s="13" t="n">
        <v>625000</v>
      </c>
      <c r="M2850" t="inlineStr">
        <is>
          <t>FL, SC, NC</t>
        </is>
      </c>
      <c r="N2850" t="inlineStr">
        <is>
          <t>No</t>
        </is>
      </c>
      <c r="O2850" t="inlineStr">
        <is>
          <t>Not stated</t>
        </is>
      </c>
      <c r="Q2850" s="9" t="inlineStr">
        <is>
          <t>https://grantcue.com/foundations/the-harold-and-judy-mckonly-family-foundation-467324131</t>
        </is>
      </c>
    </row>
    <row r="2851">
      <c r="A2851">
        <f>IF($E2851=$E2850,$A2850+1,1)</f>
        <v/>
      </c>
      <c r="B2851" t="inlineStr">
        <is>
          <t>THE ALBERT M GREENFIELD FOUNDATION</t>
        </is>
      </c>
      <c r="C2851" t="inlineStr">
        <is>
          <t>23-6050816</t>
        </is>
      </c>
      <c r="D2851" t="inlineStr">
        <is>
          <t>Pennsylvania</t>
        </is>
      </c>
      <c r="E2851" t="inlineStr">
        <is>
          <t>PA</t>
        </is>
      </c>
      <c r="F2851" t="n">
        <v>2024</v>
      </c>
      <c r="G2851" t="n">
        <v>2</v>
      </c>
      <c r="H2851" s="13" t="n">
        <v>2121250</v>
      </c>
      <c r="I2851" s="12" t="n">
        <v>25</v>
      </c>
      <c r="J2851" s="13" t="n">
        <v>75000</v>
      </c>
      <c r="K2851" s="13">
        <f>IFERROR($H2851/$I2851,"")</f>
        <v/>
      </c>
      <c r="L2851" s="13" t="n">
        <v>250000</v>
      </c>
      <c r="N2851" t="inlineStr">
        <is>
          <t>Yes</t>
        </is>
      </c>
      <c r="O2851" t="inlineStr">
        <is>
          <t>Not stated</t>
        </is>
      </c>
      <c r="P2851" s="9" t="inlineStr">
        <is>
          <t>https://www.thealbertmgreenfieldfoundation.org/</t>
        </is>
      </c>
      <c r="Q2851" s="9" t="inlineStr">
        <is>
          <t>https://grantcue.com/foundations/the-albert-m-greenfield-foundation-236050816</t>
        </is>
      </c>
    </row>
    <row r="2852">
      <c r="A2852">
        <f>IF($E2852=$E2851,$A2851+1,1)</f>
        <v/>
      </c>
      <c r="B2852" t="inlineStr">
        <is>
          <t>BETTY LOU YOUNT CHARITABLE FOUNDATION</t>
        </is>
      </c>
      <c r="C2852" t="inlineStr">
        <is>
          <t>45-4144724</t>
        </is>
      </c>
      <c r="D2852" t="inlineStr">
        <is>
          <t>Pennsylvania</t>
        </is>
      </c>
      <c r="E2852" t="inlineStr">
        <is>
          <t>PA</t>
        </is>
      </c>
      <c r="F2852" t="n">
        <v>2023</v>
      </c>
      <c r="G2852" t="n">
        <v>1</v>
      </c>
      <c r="H2852" s="13" t="n">
        <v>2119167</v>
      </c>
      <c r="I2852" s="12" t="n">
        <v>9</v>
      </c>
      <c r="J2852" s="13" t="n">
        <v>235463</v>
      </c>
      <c r="K2852" s="13">
        <f>IFERROR($H2852/$I2852,"")</f>
        <v/>
      </c>
      <c r="L2852" s="13" t="n">
        <v>235463</v>
      </c>
      <c r="M2852" t="inlineStr">
        <is>
          <t>NC, NY</t>
        </is>
      </c>
      <c r="N2852" t="inlineStr">
        <is>
          <t>No</t>
        </is>
      </c>
      <c r="O2852" t="inlineStr">
        <is>
          <t>Not stated</t>
        </is>
      </c>
      <c r="Q2852" s="9" t="inlineStr">
        <is>
          <t>https://grantcue.com/foundations/betty-lou-yount-charitable-foundation-454144724</t>
        </is>
      </c>
    </row>
    <row r="2853">
      <c r="A2853">
        <f>IF($E2853=$E2852,$A2852+1,1)</f>
        <v/>
      </c>
      <c r="B2853" t="inlineStr">
        <is>
          <t>TETO CORPORATION</t>
        </is>
      </c>
      <c r="C2853" t="inlineStr">
        <is>
          <t>82-2165101</t>
        </is>
      </c>
      <c r="D2853" t="inlineStr">
        <is>
          <t>Pennsylvania</t>
        </is>
      </c>
      <c r="E2853" t="inlineStr">
        <is>
          <t>PA</t>
        </is>
      </c>
      <c r="F2853" t="n">
        <v>2025</v>
      </c>
      <c r="G2853" t="n">
        <v>2</v>
      </c>
      <c r="H2853" s="13" t="n">
        <v>2113000</v>
      </c>
      <c r="I2853" s="12" t="n">
        <v>75</v>
      </c>
      <c r="J2853" s="13" t="n">
        <v>25000</v>
      </c>
      <c r="K2853" s="13">
        <f>IFERROR($H2853/$I2853,"")</f>
        <v/>
      </c>
      <c r="L2853" s="13" t="n">
        <v>150000</v>
      </c>
      <c r="M2853" t="inlineStr">
        <is>
          <t>MT, MD, IL</t>
        </is>
      </c>
      <c r="N2853" t="inlineStr">
        <is>
          <t>No</t>
        </is>
      </c>
      <c r="O2853" t="inlineStr">
        <is>
          <t>Not stated</t>
        </is>
      </c>
      <c r="Q2853" s="9" t="inlineStr">
        <is>
          <t>https://grantcue.com/foundations/teto-corporation-822165101</t>
        </is>
      </c>
    </row>
    <row r="2854">
      <c r="A2854">
        <f>IF($E2854=$E2853,$A2853+1,1)</f>
        <v/>
      </c>
      <c r="B2854" t="inlineStr">
        <is>
          <t>LINDA YE AND ROBIN REN FAMILY FOUNDATION</t>
        </is>
      </c>
      <c r="C2854" t="inlineStr">
        <is>
          <t>85-3578092</t>
        </is>
      </c>
      <c r="D2854" t="inlineStr">
        <is>
          <t>Pennsylvania</t>
        </is>
      </c>
      <c r="E2854" t="inlineStr">
        <is>
          <t>PA</t>
        </is>
      </c>
      <c r="F2854" t="n">
        <v>2025</v>
      </c>
      <c r="G2854" t="n">
        <v>2</v>
      </c>
      <c r="H2854" s="13" t="n">
        <v>2104696</v>
      </c>
      <c r="I2854" s="12" t="n">
        <v>12</v>
      </c>
      <c r="J2854" s="13" t="n">
        <v>49348</v>
      </c>
      <c r="K2854" s="13">
        <f>IFERROR($H2854/$I2854,"")</f>
        <v/>
      </c>
      <c r="L2854" s="13" t="n">
        <v>760000</v>
      </c>
      <c r="M2854" t="inlineStr">
        <is>
          <t>CA, MA</t>
        </is>
      </c>
      <c r="N2854" t="inlineStr">
        <is>
          <t>No</t>
        </is>
      </c>
      <c r="O2854" t="inlineStr">
        <is>
          <t>Not stated</t>
        </is>
      </c>
      <c r="Q2854" s="9" t="inlineStr">
        <is>
          <t>https://grantcue.com/foundations/linda-ye-and-robin-ren-family-foundation-853578092</t>
        </is>
      </c>
    </row>
    <row r="2855">
      <c r="A2855">
        <f>IF($E2855=$E2854,$A2854+1,1)</f>
        <v/>
      </c>
      <c r="B2855" t="inlineStr">
        <is>
          <t>JOHN M &amp; GERTRUDE E PETERSEN FOUNDATION</t>
        </is>
      </c>
      <c r="C2855" t="inlineStr">
        <is>
          <t>25-1859031</t>
        </is>
      </c>
      <c r="D2855" t="inlineStr">
        <is>
          <t>Pennsylvania</t>
        </is>
      </c>
      <c r="E2855" t="inlineStr">
        <is>
          <t>PA</t>
        </is>
      </c>
      <c r="F2855" t="n">
        <v>2025</v>
      </c>
      <c r="G2855" t="n">
        <v>2</v>
      </c>
      <c r="H2855" s="13" t="n">
        <v>2098040</v>
      </c>
      <c r="I2855" s="12" t="n">
        <v>29</v>
      </c>
      <c r="J2855" s="13" t="n">
        <v>10000</v>
      </c>
      <c r="K2855" s="13">
        <f>IFERROR($H2855/$I2855,"")</f>
        <v/>
      </c>
      <c r="L2855" s="13" t="n">
        <v>750000</v>
      </c>
      <c r="N2855" t="inlineStr">
        <is>
          <t>Yes</t>
        </is>
      </c>
      <c r="O2855" t="inlineStr">
        <is>
          <t>Not stated</t>
        </is>
      </c>
      <c r="Q2855" s="9" t="inlineStr">
        <is>
          <t>https://grantcue.com/foundations/john-m-and-gertrude-e-petersen-foundation-251859031</t>
        </is>
      </c>
    </row>
    <row r="2856">
      <c r="A2856">
        <f>IF($E2856=$E2855,$A2855+1,1)</f>
        <v/>
      </c>
      <c r="B2856" t="inlineStr">
        <is>
          <t>WILLIAM E CHATLOS FOUNDATION</t>
        </is>
      </c>
      <c r="C2856" t="inlineStr">
        <is>
          <t>30-6529677</t>
        </is>
      </c>
      <c r="D2856" t="inlineStr">
        <is>
          <t>Pennsylvania</t>
        </is>
      </c>
      <c r="E2856" t="inlineStr">
        <is>
          <t>PA</t>
        </is>
      </c>
      <c r="F2856" t="n">
        <v>2025</v>
      </c>
      <c r="G2856" t="n">
        <v>2</v>
      </c>
      <c r="H2856" s="13" t="n">
        <v>2094589</v>
      </c>
      <c r="I2856" s="12" t="n">
        <v>53</v>
      </c>
      <c r="J2856" s="13" t="n">
        <v>25000</v>
      </c>
      <c r="K2856" s="13">
        <f>IFERROR($H2856/$I2856,"")</f>
        <v/>
      </c>
      <c r="L2856" s="13" t="n">
        <v>185000</v>
      </c>
      <c r="M2856" t="inlineStr">
        <is>
          <t>NJ, NY, VA</t>
        </is>
      </c>
      <c r="N2856" t="inlineStr">
        <is>
          <t>No</t>
        </is>
      </c>
      <c r="O2856" t="inlineStr">
        <is>
          <t>Not stated</t>
        </is>
      </c>
      <c r="Q2856" s="9" t="inlineStr">
        <is>
          <t>https://grantcue.com/foundations/william-e-chatlos-foundation-306529677</t>
        </is>
      </c>
    </row>
    <row r="2857">
      <c r="A2857">
        <f>IF($E2857=$E2856,$A2856+1,1)</f>
        <v/>
      </c>
      <c r="B2857" t="inlineStr">
        <is>
          <t>NORTHWEST CHARITABLE FOUNDATION</t>
        </is>
      </c>
      <c r="C2857" t="inlineStr">
        <is>
          <t>27-1403629</t>
        </is>
      </c>
      <c r="D2857" t="inlineStr">
        <is>
          <t>Pennsylvania</t>
        </is>
      </c>
      <c r="E2857" t="inlineStr">
        <is>
          <t>PA</t>
        </is>
      </c>
      <c r="F2857" t="n">
        <v>2025</v>
      </c>
      <c r="G2857" t="n">
        <v>2</v>
      </c>
      <c r="H2857" s="13" t="n">
        <v>2082681</v>
      </c>
      <c r="I2857" s="12" t="n">
        <v>437</v>
      </c>
      <c r="J2857" s="13" t="n">
        <v>2500</v>
      </c>
      <c r="K2857" s="13">
        <f>IFERROR($H2857/$I2857,"")</f>
        <v/>
      </c>
      <c r="L2857" s="13" t="n">
        <v>75000</v>
      </c>
      <c r="M2857" t="inlineStr">
        <is>
          <t>NY, OH, IN</t>
        </is>
      </c>
      <c r="N2857" t="inlineStr">
        <is>
          <t>No</t>
        </is>
      </c>
      <c r="O2857" t="inlineStr">
        <is>
          <t>Not stated</t>
        </is>
      </c>
      <c r="Q2857" s="9" t="inlineStr">
        <is>
          <t>https://grantcue.com/foundations/northwest-charitable-foundation-271403629</t>
        </is>
      </c>
    </row>
    <row r="2858">
      <c r="A2858">
        <f>IF($E2858=$E2857,$A2857+1,1)</f>
        <v/>
      </c>
      <c r="B2858" t="inlineStr">
        <is>
          <t>BURKHOLDER FAMILY FOUNDATION</t>
        </is>
      </c>
      <c r="C2858" t="inlineStr">
        <is>
          <t>26-2899494</t>
        </is>
      </c>
      <c r="D2858" t="inlineStr">
        <is>
          <t>Pennsylvania</t>
        </is>
      </c>
      <c r="E2858" t="inlineStr">
        <is>
          <t>PA</t>
        </is>
      </c>
      <c r="F2858" t="n">
        <v>2025</v>
      </c>
      <c r="G2858" t="n">
        <v>2</v>
      </c>
      <c r="H2858" s="13" t="n">
        <v>2076690</v>
      </c>
      <c r="I2858" s="12" t="n">
        <v>94</v>
      </c>
      <c r="J2858" s="13" t="n">
        <v>9375</v>
      </c>
      <c r="K2858" s="13">
        <f>IFERROR($H2858/$I2858,"")</f>
        <v/>
      </c>
      <c r="L2858" s="13" t="n">
        <v>140000</v>
      </c>
      <c r="M2858" t="inlineStr">
        <is>
          <t>NY, CO, AL</t>
        </is>
      </c>
      <c r="N2858" t="inlineStr">
        <is>
          <t>No</t>
        </is>
      </c>
      <c r="O2858" t="inlineStr">
        <is>
          <t>Not stated</t>
        </is>
      </c>
      <c r="Q2858" s="9" t="inlineStr">
        <is>
          <t>https://grantcue.com/foundations/burkholder-family-foundation-262899494</t>
        </is>
      </c>
    </row>
    <row r="2859">
      <c r="A2859">
        <f>IF($E2859=$E2858,$A2858+1,1)</f>
        <v/>
      </c>
      <c r="B2859" t="inlineStr">
        <is>
          <t>THE MMZ FOUNDATION</t>
        </is>
      </c>
      <c r="C2859" t="inlineStr">
        <is>
          <t>46-1541252</t>
        </is>
      </c>
      <c r="D2859" t="inlineStr">
        <is>
          <t>Pennsylvania</t>
        </is>
      </c>
      <c r="E2859" t="inlineStr">
        <is>
          <t>PA</t>
        </is>
      </c>
      <c r="F2859" t="n">
        <v>2025</v>
      </c>
      <c r="G2859" t="n">
        <v>2</v>
      </c>
      <c r="H2859" s="13" t="n">
        <v>2072390</v>
      </c>
      <c r="I2859" s="12" t="n">
        <v>24</v>
      </c>
      <c r="J2859" s="13" t="n">
        <v>1000</v>
      </c>
      <c r="K2859" s="13">
        <f>IFERROR($H2859/$I2859,"")</f>
        <v/>
      </c>
      <c r="L2859" s="13" t="n">
        <v>1005500</v>
      </c>
      <c r="N2859" t="inlineStr">
        <is>
          <t>No</t>
        </is>
      </c>
      <c r="O2859" t="inlineStr">
        <is>
          <t>Not stated</t>
        </is>
      </c>
      <c r="Q2859" s="9" t="inlineStr">
        <is>
          <t>https://grantcue.com/foundations/the-mmz-foundation-461541252</t>
        </is>
      </c>
    </row>
    <row r="2860">
      <c r="A2860">
        <f>IF($E2860=$E2859,$A2859+1,1)</f>
        <v/>
      </c>
      <c r="B2860" t="inlineStr">
        <is>
          <t>MASLOW FAMILY FOUNDATION INC</t>
        </is>
      </c>
      <c r="C2860" t="inlineStr">
        <is>
          <t>23-2791676</t>
        </is>
      </c>
      <c r="D2860" t="inlineStr">
        <is>
          <t>Pennsylvania</t>
        </is>
      </c>
      <c r="E2860" t="inlineStr">
        <is>
          <t>PA</t>
        </is>
      </c>
      <c r="F2860" t="n">
        <v>2025</v>
      </c>
      <c r="G2860" t="n">
        <v>2</v>
      </c>
      <c r="H2860" s="13" t="n">
        <v>2066100</v>
      </c>
      <c r="I2860" s="12" t="n">
        <v>130</v>
      </c>
      <c r="J2860" s="13" t="n">
        <v>12000</v>
      </c>
      <c r="K2860" s="13">
        <f>IFERROR($H2860/$I2860,"")</f>
        <v/>
      </c>
      <c r="L2860" s="13" t="n">
        <v>65000</v>
      </c>
      <c r="M2860" t="inlineStr">
        <is>
          <t>VT, CA, NY</t>
        </is>
      </c>
      <c r="N2860" t="inlineStr">
        <is>
          <t>Yes</t>
        </is>
      </c>
      <c r="O2860" t="inlineStr">
        <is>
          <t>Yes</t>
        </is>
      </c>
      <c r="Q2860" s="9" t="inlineStr">
        <is>
          <t>https://grantcue.com/foundations/maslow-family-foundation-inc-232791676</t>
        </is>
      </c>
    </row>
    <row r="2861">
      <c r="A2861">
        <f>IF($E2861=$E2860,$A2860+1,1)</f>
        <v/>
      </c>
      <c r="B2861" t="inlineStr">
        <is>
          <t>THE BARBARA BRODSKY FOUNDATION</t>
        </is>
      </c>
      <c r="C2861" t="inlineStr">
        <is>
          <t>45-5380788</t>
        </is>
      </c>
      <c r="D2861" t="inlineStr">
        <is>
          <t>Pennsylvania</t>
        </is>
      </c>
      <c r="E2861" t="inlineStr">
        <is>
          <t>PA</t>
        </is>
      </c>
      <c r="F2861" t="n">
        <v>2025</v>
      </c>
      <c r="G2861" t="n">
        <v>2</v>
      </c>
      <c r="H2861" s="13" t="n">
        <v>2064933</v>
      </c>
      <c r="I2861" s="12" t="n">
        <v>13</v>
      </c>
      <c r="J2861" s="13" t="n">
        <v>5000</v>
      </c>
      <c r="K2861" s="13">
        <f>IFERROR($H2861/$I2861,"")</f>
        <v/>
      </c>
      <c r="L2861" s="13" t="n">
        <v>833333</v>
      </c>
      <c r="M2861" t="inlineStr">
        <is>
          <t>NY, TX</t>
        </is>
      </c>
      <c r="N2861" t="inlineStr">
        <is>
          <t>No</t>
        </is>
      </c>
      <c r="O2861" t="inlineStr">
        <is>
          <t>Not stated</t>
        </is>
      </c>
      <c r="Q2861" s="9" t="inlineStr">
        <is>
          <t>https://grantcue.com/foundations/the-barbara-brodsky-foundation-455380788</t>
        </is>
      </c>
    </row>
    <row r="2862">
      <c r="A2862">
        <f>IF($E2862=$E2861,$A2861+1,1)</f>
        <v/>
      </c>
      <c r="B2862" t="inlineStr">
        <is>
          <t>DINA AND ANDREW WALLACH FOUNDATION</t>
        </is>
      </c>
      <c r="C2862" t="inlineStr">
        <is>
          <t>45-4799778</t>
        </is>
      </c>
      <c r="D2862" t="inlineStr">
        <is>
          <t>Pennsylvania</t>
        </is>
      </c>
      <c r="E2862" t="inlineStr">
        <is>
          <t>PA</t>
        </is>
      </c>
      <c r="F2862" t="n">
        <v>2025</v>
      </c>
      <c r="G2862" t="n">
        <v>2</v>
      </c>
      <c r="H2862" s="13" t="n">
        <v>2058494</v>
      </c>
      <c r="I2862" s="12" t="n">
        <v>51</v>
      </c>
      <c r="J2862" s="13" t="n">
        <v>10000</v>
      </c>
      <c r="K2862" s="13">
        <f>IFERROR($H2862/$I2862,"")</f>
        <v/>
      </c>
      <c r="L2862" s="13" t="n">
        <v>633333</v>
      </c>
      <c r="M2862" t="inlineStr">
        <is>
          <t>NY, MA, NC</t>
        </is>
      </c>
      <c r="N2862" t="inlineStr">
        <is>
          <t>No</t>
        </is>
      </c>
      <c r="O2862" t="inlineStr">
        <is>
          <t>Not stated</t>
        </is>
      </c>
      <c r="Q2862" s="9" t="inlineStr">
        <is>
          <t>https://grantcue.com/foundations/dina-and-andrew-wallach-foundation-454799778</t>
        </is>
      </c>
    </row>
    <row r="2863">
      <c r="A2863">
        <f>IF($E2863=$E2862,$A2862+1,1)</f>
        <v/>
      </c>
      <c r="B2863" t="inlineStr">
        <is>
          <t>THE ANTHONY P FALCONE TRUST</t>
        </is>
      </c>
      <c r="C2863" t="inlineStr">
        <is>
          <t>23-6743142</t>
        </is>
      </c>
      <c r="D2863" t="inlineStr">
        <is>
          <t>Pennsylvania</t>
        </is>
      </c>
      <c r="E2863" t="inlineStr">
        <is>
          <t>PA</t>
        </is>
      </c>
      <c r="F2863" t="n">
        <v>2024</v>
      </c>
      <c r="G2863" t="n">
        <v>2</v>
      </c>
      <c r="H2863" s="13" t="n">
        <v>2053935</v>
      </c>
      <c r="I2863" s="12" t="n">
        <v>35</v>
      </c>
      <c r="J2863" s="13" t="n">
        <v>56387</v>
      </c>
      <c r="K2863" s="13">
        <f>IFERROR($H2863/$I2863,"")</f>
        <v/>
      </c>
      <c r="L2863" s="13" t="n">
        <v>89769</v>
      </c>
      <c r="M2863" t="inlineStr">
        <is>
          <t>NJ, FL</t>
        </is>
      </c>
      <c r="N2863" t="inlineStr">
        <is>
          <t>No</t>
        </is>
      </c>
      <c r="O2863" t="inlineStr">
        <is>
          <t>Not stated</t>
        </is>
      </c>
      <c r="Q2863" s="9" t="inlineStr">
        <is>
          <t>https://grantcue.com/foundations/the-anthony-p-falcone-trust-236743142</t>
        </is>
      </c>
    </row>
    <row r="2864">
      <c r="A2864">
        <f>IF($E2864=$E2863,$A2863+1,1)</f>
        <v/>
      </c>
      <c r="B2864" t="inlineStr">
        <is>
          <t>THE ETHEL MAE HOCKER FOUNDATIONINC</t>
        </is>
      </c>
      <c r="C2864" t="inlineStr">
        <is>
          <t>20-1991591</t>
        </is>
      </c>
      <c r="D2864" t="inlineStr">
        <is>
          <t>Pennsylvania</t>
        </is>
      </c>
      <c r="E2864" t="inlineStr">
        <is>
          <t>PA</t>
        </is>
      </c>
      <c r="F2864" t="n">
        <v>2024</v>
      </c>
      <c r="G2864" t="n">
        <v>2</v>
      </c>
      <c r="H2864" s="13" t="n">
        <v>2016951</v>
      </c>
      <c r="I2864" s="12" t="n">
        <v>26</v>
      </c>
      <c r="J2864" s="13" t="n">
        <v>64338</v>
      </c>
      <c r="K2864" s="13">
        <f>IFERROR($H2864/$I2864,"")</f>
        <v/>
      </c>
      <c r="L2864" s="13" t="n">
        <v>200000</v>
      </c>
      <c r="M2864" t="inlineStr">
        <is>
          <t>NJ, SC, FL</t>
        </is>
      </c>
      <c r="N2864" t="inlineStr">
        <is>
          <t>No</t>
        </is>
      </c>
      <c r="O2864" t="inlineStr">
        <is>
          <t>Not stated</t>
        </is>
      </c>
      <c r="Q2864" s="9" t="inlineStr">
        <is>
          <t>https://grantcue.com/foundations/the-ethel-mae-hocker-foundationinc-201991591</t>
        </is>
      </c>
    </row>
    <row r="2865">
      <c r="A2865">
        <f>IF($E2865=$E2864,$A2864+1,1)</f>
        <v/>
      </c>
      <c r="B2865" t="inlineStr">
        <is>
          <t>THE MAX AND BELLA STEIN CHARITABLE TRUST</t>
        </is>
      </c>
      <c r="C2865" t="inlineStr">
        <is>
          <t>84-6584433</t>
        </is>
      </c>
      <c r="D2865" t="inlineStr">
        <is>
          <t>Pennsylvania</t>
        </is>
      </c>
      <c r="E2865" t="inlineStr">
        <is>
          <t>PA</t>
        </is>
      </c>
      <c r="F2865" t="n">
        <v>2025</v>
      </c>
      <c r="G2865" t="n">
        <v>2</v>
      </c>
      <c r="H2865" s="13" t="n">
        <v>2016755</v>
      </c>
      <c r="I2865" s="12" t="n">
        <v>41</v>
      </c>
      <c r="J2865" s="13" t="n">
        <v>10000</v>
      </c>
      <c r="K2865" s="13">
        <f>IFERROR($H2865/$I2865,"")</f>
        <v/>
      </c>
      <c r="L2865" s="13" t="n">
        <v>915000</v>
      </c>
      <c r="M2865" t="inlineStr">
        <is>
          <t>RI, NJ, NY</t>
        </is>
      </c>
      <c r="N2865" t="inlineStr">
        <is>
          <t>No</t>
        </is>
      </c>
      <c r="O2865" t="inlineStr">
        <is>
          <t>Not stated</t>
        </is>
      </c>
      <c r="Q2865" s="9" t="inlineStr">
        <is>
          <t>https://grantcue.com/foundations/the-max-and-bella-stein-charitable-trust-846584433</t>
        </is>
      </c>
    </row>
    <row r="2866">
      <c r="A2866">
        <f>IF($E2866=$E2865,$A2865+1,1)</f>
        <v/>
      </c>
      <c r="B2866" t="inlineStr">
        <is>
          <t>THE WILBUR C AND BETTY LEA HENDERSON FOUNDATION</t>
        </is>
      </c>
      <c r="C2866" t="inlineStr">
        <is>
          <t>27-1445136</t>
        </is>
      </c>
      <c r="D2866" t="inlineStr">
        <is>
          <t>Pennsylvania</t>
        </is>
      </c>
      <c r="E2866" t="inlineStr">
        <is>
          <t>PA</t>
        </is>
      </c>
      <c r="F2866" t="n">
        <v>2025</v>
      </c>
      <c r="G2866" t="n">
        <v>2</v>
      </c>
      <c r="H2866" s="13" t="n">
        <v>2011166</v>
      </c>
      <c r="I2866" s="12" t="n">
        <v>35</v>
      </c>
      <c r="J2866" s="13" t="n">
        <v>20000</v>
      </c>
      <c r="K2866" s="13">
        <f>IFERROR($H2866/$I2866,"")</f>
        <v/>
      </c>
      <c r="L2866" s="13" t="n">
        <v>333333</v>
      </c>
      <c r="M2866" t="inlineStr">
        <is>
          <t>TN, FL, NC</t>
        </is>
      </c>
      <c r="N2866" t="inlineStr">
        <is>
          <t>No</t>
        </is>
      </c>
      <c r="O2866" t="inlineStr">
        <is>
          <t>Not stated</t>
        </is>
      </c>
      <c r="Q2866" s="9" t="inlineStr">
        <is>
          <t>https://grantcue.com/foundations/the-wilbur-c-and-betty-lea-henderson-foundation-271445136</t>
        </is>
      </c>
    </row>
    <row r="2867">
      <c r="A2867">
        <f>IF($E2867=$E2866,$A2866+1,1)</f>
        <v/>
      </c>
      <c r="B2867" t="inlineStr">
        <is>
          <t>CLAPP G H DECD CHAR AND ED TR</t>
        </is>
      </c>
      <c r="C2867" t="inlineStr">
        <is>
          <t>25-6018976</t>
        </is>
      </c>
      <c r="D2867" t="inlineStr">
        <is>
          <t>Pennsylvania</t>
        </is>
      </c>
      <c r="E2867" t="inlineStr">
        <is>
          <t>PA</t>
        </is>
      </c>
      <c r="F2867" t="n">
        <v>2024</v>
      </c>
      <c r="G2867" t="n">
        <v>2</v>
      </c>
      <c r="H2867" s="13" t="n">
        <v>2005415</v>
      </c>
      <c r="I2867" s="12" t="n">
        <v>186</v>
      </c>
      <c r="J2867" s="13" t="n">
        <v>10000</v>
      </c>
      <c r="K2867" s="13">
        <f>IFERROR($H2867/$I2867,"")</f>
        <v/>
      </c>
      <c r="L2867" s="13" t="n">
        <v>40000</v>
      </c>
      <c r="M2867" t="inlineStr">
        <is>
          <t>VA, NC, NJ</t>
        </is>
      </c>
      <c r="N2867" t="inlineStr">
        <is>
          <t>No</t>
        </is>
      </c>
      <c r="O2867" t="inlineStr">
        <is>
          <t>Not stated</t>
        </is>
      </c>
      <c r="Q2867" s="9" t="inlineStr">
        <is>
          <t>https://grantcue.com/foundations/clapp-g-h-decd-char-and-ed-tr-256018976</t>
        </is>
      </c>
    </row>
    <row r="2868">
      <c r="A2868">
        <f>IF($E2868=$E2867,$A2867+1,1)</f>
        <v/>
      </c>
      <c r="B2868" t="inlineStr">
        <is>
          <t>MARGARET Q LANDENBERGER RESEARCH FOUNDATION</t>
        </is>
      </c>
      <c r="C2868" t="inlineStr">
        <is>
          <t>65-0350358</t>
        </is>
      </c>
      <c r="D2868" t="inlineStr">
        <is>
          <t>Pennsylvania</t>
        </is>
      </c>
      <c r="E2868" t="inlineStr">
        <is>
          <t>PA</t>
        </is>
      </c>
      <c r="F2868" t="n">
        <v>2025</v>
      </c>
      <c r="G2868" t="n">
        <v>2</v>
      </c>
      <c r="H2868" s="13" t="n">
        <v>2000000</v>
      </c>
      <c r="I2868" s="12" t="n">
        <v>15</v>
      </c>
      <c r="J2868" s="13" t="n">
        <v>100000</v>
      </c>
      <c r="K2868" s="13">
        <f>IFERROR($H2868/$I2868,"")</f>
        <v/>
      </c>
      <c r="L2868" s="13" t="n">
        <v>300000</v>
      </c>
      <c r="M2868" t="inlineStr">
        <is>
          <t>GA, MA, WI</t>
        </is>
      </c>
      <c r="N2868" t="inlineStr">
        <is>
          <t>No</t>
        </is>
      </c>
      <c r="O2868" t="inlineStr">
        <is>
          <t>Not stated</t>
        </is>
      </c>
      <c r="Q2868" s="9" t="inlineStr">
        <is>
          <t>https://grantcue.com/foundations/margaret-q-landenberger-research-foundation-650350358</t>
        </is>
      </c>
    </row>
    <row r="2869">
      <c r="A2869">
        <f>IF($E2869=$E2868,$A2868+1,1)</f>
        <v/>
      </c>
      <c r="B2869" t="inlineStr">
        <is>
          <t>THE EDWIN J AND BARBARA R BERKOWITZ FAMILY FOUNDATION</t>
        </is>
      </c>
      <c r="C2869" t="inlineStr">
        <is>
          <t>23-7978506</t>
        </is>
      </c>
      <c r="D2869" t="inlineStr">
        <is>
          <t>Pennsylvania</t>
        </is>
      </c>
      <c r="E2869" t="inlineStr">
        <is>
          <t>PA</t>
        </is>
      </c>
      <c r="F2869" t="n">
        <v>2025</v>
      </c>
      <c r="G2869" t="n">
        <v>2</v>
      </c>
      <c r="H2869" s="13" t="n">
        <v>1999499</v>
      </c>
      <c r="I2869" s="12" t="n">
        <v>124</v>
      </c>
      <c r="J2869" s="13" t="n">
        <v>10000</v>
      </c>
      <c r="K2869" s="13">
        <f>IFERROR($H2869/$I2869,"")</f>
        <v/>
      </c>
      <c r="L2869" s="13" t="n">
        <v>130000</v>
      </c>
      <c r="M2869" t="inlineStr">
        <is>
          <t>NY, CA, FL</t>
        </is>
      </c>
      <c r="N2869" t="inlineStr">
        <is>
          <t>Yes</t>
        </is>
      </c>
      <c r="O2869" t="inlineStr">
        <is>
          <t>Yes</t>
        </is>
      </c>
      <c r="Q2869" s="9" t="inlineStr">
        <is>
          <t>https://grantcue.com/foundations/the-edwin-j-and-barbara-r-berkowitz-family-foundation-237978506</t>
        </is>
      </c>
    </row>
    <row r="2870">
      <c r="A2870">
        <f>IF($E2870=$E2869,$A2869+1,1)</f>
        <v/>
      </c>
      <c r="B2870" t="inlineStr">
        <is>
          <t>MILLBURY FOUNDATION</t>
        </is>
      </c>
      <c r="C2870" t="inlineStr">
        <is>
          <t>25-1713891</t>
        </is>
      </c>
      <c r="D2870" t="inlineStr">
        <is>
          <t>Pennsylvania</t>
        </is>
      </c>
      <c r="E2870" t="inlineStr">
        <is>
          <t>PA</t>
        </is>
      </c>
      <c r="F2870" t="n">
        <v>2025</v>
      </c>
      <c r="G2870" t="n">
        <v>2</v>
      </c>
      <c r="H2870" s="13" t="n">
        <v>1998000</v>
      </c>
      <c r="I2870" s="12" t="n">
        <v>29</v>
      </c>
      <c r="J2870" s="13" t="n">
        <v>35000</v>
      </c>
      <c r="K2870" s="13">
        <f>IFERROR($H2870/$I2870,"")</f>
        <v/>
      </c>
      <c r="L2870" s="13" t="n">
        <v>1000000</v>
      </c>
      <c r="M2870" t="inlineStr">
        <is>
          <t>AK, COAHUILA, FL</t>
        </is>
      </c>
      <c r="N2870" t="inlineStr">
        <is>
          <t>No</t>
        </is>
      </c>
      <c r="O2870" t="inlineStr">
        <is>
          <t>Not stated</t>
        </is>
      </c>
      <c r="Q2870" s="9" t="inlineStr">
        <is>
          <t>https://grantcue.com/foundations/millbury-foundation-251713891</t>
        </is>
      </c>
    </row>
    <row r="2871">
      <c r="A2871">
        <f>IF($E2871=$E2870,$A2870+1,1)</f>
        <v/>
      </c>
      <c r="B2871" t="inlineStr">
        <is>
          <t>THE DEANNE &amp; ARNOLD KAPLAN FOUNDATION</t>
        </is>
      </c>
      <c r="C2871" t="inlineStr">
        <is>
          <t>23-2961830</t>
        </is>
      </c>
      <c r="D2871" t="inlineStr">
        <is>
          <t>Pennsylvania</t>
        </is>
      </c>
      <c r="E2871" t="inlineStr">
        <is>
          <t>PA</t>
        </is>
      </c>
      <c r="F2871" t="n">
        <v>2024</v>
      </c>
      <c r="G2871" t="n">
        <v>1</v>
      </c>
      <c r="H2871" s="13" t="n">
        <v>1996639</v>
      </c>
      <c r="I2871" s="12" t="n">
        <v>22</v>
      </c>
      <c r="J2871" s="13" t="n">
        <v>1400</v>
      </c>
      <c r="K2871" s="13">
        <f>IFERROR($H2871/$I2871,"")</f>
        <v/>
      </c>
      <c r="L2871" s="13" t="n">
        <v>1600693</v>
      </c>
      <c r="M2871" t="inlineStr">
        <is>
          <t>NY, HAIFA, FL</t>
        </is>
      </c>
      <c r="N2871" t="inlineStr">
        <is>
          <t>No</t>
        </is>
      </c>
      <c r="O2871" t="inlineStr">
        <is>
          <t>Not stated</t>
        </is>
      </c>
      <c r="Q2871" s="9" t="inlineStr">
        <is>
          <t>https://grantcue.com/foundations/the-deanne-and-arnold-kaplan-foundation-232961830</t>
        </is>
      </c>
    </row>
    <row r="2872">
      <c r="A2872">
        <f>IF($E2872=$E2871,$A2871+1,1)</f>
        <v/>
      </c>
      <c r="B2872" t="inlineStr">
        <is>
          <t>G FRED &amp; SYLVIA DIBONA FAMILY FOUNDATION</t>
        </is>
      </c>
      <c r="C2872" t="inlineStr">
        <is>
          <t>20-2771993</t>
        </is>
      </c>
      <c r="D2872" t="inlineStr">
        <is>
          <t>Pennsylvania</t>
        </is>
      </c>
      <c r="E2872" t="inlineStr">
        <is>
          <t>PA</t>
        </is>
      </c>
      <c r="F2872" t="n">
        <v>2025</v>
      </c>
      <c r="G2872" t="n">
        <v>2</v>
      </c>
      <c r="H2872" s="13" t="n">
        <v>1995522</v>
      </c>
      <c r="I2872" s="12" t="n">
        <v>37</v>
      </c>
      <c r="J2872" s="13" t="n">
        <v>8500</v>
      </c>
      <c r="K2872" s="13">
        <f>IFERROR($H2872/$I2872,"")</f>
        <v/>
      </c>
      <c r="L2872" s="13" t="n">
        <v>752328</v>
      </c>
      <c r="M2872" t="inlineStr">
        <is>
          <t>NY</t>
        </is>
      </c>
      <c r="N2872" t="inlineStr">
        <is>
          <t>No</t>
        </is>
      </c>
      <c r="O2872" t="inlineStr">
        <is>
          <t>Not stated</t>
        </is>
      </c>
      <c r="Q2872" s="9" t="inlineStr">
        <is>
          <t>https://grantcue.com/foundations/g-fred-and-sylvia-dibona-family-foundation-202771993</t>
        </is>
      </c>
    </row>
    <row r="2873">
      <c r="A2873">
        <f>IF($E2873=$E2872,$A2872+1,1)</f>
        <v/>
      </c>
      <c r="B2873" t="inlineStr">
        <is>
          <t>JAMES AND AMY BENNETT FOUNDATION</t>
        </is>
      </c>
      <c r="C2873" t="inlineStr">
        <is>
          <t>46-4196513</t>
        </is>
      </c>
      <c r="D2873" t="inlineStr">
        <is>
          <t>Pennsylvania</t>
        </is>
      </c>
      <c r="E2873" t="inlineStr">
        <is>
          <t>PA</t>
        </is>
      </c>
      <c r="F2873" t="n">
        <v>2025</v>
      </c>
      <c r="G2873" t="n">
        <v>2</v>
      </c>
      <c r="H2873" s="13" t="n">
        <v>1975000</v>
      </c>
      <c r="I2873" s="12" t="n">
        <v>56</v>
      </c>
      <c r="J2873" s="13" t="n">
        <v>15000</v>
      </c>
      <c r="K2873" s="13">
        <f>IFERROR($H2873/$I2873,"")</f>
        <v/>
      </c>
      <c r="L2873" s="13" t="n">
        <v>265000</v>
      </c>
      <c r="M2873" t="inlineStr">
        <is>
          <t>NY, MD, NJ</t>
        </is>
      </c>
      <c r="N2873" t="inlineStr">
        <is>
          <t>No</t>
        </is>
      </c>
      <c r="O2873" t="inlineStr">
        <is>
          <t>Not stated</t>
        </is>
      </c>
      <c r="Q2873" s="9" t="inlineStr">
        <is>
          <t>https://grantcue.com/foundations/james-and-amy-bennett-foundation-464196513</t>
        </is>
      </c>
    </row>
    <row r="2874">
      <c r="A2874">
        <f>IF($E2874=$E2873,$A2873+1,1)</f>
        <v/>
      </c>
      <c r="B2874" t="inlineStr">
        <is>
          <t>THE RICHARD AND SUSAN MASTER FAMILY FOUNDATION</t>
        </is>
      </c>
      <c r="C2874" t="inlineStr">
        <is>
          <t>47-2728225</t>
        </is>
      </c>
      <c r="D2874" t="inlineStr">
        <is>
          <t>Pennsylvania</t>
        </is>
      </c>
      <c r="E2874" t="inlineStr">
        <is>
          <t>PA</t>
        </is>
      </c>
      <c r="F2874" t="n">
        <v>2025</v>
      </c>
      <c r="G2874" t="n">
        <v>2</v>
      </c>
      <c r="H2874" s="13" t="n">
        <v>1971175</v>
      </c>
      <c r="I2874" s="12" t="n">
        <v>37</v>
      </c>
      <c r="J2874" s="13" t="n">
        <v>5000</v>
      </c>
      <c r="K2874" s="13">
        <f>IFERROR($H2874/$I2874,"")</f>
        <v/>
      </c>
      <c r="L2874" s="13" t="n">
        <v>1500000</v>
      </c>
      <c r="M2874" t="inlineStr">
        <is>
          <t>MA, DC, NJ</t>
        </is>
      </c>
      <c r="N2874" t="inlineStr">
        <is>
          <t>No</t>
        </is>
      </c>
      <c r="O2874" t="inlineStr">
        <is>
          <t>Not stated</t>
        </is>
      </c>
      <c r="Q2874" s="9" t="inlineStr">
        <is>
          <t>https://grantcue.com/foundations/the-richard-and-susan-master-family-foundation-472728225</t>
        </is>
      </c>
    </row>
    <row r="2875">
      <c r="A2875">
        <f>IF($E2875=$E2874,$A2874+1,1)</f>
        <v/>
      </c>
      <c r="B2875" t="inlineStr">
        <is>
          <t>MASSEY CHARITABLE TRUST</t>
        </is>
      </c>
      <c r="C2875" t="inlineStr">
        <is>
          <t>23-7007897</t>
        </is>
      </c>
      <c r="D2875" t="inlineStr">
        <is>
          <t>Pennsylvania</t>
        </is>
      </c>
      <c r="E2875" t="inlineStr">
        <is>
          <t>PA</t>
        </is>
      </c>
      <c r="F2875" t="n">
        <v>2024</v>
      </c>
      <c r="G2875" t="n">
        <v>1</v>
      </c>
      <c r="H2875" s="13" t="n">
        <v>1970000</v>
      </c>
      <c r="I2875" s="12" t="n">
        <v>113</v>
      </c>
      <c r="J2875" s="13" t="n">
        <v>15000</v>
      </c>
      <c r="K2875" s="13">
        <f>IFERROR($H2875/$I2875,"")</f>
        <v/>
      </c>
      <c r="L2875" s="13" t="n">
        <v>120000</v>
      </c>
      <c r="M2875" t="inlineStr">
        <is>
          <t>GA, CA, CT</t>
        </is>
      </c>
      <c r="N2875" t="inlineStr">
        <is>
          <t>Yes</t>
        </is>
      </c>
      <c r="O2875" t="inlineStr">
        <is>
          <t>Not stated</t>
        </is>
      </c>
      <c r="Q2875" s="9" t="inlineStr">
        <is>
          <t>https://grantcue.com/foundations/massey-charitable-trust-237007897</t>
        </is>
      </c>
    </row>
    <row r="2876">
      <c r="A2876">
        <f>IF($E2876=$E2875,$A2875+1,1)</f>
        <v/>
      </c>
      <c r="B2876" t="inlineStr">
        <is>
          <t>FARBER FAMILY FOUNDATION INC</t>
        </is>
      </c>
      <c r="C2876" t="inlineStr">
        <is>
          <t>65-0336266</t>
        </is>
      </c>
      <c r="D2876" t="inlineStr">
        <is>
          <t>Pennsylvania</t>
        </is>
      </c>
      <c r="E2876" t="inlineStr">
        <is>
          <t>PA</t>
        </is>
      </c>
      <c r="F2876" t="n">
        <v>2024</v>
      </c>
      <c r="G2876" t="n">
        <v>1</v>
      </c>
      <c r="H2876" s="13" t="n">
        <v>1964413</v>
      </c>
      <c r="I2876" s="12" t="n">
        <v>16</v>
      </c>
      <c r="J2876" s="13" t="n">
        <v>10000</v>
      </c>
      <c r="K2876" s="13">
        <f>IFERROR($H2876/$I2876,"")</f>
        <v/>
      </c>
      <c r="L2876" s="13" t="n">
        <v>1613416</v>
      </c>
      <c r="M2876" t="inlineStr">
        <is>
          <t>MA, NY</t>
        </is>
      </c>
      <c r="N2876" t="inlineStr">
        <is>
          <t>No</t>
        </is>
      </c>
      <c r="O2876" t="inlineStr">
        <is>
          <t>Not stated</t>
        </is>
      </c>
      <c r="Q2876" s="9" t="inlineStr">
        <is>
          <t>https://grantcue.com/foundations/farber-family-foundation-inc-c-o-fairman-group-family-office-650336266</t>
        </is>
      </c>
    </row>
    <row r="2877">
      <c r="A2877">
        <f>IF($E2877=$E2876,$A2876+1,1)</f>
        <v/>
      </c>
      <c r="B2877" t="inlineStr">
        <is>
          <t>THE FANNIE COX FOUNDATION</t>
        </is>
      </c>
      <c r="C2877" t="inlineStr">
        <is>
          <t>02-6086221</t>
        </is>
      </c>
      <c r="D2877" t="inlineStr">
        <is>
          <t>Pennsylvania</t>
        </is>
      </c>
      <c r="E2877" t="inlineStr">
        <is>
          <t>PA</t>
        </is>
      </c>
      <c r="F2877" t="n">
        <v>2024</v>
      </c>
      <c r="G2877" t="n">
        <v>1</v>
      </c>
      <c r="H2877" s="13" t="n">
        <v>1962520</v>
      </c>
      <c r="I2877" s="12" t="n">
        <v>17</v>
      </c>
      <c r="J2877" s="13" t="n">
        <v>20000</v>
      </c>
      <c r="K2877" s="13">
        <f>IFERROR($H2877/$I2877,"")</f>
        <v/>
      </c>
      <c r="L2877" s="13" t="n">
        <v>1626020</v>
      </c>
      <c r="M2877" t="inlineStr">
        <is>
          <t>MA, CA, NH</t>
        </is>
      </c>
      <c r="N2877" t="inlineStr">
        <is>
          <t>No</t>
        </is>
      </c>
      <c r="O2877" t="inlineStr">
        <is>
          <t>Not stated</t>
        </is>
      </c>
      <c r="Q2877" s="9" t="inlineStr">
        <is>
          <t>https://grantcue.com/foundations/the-fannie-cox-foundation-026086221</t>
        </is>
      </c>
    </row>
    <row r="2878">
      <c r="A2878">
        <f>IF($E2878=$E2877,$A2877+1,1)</f>
        <v/>
      </c>
      <c r="B2878" t="inlineStr">
        <is>
          <t>THE NERNEY FAMILY FOUNDATION</t>
        </is>
      </c>
      <c r="C2878" t="inlineStr">
        <is>
          <t>20-4976135</t>
        </is>
      </c>
      <c r="D2878" t="inlineStr">
        <is>
          <t>Pennsylvania</t>
        </is>
      </c>
      <c r="E2878" t="inlineStr">
        <is>
          <t>PA</t>
        </is>
      </c>
      <c r="F2878" t="n">
        <v>2025</v>
      </c>
      <c r="G2878" t="n">
        <v>2</v>
      </c>
      <c r="H2878" s="13" t="n">
        <v>1929650</v>
      </c>
      <c r="I2878" s="12" t="n">
        <v>75</v>
      </c>
      <c r="J2878" s="13" t="n">
        <v>10000</v>
      </c>
      <c r="K2878" s="13">
        <f>IFERROR($H2878/$I2878,"")</f>
        <v/>
      </c>
      <c r="L2878" s="13" t="n">
        <v>250000</v>
      </c>
      <c r="M2878" t="inlineStr">
        <is>
          <t>DC, CO, NJ</t>
        </is>
      </c>
      <c r="N2878" t="inlineStr">
        <is>
          <t>No</t>
        </is>
      </c>
      <c r="O2878" t="inlineStr">
        <is>
          <t>Not stated</t>
        </is>
      </c>
      <c r="Q2878" s="9" t="inlineStr">
        <is>
          <t>https://grantcue.com/foundations/the-nerney-family-foundation-204976135</t>
        </is>
      </c>
    </row>
    <row r="2879">
      <c r="A2879">
        <f>IF($E2879=$E2878,$A2878+1,1)</f>
        <v/>
      </c>
      <c r="B2879" t="inlineStr">
        <is>
          <t>MITER CHARITABLE FOUNDATION</t>
        </is>
      </c>
      <c r="C2879" t="inlineStr">
        <is>
          <t>47-2381136</t>
        </is>
      </c>
      <c r="D2879" t="inlineStr">
        <is>
          <t>Pennsylvania</t>
        </is>
      </c>
      <c r="E2879" t="inlineStr">
        <is>
          <t>PA</t>
        </is>
      </c>
      <c r="F2879" t="n">
        <v>2024</v>
      </c>
      <c r="G2879" t="n">
        <v>1</v>
      </c>
      <c r="H2879" s="13" t="n">
        <v>1923826</v>
      </c>
      <c r="I2879" s="12" t="n">
        <v>273</v>
      </c>
      <c r="J2879" s="13" t="n">
        <v>1144</v>
      </c>
      <c r="K2879" s="13">
        <f>IFERROR($H2879/$I2879,"")</f>
        <v/>
      </c>
      <c r="L2879" s="13" t="n">
        <v>257260</v>
      </c>
      <c r="M2879" t="inlineStr">
        <is>
          <t>AZ, CA, IL</t>
        </is>
      </c>
      <c r="N2879" t="inlineStr">
        <is>
          <t>No</t>
        </is>
      </c>
      <c r="O2879" t="inlineStr">
        <is>
          <t>Not stated</t>
        </is>
      </c>
      <c r="Q2879" s="9" t="inlineStr">
        <is>
          <t>https://grantcue.com/foundations/miter-charitable-foundation-472381136</t>
        </is>
      </c>
    </row>
    <row r="2880">
      <c r="A2880">
        <f>IF($E2880=$E2879,$A2879+1,1)</f>
        <v/>
      </c>
      <c r="B2880" t="inlineStr">
        <is>
          <t>FULTON FORWARD FOUNDATION</t>
        </is>
      </c>
      <c r="C2880" t="inlineStr">
        <is>
          <t>84-3024170</t>
        </is>
      </c>
      <c r="D2880" t="inlineStr">
        <is>
          <t>Pennsylvania</t>
        </is>
      </c>
      <c r="E2880" t="inlineStr">
        <is>
          <t>PA</t>
        </is>
      </c>
      <c r="F2880" t="n">
        <v>2024</v>
      </c>
      <c r="G2880" t="n">
        <v>1</v>
      </c>
      <c r="H2880" s="13" t="n">
        <v>1921250</v>
      </c>
      <c r="I2880" s="12" t="n">
        <v>50</v>
      </c>
      <c r="J2880" s="13" t="n">
        <v>25000</v>
      </c>
      <c r="K2880" s="13">
        <f>IFERROR($H2880/$I2880,"")</f>
        <v/>
      </c>
      <c r="L2880" s="13" t="n">
        <v>250000</v>
      </c>
      <c r="M2880" t="inlineStr">
        <is>
          <t>MD, NJ, VA</t>
        </is>
      </c>
      <c r="N2880" t="inlineStr">
        <is>
          <t>No</t>
        </is>
      </c>
      <c r="O2880" t="inlineStr">
        <is>
          <t>Not stated</t>
        </is>
      </c>
      <c r="Q2880" s="9" t="inlineStr">
        <is>
          <t>https://grantcue.com/foundations/fulton-forward-foundation-843024170</t>
        </is>
      </c>
    </row>
    <row r="2881">
      <c r="A2881">
        <f>IF($E2881=$E2880,$A2880+1,1)</f>
        <v/>
      </c>
      <c r="B2881" t="inlineStr">
        <is>
          <t>WOODSTOCK STREET FOUNDATION INC</t>
        </is>
      </c>
      <c r="C2881" t="inlineStr">
        <is>
          <t>83-3244015</t>
        </is>
      </c>
      <c r="D2881" t="inlineStr">
        <is>
          <t>Pennsylvania</t>
        </is>
      </c>
      <c r="E2881" t="inlineStr">
        <is>
          <t>PA</t>
        </is>
      </c>
      <c r="F2881" t="n">
        <v>2024</v>
      </c>
      <c r="G2881" t="n">
        <v>2</v>
      </c>
      <c r="H2881" s="13" t="n">
        <v>1914090</v>
      </c>
      <c r="I2881" s="12" t="n">
        <v>11</v>
      </c>
      <c r="J2881" s="13" t="n">
        <v>125000</v>
      </c>
      <c r="K2881" s="13">
        <f>IFERROR($H2881/$I2881,"")</f>
        <v/>
      </c>
      <c r="L2881" s="13" t="n">
        <v>562500</v>
      </c>
      <c r="M2881" t="inlineStr">
        <is>
          <t>NORTHERN NAMIBIA, NY, DC</t>
        </is>
      </c>
      <c r="N2881" t="inlineStr">
        <is>
          <t>No</t>
        </is>
      </c>
      <c r="O2881" t="inlineStr">
        <is>
          <t>Not stated</t>
        </is>
      </c>
      <c r="Q2881" s="9" t="inlineStr">
        <is>
          <t>https://grantcue.com/foundations/woodstock-street-foundation-inc-c-o-the-siegfried-group-833244015</t>
        </is>
      </c>
    </row>
    <row r="2882">
      <c r="A2882">
        <f>IF($E2882=$E2881,$A2881+1,1)</f>
        <v/>
      </c>
      <c r="B2882" t="inlineStr">
        <is>
          <t>SAUNDERS HOUSE FOUNDATION</t>
        </is>
      </c>
      <c r="C2882" t="inlineStr">
        <is>
          <t>87-3569932</t>
        </is>
      </c>
      <c r="D2882" t="inlineStr">
        <is>
          <t>Pennsylvania</t>
        </is>
      </c>
      <c r="E2882" t="inlineStr">
        <is>
          <t>PA</t>
        </is>
      </c>
      <c r="F2882" t="n">
        <v>2025</v>
      </c>
      <c r="G2882" t="n">
        <v>3</v>
      </c>
      <c r="H2882" s="13" t="n">
        <v>1905000</v>
      </c>
      <c r="I2882" s="12" t="n">
        <v>29</v>
      </c>
      <c r="J2882" s="13" t="n">
        <v>60000</v>
      </c>
      <c r="K2882" s="13">
        <f>IFERROR($H2882/$I2882,"")</f>
        <v/>
      </c>
      <c r="L2882" s="13" t="n">
        <v>100000</v>
      </c>
      <c r="N2882" t="inlineStr">
        <is>
          <t>No</t>
        </is>
      </c>
      <c r="O2882" t="inlineStr">
        <is>
          <t>Not stated</t>
        </is>
      </c>
      <c r="Q2882" s="9" t="inlineStr">
        <is>
          <t>https://grantcue.com/foundations/saunders-house-foundation-873569932</t>
        </is>
      </c>
    </row>
    <row r="2883">
      <c r="A2883">
        <f>IF($E2883=$E2882,$A2882+1,1)</f>
        <v/>
      </c>
      <c r="B2883" t="inlineStr">
        <is>
          <t>SCHATZY</t>
        </is>
      </c>
      <c r="C2883" t="inlineStr">
        <is>
          <t>83-3712626</t>
        </is>
      </c>
      <c r="D2883" t="inlineStr">
        <is>
          <t>Pennsylvania</t>
        </is>
      </c>
      <c r="E2883" t="inlineStr">
        <is>
          <t>PA</t>
        </is>
      </c>
      <c r="F2883" t="n">
        <v>2025</v>
      </c>
      <c r="G2883" t="n">
        <v>2</v>
      </c>
      <c r="H2883" s="13" t="n">
        <v>1892760</v>
      </c>
      <c r="I2883" s="12" t="n">
        <v>15</v>
      </c>
      <c r="J2883" s="13" t="n">
        <v>100000</v>
      </c>
      <c r="K2883" s="13">
        <f>IFERROR($H2883/$I2883,"")</f>
        <v/>
      </c>
      <c r="L2883" s="13" t="n">
        <v>294544</v>
      </c>
      <c r="M2883" t="inlineStr">
        <is>
          <t>OH, MD</t>
        </is>
      </c>
      <c r="N2883" t="inlineStr">
        <is>
          <t>No</t>
        </is>
      </c>
      <c r="O2883" t="inlineStr">
        <is>
          <t>Not stated</t>
        </is>
      </c>
      <c r="Q2883" s="9" t="inlineStr">
        <is>
          <t>https://grantcue.com/foundations/schatzy-c-o-schneider-downs-and-co-inc-833712626</t>
        </is>
      </c>
    </row>
    <row r="2884">
      <c r="A2884">
        <f>IF($E2884=$E2883,$A2883+1,1)</f>
        <v/>
      </c>
      <c r="B2884" t="inlineStr">
        <is>
          <t>JOHN NESBIT REES &amp; SARAH HENNE REES CHARITABLE FOU</t>
        </is>
      </c>
      <c r="C2884" t="inlineStr">
        <is>
          <t>25-6264847</t>
        </is>
      </c>
      <c r="D2884" t="inlineStr">
        <is>
          <t>Pennsylvania</t>
        </is>
      </c>
      <c r="E2884" t="inlineStr">
        <is>
          <t>PA</t>
        </is>
      </c>
      <c r="F2884" t="n">
        <v>2025</v>
      </c>
      <c r="G2884" t="n">
        <v>2</v>
      </c>
      <c r="H2884" s="13" t="n">
        <v>1882195</v>
      </c>
      <c r="I2884" s="12" t="n">
        <v>52</v>
      </c>
      <c r="J2884" s="13" t="n">
        <v>20000</v>
      </c>
      <c r="K2884" s="13">
        <f>IFERROR($H2884/$I2884,"")</f>
        <v/>
      </c>
      <c r="L2884" s="13" t="n">
        <v>236714</v>
      </c>
      <c r="N2884" t="inlineStr">
        <is>
          <t>Yes</t>
        </is>
      </c>
      <c r="O2884" t="inlineStr">
        <is>
          <t>Yes</t>
        </is>
      </c>
      <c r="Q2884" s="9" t="inlineStr">
        <is>
          <t>https://grantcue.com/foundations/john-nesbit-rees-and-sarah-henne-rees-charitable-fou-256264847</t>
        </is>
      </c>
    </row>
    <row r="2885">
      <c r="A2885">
        <f>IF($E2885=$E2884,$A2884+1,1)</f>
        <v/>
      </c>
      <c r="B2885" t="inlineStr">
        <is>
          <t>John G Rangos Sr Charitable Foundation U/A DTD 12/17/1987</t>
        </is>
      </c>
      <c r="C2885" t="inlineStr">
        <is>
          <t>25-1599198</t>
        </is>
      </c>
      <c r="D2885" t="inlineStr">
        <is>
          <t>Pennsylvania</t>
        </is>
      </c>
      <c r="E2885" t="inlineStr">
        <is>
          <t>PA</t>
        </is>
      </c>
      <c r="F2885" t="n">
        <v>2024</v>
      </c>
      <c r="G2885" t="n">
        <v>2</v>
      </c>
      <c r="H2885" s="13" t="n">
        <v>1875000</v>
      </c>
      <c r="I2885" s="12" t="n">
        <v>8</v>
      </c>
      <c r="J2885" s="13" t="n">
        <v>125000</v>
      </c>
      <c r="K2885" s="13">
        <f>IFERROR($H2885/$I2885,"")</f>
        <v/>
      </c>
      <c r="L2885" s="13" t="n">
        <v>500000</v>
      </c>
      <c r="M2885" t="inlineStr">
        <is>
          <t>MD, NY, SC</t>
        </is>
      </c>
      <c r="N2885" t="inlineStr">
        <is>
          <t>Yes</t>
        </is>
      </c>
      <c r="O2885" t="inlineStr">
        <is>
          <t>Not stated</t>
        </is>
      </c>
      <c r="P2885" s="9" t="inlineStr">
        <is>
          <t>https://www.rangosfoundation.org/</t>
        </is>
      </c>
      <c r="Q2885" s="9" t="inlineStr">
        <is>
          <t>https://grantcue.com/foundations/john-g-rangos-sr-charitable-foundation-u-a-dtd-12-17-1987-251599198</t>
        </is>
      </c>
    </row>
    <row r="2886">
      <c r="A2886">
        <f>IF($E2886=$E2885,$A2885+1,1)</f>
        <v/>
      </c>
      <c r="B2886" t="inlineStr">
        <is>
          <t>AMERIHEALTH CARITAS FOUNDATION</t>
        </is>
      </c>
      <c r="C2886" t="inlineStr">
        <is>
          <t>27-4735585</t>
        </is>
      </c>
      <c r="D2886" t="inlineStr">
        <is>
          <t>Pennsylvania</t>
        </is>
      </c>
      <c r="E2886" t="inlineStr">
        <is>
          <t>PA</t>
        </is>
      </c>
      <c r="F2886" t="n">
        <v>2024</v>
      </c>
      <c r="G2886" t="n">
        <v>1</v>
      </c>
      <c r="H2886" s="13" t="n">
        <v>1870000</v>
      </c>
      <c r="I2886" s="12" t="n">
        <v>22</v>
      </c>
      <c r="J2886" s="13" t="n">
        <v>75000</v>
      </c>
      <c r="K2886" s="13">
        <f>IFERROR($H2886/$I2886,"")</f>
        <v/>
      </c>
      <c r="L2886" s="13" t="n">
        <v>150000</v>
      </c>
      <c r="M2886" t="inlineStr">
        <is>
          <t>LA, NC, MI</t>
        </is>
      </c>
      <c r="N2886" t="inlineStr">
        <is>
          <t>No</t>
        </is>
      </c>
      <c r="O2886" t="inlineStr">
        <is>
          <t>Not stated</t>
        </is>
      </c>
      <c r="Q2886" s="9" t="inlineStr">
        <is>
          <t>https://grantcue.com/foundations/amerihealth-caritas-foundation-274735585</t>
        </is>
      </c>
    </row>
    <row r="2887">
      <c r="A2887">
        <f>IF($E2887=$E2886,$A2886+1,1)</f>
        <v/>
      </c>
      <c r="B2887" t="inlineStr">
        <is>
          <t>FRED J AND SHIRLEY H JORDAN FOUNDATION</t>
        </is>
      </c>
      <c r="C2887" t="inlineStr">
        <is>
          <t>27-2151492</t>
        </is>
      </c>
      <c r="D2887" t="inlineStr">
        <is>
          <t>Pennsylvania</t>
        </is>
      </c>
      <c r="E2887" t="inlineStr">
        <is>
          <t>PA</t>
        </is>
      </c>
      <c r="F2887" t="n">
        <v>2025</v>
      </c>
      <c r="G2887" t="n">
        <v>2</v>
      </c>
      <c r="H2887" s="13" t="n">
        <v>1865000</v>
      </c>
      <c r="I2887" s="12" t="n">
        <v>56</v>
      </c>
      <c r="J2887" s="13" t="n">
        <v>30000</v>
      </c>
      <c r="K2887" s="13">
        <f>IFERROR($H2887/$I2887,"")</f>
        <v/>
      </c>
      <c r="L2887" s="13" t="n">
        <v>65000</v>
      </c>
      <c r="N2887" t="inlineStr">
        <is>
          <t>No</t>
        </is>
      </c>
      <c r="O2887" t="inlineStr">
        <is>
          <t>Not stated</t>
        </is>
      </c>
      <c r="Q2887" s="9" t="inlineStr">
        <is>
          <t>https://grantcue.com/foundations/fred-j-and-shirley-h-jordan-foundation-272151492</t>
        </is>
      </c>
    </row>
    <row r="2888">
      <c r="A2888">
        <f>IF($E2888=$E2887,$A2887+1,1)</f>
        <v/>
      </c>
      <c r="B2888" t="inlineStr">
        <is>
          <t>DAVID S SHAPIRA FOUNDATION</t>
        </is>
      </c>
      <c r="C2888" t="inlineStr">
        <is>
          <t>25-1711993</t>
        </is>
      </c>
      <c r="D2888" t="inlineStr">
        <is>
          <t>Pennsylvania</t>
        </is>
      </c>
      <c r="E2888" t="inlineStr">
        <is>
          <t>PA</t>
        </is>
      </c>
      <c r="F2888" t="n">
        <v>2024</v>
      </c>
      <c r="G2888" t="n">
        <v>1</v>
      </c>
      <c r="H2888" s="13" t="n">
        <v>1855978</v>
      </c>
      <c r="I2888" s="12" t="n">
        <v>34</v>
      </c>
      <c r="J2888" s="13" t="n">
        <v>21250</v>
      </c>
      <c r="K2888" s="13">
        <f>IFERROR($H2888/$I2888,"")</f>
        <v/>
      </c>
      <c r="L2888" s="13" t="n">
        <v>500000</v>
      </c>
      <c r="M2888" t="inlineStr">
        <is>
          <t>DC, NY, CA</t>
        </is>
      </c>
      <c r="N2888" t="inlineStr">
        <is>
          <t>Yes</t>
        </is>
      </c>
      <c r="O2888" t="inlineStr">
        <is>
          <t>Yes</t>
        </is>
      </c>
      <c r="P2888" s="9" t="inlineStr">
        <is>
          <t>https://shapirafdn.org/</t>
        </is>
      </c>
      <c r="Q2888" s="9" t="inlineStr">
        <is>
          <t>https://grantcue.com/foundations/david-s-shapira-foundation-251711993</t>
        </is>
      </c>
    </row>
    <row r="2889">
      <c r="A2889">
        <f>IF($E2889=$E2888,$A2888+1,1)</f>
        <v/>
      </c>
      <c r="B2889" t="inlineStr">
        <is>
          <t>IRIS AND JUNMING LE FOUNDATION</t>
        </is>
      </c>
      <c r="C2889" t="inlineStr">
        <is>
          <t>20-6861899</t>
        </is>
      </c>
      <c r="D2889" t="inlineStr">
        <is>
          <t>Pennsylvania</t>
        </is>
      </c>
      <c r="E2889" t="inlineStr">
        <is>
          <t>PA</t>
        </is>
      </c>
      <c r="F2889" t="n">
        <v>2025</v>
      </c>
      <c r="G2889" t="n">
        <v>2</v>
      </c>
      <c r="H2889" s="13" t="n">
        <v>1841600</v>
      </c>
      <c r="I2889" s="12" t="n">
        <v>11</v>
      </c>
      <c r="J2889" s="13" t="n">
        <v>31600</v>
      </c>
      <c r="K2889" s="13">
        <f>IFERROR($H2889/$I2889,"")</f>
        <v/>
      </c>
      <c r="L2889" s="13" t="n">
        <v>540000</v>
      </c>
      <c r="M2889" t="inlineStr">
        <is>
          <t>NY, OH</t>
        </is>
      </c>
      <c r="N2889" t="inlineStr">
        <is>
          <t>No</t>
        </is>
      </c>
      <c r="O2889" t="inlineStr">
        <is>
          <t>Not stated</t>
        </is>
      </c>
      <c r="Q2889" s="9" t="inlineStr">
        <is>
          <t>https://grantcue.com/foundations/iris-and-junming-le-foundation-206861899</t>
        </is>
      </c>
    </row>
    <row r="2890">
      <c r="A2890">
        <f>IF($E2890=$E2889,$A2889+1,1)</f>
        <v/>
      </c>
      <c r="B2890" t="inlineStr">
        <is>
          <t>BENCO FAMILY FOUNDATION FKA COHEN FAMILY CHARITABLE FOUNDATION</t>
        </is>
      </c>
      <c r="C2890" t="inlineStr">
        <is>
          <t>13-7483658</t>
        </is>
      </c>
      <c r="D2890" t="inlineStr">
        <is>
          <t>Pennsylvania</t>
        </is>
      </c>
      <c r="E2890" t="inlineStr">
        <is>
          <t>PA</t>
        </is>
      </c>
      <c r="F2890" t="n">
        <v>2025</v>
      </c>
      <c r="G2890" t="n">
        <v>2</v>
      </c>
      <c r="H2890" s="13" t="n">
        <v>1820049</v>
      </c>
      <c r="I2890" s="12" t="n">
        <v>120</v>
      </c>
      <c r="J2890" s="13" t="n">
        <v>1000</v>
      </c>
      <c r="K2890" s="13">
        <f>IFERROR($H2890/$I2890,"")</f>
        <v/>
      </c>
      <c r="L2890" s="13" t="n">
        <v>463928</v>
      </c>
      <c r="M2890" t="inlineStr">
        <is>
          <t>VA, CO, NY</t>
        </is>
      </c>
      <c r="N2890" t="inlineStr">
        <is>
          <t>No</t>
        </is>
      </c>
      <c r="O2890" t="inlineStr">
        <is>
          <t>Not stated</t>
        </is>
      </c>
      <c r="Q2890" s="9" t="inlineStr">
        <is>
          <t>https://grantcue.com/foundations/benco-family-foundation-fka-cohen-family-charitable-foundation-137483658</t>
        </is>
      </c>
    </row>
    <row r="2891">
      <c r="A2891">
        <f>IF($E2891=$E2890,$A2890+1,1)</f>
        <v/>
      </c>
      <c r="B2891" t="inlineStr">
        <is>
          <t>THE 1830 FAMILY FOUNDATION 2138-00-42</t>
        </is>
      </c>
      <c r="C2891" t="inlineStr">
        <is>
          <t>26-1462775</t>
        </is>
      </c>
      <c r="D2891" t="inlineStr">
        <is>
          <t>Pennsylvania</t>
        </is>
      </c>
      <c r="E2891" t="inlineStr">
        <is>
          <t>PA</t>
        </is>
      </c>
      <c r="F2891" t="n">
        <v>2024</v>
      </c>
      <c r="G2891" t="n">
        <v>2</v>
      </c>
      <c r="H2891" s="13" t="n">
        <v>1815500</v>
      </c>
      <c r="I2891" s="12" t="n">
        <v>174</v>
      </c>
      <c r="J2891" s="13" t="n">
        <v>5000</v>
      </c>
      <c r="K2891" s="13">
        <f>IFERROR($H2891/$I2891,"")</f>
        <v/>
      </c>
      <c r="L2891" s="13" t="n">
        <v>125000</v>
      </c>
      <c r="M2891" t="inlineStr">
        <is>
          <t>CT, NY, FL</t>
        </is>
      </c>
      <c r="N2891" t="inlineStr">
        <is>
          <t>No</t>
        </is>
      </c>
      <c r="O2891" t="inlineStr">
        <is>
          <t>Not stated</t>
        </is>
      </c>
      <c r="Q2891" s="9" t="inlineStr">
        <is>
          <t>https://grantcue.com/foundations/the-1830-family-foundation-2138-00-42-261462775</t>
        </is>
      </c>
    </row>
    <row r="2892">
      <c r="A2892">
        <f>IF($E2892=$E2891,$A2891+1,1)</f>
        <v/>
      </c>
      <c r="B2892" t="inlineStr">
        <is>
          <t>The EFM Foundation</t>
        </is>
      </c>
      <c r="C2892" t="inlineStr">
        <is>
          <t>20-6967970</t>
        </is>
      </c>
      <c r="D2892" t="inlineStr">
        <is>
          <t>Pennsylvania</t>
        </is>
      </c>
      <c r="E2892" t="inlineStr">
        <is>
          <t>PA</t>
        </is>
      </c>
      <c r="F2892" t="n">
        <v>2025</v>
      </c>
      <c r="G2892" t="n">
        <v>2</v>
      </c>
      <c r="H2892" s="13" t="n">
        <v>1811000</v>
      </c>
      <c r="I2892" s="12" t="n">
        <v>98</v>
      </c>
      <c r="J2892" s="13" t="n">
        <v>15250</v>
      </c>
      <c r="K2892" s="13">
        <f>IFERROR($H2892/$I2892,"")</f>
        <v/>
      </c>
      <c r="L2892" s="13" t="n">
        <v>55000</v>
      </c>
      <c r="M2892" t="inlineStr">
        <is>
          <t>NJ, SC, NY</t>
        </is>
      </c>
      <c r="N2892" t="inlineStr">
        <is>
          <t>Yes</t>
        </is>
      </c>
      <c r="O2892" t="inlineStr">
        <is>
          <t>Not stated</t>
        </is>
      </c>
      <c r="Q2892" s="9" t="inlineStr">
        <is>
          <t>https://grantcue.com/foundations/the-efm-foundation-206967970</t>
        </is>
      </c>
    </row>
    <row r="2893">
      <c r="A2893">
        <f>IF($E2893=$E2892,$A2892+1,1)</f>
        <v/>
      </c>
      <c r="B2893" t="inlineStr">
        <is>
          <t>THE GINKGO FUND</t>
        </is>
      </c>
      <c r="C2893" t="inlineStr">
        <is>
          <t>61-1166955</t>
        </is>
      </c>
      <c r="D2893" t="inlineStr">
        <is>
          <t>Pennsylvania</t>
        </is>
      </c>
      <c r="E2893" t="inlineStr">
        <is>
          <t>PA</t>
        </is>
      </c>
      <c r="F2893" t="n">
        <v>2024</v>
      </c>
      <c r="G2893" t="n">
        <v>1</v>
      </c>
      <c r="H2893" s="13" t="n">
        <v>1807500</v>
      </c>
      <c r="I2893" s="12" t="n">
        <v>19</v>
      </c>
      <c r="J2893" s="13" t="n">
        <v>50000</v>
      </c>
      <c r="K2893" s="13">
        <f>IFERROR($H2893/$I2893,"")</f>
        <v/>
      </c>
      <c r="L2893" s="13" t="n">
        <v>400000</v>
      </c>
      <c r="M2893" t="inlineStr">
        <is>
          <t>CA, KY, DC</t>
        </is>
      </c>
      <c r="N2893" t="inlineStr">
        <is>
          <t>No</t>
        </is>
      </c>
      <c r="O2893" t="inlineStr">
        <is>
          <t>Not stated</t>
        </is>
      </c>
      <c r="Q2893" s="9" t="inlineStr">
        <is>
          <t>https://grantcue.com/foundations/the-ginkgo-fund-611166955</t>
        </is>
      </c>
    </row>
    <row r="2894">
      <c r="A2894">
        <f>IF($E2894=$E2893,$A2893+1,1)</f>
        <v/>
      </c>
      <c r="B2894" t="inlineStr">
        <is>
          <t>THE JILL AND MARK FISHMAN FOUNDATION</t>
        </is>
      </c>
      <c r="C2894" t="inlineStr">
        <is>
          <t>27-2372930</t>
        </is>
      </c>
      <c r="D2894" t="inlineStr">
        <is>
          <t>Pennsylvania</t>
        </is>
      </c>
      <c r="E2894" t="inlineStr">
        <is>
          <t>PA</t>
        </is>
      </c>
      <c r="F2894" t="n">
        <v>2024</v>
      </c>
      <c r="G2894" t="n">
        <v>1</v>
      </c>
      <c r="H2894" s="13" t="n">
        <v>1799500</v>
      </c>
      <c r="I2894" s="12" t="n">
        <v>31</v>
      </c>
      <c r="J2894" s="13" t="n">
        <v>15000</v>
      </c>
      <c r="K2894" s="13">
        <f>IFERROR($H2894/$I2894,"")</f>
        <v/>
      </c>
      <c r="L2894" s="13" t="n">
        <v>499500</v>
      </c>
      <c r="M2894" t="inlineStr">
        <is>
          <t>MA, MD, NY</t>
        </is>
      </c>
      <c r="N2894" t="inlineStr">
        <is>
          <t>No</t>
        </is>
      </c>
      <c r="O2894" t="inlineStr">
        <is>
          <t>Not stated</t>
        </is>
      </c>
      <c r="Q2894" s="9" t="inlineStr">
        <is>
          <t>https://grantcue.com/foundations/the-jill-and-mark-fishman-foundation-272372930</t>
        </is>
      </c>
    </row>
    <row r="2895">
      <c r="A2895">
        <f>IF($E2895=$E2894,$A2894+1,1)</f>
        <v/>
      </c>
      <c r="B2895" t="inlineStr">
        <is>
          <t>HAWK RIDGEVIEW FOUNDATION</t>
        </is>
      </c>
      <c r="C2895" t="inlineStr">
        <is>
          <t>38-6993571</t>
        </is>
      </c>
      <c r="D2895" t="inlineStr">
        <is>
          <t>Pennsylvania</t>
        </is>
      </c>
      <c r="E2895" t="inlineStr">
        <is>
          <t>PA</t>
        </is>
      </c>
      <c r="F2895" t="n">
        <v>2025</v>
      </c>
      <c r="G2895" t="n">
        <v>2</v>
      </c>
      <c r="H2895" s="13" t="n">
        <v>1775000</v>
      </c>
      <c r="I2895" s="12" t="n">
        <v>25</v>
      </c>
      <c r="J2895" s="13" t="n">
        <v>25000</v>
      </c>
      <c r="K2895" s="13">
        <f>IFERROR($H2895/$I2895,"")</f>
        <v/>
      </c>
      <c r="L2895" s="13" t="n">
        <v>350000</v>
      </c>
      <c r="M2895" t="inlineStr">
        <is>
          <t>CO, DC, VA</t>
        </is>
      </c>
      <c r="N2895" t="inlineStr">
        <is>
          <t>Yes</t>
        </is>
      </c>
      <c r="O2895" t="inlineStr">
        <is>
          <t>Yes</t>
        </is>
      </c>
      <c r="Q2895" s="9" t="inlineStr">
        <is>
          <t>https://grantcue.com/foundations/hawk-ridgeview-foundation-386993571</t>
        </is>
      </c>
    </row>
    <row r="2896">
      <c r="A2896">
        <f>IF($E2896=$E2895,$A2895+1,1)</f>
        <v/>
      </c>
      <c r="B2896" t="inlineStr">
        <is>
          <t>Morse Family Foundation</t>
        </is>
      </c>
      <c r="C2896" t="inlineStr">
        <is>
          <t>82-6770075</t>
        </is>
      </c>
      <c r="D2896" t="inlineStr">
        <is>
          <t>Pennsylvania</t>
        </is>
      </c>
      <c r="E2896" t="inlineStr">
        <is>
          <t>PA</t>
        </is>
      </c>
      <c r="F2896" t="n">
        <v>2025</v>
      </c>
      <c r="G2896" t="n">
        <v>2</v>
      </c>
      <c r="H2896" s="13" t="n">
        <v>1758917</v>
      </c>
      <c r="I2896" s="12" t="n">
        <v>54</v>
      </c>
      <c r="J2896" s="13" t="n">
        <v>5375</v>
      </c>
      <c r="K2896" s="13">
        <f>IFERROR($H2896/$I2896,"")</f>
        <v/>
      </c>
      <c r="L2896" s="13" t="n">
        <v>600000</v>
      </c>
      <c r="M2896" t="inlineStr">
        <is>
          <t>NY, CT, WY</t>
        </is>
      </c>
      <c r="N2896" t="inlineStr">
        <is>
          <t>No</t>
        </is>
      </c>
      <c r="O2896" t="inlineStr">
        <is>
          <t>Not stated</t>
        </is>
      </c>
      <c r="Q2896" s="9" t="inlineStr">
        <is>
          <t>https://grantcue.com/foundations/morse-family-foundation-826770075</t>
        </is>
      </c>
    </row>
    <row r="2897">
      <c r="A2897">
        <f>IF($E2897=$E2896,$A2896+1,1)</f>
        <v/>
      </c>
      <c r="B2897" t="inlineStr">
        <is>
          <t>C-S FAM FDN-AGY</t>
        </is>
      </c>
      <c r="C2897" t="inlineStr">
        <is>
          <t>31-1537177</t>
        </is>
      </c>
      <c r="D2897" t="inlineStr">
        <is>
          <t>Pennsylvania</t>
        </is>
      </c>
      <c r="E2897" t="inlineStr">
        <is>
          <t>PA</t>
        </is>
      </c>
      <c r="F2897" t="n">
        <v>2024</v>
      </c>
      <c r="G2897" t="n">
        <v>1</v>
      </c>
      <c r="H2897" s="13" t="n">
        <v>1740500</v>
      </c>
      <c r="I2897" s="12" t="n">
        <v>84</v>
      </c>
      <c r="J2897" s="13" t="n">
        <v>5000</v>
      </c>
      <c r="K2897" s="13">
        <f>IFERROR($H2897/$I2897,"")</f>
        <v/>
      </c>
      <c r="L2897" s="13" t="n">
        <v>350000</v>
      </c>
      <c r="M2897" t="inlineStr">
        <is>
          <t>DC, NY, MA</t>
        </is>
      </c>
      <c r="N2897" t="inlineStr">
        <is>
          <t>Yes</t>
        </is>
      </c>
      <c r="O2897" t="inlineStr">
        <is>
          <t>Not stated</t>
        </is>
      </c>
      <c r="Q2897" s="9" t="inlineStr">
        <is>
          <t>https://grantcue.com/foundations/cooper-e-etal-ttees-c-s-fam-fdn-agy-311537177</t>
        </is>
      </c>
    </row>
    <row r="2898">
      <c r="A2898">
        <f>IF($E2898=$E2897,$A2897+1,1)</f>
        <v/>
      </c>
      <c r="B2898" t="inlineStr">
        <is>
          <t>THE JAUNICH FAMILY FOUNDATION</t>
        </is>
      </c>
      <c r="C2898" t="inlineStr">
        <is>
          <t>20-3919872</t>
        </is>
      </c>
      <c r="D2898" t="inlineStr">
        <is>
          <t>Pennsylvania</t>
        </is>
      </c>
      <c r="E2898" t="inlineStr">
        <is>
          <t>PA</t>
        </is>
      </c>
      <c r="F2898" t="n">
        <v>2024</v>
      </c>
      <c r="G2898" t="n">
        <v>1</v>
      </c>
      <c r="H2898" s="13" t="n">
        <v>1711626</v>
      </c>
      <c r="I2898" s="12" t="n">
        <v>16</v>
      </c>
      <c r="J2898" s="13" t="n">
        <v>19707</v>
      </c>
      <c r="K2898" s="13">
        <f>IFERROR($H2898/$I2898,"")</f>
        <v/>
      </c>
      <c r="L2898" s="13" t="n">
        <v>814571</v>
      </c>
      <c r="M2898" t="inlineStr">
        <is>
          <t>CA, MA, VT</t>
        </is>
      </c>
      <c r="N2898" t="inlineStr">
        <is>
          <t>No</t>
        </is>
      </c>
      <c r="O2898" t="inlineStr">
        <is>
          <t>Not stated</t>
        </is>
      </c>
      <c r="Q2898" s="9" t="inlineStr">
        <is>
          <t>https://grantcue.com/foundations/the-jaunich-family-foundation-203919872</t>
        </is>
      </c>
    </row>
    <row r="2899">
      <c r="A2899">
        <f>IF($E2899=$E2898,$A2898+1,1)</f>
        <v/>
      </c>
      <c r="B2899" t="inlineStr">
        <is>
          <t>THE DALE H AND JEANE V SMART FOUNDATION</t>
        </is>
      </c>
      <c r="C2899" t="inlineStr">
        <is>
          <t>82-2744717</t>
        </is>
      </c>
      <c r="D2899" t="inlineStr">
        <is>
          <t>Pennsylvania</t>
        </is>
      </c>
      <c r="E2899" t="inlineStr">
        <is>
          <t>PA</t>
        </is>
      </c>
      <c r="F2899" t="n">
        <v>2025</v>
      </c>
      <c r="G2899" t="n">
        <v>2</v>
      </c>
      <c r="H2899" s="13" t="n">
        <v>1711173</v>
      </c>
      <c r="I2899" s="12" t="n">
        <v>18</v>
      </c>
      <c r="J2899" s="13" t="n">
        <v>70515.5</v>
      </c>
      <c r="K2899" s="13">
        <f>IFERROR($H2899/$I2899,"")</f>
        <v/>
      </c>
      <c r="L2899" s="13" t="n">
        <v>213472</v>
      </c>
      <c r="M2899" t="inlineStr">
        <is>
          <t>MA, MD, CA</t>
        </is>
      </c>
      <c r="N2899" t="inlineStr">
        <is>
          <t>Yes</t>
        </is>
      </c>
      <c r="O2899" t="inlineStr">
        <is>
          <t>Not stated</t>
        </is>
      </c>
      <c r="Q2899" s="9" t="inlineStr">
        <is>
          <t>https://grantcue.com/foundations/the-dale-h-and-jeane-v-smart-foundation-822744717</t>
        </is>
      </c>
    </row>
    <row r="2900">
      <c r="A2900">
        <f>IF($E2900=$E2899,$A2899+1,1)</f>
        <v/>
      </c>
      <c r="B2900" t="inlineStr">
        <is>
          <t>LAVINO EDWIN M - UD FOUNDATION</t>
        </is>
      </c>
      <c r="C2900" t="inlineStr">
        <is>
          <t>23-2032639</t>
        </is>
      </c>
      <c r="D2900" t="inlineStr">
        <is>
          <t>Pennsylvania</t>
        </is>
      </c>
      <c r="E2900" t="inlineStr">
        <is>
          <t>PA</t>
        </is>
      </c>
      <c r="F2900" t="n">
        <v>2024</v>
      </c>
      <c r="G2900" t="n">
        <v>1</v>
      </c>
      <c r="H2900" s="13" t="n">
        <v>1699264</v>
      </c>
      <c r="I2900" s="12" t="n">
        <v>11</v>
      </c>
      <c r="J2900" s="13" t="n">
        <v>42553</v>
      </c>
      <c r="K2900" s="13">
        <f>IFERROR($H2900/$I2900,"")</f>
        <v/>
      </c>
      <c r="L2900" s="13" t="n">
        <v>1177987</v>
      </c>
      <c r="M2900" t="inlineStr">
        <is>
          <t>CT, NY, NJ</t>
        </is>
      </c>
      <c r="N2900" t="inlineStr">
        <is>
          <t>No</t>
        </is>
      </c>
      <c r="O2900" t="inlineStr">
        <is>
          <t>Not stated</t>
        </is>
      </c>
      <c r="Q2900" s="9" t="inlineStr">
        <is>
          <t>https://grantcue.com/foundations/lavino-edwin-m-ud-foundation-232032639</t>
        </is>
      </c>
    </row>
    <row r="2901">
      <c r="A2901">
        <f>IF($E2901=$E2900,$A2900+1,1)</f>
        <v/>
      </c>
      <c r="B2901" t="inlineStr">
        <is>
          <t>MARSTINE FAMILY FOUNDATION</t>
        </is>
      </c>
      <c r="C2901" t="inlineStr">
        <is>
          <t>26-1529893</t>
        </is>
      </c>
      <c r="D2901" t="inlineStr">
        <is>
          <t>Pennsylvania</t>
        </is>
      </c>
      <c r="E2901" t="inlineStr">
        <is>
          <t>PA</t>
        </is>
      </c>
      <c r="F2901" t="n">
        <v>2024</v>
      </c>
      <c r="G2901" t="n">
        <v>1</v>
      </c>
      <c r="H2901" s="13" t="n">
        <v>1679599</v>
      </c>
      <c r="I2901" s="12" t="n">
        <v>37</v>
      </c>
      <c r="J2901" s="13" t="n">
        <v>15000</v>
      </c>
      <c r="K2901" s="13">
        <f>IFERROR($H2901/$I2901,"")</f>
        <v/>
      </c>
      <c r="L2901" s="13" t="n">
        <v>390000</v>
      </c>
      <c r="M2901" t="inlineStr">
        <is>
          <t>ME, NY, TN</t>
        </is>
      </c>
      <c r="N2901" t="inlineStr">
        <is>
          <t>No</t>
        </is>
      </c>
      <c r="O2901" t="inlineStr">
        <is>
          <t>Not stated</t>
        </is>
      </c>
      <c r="Q2901" s="9" t="inlineStr">
        <is>
          <t>https://grantcue.com/foundations/marstine-family-foundation-c-o-private-foundation-solutions-261529893</t>
        </is>
      </c>
    </row>
    <row r="2902">
      <c r="A2902">
        <f>IF($E2902=$E2901,$A2901+1,1)</f>
        <v/>
      </c>
      <c r="B2902" t="inlineStr">
        <is>
          <t>The John R &amp; Kiendl Dauphinot Gordon Fd</t>
        </is>
      </c>
      <c r="C2902" t="inlineStr">
        <is>
          <t>13-6920431</t>
        </is>
      </c>
      <c r="D2902" t="inlineStr">
        <is>
          <t>Pennsylvania</t>
        </is>
      </c>
      <c r="E2902" t="inlineStr">
        <is>
          <t>PA</t>
        </is>
      </c>
      <c r="F2902" t="n">
        <v>2024</v>
      </c>
      <c r="G2902" t="n">
        <v>1</v>
      </c>
      <c r="H2902" s="13" t="n">
        <v>1679492</v>
      </c>
      <c r="I2902" s="12" t="n">
        <v>47</v>
      </c>
      <c r="J2902" s="13" t="n">
        <v>5000</v>
      </c>
      <c r="K2902" s="13">
        <f>IFERROR($H2902/$I2902,"")</f>
        <v/>
      </c>
      <c r="L2902" s="13" t="n">
        <v>511500</v>
      </c>
      <c r="M2902" t="inlineStr">
        <is>
          <t>MA, NY, CT</t>
        </is>
      </c>
      <c r="N2902" t="inlineStr">
        <is>
          <t>No</t>
        </is>
      </c>
      <c r="O2902" t="inlineStr">
        <is>
          <t>Not stated</t>
        </is>
      </c>
      <c r="Q2902" s="9" t="inlineStr">
        <is>
          <t>https://grantcue.com/foundations/the-john-r-and-kiendl-dauphinot-gordon-fd-136920431</t>
        </is>
      </c>
    </row>
    <row r="2903">
      <c r="A2903">
        <f>IF($E2903=$E2902,$A2902+1,1)</f>
        <v/>
      </c>
      <c r="B2903" t="inlineStr">
        <is>
          <t>OROSZ FAMILY FOUNDATION INC</t>
        </is>
      </c>
      <c r="C2903" t="inlineStr">
        <is>
          <t>20-4716839</t>
        </is>
      </c>
      <c r="D2903" t="inlineStr">
        <is>
          <t>Pennsylvania</t>
        </is>
      </c>
      <c r="E2903" t="inlineStr">
        <is>
          <t>PA</t>
        </is>
      </c>
      <c r="F2903" t="n">
        <v>2024</v>
      </c>
      <c r="G2903" t="n">
        <v>2</v>
      </c>
      <c r="H2903" s="13" t="n">
        <v>1656795</v>
      </c>
      <c r="I2903" s="12" t="n">
        <v>27</v>
      </c>
      <c r="J2903" s="13" t="n">
        <v>25000</v>
      </c>
      <c r="K2903" s="13">
        <f>IFERROR($H2903/$I2903,"")</f>
        <v/>
      </c>
      <c r="L2903" s="13" t="n">
        <v>467329</v>
      </c>
      <c r="M2903" t="inlineStr">
        <is>
          <t>FL, CA, CO</t>
        </is>
      </c>
      <c r="N2903" t="inlineStr">
        <is>
          <t>Yes</t>
        </is>
      </c>
      <c r="O2903" t="inlineStr">
        <is>
          <t>Not stated</t>
        </is>
      </c>
      <c r="Q2903" s="9" t="inlineStr">
        <is>
          <t>https://grantcue.com/foundations/orosz-family-foundation-inc-204716839</t>
        </is>
      </c>
    </row>
    <row r="2904">
      <c r="A2904">
        <f>IF($E2904=$E2903,$A2903+1,1)</f>
        <v/>
      </c>
      <c r="B2904" t="inlineStr">
        <is>
          <t>THE ARGUS FUND</t>
        </is>
      </c>
      <c r="C2904" t="inlineStr">
        <is>
          <t>20-5045447</t>
        </is>
      </c>
      <c r="D2904" t="inlineStr">
        <is>
          <t>Pennsylvania</t>
        </is>
      </c>
      <c r="E2904" t="inlineStr">
        <is>
          <t>PA</t>
        </is>
      </c>
      <c r="F2904" t="n">
        <v>2025</v>
      </c>
      <c r="G2904" t="n">
        <v>2</v>
      </c>
      <c r="H2904" s="13" t="n">
        <v>1656650</v>
      </c>
      <c r="I2904" s="12" t="n">
        <v>62</v>
      </c>
      <c r="J2904" s="13" t="n">
        <v>17500</v>
      </c>
      <c r="K2904" s="13">
        <f>IFERROR($H2904/$I2904,"")</f>
        <v/>
      </c>
      <c r="L2904" s="13" t="n">
        <v>150000</v>
      </c>
      <c r="M2904" t="inlineStr">
        <is>
          <t>CA, CO, AZ</t>
        </is>
      </c>
      <c r="N2904" t="inlineStr">
        <is>
          <t>No</t>
        </is>
      </c>
      <c r="O2904" t="inlineStr">
        <is>
          <t>Not stated</t>
        </is>
      </c>
      <c r="Q2904" s="9" t="inlineStr">
        <is>
          <t>https://grantcue.com/foundations/the-argus-fund-205045447</t>
        </is>
      </c>
    </row>
    <row r="2905">
      <c r="A2905">
        <f>IF($E2905=$E2904,$A2904+1,1)</f>
        <v/>
      </c>
      <c r="B2905" t="inlineStr">
        <is>
          <t>CORNERSTONE FOUNDATION</t>
        </is>
      </c>
      <c r="C2905" t="inlineStr">
        <is>
          <t>23-2593411</t>
        </is>
      </c>
      <c r="D2905" t="inlineStr">
        <is>
          <t>Pennsylvania</t>
        </is>
      </c>
      <c r="E2905" t="inlineStr">
        <is>
          <t>PA</t>
        </is>
      </c>
      <c r="F2905" t="n">
        <v>2024</v>
      </c>
      <c r="G2905" t="n">
        <v>1</v>
      </c>
      <c r="H2905" s="13" t="n">
        <v>1656455</v>
      </c>
      <c r="I2905" s="12" t="n">
        <v>26</v>
      </c>
      <c r="J2905" s="13" t="n">
        <v>31000</v>
      </c>
      <c r="K2905" s="13">
        <f>IFERROR($H2905/$I2905,"")</f>
        <v/>
      </c>
      <c r="L2905" s="13" t="n">
        <v>300000</v>
      </c>
      <c r="M2905" t="inlineStr">
        <is>
          <t>TX, NC, WY</t>
        </is>
      </c>
      <c r="N2905" t="inlineStr">
        <is>
          <t>No</t>
        </is>
      </c>
      <c r="O2905" t="inlineStr">
        <is>
          <t>Not stated</t>
        </is>
      </c>
      <c r="Q2905" s="9" t="inlineStr">
        <is>
          <t>https://grantcue.com/foundations/cornerstone-foundation-232593411</t>
        </is>
      </c>
    </row>
    <row r="2906">
      <c r="A2906">
        <f>IF($E2906=$E2905,$A2905+1,1)</f>
        <v/>
      </c>
      <c r="B2906" t="inlineStr">
        <is>
          <t>RICE FAMILY FOUNDATION</t>
        </is>
      </c>
      <c r="C2906" t="inlineStr">
        <is>
          <t>81-4690325</t>
        </is>
      </c>
      <c r="D2906" t="inlineStr">
        <is>
          <t>Pennsylvania</t>
        </is>
      </c>
      <c r="E2906" t="inlineStr">
        <is>
          <t>PA</t>
        </is>
      </c>
      <c r="F2906" t="n">
        <v>2025</v>
      </c>
      <c r="G2906" t="n">
        <v>2</v>
      </c>
      <c r="H2906" s="13" t="n">
        <v>1640750</v>
      </c>
      <c r="I2906" s="12" t="n">
        <v>139</v>
      </c>
      <c r="J2906" s="13" t="n">
        <v>5000</v>
      </c>
      <c r="K2906" s="13">
        <f>IFERROR($H2906/$I2906,"")</f>
        <v/>
      </c>
      <c r="L2906" s="13" t="n">
        <v>320000</v>
      </c>
      <c r="M2906" t="inlineStr">
        <is>
          <t>DC, FL, MD</t>
        </is>
      </c>
      <c r="N2906" t="inlineStr">
        <is>
          <t>Yes</t>
        </is>
      </c>
      <c r="O2906" t="inlineStr">
        <is>
          <t>Yes</t>
        </is>
      </c>
      <c r="P2906" s="9" t="inlineStr">
        <is>
          <t>https://www.thericefamilyfoundation.com/</t>
        </is>
      </c>
      <c r="Q2906" s="9" t="inlineStr">
        <is>
          <t>https://grantcue.com/foundations/rice-family-foundation-814690325</t>
        </is>
      </c>
    </row>
    <row r="2907">
      <c r="A2907">
        <f>IF($E2907=$E2906,$A2906+1,1)</f>
        <v/>
      </c>
      <c r="B2907" t="inlineStr">
        <is>
          <t>CDL FAMILY FOUNDATION</t>
        </is>
      </c>
      <c r="C2907" t="inlineStr">
        <is>
          <t>87-3885559</t>
        </is>
      </c>
      <c r="D2907" t="inlineStr">
        <is>
          <t>Pennsylvania</t>
        </is>
      </c>
      <c r="E2907" t="inlineStr">
        <is>
          <t>PA</t>
        </is>
      </c>
      <c r="F2907" t="n">
        <v>2024</v>
      </c>
      <c r="G2907" t="n">
        <v>1</v>
      </c>
      <c r="H2907" s="13" t="n">
        <v>1637988</v>
      </c>
      <c r="I2907" s="12" t="n">
        <v>34</v>
      </c>
      <c r="J2907" s="13" t="n">
        <v>17500</v>
      </c>
      <c r="K2907" s="13">
        <f>IFERROR($H2907/$I2907,"")</f>
        <v/>
      </c>
      <c r="L2907" s="13" t="n">
        <v>285000</v>
      </c>
      <c r="M2907" t="inlineStr">
        <is>
          <t>MN, OH, TN</t>
        </is>
      </c>
      <c r="N2907" t="inlineStr">
        <is>
          <t>Yes</t>
        </is>
      </c>
      <c r="O2907" t="inlineStr">
        <is>
          <t>Not stated</t>
        </is>
      </c>
      <c r="Q2907" s="9" t="inlineStr">
        <is>
          <t>https://grantcue.com/foundations/cdl-family-foundation-873885559</t>
        </is>
      </c>
    </row>
    <row r="2908">
      <c r="A2908">
        <f>IF($E2908=$E2907,$A2907+1,1)</f>
        <v/>
      </c>
      <c r="B2908" t="inlineStr">
        <is>
          <t>MORRIS CHARLES M TR UA-CHAR</t>
        </is>
      </c>
      <c r="C2908" t="inlineStr">
        <is>
          <t>25-6312920</t>
        </is>
      </c>
      <c r="D2908" t="inlineStr">
        <is>
          <t>Pennsylvania</t>
        </is>
      </c>
      <c r="E2908" t="inlineStr">
        <is>
          <t>PA</t>
        </is>
      </c>
      <c r="F2908" t="n">
        <v>2024</v>
      </c>
      <c r="G2908" t="n">
        <v>1</v>
      </c>
      <c r="H2908" s="13" t="n">
        <v>1627433</v>
      </c>
      <c r="I2908" s="12" t="n">
        <v>14</v>
      </c>
      <c r="J2908" s="13" t="n">
        <v>50000</v>
      </c>
      <c r="K2908" s="13">
        <f>IFERROR($H2908/$I2908,"")</f>
        <v/>
      </c>
      <c r="L2908" s="13" t="n">
        <v>738000</v>
      </c>
      <c r="M2908" t="inlineStr">
        <is>
          <t>FL</t>
        </is>
      </c>
      <c r="N2908" t="inlineStr">
        <is>
          <t>Yes</t>
        </is>
      </c>
      <c r="O2908" t="inlineStr">
        <is>
          <t>Yes</t>
        </is>
      </c>
      <c r="Q2908" s="9" t="inlineStr">
        <is>
          <t>https://grantcue.com/foundations/morris-charles-m-tr-ua-char-256312920</t>
        </is>
      </c>
    </row>
    <row r="2909">
      <c r="A2909">
        <f>IF($E2909=$E2908,$A2908+1,1)</f>
        <v/>
      </c>
      <c r="B2909" t="inlineStr">
        <is>
          <t>JEFF AND SANDY WYCOFF LANG FOUNDATION</t>
        </is>
      </c>
      <c r="C2909" t="inlineStr">
        <is>
          <t>83-2785900</t>
        </is>
      </c>
      <c r="D2909" t="inlineStr">
        <is>
          <t>Pennsylvania</t>
        </is>
      </c>
      <c r="E2909" t="inlineStr">
        <is>
          <t>PA</t>
        </is>
      </c>
      <c r="F2909" t="n">
        <v>2025</v>
      </c>
      <c r="G2909" t="n">
        <v>2</v>
      </c>
      <c r="H2909" s="13" t="n">
        <v>1625000</v>
      </c>
      <c r="I2909" s="12" t="n">
        <v>5</v>
      </c>
      <c r="J2909" s="13" t="n">
        <v>50000</v>
      </c>
      <c r="K2909" s="13">
        <f>IFERROR($H2909/$I2909,"")</f>
        <v/>
      </c>
      <c r="L2909" s="13" t="n">
        <v>1300000</v>
      </c>
      <c r="M2909" t="inlineStr">
        <is>
          <t>MA</t>
        </is>
      </c>
      <c r="N2909" t="inlineStr">
        <is>
          <t>Yes</t>
        </is>
      </c>
      <c r="O2909" t="inlineStr">
        <is>
          <t>Not stated</t>
        </is>
      </c>
      <c r="Q2909" s="9" t="inlineStr">
        <is>
          <t>https://grantcue.com/foundations/jeff-and-sandy-wycoff-lang-foundation-c-o-private-foundation-solutions-832785900</t>
        </is>
      </c>
    </row>
    <row r="2910">
      <c r="A2910">
        <f>IF($E2910=$E2909,$A2909+1,1)</f>
        <v/>
      </c>
      <c r="B2910" t="inlineStr">
        <is>
          <t>JOHN M PAZ FDN 12 23 10 JOHN M PAZ &amp; BBHTCDE</t>
        </is>
      </c>
      <c r="C2910" t="inlineStr">
        <is>
          <t>27-6981716</t>
        </is>
      </c>
      <c r="D2910" t="inlineStr">
        <is>
          <t>Pennsylvania</t>
        </is>
      </c>
      <c r="E2910" t="inlineStr">
        <is>
          <t>PA</t>
        </is>
      </c>
      <c r="F2910" t="n">
        <v>2024</v>
      </c>
      <c r="G2910" t="n">
        <v>1</v>
      </c>
      <c r="H2910" s="13" t="n">
        <v>1624100</v>
      </c>
      <c r="I2910" s="12" t="n">
        <v>22</v>
      </c>
      <c r="J2910" s="13" t="n">
        <v>17500</v>
      </c>
      <c r="K2910" s="13">
        <f>IFERROR($H2910/$I2910,"")</f>
        <v/>
      </c>
      <c r="L2910" s="13" t="n">
        <v>500000</v>
      </c>
      <c r="M2910" t="inlineStr">
        <is>
          <t>FL, NJ, MD</t>
        </is>
      </c>
      <c r="N2910" t="inlineStr">
        <is>
          <t>No</t>
        </is>
      </c>
      <c r="O2910" t="inlineStr">
        <is>
          <t>Not stated</t>
        </is>
      </c>
      <c r="Q2910" s="9" t="inlineStr">
        <is>
          <t>https://grantcue.com/foundations/john-m-paz-fdn-12-23-10-john-m-paz-and-bbhtcde-276981716</t>
        </is>
      </c>
    </row>
    <row r="2911">
      <c r="A2911">
        <f>IF($E2911=$E2910,$A2910+1,1)</f>
        <v/>
      </c>
      <c r="B2911" t="inlineStr">
        <is>
          <t>GLENN &amp; RUTH MENGLE FOUNDATION TRUST</t>
        </is>
      </c>
      <c r="C2911" t="inlineStr">
        <is>
          <t>25-6067616</t>
        </is>
      </c>
      <c r="D2911" t="inlineStr">
        <is>
          <t>Pennsylvania</t>
        </is>
      </c>
      <c r="E2911" t="inlineStr">
        <is>
          <t>PA</t>
        </is>
      </c>
      <c r="F2911" t="n">
        <v>2025</v>
      </c>
      <c r="G2911" t="n">
        <v>2</v>
      </c>
      <c r="H2911" s="13" t="n">
        <v>1622578</v>
      </c>
      <c r="I2911" s="12" t="n">
        <v>111</v>
      </c>
      <c r="J2911" s="13" t="n">
        <v>10000</v>
      </c>
      <c r="K2911" s="13">
        <f>IFERROR($H2911/$I2911,"")</f>
        <v/>
      </c>
      <c r="L2911" s="13" t="n">
        <v>87418</v>
      </c>
      <c r="N2911" t="inlineStr">
        <is>
          <t>Yes</t>
        </is>
      </c>
      <c r="O2911" t="inlineStr">
        <is>
          <t>Yes</t>
        </is>
      </c>
      <c r="Q2911" s="9" t="inlineStr">
        <is>
          <t>https://grantcue.com/foundations/glenn-and-ruth-mengle-foundation-trust-256067616</t>
        </is>
      </c>
    </row>
    <row r="2912">
      <c r="A2912">
        <f>IF($E2912=$E2911,$A2911+1,1)</f>
        <v/>
      </c>
      <c r="B2912" t="inlineStr">
        <is>
          <t>Carroll A Weinberg MD and Charlotte Cohen Weinberg Foundation Inc</t>
        </is>
      </c>
      <c r="C2912" t="inlineStr">
        <is>
          <t>52-1679498</t>
        </is>
      </c>
      <c r="D2912" t="inlineStr">
        <is>
          <t>Pennsylvania</t>
        </is>
      </c>
      <c r="E2912" t="inlineStr">
        <is>
          <t>PA</t>
        </is>
      </c>
      <c r="F2912" t="n">
        <v>2025</v>
      </c>
      <c r="G2912" t="n">
        <v>2</v>
      </c>
      <c r="H2912" s="13" t="n">
        <v>1617520</v>
      </c>
      <c r="I2912" s="12" t="n">
        <v>36</v>
      </c>
      <c r="J2912" s="13" t="n">
        <v>25000</v>
      </c>
      <c r="K2912" s="13">
        <f>IFERROR($H2912/$I2912,"")</f>
        <v/>
      </c>
      <c r="L2912" s="13" t="n">
        <v>100000</v>
      </c>
      <c r="M2912" t="inlineStr">
        <is>
          <t>MD, NY, VA</t>
        </is>
      </c>
      <c r="N2912" t="inlineStr">
        <is>
          <t>Yes</t>
        </is>
      </c>
      <c r="O2912" t="inlineStr">
        <is>
          <t>Yes</t>
        </is>
      </c>
      <c r="Q2912" s="9" t="inlineStr">
        <is>
          <t>https://grantcue.com/foundations/carroll-a-weinberg-md-and-charlotte-cohen-weinberg-foundation-inc-521679498</t>
        </is>
      </c>
    </row>
    <row r="2913">
      <c r="A2913">
        <f>IF($E2913=$E2912,$A2912+1,1)</f>
        <v/>
      </c>
      <c r="B2913" t="inlineStr">
        <is>
          <t>THE ARTHUR AND GAIL PASQUARELLA FAMILY FOUNDATION</t>
        </is>
      </c>
      <c r="C2913" t="inlineStr">
        <is>
          <t>20-8071773</t>
        </is>
      </c>
      <c r="D2913" t="inlineStr">
        <is>
          <t>Pennsylvania</t>
        </is>
      </c>
      <c r="E2913" t="inlineStr">
        <is>
          <t>PA</t>
        </is>
      </c>
      <c r="F2913" t="n">
        <v>2025</v>
      </c>
      <c r="G2913" t="n">
        <v>2</v>
      </c>
      <c r="H2913" s="13" t="n">
        <v>1607700</v>
      </c>
      <c r="I2913" s="12" t="n">
        <v>85</v>
      </c>
      <c r="J2913" s="13" t="n">
        <v>1000</v>
      </c>
      <c r="K2913" s="13">
        <f>IFERROR($H2913/$I2913,"")</f>
        <v/>
      </c>
      <c r="L2913" s="13" t="n">
        <v>1130000</v>
      </c>
      <c r="M2913" t="inlineStr">
        <is>
          <t>NY, WI, FL</t>
        </is>
      </c>
      <c r="N2913" t="inlineStr">
        <is>
          <t>No</t>
        </is>
      </c>
      <c r="O2913" t="inlineStr">
        <is>
          <t>Not stated</t>
        </is>
      </c>
      <c r="Q2913" s="9" t="inlineStr">
        <is>
          <t>https://grantcue.com/foundations/the-arthur-and-gail-pasquarella-family-foundation-208071773</t>
        </is>
      </c>
    </row>
    <row r="2914">
      <c r="A2914">
        <f>IF($E2914=$E2913,$A2913+1,1)</f>
        <v/>
      </c>
      <c r="B2914" t="inlineStr">
        <is>
          <t>STEVEN AND ILENE BERMAN FAMILY FOUNDATION INC</t>
        </is>
      </c>
      <c r="C2914" t="inlineStr">
        <is>
          <t>26-0005599</t>
        </is>
      </c>
      <c r="D2914" t="inlineStr">
        <is>
          <t>Pennsylvania</t>
        </is>
      </c>
      <c r="E2914" t="inlineStr">
        <is>
          <t>PA</t>
        </is>
      </c>
      <c r="F2914" t="n">
        <v>2025</v>
      </c>
      <c r="G2914" t="n">
        <v>2</v>
      </c>
      <c r="H2914" s="13" t="n">
        <v>1604644</v>
      </c>
      <c r="I2914" s="12" t="n">
        <v>82</v>
      </c>
      <c r="J2914" s="13" t="n">
        <v>2000</v>
      </c>
      <c r="K2914" s="13">
        <f>IFERROR($H2914/$I2914,"")</f>
        <v/>
      </c>
      <c r="L2914" s="13" t="n">
        <v>337377</v>
      </c>
      <c r="M2914" t="inlineStr">
        <is>
          <t>NY, CT, NJ</t>
        </is>
      </c>
      <c r="N2914" t="inlineStr">
        <is>
          <t>Yes</t>
        </is>
      </c>
      <c r="O2914" t="inlineStr">
        <is>
          <t>Not stated</t>
        </is>
      </c>
      <c r="Q2914" s="9" t="inlineStr">
        <is>
          <t>https://grantcue.com/foundations/steven-and-ilene-berman-family-foundation-inc-260005599</t>
        </is>
      </c>
    </row>
    <row r="2915">
      <c r="A2915">
        <f>IF($E2915=$E2914,$A2914+1,1)</f>
        <v/>
      </c>
      <c r="B2915" t="inlineStr">
        <is>
          <t>Cabot-Kjellerup Foundation</t>
        </is>
      </c>
      <c r="C2915" t="inlineStr">
        <is>
          <t>46-5344811</t>
        </is>
      </c>
      <c r="D2915" t="inlineStr">
        <is>
          <t>Pennsylvania</t>
        </is>
      </c>
      <c r="E2915" t="inlineStr">
        <is>
          <t>PA</t>
        </is>
      </c>
      <c r="F2915" t="n">
        <v>2025</v>
      </c>
      <c r="G2915" t="n">
        <v>2</v>
      </c>
      <c r="H2915" s="13" t="n">
        <v>1604325</v>
      </c>
      <c r="I2915" s="12" t="n">
        <v>35</v>
      </c>
      <c r="J2915" s="13" t="n">
        <v>10000</v>
      </c>
      <c r="K2915" s="13">
        <f>IFERROR($H2915/$I2915,"")</f>
        <v/>
      </c>
      <c r="L2915" s="13" t="n">
        <v>394200</v>
      </c>
      <c r="M2915" t="inlineStr">
        <is>
          <t>CO, DE</t>
        </is>
      </c>
      <c r="N2915" t="inlineStr">
        <is>
          <t>No</t>
        </is>
      </c>
      <c r="O2915" t="inlineStr">
        <is>
          <t>Not stated</t>
        </is>
      </c>
      <c r="Q2915" s="9" t="inlineStr">
        <is>
          <t>https://grantcue.com/foundations/cabot-kjellerup-foundation-465344811</t>
        </is>
      </c>
    </row>
    <row r="2916">
      <c r="A2916">
        <f>IF($E2916=$E2915,$A2915+1,1)</f>
        <v/>
      </c>
      <c r="B2916" t="inlineStr">
        <is>
          <t>THE JOUKOWSKY FAMILY FOUNDATION</t>
        </is>
      </c>
      <c r="C2916" t="inlineStr">
        <is>
          <t>13-3242753</t>
        </is>
      </c>
      <c r="D2916" t="inlineStr">
        <is>
          <t>Pennsylvania</t>
        </is>
      </c>
      <c r="E2916" t="inlineStr">
        <is>
          <t>PA</t>
        </is>
      </c>
      <c r="F2916" t="n">
        <v>2023</v>
      </c>
      <c r="G2916" t="n">
        <v>1</v>
      </c>
      <c r="H2916" s="13" t="n">
        <v>1600000</v>
      </c>
      <c r="I2916" s="12" t="n">
        <v>17</v>
      </c>
      <c r="J2916" s="13" t="n">
        <v>25000</v>
      </c>
      <c r="K2916" s="13">
        <f>IFERROR($H2916/$I2916,"")</f>
        <v/>
      </c>
      <c r="L2916" s="13" t="n">
        <v>720000</v>
      </c>
      <c r="M2916" t="inlineStr">
        <is>
          <t>MA, NY, UT</t>
        </is>
      </c>
      <c r="N2916" t="inlineStr">
        <is>
          <t>No</t>
        </is>
      </c>
      <c r="O2916" t="inlineStr">
        <is>
          <t>Not stated</t>
        </is>
      </c>
      <c r="Q2916" s="9" t="inlineStr">
        <is>
          <t>https://grantcue.com/foundations/the-joukowsky-family-foundation-133242753</t>
        </is>
      </c>
    </row>
    <row r="2917">
      <c r="A2917">
        <f>IF($E2917=$E2916,$A2916+1,1)</f>
        <v/>
      </c>
      <c r="B2917" t="inlineStr">
        <is>
          <t>CAROLINE ALEXANDER BUCK FOUNDATION</t>
        </is>
      </c>
      <c r="C2917" t="inlineStr">
        <is>
          <t>23-6257115</t>
        </is>
      </c>
      <c r="D2917" t="inlineStr">
        <is>
          <t>Pennsylvania</t>
        </is>
      </c>
      <c r="E2917" t="inlineStr">
        <is>
          <t>PA</t>
        </is>
      </c>
      <c r="F2917" t="n">
        <v>2025</v>
      </c>
      <c r="G2917" t="n">
        <v>2</v>
      </c>
      <c r="H2917" s="13" t="n">
        <v>1599805</v>
      </c>
      <c r="I2917" s="12" t="n">
        <v>74</v>
      </c>
      <c r="J2917" s="13" t="n">
        <v>15000</v>
      </c>
      <c r="K2917" s="13">
        <f>IFERROR($H2917/$I2917,"")</f>
        <v/>
      </c>
      <c r="L2917" s="13" t="n">
        <v>100000</v>
      </c>
      <c r="M2917" t="inlineStr">
        <is>
          <t>MN, CA</t>
        </is>
      </c>
      <c r="N2917" t="inlineStr">
        <is>
          <t>Yes</t>
        </is>
      </c>
      <c r="O2917" t="inlineStr">
        <is>
          <t>Yes</t>
        </is>
      </c>
      <c r="P2917" s="9" t="inlineStr">
        <is>
          <t>http://carolinealexanderbuck.org/</t>
        </is>
      </c>
      <c r="Q2917" s="9" t="inlineStr">
        <is>
          <t>https://grantcue.com/foundations/caroline-alexander-buck-foundation-236257115</t>
        </is>
      </c>
    </row>
    <row r="2918">
      <c r="A2918">
        <f>IF($E2918=$E2917,$A2917+1,1)</f>
        <v/>
      </c>
      <c r="B2918" t="inlineStr">
        <is>
          <t>ROBERTS PERCIVAL JR TW-MAIN</t>
        </is>
      </c>
      <c r="C2918" t="inlineStr">
        <is>
          <t>23-6219291</t>
        </is>
      </c>
      <c r="D2918" t="inlineStr">
        <is>
          <t>Pennsylvania</t>
        </is>
      </c>
      <c r="E2918" t="inlineStr">
        <is>
          <t>PA</t>
        </is>
      </c>
      <c r="F2918" t="n">
        <v>2025</v>
      </c>
      <c r="G2918" t="n">
        <v>2</v>
      </c>
      <c r="H2918" s="13" t="n">
        <v>1599090</v>
      </c>
      <c r="I2918" s="12" t="n">
        <v>9</v>
      </c>
      <c r="J2918" s="13" t="n">
        <v>125000</v>
      </c>
      <c r="K2918" s="13">
        <f>IFERROR($H2918/$I2918,"")</f>
        <v/>
      </c>
      <c r="L2918" s="13" t="n">
        <v>500000</v>
      </c>
      <c r="M2918" t="inlineStr">
        <is>
          <t>FL</t>
        </is>
      </c>
      <c r="N2918" t="inlineStr">
        <is>
          <t>No</t>
        </is>
      </c>
      <c r="O2918" t="inlineStr">
        <is>
          <t>Not stated</t>
        </is>
      </c>
      <c r="Q2918" s="9" t="inlineStr">
        <is>
          <t>https://grantcue.com/foundations/roberts-percival-jr-tw-main-236219291</t>
        </is>
      </c>
    </row>
    <row r="2919">
      <c r="A2919">
        <f>IF($E2919=$E2918,$A2918+1,1)</f>
        <v/>
      </c>
      <c r="B2919" t="inlineStr">
        <is>
          <t>FREEMAN HENRY G JR DECD TRUST</t>
        </is>
      </c>
      <c r="C2919" t="inlineStr">
        <is>
          <t>23-6217332</t>
        </is>
      </c>
      <c r="D2919" t="inlineStr">
        <is>
          <t>Pennsylvania</t>
        </is>
      </c>
      <c r="E2919" t="inlineStr">
        <is>
          <t>PA</t>
        </is>
      </c>
      <c r="F2919" t="n">
        <v>2025</v>
      </c>
      <c r="G2919" t="n">
        <v>2</v>
      </c>
      <c r="H2919" s="13" t="n">
        <v>1584200</v>
      </c>
      <c r="I2919" s="12" t="n">
        <v>13</v>
      </c>
      <c r="J2919" s="13" t="n">
        <v>140000</v>
      </c>
      <c r="K2919" s="13">
        <f>IFERROR($H2919/$I2919,"")</f>
        <v/>
      </c>
      <c r="L2919" s="13" t="n">
        <v>195000</v>
      </c>
      <c r="N2919" t="inlineStr">
        <is>
          <t>No</t>
        </is>
      </c>
      <c r="O2919" t="inlineStr">
        <is>
          <t>Not stated</t>
        </is>
      </c>
      <c r="Q2919" s="9" t="inlineStr">
        <is>
          <t>https://grantcue.com/foundations/freeman-henry-g-jr-decd-trust-236217332</t>
        </is>
      </c>
    </row>
    <row r="2920">
      <c r="A2920">
        <f>IF($E2920=$E2919,$A2919+1,1)</f>
        <v/>
      </c>
      <c r="B2920" t="inlineStr">
        <is>
          <t>HORST FOUNDATION</t>
        </is>
      </c>
      <c r="C2920" t="inlineStr">
        <is>
          <t>23-3028700</t>
        </is>
      </c>
      <c r="D2920" t="inlineStr">
        <is>
          <t>Pennsylvania</t>
        </is>
      </c>
      <c r="E2920" t="inlineStr">
        <is>
          <t>PA</t>
        </is>
      </c>
      <c r="F2920" t="n">
        <v>2025</v>
      </c>
      <c r="G2920" t="n">
        <v>2</v>
      </c>
      <c r="H2920" s="13" t="n">
        <v>1581400</v>
      </c>
      <c r="I2920" s="12" t="n">
        <v>61</v>
      </c>
      <c r="J2920" s="13" t="n">
        <v>12000</v>
      </c>
      <c r="K2920" s="13">
        <f>IFERROR($H2920/$I2920,"")</f>
        <v/>
      </c>
      <c r="L2920" s="13" t="n">
        <v>322000</v>
      </c>
      <c r="M2920" t="inlineStr">
        <is>
          <t>NC, DC, CO</t>
        </is>
      </c>
      <c r="N2920" t="inlineStr">
        <is>
          <t>No</t>
        </is>
      </c>
      <c r="O2920" t="inlineStr">
        <is>
          <t>Not stated</t>
        </is>
      </c>
      <c r="Q2920" s="9" t="inlineStr">
        <is>
          <t>https://grantcue.com/foundations/horst-foundation-c-o-clyde-w-horst-233028700</t>
        </is>
      </c>
    </row>
    <row r="2921">
      <c r="A2921">
        <f>IF($E2921=$E2920,$A2920+1,1)</f>
        <v/>
      </c>
      <c r="B2921" t="inlineStr">
        <is>
          <t>KAY HARDESTY LOGAN FOUNDATION</t>
        </is>
      </c>
      <c r="C2921" t="inlineStr">
        <is>
          <t>46-0912518</t>
        </is>
      </c>
      <c r="D2921" t="inlineStr">
        <is>
          <t>Pennsylvania</t>
        </is>
      </c>
      <c r="E2921" t="inlineStr">
        <is>
          <t>PA</t>
        </is>
      </c>
      <c r="F2921" t="n">
        <v>2025</v>
      </c>
      <c r="G2921" t="n">
        <v>2</v>
      </c>
      <c r="H2921" s="13" t="n">
        <v>1575750</v>
      </c>
      <c r="I2921" s="12" t="n">
        <v>39</v>
      </c>
      <c r="J2921" s="13" t="n">
        <v>15000</v>
      </c>
      <c r="K2921" s="13">
        <f>IFERROR($H2921/$I2921,"")</f>
        <v/>
      </c>
      <c r="L2921" s="13" t="n">
        <v>250000</v>
      </c>
      <c r="M2921" t="inlineStr">
        <is>
          <t>FL, NY, IN</t>
        </is>
      </c>
      <c r="N2921" t="inlineStr">
        <is>
          <t>No</t>
        </is>
      </c>
      <c r="O2921" t="inlineStr">
        <is>
          <t>Not stated</t>
        </is>
      </c>
      <c r="Q2921" s="9" t="inlineStr">
        <is>
          <t>https://grantcue.com/foundations/kay-hardesty-logan-foundation-460912518</t>
        </is>
      </c>
    </row>
    <row r="2922">
      <c r="A2922">
        <f>IF($E2922=$E2921,$A2921+1,1)</f>
        <v/>
      </c>
      <c r="B2922" t="inlineStr">
        <is>
          <t>THE BASKIN FOUNDATION INC</t>
        </is>
      </c>
      <c r="C2922" t="inlineStr">
        <is>
          <t>27-1941479</t>
        </is>
      </c>
      <c r="D2922" t="inlineStr">
        <is>
          <t>Pennsylvania</t>
        </is>
      </c>
      <c r="E2922" t="inlineStr">
        <is>
          <t>PA</t>
        </is>
      </c>
      <c r="F2922" t="n">
        <v>2025</v>
      </c>
      <c r="G2922" t="n">
        <v>2</v>
      </c>
      <c r="H2922" s="13" t="n">
        <v>1572100</v>
      </c>
      <c r="I2922" s="12" t="n">
        <v>15</v>
      </c>
      <c r="J2922" s="13" t="n">
        <v>20000</v>
      </c>
      <c r="K2922" s="13">
        <f>IFERROR($H2922/$I2922,"")</f>
        <v/>
      </c>
      <c r="L2922" s="13" t="n">
        <v>661600</v>
      </c>
      <c r="M2922" t="inlineStr">
        <is>
          <t>AZ, KY, DC</t>
        </is>
      </c>
      <c r="N2922" t="inlineStr">
        <is>
          <t>No</t>
        </is>
      </c>
      <c r="O2922" t="inlineStr">
        <is>
          <t>Not stated</t>
        </is>
      </c>
      <c r="Q2922" s="9" t="inlineStr">
        <is>
          <t>https://grantcue.com/foundations/the-baskin-foundation-inc-271941479</t>
        </is>
      </c>
    </row>
    <row r="2923">
      <c r="A2923">
        <f>IF($E2923=$E2922,$A2922+1,1)</f>
        <v/>
      </c>
      <c r="B2923" t="inlineStr">
        <is>
          <t>SAMUEL S FELS FUND</t>
        </is>
      </c>
      <c r="C2923" t="inlineStr">
        <is>
          <t>23-1365325</t>
        </is>
      </c>
      <c r="D2923" t="inlineStr">
        <is>
          <t>Pennsylvania</t>
        </is>
      </c>
      <c r="E2923" t="inlineStr">
        <is>
          <t>PA</t>
        </is>
      </c>
      <c r="F2923" t="n">
        <v>2024</v>
      </c>
      <c r="G2923" t="n">
        <v>1</v>
      </c>
      <c r="H2923" s="13" t="n">
        <v>1570000</v>
      </c>
      <c r="I2923" s="12" t="n">
        <v>75</v>
      </c>
      <c r="J2923" s="13" t="n">
        <v>10000</v>
      </c>
      <c r="K2923" s="13">
        <f>IFERROR($H2923/$I2923,"")</f>
        <v/>
      </c>
      <c r="L2923" s="13" t="n">
        <v>300000</v>
      </c>
      <c r="M2923" t="inlineStr">
        <is>
          <t>CA, NY, DE</t>
        </is>
      </c>
      <c r="N2923" t="inlineStr">
        <is>
          <t>No</t>
        </is>
      </c>
      <c r="O2923" t="inlineStr">
        <is>
          <t>Not stated</t>
        </is>
      </c>
      <c r="Q2923" s="9" t="inlineStr">
        <is>
          <t>https://grantcue.com/foundations/samuel-s-fels-fund-231365325</t>
        </is>
      </c>
    </row>
    <row r="2924">
      <c r="A2924">
        <f>IF($E2924=$E2923,$A2923+1,1)</f>
        <v/>
      </c>
      <c r="B2924" t="inlineStr">
        <is>
          <t>HEALTHSPARK FOUNDATION</t>
        </is>
      </c>
      <c r="C2924" t="inlineStr">
        <is>
          <t>23-1352175</t>
        </is>
      </c>
      <c r="D2924" t="inlineStr">
        <is>
          <t>Pennsylvania</t>
        </is>
      </c>
      <c r="E2924" t="inlineStr">
        <is>
          <t>PA</t>
        </is>
      </c>
      <c r="F2924" t="n">
        <v>2024</v>
      </c>
      <c r="G2924" t="n">
        <v>2</v>
      </c>
      <c r="H2924" s="13" t="n">
        <v>1569500</v>
      </c>
      <c r="I2924" s="12" t="n">
        <v>79</v>
      </c>
      <c r="J2924" s="13" t="n">
        <v>20000</v>
      </c>
      <c r="K2924" s="13">
        <f>IFERROR($H2924/$I2924,"")</f>
        <v/>
      </c>
      <c r="L2924" s="13" t="n">
        <v>102500</v>
      </c>
      <c r="M2924" t="inlineStr">
        <is>
          <t>NY</t>
        </is>
      </c>
      <c r="N2924" t="inlineStr">
        <is>
          <t>Yes</t>
        </is>
      </c>
      <c r="O2924" t="inlineStr">
        <is>
          <t>Yes</t>
        </is>
      </c>
      <c r="P2924" s="9" t="inlineStr">
        <is>
          <t>https://www.healthspark.org/</t>
        </is>
      </c>
      <c r="Q2924" s="9" t="inlineStr">
        <is>
          <t>https://grantcue.com/foundations/healthspark-foundation-231352175</t>
        </is>
      </c>
    </row>
    <row r="2925">
      <c r="A2925">
        <f>IF($E2925=$E2924,$A2924+1,1)</f>
        <v/>
      </c>
      <c r="B2925" t="inlineStr">
        <is>
          <t>MCKENNA PHILIP M FDN</t>
        </is>
      </c>
      <c r="C2925" t="inlineStr">
        <is>
          <t>25-6082635</t>
        </is>
      </c>
      <c r="D2925" t="inlineStr">
        <is>
          <t>Pennsylvania</t>
        </is>
      </c>
      <c r="E2925" t="inlineStr">
        <is>
          <t>PA</t>
        </is>
      </c>
      <c r="F2925" t="n">
        <v>2025</v>
      </c>
      <c r="G2925" t="n">
        <v>2</v>
      </c>
      <c r="H2925" s="13" t="n">
        <v>1569000</v>
      </c>
      <c r="I2925" s="12" t="n">
        <v>62</v>
      </c>
      <c r="J2925" s="13" t="n">
        <v>17500</v>
      </c>
      <c r="K2925" s="13">
        <f>IFERROR($H2925/$I2925,"")</f>
        <v/>
      </c>
      <c r="L2925" s="13" t="n">
        <v>100000</v>
      </c>
      <c r="M2925" t="inlineStr">
        <is>
          <t>DC, CA, DE</t>
        </is>
      </c>
      <c r="N2925" t="inlineStr">
        <is>
          <t>Yes</t>
        </is>
      </c>
      <c r="O2925" t="inlineStr">
        <is>
          <t>Yes</t>
        </is>
      </c>
      <c r="Q2925" s="9" t="inlineStr">
        <is>
          <t>https://grantcue.com/foundations/mckenna-philip-m-fdn-256082635</t>
        </is>
      </c>
    </row>
    <row r="2926">
      <c r="A2926">
        <f>IF($E2926=$E2925,$A2925+1,1)</f>
        <v/>
      </c>
      <c r="B2926" t="inlineStr">
        <is>
          <t>THE CEDARCREST CHARITABLE FOUNDATION AKA BLBB CHARITABLE</t>
        </is>
      </c>
      <c r="C2926" t="inlineStr">
        <is>
          <t>27-3420282</t>
        </is>
      </c>
      <c r="D2926" t="inlineStr">
        <is>
          <t>Pennsylvania</t>
        </is>
      </c>
      <c r="E2926" t="inlineStr">
        <is>
          <t>PA</t>
        </is>
      </c>
      <c r="F2926" t="n">
        <v>2024</v>
      </c>
      <c r="G2926" t="n">
        <v>1</v>
      </c>
      <c r="H2926" s="13" t="n">
        <v>1568610</v>
      </c>
      <c r="I2926" s="12" t="n">
        <v>207</v>
      </c>
      <c r="J2926" s="13" t="n">
        <v>2500</v>
      </c>
      <c r="K2926" s="13">
        <f>IFERROR($H2926/$I2926,"")</f>
        <v/>
      </c>
      <c r="L2926" s="13" t="n">
        <v>170000</v>
      </c>
      <c r="M2926" t="inlineStr">
        <is>
          <t>KS, NY, NH</t>
        </is>
      </c>
      <c r="N2926" t="inlineStr">
        <is>
          <t>Yes</t>
        </is>
      </c>
      <c r="O2926" t="inlineStr">
        <is>
          <t>Yes</t>
        </is>
      </c>
      <c r="Q2926" s="9" t="inlineStr">
        <is>
          <t>https://grantcue.com/foundations/the-cedarcrest-charitable-foundation-aka-blbb-charitable-273420282</t>
        </is>
      </c>
    </row>
    <row r="2927">
      <c r="A2927">
        <f>IF($E2927=$E2926,$A2926+1,1)</f>
        <v/>
      </c>
      <c r="B2927" t="inlineStr">
        <is>
          <t>AMERICAN BEVERAGE FOUNDATION FOR A HEALTHY AMERICA</t>
        </is>
      </c>
      <c r="C2927" t="inlineStr">
        <is>
          <t>27-4908904</t>
        </is>
      </c>
      <c r="D2927" t="inlineStr">
        <is>
          <t>Pennsylvania</t>
        </is>
      </c>
      <c r="E2927" t="inlineStr">
        <is>
          <t>PA</t>
        </is>
      </c>
      <c r="F2927" t="n">
        <v>2024</v>
      </c>
      <c r="G2927" t="n">
        <v>1</v>
      </c>
      <c r="H2927" s="13" t="n">
        <v>1556250</v>
      </c>
      <c r="I2927" s="12" t="n">
        <v>15</v>
      </c>
      <c r="J2927" s="13" t="n">
        <v>12500</v>
      </c>
      <c r="K2927" s="13">
        <f>IFERROR($H2927/$I2927,"")</f>
        <v/>
      </c>
      <c r="L2927" s="13" t="n">
        <v>745000</v>
      </c>
      <c r="M2927" t="inlineStr">
        <is>
          <t>DC, NY, FL</t>
        </is>
      </c>
      <c r="N2927" t="inlineStr">
        <is>
          <t>No</t>
        </is>
      </c>
      <c r="O2927" t="inlineStr">
        <is>
          <t>Not stated</t>
        </is>
      </c>
      <c r="Q2927" s="9" t="inlineStr">
        <is>
          <t>https://grantcue.com/foundations/american-beverage-foundation-for-a-healthy-america-274908904</t>
        </is>
      </c>
    </row>
    <row r="2928">
      <c r="A2928">
        <f>IF($E2928=$E2927,$A2927+1,1)</f>
        <v/>
      </c>
      <c r="B2928" t="inlineStr">
        <is>
          <t>CHARLES &amp; BARBARA CLOSE FOUNDATION</t>
        </is>
      </c>
      <c r="C2928" t="inlineStr">
        <is>
          <t>27-3017122</t>
        </is>
      </c>
      <c r="D2928" t="inlineStr">
        <is>
          <t>Pennsylvania</t>
        </is>
      </c>
      <c r="E2928" t="inlineStr">
        <is>
          <t>PA</t>
        </is>
      </c>
      <c r="F2928" t="n">
        <v>2025</v>
      </c>
      <c r="G2928" t="n">
        <v>2</v>
      </c>
      <c r="H2928" s="13" t="n">
        <v>1550000</v>
      </c>
      <c r="I2928" s="12" t="n">
        <v>5</v>
      </c>
      <c r="J2928" s="13" t="n">
        <v>160045</v>
      </c>
      <c r="K2928" s="13">
        <f>IFERROR($H2928/$I2928,"")</f>
        <v/>
      </c>
      <c r="L2928" s="13" t="n">
        <v>1000000</v>
      </c>
      <c r="N2928" t="inlineStr">
        <is>
          <t>No</t>
        </is>
      </c>
      <c r="O2928" t="inlineStr">
        <is>
          <t>Not stated</t>
        </is>
      </c>
      <c r="Q2928" s="9" t="inlineStr">
        <is>
          <t>https://grantcue.com/foundations/htc-cottee-charles-and-barbara-close-foundation-273017122</t>
        </is>
      </c>
    </row>
    <row r="2929">
      <c r="A2929">
        <f>IF($E2929=$E2928,$A2928+1,1)</f>
        <v/>
      </c>
      <c r="B2929" t="inlineStr">
        <is>
          <t>ROSE KOEHLER CURTZE MEM FD</t>
        </is>
      </c>
      <c r="C2929" t="inlineStr">
        <is>
          <t>25-6134986</t>
        </is>
      </c>
      <c r="D2929" t="inlineStr">
        <is>
          <t>Pennsylvania</t>
        </is>
      </c>
      <c r="E2929" t="inlineStr">
        <is>
          <t>PA</t>
        </is>
      </c>
      <c r="F2929" t="n">
        <v>2025</v>
      </c>
      <c r="G2929" t="n">
        <v>2</v>
      </c>
      <c r="H2929" s="13" t="n">
        <v>1549474</v>
      </c>
      <c r="I2929" s="12" t="n">
        <v>8</v>
      </c>
      <c r="J2929" s="13" t="n">
        <v>235230</v>
      </c>
      <c r="K2929" s="13">
        <f>IFERROR($H2929/$I2929,"")</f>
        <v/>
      </c>
      <c r="L2929" s="13" t="n">
        <v>280928</v>
      </c>
      <c r="M2929" t="inlineStr">
        <is>
          <t>FL</t>
        </is>
      </c>
      <c r="N2929" t="inlineStr">
        <is>
          <t>No</t>
        </is>
      </c>
      <c r="O2929" t="inlineStr">
        <is>
          <t>Not stated</t>
        </is>
      </c>
      <c r="Q2929" s="9" t="inlineStr">
        <is>
          <t>https://grantcue.com/foundations/rose-koehler-curtze-mem-fd-256134986</t>
        </is>
      </c>
    </row>
    <row r="2930">
      <c r="A2930">
        <f>IF($E2930=$E2929,$A2929+1,1)</f>
        <v/>
      </c>
      <c r="B2930" t="inlineStr">
        <is>
          <t>MARGARET BRIGGS FOUNDATION</t>
        </is>
      </c>
      <c r="C2930" t="inlineStr">
        <is>
          <t>23-2719328</t>
        </is>
      </c>
      <c r="D2930" t="inlineStr">
        <is>
          <t>Pennsylvania</t>
        </is>
      </c>
      <c r="E2930" t="inlineStr">
        <is>
          <t>PA</t>
        </is>
      </c>
      <c r="F2930" t="n">
        <v>2025</v>
      </c>
      <c r="G2930" t="n">
        <v>2</v>
      </c>
      <c r="H2930" s="13" t="n">
        <v>1543401</v>
      </c>
      <c r="I2930" s="12" t="n">
        <v>88</v>
      </c>
      <c r="J2930" s="13" t="n">
        <v>12000</v>
      </c>
      <c r="K2930" s="13">
        <f>IFERROR($H2930/$I2930,"")</f>
        <v/>
      </c>
      <c r="L2930" s="13" t="n">
        <v>150000</v>
      </c>
      <c r="M2930" t="inlineStr">
        <is>
          <t>NY, DC</t>
        </is>
      </c>
      <c r="N2930" t="inlineStr">
        <is>
          <t>Yes</t>
        </is>
      </c>
      <c r="O2930" t="inlineStr">
        <is>
          <t>Not stated</t>
        </is>
      </c>
      <c r="Q2930" s="9" t="inlineStr">
        <is>
          <t>https://grantcue.com/foundations/margaret-briggs-foundation-232719328</t>
        </is>
      </c>
    </row>
    <row r="2931">
      <c r="A2931">
        <f>IF($E2931=$E2930,$A2930+1,1)</f>
        <v/>
      </c>
      <c r="B2931" t="inlineStr">
        <is>
          <t>M E &amp; O L GILLIAND FDN 3</t>
        </is>
      </c>
      <c r="C2931" t="inlineStr">
        <is>
          <t>38-7099186</t>
        </is>
      </c>
      <c r="D2931" t="inlineStr">
        <is>
          <t>Pennsylvania</t>
        </is>
      </c>
      <c r="E2931" t="inlineStr">
        <is>
          <t>PA</t>
        </is>
      </c>
      <c r="F2931" t="n">
        <v>2024</v>
      </c>
      <c r="G2931" t="n">
        <v>2</v>
      </c>
      <c r="H2931" s="13" t="n">
        <v>1535000</v>
      </c>
      <c r="I2931" s="12" t="n">
        <v>11</v>
      </c>
      <c r="J2931" s="13" t="n">
        <v>50000</v>
      </c>
      <c r="K2931" s="13">
        <f>IFERROR($H2931/$I2931,"")</f>
        <v/>
      </c>
      <c r="L2931" s="13" t="n">
        <v>610000</v>
      </c>
      <c r="M2931" t="inlineStr">
        <is>
          <t>MD, OH, PW</t>
        </is>
      </c>
      <c r="N2931" t="inlineStr">
        <is>
          <t>No</t>
        </is>
      </c>
      <c r="O2931" t="inlineStr">
        <is>
          <t>Not stated</t>
        </is>
      </c>
      <c r="Q2931" s="9" t="inlineStr">
        <is>
          <t>https://grantcue.com/foundations/m-e-and-o-l-gilliand-fdn-3-387099186</t>
        </is>
      </c>
    </row>
    <row r="2932">
      <c r="A2932">
        <f>IF($E2932=$E2931,$A2931+1,1)</f>
        <v/>
      </c>
      <c r="B2932" t="inlineStr">
        <is>
          <t>THE PALMER FOUNDATION</t>
        </is>
      </c>
      <c r="C2932" t="inlineStr">
        <is>
          <t>25-1568606</t>
        </is>
      </c>
      <c r="D2932" t="inlineStr">
        <is>
          <t>Pennsylvania</t>
        </is>
      </c>
      <c r="E2932" t="inlineStr">
        <is>
          <t>PA</t>
        </is>
      </c>
      <c r="F2932" t="n">
        <v>2024</v>
      </c>
      <c r="G2932" t="n">
        <v>1</v>
      </c>
      <c r="H2932" s="13" t="n">
        <v>1525000</v>
      </c>
      <c r="I2932" s="12" t="n">
        <v>7</v>
      </c>
      <c r="J2932" s="13" t="n">
        <v>75000</v>
      </c>
      <c r="K2932" s="13">
        <f>IFERROR($H2932/$I2932,"")</f>
        <v/>
      </c>
      <c r="L2932" s="13" t="n">
        <v>750000</v>
      </c>
      <c r="M2932" t="inlineStr">
        <is>
          <t>WA, MA, NJ</t>
        </is>
      </c>
      <c r="N2932" t="inlineStr">
        <is>
          <t>No</t>
        </is>
      </c>
      <c r="O2932" t="inlineStr">
        <is>
          <t>Not stated</t>
        </is>
      </c>
      <c r="Q2932" s="9" t="inlineStr">
        <is>
          <t>https://grantcue.com/foundations/the-palmer-foundation-251568606</t>
        </is>
      </c>
    </row>
    <row r="2933">
      <c r="A2933">
        <f>IF($E2933=$E2932,$A2932+1,1)</f>
        <v/>
      </c>
      <c r="B2933" t="inlineStr">
        <is>
          <t>ROBERT &amp; MARY WEISBROD FOUNDATION</t>
        </is>
      </c>
      <c r="C2933" t="inlineStr">
        <is>
          <t>25-6105924</t>
        </is>
      </c>
      <c r="D2933" t="inlineStr">
        <is>
          <t>Pennsylvania</t>
        </is>
      </c>
      <c r="E2933" t="inlineStr">
        <is>
          <t>PA</t>
        </is>
      </c>
      <c r="F2933" t="n">
        <v>2025</v>
      </c>
      <c r="G2933" t="n">
        <v>2</v>
      </c>
      <c r="H2933" s="13" t="n">
        <v>1522500</v>
      </c>
      <c r="I2933" s="12" t="n">
        <v>87</v>
      </c>
      <c r="J2933" s="13" t="n">
        <v>10000</v>
      </c>
      <c r="K2933" s="13">
        <f>IFERROR($H2933/$I2933,"")</f>
        <v/>
      </c>
      <c r="L2933" s="13" t="n">
        <v>120000</v>
      </c>
      <c r="M2933" t="inlineStr">
        <is>
          <t>NC, VA, NM</t>
        </is>
      </c>
      <c r="N2933" t="inlineStr">
        <is>
          <t>Yes</t>
        </is>
      </c>
      <c r="O2933" t="inlineStr">
        <is>
          <t>Not stated</t>
        </is>
      </c>
      <c r="Q2933" s="9" t="inlineStr">
        <is>
          <t>https://grantcue.com/foundations/robert-and-mary-weisbrod-foundation-256105924</t>
        </is>
      </c>
    </row>
    <row r="2934">
      <c r="A2934">
        <f>IF($E2934=$E2933,$A2933+1,1)</f>
        <v/>
      </c>
      <c r="B2934" t="inlineStr">
        <is>
          <t>ROBERT S AND LOUISE S KAHN FOUNDATION</t>
        </is>
      </c>
      <c r="C2934" t="inlineStr">
        <is>
          <t>31-1810008</t>
        </is>
      </c>
      <c r="D2934" t="inlineStr">
        <is>
          <t>Pennsylvania</t>
        </is>
      </c>
      <c r="E2934" t="inlineStr">
        <is>
          <t>PA</t>
        </is>
      </c>
      <c r="F2934" t="n">
        <v>2025</v>
      </c>
      <c r="G2934" t="n">
        <v>2</v>
      </c>
      <c r="H2934" s="13" t="n">
        <v>1518825</v>
      </c>
      <c r="I2934" s="12" t="n">
        <v>51</v>
      </c>
      <c r="J2934" s="13" t="n">
        <v>15000</v>
      </c>
      <c r="K2934" s="13">
        <f>IFERROR($H2934/$I2934,"")</f>
        <v/>
      </c>
      <c r="L2934" s="13" t="n">
        <v>400000</v>
      </c>
      <c r="M2934" t="inlineStr">
        <is>
          <t>NE, SC, IL</t>
        </is>
      </c>
      <c r="N2934" t="inlineStr">
        <is>
          <t>Yes</t>
        </is>
      </c>
      <c r="O2934" t="inlineStr">
        <is>
          <t>Yes</t>
        </is>
      </c>
      <c r="Q2934" s="9" t="inlineStr">
        <is>
          <t>https://grantcue.com/foundations/robert-s-and-louise-s-kahn-foundation-c-o-robert-j-lally-311810008</t>
        </is>
      </c>
    </row>
    <row r="2935">
      <c r="A2935">
        <f>IF($E2935=$E2934,$A2934+1,1)</f>
        <v/>
      </c>
      <c r="B2935" t="inlineStr">
        <is>
          <t>25TH CENTURY FOUNDATION</t>
        </is>
      </c>
      <c r="C2935" t="inlineStr">
        <is>
          <t>31-1738216</t>
        </is>
      </c>
      <c r="D2935" t="inlineStr">
        <is>
          <t>Pennsylvania</t>
        </is>
      </c>
      <c r="E2935" t="inlineStr">
        <is>
          <t>PA</t>
        </is>
      </c>
      <c r="F2935" t="n">
        <v>2024</v>
      </c>
      <c r="G2935" t="n">
        <v>2</v>
      </c>
      <c r="H2935" s="13" t="n">
        <v>1516500</v>
      </c>
      <c r="I2935" s="12" t="n">
        <v>43</v>
      </c>
      <c r="J2935" s="13" t="n">
        <v>30000</v>
      </c>
      <c r="K2935" s="13">
        <f>IFERROR($H2935/$I2935,"")</f>
        <v/>
      </c>
      <c r="L2935" s="13" t="n">
        <v>75000</v>
      </c>
      <c r="M2935" t="inlineStr">
        <is>
          <t>VA, TX, MA</t>
        </is>
      </c>
      <c r="N2935" t="inlineStr">
        <is>
          <t>No</t>
        </is>
      </c>
      <c r="O2935" t="inlineStr">
        <is>
          <t>Not stated</t>
        </is>
      </c>
      <c r="Q2935" s="9" t="inlineStr">
        <is>
          <t>https://grantcue.com/foundations/25th-century-foundation-311738216</t>
        </is>
      </c>
    </row>
    <row r="2936">
      <c r="A2936">
        <f>IF($E2936=$E2935,$A2935+1,1)</f>
        <v/>
      </c>
      <c r="B2936" t="inlineStr">
        <is>
          <t>BEATTY HELEN D GROOME UW</t>
        </is>
      </c>
      <c r="C2936" t="inlineStr">
        <is>
          <t>23-6224798</t>
        </is>
      </c>
      <c r="D2936" t="inlineStr">
        <is>
          <t>Pennsylvania</t>
        </is>
      </c>
      <c r="E2936" t="inlineStr">
        <is>
          <t>PA</t>
        </is>
      </c>
      <c r="F2936" t="n">
        <v>2025</v>
      </c>
      <c r="G2936" t="n">
        <v>2</v>
      </c>
      <c r="H2936" s="13" t="n">
        <v>1514000</v>
      </c>
      <c r="I2936" s="12" t="n">
        <v>54</v>
      </c>
      <c r="J2936" s="13" t="n">
        <v>25000</v>
      </c>
      <c r="K2936" s="13">
        <f>IFERROR($H2936/$I2936,"")</f>
        <v/>
      </c>
      <c r="L2936" s="13" t="n">
        <v>80000</v>
      </c>
      <c r="M2936" t="inlineStr">
        <is>
          <t>NJ, DE, DC</t>
        </is>
      </c>
      <c r="N2936" t="inlineStr">
        <is>
          <t>No</t>
        </is>
      </c>
      <c r="O2936" t="inlineStr">
        <is>
          <t>Not stated</t>
        </is>
      </c>
      <c r="Q2936" s="9" t="inlineStr">
        <is>
          <t>https://grantcue.com/foundations/beatty-helen-d-groome-uw-236224798</t>
        </is>
      </c>
    </row>
    <row r="2937">
      <c r="A2937">
        <f>IF($E2937=$E2936,$A2936+1,1)</f>
        <v/>
      </c>
      <c r="B2937" t="inlineStr">
        <is>
          <t>RITA M MCGINLEY FOUNDATION</t>
        </is>
      </c>
      <c r="C2937" t="inlineStr">
        <is>
          <t>43-2024870</t>
        </is>
      </c>
      <c r="D2937" t="inlineStr">
        <is>
          <t>Pennsylvania</t>
        </is>
      </c>
      <c r="E2937" t="inlineStr">
        <is>
          <t>PA</t>
        </is>
      </c>
      <c r="F2937" t="n">
        <v>2024</v>
      </c>
      <c r="G2937" t="n">
        <v>1</v>
      </c>
      <c r="H2937" s="13" t="n">
        <v>1506000</v>
      </c>
      <c r="I2937" s="12" t="n">
        <v>19</v>
      </c>
      <c r="J2937" s="13" t="n">
        <v>15000</v>
      </c>
      <c r="K2937" s="13">
        <f>IFERROR($H2937/$I2937,"")</f>
        <v/>
      </c>
      <c r="L2937" s="13" t="n">
        <v>1000000</v>
      </c>
      <c r="M2937" t="inlineStr">
        <is>
          <t>NY, VA, DC</t>
        </is>
      </c>
      <c r="N2937" t="inlineStr">
        <is>
          <t>Yes</t>
        </is>
      </c>
      <c r="O2937" t="inlineStr">
        <is>
          <t>Not stated</t>
        </is>
      </c>
      <c r="Q2937" s="9" t="inlineStr">
        <is>
          <t>https://grantcue.com/foundations/rita-m-mcginley-foundation-c-o-john-r-mcginleypresident-432024870</t>
        </is>
      </c>
    </row>
    <row r="2938">
      <c r="A2938">
        <f>IF($E2938=$E2937,$A2937+1,1)</f>
        <v/>
      </c>
      <c r="B2938" t="inlineStr">
        <is>
          <t>COMLOQUOY ROBERT AND SARA S CHAR FD</t>
        </is>
      </c>
      <c r="C2938" t="inlineStr">
        <is>
          <t>23-6604053</t>
        </is>
      </c>
      <c r="D2938" t="inlineStr">
        <is>
          <t>Pennsylvania</t>
        </is>
      </c>
      <c r="E2938" t="inlineStr">
        <is>
          <t>PA</t>
        </is>
      </c>
      <c r="F2938" t="n">
        <v>2025</v>
      </c>
      <c r="G2938" t="n">
        <v>2</v>
      </c>
      <c r="H2938" s="13" t="n">
        <v>1500000</v>
      </c>
      <c r="I2938" s="12" t="n">
        <v>24</v>
      </c>
      <c r="J2938" s="13" t="n">
        <v>34412</v>
      </c>
      <c r="K2938" s="13">
        <f>IFERROR($H2938/$I2938,"")</f>
        <v/>
      </c>
      <c r="L2938" s="13" t="n">
        <v>337840</v>
      </c>
      <c r="M2938" t="inlineStr">
        <is>
          <t>NY, MI</t>
        </is>
      </c>
      <c r="N2938" t="inlineStr">
        <is>
          <t>No</t>
        </is>
      </c>
      <c r="O2938" t="inlineStr">
        <is>
          <t>Not stated</t>
        </is>
      </c>
      <c r="Q2938" s="9" t="inlineStr">
        <is>
          <t>https://grantcue.com/foundations/comloquoy-robert-and-sara-s-char-fd-236604053</t>
        </is>
      </c>
    </row>
    <row r="2939">
      <c r="A2939">
        <f>IF($E2939=$E2938,$A2938+1,1)</f>
        <v/>
      </c>
      <c r="B2939" t="inlineStr">
        <is>
          <t>Way Foundation Inc</t>
        </is>
      </c>
      <c r="C2939" t="inlineStr">
        <is>
          <t>82-3325659</t>
        </is>
      </c>
      <c r="D2939" t="inlineStr">
        <is>
          <t>Pennsylvania</t>
        </is>
      </c>
      <c r="E2939" t="inlineStr">
        <is>
          <t>PA</t>
        </is>
      </c>
      <c r="F2939" t="n">
        <v>2024</v>
      </c>
      <c r="G2939" t="n">
        <v>1</v>
      </c>
      <c r="H2939" s="13" t="n">
        <v>1500000</v>
      </c>
      <c r="I2939" s="12" t="n">
        <v>29</v>
      </c>
      <c r="J2939" s="13" t="n">
        <v>30000</v>
      </c>
      <c r="K2939" s="13">
        <f>IFERROR($H2939/$I2939,"")</f>
        <v/>
      </c>
      <c r="L2939" s="13" t="n">
        <v>272500</v>
      </c>
      <c r="M2939" t="inlineStr">
        <is>
          <t>MD, IL, NJ</t>
        </is>
      </c>
      <c r="N2939" t="inlineStr">
        <is>
          <t>Yes</t>
        </is>
      </c>
      <c r="O2939" t="inlineStr">
        <is>
          <t>Yes</t>
        </is>
      </c>
      <c r="Q2939" s="9" t="inlineStr">
        <is>
          <t>https://grantcue.com/foundations/way-foundation-inc-823325659</t>
        </is>
      </c>
    </row>
    <row r="2940">
      <c r="A2940">
        <f>IF($E2940=$E2939,$A2939+1,1)</f>
        <v/>
      </c>
      <c r="B2940" t="inlineStr">
        <is>
          <t>THE NICELY RIDGE FOUNDATION</t>
        </is>
      </c>
      <c r="C2940" t="inlineStr">
        <is>
          <t>82-3092179</t>
        </is>
      </c>
      <c r="D2940" t="inlineStr">
        <is>
          <t>Pennsylvania</t>
        </is>
      </c>
      <c r="E2940" t="inlineStr">
        <is>
          <t>PA</t>
        </is>
      </c>
      <c r="F2940" t="n">
        <v>2025</v>
      </c>
      <c r="G2940" t="n">
        <v>2</v>
      </c>
      <c r="H2940" s="13" t="n">
        <v>1496165</v>
      </c>
      <c r="I2940" s="12" t="n">
        <v>39</v>
      </c>
      <c r="J2940" s="13" t="n">
        <v>25000</v>
      </c>
      <c r="K2940" s="13">
        <f>IFERROR($H2940/$I2940,"")</f>
        <v/>
      </c>
      <c r="L2940" s="13" t="n">
        <v>133667</v>
      </c>
      <c r="M2940" t="inlineStr">
        <is>
          <t>TN, IL, FL</t>
        </is>
      </c>
      <c r="N2940" t="inlineStr">
        <is>
          <t>No</t>
        </is>
      </c>
      <c r="O2940" t="inlineStr">
        <is>
          <t>Not stated</t>
        </is>
      </c>
      <c r="Q2940" s="9" t="inlineStr">
        <is>
          <t>https://grantcue.com/foundations/the-nicely-ridge-foundation-c-o-nicholas-holland-823092179</t>
        </is>
      </c>
    </row>
    <row r="2941">
      <c r="A2941">
        <f>IF($E2941=$E2940,$A2940+1,1)</f>
        <v/>
      </c>
      <c r="B2941" t="inlineStr">
        <is>
          <t>FISA FOUNDATION</t>
        </is>
      </c>
      <c r="C2941" t="inlineStr">
        <is>
          <t>25-0965388</t>
        </is>
      </c>
      <c r="D2941" t="inlineStr">
        <is>
          <t>Pennsylvania</t>
        </is>
      </c>
      <c r="E2941" t="inlineStr">
        <is>
          <t>PA</t>
        </is>
      </c>
      <c r="F2941" t="n">
        <v>2024</v>
      </c>
      <c r="G2941" t="n">
        <v>1</v>
      </c>
      <c r="H2941" s="13" t="n">
        <v>1492706</v>
      </c>
      <c r="I2941" s="12" t="n">
        <v>51</v>
      </c>
      <c r="J2941" s="13" t="n">
        <v>25000</v>
      </c>
      <c r="K2941" s="13">
        <f>IFERROR($H2941/$I2941,"")</f>
        <v/>
      </c>
      <c r="L2941" s="13" t="n">
        <v>125000</v>
      </c>
      <c r="M2941" t="inlineStr">
        <is>
          <t>IL, SC</t>
        </is>
      </c>
      <c r="N2941" t="inlineStr">
        <is>
          <t>Yes</t>
        </is>
      </c>
      <c r="O2941" t="inlineStr">
        <is>
          <t>Yes</t>
        </is>
      </c>
      <c r="P2941" s="9" t="inlineStr">
        <is>
          <t>https://www.fisafoundation.org/</t>
        </is>
      </c>
      <c r="Q2941" s="9" t="inlineStr">
        <is>
          <t>https://grantcue.com/foundations/fisa-foundation-250965388</t>
        </is>
      </c>
    </row>
    <row r="2942">
      <c r="A2942">
        <f>IF($E2942=$E2941,$A2941+1,1)</f>
        <v/>
      </c>
      <c r="B2942" t="inlineStr">
        <is>
          <t>THE CANDELARIA FUND</t>
        </is>
      </c>
      <c r="C2942" t="inlineStr">
        <is>
          <t>94-3246086</t>
        </is>
      </c>
      <c r="D2942" t="inlineStr">
        <is>
          <t>Pennsylvania</t>
        </is>
      </c>
      <c r="E2942" t="inlineStr">
        <is>
          <t>PA</t>
        </is>
      </c>
      <c r="F2942" t="n">
        <v>2025</v>
      </c>
      <c r="G2942" t="n">
        <v>2</v>
      </c>
      <c r="H2942" s="13" t="n">
        <v>1492500</v>
      </c>
      <c r="I2942" s="12" t="n">
        <v>35</v>
      </c>
      <c r="J2942" s="13" t="n">
        <v>20000</v>
      </c>
      <c r="K2942" s="13">
        <f>IFERROR($H2942/$I2942,"")</f>
        <v/>
      </c>
      <c r="L2942" s="13" t="n">
        <v>200000</v>
      </c>
      <c r="M2942" t="inlineStr">
        <is>
          <t>CA, NM, ME</t>
        </is>
      </c>
      <c r="N2942" t="inlineStr">
        <is>
          <t>Yes</t>
        </is>
      </c>
      <c r="O2942" t="inlineStr">
        <is>
          <t>Not stated</t>
        </is>
      </c>
      <c r="Q2942" s="9" t="inlineStr">
        <is>
          <t>https://grantcue.com/foundations/the-candelaria-fund-943246086</t>
        </is>
      </c>
    </row>
    <row r="2943">
      <c r="A2943">
        <f>IF($E2943=$E2942,$A2942+1,1)</f>
        <v/>
      </c>
      <c r="B2943" t="inlineStr">
        <is>
          <t>PEOPLESBANK CHARITABLE FOUNDATION INC</t>
        </is>
      </c>
      <c r="C2943" t="inlineStr">
        <is>
          <t>35-2631185</t>
        </is>
      </c>
      <c r="D2943" t="inlineStr">
        <is>
          <t>Pennsylvania</t>
        </is>
      </c>
      <c r="E2943" t="inlineStr">
        <is>
          <t>PA</t>
        </is>
      </c>
      <c r="F2943" t="n">
        <v>2025</v>
      </c>
      <c r="G2943" t="n">
        <v>2</v>
      </c>
      <c r="H2943" s="13" t="n">
        <v>1491161</v>
      </c>
      <c r="I2943" s="12" t="n">
        <v>12</v>
      </c>
      <c r="J2943" s="13" t="n">
        <v>10000</v>
      </c>
      <c r="K2943" s="13">
        <f>IFERROR($H2943/$I2943,"")</f>
        <v/>
      </c>
      <c r="L2943" s="13" t="n">
        <v>1356161</v>
      </c>
      <c r="N2943" t="inlineStr">
        <is>
          <t>Yes</t>
        </is>
      </c>
      <c r="O2943" t="inlineStr">
        <is>
          <t>Not stated</t>
        </is>
      </c>
      <c r="Q2943" s="9" t="inlineStr">
        <is>
          <t>https://grantcue.com/foundations/peoplesbank-charitable-foundation-inc-352631185</t>
        </is>
      </c>
    </row>
    <row r="2944">
      <c r="A2944">
        <f>IF($E2944=$E2943,$A2943+1,1)</f>
        <v/>
      </c>
      <c r="B2944" t="inlineStr">
        <is>
          <t>AHEARN FAMILY FOUNDATION</t>
        </is>
      </c>
      <c r="C2944" t="inlineStr">
        <is>
          <t>13-7582929</t>
        </is>
      </c>
      <c r="D2944" t="inlineStr">
        <is>
          <t>Pennsylvania</t>
        </is>
      </c>
      <c r="E2944" t="inlineStr">
        <is>
          <t>PA</t>
        </is>
      </c>
      <c r="F2944" t="n">
        <v>2024</v>
      </c>
      <c r="G2944" t="n">
        <v>1</v>
      </c>
      <c r="H2944" s="13" t="n">
        <v>1490000</v>
      </c>
      <c r="I2944" s="12" t="n">
        <v>8</v>
      </c>
      <c r="J2944" s="13" t="n">
        <v>200000</v>
      </c>
      <c r="K2944" s="13">
        <f>IFERROR($H2944/$I2944,"")</f>
        <v/>
      </c>
      <c r="L2944" s="13" t="n">
        <v>300000</v>
      </c>
      <c r="M2944" t="inlineStr">
        <is>
          <t>AZ, WA, NJ</t>
        </is>
      </c>
      <c r="N2944" t="inlineStr">
        <is>
          <t>No</t>
        </is>
      </c>
      <c r="O2944" t="inlineStr">
        <is>
          <t>Not stated</t>
        </is>
      </c>
      <c r="Q2944" s="9" t="inlineStr">
        <is>
          <t>https://grantcue.com/foundations/ahearn-family-foundation-137582929</t>
        </is>
      </c>
    </row>
    <row r="2945">
      <c r="A2945">
        <f>IF($E2945=$E2944,$A2944+1,1)</f>
        <v/>
      </c>
      <c r="B2945" t="inlineStr">
        <is>
          <t>CHILDREN CAN SHAPE THE FUTURE INC</t>
        </is>
      </c>
      <c r="C2945" t="inlineStr">
        <is>
          <t>26-0135787</t>
        </is>
      </c>
      <c r="D2945" t="inlineStr">
        <is>
          <t>Pennsylvania</t>
        </is>
      </c>
      <c r="E2945" t="inlineStr">
        <is>
          <t>PA</t>
        </is>
      </c>
      <c r="F2945" t="n">
        <v>2025</v>
      </c>
      <c r="G2945" t="n">
        <v>2</v>
      </c>
      <c r="H2945" s="13" t="n">
        <v>1485000</v>
      </c>
      <c r="I2945" s="12" t="n">
        <v>65</v>
      </c>
      <c r="J2945" s="13" t="n">
        <v>20000</v>
      </c>
      <c r="K2945" s="13">
        <f>IFERROR($H2945/$I2945,"")</f>
        <v/>
      </c>
      <c r="L2945" s="13" t="n">
        <v>100000</v>
      </c>
      <c r="M2945" t="inlineStr">
        <is>
          <t>NJ, NY</t>
        </is>
      </c>
      <c r="N2945" t="inlineStr">
        <is>
          <t>No</t>
        </is>
      </c>
      <c r="O2945" t="inlineStr">
        <is>
          <t>Not stated</t>
        </is>
      </c>
      <c r="Q2945" s="9" t="inlineStr">
        <is>
          <t>https://grantcue.com/foundations/children-can-shape-the-future-inc-c-o-pembroke-philanthropy-advisors-260135787</t>
        </is>
      </c>
    </row>
    <row r="2946">
      <c r="A2946">
        <f>IF($E2946=$E2945,$A2945+1,1)</f>
        <v/>
      </c>
      <c r="B2946" t="inlineStr">
        <is>
          <t>JOSEPHINE &amp; EVELYN SMITH FOUNDATIO</t>
        </is>
      </c>
      <c r="C2946" t="inlineStr">
        <is>
          <t>38-7137897</t>
        </is>
      </c>
      <c r="D2946" t="inlineStr">
        <is>
          <t>Pennsylvania</t>
        </is>
      </c>
      <c r="E2946" t="inlineStr">
        <is>
          <t>PA</t>
        </is>
      </c>
      <c r="F2946" t="n">
        <v>2025</v>
      </c>
      <c r="G2946" t="n">
        <v>2</v>
      </c>
      <c r="H2946" s="13" t="n">
        <v>1477400</v>
      </c>
      <c r="I2946" s="12" t="n">
        <v>25</v>
      </c>
      <c r="J2946" s="13" t="n">
        <v>74240</v>
      </c>
      <c r="K2946" s="13">
        <f>IFERROR($H2946/$I2946,"")</f>
        <v/>
      </c>
      <c r="L2946" s="13" t="n">
        <v>100315</v>
      </c>
      <c r="M2946" t="inlineStr">
        <is>
          <t>NJ</t>
        </is>
      </c>
      <c r="N2946" t="inlineStr">
        <is>
          <t>No</t>
        </is>
      </c>
      <c r="O2946" t="inlineStr">
        <is>
          <t>Not stated</t>
        </is>
      </c>
      <c r="Q2946" s="9" t="inlineStr">
        <is>
          <t>https://grantcue.com/foundations/htc-cottee-josephine-and-evelyn-smith-foundatio-387137897</t>
        </is>
      </c>
    </row>
    <row r="2947">
      <c r="A2947">
        <f>IF($E2947=$E2946,$A2946+1,1)</f>
        <v/>
      </c>
      <c r="B2947" t="inlineStr">
        <is>
          <t>DANAHER LYNCH FAMILY FOUNDATION</t>
        </is>
      </c>
      <c r="C2947" t="inlineStr">
        <is>
          <t>46-5315398</t>
        </is>
      </c>
      <c r="D2947" t="inlineStr">
        <is>
          <t>Pennsylvania</t>
        </is>
      </c>
      <c r="E2947" t="inlineStr">
        <is>
          <t>PA</t>
        </is>
      </c>
      <c r="F2947" t="n">
        <v>2024</v>
      </c>
      <c r="G2947" t="n">
        <v>1</v>
      </c>
      <c r="H2947" s="13" t="n">
        <v>1475974</v>
      </c>
      <c r="I2947" s="12" t="n">
        <v>23</v>
      </c>
      <c r="J2947" s="13" t="n">
        <v>10000</v>
      </c>
      <c r="K2947" s="13">
        <f>IFERROR($H2947/$I2947,"")</f>
        <v/>
      </c>
      <c r="L2947" s="13" t="n">
        <v>516056</v>
      </c>
      <c r="M2947" t="inlineStr">
        <is>
          <t>NJ, NY</t>
        </is>
      </c>
      <c r="N2947" t="inlineStr">
        <is>
          <t>No</t>
        </is>
      </c>
      <c r="O2947" t="inlineStr">
        <is>
          <t>Not stated</t>
        </is>
      </c>
      <c r="Q2947" s="9" t="inlineStr">
        <is>
          <t>https://grantcue.com/foundations/danaher-lynch-family-foundation-465315398</t>
        </is>
      </c>
    </row>
    <row r="2948">
      <c r="A2948">
        <f>IF($E2948=$E2947,$A2947+1,1)</f>
        <v/>
      </c>
      <c r="B2948" t="inlineStr">
        <is>
          <t>THE BROOK J LENFEST FOUNDATION INC</t>
        </is>
      </c>
      <c r="C2948" t="inlineStr">
        <is>
          <t>23-3031338</t>
        </is>
      </c>
      <c r="D2948" t="inlineStr">
        <is>
          <t>Pennsylvania</t>
        </is>
      </c>
      <c r="E2948" t="inlineStr">
        <is>
          <t>PA</t>
        </is>
      </c>
      <c r="F2948" t="n">
        <v>2024</v>
      </c>
      <c r="G2948" t="n">
        <v>2</v>
      </c>
      <c r="H2948" s="13" t="n">
        <v>1475143</v>
      </c>
      <c r="I2948" s="12" t="n">
        <v>49</v>
      </c>
      <c r="J2948" s="13" t="n">
        <v>25000</v>
      </c>
      <c r="K2948" s="13">
        <f>IFERROR($H2948/$I2948,"")</f>
        <v/>
      </c>
      <c r="L2948" s="13" t="n">
        <v>125832</v>
      </c>
      <c r="M2948" t="inlineStr">
        <is>
          <t>MA, NJ, NY</t>
        </is>
      </c>
      <c r="N2948" t="inlineStr">
        <is>
          <t>Yes</t>
        </is>
      </c>
      <c r="O2948" t="inlineStr">
        <is>
          <t>Not stated</t>
        </is>
      </c>
      <c r="P2948" s="9" t="inlineStr">
        <is>
          <t>https://www.brookjlenfestfoundation.org/</t>
        </is>
      </c>
      <c r="Q2948" s="9" t="inlineStr">
        <is>
          <t>https://grantcue.com/foundations/the-brook-j-lenfest-foundation-inc-233031338</t>
        </is>
      </c>
    </row>
    <row r="2949">
      <c r="A2949">
        <f>IF($E2949=$E2948,$A2948+1,1)</f>
        <v/>
      </c>
      <c r="B2949" t="inlineStr">
        <is>
          <t>THE GITLIN FAMILY FOUNDATION</t>
        </is>
      </c>
      <c r="C2949" t="inlineStr">
        <is>
          <t>25-6645244</t>
        </is>
      </c>
      <c r="D2949" t="inlineStr">
        <is>
          <t>Pennsylvania</t>
        </is>
      </c>
      <c r="E2949" t="inlineStr">
        <is>
          <t>PA</t>
        </is>
      </c>
      <c r="F2949" t="n">
        <v>2024</v>
      </c>
      <c r="G2949" t="n">
        <v>1</v>
      </c>
      <c r="H2949" s="13" t="n">
        <v>1472000</v>
      </c>
      <c r="I2949" s="12" t="n">
        <v>42</v>
      </c>
      <c r="J2949" s="13" t="n">
        <v>22500</v>
      </c>
      <c r="K2949" s="13">
        <f>IFERROR($H2949/$I2949,"")</f>
        <v/>
      </c>
      <c r="L2949" s="13" t="n">
        <v>200000</v>
      </c>
      <c r="M2949" t="inlineStr">
        <is>
          <t>NJ, NY, VA</t>
        </is>
      </c>
      <c r="N2949" t="inlineStr">
        <is>
          <t>No</t>
        </is>
      </c>
      <c r="O2949" t="inlineStr">
        <is>
          <t>Not stated</t>
        </is>
      </c>
      <c r="Q2949" s="9" t="inlineStr">
        <is>
          <t>https://grantcue.com/foundations/the-gitlin-family-foundation-256645244</t>
        </is>
      </c>
    </row>
    <row r="2950">
      <c r="A2950">
        <f>IF($E2950=$E2949,$A2949+1,1)</f>
        <v/>
      </c>
      <c r="B2950" t="inlineStr">
        <is>
          <t>BRCA Research and Cure Alliance</t>
        </is>
      </c>
      <c r="C2950" t="inlineStr">
        <is>
          <t>88-3337050</t>
        </is>
      </c>
      <c r="D2950" t="inlineStr">
        <is>
          <t>Pennsylvania</t>
        </is>
      </c>
      <c r="E2950" t="inlineStr">
        <is>
          <t>PA</t>
        </is>
      </c>
      <c r="F2950" t="n">
        <v>2025</v>
      </c>
      <c r="G2950" t="n">
        <v>2</v>
      </c>
      <c r="H2950" s="13" t="n">
        <v>1459255</v>
      </c>
      <c r="I2950" s="12" t="n">
        <v>12</v>
      </c>
      <c r="J2950" s="13" t="n">
        <v>125000</v>
      </c>
      <c r="K2950" s="13">
        <f>IFERROR($H2950/$I2950,"")</f>
        <v/>
      </c>
      <c r="L2950" s="13" t="n">
        <v>250000</v>
      </c>
      <c r="M2950" t="inlineStr">
        <is>
          <t>WA, NY, IL</t>
        </is>
      </c>
      <c r="N2950" t="inlineStr">
        <is>
          <t>Not stated</t>
        </is>
      </c>
      <c r="O2950" t="inlineStr">
        <is>
          <t>Not stated</t>
        </is>
      </c>
      <c r="Q2950" s="9" t="inlineStr">
        <is>
          <t>https://grantcue.com/foundations/brca-research-and-cure-alliance-883337050</t>
        </is>
      </c>
    </row>
    <row r="2951">
      <c r="A2951">
        <f>IF($E2951=$E2950,$A2950+1,1)</f>
        <v/>
      </c>
      <c r="B2951" t="inlineStr">
        <is>
          <t>PHILADELPHIA HEALTH PARTNERSHIP</t>
        </is>
      </c>
      <c r="C2951" t="inlineStr">
        <is>
          <t>23-2904262</t>
        </is>
      </c>
      <c r="D2951" t="inlineStr">
        <is>
          <t>Pennsylvania</t>
        </is>
      </c>
      <c r="E2951" t="inlineStr">
        <is>
          <t>PA</t>
        </is>
      </c>
      <c r="F2951" t="n">
        <v>2024</v>
      </c>
      <c r="G2951" t="n">
        <v>1</v>
      </c>
      <c r="H2951" s="13" t="n">
        <v>1459063</v>
      </c>
      <c r="I2951" s="12" t="n">
        <v>28</v>
      </c>
      <c r="J2951" s="13" t="n">
        <v>50000</v>
      </c>
      <c r="K2951" s="13">
        <f>IFERROR($H2951/$I2951,"")</f>
        <v/>
      </c>
      <c r="L2951" s="13" t="n">
        <v>175000</v>
      </c>
      <c r="M2951" t="inlineStr">
        <is>
          <t>NY</t>
        </is>
      </c>
      <c r="N2951" t="inlineStr">
        <is>
          <t>No</t>
        </is>
      </c>
      <c r="O2951" t="inlineStr">
        <is>
          <t>Not stated</t>
        </is>
      </c>
      <c r="Q2951" s="9" t="inlineStr">
        <is>
          <t>https://grantcue.com/foundations/philadelphia-health-partnership-232904262</t>
        </is>
      </c>
    </row>
    <row r="2952">
      <c r="A2952">
        <f>IF($E2952=$E2951,$A2951+1,1)</f>
        <v/>
      </c>
      <c r="B2952" t="inlineStr">
        <is>
          <t>The Lubert Family Foundation Inc</t>
        </is>
      </c>
      <c r="C2952" t="inlineStr">
        <is>
          <t>66-0639002</t>
        </is>
      </c>
      <c r="D2952" t="inlineStr">
        <is>
          <t>Pennsylvania</t>
        </is>
      </c>
      <c r="E2952" t="inlineStr">
        <is>
          <t>PA</t>
        </is>
      </c>
      <c r="F2952" t="n">
        <v>2024</v>
      </c>
      <c r="G2952" t="n">
        <v>1</v>
      </c>
      <c r="H2952" s="13" t="n">
        <v>1451011</v>
      </c>
      <c r="I2952" s="12" t="n">
        <v>46</v>
      </c>
      <c r="J2952" s="13" t="n">
        <v>15000</v>
      </c>
      <c r="K2952" s="13">
        <f>IFERROR($H2952/$I2952,"")</f>
        <v/>
      </c>
      <c r="L2952" s="13" t="n">
        <v>200000</v>
      </c>
      <c r="M2952" t="inlineStr">
        <is>
          <t>FL, CO, VA</t>
        </is>
      </c>
      <c r="N2952" t="inlineStr">
        <is>
          <t>No</t>
        </is>
      </c>
      <c r="O2952" t="inlineStr">
        <is>
          <t>Not stated</t>
        </is>
      </c>
      <c r="Q2952" s="9" t="inlineStr">
        <is>
          <t>https://grantcue.com/foundations/the-lubert-family-foundation-inc-660639002</t>
        </is>
      </c>
    </row>
    <row r="2953">
      <c r="A2953">
        <f>IF($E2953=$E2952,$A2952+1,1)</f>
        <v/>
      </c>
      <c r="B2953" t="inlineStr">
        <is>
          <t>ZEIGLER FAMILY FOUNDATION</t>
        </is>
      </c>
      <c r="C2953" t="inlineStr">
        <is>
          <t>46-1441975</t>
        </is>
      </c>
      <c r="D2953" t="inlineStr">
        <is>
          <t>Pennsylvania</t>
        </is>
      </c>
      <c r="E2953" t="inlineStr">
        <is>
          <t>PA</t>
        </is>
      </c>
      <c r="F2953" t="n">
        <v>2025</v>
      </c>
      <c r="G2953" t="n">
        <v>2</v>
      </c>
      <c r="H2953" s="13" t="n">
        <v>1442031</v>
      </c>
      <c r="I2953" s="12" t="n">
        <v>44</v>
      </c>
      <c r="J2953" s="13" t="n">
        <v>3750</v>
      </c>
      <c r="K2953" s="13">
        <f>IFERROR($H2953/$I2953,"")</f>
        <v/>
      </c>
      <c r="L2953" s="13" t="n">
        <v>494937</v>
      </c>
      <c r="M2953" t="inlineStr">
        <is>
          <t>NY, FL, NC</t>
        </is>
      </c>
      <c r="N2953" t="inlineStr">
        <is>
          <t>No</t>
        </is>
      </c>
      <c r="O2953" t="inlineStr">
        <is>
          <t>Not stated</t>
        </is>
      </c>
      <c r="Q2953" s="9" t="inlineStr">
        <is>
          <t>https://grantcue.com/foundations/zeigler-family-foundation-461441975</t>
        </is>
      </c>
    </row>
    <row r="2954">
      <c r="A2954">
        <f>IF($E2954=$E2953,$A2953+1,1)</f>
        <v/>
      </c>
      <c r="B2954" t="inlineStr">
        <is>
          <t>THE BERSTEIN FAMILY FOUNDATION</t>
        </is>
      </c>
      <c r="C2954" t="inlineStr">
        <is>
          <t>38-7217316</t>
        </is>
      </c>
      <c r="D2954" t="inlineStr">
        <is>
          <t>Pennsylvania</t>
        </is>
      </c>
      <c r="E2954" t="inlineStr">
        <is>
          <t>PA</t>
        </is>
      </c>
      <c r="F2954" t="n">
        <v>2024</v>
      </c>
      <c r="G2954" t="n">
        <v>1</v>
      </c>
      <c r="H2954" s="13" t="n">
        <v>1441500</v>
      </c>
      <c r="I2954" s="12" t="n">
        <v>26</v>
      </c>
      <c r="J2954" s="13" t="n">
        <v>70000</v>
      </c>
      <c r="K2954" s="13">
        <f>IFERROR($H2954/$I2954,"")</f>
        <v/>
      </c>
      <c r="L2954" s="13" t="n">
        <v>208000</v>
      </c>
      <c r="M2954" t="inlineStr">
        <is>
          <t>MA, NY</t>
        </is>
      </c>
      <c r="N2954" t="inlineStr">
        <is>
          <t>No</t>
        </is>
      </c>
      <c r="O2954" t="inlineStr">
        <is>
          <t>Not stated</t>
        </is>
      </c>
      <c r="Q2954" s="9" t="inlineStr">
        <is>
          <t>https://grantcue.com/foundations/the-berstein-family-foundation-387217316</t>
        </is>
      </c>
    </row>
    <row r="2955">
      <c r="A2955">
        <f>IF($E2955=$E2954,$A2954+1,1)</f>
        <v/>
      </c>
      <c r="B2955" t="inlineStr">
        <is>
          <t>JAMES AND MARILYN A GILMORE FOUNDATION</t>
        </is>
      </c>
      <c r="C2955" t="inlineStr">
        <is>
          <t>25-6699697</t>
        </is>
      </c>
      <c r="D2955" t="inlineStr">
        <is>
          <t>Pennsylvania</t>
        </is>
      </c>
      <c r="E2955" t="inlineStr">
        <is>
          <t>PA</t>
        </is>
      </c>
      <c r="F2955" t="n">
        <v>2025</v>
      </c>
      <c r="G2955" t="n">
        <v>2</v>
      </c>
      <c r="H2955" s="13" t="n">
        <v>1440000</v>
      </c>
      <c r="I2955" s="12" t="n">
        <v>48</v>
      </c>
      <c r="J2955" s="13" t="n">
        <v>7000</v>
      </c>
      <c r="K2955" s="13">
        <f>IFERROR($H2955/$I2955,"")</f>
        <v/>
      </c>
      <c r="L2955" s="13" t="n">
        <v>190000</v>
      </c>
      <c r="M2955" t="inlineStr">
        <is>
          <t>MI, ME, NH</t>
        </is>
      </c>
      <c r="N2955" t="inlineStr">
        <is>
          <t>No</t>
        </is>
      </c>
      <c r="O2955" t="inlineStr">
        <is>
          <t>Not stated</t>
        </is>
      </c>
      <c r="Q2955" s="9" t="inlineStr">
        <is>
          <t>https://grantcue.com/foundations/james-and-marilyn-a-gilmore-foundation-256699697</t>
        </is>
      </c>
    </row>
    <row r="2956">
      <c r="A2956">
        <f>IF($E2956=$E2955,$A2955+1,1)</f>
        <v/>
      </c>
      <c r="B2956" t="inlineStr">
        <is>
          <t>C F HOLDSHIP CHARITABLE TRUST</t>
        </is>
      </c>
      <c r="C2956" t="inlineStr">
        <is>
          <t>46-3782528</t>
        </is>
      </c>
      <c r="D2956" t="inlineStr">
        <is>
          <t>Pennsylvania</t>
        </is>
      </c>
      <c r="E2956" t="inlineStr">
        <is>
          <t>PA</t>
        </is>
      </c>
      <c r="F2956" t="n">
        <v>2024</v>
      </c>
      <c r="G2956" t="n">
        <v>2</v>
      </c>
      <c r="H2956" s="13" t="n">
        <v>1428446</v>
      </c>
      <c r="I2956" s="12" t="n">
        <v>86</v>
      </c>
      <c r="J2956" s="13" t="n">
        <v>15000</v>
      </c>
      <c r="K2956" s="13">
        <f>IFERROR($H2956/$I2956,"")</f>
        <v/>
      </c>
      <c r="L2956" s="13" t="n">
        <v>88273</v>
      </c>
      <c r="M2956" t="inlineStr">
        <is>
          <t>KY, MD, TX</t>
        </is>
      </c>
      <c r="N2956" t="inlineStr">
        <is>
          <t>Yes</t>
        </is>
      </c>
      <c r="O2956" t="inlineStr">
        <is>
          <t>Yes</t>
        </is>
      </c>
      <c r="Q2956" s="9" t="inlineStr">
        <is>
          <t>https://grantcue.com/foundations/c-f-holdship-charitable-trust-463782528</t>
        </is>
      </c>
    </row>
    <row r="2957">
      <c r="A2957">
        <f>IF($E2957=$E2956,$A2956+1,1)</f>
        <v/>
      </c>
      <c r="B2957" t="inlineStr">
        <is>
          <t>CITY LIMITS FOUNDATION</t>
        </is>
      </c>
      <c r="C2957" t="inlineStr">
        <is>
          <t>87-4509470</t>
        </is>
      </c>
      <c r="D2957" t="inlineStr">
        <is>
          <t>Pennsylvania</t>
        </is>
      </c>
      <c r="E2957" t="inlineStr">
        <is>
          <t>PA</t>
        </is>
      </c>
      <c r="F2957" t="n">
        <v>2025</v>
      </c>
      <c r="G2957" t="n">
        <v>2</v>
      </c>
      <c r="H2957" s="13" t="n">
        <v>1422238</v>
      </c>
      <c r="I2957" s="12" t="n">
        <v>89</v>
      </c>
      <c r="J2957" s="13" t="n">
        <v>10000</v>
      </c>
      <c r="K2957" s="13">
        <f>IFERROR($H2957/$I2957,"")</f>
        <v/>
      </c>
      <c r="L2957" s="13" t="n">
        <v>123500</v>
      </c>
      <c r="M2957" t="inlineStr">
        <is>
          <t>NC, TX</t>
        </is>
      </c>
      <c r="N2957" t="inlineStr">
        <is>
          <t>No</t>
        </is>
      </c>
      <c r="O2957" t="inlineStr">
        <is>
          <t>Not stated</t>
        </is>
      </c>
      <c r="Q2957" s="9" t="inlineStr">
        <is>
          <t>https://grantcue.com/foundations/city-limits-foundation-874509470</t>
        </is>
      </c>
    </row>
    <row r="2958">
      <c r="A2958">
        <f>IF($E2958=$E2957,$A2957+1,1)</f>
        <v/>
      </c>
      <c r="B2958" t="inlineStr">
        <is>
          <t>HUMMINGBIRD FOUNDATION INC</t>
        </is>
      </c>
      <c r="C2958" t="inlineStr">
        <is>
          <t>59-3797192</t>
        </is>
      </c>
      <c r="D2958" t="inlineStr">
        <is>
          <t>Pennsylvania</t>
        </is>
      </c>
      <c r="E2958" t="inlineStr">
        <is>
          <t>PA</t>
        </is>
      </c>
      <c r="F2958" t="n">
        <v>2024</v>
      </c>
      <c r="G2958" t="n">
        <v>1</v>
      </c>
      <c r="H2958" s="13" t="n">
        <v>1421277</v>
      </c>
      <c r="I2958" s="12" t="n">
        <v>7</v>
      </c>
      <c r="J2958" s="13" t="n">
        <v>250000</v>
      </c>
      <c r="K2958" s="13">
        <f>IFERROR($H2958/$I2958,"")</f>
        <v/>
      </c>
      <c r="L2958" s="13" t="n">
        <v>300000</v>
      </c>
      <c r="M2958" t="inlineStr">
        <is>
          <t>NJ</t>
        </is>
      </c>
      <c r="N2958" t="inlineStr">
        <is>
          <t>No</t>
        </is>
      </c>
      <c r="O2958" t="inlineStr">
        <is>
          <t>Not stated</t>
        </is>
      </c>
      <c r="Q2958" s="9" t="inlineStr">
        <is>
          <t>https://grantcue.com/foundations/hummingbird-foundation-inc-593797192</t>
        </is>
      </c>
    </row>
    <row r="2959">
      <c r="A2959">
        <f>IF($E2959=$E2958,$A2958+1,1)</f>
        <v/>
      </c>
      <c r="B2959" t="inlineStr">
        <is>
          <t>GEORGE H CAMPBELL LILLIAN S CAMPBELL AND</t>
        </is>
      </c>
      <c r="C2959" t="inlineStr">
        <is>
          <t>25-6833660</t>
        </is>
      </c>
      <c r="D2959" t="inlineStr">
        <is>
          <t>Pennsylvania</t>
        </is>
      </c>
      <c r="E2959" t="inlineStr">
        <is>
          <t>PA</t>
        </is>
      </c>
      <c r="F2959" t="n">
        <v>2025</v>
      </c>
      <c r="G2959" t="n">
        <v>2</v>
      </c>
      <c r="H2959" s="13" t="n">
        <v>1420997</v>
      </c>
      <c r="I2959" s="12" t="n">
        <v>25</v>
      </c>
      <c r="J2959" s="13" t="n">
        <v>25000</v>
      </c>
      <c r="K2959" s="13">
        <f>IFERROR($H2959/$I2959,"")</f>
        <v/>
      </c>
      <c r="L2959" s="13" t="n">
        <v>383497</v>
      </c>
      <c r="M2959" t="inlineStr">
        <is>
          <t>OH</t>
        </is>
      </c>
      <c r="N2959" t="inlineStr">
        <is>
          <t>Yes</t>
        </is>
      </c>
      <c r="O2959" t="inlineStr">
        <is>
          <t>Yes</t>
        </is>
      </c>
      <c r="Q2959" s="9" t="inlineStr">
        <is>
          <t>https://grantcue.com/foundations/george-h-campbell-lillian-s-campbell-and-256833660</t>
        </is>
      </c>
    </row>
    <row r="2960">
      <c r="A2960">
        <f>IF($E2960=$E2959,$A2959+1,1)</f>
        <v/>
      </c>
      <c r="B2960" t="inlineStr">
        <is>
          <t>THE ROBERT J KAHN TESTAMENTARY FOUNDATION</t>
        </is>
      </c>
      <c r="C2960" t="inlineStr">
        <is>
          <t>25-6667083</t>
        </is>
      </c>
      <c r="D2960" t="inlineStr">
        <is>
          <t>Pennsylvania</t>
        </is>
      </c>
      <c r="E2960" t="inlineStr">
        <is>
          <t>PA</t>
        </is>
      </c>
      <c r="F2960" t="n">
        <v>2025</v>
      </c>
      <c r="G2960" t="n">
        <v>2</v>
      </c>
      <c r="H2960" s="13" t="n">
        <v>1420000</v>
      </c>
      <c r="I2960" s="12" t="n">
        <v>24</v>
      </c>
      <c r="J2960" s="13" t="n">
        <v>25000</v>
      </c>
      <c r="K2960" s="13">
        <f>IFERROR($H2960/$I2960,"")</f>
        <v/>
      </c>
      <c r="L2960" s="13" t="n">
        <v>370000</v>
      </c>
      <c r="M2960" t="inlineStr">
        <is>
          <t>NY, NJ, WI</t>
        </is>
      </c>
      <c r="N2960" t="inlineStr">
        <is>
          <t>No</t>
        </is>
      </c>
      <c r="O2960" t="inlineStr">
        <is>
          <t>Not stated</t>
        </is>
      </c>
      <c r="Q2960" s="9" t="inlineStr">
        <is>
          <t>https://grantcue.com/foundations/the-robert-j-kahn-testamentary-foundation-c-o-murray-l-blackman-256667083</t>
        </is>
      </c>
    </row>
    <row r="2961">
      <c r="A2961">
        <f>IF($E2961=$E2960,$A2960+1,1)</f>
        <v/>
      </c>
      <c r="B2961" t="inlineStr">
        <is>
          <t>HANSEN FOUNDATION</t>
        </is>
      </c>
      <c r="C2961" t="inlineStr">
        <is>
          <t>25-1483674</t>
        </is>
      </c>
      <c r="D2961" t="inlineStr">
        <is>
          <t>Pennsylvania</t>
        </is>
      </c>
      <c r="E2961" t="inlineStr">
        <is>
          <t>PA</t>
        </is>
      </c>
      <c r="F2961" t="n">
        <v>2024</v>
      </c>
      <c r="G2961" t="n">
        <v>1</v>
      </c>
      <c r="H2961" s="13" t="n">
        <v>1419500</v>
      </c>
      <c r="I2961" s="12" t="n">
        <v>30</v>
      </c>
      <c r="J2961" s="13" t="n">
        <v>33500</v>
      </c>
      <c r="K2961" s="13">
        <f>IFERROR($H2961/$I2961,"")</f>
        <v/>
      </c>
      <c r="L2961" s="13" t="n">
        <v>150000</v>
      </c>
      <c r="M2961" t="inlineStr">
        <is>
          <t>CO, AZ, CA</t>
        </is>
      </c>
      <c r="N2961" t="inlineStr">
        <is>
          <t>Yes</t>
        </is>
      </c>
      <c r="O2961" t="inlineStr">
        <is>
          <t>Not stated</t>
        </is>
      </c>
      <c r="Q2961" s="9" t="inlineStr">
        <is>
          <t>https://grantcue.com/foundations/hansen-foundation-251483674</t>
        </is>
      </c>
    </row>
    <row r="2962">
      <c r="A2962">
        <f>IF($E2962=$E2961,$A2961+1,1)</f>
        <v/>
      </c>
      <c r="B2962" t="inlineStr">
        <is>
          <t>EWS FOUNDATION</t>
        </is>
      </c>
      <c r="C2962" t="inlineStr">
        <is>
          <t>46-1599518</t>
        </is>
      </c>
      <c r="D2962" t="inlineStr">
        <is>
          <t>Pennsylvania</t>
        </is>
      </c>
      <c r="E2962" t="inlineStr">
        <is>
          <t>PA</t>
        </is>
      </c>
      <c r="F2962" t="n">
        <v>2024</v>
      </c>
      <c r="G2962" t="n">
        <v>2</v>
      </c>
      <c r="H2962" s="13" t="n">
        <v>1416688</v>
      </c>
      <c r="I2962" s="12" t="n">
        <v>6</v>
      </c>
      <c r="J2962" s="13" t="n">
        <v>175000</v>
      </c>
      <c r="K2962" s="13">
        <f>IFERROR($H2962/$I2962,"")</f>
        <v/>
      </c>
      <c r="L2962" s="13" t="n">
        <v>488344</v>
      </c>
      <c r="M2962" t="inlineStr">
        <is>
          <t>NY</t>
        </is>
      </c>
      <c r="N2962" t="inlineStr">
        <is>
          <t>No</t>
        </is>
      </c>
      <c r="O2962" t="inlineStr">
        <is>
          <t>Not stated</t>
        </is>
      </c>
      <c r="Q2962" s="9" t="inlineStr">
        <is>
          <t>https://grantcue.com/foundations/ews-foundation-461599518</t>
        </is>
      </c>
    </row>
    <row r="2963">
      <c r="A2963">
        <f>IF($E2963=$E2962,$A2962+1,1)</f>
        <v/>
      </c>
      <c r="B2963" t="inlineStr">
        <is>
          <t>Lorenzini Family Foundation</t>
        </is>
      </c>
      <c r="C2963" t="inlineStr">
        <is>
          <t>85-1044989</t>
        </is>
      </c>
      <c r="D2963" t="inlineStr">
        <is>
          <t>Pennsylvania</t>
        </is>
      </c>
      <c r="E2963" t="inlineStr">
        <is>
          <t>PA</t>
        </is>
      </c>
      <c r="F2963" t="n">
        <v>2024</v>
      </c>
      <c r="G2963" t="n">
        <v>1</v>
      </c>
      <c r="H2963" s="13" t="n">
        <v>1406903</v>
      </c>
      <c r="I2963" s="12" t="n">
        <v>6</v>
      </c>
      <c r="J2963" s="13" t="n">
        <v>112500</v>
      </c>
      <c r="K2963" s="13">
        <f>IFERROR($H2963/$I2963,"")</f>
        <v/>
      </c>
      <c r="L2963" s="13" t="n">
        <v>827000</v>
      </c>
      <c r="M2963" t="inlineStr">
        <is>
          <t>CA, CO, NC</t>
        </is>
      </c>
      <c r="N2963" t="inlineStr">
        <is>
          <t>No</t>
        </is>
      </c>
      <c r="O2963" t="inlineStr">
        <is>
          <t>Not stated</t>
        </is>
      </c>
      <c r="Q2963" s="9" t="inlineStr">
        <is>
          <t>https://grantcue.com/foundations/lorenzini-family-foundation-851044989</t>
        </is>
      </c>
    </row>
    <row r="2964">
      <c r="A2964">
        <f>IF($E2964=$E2963,$A2963+1,1)</f>
        <v/>
      </c>
      <c r="B2964" t="inlineStr">
        <is>
          <t>PLURABEL FUND</t>
        </is>
      </c>
      <c r="C2964" t="inlineStr">
        <is>
          <t>47-1891989</t>
        </is>
      </c>
      <c r="D2964" t="inlineStr">
        <is>
          <t>Pennsylvania</t>
        </is>
      </c>
      <c r="E2964" t="inlineStr">
        <is>
          <t>PA</t>
        </is>
      </c>
      <c r="F2964" t="n">
        <v>2025</v>
      </c>
      <c r="G2964" t="n">
        <v>2</v>
      </c>
      <c r="H2964" s="13" t="n">
        <v>1400000</v>
      </c>
      <c r="I2964" s="12" t="n">
        <v>24</v>
      </c>
      <c r="J2964" s="13" t="n">
        <v>50000</v>
      </c>
      <c r="K2964" s="13">
        <f>IFERROR($H2964/$I2964,"")</f>
        <v/>
      </c>
      <c r="L2964" s="13" t="n">
        <v>100000</v>
      </c>
      <c r="M2964" t="inlineStr">
        <is>
          <t>DC, NY, VA</t>
        </is>
      </c>
      <c r="N2964" t="inlineStr">
        <is>
          <t>No</t>
        </is>
      </c>
      <c r="O2964" t="inlineStr">
        <is>
          <t>Not stated</t>
        </is>
      </c>
      <c r="Q2964" s="9" t="inlineStr">
        <is>
          <t>https://grantcue.com/foundations/plurabel-fund-471891989</t>
        </is>
      </c>
    </row>
    <row r="2965">
      <c r="A2965">
        <f>IF($E2965=$E2964,$A2964+1,1)</f>
        <v/>
      </c>
      <c r="B2965" t="inlineStr">
        <is>
          <t>The F&amp;I US Foundation</t>
        </is>
      </c>
      <c r="C2965" t="inlineStr">
        <is>
          <t>83-2679770</t>
        </is>
      </c>
      <c r="D2965" t="inlineStr">
        <is>
          <t>Pennsylvania</t>
        </is>
      </c>
      <c r="E2965" t="inlineStr">
        <is>
          <t>PA</t>
        </is>
      </c>
      <c r="F2965" t="n">
        <v>2025</v>
      </c>
      <c r="G2965" t="n">
        <v>2</v>
      </c>
      <c r="H2965" s="13" t="n">
        <v>1397517</v>
      </c>
      <c r="I2965" s="12" t="n">
        <v>18</v>
      </c>
      <c r="J2965" s="13" t="n">
        <v>25000</v>
      </c>
      <c r="K2965" s="13">
        <f>IFERROR($H2965/$I2965,"")</f>
        <v/>
      </c>
      <c r="L2965" s="13" t="n">
        <v>725000</v>
      </c>
      <c r="M2965" t="inlineStr">
        <is>
          <t>DC, NM, NY</t>
        </is>
      </c>
      <c r="N2965" t="inlineStr">
        <is>
          <t>No</t>
        </is>
      </c>
      <c r="O2965" t="inlineStr">
        <is>
          <t>Not stated</t>
        </is>
      </c>
      <c r="Q2965" s="9" t="inlineStr">
        <is>
          <t>https://grantcue.com/foundations/the-f-and-i-us-foundation-832679770</t>
        </is>
      </c>
    </row>
    <row r="2966">
      <c r="A2966">
        <f>IF($E2966=$E2965,$A2965+1,1)</f>
        <v/>
      </c>
      <c r="B2966" t="inlineStr">
        <is>
          <t>MARVIN SAMSON FOUNDATION</t>
        </is>
      </c>
      <c r="C2966" t="inlineStr">
        <is>
          <t>22-6943216</t>
        </is>
      </c>
      <c r="D2966" t="inlineStr">
        <is>
          <t>Pennsylvania</t>
        </is>
      </c>
      <c r="E2966" t="inlineStr">
        <is>
          <t>PA</t>
        </is>
      </c>
      <c r="F2966" t="n">
        <v>2024</v>
      </c>
      <c r="G2966" t="n">
        <v>1</v>
      </c>
      <c r="H2966" s="13" t="n">
        <v>1385875</v>
      </c>
      <c r="I2966" s="12" t="n">
        <v>18</v>
      </c>
      <c r="J2966" s="13" t="n">
        <v>1000</v>
      </c>
      <c r="K2966" s="13">
        <f>IFERROR($H2966/$I2966,"")</f>
        <v/>
      </c>
      <c r="L2966" s="13" t="n">
        <v>860000</v>
      </c>
      <c r="M2966" t="inlineStr">
        <is>
          <t>NJ, MA, NY</t>
        </is>
      </c>
      <c r="N2966" t="inlineStr">
        <is>
          <t>No</t>
        </is>
      </c>
      <c r="O2966" t="inlineStr">
        <is>
          <t>Not stated</t>
        </is>
      </c>
      <c r="Q2966" s="9" t="inlineStr">
        <is>
          <t>https://grantcue.com/foundations/marvin-samson-foundation-226943216</t>
        </is>
      </c>
    </row>
    <row r="2967">
      <c r="A2967">
        <f>IF($E2967=$E2966,$A2966+1,1)</f>
        <v/>
      </c>
      <c r="B2967" t="inlineStr">
        <is>
          <t>JOHN CALVIN BIBLE FOUNDATION INC</t>
        </is>
      </c>
      <c r="C2967" t="inlineStr">
        <is>
          <t>52-2135959</t>
        </is>
      </c>
      <c r="D2967" t="inlineStr">
        <is>
          <t>Pennsylvania</t>
        </is>
      </c>
      <c r="E2967" t="inlineStr">
        <is>
          <t>PA</t>
        </is>
      </c>
      <c r="F2967" t="n">
        <v>2024</v>
      </c>
      <c r="G2967" t="n">
        <v>1</v>
      </c>
      <c r="H2967" s="13" t="n">
        <v>1372500</v>
      </c>
      <c r="I2967" s="12" t="n">
        <v>26</v>
      </c>
      <c r="J2967" s="13" t="n">
        <v>20000</v>
      </c>
      <c r="K2967" s="13">
        <f>IFERROR($H2967/$I2967,"")</f>
        <v/>
      </c>
      <c r="L2967" s="13" t="n">
        <v>475000</v>
      </c>
      <c r="M2967" t="inlineStr">
        <is>
          <t>KY, FL, SC</t>
        </is>
      </c>
      <c r="N2967" t="inlineStr">
        <is>
          <t>No</t>
        </is>
      </c>
      <c r="O2967" t="inlineStr">
        <is>
          <t>Not stated</t>
        </is>
      </c>
      <c r="Q2967" s="9" t="inlineStr">
        <is>
          <t>https://grantcue.com/foundations/john-calvin-bible-foundation-inc-522135959</t>
        </is>
      </c>
    </row>
    <row r="2968">
      <c r="A2968">
        <f>IF($E2968=$E2967,$A2967+1,1)</f>
        <v/>
      </c>
      <c r="B2968" t="inlineStr">
        <is>
          <t>MANTUA &amp; POWELTON ALLIANCE</t>
        </is>
      </c>
      <c r="C2968" t="inlineStr">
        <is>
          <t>37-1880560</t>
        </is>
      </c>
      <c r="D2968" t="inlineStr">
        <is>
          <t>Pennsylvania</t>
        </is>
      </c>
      <c r="E2968" t="inlineStr">
        <is>
          <t>PA</t>
        </is>
      </c>
      <c r="F2968" t="n">
        <v>2024</v>
      </c>
      <c r="G2968" t="n">
        <v>1</v>
      </c>
      <c r="H2968" s="13" t="n">
        <v>1372236</v>
      </c>
      <c r="I2968" s="12" t="n">
        <v>26</v>
      </c>
      <c r="J2968" s="13" t="n">
        <v>999</v>
      </c>
      <c r="K2968" s="13">
        <f>IFERROR($H2968/$I2968,"")</f>
        <v/>
      </c>
      <c r="L2968" s="13" t="n">
        <v>690000</v>
      </c>
      <c r="N2968" t="inlineStr">
        <is>
          <t>No</t>
        </is>
      </c>
      <c r="O2968" t="inlineStr">
        <is>
          <t>Not stated</t>
        </is>
      </c>
      <c r="Q2968" s="9" t="inlineStr">
        <is>
          <t>https://grantcue.com/foundations/mantua-and-powelton-alliance-371880560</t>
        </is>
      </c>
    </row>
    <row r="2969">
      <c r="A2969">
        <f>IF($E2969=$E2968,$A2968+1,1)</f>
        <v/>
      </c>
      <c r="B2969" t="inlineStr">
        <is>
          <t>SCHWAB-SILFEN FOUNDATION</t>
        </is>
      </c>
      <c r="C2969" t="inlineStr">
        <is>
          <t>23-6401901</t>
        </is>
      </c>
      <c r="D2969" t="inlineStr">
        <is>
          <t>Pennsylvania</t>
        </is>
      </c>
      <c r="E2969" t="inlineStr">
        <is>
          <t>PA</t>
        </is>
      </c>
      <c r="F2969" t="n">
        <v>2025</v>
      </c>
      <c r="G2969" t="n">
        <v>2</v>
      </c>
      <c r="H2969" s="13" t="n">
        <v>1371802</v>
      </c>
      <c r="I2969" s="12" t="n">
        <v>246</v>
      </c>
      <c r="J2969" s="13" t="n">
        <v>1000</v>
      </c>
      <c r="K2969" s="13">
        <f>IFERROR($H2969/$I2969,"")</f>
        <v/>
      </c>
      <c r="L2969" s="13" t="n">
        <v>127216</v>
      </c>
      <c r="M2969" t="inlineStr">
        <is>
          <t>NY, MD, CA</t>
        </is>
      </c>
      <c r="N2969" t="inlineStr">
        <is>
          <t>Yes</t>
        </is>
      </c>
      <c r="O2969" t="inlineStr">
        <is>
          <t>Yes</t>
        </is>
      </c>
      <c r="Q2969" s="9" t="inlineStr">
        <is>
          <t>https://grantcue.com/foundations/schwab-silfen-foundation-236401901</t>
        </is>
      </c>
    </row>
    <row r="2970">
      <c r="A2970">
        <f>IF($E2970=$E2969,$A2969+1,1)</f>
        <v/>
      </c>
      <c r="B2970" t="inlineStr">
        <is>
          <t>THE NATALI FOUNDATION</t>
        </is>
      </c>
      <c r="C2970" t="inlineStr">
        <is>
          <t>84-2885087</t>
        </is>
      </c>
      <c r="D2970" t="inlineStr">
        <is>
          <t>Pennsylvania</t>
        </is>
      </c>
      <c r="E2970" t="inlineStr">
        <is>
          <t>PA</t>
        </is>
      </c>
      <c r="F2970" t="n">
        <v>2025</v>
      </c>
      <c r="G2970" t="n">
        <v>2</v>
      </c>
      <c r="H2970" s="13" t="n">
        <v>1365000</v>
      </c>
      <c r="I2970" s="12" t="n">
        <v>24</v>
      </c>
      <c r="J2970" s="13" t="n">
        <v>22500</v>
      </c>
      <c r="K2970" s="13">
        <f>IFERROR($H2970/$I2970,"")</f>
        <v/>
      </c>
      <c r="L2970" s="13" t="n">
        <v>400000</v>
      </c>
      <c r="M2970" t="inlineStr">
        <is>
          <t>NY</t>
        </is>
      </c>
      <c r="N2970" t="inlineStr">
        <is>
          <t>No</t>
        </is>
      </c>
      <c r="O2970" t="inlineStr">
        <is>
          <t>Not stated</t>
        </is>
      </c>
      <c r="Q2970" s="9" t="inlineStr">
        <is>
          <t>https://grantcue.com/foundations/the-natali-foundation-842885087</t>
        </is>
      </c>
    </row>
    <row r="2971">
      <c r="A2971">
        <f>IF($E2971=$E2970,$A2970+1,1)</f>
        <v/>
      </c>
      <c r="B2971" t="inlineStr">
        <is>
          <t>The Service Family Foundation</t>
        </is>
      </c>
      <c r="C2971" t="inlineStr">
        <is>
          <t>87-2935844</t>
        </is>
      </c>
      <c r="D2971" t="inlineStr">
        <is>
          <t>Pennsylvania</t>
        </is>
      </c>
      <c r="E2971" t="inlineStr">
        <is>
          <t>PA</t>
        </is>
      </c>
      <c r="F2971" t="n">
        <v>2024</v>
      </c>
      <c r="G2971" t="n">
        <v>1</v>
      </c>
      <c r="H2971" s="13" t="n">
        <v>1365000</v>
      </c>
      <c r="I2971" s="12" t="n">
        <v>22</v>
      </c>
      <c r="J2971" s="13" t="n">
        <v>15000</v>
      </c>
      <c r="K2971" s="13">
        <f>IFERROR($H2971/$I2971,"")</f>
        <v/>
      </c>
      <c r="L2971" s="13" t="n">
        <v>550000</v>
      </c>
      <c r="M2971" t="inlineStr">
        <is>
          <t>OR, OH, WA</t>
        </is>
      </c>
      <c r="N2971" t="inlineStr">
        <is>
          <t>No</t>
        </is>
      </c>
      <c r="O2971" t="inlineStr">
        <is>
          <t>Not stated</t>
        </is>
      </c>
      <c r="Q2971" s="9" t="inlineStr">
        <is>
          <t>https://grantcue.com/foundations/the-service-family-foundation-872935844</t>
        </is>
      </c>
    </row>
    <row r="2972">
      <c r="A2972">
        <f>IF($E2972=$E2971,$A2971+1,1)</f>
        <v/>
      </c>
      <c r="B2972" t="inlineStr">
        <is>
          <t>DOLLAR BANK FOUNDATION</t>
        </is>
      </c>
      <c r="C2972" t="inlineStr">
        <is>
          <t>25-1822243</t>
        </is>
      </c>
      <c r="D2972" t="inlineStr">
        <is>
          <t>Pennsylvania</t>
        </is>
      </c>
      <c r="E2972" t="inlineStr">
        <is>
          <t>PA</t>
        </is>
      </c>
      <c r="F2972" t="n">
        <v>2023</v>
      </c>
      <c r="G2972" t="n">
        <v>1</v>
      </c>
      <c r="H2972" s="13" t="n">
        <v>1363157</v>
      </c>
      <c r="I2972" s="12" t="n">
        <v>122</v>
      </c>
      <c r="J2972" s="13" t="n">
        <v>7750</v>
      </c>
      <c r="K2972" s="13">
        <f>IFERROR($H2972/$I2972,"")</f>
        <v/>
      </c>
      <c r="L2972" s="13" t="n">
        <v>120000</v>
      </c>
      <c r="M2972" t="inlineStr">
        <is>
          <t>OH, VA, MD</t>
        </is>
      </c>
      <c r="N2972" t="inlineStr">
        <is>
          <t>Yes</t>
        </is>
      </c>
      <c r="O2972" t="inlineStr">
        <is>
          <t>Yes</t>
        </is>
      </c>
      <c r="P2972" s="9" t="inlineStr">
        <is>
          <t>https://www.guidestar.org/</t>
        </is>
      </c>
      <c r="Q2972" s="9" t="inlineStr">
        <is>
          <t>https://grantcue.com/foundations/dollar-bank-foundation-251822243</t>
        </is>
      </c>
    </row>
    <row r="2973">
      <c r="A2973">
        <f>IF($E2973=$E2972,$A2972+1,1)</f>
        <v/>
      </c>
      <c r="B2973" t="inlineStr">
        <is>
          <t>THE KOPELMAN FOUNDATION</t>
        </is>
      </c>
      <c r="C2973" t="inlineStr">
        <is>
          <t>23-3096766</t>
        </is>
      </c>
      <c r="D2973" t="inlineStr">
        <is>
          <t>Pennsylvania</t>
        </is>
      </c>
      <c r="E2973" t="inlineStr">
        <is>
          <t>PA</t>
        </is>
      </c>
      <c r="F2973" t="n">
        <v>2024</v>
      </c>
      <c r="G2973" t="n">
        <v>1</v>
      </c>
      <c r="H2973" s="13" t="n">
        <v>1356100</v>
      </c>
      <c r="I2973" s="12" t="n">
        <v>17</v>
      </c>
      <c r="J2973" s="13" t="n">
        <v>25000</v>
      </c>
      <c r="K2973" s="13">
        <f>IFERROR($H2973/$I2973,"")</f>
        <v/>
      </c>
      <c r="L2973" s="13" t="n">
        <v>300000</v>
      </c>
      <c r="M2973" t="inlineStr">
        <is>
          <t>NY, GA, TX</t>
        </is>
      </c>
      <c r="N2973" t="inlineStr">
        <is>
          <t>No</t>
        </is>
      </c>
      <c r="O2973" t="inlineStr">
        <is>
          <t>Not stated</t>
        </is>
      </c>
      <c r="Q2973" s="9" t="inlineStr">
        <is>
          <t>https://grantcue.com/foundations/the-kopelman-foundation-233096766</t>
        </is>
      </c>
    </row>
    <row r="2974">
      <c r="A2974">
        <f>IF($E2974=$E2973,$A2973+1,1)</f>
        <v/>
      </c>
      <c r="B2974" t="inlineStr">
        <is>
          <t>WARDLE FAMILY FOUNDATION</t>
        </is>
      </c>
      <c r="C2974" t="inlineStr">
        <is>
          <t>25-6290322</t>
        </is>
      </c>
      <c r="D2974" t="inlineStr">
        <is>
          <t>Pennsylvania</t>
        </is>
      </c>
      <c r="E2974" t="inlineStr">
        <is>
          <t>PA</t>
        </is>
      </c>
      <c r="F2974" t="n">
        <v>2024</v>
      </c>
      <c r="G2974" t="n">
        <v>1</v>
      </c>
      <c r="H2974" s="13" t="n">
        <v>1356000</v>
      </c>
      <c r="I2974" s="12" t="n">
        <v>33</v>
      </c>
      <c r="J2974" s="13" t="n">
        <v>25000</v>
      </c>
      <c r="K2974" s="13">
        <f>IFERROR($H2974/$I2974,"")</f>
        <v/>
      </c>
      <c r="L2974" s="13" t="n">
        <v>170000</v>
      </c>
      <c r="M2974" t="inlineStr">
        <is>
          <t>VA, SC, NC</t>
        </is>
      </c>
      <c r="N2974" t="inlineStr">
        <is>
          <t>No</t>
        </is>
      </c>
      <c r="O2974" t="inlineStr">
        <is>
          <t>Not stated</t>
        </is>
      </c>
      <c r="Q2974" s="9" t="inlineStr">
        <is>
          <t>https://grantcue.com/foundations/wardle-family-foundation-256290322</t>
        </is>
      </c>
    </row>
    <row r="2975">
      <c r="A2975">
        <f>IF($E2975=$E2974,$A2974+1,1)</f>
        <v/>
      </c>
      <c r="B2975" t="inlineStr">
        <is>
          <t>ARCHIE W &amp; GRACE BERRY FOUNDATION</t>
        </is>
      </c>
      <c r="C2975" t="inlineStr">
        <is>
          <t>23-6951678</t>
        </is>
      </c>
      <c r="D2975" t="inlineStr">
        <is>
          <t>Pennsylvania</t>
        </is>
      </c>
      <c r="E2975" t="inlineStr">
        <is>
          <t>PA</t>
        </is>
      </c>
      <c r="F2975" t="n">
        <v>2024</v>
      </c>
      <c r="G2975" t="n">
        <v>2</v>
      </c>
      <c r="H2975" s="13" t="n">
        <v>1355000</v>
      </c>
      <c r="I2975" s="12" t="n">
        <v>33</v>
      </c>
      <c r="J2975" s="13" t="n">
        <v>35000</v>
      </c>
      <c r="K2975" s="13">
        <f>IFERROR($H2975/$I2975,"")</f>
        <v/>
      </c>
      <c r="L2975" s="13" t="n">
        <v>125000</v>
      </c>
      <c r="M2975" t="inlineStr">
        <is>
          <t>WA</t>
        </is>
      </c>
      <c r="N2975" t="inlineStr">
        <is>
          <t>No</t>
        </is>
      </c>
      <c r="O2975" t="inlineStr">
        <is>
          <t>Not stated</t>
        </is>
      </c>
      <c r="Q2975" s="9" t="inlineStr">
        <is>
          <t>https://grantcue.com/foundations/archie-w-and-grace-berry-foundation-236951678</t>
        </is>
      </c>
    </row>
    <row r="2976">
      <c r="A2976">
        <f>IF($E2976=$E2975,$A2975+1,1)</f>
        <v/>
      </c>
      <c r="B2976" t="inlineStr">
        <is>
          <t>JOSEPH L K SNYDER</t>
        </is>
      </c>
      <c r="C2976" t="inlineStr">
        <is>
          <t>22-6217148</t>
        </is>
      </c>
      <c r="D2976" t="inlineStr">
        <is>
          <t>Pennsylvania</t>
        </is>
      </c>
      <c r="E2976" t="inlineStr">
        <is>
          <t>PA</t>
        </is>
      </c>
      <c r="F2976" t="n">
        <v>2025</v>
      </c>
      <c r="G2976" t="n">
        <v>2</v>
      </c>
      <c r="H2976" s="13" t="n">
        <v>1350787</v>
      </c>
      <c r="I2976" s="12" t="n">
        <v>33</v>
      </c>
      <c r="J2976" s="13" t="n">
        <v>23780</v>
      </c>
      <c r="K2976" s="13">
        <f>IFERROR($H2976/$I2976,"")</f>
        <v/>
      </c>
      <c r="L2976" s="13" t="n">
        <v>178352</v>
      </c>
      <c r="M2976" t="inlineStr">
        <is>
          <t>NJ, GA, WV</t>
        </is>
      </c>
      <c r="N2976" t="inlineStr">
        <is>
          <t>Yes</t>
        </is>
      </c>
      <c r="O2976" t="inlineStr">
        <is>
          <t>Yes</t>
        </is>
      </c>
      <c r="Q2976" s="9" t="inlineStr">
        <is>
          <t>https://grantcue.com/foundations/joseph-l-k-snyder-226217148</t>
        </is>
      </c>
    </row>
    <row r="2977">
      <c r="A2977">
        <f>IF($E2977=$E2976,$A2976+1,1)</f>
        <v/>
      </c>
      <c r="B2977" t="inlineStr">
        <is>
          <t>QUEST FOR THE BEST</t>
        </is>
      </c>
      <c r="C2977" t="inlineStr">
        <is>
          <t>35-7019969</t>
        </is>
      </c>
      <c r="D2977" t="inlineStr">
        <is>
          <t>Pennsylvania</t>
        </is>
      </c>
      <c r="E2977" t="inlineStr">
        <is>
          <t>PA</t>
        </is>
      </c>
      <c r="F2977" t="n">
        <v>2025</v>
      </c>
      <c r="G2977" t="n">
        <v>2</v>
      </c>
      <c r="H2977" s="13" t="n">
        <v>1350560</v>
      </c>
      <c r="I2977" s="12" t="n">
        <v>153</v>
      </c>
      <c r="J2977" s="13" t="n">
        <v>3850</v>
      </c>
      <c r="K2977" s="13">
        <f>IFERROR($H2977/$I2977,"")</f>
        <v/>
      </c>
      <c r="L2977" s="13" t="n">
        <v>96175</v>
      </c>
      <c r="M2977" t="inlineStr">
        <is>
          <t>UT, NJ, NC</t>
        </is>
      </c>
      <c r="N2977" t="inlineStr">
        <is>
          <t>Yes</t>
        </is>
      </c>
      <c r="O2977" t="inlineStr">
        <is>
          <t>Not stated</t>
        </is>
      </c>
      <c r="P2977" s="9" t="inlineStr">
        <is>
          <t>https://qftbfoundation.org/</t>
        </is>
      </c>
      <c r="Q2977" s="9" t="inlineStr">
        <is>
          <t>https://grantcue.com/foundations/quest-for-the-best-357019969</t>
        </is>
      </c>
    </row>
    <row r="2978">
      <c r="A2978">
        <f>IF($E2978=$E2977,$A2977+1,1)</f>
        <v/>
      </c>
      <c r="B2978" t="inlineStr">
        <is>
          <t>GIBBS VAR CHAR</t>
        </is>
      </c>
      <c r="C2978" t="inlineStr">
        <is>
          <t>23-6754370</t>
        </is>
      </c>
      <c r="D2978" t="inlineStr">
        <is>
          <t>Pennsylvania</t>
        </is>
      </c>
      <c r="E2978" t="inlineStr">
        <is>
          <t>PA</t>
        </is>
      </c>
      <c r="F2978" t="n">
        <v>2024</v>
      </c>
      <c r="G2978" t="n">
        <v>2</v>
      </c>
      <c r="H2978" s="13" t="n">
        <v>1347500</v>
      </c>
      <c r="I2978" s="12" t="n">
        <v>6</v>
      </c>
      <c r="J2978" s="13" t="n">
        <v>170625</v>
      </c>
      <c r="K2978" s="13">
        <f>IFERROR($H2978/$I2978,"")</f>
        <v/>
      </c>
      <c r="L2978" s="13" t="n">
        <v>341250</v>
      </c>
      <c r="N2978" t="inlineStr">
        <is>
          <t>No</t>
        </is>
      </c>
      <c r="O2978" t="inlineStr">
        <is>
          <t>Not stated</t>
        </is>
      </c>
      <c r="Q2978" s="9" t="inlineStr">
        <is>
          <t>https://grantcue.com/foundations/gibbs-var-char-236754370</t>
        </is>
      </c>
    </row>
    <row r="2979">
      <c r="A2979">
        <f>IF($E2979=$E2978,$A2978+1,1)</f>
        <v/>
      </c>
      <c r="B2979" t="inlineStr">
        <is>
          <t>RELIANCE MATRIX FOUNDATION</t>
        </is>
      </c>
      <c r="C2979" t="inlineStr">
        <is>
          <t>23-2711230</t>
        </is>
      </c>
      <c r="D2979" t="inlineStr">
        <is>
          <t>Pennsylvania</t>
        </is>
      </c>
      <c r="E2979" t="inlineStr">
        <is>
          <t>PA</t>
        </is>
      </c>
      <c r="F2979" t="n">
        <v>2024</v>
      </c>
      <c r="G2979" t="n">
        <v>2</v>
      </c>
      <c r="H2979" s="13" t="n">
        <v>1340500</v>
      </c>
      <c r="I2979" s="12" t="n">
        <v>19</v>
      </c>
      <c r="J2979" s="13" t="n">
        <v>37500</v>
      </c>
      <c r="K2979" s="13">
        <f>IFERROR($H2979/$I2979,"")</f>
        <v/>
      </c>
      <c r="L2979" s="13" t="n">
        <v>270000</v>
      </c>
      <c r="N2979" t="inlineStr">
        <is>
          <t>No</t>
        </is>
      </c>
      <c r="O2979" t="inlineStr">
        <is>
          <t>Not stated</t>
        </is>
      </c>
      <c r="Q2979" s="9" t="inlineStr">
        <is>
          <t>https://grantcue.com/foundations/reliance-matrix-foundation-232711230</t>
        </is>
      </c>
    </row>
    <row r="2980">
      <c r="A2980">
        <f>IF($E2980=$E2979,$A2979+1,1)</f>
        <v/>
      </c>
      <c r="B2980" t="inlineStr">
        <is>
          <t>THE SHAW FAMILY FOUNDATION</t>
        </is>
      </c>
      <c r="C2980" t="inlineStr">
        <is>
          <t>47-4959876</t>
        </is>
      </c>
      <c r="D2980" t="inlineStr">
        <is>
          <t>Pennsylvania</t>
        </is>
      </c>
      <c r="E2980" t="inlineStr">
        <is>
          <t>PA</t>
        </is>
      </c>
      <c r="F2980" t="n">
        <v>2024</v>
      </c>
      <c r="G2980" t="n">
        <v>1</v>
      </c>
      <c r="H2980" s="13" t="n">
        <v>1338000</v>
      </c>
      <c r="I2980" s="12" t="n">
        <v>8</v>
      </c>
      <c r="J2980" s="13" t="n">
        <v>125000</v>
      </c>
      <c r="K2980" s="13">
        <f>IFERROR($H2980/$I2980,"")</f>
        <v/>
      </c>
      <c r="L2980" s="13" t="n">
        <v>400000</v>
      </c>
      <c r="N2980" t="inlineStr">
        <is>
          <t>Yes</t>
        </is>
      </c>
      <c r="O2980" t="inlineStr">
        <is>
          <t>Yes</t>
        </is>
      </c>
      <c r="Q2980" s="9" t="inlineStr">
        <is>
          <t>https://grantcue.com/foundations/the-shaw-family-foundation-474959876</t>
        </is>
      </c>
    </row>
    <row r="2981">
      <c r="A2981">
        <f>IF($E2981=$E2980,$A2980+1,1)</f>
        <v/>
      </c>
      <c r="B2981" t="inlineStr">
        <is>
          <t>William Wright Family Foundation</t>
        </is>
      </c>
      <c r="C2981" t="inlineStr">
        <is>
          <t>75-2743584</t>
        </is>
      </c>
      <c r="D2981" t="inlineStr">
        <is>
          <t>Pennsylvania</t>
        </is>
      </c>
      <c r="E2981" t="inlineStr">
        <is>
          <t>PA</t>
        </is>
      </c>
      <c r="F2981" t="n">
        <v>2025</v>
      </c>
      <c r="G2981" t="n">
        <v>2</v>
      </c>
      <c r="H2981" s="13" t="n">
        <v>1336252</v>
      </c>
      <c r="I2981" s="12" t="n">
        <v>19</v>
      </c>
      <c r="J2981" s="13" t="n">
        <v>30000</v>
      </c>
      <c r="K2981" s="13">
        <f>IFERROR($H2981/$I2981,"")</f>
        <v/>
      </c>
      <c r="L2981" s="13" t="n">
        <v>250000</v>
      </c>
      <c r="M2981" t="inlineStr">
        <is>
          <t>TX, CO, NY</t>
        </is>
      </c>
      <c r="N2981" t="inlineStr">
        <is>
          <t>No</t>
        </is>
      </c>
      <c r="O2981" t="inlineStr">
        <is>
          <t>Not stated</t>
        </is>
      </c>
      <c r="Q2981" s="9" t="inlineStr">
        <is>
          <t>https://grantcue.com/foundations/william-wright-family-foundation-752743584</t>
        </is>
      </c>
    </row>
    <row r="2982">
      <c r="A2982">
        <f>IF($E2982=$E2981,$A2981+1,1)</f>
        <v/>
      </c>
      <c r="B2982" t="inlineStr">
        <is>
          <t>HOLLENSTEIN ROSS FAMILY FOUNDATION</t>
        </is>
      </c>
      <c r="C2982" t="inlineStr">
        <is>
          <t>26-1507285</t>
        </is>
      </c>
      <c r="D2982" t="inlineStr">
        <is>
          <t>Pennsylvania</t>
        </is>
      </c>
      <c r="E2982" t="inlineStr">
        <is>
          <t>PA</t>
        </is>
      </c>
      <c r="F2982" t="n">
        <v>2025</v>
      </c>
      <c r="G2982" t="n">
        <v>2</v>
      </c>
      <c r="H2982" s="13" t="n">
        <v>1335950</v>
      </c>
      <c r="I2982" s="12" t="n">
        <v>59</v>
      </c>
      <c r="J2982" s="13" t="n">
        <v>10000</v>
      </c>
      <c r="K2982" s="13">
        <f>IFERROR($H2982/$I2982,"")</f>
        <v/>
      </c>
      <c r="L2982" s="13" t="n">
        <v>300000</v>
      </c>
      <c r="M2982" t="inlineStr">
        <is>
          <t>VICTORIA, NY, MA</t>
        </is>
      </c>
      <c r="N2982" t="inlineStr">
        <is>
          <t>No</t>
        </is>
      </c>
      <c r="O2982" t="inlineStr">
        <is>
          <t>Not stated</t>
        </is>
      </c>
      <c r="Q2982" s="9" t="inlineStr">
        <is>
          <t>https://grantcue.com/foundations/hollenstein-ross-family-foundation-c-o-susan-k-hollenstein-261507285</t>
        </is>
      </c>
    </row>
    <row r="2983">
      <c r="A2983">
        <f>IF($E2983=$E2982,$A2982+1,1)</f>
        <v/>
      </c>
      <c r="B2983" t="inlineStr">
        <is>
          <t>THE PHILIP CHOSKY CHARITABLE &amp; EDUCATIONAL FOUNDATION</t>
        </is>
      </c>
      <c r="C2983" t="inlineStr">
        <is>
          <t>23-2932969</t>
        </is>
      </c>
      <c r="D2983" t="inlineStr">
        <is>
          <t>Pennsylvania</t>
        </is>
      </c>
      <c r="E2983" t="inlineStr">
        <is>
          <t>PA</t>
        </is>
      </c>
      <c r="F2983" t="n">
        <v>2024</v>
      </c>
      <c r="G2983" t="n">
        <v>1</v>
      </c>
      <c r="H2983" s="13" t="n">
        <v>1327000</v>
      </c>
      <c r="I2983" s="12" t="n">
        <v>28</v>
      </c>
      <c r="J2983" s="13" t="n">
        <v>27500</v>
      </c>
      <c r="K2983" s="13">
        <f>IFERROR($H2983/$I2983,"")</f>
        <v/>
      </c>
      <c r="L2983" s="13" t="n">
        <v>303000</v>
      </c>
      <c r="M2983" t="inlineStr">
        <is>
          <t>NY, DC</t>
        </is>
      </c>
      <c r="N2983" t="inlineStr">
        <is>
          <t>No</t>
        </is>
      </c>
      <c r="O2983" t="inlineStr">
        <is>
          <t>Not stated</t>
        </is>
      </c>
      <c r="Q2983" s="9" t="inlineStr">
        <is>
          <t>https://grantcue.com/foundations/the-philip-chosky-charitable-and-educational-foundation-232932969</t>
        </is>
      </c>
    </row>
    <row r="2984">
      <c r="A2984">
        <f>IF($E2984=$E2983,$A2983+1,1)</f>
        <v/>
      </c>
      <c r="B2984" t="inlineStr">
        <is>
          <t>JOHN CRAIN KUNKEL FOUNDATION</t>
        </is>
      </c>
      <c r="C2984" t="inlineStr">
        <is>
          <t>23-7026914</t>
        </is>
      </c>
      <c r="D2984" t="inlineStr">
        <is>
          <t>Pennsylvania</t>
        </is>
      </c>
      <c r="E2984" t="inlineStr">
        <is>
          <t>PA</t>
        </is>
      </c>
      <c r="F2984" t="n">
        <v>2025</v>
      </c>
      <c r="G2984" t="n">
        <v>2</v>
      </c>
      <c r="H2984" s="13" t="n">
        <v>1325588</v>
      </c>
      <c r="I2984" s="12" t="n">
        <v>86</v>
      </c>
      <c r="J2984" s="13" t="n">
        <v>10000</v>
      </c>
      <c r="K2984" s="13">
        <f>IFERROR($H2984/$I2984,"")</f>
        <v/>
      </c>
      <c r="L2984" s="13" t="n">
        <v>90000</v>
      </c>
      <c r="M2984" t="inlineStr">
        <is>
          <t>MD</t>
        </is>
      </c>
      <c r="N2984" t="inlineStr">
        <is>
          <t>Yes</t>
        </is>
      </c>
      <c r="O2984" t="inlineStr">
        <is>
          <t>Yes</t>
        </is>
      </c>
      <c r="P2984" s="9" t="inlineStr">
        <is>
          <t>https://kunkelfoundation.org/</t>
        </is>
      </c>
      <c r="Q2984" s="9" t="inlineStr">
        <is>
          <t>https://grantcue.com/foundations/john-crain-kunkel-foundation-237026914</t>
        </is>
      </c>
    </row>
    <row r="2985">
      <c r="A2985">
        <f>IF($E2985=$E2984,$A2984+1,1)</f>
        <v/>
      </c>
      <c r="B2985" t="inlineStr">
        <is>
          <t>MARRAZZO FAMILY FOUNDATION</t>
        </is>
      </c>
      <c r="C2985" t="inlineStr">
        <is>
          <t>83-3817278</t>
        </is>
      </c>
      <c r="D2985" t="inlineStr">
        <is>
          <t>Pennsylvania</t>
        </is>
      </c>
      <c r="E2985" t="inlineStr">
        <is>
          <t>PA</t>
        </is>
      </c>
      <c r="F2985" t="n">
        <v>2025</v>
      </c>
      <c r="G2985" t="n">
        <v>2</v>
      </c>
      <c r="H2985" s="13" t="n">
        <v>1323466</v>
      </c>
      <c r="I2985" s="12" t="n">
        <v>36</v>
      </c>
      <c r="J2985" s="13" t="n">
        <v>22500</v>
      </c>
      <c r="K2985" s="13">
        <f>IFERROR($H2985/$I2985,"")</f>
        <v/>
      </c>
      <c r="L2985" s="13" t="n">
        <v>175000</v>
      </c>
      <c r="M2985" t="inlineStr">
        <is>
          <t>NY, CA, WY</t>
        </is>
      </c>
      <c r="N2985" t="inlineStr">
        <is>
          <t>No</t>
        </is>
      </c>
      <c r="O2985" t="inlineStr">
        <is>
          <t>Not stated</t>
        </is>
      </c>
      <c r="Q2985" s="9" t="inlineStr">
        <is>
          <t>https://grantcue.com/foundations/marrazzo-family-foundation-833817278</t>
        </is>
      </c>
    </row>
    <row r="2986">
      <c r="A2986">
        <f>IF($E2986=$E2985,$A2985+1,1)</f>
        <v/>
      </c>
      <c r="B2986" t="inlineStr">
        <is>
          <t>THE CLARA E AND JOHN H WARE JR FOUNDATION</t>
        </is>
      </c>
      <c r="C2986" t="inlineStr">
        <is>
          <t>20-1083951</t>
        </is>
      </c>
      <c r="D2986" t="inlineStr">
        <is>
          <t>Pennsylvania</t>
        </is>
      </c>
      <c r="E2986" t="inlineStr">
        <is>
          <t>PA</t>
        </is>
      </c>
      <c r="F2986" t="n">
        <v>2025</v>
      </c>
      <c r="G2986" t="n">
        <v>2</v>
      </c>
      <c r="H2986" s="13" t="n">
        <v>1320000</v>
      </c>
      <c r="I2986" s="12" t="n">
        <v>30</v>
      </c>
      <c r="J2986" s="13" t="n">
        <v>40000</v>
      </c>
      <c r="K2986" s="13">
        <f>IFERROR($H2986/$I2986,"")</f>
        <v/>
      </c>
      <c r="L2986" s="13" t="n">
        <v>100000</v>
      </c>
      <c r="M2986" t="inlineStr">
        <is>
          <t>MA, VT, TX</t>
        </is>
      </c>
      <c r="N2986" t="inlineStr">
        <is>
          <t>No</t>
        </is>
      </c>
      <c r="O2986" t="inlineStr">
        <is>
          <t>Not stated</t>
        </is>
      </c>
      <c r="Q2986" s="9" t="inlineStr">
        <is>
          <t>https://grantcue.com/foundations/the-clara-e-and-john-h-ware-jr-foundation-201083951</t>
        </is>
      </c>
    </row>
    <row r="2987">
      <c r="A2987">
        <f>IF($E2987=$E2986,$A2986+1,1)</f>
        <v/>
      </c>
      <c r="B2987" t="inlineStr">
        <is>
          <t>PTS FOUNDATION</t>
        </is>
      </c>
      <c r="C2987" t="inlineStr">
        <is>
          <t>23-2930670</t>
        </is>
      </c>
      <c r="D2987" t="inlineStr">
        <is>
          <t>Pennsylvania</t>
        </is>
      </c>
      <c r="E2987" t="inlineStr">
        <is>
          <t>PA</t>
        </is>
      </c>
      <c r="F2987" t="n">
        <v>2024</v>
      </c>
      <c r="G2987" t="n">
        <v>1</v>
      </c>
      <c r="H2987" s="13" t="n">
        <v>1317500</v>
      </c>
      <c r="I2987" s="12" t="n">
        <v>15</v>
      </c>
      <c r="J2987" s="13" t="n">
        <v>40000</v>
      </c>
      <c r="K2987" s="13">
        <f>IFERROR($H2987/$I2987,"")</f>
        <v/>
      </c>
      <c r="L2987" s="13" t="n">
        <v>300000</v>
      </c>
      <c r="M2987" t="inlineStr">
        <is>
          <t>OH, DC, TX</t>
        </is>
      </c>
      <c r="N2987" t="inlineStr">
        <is>
          <t>Yes</t>
        </is>
      </c>
      <c r="O2987" t="inlineStr">
        <is>
          <t>Not stated</t>
        </is>
      </c>
      <c r="Q2987" s="9" t="inlineStr">
        <is>
          <t>https://grantcue.com/foundations/pts-foundation-232930670</t>
        </is>
      </c>
    </row>
    <row r="2988">
      <c r="A2988">
        <f>IF($E2988=$E2987,$A2987+1,1)</f>
        <v/>
      </c>
      <c r="B2988" t="inlineStr">
        <is>
          <t>THE MASTER'S TABLE INC</t>
        </is>
      </c>
      <c r="C2988" t="inlineStr">
        <is>
          <t>62-1874715</t>
        </is>
      </c>
      <c r="D2988" t="inlineStr">
        <is>
          <t>Pennsylvania</t>
        </is>
      </c>
      <c r="E2988" t="inlineStr">
        <is>
          <t>PA</t>
        </is>
      </c>
      <c r="F2988" t="n">
        <v>2025</v>
      </c>
      <c r="G2988" t="n">
        <v>2</v>
      </c>
      <c r="H2988" s="13" t="n">
        <v>1308500</v>
      </c>
      <c r="I2988" s="12" t="n">
        <v>36</v>
      </c>
      <c r="J2988" s="13" t="n">
        <v>10000</v>
      </c>
      <c r="K2988" s="13">
        <f>IFERROR($H2988/$I2988,"")</f>
        <v/>
      </c>
      <c r="L2988" s="13" t="n">
        <v>270000</v>
      </c>
      <c r="M2988" t="inlineStr">
        <is>
          <t>TN, DC, TX</t>
        </is>
      </c>
      <c r="N2988" t="inlineStr">
        <is>
          <t>No</t>
        </is>
      </c>
      <c r="O2988" t="inlineStr">
        <is>
          <t>Not stated</t>
        </is>
      </c>
      <c r="Q2988" s="9" t="inlineStr">
        <is>
          <t>https://grantcue.com/foundations/the-master-s-table-inc-621874715</t>
        </is>
      </c>
    </row>
    <row r="2989">
      <c r="A2989">
        <f>IF($E2989=$E2988,$A2988+1,1)</f>
        <v/>
      </c>
      <c r="B2989" t="inlineStr">
        <is>
          <t>ROSS FAMILY FUND INC</t>
        </is>
      </c>
      <c r="C2989" t="inlineStr">
        <is>
          <t>23-2049592</t>
        </is>
      </c>
      <c r="D2989" t="inlineStr">
        <is>
          <t>Pennsylvania</t>
        </is>
      </c>
      <c r="E2989" t="inlineStr">
        <is>
          <t>PA</t>
        </is>
      </c>
      <c r="F2989" t="n">
        <v>2025</v>
      </c>
      <c r="G2989" t="n">
        <v>2</v>
      </c>
      <c r="H2989" s="13" t="n">
        <v>1306595</v>
      </c>
      <c r="I2989" s="12" t="n">
        <v>119</v>
      </c>
      <c r="J2989" s="13" t="n">
        <v>2000</v>
      </c>
      <c r="K2989" s="13">
        <f>IFERROR($H2989/$I2989,"")</f>
        <v/>
      </c>
      <c r="L2989" s="13" t="n">
        <v>304720</v>
      </c>
      <c r="M2989" t="inlineStr">
        <is>
          <t>NY, FL, MA</t>
        </is>
      </c>
      <c r="N2989" t="inlineStr">
        <is>
          <t>No</t>
        </is>
      </c>
      <c r="O2989" t="inlineStr">
        <is>
          <t>Not stated</t>
        </is>
      </c>
      <c r="Q2989" s="9" t="inlineStr">
        <is>
          <t>https://grantcue.com/foundations/ross-family-fund-inc-232049592</t>
        </is>
      </c>
    </row>
    <row r="2990">
      <c r="A2990">
        <f>IF($E2990=$E2989,$A2989+1,1)</f>
        <v/>
      </c>
      <c r="B2990" t="inlineStr">
        <is>
          <t>EUREKA FOUNDATION</t>
        </is>
      </c>
      <c r="C2990" t="inlineStr">
        <is>
          <t>23-2434268</t>
        </is>
      </c>
      <c r="D2990" t="inlineStr">
        <is>
          <t>Pennsylvania</t>
        </is>
      </c>
      <c r="E2990" t="inlineStr">
        <is>
          <t>PA</t>
        </is>
      </c>
      <c r="F2990" t="n">
        <v>2024</v>
      </c>
      <c r="G2990" t="n">
        <v>2</v>
      </c>
      <c r="H2990" s="13" t="n">
        <v>1305620</v>
      </c>
      <c r="I2990" s="12" t="n">
        <v>63</v>
      </c>
      <c r="J2990" s="13" t="n">
        <v>12000</v>
      </c>
      <c r="K2990" s="13">
        <f>IFERROR($H2990/$I2990,"")</f>
        <v/>
      </c>
      <c r="L2990" s="13" t="n">
        <v>100000</v>
      </c>
      <c r="N2990" t="inlineStr">
        <is>
          <t>No</t>
        </is>
      </c>
      <c r="O2990" t="inlineStr">
        <is>
          <t>Not stated</t>
        </is>
      </c>
      <c r="Q2990" s="9" t="inlineStr">
        <is>
          <t>https://grantcue.com/foundations/eureka-foundation-232434268</t>
        </is>
      </c>
    </row>
    <row r="2991">
      <c r="A2991">
        <f>IF($E2991=$E2990,$A2990+1,1)</f>
        <v/>
      </c>
      <c r="B2991" t="inlineStr">
        <is>
          <t>ORRIS C&amp;B DEWEY HIRTZEL MEMORIAL FD</t>
        </is>
      </c>
      <c r="C2991" t="inlineStr">
        <is>
          <t>25-6018933</t>
        </is>
      </c>
      <c r="D2991" t="inlineStr">
        <is>
          <t>Pennsylvania</t>
        </is>
      </c>
      <c r="E2991" t="inlineStr">
        <is>
          <t>PA</t>
        </is>
      </c>
      <c r="F2991" t="n">
        <v>2024</v>
      </c>
      <c r="G2991" t="n">
        <v>1</v>
      </c>
      <c r="H2991" s="13" t="n">
        <v>1296679</v>
      </c>
      <c r="I2991" s="12" t="n">
        <v>52</v>
      </c>
      <c r="J2991" s="13" t="n">
        <v>7500</v>
      </c>
      <c r="K2991" s="13">
        <f>IFERROR($H2991/$I2991,"")</f>
        <v/>
      </c>
      <c r="L2991" s="13" t="n">
        <v>320000</v>
      </c>
      <c r="M2991" t="inlineStr">
        <is>
          <t>IN, NY, OH</t>
        </is>
      </c>
      <c r="N2991" t="inlineStr">
        <is>
          <t>Yes</t>
        </is>
      </c>
      <c r="O2991" t="inlineStr">
        <is>
          <t>Yes</t>
        </is>
      </c>
      <c r="Q2991" s="9" t="inlineStr">
        <is>
          <t>https://grantcue.com/foundations/orris-c-and-b-dewey-hirtzel-memorial-fd-256018933</t>
        </is>
      </c>
    </row>
    <row r="2992">
      <c r="A2992">
        <f>IF($E2992=$E2991,$A2991+1,1)</f>
        <v/>
      </c>
      <c r="B2992" t="inlineStr">
        <is>
          <t>THE GEORGE FAMILY FOUNDATION</t>
        </is>
      </c>
      <c r="C2992" t="inlineStr">
        <is>
          <t>38-7106549</t>
        </is>
      </c>
      <c r="D2992" t="inlineStr">
        <is>
          <t>Pennsylvania</t>
        </is>
      </c>
      <c r="E2992" t="inlineStr">
        <is>
          <t>PA</t>
        </is>
      </c>
      <c r="F2992" t="n">
        <v>2025</v>
      </c>
      <c r="G2992" t="n">
        <v>2</v>
      </c>
      <c r="H2992" s="13" t="n">
        <v>1296310</v>
      </c>
      <c r="I2992" s="12" t="n">
        <v>28</v>
      </c>
      <c r="J2992" s="13" t="n">
        <v>10000</v>
      </c>
      <c r="K2992" s="13">
        <f>IFERROR($H2992/$I2992,"")</f>
        <v/>
      </c>
      <c r="L2992" s="13" t="n">
        <v>424750</v>
      </c>
      <c r="M2992" t="inlineStr">
        <is>
          <t>UT, IL, IA</t>
        </is>
      </c>
      <c r="N2992" t="inlineStr">
        <is>
          <t>No</t>
        </is>
      </c>
      <c r="O2992" t="inlineStr">
        <is>
          <t>Not stated</t>
        </is>
      </c>
      <c r="Q2992" s="9" t="inlineStr">
        <is>
          <t>https://grantcue.com/foundations/the-george-family-foundation-387106549</t>
        </is>
      </c>
    </row>
    <row r="2993">
      <c r="A2993">
        <f>IF($E2993=$E2992,$A2992+1,1)</f>
        <v/>
      </c>
      <c r="B2993" t="inlineStr">
        <is>
          <t>THE WYOMISSING FOUNDATION INC</t>
        </is>
      </c>
      <c r="C2993" t="inlineStr">
        <is>
          <t>23-1980570</t>
        </is>
      </c>
      <c r="D2993" t="inlineStr">
        <is>
          <t>Pennsylvania</t>
        </is>
      </c>
      <c r="E2993" t="inlineStr">
        <is>
          <t>PA</t>
        </is>
      </c>
      <c r="F2993" t="n">
        <v>2024</v>
      </c>
      <c r="G2993" t="n">
        <v>1</v>
      </c>
      <c r="H2993" s="13" t="n">
        <v>1291295</v>
      </c>
      <c r="I2993" s="12" t="n">
        <v>44</v>
      </c>
      <c r="J2993" s="13" t="n">
        <v>15000</v>
      </c>
      <c r="K2993" s="13">
        <f>IFERROR($H2993/$I2993,"")</f>
        <v/>
      </c>
      <c r="L2993" s="13" t="n">
        <v>201000</v>
      </c>
      <c r="M2993" t="inlineStr">
        <is>
          <t>MD, CT, MA</t>
        </is>
      </c>
      <c r="N2993" t="inlineStr">
        <is>
          <t>Yes</t>
        </is>
      </c>
      <c r="O2993" t="inlineStr">
        <is>
          <t>Not stated</t>
        </is>
      </c>
      <c r="P2993" s="9" t="inlineStr">
        <is>
          <t>https://www.wyofound.org/</t>
        </is>
      </c>
      <c r="Q2993" s="9" t="inlineStr">
        <is>
          <t>https://grantcue.com/foundations/the-wyomissing-foundation-inc-231980570</t>
        </is>
      </c>
    </row>
    <row r="2994">
      <c r="A2994">
        <f>IF($E2994=$E2993,$A2993+1,1)</f>
        <v/>
      </c>
      <c r="B2994" t="inlineStr">
        <is>
          <t>EQUITRANS MIDSTREAM FOUNDATION</t>
        </is>
      </c>
      <c r="C2994" t="inlineStr">
        <is>
          <t>83-2213567</t>
        </is>
      </c>
      <c r="D2994" t="inlineStr">
        <is>
          <t>Pennsylvania</t>
        </is>
      </c>
      <c r="E2994" t="inlineStr">
        <is>
          <t>PA</t>
        </is>
      </c>
      <c r="F2994" t="n">
        <v>2024</v>
      </c>
      <c r="G2994" t="n">
        <v>2</v>
      </c>
      <c r="H2994" s="13" t="n">
        <v>1289161</v>
      </c>
      <c r="I2994" s="12" t="n">
        <v>143</v>
      </c>
      <c r="J2994" s="13" t="n">
        <v>2000</v>
      </c>
      <c r="K2994" s="13">
        <f>IFERROR($H2994/$I2994,"")</f>
        <v/>
      </c>
      <c r="L2994" s="13" t="n">
        <v>153000</v>
      </c>
      <c r="M2994" t="inlineStr">
        <is>
          <t>WV, VA, CT</t>
        </is>
      </c>
      <c r="N2994" t="inlineStr">
        <is>
          <t>Not stated</t>
        </is>
      </c>
      <c r="O2994" t="inlineStr">
        <is>
          <t>Not stated</t>
        </is>
      </c>
      <c r="Q2994" s="9" t="inlineStr">
        <is>
          <t>https://grantcue.com/foundations/equitrans-midstream-foundation-832213567</t>
        </is>
      </c>
    </row>
    <row r="2995">
      <c r="A2995">
        <f>IF($E2995=$E2994,$A2994+1,1)</f>
        <v/>
      </c>
      <c r="B2995" t="inlineStr">
        <is>
          <t>Caswell F Holloway Jr and Marie B Holloway Foundation</t>
        </is>
      </c>
      <c r="C2995" t="inlineStr">
        <is>
          <t>65-0717395</t>
        </is>
      </c>
      <c r="D2995" t="inlineStr">
        <is>
          <t>Pennsylvania</t>
        </is>
      </c>
      <c r="E2995" t="inlineStr">
        <is>
          <t>PA</t>
        </is>
      </c>
      <c r="F2995" t="n">
        <v>2024</v>
      </c>
      <c r="G2995" t="n">
        <v>1</v>
      </c>
      <c r="H2995" s="13" t="n">
        <v>1284000</v>
      </c>
      <c r="I2995" s="12" t="n">
        <v>19</v>
      </c>
      <c r="J2995" s="13" t="n">
        <v>67500</v>
      </c>
      <c r="K2995" s="13">
        <f>IFERROR($H2995/$I2995,"")</f>
        <v/>
      </c>
      <c r="L2995" s="13" t="n">
        <v>135000</v>
      </c>
      <c r="M2995" t="inlineStr">
        <is>
          <t>FL, NC, MD</t>
        </is>
      </c>
      <c r="N2995" t="inlineStr">
        <is>
          <t>No</t>
        </is>
      </c>
      <c r="O2995" t="inlineStr">
        <is>
          <t>Not stated</t>
        </is>
      </c>
      <c r="Q2995" s="9" t="inlineStr">
        <is>
          <t>https://grantcue.com/foundations/caswell-f-holloway-jr-and-marie-b-holloway-foundation-650717395</t>
        </is>
      </c>
    </row>
    <row r="2996">
      <c r="A2996">
        <f>IF($E2996=$E2995,$A2995+1,1)</f>
        <v/>
      </c>
      <c r="B2996" t="inlineStr">
        <is>
          <t>THE SMITH FOUNDATION AKA THE HOXIE HARRISON SMITH FOUNDATION</t>
        </is>
      </c>
      <c r="C2996" t="inlineStr">
        <is>
          <t>23-6238148</t>
        </is>
      </c>
      <c r="D2996" t="inlineStr">
        <is>
          <t>Pennsylvania</t>
        </is>
      </c>
      <c r="E2996" t="inlineStr">
        <is>
          <t>PA</t>
        </is>
      </c>
      <c r="F2996" t="n">
        <v>2025</v>
      </c>
      <c r="G2996" t="n">
        <v>2</v>
      </c>
      <c r="H2996" s="13" t="n">
        <v>1265500</v>
      </c>
      <c r="I2996" s="12" t="n">
        <v>116</v>
      </c>
      <c r="J2996" s="13" t="n">
        <v>12000</v>
      </c>
      <c r="K2996" s="13">
        <f>IFERROR($H2996/$I2996,"")</f>
        <v/>
      </c>
      <c r="L2996" s="13" t="n">
        <v>22000</v>
      </c>
      <c r="M2996" t="inlineStr">
        <is>
          <t>MA, VA</t>
        </is>
      </c>
      <c r="N2996" t="inlineStr">
        <is>
          <t>Yes</t>
        </is>
      </c>
      <c r="O2996" t="inlineStr">
        <is>
          <t>Yes</t>
        </is>
      </c>
      <c r="Q2996" s="9" t="inlineStr">
        <is>
          <t>https://grantcue.com/foundations/the-smith-foundation-aka-the-hoxie-harrison-smith-foundation-236238148</t>
        </is>
      </c>
    </row>
    <row r="2997">
      <c r="A2997">
        <f>IF($E2997=$E2996,$A2996+1,1)</f>
        <v/>
      </c>
      <c r="B2997" t="inlineStr">
        <is>
          <t>THE MERZ FAMILY FOUNDATION</t>
        </is>
      </c>
      <c r="C2997" t="inlineStr">
        <is>
          <t>23-3023616</t>
        </is>
      </c>
      <c r="D2997" t="inlineStr">
        <is>
          <t>Pennsylvania</t>
        </is>
      </c>
      <c r="E2997" t="inlineStr">
        <is>
          <t>PA</t>
        </is>
      </c>
      <c r="F2997" t="n">
        <v>2025</v>
      </c>
      <c r="G2997" t="n">
        <v>2</v>
      </c>
      <c r="H2997" s="13" t="n">
        <v>1265300</v>
      </c>
      <c r="I2997" s="12" t="n">
        <v>67</v>
      </c>
      <c r="J2997" s="13" t="n">
        <v>10000</v>
      </c>
      <c r="K2997" s="13">
        <f>IFERROR($H2997/$I2997,"")</f>
        <v/>
      </c>
      <c r="L2997" s="13" t="n">
        <v>135000</v>
      </c>
      <c r="M2997" t="inlineStr">
        <is>
          <t>MN, NC, FL</t>
        </is>
      </c>
      <c r="N2997" t="inlineStr">
        <is>
          <t>No</t>
        </is>
      </c>
      <c r="O2997" t="inlineStr">
        <is>
          <t>Not stated</t>
        </is>
      </c>
      <c r="Q2997" s="9" t="inlineStr">
        <is>
          <t>https://grantcue.com/foundations/the-merz-family-foundation-c-o-j-frederick-merz-jr-233023616</t>
        </is>
      </c>
    </row>
    <row r="2998">
      <c r="A2998">
        <f>IF($E2998=$E2997,$A2997+1,1)</f>
        <v/>
      </c>
      <c r="B2998" t="inlineStr">
        <is>
          <t>THE ELMER R DEAVER FOUNDATION IDT</t>
        </is>
      </c>
      <c r="C2998" t="inlineStr">
        <is>
          <t>23-7830263</t>
        </is>
      </c>
      <c r="D2998" t="inlineStr">
        <is>
          <t>Pennsylvania</t>
        </is>
      </c>
      <c r="E2998" t="inlineStr">
        <is>
          <t>PA</t>
        </is>
      </c>
      <c r="F2998" t="n">
        <v>2025</v>
      </c>
      <c r="G2998" t="n">
        <v>2</v>
      </c>
      <c r="H2998" s="13" t="n">
        <v>1257395</v>
      </c>
      <c r="I2998" s="12" t="n">
        <v>43</v>
      </c>
      <c r="J2998" s="13" t="n">
        <v>15000</v>
      </c>
      <c r="K2998" s="13">
        <f>IFERROR($H2998/$I2998,"")</f>
        <v/>
      </c>
      <c r="L2998" s="13" t="n">
        <v>328211</v>
      </c>
      <c r="M2998" t="inlineStr">
        <is>
          <t>SC, DC, VA</t>
        </is>
      </c>
      <c r="N2998" t="inlineStr">
        <is>
          <t>Yes</t>
        </is>
      </c>
      <c r="O2998" t="inlineStr">
        <is>
          <t>Yes</t>
        </is>
      </c>
      <c r="Q2998" s="9" t="inlineStr">
        <is>
          <t>https://grantcue.com/foundations/the-elmer-r-deaver-foundation-idt-237830263</t>
        </is>
      </c>
    </row>
    <row r="2999">
      <c r="A2999">
        <f>IF($E2999=$E2998,$A2998+1,1)</f>
        <v/>
      </c>
      <c r="B2999" t="inlineStr">
        <is>
          <t>EDWARD V &amp; JESSIE L PETERS CHARITABLE TRUST</t>
        </is>
      </c>
      <c r="C2999" t="inlineStr">
        <is>
          <t>25-6358729</t>
        </is>
      </c>
      <c r="D2999" t="inlineStr">
        <is>
          <t>Pennsylvania</t>
        </is>
      </c>
      <c r="E2999" t="inlineStr">
        <is>
          <t>PA</t>
        </is>
      </c>
      <c r="F2999" t="n">
        <v>2025</v>
      </c>
      <c r="G2999" t="n">
        <v>2</v>
      </c>
      <c r="H2999" s="13" t="n">
        <v>1250660</v>
      </c>
      <c r="I2999" s="12" t="n">
        <v>45</v>
      </c>
      <c r="J2999" s="13" t="n">
        <v>23288</v>
      </c>
      <c r="K2999" s="13">
        <f>IFERROR($H2999/$I2999,"")</f>
        <v/>
      </c>
      <c r="L2999" s="13" t="n">
        <v>135000</v>
      </c>
      <c r="M2999" t="inlineStr">
        <is>
          <t>PW, WI</t>
        </is>
      </c>
      <c r="N2999" t="inlineStr">
        <is>
          <t>Yes</t>
        </is>
      </c>
      <c r="O2999" t="inlineStr">
        <is>
          <t>Yes</t>
        </is>
      </c>
      <c r="Q2999" s="9" t="inlineStr">
        <is>
          <t>https://grantcue.com/foundations/edward-v-and-jessie-l-peters-charitable-trust-256358729</t>
        </is>
      </c>
    </row>
    <row r="3000">
      <c r="A3000">
        <f>IF($E3000=$E2999,$A2999+1,1)</f>
        <v/>
      </c>
      <c r="B3000" t="inlineStr">
        <is>
          <t>ARTHUR W PHILLIPS TRUST UW</t>
        </is>
      </c>
      <c r="C3000" t="inlineStr">
        <is>
          <t>25-6201015</t>
        </is>
      </c>
      <c r="D3000" t="inlineStr">
        <is>
          <t>Pennsylvania</t>
        </is>
      </c>
      <c r="E3000" t="inlineStr">
        <is>
          <t>PA</t>
        </is>
      </c>
      <c r="F3000" t="n">
        <v>2024</v>
      </c>
      <c r="G3000" t="n">
        <v>2</v>
      </c>
      <c r="H3000" s="13" t="n">
        <v>1249035</v>
      </c>
      <c r="I3000" s="12" t="n">
        <v>58</v>
      </c>
      <c r="J3000" s="13" t="n">
        <v>12500</v>
      </c>
      <c r="K3000" s="13">
        <f>IFERROR($H3000/$I3000,"")</f>
        <v/>
      </c>
      <c r="L3000" s="13" t="n">
        <v>150000</v>
      </c>
      <c r="N3000" t="inlineStr">
        <is>
          <t>Yes</t>
        </is>
      </c>
      <c r="O3000" t="inlineStr">
        <is>
          <t>Yes</t>
        </is>
      </c>
      <c r="Q3000" s="9" t="inlineStr">
        <is>
          <t>https://grantcue.com/foundations/arthur-w-phillips-trust-uw-256201015</t>
        </is>
      </c>
    </row>
    <row r="3001">
      <c r="A3001">
        <f>IF($E3001=$E3000,$A3000+1,1)</f>
        <v/>
      </c>
      <c r="B3001" t="inlineStr">
        <is>
          <t>ROTHBERG FAMILY CHARITABLE FOUNDATION FOR CHILDRENS DISEASES</t>
        </is>
      </c>
      <c r="C3001" t="inlineStr">
        <is>
          <t>06-1519674</t>
        </is>
      </c>
      <c r="D3001" t="inlineStr">
        <is>
          <t>Pennsylvania</t>
        </is>
      </c>
      <c r="E3001" t="inlineStr">
        <is>
          <t>PA</t>
        </is>
      </c>
      <c r="F3001" t="n">
        <v>2024</v>
      </c>
      <c r="G3001" t="n">
        <v>1</v>
      </c>
      <c r="H3001" s="13" t="n">
        <v>1248255</v>
      </c>
      <c r="I3001" s="12" t="n">
        <v>7</v>
      </c>
      <c r="J3001" s="13" t="n">
        <v>100000</v>
      </c>
      <c r="K3001" s="13">
        <f>IFERROR($H3001/$I3001,"")</f>
        <v/>
      </c>
      <c r="L3001" s="13" t="n">
        <v>500000</v>
      </c>
      <c r="M3001" t="inlineStr">
        <is>
          <t>MD, FL, CT</t>
        </is>
      </c>
      <c r="N3001" t="inlineStr">
        <is>
          <t>No</t>
        </is>
      </c>
      <c r="O3001" t="inlineStr">
        <is>
          <t>Not stated</t>
        </is>
      </c>
      <c r="Q3001" s="9" t="inlineStr">
        <is>
          <t>https://grantcue.com/foundations/rothberg-family-charitable-foundation-for-childrens-diseases-061519674</t>
        </is>
      </c>
    </row>
    <row r="3002">
      <c r="A3002">
        <f>IF($E3002=$E3001,$A3001+1,1)</f>
        <v/>
      </c>
      <c r="B3002" t="inlineStr">
        <is>
          <t>THE STEWART FOUNDATION</t>
        </is>
      </c>
      <c r="C3002" t="inlineStr">
        <is>
          <t>22-2762903</t>
        </is>
      </c>
      <c r="D3002" t="inlineStr">
        <is>
          <t>Pennsylvania</t>
        </is>
      </c>
      <c r="E3002" t="inlineStr">
        <is>
          <t>PA</t>
        </is>
      </c>
      <c r="F3002" t="n">
        <v>2025</v>
      </c>
      <c r="G3002" t="n">
        <v>2</v>
      </c>
      <c r="H3002" s="13" t="n">
        <v>1247752</v>
      </c>
      <c r="I3002" s="12" t="n">
        <v>87</v>
      </c>
      <c r="J3002" s="13" t="n">
        <v>5000</v>
      </c>
      <c r="K3002" s="13">
        <f>IFERROR($H3002/$I3002,"")</f>
        <v/>
      </c>
      <c r="L3002" s="13" t="n">
        <v>105654</v>
      </c>
      <c r="M3002" t="inlineStr">
        <is>
          <t>MD, CO, FL</t>
        </is>
      </c>
      <c r="N3002" t="inlineStr">
        <is>
          <t>No</t>
        </is>
      </c>
      <c r="O3002" t="inlineStr">
        <is>
          <t>Not stated</t>
        </is>
      </c>
      <c r="Q3002" s="9" t="inlineStr">
        <is>
          <t>https://grantcue.com/foundations/the-stewart-foundation-222762903</t>
        </is>
      </c>
    </row>
    <row r="3003">
      <c r="A3003">
        <f>IF($E3003=$E3002,$A3002+1,1)</f>
        <v/>
      </c>
      <c r="B3003" t="inlineStr">
        <is>
          <t>WITHINGTON FOUNDATION INC</t>
        </is>
      </c>
      <c r="C3003" t="inlineStr">
        <is>
          <t>22-3291812</t>
        </is>
      </c>
      <c r="D3003" t="inlineStr">
        <is>
          <t>Pennsylvania</t>
        </is>
      </c>
      <c r="E3003" t="inlineStr">
        <is>
          <t>PA</t>
        </is>
      </c>
      <c r="F3003" t="n">
        <v>2024</v>
      </c>
      <c r="G3003" t="n">
        <v>1</v>
      </c>
      <c r="H3003" s="13" t="n">
        <v>1240500</v>
      </c>
      <c r="I3003" s="12" t="n">
        <v>56</v>
      </c>
      <c r="J3003" s="13" t="n">
        <v>10000</v>
      </c>
      <c r="K3003" s="13">
        <f>IFERROR($H3003/$I3003,"")</f>
        <v/>
      </c>
      <c r="L3003" s="13" t="n">
        <v>175000</v>
      </c>
      <c r="M3003" t="inlineStr">
        <is>
          <t>NH, CA, NJ</t>
        </is>
      </c>
      <c r="N3003" t="inlineStr">
        <is>
          <t>No</t>
        </is>
      </c>
      <c r="O3003" t="inlineStr">
        <is>
          <t>Not stated</t>
        </is>
      </c>
      <c r="Q3003" s="9" t="inlineStr">
        <is>
          <t>https://grantcue.com/foundations/withington-foundation-inc-c-o-andrew-k-rooke-223291812</t>
        </is>
      </c>
    </row>
    <row r="3004">
      <c r="A3004">
        <f>IF($E3004=$E3003,$A3003+1,1)</f>
        <v/>
      </c>
      <c r="B3004" t="inlineStr">
        <is>
          <t>ANN G &amp; JAMES B RITCHEY FOUNDATION A NJ NONPROFIT CORP</t>
        </is>
      </c>
      <c r="C3004" t="inlineStr">
        <is>
          <t>03-0398401</t>
        </is>
      </c>
      <c r="D3004" t="inlineStr">
        <is>
          <t>Pennsylvania</t>
        </is>
      </c>
      <c r="E3004" t="inlineStr">
        <is>
          <t>PA</t>
        </is>
      </c>
      <c r="F3004" t="n">
        <v>2025</v>
      </c>
      <c r="G3004" t="n">
        <v>2</v>
      </c>
      <c r="H3004" s="13" t="n">
        <v>1239000</v>
      </c>
      <c r="I3004" s="12" t="n">
        <v>14</v>
      </c>
      <c r="J3004" s="13" t="n">
        <v>105000</v>
      </c>
      <c r="K3004" s="13">
        <f>IFERROR($H3004/$I3004,"")</f>
        <v/>
      </c>
      <c r="L3004" s="13" t="n">
        <v>208000</v>
      </c>
      <c r="M3004" t="inlineStr">
        <is>
          <t>NJ, IL, VA</t>
        </is>
      </c>
      <c r="N3004" t="inlineStr">
        <is>
          <t>No</t>
        </is>
      </c>
      <c r="O3004" t="inlineStr">
        <is>
          <t>Not stated</t>
        </is>
      </c>
      <c r="Q3004" s="9" t="inlineStr">
        <is>
          <t>https://grantcue.com/foundations/ann-g-and-james-b-ritchey-foundation-a-nj-nonprofit-corp-030398401</t>
        </is>
      </c>
    </row>
    <row r="3005">
      <c r="A3005">
        <f>IF($E3005=$E3004,$A3004+1,1)</f>
        <v/>
      </c>
      <c r="B3005" t="inlineStr">
        <is>
          <t>ED AND CHARLENE FRIEDMAN CHARITABLE FOUNDATION</t>
        </is>
      </c>
      <c r="C3005" t="inlineStr">
        <is>
          <t>88-6290528</t>
        </is>
      </c>
      <c r="D3005" t="inlineStr">
        <is>
          <t>Pennsylvania</t>
        </is>
      </c>
      <c r="E3005" t="inlineStr">
        <is>
          <t>PA</t>
        </is>
      </c>
      <c r="F3005" t="n">
        <v>2025</v>
      </c>
      <c r="G3005" t="n">
        <v>2</v>
      </c>
      <c r="H3005" s="13" t="n">
        <v>1233333</v>
      </c>
      <c r="I3005" s="12" t="n">
        <v>6</v>
      </c>
      <c r="J3005" s="13" t="n">
        <v>166666.5</v>
      </c>
      <c r="K3005" s="13">
        <f>IFERROR($H3005/$I3005,"")</f>
        <v/>
      </c>
      <c r="L3005" s="13" t="n">
        <v>500000</v>
      </c>
      <c r="N3005" t="inlineStr">
        <is>
          <t>No</t>
        </is>
      </c>
      <c r="O3005" t="inlineStr">
        <is>
          <t>Not stated</t>
        </is>
      </c>
      <c r="Q3005" s="9" t="inlineStr">
        <is>
          <t>https://grantcue.com/foundations/ed-and-charlene-friedman-charitable-foundation-886290528</t>
        </is>
      </c>
    </row>
    <row r="3006">
      <c r="A3006">
        <f>IF($E3006=$E3005,$A3005+1,1)</f>
        <v/>
      </c>
      <c r="B3006" t="inlineStr">
        <is>
          <t>ZELDIN FAMILY FOUNDATION</t>
        </is>
      </c>
      <c r="C3006" t="inlineStr">
        <is>
          <t>23-6861835</t>
        </is>
      </c>
      <c r="D3006" t="inlineStr">
        <is>
          <t>Pennsylvania</t>
        </is>
      </c>
      <c r="E3006" t="inlineStr">
        <is>
          <t>PA</t>
        </is>
      </c>
      <c r="F3006" t="n">
        <v>2025</v>
      </c>
      <c r="G3006" t="n">
        <v>2</v>
      </c>
      <c r="H3006" s="13" t="n">
        <v>1230750</v>
      </c>
      <c r="I3006" s="12" t="n">
        <v>145</v>
      </c>
      <c r="J3006" s="13" t="n">
        <v>1500</v>
      </c>
      <c r="K3006" s="13">
        <f>IFERROR($H3006/$I3006,"")</f>
        <v/>
      </c>
      <c r="L3006" s="13" t="n">
        <v>49500</v>
      </c>
      <c r="M3006" t="inlineStr">
        <is>
          <t>NY, MA, AR</t>
        </is>
      </c>
      <c r="N3006" t="inlineStr">
        <is>
          <t>No</t>
        </is>
      </c>
      <c r="O3006" t="inlineStr">
        <is>
          <t>Not stated</t>
        </is>
      </c>
      <c r="Q3006" s="9" t="inlineStr">
        <is>
          <t>https://grantcue.com/foundations/zeldin-family-foundation-236861835</t>
        </is>
      </c>
    </row>
    <row r="3007">
      <c r="A3007">
        <f>IF($E3007=$E3006,$A3006+1,1)</f>
        <v/>
      </c>
      <c r="B3007" t="inlineStr">
        <is>
          <t>THE ALLEN HILLES FUND</t>
        </is>
      </c>
      <c r="C3007" t="inlineStr">
        <is>
          <t>51-6154986</t>
        </is>
      </c>
      <c r="D3007" t="inlineStr">
        <is>
          <t>Pennsylvania</t>
        </is>
      </c>
      <c r="E3007" t="inlineStr">
        <is>
          <t>PA</t>
        </is>
      </c>
      <c r="F3007" t="n">
        <v>2025</v>
      </c>
      <c r="G3007" t="n">
        <v>2</v>
      </c>
      <c r="H3007" s="13" t="n">
        <v>1230740</v>
      </c>
      <c r="I3007" s="12" t="n">
        <v>160</v>
      </c>
      <c r="J3007" s="13" t="n">
        <v>8000</v>
      </c>
      <c r="K3007" s="13">
        <f>IFERROR($H3007/$I3007,"")</f>
        <v/>
      </c>
      <c r="L3007" s="13" t="n">
        <v>15000</v>
      </c>
      <c r="M3007" t="inlineStr">
        <is>
          <t>VT, NY, CO</t>
        </is>
      </c>
      <c r="N3007" t="inlineStr">
        <is>
          <t>Yes</t>
        </is>
      </c>
      <c r="O3007" t="inlineStr">
        <is>
          <t>Yes</t>
        </is>
      </c>
      <c r="P3007" s="9" t="inlineStr">
        <is>
          <t>https://www.hillesfund.org/</t>
        </is>
      </c>
      <c r="Q3007" s="9" t="inlineStr">
        <is>
          <t>https://grantcue.com/foundations/the-allen-hilles-fund-516154986</t>
        </is>
      </c>
    </row>
    <row r="3008">
      <c r="A3008">
        <f>IF($E3008=$E3007,$A3007+1,1)</f>
        <v/>
      </c>
      <c r="B3008" t="inlineStr">
        <is>
          <t>THE TUTTLEMAN FOUNDATION</t>
        </is>
      </c>
      <c r="C3008" t="inlineStr">
        <is>
          <t>23-7715836</t>
        </is>
      </c>
      <c r="D3008" t="inlineStr">
        <is>
          <t>Pennsylvania</t>
        </is>
      </c>
      <c r="E3008" t="inlineStr">
        <is>
          <t>PA</t>
        </is>
      </c>
      <c r="F3008" t="n">
        <v>2024</v>
      </c>
      <c r="G3008" t="n">
        <v>1</v>
      </c>
      <c r="H3008" s="13" t="n">
        <v>1222500</v>
      </c>
      <c r="I3008" s="12" t="n">
        <v>102</v>
      </c>
      <c r="J3008" s="13" t="n">
        <v>5000</v>
      </c>
      <c r="K3008" s="13">
        <f>IFERROR($H3008/$I3008,"")</f>
        <v/>
      </c>
      <c r="L3008" s="13" t="n">
        <v>103000</v>
      </c>
      <c r="M3008" t="inlineStr">
        <is>
          <t>NY, DE, NV</t>
        </is>
      </c>
      <c r="N3008" t="inlineStr">
        <is>
          <t>No</t>
        </is>
      </c>
      <c r="O3008" t="inlineStr">
        <is>
          <t>Not stated</t>
        </is>
      </c>
      <c r="Q3008" s="9" t="inlineStr">
        <is>
          <t>https://grantcue.com/foundations/the-tuttleman-foundation-237715836</t>
        </is>
      </c>
    </row>
    <row r="3009">
      <c r="A3009">
        <f>IF($E3009=$E3008,$A3008+1,1)</f>
        <v/>
      </c>
      <c r="B3009" t="inlineStr">
        <is>
          <t>GOD'S GRACE FOUNDATION</t>
        </is>
      </c>
      <c r="C3009" t="inlineStr">
        <is>
          <t>93-3462979</t>
        </is>
      </c>
      <c r="D3009" t="inlineStr">
        <is>
          <t>Pennsylvania</t>
        </is>
      </c>
      <c r="E3009" t="inlineStr">
        <is>
          <t>PA</t>
        </is>
      </c>
      <c r="F3009" t="n">
        <v>2025</v>
      </c>
      <c r="G3009" t="n">
        <v>2</v>
      </c>
      <c r="H3009" s="13" t="n">
        <v>1221308</v>
      </c>
      <c r="I3009" s="12" t="n">
        <v>56</v>
      </c>
      <c r="J3009" s="13" t="n">
        <v>10000</v>
      </c>
      <c r="K3009" s="13">
        <f>IFERROR($H3009/$I3009,"")</f>
        <v/>
      </c>
      <c r="L3009" s="13" t="n">
        <v>150000</v>
      </c>
      <c r="M3009" t="inlineStr">
        <is>
          <t>KY, NJ, SC</t>
        </is>
      </c>
      <c r="N3009" t="inlineStr">
        <is>
          <t>Yes</t>
        </is>
      </c>
      <c r="O3009" t="inlineStr">
        <is>
          <t>Not stated</t>
        </is>
      </c>
      <c r="Q3009" s="9" t="inlineStr">
        <is>
          <t>https://grantcue.com/foundations/god-s-grace-foundation-933462979</t>
        </is>
      </c>
    </row>
    <row r="3010">
      <c r="A3010">
        <f>IF($E3010=$E3009,$A3009+1,1)</f>
        <v/>
      </c>
      <c r="B3010" t="inlineStr">
        <is>
          <t>QUAKER CITY FOUNDATION</t>
        </is>
      </c>
      <c r="C3010" t="inlineStr">
        <is>
          <t>52-6854624</t>
        </is>
      </c>
      <c r="D3010" t="inlineStr">
        <is>
          <t>Pennsylvania</t>
        </is>
      </c>
      <c r="E3010" t="inlineStr">
        <is>
          <t>PA</t>
        </is>
      </c>
      <c r="F3010" t="n">
        <v>2024</v>
      </c>
      <c r="G3010" t="n">
        <v>1</v>
      </c>
      <c r="H3010" s="13" t="n">
        <v>1218492</v>
      </c>
      <c r="I3010" s="12" t="n">
        <v>75</v>
      </c>
      <c r="J3010" s="13" t="n">
        <v>1000</v>
      </c>
      <c r="K3010" s="13">
        <f>IFERROR($H3010/$I3010,"")</f>
        <v/>
      </c>
      <c r="L3010" s="13" t="n">
        <v>268504</v>
      </c>
      <c r="M3010" t="inlineStr">
        <is>
          <t>NY, CA, OH</t>
        </is>
      </c>
      <c r="N3010" t="inlineStr">
        <is>
          <t>No</t>
        </is>
      </c>
      <c r="O3010" t="inlineStr">
        <is>
          <t>Not stated</t>
        </is>
      </c>
      <c r="Q3010" s="9" t="inlineStr">
        <is>
          <t>https://grantcue.com/foundations/quaker-city-foundation-526854624</t>
        </is>
      </c>
    </row>
    <row r="3011">
      <c r="A3011">
        <f>IF($E3011=$E3010,$A3010+1,1)</f>
        <v/>
      </c>
      <c r="B3011" t="inlineStr">
        <is>
          <t>ARCH POINT FOUNDATION</t>
        </is>
      </c>
      <c r="C3011" t="inlineStr">
        <is>
          <t>26-0613095</t>
        </is>
      </c>
      <c r="D3011" t="inlineStr">
        <is>
          <t>Pennsylvania</t>
        </is>
      </c>
      <c r="E3011" t="inlineStr">
        <is>
          <t>PA</t>
        </is>
      </c>
      <c r="F3011" t="n">
        <v>2024</v>
      </c>
      <c r="G3011" t="n">
        <v>1</v>
      </c>
      <c r="H3011" s="13" t="n">
        <v>1217283</v>
      </c>
      <c r="I3011" s="12" t="n">
        <v>6</v>
      </c>
      <c r="J3011" s="13" t="n">
        <v>5000</v>
      </c>
      <c r="K3011" s="13">
        <f>IFERROR($H3011/$I3011,"")</f>
        <v/>
      </c>
      <c r="L3011" s="13" t="n">
        <v>1176283</v>
      </c>
      <c r="M3011" t="inlineStr">
        <is>
          <t>CA, OH</t>
        </is>
      </c>
      <c r="N3011" t="inlineStr">
        <is>
          <t>Yes</t>
        </is>
      </c>
      <c r="O3011" t="inlineStr">
        <is>
          <t>Not stated</t>
        </is>
      </c>
      <c r="Q3011" s="9" t="inlineStr">
        <is>
          <t>https://grantcue.com/foundations/arch-point-foundation-260613095</t>
        </is>
      </c>
    </row>
    <row r="3012">
      <c r="A3012">
        <f>IF($E3012=$E3011,$A3011+1,1)</f>
        <v/>
      </c>
      <c r="B3012" t="inlineStr">
        <is>
          <t>PETRILLO FAMILY CHARITABLE FOUNDATION</t>
        </is>
      </c>
      <c r="C3012" t="inlineStr">
        <is>
          <t>83-6094507</t>
        </is>
      </c>
      <c r="D3012" t="inlineStr">
        <is>
          <t>Pennsylvania</t>
        </is>
      </c>
      <c r="E3012" t="inlineStr">
        <is>
          <t>PA</t>
        </is>
      </c>
      <c r="F3012" t="n">
        <v>2025</v>
      </c>
      <c r="G3012" t="n">
        <v>2</v>
      </c>
      <c r="H3012" s="13" t="n">
        <v>1210456</v>
      </c>
      <c r="I3012" s="12" t="n">
        <v>8</v>
      </c>
      <c r="J3012" s="13" t="n">
        <v>44150</v>
      </c>
      <c r="K3012" s="13">
        <f>IFERROR($H3012/$I3012,"")</f>
        <v/>
      </c>
      <c r="L3012" s="13" t="n">
        <v>837456</v>
      </c>
      <c r="M3012" t="inlineStr">
        <is>
          <t>NY, MA</t>
        </is>
      </c>
      <c r="N3012" t="inlineStr">
        <is>
          <t>No</t>
        </is>
      </c>
      <c r="O3012" t="inlineStr">
        <is>
          <t>Not stated</t>
        </is>
      </c>
      <c r="Q3012" s="9" t="inlineStr">
        <is>
          <t>https://grantcue.com/foundations/petrillo-family-charitable-foundation-836094507</t>
        </is>
      </c>
    </row>
    <row r="3013">
      <c r="A3013">
        <f>IF($E3013=$E3012,$A3012+1,1)</f>
        <v/>
      </c>
      <c r="B3013" t="inlineStr">
        <is>
          <t>PHILO &amp; SARAH BLAISDELL FOUNDATION</t>
        </is>
      </c>
      <c r="C3013" t="inlineStr">
        <is>
          <t>25-6035748</t>
        </is>
      </c>
      <c r="D3013" t="inlineStr">
        <is>
          <t>Pennsylvania</t>
        </is>
      </c>
      <c r="E3013" t="inlineStr">
        <is>
          <t>PA</t>
        </is>
      </c>
      <c r="F3013" t="n">
        <v>2025</v>
      </c>
      <c r="G3013" t="n">
        <v>2</v>
      </c>
      <c r="H3013" s="13" t="n">
        <v>1205350</v>
      </c>
      <c r="I3013" s="12" t="n">
        <v>235</v>
      </c>
      <c r="J3013" s="13" t="n">
        <v>1000</v>
      </c>
      <c r="K3013" s="13">
        <f>IFERROR($H3013/$I3013,"")</f>
        <v/>
      </c>
      <c r="L3013" s="13" t="n">
        <v>130500</v>
      </c>
      <c r="M3013" t="inlineStr">
        <is>
          <t>NY, TN, NC</t>
        </is>
      </c>
      <c r="N3013" t="inlineStr">
        <is>
          <t>Yes</t>
        </is>
      </c>
      <c r="O3013" t="inlineStr">
        <is>
          <t>Not stated</t>
        </is>
      </c>
      <c r="Q3013" s="9" t="inlineStr">
        <is>
          <t>https://grantcue.com/foundations/philo-and-sarah-blaisdell-foundation-256035748</t>
        </is>
      </c>
    </row>
    <row r="3014">
      <c r="A3014">
        <f>IF($E3014=$E3013,$A3013+1,1)</f>
        <v/>
      </c>
      <c r="B3014" t="inlineStr">
        <is>
          <t>FITCH LYDIA J UW</t>
        </is>
      </c>
      <c r="C3014" t="inlineStr">
        <is>
          <t>23-6463130</t>
        </is>
      </c>
      <c r="D3014" t="inlineStr">
        <is>
          <t>Pennsylvania</t>
        </is>
      </c>
      <c r="E3014" t="inlineStr">
        <is>
          <t>PA</t>
        </is>
      </c>
      <c r="F3014" t="n">
        <v>2025</v>
      </c>
      <c r="G3014" t="n">
        <v>2</v>
      </c>
      <c r="H3014" s="13" t="n">
        <v>1200440</v>
      </c>
      <c r="I3014" s="12" t="n">
        <v>14</v>
      </c>
      <c r="J3014" s="13" t="n">
        <v>96384</v>
      </c>
      <c r="K3014" s="13">
        <f>IFERROR($H3014/$I3014,"")</f>
        <v/>
      </c>
      <c r="L3014" s="13" t="n">
        <v>103356</v>
      </c>
      <c r="M3014" t="inlineStr">
        <is>
          <t>NY, NJ, MD</t>
        </is>
      </c>
      <c r="N3014" t="inlineStr">
        <is>
          <t>No</t>
        </is>
      </c>
      <c r="O3014" t="inlineStr">
        <is>
          <t>Not stated</t>
        </is>
      </c>
      <c r="Q3014" s="9" t="inlineStr">
        <is>
          <t>https://grantcue.com/foundations/fitch-lydia-j-uw-236463130</t>
        </is>
      </c>
    </row>
    <row r="3015">
      <c r="A3015">
        <f>IF($E3015=$E3014,$A3014+1,1)</f>
        <v/>
      </c>
      <c r="B3015" t="inlineStr">
        <is>
          <t>THE PORGES FAMILY FOUNDATION</t>
        </is>
      </c>
      <c r="C3015" t="inlineStr">
        <is>
          <t>35-2487470</t>
        </is>
      </c>
      <c r="D3015" t="inlineStr">
        <is>
          <t>Pennsylvania</t>
        </is>
      </c>
      <c r="E3015" t="inlineStr">
        <is>
          <t>PA</t>
        </is>
      </c>
      <c r="F3015" t="n">
        <v>2025</v>
      </c>
      <c r="G3015" t="n">
        <v>2</v>
      </c>
      <c r="H3015" s="13" t="n">
        <v>1200000</v>
      </c>
      <c r="I3015" s="12" t="n">
        <v>7</v>
      </c>
      <c r="J3015" s="13" t="n">
        <v>200000</v>
      </c>
      <c r="K3015" s="13">
        <f>IFERROR($H3015/$I3015,"")</f>
        <v/>
      </c>
      <c r="L3015" s="13" t="n">
        <v>200000</v>
      </c>
      <c r="M3015" t="inlineStr">
        <is>
          <t>CA, FL</t>
        </is>
      </c>
      <c r="N3015" t="inlineStr">
        <is>
          <t>No</t>
        </is>
      </c>
      <c r="O3015" t="inlineStr">
        <is>
          <t>Not stated</t>
        </is>
      </c>
      <c r="Q3015" s="9" t="inlineStr">
        <is>
          <t>https://grantcue.com/foundations/the-porges-family-foundation-c-o-nicholas-holland-352487470</t>
        </is>
      </c>
    </row>
    <row r="3016">
      <c r="A3016">
        <f>IF($E3016=$E3015,$A3015+1,1)</f>
        <v/>
      </c>
      <c r="B3016" t="inlineStr">
        <is>
          <t>FRANKLIN FOUNDATION INC</t>
        </is>
      </c>
      <c r="C3016" t="inlineStr">
        <is>
          <t>31-1191673</t>
        </is>
      </c>
      <c r="D3016" t="inlineStr">
        <is>
          <t>Pennsylvania</t>
        </is>
      </c>
      <c r="E3016" t="inlineStr">
        <is>
          <t>PA</t>
        </is>
      </c>
      <c r="F3016" t="n">
        <v>2024</v>
      </c>
      <c r="G3016" t="n">
        <v>2</v>
      </c>
      <c r="H3016" s="13" t="n">
        <v>1198700</v>
      </c>
      <c r="I3016" s="12" t="n">
        <v>18</v>
      </c>
      <c r="J3016" s="13" t="n">
        <v>8750</v>
      </c>
      <c r="K3016" s="13">
        <f>IFERROR($H3016/$I3016,"")</f>
        <v/>
      </c>
      <c r="L3016" s="13" t="n">
        <v>1000000</v>
      </c>
      <c r="M3016" t="inlineStr">
        <is>
          <t>OH</t>
        </is>
      </c>
      <c r="N3016" t="inlineStr">
        <is>
          <t>No</t>
        </is>
      </c>
      <c r="O3016" t="inlineStr">
        <is>
          <t>Not stated</t>
        </is>
      </c>
      <c r="Q3016" s="9" t="inlineStr">
        <is>
          <t>https://grantcue.com/foundations/franklin-foundation-inc-311191673</t>
        </is>
      </c>
    </row>
    <row r="3017">
      <c r="A3017">
        <f>IF($E3017=$E3016,$A3016+1,1)</f>
        <v/>
      </c>
      <c r="B3017" t="inlineStr">
        <is>
          <t>CHRISTINE AND LAWRENCE SMITH CHARITABLE TRUST</t>
        </is>
      </c>
      <c r="C3017" t="inlineStr">
        <is>
          <t>25-6632482</t>
        </is>
      </c>
      <c r="D3017" t="inlineStr">
        <is>
          <t>Pennsylvania</t>
        </is>
      </c>
      <c r="E3017" t="inlineStr">
        <is>
          <t>PA</t>
        </is>
      </c>
      <c r="F3017" t="n">
        <v>2025</v>
      </c>
      <c r="G3017" t="n">
        <v>2</v>
      </c>
      <c r="H3017" s="13" t="n">
        <v>1195832</v>
      </c>
      <c r="I3017" s="12" t="n">
        <v>15</v>
      </c>
      <c r="J3017" s="13" t="n">
        <v>5000</v>
      </c>
      <c r="K3017" s="13">
        <f>IFERROR($H3017/$I3017,"")</f>
        <v/>
      </c>
      <c r="L3017" s="13" t="n">
        <v>426332</v>
      </c>
      <c r="N3017" t="inlineStr">
        <is>
          <t>No</t>
        </is>
      </c>
      <c r="O3017" t="inlineStr">
        <is>
          <t>Not stated</t>
        </is>
      </c>
      <c r="Q3017" s="9" t="inlineStr">
        <is>
          <t>https://grantcue.com/foundations/christine-and-lawrence-smith-charitable-trust-256632482</t>
        </is>
      </c>
    </row>
    <row r="3018">
      <c r="A3018">
        <f>IF($E3018=$E3017,$A3017+1,1)</f>
        <v/>
      </c>
      <c r="B3018" t="inlineStr">
        <is>
          <t>MARTIN GUITAR CHARITABLE FOUNDATION</t>
        </is>
      </c>
      <c r="C3018" t="inlineStr">
        <is>
          <t>31-1483218</t>
        </is>
      </c>
      <c r="D3018" t="inlineStr">
        <is>
          <t>Pennsylvania</t>
        </is>
      </c>
      <c r="E3018" t="inlineStr">
        <is>
          <t>PA</t>
        </is>
      </c>
      <c r="F3018" t="n">
        <v>2025</v>
      </c>
      <c r="G3018" t="n">
        <v>2</v>
      </c>
      <c r="H3018" s="13" t="n">
        <v>1191250</v>
      </c>
      <c r="I3018" s="12" t="n">
        <v>192</v>
      </c>
      <c r="J3018" s="13" t="n">
        <v>5000</v>
      </c>
      <c r="K3018" s="13">
        <f>IFERROR($H3018/$I3018,"")</f>
        <v/>
      </c>
      <c r="L3018" s="13" t="n">
        <v>100000</v>
      </c>
      <c r="M3018" t="inlineStr">
        <is>
          <t>CA, KY, NY</t>
        </is>
      </c>
      <c r="N3018" t="inlineStr">
        <is>
          <t>No</t>
        </is>
      </c>
      <c r="O3018" t="inlineStr">
        <is>
          <t>Not stated</t>
        </is>
      </c>
      <c r="Q3018" s="9" t="inlineStr">
        <is>
          <t>https://grantcue.com/foundations/martin-guitar-charitable-foundation-311483218</t>
        </is>
      </c>
    </row>
    <row r="3019">
      <c r="A3019">
        <f>IF($E3019=$E3018,$A3018+1,1)</f>
        <v/>
      </c>
      <c r="B3019" t="inlineStr">
        <is>
          <t>IRENE C SHEA FOUNDATION</t>
        </is>
      </c>
      <c r="C3019" t="inlineStr">
        <is>
          <t>25-6410108</t>
        </is>
      </c>
      <c r="D3019" t="inlineStr">
        <is>
          <t>Pennsylvania</t>
        </is>
      </c>
      <c r="E3019" t="inlineStr">
        <is>
          <t>PA</t>
        </is>
      </c>
      <c r="F3019" t="n">
        <v>2024</v>
      </c>
      <c r="G3019" t="n">
        <v>1</v>
      </c>
      <c r="H3019" s="13" t="n">
        <v>1190000</v>
      </c>
      <c r="I3019" s="12" t="n">
        <v>32</v>
      </c>
      <c r="J3019" s="13" t="n">
        <v>25000</v>
      </c>
      <c r="K3019" s="13">
        <f>IFERROR($H3019/$I3019,"")</f>
        <v/>
      </c>
      <c r="L3019" s="13" t="n">
        <v>159000</v>
      </c>
      <c r="M3019" t="inlineStr">
        <is>
          <t>IL, MI</t>
        </is>
      </c>
      <c r="N3019" t="inlineStr">
        <is>
          <t>Yes</t>
        </is>
      </c>
      <c r="O3019" t="inlineStr">
        <is>
          <t>Yes</t>
        </is>
      </c>
      <c r="Q3019" s="9" t="inlineStr">
        <is>
          <t>https://grantcue.com/foundations/irene-c-shea-foundation-256410108</t>
        </is>
      </c>
    </row>
    <row r="3020">
      <c r="A3020">
        <f>IF($E3020=$E3019,$A3019+1,1)</f>
        <v/>
      </c>
      <c r="B3020" t="inlineStr">
        <is>
          <t>FREDERICK H BEDFORD JR &amp; MARGARET S BEDFORD CHARITABLE FOUNDATION</t>
        </is>
      </c>
      <c r="C3020" t="inlineStr">
        <is>
          <t>13-3544702</t>
        </is>
      </c>
      <c r="D3020" t="inlineStr">
        <is>
          <t>Pennsylvania</t>
        </is>
      </c>
      <c r="E3020" t="inlineStr">
        <is>
          <t>PA</t>
        </is>
      </c>
      <c r="F3020" t="n">
        <v>2024</v>
      </c>
      <c r="G3020" t="n">
        <v>1</v>
      </c>
      <c r="H3020" s="13" t="n">
        <v>1189628</v>
      </c>
      <c r="I3020" s="12" t="n">
        <v>99</v>
      </c>
      <c r="J3020" s="13" t="n">
        <v>5000</v>
      </c>
      <c r="K3020" s="13">
        <f>IFERROR($H3020/$I3020,"")</f>
        <v/>
      </c>
      <c r="L3020" s="13" t="n">
        <v>162000</v>
      </c>
      <c r="M3020" t="inlineStr">
        <is>
          <t>FL, NY, MA</t>
        </is>
      </c>
      <c r="N3020" t="inlineStr">
        <is>
          <t>No</t>
        </is>
      </c>
      <c r="O3020" t="inlineStr">
        <is>
          <t>Not stated</t>
        </is>
      </c>
      <c r="Q3020" s="9" t="inlineStr">
        <is>
          <t>https://grantcue.com/foundations/frederick-h-bedford-jr-and-margaret-s-bedford-charitable-foundation-133544702</t>
        </is>
      </c>
    </row>
    <row r="3021">
      <c r="A3021">
        <f>IF($E3021=$E3020,$A3020+1,1)</f>
        <v/>
      </c>
      <c r="B3021" t="inlineStr">
        <is>
          <t>THE COTTAGE BRIDGE FOUNDATION</t>
        </is>
      </c>
      <c r="C3021" t="inlineStr">
        <is>
          <t>20-8724288</t>
        </is>
      </c>
      <c r="D3021" t="inlineStr">
        <is>
          <t>Pennsylvania</t>
        </is>
      </c>
      <c r="E3021" t="inlineStr">
        <is>
          <t>PA</t>
        </is>
      </c>
      <c r="F3021" t="n">
        <v>2025</v>
      </c>
      <c r="G3021" t="n">
        <v>2</v>
      </c>
      <c r="H3021" s="13" t="n">
        <v>1189444</v>
      </c>
      <c r="I3021" s="12" t="n">
        <v>128</v>
      </c>
      <c r="J3021" s="13" t="n">
        <v>5056.5</v>
      </c>
      <c r="K3021" s="13">
        <f>IFERROR($H3021/$I3021,"")</f>
        <v/>
      </c>
      <c r="L3021" s="13" t="n">
        <v>50000</v>
      </c>
      <c r="M3021" t="inlineStr">
        <is>
          <t>NY, CO, DC</t>
        </is>
      </c>
      <c r="N3021" t="inlineStr">
        <is>
          <t>No</t>
        </is>
      </c>
      <c r="O3021" t="inlineStr">
        <is>
          <t>Not stated</t>
        </is>
      </c>
      <c r="Q3021" s="9" t="inlineStr">
        <is>
          <t>https://grantcue.com/foundations/the-cottage-bridge-foundation-208724288</t>
        </is>
      </c>
    </row>
    <row r="3022">
      <c r="A3022">
        <f>IF($E3022=$E3021,$A3021+1,1)</f>
        <v/>
      </c>
      <c r="B3022" t="inlineStr">
        <is>
          <t>THE KINDNESS COALITION</t>
        </is>
      </c>
      <c r="C3022" t="inlineStr">
        <is>
          <t>47-4160906</t>
        </is>
      </c>
      <c r="D3022" t="inlineStr">
        <is>
          <t>Pennsylvania</t>
        </is>
      </c>
      <c r="E3022" t="inlineStr">
        <is>
          <t>PA</t>
        </is>
      </c>
      <c r="F3022" t="n">
        <v>2025</v>
      </c>
      <c r="G3022" t="n">
        <v>2</v>
      </c>
      <c r="H3022" s="13" t="n">
        <v>1180900</v>
      </c>
      <c r="I3022" s="12" t="n">
        <v>29</v>
      </c>
      <c r="J3022" s="13" t="n">
        <v>40000</v>
      </c>
      <c r="K3022" s="13">
        <f>IFERROR($H3022/$I3022,"")</f>
        <v/>
      </c>
      <c r="L3022" s="13" t="n">
        <v>115000</v>
      </c>
      <c r="M3022" t="inlineStr">
        <is>
          <t>FL, NY</t>
        </is>
      </c>
      <c r="N3022" t="inlineStr">
        <is>
          <t>No</t>
        </is>
      </c>
      <c r="O3022" t="inlineStr">
        <is>
          <t>Not stated</t>
        </is>
      </c>
      <c r="Q3022" s="9" t="inlineStr">
        <is>
          <t>https://grantcue.com/foundations/the-kindness-coalition-474160906</t>
        </is>
      </c>
    </row>
    <row r="3023">
      <c r="A3023">
        <f>IF($E3023=$E3022,$A3022+1,1)</f>
        <v/>
      </c>
      <c r="B3023" t="inlineStr">
        <is>
          <t>RP SIMMONS FAMILY FOUNDATION</t>
        </is>
      </c>
      <c r="C3023" t="inlineStr">
        <is>
          <t>25-6277068</t>
        </is>
      </c>
      <c r="D3023" t="inlineStr">
        <is>
          <t>Pennsylvania</t>
        </is>
      </c>
      <c r="E3023" t="inlineStr">
        <is>
          <t>PA</t>
        </is>
      </c>
      <c r="F3023" t="n">
        <v>2024</v>
      </c>
      <c r="G3023" t="n">
        <v>1</v>
      </c>
      <c r="H3023" s="13" t="n">
        <v>1169500</v>
      </c>
      <c r="I3023" s="12" t="n">
        <v>10</v>
      </c>
      <c r="J3023" s="13" t="n">
        <v>5000</v>
      </c>
      <c r="K3023" s="13">
        <f>IFERROR($H3023/$I3023,"")</f>
        <v/>
      </c>
      <c r="L3023" s="13" t="n">
        <v>1000000</v>
      </c>
      <c r="M3023" t="inlineStr">
        <is>
          <t>FL, VA, OH</t>
        </is>
      </c>
      <c r="N3023" t="inlineStr">
        <is>
          <t>No</t>
        </is>
      </c>
      <c r="O3023" t="inlineStr">
        <is>
          <t>Not stated</t>
        </is>
      </c>
      <c r="Q3023" s="9" t="inlineStr">
        <is>
          <t>https://grantcue.com/foundations/rp-simmons-family-foundation-256277068</t>
        </is>
      </c>
    </row>
    <row r="3024">
      <c r="A3024">
        <f>IF($E3024=$E3023,$A3023+1,1)</f>
        <v/>
      </c>
      <c r="B3024" t="inlineStr">
        <is>
          <t>SHELLER FAMILY FOUNDATION</t>
        </is>
      </c>
      <c r="C3024" t="inlineStr">
        <is>
          <t>23-3102577</t>
        </is>
      </c>
      <c r="D3024" t="inlineStr">
        <is>
          <t>Pennsylvania</t>
        </is>
      </c>
      <c r="E3024" t="inlineStr">
        <is>
          <t>PA</t>
        </is>
      </c>
      <c r="F3024" t="n">
        <v>2024</v>
      </c>
      <c r="G3024" t="n">
        <v>1</v>
      </c>
      <c r="H3024" s="13" t="n">
        <v>1167500</v>
      </c>
      <c r="I3024" s="12" t="n">
        <v>17</v>
      </c>
      <c r="J3024" s="13" t="n">
        <v>3000</v>
      </c>
      <c r="K3024" s="13">
        <f>IFERROR($H3024/$I3024,"")</f>
        <v/>
      </c>
      <c r="L3024" s="13" t="n">
        <v>400000</v>
      </c>
      <c r="M3024" t="inlineStr">
        <is>
          <t>CA, VA</t>
        </is>
      </c>
      <c r="N3024" t="inlineStr">
        <is>
          <t>No</t>
        </is>
      </c>
      <c r="O3024" t="inlineStr">
        <is>
          <t>Not stated</t>
        </is>
      </c>
      <c r="Q3024" s="9" t="inlineStr">
        <is>
          <t>https://grantcue.com/foundations/sheller-family-foundation-233102577</t>
        </is>
      </c>
    </row>
    <row r="3025">
      <c r="A3025">
        <f>IF($E3025=$E3024,$A3024+1,1)</f>
        <v/>
      </c>
      <c r="B3025" t="inlineStr">
        <is>
          <t>MARTIN FOUNDATION</t>
        </is>
      </c>
      <c r="C3025" t="inlineStr">
        <is>
          <t>27-2178874</t>
        </is>
      </c>
      <c r="D3025" t="inlineStr">
        <is>
          <t>Pennsylvania</t>
        </is>
      </c>
      <c r="E3025" t="inlineStr">
        <is>
          <t>PA</t>
        </is>
      </c>
      <c r="F3025" t="n">
        <v>2024</v>
      </c>
      <c r="G3025" t="n">
        <v>1</v>
      </c>
      <c r="H3025" s="13" t="n">
        <v>1165000</v>
      </c>
      <c r="I3025" s="12" t="n">
        <v>8</v>
      </c>
      <c r="J3025" s="13" t="n">
        <v>30000</v>
      </c>
      <c r="K3025" s="13">
        <f>IFERROR($H3025/$I3025,"")</f>
        <v/>
      </c>
      <c r="L3025" s="13" t="n">
        <v>700000</v>
      </c>
      <c r="M3025" t="inlineStr">
        <is>
          <t>CA, NJ, VA</t>
        </is>
      </c>
      <c r="N3025" t="inlineStr">
        <is>
          <t>Yes</t>
        </is>
      </c>
      <c r="O3025" t="inlineStr">
        <is>
          <t>Yes</t>
        </is>
      </c>
      <c r="Q3025" s="9" t="inlineStr">
        <is>
          <t>https://grantcue.com/foundations/martin-foundation-272178874</t>
        </is>
      </c>
    </row>
    <row r="3026">
      <c r="A3026">
        <f>IF($E3026=$E3025,$A3025+1,1)</f>
        <v/>
      </c>
      <c r="B3026" t="inlineStr">
        <is>
          <t>Eric and Kathryn Fraint Charitable Fund</t>
        </is>
      </c>
      <c r="C3026" t="inlineStr">
        <is>
          <t>46-4224914</t>
        </is>
      </c>
      <c r="D3026" t="inlineStr">
        <is>
          <t>Pennsylvania</t>
        </is>
      </c>
      <c r="E3026" t="inlineStr">
        <is>
          <t>PA</t>
        </is>
      </c>
      <c r="F3026" t="n">
        <v>2024</v>
      </c>
      <c r="G3026" t="n">
        <v>2</v>
      </c>
      <c r="H3026" s="13" t="n">
        <v>1163300</v>
      </c>
      <c r="I3026" s="12" t="n">
        <v>39</v>
      </c>
      <c r="J3026" s="13" t="n">
        <v>20000</v>
      </c>
      <c r="K3026" s="13">
        <f>IFERROR($H3026/$I3026,"")</f>
        <v/>
      </c>
      <c r="L3026" s="13" t="n">
        <v>157000</v>
      </c>
      <c r="M3026" t="inlineStr">
        <is>
          <t>NJ, AZ, NY</t>
        </is>
      </c>
      <c r="N3026" t="inlineStr">
        <is>
          <t>No</t>
        </is>
      </c>
      <c r="O3026" t="inlineStr">
        <is>
          <t>Not stated</t>
        </is>
      </c>
      <c r="Q3026" s="9" t="inlineStr">
        <is>
          <t>https://grantcue.com/foundations/eric-and-kathryn-fraint-charitable-fund-464224914</t>
        </is>
      </c>
    </row>
    <row r="3027">
      <c r="A3027">
        <f>IF($E3027=$E3026,$A3026+1,1)</f>
        <v/>
      </c>
      <c r="B3027" t="inlineStr">
        <is>
          <t>HERR BENJAMIN FOR JOHN C ET AL-TR</t>
        </is>
      </c>
      <c r="C3027" t="inlineStr">
        <is>
          <t>38-6897740</t>
        </is>
      </c>
      <c r="D3027" t="inlineStr">
        <is>
          <t>Pennsylvania</t>
        </is>
      </c>
      <c r="E3027" t="inlineStr">
        <is>
          <t>PA</t>
        </is>
      </c>
      <c r="F3027" t="n">
        <v>2025</v>
      </c>
      <c r="G3027" t="n">
        <v>2</v>
      </c>
      <c r="H3027" s="13" t="n">
        <v>1161855</v>
      </c>
      <c r="I3027" s="12" t="n">
        <v>6</v>
      </c>
      <c r="J3027" s="13" t="n">
        <v>146400</v>
      </c>
      <c r="K3027" s="13">
        <f>IFERROR($H3027/$I3027,"")</f>
        <v/>
      </c>
      <c r="L3027" s="13" t="n">
        <v>292800</v>
      </c>
      <c r="N3027" t="inlineStr">
        <is>
          <t>No</t>
        </is>
      </c>
      <c r="O3027" t="inlineStr">
        <is>
          <t>Not stated</t>
        </is>
      </c>
      <c r="Q3027" s="9" t="inlineStr">
        <is>
          <t>https://grantcue.com/foundations/herr-benjamin-for-john-c-et-al-tr-386897740</t>
        </is>
      </c>
    </row>
    <row r="3028">
      <c r="A3028">
        <f>IF($E3028=$E3027,$A3027+1,1)</f>
        <v/>
      </c>
      <c r="B3028" t="inlineStr">
        <is>
          <t>MCKELVY B-T &amp; EG MORRISON MEM FD</t>
        </is>
      </c>
      <c r="C3028" t="inlineStr">
        <is>
          <t>25-6220228</t>
        </is>
      </c>
      <c r="D3028" t="inlineStr">
        <is>
          <t>Pennsylvania</t>
        </is>
      </c>
      <c r="E3028" t="inlineStr">
        <is>
          <t>PA</t>
        </is>
      </c>
      <c r="F3028" t="n">
        <v>2025</v>
      </c>
      <c r="G3028" t="n">
        <v>2</v>
      </c>
      <c r="H3028" s="13" t="n">
        <v>1160000</v>
      </c>
      <c r="I3028" s="12" t="n">
        <v>8</v>
      </c>
      <c r="J3028" s="13" t="n">
        <v>145000</v>
      </c>
      <c r="K3028" s="13">
        <f>IFERROR($H3028/$I3028,"")</f>
        <v/>
      </c>
      <c r="L3028" s="13" t="n">
        <v>150000</v>
      </c>
      <c r="N3028" t="inlineStr">
        <is>
          <t>No</t>
        </is>
      </c>
      <c r="O3028" t="inlineStr">
        <is>
          <t>Not stated</t>
        </is>
      </c>
      <c r="Q3028" s="9" t="inlineStr">
        <is>
          <t>https://grantcue.com/foundations/mckelvy-b-t-and-eg-morrison-mem-fd-256220228</t>
        </is>
      </c>
    </row>
    <row r="3029">
      <c r="A3029">
        <f>IF($E3029=$E3028,$A3028+1,1)</f>
        <v/>
      </c>
      <c r="B3029" t="inlineStr">
        <is>
          <t>SHARP EMMA O-PARKER FOUNDATION-TR</t>
        </is>
      </c>
      <c r="C3029" t="inlineStr">
        <is>
          <t>23-7883782</t>
        </is>
      </c>
      <c r="D3029" t="inlineStr">
        <is>
          <t>Pennsylvania</t>
        </is>
      </c>
      <c r="E3029" t="inlineStr">
        <is>
          <t>PA</t>
        </is>
      </c>
      <c r="F3029" t="n">
        <v>2025</v>
      </c>
      <c r="G3029" t="n">
        <v>2</v>
      </c>
      <c r="H3029" s="13" t="n">
        <v>1150000</v>
      </c>
      <c r="I3029" s="12" t="n">
        <v>12</v>
      </c>
      <c r="J3029" s="13" t="n">
        <v>75000</v>
      </c>
      <c r="K3029" s="13">
        <f>IFERROR($H3029/$I3029,"")</f>
        <v/>
      </c>
      <c r="L3029" s="13" t="n">
        <v>250000</v>
      </c>
      <c r="M3029" t="inlineStr">
        <is>
          <t>GA, CA, MA</t>
        </is>
      </c>
      <c r="N3029" t="inlineStr">
        <is>
          <t>No</t>
        </is>
      </c>
      <c r="O3029" t="inlineStr">
        <is>
          <t>Not stated</t>
        </is>
      </c>
      <c r="Q3029" s="9" t="inlineStr">
        <is>
          <t>https://grantcue.com/foundations/sharp-emma-o-parker-foundation-tr-237883782</t>
        </is>
      </c>
    </row>
    <row r="3030">
      <c r="A3030">
        <f>IF($E3030=$E3029,$A3029+1,1)</f>
        <v/>
      </c>
      <c r="B3030" t="inlineStr">
        <is>
          <t>SHEILA FORTUNE FOUNDATION INC</t>
        </is>
      </c>
      <c r="C3030" t="inlineStr">
        <is>
          <t>84-1467131</t>
        </is>
      </c>
      <c r="D3030" t="inlineStr">
        <is>
          <t>Pennsylvania</t>
        </is>
      </c>
      <c r="E3030" t="inlineStr">
        <is>
          <t>PA</t>
        </is>
      </c>
      <c r="F3030" t="n">
        <v>2025</v>
      </c>
      <c r="G3030" t="n">
        <v>2</v>
      </c>
      <c r="H3030" s="13" t="n">
        <v>1146000</v>
      </c>
      <c r="I3030" s="12" t="n">
        <v>109</v>
      </c>
      <c r="J3030" s="13" t="n">
        <v>6000</v>
      </c>
      <c r="K3030" s="13">
        <f>IFERROR($H3030/$I3030,"")</f>
        <v/>
      </c>
      <c r="L3030" s="13" t="n">
        <v>336000</v>
      </c>
      <c r="M3030" t="inlineStr">
        <is>
          <t>CO, IN, NM</t>
        </is>
      </c>
      <c r="N3030" t="inlineStr">
        <is>
          <t>No</t>
        </is>
      </c>
      <c r="O3030" t="inlineStr">
        <is>
          <t>Not stated</t>
        </is>
      </c>
      <c r="Q3030" s="9" t="inlineStr">
        <is>
          <t>https://grantcue.com/foundations/sheila-fortune-foundation-inc-841467131</t>
        </is>
      </c>
    </row>
    <row r="3031">
      <c r="A3031">
        <f>IF($E3031=$E3030,$A3030+1,1)</f>
        <v/>
      </c>
      <c r="B3031" t="inlineStr">
        <is>
          <t>BETTER TOGETHER - THE ADVANTAGE SOLUTIONS EDUCATION FOUNDATION</t>
        </is>
      </c>
      <c r="C3031" t="inlineStr">
        <is>
          <t>86-1269885</t>
        </is>
      </c>
      <c r="D3031" t="inlineStr">
        <is>
          <t>Pennsylvania</t>
        </is>
      </c>
      <c r="E3031" t="inlineStr">
        <is>
          <t>PA</t>
        </is>
      </c>
      <c r="F3031" t="n">
        <v>2024</v>
      </c>
      <c r="G3031" t="n">
        <v>1</v>
      </c>
      <c r="H3031" s="13" t="n">
        <v>1142404</v>
      </c>
      <c r="I3031" s="12" t="n">
        <v>58</v>
      </c>
      <c r="J3031" s="13" t="n">
        <v>5000</v>
      </c>
      <c r="K3031" s="13">
        <f>IFERROR($H3031/$I3031,"")</f>
        <v/>
      </c>
      <c r="L3031" s="13" t="n">
        <v>225000</v>
      </c>
      <c r="M3031" t="inlineStr">
        <is>
          <t>IL, TX, MO</t>
        </is>
      </c>
      <c r="N3031" t="inlineStr">
        <is>
          <t>No</t>
        </is>
      </c>
      <c r="O3031" t="inlineStr">
        <is>
          <t>Not stated</t>
        </is>
      </c>
      <c r="Q3031" s="9" t="inlineStr">
        <is>
          <t>https://grantcue.com/foundations/better-together-the-advantage-solutions-education-foundation-861269885</t>
        </is>
      </c>
    </row>
    <row r="3032">
      <c r="A3032">
        <f>IF($E3032=$E3031,$A3031+1,1)</f>
        <v/>
      </c>
      <c r="B3032" t="inlineStr">
        <is>
          <t>W EISENHART CO-TUW FBO CHARITIES</t>
        </is>
      </c>
      <c r="C3032" t="inlineStr">
        <is>
          <t>47-6335712</t>
        </is>
      </c>
      <c r="D3032" t="inlineStr">
        <is>
          <t>Pennsylvania</t>
        </is>
      </c>
      <c r="E3032" t="inlineStr">
        <is>
          <t>PA</t>
        </is>
      </c>
      <c r="F3032" t="n">
        <v>2025</v>
      </c>
      <c r="G3032" t="n">
        <v>2</v>
      </c>
      <c r="H3032" s="13" t="n">
        <v>1140000</v>
      </c>
      <c r="I3032" s="12" t="n">
        <v>8</v>
      </c>
      <c r="J3032" s="13" t="n">
        <v>142500</v>
      </c>
      <c r="K3032" s="13">
        <f>IFERROR($H3032/$I3032,"")</f>
        <v/>
      </c>
      <c r="L3032" s="13" t="n">
        <v>147500</v>
      </c>
      <c r="N3032" t="inlineStr">
        <is>
          <t>No</t>
        </is>
      </c>
      <c r="O3032" t="inlineStr">
        <is>
          <t>Not stated</t>
        </is>
      </c>
      <c r="Q3032" s="9" t="inlineStr">
        <is>
          <t>https://grantcue.com/foundations/w-eisenhart-co-tuw-fbo-charities-476335712</t>
        </is>
      </c>
    </row>
    <row r="3033">
      <c r="A3033">
        <f>IF($E3033=$E3032,$A3032+1,1)</f>
        <v/>
      </c>
      <c r="B3033" t="inlineStr">
        <is>
          <t>THE NARARO FOUNDATION</t>
        </is>
      </c>
      <c r="C3033" t="inlineStr">
        <is>
          <t>02-0229861</t>
        </is>
      </c>
      <c r="D3033" t="inlineStr">
        <is>
          <t>Pennsylvania</t>
        </is>
      </c>
      <c r="E3033" t="inlineStr">
        <is>
          <t>PA</t>
        </is>
      </c>
      <c r="F3033" t="n">
        <v>2025</v>
      </c>
      <c r="G3033" t="n">
        <v>2</v>
      </c>
      <c r="H3033" s="13" t="n">
        <v>1137600</v>
      </c>
      <c r="I3033" s="12" t="n">
        <v>10</v>
      </c>
      <c r="J3033" s="13" t="n">
        <v>10500</v>
      </c>
      <c r="K3033" s="13">
        <f>IFERROR($H3033/$I3033,"")</f>
        <v/>
      </c>
      <c r="L3033" s="13" t="n">
        <v>560000</v>
      </c>
      <c r="M3033" t="inlineStr">
        <is>
          <t>DC, NY, IL</t>
        </is>
      </c>
      <c r="N3033" t="inlineStr">
        <is>
          <t>No</t>
        </is>
      </c>
      <c r="O3033" t="inlineStr">
        <is>
          <t>Not stated</t>
        </is>
      </c>
      <c r="Q3033" s="9" t="inlineStr">
        <is>
          <t>https://grantcue.com/foundations/the-nararo-foundation-c-o-thomas-i-whitman-020229861</t>
        </is>
      </c>
    </row>
    <row r="3034">
      <c r="A3034">
        <f>IF($E3034=$E3033,$A3033+1,1)</f>
        <v/>
      </c>
      <c r="B3034" t="inlineStr">
        <is>
          <t>THE DOUBLE EAGLE FOUNDATION 4191-06-43</t>
        </is>
      </c>
      <c r="C3034" t="inlineStr">
        <is>
          <t>25-6875219</t>
        </is>
      </c>
      <c r="D3034" t="inlineStr">
        <is>
          <t>Pennsylvania</t>
        </is>
      </c>
      <c r="E3034" t="inlineStr">
        <is>
          <t>PA</t>
        </is>
      </c>
      <c r="F3034" t="n">
        <v>2024</v>
      </c>
      <c r="G3034" t="n">
        <v>2</v>
      </c>
      <c r="H3034" s="13" t="n">
        <v>1133537</v>
      </c>
      <c r="I3034" s="12" t="n">
        <v>187</v>
      </c>
      <c r="J3034" s="13" t="n">
        <v>1000</v>
      </c>
      <c r="K3034" s="13">
        <f>IFERROR($H3034/$I3034,"")</f>
        <v/>
      </c>
      <c r="L3034" s="13" t="n">
        <v>100000</v>
      </c>
      <c r="M3034" t="inlineStr">
        <is>
          <t>MD, NC, MA</t>
        </is>
      </c>
      <c r="N3034" t="inlineStr">
        <is>
          <t>Yes</t>
        </is>
      </c>
      <c r="O3034" t="inlineStr">
        <is>
          <t>Yes</t>
        </is>
      </c>
      <c r="Q3034" s="9" t="inlineStr">
        <is>
          <t>https://grantcue.com/foundations/the-double-eagle-foundation-4191-06-43-256875219</t>
        </is>
      </c>
    </row>
    <row r="3035">
      <c r="A3035">
        <f>IF($E3035=$E3034,$A3034+1,1)</f>
        <v/>
      </c>
      <c r="B3035" t="inlineStr">
        <is>
          <t>BROOKS CHARLES FOR CHARITIES</t>
        </is>
      </c>
      <c r="C3035" t="inlineStr">
        <is>
          <t>25-6025151</t>
        </is>
      </c>
      <c r="D3035" t="inlineStr">
        <is>
          <t>Pennsylvania</t>
        </is>
      </c>
      <c r="E3035" t="inlineStr">
        <is>
          <t>PA</t>
        </is>
      </c>
      <c r="F3035" t="n">
        <v>2025</v>
      </c>
      <c r="G3035" t="n">
        <v>2</v>
      </c>
      <c r="H3035" s="13" t="n">
        <v>1130162</v>
      </c>
      <c r="I3035" s="12" t="n">
        <v>40</v>
      </c>
      <c r="J3035" s="13" t="n">
        <v>20990.5</v>
      </c>
      <c r="K3035" s="13">
        <f>IFERROR($H3035/$I3035,"")</f>
        <v/>
      </c>
      <c r="L3035" s="13" t="n">
        <v>103352</v>
      </c>
      <c r="M3035" t="inlineStr">
        <is>
          <t>NY, DONEGAL</t>
        </is>
      </c>
      <c r="N3035" t="inlineStr">
        <is>
          <t>No</t>
        </is>
      </c>
      <c r="O3035" t="inlineStr">
        <is>
          <t>Not stated</t>
        </is>
      </c>
      <c r="Q3035" s="9" t="inlineStr">
        <is>
          <t>https://grantcue.com/foundations/brooks-charles-for-charities-256025151</t>
        </is>
      </c>
    </row>
    <row r="3036">
      <c r="A3036">
        <f>IF($E3036=$E3035,$A3035+1,1)</f>
        <v/>
      </c>
      <c r="B3036" t="inlineStr">
        <is>
          <t>DRUEDING FOUNDATION</t>
        </is>
      </c>
      <c r="C3036" t="inlineStr">
        <is>
          <t>23-2418214</t>
        </is>
      </c>
      <c r="D3036" t="inlineStr">
        <is>
          <t>Pennsylvania</t>
        </is>
      </c>
      <c r="E3036" t="inlineStr">
        <is>
          <t>PA</t>
        </is>
      </c>
      <c r="F3036" t="n">
        <v>2024</v>
      </c>
      <c r="G3036" t="n">
        <v>2</v>
      </c>
      <c r="H3036" s="13" t="n">
        <v>1128000</v>
      </c>
      <c r="I3036" s="12" t="n">
        <v>99</v>
      </c>
      <c r="J3036" s="13" t="n">
        <v>5000</v>
      </c>
      <c r="K3036" s="13">
        <f>IFERROR($H3036/$I3036,"")</f>
        <v/>
      </c>
      <c r="L3036" s="13" t="n">
        <v>215500</v>
      </c>
      <c r="M3036" t="inlineStr">
        <is>
          <t>NY, CA, VA</t>
        </is>
      </c>
      <c r="N3036" t="inlineStr">
        <is>
          <t>No</t>
        </is>
      </c>
      <c r="O3036" t="inlineStr">
        <is>
          <t>Not stated</t>
        </is>
      </c>
      <c r="Q3036" s="9" t="inlineStr">
        <is>
          <t>https://grantcue.com/foundations/drueding-foundation-232418214</t>
        </is>
      </c>
    </row>
    <row r="3037">
      <c r="A3037">
        <f>IF($E3037=$E3036,$A3036+1,1)</f>
        <v/>
      </c>
      <c r="B3037" t="inlineStr">
        <is>
          <t>PETER AND JUDY LEONE FOUNDATION</t>
        </is>
      </c>
      <c r="C3037" t="inlineStr">
        <is>
          <t>46-1588133</t>
        </is>
      </c>
      <c r="D3037" t="inlineStr">
        <is>
          <t>Pennsylvania</t>
        </is>
      </c>
      <c r="E3037" t="inlineStr">
        <is>
          <t>PA</t>
        </is>
      </c>
      <c r="F3037" t="n">
        <v>2025</v>
      </c>
      <c r="G3037" t="n">
        <v>2</v>
      </c>
      <c r="H3037" s="13" t="n">
        <v>1125000</v>
      </c>
      <c r="I3037" s="12" t="n">
        <v>10</v>
      </c>
      <c r="J3037" s="13" t="n">
        <v>25000</v>
      </c>
      <c r="K3037" s="13">
        <f>IFERROR($H3037/$I3037,"")</f>
        <v/>
      </c>
      <c r="L3037" s="13" t="n">
        <v>630000</v>
      </c>
      <c r="N3037" t="inlineStr">
        <is>
          <t>No</t>
        </is>
      </c>
      <c r="O3037" t="inlineStr">
        <is>
          <t>Not stated</t>
        </is>
      </c>
      <c r="Q3037" s="9" t="inlineStr">
        <is>
          <t>https://grantcue.com/foundations/peter-and-judy-leone-foundation-461588133</t>
        </is>
      </c>
    </row>
    <row r="3038">
      <c r="A3038">
        <f>IF($E3038=$E3037,$A3037+1,1)</f>
        <v/>
      </c>
      <c r="B3038" t="inlineStr">
        <is>
          <t>NAOMH IOSAF AN T-OIBRI</t>
        </is>
      </c>
      <c r="C3038" t="inlineStr">
        <is>
          <t>37-6650468</t>
        </is>
      </c>
      <c r="D3038" t="inlineStr">
        <is>
          <t>Pennsylvania</t>
        </is>
      </c>
      <c r="E3038" t="inlineStr">
        <is>
          <t>PA</t>
        </is>
      </c>
      <c r="F3038" t="n">
        <v>2025</v>
      </c>
      <c r="G3038" t="n">
        <v>2</v>
      </c>
      <c r="H3038" s="13" t="n">
        <v>1122134</v>
      </c>
      <c r="I3038" s="12" t="n">
        <v>36</v>
      </c>
      <c r="J3038" s="13" t="n">
        <v>9400</v>
      </c>
      <c r="K3038" s="13">
        <f>IFERROR($H3038/$I3038,"")</f>
        <v/>
      </c>
      <c r="L3038" s="13" t="n">
        <v>480000</v>
      </c>
      <c r="M3038" t="inlineStr">
        <is>
          <t>SC, MO, IL</t>
        </is>
      </c>
      <c r="N3038" t="inlineStr">
        <is>
          <t>No</t>
        </is>
      </c>
      <c r="O3038" t="inlineStr">
        <is>
          <t>Not stated</t>
        </is>
      </c>
      <c r="Q3038" s="9" t="inlineStr">
        <is>
          <t>https://grantcue.com/foundations/naomh-iosaf-an-t-oibri-376650468</t>
        </is>
      </c>
    </row>
    <row r="3039">
      <c r="A3039">
        <f>IF($E3039=$E3038,$A3038+1,1)</f>
        <v/>
      </c>
      <c r="B3039" t="inlineStr">
        <is>
          <t>THE FRANCIS J DIXON FOUNDATION</t>
        </is>
      </c>
      <c r="C3039" t="inlineStr">
        <is>
          <t>25-1600852</t>
        </is>
      </c>
      <c r="D3039" t="inlineStr">
        <is>
          <t>Pennsylvania</t>
        </is>
      </c>
      <c r="E3039" t="inlineStr">
        <is>
          <t>PA</t>
        </is>
      </c>
      <c r="F3039" t="n">
        <v>2024</v>
      </c>
      <c r="G3039" t="n">
        <v>1</v>
      </c>
      <c r="H3039" s="13" t="n">
        <v>1119952</v>
      </c>
      <c r="I3039" s="12" t="n">
        <v>40</v>
      </c>
      <c r="J3039" s="13" t="n">
        <v>10000</v>
      </c>
      <c r="K3039" s="13">
        <f>IFERROR($H3039/$I3039,"")</f>
        <v/>
      </c>
      <c r="L3039" s="13" t="n">
        <v>306050</v>
      </c>
      <c r="M3039" t="inlineStr">
        <is>
          <t>OH, FL, TX</t>
        </is>
      </c>
      <c r="N3039" t="inlineStr">
        <is>
          <t>Yes</t>
        </is>
      </c>
      <c r="O3039" t="inlineStr">
        <is>
          <t>Not stated</t>
        </is>
      </c>
      <c r="Q3039" s="9" t="inlineStr">
        <is>
          <t>https://grantcue.com/foundations/the-francis-j-dixon-foundation-251600852</t>
        </is>
      </c>
    </row>
    <row r="3040">
      <c r="A3040">
        <f>IF($E3040=$E3039,$A3039+1,1)</f>
        <v/>
      </c>
      <c r="B3040" t="inlineStr">
        <is>
          <t>FERREE FOUNDATION</t>
        </is>
      </c>
      <c r="C3040" t="inlineStr">
        <is>
          <t>20-1060557</t>
        </is>
      </c>
      <c r="D3040" t="inlineStr">
        <is>
          <t>Pennsylvania</t>
        </is>
      </c>
      <c r="E3040" t="inlineStr">
        <is>
          <t>PA</t>
        </is>
      </c>
      <c r="F3040" t="n">
        <v>2024</v>
      </c>
      <c r="G3040" t="n">
        <v>1</v>
      </c>
      <c r="H3040" s="13" t="n">
        <v>1118638</v>
      </c>
      <c r="I3040" s="12" t="n">
        <v>28</v>
      </c>
      <c r="J3040" s="13" t="n">
        <v>18460</v>
      </c>
      <c r="K3040" s="13">
        <f>IFERROR($H3040/$I3040,"")</f>
        <v/>
      </c>
      <c r="L3040" s="13" t="n">
        <v>400000</v>
      </c>
      <c r="N3040" t="inlineStr">
        <is>
          <t>Yes</t>
        </is>
      </c>
      <c r="O3040" t="inlineStr">
        <is>
          <t>Yes</t>
        </is>
      </c>
      <c r="P3040" s="9" t="inlineStr">
        <is>
          <t>https://www.ferree-foundation.org/</t>
        </is>
      </c>
      <c r="Q3040" s="9" t="inlineStr">
        <is>
          <t>https://grantcue.com/foundations/ferree-foundation-201060557</t>
        </is>
      </c>
    </row>
    <row r="3041">
      <c r="A3041">
        <f>IF($E3041=$E3040,$A3040+1,1)</f>
        <v/>
      </c>
      <c r="B3041" t="inlineStr">
        <is>
          <t>The Tombros Foundation</t>
        </is>
      </c>
      <c r="C3041" t="inlineStr">
        <is>
          <t>52-2284151</t>
        </is>
      </c>
      <c r="D3041" t="inlineStr">
        <is>
          <t>Pennsylvania</t>
        </is>
      </c>
      <c r="E3041" t="inlineStr">
        <is>
          <t>PA</t>
        </is>
      </c>
      <c r="F3041" t="n">
        <v>2025</v>
      </c>
      <c r="G3041" t="n">
        <v>2</v>
      </c>
      <c r="H3041" s="13" t="n">
        <v>1115200</v>
      </c>
      <c r="I3041" s="12" t="n">
        <v>20</v>
      </c>
      <c r="J3041" s="13" t="n">
        <v>10000</v>
      </c>
      <c r="K3041" s="13">
        <f>IFERROR($H3041/$I3041,"")</f>
        <v/>
      </c>
      <c r="L3041" s="13" t="n">
        <v>450200</v>
      </c>
      <c r="M3041" t="inlineStr">
        <is>
          <t>CA, NV, CT</t>
        </is>
      </c>
      <c r="N3041" t="inlineStr">
        <is>
          <t>No</t>
        </is>
      </c>
      <c r="O3041" t="inlineStr">
        <is>
          <t>Not stated</t>
        </is>
      </c>
      <c r="Q3041" s="9" t="inlineStr">
        <is>
          <t>https://grantcue.com/foundations/the-tombros-foundation-522284151</t>
        </is>
      </c>
    </row>
    <row r="3042">
      <c r="A3042">
        <f>IF($E3042=$E3041,$A3041+1,1)</f>
        <v/>
      </c>
      <c r="B3042" t="inlineStr">
        <is>
          <t>THEODORE BRICKMAN UD 122794 BRICKMAN FOUNDATION</t>
        </is>
      </c>
      <c r="C3042" t="inlineStr">
        <is>
          <t>23-7790986</t>
        </is>
      </c>
      <c r="D3042" t="inlineStr">
        <is>
          <t>Pennsylvania</t>
        </is>
      </c>
      <c r="E3042" t="inlineStr">
        <is>
          <t>PA</t>
        </is>
      </c>
      <c r="F3042" t="n">
        <v>2025</v>
      </c>
      <c r="G3042" t="n">
        <v>2</v>
      </c>
      <c r="H3042" s="13" t="n">
        <v>1115000</v>
      </c>
      <c r="I3042" s="12" t="n">
        <v>16</v>
      </c>
      <c r="J3042" s="13" t="n">
        <v>52500</v>
      </c>
      <c r="K3042" s="13">
        <f>IFERROR($H3042/$I3042,"")</f>
        <v/>
      </c>
      <c r="L3042" s="13" t="n">
        <v>300000</v>
      </c>
      <c r="M3042" t="inlineStr">
        <is>
          <t>VA, MI</t>
        </is>
      </c>
      <c r="N3042" t="inlineStr">
        <is>
          <t>No</t>
        </is>
      </c>
      <c r="O3042" t="inlineStr">
        <is>
          <t>Not stated</t>
        </is>
      </c>
      <c r="Q3042" s="9" t="inlineStr">
        <is>
          <t>https://grantcue.com/foundations/theodore-brickman-ud-122794-brickman-foundation-237790986</t>
        </is>
      </c>
    </row>
    <row r="3043">
      <c r="A3043">
        <f>IF($E3043=$E3042,$A3042+1,1)</f>
        <v/>
      </c>
      <c r="B3043" t="inlineStr">
        <is>
          <t>ARTS EQUITY &amp; EDUCATION FUND</t>
        </is>
      </c>
      <c r="C3043" t="inlineStr">
        <is>
          <t>82-3746641</t>
        </is>
      </c>
      <c r="D3043" t="inlineStr">
        <is>
          <t>Pennsylvania</t>
        </is>
      </c>
      <c r="E3043" t="inlineStr">
        <is>
          <t>PA</t>
        </is>
      </c>
      <c r="F3043" t="n">
        <v>2025</v>
      </c>
      <c r="G3043" t="n">
        <v>2</v>
      </c>
      <c r="H3043" s="13" t="n">
        <v>1113100</v>
      </c>
      <c r="I3043" s="12" t="n">
        <v>58</v>
      </c>
      <c r="J3043" s="13" t="n">
        <v>15000</v>
      </c>
      <c r="K3043" s="13">
        <f>IFERROR($H3043/$I3043,"")</f>
        <v/>
      </c>
      <c r="L3043" s="13" t="n">
        <v>75000</v>
      </c>
      <c r="M3043" t="inlineStr">
        <is>
          <t>NY, CA, MD</t>
        </is>
      </c>
      <c r="N3043" t="inlineStr">
        <is>
          <t>No</t>
        </is>
      </c>
      <c r="O3043" t="inlineStr">
        <is>
          <t>Yes</t>
        </is>
      </c>
      <c r="Q3043" s="9" t="inlineStr">
        <is>
          <t>https://grantcue.com/foundations/arts-equity-and-education-fund-823746641</t>
        </is>
      </c>
    </row>
    <row r="3044">
      <c r="A3044">
        <f>IF($E3044=$E3043,$A3043+1,1)</f>
        <v/>
      </c>
      <c r="B3044" t="inlineStr">
        <is>
          <t>THE COLLINS COMPANIES FOUNDATION</t>
        </is>
      </c>
      <c r="C3044" t="inlineStr">
        <is>
          <t>26-2768979</t>
        </is>
      </c>
      <c r="D3044" t="inlineStr">
        <is>
          <t>Pennsylvania</t>
        </is>
      </c>
      <c r="E3044" t="inlineStr">
        <is>
          <t>PA</t>
        </is>
      </c>
      <c r="F3044" t="n">
        <v>2025</v>
      </c>
      <c r="G3044" t="n">
        <v>2</v>
      </c>
      <c r="H3044" s="13" t="n">
        <v>1109934</v>
      </c>
      <c r="I3044" s="12" t="n">
        <v>30</v>
      </c>
      <c r="J3044" s="13" t="n">
        <v>26540</v>
      </c>
      <c r="K3044" s="13">
        <f>IFERROR($H3044/$I3044,"")</f>
        <v/>
      </c>
      <c r="L3044" s="13" t="n">
        <v>150000</v>
      </c>
      <c r="M3044" t="inlineStr">
        <is>
          <t>OR, CA, MT</t>
        </is>
      </c>
      <c r="N3044" t="inlineStr">
        <is>
          <t>No</t>
        </is>
      </c>
      <c r="O3044" t="inlineStr">
        <is>
          <t>Not stated</t>
        </is>
      </c>
      <c r="Q3044" s="9" t="inlineStr">
        <is>
          <t>https://grantcue.com/foundations/the-collins-companies-foundation-262768979</t>
        </is>
      </c>
    </row>
    <row r="3045">
      <c r="A3045">
        <f>IF($E3045=$E3044,$A3044+1,1)</f>
        <v/>
      </c>
      <c r="B3045" t="inlineStr">
        <is>
          <t>Foundations Community Partnership</t>
        </is>
      </c>
      <c r="C3045" t="inlineStr">
        <is>
          <t>23-6299881</t>
        </is>
      </c>
      <c r="D3045" t="inlineStr">
        <is>
          <t>Pennsylvania</t>
        </is>
      </c>
      <c r="E3045" t="inlineStr">
        <is>
          <t>PA</t>
        </is>
      </c>
      <c r="F3045" t="n">
        <v>2024</v>
      </c>
      <c r="G3045" t="n">
        <v>2</v>
      </c>
      <c r="H3045" s="13" t="n">
        <v>1109015</v>
      </c>
      <c r="I3045" s="12" t="n">
        <v>160</v>
      </c>
      <c r="J3045" s="13" t="n">
        <v>5000</v>
      </c>
      <c r="K3045" s="13">
        <f>IFERROR($H3045/$I3045,"")</f>
        <v/>
      </c>
      <c r="L3045" s="13" t="n">
        <v>35630</v>
      </c>
      <c r="M3045" t="inlineStr">
        <is>
          <t>NY, DC, NJ</t>
        </is>
      </c>
      <c r="N3045" t="inlineStr">
        <is>
          <t>Yes</t>
        </is>
      </c>
      <c r="O3045" t="inlineStr">
        <is>
          <t>Yes</t>
        </is>
      </c>
      <c r="P3045" s="9" t="inlineStr">
        <is>
          <t>https://www.fcpartnership.com/</t>
        </is>
      </c>
      <c r="Q3045" s="9" t="inlineStr">
        <is>
          <t>https://grantcue.com/foundations/foundations-community-partnership-236299881</t>
        </is>
      </c>
    </row>
    <row r="3046">
      <c r="A3046">
        <f>IF($E3046=$E3045,$A3045+1,1)</f>
        <v/>
      </c>
      <c r="B3046" t="inlineStr">
        <is>
          <t>STEVEN AND CATHERINE JACOB FAMILY FOUNDATION</t>
        </is>
      </c>
      <c r="C3046" t="inlineStr">
        <is>
          <t>26-3499433</t>
        </is>
      </c>
      <c r="D3046" t="inlineStr">
        <is>
          <t>Pennsylvania</t>
        </is>
      </c>
      <c r="E3046" t="inlineStr">
        <is>
          <t>PA</t>
        </is>
      </c>
      <c r="F3046" t="n">
        <v>2025</v>
      </c>
      <c r="G3046" t="n">
        <v>2</v>
      </c>
      <c r="H3046" s="13" t="n">
        <v>1100969</v>
      </c>
      <c r="I3046" s="12" t="n">
        <v>15</v>
      </c>
      <c r="J3046" s="13" t="n">
        <v>10000</v>
      </c>
      <c r="K3046" s="13">
        <f>IFERROR($H3046/$I3046,"")</f>
        <v/>
      </c>
      <c r="L3046" s="13" t="n">
        <v>825969</v>
      </c>
      <c r="M3046" t="inlineStr">
        <is>
          <t>CA, NY, NC</t>
        </is>
      </c>
      <c r="N3046" t="inlineStr">
        <is>
          <t>Yes</t>
        </is>
      </c>
      <c r="O3046" t="inlineStr">
        <is>
          <t>Not stated</t>
        </is>
      </c>
      <c r="Q3046" s="9" t="inlineStr">
        <is>
          <t>https://grantcue.com/foundations/steven-and-catherine-jacob-family-foundation-263499433</t>
        </is>
      </c>
    </row>
    <row r="3047">
      <c r="A3047">
        <f>IF($E3047=$E3046,$A3046+1,1)</f>
        <v/>
      </c>
      <c r="B3047" t="inlineStr">
        <is>
          <t>THE MARC DAVID FOUNDATION</t>
        </is>
      </c>
      <c r="C3047" t="inlineStr">
        <is>
          <t>25-6627678</t>
        </is>
      </c>
      <c r="D3047" t="inlineStr">
        <is>
          <t>Pennsylvania</t>
        </is>
      </c>
      <c r="E3047" t="inlineStr">
        <is>
          <t>PA</t>
        </is>
      </c>
      <c r="F3047" t="n">
        <v>2024</v>
      </c>
      <c r="G3047" t="n">
        <v>1</v>
      </c>
      <c r="H3047" s="13" t="n">
        <v>1097052</v>
      </c>
      <c r="I3047" s="12" t="n">
        <v>15</v>
      </c>
      <c r="J3047" s="13" t="n">
        <v>30000</v>
      </c>
      <c r="K3047" s="13">
        <f>IFERROR($H3047/$I3047,"")</f>
        <v/>
      </c>
      <c r="L3047" s="13" t="n">
        <v>405907</v>
      </c>
      <c r="M3047" t="inlineStr">
        <is>
          <t>NY, FL</t>
        </is>
      </c>
      <c r="N3047" t="inlineStr">
        <is>
          <t>Yes</t>
        </is>
      </c>
      <c r="O3047" t="inlineStr">
        <is>
          <t>Not stated</t>
        </is>
      </c>
      <c r="Q3047" s="9" t="inlineStr">
        <is>
          <t>https://grantcue.com/foundations/the-marc-david-foundation-c-o-mr-marc-berman-256627678</t>
        </is>
      </c>
    </row>
    <row r="3048">
      <c r="A3048">
        <f>IF($E3048=$E3047,$A3047+1,1)</f>
        <v/>
      </c>
      <c r="B3048" t="inlineStr">
        <is>
          <t>ROBERT E AND LEILA STEGNER FAMILY FOUNDATION</t>
        </is>
      </c>
      <c r="C3048" t="inlineStr">
        <is>
          <t>93-2252629</t>
        </is>
      </c>
      <c r="D3048" t="inlineStr">
        <is>
          <t>Pennsylvania</t>
        </is>
      </c>
      <c r="E3048" t="inlineStr">
        <is>
          <t>PA</t>
        </is>
      </c>
      <c r="F3048" t="n">
        <v>2025</v>
      </c>
      <c r="G3048" t="n">
        <v>2</v>
      </c>
      <c r="H3048" s="13" t="n">
        <v>1094340</v>
      </c>
      <c r="I3048" s="12" t="n">
        <v>24</v>
      </c>
      <c r="J3048" s="13" t="n">
        <v>30049</v>
      </c>
      <c r="K3048" s="13">
        <f>IFERROR($H3048/$I3048,"")</f>
        <v/>
      </c>
      <c r="L3048" s="13" t="n">
        <v>120195</v>
      </c>
      <c r="M3048" t="inlineStr">
        <is>
          <t>NY, DC</t>
        </is>
      </c>
      <c r="N3048" t="inlineStr">
        <is>
          <t>No</t>
        </is>
      </c>
      <c r="O3048" t="inlineStr">
        <is>
          <t>Not stated</t>
        </is>
      </c>
      <c r="Q3048" s="9" t="inlineStr">
        <is>
          <t>https://grantcue.com/foundations/robert-e-and-leila-stegner-family-foundation-932252629</t>
        </is>
      </c>
    </row>
    <row r="3049">
      <c r="A3049">
        <f>IF($E3049=$E3048,$A3048+1,1)</f>
        <v/>
      </c>
      <c r="B3049" t="inlineStr">
        <is>
          <t>BISON CHARITABLE FOUNDATION</t>
        </is>
      </c>
      <c r="C3049" t="inlineStr">
        <is>
          <t>46-5748145</t>
        </is>
      </c>
      <c r="D3049" t="inlineStr">
        <is>
          <t>Pennsylvania</t>
        </is>
      </c>
      <c r="E3049" t="inlineStr">
        <is>
          <t>PA</t>
        </is>
      </c>
      <c r="F3049" t="n">
        <v>2025</v>
      </c>
      <c r="G3049" t="n">
        <v>2</v>
      </c>
      <c r="H3049" s="13" t="n">
        <v>1094000</v>
      </c>
      <c r="I3049" s="12" t="n">
        <v>8</v>
      </c>
      <c r="J3049" s="13" t="n">
        <v>60000</v>
      </c>
      <c r="K3049" s="13">
        <f>IFERROR($H3049/$I3049,"")</f>
        <v/>
      </c>
      <c r="L3049" s="13" t="n">
        <v>500000</v>
      </c>
      <c r="N3049" t="inlineStr">
        <is>
          <t>No</t>
        </is>
      </c>
      <c r="O3049" t="inlineStr">
        <is>
          <t>Not stated</t>
        </is>
      </c>
      <c r="Q3049" s="9" t="inlineStr">
        <is>
          <t>https://grantcue.com/foundations/bison-charitable-foundation-465748145</t>
        </is>
      </c>
    </row>
    <row r="3050">
      <c r="A3050">
        <f>IF($E3050=$E3049,$A3049+1,1)</f>
        <v/>
      </c>
      <c r="B3050" t="inlineStr">
        <is>
          <t>WILLIAM AND JEMIMA BROSSMAN CHARITA CHARITABLE FOUNDATION</t>
        </is>
      </c>
      <c r="C3050" t="inlineStr">
        <is>
          <t>23-6087844</t>
        </is>
      </c>
      <c r="D3050" t="inlineStr">
        <is>
          <t>Pennsylvania</t>
        </is>
      </c>
      <c r="E3050" t="inlineStr">
        <is>
          <t>PA</t>
        </is>
      </c>
      <c r="F3050" t="n">
        <v>2024</v>
      </c>
      <c r="G3050" t="n">
        <v>2</v>
      </c>
      <c r="H3050" s="13" t="n">
        <v>1088086</v>
      </c>
      <c r="I3050" s="12" t="n">
        <v>47</v>
      </c>
      <c r="J3050" s="13" t="n">
        <v>3000</v>
      </c>
      <c r="K3050" s="13">
        <f>IFERROR($H3050/$I3050,"")</f>
        <v/>
      </c>
      <c r="L3050" s="13" t="n">
        <v>363286</v>
      </c>
      <c r="N3050" t="inlineStr">
        <is>
          <t>Yes</t>
        </is>
      </c>
      <c r="O3050" t="inlineStr">
        <is>
          <t>Not stated</t>
        </is>
      </c>
      <c r="Q3050" s="9" t="inlineStr">
        <is>
          <t>https://grantcue.com/foundations/william-and-jemima-brossman-charita-charitable-foundation-236087844</t>
        </is>
      </c>
    </row>
    <row r="3051">
      <c r="A3051">
        <f>IF($E3051=$E3050,$A3050+1,1)</f>
        <v/>
      </c>
      <c r="B3051" t="inlineStr">
        <is>
          <t>VIRGINIA CRETELLA MARS FOUNDATION</t>
        </is>
      </c>
      <c r="C3051" t="inlineStr">
        <is>
          <t>13-3798973</t>
        </is>
      </c>
      <c r="D3051" t="inlineStr">
        <is>
          <t>Pennsylvania</t>
        </is>
      </c>
      <c r="E3051" t="inlineStr">
        <is>
          <t>PA</t>
        </is>
      </c>
      <c r="F3051" t="n">
        <v>2024</v>
      </c>
      <c r="G3051" t="n">
        <v>1</v>
      </c>
      <c r="H3051" s="13" t="n">
        <v>1081498</v>
      </c>
      <c r="I3051" s="12" t="n">
        <v>37</v>
      </c>
      <c r="J3051" s="13" t="n">
        <v>25000</v>
      </c>
      <c r="K3051" s="13">
        <f>IFERROR($H3051/$I3051,"")</f>
        <v/>
      </c>
      <c r="L3051" s="13" t="n">
        <v>50000</v>
      </c>
      <c r="M3051" t="inlineStr">
        <is>
          <t>DC, NY, NH</t>
        </is>
      </c>
      <c r="N3051" t="inlineStr">
        <is>
          <t>Yes</t>
        </is>
      </c>
      <c r="O3051" t="inlineStr">
        <is>
          <t>Yes</t>
        </is>
      </c>
      <c r="Q3051" s="9" t="inlineStr">
        <is>
          <t>https://grantcue.com/foundations/virginia-cretella-mars-foundation-133798973</t>
        </is>
      </c>
    </row>
    <row r="3052">
      <c r="A3052">
        <f>IF($E3052=$E3051,$A3051+1,1)</f>
        <v/>
      </c>
      <c r="B3052" t="inlineStr">
        <is>
          <t>WALTER L SCHAUTZ FOUNDATION</t>
        </is>
      </c>
      <c r="C3052" t="inlineStr">
        <is>
          <t>24-6018362</t>
        </is>
      </c>
      <c r="D3052" t="inlineStr">
        <is>
          <t>Pennsylvania</t>
        </is>
      </c>
      <c r="E3052" t="inlineStr">
        <is>
          <t>PA</t>
        </is>
      </c>
      <c r="F3052" t="n">
        <v>2025</v>
      </c>
      <c r="G3052" t="n">
        <v>2</v>
      </c>
      <c r="H3052" s="13" t="n">
        <v>1080700</v>
      </c>
      <c r="I3052" s="12" t="n">
        <v>109</v>
      </c>
      <c r="J3052" s="13" t="n">
        <v>3000</v>
      </c>
      <c r="K3052" s="13">
        <f>IFERROR($H3052/$I3052,"")</f>
        <v/>
      </c>
      <c r="L3052" s="13" t="n">
        <v>85000</v>
      </c>
      <c r="M3052" t="inlineStr">
        <is>
          <t>FL, NY, CA</t>
        </is>
      </c>
      <c r="N3052" t="inlineStr">
        <is>
          <t>Yes</t>
        </is>
      </c>
      <c r="O3052" t="inlineStr">
        <is>
          <t>Yes</t>
        </is>
      </c>
      <c r="Q3052" s="9" t="inlineStr">
        <is>
          <t>https://grantcue.com/foundations/walter-l-schautz-foundation-246018362</t>
        </is>
      </c>
    </row>
    <row r="3053">
      <c r="A3053">
        <f>IF($E3053=$E3052,$A3052+1,1)</f>
        <v/>
      </c>
      <c r="B3053" t="inlineStr">
        <is>
          <t>FINNERAN FAMILY FOUNDATION</t>
        </is>
      </c>
      <c r="C3053" t="inlineStr">
        <is>
          <t>13-3447863</t>
        </is>
      </c>
      <c r="D3053" t="inlineStr">
        <is>
          <t>Pennsylvania</t>
        </is>
      </c>
      <c r="E3053" t="inlineStr">
        <is>
          <t>PA</t>
        </is>
      </c>
      <c r="F3053" t="n">
        <v>2024</v>
      </c>
      <c r="G3053" t="n">
        <v>2</v>
      </c>
      <c r="H3053" s="13" t="n">
        <v>1080000</v>
      </c>
      <c r="I3053" s="12" t="n">
        <v>10</v>
      </c>
      <c r="J3053" s="13" t="n">
        <v>12500</v>
      </c>
      <c r="K3053" s="13">
        <f>IFERROR($H3053/$I3053,"")</f>
        <v/>
      </c>
      <c r="L3053" s="13" t="n">
        <v>650000</v>
      </c>
      <c r="M3053" t="inlineStr">
        <is>
          <t>NY, FL, VT</t>
        </is>
      </c>
      <c r="N3053" t="inlineStr">
        <is>
          <t>No</t>
        </is>
      </c>
      <c r="O3053" t="inlineStr">
        <is>
          <t>Not stated</t>
        </is>
      </c>
      <c r="Q3053" s="9" t="inlineStr">
        <is>
          <t>https://grantcue.com/foundations/finneran-family-foundation-c-o-baker-tilly-advisory-group-lp-133447863</t>
        </is>
      </c>
    </row>
    <row r="3054">
      <c r="A3054">
        <f>IF($E3054=$E3053,$A3053+1,1)</f>
        <v/>
      </c>
      <c r="B3054" t="inlineStr">
        <is>
          <t>THE REIDLER FOUNDATION</t>
        </is>
      </c>
      <c r="C3054" t="inlineStr">
        <is>
          <t>24-6022888</t>
        </is>
      </c>
      <c r="D3054" t="inlineStr">
        <is>
          <t>Pennsylvania</t>
        </is>
      </c>
      <c r="E3054" t="inlineStr">
        <is>
          <t>PA</t>
        </is>
      </c>
      <c r="F3054" t="n">
        <v>2024</v>
      </c>
      <c r="G3054" t="n">
        <v>2</v>
      </c>
      <c r="H3054" s="13" t="n">
        <v>1080000</v>
      </c>
      <c r="I3054" s="12" t="n">
        <v>95</v>
      </c>
      <c r="J3054" s="13" t="n">
        <v>6000</v>
      </c>
      <c r="K3054" s="13">
        <f>IFERROR($H3054/$I3054,"")</f>
        <v/>
      </c>
      <c r="L3054" s="13" t="n">
        <v>61000</v>
      </c>
      <c r="M3054" t="inlineStr">
        <is>
          <t>NY, MA, VA</t>
        </is>
      </c>
      <c r="N3054" t="inlineStr">
        <is>
          <t>No</t>
        </is>
      </c>
      <c r="O3054" t="inlineStr">
        <is>
          <t>Not stated</t>
        </is>
      </c>
      <c r="Q3054" s="9" t="inlineStr">
        <is>
          <t>https://grantcue.com/foundations/the-reidler-foundation-c-o-fitzpatrick-lentz-and-bubba-pc-246022888</t>
        </is>
      </c>
    </row>
    <row r="3055">
      <c r="A3055">
        <f>IF($E3055=$E3054,$A3054+1,1)</f>
        <v/>
      </c>
      <c r="B3055" t="inlineStr">
        <is>
          <t>RICHARD T BETTS FAMILY FOUNDATION</t>
        </is>
      </c>
      <c r="C3055" t="inlineStr">
        <is>
          <t>46-0956443</t>
        </is>
      </c>
      <c r="D3055" t="inlineStr">
        <is>
          <t>Pennsylvania</t>
        </is>
      </c>
      <c r="E3055" t="inlineStr">
        <is>
          <t>PA</t>
        </is>
      </c>
      <c r="F3055" t="n">
        <v>2025</v>
      </c>
      <c r="G3055" t="n">
        <v>2</v>
      </c>
      <c r="H3055" s="13" t="n">
        <v>1076750</v>
      </c>
      <c r="I3055" s="12" t="n">
        <v>23</v>
      </c>
      <c r="J3055" s="13" t="n">
        <v>25000</v>
      </c>
      <c r="K3055" s="13">
        <f>IFERROR($H3055/$I3055,"")</f>
        <v/>
      </c>
      <c r="L3055" s="13" t="n">
        <v>350000</v>
      </c>
      <c r="N3055" t="inlineStr">
        <is>
          <t>Yes</t>
        </is>
      </c>
      <c r="O3055" t="inlineStr">
        <is>
          <t>Not stated</t>
        </is>
      </c>
      <c r="Q3055" s="9" t="inlineStr">
        <is>
          <t>https://grantcue.com/foundations/richard-t-betts-family-foundation-460956443</t>
        </is>
      </c>
    </row>
    <row r="3056">
      <c r="A3056">
        <f>IF($E3056=$E3055,$A3055+1,1)</f>
        <v/>
      </c>
      <c r="B3056" t="inlineStr">
        <is>
          <t>HEADER FAMILY FOUNDATION</t>
        </is>
      </c>
      <c r="C3056" t="inlineStr">
        <is>
          <t>87-4143041</t>
        </is>
      </c>
      <c r="D3056" t="inlineStr">
        <is>
          <t>Pennsylvania</t>
        </is>
      </c>
      <c r="E3056" t="inlineStr">
        <is>
          <t>PA</t>
        </is>
      </c>
      <c r="F3056" t="n">
        <v>2025</v>
      </c>
      <c r="G3056" t="n">
        <v>2</v>
      </c>
      <c r="H3056" s="13" t="n">
        <v>1074656</v>
      </c>
      <c r="I3056" s="12" t="n">
        <v>75</v>
      </c>
      <c r="J3056" s="13" t="n">
        <v>750</v>
      </c>
      <c r="K3056" s="13">
        <f>IFERROR($H3056/$I3056,"")</f>
        <v/>
      </c>
      <c r="L3056" s="13" t="n">
        <v>500000</v>
      </c>
      <c r="M3056" t="inlineStr">
        <is>
          <t>MT, NY, MD</t>
        </is>
      </c>
      <c r="N3056" t="inlineStr">
        <is>
          <t>No</t>
        </is>
      </c>
      <c r="O3056" t="inlineStr">
        <is>
          <t>Not stated</t>
        </is>
      </c>
      <c r="Q3056" s="9" t="inlineStr">
        <is>
          <t>https://grantcue.com/foundations/header-family-foundation-874143041</t>
        </is>
      </c>
    </row>
    <row r="3057">
      <c r="A3057">
        <f>IF($E3057=$E3056,$A3056+1,1)</f>
        <v/>
      </c>
      <c r="B3057" t="inlineStr">
        <is>
          <t>FIVE BELOW FOUNDATION</t>
        </is>
      </c>
      <c r="C3057" t="inlineStr">
        <is>
          <t>82-5406623</t>
        </is>
      </c>
      <c r="D3057" t="inlineStr">
        <is>
          <t>Pennsylvania</t>
        </is>
      </c>
      <c r="E3057" t="inlineStr">
        <is>
          <t>PA</t>
        </is>
      </c>
      <c r="F3057" t="n">
        <v>2024</v>
      </c>
      <c r="G3057" t="n">
        <v>1</v>
      </c>
      <c r="H3057" s="13" t="n">
        <v>1073000</v>
      </c>
      <c r="I3057" s="12" t="n">
        <v>28</v>
      </c>
      <c r="J3057" s="13" t="n">
        <v>22500</v>
      </c>
      <c r="K3057" s="13">
        <f>IFERROR($H3057/$I3057,"")</f>
        <v/>
      </c>
      <c r="L3057" s="13" t="n">
        <v>300000</v>
      </c>
      <c r="M3057" t="inlineStr">
        <is>
          <t>CA, GA, AZ</t>
        </is>
      </c>
      <c r="N3057" t="inlineStr">
        <is>
          <t>No</t>
        </is>
      </c>
      <c r="O3057" t="inlineStr">
        <is>
          <t>Not stated</t>
        </is>
      </c>
      <c r="Q3057" s="9" t="inlineStr">
        <is>
          <t>https://grantcue.com/foundations/five-below-foundation-825406623</t>
        </is>
      </c>
    </row>
    <row r="3058">
      <c r="A3058">
        <f>IF($E3058=$E3057,$A3057+1,1)</f>
        <v/>
      </c>
      <c r="B3058" t="inlineStr">
        <is>
          <t>THE KCK FOUNDATION</t>
        </is>
      </c>
      <c r="C3058" t="inlineStr">
        <is>
          <t>83-2380567</t>
        </is>
      </c>
      <c r="D3058" t="inlineStr">
        <is>
          <t>Pennsylvania</t>
        </is>
      </c>
      <c r="E3058" t="inlineStr">
        <is>
          <t>PA</t>
        </is>
      </c>
      <c r="F3058" t="n">
        <v>2025</v>
      </c>
      <c r="G3058" t="n">
        <v>2</v>
      </c>
      <c r="H3058" s="13" t="n">
        <v>1065000</v>
      </c>
      <c r="I3058" s="12" t="n">
        <v>29</v>
      </c>
      <c r="J3058" s="13" t="n">
        <v>25000</v>
      </c>
      <c r="K3058" s="13">
        <f>IFERROR($H3058/$I3058,"")</f>
        <v/>
      </c>
      <c r="L3058" s="13" t="n">
        <v>150000</v>
      </c>
      <c r="M3058" t="inlineStr">
        <is>
          <t>FL, CO, MA</t>
        </is>
      </c>
      <c r="N3058" t="inlineStr">
        <is>
          <t>No</t>
        </is>
      </c>
      <c r="O3058" t="inlineStr">
        <is>
          <t>Not stated</t>
        </is>
      </c>
      <c r="Q3058" s="9" t="inlineStr">
        <is>
          <t>https://grantcue.com/foundations/the-kck-foundation-c-o-spring-mill-partners-llc-832380567</t>
        </is>
      </c>
    </row>
    <row r="3059">
      <c r="A3059">
        <f>IF($E3059=$E3058,$A3058+1,1)</f>
        <v/>
      </c>
      <c r="B3059" t="inlineStr">
        <is>
          <t>BETTY AND LEO BALZEREIT FOUNDATION</t>
        </is>
      </c>
      <c r="C3059" t="inlineStr">
        <is>
          <t>25-6655172</t>
        </is>
      </c>
      <c r="D3059" t="inlineStr">
        <is>
          <t>Pennsylvania</t>
        </is>
      </c>
      <c r="E3059" t="inlineStr">
        <is>
          <t>PA</t>
        </is>
      </c>
      <c r="F3059" t="n">
        <v>2025</v>
      </c>
      <c r="G3059" t="n">
        <v>2</v>
      </c>
      <c r="H3059" s="13" t="n">
        <v>1063000</v>
      </c>
      <c r="I3059" s="12" t="n">
        <v>43</v>
      </c>
      <c r="J3059" s="13" t="n">
        <v>23000</v>
      </c>
      <c r="K3059" s="13">
        <f>IFERROR($H3059/$I3059,"")</f>
        <v/>
      </c>
      <c r="L3059" s="13" t="n">
        <v>50000</v>
      </c>
      <c r="M3059" t="inlineStr">
        <is>
          <t>CT, NY, FL</t>
        </is>
      </c>
      <c r="N3059" t="inlineStr">
        <is>
          <t>Yes</t>
        </is>
      </c>
      <c r="O3059" t="inlineStr">
        <is>
          <t>Yes</t>
        </is>
      </c>
      <c r="Q3059" s="9" t="inlineStr">
        <is>
          <t>https://grantcue.com/foundations/betty-and-leo-balzereit-foundation-256655172</t>
        </is>
      </c>
    </row>
    <row r="3060">
      <c r="A3060">
        <f>IF($E3060=$E3059,$A3059+1,1)</f>
        <v/>
      </c>
      <c r="B3060" t="inlineStr">
        <is>
          <t>BRUCE R &amp; MADELYN G SNYDER FOUNDATION</t>
        </is>
      </c>
      <c r="C3060" t="inlineStr">
        <is>
          <t>23-2706874</t>
        </is>
      </c>
      <c r="D3060" t="inlineStr">
        <is>
          <t>Pennsylvania</t>
        </is>
      </c>
      <c r="E3060" t="inlineStr">
        <is>
          <t>PA</t>
        </is>
      </c>
      <c r="F3060" t="n">
        <v>2024</v>
      </c>
      <c r="G3060" t="n">
        <v>2</v>
      </c>
      <c r="H3060" s="13" t="n">
        <v>1060000</v>
      </c>
      <c r="I3060" s="12" t="n">
        <v>130</v>
      </c>
      <c r="J3060" s="13" t="n">
        <v>4500</v>
      </c>
      <c r="K3060" s="13">
        <f>IFERROR($H3060/$I3060,"")</f>
        <v/>
      </c>
      <c r="L3060" s="13" t="n">
        <v>30000</v>
      </c>
      <c r="M3060" t="inlineStr">
        <is>
          <t>MD, IL, NY</t>
        </is>
      </c>
      <c r="N3060" t="inlineStr">
        <is>
          <t>Yes</t>
        </is>
      </c>
      <c r="O3060" t="inlineStr">
        <is>
          <t>Not stated</t>
        </is>
      </c>
      <c r="Q3060" s="9" t="inlineStr">
        <is>
          <t>https://grantcue.com/foundations/bruce-r-and-madelyn-g-snyder-foundation-232706874</t>
        </is>
      </c>
    </row>
    <row r="3061">
      <c r="A3061">
        <f>IF($E3061=$E3060,$A3060+1,1)</f>
        <v/>
      </c>
      <c r="B3061" t="inlineStr">
        <is>
          <t>WIDENER MEMORIAL FOUNDATION IN AID OF HANDICAPPED CHILDREN</t>
        </is>
      </c>
      <c r="C3061" t="inlineStr">
        <is>
          <t>23-6267223</t>
        </is>
      </c>
      <c r="D3061" t="inlineStr">
        <is>
          <t>Pennsylvania</t>
        </is>
      </c>
      <c r="E3061" t="inlineStr">
        <is>
          <t>PA</t>
        </is>
      </c>
      <c r="F3061" t="n">
        <v>2024</v>
      </c>
      <c r="G3061" t="n">
        <v>1</v>
      </c>
      <c r="H3061" s="13" t="n">
        <v>1057480</v>
      </c>
      <c r="I3061" s="12" t="n">
        <v>26</v>
      </c>
      <c r="J3061" s="13" t="n">
        <v>25000</v>
      </c>
      <c r="K3061" s="13">
        <f>IFERROR($H3061/$I3061,"")</f>
        <v/>
      </c>
      <c r="L3061" s="13" t="n">
        <v>220000</v>
      </c>
      <c r="M3061" t="inlineStr">
        <is>
          <t>DE</t>
        </is>
      </c>
      <c r="N3061" t="inlineStr">
        <is>
          <t>Yes</t>
        </is>
      </c>
      <c r="O3061" t="inlineStr">
        <is>
          <t>Yes</t>
        </is>
      </c>
      <c r="Q3061" s="9" t="inlineStr">
        <is>
          <t>https://grantcue.com/foundations/widener-memorial-foundation-in-aid-of-handicapped-children-236267223</t>
        </is>
      </c>
    </row>
    <row r="3062">
      <c r="A3062">
        <f>IF($E3062=$E3061,$A3061+1,1)</f>
        <v/>
      </c>
      <c r="B3062" t="inlineStr">
        <is>
          <t>GISMONDI FAMILY FOUNDATION</t>
        </is>
      </c>
      <c r="C3062" t="inlineStr">
        <is>
          <t>47-1747095</t>
        </is>
      </c>
      <c r="D3062" t="inlineStr">
        <is>
          <t>Pennsylvania</t>
        </is>
      </c>
      <c r="E3062" t="inlineStr">
        <is>
          <t>PA</t>
        </is>
      </c>
      <c r="F3062" t="n">
        <v>2025</v>
      </c>
      <c r="G3062" t="n">
        <v>2</v>
      </c>
      <c r="H3062" s="13" t="n">
        <v>1053167</v>
      </c>
      <c r="I3062" s="12" t="n">
        <v>14</v>
      </c>
      <c r="J3062" s="13" t="n">
        <v>40833.5</v>
      </c>
      <c r="K3062" s="13">
        <f>IFERROR($H3062/$I3062,"")</f>
        <v/>
      </c>
      <c r="L3062" s="13" t="n">
        <v>306500</v>
      </c>
      <c r="M3062" t="inlineStr">
        <is>
          <t>TX</t>
        </is>
      </c>
      <c r="N3062" t="inlineStr">
        <is>
          <t>Yes</t>
        </is>
      </c>
      <c r="O3062" t="inlineStr">
        <is>
          <t>Not stated</t>
        </is>
      </c>
      <c r="P3062" s="9" t="inlineStr">
        <is>
          <t>https://gismondifoundation.org/</t>
        </is>
      </c>
      <c r="Q3062" s="9" t="inlineStr">
        <is>
          <t>https://grantcue.com/foundations/gismondi-family-foundation-co-mr-john-471747095</t>
        </is>
      </c>
    </row>
    <row r="3063">
      <c r="A3063">
        <f>IF($E3063=$E3062,$A3062+1,1)</f>
        <v/>
      </c>
      <c r="B3063" t="inlineStr">
        <is>
          <t>COLGAN FOUNDATION</t>
        </is>
      </c>
      <c r="C3063" t="inlineStr">
        <is>
          <t>51-0481709</t>
        </is>
      </c>
      <c r="D3063" t="inlineStr">
        <is>
          <t>Pennsylvania</t>
        </is>
      </c>
      <c r="E3063" t="inlineStr">
        <is>
          <t>PA</t>
        </is>
      </c>
      <c r="F3063" t="n">
        <v>2024</v>
      </c>
      <c r="G3063" t="n">
        <v>2</v>
      </c>
      <c r="H3063" s="13" t="n">
        <v>1048888</v>
      </c>
      <c r="I3063" s="12" t="n">
        <v>37</v>
      </c>
      <c r="J3063" s="13" t="n">
        <v>10000</v>
      </c>
      <c r="K3063" s="13">
        <f>IFERROR($H3063/$I3063,"")</f>
        <v/>
      </c>
      <c r="L3063" s="13" t="n">
        <v>300000</v>
      </c>
      <c r="M3063" t="inlineStr">
        <is>
          <t>OH, FL, DC</t>
        </is>
      </c>
      <c r="N3063" t="inlineStr">
        <is>
          <t>No</t>
        </is>
      </c>
      <c r="O3063" t="inlineStr">
        <is>
          <t>Not stated</t>
        </is>
      </c>
      <c r="Q3063" s="9" t="inlineStr">
        <is>
          <t>https://grantcue.com/foundations/colgan-foundation-510481709</t>
        </is>
      </c>
    </row>
    <row r="3064">
      <c r="A3064">
        <f>IF($E3064=$E3063,$A3063+1,1)</f>
        <v/>
      </c>
      <c r="B3064" t="inlineStr">
        <is>
          <t>EMMA CLYDE HODGE MEMORIAL FUND</t>
        </is>
      </c>
      <c r="C3064" t="inlineStr">
        <is>
          <t>25-6227653</t>
        </is>
      </c>
      <c r="D3064" t="inlineStr">
        <is>
          <t>Pennsylvania</t>
        </is>
      </c>
      <c r="E3064" t="inlineStr">
        <is>
          <t>PA</t>
        </is>
      </c>
      <c r="F3064" t="n">
        <v>2024</v>
      </c>
      <c r="G3064" t="n">
        <v>2</v>
      </c>
      <c r="H3064" s="13" t="n">
        <v>1043862</v>
      </c>
      <c r="I3064" s="12" t="n">
        <v>113</v>
      </c>
      <c r="J3064" s="13" t="n">
        <v>6000</v>
      </c>
      <c r="K3064" s="13">
        <f>IFERROR($H3064/$I3064,"")</f>
        <v/>
      </c>
      <c r="L3064" s="13" t="n">
        <v>57000</v>
      </c>
      <c r="M3064" t="inlineStr">
        <is>
          <t>MO, RI, VA</t>
        </is>
      </c>
      <c r="N3064" t="inlineStr">
        <is>
          <t>No</t>
        </is>
      </c>
      <c r="O3064" t="inlineStr">
        <is>
          <t>Not stated</t>
        </is>
      </c>
      <c r="Q3064" s="9" t="inlineStr">
        <is>
          <t>https://grantcue.com/foundations/emma-clyde-hodge-memorial-fund-256227653</t>
        </is>
      </c>
    </row>
    <row r="3065">
      <c r="A3065">
        <f>IF($E3065=$E3064,$A3064+1,1)</f>
        <v/>
      </c>
      <c r="B3065" t="inlineStr">
        <is>
          <t>LOUIS AND BESSIE STEIN FOUNDATION SUSAN L WENGER PRESIDENT</t>
        </is>
      </c>
      <c r="C3065" t="inlineStr">
        <is>
          <t>23-6395253</t>
        </is>
      </c>
      <c r="D3065" t="inlineStr">
        <is>
          <t>Pennsylvania</t>
        </is>
      </c>
      <c r="E3065" t="inlineStr">
        <is>
          <t>PA</t>
        </is>
      </c>
      <c r="F3065" t="n">
        <v>2025</v>
      </c>
      <c r="G3065" t="n">
        <v>2</v>
      </c>
      <c r="H3065" s="13" t="n">
        <v>1035000</v>
      </c>
      <c r="I3065" s="12" t="n">
        <v>55</v>
      </c>
      <c r="J3065" s="13" t="n">
        <v>1119</v>
      </c>
      <c r="K3065" s="13">
        <f>IFERROR($H3065/$I3065,"")</f>
        <v/>
      </c>
      <c r="L3065" s="13" t="n">
        <v>150000</v>
      </c>
      <c r="M3065" t="inlineStr">
        <is>
          <t>NY, IL, OH</t>
        </is>
      </c>
      <c r="N3065" t="inlineStr">
        <is>
          <t>No</t>
        </is>
      </c>
      <c r="O3065" t="inlineStr">
        <is>
          <t>Not stated</t>
        </is>
      </c>
      <c r="Q3065" s="9" t="inlineStr">
        <is>
          <t>https://grantcue.com/foundations/louis-and-bessie-stein-foundation-susan-l-wenger-president-236395253</t>
        </is>
      </c>
    </row>
    <row r="3066">
      <c r="A3066">
        <f>IF($E3066=$E3065,$A3065+1,1)</f>
        <v/>
      </c>
      <c r="B3066" t="inlineStr">
        <is>
          <t>SCHWARTZ-MACK FOUNDATION</t>
        </is>
      </c>
      <c r="C3066" t="inlineStr">
        <is>
          <t>23-2625170</t>
        </is>
      </c>
      <c r="D3066" t="inlineStr">
        <is>
          <t>Pennsylvania</t>
        </is>
      </c>
      <c r="E3066" t="inlineStr">
        <is>
          <t>PA</t>
        </is>
      </c>
      <c r="F3066" t="n">
        <v>2025</v>
      </c>
      <c r="G3066" t="n">
        <v>2</v>
      </c>
      <c r="H3066" s="13" t="n">
        <v>1032100</v>
      </c>
      <c r="I3066" s="12" t="n">
        <v>94</v>
      </c>
      <c r="J3066" s="13" t="n">
        <v>4000</v>
      </c>
      <c r="K3066" s="13">
        <f>IFERROR($H3066/$I3066,"")</f>
        <v/>
      </c>
      <c r="L3066" s="13" t="n">
        <v>100000</v>
      </c>
      <c r="M3066" t="inlineStr">
        <is>
          <t>DC</t>
        </is>
      </c>
      <c r="N3066" t="inlineStr">
        <is>
          <t>Yes</t>
        </is>
      </c>
      <c r="O3066" t="inlineStr">
        <is>
          <t>Not stated</t>
        </is>
      </c>
      <c r="Q3066" s="9" t="inlineStr">
        <is>
          <t>https://grantcue.com/foundations/schwartz-mack-foundation-232625170</t>
        </is>
      </c>
    </row>
    <row r="3067">
      <c r="A3067">
        <f>IF($E3067=$E3066,$A3066+1,1)</f>
        <v/>
      </c>
      <c r="B3067" t="inlineStr">
        <is>
          <t>CHARLES AND FIGA KLINE FOUNDATION</t>
        </is>
      </c>
      <c r="C3067" t="inlineStr">
        <is>
          <t>23-6262315</t>
        </is>
      </c>
      <c r="D3067" t="inlineStr">
        <is>
          <t>Pennsylvania</t>
        </is>
      </c>
      <c r="E3067" t="inlineStr">
        <is>
          <t>PA</t>
        </is>
      </c>
      <c r="F3067" t="n">
        <v>2024</v>
      </c>
      <c r="G3067" t="n">
        <v>2</v>
      </c>
      <c r="H3067" s="13" t="n">
        <v>1031496</v>
      </c>
      <c r="I3067" s="12" t="n">
        <v>25</v>
      </c>
      <c r="J3067" s="13" t="n">
        <v>25000</v>
      </c>
      <c r="K3067" s="13">
        <f>IFERROR($H3067/$I3067,"")</f>
        <v/>
      </c>
      <c r="L3067" s="13" t="n">
        <v>165000</v>
      </c>
      <c r="N3067" t="inlineStr">
        <is>
          <t>Yes</t>
        </is>
      </c>
      <c r="O3067" t="inlineStr">
        <is>
          <t>Yes</t>
        </is>
      </c>
      <c r="Q3067" s="9" t="inlineStr">
        <is>
          <t>https://grantcue.com/foundations/charles-and-figa-kline-foundation-236262315</t>
        </is>
      </c>
    </row>
    <row r="3068">
      <c r="A3068">
        <f>IF($E3068=$E3067,$A3067+1,1)</f>
        <v/>
      </c>
      <c r="B3068" t="inlineStr">
        <is>
          <t>MILLER PIERSON POST DOD</t>
        </is>
      </c>
      <c r="C3068" t="inlineStr">
        <is>
          <t>16-6552192</t>
        </is>
      </c>
      <c r="D3068" t="inlineStr">
        <is>
          <t>Pennsylvania</t>
        </is>
      </c>
      <c r="E3068" t="inlineStr">
        <is>
          <t>PA</t>
        </is>
      </c>
      <c r="F3068" t="n">
        <v>2025</v>
      </c>
      <c r="G3068" t="n">
        <v>2</v>
      </c>
      <c r="H3068" s="13" t="n">
        <v>1030200</v>
      </c>
      <c r="I3068" s="12" t="n">
        <v>10</v>
      </c>
      <c r="J3068" s="13" t="n">
        <v>99500</v>
      </c>
      <c r="K3068" s="13">
        <f>IFERROR($H3068/$I3068,"")</f>
        <v/>
      </c>
      <c r="L3068" s="13" t="n">
        <v>212000</v>
      </c>
      <c r="N3068" t="inlineStr">
        <is>
          <t>No</t>
        </is>
      </c>
      <c r="O3068" t="inlineStr">
        <is>
          <t>Not stated</t>
        </is>
      </c>
      <c r="Q3068" s="9" t="inlineStr">
        <is>
          <t>https://grantcue.com/foundations/miller-pierson-post-dod-166552192</t>
        </is>
      </c>
    </row>
    <row r="3069">
      <c r="A3069">
        <f>IF($E3069=$E3068,$A3068+1,1)</f>
        <v/>
      </c>
      <c r="B3069" t="inlineStr">
        <is>
          <t>Usher Family Foundation</t>
        </is>
      </c>
      <c r="C3069" t="inlineStr">
        <is>
          <t>25-6681379</t>
        </is>
      </c>
      <c r="D3069" t="inlineStr">
        <is>
          <t>Pennsylvania</t>
        </is>
      </c>
      <c r="E3069" t="inlineStr">
        <is>
          <t>PA</t>
        </is>
      </c>
      <c r="F3069" t="n">
        <v>2024</v>
      </c>
      <c r="G3069" t="n">
        <v>1</v>
      </c>
      <c r="H3069" s="13" t="n">
        <v>1023136</v>
      </c>
      <c r="I3069" s="12" t="n">
        <v>166</v>
      </c>
      <c r="J3069" s="13" t="n">
        <v>1500</v>
      </c>
      <c r="K3069" s="13">
        <f>IFERROR($H3069/$I3069,"")</f>
        <v/>
      </c>
      <c r="L3069" s="13" t="n">
        <v>50000</v>
      </c>
      <c r="M3069" t="inlineStr">
        <is>
          <t>VA, MO, FL</t>
        </is>
      </c>
      <c r="N3069" t="inlineStr">
        <is>
          <t>No</t>
        </is>
      </c>
      <c r="O3069" t="inlineStr">
        <is>
          <t>Not stated</t>
        </is>
      </c>
      <c r="Q3069" s="9" t="inlineStr">
        <is>
          <t>https://grantcue.com/foundations/usher-family-foundation-256681379</t>
        </is>
      </c>
    </row>
    <row r="3070">
      <c r="A3070">
        <f>IF($E3070=$E3069,$A3069+1,1)</f>
        <v/>
      </c>
      <c r="B3070" t="inlineStr">
        <is>
          <t>Pamela Steele White Family Foundation</t>
        </is>
      </c>
      <c r="C3070" t="inlineStr">
        <is>
          <t>81-2946503</t>
        </is>
      </c>
      <c r="D3070" t="inlineStr">
        <is>
          <t>Pennsylvania</t>
        </is>
      </c>
      <c r="E3070" t="inlineStr">
        <is>
          <t>PA</t>
        </is>
      </c>
      <c r="F3070" t="n">
        <v>2024</v>
      </c>
      <c r="G3070" t="n">
        <v>1</v>
      </c>
      <c r="H3070" s="13" t="n">
        <v>1021145</v>
      </c>
      <c r="I3070" s="12" t="n">
        <v>30</v>
      </c>
      <c r="J3070" s="13" t="n">
        <v>1000</v>
      </c>
      <c r="K3070" s="13">
        <f>IFERROR($H3070/$I3070,"")</f>
        <v/>
      </c>
      <c r="L3070" s="13" t="n">
        <v>857816</v>
      </c>
      <c r="M3070" t="inlineStr">
        <is>
          <t>MA, CA, FL</t>
        </is>
      </c>
      <c r="N3070" t="inlineStr">
        <is>
          <t>No</t>
        </is>
      </c>
      <c r="O3070" t="inlineStr">
        <is>
          <t>Not stated</t>
        </is>
      </c>
      <c r="Q3070" s="9" t="inlineStr">
        <is>
          <t>https://grantcue.com/foundations/pamela-steele-white-family-foundation-812946503</t>
        </is>
      </c>
    </row>
    <row r="3071">
      <c r="A3071">
        <f>IF($E3071=$E3070,$A3070+1,1)</f>
        <v/>
      </c>
      <c r="B3071" t="inlineStr">
        <is>
          <t>LVH FOUNDATION</t>
        </is>
      </c>
      <c r="C3071" t="inlineStr">
        <is>
          <t>22-6083972</t>
        </is>
      </c>
      <c r="D3071" t="inlineStr">
        <is>
          <t>Pennsylvania</t>
        </is>
      </c>
      <c r="E3071" t="inlineStr">
        <is>
          <t>PA</t>
        </is>
      </c>
      <c r="F3071" t="n">
        <v>2025</v>
      </c>
      <c r="G3071" t="n">
        <v>2</v>
      </c>
      <c r="H3071" s="13" t="n">
        <v>1021041</v>
      </c>
      <c r="I3071" s="12" t="n">
        <v>27</v>
      </c>
      <c r="J3071" s="13" t="n">
        <v>3000</v>
      </c>
      <c r="K3071" s="13">
        <f>IFERROR($H3071/$I3071,"")</f>
        <v/>
      </c>
      <c r="L3071" s="13" t="n">
        <v>914184</v>
      </c>
      <c r="M3071" t="inlineStr">
        <is>
          <t>CO, NJ, CT</t>
        </is>
      </c>
      <c r="N3071" t="inlineStr">
        <is>
          <t>No</t>
        </is>
      </c>
      <c r="O3071" t="inlineStr">
        <is>
          <t>Not stated</t>
        </is>
      </c>
      <c r="Q3071" s="9" t="inlineStr">
        <is>
          <t>https://grantcue.com/foundations/lvh-foundation-226083972</t>
        </is>
      </c>
    </row>
    <row r="3072">
      <c r="A3072">
        <f>IF($E3072=$E3071,$A3071+1,1)</f>
        <v/>
      </c>
      <c r="B3072" t="inlineStr">
        <is>
          <t>LTM FAMILY FOUNDATION</t>
        </is>
      </c>
      <c r="C3072" t="inlineStr">
        <is>
          <t>81-2719184</t>
        </is>
      </c>
      <c r="D3072" t="inlineStr">
        <is>
          <t>Pennsylvania</t>
        </is>
      </c>
      <c r="E3072" t="inlineStr">
        <is>
          <t>PA</t>
        </is>
      </c>
      <c r="F3072" t="n">
        <v>2025</v>
      </c>
      <c r="G3072" t="n">
        <v>2</v>
      </c>
      <c r="H3072" s="13" t="n">
        <v>1020000</v>
      </c>
      <c r="I3072" s="12" t="n">
        <v>39</v>
      </c>
      <c r="J3072" s="13" t="n">
        <v>15000</v>
      </c>
      <c r="K3072" s="13">
        <f>IFERROR($H3072/$I3072,"")</f>
        <v/>
      </c>
      <c r="L3072" s="13" t="n">
        <v>200000</v>
      </c>
      <c r="M3072" t="inlineStr">
        <is>
          <t>DC, MA, VA</t>
        </is>
      </c>
      <c r="N3072" t="inlineStr">
        <is>
          <t>No</t>
        </is>
      </c>
      <c r="O3072" t="inlineStr">
        <is>
          <t>Not stated</t>
        </is>
      </c>
      <c r="Q3072" s="9" t="inlineStr">
        <is>
          <t>https://grantcue.com/foundations/ltm-family-foundation-c-o-steel-ledger-advisors-llc-812719184</t>
        </is>
      </c>
    </row>
    <row r="3073">
      <c r="A3073">
        <f>IF($E3073=$E3072,$A3072+1,1)</f>
        <v/>
      </c>
      <c r="B3073" t="inlineStr">
        <is>
          <t>THE BUTTONWOOD FAMILY FOUNDATION</t>
        </is>
      </c>
      <c r="C3073" t="inlineStr">
        <is>
          <t>83-4632256</t>
        </is>
      </c>
      <c r="D3073" t="inlineStr">
        <is>
          <t>Pennsylvania</t>
        </is>
      </c>
      <c r="E3073" t="inlineStr">
        <is>
          <t>PA</t>
        </is>
      </c>
      <c r="F3073" t="n">
        <v>2025</v>
      </c>
      <c r="G3073" t="n">
        <v>2</v>
      </c>
      <c r="H3073" s="13" t="n">
        <v>1020000</v>
      </c>
      <c r="I3073" s="12" t="n">
        <v>11</v>
      </c>
      <c r="J3073" s="13" t="n">
        <v>100000</v>
      </c>
      <c r="K3073" s="13">
        <f>IFERROR($H3073/$I3073,"")</f>
        <v/>
      </c>
      <c r="L3073" s="13" t="n">
        <v>200000</v>
      </c>
      <c r="M3073" t="inlineStr">
        <is>
          <t>WY</t>
        </is>
      </c>
      <c r="N3073" t="inlineStr">
        <is>
          <t>No</t>
        </is>
      </c>
      <c r="O3073" t="inlineStr">
        <is>
          <t>Not stated</t>
        </is>
      </c>
      <c r="Q3073" s="9" t="inlineStr">
        <is>
          <t>https://grantcue.com/foundations/the-buttonwood-family-foundation-834632256</t>
        </is>
      </c>
    </row>
    <row r="3074">
      <c r="A3074">
        <f>IF($E3074=$E3073,$A3073+1,1)</f>
        <v/>
      </c>
      <c r="B3074" t="inlineStr">
        <is>
          <t>THE YONGPING AND FEI GU FOUNDATION</t>
        </is>
      </c>
      <c r="C3074" t="inlineStr">
        <is>
          <t>93-4328103</t>
        </is>
      </c>
      <c r="D3074" t="inlineStr">
        <is>
          <t>Pennsylvania</t>
        </is>
      </c>
      <c r="E3074" t="inlineStr">
        <is>
          <t>PA</t>
        </is>
      </c>
      <c r="F3074" t="n">
        <v>2025</v>
      </c>
      <c r="G3074" t="n">
        <v>2</v>
      </c>
      <c r="H3074" s="13" t="n">
        <v>1016000</v>
      </c>
      <c r="I3074" s="12" t="n">
        <v>7</v>
      </c>
      <c r="J3074" s="13" t="n">
        <v>1000</v>
      </c>
      <c r="K3074" s="13">
        <f>IFERROR($H3074/$I3074,"")</f>
        <v/>
      </c>
      <c r="L3074" s="13" t="n">
        <v>1000000</v>
      </c>
      <c r="M3074" t="inlineStr">
        <is>
          <t>MI</t>
        </is>
      </c>
      <c r="N3074" t="inlineStr">
        <is>
          <t>No</t>
        </is>
      </c>
      <c r="O3074" t="inlineStr">
        <is>
          <t>Not stated</t>
        </is>
      </c>
      <c r="Q3074" s="9" t="inlineStr">
        <is>
          <t>https://grantcue.com/foundations/the-yongping-and-fei-gu-foundation-934328103</t>
        </is>
      </c>
    </row>
    <row r="3075">
      <c r="A3075">
        <f>IF($E3075=$E3074,$A3074+1,1)</f>
        <v/>
      </c>
      <c r="B3075" t="inlineStr">
        <is>
          <t>THE BISHOP FOUNDATION</t>
        </is>
      </c>
      <c r="C3075" t="inlineStr">
        <is>
          <t>23-6255835</t>
        </is>
      </c>
      <c r="D3075" t="inlineStr">
        <is>
          <t>Pennsylvania</t>
        </is>
      </c>
      <c r="E3075" t="inlineStr">
        <is>
          <t>PA</t>
        </is>
      </c>
      <c r="F3075" t="n">
        <v>2025</v>
      </c>
      <c r="G3075" t="n">
        <v>2</v>
      </c>
      <c r="H3075" s="13" t="n">
        <v>1013153</v>
      </c>
      <c r="I3075" s="12" t="n">
        <v>36</v>
      </c>
      <c r="J3075" s="13" t="n">
        <v>6826.5</v>
      </c>
      <c r="K3075" s="13">
        <f>IFERROR($H3075/$I3075,"")</f>
        <v/>
      </c>
      <c r="L3075" s="13" t="n">
        <v>150000</v>
      </c>
      <c r="M3075" t="inlineStr">
        <is>
          <t>DC, CT</t>
        </is>
      </c>
      <c r="N3075" t="inlineStr">
        <is>
          <t>Yes</t>
        </is>
      </c>
      <c r="O3075" t="inlineStr">
        <is>
          <t>Not stated</t>
        </is>
      </c>
      <c r="Q3075" s="9" t="inlineStr">
        <is>
          <t>https://grantcue.com/foundations/the-bishop-foundation-236255835</t>
        </is>
      </c>
    </row>
    <row r="3076">
      <c r="A3076">
        <f>IF($E3076=$E3075,$A3075+1,1)</f>
        <v/>
      </c>
      <c r="B3076" t="inlineStr">
        <is>
          <t>THE BLACKHORSE FOUNDATION</t>
        </is>
      </c>
      <c r="C3076" t="inlineStr">
        <is>
          <t>23-2725907</t>
        </is>
      </c>
      <c r="D3076" t="inlineStr">
        <is>
          <t>Pennsylvania</t>
        </is>
      </c>
      <c r="E3076" t="inlineStr">
        <is>
          <t>PA</t>
        </is>
      </c>
      <c r="F3076" t="n">
        <v>2025</v>
      </c>
      <c r="G3076" t="n">
        <v>2</v>
      </c>
      <c r="H3076" s="13" t="n">
        <v>1010375</v>
      </c>
      <c r="I3076" s="12" t="n">
        <v>112</v>
      </c>
      <c r="J3076" s="13" t="n">
        <v>1000</v>
      </c>
      <c r="K3076" s="13">
        <f>IFERROR($H3076/$I3076,"")</f>
        <v/>
      </c>
      <c r="L3076" s="13" t="n">
        <v>250000</v>
      </c>
      <c r="M3076" t="inlineStr">
        <is>
          <t>VA, DUBLIN, TN</t>
        </is>
      </c>
      <c r="N3076" t="inlineStr">
        <is>
          <t>No</t>
        </is>
      </c>
      <c r="O3076" t="inlineStr">
        <is>
          <t>Not stated</t>
        </is>
      </c>
      <c r="Q3076" s="9" t="inlineStr">
        <is>
          <t>https://grantcue.com/foundations/the-blackhorse-foundation-232725907</t>
        </is>
      </c>
    </row>
    <row r="3077">
      <c r="A3077">
        <f>IF($E3077=$E3076,$A3076+1,1)</f>
        <v/>
      </c>
      <c r="B3077" t="inlineStr">
        <is>
          <t>Planet Heritage Foundation Inc</t>
        </is>
      </c>
      <c r="C3077" t="inlineStr">
        <is>
          <t>26-3878866</t>
        </is>
      </c>
      <c r="D3077" t="inlineStr">
        <is>
          <t>Pennsylvania</t>
        </is>
      </c>
      <c r="E3077" t="inlineStr">
        <is>
          <t>PA</t>
        </is>
      </c>
      <c r="F3077" t="n">
        <v>2024</v>
      </c>
      <c r="G3077" t="n">
        <v>2</v>
      </c>
      <c r="H3077" s="13" t="n">
        <v>1010000</v>
      </c>
      <c r="I3077" s="12" t="n">
        <v>10</v>
      </c>
      <c r="J3077" s="13" t="n">
        <v>52500</v>
      </c>
      <c r="K3077" s="13">
        <f>IFERROR($H3077/$I3077,"")</f>
        <v/>
      </c>
      <c r="L3077" s="13" t="n">
        <v>300000</v>
      </c>
      <c r="M3077" t="inlineStr">
        <is>
          <t>CA, DC, ENSENADA</t>
        </is>
      </c>
      <c r="N3077" t="inlineStr">
        <is>
          <t>No</t>
        </is>
      </c>
      <c r="O3077" t="inlineStr">
        <is>
          <t>Not stated</t>
        </is>
      </c>
      <c r="Q3077" s="9" t="inlineStr">
        <is>
          <t>https://grantcue.com/foundations/planet-heritage-foundation-inc-263878866</t>
        </is>
      </c>
    </row>
    <row r="3078">
      <c r="A3078">
        <f>IF($E3078=$E3077,$A3077+1,1)</f>
        <v/>
      </c>
      <c r="B3078" t="inlineStr">
        <is>
          <t>SORDONI FOUNDATION INC</t>
        </is>
      </c>
      <c r="C3078" t="inlineStr">
        <is>
          <t>46-0728514</t>
        </is>
      </c>
      <c r="D3078" t="inlineStr">
        <is>
          <t>Pennsylvania</t>
        </is>
      </c>
      <c r="E3078" t="inlineStr">
        <is>
          <t>PA</t>
        </is>
      </c>
      <c r="F3078" t="n">
        <v>2025</v>
      </c>
      <c r="G3078" t="n">
        <v>2</v>
      </c>
      <c r="H3078" s="13" t="n">
        <v>1007520</v>
      </c>
      <c r="I3078" s="12" t="n">
        <v>57</v>
      </c>
      <c r="J3078" s="13" t="n">
        <v>10000</v>
      </c>
      <c r="K3078" s="13">
        <f>IFERROR($H3078/$I3078,"")</f>
        <v/>
      </c>
      <c r="L3078" s="13" t="n">
        <v>75000</v>
      </c>
      <c r="M3078" t="inlineStr">
        <is>
          <t>MA, DC, NY</t>
        </is>
      </c>
      <c r="N3078" t="inlineStr">
        <is>
          <t>Yes</t>
        </is>
      </c>
      <c r="O3078" t="inlineStr">
        <is>
          <t>Yes</t>
        </is>
      </c>
      <c r="Q3078" s="9" t="inlineStr">
        <is>
          <t>https://grantcue.com/foundations/sordoni-foundation-inc-460728514</t>
        </is>
      </c>
    </row>
    <row r="3079">
      <c r="A3079">
        <f>IF($E3079=$E3078,$A3078+1,1)</f>
        <v/>
      </c>
      <c r="B3079" t="inlineStr">
        <is>
          <t>THE JAMES &amp; THEODORE PEDAS FAMILY FOUNDATION INC</t>
        </is>
      </c>
      <c r="C3079" t="inlineStr">
        <is>
          <t>91-1979866</t>
        </is>
      </c>
      <c r="D3079" t="inlineStr">
        <is>
          <t>Pennsylvania</t>
        </is>
      </c>
      <c r="E3079" t="inlineStr">
        <is>
          <t>PA</t>
        </is>
      </c>
      <c r="F3079" t="n">
        <v>2024</v>
      </c>
      <c r="G3079" t="n">
        <v>1</v>
      </c>
      <c r="H3079" s="13" t="n">
        <v>1000750</v>
      </c>
      <c r="I3079" s="12" t="n">
        <v>38</v>
      </c>
      <c r="J3079" s="13" t="n">
        <v>5000</v>
      </c>
      <c r="K3079" s="13">
        <f>IFERROR($H3079/$I3079,"")</f>
        <v/>
      </c>
      <c r="L3079" s="13" t="n">
        <v>500000</v>
      </c>
      <c r="M3079" t="inlineStr">
        <is>
          <t>DC, OH, NY</t>
        </is>
      </c>
      <c r="N3079" t="inlineStr">
        <is>
          <t>No</t>
        </is>
      </c>
      <c r="O3079" t="inlineStr">
        <is>
          <t>Not stated</t>
        </is>
      </c>
      <c r="Q3079" s="9" t="inlineStr">
        <is>
          <t>https://grantcue.com/foundations/the-james-and-theodore-pedas-family-foundation-inc-911979866</t>
        </is>
      </c>
    </row>
    <row r="3080">
      <c r="A3080">
        <f>IF($E3080=$E3079,$A3079+1,1)</f>
        <v/>
      </c>
      <c r="B3080" t="inlineStr">
        <is>
          <t>KAREN B YOH FOUNDATION</t>
        </is>
      </c>
      <c r="C3080" t="inlineStr">
        <is>
          <t>26-2950728</t>
        </is>
      </c>
      <c r="D3080" t="inlineStr">
        <is>
          <t>Pennsylvania</t>
        </is>
      </c>
      <c r="E3080" t="inlineStr">
        <is>
          <t>PA</t>
        </is>
      </c>
      <c r="F3080" t="n">
        <v>2025</v>
      </c>
      <c r="G3080" t="n">
        <v>2</v>
      </c>
      <c r="H3080" s="13" t="n">
        <v>1000000</v>
      </c>
      <c r="I3080" s="12" t="n">
        <v>8</v>
      </c>
      <c r="J3080" s="13" t="n">
        <v>112500</v>
      </c>
      <c r="K3080" s="13">
        <f>IFERROR($H3080/$I3080,"")</f>
        <v/>
      </c>
      <c r="L3080" s="13" t="n">
        <v>275000</v>
      </c>
      <c r="M3080" t="inlineStr">
        <is>
          <t>LA, MA</t>
        </is>
      </c>
      <c r="N3080" t="inlineStr">
        <is>
          <t>No</t>
        </is>
      </c>
      <c r="O3080" t="inlineStr">
        <is>
          <t>Not stated</t>
        </is>
      </c>
      <c r="Q3080" s="9" t="inlineStr">
        <is>
          <t>https://grantcue.com/foundations/karen-b-yoh-foundation-262950728</t>
        </is>
      </c>
    </row>
    <row r="3081">
      <c r="A3081">
        <f>IF($E3081=$E3080,$A3080+1,1)</f>
        <v/>
      </c>
      <c r="B3081" t="inlineStr">
        <is>
          <t>Ahimsa Foundation</t>
        </is>
      </c>
      <c r="C3081" t="inlineStr">
        <is>
          <t>85-2700743</t>
        </is>
      </c>
      <c r="D3081" t="inlineStr">
        <is>
          <t>Rhode Island</t>
        </is>
      </c>
      <c r="E3081" t="inlineStr">
        <is>
          <t>RI</t>
        </is>
      </c>
      <c r="F3081" t="n">
        <v>2024</v>
      </c>
      <c r="G3081" t="n">
        <v>1</v>
      </c>
      <c r="H3081" s="13" t="n">
        <v>73067751</v>
      </c>
      <c r="I3081" s="12" t="n">
        <v>5</v>
      </c>
      <c r="J3081" s="13" t="n">
        <v>9735000</v>
      </c>
      <c r="K3081" s="13">
        <f>IFERROR($H3081/$I3081,"")</f>
        <v/>
      </c>
      <c r="L3081" s="13" t="n">
        <v>45710000</v>
      </c>
      <c r="M3081" t="inlineStr">
        <is>
          <t>CO, PA, GA</t>
        </is>
      </c>
      <c r="N3081" t="inlineStr">
        <is>
          <t>No</t>
        </is>
      </c>
      <c r="O3081" t="inlineStr">
        <is>
          <t>Not stated</t>
        </is>
      </c>
      <c r="Q3081" s="9" t="inlineStr">
        <is>
          <t>https://grantcue.com/foundations/ahimsa-foundation-852700743</t>
        </is>
      </c>
    </row>
    <row r="3082">
      <c r="A3082">
        <f>IF($E3082=$E3081,$A3081+1,1)</f>
        <v/>
      </c>
      <c r="B3082" t="inlineStr">
        <is>
          <t>THE HOLOCENE FOUNDATION</t>
        </is>
      </c>
      <c r="C3082" t="inlineStr">
        <is>
          <t>82-3905017</t>
        </is>
      </c>
      <c r="D3082" t="inlineStr">
        <is>
          <t>Rhode Island</t>
        </is>
      </c>
      <c r="E3082" t="inlineStr">
        <is>
          <t>RI</t>
        </is>
      </c>
      <c r="F3082" t="n">
        <v>2024</v>
      </c>
      <c r="G3082" t="n">
        <v>1</v>
      </c>
      <c r="H3082" s="13" t="n">
        <v>60184675</v>
      </c>
      <c r="I3082" s="12" t="n">
        <v>28</v>
      </c>
      <c r="J3082" s="13" t="n">
        <v>100000</v>
      </c>
      <c r="K3082" s="13">
        <f>IFERROR($H3082/$I3082,"")</f>
        <v/>
      </c>
      <c r="L3082" s="13" t="n">
        <v>56403675</v>
      </c>
      <c r="M3082" t="inlineStr">
        <is>
          <t>WA, DC, OR</t>
        </is>
      </c>
      <c r="N3082" t="inlineStr">
        <is>
          <t>No</t>
        </is>
      </c>
      <c r="O3082" t="inlineStr">
        <is>
          <t>Not stated</t>
        </is>
      </c>
      <c r="Q3082" s="9" t="inlineStr">
        <is>
          <t>https://grantcue.com/foundations/the-holocene-foundation-823905017</t>
        </is>
      </c>
    </row>
    <row r="3083">
      <c r="A3083">
        <f>IF($E3083=$E3082,$A3082+1,1)</f>
        <v/>
      </c>
      <c r="B3083" t="inlineStr">
        <is>
          <t>RALPH R PAPITTO &amp; BARBARA A PAPITTO PRIVATE FAMILY FOUNDATION</t>
        </is>
      </c>
      <c r="C3083" t="inlineStr">
        <is>
          <t>85-4150612</t>
        </is>
      </c>
      <c r="D3083" t="inlineStr">
        <is>
          <t>Rhode Island</t>
        </is>
      </c>
      <c r="E3083" t="inlineStr">
        <is>
          <t>RI</t>
        </is>
      </c>
      <c r="F3083" t="n">
        <v>2024</v>
      </c>
      <c r="G3083" t="n">
        <v>1</v>
      </c>
      <c r="H3083" s="13" t="n">
        <v>24335921</v>
      </c>
      <c r="I3083" s="12" t="n">
        <v>270</v>
      </c>
      <c r="J3083" s="13" t="n">
        <v>10000</v>
      </c>
      <c r="K3083" s="13">
        <f>IFERROR($H3083/$I3083,"")</f>
        <v/>
      </c>
      <c r="L3083" s="13" t="n">
        <v>2236242</v>
      </c>
      <c r="M3083" t="inlineStr">
        <is>
          <t>MA, NY, CT</t>
        </is>
      </c>
      <c r="N3083" t="inlineStr">
        <is>
          <t>Yes</t>
        </is>
      </c>
      <c r="O3083" t="inlineStr">
        <is>
          <t>Yes</t>
        </is>
      </c>
      <c r="P3083" s="9" t="inlineStr">
        <is>
          <t>https://www.pocfoundation.com/</t>
        </is>
      </c>
      <c r="Q3083" s="9" t="inlineStr">
        <is>
          <t>https://grantcue.com/foundations/ralph-r-papitto-and-barbara-a-papitto-private-family-foundation-854150612</t>
        </is>
      </c>
    </row>
    <row r="3084">
      <c r="A3084">
        <f>IF($E3084=$E3083,$A3083+1,1)</f>
        <v/>
      </c>
      <c r="B3084" t="inlineStr">
        <is>
          <t>WARREN ALPERT FOUNDATION</t>
        </is>
      </c>
      <c r="C3084" t="inlineStr">
        <is>
          <t>05-0426623</t>
        </is>
      </c>
      <c r="D3084" t="inlineStr">
        <is>
          <t>Rhode Island</t>
        </is>
      </c>
      <c r="E3084" t="inlineStr">
        <is>
          <t>RI</t>
        </is>
      </c>
      <c r="F3084" t="n">
        <v>2024</v>
      </c>
      <c r="G3084" t="n">
        <v>1</v>
      </c>
      <c r="H3084" s="13" t="n">
        <v>24267834</v>
      </c>
      <c r="I3084" s="12" t="n">
        <v>99</v>
      </c>
      <c r="J3084" s="13" t="n">
        <v>35000</v>
      </c>
      <c r="K3084" s="13">
        <f>IFERROR($H3084/$I3084,"")</f>
        <v/>
      </c>
      <c r="L3084" s="13" t="n">
        <v>6408253</v>
      </c>
      <c r="M3084" t="inlineStr">
        <is>
          <t>PA, MA, CA</t>
        </is>
      </c>
      <c r="N3084" t="inlineStr">
        <is>
          <t>Yes</t>
        </is>
      </c>
      <c r="O3084" t="inlineStr">
        <is>
          <t>Yes</t>
        </is>
      </c>
      <c r="P3084" s="9" t="inlineStr">
        <is>
          <t>https://warrenalpertfoundation.org/</t>
        </is>
      </c>
      <c r="Q3084" s="9" t="inlineStr">
        <is>
          <t>https://grantcue.com/foundations/warren-alpert-foundation-050426623</t>
        </is>
      </c>
    </row>
    <row r="3085">
      <c r="A3085">
        <f>IF($E3085=$E3084,$A3084+1,1)</f>
        <v/>
      </c>
      <c r="B3085" t="inlineStr">
        <is>
          <t>THE DONALD AND PAULA SMITH FOUNDATION</t>
        </is>
      </c>
      <c r="C3085" t="inlineStr">
        <is>
          <t>22-3732524</t>
        </is>
      </c>
      <c r="D3085" t="inlineStr">
        <is>
          <t>Rhode Island</t>
        </is>
      </c>
      <c r="E3085" t="inlineStr">
        <is>
          <t>RI</t>
        </is>
      </c>
      <c r="F3085" t="n">
        <v>2024</v>
      </c>
      <c r="G3085" t="n">
        <v>2</v>
      </c>
      <c r="H3085" s="13" t="n">
        <v>22000000</v>
      </c>
      <c r="I3085" s="12" t="n">
        <v>6</v>
      </c>
      <c r="J3085" s="13" t="n">
        <v>3150000</v>
      </c>
      <c r="K3085" s="13">
        <f>IFERROR($H3085/$I3085,"")</f>
        <v/>
      </c>
      <c r="L3085" s="13" t="n">
        <v>8500000</v>
      </c>
      <c r="M3085" t="inlineStr">
        <is>
          <t>VA, DC</t>
        </is>
      </c>
      <c r="N3085" t="inlineStr">
        <is>
          <t>No</t>
        </is>
      </c>
      <c r="O3085" t="inlineStr">
        <is>
          <t>Not stated</t>
        </is>
      </c>
      <c r="Q3085" s="9" t="inlineStr">
        <is>
          <t>https://grantcue.com/foundations/the-donald-and-paula-smith-foundation-223732524</t>
        </is>
      </c>
    </row>
    <row r="3086">
      <c r="A3086">
        <f>IF($E3086=$E3085,$A3085+1,1)</f>
        <v/>
      </c>
      <c r="B3086" t="inlineStr">
        <is>
          <t>THE CHAMPLIN FOUNDATION</t>
        </is>
      </c>
      <c r="C3086" t="inlineStr">
        <is>
          <t>51-0165988</t>
        </is>
      </c>
      <c r="D3086" t="inlineStr">
        <is>
          <t>Rhode Island</t>
        </is>
      </c>
      <c r="E3086" t="inlineStr">
        <is>
          <t>RI</t>
        </is>
      </c>
      <c r="F3086" t="n">
        <v>2024</v>
      </c>
      <c r="G3086" t="n">
        <v>1</v>
      </c>
      <c r="H3086" s="13" t="n">
        <v>18112660</v>
      </c>
      <c r="I3086" s="12" t="n">
        <v>213</v>
      </c>
      <c r="J3086" s="13" t="n">
        <v>49750</v>
      </c>
      <c r="K3086" s="13">
        <f>IFERROR($H3086/$I3086,"")</f>
        <v/>
      </c>
      <c r="L3086" s="13" t="n">
        <v>700000</v>
      </c>
      <c r="M3086" t="inlineStr">
        <is>
          <t>CT, MA</t>
        </is>
      </c>
      <c r="N3086" t="inlineStr">
        <is>
          <t>Yes</t>
        </is>
      </c>
      <c r="O3086" t="inlineStr">
        <is>
          <t>Yes</t>
        </is>
      </c>
      <c r="P3086" s="9" t="inlineStr">
        <is>
          <t>https://champlinfoundation.org/</t>
        </is>
      </c>
      <c r="Q3086" s="9" t="inlineStr">
        <is>
          <t>https://grantcue.com/foundations/the-champlin-foundation-510165988</t>
        </is>
      </c>
    </row>
    <row r="3087">
      <c r="A3087">
        <f>IF($E3087=$E3086,$A3086+1,1)</f>
        <v/>
      </c>
      <c r="B3087" t="inlineStr">
        <is>
          <t>VAN BEUREN CHARITABLE FOUNDATION INC</t>
        </is>
      </c>
      <c r="C3087" t="inlineStr">
        <is>
          <t>22-2773769</t>
        </is>
      </c>
      <c r="D3087" t="inlineStr">
        <is>
          <t>Rhode Island</t>
        </is>
      </c>
      <c r="E3087" t="inlineStr">
        <is>
          <t>RI</t>
        </is>
      </c>
      <c r="F3087" t="n">
        <v>2024</v>
      </c>
      <c r="G3087" t="n">
        <v>1</v>
      </c>
      <c r="H3087" s="13" t="n">
        <v>14690671</v>
      </c>
      <c r="I3087" s="12" t="n">
        <v>220</v>
      </c>
      <c r="J3087" s="13" t="n">
        <v>10000</v>
      </c>
      <c r="K3087" s="13">
        <f>IFERROR($H3087/$I3087,"")</f>
        <v/>
      </c>
      <c r="L3087" s="13" t="n">
        <v>2128280</v>
      </c>
      <c r="M3087" t="inlineStr">
        <is>
          <t>FL, NY, CT</t>
        </is>
      </c>
      <c r="N3087" t="inlineStr">
        <is>
          <t>No</t>
        </is>
      </c>
      <c r="O3087" t="inlineStr">
        <is>
          <t>Not stated</t>
        </is>
      </c>
      <c r="Q3087" s="9" t="inlineStr">
        <is>
          <t>https://grantcue.com/foundations/van-beuren-charitable-foundation-inc-c-o-brandywine-group-advisors-inc-222773769</t>
        </is>
      </c>
    </row>
    <row r="3088">
      <c r="A3088">
        <f>IF($E3088=$E3087,$A3087+1,1)</f>
        <v/>
      </c>
      <c r="B3088" t="inlineStr">
        <is>
          <t>JOSEPH &amp; TERRI GUGENHEIM CHARITABLE FOUNDATION</t>
        </is>
      </c>
      <c r="C3088" t="inlineStr">
        <is>
          <t>46-5290034</t>
        </is>
      </c>
      <c r="D3088" t="inlineStr">
        <is>
          <t>Rhode Island</t>
        </is>
      </c>
      <c r="E3088" t="inlineStr">
        <is>
          <t>RI</t>
        </is>
      </c>
      <c r="F3088" t="n">
        <v>2025</v>
      </c>
      <c r="G3088" t="n">
        <v>2</v>
      </c>
      <c r="H3088" s="13" t="n">
        <v>8547545</v>
      </c>
      <c r="I3088" s="12" t="n">
        <v>7</v>
      </c>
      <c r="J3088" s="13" t="n">
        <v>50000</v>
      </c>
      <c r="K3088" s="13">
        <f>IFERROR($H3088/$I3088,"")</f>
        <v/>
      </c>
      <c r="L3088" s="13" t="n">
        <v>8132545</v>
      </c>
      <c r="M3088" t="inlineStr">
        <is>
          <t>TX, IL</t>
        </is>
      </c>
      <c r="N3088" t="inlineStr">
        <is>
          <t>Yes</t>
        </is>
      </c>
      <c r="O3088" t="inlineStr">
        <is>
          <t>Not stated</t>
        </is>
      </c>
      <c r="Q3088" s="9" t="inlineStr">
        <is>
          <t>https://grantcue.com/foundations/joseph-and-terri-gugenheim-charitable-foundation-465290034</t>
        </is>
      </c>
    </row>
    <row r="3089">
      <c r="A3089">
        <f>IF($E3089=$E3088,$A3088+1,1)</f>
        <v/>
      </c>
      <c r="B3089" t="inlineStr">
        <is>
          <t>The Hassenfeld Family Foundation</t>
        </is>
      </c>
      <c r="C3089" t="inlineStr">
        <is>
          <t>05-6015373</t>
        </is>
      </c>
      <c r="D3089" t="inlineStr">
        <is>
          <t>Rhode Island</t>
        </is>
      </c>
      <c r="E3089" t="inlineStr">
        <is>
          <t>RI</t>
        </is>
      </c>
      <c r="F3089" t="n">
        <v>2024</v>
      </c>
      <c r="G3089" t="n">
        <v>1</v>
      </c>
      <c r="H3089" s="13" t="n">
        <v>8360135</v>
      </c>
      <c r="I3089" s="12" t="n">
        <v>44</v>
      </c>
      <c r="J3089" s="13" t="n">
        <v>105000</v>
      </c>
      <c r="K3089" s="13">
        <f>IFERROR($H3089/$I3089,"")</f>
        <v/>
      </c>
      <c r="L3089" s="13" t="n">
        <v>977550</v>
      </c>
      <c r="M3089" t="inlineStr">
        <is>
          <t>MA, NY, FL</t>
        </is>
      </c>
      <c r="N3089" t="inlineStr">
        <is>
          <t>No</t>
        </is>
      </c>
      <c r="O3089" t="inlineStr">
        <is>
          <t>Not stated</t>
        </is>
      </c>
      <c r="Q3089" s="9" t="inlineStr">
        <is>
          <t>https://grantcue.com/foundations/the-hassenfeld-family-foundation-056015373</t>
        </is>
      </c>
    </row>
    <row r="3090">
      <c r="A3090">
        <f>IF($E3090=$E3089,$A3089+1,1)</f>
        <v/>
      </c>
      <c r="B3090" t="inlineStr">
        <is>
          <t>FM FOUNDATION</t>
        </is>
      </c>
      <c r="C3090" t="inlineStr">
        <is>
          <t>22-2773230</t>
        </is>
      </c>
      <c r="D3090" t="inlineStr">
        <is>
          <t>Rhode Island</t>
        </is>
      </c>
      <c r="E3090" t="inlineStr">
        <is>
          <t>RI</t>
        </is>
      </c>
      <c r="F3090" t="n">
        <v>2024</v>
      </c>
      <c r="G3090" t="n">
        <v>1</v>
      </c>
      <c r="H3090" s="13" t="n">
        <v>7934230</v>
      </c>
      <c r="I3090" s="12" t="n">
        <v>25</v>
      </c>
      <c r="J3090" s="13" t="n">
        <v>40000</v>
      </c>
      <c r="K3090" s="13">
        <f>IFERROR($H3090/$I3090,"")</f>
        <v/>
      </c>
      <c r="L3090" s="13" t="n">
        <v>2982013</v>
      </c>
      <c r="M3090" t="inlineStr">
        <is>
          <t>FL, TX, WA</t>
        </is>
      </c>
      <c r="N3090" t="inlineStr">
        <is>
          <t>No</t>
        </is>
      </c>
      <c r="O3090" t="inlineStr">
        <is>
          <t>Not stated</t>
        </is>
      </c>
      <c r="Q3090" s="9" t="inlineStr">
        <is>
          <t>https://grantcue.com/foundations/fm-foundation-222773230</t>
        </is>
      </c>
    </row>
    <row r="3091">
      <c r="A3091">
        <f>IF($E3091=$E3090,$A3090+1,1)</f>
        <v/>
      </c>
      <c r="B3091" t="inlineStr">
        <is>
          <t>THE GILBANE FAMILY FOUNDATION</t>
        </is>
      </c>
      <c r="C3091" t="inlineStr">
        <is>
          <t>05-6006170</t>
        </is>
      </c>
      <c r="D3091" t="inlineStr">
        <is>
          <t>Rhode Island</t>
        </is>
      </c>
      <c r="E3091" t="inlineStr">
        <is>
          <t>RI</t>
        </is>
      </c>
      <c r="F3091" t="n">
        <v>2023</v>
      </c>
      <c r="G3091" t="n">
        <v>1</v>
      </c>
      <c r="H3091" s="13" t="n">
        <v>7639581</v>
      </c>
      <c r="I3091" s="12" t="n">
        <v>86</v>
      </c>
      <c r="J3091" s="13" t="n">
        <v>500</v>
      </c>
      <c r="K3091" s="13">
        <f>IFERROR($H3091/$I3091,"")</f>
        <v/>
      </c>
      <c r="L3091" s="13" t="n">
        <v>7338992</v>
      </c>
      <c r="M3091" t="inlineStr">
        <is>
          <t>MA, MI, NY</t>
        </is>
      </c>
      <c r="N3091" t="inlineStr">
        <is>
          <t>No</t>
        </is>
      </c>
      <c r="O3091" t="inlineStr">
        <is>
          <t>Not stated</t>
        </is>
      </c>
      <c r="Q3091" s="9" t="inlineStr">
        <is>
          <t>https://grantcue.com/foundations/the-gilbane-family-foundation-056006170</t>
        </is>
      </c>
    </row>
    <row r="3092">
      <c r="A3092">
        <f>IF($E3092=$E3091,$A3091+1,1)</f>
        <v/>
      </c>
      <c r="B3092" t="inlineStr">
        <is>
          <t>THE JOHNSON STREET FOUNDATION</t>
        </is>
      </c>
      <c r="C3092" t="inlineStr">
        <is>
          <t>13-7579596</t>
        </is>
      </c>
      <c r="D3092" t="inlineStr">
        <is>
          <t>Rhode Island</t>
        </is>
      </c>
      <c r="E3092" t="inlineStr">
        <is>
          <t>RI</t>
        </is>
      </c>
      <c r="F3092" t="n">
        <v>2025</v>
      </c>
      <c r="G3092" t="n">
        <v>2</v>
      </c>
      <c r="H3092" s="13" t="n">
        <v>7462371</v>
      </c>
      <c r="I3092" s="12" t="n">
        <v>57</v>
      </c>
      <c r="J3092" s="13" t="n">
        <v>75000</v>
      </c>
      <c r="K3092" s="13">
        <f>IFERROR($H3092/$I3092,"")</f>
        <v/>
      </c>
      <c r="L3092" s="13" t="n">
        <v>1983240</v>
      </c>
      <c r="M3092" t="inlineStr">
        <is>
          <t>NY, TX, MN</t>
        </is>
      </c>
      <c r="N3092" t="inlineStr">
        <is>
          <t>No</t>
        </is>
      </c>
      <c r="O3092" t="inlineStr">
        <is>
          <t>Not stated</t>
        </is>
      </c>
      <c r="Q3092" s="9" t="inlineStr">
        <is>
          <t>https://grantcue.com/foundations/the-johnson-street-foundation-137579596</t>
        </is>
      </c>
    </row>
    <row r="3093">
      <c r="A3093">
        <f>IF($E3093=$E3092,$A3092+1,1)</f>
        <v/>
      </c>
      <c r="B3093" t="inlineStr">
        <is>
          <t>BRAVO FAMILY CHARITABLE FOUNDATION</t>
        </is>
      </c>
      <c r="C3093" t="inlineStr">
        <is>
          <t>81-4657525</t>
        </is>
      </c>
      <c r="D3093" t="inlineStr">
        <is>
          <t>Rhode Island</t>
        </is>
      </c>
      <c r="E3093" t="inlineStr">
        <is>
          <t>RI</t>
        </is>
      </c>
      <c r="F3093" t="n">
        <v>2024</v>
      </c>
      <c r="G3093" t="n">
        <v>1</v>
      </c>
      <c r="H3093" s="13" t="n">
        <v>6584351</v>
      </c>
      <c r="I3093" s="12" t="n">
        <v>15</v>
      </c>
      <c r="J3093" s="13" t="n">
        <v>200000</v>
      </c>
      <c r="K3093" s="13">
        <f>IFERROR($H3093/$I3093,"")</f>
        <v/>
      </c>
      <c r="L3093" s="13" t="n">
        <v>1500000</v>
      </c>
      <c r="M3093" t="inlineStr">
        <is>
          <t>CA, NY, FL</t>
        </is>
      </c>
      <c r="N3093" t="inlineStr">
        <is>
          <t>Yes</t>
        </is>
      </c>
      <c r="O3093" t="inlineStr">
        <is>
          <t>Not stated</t>
        </is>
      </c>
      <c r="P3093" s="9" t="inlineStr">
        <is>
          <t>https://www.bravofamilyfoundation.org/</t>
        </is>
      </c>
      <c r="Q3093" s="9" t="inlineStr">
        <is>
          <t>https://grantcue.com/foundations/bravo-family-charitable-foundation-814657525</t>
        </is>
      </c>
    </row>
    <row r="3094">
      <c r="A3094">
        <f>IF($E3094=$E3093,$A3093+1,1)</f>
        <v/>
      </c>
      <c r="B3094" t="inlineStr">
        <is>
          <t>BILL AND IRMA DALE CHARITABLE FAMILY FOUNDATION</t>
        </is>
      </c>
      <c r="C3094" t="inlineStr">
        <is>
          <t>92-1303740</t>
        </is>
      </c>
      <c r="D3094" t="inlineStr">
        <is>
          <t>Rhode Island</t>
        </is>
      </c>
      <c r="E3094" t="inlineStr">
        <is>
          <t>RI</t>
        </is>
      </c>
      <c r="F3094" t="n">
        <v>2024</v>
      </c>
      <c r="G3094" t="n">
        <v>1</v>
      </c>
      <c r="H3094" s="13" t="n">
        <v>6032364</v>
      </c>
      <c r="I3094" s="12" t="n">
        <v>11</v>
      </c>
      <c r="J3094" s="13" t="n">
        <v>5000</v>
      </c>
      <c r="K3094" s="13">
        <f>IFERROR($H3094/$I3094,"")</f>
        <v/>
      </c>
      <c r="L3094" s="13" t="n">
        <v>5915394</v>
      </c>
      <c r="M3094" t="inlineStr">
        <is>
          <t>MN, CO, MO</t>
        </is>
      </c>
      <c r="N3094" t="inlineStr">
        <is>
          <t>No</t>
        </is>
      </c>
      <c r="O3094" t="inlineStr">
        <is>
          <t>Not stated</t>
        </is>
      </c>
      <c r="Q3094" s="9" t="inlineStr">
        <is>
          <t>https://grantcue.com/foundations/bill-and-irma-dale-charitable-family-foundation-921303740</t>
        </is>
      </c>
    </row>
    <row r="3095">
      <c r="A3095">
        <f>IF($E3095=$E3094,$A3094+1,1)</f>
        <v/>
      </c>
      <c r="B3095" t="inlineStr">
        <is>
          <t>SCHMALTZ ENROTH FAMILY FOUNDATION</t>
        </is>
      </c>
      <c r="C3095" t="inlineStr">
        <is>
          <t>82-3730519</t>
        </is>
      </c>
      <c r="D3095" t="inlineStr">
        <is>
          <t>Rhode Island</t>
        </is>
      </c>
      <c r="E3095" t="inlineStr">
        <is>
          <t>RI</t>
        </is>
      </c>
      <c r="F3095" t="n">
        <v>2024</v>
      </c>
      <c r="G3095" t="n">
        <v>1</v>
      </c>
      <c r="H3095" s="13" t="n">
        <v>5517109</v>
      </c>
      <c r="I3095" s="12" t="n">
        <v>30</v>
      </c>
      <c r="J3095" s="13" t="n">
        <v>1375</v>
      </c>
      <c r="K3095" s="13">
        <f>IFERROR($H3095/$I3095,"")</f>
        <v/>
      </c>
      <c r="L3095" s="13" t="n">
        <v>4413620</v>
      </c>
      <c r="M3095" t="inlineStr">
        <is>
          <t>MA, NH, SC</t>
        </is>
      </c>
      <c r="N3095" t="inlineStr">
        <is>
          <t>No</t>
        </is>
      </c>
      <c r="O3095" t="inlineStr">
        <is>
          <t>Not stated</t>
        </is>
      </c>
      <c r="Q3095" s="9" t="inlineStr">
        <is>
          <t>https://grantcue.com/foundations/schmaltz-enroth-family-foundation-823730519</t>
        </is>
      </c>
    </row>
    <row r="3096">
      <c r="A3096">
        <f>IF($E3096=$E3095,$A3095+1,1)</f>
        <v/>
      </c>
      <c r="B3096" t="inlineStr">
        <is>
          <t>THE HALLOCK FAMILY FOUNDATION</t>
        </is>
      </c>
      <c r="C3096" t="inlineStr">
        <is>
          <t>46-1527680</t>
        </is>
      </c>
      <c r="D3096" t="inlineStr">
        <is>
          <t>Rhode Island</t>
        </is>
      </c>
      <c r="E3096" t="inlineStr">
        <is>
          <t>RI</t>
        </is>
      </c>
      <c r="F3096" t="n">
        <v>2024</v>
      </c>
      <c r="G3096" t="n">
        <v>2</v>
      </c>
      <c r="H3096" s="13" t="n">
        <v>4948065</v>
      </c>
      <c r="I3096" s="12" t="n">
        <v>9</v>
      </c>
      <c r="J3096" s="13" t="n">
        <v>153309</v>
      </c>
      <c r="K3096" s="13">
        <f>IFERROR($H3096/$I3096,"")</f>
        <v/>
      </c>
      <c r="L3096" s="13" t="n">
        <v>2574930</v>
      </c>
      <c r="M3096" t="inlineStr">
        <is>
          <t>NY, CA</t>
        </is>
      </c>
      <c r="N3096" t="inlineStr">
        <is>
          <t>No</t>
        </is>
      </c>
      <c r="O3096" t="inlineStr">
        <is>
          <t>Not stated</t>
        </is>
      </c>
      <c r="Q3096" s="9" t="inlineStr">
        <is>
          <t>https://grantcue.com/foundations/the-hallock-family-foundation-461527680</t>
        </is>
      </c>
    </row>
    <row r="3097">
      <c r="A3097">
        <f>IF($E3097=$E3096,$A3096+1,1)</f>
        <v/>
      </c>
      <c r="B3097" t="inlineStr">
        <is>
          <t>THE PICERNE FAMILY CHARITABLE FOUNDATION</t>
        </is>
      </c>
      <c r="C3097" t="inlineStr">
        <is>
          <t>05-0487100</t>
        </is>
      </c>
      <c r="D3097" t="inlineStr">
        <is>
          <t>Rhode Island</t>
        </is>
      </c>
      <c r="E3097" t="inlineStr">
        <is>
          <t>RI</t>
        </is>
      </c>
      <c r="F3097" t="n">
        <v>2024</v>
      </c>
      <c r="G3097" t="n">
        <v>2</v>
      </c>
      <c r="H3097" s="13" t="n">
        <v>4772906</v>
      </c>
      <c r="I3097" s="12" t="n">
        <v>1610</v>
      </c>
      <c r="J3097" s="13" t="n">
        <v>1250</v>
      </c>
      <c r="K3097" s="13">
        <f>IFERROR($H3097/$I3097,"")</f>
        <v/>
      </c>
      <c r="L3097" s="13" t="n">
        <v>547500</v>
      </c>
      <c r="M3097" t="inlineStr">
        <is>
          <t>NV, FL, AZ</t>
        </is>
      </c>
      <c r="N3097" t="inlineStr">
        <is>
          <t>Yes</t>
        </is>
      </c>
      <c r="O3097" t="inlineStr">
        <is>
          <t>Not stated</t>
        </is>
      </c>
      <c r="Q3097" s="9" t="inlineStr">
        <is>
          <t>https://grantcue.com/foundations/the-picerne-family-charitable-foundation-050487100</t>
        </is>
      </c>
    </row>
    <row r="3098">
      <c r="A3098">
        <f>IF($E3098=$E3097,$A3097+1,1)</f>
        <v/>
      </c>
      <c r="B3098" t="inlineStr">
        <is>
          <t>THE RESSLER FAMILY FOUNDATION</t>
        </is>
      </c>
      <c r="C3098" t="inlineStr">
        <is>
          <t>95-6979496</t>
        </is>
      </c>
      <c r="D3098" t="inlineStr">
        <is>
          <t>Rhode Island</t>
        </is>
      </c>
      <c r="E3098" t="inlineStr">
        <is>
          <t>RI</t>
        </is>
      </c>
      <c r="F3098" t="n">
        <v>2024</v>
      </c>
      <c r="G3098" t="n">
        <v>1</v>
      </c>
      <c r="H3098" s="13" t="n">
        <v>4321227</v>
      </c>
      <c r="I3098" s="12" t="n">
        <v>27</v>
      </c>
      <c r="J3098" s="13" t="n">
        <v>20000</v>
      </c>
      <c r="K3098" s="13">
        <f>IFERROR($H3098/$I3098,"")</f>
        <v/>
      </c>
      <c r="L3098" s="13" t="n">
        <v>3250000</v>
      </c>
      <c r="M3098" t="inlineStr">
        <is>
          <t>CA, NY, DC</t>
        </is>
      </c>
      <c r="N3098" t="inlineStr">
        <is>
          <t>No</t>
        </is>
      </c>
      <c r="O3098" t="inlineStr">
        <is>
          <t>Not stated</t>
        </is>
      </c>
      <c r="Q3098" s="9" t="inlineStr">
        <is>
          <t>https://grantcue.com/foundations/the-ressler-family-foundation-956979496</t>
        </is>
      </c>
    </row>
    <row r="3099">
      <c r="A3099">
        <f>IF($E3099=$E3098,$A3098+1,1)</f>
        <v/>
      </c>
      <c r="B3099" t="inlineStr">
        <is>
          <t>FREDERICK HENRY PRINCE TESTAMENTARY TRUST</t>
        </is>
      </c>
      <c r="C3099" t="inlineStr">
        <is>
          <t>36-6009208</t>
        </is>
      </c>
      <c r="D3099" t="inlineStr">
        <is>
          <t>Rhode Island</t>
        </is>
      </c>
      <c r="E3099" t="inlineStr">
        <is>
          <t>RI</t>
        </is>
      </c>
      <c r="F3099" t="n">
        <v>2024</v>
      </c>
      <c r="G3099" t="n">
        <v>1</v>
      </c>
      <c r="H3099" s="13" t="n">
        <v>4196417</v>
      </c>
      <c r="I3099" s="12" t="n">
        <v>203</v>
      </c>
      <c r="J3099" s="13" t="n">
        <v>20000</v>
      </c>
      <c r="K3099" s="13">
        <f>IFERROR($H3099/$I3099,"")</f>
        <v/>
      </c>
      <c r="L3099" s="13" t="n">
        <v>200000</v>
      </c>
      <c r="M3099" t="inlineStr">
        <is>
          <t>IL, VA, DC</t>
        </is>
      </c>
      <c r="N3099" t="inlineStr">
        <is>
          <t>Yes</t>
        </is>
      </c>
      <c r="O3099" t="inlineStr">
        <is>
          <t>Yes</t>
        </is>
      </c>
      <c r="P3099" s="9" t="inlineStr">
        <is>
          <t>https://www.princetrusts.org/</t>
        </is>
      </c>
      <c r="Q3099" s="9" t="inlineStr">
        <is>
          <t>https://grantcue.com/foundations/frederick-henry-prince-testamentary-trust-366009208</t>
        </is>
      </c>
    </row>
    <row r="3100">
      <c r="A3100">
        <f>IF($E3100=$E3099,$A3099+1,1)</f>
        <v/>
      </c>
      <c r="B3100" t="inlineStr">
        <is>
          <t>ALLETTA MORRIS MCBEAN CHARITABLE TRUST</t>
        </is>
      </c>
      <c r="C3100" t="inlineStr">
        <is>
          <t>94-3019660</t>
        </is>
      </c>
      <c r="D3100" t="inlineStr">
        <is>
          <t>Rhode Island</t>
        </is>
      </c>
      <c r="E3100" t="inlineStr">
        <is>
          <t>RI</t>
        </is>
      </c>
      <c r="F3100" t="n">
        <v>2024</v>
      </c>
      <c r="G3100" t="n">
        <v>1</v>
      </c>
      <c r="H3100" s="13" t="n">
        <v>4195000</v>
      </c>
      <c r="I3100" s="12" t="n">
        <v>41</v>
      </c>
      <c r="J3100" s="13" t="n">
        <v>50000</v>
      </c>
      <c r="K3100" s="13">
        <f>IFERROR($H3100/$I3100,"")</f>
        <v/>
      </c>
      <c r="L3100" s="13" t="n">
        <v>500000</v>
      </c>
      <c r="M3100" t="inlineStr">
        <is>
          <t>NH, CA, IN</t>
        </is>
      </c>
      <c r="N3100" t="inlineStr">
        <is>
          <t>Yes</t>
        </is>
      </c>
      <c r="O3100" t="inlineStr">
        <is>
          <t>Yes</t>
        </is>
      </c>
      <c r="P3100" s="9" t="inlineStr">
        <is>
          <t>https://www.allettamcbeancharitabletrust.org/</t>
        </is>
      </c>
      <c r="Q3100" s="9" t="inlineStr">
        <is>
          <t>https://grantcue.com/foundations/alletta-morris-mcbean-charitable-trust-943019660</t>
        </is>
      </c>
    </row>
    <row r="3101">
      <c r="A3101">
        <f>IF($E3101=$E3100,$A3100+1,1)</f>
        <v/>
      </c>
      <c r="B3101" t="inlineStr">
        <is>
          <t>AMICA COMPANIES FOUNDATION</t>
        </is>
      </c>
      <c r="C3101" t="inlineStr">
        <is>
          <t>05-0493445</t>
        </is>
      </c>
      <c r="D3101" t="inlineStr">
        <is>
          <t>Rhode Island</t>
        </is>
      </c>
      <c r="E3101" t="inlineStr">
        <is>
          <t>RI</t>
        </is>
      </c>
      <c r="F3101" t="n">
        <v>2024</v>
      </c>
      <c r="G3101" t="n">
        <v>1</v>
      </c>
      <c r="H3101" s="13" t="n">
        <v>4182779</v>
      </c>
      <c r="I3101" s="12" t="n">
        <v>1288</v>
      </c>
      <c r="J3101" s="13" t="n">
        <v>500</v>
      </c>
      <c r="K3101" s="13">
        <f>IFERROR($H3101/$I3101,"")</f>
        <v/>
      </c>
      <c r="L3101" s="13" t="n">
        <v>250000</v>
      </c>
      <c r="M3101" t="inlineStr">
        <is>
          <t>MA, NY, CT</t>
        </is>
      </c>
      <c r="N3101" t="inlineStr">
        <is>
          <t>No</t>
        </is>
      </c>
      <c r="O3101" t="inlineStr">
        <is>
          <t>Not stated</t>
        </is>
      </c>
      <c r="Q3101" s="9" t="inlineStr">
        <is>
          <t>https://grantcue.com/foundations/amica-companies-foundation-050493445</t>
        </is>
      </c>
    </row>
    <row r="3102">
      <c r="A3102">
        <f>IF($E3102=$E3101,$A3101+1,1)</f>
        <v/>
      </c>
      <c r="B3102" t="inlineStr">
        <is>
          <t>LOUIS AND BESSIE STEIN FOUNDATION FUND #2</t>
        </is>
      </c>
      <c r="C3102" t="inlineStr">
        <is>
          <t>25-1899982</t>
        </is>
      </c>
      <c r="D3102" t="inlineStr">
        <is>
          <t>Rhode Island</t>
        </is>
      </c>
      <c r="E3102" t="inlineStr">
        <is>
          <t>RI</t>
        </is>
      </c>
      <c r="F3102" t="n">
        <v>2024</v>
      </c>
      <c r="G3102" t="n">
        <v>1</v>
      </c>
      <c r="H3102" s="13" t="n">
        <v>4054243</v>
      </c>
      <c r="I3102" s="12" t="n">
        <v>14</v>
      </c>
      <c r="J3102" s="13" t="n">
        <v>10000</v>
      </c>
      <c r="K3102" s="13">
        <f>IFERROR($H3102/$I3102,"")</f>
        <v/>
      </c>
      <c r="L3102" s="13" t="n">
        <v>3747243</v>
      </c>
      <c r="M3102" t="inlineStr">
        <is>
          <t>PA, MA, GA</t>
        </is>
      </c>
      <c r="N3102" t="inlineStr">
        <is>
          <t>Yes</t>
        </is>
      </c>
      <c r="O3102" t="inlineStr">
        <is>
          <t>Not stated</t>
        </is>
      </c>
      <c r="Q3102" s="9" t="inlineStr">
        <is>
          <t>https://grantcue.com/foundations/louis-and-bessie-stein-foundation-fund-2-251899982</t>
        </is>
      </c>
    </row>
    <row r="3103">
      <c r="A3103">
        <f>IF($E3103=$E3102,$A3102+1,1)</f>
        <v/>
      </c>
      <c r="B3103" t="inlineStr">
        <is>
          <t>JOHN AND AMY PHELAN FAMILY FOUNDATION</t>
        </is>
      </c>
      <c r="C3103" t="inlineStr">
        <is>
          <t>46-1579312</t>
        </is>
      </c>
      <c r="D3103" t="inlineStr">
        <is>
          <t>Rhode Island</t>
        </is>
      </c>
      <c r="E3103" t="inlineStr">
        <is>
          <t>RI</t>
        </is>
      </c>
      <c r="F3103" t="n">
        <v>2024</v>
      </c>
      <c r="G3103" t="n">
        <v>1</v>
      </c>
      <c r="H3103" s="13" t="n">
        <v>3983333</v>
      </c>
      <c r="I3103" s="12" t="n">
        <v>9</v>
      </c>
      <c r="J3103" s="13" t="n">
        <v>250000</v>
      </c>
      <c r="K3103" s="13">
        <f>IFERROR($H3103/$I3103,"")</f>
        <v/>
      </c>
      <c r="L3103" s="13" t="n">
        <v>1475000</v>
      </c>
      <c r="M3103" t="inlineStr">
        <is>
          <t>TX, MA, VA</t>
        </is>
      </c>
      <c r="N3103" t="inlineStr">
        <is>
          <t>No</t>
        </is>
      </c>
      <c r="O3103" t="inlineStr">
        <is>
          <t>Not stated</t>
        </is>
      </c>
      <c r="Q3103" s="9" t="inlineStr">
        <is>
          <t>https://grantcue.com/foundations/john-and-amy-phelan-family-foundation-461579312</t>
        </is>
      </c>
    </row>
    <row r="3104">
      <c r="A3104">
        <f>IF($E3104=$E3103,$A3103+1,1)</f>
        <v/>
      </c>
      <c r="B3104" t="inlineStr">
        <is>
          <t>THE FOURTEN FOUNDATION</t>
        </is>
      </c>
      <c r="C3104" t="inlineStr">
        <is>
          <t>86-3735206</t>
        </is>
      </c>
      <c r="D3104" t="inlineStr">
        <is>
          <t>Rhode Island</t>
        </is>
      </c>
      <c r="E3104" t="inlineStr">
        <is>
          <t>RI</t>
        </is>
      </c>
      <c r="F3104" t="n">
        <v>2025</v>
      </c>
      <c r="G3104" t="n">
        <v>2</v>
      </c>
      <c r="H3104" s="13" t="n">
        <v>3885000</v>
      </c>
      <c r="I3104" s="12" t="n">
        <v>36</v>
      </c>
      <c r="J3104" s="13" t="n">
        <v>50000</v>
      </c>
      <c r="K3104" s="13">
        <f>IFERROR($H3104/$I3104,"")</f>
        <v/>
      </c>
      <c r="L3104" s="13" t="n">
        <v>1100000</v>
      </c>
      <c r="M3104" t="inlineStr">
        <is>
          <t>MT, VA, CA</t>
        </is>
      </c>
      <c r="N3104" t="inlineStr">
        <is>
          <t>No</t>
        </is>
      </c>
      <c r="O3104" t="inlineStr">
        <is>
          <t>Not stated</t>
        </is>
      </c>
      <c r="Q3104" s="9" t="inlineStr">
        <is>
          <t>https://grantcue.com/foundations/the-fourten-foundation-c-o-pkf-o-connor-davies-advisory-llc-863735206</t>
        </is>
      </c>
    </row>
    <row r="3105">
      <c r="A3105">
        <f>IF($E3105=$E3104,$A3104+1,1)</f>
        <v/>
      </c>
      <c r="B3105" t="inlineStr">
        <is>
          <t>HOWARD P COLHOUN FAMILY FOUNDATION INC</t>
        </is>
      </c>
      <c r="C3105" t="inlineStr">
        <is>
          <t>52-1853373</t>
        </is>
      </c>
      <c r="D3105" t="inlineStr">
        <is>
          <t>Rhode Island</t>
        </is>
      </c>
      <c r="E3105" t="inlineStr">
        <is>
          <t>RI</t>
        </is>
      </c>
      <c r="F3105" t="n">
        <v>2024</v>
      </c>
      <c r="G3105" t="n">
        <v>1</v>
      </c>
      <c r="H3105" s="13" t="n">
        <v>3800000</v>
      </c>
      <c r="I3105" s="12" t="n">
        <v>74</v>
      </c>
      <c r="J3105" s="13" t="n">
        <v>10000</v>
      </c>
      <c r="K3105" s="13">
        <f>IFERROR($H3105/$I3105,"")</f>
        <v/>
      </c>
      <c r="L3105" s="13" t="n">
        <v>553000</v>
      </c>
      <c r="M3105" t="inlineStr">
        <is>
          <t>MA, WY, MD</t>
        </is>
      </c>
      <c r="N3105" t="inlineStr">
        <is>
          <t>No</t>
        </is>
      </c>
      <c r="O3105" t="inlineStr">
        <is>
          <t>Not stated</t>
        </is>
      </c>
      <c r="Q3105" s="9" t="inlineStr">
        <is>
          <t>https://grantcue.com/foundations/howard-p-colhoun-family-foundation-inc-521853373</t>
        </is>
      </c>
    </row>
    <row r="3106">
      <c r="A3106">
        <f>IF($E3106=$E3105,$A3105+1,1)</f>
        <v/>
      </c>
      <c r="B3106" t="inlineStr">
        <is>
          <t>EGAN FAMILY CHARITABLE FOUNDATION</t>
        </is>
      </c>
      <c r="C3106" t="inlineStr">
        <is>
          <t>04-6746970</t>
        </is>
      </c>
      <c r="D3106" t="inlineStr">
        <is>
          <t>Rhode Island</t>
        </is>
      </c>
      <c r="E3106" t="inlineStr">
        <is>
          <t>RI</t>
        </is>
      </c>
      <c r="F3106" t="n">
        <v>2024</v>
      </c>
      <c r="G3106" t="n">
        <v>2</v>
      </c>
      <c r="H3106" s="13" t="n">
        <v>3556564</v>
      </c>
      <c r="I3106" s="12" t="n">
        <v>42</v>
      </c>
      <c r="J3106" s="13" t="n">
        <v>25000</v>
      </c>
      <c r="K3106" s="13">
        <f>IFERROR($H3106/$I3106,"")</f>
        <v/>
      </c>
      <c r="L3106" s="13" t="n">
        <v>778064</v>
      </c>
      <c r="M3106" t="inlineStr">
        <is>
          <t>CT, PA, MA</t>
        </is>
      </c>
      <c r="N3106" t="inlineStr">
        <is>
          <t>No</t>
        </is>
      </c>
      <c r="O3106" t="inlineStr">
        <is>
          <t>Not stated</t>
        </is>
      </c>
      <c r="Q3106" s="9" t="inlineStr">
        <is>
          <t>https://grantcue.com/foundations/egan-family-charitable-foundation-c-o-choate-llp-046746970</t>
        </is>
      </c>
    </row>
    <row r="3107">
      <c r="A3107">
        <f>IF($E3107=$E3106,$A3106+1,1)</f>
        <v/>
      </c>
      <c r="B3107" t="inlineStr">
        <is>
          <t>Earl &amp; Brenda Shapiro Foundation</t>
        </is>
      </c>
      <c r="C3107" t="inlineStr">
        <is>
          <t>45-0524597</t>
        </is>
      </c>
      <c r="D3107" t="inlineStr">
        <is>
          <t>Rhode Island</t>
        </is>
      </c>
      <c r="E3107" t="inlineStr">
        <is>
          <t>RI</t>
        </is>
      </c>
      <c r="F3107" t="n">
        <v>2024</v>
      </c>
      <c r="G3107" t="n">
        <v>1</v>
      </c>
      <c r="H3107" s="13" t="n">
        <v>3554000</v>
      </c>
      <c r="I3107" s="12" t="n">
        <v>17</v>
      </c>
      <c r="J3107" s="13" t="n">
        <v>100000</v>
      </c>
      <c r="K3107" s="13">
        <f>IFERROR($H3107/$I3107,"")</f>
        <v/>
      </c>
      <c r="L3107" s="13" t="n">
        <v>2000000</v>
      </c>
      <c r="M3107" t="inlineStr">
        <is>
          <t>IL, NJ, NY</t>
        </is>
      </c>
      <c r="N3107" t="inlineStr">
        <is>
          <t>No</t>
        </is>
      </c>
      <c r="O3107" t="inlineStr">
        <is>
          <t>Not stated</t>
        </is>
      </c>
      <c r="Q3107" s="9" t="inlineStr">
        <is>
          <t>https://grantcue.com/foundations/earl-and-brenda-shapiro-foundation-c-o-mason-avenue-investments-450524597</t>
        </is>
      </c>
    </row>
    <row r="3108">
      <c r="A3108">
        <f>IF($E3108=$E3107,$A3107+1,1)</f>
        <v/>
      </c>
      <c r="B3108" t="inlineStr">
        <is>
          <t>MULBERRY ESSENCE FOUNDATION</t>
        </is>
      </c>
      <c r="C3108" t="inlineStr">
        <is>
          <t>81-2068389</t>
        </is>
      </c>
      <c r="D3108" t="inlineStr">
        <is>
          <t>Rhode Island</t>
        </is>
      </c>
      <c r="E3108" t="inlineStr">
        <is>
          <t>RI</t>
        </is>
      </c>
      <c r="F3108" t="n">
        <v>2024</v>
      </c>
      <c r="G3108" t="n">
        <v>1</v>
      </c>
      <c r="H3108" s="13" t="n">
        <v>3523093</v>
      </c>
      <c r="I3108" s="12" t="n">
        <v>63</v>
      </c>
      <c r="J3108" s="13" t="n">
        <v>5200</v>
      </c>
      <c r="K3108" s="13">
        <f>IFERROR($H3108/$I3108,"")</f>
        <v/>
      </c>
      <c r="L3108" s="13" t="n">
        <v>1230000</v>
      </c>
      <c r="M3108" t="inlineStr">
        <is>
          <t>CT, CA, MA</t>
        </is>
      </c>
      <c r="N3108" t="inlineStr">
        <is>
          <t>Yes</t>
        </is>
      </c>
      <c r="O3108" t="inlineStr">
        <is>
          <t>Not stated</t>
        </is>
      </c>
      <c r="Q3108" s="9" t="inlineStr">
        <is>
          <t>https://grantcue.com/foundations/mulberry-essence-foundation-812068389</t>
        </is>
      </c>
    </row>
    <row r="3109">
      <c r="A3109">
        <f>IF($E3109=$E3108,$A3108+1,1)</f>
        <v/>
      </c>
      <c r="B3109" t="inlineStr">
        <is>
          <t>THE HENRY A MCKINNELL FOUNDATION</t>
        </is>
      </c>
      <c r="C3109" t="inlineStr">
        <is>
          <t>27-1279165</t>
        </is>
      </c>
      <c r="D3109" t="inlineStr">
        <is>
          <t>Rhode Island</t>
        </is>
      </c>
      <c r="E3109" t="inlineStr">
        <is>
          <t>RI</t>
        </is>
      </c>
      <c r="F3109" t="n">
        <v>2025</v>
      </c>
      <c r="G3109" t="n">
        <v>2</v>
      </c>
      <c r="H3109" s="13" t="n">
        <v>3520000</v>
      </c>
      <c r="I3109" s="12" t="n">
        <v>9</v>
      </c>
      <c r="J3109" s="13" t="n">
        <v>80000</v>
      </c>
      <c r="K3109" s="13">
        <f>IFERROR($H3109/$I3109,"")</f>
        <v/>
      </c>
      <c r="L3109" s="13" t="n">
        <v>1525000</v>
      </c>
      <c r="M3109" t="inlineStr">
        <is>
          <t>CA, WY</t>
        </is>
      </c>
      <c r="N3109" t="inlineStr">
        <is>
          <t>No</t>
        </is>
      </c>
      <c r="O3109" t="inlineStr">
        <is>
          <t>Not stated</t>
        </is>
      </c>
      <c r="Q3109" s="9" t="inlineStr">
        <is>
          <t>https://grantcue.com/foundations/the-henry-a-mckinnell-foundation-271279165</t>
        </is>
      </c>
    </row>
    <row r="3110">
      <c r="A3110">
        <f>IF($E3110=$E3109,$A3109+1,1)</f>
        <v/>
      </c>
      <c r="B3110" t="inlineStr">
        <is>
          <t>JOSEPH AND MARIE FIELD FOUNDATION</t>
        </is>
      </c>
      <c r="C3110" t="inlineStr">
        <is>
          <t>23-3009586</t>
        </is>
      </c>
      <c r="D3110" t="inlineStr">
        <is>
          <t>Rhode Island</t>
        </is>
      </c>
      <c r="E3110" t="inlineStr">
        <is>
          <t>RI</t>
        </is>
      </c>
      <c r="F3110" t="n">
        <v>2024</v>
      </c>
      <c r="G3110" t="n">
        <v>1</v>
      </c>
      <c r="H3110" s="13" t="n">
        <v>3355000</v>
      </c>
      <c r="I3110" s="12" t="n">
        <v>21</v>
      </c>
      <c r="J3110" s="13" t="n">
        <v>50000</v>
      </c>
      <c r="K3110" s="13">
        <f>IFERROR($H3110/$I3110,"")</f>
        <v/>
      </c>
      <c r="L3110" s="13" t="n">
        <v>1500000</v>
      </c>
      <c r="M3110" t="inlineStr">
        <is>
          <t>PA, GA, NY</t>
        </is>
      </c>
      <c r="N3110" t="inlineStr">
        <is>
          <t>No</t>
        </is>
      </c>
      <c r="O3110" t="inlineStr">
        <is>
          <t>Not stated</t>
        </is>
      </c>
      <c r="Q3110" s="9" t="inlineStr">
        <is>
          <t>https://grantcue.com/foundations/joseph-and-marie-field-foundation-233009586</t>
        </is>
      </c>
    </row>
    <row r="3111">
      <c r="A3111">
        <f>IF($E3111=$E3110,$A3110+1,1)</f>
        <v/>
      </c>
      <c r="B3111" t="inlineStr">
        <is>
          <t>CENTREVILLE SAVINGS BANK CHARITABLE FOUNDATION</t>
        </is>
      </c>
      <c r="C3111" t="inlineStr">
        <is>
          <t>51-0673508</t>
        </is>
      </c>
      <c r="D3111" t="inlineStr">
        <is>
          <t>Rhode Island</t>
        </is>
      </c>
      <c r="E3111" t="inlineStr">
        <is>
          <t>RI</t>
        </is>
      </c>
      <c r="F3111" t="n">
        <v>2025</v>
      </c>
      <c r="G3111" t="n">
        <v>2</v>
      </c>
      <c r="H3111" s="13" t="n">
        <v>3253213</v>
      </c>
      <c r="I3111" s="12" t="n">
        <v>139</v>
      </c>
      <c r="J3111" s="13" t="n">
        <v>5000</v>
      </c>
      <c r="K3111" s="13">
        <f>IFERROR($H3111/$I3111,"")</f>
        <v/>
      </c>
      <c r="L3111" s="13" t="n">
        <v>1631040</v>
      </c>
      <c r="M3111" t="inlineStr">
        <is>
          <t>CT, NY, MA</t>
        </is>
      </c>
      <c r="N3111" t="inlineStr">
        <is>
          <t>Yes</t>
        </is>
      </c>
      <c r="O3111" t="inlineStr">
        <is>
          <t>Yes</t>
        </is>
      </c>
      <c r="Q3111" s="9" t="inlineStr">
        <is>
          <t>https://grantcue.com/foundations/centreville-savings-bank-charitable-foundation-510673508</t>
        </is>
      </c>
    </row>
    <row r="3112">
      <c r="A3112">
        <f>IF($E3112=$E3111,$A3111+1,1)</f>
        <v/>
      </c>
      <c r="B3112" t="inlineStr">
        <is>
          <t>THE LAMPERT FOUNDATION</t>
        </is>
      </c>
      <c r="C3112" t="inlineStr">
        <is>
          <t>20-5436006</t>
        </is>
      </c>
      <c r="D3112" t="inlineStr">
        <is>
          <t>Rhode Island</t>
        </is>
      </c>
      <c r="E3112" t="inlineStr">
        <is>
          <t>RI</t>
        </is>
      </c>
      <c r="F3112" t="n">
        <v>2024</v>
      </c>
      <c r="G3112" t="n">
        <v>1</v>
      </c>
      <c r="H3112" s="13" t="n">
        <v>3226000</v>
      </c>
      <c r="I3112" s="12" t="n">
        <v>7</v>
      </c>
      <c r="J3112" s="13" t="n">
        <v>100000</v>
      </c>
      <c r="K3112" s="13">
        <f>IFERROR($H3112/$I3112,"")</f>
        <v/>
      </c>
      <c r="L3112" s="13" t="n">
        <v>2260000</v>
      </c>
      <c r="M3112" t="inlineStr">
        <is>
          <t>NY, NC, FL</t>
        </is>
      </c>
      <c r="N3112" t="inlineStr">
        <is>
          <t>No</t>
        </is>
      </c>
      <c r="O3112" t="inlineStr">
        <is>
          <t>Not stated</t>
        </is>
      </c>
      <c r="Q3112" s="9" t="inlineStr">
        <is>
          <t>https://grantcue.com/foundations/the-lampert-foundation-205436006</t>
        </is>
      </c>
    </row>
    <row r="3113">
      <c r="A3113">
        <f>IF($E3113=$E3112,$A3112+1,1)</f>
        <v/>
      </c>
      <c r="B3113" t="inlineStr">
        <is>
          <t>THE KMJ FAMILY FOUNDATION</t>
        </is>
      </c>
      <c r="C3113" t="inlineStr">
        <is>
          <t>26-0554486</t>
        </is>
      </c>
      <c r="D3113" t="inlineStr">
        <is>
          <t>Rhode Island</t>
        </is>
      </c>
      <c r="E3113" t="inlineStr">
        <is>
          <t>RI</t>
        </is>
      </c>
      <c r="F3113" t="n">
        <v>2025</v>
      </c>
      <c r="G3113" t="n">
        <v>2</v>
      </c>
      <c r="H3113" s="13" t="n">
        <v>2902018</v>
      </c>
      <c r="I3113" s="12" t="n">
        <v>27</v>
      </c>
      <c r="J3113" s="13" t="n">
        <v>30000</v>
      </c>
      <c r="K3113" s="13">
        <f>IFERROR($H3113/$I3113,"")</f>
        <v/>
      </c>
      <c r="L3113" s="13" t="n">
        <v>870537</v>
      </c>
      <c r="M3113" t="inlineStr">
        <is>
          <t>IN, PA, MD</t>
        </is>
      </c>
      <c r="N3113" t="inlineStr">
        <is>
          <t>No</t>
        </is>
      </c>
      <c r="O3113" t="inlineStr">
        <is>
          <t>Not stated</t>
        </is>
      </c>
      <c r="Q3113" s="9" t="inlineStr">
        <is>
          <t>https://grantcue.com/foundations/the-kmj-family-foundation-260554486</t>
        </is>
      </c>
    </row>
    <row r="3114">
      <c r="A3114">
        <f>IF($E3114=$E3113,$A3113+1,1)</f>
        <v/>
      </c>
      <c r="B3114" t="inlineStr">
        <is>
          <t>MICHAEL AND MARY JOHNSTON FOUNDATION</t>
        </is>
      </c>
      <c r="C3114" t="inlineStr">
        <is>
          <t>13-3388201</t>
        </is>
      </c>
      <c r="D3114" t="inlineStr">
        <is>
          <t>Rhode Island</t>
        </is>
      </c>
      <c r="E3114" t="inlineStr">
        <is>
          <t>RI</t>
        </is>
      </c>
      <c r="F3114" t="n">
        <v>2025</v>
      </c>
      <c r="G3114" t="n">
        <v>2</v>
      </c>
      <c r="H3114" s="13" t="n">
        <v>2890596</v>
      </c>
      <c r="I3114" s="12" t="n">
        <v>5</v>
      </c>
      <c r="J3114" s="13" t="n">
        <v>3000</v>
      </c>
      <c r="K3114" s="13">
        <f>IFERROR($H3114/$I3114,"")</f>
        <v/>
      </c>
      <c r="L3114" s="13" t="n">
        <v>1441798</v>
      </c>
      <c r="M3114" t="inlineStr">
        <is>
          <t>OH, NJ, DC</t>
        </is>
      </c>
      <c r="N3114" t="inlineStr">
        <is>
          <t>No</t>
        </is>
      </c>
      <c r="O3114" t="inlineStr">
        <is>
          <t>Not stated</t>
        </is>
      </c>
      <c r="Q3114" s="9" t="inlineStr">
        <is>
          <t>https://grantcue.com/foundations/michael-and-mary-johnston-foundation-133388201</t>
        </is>
      </c>
    </row>
    <row r="3115">
      <c r="A3115">
        <f>IF($E3115=$E3114,$A3114+1,1)</f>
        <v/>
      </c>
      <c r="B3115" t="inlineStr">
        <is>
          <t>EDWARD J &amp; VIRGINIA M ROUTHIER FOUNDATION</t>
        </is>
      </c>
      <c r="C3115" t="inlineStr">
        <is>
          <t>05-0485198</t>
        </is>
      </c>
      <c r="D3115" t="inlineStr">
        <is>
          <t>Rhode Island</t>
        </is>
      </c>
      <c r="E3115" t="inlineStr">
        <is>
          <t>RI</t>
        </is>
      </c>
      <c r="F3115" t="n">
        <v>2025</v>
      </c>
      <c r="G3115" t="n">
        <v>2</v>
      </c>
      <c r="H3115" s="13" t="n">
        <v>2782000</v>
      </c>
      <c r="I3115" s="12" t="n">
        <v>92</v>
      </c>
      <c r="J3115" s="13" t="n">
        <v>25000</v>
      </c>
      <c r="K3115" s="13">
        <f>IFERROR($H3115/$I3115,"")</f>
        <v/>
      </c>
      <c r="L3115" s="13" t="n">
        <v>150000</v>
      </c>
      <c r="N3115" t="inlineStr">
        <is>
          <t>No</t>
        </is>
      </c>
      <c r="O3115" t="inlineStr">
        <is>
          <t>Not stated</t>
        </is>
      </c>
      <c r="Q3115" s="9" t="inlineStr">
        <is>
          <t>https://grantcue.com/foundations/edward-j-and-virginia-m-routhier-foundation-050485198</t>
        </is>
      </c>
    </row>
    <row r="3116">
      <c r="A3116">
        <f>IF($E3116=$E3115,$A3115+1,1)</f>
        <v/>
      </c>
      <c r="B3116" t="inlineStr">
        <is>
          <t>THE ROSENTHAL FUND</t>
        </is>
      </c>
      <c r="C3116" t="inlineStr">
        <is>
          <t>13-3919545</t>
        </is>
      </c>
      <c r="D3116" t="inlineStr">
        <is>
          <t>Rhode Island</t>
        </is>
      </c>
      <c r="E3116" t="inlineStr">
        <is>
          <t>RI</t>
        </is>
      </c>
      <c r="F3116" t="n">
        <v>2024</v>
      </c>
      <c r="G3116" t="n">
        <v>2</v>
      </c>
      <c r="H3116" s="13" t="n">
        <v>2731390</v>
      </c>
      <c r="I3116" s="12" t="n">
        <v>73</v>
      </c>
      <c r="J3116" s="13" t="n">
        <v>500</v>
      </c>
      <c r="K3116" s="13">
        <f>IFERROR($H3116/$I3116,"")</f>
        <v/>
      </c>
      <c r="L3116" s="13" t="n">
        <v>900000</v>
      </c>
      <c r="M3116" t="inlineStr">
        <is>
          <t>NY, UT, IL</t>
        </is>
      </c>
      <c r="N3116" t="inlineStr">
        <is>
          <t>No</t>
        </is>
      </c>
      <c r="O3116" t="inlineStr">
        <is>
          <t>Not stated</t>
        </is>
      </c>
      <c r="Q3116" s="9" t="inlineStr">
        <is>
          <t>https://grantcue.com/foundations/the-rosenthal-fund-c-o-eva-rosenthal-133919545</t>
        </is>
      </c>
    </row>
    <row r="3117">
      <c r="A3117">
        <f>IF($E3117=$E3116,$A3116+1,1)</f>
        <v/>
      </c>
      <c r="B3117" t="inlineStr">
        <is>
          <t>HASBRO FOUNDATION INC</t>
        </is>
      </c>
      <c r="C3117" t="inlineStr">
        <is>
          <t>22-2538470</t>
        </is>
      </c>
      <c r="D3117" t="inlineStr">
        <is>
          <t>Rhode Island</t>
        </is>
      </c>
      <c r="E3117" t="inlineStr">
        <is>
          <t>RI</t>
        </is>
      </c>
      <c r="F3117" t="n">
        <v>2024</v>
      </c>
      <c r="G3117" t="n">
        <v>1</v>
      </c>
      <c r="H3117" s="13" t="n">
        <v>2722839</v>
      </c>
      <c r="I3117" s="12" t="n">
        <v>39</v>
      </c>
      <c r="J3117" s="13" t="n">
        <v>50000</v>
      </c>
      <c r="K3117" s="13">
        <f>IFERROR($H3117/$I3117,"")</f>
        <v/>
      </c>
      <c r="L3117" s="13" t="n">
        <v>250000</v>
      </c>
      <c r="M3117" t="inlineStr">
        <is>
          <t>FL, DC, CT</t>
        </is>
      </c>
      <c r="N3117" t="inlineStr">
        <is>
          <t>Yes</t>
        </is>
      </c>
      <c r="O3117" t="inlineStr">
        <is>
          <t>Not stated</t>
        </is>
      </c>
      <c r="P3117" s="9" t="inlineStr">
        <is>
          <t>https://httpwww.hasbro.org/</t>
        </is>
      </c>
      <c r="Q3117" s="9" t="inlineStr">
        <is>
          <t>https://grantcue.com/foundations/hasbro-foundation-inc-222538470</t>
        </is>
      </c>
    </row>
    <row r="3118">
      <c r="A3118">
        <f>IF($E3118=$E3117,$A3117+1,1)</f>
        <v/>
      </c>
      <c r="B3118" t="inlineStr">
        <is>
          <t>THE COLLIS FOUNDATION</t>
        </is>
      </c>
      <c r="C3118" t="inlineStr">
        <is>
          <t>06-1472006</t>
        </is>
      </c>
      <c r="D3118" t="inlineStr">
        <is>
          <t>Rhode Island</t>
        </is>
      </c>
      <c r="E3118" t="inlineStr">
        <is>
          <t>RI</t>
        </is>
      </c>
      <c r="F3118" t="n">
        <v>2024</v>
      </c>
      <c r="G3118" t="n">
        <v>1</v>
      </c>
      <c r="H3118" s="13" t="n">
        <v>2460309</v>
      </c>
      <c r="I3118" s="12" t="n">
        <v>22</v>
      </c>
      <c r="J3118" s="13" t="n">
        <v>40000</v>
      </c>
      <c r="K3118" s="13">
        <f>IFERROR($H3118/$I3118,"")</f>
        <v/>
      </c>
      <c r="L3118" s="13" t="n">
        <v>1000000</v>
      </c>
      <c r="M3118" t="inlineStr">
        <is>
          <t>NY, FL, MA</t>
        </is>
      </c>
      <c r="N3118" t="inlineStr">
        <is>
          <t>Yes</t>
        </is>
      </c>
      <c r="O3118" t="inlineStr">
        <is>
          <t>Not stated</t>
        </is>
      </c>
      <c r="Q3118" s="9" t="inlineStr">
        <is>
          <t>https://grantcue.com/foundations/the-collis-foundation-061472006</t>
        </is>
      </c>
    </row>
    <row r="3119">
      <c r="A3119">
        <f>IF($E3119=$E3118,$A3118+1,1)</f>
        <v/>
      </c>
      <c r="B3119" t="inlineStr">
        <is>
          <t>SIMON W WARDWELL FOUNDATION</t>
        </is>
      </c>
      <c r="C3119" t="inlineStr">
        <is>
          <t>45-3697597</t>
        </is>
      </c>
      <c r="D3119" t="inlineStr">
        <is>
          <t>Rhode Island</t>
        </is>
      </c>
      <c r="E3119" t="inlineStr">
        <is>
          <t>RI</t>
        </is>
      </c>
      <c r="F3119" t="n">
        <v>2025</v>
      </c>
      <c r="G3119" t="n">
        <v>2</v>
      </c>
      <c r="H3119" s="13" t="n">
        <v>2453687</v>
      </c>
      <c r="I3119" s="12" t="n">
        <v>42</v>
      </c>
      <c r="J3119" s="13" t="n">
        <v>50000</v>
      </c>
      <c r="K3119" s="13">
        <f>IFERROR($H3119/$I3119,"")</f>
        <v/>
      </c>
      <c r="L3119" s="13" t="n">
        <v>160000</v>
      </c>
      <c r="M3119" t="inlineStr">
        <is>
          <t>NY</t>
        </is>
      </c>
      <c r="N3119" t="inlineStr">
        <is>
          <t>No</t>
        </is>
      </c>
      <c r="O3119" t="inlineStr">
        <is>
          <t>Not stated</t>
        </is>
      </c>
      <c r="Q3119" s="9" t="inlineStr">
        <is>
          <t>https://grantcue.com/foundations/simon-w-wardwell-foundation-453697597</t>
        </is>
      </c>
    </row>
    <row r="3120">
      <c r="A3120">
        <f>IF($E3120=$E3119,$A3119+1,1)</f>
        <v/>
      </c>
      <c r="B3120" t="inlineStr">
        <is>
          <t>RON BELLER AND JENNIFER MOSES FAMILY FOUNDATION INC</t>
        </is>
      </c>
      <c r="C3120" t="inlineStr">
        <is>
          <t>22-3077176</t>
        </is>
      </c>
      <c r="D3120" t="inlineStr">
        <is>
          <t>Rhode Island</t>
        </is>
      </c>
      <c r="E3120" t="inlineStr">
        <is>
          <t>RI</t>
        </is>
      </c>
      <c r="F3120" t="n">
        <v>2024</v>
      </c>
      <c r="G3120" t="n">
        <v>1</v>
      </c>
      <c r="H3120" s="13" t="n">
        <v>2396198</v>
      </c>
      <c r="I3120" s="12" t="n">
        <v>10</v>
      </c>
      <c r="J3120" s="13" t="n">
        <v>19000</v>
      </c>
      <c r="K3120" s="13">
        <f>IFERROR($H3120/$I3120,"")</f>
        <v/>
      </c>
      <c r="L3120" s="13" t="n">
        <v>1923903</v>
      </c>
      <c r="M3120" t="inlineStr">
        <is>
          <t>CA, CO, NY</t>
        </is>
      </c>
      <c r="N3120" t="inlineStr">
        <is>
          <t>No</t>
        </is>
      </c>
      <c r="O3120" t="inlineStr">
        <is>
          <t>Not stated</t>
        </is>
      </c>
      <c r="Q3120" s="9" t="inlineStr">
        <is>
          <t>https://grantcue.com/foundations/ron-beller-and-jennifer-moses-family-foundation-inc-223077176</t>
        </is>
      </c>
    </row>
    <row r="3121">
      <c r="A3121">
        <f>IF($E3121=$E3120,$A3120+1,1)</f>
        <v/>
      </c>
      <c r="B3121" t="inlineStr">
        <is>
          <t>STAR FAMILY FOUNDATION</t>
        </is>
      </c>
      <c r="C3121" t="inlineStr">
        <is>
          <t>46-1477949</t>
        </is>
      </c>
      <c r="D3121" t="inlineStr">
        <is>
          <t>Rhode Island</t>
        </is>
      </c>
      <c r="E3121" t="inlineStr">
        <is>
          <t>RI</t>
        </is>
      </c>
      <c r="F3121" t="n">
        <v>2025</v>
      </c>
      <c r="G3121" t="n">
        <v>2</v>
      </c>
      <c r="H3121" s="13" t="n">
        <v>2280000</v>
      </c>
      <c r="I3121" s="12" t="n">
        <v>14</v>
      </c>
      <c r="J3121" s="13" t="n">
        <v>105000</v>
      </c>
      <c r="K3121" s="13">
        <f>IFERROR($H3121/$I3121,"")</f>
        <v/>
      </c>
      <c r="L3121" s="13" t="n">
        <v>470000</v>
      </c>
      <c r="M3121" t="inlineStr">
        <is>
          <t>CO, MA, NY</t>
        </is>
      </c>
      <c r="N3121" t="inlineStr">
        <is>
          <t>No</t>
        </is>
      </c>
      <c r="O3121" t="inlineStr">
        <is>
          <t>Not stated</t>
        </is>
      </c>
      <c r="Q3121" s="9" t="inlineStr">
        <is>
          <t>https://grantcue.com/foundations/star-family-foundation-461477949</t>
        </is>
      </c>
    </row>
    <row r="3122">
      <c r="A3122">
        <f>IF($E3122=$E3121,$A3121+1,1)</f>
        <v/>
      </c>
      <c r="B3122" t="inlineStr">
        <is>
          <t>BAZARSKY FAMILY FOUNDATION</t>
        </is>
      </c>
      <c r="C3122" t="inlineStr">
        <is>
          <t>82-1138943</t>
        </is>
      </c>
      <c r="D3122" t="inlineStr">
        <is>
          <t>Rhode Island</t>
        </is>
      </c>
      <c r="E3122" t="inlineStr">
        <is>
          <t>RI</t>
        </is>
      </c>
      <c r="F3122" t="n">
        <v>2025</v>
      </c>
      <c r="G3122" t="n">
        <v>2</v>
      </c>
      <c r="H3122" s="13" t="n">
        <v>2191760</v>
      </c>
      <c r="I3122" s="12" t="n">
        <v>97</v>
      </c>
      <c r="J3122" s="13" t="n">
        <v>9550</v>
      </c>
      <c r="K3122" s="13">
        <f>IFERROR($H3122/$I3122,"")</f>
        <v/>
      </c>
      <c r="L3122" s="13" t="n">
        <v>350000</v>
      </c>
      <c r="M3122" t="inlineStr">
        <is>
          <t>MA, MD, AK</t>
        </is>
      </c>
      <c r="N3122" t="inlineStr">
        <is>
          <t>No</t>
        </is>
      </c>
      <c r="O3122" t="inlineStr">
        <is>
          <t>Not stated</t>
        </is>
      </c>
      <c r="Q3122" s="9" t="inlineStr">
        <is>
          <t>https://grantcue.com/foundations/bazarsky-family-foundation-821138943</t>
        </is>
      </c>
    </row>
    <row r="3123">
      <c r="A3123">
        <f>IF($E3123=$E3122,$A3122+1,1)</f>
        <v/>
      </c>
      <c r="B3123" t="inlineStr">
        <is>
          <t>COMBINED TOWNSEND FUND</t>
        </is>
      </c>
      <c r="C3123" t="inlineStr">
        <is>
          <t>05-6007985</t>
        </is>
      </c>
      <c r="D3123" t="inlineStr">
        <is>
          <t>Rhode Island</t>
        </is>
      </c>
      <c r="E3123" t="inlineStr">
        <is>
          <t>RI</t>
        </is>
      </c>
      <c r="F3123" t="n">
        <v>2025</v>
      </c>
      <c r="G3123" t="n">
        <v>2</v>
      </c>
      <c r="H3123" s="13" t="n">
        <v>2096478</v>
      </c>
      <c r="I3123" s="12" t="n">
        <v>6</v>
      </c>
      <c r="J3123" s="13" t="n">
        <v>349413</v>
      </c>
      <c r="K3123" s="13">
        <f>IFERROR($H3123/$I3123,"")</f>
        <v/>
      </c>
      <c r="L3123" s="13" t="n">
        <v>364728</v>
      </c>
      <c r="N3123" t="inlineStr">
        <is>
          <t>No</t>
        </is>
      </c>
      <c r="O3123" t="inlineStr">
        <is>
          <t>Not stated</t>
        </is>
      </c>
      <c r="Q3123" s="9" t="inlineStr">
        <is>
          <t>https://grantcue.com/foundations/combined-townsend-fund-056007985</t>
        </is>
      </c>
    </row>
    <row r="3124">
      <c r="A3124">
        <f>IF($E3124=$E3123,$A3123+1,1)</f>
        <v/>
      </c>
      <c r="B3124" t="inlineStr">
        <is>
          <t>HEALEY FAMILY FOUNDATION</t>
        </is>
      </c>
      <c r="C3124" t="inlineStr">
        <is>
          <t>13-3531967</t>
        </is>
      </c>
      <c r="D3124" t="inlineStr">
        <is>
          <t>Rhode Island</t>
        </is>
      </c>
      <c r="E3124" t="inlineStr">
        <is>
          <t>RI</t>
        </is>
      </c>
      <c r="F3124" t="n">
        <v>2024</v>
      </c>
      <c r="G3124" t="n">
        <v>1</v>
      </c>
      <c r="H3124" s="13" t="n">
        <v>2011894</v>
      </c>
      <c r="I3124" s="12" t="n">
        <v>139</v>
      </c>
      <c r="J3124" s="13" t="n">
        <v>3000</v>
      </c>
      <c r="K3124" s="13">
        <f>IFERROR($H3124/$I3124,"")</f>
        <v/>
      </c>
      <c r="L3124" s="13" t="n">
        <v>427411</v>
      </c>
      <c r="M3124" t="inlineStr">
        <is>
          <t>NY, NJ, DC</t>
        </is>
      </c>
      <c r="N3124" t="inlineStr">
        <is>
          <t>No</t>
        </is>
      </c>
      <c r="O3124" t="inlineStr">
        <is>
          <t>Not stated</t>
        </is>
      </c>
      <c r="Q3124" s="9" t="inlineStr">
        <is>
          <t>https://grantcue.com/foundations/healey-family-foundation-133531967</t>
        </is>
      </c>
    </row>
    <row r="3125">
      <c r="A3125">
        <f>IF($E3125=$E3124,$A3124+1,1)</f>
        <v/>
      </c>
      <c r="B3125" t="inlineStr">
        <is>
          <t>THE HEALEY FAMILY FOUNDATION</t>
        </is>
      </c>
      <c r="C3125" t="inlineStr">
        <is>
          <t>35-7282258</t>
        </is>
      </c>
      <c r="D3125" t="inlineStr">
        <is>
          <t>Rhode Island</t>
        </is>
      </c>
      <c r="E3125" t="inlineStr">
        <is>
          <t>RI</t>
        </is>
      </c>
      <c r="F3125" t="n">
        <v>2025</v>
      </c>
      <c r="G3125" t="n">
        <v>2</v>
      </c>
      <c r="H3125" s="13" t="n">
        <v>1993700</v>
      </c>
      <c r="I3125" s="12" t="n">
        <v>10</v>
      </c>
      <c r="J3125" s="13" t="n">
        <v>188900</v>
      </c>
      <c r="K3125" s="13">
        <f>IFERROR($H3125/$I3125,"")</f>
        <v/>
      </c>
      <c r="L3125" s="13" t="n">
        <v>375000</v>
      </c>
      <c r="M3125" t="inlineStr">
        <is>
          <t>NY, TX</t>
        </is>
      </c>
      <c r="N3125" t="inlineStr">
        <is>
          <t>No</t>
        </is>
      </c>
      <c r="O3125" t="inlineStr">
        <is>
          <t>Not stated</t>
        </is>
      </c>
      <c r="Q3125" s="9" t="inlineStr">
        <is>
          <t>https://grantcue.com/foundations/the-healey-family-foundation-357282258</t>
        </is>
      </c>
    </row>
    <row r="3126">
      <c r="A3126">
        <f>IF($E3126=$E3125,$A3125+1,1)</f>
        <v/>
      </c>
      <c r="B3126" t="inlineStr">
        <is>
          <t>KEANE FAMILY FOUNDATION</t>
        </is>
      </c>
      <c r="C3126" t="inlineStr">
        <is>
          <t>04-6743248</t>
        </is>
      </c>
      <c r="D3126" t="inlineStr">
        <is>
          <t>Rhode Island</t>
        </is>
      </c>
      <c r="E3126" t="inlineStr">
        <is>
          <t>RI</t>
        </is>
      </c>
      <c r="F3126" t="n">
        <v>2024</v>
      </c>
      <c r="G3126" t="n">
        <v>1</v>
      </c>
      <c r="H3126" s="13" t="n">
        <v>1968350</v>
      </c>
      <c r="I3126" s="12" t="n">
        <v>32</v>
      </c>
      <c r="J3126" s="13" t="n">
        <v>27150</v>
      </c>
      <c r="K3126" s="13">
        <f>IFERROR($H3126/$I3126,"")</f>
        <v/>
      </c>
      <c r="L3126" s="13" t="n">
        <v>600000</v>
      </c>
      <c r="M3126" t="inlineStr">
        <is>
          <t>MA, CO, IL</t>
        </is>
      </c>
      <c r="N3126" t="inlineStr">
        <is>
          <t>No</t>
        </is>
      </c>
      <c r="O3126" t="inlineStr">
        <is>
          <t>Not stated</t>
        </is>
      </c>
      <c r="Q3126" s="9" t="inlineStr">
        <is>
          <t>https://grantcue.com/foundations/keane-family-foundation-c-o-o-brien-and-associates-046743248</t>
        </is>
      </c>
    </row>
    <row r="3127">
      <c r="A3127">
        <f>IF($E3127=$E3126,$A3126+1,1)</f>
        <v/>
      </c>
      <c r="B3127" t="inlineStr">
        <is>
          <t>PUGH FAMILY FOUNDATION</t>
        </is>
      </c>
      <c r="C3127" t="inlineStr">
        <is>
          <t>72-1491038</t>
        </is>
      </c>
      <c r="D3127" t="inlineStr">
        <is>
          <t>Rhode Island</t>
        </is>
      </c>
      <c r="E3127" t="inlineStr">
        <is>
          <t>RI</t>
        </is>
      </c>
      <c r="F3127" t="n">
        <v>2024</v>
      </c>
      <c r="G3127" t="n">
        <v>2</v>
      </c>
      <c r="H3127" s="13" t="n">
        <v>1954852</v>
      </c>
      <c r="I3127" s="12" t="n">
        <v>10</v>
      </c>
      <c r="J3127" s="13" t="n">
        <v>2000</v>
      </c>
      <c r="K3127" s="13">
        <f>IFERROR($H3127/$I3127,"")</f>
        <v/>
      </c>
      <c r="L3127" s="13" t="n">
        <v>1118017</v>
      </c>
      <c r="M3127" t="inlineStr">
        <is>
          <t>LA, NY</t>
        </is>
      </c>
      <c r="N3127" t="inlineStr">
        <is>
          <t>No</t>
        </is>
      </c>
      <c r="O3127" t="inlineStr">
        <is>
          <t>Not stated</t>
        </is>
      </c>
      <c r="Q3127" s="9" t="inlineStr">
        <is>
          <t>https://grantcue.com/foundations/pugh-family-foundation-721491038</t>
        </is>
      </c>
    </row>
    <row r="3128">
      <c r="A3128">
        <f>IF($E3128=$E3127,$A3127+1,1)</f>
        <v/>
      </c>
      <c r="B3128" t="inlineStr">
        <is>
          <t>Grace K and Wesley S Alpert Charitable Foundation</t>
        </is>
      </c>
      <c r="C3128" t="inlineStr">
        <is>
          <t>45-6592383</t>
        </is>
      </c>
      <c r="D3128" t="inlineStr">
        <is>
          <t>Rhode Island</t>
        </is>
      </c>
      <c r="E3128" t="inlineStr">
        <is>
          <t>RI</t>
        </is>
      </c>
      <c r="F3128" t="n">
        <v>2024</v>
      </c>
      <c r="G3128" t="n">
        <v>1</v>
      </c>
      <c r="H3128" s="13" t="n">
        <v>1949650</v>
      </c>
      <c r="I3128" s="12" t="n">
        <v>24</v>
      </c>
      <c r="J3128" s="13" t="n">
        <v>7500</v>
      </c>
      <c r="K3128" s="13">
        <f>IFERROR($H3128/$I3128,"")</f>
        <v/>
      </c>
      <c r="L3128" s="13" t="n">
        <v>1075000</v>
      </c>
      <c r="M3128" t="inlineStr">
        <is>
          <t>FL, NC, DC</t>
        </is>
      </c>
      <c r="N3128" t="inlineStr">
        <is>
          <t>No</t>
        </is>
      </c>
      <c r="O3128" t="inlineStr">
        <is>
          <t>Not stated</t>
        </is>
      </c>
      <c r="Q3128" s="9" t="inlineStr">
        <is>
          <t>https://grantcue.com/foundations/grace-k-and-wesley-s-alpert-charitable-foundation-456592383</t>
        </is>
      </c>
    </row>
    <row r="3129">
      <c r="A3129">
        <f>IF($E3129=$E3128,$A3128+1,1)</f>
        <v/>
      </c>
      <c r="B3129" t="inlineStr">
        <is>
          <t>THE RIVERSVILLE FOUNDATION</t>
        </is>
      </c>
      <c r="C3129" t="inlineStr">
        <is>
          <t>06-6504128</t>
        </is>
      </c>
      <c r="D3129" t="inlineStr">
        <is>
          <t>Rhode Island</t>
        </is>
      </c>
      <c r="E3129" t="inlineStr">
        <is>
          <t>RI</t>
        </is>
      </c>
      <c r="F3129" t="n">
        <v>2024</v>
      </c>
      <c r="G3129" t="n">
        <v>1</v>
      </c>
      <c r="H3129" s="13" t="n">
        <v>1915870</v>
      </c>
      <c r="I3129" s="12" t="n">
        <v>11</v>
      </c>
      <c r="J3129" s="13" t="n">
        <v>136000</v>
      </c>
      <c r="K3129" s="13">
        <f>IFERROR($H3129/$I3129,"")</f>
        <v/>
      </c>
      <c r="L3129" s="13" t="n">
        <v>500000</v>
      </c>
      <c r="M3129" t="inlineStr">
        <is>
          <t>NY, NC, IL</t>
        </is>
      </c>
      <c r="N3129" t="inlineStr">
        <is>
          <t>Yes</t>
        </is>
      </c>
      <c r="O3129" t="inlineStr">
        <is>
          <t>Yes</t>
        </is>
      </c>
      <c r="Q3129" s="9" t="inlineStr">
        <is>
          <t>https://grantcue.com/foundations/the-riversville-foundation-c-o-cbiz-advisors-llc-066504128</t>
        </is>
      </c>
    </row>
    <row r="3130">
      <c r="A3130">
        <f>IF($E3130=$E3129,$A3129+1,1)</f>
        <v/>
      </c>
      <c r="B3130" t="inlineStr">
        <is>
          <t>THE PAPITTO FOUNDATION</t>
        </is>
      </c>
      <c r="C3130" t="inlineStr">
        <is>
          <t>05-0426569</t>
        </is>
      </c>
      <c r="D3130" t="inlineStr">
        <is>
          <t>Rhode Island</t>
        </is>
      </c>
      <c r="E3130" t="inlineStr">
        <is>
          <t>RI</t>
        </is>
      </c>
      <c r="F3130" t="n">
        <v>2024</v>
      </c>
      <c r="G3130" t="n">
        <v>1</v>
      </c>
      <c r="H3130" s="13" t="n">
        <v>1804535</v>
      </c>
      <c r="I3130" s="12" t="n">
        <v>19</v>
      </c>
      <c r="J3130" s="13" t="n">
        <v>25000</v>
      </c>
      <c r="K3130" s="13">
        <f>IFERROR($H3130/$I3130,"")</f>
        <v/>
      </c>
      <c r="L3130" s="13" t="n">
        <v>400000</v>
      </c>
      <c r="M3130" t="inlineStr">
        <is>
          <t>MA</t>
        </is>
      </c>
      <c r="N3130" t="inlineStr">
        <is>
          <t>No</t>
        </is>
      </c>
      <c r="O3130" t="inlineStr">
        <is>
          <t>Not stated</t>
        </is>
      </c>
      <c r="Q3130" s="9" t="inlineStr">
        <is>
          <t>https://grantcue.com/foundations/the-papitto-foundation-050426569</t>
        </is>
      </c>
    </row>
    <row r="3131">
      <c r="A3131">
        <f>IF($E3131=$E3130,$A3130+1,1)</f>
        <v/>
      </c>
      <c r="B3131" t="inlineStr">
        <is>
          <t>Alexander Family Foundation Inc</t>
        </is>
      </c>
      <c r="C3131" t="inlineStr">
        <is>
          <t>06-6068454</t>
        </is>
      </c>
      <c r="D3131" t="inlineStr">
        <is>
          <t>Rhode Island</t>
        </is>
      </c>
      <c r="E3131" t="inlineStr">
        <is>
          <t>RI</t>
        </is>
      </c>
      <c r="F3131" t="n">
        <v>2025</v>
      </c>
      <c r="G3131" t="n">
        <v>2</v>
      </c>
      <c r="H3131" s="13" t="n">
        <v>1797165</v>
      </c>
      <c r="I3131" s="12" t="n">
        <v>214</v>
      </c>
      <c r="J3131" s="13" t="n">
        <v>500</v>
      </c>
      <c r="K3131" s="13">
        <f>IFERROR($H3131/$I3131,"")</f>
        <v/>
      </c>
      <c r="L3131" s="13" t="n">
        <v>650656</v>
      </c>
      <c r="M3131" t="inlineStr">
        <is>
          <t>CT, NY, ME</t>
        </is>
      </c>
      <c r="N3131" t="inlineStr">
        <is>
          <t>No</t>
        </is>
      </c>
      <c r="O3131" t="inlineStr">
        <is>
          <t>Not stated</t>
        </is>
      </c>
      <c r="Q3131" s="9" t="inlineStr">
        <is>
          <t>https://grantcue.com/foundations/alexander-family-foundation-inc-066068454</t>
        </is>
      </c>
    </row>
    <row r="3132">
      <c r="A3132">
        <f>IF($E3132=$E3131,$A3131+1,1)</f>
        <v/>
      </c>
      <c r="B3132" t="inlineStr">
        <is>
          <t>THE RICHARD SALOMON FAMILY FOUNDATION INC</t>
        </is>
      </c>
      <c r="C3132" t="inlineStr">
        <is>
          <t>13-6163521</t>
        </is>
      </c>
      <c r="D3132" t="inlineStr">
        <is>
          <t>Rhode Island</t>
        </is>
      </c>
      <c r="E3132" t="inlineStr">
        <is>
          <t>RI</t>
        </is>
      </c>
      <c r="F3132" t="n">
        <v>2024</v>
      </c>
      <c r="G3132" t="n">
        <v>1</v>
      </c>
      <c r="H3132" s="13" t="n">
        <v>1775134</v>
      </c>
      <c r="I3132" s="12" t="n">
        <v>34</v>
      </c>
      <c r="J3132" s="13" t="n">
        <v>20000</v>
      </c>
      <c r="K3132" s="13">
        <f>IFERROR($H3132/$I3132,"")</f>
        <v/>
      </c>
      <c r="L3132" s="13" t="n">
        <v>850000</v>
      </c>
      <c r="M3132" t="inlineStr">
        <is>
          <t>NY, CA, MA</t>
        </is>
      </c>
      <c r="N3132" t="inlineStr">
        <is>
          <t>No</t>
        </is>
      </c>
      <c r="O3132" t="inlineStr">
        <is>
          <t>Not stated</t>
        </is>
      </c>
      <c r="Q3132" s="9" t="inlineStr">
        <is>
          <t>https://grantcue.com/foundations/the-richard-salomon-family-foundation-inc-136163521</t>
        </is>
      </c>
    </row>
    <row r="3133">
      <c r="A3133">
        <f>IF($E3133=$E3132,$A3132+1,1)</f>
        <v/>
      </c>
      <c r="B3133" t="inlineStr">
        <is>
          <t>ELM STREET FOUNDATION</t>
        </is>
      </c>
      <c r="C3133" t="inlineStr">
        <is>
          <t>81-6564039</t>
        </is>
      </c>
      <c r="D3133" t="inlineStr">
        <is>
          <t>Rhode Island</t>
        </is>
      </c>
      <c r="E3133" t="inlineStr">
        <is>
          <t>RI</t>
        </is>
      </c>
      <c r="F3133" t="n">
        <v>2024</v>
      </c>
      <c r="G3133" t="n">
        <v>1</v>
      </c>
      <c r="H3133" s="13" t="n">
        <v>1710000</v>
      </c>
      <c r="I3133" s="12" t="n">
        <v>13</v>
      </c>
      <c r="J3133" s="13" t="n">
        <v>50000</v>
      </c>
      <c r="K3133" s="13">
        <f>IFERROR($H3133/$I3133,"")</f>
        <v/>
      </c>
      <c r="L3133" s="13" t="n">
        <v>700000</v>
      </c>
      <c r="M3133" t="inlineStr">
        <is>
          <t>MT, CA, PA</t>
        </is>
      </c>
      <c r="N3133" t="inlineStr">
        <is>
          <t>No</t>
        </is>
      </c>
      <c r="O3133" t="inlineStr">
        <is>
          <t>Not stated</t>
        </is>
      </c>
      <c r="Q3133" s="9" t="inlineStr">
        <is>
          <t>https://grantcue.com/foundations/elm-street-foundation-816564039</t>
        </is>
      </c>
    </row>
    <row r="3134">
      <c r="A3134">
        <f>IF($E3134=$E3133,$A3133+1,1)</f>
        <v/>
      </c>
      <c r="B3134" t="inlineStr">
        <is>
          <t>O'CONNELL FAMILY FOUNDATION INC</t>
        </is>
      </c>
      <c r="C3134" t="inlineStr">
        <is>
          <t>13-3745912</t>
        </is>
      </c>
      <c r="D3134" t="inlineStr">
        <is>
          <t>Rhode Island</t>
        </is>
      </c>
      <c r="E3134" t="inlineStr">
        <is>
          <t>RI</t>
        </is>
      </c>
      <c r="F3134" t="n">
        <v>2024</v>
      </c>
      <c r="G3134" t="n">
        <v>1</v>
      </c>
      <c r="H3134" s="13" t="n">
        <v>1558192</v>
      </c>
      <c r="I3134" s="12" t="n">
        <v>15</v>
      </c>
      <c r="J3134" s="13" t="n">
        <v>5000</v>
      </c>
      <c r="K3134" s="13">
        <f>IFERROR($H3134/$I3134,"")</f>
        <v/>
      </c>
      <c r="L3134" s="13" t="n">
        <v>1215587</v>
      </c>
      <c r="M3134" t="inlineStr">
        <is>
          <t>NY, MA, CT</t>
        </is>
      </c>
      <c r="N3134" t="inlineStr">
        <is>
          <t>No</t>
        </is>
      </c>
      <c r="O3134" t="inlineStr">
        <is>
          <t>Not stated</t>
        </is>
      </c>
      <c r="Q3134" s="9" t="inlineStr">
        <is>
          <t>https://grantcue.com/foundations/o-connell-family-foundation-inc-c-o-daniel-s-o-connell-133745912</t>
        </is>
      </c>
    </row>
    <row r="3135">
      <c r="A3135">
        <f>IF($E3135=$E3134,$A3134+1,1)</f>
        <v/>
      </c>
      <c r="B3135" t="inlineStr">
        <is>
          <t>WASHINGTON TRUST CO CHARITABLE FDN</t>
        </is>
      </c>
      <c r="C3135" t="inlineStr">
        <is>
          <t>05-0477294</t>
        </is>
      </c>
      <c r="D3135" t="inlineStr">
        <is>
          <t>Rhode Island</t>
        </is>
      </c>
      <c r="E3135" t="inlineStr">
        <is>
          <t>RI</t>
        </is>
      </c>
      <c r="F3135" t="n">
        <v>2025</v>
      </c>
      <c r="G3135" t="n">
        <v>2</v>
      </c>
      <c r="H3135" s="13" t="n">
        <v>1546909</v>
      </c>
      <c r="I3135" s="12" t="n">
        <v>259</v>
      </c>
      <c r="J3135" s="13" t="n">
        <v>2500</v>
      </c>
      <c r="K3135" s="13">
        <f>IFERROR($H3135/$I3135,"")</f>
        <v/>
      </c>
      <c r="L3135" s="13" t="n">
        <v>61000</v>
      </c>
      <c r="M3135" t="inlineStr">
        <is>
          <t>NY, CT, MA</t>
        </is>
      </c>
      <c r="N3135" t="inlineStr">
        <is>
          <t>Yes</t>
        </is>
      </c>
      <c r="O3135" t="inlineStr">
        <is>
          <t>Yes</t>
        </is>
      </c>
      <c r="Q3135" s="9" t="inlineStr">
        <is>
          <t>https://grantcue.com/foundations/washington-trust-co-charitable-fdn-050477294</t>
        </is>
      </c>
    </row>
    <row r="3136">
      <c r="A3136">
        <f>IF($E3136=$E3135,$A3135+1,1)</f>
        <v/>
      </c>
      <c r="B3136" t="inlineStr">
        <is>
          <t>LIANA FOUNDATION INC</t>
        </is>
      </c>
      <c r="C3136" t="inlineStr">
        <is>
          <t>22-3846401</t>
        </is>
      </c>
      <c r="D3136" t="inlineStr">
        <is>
          <t>Rhode Island</t>
        </is>
      </c>
      <c r="E3136" t="inlineStr">
        <is>
          <t>RI</t>
        </is>
      </c>
      <c r="F3136" t="n">
        <v>2025</v>
      </c>
      <c r="G3136" t="n">
        <v>2</v>
      </c>
      <c r="H3136" s="13" t="n">
        <v>1513000</v>
      </c>
      <c r="I3136" s="12" t="n">
        <v>36</v>
      </c>
      <c r="J3136" s="13" t="n">
        <v>10000</v>
      </c>
      <c r="K3136" s="13">
        <f>IFERROR($H3136/$I3136,"")</f>
        <v/>
      </c>
      <c r="L3136" s="13" t="n">
        <v>1000000</v>
      </c>
      <c r="M3136" t="inlineStr">
        <is>
          <t>NY, VA, DC</t>
        </is>
      </c>
      <c r="N3136" t="inlineStr">
        <is>
          <t>No</t>
        </is>
      </c>
      <c r="O3136" t="inlineStr">
        <is>
          <t>Not stated</t>
        </is>
      </c>
      <c r="Q3136" s="9" t="inlineStr">
        <is>
          <t>https://grantcue.com/foundations/liana-foundation-inc-223846401</t>
        </is>
      </c>
    </row>
    <row r="3137">
      <c r="A3137">
        <f>IF($E3137=$E3136,$A3136+1,1)</f>
        <v/>
      </c>
      <c r="B3137" t="inlineStr">
        <is>
          <t>BARANAY FAMILY FOUNDATION INC</t>
        </is>
      </c>
      <c r="C3137" t="inlineStr">
        <is>
          <t>27-1363578</t>
        </is>
      </c>
      <c r="D3137" t="inlineStr">
        <is>
          <t>Rhode Island</t>
        </is>
      </c>
      <c r="E3137" t="inlineStr">
        <is>
          <t>RI</t>
        </is>
      </c>
      <c r="F3137" t="n">
        <v>2025</v>
      </c>
      <c r="G3137" t="n">
        <v>2</v>
      </c>
      <c r="H3137" s="13" t="n">
        <v>1474500</v>
      </c>
      <c r="I3137" s="12" t="n">
        <v>187</v>
      </c>
      <c r="J3137" s="13" t="n">
        <v>5000</v>
      </c>
      <c r="K3137" s="13">
        <f>IFERROR($H3137/$I3137,"")</f>
        <v/>
      </c>
      <c r="L3137" s="13" t="n">
        <v>280000</v>
      </c>
      <c r="M3137" t="inlineStr">
        <is>
          <t>MA, NC, IL</t>
        </is>
      </c>
      <c r="N3137" t="inlineStr">
        <is>
          <t>No</t>
        </is>
      </c>
      <c r="O3137" t="inlineStr">
        <is>
          <t>Not stated</t>
        </is>
      </c>
      <c r="Q3137" s="9" t="inlineStr">
        <is>
          <t>https://grantcue.com/foundations/baranay-family-foundation-inc-271363578</t>
        </is>
      </c>
    </row>
    <row r="3138">
      <c r="A3138">
        <f>IF($E3138=$E3137,$A3137+1,1)</f>
        <v/>
      </c>
      <c r="B3138" t="inlineStr">
        <is>
          <t>THE NORMAN AND ROSALIE FAIN FAMILY FOUNDATION</t>
        </is>
      </c>
      <c r="C3138" t="inlineStr">
        <is>
          <t>05-6022655</t>
        </is>
      </c>
      <c r="D3138" t="inlineStr">
        <is>
          <t>Rhode Island</t>
        </is>
      </c>
      <c r="E3138" t="inlineStr">
        <is>
          <t>RI</t>
        </is>
      </c>
      <c r="F3138" t="n">
        <v>2024</v>
      </c>
      <c r="G3138" t="n">
        <v>1</v>
      </c>
      <c r="H3138" s="13" t="n">
        <v>1460653</v>
      </c>
      <c r="I3138" s="12" t="n">
        <v>33</v>
      </c>
      <c r="J3138" s="13" t="n">
        <v>25000</v>
      </c>
      <c r="K3138" s="13">
        <f>IFERROR($H3138/$I3138,"")</f>
        <v/>
      </c>
      <c r="L3138" s="13" t="n">
        <v>250000</v>
      </c>
      <c r="M3138" t="inlineStr">
        <is>
          <t>GA, NY, FL</t>
        </is>
      </c>
      <c r="N3138" t="inlineStr">
        <is>
          <t>No</t>
        </is>
      </c>
      <c r="O3138" t="inlineStr">
        <is>
          <t>Not stated</t>
        </is>
      </c>
      <c r="Q3138" s="9" t="inlineStr">
        <is>
          <t>https://grantcue.com/foundations/the-norman-and-rosalie-fain-family-foundation-056022655</t>
        </is>
      </c>
    </row>
    <row r="3139">
      <c r="A3139">
        <f>IF($E3139=$E3138,$A3138+1,1)</f>
        <v/>
      </c>
      <c r="B3139" t="inlineStr">
        <is>
          <t>THE JENNISON CHARITABLE FOUNDATION</t>
        </is>
      </c>
      <c r="C3139" t="inlineStr">
        <is>
          <t>04-3332800</t>
        </is>
      </c>
      <c r="D3139" t="inlineStr">
        <is>
          <t>Rhode Island</t>
        </is>
      </c>
      <c r="E3139" t="inlineStr">
        <is>
          <t>RI</t>
        </is>
      </c>
      <c r="F3139" t="n">
        <v>2025</v>
      </c>
      <c r="G3139" t="n">
        <v>2</v>
      </c>
      <c r="H3139" s="13" t="n">
        <v>1406113</v>
      </c>
      <c r="I3139" s="12" t="n">
        <v>56</v>
      </c>
      <c r="J3139" s="13" t="n">
        <v>10443</v>
      </c>
      <c r="K3139" s="13">
        <f>IFERROR($H3139/$I3139,"")</f>
        <v/>
      </c>
      <c r="L3139" s="13" t="n">
        <v>400000</v>
      </c>
      <c r="M3139" t="inlineStr">
        <is>
          <t>MA, PA, TX</t>
        </is>
      </c>
      <c r="N3139" t="inlineStr">
        <is>
          <t>No</t>
        </is>
      </c>
      <c r="O3139" t="inlineStr">
        <is>
          <t>Not stated</t>
        </is>
      </c>
      <c r="Q3139" s="9" t="inlineStr">
        <is>
          <t>https://grantcue.com/foundations/the-jennison-charitable-foundation-043332800</t>
        </is>
      </c>
    </row>
    <row r="3140">
      <c r="A3140">
        <f>IF($E3140=$E3139,$A3139+1,1)</f>
        <v/>
      </c>
      <c r="B3140" t="inlineStr">
        <is>
          <t>Fred M Roddy Foundation Inc</t>
        </is>
      </c>
      <c r="C3140" t="inlineStr">
        <is>
          <t>05-6037528</t>
        </is>
      </c>
      <c r="D3140" t="inlineStr">
        <is>
          <t>Rhode Island</t>
        </is>
      </c>
      <c r="E3140" t="inlineStr">
        <is>
          <t>RI</t>
        </is>
      </c>
      <c r="F3140" t="n">
        <v>2025</v>
      </c>
      <c r="G3140" t="n">
        <v>2</v>
      </c>
      <c r="H3140" s="13" t="n">
        <v>1398902</v>
      </c>
      <c r="I3140" s="12" t="n">
        <v>27</v>
      </c>
      <c r="J3140" s="13" t="n">
        <v>49964</v>
      </c>
      <c r="K3140" s="13">
        <f>IFERROR($H3140/$I3140,"")</f>
        <v/>
      </c>
      <c r="L3140" s="13" t="n">
        <v>110000</v>
      </c>
      <c r="M3140" t="inlineStr">
        <is>
          <t>MA, TN</t>
        </is>
      </c>
      <c r="N3140" t="inlineStr">
        <is>
          <t>Yes</t>
        </is>
      </c>
      <c r="O3140" t="inlineStr">
        <is>
          <t>Not stated</t>
        </is>
      </c>
      <c r="Q3140" s="9" t="inlineStr">
        <is>
          <t>https://grantcue.com/foundations/fred-m-roddy-foundation-inc-056037528</t>
        </is>
      </c>
    </row>
    <row r="3141">
      <c r="A3141">
        <f>IF($E3141=$E3140,$A3140+1,1)</f>
        <v/>
      </c>
      <c r="B3141" t="inlineStr">
        <is>
          <t>Sara &amp; Robert Savage Charitable Foundation U/A/D 12-28-2004</t>
        </is>
      </c>
      <c r="C3141" t="inlineStr">
        <is>
          <t>20-2057938</t>
        </is>
      </c>
      <c r="D3141" t="inlineStr">
        <is>
          <t>Rhode Island</t>
        </is>
      </c>
      <c r="E3141" t="inlineStr">
        <is>
          <t>RI</t>
        </is>
      </c>
      <c r="F3141" t="n">
        <v>2023</v>
      </c>
      <c r="G3141" t="n">
        <v>1</v>
      </c>
      <c r="H3141" s="13" t="n">
        <v>1386750</v>
      </c>
      <c r="I3141" s="12" t="n">
        <v>9</v>
      </c>
      <c r="J3141" s="13" t="n">
        <v>5000</v>
      </c>
      <c r="K3141" s="13">
        <f>IFERROR($H3141/$I3141,"")</f>
        <v/>
      </c>
      <c r="L3141" s="13" t="n">
        <v>1288250</v>
      </c>
      <c r="M3141" t="inlineStr">
        <is>
          <t>CT, NY, CA</t>
        </is>
      </c>
      <c r="N3141" t="inlineStr">
        <is>
          <t>No</t>
        </is>
      </c>
      <c r="O3141" t="inlineStr">
        <is>
          <t>Not stated</t>
        </is>
      </c>
      <c r="Q3141" s="9" t="inlineStr">
        <is>
          <t>https://grantcue.com/foundations/sara-and-robert-savage-charitable-foundation-u-a-d-12-28-2004-202057938</t>
        </is>
      </c>
    </row>
    <row r="3142">
      <c r="A3142">
        <f>IF($E3142=$E3141,$A3141+1,1)</f>
        <v/>
      </c>
      <c r="B3142" t="inlineStr">
        <is>
          <t>FELICIA FUND INC</t>
        </is>
      </c>
      <c r="C3142" t="inlineStr">
        <is>
          <t>05-0420703</t>
        </is>
      </c>
      <c r="D3142" t="inlineStr">
        <is>
          <t>Rhode Island</t>
        </is>
      </c>
      <c r="E3142" t="inlineStr">
        <is>
          <t>RI</t>
        </is>
      </c>
      <c r="F3142" t="n">
        <v>2024</v>
      </c>
      <c r="G3142" t="n">
        <v>2</v>
      </c>
      <c r="H3142" s="13" t="n">
        <v>1352989</v>
      </c>
      <c r="I3142" s="12" t="n">
        <v>64</v>
      </c>
      <c r="J3142" s="13" t="n">
        <v>5000</v>
      </c>
      <c r="K3142" s="13">
        <f>IFERROR($H3142/$I3142,"")</f>
        <v/>
      </c>
      <c r="L3142" s="13" t="n">
        <v>250000</v>
      </c>
      <c r="M3142" t="inlineStr">
        <is>
          <t>MA, NY, VT</t>
        </is>
      </c>
      <c r="N3142" t="inlineStr">
        <is>
          <t>Yes</t>
        </is>
      </c>
      <c r="O3142" t="inlineStr">
        <is>
          <t>Yes</t>
        </is>
      </c>
      <c r="Q3142" s="9" t="inlineStr">
        <is>
          <t>https://grantcue.com/foundations/felicia-fund-inc-050420703</t>
        </is>
      </c>
    </row>
    <row r="3143">
      <c r="A3143">
        <f>IF($E3143=$E3142,$A3142+1,1)</f>
        <v/>
      </c>
      <c r="B3143" t="inlineStr">
        <is>
          <t>EL ROBLE AZUL FOUNDATION</t>
        </is>
      </c>
      <c r="C3143" t="inlineStr">
        <is>
          <t>47-2308198</t>
        </is>
      </c>
      <c r="D3143" t="inlineStr">
        <is>
          <t>Rhode Island</t>
        </is>
      </c>
      <c r="E3143" t="inlineStr">
        <is>
          <t>RI</t>
        </is>
      </c>
      <c r="F3143" t="n">
        <v>2025</v>
      </c>
      <c r="G3143" t="n">
        <v>2</v>
      </c>
      <c r="H3143" s="13" t="n">
        <v>1260930</v>
      </c>
      <c r="I3143" s="12" t="n">
        <v>7</v>
      </c>
      <c r="J3143" s="13" t="n">
        <v>7620</v>
      </c>
      <c r="K3143" s="13">
        <f>IFERROR($H3143/$I3143,"")</f>
        <v/>
      </c>
      <c r="L3143" s="13" t="n">
        <v>572500</v>
      </c>
      <c r="M3143" t="inlineStr">
        <is>
          <t>OH, CA, DC</t>
        </is>
      </c>
      <c r="N3143" t="inlineStr">
        <is>
          <t>No</t>
        </is>
      </c>
      <c r="O3143" t="inlineStr">
        <is>
          <t>Not stated</t>
        </is>
      </c>
      <c r="Q3143" s="9" t="inlineStr">
        <is>
          <t>https://grantcue.com/foundations/el-roble-azul-foundation-472308198</t>
        </is>
      </c>
    </row>
    <row r="3144">
      <c r="A3144">
        <f>IF($E3144=$E3143,$A3143+1,1)</f>
        <v/>
      </c>
      <c r="B3144" t="inlineStr">
        <is>
          <t>EJMP FUND FOR PHILANTHROPY</t>
        </is>
      </c>
      <c r="C3144" t="inlineStr">
        <is>
          <t>26-2485081</t>
        </is>
      </c>
      <c r="D3144" t="inlineStr">
        <is>
          <t>Rhode Island</t>
        </is>
      </c>
      <c r="E3144" t="inlineStr">
        <is>
          <t>RI</t>
        </is>
      </c>
      <c r="F3144" t="n">
        <v>2024</v>
      </c>
      <c r="G3144" t="n">
        <v>2</v>
      </c>
      <c r="H3144" s="13" t="n">
        <v>1260000</v>
      </c>
      <c r="I3144" s="12" t="n">
        <v>92</v>
      </c>
      <c r="J3144" s="13" t="n">
        <v>12000</v>
      </c>
      <c r="K3144" s="13">
        <f>IFERROR($H3144/$I3144,"")</f>
        <v/>
      </c>
      <c r="L3144" s="13" t="n">
        <v>32000</v>
      </c>
      <c r="M3144" t="inlineStr">
        <is>
          <t>MA, DE, NH</t>
        </is>
      </c>
      <c r="N3144" t="inlineStr">
        <is>
          <t>Yes</t>
        </is>
      </c>
      <c r="O3144" t="inlineStr">
        <is>
          <t>Yes</t>
        </is>
      </c>
      <c r="Q3144" s="9" t="inlineStr">
        <is>
          <t>https://grantcue.com/foundations/ejmp-fund-for-philanthropy-262485081</t>
        </is>
      </c>
    </row>
    <row r="3145">
      <c r="A3145">
        <f>IF($E3145=$E3144,$A3144+1,1)</f>
        <v/>
      </c>
      <c r="B3145" t="inlineStr">
        <is>
          <t>BANKNEWPORT CHARITABLE FOUNDATION INC</t>
        </is>
      </c>
      <c r="C3145" t="inlineStr">
        <is>
          <t>88-2461260</t>
        </is>
      </c>
      <c r="D3145" t="inlineStr">
        <is>
          <t>Rhode Island</t>
        </is>
      </c>
      <c r="E3145" t="inlineStr">
        <is>
          <t>RI</t>
        </is>
      </c>
      <c r="F3145" t="n">
        <v>2025</v>
      </c>
      <c r="G3145" t="n">
        <v>2</v>
      </c>
      <c r="H3145" s="13" t="n">
        <v>1197500</v>
      </c>
      <c r="I3145" s="12" t="n">
        <v>107</v>
      </c>
      <c r="J3145" s="13" t="n">
        <v>5000</v>
      </c>
      <c r="K3145" s="13">
        <f>IFERROR($H3145/$I3145,"")</f>
        <v/>
      </c>
      <c r="L3145" s="13" t="n">
        <v>583500</v>
      </c>
      <c r="M3145" t="inlineStr">
        <is>
          <t>MA</t>
        </is>
      </c>
      <c r="N3145" t="inlineStr">
        <is>
          <t>Yes</t>
        </is>
      </c>
      <c r="O3145" t="inlineStr">
        <is>
          <t>Yes</t>
        </is>
      </c>
      <c r="Q3145" s="9" t="inlineStr">
        <is>
          <t>https://grantcue.com/foundations/banknewport-charitable-foundation-inc-882461260</t>
        </is>
      </c>
    </row>
    <row r="3146">
      <c r="A3146">
        <f>IF($E3146=$E3145,$A3145+1,1)</f>
        <v/>
      </c>
      <c r="B3146" t="inlineStr">
        <is>
          <t>THE PHILMONEY TRUST</t>
        </is>
      </c>
      <c r="C3146" t="inlineStr">
        <is>
          <t>85-2964927</t>
        </is>
      </c>
      <c r="D3146" t="inlineStr">
        <is>
          <t>Rhode Island</t>
        </is>
      </c>
      <c r="E3146" t="inlineStr">
        <is>
          <t>RI</t>
        </is>
      </c>
      <c r="F3146" t="n">
        <v>2025</v>
      </c>
      <c r="G3146" t="n">
        <v>2</v>
      </c>
      <c r="H3146" s="13" t="n">
        <v>1196750</v>
      </c>
      <c r="I3146" s="12" t="n">
        <v>47</v>
      </c>
      <c r="J3146" s="13" t="n">
        <v>10000</v>
      </c>
      <c r="K3146" s="13">
        <f>IFERROR($H3146/$I3146,"")</f>
        <v/>
      </c>
      <c r="L3146" s="13" t="n">
        <v>158000</v>
      </c>
      <c r="M3146" t="inlineStr">
        <is>
          <t>VA, NH, CA</t>
        </is>
      </c>
      <c r="N3146" t="inlineStr">
        <is>
          <t>No</t>
        </is>
      </c>
      <c r="O3146" t="inlineStr">
        <is>
          <t>Not stated</t>
        </is>
      </c>
      <c r="Q3146" s="9" t="inlineStr">
        <is>
          <t>https://grantcue.com/foundations/the-philmoney-trust-852964927</t>
        </is>
      </c>
    </row>
    <row r="3147">
      <c r="A3147">
        <f>IF($E3147=$E3146,$A3146+1,1)</f>
        <v/>
      </c>
      <c r="B3147" t="inlineStr">
        <is>
          <t>THE SELMA AND IRVING ETTENBERG FOUNDATION</t>
        </is>
      </c>
      <c r="C3147" t="inlineStr">
        <is>
          <t>90-0959410</t>
        </is>
      </c>
      <c r="D3147" t="inlineStr">
        <is>
          <t>Rhode Island</t>
        </is>
      </c>
      <c r="E3147" t="inlineStr">
        <is>
          <t>RI</t>
        </is>
      </c>
      <c r="F3147" t="n">
        <v>2025</v>
      </c>
      <c r="G3147" t="n">
        <v>3</v>
      </c>
      <c r="H3147" s="13" t="n">
        <v>1160778</v>
      </c>
      <c r="I3147" s="12" t="n">
        <v>120</v>
      </c>
      <c r="J3147" s="13" t="n">
        <v>5000</v>
      </c>
      <c r="K3147" s="13">
        <f>IFERROR($H3147/$I3147,"")</f>
        <v/>
      </c>
      <c r="L3147" s="13" t="n">
        <v>150000</v>
      </c>
      <c r="M3147" t="inlineStr">
        <is>
          <t>FL, NJ, NY</t>
        </is>
      </c>
      <c r="N3147" t="inlineStr">
        <is>
          <t>No</t>
        </is>
      </c>
      <c r="O3147" t="inlineStr">
        <is>
          <t>Not stated</t>
        </is>
      </c>
      <c r="Q3147" s="9" t="inlineStr">
        <is>
          <t>https://grantcue.com/foundations/the-selma-and-irving-ettenberg-foundation-900959410</t>
        </is>
      </c>
    </row>
    <row r="3148">
      <c r="A3148">
        <f>IF($E3148=$E3147,$A3147+1,1)</f>
        <v/>
      </c>
      <c r="B3148" t="inlineStr">
        <is>
          <t>NAVIGANT CREDIT UNION CHARITABLE FOUNDATION INC</t>
        </is>
      </c>
      <c r="C3148" t="inlineStr">
        <is>
          <t>81-5171277</t>
        </is>
      </c>
      <c r="D3148" t="inlineStr">
        <is>
          <t>Rhode Island</t>
        </is>
      </c>
      <c r="E3148" t="inlineStr">
        <is>
          <t>RI</t>
        </is>
      </c>
      <c r="F3148" t="n">
        <v>2025</v>
      </c>
      <c r="G3148" t="n">
        <v>2</v>
      </c>
      <c r="H3148" s="13" t="n">
        <v>1138940</v>
      </c>
      <c r="I3148" s="12" t="n">
        <v>37</v>
      </c>
      <c r="J3148" s="13" t="n">
        <v>10340</v>
      </c>
      <c r="K3148" s="13">
        <f>IFERROR($H3148/$I3148,"")</f>
        <v/>
      </c>
      <c r="L3148" s="13" t="n">
        <v>569800</v>
      </c>
      <c r="N3148" t="inlineStr">
        <is>
          <t>Yes</t>
        </is>
      </c>
      <c r="O3148" t="inlineStr">
        <is>
          <t>Yes</t>
        </is>
      </c>
      <c r="P3148" s="9" t="inlineStr">
        <is>
          <t>https://ncufoundation.org/</t>
        </is>
      </c>
      <c r="Q3148" s="9" t="inlineStr">
        <is>
          <t>https://grantcue.com/foundations/navigant-credit-union-charitable-foundation-inc-815171277</t>
        </is>
      </c>
    </row>
    <row r="3149">
      <c r="A3149">
        <f>IF($E3149=$E3148,$A3148+1,1)</f>
        <v/>
      </c>
      <c r="B3149" t="inlineStr">
        <is>
          <t>SCOMA FOUNDATION</t>
        </is>
      </c>
      <c r="C3149" t="inlineStr">
        <is>
          <t>26-1196381</t>
        </is>
      </c>
      <c r="D3149" t="inlineStr">
        <is>
          <t>Rhode Island</t>
        </is>
      </c>
      <c r="E3149" t="inlineStr">
        <is>
          <t>RI</t>
        </is>
      </c>
      <c r="F3149" t="n">
        <v>2025</v>
      </c>
      <c r="G3149" t="n">
        <v>2</v>
      </c>
      <c r="H3149" s="13" t="n">
        <v>1095807</v>
      </c>
      <c r="I3149" s="12" t="n">
        <v>5</v>
      </c>
      <c r="J3149" s="13" t="n">
        <v>10000</v>
      </c>
      <c r="K3149" s="13">
        <f>IFERROR($H3149/$I3149,"")</f>
        <v/>
      </c>
      <c r="L3149" s="13" t="n">
        <v>1050807</v>
      </c>
      <c r="M3149" t="inlineStr">
        <is>
          <t>CO</t>
        </is>
      </c>
      <c r="N3149" t="inlineStr">
        <is>
          <t>No</t>
        </is>
      </c>
      <c r="O3149" t="inlineStr">
        <is>
          <t>Not stated</t>
        </is>
      </c>
      <c r="Q3149" s="9" t="inlineStr">
        <is>
          <t>https://grantcue.com/foundations/scoma-foundation-261196381</t>
        </is>
      </c>
    </row>
    <row r="3150">
      <c r="A3150">
        <f>IF($E3150=$E3149,$A3149+1,1)</f>
        <v/>
      </c>
      <c r="B3150" t="inlineStr">
        <is>
          <t>Betty Jane Seydler Foundation</t>
        </is>
      </c>
      <c r="C3150" t="inlineStr">
        <is>
          <t>13-4294409</t>
        </is>
      </c>
      <c r="D3150" t="inlineStr">
        <is>
          <t>Rhode Island</t>
        </is>
      </c>
      <c r="E3150" t="inlineStr">
        <is>
          <t>RI</t>
        </is>
      </c>
      <c r="F3150" t="n">
        <v>2025</v>
      </c>
      <c r="G3150" t="n">
        <v>2</v>
      </c>
      <c r="H3150" s="13" t="n">
        <v>1082000</v>
      </c>
      <c r="I3150" s="12" t="n">
        <v>42</v>
      </c>
      <c r="J3150" s="13" t="n">
        <v>10000</v>
      </c>
      <c r="K3150" s="13">
        <f>IFERROR($H3150/$I3150,"")</f>
        <v/>
      </c>
      <c r="L3150" s="13" t="n">
        <v>382000</v>
      </c>
      <c r="M3150" t="inlineStr">
        <is>
          <t>TX, VA, CO</t>
        </is>
      </c>
      <c r="N3150" t="inlineStr">
        <is>
          <t>No</t>
        </is>
      </c>
      <c r="O3150" t="inlineStr">
        <is>
          <t>Not stated</t>
        </is>
      </c>
      <c r="Q3150" s="9" t="inlineStr">
        <is>
          <t>https://grantcue.com/foundations/betty-jane-seydler-foundation-134294409</t>
        </is>
      </c>
    </row>
    <row r="3151">
      <c r="A3151">
        <f>IF($E3151=$E3150,$A3150+1,1)</f>
        <v/>
      </c>
      <c r="B3151" t="inlineStr">
        <is>
          <t>LISA AND DAVID KLAESER FOUNDATION</t>
        </is>
      </c>
      <c r="C3151" t="inlineStr">
        <is>
          <t>87-4036038</t>
        </is>
      </c>
      <c r="D3151" t="inlineStr">
        <is>
          <t>Rhode Island</t>
        </is>
      </c>
      <c r="E3151" t="inlineStr">
        <is>
          <t>RI</t>
        </is>
      </c>
      <c r="F3151" t="n">
        <v>2024</v>
      </c>
      <c r="G3151" t="n">
        <v>1</v>
      </c>
      <c r="H3151" s="13" t="n">
        <v>1059921</v>
      </c>
      <c r="I3151" s="12" t="n">
        <v>15</v>
      </c>
      <c r="J3151" s="13" t="n">
        <v>3500</v>
      </c>
      <c r="K3151" s="13">
        <f>IFERROR($H3151/$I3151,"")</f>
        <v/>
      </c>
      <c r="L3151" s="13" t="n">
        <v>1016421</v>
      </c>
      <c r="M3151" t="inlineStr">
        <is>
          <t>CA, WI, NY</t>
        </is>
      </c>
      <c r="N3151" t="inlineStr">
        <is>
          <t>No</t>
        </is>
      </c>
      <c r="O3151" t="inlineStr">
        <is>
          <t>Not stated</t>
        </is>
      </c>
      <c r="Q3151" s="9" t="inlineStr">
        <is>
          <t>https://grantcue.com/foundations/lisa-and-david-klaeser-foundation-c-o-sterling-foundation-management-llc-874036038</t>
        </is>
      </c>
    </row>
    <row r="3152">
      <c r="A3152">
        <f>IF($E3152=$E3151,$A3151+1,1)</f>
        <v/>
      </c>
      <c r="B3152" t="inlineStr">
        <is>
          <t>THE RYAN FAMILY FOUNDATION</t>
        </is>
      </c>
      <c r="C3152" t="inlineStr">
        <is>
          <t>20-1518978</t>
        </is>
      </c>
      <c r="D3152" t="inlineStr">
        <is>
          <t>Rhode Island</t>
        </is>
      </c>
      <c r="E3152" t="inlineStr">
        <is>
          <t>RI</t>
        </is>
      </c>
      <c r="F3152" t="n">
        <v>2024</v>
      </c>
      <c r="G3152" t="n">
        <v>1</v>
      </c>
      <c r="H3152" s="13" t="n">
        <v>1057549</v>
      </c>
      <c r="I3152" s="12" t="n">
        <v>10</v>
      </c>
      <c r="J3152" s="13" t="n">
        <v>87500</v>
      </c>
      <c r="K3152" s="13">
        <f>IFERROR($H3152/$I3152,"")</f>
        <v/>
      </c>
      <c r="L3152" s="13" t="n">
        <v>315250</v>
      </c>
      <c r="M3152" t="inlineStr">
        <is>
          <t>KY, GA, FL</t>
        </is>
      </c>
      <c r="N3152" t="inlineStr">
        <is>
          <t>No</t>
        </is>
      </c>
      <c r="O3152" t="inlineStr">
        <is>
          <t>Not stated</t>
        </is>
      </c>
      <c r="Q3152" s="9" t="inlineStr">
        <is>
          <t>https://grantcue.com/foundations/the-ryan-family-foundation-201518978</t>
        </is>
      </c>
    </row>
    <row r="3153">
      <c r="A3153">
        <f>IF($E3153=$E3152,$A3152+1,1)</f>
        <v/>
      </c>
      <c r="B3153" t="inlineStr">
        <is>
          <t>AM Roberts Charitable Foundation</t>
        </is>
      </c>
      <c r="C3153" t="inlineStr">
        <is>
          <t>22-6948512</t>
        </is>
      </c>
      <c r="D3153" t="inlineStr">
        <is>
          <t>Rhode Island</t>
        </is>
      </c>
      <c r="E3153" t="inlineStr">
        <is>
          <t>RI</t>
        </is>
      </c>
      <c r="F3153" t="n">
        <v>2024</v>
      </c>
      <c r="G3153" t="n">
        <v>1</v>
      </c>
      <c r="H3153" s="13" t="n">
        <v>1047598</v>
      </c>
      <c r="I3153" s="12" t="n">
        <v>12</v>
      </c>
      <c r="J3153" s="13" t="n">
        <v>56150</v>
      </c>
      <c r="K3153" s="13">
        <f>IFERROR($H3153/$I3153,"")</f>
        <v/>
      </c>
      <c r="L3153" s="13" t="n">
        <v>316298</v>
      </c>
      <c r="N3153" t="inlineStr">
        <is>
          <t>No</t>
        </is>
      </c>
      <c r="O3153" t="inlineStr">
        <is>
          <t>Not stated</t>
        </is>
      </c>
      <c r="Q3153" s="9" t="inlineStr">
        <is>
          <t>https://grantcue.com/foundations/am-roberts-charitable-foundation-226948512</t>
        </is>
      </c>
    </row>
    <row r="3154">
      <c r="A3154">
        <f>IF($E3154=$E3153,$A3153+1,1)</f>
        <v/>
      </c>
      <c r="B3154" t="inlineStr">
        <is>
          <t>Golub Family Foundation</t>
        </is>
      </c>
      <c r="C3154" t="inlineStr">
        <is>
          <t>85-3656631</t>
        </is>
      </c>
      <c r="D3154" t="inlineStr">
        <is>
          <t>Rhode Island</t>
        </is>
      </c>
      <c r="E3154" t="inlineStr">
        <is>
          <t>RI</t>
        </is>
      </c>
      <c r="F3154" t="n">
        <v>2025</v>
      </c>
      <c r="G3154" t="n">
        <v>2</v>
      </c>
      <c r="H3154" s="13" t="n">
        <v>1022500</v>
      </c>
      <c r="I3154" s="12" t="n">
        <v>15</v>
      </c>
      <c r="J3154" s="13" t="n">
        <v>25000</v>
      </c>
      <c r="K3154" s="13">
        <f>IFERROR($H3154/$I3154,"")</f>
        <v/>
      </c>
      <c r="L3154" s="13" t="n">
        <v>250000</v>
      </c>
      <c r="M3154" t="inlineStr">
        <is>
          <t>VA, CA, NJ</t>
        </is>
      </c>
      <c r="N3154" t="inlineStr">
        <is>
          <t>No</t>
        </is>
      </c>
      <c r="O3154" t="inlineStr">
        <is>
          <t>Not stated</t>
        </is>
      </c>
      <c r="Q3154" s="9" t="inlineStr">
        <is>
          <t>https://grantcue.com/foundations/golub-family-foundation-853656631</t>
        </is>
      </c>
    </row>
    <row r="3155">
      <c r="A3155">
        <f>IF($E3155=$E3154,$A3154+1,1)</f>
        <v/>
      </c>
      <c r="B3155" t="inlineStr">
        <is>
          <t>DONALD AND ALLISON GULBRANDSEN FOUNDATION INC</t>
        </is>
      </c>
      <c r="C3155" t="inlineStr">
        <is>
          <t>47-3775548</t>
        </is>
      </c>
      <c r="D3155" t="inlineStr">
        <is>
          <t>Rhode Island</t>
        </is>
      </c>
      <c r="E3155" t="inlineStr">
        <is>
          <t>RI</t>
        </is>
      </c>
      <c r="F3155" t="n">
        <v>2024</v>
      </c>
      <c r="G3155" t="n">
        <v>2</v>
      </c>
      <c r="H3155" s="13" t="n">
        <v>1017845</v>
      </c>
      <c r="I3155" s="12" t="n">
        <v>57</v>
      </c>
      <c r="J3155" s="13" t="n">
        <v>5000</v>
      </c>
      <c r="K3155" s="13">
        <f>IFERROR($H3155/$I3155,"")</f>
        <v/>
      </c>
      <c r="L3155" s="13" t="n">
        <v>250000</v>
      </c>
      <c r="M3155" t="inlineStr">
        <is>
          <t>OH, FL, DC</t>
        </is>
      </c>
      <c r="N3155" t="inlineStr">
        <is>
          <t>No</t>
        </is>
      </c>
      <c r="O3155" t="inlineStr">
        <is>
          <t>Not stated</t>
        </is>
      </c>
      <c r="Q3155" s="9" t="inlineStr">
        <is>
          <t>https://grantcue.com/foundations/donald-and-allison-gulbrandsen-foundation-inc-473775548</t>
        </is>
      </c>
    </row>
    <row r="3156">
      <c r="A3156">
        <f>IF($E3156=$E3155,$A3155+1,1)</f>
        <v/>
      </c>
      <c r="B3156" t="inlineStr">
        <is>
          <t>THE PEDRERO FAMILY FOUNDATION ADBA THE PHARR FOUNDATION</t>
        </is>
      </c>
      <c r="C3156" t="inlineStr">
        <is>
          <t>26-0304971</t>
        </is>
      </c>
      <c r="D3156" t="inlineStr">
        <is>
          <t>Rhode Island</t>
        </is>
      </c>
      <c r="E3156" t="inlineStr">
        <is>
          <t>RI</t>
        </is>
      </c>
      <c r="F3156" t="n">
        <v>2024</v>
      </c>
      <c r="G3156" t="n">
        <v>1</v>
      </c>
      <c r="H3156" s="13" t="n">
        <v>1002500</v>
      </c>
      <c r="I3156" s="12" t="n">
        <v>12</v>
      </c>
      <c r="J3156" s="13" t="n">
        <v>50000</v>
      </c>
      <c r="K3156" s="13">
        <f>IFERROR($H3156/$I3156,"")</f>
        <v/>
      </c>
      <c r="L3156" s="13" t="n">
        <v>400000</v>
      </c>
      <c r="M3156" t="inlineStr">
        <is>
          <t>CA, NC, DC</t>
        </is>
      </c>
      <c r="N3156" t="inlineStr">
        <is>
          <t>No</t>
        </is>
      </c>
      <c r="O3156" t="inlineStr">
        <is>
          <t>Not stated</t>
        </is>
      </c>
      <c r="Q3156" s="9" t="inlineStr">
        <is>
          <t>https://grantcue.com/foundations/the-pedrero-family-foundation-adba-the-pharr-foundation-260304971</t>
        </is>
      </c>
    </row>
    <row r="3157">
      <c r="A3157">
        <f>IF($E3157=$E3156,$A3156+1,1)</f>
        <v/>
      </c>
      <c r="B3157" t="inlineStr">
        <is>
          <t>FILKINS FAMILY FOUNDATION</t>
        </is>
      </c>
      <c r="C3157" t="inlineStr">
        <is>
          <t>42-6559796</t>
        </is>
      </c>
      <c r="D3157" t="inlineStr">
        <is>
          <t>Vermont</t>
        </is>
      </c>
      <c r="E3157" t="inlineStr">
        <is>
          <t>VT</t>
        </is>
      </c>
      <c r="F3157" t="n">
        <v>2025</v>
      </c>
      <c r="G3157" t="n">
        <v>2</v>
      </c>
      <c r="H3157" s="13" t="n">
        <v>68086798</v>
      </c>
      <c r="I3157" s="12" t="n">
        <v>9</v>
      </c>
      <c r="J3157" s="13" t="n">
        <v>2744475</v>
      </c>
      <c r="K3157" s="13">
        <f>IFERROR($H3157/$I3157,"")</f>
        <v/>
      </c>
      <c r="L3157" s="13" t="n">
        <v>20702516</v>
      </c>
      <c r="M3157" t="inlineStr">
        <is>
          <t>NY, NE, CO</t>
        </is>
      </c>
      <c r="N3157" t="inlineStr">
        <is>
          <t>No</t>
        </is>
      </c>
      <c r="O3157" t="inlineStr">
        <is>
          <t>Not stated</t>
        </is>
      </c>
      <c r="Q3157" s="9" t="inlineStr">
        <is>
          <t>https://grantcue.com/foundations/filkins-family-foundation-426559796</t>
        </is>
      </c>
    </row>
    <row r="3158">
      <c r="A3158">
        <f>IF($E3158=$E3157,$A3157+1,1)</f>
        <v/>
      </c>
      <c r="B3158" t="inlineStr">
        <is>
          <t>THE ARGOSY FOUNDATION</t>
        </is>
      </c>
      <c r="C3158" t="inlineStr">
        <is>
          <t>04-6752868</t>
        </is>
      </c>
      <c r="D3158" t="inlineStr">
        <is>
          <t>Vermont</t>
        </is>
      </c>
      <c r="E3158" t="inlineStr">
        <is>
          <t>VT</t>
        </is>
      </c>
      <c r="F3158" t="n">
        <v>2024</v>
      </c>
      <c r="G3158" t="n">
        <v>1</v>
      </c>
      <c r="H3158" s="13" t="n">
        <v>16870284</v>
      </c>
      <c r="I3158" s="12" t="n">
        <v>280</v>
      </c>
      <c r="J3158" s="13" t="n">
        <v>28750</v>
      </c>
      <c r="K3158" s="13">
        <f>IFERROR($H3158/$I3158,"")</f>
        <v/>
      </c>
      <c r="L3158" s="13" t="n">
        <v>1355000</v>
      </c>
      <c r="M3158" t="inlineStr">
        <is>
          <t>DC, CO, GA</t>
        </is>
      </c>
      <c r="N3158" t="inlineStr">
        <is>
          <t>No</t>
        </is>
      </c>
      <c r="O3158" t="inlineStr">
        <is>
          <t>Not stated</t>
        </is>
      </c>
      <c r="Q3158" s="9" t="inlineStr">
        <is>
          <t>https://grantcue.com/foundations/the-argosy-foundation-046752868</t>
        </is>
      </c>
    </row>
    <row r="3159">
      <c r="A3159">
        <f>IF($E3159=$E3158,$A3158+1,1)</f>
        <v/>
      </c>
      <c r="B3159" t="inlineStr">
        <is>
          <t>Robert J and Jennifer J Banks Charitable Trust</t>
        </is>
      </c>
      <c r="C3159" t="inlineStr">
        <is>
          <t>20-6296856</t>
        </is>
      </c>
      <c r="D3159" t="inlineStr">
        <is>
          <t>Vermont</t>
        </is>
      </c>
      <c r="E3159" t="inlineStr">
        <is>
          <t>VT</t>
        </is>
      </c>
      <c r="F3159" t="n">
        <v>2025</v>
      </c>
      <c r="G3159" t="n">
        <v>2</v>
      </c>
      <c r="H3159" s="13" t="n">
        <v>6086493</v>
      </c>
      <c r="I3159" s="12" t="n">
        <v>20</v>
      </c>
      <c r="J3159" s="13" t="n">
        <v>7500</v>
      </c>
      <c r="K3159" s="13">
        <f>IFERROR($H3159/$I3159,"")</f>
        <v/>
      </c>
      <c r="L3159" s="13" t="n">
        <v>4520025</v>
      </c>
      <c r="M3159" t="inlineStr">
        <is>
          <t>PA, FL, MI</t>
        </is>
      </c>
      <c r="N3159" t="inlineStr">
        <is>
          <t>No</t>
        </is>
      </c>
      <c r="O3159" t="inlineStr">
        <is>
          <t>Not stated</t>
        </is>
      </c>
      <c r="Q3159" s="9" t="inlineStr">
        <is>
          <t>https://grantcue.com/foundations/robert-j-and-jennifer-j-banks-charitable-trust-206296856</t>
        </is>
      </c>
    </row>
    <row r="3160">
      <c r="A3160">
        <f>IF($E3160=$E3159,$A3159+1,1)</f>
        <v/>
      </c>
      <c r="B3160" t="inlineStr">
        <is>
          <t>HAWK ROCK FOUNDATION</t>
        </is>
      </c>
      <c r="C3160" t="inlineStr">
        <is>
          <t>26-1518305</t>
        </is>
      </c>
      <c r="D3160" t="inlineStr">
        <is>
          <t>Vermont</t>
        </is>
      </c>
      <c r="E3160" t="inlineStr">
        <is>
          <t>VT</t>
        </is>
      </c>
      <c r="F3160" t="n">
        <v>2024</v>
      </c>
      <c r="G3160" t="n">
        <v>2</v>
      </c>
      <c r="H3160" s="13" t="n">
        <v>5676680</v>
      </c>
      <c r="I3160" s="12" t="n">
        <v>62</v>
      </c>
      <c r="J3160" s="13" t="n">
        <v>50000</v>
      </c>
      <c r="K3160" s="13">
        <f>IFERROR($H3160/$I3160,"")</f>
        <v/>
      </c>
      <c r="L3160" s="13" t="n">
        <v>350000</v>
      </c>
      <c r="M3160" t="inlineStr">
        <is>
          <t>DC, SC, CA</t>
        </is>
      </c>
      <c r="N3160" t="inlineStr">
        <is>
          <t>No</t>
        </is>
      </c>
      <c r="O3160" t="inlineStr">
        <is>
          <t>Not stated</t>
        </is>
      </c>
      <c r="Q3160" s="9" t="inlineStr">
        <is>
          <t>https://grantcue.com/foundations/hawk-rock-foundation-261518305</t>
        </is>
      </c>
    </row>
    <row r="3161">
      <c r="A3161">
        <f>IF($E3161=$E3160,$A3160+1,1)</f>
        <v/>
      </c>
      <c r="B3161" t="inlineStr">
        <is>
          <t>AD HENDERSON FOUNDATION INC</t>
        </is>
      </c>
      <c r="C3161" t="inlineStr">
        <is>
          <t>23-7047045</t>
        </is>
      </c>
      <c r="D3161" t="inlineStr">
        <is>
          <t>Vermont</t>
        </is>
      </c>
      <c r="E3161" t="inlineStr">
        <is>
          <t>VT</t>
        </is>
      </c>
      <c r="F3161" t="n">
        <v>2024</v>
      </c>
      <c r="G3161" t="n">
        <v>2</v>
      </c>
      <c r="H3161" s="13" t="n">
        <v>5619851</v>
      </c>
      <c r="I3161" s="12" t="n">
        <v>68</v>
      </c>
      <c r="J3161" s="13" t="n">
        <v>52441.5</v>
      </c>
      <c r="K3161" s="13">
        <f>IFERROR($H3161/$I3161,"")</f>
        <v/>
      </c>
      <c r="L3161" s="13" t="n">
        <v>833333</v>
      </c>
      <c r="M3161" t="inlineStr">
        <is>
          <t>FL, MA, NY</t>
        </is>
      </c>
      <c r="N3161" t="inlineStr">
        <is>
          <t>Yes</t>
        </is>
      </c>
      <c r="O3161" t="inlineStr">
        <is>
          <t>Yes</t>
        </is>
      </c>
      <c r="P3161" s="9" t="inlineStr">
        <is>
          <t>https://www.hendersonfdn.org/</t>
        </is>
      </c>
      <c r="Q3161" s="9" t="inlineStr">
        <is>
          <t>https://grantcue.com/foundations/ad-henderson-foundation-inc-237047045</t>
        </is>
      </c>
    </row>
    <row r="3162">
      <c r="A3162">
        <f>IF($E3162=$E3161,$A3161+1,1)</f>
        <v/>
      </c>
      <c r="B3162" t="inlineStr">
        <is>
          <t>THE PROSPECT FUND</t>
        </is>
      </c>
      <c r="C3162" t="inlineStr">
        <is>
          <t>30-6057244</t>
        </is>
      </c>
      <c r="D3162" t="inlineStr">
        <is>
          <t>Vermont</t>
        </is>
      </c>
      <c r="E3162" t="inlineStr">
        <is>
          <t>VT</t>
        </is>
      </c>
      <c r="F3162" t="n">
        <v>2025</v>
      </c>
      <c r="G3162" t="n">
        <v>2</v>
      </c>
      <c r="H3162" s="13" t="n">
        <v>4472989</v>
      </c>
      <c r="I3162" s="12" t="n">
        <v>32</v>
      </c>
      <c r="J3162" s="13" t="n">
        <v>5000</v>
      </c>
      <c r="K3162" s="13">
        <f>IFERROR($H3162/$I3162,"")</f>
        <v/>
      </c>
      <c r="L3162" s="13" t="n">
        <v>4296972</v>
      </c>
      <c r="M3162" t="inlineStr">
        <is>
          <t>MA, MD, OR</t>
        </is>
      </c>
      <c r="N3162" t="inlineStr">
        <is>
          <t>No</t>
        </is>
      </c>
      <c r="O3162" t="inlineStr">
        <is>
          <t>Not stated</t>
        </is>
      </c>
      <c r="Q3162" s="9" t="inlineStr">
        <is>
          <t>https://grantcue.com/foundations/the-prospect-fund-306057244</t>
        </is>
      </c>
    </row>
    <row r="3163">
      <c r="A3163">
        <f>IF($E3163=$E3162,$A3162+1,1)</f>
        <v/>
      </c>
      <c r="B3163" t="inlineStr">
        <is>
          <t>FOUR PINES FUND INC</t>
        </is>
      </c>
      <c r="C3163" t="inlineStr">
        <is>
          <t>93-3920817</t>
        </is>
      </c>
      <c r="D3163" t="inlineStr">
        <is>
          <t>Vermont</t>
        </is>
      </c>
      <c r="E3163" t="inlineStr">
        <is>
          <t>VT</t>
        </is>
      </c>
      <c r="F3163" t="n">
        <v>2025</v>
      </c>
      <c r="G3163" t="n">
        <v>2</v>
      </c>
      <c r="H3163" s="13" t="n">
        <v>4459507</v>
      </c>
      <c r="I3163" s="12" t="n">
        <v>29</v>
      </c>
      <c r="J3163" s="13" t="n">
        <v>117690</v>
      </c>
      <c r="K3163" s="13">
        <f>IFERROR($H3163/$I3163,"")</f>
        <v/>
      </c>
      <c r="L3163" s="13" t="n">
        <v>454043</v>
      </c>
      <c r="M3163" t="inlineStr">
        <is>
          <t>MA, WA, MI</t>
        </is>
      </c>
      <c r="N3163" t="inlineStr">
        <is>
          <t>No</t>
        </is>
      </c>
      <c r="O3163" t="inlineStr">
        <is>
          <t>Not stated</t>
        </is>
      </c>
      <c r="Q3163" s="9" t="inlineStr">
        <is>
          <t>https://grantcue.com/foundations/four-pines-fund-inc-933920817</t>
        </is>
      </c>
    </row>
    <row r="3164">
      <c r="A3164">
        <f>IF($E3164=$E3163,$A3163+1,1)</f>
        <v/>
      </c>
      <c r="B3164" t="inlineStr">
        <is>
          <t>THE WATERWHEEL FOUNDATION</t>
        </is>
      </c>
      <c r="C3164" t="inlineStr">
        <is>
          <t>13-3948773</t>
        </is>
      </c>
      <c r="D3164" t="inlineStr">
        <is>
          <t>Vermont</t>
        </is>
      </c>
      <c r="E3164" t="inlineStr">
        <is>
          <t>VT</t>
        </is>
      </c>
      <c r="F3164" t="n">
        <v>2024</v>
      </c>
      <c r="G3164" t="n">
        <v>1</v>
      </c>
      <c r="H3164" s="13" t="n">
        <v>4024071</v>
      </c>
      <c r="I3164" s="12" t="n">
        <v>75</v>
      </c>
      <c r="J3164" s="13" t="n">
        <v>10000</v>
      </c>
      <c r="K3164" s="13">
        <f>IFERROR($H3164/$I3164,"")</f>
        <v/>
      </c>
      <c r="L3164" s="13" t="n">
        <v>2690000</v>
      </c>
      <c r="M3164" t="inlineStr">
        <is>
          <t>NY, CA, ME</t>
        </is>
      </c>
      <c r="N3164" t="inlineStr">
        <is>
          <t>No</t>
        </is>
      </c>
      <c r="O3164" t="inlineStr">
        <is>
          <t>Not stated</t>
        </is>
      </c>
      <c r="Q3164" s="9" t="inlineStr">
        <is>
          <t>https://grantcue.com/foundations/the-waterwheel-foundation-133948773</t>
        </is>
      </c>
    </row>
    <row r="3165">
      <c r="A3165">
        <f>IF($E3165=$E3164,$A3164+1,1)</f>
        <v/>
      </c>
      <c r="B3165" t="inlineStr">
        <is>
          <t>The Onda Foundation Inc</t>
        </is>
      </c>
      <c r="C3165" t="inlineStr">
        <is>
          <t>82-2019103</t>
        </is>
      </c>
      <c r="D3165" t="inlineStr">
        <is>
          <t>Vermont</t>
        </is>
      </c>
      <c r="E3165" t="inlineStr">
        <is>
          <t>VT</t>
        </is>
      </c>
      <c r="F3165" t="n">
        <v>2025</v>
      </c>
      <c r="G3165" t="n">
        <v>3</v>
      </c>
      <c r="H3165" s="13" t="n">
        <v>3019915</v>
      </c>
      <c r="I3165" s="12" t="n">
        <v>98</v>
      </c>
      <c r="J3165" s="13" t="n">
        <v>20250</v>
      </c>
      <c r="K3165" s="13">
        <f>IFERROR($H3165/$I3165,"")</f>
        <v/>
      </c>
      <c r="L3165" s="13" t="n">
        <v>250000</v>
      </c>
      <c r="M3165" t="inlineStr">
        <is>
          <t>NY, PA, CA</t>
        </is>
      </c>
      <c r="N3165" t="inlineStr">
        <is>
          <t>Yes</t>
        </is>
      </c>
      <c r="O3165" t="inlineStr">
        <is>
          <t>Not stated</t>
        </is>
      </c>
      <c r="Q3165" s="9" t="inlineStr">
        <is>
          <t>https://grantcue.com/foundations/the-onda-foundation-inc-822019103</t>
        </is>
      </c>
    </row>
    <row r="3166">
      <c r="A3166">
        <f>IF($E3166=$E3165,$A3165+1,1)</f>
        <v/>
      </c>
      <c r="B3166" t="inlineStr">
        <is>
          <t>LINTILHAC FOUNDATION INC</t>
        </is>
      </c>
      <c r="C3166" t="inlineStr">
        <is>
          <t>35-2558724</t>
        </is>
      </c>
      <c r="D3166" t="inlineStr">
        <is>
          <t>Vermont</t>
        </is>
      </c>
      <c r="E3166" t="inlineStr">
        <is>
          <t>VT</t>
        </is>
      </c>
      <c r="F3166" t="n">
        <v>2025</v>
      </c>
      <c r="G3166" t="n">
        <v>2</v>
      </c>
      <c r="H3166" s="13" t="n">
        <v>2677538</v>
      </c>
      <c r="I3166" s="12" t="n">
        <v>209</v>
      </c>
      <c r="J3166" s="13" t="n">
        <v>10000</v>
      </c>
      <c r="K3166" s="13">
        <f>IFERROR($H3166/$I3166,"")</f>
        <v/>
      </c>
      <c r="L3166" s="13" t="n">
        <v>56558</v>
      </c>
      <c r="M3166" t="inlineStr">
        <is>
          <t>MA, NH, NY</t>
        </is>
      </c>
      <c r="N3166" t="inlineStr">
        <is>
          <t>Yes</t>
        </is>
      </c>
      <c r="O3166" t="inlineStr">
        <is>
          <t>Yes</t>
        </is>
      </c>
      <c r="P3166" s="9" t="inlineStr">
        <is>
          <t>https://www.lintilhacfoundation.org/</t>
        </is>
      </c>
      <c r="Q3166" s="9" t="inlineStr">
        <is>
          <t>https://grantcue.com/foundations/lintilhac-foundation-inc-352558724</t>
        </is>
      </c>
    </row>
    <row r="3167">
      <c r="A3167">
        <f>IF($E3167=$E3166,$A3166+1,1)</f>
        <v/>
      </c>
      <c r="B3167" t="inlineStr">
        <is>
          <t>NATIONAL LIFE GROUP CHARITABLE FOUNDATION INC</t>
        </is>
      </c>
      <c r="C3167" t="inlineStr">
        <is>
          <t>20-4818866</t>
        </is>
      </c>
      <c r="D3167" t="inlineStr">
        <is>
          <t>Vermont</t>
        </is>
      </c>
      <c r="E3167" t="inlineStr">
        <is>
          <t>VT</t>
        </is>
      </c>
      <c r="F3167" t="n">
        <v>2024</v>
      </c>
      <c r="G3167" t="n">
        <v>1</v>
      </c>
      <c r="H3167" s="13" t="n">
        <v>2654987</v>
      </c>
      <c r="I3167" s="12" t="n">
        <v>757</v>
      </c>
      <c r="J3167" s="13" t="n">
        <v>1040</v>
      </c>
      <c r="K3167" s="13">
        <f>IFERROR($H3167/$I3167,"")</f>
        <v/>
      </c>
      <c r="L3167" s="13" t="n">
        <v>125000</v>
      </c>
      <c r="M3167" t="inlineStr">
        <is>
          <t>TX, MA, FL</t>
        </is>
      </c>
      <c r="N3167" t="inlineStr">
        <is>
          <t>Yes</t>
        </is>
      </c>
      <c r="O3167" t="inlineStr">
        <is>
          <t>Yes</t>
        </is>
      </c>
      <c r="P3167" s="9" t="inlineStr">
        <is>
          <t>https://www.nationallife.com/OUR-STORY/OUR-FOUNDATION</t>
        </is>
      </c>
      <c r="Q3167" s="9" t="inlineStr">
        <is>
          <t>https://grantcue.com/foundations/national-life-group-charitable-foundation-inc-204818866</t>
        </is>
      </c>
    </row>
    <row r="3168">
      <c r="A3168">
        <f>IF($E3168=$E3167,$A3167+1,1)</f>
        <v/>
      </c>
      <c r="B3168" t="inlineStr">
        <is>
          <t>THE SANDY RIVER CHARITABLE FOUNDATION</t>
        </is>
      </c>
      <c r="C3168" t="inlineStr">
        <is>
          <t>52-2029911</t>
        </is>
      </c>
      <c r="D3168" t="inlineStr">
        <is>
          <t>Vermont</t>
        </is>
      </c>
      <c r="E3168" t="inlineStr">
        <is>
          <t>VT</t>
        </is>
      </c>
      <c r="F3168" t="n">
        <v>2024</v>
      </c>
      <c r="G3168" t="n">
        <v>2</v>
      </c>
      <c r="H3168" s="13" t="n">
        <v>2596310</v>
      </c>
      <c r="I3168" s="12" t="n">
        <v>60</v>
      </c>
      <c r="J3168" s="13" t="n">
        <v>25000</v>
      </c>
      <c r="K3168" s="13">
        <f>IFERROR($H3168/$I3168,"")</f>
        <v/>
      </c>
      <c r="L3168" s="13" t="n">
        <v>180000</v>
      </c>
      <c r="M3168" t="inlineStr">
        <is>
          <t>NY, ME, PA</t>
        </is>
      </c>
      <c r="N3168" t="inlineStr">
        <is>
          <t>No</t>
        </is>
      </c>
      <c r="O3168" t="inlineStr">
        <is>
          <t>Not stated</t>
        </is>
      </c>
      <c r="Q3168" s="9" t="inlineStr">
        <is>
          <t>https://grantcue.com/foundations/the-sandy-river-charitable-foundation-522029911</t>
        </is>
      </c>
    </row>
    <row r="3169">
      <c r="A3169">
        <f>IF($E3169=$E3168,$A3168+1,1)</f>
        <v/>
      </c>
      <c r="B3169" t="inlineStr">
        <is>
          <t>EJK Foundation</t>
        </is>
      </c>
      <c r="C3169" t="inlineStr">
        <is>
          <t>83-4229407</t>
        </is>
      </c>
      <c r="D3169" t="inlineStr">
        <is>
          <t>Vermont</t>
        </is>
      </c>
      <c r="E3169" t="inlineStr">
        <is>
          <t>VT</t>
        </is>
      </c>
      <c r="F3169" t="n">
        <v>2024</v>
      </c>
      <c r="G3169" t="n">
        <v>1</v>
      </c>
      <c r="H3169" s="13" t="n">
        <v>2568363</v>
      </c>
      <c r="I3169" s="12" t="n">
        <v>20</v>
      </c>
      <c r="J3169" s="13" t="n">
        <v>25000</v>
      </c>
      <c r="K3169" s="13">
        <f>IFERROR($H3169/$I3169,"")</f>
        <v/>
      </c>
      <c r="L3169" s="13" t="n">
        <v>750000</v>
      </c>
      <c r="M3169" t="inlineStr">
        <is>
          <t>WY, FL, MT</t>
        </is>
      </c>
      <c r="N3169" t="inlineStr">
        <is>
          <t>No</t>
        </is>
      </c>
      <c r="O3169" t="inlineStr">
        <is>
          <t>Not stated</t>
        </is>
      </c>
      <c r="Q3169" s="9" t="inlineStr">
        <is>
          <t>https://grantcue.com/foundations/ejk-foundation-834229407</t>
        </is>
      </c>
    </row>
    <row r="3170">
      <c r="A3170">
        <f>IF($E3170=$E3169,$A3169+1,1)</f>
        <v/>
      </c>
      <c r="B3170" t="inlineStr">
        <is>
          <t>M&amp;C SOMEWHERE FOUNDATION</t>
        </is>
      </c>
      <c r="C3170" t="inlineStr">
        <is>
          <t>81-6177315</t>
        </is>
      </c>
      <c r="D3170" t="inlineStr">
        <is>
          <t>Vermont</t>
        </is>
      </c>
      <c r="E3170" t="inlineStr">
        <is>
          <t>VT</t>
        </is>
      </c>
      <c r="F3170" t="n">
        <v>2025</v>
      </c>
      <c r="G3170" t="n">
        <v>2</v>
      </c>
      <c r="H3170" s="13" t="n">
        <v>2287680</v>
      </c>
      <c r="I3170" s="12" t="n">
        <v>8</v>
      </c>
      <c r="J3170" s="13" t="n">
        <v>58500</v>
      </c>
      <c r="K3170" s="13">
        <f>IFERROR($H3170/$I3170,"")</f>
        <v/>
      </c>
      <c r="L3170" s="13" t="n">
        <v>800000</v>
      </c>
      <c r="M3170" t="inlineStr">
        <is>
          <t>NY, OR, PA</t>
        </is>
      </c>
      <c r="N3170" t="inlineStr">
        <is>
          <t>No</t>
        </is>
      </c>
      <c r="O3170" t="inlineStr">
        <is>
          <t>Not stated</t>
        </is>
      </c>
      <c r="Q3170" s="9" t="inlineStr">
        <is>
          <t>https://grantcue.com/foundations/m-and-c-somewhere-foundation-816177315</t>
        </is>
      </c>
    </row>
    <row r="3171">
      <c r="A3171">
        <f>IF($E3171=$E3170,$A3170+1,1)</f>
        <v/>
      </c>
      <c r="B3171" t="inlineStr">
        <is>
          <t>ONE HIVE FOUNDATION</t>
        </is>
      </c>
      <c r="C3171" t="inlineStr">
        <is>
          <t>92-0684940</t>
        </is>
      </c>
      <c r="D3171" t="inlineStr">
        <is>
          <t>Vermont</t>
        </is>
      </c>
      <c r="E3171" t="inlineStr">
        <is>
          <t>VT</t>
        </is>
      </c>
      <c r="F3171" t="n">
        <v>2024</v>
      </c>
      <c r="G3171" t="n">
        <v>1</v>
      </c>
      <c r="H3171" s="13" t="n">
        <v>2257051</v>
      </c>
      <c r="I3171" s="12" t="n">
        <v>74</v>
      </c>
      <c r="J3171" s="13" t="n">
        <v>2000</v>
      </c>
      <c r="K3171" s="13">
        <f>IFERROR($H3171/$I3171,"")</f>
        <v/>
      </c>
      <c r="L3171" s="13" t="n">
        <v>191810</v>
      </c>
      <c r="M3171" t="inlineStr">
        <is>
          <t>OH, NY, MN</t>
        </is>
      </c>
      <c r="N3171" t="inlineStr">
        <is>
          <t>No</t>
        </is>
      </c>
      <c r="O3171" t="inlineStr">
        <is>
          <t>Not stated</t>
        </is>
      </c>
      <c r="Q3171" s="9" t="inlineStr">
        <is>
          <t>https://grantcue.com/foundations/one-hive-foundation-920684940</t>
        </is>
      </c>
    </row>
    <row r="3172">
      <c r="A3172">
        <f>IF($E3172=$E3171,$A3171+1,1)</f>
        <v/>
      </c>
      <c r="B3172" t="inlineStr">
        <is>
          <t>STEVEN AND BEVERLY RUBENSTEIN CHARITABLE FOUNDATION INC</t>
        </is>
      </c>
      <c r="C3172" t="inlineStr">
        <is>
          <t>20-0223308</t>
        </is>
      </c>
      <c r="D3172" t="inlineStr">
        <is>
          <t>Vermont</t>
        </is>
      </c>
      <c r="E3172" t="inlineStr">
        <is>
          <t>VT</t>
        </is>
      </c>
      <c r="F3172" t="n">
        <v>2024</v>
      </c>
      <c r="G3172" t="n">
        <v>2</v>
      </c>
      <c r="H3172" s="13" t="n">
        <v>2099600</v>
      </c>
      <c r="I3172" s="12" t="n">
        <v>31</v>
      </c>
      <c r="J3172" s="13" t="n">
        <v>3000</v>
      </c>
      <c r="K3172" s="13">
        <f>IFERROR($H3172/$I3172,"")</f>
        <v/>
      </c>
      <c r="L3172" s="13" t="n">
        <v>600000</v>
      </c>
      <c r="M3172" t="inlineStr">
        <is>
          <t>NJ, NY, FL</t>
        </is>
      </c>
      <c r="N3172" t="inlineStr">
        <is>
          <t>No</t>
        </is>
      </c>
      <c r="O3172" t="inlineStr">
        <is>
          <t>Not stated</t>
        </is>
      </c>
      <c r="Q3172" s="9" t="inlineStr">
        <is>
          <t>https://grantcue.com/foundations/steven-and-beverly-rubenstein-charitable-foundation-inc-200223308</t>
        </is>
      </c>
    </row>
    <row r="3173">
      <c r="A3173">
        <f>IF($E3173=$E3172,$A3172+1,1)</f>
        <v/>
      </c>
      <c r="B3173" t="inlineStr">
        <is>
          <t>COURTNEY AND VICTORIA BUFFUM FAMILY FOUNDATION</t>
        </is>
      </c>
      <c r="C3173" t="inlineStr">
        <is>
          <t>04-3359381</t>
        </is>
      </c>
      <c r="D3173" t="inlineStr">
        <is>
          <t>Vermont</t>
        </is>
      </c>
      <c r="E3173" t="inlineStr">
        <is>
          <t>VT</t>
        </is>
      </c>
      <c r="F3173" t="n">
        <v>2025</v>
      </c>
      <c r="G3173" t="n">
        <v>2</v>
      </c>
      <c r="H3173" s="13" t="n">
        <v>2054000</v>
      </c>
      <c r="I3173" s="12" t="n">
        <v>31</v>
      </c>
      <c r="J3173" s="13" t="n">
        <v>7500</v>
      </c>
      <c r="K3173" s="13">
        <f>IFERROR($H3173/$I3173,"")</f>
        <v/>
      </c>
      <c r="L3173" s="13" t="n">
        <v>1000000</v>
      </c>
      <c r="N3173" t="inlineStr">
        <is>
          <t>Yes</t>
        </is>
      </c>
      <c r="O3173" t="inlineStr">
        <is>
          <t>Yes</t>
        </is>
      </c>
      <c r="Q3173" s="9" t="inlineStr">
        <is>
          <t>https://grantcue.com/foundations/courtney-and-victoria-buffum-family-foundation-043359381</t>
        </is>
      </c>
    </row>
    <row r="3174">
      <c r="A3174">
        <f>IF($E3174=$E3173,$A3173+1,1)</f>
        <v/>
      </c>
      <c r="B3174" t="inlineStr">
        <is>
          <t>FORREST C &amp; FRANCES H LATTNER FOUNDATION</t>
        </is>
      </c>
      <c r="C3174" t="inlineStr">
        <is>
          <t>20-3106502</t>
        </is>
      </c>
      <c r="D3174" t="inlineStr">
        <is>
          <t>Vermont</t>
        </is>
      </c>
      <c r="E3174" t="inlineStr">
        <is>
          <t>VT</t>
        </is>
      </c>
      <c r="F3174" t="n">
        <v>2024</v>
      </c>
      <c r="G3174" t="n">
        <v>1</v>
      </c>
      <c r="H3174" s="13" t="n">
        <v>2025000</v>
      </c>
      <c r="I3174" s="12" t="n">
        <v>62</v>
      </c>
      <c r="J3174" s="13" t="n">
        <v>11250</v>
      </c>
      <c r="K3174" s="13">
        <f>IFERROR($H3174/$I3174,"")</f>
        <v/>
      </c>
      <c r="L3174" s="13" t="n">
        <v>200000</v>
      </c>
      <c r="M3174" t="inlineStr">
        <is>
          <t>CA, RI, SC</t>
        </is>
      </c>
      <c r="N3174" t="inlineStr">
        <is>
          <t>No</t>
        </is>
      </c>
      <c r="O3174" t="inlineStr">
        <is>
          <t>Yes</t>
        </is>
      </c>
      <c r="Q3174" s="9" t="inlineStr">
        <is>
          <t>https://grantcue.com/foundations/forrest-c-and-frances-h-lattner-foundation-203106502</t>
        </is>
      </c>
    </row>
    <row r="3175">
      <c r="A3175">
        <f>IF($E3175=$E3174,$A3174+1,1)</f>
        <v/>
      </c>
      <c r="B3175" t="inlineStr">
        <is>
          <t>MCKENZIE FAMILY CHARITABLE TRUST</t>
        </is>
      </c>
      <c r="C3175" t="inlineStr">
        <is>
          <t>22-6596096</t>
        </is>
      </c>
      <c r="D3175" t="inlineStr">
        <is>
          <t>Vermont</t>
        </is>
      </c>
      <c r="E3175" t="inlineStr">
        <is>
          <t>VT</t>
        </is>
      </c>
      <c r="F3175" t="n">
        <v>2025</v>
      </c>
      <c r="G3175" t="n">
        <v>2</v>
      </c>
      <c r="H3175" s="13" t="n">
        <v>1984573</v>
      </c>
      <c r="I3175" s="12" t="n">
        <v>48</v>
      </c>
      <c r="J3175" s="13" t="n">
        <v>20000</v>
      </c>
      <c r="K3175" s="13">
        <f>IFERROR($H3175/$I3175,"")</f>
        <v/>
      </c>
      <c r="L3175" s="13" t="n">
        <v>210000</v>
      </c>
      <c r="M3175" t="inlineStr">
        <is>
          <t>MA, NJ, NY</t>
        </is>
      </c>
      <c r="N3175" t="inlineStr">
        <is>
          <t>No</t>
        </is>
      </c>
      <c r="O3175" t="inlineStr">
        <is>
          <t>Not stated</t>
        </is>
      </c>
      <c r="Q3175" s="9" t="inlineStr">
        <is>
          <t>https://grantcue.com/foundations/mckenzie-family-charitable-trust-226596096</t>
        </is>
      </c>
    </row>
    <row r="3176">
      <c r="A3176">
        <f>IF($E3176=$E3175,$A3175+1,1)</f>
        <v/>
      </c>
      <c r="B3176" t="inlineStr">
        <is>
          <t>THOMAS THOMPSON TRUST</t>
        </is>
      </c>
      <c r="C3176" t="inlineStr">
        <is>
          <t>03-0179429</t>
        </is>
      </c>
      <c r="D3176" t="inlineStr">
        <is>
          <t>Vermont</t>
        </is>
      </c>
      <c r="E3176" t="inlineStr">
        <is>
          <t>VT</t>
        </is>
      </c>
      <c r="F3176" t="n">
        <v>2024</v>
      </c>
      <c r="G3176" t="n">
        <v>2</v>
      </c>
      <c r="H3176" s="13" t="n">
        <v>1913000</v>
      </c>
      <c r="I3176" s="12" t="n">
        <v>85</v>
      </c>
      <c r="J3176" s="13" t="n">
        <v>15000</v>
      </c>
      <c r="K3176" s="13">
        <f>IFERROR($H3176/$I3176,"")</f>
        <v/>
      </c>
      <c r="L3176" s="13" t="n">
        <v>150000</v>
      </c>
      <c r="M3176" t="inlineStr">
        <is>
          <t>NY, CA, MA</t>
        </is>
      </c>
      <c r="N3176" t="inlineStr">
        <is>
          <t>Yes</t>
        </is>
      </c>
      <c r="O3176" t="inlineStr">
        <is>
          <t>Not stated</t>
        </is>
      </c>
      <c r="P3176" s="9" t="inlineStr">
        <is>
          <t>https://wwww.thomasthompsontrust.org/</t>
        </is>
      </c>
      <c r="Q3176" s="9" t="inlineStr">
        <is>
          <t>https://grantcue.com/foundations/thomas-thompson-trust-030179429</t>
        </is>
      </c>
    </row>
    <row r="3177">
      <c r="A3177">
        <f>IF($E3177=$E3176,$A3176+1,1)</f>
        <v/>
      </c>
      <c r="B3177" t="inlineStr">
        <is>
          <t>CAROLYN &amp; GEORGE ROWLAND CHAR FDN TR</t>
        </is>
      </c>
      <c r="C3177" t="inlineStr">
        <is>
          <t>13-7097149</t>
        </is>
      </c>
      <c r="D3177" t="inlineStr">
        <is>
          <t>Vermont</t>
        </is>
      </c>
      <c r="E3177" t="inlineStr">
        <is>
          <t>VT</t>
        </is>
      </c>
      <c r="F3177" t="n">
        <v>2024</v>
      </c>
      <c r="G3177" t="n">
        <v>2</v>
      </c>
      <c r="H3177" s="13" t="n">
        <v>1879000</v>
      </c>
      <c r="I3177" s="12" t="n">
        <v>18</v>
      </c>
      <c r="J3177" s="13" t="n">
        <v>50000</v>
      </c>
      <c r="K3177" s="13">
        <f>IFERROR($H3177/$I3177,"")</f>
        <v/>
      </c>
      <c r="L3177" s="13" t="n">
        <v>430000</v>
      </c>
      <c r="M3177" t="inlineStr">
        <is>
          <t>CT, MA, ME</t>
        </is>
      </c>
      <c r="N3177" t="inlineStr">
        <is>
          <t>No</t>
        </is>
      </c>
      <c r="O3177" t="inlineStr">
        <is>
          <t>Not stated</t>
        </is>
      </c>
      <c r="Q3177" s="9" t="inlineStr">
        <is>
          <t>https://grantcue.com/foundations/carolyn-and-george-rowland-char-fdn-tr-137097149</t>
        </is>
      </c>
    </row>
    <row r="3178">
      <c r="A3178">
        <f>IF($E3178=$E3177,$A3177+1,1)</f>
        <v/>
      </c>
      <c r="B3178" t="inlineStr">
        <is>
          <t>TROUT LILY FOUNDATION</t>
        </is>
      </c>
      <c r="C3178" t="inlineStr">
        <is>
          <t>82-3683719</t>
        </is>
      </c>
      <c r="D3178" t="inlineStr">
        <is>
          <t>Vermont</t>
        </is>
      </c>
      <c r="E3178" t="inlineStr">
        <is>
          <t>VT</t>
        </is>
      </c>
      <c r="F3178" t="n">
        <v>2025</v>
      </c>
      <c r="G3178" t="n">
        <v>2</v>
      </c>
      <c r="H3178" s="13" t="n">
        <v>1835500</v>
      </c>
      <c r="I3178" s="12" t="n">
        <v>81</v>
      </c>
      <c r="J3178" s="13" t="n">
        <v>20000</v>
      </c>
      <c r="K3178" s="13">
        <f>IFERROR($H3178/$I3178,"")</f>
        <v/>
      </c>
      <c r="L3178" s="13" t="n">
        <v>200000</v>
      </c>
      <c r="M3178" t="inlineStr">
        <is>
          <t>NY, IL, MA</t>
        </is>
      </c>
      <c r="N3178" t="inlineStr">
        <is>
          <t>No</t>
        </is>
      </c>
      <c r="O3178" t="inlineStr">
        <is>
          <t>Not stated</t>
        </is>
      </c>
      <c r="Q3178" s="9" t="inlineStr">
        <is>
          <t>https://grantcue.com/foundations/trout-lily-foundation-c-o-hemenway-trust-company-llc-823683719</t>
        </is>
      </c>
    </row>
    <row r="3179">
      <c r="A3179">
        <f>IF($E3179=$E3178,$A3178+1,1)</f>
        <v/>
      </c>
      <c r="B3179" t="inlineStr">
        <is>
          <t>Whipstock Hill Preservation Society Inc</t>
        </is>
      </c>
      <c r="C3179" t="inlineStr">
        <is>
          <t>03-0349262</t>
        </is>
      </c>
      <c r="D3179" t="inlineStr">
        <is>
          <t>Vermont</t>
        </is>
      </c>
      <c r="E3179" t="inlineStr">
        <is>
          <t>VT</t>
        </is>
      </c>
      <c r="F3179" t="n">
        <v>2024</v>
      </c>
      <c r="G3179" t="n">
        <v>5</v>
      </c>
      <c r="H3179" s="13" t="n">
        <v>1622143</v>
      </c>
      <c r="I3179" s="12" t="n">
        <v>30</v>
      </c>
      <c r="J3179" s="13" t="n">
        <v>10000</v>
      </c>
      <c r="K3179" s="13">
        <f>IFERROR($H3179/$I3179,"")</f>
        <v/>
      </c>
      <c r="L3179" s="13" t="n">
        <v>255000</v>
      </c>
      <c r="M3179" t="inlineStr">
        <is>
          <t>NY, MA</t>
        </is>
      </c>
      <c r="N3179" t="inlineStr">
        <is>
          <t>Yes</t>
        </is>
      </c>
      <c r="O3179" t="inlineStr">
        <is>
          <t>Not stated</t>
        </is>
      </c>
      <c r="P3179" s="9" t="inlineStr">
        <is>
          <t>https://www.whipstockhill.org/</t>
        </is>
      </c>
      <c r="Q3179" s="9" t="inlineStr">
        <is>
          <t>https://grantcue.com/foundations/whipstock-hill-preservation-society-inc-030349262</t>
        </is>
      </c>
    </row>
    <row r="3180">
      <c r="A3180">
        <f>IF($E3180=$E3179,$A3179+1,1)</f>
        <v/>
      </c>
      <c r="B3180" t="inlineStr">
        <is>
          <t>MCPIKE ZIMA CHARITABLE FOUNDATION US</t>
        </is>
      </c>
      <c r="C3180" t="inlineStr">
        <is>
          <t>81-2617818</t>
        </is>
      </c>
      <c r="D3180" t="inlineStr">
        <is>
          <t>Vermont</t>
        </is>
      </c>
      <c r="E3180" t="inlineStr">
        <is>
          <t>VT</t>
        </is>
      </c>
      <c r="F3180" t="n">
        <v>2024</v>
      </c>
      <c r="G3180" t="n">
        <v>1</v>
      </c>
      <c r="H3180" s="13" t="n">
        <v>1595096</v>
      </c>
      <c r="I3180" s="12" t="n">
        <v>22</v>
      </c>
      <c r="J3180" s="13" t="n">
        <v>52500</v>
      </c>
      <c r="K3180" s="13">
        <f>IFERROR($H3180/$I3180,"")</f>
        <v/>
      </c>
      <c r="L3180" s="13" t="n">
        <v>265000</v>
      </c>
      <c r="M3180" t="inlineStr">
        <is>
          <t>FL, DC, IN</t>
        </is>
      </c>
      <c r="N3180" t="inlineStr">
        <is>
          <t>No</t>
        </is>
      </c>
      <c r="O3180" t="inlineStr">
        <is>
          <t>Not stated</t>
        </is>
      </c>
      <c r="Q3180" s="9" t="inlineStr">
        <is>
          <t>https://grantcue.com/foundations/mcpike-zima-charitable-foundation-us-812617818</t>
        </is>
      </c>
    </row>
    <row r="3181">
      <c r="A3181">
        <f>IF($E3181=$E3180,$A3180+1,1)</f>
        <v/>
      </c>
      <c r="B3181" t="inlineStr">
        <is>
          <t>Antonio B and Rita M Pomerleau Foundation Inc</t>
        </is>
      </c>
      <c r="C3181" t="inlineStr">
        <is>
          <t>03-0355842</t>
        </is>
      </c>
      <c r="D3181" t="inlineStr">
        <is>
          <t>Vermont</t>
        </is>
      </c>
      <c r="E3181" t="inlineStr">
        <is>
          <t>VT</t>
        </is>
      </c>
      <c r="F3181" t="n">
        <v>2024</v>
      </c>
      <c r="G3181" t="n">
        <v>1</v>
      </c>
      <c r="H3181" s="13" t="n">
        <v>1567698</v>
      </c>
      <c r="I3181" s="12" t="n">
        <v>57</v>
      </c>
      <c r="J3181" s="13" t="n">
        <v>10000</v>
      </c>
      <c r="K3181" s="13">
        <f>IFERROR($H3181/$I3181,"")</f>
        <v/>
      </c>
      <c r="L3181" s="13" t="n">
        <v>150000</v>
      </c>
      <c r="M3181" t="inlineStr">
        <is>
          <t>SC, MA, MD</t>
        </is>
      </c>
      <c r="N3181" t="inlineStr">
        <is>
          <t>Yes</t>
        </is>
      </c>
      <c r="O3181" t="inlineStr">
        <is>
          <t>Not stated</t>
        </is>
      </c>
      <c r="Q3181" s="9" t="inlineStr">
        <is>
          <t>https://grantcue.com/foundations/antonio-b-and-rita-m-pomerleau-foundation-inc-030355842</t>
        </is>
      </c>
    </row>
    <row r="3182">
      <c r="A3182">
        <f>IF($E3182=$E3181,$A3181+1,1)</f>
        <v/>
      </c>
      <c r="B3182" t="inlineStr">
        <is>
          <t>MAJIC Vermont Foundation</t>
        </is>
      </c>
      <c r="C3182" t="inlineStr">
        <is>
          <t>45-2437081</t>
        </is>
      </c>
      <c r="D3182" t="inlineStr">
        <is>
          <t>Vermont</t>
        </is>
      </c>
      <c r="E3182" t="inlineStr">
        <is>
          <t>VT</t>
        </is>
      </c>
      <c r="F3182" t="n">
        <v>2025</v>
      </c>
      <c r="G3182" t="n">
        <v>2</v>
      </c>
      <c r="H3182" s="13" t="n">
        <v>1477500</v>
      </c>
      <c r="I3182" s="12" t="n">
        <v>34</v>
      </c>
      <c r="J3182" s="13" t="n">
        <v>30000</v>
      </c>
      <c r="K3182" s="13">
        <f>IFERROR($H3182/$I3182,"")</f>
        <v/>
      </c>
      <c r="L3182" s="13" t="n">
        <v>120000</v>
      </c>
      <c r="M3182" t="inlineStr">
        <is>
          <t>DC, MD, MN</t>
        </is>
      </c>
      <c r="N3182" t="inlineStr">
        <is>
          <t>No</t>
        </is>
      </c>
      <c r="O3182" t="inlineStr">
        <is>
          <t>Not stated</t>
        </is>
      </c>
      <c r="Q3182" s="9" t="inlineStr">
        <is>
          <t>https://grantcue.com/foundations/majic-vermont-foundation-452437081</t>
        </is>
      </c>
    </row>
    <row r="3183">
      <c r="A3183">
        <f>IF($E3183=$E3182,$A3182+1,1)</f>
        <v/>
      </c>
      <c r="B3183" t="inlineStr">
        <is>
          <t>JSLH FOUNDATION</t>
        </is>
      </c>
      <c r="C3183" t="inlineStr">
        <is>
          <t>26-1382214</t>
        </is>
      </c>
      <c r="D3183" t="inlineStr">
        <is>
          <t>Vermont</t>
        </is>
      </c>
      <c r="E3183" t="inlineStr">
        <is>
          <t>VT</t>
        </is>
      </c>
      <c r="F3183" t="n">
        <v>2024</v>
      </c>
      <c r="G3183" t="n">
        <v>1</v>
      </c>
      <c r="H3183" s="13" t="n">
        <v>1467857</v>
      </c>
      <c r="I3183" s="12" t="n">
        <v>10</v>
      </c>
      <c r="J3183" s="13" t="n">
        <v>50000</v>
      </c>
      <c r="K3183" s="13">
        <f>IFERROR($H3183/$I3183,"")</f>
        <v/>
      </c>
      <c r="L3183" s="13" t="n">
        <v>629904</v>
      </c>
      <c r="M3183" t="inlineStr">
        <is>
          <t>CA</t>
        </is>
      </c>
      <c r="N3183" t="inlineStr">
        <is>
          <t>No</t>
        </is>
      </c>
      <c r="O3183" t="inlineStr">
        <is>
          <t>Not stated</t>
        </is>
      </c>
      <c r="Q3183" s="9" t="inlineStr">
        <is>
          <t>https://grantcue.com/foundations/jslh-foundation-261382214</t>
        </is>
      </c>
    </row>
    <row r="3184">
      <c r="A3184">
        <f>IF($E3184=$E3183,$A3183+1,1)</f>
        <v/>
      </c>
      <c r="B3184" t="inlineStr">
        <is>
          <t>FRANK &amp; ZADA CHASE CHARITABLE TRUST 1576</t>
        </is>
      </c>
      <c r="C3184" t="inlineStr">
        <is>
          <t>03-6091970</t>
        </is>
      </c>
      <c r="D3184" t="inlineStr">
        <is>
          <t>Vermont</t>
        </is>
      </c>
      <c r="E3184" t="inlineStr">
        <is>
          <t>VT</t>
        </is>
      </c>
      <c r="F3184" t="n">
        <v>2025</v>
      </c>
      <c r="G3184" t="n">
        <v>2</v>
      </c>
      <c r="H3184" s="13" t="n">
        <v>1449027</v>
      </c>
      <c r="I3184" s="12" t="n">
        <v>6</v>
      </c>
      <c r="J3184" s="13" t="n">
        <v>181128.5</v>
      </c>
      <c r="K3184" s="13">
        <f>IFERROR($H3184/$I3184,"")</f>
        <v/>
      </c>
      <c r="L3184" s="13" t="n">
        <v>479856</v>
      </c>
      <c r="N3184" t="inlineStr">
        <is>
          <t>No</t>
        </is>
      </c>
      <c r="O3184" t="inlineStr">
        <is>
          <t>Not stated</t>
        </is>
      </c>
      <c r="Q3184" s="9" t="inlineStr">
        <is>
          <t>https://grantcue.com/foundations/frank-and-zada-chase-charitable-trust-1576-036091970</t>
        </is>
      </c>
    </row>
    <row r="3185">
      <c r="A3185">
        <f>IF($E3185=$E3184,$A3184+1,1)</f>
        <v/>
      </c>
      <c r="B3185" t="inlineStr">
        <is>
          <t>Fore Aces Family Foundation</t>
        </is>
      </c>
      <c r="C3185" t="inlineStr">
        <is>
          <t>45-4047076</t>
        </is>
      </c>
      <c r="D3185" t="inlineStr">
        <is>
          <t>Vermont</t>
        </is>
      </c>
      <c r="E3185" t="inlineStr">
        <is>
          <t>VT</t>
        </is>
      </c>
      <c r="F3185" t="n">
        <v>2024</v>
      </c>
      <c r="G3185" t="n">
        <v>1</v>
      </c>
      <c r="H3185" s="13" t="n">
        <v>1424500</v>
      </c>
      <c r="I3185" s="12" t="n">
        <v>22</v>
      </c>
      <c r="J3185" s="13" t="n">
        <v>10000</v>
      </c>
      <c r="K3185" s="13">
        <f>IFERROR($H3185/$I3185,"")</f>
        <v/>
      </c>
      <c r="L3185" s="13" t="n">
        <v>500000</v>
      </c>
      <c r="M3185" t="inlineStr">
        <is>
          <t>ME, MA, CT</t>
        </is>
      </c>
      <c r="N3185" t="inlineStr">
        <is>
          <t>No</t>
        </is>
      </c>
      <c r="O3185" t="inlineStr">
        <is>
          <t>Not stated</t>
        </is>
      </c>
      <c r="Q3185" s="9" t="inlineStr">
        <is>
          <t>https://grantcue.com/foundations/fore-aces-family-foundation-454047076</t>
        </is>
      </c>
    </row>
    <row r="3186">
      <c r="A3186">
        <f>IF($E3186=$E3185,$A3185+1,1)</f>
        <v/>
      </c>
      <c r="B3186" t="inlineStr">
        <is>
          <t>ALCYON FOUNDATION</t>
        </is>
      </c>
      <c r="C3186" t="inlineStr">
        <is>
          <t>51-0355030</t>
        </is>
      </c>
      <c r="D3186" t="inlineStr">
        <is>
          <t>Vermont</t>
        </is>
      </c>
      <c r="E3186" t="inlineStr">
        <is>
          <t>VT</t>
        </is>
      </c>
      <c r="F3186" t="n">
        <v>2025</v>
      </c>
      <c r="G3186" t="n">
        <v>2</v>
      </c>
      <c r="H3186" s="13" t="n">
        <v>1383773</v>
      </c>
      <c r="I3186" s="12" t="n">
        <v>112</v>
      </c>
      <c r="J3186" s="13" t="n">
        <v>7500</v>
      </c>
      <c r="K3186" s="13">
        <f>IFERROR($H3186/$I3186,"")</f>
        <v/>
      </c>
      <c r="L3186" s="13" t="n">
        <v>109938</v>
      </c>
      <c r="M3186" t="inlineStr">
        <is>
          <t>AZ, CA, VA</t>
        </is>
      </c>
      <c r="N3186" t="inlineStr">
        <is>
          <t>No</t>
        </is>
      </c>
      <c r="O3186" t="inlineStr">
        <is>
          <t>Not stated</t>
        </is>
      </c>
      <c r="Q3186" s="9" t="inlineStr">
        <is>
          <t>https://grantcue.com/foundations/alcyon-foundation-510355030</t>
        </is>
      </c>
    </row>
    <row r="3187">
      <c r="A3187">
        <f>IF($E3187=$E3186,$A3186+1,1)</f>
        <v/>
      </c>
      <c r="B3187" t="inlineStr">
        <is>
          <t>LGT Foundation</t>
        </is>
      </c>
      <c r="C3187" t="inlineStr">
        <is>
          <t>06-1281494</t>
        </is>
      </c>
      <c r="D3187" t="inlineStr">
        <is>
          <t>Vermont</t>
        </is>
      </c>
      <c r="E3187" t="inlineStr">
        <is>
          <t>VT</t>
        </is>
      </c>
      <c r="F3187" t="n">
        <v>2024</v>
      </c>
      <c r="G3187" t="n">
        <v>2</v>
      </c>
      <c r="H3187" s="13" t="n">
        <v>1341500</v>
      </c>
      <c r="I3187" s="12" t="n">
        <v>20</v>
      </c>
      <c r="J3187" s="13" t="n">
        <v>25125</v>
      </c>
      <c r="K3187" s="13">
        <f>IFERROR($H3187/$I3187,"")</f>
        <v/>
      </c>
      <c r="L3187" s="13" t="n">
        <v>200000</v>
      </c>
      <c r="M3187" t="inlineStr">
        <is>
          <t>ME, NC, OH</t>
        </is>
      </c>
      <c r="N3187" t="inlineStr">
        <is>
          <t>No</t>
        </is>
      </c>
      <c r="O3187" t="inlineStr">
        <is>
          <t>Not stated</t>
        </is>
      </c>
      <c r="Q3187" s="9" t="inlineStr">
        <is>
          <t>https://grantcue.com/foundations/lgt-foundation-061281494</t>
        </is>
      </c>
    </row>
    <row r="3188">
      <c r="A3188">
        <f>IF($E3188=$E3187,$A3187+1,1)</f>
        <v/>
      </c>
      <c r="B3188" t="inlineStr">
        <is>
          <t>MASCOMA BANK FOUNDATION</t>
        </is>
      </c>
      <c r="C3188" t="inlineStr">
        <is>
          <t>22-2816632</t>
        </is>
      </c>
      <c r="D3188" t="inlineStr">
        <is>
          <t>Vermont</t>
        </is>
      </c>
      <c r="E3188" t="inlineStr">
        <is>
          <t>VT</t>
        </is>
      </c>
      <c r="F3188" t="n">
        <v>2025</v>
      </c>
      <c r="G3188" t="n">
        <v>2</v>
      </c>
      <c r="H3188" s="13" t="n">
        <v>1335868</v>
      </c>
      <c r="I3188" s="12" t="n">
        <v>241</v>
      </c>
      <c r="J3188" s="13" t="n">
        <v>2500</v>
      </c>
      <c r="K3188" s="13">
        <f>IFERROR($H3188/$I3188,"")</f>
        <v/>
      </c>
      <c r="L3188" s="13" t="n">
        <v>50000</v>
      </c>
      <c r="M3188" t="inlineStr">
        <is>
          <t>NH, ME, WV</t>
        </is>
      </c>
      <c r="N3188" t="inlineStr">
        <is>
          <t>Yes</t>
        </is>
      </c>
      <c r="O3188" t="inlineStr">
        <is>
          <t>Yes</t>
        </is>
      </c>
      <c r="Q3188" s="9" t="inlineStr">
        <is>
          <t>https://grantcue.com/foundations/mascoma-bank-foundation-222816632</t>
        </is>
      </c>
    </row>
    <row r="3189">
      <c r="A3189">
        <f>IF($E3189=$E3188,$A3188+1,1)</f>
        <v/>
      </c>
      <c r="B3189" t="inlineStr">
        <is>
          <t>Charleigh Charitable Trust</t>
        </is>
      </c>
      <c r="C3189" t="inlineStr">
        <is>
          <t>46-3376803</t>
        </is>
      </c>
      <c r="D3189" t="inlineStr">
        <is>
          <t>Vermont</t>
        </is>
      </c>
      <c r="E3189" t="inlineStr">
        <is>
          <t>VT</t>
        </is>
      </c>
      <c r="F3189" t="n">
        <v>2024</v>
      </c>
      <c r="G3189" t="n">
        <v>2</v>
      </c>
      <c r="H3189" s="13" t="n">
        <v>1293937</v>
      </c>
      <c r="I3189" s="12" t="n">
        <v>120</v>
      </c>
      <c r="J3189" s="13" t="n">
        <v>3500</v>
      </c>
      <c r="K3189" s="13">
        <f>IFERROR($H3189/$I3189,"")</f>
        <v/>
      </c>
      <c r="L3189" s="13" t="n">
        <v>130527</v>
      </c>
      <c r="M3189" t="inlineStr">
        <is>
          <t>NY, GA, DC</t>
        </is>
      </c>
      <c r="N3189" t="inlineStr">
        <is>
          <t>No</t>
        </is>
      </c>
      <c r="O3189" t="inlineStr">
        <is>
          <t>Not stated</t>
        </is>
      </c>
      <c r="Q3189" s="9" t="inlineStr">
        <is>
          <t>https://grantcue.com/foundations/charleigh-charitable-trust-463376803</t>
        </is>
      </c>
    </row>
    <row r="3190">
      <c r="A3190">
        <f>IF($E3190=$E3189,$A3189+1,1)</f>
        <v/>
      </c>
      <c r="B3190" t="inlineStr">
        <is>
          <t>S &amp; C HARVEST FOUNDATION INC</t>
        </is>
      </c>
      <c r="C3190" t="inlineStr">
        <is>
          <t>20-0443423</t>
        </is>
      </c>
      <c r="D3190" t="inlineStr">
        <is>
          <t>Vermont</t>
        </is>
      </c>
      <c r="E3190" t="inlineStr">
        <is>
          <t>VT</t>
        </is>
      </c>
      <c r="F3190" t="n">
        <v>2025</v>
      </c>
      <c r="G3190" t="n">
        <v>2</v>
      </c>
      <c r="H3190" s="13" t="n">
        <v>1281000</v>
      </c>
      <c r="I3190" s="12" t="n">
        <v>112</v>
      </c>
      <c r="J3190" s="13" t="n">
        <v>8000</v>
      </c>
      <c r="K3190" s="13">
        <f>IFERROR($H3190/$I3190,"")</f>
        <v/>
      </c>
      <c r="L3190" s="13" t="n">
        <v>110000</v>
      </c>
      <c r="M3190" t="inlineStr">
        <is>
          <t>NC, VA, DC</t>
        </is>
      </c>
      <c r="N3190" t="inlineStr">
        <is>
          <t>No</t>
        </is>
      </c>
      <c r="O3190" t="inlineStr">
        <is>
          <t>Not stated</t>
        </is>
      </c>
      <c r="Q3190" s="9" t="inlineStr">
        <is>
          <t>https://grantcue.com/foundations/s-and-c-harvest-foundation-inc-200443423</t>
        </is>
      </c>
    </row>
    <row r="3191">
      <c r="A3191">
        <f>IF($E3191=$E3190,$A3190+1,1)</f>
        <v/>
      </c>
      <c r="B3191" t="inlineStr">
        <is>
          <t>THE RIGHT TRACK FOUNDATION INC</t>
        </is>
      </c>
      <c r="C3191" t="inlineStr">
        <is>
          <t>83-3243459</t>
        </is>
      </c>
      <c r="D3191" t="inlineStr">
        <is>
          <t>Vermont</t>
        </is>
      </c>
      <c r="E3191" t="inlineStr">
        <is>
          <t>VT</t>
        </is>
      </c>
      <c r="F3191" t="n">
        <v>2024</v>
      </c>
      <c r="G3191" t="n">
        <v>2</v>
      </c>
      <c r="H3191" s="13" t="n">
        <v>1096028</v>
      </c>
      <c r="I3191" s="12" t="n">
        <v>40</v>
      </c>
      <c r="J3191" s="13" t="n">
        <v>10000</v>
      </c>
      <c r="K3191" s="13">
        <f>IFERROR($H3191/$I3191,"")</f>
        <v/>
      </c>
      <c r="L3191" s="13" t="n">
        <v>307500</v>
      </c>
      <c r="M3191" t="inlineStr">
        <is>
          <t>TN, NY, MA</t>
        </is>
      </c>
      <c r="N3191" t="inlineStr">
        <is>
          <t>No</t>
        </is>
      </c>
      <c r="O3191" t="inlineStr">
        <is>
          <t>Not stated</t>
        </is>
      </c>
      <c r="Q3191" s="9" t="inlineStr">
        <is>
          <t>https://grantcue.com/foundations/the-right-track-foundation-inc-833243459</t>
        </is>
      </c>
    </row>
    <row r="3192">
      <c r="A3192">
        <f>IF($E3192=$E3191,$A3191+1,1)</f>
        <v/>
      </c>
      <c r="B3192" t="inlineStr">
        <is>
          <t>Isaiah 61 Foundation</t>
        </is>
      </c>
      <c r="C3192" t="inlineStr">
        <is>
          <t>14-1827942</t>
        </is>
      </c>
      <c r="D3192" t="inlineStr">
        <is>
          <t>Vermont</t>
        </is>
      </c>
      <c r="E3192" t="inlineStr">
        <is>
          <t>VT</t>
        </is>
      </c>
      <c r="F3192" t="n">
        <v>2024</v>
      </c>
      <c r="G3192" t="n">
        <v>1</v>
      </c>
      <c r="H3192" s="13" t="n">
        <v>1094815</v>
      </c>
      <c r="I3192" s="12" t="n">
        <v>14</v>
      </c>
      <c r="J3192" s="13" t="n">
        <v>23675</v>
      </c>
      <c r="K3192" s="13">
        <f>IFERROR($H3192/$I3192,"")</f>
        <v/>
      </c>
      <c r="L3192" s="13" t="n">
        <v>422000</v>
      </c>
      <c r="M3192" t="inlineStr">
        <is>
          <t>NH, AL, KS</t>
        </is>
      </c>
      <c r="N3192" t="inlineStr">
        <is>
          <t>No</t>
        </is>
      </c>
      <c r="O3192" t="inlineStr">
        <is>
          <t>Not stated</t>
        </is>
      </c>
      <c r="Q3192" s="9" t="inlineStr">
        <is>
          <t>https://grantcue.com/foundations/isaiah-61-foundation-141827942</t>
        </is>
      </c>
    </row>
    <row r="3193">
      <c r="A3193">
        <f>IF($E3193=$E3192,$A3192+1,1)</f>
        <v/>
      </c>
      <c r="B3193" t="inlineStr">
        <is>
          <t>GEORGE W MERGENS FOUNDATION</t>
        </is>
      </c>
      <c r="C3193" t="inlineStr">
        <is>
          <t>03-0345055</t>
        </is>
      </c>
      <c r="D3193" t="inlineStr">
        <is>
          <t>Vermont</t>
        </is>
      </c>
      <c r="E3193" t="inlineStr">
        <is>
          <t>VT</t>
        </is>
      </c>
      <c r="F3193" t="n">
        <v>2024</v>
      </c>
      <c r="G3193" t="n">
        <v>1</v>
      </c>
      <c r="H3193" s="13" t="n">
        <v>1000230</v>
      </c>
      <c r="I3193" s="12" t="n">
        <v>95</v>
      </c>
      <c r="J3193" s="13" t="n">
        <v>9130</v>
      </c>
      <c r="K3193" s="13">
        <f>IFERROR($H3193/$I3193,"")</f>
        <v/>
      </c>
      <c r="L3193" s="13" t="n">
        <v>50000</v>
      </c>
      <c r="M3193" t="inlineStr">
        <is>
          <t>ME, IL, AZ</t>
        </is>
      </c>
      <c r="N3193" t="inlineStr">
        <is>
          <t>Yes</t>
        </is>
      </c>
      <c r="O3193" t="inlineStr">
        <is>
          <t>Not stated</t>
        </is>
      </c>
      <c r="P3193" s="9" t="inlineStr">
        <is>
          <t>https://www.mergensfoundation.org/</t>
        </is>
      </c>
      <c r="Q3193" s="9" t="inlineStr">
        <is>
          <t>https://grantcue.com/foundations/george-w-mergens-foundation-030345055</t>
        </is>
      </c>
    </row>
    <row r="3194"/>
    <row r="3195">
      <c r="A3195" s="15" t="n"/>
      <c r="B3195" s="16" t="inlineStr">
        <is>
          <t>Northeast total</t>
        </is>
      </c>
      <c r="C3195" s="15" t="n"/>
      <c r="D3195" s="15" t="n"/>
      <c r="E3195" s="15" t="n"/>
      <c r="F3195" s="15" t="n"/>
      <c r="G3195" s="15" t="n"/>
      <c r="H3195" s="18">
        <f>SUM(H4:H3193)</f>
        <v/>
      </c>
      <c r="I3195" s="17">
        <f>SUM(I4:I3193)</f>
        <v/>
      </c>
      <c r="J3195" s="15" t="n"/>
      <c r="K3195" s="18">
        <f>IFERROR(H3195/I3195,"")</f>
        <v/>
      </c>
      <c r="L3195" s="15" t="n"/>
      <c r="M3195" s="15" t="n"/>
      <c r="N3195" s="16">
        <f>COUNTIF(N4:N3193,"Yes")&amp;" accept unsolicited"</f>
        <v/>
      </c>
      <c r="O3195" s="15" t="n"/>
      <c r="P3195" s="15" t="n"/>
      <c r="Q3195" s="15" t="n"/>
    </row>
    <row r="3196"/>
    <row r="3197">
      <c r="A3197" s="10" t="inlineStr">
        <is>
          <t>GrantCue - grantcue.com/blog/list-of-private-foundations-by-state</t>
        </is>
      </c>
      <c r="B3197" s="11" t="n"/>
      <c r="C3197" s="11" t="n"/>
      <c r="D3197" s="11" t="n"/>
      <c r="E3197" s="11" t="n"/>
      <c r="F3197" s="11" t="n"/>
      <c r="G3197" s="11" t="n"/>
      <c r="H3197" s="11" t="n"/>
      <c r="I3197" s="11" t="n"/>
      <c r="J3197" s="11" t="n"/>
      <c r="K3197" s="11" t="n"/>
      <c r="L3197" s="11" t="n"/>
      <c r="M3197" s="11" t="n"/>
      <c r="N3197" s="11" t="n"/>
      <c r="O3197" s="11" t="n"/>
      <c r="P3197" s="11" t="n"/>
      <c r="Q3197" s="11" t="n"/>
    </row>
  </sheetData>
  <hyperlinks>
    <hyperlink xmlns:r="http://schemas.openxmlformats.org/officeDocument/2006/relationships" ref="Q4" r:id="rId1"/>
    <hyperlink xmlns:r="http://schemas.openxmlformats.org/officeDocument/2006/relationships" ref="Q5" r:id="rId2"/>
    <hyperlink xmlns:r="http://schemas.openxmlformats.org/officeDocument/2006/relationships" ref="Q6" r:id="rId3"/>
    <hyperlink xmlns:r="http://schemas.openxmlformats.org/officeDocument/2006/relationships" ref="Q7" r:id="rId4"/>
    <hyperlink xmlns:r="http://schemas.openxmlformats.org/officeDocument/2006/relationships" ref="Q8" r:id="rId5"/>
    <hyperlink xmlns:r="http://schemas.openxmlformats.org/officeDocument/2006/relationships" ref="Q9" r:id="rId6"/>
    <hyperlink xmlns:r="http://schemas.openxmlformats.org/officeDocument/2006/relationships" ref="Q10" r:id="rId7"/>
    <hyperlink xmlns:r="http://schemas.openxmlformats.org/officeDocument/2006/relationships" ref="Q11" r:id="rId8"/>
    <hyperlink xmlns:r="http://schemas.openxmlformats.org/officeDocument/2006/relationships" ref="Q12" r:id="rId9"/>
    <hyperlink xmlns:r="http://schemas.openxmlformats.org/officeDocument/2006/relationships" ref="Q13" r:id="rId10"/>
    <hyperlink xmlns:r="http://schemas.openxmlformats.org/officeDocument/2006/relationships" ref="Q14" r:id="rId11"/>
    <hyperlink xmlns:r="http://schemas.openxmlformats.org/officeDocument/2006/relationships" ref="Q15" r:id="rId12"/>
    <hyperlink xmlns:r="http://schemas.openxmlformats.org/officeDocument/2006/relationships" ref="Q16" r:id="rId13"/>
    <hyperlink xmlns:r="http://schemas.openxmlformats.org/officeDocument/2006/relationships" ref="Q17" r:id="rId14"/>
    <hyperlink xmlns:r="http://schemas.openxmlformats.org/officeDocument/2006/relationships" ref="Q18" r:id="rId15"/>
    <hyperlink xmlns:r="http://schemas.openxmlformats.org/officeDocument/2006/relationships" ref="Q19" r:id="rId16"/>
    <hyperlink xmlns:r="http://schemas.openxmlformats.org/officeDocument/2006/relationships" ref="Q20" r:id="rId17"/>
    <hyperlink xmlns:r="http://schemas.openxmlformats.org/officeDocument/2006/relationships" ref="Q21" r:id="rId18"/>
    <hyperlink xmlns:r="http://schemas.openxmlformats.org/officeDocument/2006/relationships" ref="Q22" r:id="rId19"/>
    <hyperlink xmlns:r="http://schemas.openxmlformats.org/officeDocument/2006/relationships" ref="Q23" r:id="rId20"/>
    <hyperlink xmlns:r="http://schemas.openxmlformats.org/officeDocument/2006/relationships" ref="Q24" r:id="rId21"/>
    <hyperlink xmlns:r="http://schemas.openxmlformats.org/officeDocument/2006/relationships" ref="Q25" r:id="rId22"/>
    <hyperlink xmlns:r="http://schemas.openxmlformats.org/officeDocument/2006/relationships" ref="Q26" r:id="rId23"/>
    <hyperlink xmlns:r="http://schemas.openxmlformats.org/officeDocument/2006/relationships" ref="Q27" r:id="rId24"/>
    <hyperlink xmlns:r="http://schemas.openxmlformats.org/officeDocument/2006/relationships" ref="Q28" r:id="rId25"/>
    <hyperlink xmlns:r="http://schemas.openxmlformats.org/officeDocument/2006/relationships" ref="P29" r:id="rId26"/>
    <hyperlink xmlns:r="http://schemas.openxmlformats.org/officeDocument/2006/relationships" ref="Q29" r:id="rId27"/>
    <hyperlink xmlns:r="http://schemas.openxmlformats.org/officeDocument/2006/relationships" ref="P30"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P39" r:id="rId38"/>
    <hyperlink xmlns:r="http://schemas.openxmlformats.org/officeDocument/2006/relationships" ref="Q39" r:id="rId39"/>
    <hyperlink xmlns:r="http://schemas.openxmlformats.org/officeDocument/2006/relationships" ref="Q40" r:id="rId40"/>
    <hyperlink xmlns:r="http://schemas.openxmlformats.org/officeDocument/2006/relationships" ref="Q41" r:id="rId41"/>
    <hyperlink xmlns:r="http://schemas.openxmlformats.org/officeDocument/2006/relationships" ref="Q42" r:id="rId42"/>
    <hyperlink xmlns:r="http://schemas.openxmlformats.org/officeDocument/2006/relationships" ref="Q43" r:id="rId43"/>
    <hyperlink xmlns:r="http://schemas.openxmlformats.org/officeDocument/2006/relationships" ref="Q44" r:id="rId44"/>
    <hyperlink xmlns:r="http://schemas.openxmlformats.org/officeDocument/2006/relationships" ref="Q45" r:id="rId45"/>
    <hyperlink xmlns:r="http://schemas.openxmlformats.org/officeDocument/2006/relationships" ref="Q46" r:id="rId46"/>
    <hyperlink xmlns:r="http://schemas.openxmlformats.org/officeDocument/2006/relationships" ref="Q47" r:id="rId47"/>
    <hyperlink xmlns:r="http://schemas.openxmlformats.org/officeDocument/2006/relationships" ref="Q48" r:id="rId48"/>
    <hyperlink xmlns:r="http://schemas.openxmlformats.org/officeDocument/2006/relationships" ref="Q49" r:id="rId49"/>
    <hyperlink xmlns:r="http://schemas.openxmlformats.org/officeDocument/2006/relationships" ref="Q50" r:id="rId50"/>
    <hyperlink xmlns:r="http://schemas.openxmlformats.org/officeDocument/2006/relationships" ref="Q51" r:id="rId51"/>
    <hyperlink xmlns:r="http://schemas.openxmlformats.org/officeDocument/2006/relationships" ref="Q52" r:id="rId52"/>
    <hyperlink xmlns:r="http://schemas.openxmlformats.org/officeDocument/2006/relationships" ref="Q53" r:id="rId53"/>
    <hyperlink xmlns:r="http://schemas.openxmlformats.org/officeDocument/2006/relationships" ref="Q54" r:id="rId54"/>
    <hyperlink xmlns:r="http://schemas.openxmlformats.org/officeDocument/2006/relationships" ref="Q55" r:id="rId55"/>
    <hyperlink xmlns:r="http://schemas.openxmlformats.org/officeDocument/2006/relationships" ref="Q56" r:id="rId56"/>
    <hyperlink xmlns:r="http://schemas.openxmlformats.org/officeDocument/2006/relationships" ref="Q57" r:id="rId57"/>
    <hyperlink xmlns:r="http://schemas.openxmlformats.org/officeDocument/2006/relationships" ref="Q58" r:id="rId58"/>
    <hyperlink xmlns:r="http://schemas.openxmlformats.org/officeDocument/2006/relationships" ref="P59" r:id="rId59"/>
    <hyperlink xmlns:r="http://schemas.openxmlformats.org/officeDocument/2006/relationships" ref="Q59" r:id="rId60"/>
    <hyperlink xmlns:r="http://schemas.openxmlformats.org/officeDocument/2006/relationships" ref="P60" r:id="rId61"/>
    <hyperlink xmlns:r="http://schemas.openxmlformats.org/officeDocument/2006/relationships" ref="Q60" r:id="rId62"/>
    <hyperlink xmlns:r="http://schemas.openxmlformats.org/officeDocument/2006/relationships" ref="Q61" r:id="rId63"/>
    <hyperlink xmlns:r="http://schemas.openxmlformats.org/officeDocument/2006/relationships" ref="Q62" r:id="rId64"/>
    <hyperlink xmlns:r="http://schemas.openxmlformats.org/officeDocument/2006/relationships" ref="Q63" r:id="rId65"/>
    <hyperlink xmlns:r="http://schemas.openxmlformats.org/officeDocument/2006/relationships" ref="Q64" r:id="rId66"/>
    <hyperlink xmlns:r="http://schemas.openxmlformats.org/officeDocument/2006/relationships" ref="Q65" r:id="rId67"/>
    <hyperlink xmlns:r="http://schemas.openxmlformats.org/officeDocument/2006/relationships" ref="Q66" r:id="rId68"/>
    <hyperlink xmlns:r="http://schemas.openxmlformats.org/officeDocument/2006/relationships" ref="Q67" r:id="rId69"/>
    <hyperlink xmlns:r="http://schemas.openxmlformats.org/officeDocument/2006/relationships" ref="P68" r:id="rId70"/>
    <hyperlink xmlns:r="http://schemas.openxmlformats.org/officeDocument/2006/relationships" ref="Q68" r:id="rId71"/>
    <hyperlink xmlns:r="http://schemas.openxmlformats.org/officeDocument/2006/relationships" ref="Q69" r:id="rId72"/>
    <hyperlink xmlns:r="http://schemas.openxmlformats.org/officeDocument/2006/relationships" ref="Q70" r:id="rId73"/>
    <hyperlink xmlns:r="http://schemas.openxmlformats.org/officeDocument/2006/relationships" ref="Q71" r:id="rId74"/>
    <hyperlink xmlns:r="http://schemas.openxmlformats.org/officeDocument/2006/relationships" ref="Q72" r:id="rId75"/>
    <hyperlink xmlns:r="http://schemas.openxmlformats.org/officeDocument/2006/relationships" ref="Q73" r:id="rId76"/>
    <hyperlink xmlns:r="http://schemas.openxmlformats.org/officeDocument/2006/relationships" ref="Q74" r:id="rId77"/>
    <hyperlink xmlns:r="http://schemas.openxmlformats.org/officeDocument/2006/relationships" ref="Q75" r:id="rId78"/>
    <hyperlink xmlns:r="http://schemas.openxmlformats.org/officeDocument/2006/relationships" ref="Q76" r:id="rId79"/>
    <hyperlink xmlns:r="http://schemas.openxmlformats.org/officeDocument/2006/relationships" ref="Q77" r:id="rId80"/>
    <hyperlink xmlns:r="http://schemas.openxmlformats.org/officeDocument/2006/relationships" ref="Q78" r:id="rId81"/>
    <hyperlink xmlns:r="http://schemas.openxmlformats.org/officeDocument/2006/relationships" ref="Q79" r:id="rId82"/>
    <hyperlink xmlns:r="http://schemas.openxmlformats.org/officeDocument/2006/relationships" ref="Q80" r:id="rId83"/>
    <hyperlink xmlns:r="http://schemas.openxmlformats.org/officeDocument/2006/relationships" ref="Q81" r:id="rId84"/>
    <hyperlink xmlns:r="http://schemas.openxmlformats.org/officeDocument/2006/relationships" ref="Q82" r:id="rId85"/>
    <hyperlink xmlns:r="http://schemas.openxmlformats.org/officeDocument/2006/relationships" ref="Q83" r:id="rId86"/>
    <hyperlink xmlns:r="http://schemas.openxmlformats.org/officeDocument/2006/relationships" ref="P84" r:id="rId87"/>
    <hyperlink xmlns:r="http://schemas.openxmlformats.org/officeDocument/2006/relationships" ref="Q84" r:id="rId88"/>
    <hyperlink xmlns:r="http://schemas.openxmlformats.org/officeDocument/2006/relationships" ref="Q85" r:id="rId89"/>
    <hyperlink xmlns:r="http://schemas.openxmlformats.org/officeDocument/2006/relationships" ref="Q86" r:id="rId90"/>
    <hyperlink xmlns:r="http://schemas.openxmlformats.org/officeDocument/2006/relationships" ref="Q87" r:id="rId91"/>
    <hyperlink xmlns:r="http://schemas.openxmlformats.org/officeDocument/2006/relationships" ref="Q88" r:id="rId92"/>
    <hyperlink xmlns:r="http://schemas.openxmlformats.org/officeDocument/2006/relationships" ref="Q89" r:id="rId93"/>
    <hyperlink xmlns:r="http://schemas.openxmlformats.org/officeDocument/2006/relationships" ref="Q90" r:id="rId94"/>
    <hyperlink xmlns:r="http://schemas.openxmlformats.org/officeDocument/2006/relationships" ref="Q91" r:id="rId95"/>
    <hyperlink xmlns:r="http://schemas.openxmlformats.org/officeDocument/2006/relationships" ref="Q92" r:id="rId96"/>
    <hyperlink xmlns:r="http://schemas.openxmlformats.org/officeDocument/2006/relationships" ref="Q93" r:id="rId97"/>
    <hyperlink xmlns:r="http://schemas.openxmlformats.org/officeDocument/2006/relationships" ref="Q94" r:id="rId98"/>
    <hyperlink xmlns:r="http://schemas.openxmlformats.org/officeDocument/2006/relationships" ref="P95" r:id="rId99"/>
    <hyperlink xmlns:r="http://schemas.openxmlformats.org/officeDocument/2006/relationships" ref="Q95" r:id="rId100"/>
    <hyperlink xmlns:r="http://schemas.openxmlformats.org/officeDocument/2006/relationships" ref="Q96" r:id="rId101"/>
    <hyperlink xmlns:r="http://schemas.openxmlformats.org/officeDocument/2006/relationships" ref="Q97" r:id="rId102"/>
    <hyperlink xmlns:r="http://schemas.openxmlformats.org/officeDocument/2006/relationships" ref="Q98" r:id="rId103"/>
    <hyperlink xmlns:r="http://schemas.openxmlformats.org/officeDocument/2006/relationships" ref="Q99" r:id="rId104"/>
    <hyperlink xmlns:r="http://schemas.openxmlformats.org/officeDocument/2006/relationships" ref="Q100" r:id="rId105"/>
    <hyperlink xmlns:r="http://schemas.openxmlformats.org/officeDocument/2006/relationships" ref="Q101" r:id="rId106"/>
    <hyperlink xmlns:r="http://schemas.openxmlformats.org/officeDocument/2006/relationships" ref="Q102" r:id="rId107"/>
    <hyperlink xmlns:r="http://schemas.openxmlformats.org/officeDocument/2006/relationships" ref="Q103" r:id="rId108"/>
    <hyperlink xmlns:r="http://schemas.openxmlformats.org/officeDocument/2006/relationships" ref="Q104" r:id="rId109"/>
    <hyperlink xmlns:r="http://schemas.openxmlformats.org/officeDocument/2006/relationships" ref="Q105" r:id="rId110"/>
    <hyperlink xmlns:r="http://schemas.openxmlformats.org/officeDocument/2006/relationships" ref="Q106" r:id="rId111"/>
    <hyperlink xmlns:r="http://schemas.openxmlformats.org/officeDocument/2006/relationships" ref="Q107" r:id="rId112"/>
    <hyperlink xmlns:r="http://schemas.openxmlformats.org/officeDocument/2006/relationships" ref="P108" r:id="rId113"/>
    <hyperlink xmlns:r="http://schemas.openxmlformats.org/officeDocument/2006/relationships" ref="Q108" r:id="rId114"/>
    <hyperlink xmlns:r="http://schemas.openxmlformats.org/officeDocument/2006/relationships" ref="P109" r:id="rId115"/>
    <hyperlink xmlns:r="http://schemas.openxmlformats.org/officeDocument/2006/relationships" ref="Q109" r:id="rId116"/>
    <hyperlink xmlns:r="http://schemas.openxmlformats.org/officeDocument/2006/relationships" ref="Q110" r:id="rId117"/>
    <hyperlink xmlns:r="http://schemas.openxmlformats.org/officeDocument/2006/relationships" ref="Q111" r:id="rId118"/>
    <hyperlink xmlns:r="http://schemas.openxmlformats.org/officeDocument/2006/relationships" ref="Q112" r:id="rId119"/>
    <hyperlink xmlns:r="http://schemas.openxmlformats.org/officeDocument/2006/relationships" ref="Q113" r:id="rId120"/>
    <hyperlink xmlns:r="http://schemas.openxmlformats.org/officeDocument/2006/relationships" ref="Q114" r:id="rId121"/>
    <hyperlink xmlns:r="http://schemas.openxmlformats.org/officeDocument/2006/relationships" ref="Q115" r:id="rId122"/>
    <hyperlink xmlns:r="http://schemas.openxmlformats.org/officeDocument/2006/relationships" ref="Q116" r:id="rId123"/>
    <hyperlink xmlns:r="http://schemas.openxmlformats.org/officeDocument/2006/relationships" ref="Q117" r:id="rId124"/>
    <hyperlink xmlns:r="http://schemas.openxmlformats.org/officeDocument/2006/relationships" ref="Q118" r:id="rId125"/>
    <hyperlink xmlns:r="http://schemas.openxmlformats.org/officeDocument/2006/relationships" ref="Q119" r:id="rId126"/>
    <hyperlink xmlns:r="http://schemas.openxmlformats.org/officeDocument/2006/relationships" ref="Q120" r:id="rId127"/>
    <hyperlink xmlns:r="http://schemas.openxmlformats.org/officeDocument/2006/relationships" ref="Q121" r:id="rId128"/>
    <hyperlink xmlns:r="http://schemas.openxmlformats.org/officeDocument/2006/relationships" ref="Q122" r:id="rId129"/>
    <hyperlink xmlns:r="http://schemas.openxmlformats.org/officeDocument/2006/relationships" ref="Q123" r:id="rId130"/>
    <hyperlink xmlns:r="http://schemas.openxmlformats.org/officeDocument/2006/relationships" ref="Q124" r:id="rId131"/>
    <hyperlink xmlns:r="http://schemas.openxmlformats.org/officeDocument/2006/relationships" ref="Q125" r:id="rId132"/>
    <hyperlink xmlns:r="http://schemas.openxmlformats.org/officeDocument/2006/relationships" ref="Q126" r:id="rId133"/>
    <hyperlink xmlns:r="http://schemas.openxmlformats.org/officeDocument/2006/relationships" ref="Q127" r:id="rId134"/>
    <hyperlink xmlns:r="http://schemas.openxmlformats.org/officeDocument/2006/relationships" ref="Q128" r:id="rId135"/>
    <hyperlink xmlns:r="http://schemas.openxmlformats.org/officeDocument/2006/relationships" ref="Q129" r:id="rId136"/>
    <hyperlink xmlns:r="http://schemas.openxmlformats.org/officeDocument/2006/relationships" ref="Q130" r:id="rId137"/>
    <hyperlink xmlns:r="http://schemas.openxmlformats.org/officeDocument/2006/relationships" ref="Q131" r:id="rId138"/>
    <hyperlink xmlns:r="http://schemas.openxmlformats.org/officeDocument/2006/relationships" ref="Q132" r:id="rId139"/>
    <hyperlink xmlns:r="http://schemas.openxmlformats.org/officeDocument/2006/relationships" ref="Q133" r:id="rId140"/>
    <hyperlink xmlns:r="http://schemas.openxmlformats.org/officeDocument/2006/relationships" ref="Q134" r:id="rId141"/>
    <hyperlink xmlns:r="http://schemas.openxmlformats.org/officeDocument/2006/relationships" ref="Q135" r:id="rId142"/>
    <hyperlink xmlns:r="http://schemas.openxmlformats.org/officeDocument/2006/relationships" ref="Q136" r:id="rId143"/>
    <hyperlink xmlns:r="http://schemas.openxmlformats.org/officeDocument/2006/relationships" ref="Q137" r:id="rId144"/>
    <hyperlink xmlns:r="http://schemas.openxmlformats.org/officeDocument/2006/relationships" ref="Q138" r:id="rId145"/>
    <hyperlink xmlns:r="http://schemas.openxmlformats.org/officeDocument/2006/relationships" ref="Q139" r:id="rId146"/>
    <hyperlink xmlns:r="http://schemas.openxmlformats.org/officeDocument/2006/relationships" ref="Q140" r:id="rId147"/>
    <hyperlink xmlns:r="http://schemas.openxmlformats.org/officeDocument/2006/relationships" ref="Q141" r:id="rId148"/>
    <hyperlink xmlns:r="http://schemas.openxmlformats.org/officeDocument/2006/relationships" ref="Q142" r:id="rId149"/>
    <hyperlink xmlns:r="http://schemas.openxmlformats.org/officeDocument/2006/relationships" ref="Q143" r:id="rId150"/>
    <hyperlink xmlns:r="http://schemas.openxmlformats.org/officeDocument/2006/relationships" ref="Q144" r:id="rId151"/>
    <hyperlink xmlns:r="http://schemas.openxmlformats.org/officeDocument/2006/relationships" ref="Q145" r:id="rId152"/>
    <hyperlink xmlns:r="http://schemas.openxmlformats.org/officeDocument/2006/relationships" ref="Q146" r:id="rId153"/>
    <hyperlink xmlns:r="http://schemas.openxmlformats.org/officeDocument/2006/relationships" ref="Q147" r:id="rId154"/>
    <hyperlink xmlns:r="http://schemas.openxmlformats.org/officeDocument/2006/relationships" ref="Q148" r:id="rId155"/>
    <hyperlink xmlns:r="http://schemas.openxmlformats.org/officeDocument/2006/relationships" ref="Q149" r:id="rId156"/>
    <hyperlink xmlns:r="http://schemas.openxmlformats.org/officeDocument/2006/relationships" ref="P150" r:id="rId157"/>
    <hyperlink xmlns:r="http://schemas.openxmlformats.org/officeDocument/2006/relationships" ref="Q150" r:id="rId158"/>
    <hyperlink xmlns:r="http://schemas.openxmlformats.org/officeDocument/2006/relationships" ref="Q151" r:id="rId159"/>
    <hyperlink xmlns:r="http://schemas.openxmlformats.org/officeDocument/2006/relationships" ref="P152" r:id="rId160"/>
    <hyperlink xmlns:r="http://schemas.openxmlformats.org/officeDocument/2006/relationships" ref="Q152" r:id="rId161"/>
    <hyperlink xmlns:r="http://schemas.openxmlformats.org/officeDocument/2006/relationships" ref="Q153" r:id="rId162"/>
    <hyperlink xmlns:r="http://schemas.openxmlformats.org/officeDocument/2006/relationships" ref="Q154" r:id="rId163"/>
    <hyperlink xmlns:r="http://schemas.openxmlformats.org/officeDocument/2006/relationships" ref="Q155" r:id="rId164"/>
    <hyperlink xmlns:r="http://schemas.openxmlformats.org/officeDocument/2006/relationships" ref="Q156" r:id="rId165"/>
    <hyperlink xmlns:r="http://schemas.openxmlformats.org/officeDocument/2006/relationships" ref="Q157" r:id="rId166"/>
    <hyperlink xmlns:r="http://schemas.openxmlformats.org/officeDocument/2006/relationships" ref="P158" r:id="rId167"/>
    <hyperlink xmlns:r="http://schemas.openxmlformats.org/officeDocument/2006/relationships" ref="Q158" r:id="rId168"/>
    <hyperlink xmlns:r="http://schemas.openxmlformats.org/officeDocument/2006/relationships" ref="Q159" r:id="rId169"/>
    <hyperlink xmlns:r="http://schemas.openxmlformats.org/officeDocument/2006/relationships" ref="Q160" r:id="rId170"/>
    <hyperlink xmlns:r="http://schemas.openxmlformats.org/officeDocument/2006/relationships" ref="Q161" r:id="rId171"/>
    <hyperlink xmlns:r="http://schemas.openxmlformats.org/officeDocument/2006/relationships" ref="Q162" r:id="rId172"/>
    <hyperlink xmlns:r="http://schemas.openxmlformats.org/officeDocument/2006/relationships" ref="Q163" r:id="rId173"/>
    <hyperlink xmlns:r="http://schemas.openxmlformats.org/officeDocument/2006/relationships" ref="Q164" r:id="rId174"/>
    <hyperlink xmlns:r="http://schemas.openxmlformats.org/officeDocument/2006/relationships" ref="Q165" r:id="rId175"/>
    <hyperlink xmlns:r="http://schemas.openxmlformats.org/officeDocument/2006/relationships" ref="Q166" r:id="rId176"/>
    <hyperlink xmlns:r="http://schemas.openxmlformats.org/officeDocument/2006/relationships" ref="Q167" r:id="rId177"/>
    <hyperlink xmlns:r="http://schemas.openxmlformats.org/officeDocument/2006/relationships" ref="Q168" r:id="rId178"/>
    <hyperlink xmlns:r="http://schemas.openxmlformats.org/officeDocument/2006/relationships" ref="Q169" r:id="rId179"/>
    <hyperlink xmlns:r="http://schemas.openxmlformats.org/officeDocument/2006/relationships" ref="Q170" r:id="rId180"/>
    <hyperlink xmlns:r="http://schemas.openxmlformats.org/officeDocument/2006/relationships" ref="Q171" r:id="rId181"/>
    <hyperlink xmlns:r="http://schemas.openxmlformats.org/officeDocument/2006/relationships" ref="Q172" r:id="rId182"/>
    <hyperlink xmlns:r="http://schemas.openxmlformats.org/officeDocument/2006/relationships" ref="P173" r:id="rId183"/>
    <hyperlink xmlns:r="http://schemas.openxmlformats.org/officeDocument/2006/relationships" ref="Q173" r:id="rId184"/>
    <hyperlink xmlns:r="http://schemas.openxmlformats.org/officeDocument/2006/relationships" ref="Q174" r:id="rId185"/>
    <hyperlink xmlns:r="http://schemas.openxmlformats.org/officeDocument/2006/relationships" ref="Q175" r:id="rId186"/>
    <hyperlink xmlns:r="http://schemas.openxmlformats.org/officeDocument/2006/relationships" ref="Q176" r:id="rId187"/>
    <hyperlink xmlns:r="http://schemas.openxmlformats.org/officeDocument/2006/relationships" ref="Q177" r:id="rId188"/>
    <hyperlink xmlns:r="http://schemas.openxmlformats.org/officeDocument/2006/relationships" ref="Q178" r:id="rId189"/>
    <hyperlink xmlns:r="http://schemas.openxmlformats.org/officeDocument/2006/relationships" ref="Q179" r:id="rId190"/>
    <hyperlink xmlns:r="http://schemas.openxmlformats.org/officeDocument/2006/relationships" ref="Q180" r:id="rId191"/>
    <hyperlink xmlns:r="http://schemas.openxmlformats.org/officeDocument/2006/relationships" ref="Q181" r:id="rId192"/>
    <hyperlink xmlns:r="http://schemas.openxmlformats.org/officeDocument/2006/relationships" ref="Q182" r:id="rId193"/>
    <hyperlink xmlns:r="http://schemas.openxmlformats.org/officeDocument/2006/relationships" ref="Q183" r:id="rId194"/>
    <hyperlink xmlns:r="http://schemas.openxmlformats.org/officeDocument/2006/relationships" ref="P184" r:id="rId195"/>
    <hyperlink xmlns:r="http://schemas.openxmlformats.org/officeDocument/2006/relationships" ref="Q184" r:id="rId196"/>
    <hyperlink xmlns:r="http://schemas.openxmlformats.org/officeDocument/2006/relationships" ref="Q185" r:id="rId197"/>
    <hyperlink xmlns:r="http://schemas.openxmlformats.org/officeDocument/2006/relationships" ref="Q186" r:id="rId198"/>
    <hyperlink xmlns:r="http://schemas.openxmlformats.org/officeDocument/2006/relationships" ref="P187" r:id="rId199"/>
    <hyperlink xmlns:r="http://schemas.openxmlformats.org/officeDocument/2006/relationships" ref="Q187" r:id="rId200"/>
    <hyperlink xmlns:r="http://schemas.openxmlformats.org/officeDocument/2006/relationships" ref="P188" r:id="rId201"/>
    <hyperlink xmlns:r="http://schemas.openxmlformats.org/officeDocument/2006/relationships" ref="Q188" r:id="rId202"/>
    <hyperlink xmlns:r="http://schemas.openxmlformats.org/officeDocument/2006/relationships" ref="Q189" r:id="rId203"/>
    <hyperlink xmlns:r="http://schemas.openxmlformats.org/officeDocument/2006/relationships" ref="Q190" r:id="rId204"/>
    <hyperlink xmlns:r="http://schemas.openxmlformats.org/officeDocument/2006/relationships" ref="Q191" r:id="rId205"/>
    <hyperlink xmlns:r="http://schemas.openxmlformats.org/officeDocument/2006/relationships" ref="P192" r:id="rId206"/>
    <hyperlink xmlns:r="http://schemas.openxmlformats.org/officeDocument/2006/relationships" ref="Q192" r:id="rId207"/>
    <hyperlink xmlns:r="http://schemas.openxmlformats.org/officeDocument/2006/relationships" ref="P193" r:id="rId208"/>
    <hyperlink xmlns:r="http://schemas.openxmlformats.org/officeDocument/2006/relationships" ref="Q193" r:id="rId209"/>
    <hyperlink xmlns:r="http://schemas.openxmlformats.org/officeDocument/2006/relationships" ref="Q194" r:id="rId210"/>
    <hyperlink xmlns:r="http://schemas.openxmlformats.org/officeDocument/2006/relationships" ref="P195" r:id="rId211"/>
    <hyperlink xmlns:r="http://schemas.openxmlformats.org/officeDocument/2006/relationships" ref="Q195" r:id="rId212"/>
    <hyperlink xmlns:r="http://schemas.openxmlformats.org/officeDocument/2006/relationships" ref="Q196" r:id="rId213"/>
    <hyperlink xmlns:r="http://schemas.openxmlformats.org/officeDocument/2006/relationships" ref="Q197" r:id="rId214"/>
    <hyperlink xmlns:r="http://schemas.openxmlformats.org/officeDocument/2006/relationships" ref="Q198" r:id="rId215"/>
    <hyperlink xmlns:r="http://schemas.openxmlformats.org/officeDocument/2006/relationships" ref="P199" r:id="rId216"/>
    <hyperlink xmlns:r="http://schemas.openxmlformats.org/officeDocument/2006/relationships" ref="Q199" r:id="rId217"/>
    <hyperlink xmlns:r="http://schemas.openxmlformats.org/officeDocument/2006/relationships" ref="Q200" r:id="rId218"/>
    <hyperlink xmlns:r="http://schemas.openxmlformats.org/officeDocument/2006/relationships" ref="Q201" r:id="rId219"/>
    <hyperlink xmlns:r="http://schemas.openxmlformats.org/officeDocument/2006/relationships" ref="Q202" r:id="rId220"/>
    <hyperlink xmlns:r="http://schemas.openxmlformats.org/officeDocument/2006/relationships" ref="Q203" r:id="rId221"/>
    <hyperlink xmlns:r="http://schemas.openxmlformats.org/officeDocument/2006/relationships" ref="Q204" r:id="rId222"/>
    <hyperlink xmlns:r="http://schemas.openxmlformats.org/officeDocument/2006/relationships" ref="Q205" r:id="rId223"/>
    <hyperlink xmlns:r="http://schemas.openxmlformats.org/officeDocument/2006/relationships" ref="Q206" r:id="rId224"/>
    <hyperlink xmlns:r="http://schemas.openxmlformats.org/officeDocument/2006/relationships" ref="Q207" r:id="rId225"/>
    <hyperlink xmlns:r="http://schemas.openxmlformats.org/officeDocument/2006/relationships" ref="Q208" r:id="rId226"/>
    <hyperlink xmlns:r="http://schemas.openxmlformats.org/officeDocument/2006/relationships" ref="Q209" r:id="rId227"/>
    <hyperlink xmlns:r="http://schemas.openxmlformats.org/officeDocument/2006/relationships" ref="Q210" r:id="rId228"/>
    <hyperlink xmlns:r="http://schemas.openxmlformats.org/officeDocument/2006/relationships" ref="P211" r:id="rId229"/>
    <hyperlink xmlns:r="http://schemas.openxmlformats.org/officeDocument/2006/relationships" ref="Q211" r:id="rId230"/>
    <hyperlink xmlns:r="http://schemas.openxmlformats.org/officeDocument/2006/relationships" ref="Q212" r:id="rId231"/>
    <hyperlink xmlns:r="http://schemas.openxmlformats.org/officeDocument/2006/relationships" ref="P213" r:id="rId232"/>
    <hyperlink xmlns:r="http://schemas.openxmlformats.org/officeDocument/2006/relationships" ref="Q213" r:id="rId233"/>
    <hyperlink xmlns:r="http://schemas.openxmlformats.org/officeDocument/2006/relationships" ref="Q214" r:id="rId234"/>
    <hyperlink xmlns:r="http://schemas.openxmlformats.org/officeDocument/2006/relationships" ref="Q215" r:id="rId235"/>
    <hyperlink xmlns:r="http://schemas.openxmlformats.org/officeDocument/2006/relationships" ref="P216" r:id="rId236"/>
    <hyperlink xmlns:r="http://schemas.openxmlformats.org/officeDocument/2006/relationships" ref="Q216" r:id="rId237"/>
    <hyperlink xmlns:r="http://schemas.openxmlformats.org/officeDocument/2006/relationships" ref="Q217" r:id="rId238"/>
    <hyperlink xmlns:r="http://schemas.openxmlformats.org/officeDocument/2006/relationships" ref="Q218" r:id="rId239"/>
    <hyperlink xmlns:r="http://schemas.openxmlformats.org/officeDocument/2006/relationships" ref="P219" r:id="rId240"/>
    <hyperlink xmlns:r="http://schemas.openxmlformats.org/officeDocument/2006/relationships" ref="Q219" r:id="rId241"/>
    <hyperlink xmlns:r="http://schemas.openxmlformats.org/officeDocument/2006/relationships" ref="Q220" r:id="rId242"/>
    <hyperlink xmlns:r="http://schemas.openxmlformats.org/officeDocument/2006/relationships" ref="Q221" r:id="rId243"/>
    <hyperlink xmlns:r="http://schemas.openxmlformats.org/officeDocument/2006/relationships" ref="Q222" r:id="rId244"/>
    <hyperlink xmlns:r="http://schemas.openxmlformats.org/officeDocument/2006/relationships" ref="Q223" r:id="rId245"/>
    <hyperlink xmlns:r="http://schemas.openxmlformats.org/officeDocument/2006/relationships" ref="Q224" r:id="rId246"/>
    <hyperlink xmlns:r="http://schemas.openxmlformats.org/officeDocument/2006/relationships" ref="Q225" r:id="rId247"/>
    <hyperlink xmlns:r="http://schemas.openxmlformats.org/officeDocument/2006/relationships" ref="Q226" r:id="rId248"/>
    <hyperlink xmlns:r="http://schemas.openxmlformats.org/officeDocument/2006/relationships" ref="P227" r:id="rId249"/>
    <hyperlink xmlns:r="http://schemas.openxmlformats.org/officeDocument/2006/relationships" ref="Q227" r:id="rId250"/>
    <hyperlink xmlns:r="http://schemas.openxmlformats.org/officeDocument/2006/relationships" ref="Q228" r:id="rId251"/>
    <hyperlink xmlns:r="http://schemas.openxmlformats.org/officeDocument/2006/relationships" ref="Q229" r:id="rId252"/>
    <hyperlink xmlns:r="http://schemas.openxmlformats.org/officeDocument/2006/relationships" ref="Q230" r:id="rId253"/>
    <hyperlink xmlns:r="http://schemas.openxmlformats.org/officeDocument/2006/relationships" ref="Q231" r:id="rId254"/>
    <hyperlink xmlns:r="http://schemas.openxmlformats.org/officeDocument/2006/relationships" ref="Q232" r:id="rId255"/>
    <hyperlink xmlns:r="http://schemas.openxmlformats.org/officeDocument/2006/relationships" ref="Q233" r:id="rId256"/>
    <hyperlink xmlns:r="http://schemas.openxmlformats.org/officeDocument/2006/relationships" ref="Q234" r:id="rId257"/>
    <hyperlink xmlns:r="http://schemas.openxmlformats.org/officeDocument/2006/relationships" ref="Q235" r:id="rId258"/>
    <hyperlink xmlns:r="http://schemas.openxmlformats.org/officeDocument/2006/relationships" ref="P236" r:id="rId259"/>
    <hyperlink xmlns:r="http://schemas.openxmlformats.org/officeDocument/2006/relationships" ref="Q236" r:id="rId260"/>
    <hyperlink xmlns:r="http://schemas.openxmlformats.org/officeDocument/2006/relationships" ref="Q237" r:id="rId261"/>
    <hyperlink xmlns:r="http://schemas.openxmlformats.org/officeDocument/2006/relationships" ref="Q238" r:id="rId262"/>
    <hyperlink xmlns:r="http://schemas.openxmlformats.org/officeDocument/2006/relationships" ref="Q239" r:id="rId263"/>
    <hyperlink xmlns:r="http://schemas.openxmlformats.org/officeDocument/2006/relationships" ref="Q240" r:id="rId264"/>
    <hyperlink xmlns:r="http://schemas.openxmlformats.org/officeDocument/2006/relationships" ref="P241" r:id="rId265"/>
    <hyperlink xmlns:r="http://schemas.openxmlformats.org/officeDocument/2006/relationships" ref="Q241" r:id="rId266"/>
    <hyperlink xmlns:r="http://schemas.openxmlformats.org/officeDocument/2006/relationships" ref="Q242" r:id="rId267"/>
    <hyperlink xmlns:r="http://schemas.openxmlformats.org/officeDocument/2006/relationships" ref="P243" r:id="rId268"/>
    <hyperlink xmlns:r="http://schemas.openxmlformats.org/officeDocument/2006/relationships" ref="Q243" r:id="rId269"/>
    <hyperlink xmlns:r="http://schemas.openxmlformats.org/officeDocument/2006/relationships" ref="P244" r:id="rId270"/>
    <hyperlink xmlns:r="http://schemas.openxmlformats.org/officeDocument/2006/relationships" ref="Q244" r:id="rId271"/>
    <hyperlink xmlns:r="http://schemas.openxmlformats.org/officeDocument/2006/relationships" ref="P245" r:id="rId272"/>
    <hyperlink xmlns:r="http://schemas.openxmlformats.org/officeDocument/2006/relationships" ref="Q245" r:id="rId273"/>
    <hyperlink xmlns:r="http://schemas.openxmlformats.org/officeDocument/2006/relationships" ref="Q246" r:id="rId274"/>
    <hyperlink xmlns:r="http://schemas.openxmlformats.org/officeDocument/2006/relationships" ref="P247" r:id="rId275"/>
    <hyperlink xmlns:r="http://schemas.openxmlformats.org/officeDocument/2006/relationships" ref="Q247" r:id="rId276"/>
    <hyperlink xmlns:r="http://schemas.openxmlformats.org/officeDocument/2006/relationships" ref="Q248" r:id="rId277"/>
    <hyperlink xmlns:r="http://schemas.openxmlformats.org/officeDocument/2006/relationships" ref="Q249" r:id="rId278"/>
    <hyperlink xmlns:r="http://schemas.openxmlformats.org/officeDocument/2006/relationships" ref="Q250" r:id="rId279"/>
    <hyperlink xmlns:r="http://schemas.openxmlformats.org/officeDocument/2006/relationships" ref="Q251" r:id="rId280"/>
    <hyperlink xmlns:r="http://schemas.openxmlformats.org/officeDocument/2006/relationships" ref="P252" r:id="rId281"/>
    <hyperlink xmlns:r="http://schemas.openxmlformats.org/officeDocument/2006/relationships" ref="Q252" r:id="rId282"/>
    <hyperlink xmlns:r="http://schemas.openxmlformats.org/officeDocument/2006/relationships" ref="Q253" r:id="rId283"/>
    <hyperlink xmlns:r="http://schemas.openxmlformats.org/officeDocument/2006/relationships" ref="Q254" r:id="rId284"/>
    <hyperlink xmlns:r="http://schemas.openxmlformats.org/officeDocument/2006/relationships" ref="P255" r:id="rId285"/>
    <hyperlink xmlns:r="http://schemas.openxmlformats.org/officeDocument/2006/relationships" ref="Q255" r:id="rId286"/>
    <hyperlink xmlns:r="http://schemas.openxmlformats.org/officeDocument/2006/relationships" ref="Q256" r:id="rId287"/>
    <hyperlink xmlns:r="http://schemas.openxmlformats.org/officeDocument/2006/relationships" ref="P257" r:id="rId288"/>
    <hyperlink xmlns:r="http://schemas.openxmlformats.org/officeDocument/2006/relationships" ref="Q257" r:id="rId289"/>
    <hyperlink xmlns:r="http://schemas.openxmlformats.org/officeDocument/2006/relationships" ref="Q258" r:id="rId290"/>
    <hyperlink xmlns:r="http://schemas.openxmlformats.org/officeDocument/2006/relationships" ref="Q259" r:id="rId291"/>
    <hyperlink xmlns:r="http://schemas.openxmlformats.org/officeDocument/2006/relationships" ref="P260" r:id="rId292"/>
    <hyperlink xmlns:r="http://schemas.openxmlformats.org/officeDocument/2006/relationships" ref="Q260" r:id="rId293"/>
    <hyperlink xmlns:r="http://schemas.openxmlformats.org/officeDocument/2006/relationships" ref="Q261" r:id="rId294"/>
    <hyperlink xmlns:r="http://schemas.openxmlformats.org/officeDocument/2006/relationships" ref="Q262" r:id="rId295"/>
    <hyperlink xmlns:r="http://schemas.openxmlformats.org/officeDocument/2006/relationships" ref="Q263" r:id="rId296"/>
    <hyperlink xmlns:r="http://schemas.openxmlformats.org/officeDocument/2006/relationships" ref="Q264" r:id="rId297"/>
    <hyperlink xmlns:r="http://schemas.openxmlformats.org/officeDocument/2006/relationships" ref="Q265" r:id="rId298"/>
    <hyperlink xmlns:r="http://schemas.openxmlformats.org/officeDocument/2006/relationships" ref="Q266" r:id="rId299"/>
    <hyperlink xmlns:r="http://schemas.openxmlformats.org/officeDocument/2006/relationships" ref="P267" r:id="rId300"/>
    <hyperlink xmlns:r="http://schemas.openxmlformats.org/officeDocument/2006/relationships" ref="Q267" r:id="rId301"/>
    <hyperlink xmlns:r="http://schemas.openxmlformats.org/officeDocument/2006/relationships" ref="Q268" r:id="rId302"/>
    <hyperlink xmlns:r="http://schemas.openxmlformats.org/officeDocument/2006/relationships" ref="Q269" r:id="rId303"/>
    <hyperlink xmlns:r="http://schemas.openxmlformats.org/officeDocument/2006/relationships" ref="P270" r:id="rId304"/>
    <hyperlink xmlns:r="http://schemas.openxmlformats.org/officeDocument/2006/relationships" ref="Q270" r:id="rId305"/>
    <hyperlink xmlns:r="http://schemas.openxmlformats.org/officeDocument/2006/relationships" ref="Q271" r:id="rId306"/>
    <hyperlink xmlns:r="http://schemas.openxmlformats.org/officeDocument/2006/relationships" ref="Q272" r:id="rId307"/>
    <hyperlink xmlns:r="http://schemas.openxmlformats.org/officeDocument/2006/relationships" ref="Q273" r:id="rId308"/>
    <hyperlink xmlns:r="http://schemas.openxmlformats.org/officeDocument/2006/relationships" ref="Q274" r:id="rId309"/>
    <hyperlink xmlns:r="http://schemas.openxmlformats.org/officeDocument/2006/relationships" ref="Q275" r:id="rId310"/>
    <hyperlink xmlns:r="http://schemas.openxmlformats.org/officeDocument/2006/relationships" ref="Q276" r:id="rId311"/>
    <hyperlink xmlns:r="http://schemas.openxmlformats.org/officeDocument/2006/relationships" ref="Q277" r:id="rId312"/>
    <hyperlink xmlns:r="http://schemas.openxmlformats.org/officeDocument/2006/relationships" ref="Q278" r:id="rId313"/>
    <hyperlink xmlns:r="http://schemas.openxmlformats.org/officeDocument/2006/relationships" ref="Q279" r:id="rId314"/>
    <hyperlink xmlns:r="http://schemas.openxmlformats.org/officeDocument/2006/relationships" ref="Q280" r:id="rId315"/>
    <hyperlink xmlns:r="http://schemas.openxmlformats.org/officeDocument/2006/relationships" ref="P281" r:id="rId316"/>
    <hyperlink xmlns:r="http://schemas.openxmlformats.org/officeDocument/2006/relationships" ref="Q281" r:id="rId317"/>
    <hyperlink xmlns:r="http://schemas.openxmlformats.org/officeDocument/2006/relationships" ref="Q282" r:id="rId318"/>
    <hyperlink xmlns:r="http://schemas.openxmlformats.org/officeDocument/2006/relationships" ref="Q283" r:id="rId319"/>
    <hyperlink xmlns:r="http://schemas.openxmlformats.org/officeDocument/2006/relationships" ref="Q284" r:id="rId320"/>
    <hyperlink xmlns:r="http://schemas.openxmlformats.org/officeDocument/2006/relationships" ref="P285" r:id="rId321"/>
    <hyperlink xmlns:r="http://schemas.openxmlformats.org/officeDocument/2006/relationships" ref="Q285" r:id="rId322"/>
    <hyperlink xmlns:r="http://schemas.openxmlformats.org/officeDocument/2006/relationships" ref="Q286" r:id="rId323"/>
    <hyperlink xmlns:r="http://schemas.openxmlformats.org/officeDocument/2006/relationships" ref="Q287" r:id="rId324"/>
    <hyperlink xmlns:r="http://schemas.openxmlformats.org/officeDocument/2006/relationships" ref="Q288" r:id="rId325"/>
    <hyperlink xmlns:r="http://schemas.openxmlformats.org/officeDocument/2006/relationships" ref="P289" r:id="rId326"/>
    <hyperlink xmlns:r="http://schemas.openxmlformats.org/officeDocument/2006/relationships" ref="Q289" r:id="rId327"/>
    <hyperlink xmlns:r="http://schemas.openxmlformats.org/officeDocument/2006/relationships" ref="Q290" r:id="rId328"/>
    <hyperlink xmlns:r="http://schemas.openxmlformats.org/officeDocument/2006/relationships" ref="Q291" r:id="rId329"/>
    <hyperlink xmlns:r="http://schemas.openxmlformats.org/officeDocument/2006/relationships" ref="Q292" r:id="rId330"/>
    <hyperlink xmlns:r="http://schemas.openxmlformats.org/officeDocument/2006/relationships" ref="Q293" r:id="rId331"/>
    <hyperlink xmlns:r="http://schemas.openxmlformats.org/officeDocument/2006/relationships" ref="Q294" r:id="rId332"/>
    <hyperlink xmlns:r="http://schemas.openxmlformats.org/officeDocument/2006/relationships" ref="Q295" r:id="rId333"/>
    <hyperlink xmlns:r="http://schemas.openxmlformats.org/officeDocument/2006/relationships" ref="P296" r:id="rId334"/>
    <hyperlink xmlns:r="http://schemas.openxmlformats.org/officeDocument/2006/relationships" ref="Q296" r:id="rId335"/>
    <hyperlink xmlns:r="http://schemas.openxmlformats.org/officeDocument/2006/relationships" ref="Q297" r:id="rId336"/>
    <hyperlink xmlns:r="http://schemas.openxmlformats.org/officeDocument/2006/relationships" ref="Q298" r:id="rId337"/>
    <hyperlink xmlns:r="http://schemas.openxmlformats.org/officeDocument/2006/relationships" ref="Q299" r:id="rId338"/>
    <hyperlink xmlns:r="http://schemas.openxmlformats.org/officeDocument/2006/relationships" ref="Q300" r:id="rId339"/>
    <hyperlink xmlns:r="http://schemas.openxmlformats.org/officeDocument/2006/relationships" ref="P301" r:id="rId340"/>
    <hyperlink xmlns:r="http://schemas.openxmlformats.org/officeDocument/2006/relationships" ref="Q301" r:id="rId341"/>
    <hyperlink xmlns:r="http://schemas.openxmlformats.org/officeDocument/2006/relationships" ref="Q302" r:id="rId342"/>
    <hyperlink xmlns:r="http://schemas.openxmlformats.org/officeDocument/2006/relationships" ref="Q303" r:id="rId343"/>
    <hyperlink xmlns:r="http://schemas.openxmlformats.org/officeDocument/2006/relationships" ref="Q304" r:id="rId344"/>
    <hyperlink xmlns:r="http://schemas.openxmlformats.org/officeDocument/2006/relationships" ref="Q305" r:id="rId345"/>
    <hyperlink xmlns:r="http://schemas.openxmlformats.org/officeDocument/2006/relationships" ref="Q306" r:id="rId346"/>
    <hyperlink xmlns:r="http://schemas.openxmlformats.org/officeDocument/2006/relationships" ref="Q307" r:id="rId347"/>
    <hyperlink xmlns:r="http://schemas.openxmlformats.org/officeDocument/2006/relationships" ref="Q308" r:id="rId348"/>
    <hyperlink xmlns:r="http://schemas.openxmlformats.org/officeDocument/2006/relationships" ref="Q309" r:id="rId349"/>
    <hyperlink xmlns:r="http://schemas.openxmlformats.org/officeDocument/2006/relationships" ref="P310" r:id="rId350"/>
    <hyperlink xmlns:r="http://schemas.openxmlformats.org/officeDocument/2006/relationships" ref="Q310" r:id="rId351"/>
    <hyperlink xmlns:r="http://schemas.openxmlformats.org/officeDocument/2006/relationships" ref="Q311" r:id="rId352"/>
    <hyperlink xmlns:r="http://schemas.openxmlformats.org/officeDocument/2006/relationships" ref="Q312" r:id="rId353"/>
    <hyperlink xmlns:r="http://schemas.openxmlformats.org/officeDocument/2006/relationships" ref="P313" r:id="rId354"/>
    <hyperlink xmlns:r="http://schemas.openxmlformats.org/officeDocument/2006/relationships" ref="Q313" r:id="rId355"/>
    <hyperlink xmlns:r="http://schemas.openxmlformats.org/officeDocument/2006/relationships" ref="Q314" r:id="rId356"/>
    <hyperlink xmlns:r="http://schemas.openxmlformats.org/officeDocument/2006/relationships" ref="Q315" r:id="rId357"/>
    <hyperlink xmlns:r="http://schemas.openxmlformats.org/officeDocument/2006/relationships" ref="Q316" r:id="rId358"/>
    <hyperlink xmlns:r="http://schemas.openxmlformats.org/officeDocument/2006/relationships" ref="Q317" r:id="rId359"/>
    <hyperlink xmlns:r="http://schemas.openxmlformats.org/officeDocument/2006/relationships" ref="Q318" r:id="rId360"/>
    <hyperlink xmlns:r="http://schemas.openxmlformats.org/officeDocument/2006/relationships" ref="Q319" r:id="rId361"/>
    <hyperlink xmlns:r="http://schemas.openxmlformats.org/officeDocument/2006/relationships" ref="Q320" r:id="rId362"/>
    <hyperlink xmlns:r="http://schemas.openxmlformats.org/officeDocument/2006/relationships" ref="Q321" r:id="rId363"/>
    <hyperlink xmlns:r="http://schemas.openxmlformats.org/officeDocument/2006/relationships" ref="Q322" r:id="rId364"/>
    <hyperlink xmlns:r="http://schemas.openxmlformats.org/officeDocument/2006/relationships" ref="Q323" r:id="rId365"/>
    <hyperlink xmlns:r="http://schemas.openxmlformats.org/officeDocument/2006/relationships" ref="Q324" r:id="rId366"/>
    <hyperlink xmlns:r="http://schemas.openxmlformats.org/officeDocument/2006/relationships" ref="Q325" r:id="rId367"/>
    <hyperlink xmlns:r="http://schemas.openxmlformats.org/officeDocument/2006/relationships" ref="Q326" r:id="rId368"/>
    <hyperlink xmlns:r="http://schemas.openxmlformats.org/officeDocument/2006/relationships" ref="P327" r:id="rId369"/>
    <hyperlink xmlns:r="http://schemas.openxmlformats.org/officeDocument/2006/relationships" ref="Q327" r:id="rId370"/>
    <hyperlink xmlns:r="http://schemas.openxmlformats.org/officeDocument/2006/relationships" ref="Q328" r:id="rId371"/>
    <hyperlink xmlns:r="http://schemas.openxmlformats.org/officeDocument/2006/relationships" ref="Q329" r:id="rId372"/>
    <hyperlink xmlns:r="http://schemas.openxmlformats.org/officeDocument/2006/relationships" ref="Q330" r:id="rId373"/>
    <hyperlink xmlns:r="http://schemas.openxmlformats.org/officeDocument/2006/relationships" ref="P331" r:id="rId374"/>
    <hyperlink xmlns:r="http://schemas.openxmlformats.org/officeDocument/2006/relationships" ref="Q331" r:id="rId375"/>
    <hyperlink xmlns:r="http://schemas.openxmlformats.org/officeDocument/2006/relationships" ref="P332" r:id="rId376"/>
    <hyperlink xmlns:r="http://schemas.openxmlformats.org/officeDocument/2006/relationships" ref="Q332" r:id="rId377"/>
    <hyperlink xmlns:r="http://schemas.openxmlformats.org/officeDocument/2006/relationships" ref="Q333" r:id="rId378"/>
    <hyperlink xmlns:r="http://schemas.openxmlformats.org/officeDocument/2006/relationships" ref="P334" r:id="rId379"/>
    <hyperlink xmlns:r="http://schemas.openxmlformats.org/officeDocument/2006/relationships" ref="Q334" r:id="rId380"/>
    <hyperlink xmlns:r="http://schemas.openxmlformats.org/officeDocument/2006/relationships" ref="P335" r:id="rId381"/>
    <hyperlink xmlns:r="http://schemas.openxmlformats.org/officeDocument/2006/relationships" ref="Q335" r:id="rId382"/>
    <hyperlink xmlns:r="http://schemas.openxmlformats.org/officeDocument/2006/relationships" ref="Q336" r:id="rId383"/>
    <hyperlink xmlns:r="http://schemas.openxmlformats.org/officeDocument/2006/relationships" ref="Q337" r:id="rId384"/>
    <hyperlink xmlns:r="http://schemas.openxmlformats.org/officeDocument/2006/relationships" ref="P338" r:id="rId385"/>
    <hyperlink xmlns:r="http://schemas.openxmlformats.org/officeDocument/2006/relationships" ref="Q338" r:id="rId386"/>
    <hyperlink xmlns:r="http://schemas.openxmlformats.org/officeDocument/2006/relationships" ref="Q339" r:id="rId387"/>
    <hyperlink xmlns:r="http://schemas.openxmlformats.org/officeDocument/2006/relationships" ref="Q340" r:id="rId388"/>
    <hyperlink xmlns:r="http://schemas.openxmlformats.org/officeDocument/2006/relationships" ref="P341" r:id="rId389"/>
    <hyperlink xmlns:r="http://schemas.openxmlformats.org/officeDocument/2006/relationships" ref="Q341" r:id="rId390"/>
    <hyperlink xmlns:r="http://schemas.openxmlformats.org/officeDocument/2006/relationships" ref="Q342" r:id="rId391"/>
    <hyperlink xmlns:r="http://schemas.openxmlformats.org/officeDocument/2006/relationships" ref="Q343" r:id="rId392"/>
    <hyperlink xmlns:r="http://schemas.openxmlformats.org/officeDocument/2006/relationships" ref="Q344" r:id="rId393"/>
    <hyperlink xmlns:r="http://schemas.openxmlformats.org/officeDocument/2006/relationships" ref="Q345" r:id="rId394"/>
    <hyperlink xmlns:r="http://schemas.openxmlformats.org/officeDocument/2006/relationships" ref="Q346" r:id="rId395"/>
    <hyperlink xmlns:r="http://schemas.openxmlformats.org/officeDocument/2006/relationships" ref="Q347" r:id="rId396"/>
    <hyperlink xmlns:r="http://schemas.openxmlformats.org/officeDocument/2006/relationships" ref="Q348" r:id="rId397"/>
    <hyperlink xmlns:r="http://schemas.openxmlformats.org/officeDocument/2006/relationships" ref="Q349" r:id="rId398"/>
    <hyperlink xmlns:r="http://schemas.openxmlformats.org/officeDocument/2006/relationships" ref="Q350" r:id="rId399"/>
    <hyperlink xmlns:r="http://schemas.openxmlformats.org/officeDocument/2006/relationships" ref="Q351" r:id="rId400"/>
    <hyperlink xmlns:r="http://schemas.openxmlformats.org/officeDocument/2006/relationships" ref="Q352" r:id="rId401"/>
    <hyperlink xmlns:r="http://schemas.openxmlformats.org/officeDocument/2006/relationships" ref="Q353" r:id="rId402"/>
    <hyperlink xmlns:r="http://schemas.openxmlformats.org/officeDocument/2006/relationships" ref="Q354" r:id="rId403"/>
    <hyperlink xmlns:r="http://schemas.openxmlformats.org/officeDocument/2006/relationships" ref="Q355" r:id="rId404"/>
    <hyperlink xmlns:r="http://schemas.openxmlformats.org/officeDocument/2006/relationships" ref="Q356" r:id="rId405"/>
    <hyperlink xmlns:r="http://schemas.openxmlformats.org/officeDocument/2006/relationships" ref="Q357" r:id="rId406"/>
    <hyperlink xmlns:r="http://schemas.openxmlformats.org/officeDocument/2006/relationships" ref="Q358" r:id="rId407"/>
    <hyperlink xmlns:r="http://schemas.openxmlformats.org/officeDocument/2006/relationships" ref="Q359" r:id="rId408"/>
    <hyperlink xmlns:r="http://schemas.openxmlformats.org/officeDocument/2006/relationships" ref="Q360" r:id="rId409"/>
    <hyperlink xmlns:r="http://schemas.openxmlformats.org/officeDocument/2006/relationships" ref="Q361" r:id="rId410"/>
    <hyperlink xmlns:r="http://schemas.openxmlformats.org/officeDocument/2006/relationships" ref="Q362" r:id="rId411"/>
    <hyperlink xmlns:r="http://schemas.openxmlformats.org/officeDocument/2006/relationships" ref="Q363" r:id="rId412"/>
    <hyperlink xmlns:r="http://schemas.openxmlformats.org/officeDocument/2006/relationships" ref="P364" r:id="rId413"/>
    <hyperlink xmlns:r="http://schemas.openxmlformats.org/officeDocument/2006/relationships" ref="Q364" r:id="rId414"/>
    <hyperlink xmlns:r="http://schemas.openxmlformats.org/officeDocument/2006/relationships" ref="Q365" r:id="rId415"/>
    <hyperlink xmlns:r="http://schemas.openxmlformats.org/officeDocument/2006/relationships" ref="P366" r:id="rId416"/>
    <hyperlink xmlns:r="http://schemas.openxmlformats.org/officeDocument/2006/relationships" ref="Q366" r:id="rId417"/>
    <hyperlink xmlns:r="http://schemas.openxmlformats.org/officeDocument/2006/relationships" ref="Q367" r:id="rId418"/>
    <hyperlink xmlns:r="http://schemas.openxmlformats.org/officeDocument/2006/relationships" ref="Q368" r:id="rId419"/>
    <hyperlink xmlns:r="http://schemas.openxmlformats.org/officeDocument/2006/relationships" ref="Q369" r:id="rId420"/>
    <hyperlink xmlns:r="http://schemas.openxmlformats.org/officeDocument/2006/relationships" ref="Q370" r:id="rId421"/>
    <hyperlink xmlns:r="http://schemas.openxmlformats.org/officeDocument/2006/relationships" ref="Q371" r:id="rId422"/>
    <hyperlink xmlns:r="http://schemas.openxmlformats.org/officeDocument/2006/relationships" ref="Q372" r:id="rId423"/>
    <hyperlink xmlns:r="http://schemas.openxmlformats.org/officeDocument/2006/relationships" ref="Q373" r:id="rId424"/>
    <hyperlink xmlns:r="http://schemas.openxmlformats.org/officeDocument/2006/relationships" ref="Q374" r:id="rId425"/>
    <hyperlink xmlns:r="http://schemas.openxmlformats.org/officeDocument/2006/relationships" ref="Q375" r:id="rId426"/>
    <hyperlink xmlns:r="http://schemas.openxmlformats.org/officeDocument/2006/relationships" ref="P376" r:id="rId427"/>
    <hyperlink xmlns:r="http://schemas.openxmlformats.org/officeDocument/2006/relationships" ref="Q376" r:id="rId428"/>
    <hyperlink xmlns:r="http://schemas.openxmlformats.org/officeDocument/2006/relationships" ref="Q377" r:id="rId429"/>
    <hyperlink xmlns:r="http://schemas.openxmlformats.org/officeDocument/2006/relationships" ref="Q378" r:id="rId430"/>
    <hyperlink xmlns:r="http://schemas.openxmlformats.org/officeDocument/2006/relationships" ref="Q379" r:id="rId431"/>
    <hyperlink xmlns:r="http://schemas.openxmlformats.org/officeDocument/2006/relationships" ref="Q380" r:id="rId432"/>
    <hyperlink xmlns:r="http://schemas.openxmlformats.org/officeDocument/2006/relationships" ref="Q381" r:id="rId433"/>
    <hyperlink xmlns:r="http://schemas.openxmlformats.org/officeDocument/2006/relationships" ref="Q382" r:id="rId434"/>
    <hyperlink xmlns:r="http://schemas.openxmlformats.org/officeDocument/2006/relationships" ref="Q383" r:id="rId435"/>
    <hyperlink xmlns:r="http://schemas.openxmlformats.org/officeDocument/2006/relationships" ref="P384" r:id="rId436"/>
    <hyperlink xmlns:r="http://schemas.openxmlformats.org/officeDocument/2006/relationships" ref="Q384" r:id="rId437"/>
    <hyperlink xmlns:r="http://schemas.openxmlformats.org/officeDocument/2006/relationships" ref="Q385" r:id="rId438"/>
    <hyperlink xmlns:r="http://schemas.openxmlformats.org/officeDocument/2006/relationships" ref="Q386" r:id="rId439"/>
    <hyperlink xmlns:r="http://schemas.openxmlformats.org/officeDocument/2006/relationships" ref="Q387" r:id="rId440"/>
    <hyperlink xmlns:r="http://schemas.openxmlformats.org/officeDocument/2006/relationships" ref="Q388" r:id="rId441"/>
    <hyperlink xmlns:r="http://schemas.openxmlformats.org/officeDocument/2006/relationships" ref="P389" r:id="rId442"/>
    <hyperlink xmlns:r="http://schemas.openxmlformats.org/officeDocument/2006/relationships" ref="Q389" r:id="rId443"/>
    <hyperlink xmlns:r="http://schemas.openxmlformats.org/officeDocument/2006/relationships" ref="Q390" r:id="rId444"/>
    <hyperlink xmlns:r="http://schemas.openxmlformats.org/officeDocument/2006/relationships" ref="Q391" r:id="rId445"/>
    <hyperlink xmlns:r="http://schemas.openxmlformats.org/officeDocument/2006/relationships" ref="Q392" r:id="rId446"/>
    <hyperlink xmlns:r="http://schemas.openxmlformats.org/officeDocument/2006/relationships" ref="P393" r:id="rId447"/>
    <hyperlink xmlns:r="http://schemas.openxmlformats.org/officeDocument/2006/relationships" ref="Q393" r:id="rId448"/>
    <hyperlink xmlns:r="http://schemas.openxmlformats.org/officeDocument/2006/relationships" ref="Q394" r:id="rId449"/>
    <hyperlink xmlns:r="http://schemas.openxmlformats.org/officeDocument/2006/relationships" ref="Q395" r:id="rId450"/>
    <hyperlink xmlns:r="http://schemas.openxmlformats.org/officeDocument/2006/relationships" ref="Q396" r:id="rId451"/>
    <hyperlink xmlns:r="http://schemas.openxmlformats.org/officeDocument/2006/relationships" ref="Q397" r:id="rId452"/>
    <hyperlink xmlns:r="http://schemas.openxmlformats.org/officeDocument/2006/relationships" ref="P398" r:id="rId453"/>
    <hyperlink xmlns:r="http://schemas.openxmlformats.org/officeDocument/2006/relationships" ref="Q398" r:id="rId454"/>
    <hyperlink xmlns:r="http://schemas.openxmlformats.org/officeDocument/2006/relationships" ref="P399" r:id="rId455"/>
    <hyperlink xmlns:r="http://schemas.openxmlformats.org/officeDocument/2006/relationships" ref="Q399" r:id="rId456"/>
    <hyperlink xmlns:r="http://schemas.openxmlformats.org/officeDocument/2006/relationships" ref="Q400" r:id="rId457"/>
    <hyperlink xmlns:r="http://schemas.openxmlformats.org/officeDocument/2006/relationships" ref="Q401" r:id="rId458"/>
    <hyperlink xmlns:r="http://schemas.openxmlformats.org/officeDocument/2006/relationships" ref="Q402" r:id="rId459"/>
    <hyperlink xmlns:r="http://schemas.openxmlformats.org/officeDocument/2006/relationships" ref="Q403" r:id="rId460"/>
    <hyperlink xmlns:r="http://schemas.openxmlformats.org/officeDocument/2006/relationships" ref="Q404" r:id="rId461"/>
    <hyperlink xmlns:r="http://schemas.openxmlformats.org/officeDocument/2006/relationships" ref="Q405" r:id="rId462"/>
    <hyperlink xmlns:r="http://schemas.openxmlformats.org/officeDocument/2006/relationships" ref="Q406" r:id="rId463"/>
    <hyperlink xmlns:r="http://schemas.openxmlformats.org/officeDocument/2006/relationships" ref="Q407" r:id="rId464"/>
    <hyperlink xmlns:r="http://schemas.openxmlformats.org/officeDocument/2006/relationships" ref="Q408" r:id="rId465"/>
    <hyperlink xmlns:r="http://schemas.openxmlformats.org/officeDocument/2006/relationships" ref="Q409" r:id="rId466"/>
    <hyperlink xmlns:r="http://schemas.openxmlformats.org/officeDocument/2006/relationships" ref="P410" r:id="rId467"/>
    <hyperlink xmlns:r="http://schemas.openxmlformats.org/officeDocument/2006/relationships" ref="Q410" r:id="rId468"/>
    <hyperlink xmlns:r="http://schemas.openxmlformats.org/officeDocument/2006/relationships" ref="Q411" r:id="rId469"/>
    <hyperlink xmlns:r="http://schemas.openxmlformats.org/officeDocument/2006/relationships" ref="Q412" r:id="rId470"/>
    <hyperlink xmlns:r="http://schemas.openxmlformats.org/officeDocument/2006/relationships" ref="P413" r:id="rId471"/>
    <hyperlink xmlns:r="http://schemas.openxmlformats.org/officeDocument/2006/relationships" ref="Q413" r:id="rId472"/>
    <hyperlink xmlns:r="http://schemas.openxmlformats.org/officeDocument/2006/relationships" ref="Q414" r:id="rId473"/>
    <hyperlink xmlns:r="http://schemas.openxmlformats.org/officeDocument/2006/relationships" ref="Q415" r:id="rId474"/>
    <hyperlink xmlns:r="http://schemas.openxmlformats.org/officeDocument/2006/relationships" ref="Q416" r:id="rId475"/>
    <hyperlink xmlns:r="http://schemas.openxmlformats.org/officeDocument/2006/relationships" ref="Q417" r:id="rId476"/>
    <hyperlink xmlns:r="http://schemas.openxmlformats.org/officeDocument/2006/relationships" ref="P418" r:id="rId477"/>
    <hyperlink xmlns:r="http://schemas.openxmlformats.org/officeDocument/2006/relationships" ref="Q418" r:id="rId478"/>
    <hyperlink xmlns:r="http://schemas.openxmlformats.org/officeDocument/2006/relationships" ref="Q419" r:id="rId479"/>
    <hyperlink xmlns:r="http://schemas.openxmlformats.org/officeDocument/2006/relationships" ref="Q420" r:id="rId480"/>
    <hyperlink xmlns:r="http://schemas.openxmlformats.org/officeDocument/2006/relationships" ref="P421" r:id="rId481"/>
    <hyperlink xmlns:r="http://schemas.openxmlformats.org/officeDocument/2006/relationships" ref="Q421" r:id="rId482"/>
    <hyperlink xmlns:r="http://schemas.openxmlformats.org/officeDocument/2006/relationships" ref="Q422" r:id="rId483"/>
    <hyperlink xmlns:r="http://schemas.openxmlformats.org/officeDocument/2006/relationships" ref="Q423" r:id="rId484"/>
    <hyperlink xmlns:r="http://schemas.openxmlformats.org/officeDocument/2006/relationships" ref="Q424" r:id="rId485"/>
    <hyperlink xmlns:r="http://schemas.openxmlformats.org/officeDocument/2006/relationships" ref="Q425" r:id="rId486"/>
    <hyperlink xmlns:r="http://schemas.openxmlformats.org/officeDocument/2006/relationships" ref="Q426" r:id="rId487"/>
    <hyperlink xmlns:r="http://schemas.openxmlformats.org/officeDocument/2006/relationships" ref="Q427" r:id="rId488"/>
    <hyperlink xmlns:r="http://schemas.openxmlformats.org/officeDocument/2006/relationships" ref="P428" r:id="rId489"/>
    <hyperlink xmlns:r="http://schemas.openxmlformats.org/officeDocument/2006/relationships" ref="Q428" r:id="rId490"/>
    <hyperlink xmlns:r="http://schemas.openxmlformats.org/officeDocument/2006/relationships" ref="Q429" r:id="rId491"/>
    <hyperlink xmlns:r="http://schemas.openxmlformats.org/officeDocument/2006/relationships" ref="Q430" r:id="rId492"/>
    <hyperlink xmlns:r="http://schemas.openxmlformats.org/officeDocument/2006/relationships" ref="Q431" r:id="rId493"/>
    <hyperlink xmlns:r="http://schemas.openxmlformats.org/officeDocument/2006/relationships" ref="Q432" r:id="rId494"/>
    <hyperlink xmlns:r="http://schemas.openxmlformats.org/officeDocument/2006/relationships" ref="Q433" r:id="rId495"/>
    <hyperlink xmlns:r="http://schemas.openxmlformats.org/officeDocument/2006/relationships" ref="Q434" r:id="rId496"/>
    <hyperlink xmlns:r="http://schemas.openxmlformats.org/officeDocument/2006/relationships" ref="Q435" r:id="rId497"/>
    <hyperlink xmlns:r="http://schemas.openxmlformats.org/officeDocument/2006/relationships" ref="Q436" r:id="rId498"/>
    <hyperlink xmlns:r="http://schemas.openxmlformats.org/officeDocument/2006/relationships" ref="Q437" r:id="rId499"/>
    <hyperlink xmlns:r="http://schemas.openxmlformats.org/officeDocument/2006/relationships" ref="Q438" r:id="rId500"/>
    <hyperlink xmlns:r="http://schemas.openxmlformats.org/officeDocument/2006/relationships" ref="Q439" r:id="rId501"/>
    <hyperlink xmlns:r="http://schemas.openxmlformats.org/officeDocument/2006/relationships" ref="Q440" r:id="rId502"/>
    <hyperlink xmlns:r="http://schemas.openxmlformats.org/officeDocument/2006/relationships" ref="P441" r:id="rId503"/>
    <hyperlink xmlns:r="http://schemas.openxmlformats.org/officeDocument/2006/relationships" ref="Q441" r:id="rId504"/>
    <hyperlink xmlns:r="http://schemas.openxmlformats.org/officeDocument/2006/relationships" ref="Q442" r:id="rId505"/>
    <hyperlink xmlns:r="http://schemas.openxmlformats.org/officeDocument/2006/relationships" ref="Q443" r:id="rId506"/>
    <hyperlink xmlns:r="http://schemas.openxmlformats.org/officeDocument/2006/relationships" ref="Q444" r:id="rId507"/>
    <hyperlink xmlns:r="http://schemas.openxmlformats.org/officeDocument/2006/relationships" ref="Q445" r:id="rId508"/>
    <hyperlink xmlns:r="http://schemas.openxmlformats.org/officeDocument/2006/relationships" ref="Q446" r:id="rId509"/>
    <hyperlink xmlns:r="http://schemas.openxmlformats.org/officeDocument/2006/relationships" ref="Q447" r:id="rId510"/>
    <hyperlink xmlns:r="http://schemas.openxmlformats.org/officeDocument/2006/relationships" ref="P448" r:id="rId511"/>
    <hyperlink xmlns:r="http://schemas.openxmlformats.org/officeDocument/2006/relationships" ref="Q448" r:id="rId512"/>
    <hyperlink xmlns:r="http://schemas.openxmlformats.org/officeDocument/2006/relationships" ref="Q449" r:id="rId513"/>
    <hyperlink xmlns:r="http://schemas.openxmlformats.org/officeDocument/2006/relationships" ref="Q450" r:id="rId514"/>
    <hyperlink xmlns:r="http://schemas.openxmlformats.org/officeDocument/2006/relationships" ref="Q451" r:id="rId515"/>
    <hyperlink xmlns:r="http://schemas.openxmlformats.org/officeDocument/2006/relationships" ref="Q452" r:id="rId516"/>
    <hyperlink xmlns:r="http://schemas.openxmlformats.org/officeDocument/2006/relationships" ref="Q453" r:id="rId517"/>
    <hyperlink xmlns:r="http://schemas.openxmlformats.org/officeDocument/2006/relationships" ref="Q454" r:id="rId518"/>
    <hyperlink xmlns:r="http://schemas.openxmlformats.org/officeDocument/2006/relationships" ref="Q455" r:id="rId519"/>
    <hyperlink xmlns:r="http://schemas.openxmlformats.org/officeDocument/2006/relationships" ref="Q456" r:id="rId520"/>
    <hyperlink xmlns:r="http://schemas.openxmlformats.org/officeDocument/2006/relationships" ref="Q457" r:id="rId521"/>
    <hyperlink xmlns:r="http://schemas.openxmlformats.org/officeDocument/2006/relationships" ref="Q458" r:id="rId522"/>
    <hyperlink xmlns:r="http://schemas.openxmlformats.org/officeDocument/2006/relationships" ref="Q459" r:id="rId523"/>
    <hyperlink xmlns:r="http://schemas.openxmlformats.org/officeDocument/2006/relationships" ref="Q460" r:id="rId524"/>
    <hyperlink xmlns:r="http://schemas.openxmlformats.org/officeDocument/2006/relationships" ref="Q461" r:id="rId525"/>
    <hyperlink xmlns:r="http://schemas.openxmlformats.org/officeDocument/2006/relationships" ref="Q462" r:id="rId526"/>
    <hyperlink xmlns:r="http://schemas.openxmlformats.org/officeDocument/2006/relationships" ref="Q463" r:id="rId527"/>
    <hyperlink xmlns:r="http://schemas.openxmlformats.org/officeDocument/2006/relationships" ref="Q464" r:id="rId528"/>
    <hyperlink xmlns:r="http://schemas.openxmlformats.org/officeDocument/2006/relationships" ref="Q465" r:id="rId529"/>
    <hyperlink xmlns:r="http://schemas.openxmlformats.org/officeDocument/2006/relationships" ref="Q466" r:id="rId530"/>
    <hyperlink xmlns:r="http://schemas.openxmlformats.org/officeDocument/2006/relationships" ref="Q467" r:id="rId531"/>
    <hyperlink xmlns:r="http://schemas.openxmlformats.org/officeDocument/2006/relationships" ref="Q468" r:id="rId532"/>
    <hyperlink xmlns:r="http://schemas.openxmlformats.org/officeDocument/2006/relationships" ref="Q469" r:id="rId533"/>
    <hyperlink xmlns:r="http://schemas.openxmlformats.org/officeDocument/2006/relationships" ref="Q470" r:id="rId534"/>
    <hyperlink xmlns:r="http://schemas.openxmlformats.org/officeDocument/2006/relationships" ref="Q471" r:id="rId535"/>
    <hyperlink xmlns:r="http://schemas.openxmlformats.org/officeDocument/2006/relationships" ref="Q472" r:id="rId536"/>
    <hyperlink xmlns:r="http://schemas.openxmlformats.org/officeDocument/2006/relationships" ref="Q473" r:id="rId537"/>
    <hyperlink xmlns:r="http://schemas.openxmlformats.org/officeDocument/2006/relationships" ref="Q474" r:id="rId538"/>
    <hyperlink xmlns:r="http://schemas.openxmlformats.org/officeDocument/2006/relationships" ref="Q475" r:id="rId539"/>
    <hyperlink xmlns:r="http://schemas.openxmlformats.org/officeDocument/2006/relationships" ref="Q476" r:id="rId540"/>
    <hyperlink xmlns:r="http://schemas.openxmlformats.org/officeDocument/2006/relationships" ref="Q477" r:id="rId541"/>
    <hyperlink xmlns:r="http://schemas.openxmlformats.org/officeDocument/2006/relationships" ref="Q478" r:id="rId542"/>
    <hyperlink xmlns:r="http://schemas.openxmlformats.org/officeDocument/2006/relationships" ref="Q479" r:id="rId543"/>
    <hyperlink xmlns:r="http://schemas.openxmlformats.org/officeDocument/2006/relationships" ref="Q480" r:id="rId544"/>
    <hyperlink xmlns:r="http://schemas.openxmlformats.org/officeDocument/2006/relationships" ref="Q481" r:id="rId545"/>
    <hyperlink xmlns:r="http://schemas.openxmlformats.org/officeDocument/2006/relationships" ref="Q482" r:id="rId546"/>
    <hyperlink xmlns:r="http://schemas.openxmlformats.org/officeDocument/2006/relationships" ref="Q483" r:id="rId547"/>
    <hyperlink xmlns:r="http://schemas.openxmlformats.org/officeDocument/2006/relationships" ref="Q484" r:id="rId548"/>
    <hyperlink xmlns:r="http://schemas.openxmlformats.org/officeDocument/2006/relationships" ref="Q485" r:id="rId549"/>
    <hyperlink xmlns:r="http://schemas.openxmlformats.org/officeDocument/2006/relationships" ref="Q486" r:id="rId550"/>
    <hyperlink xmlns:r="http://schemas.openxmlformats.org/officeDocument/2006/relationships" ref="Q487" r:id="rId551"/>
    <hyperlink xmlns:r="http://schemas.openxmlformats.org/officeDocument/2006/relationships" ref="Q488" r:id="rId552"/>
    <hyperlink xmlns:r="http://schemas.openxmlformats.org/officeDocument/2006/relationships" ref="Q489" r:id="rId553"/>
    <hyperlink xmlns:r="http://schemas.openxmlformats.org/officeDocument/2006/relationships" ref="Q490" r:id="rId554"/>
    <hyperlink xmlns:r="http://schemas.openxmlformats.org/officeDocument/2006/relationships" ref="Q491" r:id="rId555"/>
    <hyperlink xmlns:r="http://schemas.openxmlformats.org/officeDocument/2006/relationships" ref="Q492" r:id="rId556"/>
    <hyperlink xmlns:r="http://schemas.openxmlformats.org/officeDocument/2006/relationships" ref="Q493" r:id="rId557"/>
    <hyperlink xmlns:r="http://schemas.openxmlformats.org/officeDocument/2006/relationships" ref="Q494" r:id="rId558"/>
    <hyperlink xmlns:r="http://schemas.openxmlformats.org/officeDocument/2006/relationships" ref="Q495" r:id="rId559"/>
    <hyperlink xmlns:r="http://schemas.openxmlformats.org/officeDocument/2006/relationships" ref="Q496" r:id="rId560"/>
    <hyperlink xmlns:r="http://schemas.openxmlformats.org/officeDocument/2006/relationships" ref="Q497" r:id="rId561"/>
    <hyperlink xmlns:r="http://schemas.openxmlformats.org/officeDocument/2006/relationships" ref="Q498" r:id="rId562"/>
    <hyperlink xmlns:r="http://schemas.openxmlformats.org/officeDocument/2006/relationships" ref="Q499" r:id="rId563"/>
    <hyperlink xmlns:r="http://schemas.openxmlformats.org/officeDocument/2006/relationships" ref="Q500" r:id="rId564"/>
    <hyperlink xmlns:r="http://schemas.openxmlformats.org/officeDocument/2006/relationships" ref="Q501" r:id="rId565"/>
    <hyperlink xmlns:r="http://schemas.openxmlformats.org/officeDocument/2006/relationships" ref="Q502" r:id="rId566"/>
    <hyperlink xmlns:r="http://schemas.openxmlformats.org/officeDocument/2006/relationships" ref="P503" r:id="rId567"/>
    <hyperlink xmlns:r="http://schemas.openxmlformats.org/officeDocument/2006/relationships" ref="Q503" r:id="rId568"/>
    <hyperlink xmlns:r="http://schemas.openxmlformats.org/officeDocument/2006/relationships" ref="Q504" r:id="rId569"/>
    <hyperlink xmlns:r="http://schemas.openxmlformats.org/officeDocument/2006/relationships" ref="Q505" r:id="rId570"/>
    <hyperlink xmlns:r="http://schemas.openxmlformats.org/officeDocument/2006/relationships" ref="Q506" r:id="rId571"/>
    <hyperlink xmlns:r="http://schemas.openxmlformats.org/officeDocument/2006/relationships" ref="Q507" r:id="rId572"/>
    <hyperlink xmlns:r="http://schemas.openxmlformats.org/officeDocument/2006/relationships" ref="Q508" r:id="rId573"/>
    <hyperlink xmlns:r="http://schemas.openxmlformats.org/officeDocument/2006/relationships" ref="Q509" r:id="rId574"/>
    <hyperlink xmlns:r="http://schemas.openxmlformats.org/officeDocument/2006/relationships" ref="Q510" r:id="rId575"/>
    <hyperlink xmlns:r="http://schemas.openxmlformats.org/officeDocument/2006/relationships" ref="Q511" r:id="rId576"/>
    <hyperlink xmlns:r="http://schemas.openxmlformats.org/officeDocument/2006/relationships" ref="Q512" r:id="rId577"/>
    <hyperlink xmlns:r="http://schemas.openxmlformats.org/officeDocument/2006/relationships" ref="Q513" r:id="rId578"/>
    <hyperlink xmlns:r="http://schemas.openxmlformats.org/officeDocument/2006/relationships" ref="Q514" r:id="rId579"/>
    <hyperlink xmlns:r="http://schemas.openxmlformats.org/officeDocument/2006/relationships" ref="Q515" r:id="rId580"/>
    <hyperlink xmlns:r="http://schemas.openxmlformats.org/officeDocument/2006/relationships" ref="P516" r:id="rId581"/>
    <hyperlink xmlns:r="http://schemas.openxmlformats.org/officeDocument/2006/relationships" ref="Q516" r:id="rId582"/>
    <hyperlink xmlns:r="http://schemas.openxmlformats.org/officeDocument/2006/relationships" ref="Q517" r:id="rId583"/>
    <hyperlink xmlns:r="http://schemas.openxmlformats.org/officeDocument/2006/relationships" ref="Q518" r:id="rId584"/>
    <hyperlink xmlns:r="http://schemas.openxmlformats.org/officeDocument/2006/relationships" ref="Q519" r:id="rId585"/>
    <hyperlink xmlns:r="http://schemas.openxmlformats.org/officeDocument/2006/relationships" ref="Q520" r:id="rId586"/>
    <hyperlink xmlns:r="http://schemas.openxmlformats.org/officeDocument/2006/relationships" ref="P521" r:id="rId587"/>
    <hyperlink xmlns:r="http://schemas.openxmlformats.org/officeDocument/2006/relationships" ref="Q521" r:id="rId588"/>
    <hyperlink xmlns:r="http://schemas.openxmlformats.org/officeDocument/2006/relationships" ref="Q522" r:id="rId589"/>
    <hyperlink xmlns:r="http://schemas.openxmlformats.org/officeDocument/2006/relationships" ref="Q523" r:id="rId590"/>
    <hyperlink xmlns:r="http://schemas.openxmlformats.org/officeDocument/2006/relationships" ref="Q524" r:id="rId591"/>
    <hyperlink xmlns:r="http://schemas.openxmlformats.org/officeDocument/2006/relationships" ref="Q525" r:id="rId592"/>
    <hyperlink xmlns:r="http://schemas.openxmlformats.org/officeDocument/2006/relationships" ref="Q526" r:id="rId593"/>
    <hyperlink xmlns:r="http://schemas.openxmlformats.org/officeDocument/2006/relationships" ref="Q527" r:id="rId594"/>
    <hyperlink xmlns:r="http://schemas.openxmlformats.org/officeDocument/2006/relationships" ref="Q528" r:id="rId595"/>
    <hyperlink xmlns:r="http://schemas.openxmlformats.org/officeDocument/2006/relationships" ref="P529" r:id="rId596"/>
    <hyperlink xmlns:r="http://schemas.openxmlformats.org/officeDocument/2006/relationships" ref="Q529" r:id="rId597"/>
    <hyperlink xmlns:r="http://schemas.openxmlformats.org/officeDocument/2006/relationships" ref="Q530" r:id="rId598"/>
    <hyperlink xmlns:r="http://schemas.openxmlformats.org/officeDocument/2006/relationships" ref="Q531" r:id="rId599"/>
    <hyperlink xmlns:r="http://schemas.openxmlformats.org/officeDocument/2006/relationships" ref="Q532" r:id="rId600"/>
    <hyperlink xmlns:r="http://schemas.openxmlformats.org/officeDocument/2006/relationships" ref="Q533" r:id="rId601"/>
    <hyperlink xmlns:r="http://schemas.openxmlformats.org/officeDocument/2006/relationships" ref="Q534" r:id="rId602"/>
    <hyperlink xmlns:r="http://schemas.openxmlformats.org/officeDocument/2006/relationships" ref="Q535" r:id="rId603"/>
    <hyperlink xmlns:r="http://schemas.openxmlformats.org/officeDocument/2006/relationships" ref="Q536" r:id="rId604"/>
    <hyperlink xmlns:r="http://schemas.openxmlformats.org/officeDocument/2006/relationships" ref="Q537" r:id="rId605"/>
    <hyperlink xmlns:r="http://schemas.openxmlformats.org/officeDocument/2006/relationships" ref="Q538" r:id="rId606"/>
    <hyperlink xmlns:r="http://schemas.openxmlformats.org/officeDocument/2006/relationships" ref="Q539" r:id="rId607"/>
    <hyperlink xmlns:r="http://schemas.openxmlformats.org/officeDocument/2006/relationships" ref="P540" r:id="rId608"/>
    <hyperlink xmlns:r="http://schemas.openxmlformats.org/officeDocument/2006/relationships" ref="Q540" r:id="rId609"/>
    <hyperlink xmlns:r="http://schemas.openxmlformats.org/officeDocument/2006/relationships" ref="Q541" r:id="rId610"/>
    <hyperlink xmlns:r="http://schemas.openxmlformats.org/officeDocument/2006/relationships" ref="Q542" r:id="rId611"/>
    <hyperlink xmlns:r="http://schemas.openxmlformats.org/officeDocument/2006/relationships" ref="P543" r:id="rId612"/>
    <hyperlink xmlns:r="http://schemas.openxmlformats.org/officeDocument/2006/relationships" ref="Q543" r:id="rId613"/>
    <hyperlink xmlns:r="http://schemas.openxmlformats.org/officeDocument/2006/relationships" ref="Q544" r:id="rId614"/>
    <hyperlink xmlns:r="http://schemas.openxmlformats.org/officeDocument/2006/relationships" ref="Q545" r:id="rId615"/>
    <hyperlink xmlns:r="http://schemas.openxmlformats.org/officeDocument/2006/relationships" ref="Q546" r:id="rId616"/>
    <hyperlink xmlns:r="http://schemas.openxmlformats.org/officeDocument/2006/relationships" ref="Q547" r:id="rId617"/>
    <hyperlink xmlns:r="http://schemas.openxmlformats.org/officeDocument/2006/relationships" ref="Q548" r:id="rId618"/>
    <hyperlink xmlns:r="http://schemas.openxmlformats.org/officeDocument/2006/relationships" ref="Q549" r:id="rId619"/>
    <hyperlink xmlns:r="http://schemas.openxmlformats.org/officeDocument/2006/relationships" ref="Q550" r:id="rId620"/>
    <hyperlink xmlns:r="http://schemas.openxmlformats.org/officeDocument/2006/relationships" ref="Q551" r:id="rId621"/>
    <hyperlink xmlns:r="http://schemas.openxmlformats.org/officeDocument/2006/relationships" ref="Q552" r:id="rId622"/>
    <hyperlink xmlns:r="http://schemas.openxmlformats.org/officeDocument/2006/relationships" ref="Q553" r:id="rId623"/>
    <hyperlink xmlns:r="http://schemas.openxmlformats.org/officeDocument/2006/relationships" ref="Q554" r:id="rId624"/>
    <hyperlink xmlns:r="http://schemas.openxmlformats.org/officeDocument/2006/relationships" ref="Q555" r:id="rId625"/>
    <hyperlink xmlns:r="http://schemas.openxmlformats.org/officeDocument/2006/relationships" ref="P556" r:id="rId626"/>
    <hyperlink xmlns:r="http://schemas.openxmlformats.org/officeDocument/2006/relationships" ref="Q556" r:id="rId627"/>
    <hyperlink xmlns:r="http://schemas.openxmlformats.org/officeDocument/2006/relationships" ref="P557" r:id="rId628"/>
    <hyperlink xmlns:r="http://schemas.openxmlformats.org/officeDocument/2006/relationships" ref="Q557" r:id="rId629"/>
    <hyperlink xmlns:r="http://schemas.openxmlformats.org/officeDocument/2006/relationships" ref="Q558" r:id="rId630"/>
    <hyperlink xmlns:r="http://schemas.openxmlformats.org/officeDocument/2006/relationships" ref="Q559" r:id="rId631"/>
    <hyperlink xmlns:r="http://schemas.openxmlformats.org/officeDocument/2006/relationships" ref="Q560" r:id="rId632"/>
    <hyperlink xmlns:r="http://schemas.openxmlformats.org/officeDocument/2006/relationships" ref="Q561" r:id="rId633"/>
    <hyperlink xmlns:r="http://schemas.openxmlformats.org/officeDocument/2006/relationships" ref="Q562" r:id="rId634"/>
    <hyperlink xmlns:r="http://schemas.openxmlformats.org/officeDocument/2006/relationships" ref="Q563" r:id="rId635"/>
    <hyperlink xmlns:r="http://schemas.openxmlformats.org/officeDocument/2006/relationships" ref="Q564" r:id="rId636"/>
    <hyperlink xmlns:r="http://schemas.openxmlformats.org/officeDocument/2006/relationships" ref="P565" r:id="rId637"/>
    <hyperlink xmlns:r="http://schemas.openxmlformats.org/officeDocument/2006/relationships" ref="Q565" r:id="rId638"/>
    <hyperlink xmlns:r="http://schemas.openxmlformats.org/officeDocument/2006/relationships" ref="P566" r:id="rId639"/>
    <hyperlink xmlns:r="http://schemas.openxmlformats.org/officeDocument/2006/relationships" ref="Q566" r:id="rId640"/>
    <hyperlink xmlns:r="http://schemas.openxmlformats.org/officeDocument/2006/relationships" ref="Q567" r:id="rId641"/>
    <hyperlink xmlns:r="http://schemas.openxmlformats.org/officeDocument/2006/relationships" ref="Q568" r:id="rId642"/>
    <hyperlink xmlns:r="http://schemas.openxmlformats.org/officeDocument/2006/relationships" ref="Q569" r:id="rId643"/>
    <hyperlink xmlns:r="http://schemas.openxmlformats.org/officeDocument/2006/relationships" ref="P570" r:id="rId644"/>
    <hyperlink xmlns:r="http://schemas.openxmlformats.org/officeDocument/2006/relationships" ref="Q570" r:id="rId645"/>
    <hyperlink xmlns:r="http://schemas.openxmlformats.org/officeDocument/2006/relationships" ref="Q571" r:id="rId646"/>
    <hyperlink xmlns:r="http://schemas.openxmlformats.org/officeDocument/2006/relationships" ref="Q572" r:id="rId647"/>
    <hyperlink xmlns:r="http://schemas.openxmlformats.org/officeDocument/2006/relationships" ref="Q573" r:id="rId648"/>
    <hyperlink xmlns:r="http://schemas.openxmlformats.org/officeDocument/2006/relationships" ref="P574" r:id="rId649"/>
    <hyperlink xmlns:r="http://schemas.openxmlformats.org/officeDocument/2006/relationships" ref="Q574" r:id="rId650"/>
    <hyperlink xmlns:r="http://schemas.openxmlformats.org/officeDocument/2006/relationships" ref="Q575" r:id="rId651"/>
    <hyperlink xmlns:r="http://schemas.openxmlformats.org/officeDocument/2006/relationships" ref="Q576" r:id="rId652"/>
    <hyperlink xmlns:r="http://schemas.openxmlformats.org/officeDocument/2006/relationships" ref="Q577" r:id="rId653"/>
    <hyperlink xmlns:r="http://schemas.openxmlformats.org/officeDocument/2006/relationships" ref="P578" r:id="rId654"/>
    <hyperlink xmlns:r="http://schemas.openxmlformats.org/officeDocument/2006/relationships" ref="Q578" r:id="rId655"/>
    <hyperlink xmlns:r="http://schemas.openxmlformats.org/officeDocument/2006/relationships" ref="Q579" r:id="rId656"/>
    <hyperlink xmlns:r="http://schemas.openxmlformats.org/officeDocument/2006/relationships" ref="Q580" r:id="rId657"/>
    <hyperlink xmlns:r="http://schemas.openxmlformats.org/officeDocument/2006/relationships" ref="P581" r:id="rId658"/>
    <hyperlink xmlns:r="http://schemas.openxmlformats.org/officeDocument/2006/relationships" ref="Q581" r:id="rId659"/>
    <hyperlink xmlns:r="http://schemas.openxmlformats.org/officeDocument/2006/relationships" ref="Q582" r:id="rId660"/>
    <hyperlink xmlns:r="http://schemas.openxmlformats.org/officeDocument/2006/relationships" ref="Q583" r:id="rId661"/>
    <hyperlink xmlns:r="http://schemas.openxmlformats.org/officeDocument/2006/relationships" ref="P584" r:id="rId662"/>
    <hyperlink xmlns:r="http://schemas.openxmlformats.org/officeDocument/2006/relationships" ref="Q584" r:id="rId663"/>
    <hyperlink xmlns:r="http://schemas.openxmlformats.org/officeDocument/2006/relationships" ref="Q585" r:id="rId664"/>
    <hyperlink xmlns:r="http://schemas.openxmlformats.org/officeDocument/2006/relationships" ref="Q586" r:id="rId665"/>
    <hyperlink xmlns:r="http://schemas.openxmlformats.org/officeDocument/2006/relationships" ref="Q587" r:id="rId666"/>
    <hyperlink xmlns:r="http://schemas.openxmlformats.org/officeDocument/2006/relationships" ref="Q588" r:id="rId667"/>
    <hyperlink xmlns:r="http://schemas.openxmlformats.org/officeDocument/2006/relationships" ref="Q589" r:id="rId668"/>
    <hyperlink xmlns:r="http://schemas.openxmlformats.org/officeDocument/2006/relationships" ref="Q590" r:id="rId669"/>
    <hyperlink xmlns:r="http://schemas.openxmlformats.org/officeDocument/2006/relationships" ref="Q591" r:id="rId670"/>
    <hyperlink xmlns:r="http://schemas.openxmlformats.org/officeDocument/2006/relationships" ref="Q592" r:id="rId671"/>
    <hyperlink xmlns:r="http://schemas.openxmlformats.org/officeDocument/2006/relationships" ref="Q593" r:id="rId672"/>
    <hyperlink xmlns:r="http://schemas.openxmlformats.org/officeDocument/2006/relationships" ref="Q594" r:id="rId673"/>
    <hyperlink xmlns:r="http://schemas.openxmlformats.org/officeDocument/2006/relationships" ref="Q595" r:id="rId674"/>
    <hyperlink xmlns:r="http://schemas.openxmlformats.org/officeDocument/2006/relationships" ref="Q596" r:id="rId675"/>
    <hyperlink xmlns:r="http://schemas.openxmlformats.org/officeDocument/2006/relationships" ref="Q597" r:id="rId676"/>
    <hyperlink xmlns:r="http://schemas.openxmlformats.org/officeDocument/2006/relationships" ref="Q598" r:id="rId677"/>
    <hyperlink xmlns:r="http://schemas.openxmlformats.org/officeDocument/2006/relationships" ref="Q599" r:id="rId678"/>
    <hyperlink xmlns:r="http://schemas.openxmlformats.org/officeDocument/2006/relationships" ref="Q600" r:id="rId679"/>
    <hyperlink xmlns:r="http://schemas.openxmlformats.org/officeDocument/2006/relationships" ref="P601" r:id="rId680"/>
    <hyperlink xmlns:r="http://schemas.openxmlformats.org/officeDocument/2006/relationships" ref="Q601" r:id="rId681"/>
    <hyperlink xmlns:r="http://schemas.openxmlformats.org/officeDocument/2006/relationships" ref="Q602" r:id="rId682"/>
    <hyperlink xmlns:r="http://schemas.openxmlformats.org/officeDocument/2006/relationships" ref="P603" r:id="rId683"/>
    <hyperlink xmlns:r="http://schemas.openxmlformats.org/officeDocument/2006/relationships" ref="Q603" r:id="rId684"/>
    <hyperlink xmlns:r="http://schemas.openxmlformats.org/officeDocument/2006/relationships" ref="Q604" r:id="rId685"/>
    <hyperlink xmlns:r="http://schemas.openxmlformats.org/officeDocument/2006/relationships" ref="P605" r:id="rId686"/>
    <hyperlink xmlns:r="http://schemas.openxmlformats.org/officeDocument/2006/relationships" ref="Q605" r:id="rId687"/>
    <hyperlink xmlns:r="http://schemas.openxmlformats.org/officeDocument/2006/relationships" ref="Q606" r:id="rId688"/>
    <hyperlink xmlns:r="http://schemas.openxmlformats.org/officeDocument/2006/relationships" ref="Q607" r:id="rId689"/>
    <hyperlink xmlns:r="http://schemas.openxmlformats.org/officeDocument/2006/relationships" ref="Q608" r:id="rId690"/>
    <hyperlink xmlns:r="http://schemas.openxmlformats.org/officeDocument/2006/relationships" ref="Q609" r:id="rId691"/>
    <hyperlink xmlns:r="http://schemas.openxmlformats.org/officeDocument/2006/relationships" ref="Q610" r:id="rId692"/>
    <hyperlink xmlns:r="http://schemas.openxmlformats.org/officeDocument/2006/relationships" ref="Q611" r:id="rId693"/>
    <hyperlink xmlns:r="http://schemas.openxmlformats.org/officeDocument/2006/relationships" ref="Q612" r:id="rId694"/>
    <hyperlink xmlns:r="http://schemas.openxmlformats.org/officeDocument/2006/relationships" ref="Q613" r:id="rId695"/>
    <hyperlink xmlns:r="http://schemas.openxmlformats.org/officeDocument/2006/relationships" ref="Q614" r:id="rId696"/>
    <hyperlink xmlns:r="http://schemas.openxmlformats.org/officeDocument/2006/relationships" ref="Q615" r:id="rId697"/>
    <hyperlink xmlns:r="http://schemas.openxmlformats.org/officeDocument/2006/relationships" ref="Q616" r:id="rId698"/>
    <hyperlink xmlns:r="http://schemas.openxmlformats.org/officeDocument/2006/relationships" ref="Q617" r:id="rId699"/>
    <hyperlink xmlns:r="http://schemas.openxmlformats.org/officeDocument/2006/relationships" ref="Q618" r:id="rId700"/>
    <hyperlink xmlns:r="http://schemas.openxmlformats.org/officeDocument/2006/relationships" ref="Q619" r:id="rId701"/>
    <hyperlink xmlns:r="http://schemas.openxmlformats.org/officeDocument/2006/relationships" ref="Q620" r:id="rId702"/>
    <hyperlink xmlns:r="http://schemas.openxmlformats.org/officeDocument/2006/relationships" ref="Q621" r:id="rId703"/>
    <hyperlink xmlns:r="http://schemas.openxmlformats.org/officeDocument/2006/relationships" ref="Q622" r:id="rId704"/>
    <hyperlink xmlns:r="http://schemas.openxmlformats.org/officeDocument/2006/relationships" ref="Q623" r:id="rId705"/>
    <hyperlink xmlns:r="http://schemas.openxmlformats.org/officeDocument/2006/relationships" ref="Q624" r:id="rId706"/>
    <hyperlink xmlns:r="http://schemas.openxmlformats.org/officeDocument/2006/relationships" ref="Q625" r:id="rId707"/>
    <hyperlink xmlns:r="http://schemas.openxmlformats.org/officeDocument/2006/relationships" ref="Q626" r:id="rId708"/>
    <hyperlink xmlns:r="http://schemas.openxmlformats.org/officeDocument/2006/relationships" ref="Q627" r:id="rId709"/>
    <hyperlink xmlns:r="http://schemas.openxmlformats.org/officeDocument/2006/relationships" ref="Q628" r:id="rId710"/>
    <hyperlink xmlns:r="http://schemas.openxmlformats.org/officeDocument/2006/relationships" ref="Q629" r:id="rId711"/>
    <hyperlink xmlns:r="http://schemas.openxmlformats.org/officeDocument/2006/relationships" ref="Q630" r:id="rId712"/>
    <hyperlink xmlns:r="http://schemas.openxmlformats.org/officeDocument/2006/relationships" ref="Q631" r:id="rId713"/>
    <hyperlink xmlns:r="http://schemas.openxmlformats.org/officeDocument/2006/relationships" ref="Q632" r:id="rId714"/>
    <hyperlink xmlns:r="http://schemas.openxmlformats.org/officeDocument/2006/relationships" ref="Q633" r:id="rId715"/>
    <hyperlink xmlns:r="http://schemas.openxmlformats.org/officeDocument/2006/relationships" ref="Q634" r:id="rId716"/>
    <hyperlink xmlns:r="http://schemas.openxmlformats.org/officeDocument/2006/relationships" ref="Q635" r:id="rId717"/>
    <hyperlink xmlns:r="http://schemas.openxmlformats.org/officeDocument/2006/relationships" ref="Q636" r:id="rId718"/>
    <hyperlink xmlns:r="http://schemas.openxmlformats.org/officeDocument/2006/relationships" ref="Q637" r:id="rId719"/>
    <hyperlink xmlns:r="http://schemas.openxmlformats.org/officeDocument/2006/relationships" ref="Q638" r:id="rId720"/>
    <hyperlink xmlns:r="http://schemas.openxmlformats.org/officeDocument/2006/relationships" ref="Q639" r:id="rId721"/>
    <hyperlink xmlns:r="http://schemas.openxmlformats.org/officeDocument/2006/relationships" ref="Q640" r:id="rId722"/>
    <hyperlink xmlns:r="http://schemas.openxmlformats.org/officeDocument/2006/relationships" ref="Q641" r:id="rId723"/>
    <hyperlink xmlns:r="http://schemas.openxmlformats.org/officeDocument/2006/relationships" ref="Q642" r:id="rId724"/>
    <hyperlink xmlns:r="http://schemas.openxmlformats.org/officeDocument/2006/relationships" ref="Q643" r:id="rId725"/>
    <hyperlink xmlns:r="http://schemas.openxmlformats.org/officeDocument/2006/relationships" ref="Q644" r:id="rId726"/>
    <hyperlink xmlns:r="http://schemas.openxmlformats.org/officeDocument/2006/relationships" ref="Q645" r:id="rId727"/>
    <hyperlink xmlns:r="http://schemas.openxmlformats.org/officeDocument/2006/relationships" ref="Q646" r:id="rId728"/>
    <hyperlink xmlns:r="http://schemas.openxmlformats.org/officeDocument/2006/relationships" ref="Q647" r:id="rId729"/>
    <hyperlink xmlns:r="http://schemas.openxmlformats.org/officeDocument/2006/relationships" ref="Q648" r:id="rId730"/>
    <hyperlink xmlns:r="http://schemas.openxmlformats.org/officeDocument/2006/relationships" ref="Q649" r:id="rId731"/>
    <hyperlink xmlns:r="http://schemas.openxmlformats.org/officeDocument/2006/relationships" ref="Q650" r:id="rId732"/>
    <hyperlink xmlns:r="http://schemas.openxmlformats.org/officeDocument/2006/relationships" ref="Q651" r:id="rId733"/>
    <hyperlink xmlns:r="http://schemas.openxmlformats.org/officeDocument/2006/relationships" ref="Q652" r:id="rId734"/>
    <hyperlink xmlns:r="http://schemas.openxmlformats.org/officeDocument/2006/relationships" ref="P653" r:id="rId735"/>
    <hyperlink xmlns:r="http://schemas.openxmlformats.org/officeDocument/2006/relationships" ref="Q653" r:id="rId736"/>
    <hyperlink xmlns:r="http://schemas.openxmlformats.org/officeDocument/2006/relationships" ref="Q654" r:id="rId737"/>
    <hyperlink xmlns:r="http://schemas.openxmlformats.org/officeDocument/2006/relationships" ref="Q655" r:id="rId738"/>
    <hyperlink xmlns:r="http://schemas.openxmlformats.org/officeDocument/2006/relationships" ref="Q656" r:id="rId739"/>
    <hyperlink xmlns:r="http://schemas.openxmlformats.org/officeDocument/2006/relationships" ref="P657" r:id="rId740"/>
    <hyperlink xmlns:r="http://schemas.openxmlformats.org/officeDocument/2006/relationships" ref="Q657" r:id="rId741"/>
    <hyperlink xmlns:r="http://schemas.openxmlformats.org/officeDocument/2006/relationships" ref="Q658" r:id="rId742"/>
    <hyperlink xmlns:r="http://schemas.openxmlformats.org/officeDocument/2006/relationships" ref="Q659" r:id="rId743"/>
    <hyperlink xmlns:r="http://schemas.openxmlformats.org/officeDocument/2006/relationships" ref="Q660" r:id="rId744"/>
    <hyperlink xmlns:r="http://schemas.openxmlformats.org/officeDocument/2006/relationships" ref="Q661" r:id="rId745"/>
    <hyperlink xmlns:r="http://schemas.openxmlformats.org/officeDocument/2006/relationships" ref="Q662" r:id="rId746"/>
    <hyperlink xmlns:r="http://schemas.openxmlformats.org/officeDocument/2006/relationships" ref="Q663" r:id="rId747"/>
    <hyperlink xmlns:r="http://schemas.openxmlformats.org/officeDocument/2006/relationships" ref="Q664" r:id="rId748"/>
    <hyperlink xmlns:r="http://schemas.openxmlformats.org/officeDocument/2006/relationships" ref="Q665" r:id="rId749"/>
    <hyperlink xmlns:r="http://schemas.openxmlformats.org/officeDocument/2006/relationships" ref="P666" r:id="rId750"/>
    <hyperlink xmlns:r="http://schemas.openxmlformats.org/officeDocument/2006/relationships" ref="Q666" r:id="rId751"/>
    <hyperlink xmlns:r="http://schemas.openxmlformats.org/officeDocument/2006/relationships" ref="Q667" r:id="rId752"/>
    <hyperlink xmlns:r="http://schemas.openxmlformats.org/officeDocument/2006/relationships" ref="Q668" r:id="rId753"/>
    <hyperlink xmlns:r="http://schemas.openxmlformats.org/officeDocument/2006/relationships" ref="Q669" r:id="rId754"/>
    <hyperlink xmlns:r="http://schemas.openxmlformats.org/officeDocument/2006/relationships" ref="P670" r:id="rId755"/>
    <hyperlink xmlns:r="http://schemas.openxmlformats.org/officeDocument/2006/relationships" ref="Q670" r:id="rId756"/>
    <hyperlink xmlns:r="http://schemas.openxmlformats.org/officeDocument/2006/relationships" ref="Q671" r:id="rId757"/>
    <hyperlink xmlns:r="http://schemas.openxmlformats.org/officeDocument/2006/relationships" ref="Q672" r:id="rId758"/>
    <hyperlink xmlns:r="http://schemas.openxmlformats.org/officeDocument/2006/relationships" ref="Q673" r:id="rId759"/>
    <hyperlink xmlns:r="http://schemas.openxmlformats.org/officeDocument/2006/relationships" ref="Q674" r:id="rId760"/>
    <hyperlink xmlns:r="http://schemas.openxmlformats.org/officeDocument/2006/relationships" ref="Q675" r:id="rId761"/>
    <hyperlink xmlns:r="http://schemas.openxmlformats.org/officeDocument/2006/relationships" ref="Q676" r:id="rId762"/>
    <hyperlink xmlns:r="http://schemas.openxmlformats.org/officeDocument/2006/relationships" ref="Q677" r:id="rId763"/>
    <hyperlink xmlns:r="http://schemas.openxmlformats.org/officeDocument/2006/relationships" ref="Q678" r:id="rId764"/>
    <hyperlink xmlns:r="http://schemas.openxmlformats.org/officeDocument/2006/relationships" ref="Q679" r:id="rId765"/>
    <hyperlink xmlns:r="http://schemas.openxmlformats.org/officeDocument/2006/relationships" ref="Q680" r:id="rId766"/>
    <hyperlink xmlns:r="http://schemas.openxmlformats.org/officeDocument/2006/relationships" ref="Q681" r:id="rId767"/>
    <hyperlink xmlns:r="http://schemas.openxmlformats.org/officeDocument/2006/relationships" ref="Q682" r:id="rId768"/>
    <hyperlink xmlns:r="http://schemas.openxmlformats.org/officeDocument/2006/relationships" ref="Q683" r:id="rId769"/>
    <hyperlink xmlns:r="http://schemas.openxmlformats.org/officeDocument/2006/relationships" ref="Q684" r:id="rId770"/>
    <hyperlink xmlns:r="http://schemas.openxmlformats.org/officeDocument/2006/relationships" ref="Q685" r:id="rId771"/>
    <hyperlink xmlns:r="http://schemas.openxmlformats.org/officeDocument/2006/relationships" ref="Q686" r:id="rId772"/>
    <hyperlink xmlns:r="http://schemas.openxmlformats.org/officeDocument/2006/relationships" ref="Q687" r:id="rId773"/>
    <hyperlink xmlns:r="http://schemas.openxmlformats.org/officeDocument/2006/relationships" ref="Q688" r:id="rId774"/>
    <hyperlink xmlns:r="http://schemas.openxmlformats.org/officeDocument/2006/relationships" ref="P689" r:id="rId775"/>
    <hyperlink xmlns:r="http://schemas.openxmlformats.org/officeDocument/2006/relationships" ref="Q689" r:id="rId776"/>
    <hyperlink xmlns:r="http://schemas.openxmlformats.org/officeDocument/2006/relationships" ref="Q690" r:id="rId777"/>
    <hyperlink xmlns:r="http://schemas.openxmlformats.org/officeDocument/2006/relationships" ref="Q691" r:id="rId778"/>
    <hyperlink xmlns:r="http://schemas.openxmlformats.org/officeDocument/2006/relationships" ref="Q692" r:id="rId779"/>
    <hyperlink xmlns:r="http://schemas.openxmlformats.org/officeDocument/2006/relationships" ref="Q693" r:id="rId780"/>
    <hyperlink xmlns:r="http://schemas.openxmlformats.org/officeDocument/2006/relationships" ref="Q694" r:id="rId781"/>
    <hyperlink xmlns:r="http://schemas.openxmlformats.org/officeDocument/2006/relationships" ref="Q695" r:id="rId782"/>
    <hyperlink xmlns:r="http://schemas.openxmlformats.org/officeDocument/2006/relationships" ref="Q696" r:id="rId783"/>
    <hyperlink xmlns:r="http://schemas.openxmlformats.org/officeDocument/2006/relationships" ref="Q697" r:id="rId784"/>
    <hyperlink xmlns:r="http://schemas.openxmlformats.org/officeDocument/2006/relationships" ref="Q698" r:id="rId785"/>
    <hyperlink xmlns:r="http://schemas.openxmlformats.org/officeDocument/2006/relationships" ref="Q699" r:id="rId786"/>
    <hyperlink xmlns:r="http://schemas.openxmlformats.org/officeDocument/2006/relationships" ref="Q700" r:id="rId787"/>
    <hyperlink xmlns:r="http://schemas.openxmlformats.org/officeDocument/2006/relationships" ref="Q701" r:id="rId788"/>
    <hyperlink xmlns:r="http://schemas.openxmlformats.org/officeDocument/2006/relationships" ref="Q702" r:id="rId789"/>
    <hyperlink xmlns:r="http://schemas.openxmlformats.org/officeDocument/2006/relationships" ref="Q703" r:id="rId790"/>
    <hyperlink xmlns:r="http://schemas.openxmlformats.org/officeDocument/2006/relationships" ref="Q704" r:id="rId791"/>
    <hyperlink xmlns:r="http://schemas.openxmlformats.org/officeDocument/2006/relationships" ref="Q705" r:id="rId792"/>
    <hyperlink xmlns:r="http://schemas.openxmlformats.org/officeDocument/2006/relationships" ref="Q706" r:id="rId793"/>
    <hyperlink xmlns:r="http://schemas.openxmlformats.org/officeDocument/2006/relationships" ref="Q707" r:id="rId794"/>
    <hyperlink xmlns:r="http://schemas.openxmlformats.org/officeDocument/2006/relationships" ref="Q708" r:id="rId795"/>
    <hyperlink xmlns:r="http://schemas.openxmlformats.org/officeDocument/2006/relationships" ref="Q709" r:id="rId796"/>
    <hyperlink xmlns:r="http://schemas.openxmlformats.org/officeDocument/2006/relationships" ref="Q710" r:id="rId797"/>
    <hyperlink xmlns:r="http://schemas.openxmlformats.org/officeDocument/2006/relationships" ref="Q711" r:id="rId798"/>
    <hyperlink xmlns:r="http://schemas.openxmlformats.org/officeDocument/2006/relationships" ref="Q712" r:id="rId799"/>
    <hyperlink xmlns:r="http://schemas.openxmlformats.org/officeDocument/2006/relationships" ref="Q713" r:id="rId800"/>
    <hyperlink xmlns:r="http://schemas.openxmlformats.org/officeDocument/2006/relationships" ref="Q714" r:id="rId801"/>
    <hyperlink xmlns:r="http://schemas.openxmlformats.org/officeDocument/2006/relationships" ref="Q715" r:id="rId802"/>
    <hyperlink xmlns:r="http://schemas.openxmlformats.org/officeDocument/2006/relationships" ref="Q716" r:id="rId803"/>
    <hyperlink xmlns:r="http://schemas.openxmlformats.org/officeDocument/2006/relationships" ref="Q717" r:id="rId804"/>
    <hyperlink xmlns:r="http://schemas.openxmlformats.org/officeDocument/2006/relationships" ref="Q718" r:id="rId805"/>
    <hyperlink xmlns:r="http://schemas.openxmlformats.org/officeDocument/2006/relationships" ref="P719" r:id="rId806"/>
    <hyperlink xmlns:r="http://schemas.openxmlformats.org/officeDocument/2006/relationships" ref="Q719" r:id="rId807"/>
    <hyperlink xmlns:r="http://schemas.openxmlformats.org/officeDocument/2006/relationships" ref="Q720" r:id="rId808"/>
    <hyperlink xmlns:r="http://schemas.openxmlformats.org/officeDocument/2006/relationships" ref="Q721" r:id="rId809"/>
    <hyperlink xmlns:r="http://schemas.openxmlformats.org/officeDocument/2006/relationships" ref="Q722" r:id="rId810"/>
    <hyperlink xmlns:r="http://schemas.openxmlformats.org/officeDocument/2006/relationships" ref="Q723" r:id="rId811"/>
    <hyperlink xmlns:r="http://schemas.openxmlformats.org/officeDocument/2006/relationships" ref="Q724" r:id="rId812"/>
    <hyperlink xmlns:r="http://schemas.openxmlformats.org/officeDocument/2006/relationships" ref="Q725" r:id="rId813"/>
    <hyperlink xmlns:r="http://schemas.openxmlformats.org/officeDocument/2006/relationships" ref="Q726" r:id="rId814"/>
    <hyperlink xmlns:r="http://schemas.openxmlformats.org/officeDocument/2006/relationships" ref="P727" r:id="rId815"/>
    <hyperlink xmlns:r="http://schemas.openxmlformats.org/officeDocument/2006/relationships" ref="Q727" r:id="rId816"/>
    <hyperlink xmlns:r="http://schemas.openxmlformats.org/officeDocument/2006/relationships" ref="Q728" r:id="rId817"/>
    <hyperlink xmlns:r="http://schemas.openxmlformats.org/officeDocument/2006/relationships" ref="Q729" r:id="rId818"/>
    <hyperlink xmlns:r="http://schemas.openxmlformats.org/officeDocument/2006/relationships" ref="Q730" r:id="rId819"/>
    <hyperlink xmlns:r="http://schemas.openxmlformats.org/officeDocument/2006/relationships" ref="Q731" r:id="rId820"/>
    <hyperlink xmlns:r="http://schemas.openxmlformats.org/officeDocument/2006/relationships" ref="Q732" r:id="rId821"/>
    <hyperlink xmlns:r="http://schemas.openxmlformats.org/officeDocument/2006/relationships" ref="Q733" r:id="rId822"/>
    <hyperlink xmlns:r="http://schemas.openxmlformats.org/officeDocument/2006/relationships" ref="Q734" r:id="rId823"/>
    <hyperlink xmlns:r="http://schemas.openxmlformats.org/officeDocument/2006/relationships" ref="Q735" r:id="rId824"/>
    <hyperlink xmlns:r="http://schemas.openxmlformats.org/officeDocument/2006/relationships" ref="Q736" r:id="rId825"/>
    <hyperlink xmlns:r="http://schemas.openxmlformats.org/officeDocument/2006/relationships" ref="Q737" r:id="rId826"/>
    <hyperlink xmlns:r="http://schemas.openxmlformats.org/officeDocument/2006/relationships" ref="Q738" r:id="rId827"/>
    <hyperlink xmlns:r="http://schemas.openxmlformats.org/officeDocument/2006/relationships" ref="Q739" r:id="rId828"/>
    <hyperlink xmlns:r="http://schemas.openxmlformats.org/officeDocument/2006/relationships" ref="Q740" r:id="rId829"/>
    <hyperlink xmlns:r="http://schemas.openxmlformats.org/officeDocument/2006/relationships" ref="Q741" r:id="rId830"/>
    <hyperlink xmlns:r="http://schemas.openxmlformats.org/officeDocument/2006/relationships" ref="Q742" r:id="rId831"/>
    <hyperlink xmlns:r="http://schemas.openxmlformats.org/officeDocument/2006/relationships" ref="Q743" r:id="rId832"/>
    <hyperlink xmlns:r="http://schemas.openxmlformats.org/officeDocument/2006/relationships" ref="P744" r:id="rId833"/>
    <hyperlink xmlns:r="http://schemas.openxmlformats.org/officeDocument/2006/relationships" ref="Q744" r:id="rId834"/>
    <hyperlink xmlns:r="http://schemas.openxmlformats.org/officeDocument/2006/relationships" ref="Q745" r:id="rId835"/>
    <hyperlink xmlns:r="http://schemas.openxmlformats.org/officeDocument/2006/relationships" ref="Q746" r:id="rId836"/>
    <hyperlink xmlns:r="http://schemas.openxmlformats.org/officeDocument/2006/relationships" ref="Q747" r:id="rId837"/>
    <hyperlink xmlns:r="http://schemas.openxmlformats.org/officeDocument/2006/relationships" ref="Q748" r:id="rId838"/>
    <hyperlink xmlns:r="http://schemas.openxmlformats.org/officeDocument/2006/relationships" ref="Q749" r:id="rId839"/>
    <hyperlink xmlns:r="http://schemas.openxmlformats.org/officeDocument/2006/relationships" ref="Q750" r:id="rId840"/>
    <hyperlink xmlns:r="http://schemas.openxmlformats.org/officeDocument/2006/relationships" ref="Q751" r:id="rId841"/>
    <hyperlink xmlns:r="http://schemas.openxmlformats.org/officeDocument/2006/relationships" ref="Q752" r:id="rId842"/>
    <hyperlink xmlns:r="http://schemas.openxmlformats.org/officeDocument/2006/relationships" ref="Q753" r:id="rId843"/>
    <hyperlink xmlns:r="http://schemas.openxmlformats.org/officeDocument/2006/relationships" ref="Q754" r:id="rId844"/>
    <hyperlink xmlns:r="http://schemas.openxmlformats.org/officeDocument/2006/relationships" ref="Q755" r:id="rId845"/>
    <hyperlink xmlns:r="http://schemas.openxmlformats.org/officeDocument/2006/relationships" ref="Q756" r:id="rId846"/>
    <hyperlink xmlns:r="http://schemas.openxmlformats.org/officeDocument/2006/relationships" ref="Q757" r:id="rId847"/>
    <hyperlink xmlns:r="http://schemas.openxmlformats.org/officeDocument/2006/relationships" ref="P758" r:id="rId848"/>
    <hyperlink xmlns:r="http://schemas.openxmlformats.org/officeDocument/2006/relationships" ref="Q758" r:id="rId849"/>
    <hyperlink xmlns:r="http://schemas.openxmlformats.org/officeDocument/2006/relationships" ref="Q759" r:id="rId850"/>
    <hyperlink xmlns:r="http://schemas.openxmlformats.org/officeDocument/2006/relationships" ref="Q760" r:id="rId851"/>
    <hyperlink xmlns:r="http://schemas.openxmlformats.org/officeDocument/2006/relationships" ref="Q761" r:id="rId852"/>
    <hyperlink xmlns:r="http://schemas.openxmlformats.org/officeDocument/2006/relationships" ref="Q762" r:id="rId853"/>
    <hyperlink xmlns:r="http://schemas.openxmlformats.org/officeDocument/2006/relationships" ref="Q763" r:id="rId854"/>
    <hyperlink xmlns:r="http://schemas.openxmlformats.org/officeDocument/2006/relationships" ref="Q764" r:id="rId855"/>
    <hyperlink xmlns:r="http://schemas.openxmlformats.org/officeDocument/2006/relationships" ref="Q765" r:id="rId856"/>
    <hyperlink xmlns:r="http://schemas.openxmlformats.org/officeDocument/2006/relationships" ref="Q766" r:id="rId857"/>
    <hyperlink xmlns:r="http://schemas.openxmlformats.org/officeDocument/2006/relationships" ref="Q767" r:id="rId858"/>
    <hyperlink xmlns:r="http://schemas.openxmlformats.org/officeDocument/2006/relationships" ref="Q768" r:id="rId859"/>
    <hyperlink xmlns:r="http://schemas.openxmlformats.org/officeDocument/2006/relationships" ref="Q769" r:id="rId860"/>
    <hyperlink xmlns:r="http://schemas.openxmlformats.org/officeDocument/2006/relationships" ref="Q770" r:id="rId861"/>
    <hyperlink xmlns:r="http://schemas.openxmlformats.org/officeDocument/2006/relationships" ref="Q771" r:id="rId862"/>
    <hyperlink xmlns:r="http://schemas.openxmlformats.org/officeDocument/2006/relationships" ref="Q772" r:id="rId863"/>
    <hyperlink xmlns:r="http://schemas.openxmlformats.org/officeDocument/2006/relationships" ref="Q773" r:id="rId864"/>
    <hyperlink xmlns:r="http://schemas.openxmlformats.org/officeDocument/2006/relationships" ref="Q774" r:id="rId865"/>
    <hyperlink xmlns:r="http://schemas.openxmlformats.org/officeDocument/2006/relationships" ref="Q775" r:id="rId866"/>
    <hyperlink xmlns:r="http://schemas.openxmlformats.org/officeDocument/2006/relationships" ref="Q776" r:id="rId867"/>
    <hyperlink xmlns:r="http://schemas.openxmlformats.org/officeDocument/2006/relationships" ref="P777" r:id="rId868"/>
    <hyperlink xmlns:r="http://schemas.openxmlformats.org/officeDocument/2006/relationships" ref="Q777" r:id="rId869"/>
    <hyperlink xmlns:r="http://schemas.openxmlformats.org/officeDocument/2006/relationships" ref="Q778" r:id="rId870"/>
    <hyperlink xmlns:r="http://schemas.openxmlformats.org/officeDocument/2006/relationships" ref="Q779" r:id="rId871"/>
    <hyperlink xmlns:r="http://schemas.openxmlformats.org/officeDocument/2006/relationships" ref="Q780" r:id="rId872"/>
    <hyperlink xmlns:r="http://schemas.openxmlformats.org/officeDocument/2006/relationships" ref="Q781" r:id="rId873"/>
    <hyperlink xmlns:r="http://schemas.openxmlformats.org/officeDocument/2006/relationships" ref="P782" r:id="rId874"/>
    <hyperlink xmlns:r="http://schemas.openxmlformats.org/officeDocument/2006/relationships" ref="Q782" r:id="rId875"/>
    <hyperlink xmlns:r="http://schemas.openxmlformats.org/officeDocument/2006/relationships" ref="Q783" r:id="rId876"/>
    <hyperlink xmlns:r="http://schemas.openxmlformats.org/officeDocument/2006/relationships" ref="Q784" r:id="rId877"/>
    <hyperlink xmlns:r="http://schemas.openxmlformats.org/officeDocument/2006/relationships" ref="Q785" r:id="rId878"/>
    <hyperlink xmlns:r="http://schemas.openxmlformats.org/officeDocument/2006/relationships" ref="Q786" r:id="rId879"/>
    <hyperlink xmlns:r="http://schemas.openxmlformats.org/officeDocument/2006/relationships" ref="Q787" r:id="rId880"/>
    <hyperlink xmlns:r="http://schemas.openxmlformats.org/officeDocument/2006/relationships" ref="Q788" r:id="rId881"/>
    <hyperlink xmlns:r="http://schemas.openxmlformats.org/officeDocument/2006/relationships" ref="Q789" r:id="rId882"/>
    <hyperlink xmlns:r="http://schemas.openxmlformats.org/officeDocument/2006/relationships" ref="Q790" r:id="rId883"/>
    <hyperlink xmlns:r="http://schemas.openxmlformats.org/officeDocument/2006/relationships" ref="Q791" r:id="rId884"/>
    <hyperlink xmlns:r="http://schemas.openxmlformats.org/officeDocument/2006/relationships" ref="Q792" r:id="rId885"/>
    <hyperlink xmlns:r="http://schemas.openxmlformats.org/officeDocument/2006/relationships" ref="Q793" r:id="rId886"/>
    <hyperlink xmlns:r="http://schemas.openxmlformats.org/officeDocument/2006/relationships" ref="P794" r:id="rId887"/>
    <hyperlink xmlns:r="http://schemas.openxmlformats.org/officeDocument/2006/relationships" ref="Q794" r:id="rId888"/>
    <hyperlink xmlns:r="http://schemas.openxmlformats.org/officeDocument/2006/relationships" ref="P795" r:id="rId889"/>
    <hyperlink xmlns:r="http://schemas.openxmlformats.org/officeDocument/2006/relationships" ref="Q795" r:id="rId890"/>
    <hyperlink xmlns:r="http://schemas.openxmlformats.org/officeDocument/2006/relationships" ref="Q796" r:id="rId891"/>
    <hyperlink xmlns:r="http://schemas.openxmlformats.org/officeDocument/2006/relationships" ref="Q797" r:id="rId892"/>
    <hyperlink xmlns:r="http://schemas.openxmlformats.org/officeDocument/2006/relationships" ref="Q798" r:id="rId893"/>
    <hyperlink xmlns:r="http://schemas.openxmlformats.org/officeDocument/2006/relationships" ref="Q799" r:id="rId894"/>
    <hyperlink xmlns:r="http://schemas.openxmlformats.org/officeDocument/2006/relationships" ref="Q800" r:id="rId895"/>
    <hyperlink xmlns:r="http://schemas.openxmlformats.org/officeDocument/2006/relationships" ref="Q801" r:id="rId896"/>
    <hyperlink xmlns:r="http://schemas.openxmlformats.org/officeDocument/2006/relationships" ref="Q802" r:id="rId897"/>
    <hyperlink xmlns:r="http://schemas.openxmlformats.org/officeDocument/2006/relationships" ref="Q803" r:id="rId898"/>
    <hyperlink xmlns:r="http://schemas.openxmlformats.org/officeDocument/2006/relationships" ref="Q804" r:id="rId899"/>
    <hyperlink xmlns:r="http://schemas.openxmlformats.org/officeDocument/2006/relationships" ref="P805" r:id="rId900"/>
    <hyperlink xmlns:r="http://schemas.openxmlformats.org/officeDocument/2006/relationships" ref="Q805" r:id="rId901"/>
    <hyperlink xmlns:r="http://schemas.openxmlformats.org/officeDocument/2006/relationships" ref="P806" r:id="rId902"/>
    <hyperlink xmlns:r="http://schemas.openxmlformats.org/officeDocument/2006/relationships" ref="Q806" r:id="rId903"/>
    <hyperlink xmlns:r="http://schemas.openxmlformats.org/officeDocument/2006/relationships" ref="Q807" r:id="rId904"/>
    <hyperlink xmlns:r="http://schemas.openxmlformats.org/officeDocument/2006/relationships" ref="Q808" r:id="rId905"/>
    <hyperlink xmlns:r="http://schemas.openxmlformats.org/officeDocument/2006/relationships" ref="Q809" r:id="rId906"/>
    <hyperlink xmlns:r="http://schemas.openxmlformats.org/officeDocument/2006/relationships" ref="Q810" r:id="rId907"/>
    <hyperlink xmlns:r="http://schemas.openxmlformats.org/officeDocument/2006/relationships" ref="Q811" r:id="rId908"/>
    <hyperlink xmlns:r="http://schemas.openxmlformats.org/officeDocument/2006/relationships" ref="Q812" r:id="rId909"/>
    <hyperlink xmlns:r="http://schemas.openxmlformats.org/officeDocument/2006/relationships" ref="Q813" r:id="rId910"/>
    <hyperlink xmlns:r="http://schemas.openxmlformats.org/officeDocument/2006/relationships" ref="Q814" r:id="rId911"/>
    <hyperlink xmlns:r="http://schemas.openxmlformats.org/officeDocument/2006/relationships" ref="Q815" r:id="rId912"/>
    <hyperlink xmlns:r="http://schemas.openxmlformats.org/officeDocument/2006/relationships" ref="Q816" r:id="rId913"/>
    <hyperlink xmlns:r="http://schemas.openxmlformats.org/officeDocument/2006/relationships" ref="P817" r:id="rId914"/>
    <hyperlink xmlns:r="http://schemas.openxmlformats.org/officeDocument/2006/relationships" ref="Q817" r:id="rId915"/>
    <hyperlink xmlns:r="http://schemas.openxmlformats.org/officeDocument/2006/relationships" ref="Q818" r:id="rId916"/>
    <hyperlink xmlns:r="http://schemas.openxmlformats.org/officeDocument/2006/relationships" ref="Q819" r:id="rId917"/>
    <hyperlink xmlns:r="http://schemas.openxmlformats.org/officeDocument/2006/relationships" ref="Q820" r:id="rId918"/>
    <hyperlink xmlns:r="http://schemas.openxmlformats.org/officeDocument/2006/relationships" ref="Q821" r:id="rId919"/>
    <hyperlink xmlns:r="http://schemas.openxmlformats.org/officeDocument/2006/relationships" ref="Q822" r:id="rId920"/>
    <hyperlink xmlns:r="http://schemas.openxmlformats.org/officeDocument/2006/relationships" ref="Q823" r:id="rId921"/>
    <hyperlink xmlns:r="http://schemas.openxmlformats.org/officeDocument/2006/relationships" ref="Q824" r:id="rId922"/>
    <hyperlink xmlns:r="http://schemas.openxmlformats.org/officeDocument/2006/relationships" ref="Q825" r:id="rId923"/>
    <hyperlink xmlns:r="http://schemas.openxmlformats.org/officeDocument/2006/relationships" ref="Q826" r:id="rId924"/>
    <hyperlink xmlns:r="http://schemas.openxmlformats.org/officeDocument/2006/relationships" ref="Q827" r:id="rId925"/>
    <hyperlink xmlns:r="http://schemas.openxmlformats.org/officeDocument/2006/relationships" ref="Q828" r:id="rId926"/>
    <hyperlink xmlns:r="http://schemas.openxmlformats.org/officeDocument/2006/relationships" ref="Q829" r:id="rId927"/>
    <hyperlink xmlns:r="http://schemas.openxmlformats.org/officeDocument/2006/relationships" ref="Q830" r:id="rId928"/>
    <hyperlink xmlns:r="http://schemas.openxmlformats.org/officeDocument/2006/relationships" ref="Q831" r:id="rId929"/>
    <hyperlink xmlns:r="http://schemas.openxmlformats.org/officeDocument/2006/relationships" ref="Q832" r:id="rId930"/>
    <hyperlink xmlns:r="http://schemas.openxmlformats.org/officeDocument/2006/relationships" ref="Q833" r:id="rId931"/>
    <hyperlink xmlns:r="http://schemas.openxmlformats.org/officeDocument/2006/relationships" ref="Q834" r:id="rId932"/>
    <hyperlink xmlns:r="http://schemas.openxmlformats.org/officeDocument/2006/relationships" ref="P835" r:id="rId933"/>
    <hyperlink xmlns:r="http://schemas.openxmlformats.org/officeDocument/2006/relationships" ref="Q835" r:id="rId934"/>
    <hyperlink xmlns:r="http://schemas.openxmlformats.org/officeDocument/2006/relationships" ref="Q836" r:id="rId935"/>
    <hyperlink xmlns:r="http://schemas.openxmlformats.org/officeDocument/2006/relationships" ref="P837" r:id="rId936"/>
    <hyperlink xmlns:r="http://schemas.openxmlformats.org/officeDocument/2006/relationships" ref="Q837" r:id="rId937"/>
    <hyperlink xmlns:r="http://schemas.openxmlformats.org/officeDocument/2006/relationships" ref="Q838" r:id="rId938"/>
    <hyperlink xmlns:r="http://schemas.openxmlformats.org/officeDocument/2006/relationships" ref="Q839" r:id="rId939"/>
    <hyperlink xmlns:r="http://schemas.openxmlformats.org/officeDocument/2006/relationships" ref="Q840" r:id="rId940"/>
    <hyperlink xmlns:r="http://schemas.openxmlformats.org/officeDocument/2006/relationships" ref="P841" r:id="rId941"/>
    <hyperlink xmlns:r="http://schemas.openxmlformats.org/officeDocument/2006/relationships" ref="Q841" r:id="rId942"/>
    <hyperlink xmlns:r="http://schemas.openxmlformats.org/officeDocument/2006/relationships" ref="Q842" r:id="rId943"/>
    <hyperlink xmlns:r="http://schemas.openxmlformats.org/officeDocument/2006/relationships" ref="Q843" r:id="rId944"/>
    <hyperlink xmlns:r="http://schemas.openxmlformats.org/officeDocument/2006/relationships" ref="P844" r:id="rId945"/>
    <hyperlink xmlns:r="http://schemas.openxmlformats.org/officeDocument/2006/relationships" ref="Q844" r:id="rId946"/>
    <hyperlink xmlns:r="http://schemas.openxmlformats.org/officeDocument/2006/relationships" ref="Q845" r:id="rId947"/>
    <hyperlink xmlns:r="http://schemas.openxmlformats.org/officeDocument/2006/relationships" ref="Q846" r:id="rId948"/>
    <hyperlink xmlns:r="http://schemas.openxmlformats.org/officeDocument/2006/relationships" ref="Q847" r:id="rId949"/>
    <hyperlink xmlns:r="http://schemas.openxmlformats.org/officeDocument/2006/relationships" ref="Q848" r:id="rId950"/>
    <hyperlink xmlns:r="http://schemas.openxmlformats.org/officeDocument/2006/relationships" ref="P849" r:id="rId951"/>
    <hyperlink xmlns:r="http://schemas.openxmlformats.org/officeDocument/2006/relationships" ref="Q849" r:id="rId952"/>
    <hyperlink xmlns:r="http://schemas.openxmlformats.org/officeDocument/2006/relationships" ref="Q850" r:id="rId953"/>
    <hyperlink xmlns:r="http://schemas.openxmlformats.org/officeDocument/2006/relationships" ref="Q851" r:id="rId954"/>
    <hyperlink xmlns:r="http://schemas.openxmlformats.org/officeDocument/2006/relationships" ref="P852" r:id="rId955"/>
    <hyperlink xmlns:r="http://schemas.openxmlformats.org/officeDocument/2006/relationships" ref="Q852" r:id="rId956"/>
    <hyperlink xmlns:r="http://schemas.openxmlformats.org/officeDocument/2006/relationships" ref="Q853" r:id="rId957"/>
    <hyperlink xmlns:r="http://schemas.openxmlformats.org/officeDocument/2006/relationships" ref="Q854" r:id="rId958"/>
    <hyperlink xmlns:r="http://schemas.openxmlformats.org/officeDocument/2006/relationships" ref="Q855" r:id="rId959"/>
    <hyperlink xmlns:r="http://schemas.openxmlformats.org/officeDocument/2006/relationships" ref="Q856" r:id="rId960"/>
    <hyperlink xmlns:r="http://schemas.openxmlformats.org/officeDocument/2006/relationships" ref="Q857" r:id="rId961"/>
    <hyperlink xmlns:r="http://schemas.openxmlformats.org/officeDocument/2006/relationships" ref="Q858" r:id="rId962"/>
    <hyperlink xmlns:r="http://schemas.openxmlformats.org/officeDocument/2006/relationships" ref="Q859" r:id="rId963"/>
    <hyperlink xmlns:r="http://schemas.openxmlformats.org/officeDocument/2006/relationships" ref="Q860" r:id="rId964"/>
    <hyperlink xmlns:r="http://schemas.openxmlformats.org/officeDocument/2006/relationships" ref="Q861" r:id="rId965"/>
    <hyperlink xmlns:r="http://schemas.openxmlformats.org/officeDocument/2006/relationships" ref="Q862" r:id="rId966"/>
    <hyperlink xmlns:r="http://schemas.openxmlformats.org/officeDocument/2006/relationships" ref="Q863" r:id="rId967"/>
    <hyperlink xmlns:r="http://schemas.openxmlformats.org/officeDocument/2006/relationships" ref="Q864" r:id="rId968"/>
    <hyperlink xmlns:r="http://schemas.openxmlformats.org/officeDocument/2006/relationships" ref="Q865" r:id="rId969"/>
    <hyperlink xmlns:r="http://schemas.openxmlformats.org/officeDocument/2006/relationships" ref="Q866" r:id="rId970"/>
    <hyperlink xmlns:r="http://schemas.openxmlformats.org/officeDocument/2006/relationships" ref="Q867" r:id="rId971"/>
    <hyperlink xmlns:r="http://schemas.openxmlformats.org/officeDocument/2006/relationships" ref="Q868" r:id="rId972"/>
    <hyperlink xmlns:r="http://schemas.openxmlformats.org/officeDocument/2006/relationships" ref="Q869" r:id="rId973"/>
    <hyperlink xmlns:r="http://schemas.openxmlformats.org/officeDocument/2006/relationships" ref="P870" r:id="rId974"/>
    <hyperlink xmlns:r="http://schemas.openxmlformats.org/officeDocument/2006/relationships" ref="Q870" r:id="rId975"/>
    <hyperlink xmlns:r="http://schemas.openxmlformats.org/officeDocument/2006/relationships" ref="Q871" r:id="rId976"/>
    <hyperlink xmlns:r="http://schemas.openxmlformats.org/officeDocument/2006/relationships" ref="P872" r:id="rId977"/>
    <hyperlink xmlns:r="http://schemas.openxmlformats.org/officeDocument/2006/relationships" ref="Q872" r:id="rId978"/>
    <hyperlink xmlns:r="http://schemas.openxmlformats.org/officeDocument/2006/relationships" ref="Q873" r:id="rId979"/>
    <hyperlink xmlns:r="http://schemas.openxmlformats.org/officeDocument/2006/relationships" ref="Q874" r:id="rId980"/>
    <hyperlink xmlns:r="http://schemas.openxmlformats.org/officeDocument/2006/relationships" ref="Q875" r:id="rId981"/>
    <hyperlink xmlns:r="http://schemas.openxmlformats.org/officeDocument/2006/relationships" ref="Q876" r:id="rId982"/>
    <hyperlink xmlns:r="http://schemas.openxmlformats.org/officeDocument/2006/relationships" ref="P877" r:id="rId983"/>
    <hyperlink xmlns:r="http://schemas.openxmlformats.org/officeDocument/2006/relationships" ref="Q877" r:id="rId984"/>
    <hyperlink xmlns:r="http://schemas.openxmlformats.org/officeDocument/2006/relationships" ref="Q878" r:id="rId985"/>
    <hyperlink xmlns:r="http://schemas.openxmlformats.org/officeDocument/2006/relationships" ref="Q879" r:id="rId986"/>
    <hyperlink xmlns:r="http://schemas.openxmlformats.org/officeDocument/2006/relationships" ref="Q880" r:id="rId987"/>
    <hyperlink xmlns:r="http://schemas.openxmlformats.org/officeDocument/2006/relationships" ref="Q881" r:id="rId988"/>
    <hyperlink xmlns:r="http://schemas.openxmlformats.org/officeDocument/2006/relationships" ref="Q882" r:id="rId989"/>
    <hyperlink xmlns:r="http://schemas.openxmlformats.org/officeDocument/2006/relationships" ref="Q883" r:id="rId990"/>
    <hyperlink xmlns:r="http://schemas.openxmlformats.org/officeDocument/2006/relationships" ref="Q884" r:id="rId991"/>
    <hyperlink xmlns:r="http://schemas.openxmlformats.org/officeDocument/2006/relationships" ref="Q885" r:id="rId992"/>
    <hyperlink xmlns:r="http://schemas.openxmlformats.org/officeDocument/2006/relationships" ref="Q886" r:id="rId993"/>
    <hyperlink xmlns:r="http://schemas.openxmlformats.org/officeDocument/2006/relationships" ref="Q887" r:id="rId994"/>
    <hyperlink xmlns:r="http://schemas.openxmlformats.org/officeDocument/2006/relationships" ref="Q888" r:id="rId995"/>
    <hyperlink xmlns:r="http://schemas.openxmlformats.org/officeDocument/2006/relationships" ref="Q889" r:id="rId996"/>
    <hyperlink xmlns:r="http://schemas.openxmlformats.org/officeDocument/2006/relationships" ref="Q890" r:id="rId997"/>
    <hyperlink xmlns:r="http://schemas.openxmlformats.org/officeDocument/2006/relationships" ref="Q891" r:id="rId998"/>
    <hyperlink xmlns:r="http://schemas.openxmlformats.org/officeDocument/2006/relationships" ref="Q892" r:id="rId999"/>
    <hyperlink xmlns:r="http://schemas.openxmlformats.org/officeDocument/2006/relationships" ref="P893" r:id="rId1000"/>
    <hyperlink xmlns:r="http://schemas.openxmlformats.org/officeDocument/2006/relationships" ref="Q893" r:id="rId1001"/>
    <hyperlink xmlns:r="http://schemas.openxmlformats.org/officeDocument/2006/relationships" ref="Q894" r:id="rId1002"/>
    <hyperlink xmlns:r="http://schemas.openxmlformats.org/officeDocument/2006/relationships" ref="Q895" r:id="rId1003"/>
    <hyperlink xmlns:r="http://schemas.openxmlformats.org/officeDocument/2006/relationships" ref="Q896" r:id="rId1004"/>
    <hyperlink xmlns:r="http://schemas.openxmlformats.org/officeDocument/2006/relationships" ref="Q897" r:id="rId1005"/>
    <hyperlink xmlns:r="http://schemas.openxmlformats.org/officeDocument/2006/relationships" ref="Q898" r:id="rId1006"/>
    <hyperlink xmlns:r="http://schemas.openxmlformats.org/officeDocument/2006/relationships" ref="Q899" r:id="rId1007"/>
    <hyperlink xmlns:r="http://schemas.openxmlformats.org/officeDocument/2006/relationships" ref="Q900" r:id="rId1008"/>
    <hyperlink xmlns:r="http://schemas.openxmlformats.org/officeDocument/2006/relationships" ref="Q901" r:id="rId1009"/>
    <hyperlink xmlns:r="http://schemas.openxmlformats.org/officeDocument/2006/relationships" ref="Q902" r:id="rId1010"/>
    <hyperlink xmlns:r="http://schemas.openxmlformats.org/officeDocument/2006/relationships" ref="P903" r:id="rId1011"/>
    <hyperlink xmlns:r="http://schemas.openxmlformats.org/officeDocument/2006/relationships" ref="Q903" r:id="rId1012"/>
    <hyperlink xmlns:r="http://schemas.openxmlformats.org/officeDocument/2006/relationships" ref="Q904" r:id="rId1013"/>
    <hyperlink xmlns:r="http://schemas.openxmlformats.org/officeDocument/2006/relationships" ref="Q905" r:id="rId1014"/>
    <hyperlink xmlns:r="http://schemas.openxmlformats.org/officeDocument/2006/relationships" ref="P906" r:id="rId1015"/>
    <hyperlink xmlns:r="http://schemas.openxmlformats.org/officeDocument/2006/relationships" ref="Q906" r:id="rId1016"/>
    <hyperlink xmlns:r="http://schemas.openxmlformats.org/officeDocument/2006/relationships" ref="Q907" r:id="rId1017"/>
    <hyperlink xmlns:r="http://schemas.openxmlformats.org/officeDocument/2006/relationships" ref="Q908" r:id="rId1018"/>
    <hyperlink xmlns:r="http://schemas.openxmlformats.org/officeDocument/2006/relationships" ref="Q909" r:id="rId1019"/>
    <hyperlink xmlns:r="http://schemas.openxmlformats.org/officeDocument/2006/relationships" ref="P910" r:id="rId1020"/>
    <hyperlink xmlns:r="http://schemas.openxmlformats.org/officeDocument/2006/relationships" ref="Q910" r:id="rId1021"/>
    <hyperlink xmlns:r="http://schemas.openxmlformats.org/officeDocument/2006/relationships" ref="Q911" r:id="rId1022"/>
    <hyperlink xmlns:r="http://schemas.openxmlformats.org/officeDocument/2006/relationships" ref="Q912" r:id="rId1023"/>
    <hyperlink xmlns:r="http://schemas.openxmlformats.org/officeDocument/2006/relationships" ref="P913" r:id="rId1024"/>
    <hyperlink xmlns:r="http://schemas.openxmlformats.org/officeDocument/2006/relationships" ref="Q913" r:id="rId1025"/>
    <hyperlink xmlns:r="http://schemas.openxmlformats.org/officeDocument/2006/relationships" ref="P914" r:id="rId1026"/>
    <hyperlink xmlns:r="http://schemas.openxmlformats.org/officeDocument/2006/relationships" ref="Q914" r:id="rId1027"/>
    <hyperlink xmlns:r="http://schemas.openxmlformats.org/officeDocument/2006/relationships" ref="Q915" r:id="rId1028"/>
    <hyperlink xmlns:r="http://schemas.openxmlformats.org/officeDocument/2006/relationships" ref="Q916" r:id="rId1029"/>
    <hyperlink xmlns:r="http://schemas.openxmlformats.org/officeDocument/2006/relationships" ref="Q917" r:id="rId1030"/>
    <hyperlink xmlns:r="http://schemas.openxmlformats.org/officeDocument/2006/relationships" ref="Q918" r:id="rId1031"/>
    <hyperlink xmlns:r="http://schemas.openxmlformats.org/officeDocument/2006/relationships" ref="Q919" r:id="rId1032"/>
    <hyperlink xmlns:r="http://schemas.openxmlformats.org/officeDocument/2006/relationships" ref="Q920" r:id="rId1033"/>
    <hyperlink xmlns:r="http://schemas.openxmlformats.org/officeDocument/2006/relationships" ref="Q921" r:id="rId1034"/>
    <hyperlink xmlns:r="http://schemas.openxmlformats.org/officeDocument/2006/relationships" ref="Q922" r:id="rId1035"/>
    <hyperlink xmlns:r="http://schemas.openxmlformats.org/officeDocument/2006/relationships" ref="Q923" r:id="rId1036"/>
    <hyperlink xmlns:r="http://schemas.openxmlformats.org/officeDocument/2006/relationships" ref="P924" r:id="rId1037"/>
    <hyperlink xmlns:r="http://schemas.openxmlformats.org/officeDocument/2006/relationships" ref="Q924" r:id="rId1038"/>
    <hyperlink xmlns:r="http://schemas.openxmlformats.org/officeDocument/2006/relationships" ref="Q925" r:id="rId1039"/>
    <hyperlink xmlns:r="http://schemas.openxmlformats.org/officeDocument/2006/relationships" ref="Q926" r:id="rId1040"/>
    <hyperlink xmlns:r="http://schemas.openxmlformats.org/officeDocument/2006/relationships" ref="Q927" r:id="rId1041"/>
    <hyperlink xmlns:r="http://schemas.openxmlformats.org/officeDocument/2006/relationships" ref="Q928" r:id="rId1042"/>
    <hyperlink xmlns:r="http://schemas.openxmlformats.org/officeDocument/2006/relationships" ref="Q929" r:id="rId1043"/>
    <hyperlink xmlns:r="http://schemas.openxmlformats.org/officeDocument/2006/relationships" ref="Q930" r:id="rId1044"/>
    <hyperlink xmlns:r="http://schemas.openxmlformats.org/officeDocument/2006/relationships" ref="Q931" r:id="rId1045"/>
    <hyperlink xmlns:r="http://schemas.openxmlformats.org/officeDocument/2006/relationships" ref="Q932" r:id="rId1046"/>
    <hyperlink xmlns:r="http://schemas.openxmlformats.org/officeDocument/2006/relationships" ref="Q933" r:id="rId1047"/>
    <hyperlink xmlns:r="http://schemas.openxmlformats.org/officeDocument/2006/relationships" ref="P934" r:id="rId1048"/>
    <hyperlink xmlns:r="http://schemas.openxmlformats.org/officeDocument/2006/relationships" ref="Q934" r:id="rId1049"/>
    <hyperlink xmlns:r="http://schemas.openxmlformats.org/officeDocument/2006/relationships" ref="Q935" r:id="rId1050"/>
    <hyperlink xmlns:r="http://schemas.openxmlformats.org/officeDocument/2006/relationships" ref="Q936" r:id="rId1051"/>
    <hyperlink xmlns:r="http://schemas.openxmlformats.org/officeDocument/2006/relationships" ref="Q937" r:id="rId1052"/>
    <hyperlink xmlns:r="http://schemas.openxmlformats.org/officeDocument/2006/relationships" ref="Q938" r:id="rId1053"/>
    <hyperlink xmlns:r="http://schemas.openxmlformats.org/officeDocument/2006/relationships" ref="P939" r:id="rId1054"/>
    <hyperlink xmlns:r="http://schemas.openxmlformats.org/officeDocument/2006/relationships" ref="Q939" r:id="rId1055"/>
    <hyperlink xmlns:r="http://schemas.openxmlformats.org/officeDocument/2006/relationships" ref="Q940" r:id="rId1056"/>
    <hyperlink xmlns:r="http://schemas.openxmlformats.org/officeDocument/2006/relationships" ref="Q941" r:id="rId1057"/>
    <hyperlink xmlns:r="http://schemas.openxmlformats.org/officeDocument/2006/relationships" ref="Q942" r:id="rId1058"/>
    <hyperlink xmlns:r="http://schemas.openxmlformats.org/officeDocument/2006/relationships" ref="Q943" r:id="rId1059"/>
    <hyperlink xmlns:r="http://schemas.openxmlformats.org/officeDocument/2006/relationships" ref="Q944" r:id="rId1060"/>
    <hyperlink xmlns:r="http://schemas.openxmlformats.org/officeDocument/2006/relationships" ref="P945" r:id="rId1061"/>
    <hyperlink xmlns:r="http://schemas.openxmlformats.org/officeDocument/2006/relationships" ref="Q945" r:id="rId1062"/>
    <hyperlink xmlns:r="http://schemas.openxmlformats.org/officeDocument/2006/relationships" ref="P946" r:id="rId1063"/>
    <hyperlink xmlns:r="http://schemas.openxmlformats.org/officeDocument/2006/relationships" ref="Q946" r:id="rId1064"/>
    <hyperlink xmlns:r="http://schemas.openxmlformats.org/officeDocument/2006/relationships" ref="P947" r:id="rId1065"/>
    <hyperlink xmlns:r="http://schemas.openxmlformats.org/officeDocument/2006/relationships" ref="Q947" r:id="rId1066"/>
    <hyperlink xmlns:r="http://schemas.openxmlformats.org/officeDocument/2006/relationships" ref="Q948" r:id="rId1067"/>
    <hyperlink xmlns:r="http://schemas.openxmlformats.org/officeDocument/2006/relationships" ref="Q949" r:id="rId1068"/>
    <hyperlink xmlns:r="http://schemas.openxmlformats.org/officeDocument/2006/relationships" ref="Q950" r:id="rId1069"/>
    <hyperlink xmlns:r="http://schemas.openxmlformats.org/officeDocument/2006/relationships" ref="Q951" r:id="rId1070"/>
    <hyperlink xmlns:r="http://schemas.openxmlformats.org/officeDocument/2006/relationships" ref="Q952" r:id="rId1071"/>
    <hyperlink xmlns:r="http://schemas.openxmlformats.org/officeDocument/2006/relationships" ref="Q953" r:id="rId1072"/>
    <hyperlink xmlns:r="http://schemas.openxmlformats.org/officeDocument/2006/relationships" ref="Q954" r:id="rId1073"/>
    <hyperlink xmlns:r="http://schemas.openxmlformats.org/officeDocument/2006/relationships" ref="Q955" r:id="rId1074"/>
    <hyperlink xmlns:r="http://schemas.openxmlformats.org/officeDocument/2006/relationships" ref="Q956" r:id="rId1075"/>
    <hyperlink xmlns:r="http://schemas.openxmlformats.org/officeDocument/2006/relationships" ref="Q957" r:id="rId1076"/>
    <hyperlink xmlns:r="http://schemas.openxmlformats.org/officeDocument/2006/relationships" ref="Q958" r:id="rId1077"/>
    <hyperlink xmlns:r="http://schemas.openxmlformats.org/officeDocument/2006/relationships" ref="Q959" r:id="rId1078"/>
    <hyperlink xmlns:r="http://schemas.openxmlformats.org/officeDocument/2006/relationships" ref="Q960" r:id="rId1079"/>
    <hyperlink xmlns:r="http://schemas.openxmlformats.org/officeDocument/2006/relationships" ref="Q961" r:id="rId1080"/>
    <hyperlink xmlns:r="http://schemas.openxmlformats.org/officeDocument/2006/relationships" ref="Q962" r:id="rId1081"/>
    <hyperlink xmlns:r="http://schemas.openxmlformats.org/officeDocument/2006/relationships" ref="Q963" r:id="rId1082"/>
    <hyperlink xmlns:r="http://schemas.openxmlformats.org/officeDocument/2006/relationships" ref="P964" r:id="rId1083"/>
    <hyperlink xmlns:r="http://schemas.openxmlformats.org/officeDocument/2006/relationships" ref="Q964" r:id="rId1084"/>
    <hyperlink xmlns:r="http://schemas.openxmlformats.org/officeDocument/2006/relationships" ref="P965" r:id="rId1085"/>
    <hyperlink xmlns:r="http://schemas.openxmlformats.org/officeDocument/2006/relationships" ref="Q965" r:id="rId1086"/>
    <hyperlink xmlns:r="http://schemas.openxmlformats.org/officeDocument/2006/relationships" ref="Q966" r:id="rId1087"/>
    <hyperlink xmlns:r="http://schemas.openxmlformats.org/officeDocument/2006/relationships" ref="Q967" r:id="rId1088"/>
    <hyperlink xmlns:r="http://schemas.openxmlformats.org/officeDocument/2006/relationships" ref="Q968" r:id="rId1089"/>
    <hyperlink xmlns:r="http://schemas.openxmlformats.org/officeDocument/2006/relationships" ref="Q969" r:id="rId1090"/>
    <hyperlink xmlns:r="http://schemas.openxmlformats.org/officeDocument/2006/relationships" ref="P970" r:id="rId1091"/>
    <hyperlink xmlns:r="http://schemas.openxmlformats.org/officeDocument/2006/relationships" ref="Q970" r:id="rId1092"/>
    <hyperlink xmlns:r="http://schemas.openxmlformats.org/officeDocument/2006/relationships" ref="Q971" r:id="rId1093"/>
    <hyperlink xmlns:r="http://schemas.openxmlformats.org/officeDocument/2006/relationships" ref="Q972" r:id="rId1094"/>
    <hyperlink xmlns:r="http://schemas.openxmlformats.org/officeDocument/2006/relationships" ref="Q973" r:id="rId1095"/>
    <hyperlink xmlns:r="http://schemas.openxmlformats.org/officeDocument/2006/relationships" ref="Q974" r:id="rId1096"/>
    <hyperlink xmlns:r="http://schemas.openxmlformats.org/officeDocument/2006/relationships" ref="Q975" r:id="rId1097"/>
    <hyperlink xmlns:r="http://schemas.openxmlformats.org/officeDocument/2006/relationships" ref="Q976" r:id="rId1098"/>
    <hyperlink xmlns:r="http://schemas.openxmlformats.org/officeDocument/2006/relationships" ref="Q977" r:id="rId1099"/>
    <hyperlink xmlns:r="http://schemas.openxmlformats.org/officeDocument/2006/relationships" ref="Q978" r:id="rId1100"/>
    <hyperlink xmlns:r="http://schemas.openxmlformats.org/officeDocument/2006/relationships" ref="P979" r:id="rId1101"/>
    <hyperlink xmlns:r="http://schemas.openxmlformats.org/officeDocument/2006/relationships" ref="Q979" r:id="rId1102"/>
    <hyperlink xmlns:r="http://schemas.openxmlformats.org/officeDocument/2006/relationships" ref="Q980" r:id="rId1103"/>
    <hyperlink xmlns:r="http://schemas.openxmlformats.org/officeDocument/2006/relationships" ref="Q981" r:id="rId1104"/>
    <hyperlink xmlns:r="http://schemas.openxmlformats.org/officeDocument/2006/relationships" ref="Q982" r:id="rId1105"/>
    <hyperlink xmlns:r="http://schemas.openxmlformats.org/officeDocument/2006/relationships" ref="Q983" r:id="rId1106"/>
    <hyperlink xmlns:r="http://schemas.openxmlformats.org/officeDocument/2006/relationships" ref="P984" r:id="rId1107"/>
    <hyperlink xmlns:r="http://schemas.openxmlformats.org/officeDocument/2006/relationships" ref="Q984" r:id="rId1108"/>
    <hyperlink xmlns:r="http://schemas.openxmlformats.org/officeDocument/2006/relationships" ref="Q985" r:id="rId1109"/>
    <hyperlink xmlns:r="http://schemas.openxmlformats.org/officeDocument/2006/relationships" ref="Q986" r:id="rId1110"/>
    <hyperlink xmlns:r="http://schemas.openxmlformats.org/officeDocument/2006/relationships" ref="Q987" r:id="rId1111"/>
    <hyperlink xmlns:r="http://schemas.openxmlformats.org/officeDocument/2006/relationships" ref="Q988" r:id="rId1112"/>
    <hyperlink xmlns:r="http://schemas.openxmlformats.org/officeDocument/2006/relationships" ref="Q989" r:id="rId1113"/>
    <hyperlink xmlns:r="http://schemas.openxmlformats.org/officeDocument/2006/relationships" ref="Q990" r:id="rId1114"/>
    <hyperlink xmlns:r="http://schemas.openxmlformats.org/officeDocument/2006/relationships" ref="Q991" r:id="rId1115"/>
    <hyperlink xmlns:r="http://schemas.openxmlformats.org/officeDocument/2006/relationships" ref="Q992" r:id="rId1116"/>
    <hyperlink xmlns:r="http://schemas.openxmlformats.org/officeDocument/2006/relationships" ref="Q993" r:id="rId1117"/>
    <hyperlink xmlns:r="http://schemas.openxmlformats.org/officeDocument/2006/relationships" ref="Q994" r:id="rId1118"/>
    <hyperlink xmlns:r="http://schemas.openxmlformats.org/officeDocument/2006/relationships" ref="Q995" r:id="rId1119"/>
    <hyperlink xmlns:r="http://schemas.openxmlformats.org/officeDocument/2006/relationships" ref="Q996" r:id="rId1120"/>
    <hyperlink xmlns:r="http://schemas.openxmlformats.org/officeDocument/2006/relationships" ref="Q997" r:id="rId1121"/>
    <hyperlink xmlns:r="http://schemas.openxmlformats.org/officeDocument/2006/relationships" ref="Q998" r:id="rId1122"/>
    <hyperlink xmlns:r="http://schemas.openxmlformats.org/officeDocument/2006/relationships" ref="Q999" r:id="rId1123"/>
    <hyperlink xmlns:r="http://schemas.openxmlformats.org/officeDocument/2006/relationships" ref="Q1000" r:id="rId1124"/>
    <hyperlink xmlns:r="http://schemas.openxmlformats.org/officeDocument/2006/relationships" ref="Q1001" r:id="rId1125"/>
    <hyperlink xmlns:r="http://schemas.openxmlformats.org/officeDocument/2006/relationships" ref="Q1002" r:id="rId1126"/>
    <hyperlink xmlns:r="http://schemas.openxmlformats.org/officeDocument/2006/relationships" ref="Q1003" r:id="rId1127"/>
    <hyperlink xmlns:r="http://schemas.openxmlformats.org/officeDocument/2006/relationships" ref="P1004" r:id="rId1128"/>
    <hyperlink xmlns:r="http://schemas.openxmlformats.org/officeDocument/2006/relationships" ref="Q1004" r:id="rId1129"/>
    <hyperlink xmlns:r="http://schemas.openxmlformats.org/officeDocument/2006/relationships" ref="P1005" r:id="rId1130"/>
    <hyperlink xmlns:r="http://schemas.openxmlformats.org/officeDocument/2006/relationships" ref="Q1005" r:id="rId1131"/>
    <hyperlink xmlns:r="http://schemas.openxmlformats.org/officeDocument/2006/relationships" ref="Q1006" r:id="rId1132"/>
    <hyperlink xmlns:r="http://schemas.openxmlformats.org/officeDocument/2006/relationships" ref="Q1007" r:id="rId1133"/>
    <hyperlink xmlns:r="http://schemas.openxmlformats.org/officeDocument/2006/relationships" ref="Q1008" r:id="rId1134"/>
    <hyperlink xmlns:r="http://schemas.openxmlformats.org/officeDocument/2006/relationships" ref="Q1009" r:id="rId1135"/>
    <hyperlink xmlns:r="http://schemas.openxmlformats.org/officeDocument/2006/relationships" ref="Q1010" r:id="rId1136"/>
    <hyperlink xmlns:r="http://schemas.openxmlformats.org/officeDocument/2006/relationships" ref="Q1011" r:id="rId1137"/>
    <hyperlink xmlns:r="http://schemas.openxmlformats.org/officeDocument/2006/relationships" ref="Q1012" r:id="rId1138"/>
    <hyperlink xmlns:r="http://schemas.openxmlformats.org/officeDocument/2006/relationships" ref="Q1013" r:id="rId1139"/>
    <hyperlink xmlns:r="http://schemas.openxmlformats.org/officeDocument/2006/relationships" ref="Q1014" r:id="rId1140"/>
    <hyperlink xmlns:r="http://schemas.openxmlformats.org/officeDocument/2006/relationships" ref="Q1015" r:id="rId1141"/>
    <hyperlink xmlns:r="http://schemas.openxmlformats.org/officeDocument/2006/relationships" ref="Q1016" r:id="rId1142"/>
    <hyperlink xmlns:r="http://schemas.openxmlformats.org/officeDocument/2006/relationships" ref="Q1017" r:id="rId1143"/>
    <hyperlink xmlns:r="http://schemas.openxmlformats.org/officeDocument/2006/relationships" ref="Q1018" r:id="rId1144"/>
    <hyperlink xmlns:r="http://schemas.openxmlformats.org/officeDocument/2006/relationships" ref="P1019" r:id="rId1145"/>
    <hyperlink xmlns:r="http://schemas.openxmlformats.org/officeDocument/2006/relationships" ref="Q1019" r:id="rId1146"/>
    <hyperlink xmlns:r="http://schemas.openxmlformats.org/officeDocument/2006/relationships" ref="Q1020" r:id="rId1147"/>
    <hyperlink xmlns:r="http://schemas.openxmlformats.org/officeDocument/2006/relationships" ref="Q1021" r:id="rId1148"/>
    <hyperlink xmlns:r="http://schemas.openxmlformats.org/officeDocument/2006/relationships" ref="Q1022" r:id="rId1149"/>
    <hyperlink xmlns:r="http://schemas.openxmlformats.org/officeDocument/2006/relationships" ref="P1023" r:id="rId1150"/>
    <hyperlink xmlns:r="http://schemas.openxmlformats.org/officeDocument/2006/relationships" ref="Q1023" r:id="rId1151"/>
    <hyperlink xmlns:r="http://schemas.openxmlformats.org/officeDocument/2006/relationships" ref="Q1024" r:id="rId1152"/>
    <hyperlink xmlns:r="http://schemas.openxmlformats.org/officeDocument/2006/relationships" ref="Q1025" r:id="rId1153"/>
    <hyperlink xmlns:r="http://schemas.openxmlformats.org/officeDocument/2006/relationships" ref="Q1026" r:id="rId1154"/>
    <hyperlink xmlns:r="http://schemas.openxmlformats.org/officeDocument/2006/relationships" ref="Q1027" r:id="rId1155"/>
    <hyperlink xmlns:r="http://schemas.openxmlformats.org/officeDocument/2006/relationships" ref="Q1028" r:id="rId1156"/>
    <hyperlink xmlns:r="http://schemas.openxmlformats.org/officeDocument/2006/relationships" ref="Q1029" r:id="rId1157"/>
    <hyperlink xmlns:r="http://schemas.openxmlformats.org/officeDocument/2006/relationships" ref="Q1030" r:id="rId1158"/>
    <hyperlink xmlns:r="http://schemas.openxmlformats.org/officeDocument/2006/relationships" ref="Q1031" r:id="rId1159"/>
    <hyperlink xmlns:r="http://schemas.openxmlformats.org/officeDocument/2006/relationships" ref="Q1032" r:id="rId1160"/>
    <hyperlink xmlns:r="http://schemas.openxmlformats.org/officeDocument/2006/relationships" ref="Q1033" r:id="rId1161"/>
    <hyperlink xmlns:r="http://schemas.openxmlformats.org/officeDocument/2006/relationships" ref="P1034" r:id="rId1162"/>
    <hyperlink xmlns:r="http://schemas.openxmlformats.org/officeDocument/2006/relationships" ref="Q1034" r:id="rId1163"/>
    <hyperlink xmlns:r="http://schemas.openxmlformats.org/officeDocument/2006/relationships" ref="Q1035" r:id="rId1164"/>
    <hyperlink xmlns:r="http://schemas.openxmlformats.org/officeDocument/2006/relationships" ref="P1036" r:id="rId1165"/>
    <hyperlink xmlns:r="http://schemas.openxmlformats.org/officeDocument/2006/relationships" ref="Q1036" r:id="rId1166"/>
    <hyperlink xmlns:r="http://schemas.openxmlformats.org/officeDocument/2006/relationships" ref="Q1037" r:id="rId1167"/>
    <hyperlink xmlns:r="http://schemas.openxmlformats.org/officeDocument/2006/relationships" ref="P1038" r:id="rId1168"/>
    <hyperlink xmlns:r="http://schemas.openxmlformats.org/officeDocument/2006/relationships" ref="Q1038" r:id="rId1169"/>
    <hyperlink xmlns:r="http://schemas.openxmlformats.org/officeDocument/2006/relationships" ref="Q1039" r:id="rId1170"/>
    <hyperlink xmlns:r="http://schemas.openxmlformats.org/officeDocument/2006/relationships" ref="Q1040" r:id="rId1171"/>
    <hyperlink xmlns:r="http://schemas.openxmlformats.org/officeDocument/2006/relationships" ref="Q1041" r:id="rId1172"/>
    <hyperlink xmlns:r="http://schemas.openxmlformats.org/officeDocument/2006/relationships" ref="P1042" r:id="rId1173"/>
    <hyperlink xmlns:r="http://schemas.openxmlformats.org/officeDocument/2006/relationships" ref="Q1042" r:id="rId1174"/>
    <hyperlink xmlns:r="http://schemas.openxmlformats.org/officeDocument/2006/relationships" ref="Q1043" r:id="rId1175"/>
    <hyperlink xmlns:r="http://schemas.openxmlformats.org/officeDocument/2006/relationships" ref="Q1044" r:id="rId1176"/>
    <hyperlink xmlns:r="http://schemas.openxmlformats.org/officeDocument/2006/relationships" ref="Q1045" r:id="rId1177"/>
    <hyperlink xmlns:r="http://schemas.openxmlformats.org/officeDocument/2006/relationships" ref="Q1046" r:id="rId1178"/>
    <hyperlink xmlns:r="http://schemas.openxmlformats.org/officeDocument/2006/relationships" ref="Q1047" r:id="rId1179"/>
    <hyperlink xmlns:r="http://schemas.openxmlformats.org/officeDocument/2006/relationships" ref="P1048" r:id="rId1180"/>
    <hyperlink xmlns:r="http://schemas.openxmlformats.org/officeDocument/2006/relationships" ref="Q1048" r:id="rId1181"/>
    <hyperlink xmlns:r="http://schemas.openxmlformats.org/officeDocument/2006/relationships" ref="P1049" r:id="rId1182"/>
    <hyperlink xmlns:r="http://schemas.openxmlformats.org/officeDocument/2006/relationships" ref="Q1049" r:id="rId1183"/>
    <hyperlink xmlns:r="http://schemas.openxmlformats.org/officeDocument/2006/relationships" ref="P1050" r:id="rId1184"/>
    <hyperlink xmlns:r="http://schemas.openxmlformats.org/officeDocument/2006/relationships" ref="Q1050" r:id="rId1185"/>
    <hyperlink xmlns:r="http://schemas.openxmlformats.org/officeDocument/2006/relationships" ref="Q1051" r:id="rId1186"/>
    <hyperlink xmlns:r="http://schemas.openxmlformats.org/officeDocument/2006/relationships" ref="Q1052" r:id="rId1187"/>
    <hyperlink xmlns:r="http://schemas.openxmlformats.org/officeDocument/2006/relationships" ref="Q1053" r:id="rId1188"/>
    <hyperlink xmlns:r="http://schemas.openxmlformats.org/officeDocument/2006/relationships" ref="Q1054" r:id="rId1189"/>
    <hyperlink xmlns:r="http://schemas.openxmlformats.org/officeDocument/2006/relationships" ref="Q1055" r:id="rId1190"/>
    <hyperlink xmlns:r="http://schemas.openxmlformats.org/officeDocument/2006/relationships" ref="P1056" r:id="rId1191"/>
    <hyperlink xmlns:r="http://schemas.openxmlformats.org/officeDocument/2006/relationships" ref="Q1056" r:id="rId1192"/>
    <hyperlink xmlns:r="http://schemas.openxmlformats.org/officeDocument/2006/relationships" ref="Q1057" r:id="rId1193"/>
    <hyperlink xmlns:r="http://schemas.openxmlformats.org/officeDocument/2006/relationships" ref="Q1058" r:id="rId1194"/>
    <hyperlink xmlns:r="http://schemas.openxmlformats.org/officeDocument/2006/relationships" ref="Q1059" r:id="rId1195"/>
    <hyperlink xmlns:r="http://schemas.openxmlformats.org/officeDocument/2006/relationships" ref="Q1060" r:id="rId1196"/>
    <hyperlink xmlns:r="http://schemas.openxmlformats.org/officeDocument/2006/relationships" ref="Q1061" r:id="rId1197"/>
    <hyperlink xmlns:r="http://schemas.openxmlformats.org/officeDocument/2006/relationships" ref="Q1062" r:id="rId1198"/>
    <hyperlink xmlns:r="http://schemas.openxmlformats.org/officeDocument/2006/relationships" ref="Q1063" r:id="rId1199"/>
    <hyperlink xmlns:r="http://schemas.openxmlformats.org/officeDocument/2006/relationships" ref="P1064" r:id="rId1200"/>
    <hyperlink xmlns:r="http://schemas.openxmlformats.org/officeDocument/2006/relationships" ref="Q1064" r:id="rId1201"/>
    <hyperlink xmlns:r="http://schemas.openxmlformats.org/officeDocument/2006/relationships" ref="Q1065" r:id="rId1202"/>
    <hyperlink xmlns:r="http://schemas.openxmlformats.org/officeDocument/2006/relationships" ref="Q1066" r:id="rId1203"/>
    <hyperlink xmlns:r="http://schemas.openxmlformats.org/officeDocument/2006/relationships" ref="P1067" r:id="rId1204"/>
    <hyperlink xmlns:r="http://schemas.openxmlformats.org/officeDocument/2006/relationships" ref="Q1067" r:id="rId1205"/>
    <hyperlink xmlns:r="http://schemas.openxmlformats.org/officeDocument/2006/relationships" ref="Q1068" r:id="rId1206"/>
    <hyperlink xmlns:r="http://schemas.openxmlformats.org/officeDocument/2006/relationships" ref="Q1069" r:id="rId1207"/>
    <hyperlink xmlns:r="http://schemas.openxmlformats.org/officeDocument/2006/relationships" ref="Q1070" r:id="rId1208"/>
    <hyperlink xmlns:r="http://schemas.openxmlformats.org/officeDocument/2006/relationships" ref="Q1071" r:id="rId1209"/>
    <hyperlink xmlns:r="http://schemas.openxmlformats.org/officeDocument/2006/relationships" ref="Q1072" r:id="rId1210"/>
    <hyperlink xmlns:r="http://schemas.openxmlformats.org/officeDocument/2006/relationships" ref="Q1073" r:id="rId1211"/>
    <hyperlink xmlns:r="http://schemas.openxmlformats.org/officeDocument/2006/relationships" ref="Q1074" r:id="rId1212"/>
    <hyperlink xmlns:r="http://schemas.openxmlformats.org/officeDocument/2006/relationships" ref="Q1075" r:id="rId1213"/>
    <hyperlink xmlns:r="http://schemas.openxmlformats.org/officeDocument/2006/relationships" ref="P1076" r:id="rId1214"/>
    <hyperlink xmlns:r="http://schemas.openxmlformats.org/officeDocument/2006/relationships" ref="Q1076" r:id="rId1215"/>
    <hyperlink xmlns:r="http://schemas.openxmlformats.org/officeDocument/2006/relationships" ref="Q1077" r:id="rId1216"/>
    <hyperlink xmlns:r="http://schemas.openxmlformats.org/officeDocument/2006/relationships" ref="Q1078" r:id="rId1217"/>
    <hyperlink xmlns:r="http://schemas.openxmlformats.org/officeDocument/2006/relationships" ref="Q1079" r:id="rId1218"/>
    <hyperlink xmlns:r="http://schemas.openxmlformats.org/officeDocument/2006/relationships" ref="Q1080" r:id="rId1219"/>
    <hyperlink xmlns:r="http://schemas.openxmlformats.org/officeDocument/2006/relationships" ref="Q1081" r:id="rId1220"/>
    <hyperlink xmlns:r="http://schemas.openxmlformats.org/officeDocument/2006/relationships" ref="P1082" r:id="rId1221"/>
    <hyperlink xmlns:r="http://schemas.openxmlformats.org/officeDocument/2006/relationships" ref="Q1082" r:id="rId1222"/>
    <hyperlink xmlns:r="http://schemas.openxmlformats.org/officeDocument/2006/relationships" ref="Q1083" r:id="rId1223"/>
    <hyperlink xmlns:r="http://schemas.openxmlformats.org/officeDocument/2006/relationships" ref="Q1084" r:id="rId1224"/>
    <hyperlink xmlns:r="http://schemas.openxmlformats.org/officeDocument/2006/relationships" ref="Q1085" r:id="rId1225"/>
    <hyperlink xmlns:r="http://schemas.openxmlformats.org/officeDocument/2006/relationships" ref="Q1086" r:id="rId1226"/>
    <hyperlink xmlns:r="http://schemas.openxmlformats.org/officeDocument/2006/relationships" ref="P1087" r:id="rId1227"/>
    <hyperlink xmlns:r="http://schemas.openxmlformats.org/officeDocument/2006/relationships" ref="Q1087" r:id="rId1228"/>
    <hyperlink xmlns:r="http://schemas.openxmlformats.org/officeDocument/2006/relationships" ref="P1088" r:id="rId1229"/>
    <hyperlink xmlns:r="http://schemas.openxmlformats.org/officeDocument/2006/relationships" ref="Q1088" r:id="rId1230"/>
    <hyperlink xmlns:r="http://schemas.openxmlformats.org/officeDocument/2006/relationships" ref="Q1089" r:id="rId1231"/>
    <hyperlink xmlns:r="http://schemas.openxmlformats.org/officeDocument/2006/relationships" ref="Q1090" r:id="rId1232"/>
    <hyperlink xmlns:r="http://schemas.openxmlformats.org/officeDocument/2006/relationships" ref="Q1091" r:id="rId1233"/>
    <hyperlink xmlns:r="http://schemas.openxmlformats.org/officeDocument/2006/relationships" ref="Q1092" r:id="rId1234"/>
    <hyperlink xmlns:r="http://schemas.openxmlformats.org/officeDocument/2006/relationships" ref="P1093" r:id="rId1235"/>
    <hyperlink xmlns:r="http://schemas.openxmlformats.org/officeDocument/2006/relationships" ref="Q1093" r:id="rId1236"/>
    <hyperlink xmlns:r="http://schemas.openxmlformats.org/officeDocument/2006/relationships" ref="Q1094" r:id="rId1237"/>
    <hyperlink xmlns:r="http://schemas.openxmlformats.org/officeDocument/2006/relationships" ref="Q1095" r:id="rId1238"/>
    <hyperlink xmlns:r="http://schemas.openxmlformats.org/officeDocument/2006/relationships" ref="Q1096" r:id="rId1239"/>
    <hyperlink xmlns:r="http://schemas.openxmlformats.org/officeDocument/2006/relationships" ref="Q1097" r:id="rId1240"/>
    <hyperlink xmlns:r="http://schemas.openxmlformats.org/officeDocument/2006/relationships" ref="P1098" r:id="rId1241"/>
    <hyperlink xmlns:r="http://schemas.openxmlformats.org/officeDocument/2006/relationships" ref="Q1098" r:id="rId1242"/>
    <hyperlink xmlns:r="http://schemas.openxmlformats.org/officeDocument/2006/relationships" ref="Q1099" r:id="rId1243"/>
    <hyperlink xmlns:r="http://schemas.openxmlformats.org/officeDocument/2006/relationships" ref="Q1100" r:id="rId1244"/>
    <hyperlink xmlns:r="http://schemas.openxmlformats.org/officeDocument/2006/relationships" ref="Q1101" r:id="rId1245"/>
    <hyperlink xmlns:r="http://schemas.openxmlformats.org/officeDocument/2006/relationships" ref="Q1102" r:id="rId1246"/>
    <hyperlink xmlns:r="http://schemas.openxmlformats.org/officeDocument/2006/relationships" ref="P1103" r:id="rId1247"/>
    <hyperlink xmlns:r="http://schemas.openxmlformats.org/officeDocument/2006/relationships" ref="Q1103" r:id="rId1248"/>
    <hyperlink xmlns:r="http://schemas.openxmlformats.org/officeDocument/2006/relationships" ref="Q1104" r:id="rId1249"/>
    <hyperlink xmlns:r="http://schemas.openxmlformats.org/officeDocument/2006/relationships" ref="Q1105" r:id="rId1250"/>
    <hyperlink xmlns:r="http://schemas.openxmlformats.org/officeDocument/2006/relationships" ref="P1106" r:id="rId1251"/>
    <hyperlink xmlns:r="http://schemas.openxmlformats.org/officeDocument/2006/relationships" ref="Q1106" r:id="rId1252"/>
    <hyperlink xmlns:r="http://schemas.openxmlformats.org/officeDocument/2006/relationships" ref="Q1107" r:id="rId1253"/>
    <hyperlink xmlns:r="http://schemas.openxmlformats.org/officeDocument/2006/relationships" ref="Q1108" r:id="rId1254"/>
    <hyperlink xmlns:r="http://schemas.openxmlformats.org/officeDocument/2006/relationships" ref="P1109" r:id="rId1255"/>
    <hyperlink xmlns:r="http://schemas.openxmlformats.org/officeDocument/2006/relationships" ref="Q1109" r:id="rId1256"/>
    <hyperlink xmlns:r="http://schemas.openxmlformats.org/officeDocument/2006/relationships" ref="Q1110" r:id="rId1257"/>
    <hyperlink xmlns:r="http://schemas.openxmlformats.org/officeDocument/2006/relationships" ref="P1111" r:id="rId1258"/>
    <hyperlink xmlns:r="http://schemas.openxmlformats.org/officeDocument/2006/relationships" ref="Q1111" r:id="rId1259"/>
    <hyperlink xmlns:r="http://schemas.openxmlformats.org/officeDocument/2006/relationships" ref="Q1112" r:id="rId1260"/>
    <hyperlink xmlns:r="http://schemas.openxmlformats.org/officeDocument/2006/relationships" ref="Q1113" r:id="rId1261"/>
    <hyperlink xmlns:r="http://schemas.openxmlformats.org/officeDocument/2006/relationships" ref="Q1114" r:id="rId1262"/>
    <hyperlink xmlns:r="http://schemas.openxmlformats.org/officeDocument/2006/relationships" ref="Q1115" r:id="rId1263"/>
    <hyperlink xmlns:r="http://schemas.openxmlformats.org/officeDocument/2006/relationships" ref="Q1116" r:id="rId1264"/>
    <hyperlink xmlns:r="http://schemas.openxmlformats.org/officeDocument/2006/relationships" ref="Q1117" r:id="rId1265"/>
    <hyperlink xmlns:r="http://schemas.openxmlformats.org/officeDocument/2006/relationships" ref="P1118" r:id="rId1266"/>
    <hyperlink xmlns:r="http://schemas.openxmlformats.org/officeDocument/2006/relationships" ref="Q1118" r:id="rId1267"/>
    <hyperlink xmlns:r="http://schemas.openxmlformats.org/officeDocument/2006/relationships" ref="Q1119" r:id="rId1268"/>
    <hyperlink xmlns:r="http://schemas.openxmlformats.org/officeDocument/2006/relationships" ref="Q1120" r:id="rId1269"/>
    <hyperlink xmlns:r="http://schemas.openxmlformats.org/officeDocument/2006/relationships" ref="Q1121" r:id="rId1270"/>
    <hyperlink xmlns:r="http://schemas.openxmlformats.org/officeDocument/2006/relationships" ref="Q1122" r:id="rId1271"/>
    <hyperlink xmlns:r="http://schemas.openxmlformats.org/officeDocument/2006/relationships" ref="P1123" r:id="rId1272"/>
    <hyperlink xmlns:r="http://schemas.openxmlformats.org/officeDocument/2006/relationships" ref="Q1123" r:id="rId1273"/>
    <hyperlink xmlns:r="http://schemas.openxmlformats.org/officeDocument/2006/relationships" ref="Q1124" r:id="rId1274"/>
    <hyperlink xmlns:r="http://schemas.openxmlformats.org/officeDocument/2006/relationships" ref="Q1125" r:id="rId1275"/>
    <hyperlink xmlns:r="http://schemas.openxmlformats.org/officeDocument/2006/relationships" ref="Q1126" r:id="rId1276"/>
    <hyperlink xmlns:r="http://schemas.openxmlformats.org/officeDocument/2006/relationships" ref="Q1127" r:id="rId1277"/>
    <hyperlink xmlns:r="http://schemas.openxmlformats.org/officeDocument/2006/relationships" ref="Q1128" r:id="rId1278"/>
    <hyperlink xmlns:r="http://schemas.openxmlformats.org/officeDocument/2006/relationships" ref="Q1129" r:id="rId1279"/>
    <hyperlink xmlns:r="http://schemas.openxmlformats.org/officeDocument/2006/relationships" ref="Q1130" r:id="rId1280"/>
    <hyperlink xmlns:r="http://schemas.openxmlformats.org/officeDocument/2006/relationships" ref="Q1131" r:id="rId1281"/>
    <hyperlink xmlns:r="http://schemas.openxmlformats.org/officeDocument/2006/relationships" ref="Q1132" r:id="rId1282"/>
    <hyperlink xmlns:r="http://schemas.openxmlformats.org/officeDocument/2006/relationships" ref="Q1133" r:id="rId1283"/>
    <hyperlink xmlns:r="http://schemas.openxmlformats.org/officeDocument/2006/relationships" ref="Q1134" r:id="rId1284"/>
    <hyperlink xmlns:r="http://schemas.openxmlformats.org/officeDocument/2006/relationships" ref="Q1135" r:id="rId1285"/>
    <hyperlink xmlns:r="http://schemas.openxmlformats.org/officeDocument/2006/relationships" ref="Q1136" r:id="rId1286"/>
    <hyperlink xmlns:r="http://schemas.openxmlformats.org/officeDocument/2006/relationships" ref="Q1137" r:id="rId1287"/>
    <hyperlink xmlns:r="http://schemas.openxmlformats.org/officeDocument/2006/relationships" ref="Q1138" r:id="rId1288"/>
    <hyperlink xmlns:r="http://schemas.openxmlformats.org/officeDocument/2006/relationships" ref="Q1139" r:id="rId1289"/>
    <hyperlink xmlns:r="http://schemas.openxmlformats.org/officeDocument/2006/relationships" ref="Q1140" r:id="rId1290"/>
    <hyperlink xmlns:r="http://schemas.openxmlformats.org/officeDocument/2006/relationships" ref="Q1141" r:id="rId1291"/>
    <hyperlink xmlns:r="http://schemas.openxmlformats.org/officeDocument/2006/relationships" ref="Q1142" r:id="rId1292"/>
    <hyperlink xmlns:r="http://schemas.openxmlformats.org/officeDocument/2006/relationships" ref="Q1143" r:id="rId1293"/>
    <hyperlink xmlns:r="http://schemas.openxmlformats.org/officeDocument/2006/relationships" ref="Q1144" r:id="rId1294"/>
    <hyperlink xmlns:r="http://schemas.openxmlformats.org/officeDocument/2006/relationships" ref="Q1145" r:id="rId1295"/>
    <hyperlink xmlns:r="http://schemas.openxmlformats.org/officeDocument/2006/relationships" ref="P1146" r:id="rId1296"/>
    <hyperlink xmlns:r="http://schemas.openxmlformats.org/officeDocument/2006/relationships" ref="Q1146" r:id="rId1297"/>
    <hyperlink xmlns:r="http://schemas.openxmlformats.org/officeDocument/2006/relationships" ref="P1147" r:id="rId1298"/>
    <hyperlink xmlns:r="http://schemas.openxmlformats.org/officeDocument/2006/relationships" ref="Q1147" r:id="rId1299"/>
    <hyperlink xmlns:r="http://schemas.openxmlformats.org/officeDocument/2006/relationships" ref="Q1148" r:id="rId1300"/>
    <hyperlink xmlns:r="http://schemas.openxmlformats.org/officeDocument/2006/relationships" ref="Q1149" r:id="rId1301"/>
    <hyperlink xmlns:r="http://schemas.openxmlformats.org/officeDocument/2006/relationships" ref="Q1150" r:id="rId1302"/>
    <hyperlink xmlns:r="http://schemas.openxmlformats.org/officeDocument/2006/relationships" ref="Q1151" r:id="rId1303"/>
    <hyperlink xmlns:r="http://schemas.openxmlformats.org/officeDocument/2006/relationships" ref="Q1152" r:id="rId1304"/>
    <hyperlink xmlns:r="http://schemas.openxmlformats.org/officeDocument/2006/relationships" ref="Q1153" r:id="rId1305"/>
    <hyperlink xmlns:r="http://schemas.openxmlformats.org/officeDocument/2006/relationships" ref="Q1154" r:id="rId1306"/>
    <hyperlink xmlns:r="http://schemas.openxmlformats.org/officeDocument/2006/relationships" ref="Q1155" r:id="rId1307"/>
    <hyperlink xmlns:r="http://schemas.openxmlformats.org/officeDocument/2006/relationships" ref="Q1156" r:id="rId1308"/>
    <hyperlink xmlns:r="http://schemas.openxmlformats.org/officeDocument/2006/relationships" ref="Q1157" r:id="rId1309"/>
    <hyperlink xmlns:r="http://schemas.openxmlformats.org/officeDocument/2006/relationships" ref="Q1158" r:id="rId1310"/>
    <hyperlink xmlns:r="http://schemas.openxmlformats.org/officeDocument/2006/relationships" ref="Q1159" r:id="rId1311"/>
    <hyperlink xmlns:r="http://schemas.openxmlformats.org/officeDocument/2006/relationships" ref="Q1160" r:id="rId1312"/>
    <hyperlink xmlns:r="http://schemas.openxmlformats.org/officeDocument/2006/relationships" ref="Q1161" r:id="rId1313"/>
    <hyperlink xmlns:r="http://schemas.openxmlformats.org/officeDocument/2006/relationships" ref="Q1162" r:id="rId1314"/>
    <hyperlink xmlns:r="http://schemas.openxmlformats.org/officeDocument/2006/relationships" ref="P1163" r:id="rId1315"/>
    <hyperlink xmlns:r="http://schemas.openxmlformats.org/officeDocument/2006/relationships" ref="Q1163" r:id="rId1316"/>
    <hyperlink xmlns:r="http://schemas.openxmlformats.org/officeDocument/2006/relationships" ref="P1164" r:id="rId1317"/>
    <hyperlink xmlns:r="http://schemas.openxmlformats.org/officeDocument/2006/relationships" ref="Q1164" r:id="rId1318"/>
    <hyperlink xmlns:r="http://schemas.openxmlformats.org/officeDocument/2006/relationships" ref="Q1165" r:id="rId1319"/>
    <hyperlink xmlns:r="http://schemas.openxmlformats.org/officeDocument/2006/relationships" ref="Q1166" r:id="rId1320"/>
    <hyperlink xmlns:r="http://schemas.openxmlformats.org/officeDocument/2006/relationships" ref="Q1167" r:id="rId1321"/>
    <hyperlink xmlns:r="http://schemas.openxmlformats.org/officeDocument/2006/relationships" ref="Q1168" r:id="rId1322"/>
    <hyperlink xmlns:r="http://schemas.openxmlformats.org/officeDocument/2006/relationships" ref="Q1169" r:id="rId1323"/>
    <hyperlink xmlns:r="http://schemas.openxmlformats.org/officeDocument/2006/relationships" ref="Q1170" r:id="rId1324"/>
    <hyperlink xmlns:r="http://schemas.openxmlformats.org/officeDocument/2006/relationships" ref="Q1171" r:id="rId1325"/>
    <hyperlink xmlns:r="http://schemas.openxmlformats.org/officeDocument/2006/relationships" ref="Q1172" r:id="rId1326"/>
    <hyperlink xmlns:r="http://schemas.openxmlformats.org/officeDocument/2006/relationships" ref="Q1173" r:id="rId1327"/>
    <hyperlink xmlns:r="http://schemas.openxmlformats.org/officeDocument/2006/relationships" ref="P1174" r:id="rId1328"/>
    <hyperlink xmlns:r="http://schemas.openxmlformats.org/officeDocument/2006/relationships" ref="Q1174" r:id="rId1329"/>
    <hyperlink xmlns:r="http://schemas.openxmlformats.org/officeDocument/2006/relationships" ref="Q1175" r:id="rId1330"/>
    <hyperlink xmlns:r="http://schemas.openxmlformats.org/officeDocument/2006/relationships" ref="Q1176" r:id="rId1331"/>
    <hyperlink xmlns:r="http://schemas.openxmlformats.org/officeDocument/2006/relationships" ref="Q1177" r:id="rId1332"/>
    <hyperlink xmlns:r="http://schemas.openxmlformats.org/officeDocument/2006/relationships" ref="Q1178" r:id="rId1333"/>
    <hyperlink xmlns:r="http://schemas.openxmlformats.org/officeDocument/2006/relationships" ref="Q1179" r:id="rId1334"/>
    <hyperlink xmlns:r="http://schemas.openxmlformats.org/officeDocument/2006/relationships" ref="P1180" r:id="rId1335"/>
    <hyperlink xmlns:r="http://schemas.openxmlformats.org/officeDocument/2006/relationships" ref="Q1180" r:id="rId1336"/>
    <hyperlink xmlns:r="http://schemas.openxmlformats.org/officeDocument/2006/relationships" ref="P1181" r:id="rId1337"/>
    <hyperlink xmlns:r="http://schemas.openxmlformats.org/officeDocument/2006/relationships" ref="Q1181" r:id="rId1338"/>
    <hyperlink xmlns:r="http://schemas.openxmlformats.org/officeDocument/2006/relationships" ref="Q1182" r:id="rId1339"/>
    <hyperlink xmlns:r="http://schemas.openxmlformats.org/officeDocument/2006/relationships" ref="Q1183" r:id="rId1340"/>
    <hyperlink xmlns:r="http://schemas.openxmlformats.org/officeDocument/2006/relationships" ref="Q1184" r:id="rId1341"/>
    <hyperlink xmlns:r="http://schemas.openxmlformats.org/officeDocument/2006/relationships" ref="Q1185" r:id="rId1342"/>
    <hyperlink xmlns:r="http://schemas.openxmlformats.org/officeDocument/2006/relationships" ref="Q1186" r:id="rId1343"/>
    <hyperlink xmlns:r="http://schemas.openxmlformats.org/officeDocument/2006/relationships" ref="P1187" r:id="rId1344"/>
    <hyperlink xmlns:r="http://schemas.openxmlformats.org/officeDocument/2006/relationships" ref="Q1187" r:id="rId1345"/>
    <hyperlink xmlns:r="http://schemas.openxmlformats.org/officeDocument/2006/relationships" ref="Q1188" r:id="rId1346"/>
    <hyperlink xmlns:r="http://schemas.openxmlformats.org/officeDocument/2006/relationships" ref="Q1189" r:id="rId1347"/>
    <hyperlink xmlns:r="http://schemas.openxmlformats.org/officeDocument/2006/relationships" ref="Q1190" r:id="rId1348"/>
    <hyperlink xmlns:r="http://schemas.openxmlformats.org/officeDocument/2006/relationships" ref="Q1191" r:id="rId1349"/>
    <hyperlink xmlns:r="http://schemas.openxmlformats.org/officeDocument/2006/relationships" ref="Q1192" r:id="rId1350"/>
    <hyperlink xmlns:r="http://schemas.openxmlformats.org/officeDocument/2006/relationships" ref="Q1193" r:id="rId1351"/>
    <hyperlink xmlns:r="http://schemas.openxmlformats.org/officeDocument/2006/relationships" ref="Q1194" r:id="rId1352"/>
    <hyperlink xmlns:r="http://schemas.openxmlformats.org/officeDocument/2006/relationships" ref="Q1195" r:id="rId1353"/>
    <hyperlink xmlns:r="http://schemas.openxmlformats.org/officeDocument/2006/relationships" ref="Q1196" r:id="rId1354"/>
    <hyperlink xmlns:r="http://schemas.openxmlformats.org/officeDocument/2006/relationships" ref="Q1197" r:id="rId1355"/>
    <hyperlink xmlns:r="http://schemas.openxmlformats.org/officeDocument/2006/relationships" ref="Q1198" r:id="rId1356"/>
    <hyperlink xmlns:r="http://schemas.openxmlformats.org/officeDocument/2006/relationships" ref="Q1199" r:id="rId1357"/>
    <hyperlink xmlns:r="http://schemas.openxmlformats.org/officeDocument/2006/relationships" ref="Q1200" r:id="rId1358"/>
    <hyperlink xmlns:r="http://schemas.openxmlformats.org/officeDocument/2006/relationships" ref="Q1201" r:id="rId1359"/>
    <hyperlink xmlns:r="http://schemas.openxmlformats.org/officeDocument/2006/relationships" ref="Q1202" r:id="rId1360"/>
    <hyperlink xmlns:r="http://schemas.openxmlformats.org/officeDocument/2006/relationships" ref="Q1203" r:id="rId1361"/>
    <hyperlink xmlns:r="http://schemas.openxmlformats.org/officeDocument/2006/relationships" ref="Q1204" r:id="rId1362"/>
    <hyperlink xmlns:r="http://schemas.openxmlformats.org/officeDocument/2006/relationships" ref="P1205" r:id="rId1363"/>
    <hyperlink xmlns:r="http://schemas.openxmlformats.org/officeDocument/2006/relationships" ref="Q1205" r:id="rId1364"/>
    <hyperlink xmlns:r="http://schemas.openxmlformats.org/officeDocument/2006/relationships" ref="Q1206" r:id="rId1365"/>
    <hyperlink xmlns:r="http://schemas.openxmlformats.org/officeDocument/2006/relationships" ref="Q1207" r:id="rId1366"/>
    <hyperlink xmlns:r="http://schemas.openxmlformats.org/officeDocument/2006/relationships" ref="Q1208" r:id="rId1367"/>
    <hyperlink xmlns:r="http://schemas.openxmlformats.org/officeDocument/2006/relationships" ref="P1209" r:id="rId1368"/>
    <hyperlink xmlns:r="http://schemas.openxmlformats.org/officeDocument/2006/relationships" ref="Q1209" r:id="rId1369"/>
    <hyperlink xmlns:r="http://schemas.openxmlformats.org/officeDocument/2006/relationships" ref="Q1210" r:id="rId1370"/>
    <hyperlink xmlns:r="http://schemas.openxmlformats.org/officeDocument/2006/relationships" ref="Q1211" r:id="rId1371"/>
    <hyperlink xmlns:r="http://schemas.openxmlformats.org/officeDocument/2006/relationships" ref="Q1212" r:id="rId1372"/>
    <hyperlink xmlns:r="http://schemas.openxmlformats.org/officeDocument/2006/relationships" ref="Q1213" r:id="rId1373"/>
    <hyperlink xmlns:r="http://schemas.openxmlformats.org/officeDocument/2006/relationships" ref="Q1214" r:id="rId1374"/>
    <hyperlink xmlns:r="http://schemas.openxmlformats.org/officeDocument/2006/relationships" ref="P1215" r:id="rId1375"/>
    <hyperlink xmlns:r="http://schemas.openxmlformats.org/officeDocument/2006/relationships" ref="Q1215" r:id="rId1376"/>
    <hyperlink xmlns:r="http://schemas.openxmlformats.org/officeDocument/2006/relationships" ref="Q1216" r:id="rId1377"/>
    <hyperlink xmlns:r="http://schemas.openxmlformats.org/officeDocument/2006/relationships" ref="Q1217" r:id="rId1378"/>
    <hyperlink xmlns:r="http://schemas.openxmlformats.org/officeDocument/2006/relationships" ref="Q1218" r:id="rId1379"/>
    <hyperlink xmlns:r="http://schemas.openxmlformats.org/officeDocument/2006/relationships" ref="Q1219" r:id="rId1380"/>
    <hyperlink xmlns:r="http://schemas.openxmlformats.org/officeDocument/2006/relationships" ref="Q1220" r:id="rId1381"/>
    <hyperlink xmlns:r="http://schemas.openxmlformats.org/officeDocument/2006/relationships" ref="Q1221" r:id="rId1382"/>
    <hyperlink xmlns:r="http://schemas.openxmlformats.org/officeDocument/2006/relationships" ref="Q1222" r:id="rId1383"/>
    <hyperlink xmlns:r="http://schemas.openxmlformats.org/officeDocument/2006/relationships" ref="Q1223" r:id="rId1384"/>
    <hyperlink xmlns:r="http://schemas.openxmlformats.org/officeDocument/2006/relationships" ref="Q1224" r:id="rId1385"/>
    <hyperlink xmlns:r="http://schemas.openxmlformats.org/officeDocument/2006/relationships" ref="Q1225" r:id="rId1386"/>
    <hyperlink xmlns:r="http://schemas.openxmlformats.org/officeDocument/2006/relationships" ref="Q1226" r:id="rId1387"/>
    <hyperlink xmlns:r="http://schemas.openxmlformats.org/officeDocument/2006/relationships" ref="P1227" r:id="rId1388"/>
    <hyperlink xmlns:r="http://schemas.openxmlformats.org/officeDocument/2006/relationships" ref="Q1227" r:id="rId1389"/>
    <hyperlink xmlns:r="http://schemas.openxmlformats.org/officeDocument/2006/relationships" ref="Q1228" r:id="rId1390"/>
    <hyperlink xmlns:r="http://schemas.openxmlformats.org/officeDocument/2006/relationships" ref="Q1229" r:id="rId1391"/>
    <hyperlink xmlns:r="http://schemas.openxmlformats.org/officeDocument/2006/relationships" ref="Q1230" r:id="rId1392"/>
    <hyperlink xmlns:r="http://schemas.openxmlformats.org/officeDocument/2006/relationships" ref="Q1231" r:id="rId1393"/>
    <hyperlink xmlns:r="http://schemas.openxmlformats.org/officeDocument/2006/relationships" ref="Q1232" r:id="rId1394"/>
    <hyperlink xmlns:r="http://schemas.openxmlformats.org/officeDocument/2006/relationships" ref="P1233" r:id="rId1395"/>
    <hyperlink xmlns:r="http://schemas.openxmlformats.org/officeDocument/2006/relationships" ref="Q1233" r:id="rId1396"/>
    <hyperlink xmlns:r="http://schemas.openxmlformats.org/officeDocument/2006/relationships" ref="Q1234" r:id="rId1397"/>
    <hyperlink xmlns:r="http://schemas.openxmlformats.org/officeDocument/2006/relationships" ref="Q1235" r:id="rId1398"/>
    <hyperlink xmlns:r="http://schemas.openxmlformats.org/officeDocument/2006/relationships" ref="Q1236" r:id="rId1399"/>
    <hyperlink xmlns:r="http://schemas.openxmlformats.org/officeDocument/2006/relationships" ref="Q1237" r:id="rId1400"/>
    <hyperlink xmlns:r="http://schemas.openxmlformats.org/officeDocument/2006/relationships" ref="Q1238" r:id="rId1401"/>
    <hyperlink xmlns:r="http://schemas.openxmlformats.org/officeDocument/2006/relationships" ref="Q1239" r:id="rId1402"/>
    <hyperlink xmlns:r="http://schemas.openxmlformats.org/officeDocument/2006/relationships" ref="Q1240" r:id="rId1403"/>
    <hyperlink xmlns:r="http://schemas.openxmlformats.org/officeDocument/2006/relationships" ref="Q1241" r:id="rId1404"/>
    <hyperlink xmlns:r="http://schemas.openxmlformats.org/officeDocument/2006/relationships" ref="P1242" r:id="rId1405"/>
    <hyperlink xmlns:r="http://schemas.openxmlformats.org/officeDocument/2006/relationships" ref="Q1242" r:id="rId1406"/>
    <hyperlink xmlns:r="http://schemas.openxmlformats.org/officeDocument/2006/relationships" ref="P1243" r:id="rId1407"/>
    <hyperlink xmlns:r="http://schemas.openxmlformats.org/officeDocument/2006/relationships" ref="Q1243" r:id="rId1408"/>
    <hyperlink xmlns:r="http://schemas.openxmlformats.org/officeDocument/2006/relationships" ref="Q1244" r:id="rId1409"/>
    <hyperlink xmlns:r="http://schemas.openxmlformats.org/officeDocument/2006/relationships" ref="Q1245" r:id="rId1410"/>
    <hyperlink xmlns:r="http://schemas.openxmlformats.org/officeDocument/2006/relationships" ref="Q1246" r:id="rId1411"/>
    <hyperlink xmlns:r="http://schemas.openxmlformats.org/officeDocument/2006/relationships" ref="Q1247" r:id="rId1412"/>
    <hyperlink xmlns:r="http://schemas.openxmlformats.org/officeDocument/2006/relationships" ref="Q1248" r:id="rId1413"/>
    <hyperlink xmlns:r="http://schemas.openxmlformats.org/officeDocument/2006/relationships" ref="Q1249" r:id="rId1414"/>
    <hyperlink xmlns:r="http://schemas.openxmlformats.org/officeDocument/2006/relationships" ref="Q1250" r:id="rId1415"/>
    <hyperlink xmlns:r="http://schemas.openxmlformats.org/officeDocument/2006/relationships" ref="Q1251" r:id="rId1416"/>
    <hyperlink xmlns:r="http://schemas.openxmlformats.org/officeDocument/2006/relationships" ref="Q1252" r:id="rId1417"/>
    <hyperlink xmlns:r="http://schemas.openxmlformats.org/officeDocument/2006/relationships" ref="Q1253" r:id="rId1418"/>
    <hyperlink xmlns:r="http://schemas.openxmlformats.org/officeDocument/2006/relationships" ref="Q1254" r:id="rId1419"/>
    <hyperlink xmlns:r="http://schemas.openxmlformats.org/officeDocument/2006/relationships" ref="Q1255" r:id="rId1420"/>
    <hyperlink xmlns:r="http://schemas.openxmlformats.org/officeDocument/2006/relationships" ref="Q1256" r:id="rId1421"/>
    <hyperlink xmlns:r="http://schemas.openxmlformats.org/officeDocument/2006/relationships" ref="Q1257" r:id="rId1422"/>
    <hyperlink xmlns:r="http://schemas.openxmlformats.org/officeDocument/2006/relationships" ref="Q1258" r:id="rId1423"/>
    <hyperlink xmlns:r="http://schemas.openxmlformats.org/officeDocument/2006/relationships" ref="Q1259" r:id="rId1424"/>
    <hyperlink xmlns:r="http://schemas.openxmlformats.org/officeDocument/2006/relationships" ref="P1260" r:id="rId1425"/>
    <hyperlink xmlns:r="http://schemas.openxmlformats.org/officeDocument/2006/relationships" ref="Q1260" r:id="rId1426"/>
    <hyperlink xmlns:r="http://schemas.openxmlformats.org/officeDocument/2006/relationships" ref="Q1261" r:id="rId1427"/>
    <hyperlink xmlns:r="http://schemas.openxmlformats.org/officeDocument/2006/relationships" ref="P1262" r:id="rId1428"/>
    <hyperlink xmlns:r="http://schemas.openxmlformats.org/officeDocument/2006/relationships" ref="Q1262" r:id="rId1429"/>
    <hyperlink xmlns:r="http://schemas.openxmlformats.org/officeDocument/2006/relationships" ref="Q1263" r:id="rId1430"/>
    <hyperlink xmlns:r="http://schemas.openxmlformats.org/officeDocument/2006/relationships" ref="Q1264" r:id="rId1431"/>
    <hyperlink xmlns:r="http://schemas.openxmlformats.org/officeDocument/2006/relationships" ref="Q1265" r:id="rId1432"/>
    <hyperlink xmlns:r="http://schemas.openxmlformats.org/officeDocument/2006/relationships" ref="P1266" r:id="rId1433"/>
    <hyperlink xmlns:r="http://schemas.openxmlformats.org/officeDocument/2006/relationships" ref="Q1266" r:id="rId1434"/>
    <hyperlink xmlns:r="http://schemas.openxmlformats.org/officeDocument/2006/relationships" ref="Q1267" r:id="rId1435"/>
    <hyperlink xmlns:r="http://schemas.openxmlformats.org/officeDocument/2006/relationships" ref="Q1268" r:id="rId1436"/>
    <hyperlink xmlns:r="http://schemas.openxmlformats.org/officeDocument/2006/relationships" ref="P1269" r:id="rId1437"/>
    <hyperlink xmlns:r="http://schemas.openxmlformats.org/officeDocument/2006/relationships" ref="Q1269" r:id="rId1438"/>
    <hyperlink xmlns:r="http://schemas.openxmlformats.org/officeDocument/2006/relationships" ref="Q1270" r:id="rId1439"/>
    <hyperlink xmlns:r="http://schemas.openxmlformats.org/officeDocument/2006/relationships" ref="Q1271" r:id="rId1440"/>
    <hyperlink xmlns:r="http://schemas.openxmlformats.org/officeDocument/2006/relationships" ref="Q1272" r:id="rId1441"/>
    <hyperlink xmlns:r="http://schemas.openxmlformats.org/officeDocument/2006/relationships" ref="Q1273" r:id="rId1442"/>
    <hyperlink xmlns:r="http://schemas.openxmlformats.org/officeDocument/2006/relationships" ref="Q1274" r:id="rId1443"/>
    <hyperlink xmlns:r="http://schemas.openxmlformats.org/officeDocument/2006/relationships" ref="Q1275" r:id="rId1444"/>
    <hyperlink xmlns:r="http://schemas.openxmlformats.org/officeDocument/2006/relationships" ref="Q1276" r:id="rId1445"/>
    <hyperlink xmlns:r="http://schemas.openxmlformats.org/officeDocument/2006/relationships" ref="Q1277" r:id="rId1446"/>
    <hyperlink xmlns:r="http://schemas.openxmlformats.org/officeDocument/2006/relationships" ref="Q1278" r:id="rId1447"/>
    <hyperlink xmlns:r="http://schemas.openxmlformats.org/officeDocument/2006/relationships" ref="Q1279" r:id="rId1448"/>
    <hyperlink xmlns:r="http://schemas.openxmlformats.org/officeDocument/2006/relationships" ref="Q1280" r:id="rId1449"/>
    <hyperlink xmlns:r="http://schemas.openxmlformats.org/officeDocument/2006/relationships" ref="Q1281" r:id="rId1450"/>
    <hyperlink xmlns:r="http://schemas.openxmlformats.org/officeDocument/2006/relationships" ref="P1282" r:id="rId1451"/>
    <hyperlink xmlns:r="http://schemas.openxmlformats.org/officeDocument/2006/relationships" ref="Q1282" r:id="rId1452"/>
    <hyperlink xmlns:r="http://schemas.openxmlformats.org/officeDocument/2006/relationships" ref="Q1283" r:id="rId1453"/>
    <hyperlink xmlns:r="http://schemas.openxmlformats.org/officeDocument/2006/relationships" ref="Q1284" r:id="rId1454"/>
    <hyperlink xmlns:r="http://schemas.openxmlformats.org/officeDocument/2006/relationships" ref="Q1285" r:id="rId1455"/>
    <hyperlink xmlns:r="http://schemas.openxmlformats.org/officeDocument/2006/relationships" ref="P1286" r:id="rId1456"/>
    <hyperlink xmlns:r="http://schemas.openxmlformats.org/officeDocument/2006/relationships" ref="Q1286" r:id="rId1457"/>
    <hyperlink xmlns:r="http://schemas.openxmlformats.org/officeDocument/2006/relationships" ref="Q1287" r:id="rId1458"/>
    <hyperlink xmlns:r="http://schemas.openxmlformats.org/officeDocument/2006/relationships" ref="Q1288" r:id="rId1459"/>
    <hyperlink xmlns:r="http://schemas.openxmlformats.org/officeDocument/2006/relationships" ref="Q1289" r:id="rId1460"/>
    <hyperlink xmlns:r="http://schemas.openxmlformats.org/officeDocument/2006/relationships" ref="Q1290" r:id="rId1461"/>
    <hyperlink xmlns:r="http://schemas.openxmlformats.org/officeDocument/2006/relationships" ref="Q1291" r:id="rId1462"/>
    <hyperlink xmlns:r="http://schemas.openxmlformats.org/officeDocument/2006/relationships" ref="Q1292" r:id="rId1463"/>
    <hyperlink xmlns:r="http://schemas.openxmlformats.org/officeDocument/2006/relationships" ref="Q1293" r:id="rId1464"/>
    <hyperlink xmlns:r="http://schemas.openxmlformats.org/officeDocument/2006/relationships" ref="Q1294" r:id="rId1465"/>
    <hyperlink xmlns:r="http://schemas.openxmlformats.org/officeDocument/2006/relationships" ref="Q1295" r:id="rId1466"/>
    <hyperlink xmlns:r="http://schemas.openxmlformats.org/officeDocument/2006/relationships" ref="Q1296" r:id="rId1467"/>
    <hyperlink xmlns:r="http://schemas.openxmlformats.org/officeDocument/2006/relationships" ref="Q1297" r:id="rId1468"/>
    <hyperlink xmlns:r="http://schemas.openxmlformats.org/officeDocument/2006/relationships" ref="Q1298" r:id="rId1469"/>
    <hyperlink xmlns:r="http://schemas.openxmlformats.org/officeDocument/2006/relationships" ref="Q1299" r:id="rId1470"/>
    <hyperlink xmlns:r="http://schemas.openxmlformats.org/officeDocument/2006/relationships" ref="Q1300" r:id="rId1471"/>
    <hyperlink xmlns:r="http://schemas.openxmlformats.org/officeDocument/2006/relationships" ref="Q1301" r:id="rId1472"/>
    <hyperlink xmlns:r="http://schemas.openxmlformats.org/officeDocument/2006/relationships" ref="Q1302" r:id="rId1473"/>
    <hyperlink xmlns:r="http://schemas.openxmlformats.org/officeDocument/2006/relationships" ref="Q1303" r:id="rId1474"/>
    <hyperlink xmlns:r="http://schemas.openxmlformats.org/officeDocument/2006/relationships" ref="Q1304" r:id="rId1475"/>
    <hyperlink xmlns:r="http://schemas.openxmlformats.org/officeDocument/2006/relationships" ref="Q1305" r:id="rId1476"/>
    <hyperlink xmlns:r="http://schemas.openxmlformats.org/officeDocument/2006/relationships" ref="Q1306" r:id="rId1477"/>
    <hyperlink xmlns:r="http://schemas.openxmlformats.org/officeDocument/2006/relationships" ref="Q1307" r:id="rId1478"/>
    <hyperlink xmlns:r="http://schemas.openxmlformats.org/officeDocument/2006/relationships" ref="Q1308" r:id="rId1479"/>
    <hyperlink xmlns:r="http://schemas.openxmlformats.org/officeDocument/2006/relationships" ref="Q1309" r:id="rId1480"/>
    <hyperlink xmlns:r="http://schemas.openxmlformats.org/officeDocument/2006/relationships" ref="Q1310" r:id="rId1481"/>
    <hyperlink xmlns:r="http://schemas.openxmlformats.org/officeDocument/2006/relationships" ref="Q1311" r:id="rId1482"/>
    <hyperlink xmlns:r="http://schemas.openxmlformats.org/officeDocument/2006/relationships" ref="Q1312" r:id="rId1483"/>
    <hyperlink xmlns:r="http://schemas.openxmlformats.org/officeDocument/2006/relationships" ref="Q1313" r:id="rId1484"/>
    <hyperlink xmlns:r="http://schemas.openxmlformats.org/officeDocument/2006/relationships" ref="Q1314" r:id="rId1485"/>
    <hyperlink xmlns:r="http://schemas.openxmlformats.org/officeDocument/2006/relationships" ref="Q1315" r:id="rId1486"/>
    <hyperlink xmlns:r="http://schemas.openxmlformats.org/officeDocument/2006/relationships" ref="Q1316" r:id="rId1487"/>
    <hyperlink xmlns:r="http://schemas.openxmlformats.org/officeDocument/2006/relationships" ref="Q1317" r:id="rId1488"/>
    <hyperlink xmlns:r="http://schemas.openxmlformats.org/officeDocument/2006/relationships" ref="Q1318" r:id="rId1489"/>
    <hyperlink xmlns:r="http://schemas.openxmlformats.org/officeDocument/2006/relationships" ref="P1319" r:id="rId1490"/>
    <hyperlink xmlns:r="http://schemas.openxmlformats.org/officeDocument/2006/relationships" ref="Q1319" r:id="rId1491"/>
    <hyperlink xmlns:r="http://schemas.openxmlformats.org/officeDocument/2006/relationships" ref="Q1320" r:id="rId1492"/>
    <hyperlink xmlns:r="http://schemas.openxmlformats.org/officeDocument/2006/relationships" ref="Q1321" r:id="rId1493"/>
    <hyperlink xmlns:r="http://schemas.openxmlformats.org/officeDocument/2006/relationships" ref="Q1322" r:id="rId1494"/>
    <hyperlink xmlns:r="http://schemas.openxmlformats.org/officeDocument/2006/relationships" ref="Q1323" r:id="rId1495"/>
    <hyperlink xmlns:r="http://schemas.openxmlformats.org/officeDocument/2006/relationships" ref="P1324" r:id="rId1496"/>
    <hyperlink xmlns:r="http://schemas.openxmlformats.org/officeDocument/2006/relationships" ref="Q1324" r:id="rId1497"/>
    <hyperlink xmlns:r="http://schemas.openxmlformats.org/officeDocument/2006/relationships" ref="Q1325" r:id="rId1498"/>
    <hyperlink xmlns:r="http://schemas.openxmlformats.org/officeDocument/2006/relationships" ref="Q1326" r:id="rId1499"/>
    <hyperlink xmlns:r="http://schemas.openxmlformats.org/officeDocument/2006/relationships" ref="Q1327" r:id="rId1500"/>
    <hyperlink xmlns:r="http://schemas.openxmlformats.org/officeDocument/2006/relationships" ref="Q1328" r:id="rId1501"/>
    <hyperlink xmlns:r="http://schemas.openxmlformats.org/officeDocument/2006/relationships" ref="P1329" r:id="rId1502"/>
    <hyperlink xmlns:r="http://schemas.openxmlformats.org/officeDocument/2006/relationships" ref="Q1329" r:id="rId1503"/>
    <hyperlink xmlns:r="http://schemas.openxmlformats.org/officeDocument/2006/relationships" ref="Q1330" r:id="rId1504"/>
    <hyperlink xmlns:r="http://schemas.openxmlformats.org/officeDocument/2006/relationships" ref="Q1331" r:id="rId1505"/>
    <hyperlink xmlns:r="http://schemas.openxmlformats.org/officeDocument/2006/relationships" ref="Q1332" r:id="rId1506"/>
    <hyperlink xmlns:r="http://schemas.openxmlformats.org/officeDocument/2006/relationships" ref="Q1333" r:id="rId1507"/>
    <hyperlink xmlns:r="http://schemas.openxmlformats.org/officeDocument/2006/relationships" ref="P1334" r:id="rId1508"/>
    <hyperlink xmlns:r="http://schemas.openxmlformats.org/officeDocument/2006/relationships" ref="Q1334" r:id="rId1509"/>
    <hyperlink xmlns:r="http://schemas.openxmlformats.org/officeDocument/2006/relationships" ref="Q1335" r:id="rId1510"/>
    <hyperlink xmlns:r="http://schemas.openxmlformats.org/officeDocument/2006/relationships" ref="Q1336" r:id="rId1511"/>
    <hyperlink xmlns:r="http://schemas.openxmlformats.org/officeDocument/2006/relationships" ref="Q1337" r:id="rId1512"/>
    <hyperlink xmlns:r="http://schemas.openxmlformats.org/officeDocument/2006/relationships" ref="Q1338" r:id="rId1513"/>
    <hyperlink xmlns:r="http://schemas.openxmlformats.org/officeDocument/2006/relationships" ref="Q1339" r:id="rId1514"/>
    <hyperlink xmlns:r="http://schemas.openxmlformats.org/officeDocument/2006/relationships" ref="Q1340" r:id="rId1515"/>
    <hyperlink xmlns:r="http://schemas.openxmlformats.org/officeDocument/2006/relationships" ref="Q1341" r:id="rId1516"/>
    <hyperlink xmlns:r="http://schemas.openxmlformats.org/officeDocument/2006/relationships" ref="Q1342" r:id="rId1517"/>
    <hyperlink xmlns:r="http://schemas.openxmlformats.org/officeDocument/2006/relationships" ref="Q1343" r:id="rId1518"/>
    <hyperlink xmlns:r="http://schemas.openxmlformats.org/officeDocument/2006/relationships" ref="Q1344" r:id="rId1519"/>
    <hyperlink xmlns:r="http://schemas.openxmlformats.org/officeDocument/2006/relationships" ref="Q1345" r:id="rId1520"/>
    <hyperlink xmlns:r="http://schemas.openxmlformats.org/officeDocument/2006/relationships" ref="Q1346" r:id="rId1521"/>
    <hyperlink xmlns:r="http://schemas.openxmlformats.org/officeDocument/2006/relationships" ref="P1347" r:id="rId1522"/>
    <hyperlink xmlns:r="http://schemas.openxmlformats.org/officeDocument/2006/relationships" ref="Q1347" r:id="rId1523"/>
    <hyperlink xmlns:r="http://schemas.openxmlformats.org/officeDocument/2006/relationships" ref="Q1348" r:id="rId1524"/>
    <hyperlink xmlns:r="http://schemas.openxmlformats.org/officeDocument/2006/relationships" ref="Q1349" r:id="rId1525"/>
    <hyperlink xmlns:r="http://schemas.openxmlformats.org/officeDocument/2006/relationships" ref="Q1350" r:id="rId1526"/>
    <hyperlink xmlns:r="http://schemas.openxmlformats.org/officeDocument/2006/relationships" ref="Q1351" r:id="rId1527"/>
    <hyperlink xmlns:r="http://schemas.openxmlformats.org/officeDocument/2006/relationships" ref="Q1352" r:id="rId1528"/>
    <hyperlink xmlns:r="http://schemas.openxmlformats.org/officeDocument/2006/relationships" ref="Q1353" r:id="rId1529"/>
    <hyperlink xmlns:r="http://schemas.openxmlformats.org/officeDocument/2006/relationships" ref="Q1354" r:id="rId1530"/>
    <hyperlink xmlns:r="http://schemas.openxmlformats.org/officeDocument/2006/relationships" ref="Q1355" r:id="rId1531"/>
    <hyperlink xmlns:r="http://schemas.openxmlformats.org/officeDocument/2006/relationships" ref="Q1356" r:id="rId1532"/>
    <hyperlink xmlns:r="http://schemas.openxmlformats.org/officeDocument/2006/relationships" ref="Q1357" r:id="rId1533"/>
    <hyperlink xmlns:r="http://schemas.openxmlformats.org/officeDocument/2006/relationships" ref="Q1358" r:id="rId1534"/>
    <hyperlink xmlns:r="http://schemas.openxmlformats.org/officeDocument/2006/relationships" ref="Q1359" r:id="rId1535"/>
    <hyperlink xmlns:r="http://schemas.openxmlformats.org/officeDocument/2006/relationships" ref="Q1360" r:id="rId1536"/>
    <hyperlink xmlns:r="http://schemas.openxmlformats.org/officeDocument/2006/relationships" ref="Q1361" r:id="rId1537"/>
    <hyperlink xmlns:r="http://schemas.openxmlformats.org/officeDocument/2006/relationships" ref="Q1362" r:id="rId1538"/>
    <hyperlink xmlns:r="http://schemas.openxmlformats.org/officeDocument/2006/relationships" ref="P1363" r:id="rId1539"/>
    <hyperlink xmlns:r="http://schemas.openxmlformats.org/officeDocument/2006/relationships" ref="Q1363" r:id="rId1540"/>
    <hyperlink xmlns:r="http://schemas.openxmlformats.org/officeDocument/2006/relationships" ref="Q1364" r:id="rId1541"/>
    <hyperlink xmlns:r="http://schemas.openxmlformats.org/officeDocument/2006/relationships" ref="Q1365" r:id="rId1542"/>
    <hyperlink xmlns:r="http://schemas.openxmlformats.org/officeDocument/2006/relationships" ref="Q1366" r:id="rId1543"/>
    <hyperlink xmlns:r="http://schemas.openxmlformats.org/officeDocument/2006/relationships" ref="P1367" r:id="rId1544"/>
    <hyperlink xmlns:r="http://schemas.openxmlformats.org/officeDocument/2006/relationships" ref="Q1367" r:id="rId1545"/>
    <hyperlink xmlns:r="http://schemas.openxmlformats.org/officeDocument/2006/relationships" ref="Q1368" r:id="rId1546"/>
    <hyperlink xmlns:r="http://schemas.openxmlformats.org/officeDocument/2006/relationships" ref="Q1369" r:id="rId1547"/>
    <hyperlink xmlns:r="http://schemas.openxmlformats.org/officeDocument/2006/relationships" ref="Q1370" r:id="rId1548"/>
    <hyperlink xmlns:r="http://schemas.openxmlformats.org/officeDocument/2006/relationships" ref="Q1371" r:id="rId1549"/>
    <hyperlink xmlns:r="http://schemas.openxmlformats.org/officeDocument/2006/relationships" ref="Q1372" r:id="rId1550"/>
    <hyperlink xmlns:r="http://schemas.openxmlformats.org/officeDocument/2006/relationships" ref="Q1373" r:id="rId1551"/>
    <hyperlink xmlns:r="http://schemas.openxmlformats.org/officeDocument/2006/relationships" ref="Q1374" r:id="rId1552"/>
    <hyperlink xmlns:r="http://schemas.openxmlformats.org/officeDocument/2006/relationships" ref="Q1375" r:id="rId1553"/>
    <hyperlink xmlns:r="http://schemas.openxmlformats.org/officeDocument/2006/relationships" ref="Q1376" r:id="rId1554"/>
    <hyperlink xmlns:r="http://schemas.openxmlformats.org/officeDocument/2006/relationships" ref="Q1377" r:id="rId1555"/>
    <hyperlink xmlns:r="http://schemas.openxmlformats.org/officeDocument/2006/relationships" ref="P1378" r:id="rId1556"/>
    <hyperlink xmlns:r="http://schemas.openxmlformats.org/officeDocument/2006/relationships" ref="Q1378" r:id="rId1557"/>
    <hyperlink xmlns:r="http://schemas.openxmlformats.org/officeDocument/2006/relationships" ref="Q1379" r:id="rId1558"/>
    <hyperlink xmlns:r="http://schemas.openxmlformats.org/officeDocument/2006/relationships" ref="Q1380" r:id="rId1559"/>
    <hyperlink xmlns:r="http://schemas.openxmlformats.org/officeDocument/2006/relationships" ref="Q1381" r:id="rId1560"/>
    <hyperlink xmlns:r="http://schemas.openxmlformats.org/officeDocument/2006/relationships" ref="Q1382" r:id="rId1561"/>
    <hyperlink xmlns:r="http://schemas.openxmlformats.org/officeDocument/2006/relationships" ref="Q1383" r:id="rId1562"/>
    <hyperlink xmlns:r="http://schemas.openxmlformats.org/officeDocument/2006/relationships" ref="Q1384" r:id="rId1563"/>
    <hyperlink xmlns:r="http://schemas.openxmlformats.org/officeDocument/2006/relationships" ref="Q1385" r:id="rId1564"/>
    <hyperlink xmlns:r="http://schemas.openxmlformats.org/officeDocument/2006/relationships" ref="P1386" r:id="rId1565"/>
    <hyperlink xmlns:r="http://schemas.openxmlformats.org/officeDocument/2006/relationships" ref="Q1386" r:id="rId1566"/>
    <hyperlink xmlns:r="http://schemas.openxmlformats.org/officeDocument/2006/relationships" ref="Q1387" r:id="rId1567"/>
    <hyperlink xmlns:r="http://schemas.openxmlformats.org/officeDocument/2006/relationships" ref="Q1388" r:id="rId1568"/>
    <hyperlink xmlns:r="http://schemas.openxmlformats.org/officeDocument/2006/relationships" ref="Q1389" r:id="rId1569"/>
    <hyperlink xmlns:r="http://schemas.openxmlformats.org/officeDocument/2006/relationships" ref="Q1390" r:id="rId1570"/>
    <hyperlink xmlns:r="http://schemas.openxmlformats.org/officeDocument/2006/relationships" ref="Q1391" r:id="rId1571"/>
    <hyperlink xmlns:r="http://schemas.openxmlformats.org/officeDocument/2006/relationships" ref="P1392" r:id="rId1572"/>
    <hyperlink xmlns:r="http://schemas.openxmlformats.org/officeDocument/2006/relationships" ref="Q1392" r:id="rId1573"/>
    <hyperlink xmlns:r="http://schemas.openxmlformats.org/officeDocument/2006/relationships" ref="Q1393" r:id="rId1574"/>
    <hyperlink xmlns:r="http://schemas.openxmlformats.org/officeDocument/2006/relationships" ref="Q1394" r:id="rId1575"/>
    <hyperlink xmlns:r="http://schemas.openxmlformats.org/officeDocument/2006/relationships" ref="P1395" r:id="rId1576"/>
    <hyperlink xmlns:r="http://schemas.openxmlformats.org/officeDocument/2006/relationships" ref="Q1395" r:id="rId1577"/>
    <hyperlink xmlns:r="http://schemas.openxmlformats.org/officeDocument/2006/relationships" ref="P1396" r:id="rId1578"/>
    <hyperlink xmlns:r="http://schemas.openxmlformats.org/officeDocument/2006/relationships" ref="Q1396" r:id="rId1579"/>
    <hyperlink xmlns:r="http://schemas.openxmlformats.org/officeDocument/2006/relationships" ref="P1397" r:id="rId1580"/>
    <hyperlink xmlns:r="http://schemas.openxmlformats.org/officeDocument/2006/relationships" ref="Q1397" r:id="rId1581"/>
    <hyperlink xmlns:r="http://schemas.openxmlformats.org/officeDocument/2006/relationships" ref="Q1398" r:id="rId1582"/>
    <hyperlink xmlns:r="http://schemas.openxmlformats.org/officeDocument/2006/relationships" ref="Q1399" r:id="rId1583"/>
    <hyperlink xmlns:r="http://schemas.openxmlformats.org/officeDocument/2006/relationships" ref="Q1400" r:id="rId1584"/>
    <hyperlink xmlns:r="http://schemas.openxmlformats.org/officeDocument/2006/relationships" ref="Q1401" r:id="rId1585"/>
    <hyperlink xmlns:r="http://schemas.openxmlformats.org/officeDocument/2006/relationships" ref="Q1402" r:id="rId1586"/>
    <hyperlink xmlns:r="http://schemas.openxmlformats.org/officeDocument/2006/relationships" ref="Q1403" r:id="rId1587"/>
    <hyperlink xmlns:r="http://schemas.openxmlformats.org/officeDocument/2006/relationships" ref="P1404" r:id="rId1588"/>
    <hyperlink xmlns:r="http://schemas.openxmlformats.org/officeDocument/2006/relationships" ref="Q1404" r:id="rId1589"/>
    <hyperlink xmlns:r="http://schemas.openxmlformats.org/officeDocument/2006/relationships" ref="Q1405" r:id="rId1590"/>
    <hyperlink xmlns:r="http://schemas.openxmlformats.org/officeDocument/2006/relationships" ref="Q1406" r:id="rId1591"/>
    <hyperlink xmlns:r="http://schemas.openxmlformats.org/officeDocument/2006/relationships" ref="Q1407" r:id="rId1592"/>
    <hyperlink xmlns:r="http://schemas.openxmlformats.org/officeDocument/2006/relationships" ref="P1408" r:id="rId1593"/>
    <hyperlink xmlns:r="http://schemas.openxmlformats.org/officeDocument/2006/relationships" ref="Q1408" r:id="rId1594"/>
    <hyperlink xmlns:r="http://schemas.openxmlformats.org/officeDocument/2006/relationships" ref="Q1409" r:id="rId1595"/>
    <hyperlink xmlns:r="http://schemas.openxmlformats.org/officeDocument/2006/relationships" ref="Q1410" r:id="rId1596"/>
    <hyperlink xmlns:r="http://schemas.openxmlformats.org/officeDocument/2006/relationships" ref="Q1411" r:id="rId1597"/>
    <hyperlink xmlns:r="http://schemas.openxmlformats.org/officeDocument/2006/relationships" ref="P1412" r:id="rId1598"/>
    <hyperlink xmlns:r="http://schemas.openxmlformats.org/officeDocument/2006/relationships" ref="Q1412" r:id="rId1599"/>
    <hyperlink xmlns:r="http://schemas.openxmlformats.org/officeDocument/2006/relationships" ref="Q1413" r:id="rId1600"/>
    <hyperlink xmlns:r="http://schemas.openxmlformats.org/officeDocument/2006/relationships" ref="Q1414" r:id="rId1601"/>
    <hyperlink xmlns:r="http://schemas.openxmlformats.org/officeDocument/2006/relationships" ref="Q1415" r:id="rId1602"/>
    <hyperlink xmlns:r="http://schemas.openxmlformats.org/officeDocument/2006/relationships" ref="Q1416" r:id="rId1603"/>
    <hyperlink xmlns:r="http://schemas.openxmlformats.org/officeDocument/2006/relationships" ref="Q1417" r:id="rId1604"/>
    <hyperlink xmlns:r="http://schemas.openxmlformats.org/officeDocument/2006/relationships" ref="Q1418" r:id="rId1605"/>
    <hyperlink xmlns:r="http://schemas.openxmlformats.org/officeDocument/2006/relationships" ref="Q1419" r:id="rId1606"/>
    <hyperlink xmlns:r="http://schemas.openxmlformats.org/officeDocument/2006/relationships" ref="Q1420" r:id="rId1607"/>
    <hyperlink xmlns:r="http://schemas.openxmlformats.org/officeDocument/2006/relationships" ref="Q1421" r:id="rId1608"/>
    <hyperlink xmlns:r="http://schemas.openxmlformats.org/officeDocument/2006/relationships" ref="Q1422" r:id="rId1609"/>
    <hyperlink xmlns:r="http://schemas.openxmlformats.org/officeDocument/2006/relationships" ref="Q1423" r:id="rId1610"/>
    <hyperlink xmlns:r="http://schemas.openxmlformats.org/officeDocument/2006/relationships" ref="Q1424" r:id="rId1611"/>
    <hyperlink xmlns:r="http://schemas.openxmlformats.org/officeDocument/2006/relationships" ref="Q1425" r:id="rId1612"/>
    <hyperlink xmlns:r="http://schemas.openxmlformats.org/officeDocument/2006/relationships" ref="Q1426" r:id="rId1613"/>
    <hyperlink xmlns:r="http://schemas.openxmlformats.org/officeDocument/2006/relationships" ref="Q1427" r:id="rId1614"/>
    <hyperlink xmlns:r="http://schemas.openxmlformats.org/officeDocument/2006/relationships" ref="Q1428" r:id="rId1615"/>
    <hyperlink xmlns:r="http://schemas.openxmlformats.org/officeDocument/2006/relationships" ref="Q1429" r:id="rId1616"/>
    <hyperlink xmlns:r="http://schemas.openxmlformats.org/officeDocument/2006/relationships" ref="Q1430" r:id="rId1617"/>
    <hyperlink xmlns:r="http://schemas.openxmlformats.org/officeDocument/2006/relationships" ref="Q1431" r:id="rId1618"/>
    <hyperlink xmlns:r="http://schemas.openxmlformats.org/officeDocument/2006/relationships" ref="Q1432" r:id="rId1619"/>
    <hyperlink xmlns:r="http://schemas.openxmlformats.org/officeDocument/2006/relationships" ref="Q1433" r:id="rId1620"/>
    <hyperlink xmlns:r="http://schemas.openxmlformats.org/officeDocument/2006/relationships" ref="Q1434" r:id="rId1621"/>
    <hyperlink xmlns:r="http://schemas.openxmlformats.org/officeDocument/2006/relationships" ref="Q1435" r:id="rId1622"/>
    <hyperlink xmlns:r="http://schemas.openxmlformats.org/officeDocument/2006/relationships" ref="Q1436" r:id="rId1623"/>
    <hyperlink xmlns:r="http://schemas.openxmlformats.org/officeDocument/2006/relationships" ref="Q1437" r:id="rId1624"/>
    <hyperlink xmlns:r="http://schemas.openxmlformats.org/officeDocument/2006/relationships" ref="Q1438" r:id="rId1625"/>
    <hyperlink xmlns:r="http://schemas.openxmlformats.org/officeDocument/2006/relationships" ref="P1439" r:id="rId1626"/>
    <hyperlink xmlns:r="http://schemas.openxmlformats.org/officeDocument/2006/relationships" ref="Q1439" r:id="rId1627"/>
    <hyperlink xmlns:r="http://schemas.openxmlformats.org/officeDocument/2006/relationships" ref="Q1440" r:id="rId1628"/>
    <hyperlink xmlns:r="http://schemas.openxmlformats.org/officeDocument/2006/relationships" ref="Q1441" r:id="rId1629"/>
    <hyperlink xmlns:r="http://schemas.openxmlformats.org/officeDocument/2006/relationships" ref="Q1442" r:id="rId1630"/>
    <hyperlink xmlns:r="http://schemas.openxmlformats.org/officeDocument/2006/relationships" ref="Q1443" r:id="rId1631"/>
    <hyperlink xmlns:r="http://schemas.openxmlformats.org/officeDocument/2006/relationships" ref="Q1444" r:id="rId1632"/>
    <hyperlink xmlns:r="http://schemas.openxmlformats.org/officeDocument/2006/relationships" ref="Q1445" r:id="rId1633"/>
    <hyperlink xmlns:r="http://schemas.openxmlformats.org/officeDocument/2006/relationships" ref="P1446" r:id="rId1634"/>
    <hyperlink xmlns:r="http://schemas.openxmlformats.org/officeDocument/2006/relationships" ref="Q1446" r:id="rId1635"/>
    <hyperlink xmlns:r="http://schemas.openxmlformats.org/officeDocument/2006/relationships" ref="Q1447" r:id="rId1636"/>
    <hyperlink xmlns:r="http://schemas.openxmlformats.org/officeDocument/2006/relationships" ref="Q1448" r:id="rId1637"/>
    <hyperlink xmlns:r="http://schemas.openxmlformats.org/officeDocument/2006/relationships" ref="Q1449" r:id="rId1638"/>
    <hyperlink xmlns:r="http://schemas.openxmlformats.org/officeDocument/2006/relationships" ref="Q1450" r:id="rId1639"/>
    <hyperlink xmlns:r="http://schemas.openxmlformats.org/officeDocument/2006/relationships" ref="Q1451" r:id="rId1640"/>
    <hyperlink xmlns:r="http://schemas.openxmlformats.org/officeDocument/2006/relationships" ref="Q1452" r:id="rId1641"/>
    <hyperlink xmlns:r="http://schemas.openxmlformats.org/officeDocument/2006/relationships" ref="Q1453" r:id="rId1642"/>
    <hyperlink xmlns:r="http://schemas.openxmlformats.org/officeDocument/2006/relationships" ref="P1454" r:id="rId1643"/>
    <hyperlink xmlns:r="http://schemas.openxmlformats.org/officeDocument/2006/relationships" ref="Q1454" r:id="rId1644"/>
    <hyperlink xmlns:r="http://schemas.openxmlformats.org/officeDocument/2006/relationships" ref="Q1455" r:id="rId1645"/>
    <hyperlink xmlns:r="http://schemas.openxmlformats.org/officeDocument/2006/relationships" ref="Q1456" r:id="rId1646"/>
    <hyperlink xmlns:r="http://schemas.openxmlformats.org/officeDocument/2006/relationships" ref="Q1457" r:id="rId1647"/>
    <hyperlink xmlns:r="http://schemas.openxmlformats.org/officeDocument/2006/relationships" ref="Q1458" r:id="rId1648"/>
    <hyperlink xmlns:r="http://schemas.openxmlformats.org/officeDocument/2006/relationships" ref="Q1459" r:id="rId1649"/>
    <hyperlink xmlns:r="http://schemas.openxmlformats.org/officeDocument/2006/relationships" ref="Q1460" r:id="rId1650"/>
    <hyperlink xmlns:r="http://schemas.openxmlformats.org/officeDocument/2006/relationships" ref="P1461" r:id="rId1651"/>
    <hyperlink xmlns:r="http://schemas.openxmlformats.org/officeDocument/2006/relationships" ref="Q1461" r:id="rId1652"/>
    <hyperlink xmlns:r="http://schemas.openxmlformats.org/officeDocument/2006/relationships" ref="Q1462" r:id="rId1653"/>
    <hyperlink xmlns:r="http://schemas.openxmlformats.org/officeDocument/2006/relationships" ref="Q1463" r:id="rId1654"/>
    <hyperlink xmlns:r="http://schemas.openxmlformats.org/officeDocument/2006/relationships" ref="Q1464" r:id="rId1655"/>
    <hyperlink xmlns:r="http://schemas.openxmlformats.org/officeDocument/2006/relationships" ref="Q1465" r:id="rId1656"/>
    <hyperlink xmlns:r="http://schemas.openxmlformats.org/officeDocument/2006/relationships" ref="Q1466" r:id="rId1657"/>
    <hyperlink xmlns:r="http://schemas.openxmlformats.org/officeDocument/2006/relationships" ref="Q1467" r:id="rId1658"/>
    <hyperlink xmlns:r="http://schemas.openxmlformats.org/officeDocument/2006/relationships" ref="Q1468" r:id="rId1659"/>
    <hyperlink xmlns:r="http://schemas.openxmlformats.org/officeDocument/2006/relationships" ref="Q1469" r:id="rId1660"/>
    <hyperlink xmlns:r="http://schemas.openxmlformats.org/officeDocument/2006/relationships" ref="Q1470" r:id="rId1661"/>
    <hyperlink xmlns:r="http://schemas.openxmlformats.org/officeDocument/2006/relationships" ref="Q1471" r:id="rId1662"/>
    <hyperlink xmlns:r="http://schemas.openxmlformats.org/officeDocument/2006/relationships" ref="Q1472" r:id="rId1663"/>
    <hyperlink xmlns:r="http://schemas.openxmlformats.org/officeDocument/2006/relationships" ref="Q1473" r:id="rId1664"/>
    <hyperlink xmlns:r="http://schemas.openxmlformats.org/officeDocument/2006/relationships" ref="P1474" r:id="rId1665"/>
    <hyperlink xmlns:r="http://schemas.openxmlformats.org/officeDocument/2006/relationships" ref="Q1474" r:id="rId1666"/>
    <hyperlink xmlns:r="http://schemas.openxmlformats.org/officeDocument/2006/relationships" ref="Q1475" r:id="rId1667"/>
    <hyperlink xmlns:r="http://schemas.openxmlformats.org/officeDocument/2006/relationships" ref="Q1476" r:id="rId1668"/>
    <hyperlink xmlns:r="http://schemas.openxmlformats.org/officeDocument/2006/relationships" ref="Q1477" r:id="rId1669"/>
    <hyperlink xmlns:r="http://schemas.openxmlformats.org/officeDocument/2006/relationships" ref="Q1478" r:id="rId1670"/>
    <hyperlink xmlns:r="http://schemas.openxmlformats.org/officeDocument/2006/relationships" ref="Q1479" r:id="rId1671"/>
    <hyperlink xmlns:r="http://schemas.openxmlformats.org/officeDocument/2006/relationships" ref="Q1480" r:id="rId1672"/>
    <hyperlink xmlns:r="http://schemas.openxmlformats.org/officeDocument/2006/relationships" ref="Q1481" r:id="rId1673"/>
    <hyperlink xmlns:r="http://schemas.openxmlformats.org/officeDocument/2006/relationships" ref="Q1482" r:id="rId1674"/>
    <hyperlink xmlns:r="http://schemas.openxmlformats.org/officeDocument/2006/relationships" ref="Q1483" r:id="rId1675"/>
    <hyperlink xmlns:r="http://schemas.openxmlformats.org/officeDocument/2006/relationships" ref="P1484" r:id="rId1676"/>
    <hyperlink xmlns:r="http://schemas.openxmlformats.org/officeDocument/2006/relationships" ref="Q1484" r:id="rId1677"/>
    <hyperlink xmlns:r="http://schemas.openxmlformats.org/officeDocument/2006/relationships" ref="Q1485" r:id="rId1678"/>
    <hyperlink xmlns:r="http://schemas.openxmlformats.org/officeDocument/2006/relationships" ref="Q1486" r:id="rId1679"/>
    <hyperlink xmlns:r="http://schemas.openxmlformats.org/officeDocument/2006/relationships" ref="Q1487" r:id="rId1680"/>
    <hyperlink xmlns:r="http://schemas.openxmlformats.org/officeDocument/2006/relationships" ref="Q1488" r:id="rId1681"/>
    <hyperlink xmlns:r="http://schemas.openxmlformats.org/officeDocument/2006/relationships" ref="Q1489" r:id="rId1682"/>
    <hyperlink xmlns:r="http://schemas.openxmlformats.org/officeDocument/2006/relationships" ref="P1490" r:id="rId1683"/>
    <hyperlink xmlns:r="http://schemas.openxmlformats.org/officeDocument/2006/relationships" ref="Q1490" r:id="rId1684"/>
    <hyperlink xmlns:r="http://schemas.openxmlformats.org/officeDocument/2006/relationships" ref="Q1491" r:id="rId1685"/>
    <hyperlink xmlns:r="http://schemas.openxmlformats.org/officeDocument/2006/relationships" ref="Q1492" r:id="rId1686"/>
    <hyperlink xmlns:r="http://schemas.openxmlformats.org/officeDocument/2006/relationships" ref="Q1493" r:id="rId1687"/>
    <hyperlink xmlns:r="http://schemas.openxmlformats.org/officeDocument/2006/relationships" ref="Q1494" r:id="rId1688"/>
    <hyperlink xmlns:r="http://schemas.openxmlformats.org/officeDocument/2006/relationships" ref="Q1495" r:id="rId1689"/>
    <hyperlink xmlns:r="http://schemas.openxmlformats.org/officeDocument/2006/relationships" ref="Q1496" r:id="rId1690"/>
    <hyperlink xmlns:r="http://schemas.openxmlformats.org/officeDocument/2006/relationships" ref="Q1497" r:id="rId1691"/>
    <hyperlink xmlns:r="http://schemas.openxmlformats.org/officeDocument/2006/relationships" ref="Q1498" r:id="rId1692"/>
    <hyperlink xmlns:r="http://schemas.openxmlformats.org/officeDocument/2006/relationships" ref="Q1499" r:id="rId1693"/>
    <hyperlink xmlns:r="http://schemas.openxmlformats.org/officeDocument/2006/relationships" ref="Q1500" r:id="rId1694"/>
    <hyperlink xmlns:r="http://schemas.openxmlformats.org/officeDocument/2006/relationships" ref="Q1501" r:id="rId1695"/>
    <hyperlink xmlns:r="http://schemas.openxmlformats.org/officeDocument/2006/relationships" ref="Q1502" r:id="rId1696"/>
    <hyperlink xmlns:r="http://schemas.openxmlformats.org/officeDocument/2006/relationships" ref="Q1503" r:id="rId1697"/>
    <hyperlink xmlns:r="http://schemas.openxmlformats.org/officeDocument/2006/relationships" ref="Q1504" r:id="rId1698"/>
    <hyperlink xmlns:r="http://schemas.openxmlformats.org/officeDocument/2006/relationships" ref="Q1505" r:id="rId1699"/>
    <hyperlink xmlns:r="http://schemas.openxmlformats.org/officeDocument/2006/relationships" ref="Q1506" r:id="rId1700"/>
    <hyperlink xmlns:r="http://schemas.openxmlformats.org/officeDocument/2006/relationships" ref="Q1507" r:id="rId1701"/>
    <hyperlink xmlns:r="http://schemas.openxmlformats.org/officeDocument/2006/relationships" ref="P1508" r:id="rId1702"/>
    <hyperlink xmlns:r="http://schemas.openxmlformats.org/officeDocument/2006/relationships" ref="Q1508" r:id="rId1703"/>
    <hyperlink xmlns:r="http://schemas.openxmlformats.org/officeDocument/2006/relationships" ref="Q1509" r:id="rId1704"/>
    <hyperlink xmlns:r="http://schemas.openxmlformats.org/officeDocument/2006/relationships" ref="Q1510" r:id="rId1705"/>
    <hyperlink xmlns:r="http://schemas.openxmlformats.org/officeDocument/2006/relationships" ref="Q1511" r:id="rId1706"/>
    <hyperlink xmlns:r="http://schemas.openxmlformats.org/officeDocument/2006/relationships" ref="Q1512" r:id="rId1707"/>
    <hyperlink xmlns:r="http://schemas.openxmlformats.org/officeDocument/2006/relationships" ref="Q1513" r:id="rId1708"/>
    <hyperlink xmlns:r="http://schemas.openxmlformats.org/officeDocument/2006/relationships" ref="Q1514" r:id="rId1709"/>
    <hyperlink xmlns:r="http://schemas.openxmlformats.org/officeDocument/2006/relationships" ref="Q1515" r:id="rId1710"/>
    <hyperlink xmlns:r="http://schemas.openxmlformats.org/officeDocument/2006/relationships" ref="Q1516" r:id="rId1711"/>
    <hyperlink xmlns:r="http://schemas.openxmlformats.org/officeDocument/2006/relationships" ref="Q1517" r:id="rId1712"/>
    <hyperlink xmlns:r="http://schemas.openxmlformats.org/officeDocument/2006/relationships" ref="Q1518" r:id="rId1713"/>
    <hyperlink xmlns:r="http://schemas.openxmlformats.org/officeDocument/2006/relationships" ref="Q1519" r:id="rId1714"/>
    <hyperlink xmlns:r="http://schemas.openxmlformats.org/officeDocument/2006/relationships" ref="Q1520" r:id="rId1715"/>
    <hyperlink xmlns:r="http://schemas.openxmlformats.org/officeDocument/2006/relationships" ref="Q1521" r:id="rId1716"/>
    <hyperlink xmlns:r="http://schemas.openxmlformats.org/officeDocument/2006/relationships" ref="P1522" r:id="rId1717"/>
    <hyperlink xmlns:r="http://schemas.openxmlformats.org/officeDocument/2006/relationships" ref="Q1522" r:id="rId1718"/>
    <hyperlink xmlns:r="http://schemas.openxmlformats.org/officeDocument/2006/relationships" ref="P1523" r:id="rId1719"/>
    <hyperlink xmlns:r="http://schemas.openxmlformats.org/officeDocument/2006/relationships" ref="Q1523" r:id="rId1720"/>
    <hyperlink xmlns:r="http://schemas.openxmlformats.org/officeDocument/2006/relationships" ref="Q1524" r:id="rId1721"/>
    <hyperlink xmlns:r="http://schemas.openxmlformats.org/officeDocument/2006/relationships" ref="Q1525" r:id="rId1722"/>
    <hyperlink xmlns:r="http://schemas.openxmlformats.org/officeDocument/2006/relationships" ref="Q1526" r:id="rId1723"/>
    <hyperlink xmlns:r="http://schemas.openxmlformats.org/officeDocument/2006/relationships" ref="P1527" r:id="rId1724"/>
    <hyperlink xmlns:r="http://schemas.openxmlformats.org/officeDocument/2006/relationships" ref="Q1527" r:id="rId1725"/>
    <hyperlink xmlns:r="http://schemas.openxmlformats.org/officeDocument/2006/relationships" ref="Q1528" r:id="rId1726"/>
    <hyperlink xmlns:r="http://schemas.openxmlformats.org/officeDocument/2006/relationships" ref="Q1529" r:id="rId1727"/>
    <hyperlink xmlns:r="http://schemas.openxmlformats.org/officeDocument/2006/relationships" ref="Q1530" r:id="rId1728"/>
    <hyperlink xmlns:r="http://schemas.openxmlformats.org/officeDocument/2006/relationships" ref="Q1531" r:id="rId1729"/>
    <hyperlink xmlns:r="http://schemas.openxmlformats.org/officeDocument/2006/relationships" ref="Q1532" r:id="rId1730"/>
    <hyperlink xmlns:r="http://schemas.openxmlformats.org/officeDocument/2006/relationships" ref="Q1533" r:id="rId1731"/>
    <hyperlink xmlns:r="http://schemas.openxmlformats.org/officeDocument/2006/relationships" ref="Q1534" r:id="rId1732"/>
    <hyperlink xmlns:r="http://schemas.openxmlformats.org/officeDocument/2006/relationships" ref="Q1535" r:id="rId1733"/>
    <hyperlink xmlns:r="http://schemas.openxmlformats.org/officeDocument/2006/relationships" ref="Q1536" r:id="rId1734"/>
    <hyperlink xmlns:r="http://schemas.openxmlformats.org/officeDocument/2006/relationships" ref="Q1537" r:id="rId1735"/>
    <hyperlink xmlns:r="http://schemas.openxmlformats.org/officeDocument/2006/relationships" ref="Q1538" r:id="rId1736"/>
    <hyperlink xmlns:r="http://schemas.openxmlformats.org/officeDocument/2006/relationships" ref="Q1539" r:id="rId1737"/>
    <hyperlink xmlns:r="http://schemas.openxmlformats.org/officeDocument/2006/relationships" ref="Q1540" r:id="rId1738"/>
    <hyperlink xmlns:r="http://schemas.openxmlformats.org/officeDocument/2006/relationships" ref="Q1541" r:id="rId1739"/>
    <hyperlink xmlns:r="http://schemas.openxmlformats.org/officeDocument/2006/relationships" ref="Q1542" r:id="rId1740"/>
    <hyperlink xmlns:r="http://schemas.openxmlformats.org/officeDocument/2006/relationships" ref="Q1543" r:id="rId1741"/>
    <hyperlink xmlns:r="http://schemas.openxmlformats.org/officeDocument/2006/relationships" ref="Q1544" r:id="rId1742"/>
    <hyperlink xmlns:r="http://schemas.openxmlformats.org/officeDocument/2006/relationships" ref="Q1545" r:id="rId1743"/>
    <hyperlink xmlns:r="http://schemas.openxmlformats.org/officeDocument/2006/relationships" ref="Q1546" r:id="rId1744"/>
    <hyperlink xmlns:r="http://schemas.openxmlformats.org/officeDocument/2006/relationships" ref="Q1547" r:id="rId1745"/>
    <hyperlink xmlns:r="http://schemas.openxmlformats.org/officeDocument/2006/relationships" ref="Q1548" r:id="rId1746"/>
    <hyperlink xmlns:r="http://schemas.openxmlformats.org/officeDocument/2006/relationships" ref="Q1549" r:id="rId1747"/>
    <hyperlink xmlns:r="http://schemas.openxmlformats.org/officeDocument/2006/relationships" ref="Q1550" r:id="rId1748"/>
    <hyperlink xmlns:r="http://schemas.openxmlformats.org/officeDocument/2006/relationships" ref="P1551" r:id="rId1749"/>
    <hyperlink xmlns:r="http://schemas.openxmlformats.org/officeDocument/2006/relationships" ref="Q1551" r:id="rId1750"/>
    <hyperlink xmlns:r="http://schemas.openxmlformats.org/officeDocument/2006/relationships" ref="Q1552" r:id="rId1751"/>
    <hyperlink xmlns:r="http://schemas.openxmlformats.org/officeDocument/2006/relationships" ref="Q1553" r:id="rId1752"/>
    <hyperlink xmlns:r="http://schemas.openxmlformats.org/officeDocument/2006/relationships" ref="Q1554" r:id="rId1753"/>
    <hyperlink xmlns:r="http://schemas.openxmlformats.org/officeDocument/2006/relationships" ref="Q1555" r:id="rId1754"/>
    <hyperlink xmlns:r="http://schemas.openxmlformats.org/officeDocument/2006/relationships" ref="Q1556" r:id="rId1755"/>
    <hyperlink xmlns:r="http://schemas.openxmlformats.org/officeDocument/2006/relationships" ref="P1557" r:id="rId1756"/>
    <hyperlink xmlns:r="http://schemas.openxmlformats.org/officeDocument/2006/relationships" ref="Q1557" r:id="rId1757"/>
    <hyperlink xmlns:r="http://schemas.openxmlformats.org/officeDocument/2006/relationships" ref="Q1558" r:id="rId1758"/>
    <hyperlink xmlns:r="http://schemas.openxmlformats.org/officeDocument/2006/relationships" ref="Q1559" r:id="rId1759"/>
    <hyperlink xmlns:r="http://schemas.openxmlformats.org/officeDocument/2006/relationships" ref="Q1560" r:id="rId1760"/>
    <hyperlink xmlns:r="http://schemas.openxmlformats.org/officeDocument/2006/relationships" ref="Q1561" r:id="rId1761"/>
    <hyperlink xmlns:r="http://schemas.openxmlformats.org/officeDocument/2006/relationships" ref="Q1562" r:id="rId1762"/>
    <hyperlink xmlns:r="http://schemas.openxmlformats.org/officeDocument/2006/relationships" ref="Q1563" r:id="rId1763"/>
    <hyperlink xmlns:r="http://schemas.openxmlformats.org/officeDocument/2006/relationships" ref="Q1564" r:id="rId1764"/>
    <hyperlink xmlns:r="http://schemas.openxmlformats.org/officeDocument/2006/relationships" ref="Q1565" r:id="rId1765"/>
    <hyperlink xmlns:r="http://schemas.openxmlformats.org/officeDocument/2006/relationships" ref="Q1566" r:id="rId1766"/>
    <hyperlink xmlns:r="http://schemas.openxmlformats.org/officeDocument/2006/relationships" ref="Q1567" r:id="rId1767"/>
    <hyperlink xmlns:r="http://schemas.openxmlformats.org/officeDocument/2006/relationships" ref="Q1568" r:id="rId1768"/>
    <hyperlink xmlns:r="http://schemas.openxmlformats.org/officeDocument/2006/relationships" ref="Q1569" r:id="rId1769"/>
    <hyperlink xmlns:r="http://schemas.openxmlformats.org/officeDocument/2006/relationships" ref="Q1570" r:id="rId1770"/>
    <hyperlink xmlns:r="http://schemas.openxmlformats.org/officeDocument/2006/relationships" ref="Q1571" r:id="rId1771"/>
    <hyperlink xmlns:r="http://schemas.openxmlformats.org/officeDocument/2006/relationships" ref="Q1572" r:id="rId1772"/>
    <hyperlink xmlns:r="http://schemas.openxmlformats.org/officeDocument/2006/relationships" ref="Q1573" r:id="rId1773"/>
    <hyperlink xmlns:r="http://schemas.openxmlformats.org/officeDocument/2006/relationships" ref="Q1574" r:id="rId1774"/>
    <hyperlink xmlns:r="http://schemas.openxmlformats.org/officeDocument/2006/relationships" ref="Q1575" r:id="rId1775"/>
    <hyperlink xmlns:r="http://schemas.openxmlformats.org/officeDocument/2006/relationships" ref="Q1576" r:id="rId1776"/>
    <hyperlink xmlns:r="http://schemas.openxmlformats.org/officeDocument/2006/relationships" ref="Q1577" r:id="rId1777"/>
    <hyperlink xmlns:r="http://schemas.openxmlformats.org/officeDocument/2006/relationships" ref="Q1578" r:id="rId1778"/>
    <hyperlink xmlns:r="http://schemas.openxmlformats.org/officeDocument/2006/relationships" ref="Q1579" r:id="rId1779"/>
    <hyperlink xmlns:r="http://schemas.openxmlformats.org/officeDocument/2006/relationships" ref="Q1580" r:id="rId1780"/>
    <hyperlink xmlns:r="http://schemas.openxmlformats.org/officeDocument/2006/relationships" ref="Q1581" r:id="rId1781"/>
    <hyperlink xmlns:r="http://schemas.openxmlformats.org/officeDocument/2006/relationships" ref="Q1582" r:id="rId1782"/>
    <hyperlink xmlns:r="http://schemas.openxmlformats.org/officeDocument/2006/relationships" ref="Q1583" r:id="rId1783"/>
    <hyperlink xmlns:r="http://schemas.openxmlformats.org/officeDocument/2006/relationships" ref="Q1584" r:id="rId1784"/>
    <hyperlink xmlns:r="http://schemas.openxmlformats.org/officeDocument/2006/relationships" ref="Q1585" r:id="rId1785"/>
    <hyperlink xmlns:r="http://schemas.openxmlformats.org/officeDocument/2006/relationships" ref="Q1586" r:id="rId1786"/>
    <hyperlink xmlns:r="http://schemas.openxmlformats.org/officeDocument/2006/relationships" ref="Q1587" r:id="rId1787"/>
    <hyperlink xmlns:r="http://schemas.openxmlformats.org/officeDocument/2006/relationships" ref="Q1588" r:id="rId1788"/>
    <hyperlink xmlns:r="http://schemas.openxmlformats.org/officeDocument/2006/relationships" ref="Q1589" r:id="rId1789"/>
    <hyperlink xmlns:r="http://schemas.openxmlformats.org/officeDocument/2006/relationships" ref="Q1590" r:id="rId1790"/>
    <hyperlink xmlns:r="http://schemas.openxmlformats.org/officeDocument/2006/relationships" ref="Q1591" r:id="rId1791"/>
    <hyperlink xmlns:r="http://schemas.openxmlformats.org/officeDocument/2006/relationships" ref="Q1592" r:id="rId1792"/>
    <hyperlink xmlns:r="http://schemas.openxmlformats.org/officeDocument/2006/relationships" ref="Q1593" r:id="rId1793"/>
    <hyperlink xmlns:r="http://schemas.openxmlformats.org/officeDocument/2006/relationships" ref="Q1594" r:id="rId1794"/>
    <hyperlink xmlns:r="http://schemas.openxmlformats.org/officeDocument/2006/relationships" ref="Q1595" r:id="rId1795"/>
    <hyperlink xmlns:r="http://schemas.openxmlformats.org/officeDocument/2006/relationships" ref="Q1596" r:id="rId1796"/>
    <hyperlink xmlns:r="http://schemas.openxmlformats.org/officeDocument/2006/relationships" ref="Q1597" r:id="rId1797"/>
    <hyperlink xmlns:r="http://schemas.openxmlformats.org/officeDocument/2006/relationships" ref="Q1598" r:id="rId1798"/>
    <hyperlink xmlns:r="http://schemas.openxmlformats.org/officeDocument/2006/relationships" ref="P1599" r:id="rId1799"/>
    <hyperlink xmlns:r="http://schemas.openxmlformats.org/officeDocument/2006/relationships" ref="Q1599" r:id="rId1800"/>
    <hyperlink xmlns:r="http://schemas.openxmlformats.org/officeDocument/2006/relationships" ref="Q1600" r:id="rId1801"/>
    <hyperlink xmlns:r="http://schemas.openxmlformats.org/officeDocument/2006/relationships" ref="P1601" r:id="rId1802"/>
    <hyperlink xmlns:r="http://schemas.openxmlformats.org/officeDocument/2006/relationships" ref="Q1601" r:id="rId1803"/>
    <hyperlink xmlns:r="http://schemas.openxmlformats.org/officeDocument/2006/relationships" ref="Q1602" r:id="rId1804"/>
    <hyperlink xmlns:r="http://schemas.openxmlformats.org/officeDocument/2006/relationships" ref="Q1603" r:id="rId1805"/>
    <hyperlink xmlns:r="http://schemas.openxmlformats.org/officeDocument/2006/relationships" ref="Q1604" r:id="rId1806"/>
    <hyperlink xmlns:r="http://schemas.openxmlformats.org/officeDocument/2006/relationships" ref="Q1605" r:id="rId1807"/>
    <hyperlink xmlns:r="http://schemas.openxmlformats.org/officeDocument/2006/relationships" ref="Q1606" r:id="rId1808"/>
    <hyperlink xmlns:r="http://schemas.openxmlformats.org/officeDocument/2006/relationships" ref="Q1607" r:id="rId1809"/>
    <hyperlink xmlns:r="http://schemas.openxmlformats.org/officeDocument/2006/relationships" ref="Q1608" r:id="rId1810"/>
    <hyperlink xmlns:r="http://schemas.openxmlformats.org/officeDocument/2006/relationships" ref="Q1609" r:id="rId1811"/>
    <hyperlink xmlns:r="http://schemas.openxmlformats.org/officeDocument/2006/relationships" ref="Q1610" r:id="rId1812"/>
    <hyperlink xmlns:r="http://schemas.openxmlformats.org/officeDocument/2006/relationships" ref="Q1611" r:id="rId1813"/>
    <hyperlink xmlns:r="http://schemas.openxmlformats.org/officeDocument/2006/relationships" ref="P1612" r:id="rId1814"/>
    <hyperlink xmlns:r="http://schemas.openxmlformats.org/officeDocument/2006/relationships" ref="Q1612" r:id="rId1815"/>
    <hyperlink xmlns:r="http://schemas.openxmlformats.org/officeDocument/2006/relationships" ref="P1613" r:id="rId1816"/>
    <hyperlink xmlns:r="http://schemas.openxmlformats.org/officeDocument/2006/relationships" ref="Q1613" r:id="rId1817"/>
    <hyperlink xmlns:r="http://schemas.openxmlformats.org/officeDocument/2006/relationships" ref="Q1614" r:id="rId1818"/>
    <hyperlink xmlns:r="http://schemas.openxmlformats.org/officeDocument/2006/relationships" ref="Q1615" r:id="rId1819"/>
    <hyperlink xmlns:r="http://schemas.openxmlformats.org/officeDocument/2006/relationships" ref="P1616" r:id="rId1820"/>
    <hyperlink xmlns:r="http://schemas.openxmlformats.org/officeDocument/2006/relationships" ref="Q1616" r:id="rId1821"/>
    <hyperlink xmlns:r="http://schemas.openxmlformats.org/officeDocument/2006/relationships" ref="Q1617" r:id="rId1822"/>
    <hyperlink xmlns:r="http://schemas.openxmlformats.org/officeDocument/2006/relationships" ref="P1618" r:id="rId1823"/>
    <hyperlink xmlns:r="http://schemas.openxmlformats.org/officeDocument/2006/relationships" ref="Q1618" r:id="rId1824"/>
    <hyperlink xmlns:r="http://schemas.openxmlformats.org/officeDocument/2006/relationships" ref="Q1619" r:id="rId1825"/>
    <hyperlink xmlns:r="http://schemas.openxmlformats.org/officeDocument/2006/relationships" ref="Q1620" r:id="rId1826"/>
    <hyperlink xmlns:r="http://schemas.openxmlformats.org/officeDocument/2006/relationships" ref="P1621" r:id="rId1827"/>
    <hyperlink xmlns:r="http://schemas.openxmlformats.org/officeDocument/2006/relationships" ref="Q1621" r:id="rId1828"/>
    <hyperlink xmlns:r="http://schemas.openxmlformats.org/officeDocument/2006/relationships" ref="Q1622" r:id="rId1829"/>
    <hyperlink xmlns:r="http://schemas.openxmlformats.org/officeDocument/2006/relationships" ref="Q1623" r:id="rId1830"/>
    <hyperlink xmlns:r="http://schemas.openxmlformats.org/officeDocument/2006/relationships" ref="Q1624" r:id="rId1831"/>
    <hyperlink xmlns:r="http://schemas.openxmlformats.org/officeDocument/2006/relationships" ref="Q1625" r:id="rId1832"/>
    <hyperlink xmlns:r="http://schemas.openxmlformats.org/officeDocument/2006/relationships" ref="Q1626" r:id="rId1833"/>
    <hyperlink xmlns:r="http://schemas.openxmlformats.org/officeDocument/2006/relationships" ref="Q1627" r:id="rId1834"/>
    <hyperlink xmlns:r="http://schemas.openxmlformats.org/officeDocument/2006/relationships" ref="Q1628" r:id="rId1835"/>
    <hyperlink xmlns:r="http://schemas.openxmlformats.org/officeDocument/2006/relationships" ref="Q1629" r:id="rId1836"/>
    <hyperlink xmlns:r="http://schemas.openxmlformats.org/officeDocument/2006/relationships" ref="Q1630" r:id="rId1837"/>
    <hyperlink xmlns:r="http://schemas.openxmlformats.org/officeDocument/2006/relationships" ref="Q1631" r:id="rId1838"/>
    <hyperlink xmlns:r="http://schemas.openxmlformats.org/officeDocument/2006/relationships" ref="Q1632" r:id="rId1839"/>
    <hyperlink xmlns:r="http://schemas.openxmlformats.org/officeDocument/2006/relationships" ref="Q1633" r:id="rId1840"/>
    <hyperlink xmlns:r="http://schemas.openxmlformats.org/officeDocument/2006/relationships" ref="P1634" r:id="rId1841"/>
    <hyperlink xmlns:r="http://schemas.openxmlformats.org/officeDocument/2006/relationships" ref="Q1634" r:id="rId1842"/>
    <hyperlink xmlns:r="http://schemas.openxmlformats.org/officeDocument/2006/relationships" ref="Q1635" r:id="rId1843"/>
    <hyperlink xmlns:r="http://schemas.openxmlformats.org/officeDocument/2006/relationships" ref="Q1636" r:id="rId1844"/>
    <hyperlink xmlns:r="http://schemas.openxmlformats.org/officeDocument/2006/relationships" ref="Q1637" r:id="rId1845"/>
    <hyperlink xmlns:r="http://schemas.openxmlformats.org/officeDocument/2006/relationships" ref="Q1638" r:id="rId1846"/>
    <hyperlink xmlns:r="http://schemas.openxmlformats.org/officeDocument/2006/relationships" ref="Q1639" r:id="rId1847"/>
    <hyperlink xmlns:r="http://schemas.openxmlformats.org/officeDocument/2006/relationships" ref="P1640" r:id="rId1848"/>
    <hyperlink xmlns:r="http://schemas.openxmlformats.org/officeDocument/2006/relationships" ref="Q1640" r:id="rId1849"/>
    <hyperlink xmlns:r="http://schemas.openxmlformats.org/officeDocument/2006/relationships" ref="Q1641" r:id="rId1850"/>
    <hyperlink xmlns:r="http://schemas.openxmlformats.org/officeDocument/2006/relationships" ref="Q1642" r:id="rId1851"/>
    <hyperlink xmlns:r="http://schemas.openxmlformats.org/officeDocument/2006/relationships" ref="P1643" r:id="rId1852"/>
    <hyperlink xmlns:r="http://schemas.openxmlformats.org/officeDocument/2006/relationships" ref="Q1643" r:id="rId1853"/>
    <hyperlink xmlns:r="http://schemas.openxmlformats.org/officeDocument/2006/relationships" ref="P1644" r:id="rId1854"/>
    <hyperlink xmlns:r="http://schemas.openxmlformats.org/officeDocument/2006/relationships" ref="Q1644" r:id="rId1855"/>
    <hyperlink xmlns:r="http://schemas.openxmlformats.org/officeDocument/2006/relationships" ref="Q1645" r:id="rId1856"/>
    <hyperlink xmlns:r="http://schemas.openxmlformats.org/officeDocument/2006/relationships" ref="Q1646" r:id="rId1857"/>
    <hyperlink xmlns:r="http://schemas.openxmlformats.org/officeDocument/2006/relationships" ref="Q1647" r:id="rId1858"/>
    <hyperlink xmlns:r="http://schemas.openxmlformats.org/officeDocument/2006/relationships" ref="Q1648" r:id="rId1859"/>
    <hyperlink xmlns:r="http://schemas.openxmlformats.org/officeDocument/2006/relationships" ref="Q1649" r:id="rId1860"/>
    <hyperlink xmlns:r="http://schemas.openxmlformats.org/officeDocument/2006/relationships" ref="Q1650" r:id="rId1861"/>
    <hyperlink xmlns:r="http://schemas.openxmlformats.org/officeDocument/2006/relationships" ref="Q1651" r:id="rId1862"/>
    <hyperlink xmlns:r="http://schemas.openxmlformats.org/officeDocument/2006/relationships" ref="Q1652" r:id="rId1863"/>
    <hyperlink xmlns:r="http://schemas.openxmlformats.org/officeDocument/2006/relationships" ref="P1653" r:id="rId1864"/>
    <hyperlink xmlns:r="http://schemas.openxmlformats.org/officeDocument/2006/relationships" ref="Q1653" r:id="rId1865"/>
    <hyperlink xmlns:r="http://schemas.openxmlformats.org/officeDocument/2006/relationships" ref="Q1654" r:id="rId1866"/>
    <hyperlink xmlns:r="http://schemas.openxmlformats.org/officeDocument/2006/relationships" ref="Q1655" r:id="rId1867"/>
    <hyperlink xmlns:r="http://schemas.openxmlformats.org/officeDocument/2006/relationships" ref="Q1656" r:id="rId1868"/>
    <hyperlink xmlns:r="http://schemas.openxmlformats.org/officeDocument/2006/relationships" ref="Q1657" r:id="rId1869"/>
    <hyperlink xmlns:r="http://schemas.openxmlformats.org/officeDocument/2006/relationships" ref="Q1658" r:id="rId1870"/>
    <hyperlink xmlns:r="http://schemas.openxmlformats.org/officeDocument/2006/relationships" ref="Q1659" r:id="rId1871"/>
    <hyperlink xmlns:r="http://schemas.openxmlformats.org/officeDocument/2006/relationships" ref="Q1660" r:id="rId1872"/>
    <hyperlink xmlns:r="http://schemas.openxmlformats.org/officeDocument/2006/relationships" ref="P1661" r:id="rId1873"/>
    <hyperlink xmlns:r="http://schemas.openxmlformats.org/officeDocument/2006/relationships" ref="Q1661" r:id="rId1874"/>
    <hyperlink xmlns:r="http://schemas.openxmlformats.org/officeDocument/2006/relationships" ref="Q1662" r:id="rId1875"/>
    <hyperlink xmlns:r="http://schemas.openxmlformats.org/officeDocument/2006/relationships" ref="Q1663" r:id="rId1876"/>
    <hyperlink xmlns:r="http://schemas.openxmlformats.org/officeDocument/2006/relationships" ref="Q1664" r:id="rId1877"/>
    <hyperlink xmlns:r="http://schemas.openxmlformats.org/officeDocument/2006/relationships" ref="Q1665" r:id="rId1878"/>
    <hyperlink xmlns:r="http://schemas.openxmlformats.org/officeDocument/2006/relationships" ref="Q1666" r:id="rId1879"/>
    <hyperlink xmlns:r="http://schemas.openxmlformats.org/officeDocument/2006/relationships" ref="P1667" r:id="rId1880"/>
    <hyperlink xmlns:r="http://schemas.openxmlformats.org/officeDocument/2006/relationships" ref="Q1667" r:id="rId1881"/>
    <hyperlink xmlns:r="http://schemas.openxmlformats.org/officeDocument/2006/relationships" ref="Q1668" r:id="rId1882"/>
    <hyperlink xmlns:r="http://schemas.openxmlformats.org/officeDocument/2006/relationships" ref="Q1669" r:id="rId1883"/>
    <hyperlink xmlns:r="http://schemas.openxmlformats.org/officeDocument/2006/relationships" ref="Q1670" r:id="rId1884"/>
    <hyperlink xmlns:r="http://schemas.openxmlformats.org/officeDocument/2006/relationships" ref="Q1671" r:id="rId1885"/>
    <hyperlink xmlns:r="http://schemas.openxmlformats.org/officeDocument/2006/relationships" ref="Q1672" r:id="rId1886"/>
    <hyperlink xmlns:r="http://schemas.openxmlformats.org/officeDocument/2006/relationships" ref="Q1673" r:id="rId1887"/>
    <hyperlink xmlns:r="http://schemas.openxmlformats.org/officeDocument/2006/relationships" ref="Q1674" r:id="rId1888"/>
    <hyperlink xmlns:r="http://schemas.openxmlformats.org/officeDocument/2006/relationships" ref="Q1675" r:id="rId1889"/>
    <hyperlink xmlns:r="http://schemas.openxmlformats.org/officeDocument/2006/relationships" ref="Q1676" r:id="rId1890"/>
    <hyperlink xmlns:r="http://schemas.openxmlformats.org/officeDocument/2006/relationships" ref="Q1677" r:id="rId1891"/>
    <hyperlink xmlns:r="http://schemas.openxmlformats.org/officeDocument/2006/relationships" ref="Q1678" r:id="rId1892"/>
    <hyperlink xmlns:r="http://schemas.openxmlformats.org/officeDocument/2006/relationships" ref="Q1679" r:id="rId1893"/>
    <hyperlink xmlns:r="http://schemas.openxmlformats.org/officeDocument/2006/relationships" ref="Q1680" r:id="rId1894"/>
    <hyperlink xmlns:r="http://schemas.openxmlformats.org/officeDocument/2006/relationships" ref="Q1681" r:id="rId1895"/>
    <hyperlink xmlns:r="http://schemas.openxmlformats.org/officeDocument/2006/relationships" ref="Q1682" r:id="rId1896"/>
    <hyperlink xmlns:r="http://schemas.openxmlformats.org/officeDocument/2006/relationships" ref="Q1683" r:id="rId1897"/>
    <hyperlink xmlns:r="http://schemas.openxmlformats.org/officeDocument/2006/relationships" ref="Q1684" r:id="rId1898"/>
    <hyperlink xmlns:r="http://schemas.openxmlformats.org/officeDocument/2006/relationships" ref="P1685" r:id="rId1899"/>
    <hyperlink xmlns:r="http://schemas.openxmlformats.org/officeDocument/2006/relationships" ref="Q1685" r:id="rId1900"/>
    <hyperlink xmlns:r="http://schemas.openxmlformats.org/officeDocument/2006/relationships" ref="Q1686" r:id="rId1901"/>
    <hyperlink xmlns:r="http://schemas.openxmlformats.org/officeDocument/2006/relationships" ref="Q1687" r:id="rId1902"/>
    <hyperlink xmlns:r="http://schemas.openxmlformats.org/officeDocument/2006/relationships" ref="Q1688" r:id="rId1903"/>
    <hyperlink xmlns:r="http://schemas.openxmlformats.org/officeDocument/2006/relationships" ref="Q1689" r:id="rId1904"/>
    <hyperlink xmlns:r="http://schemas.openxmlformats.org/officeDocument/2006/relationships" ref="Q1690" r:id="rId1905"/>
    <hyperlink xmlns:r="http://schemas.openxmlformats.org/officeDocument/2006/relationships" ref="Q1691" r:id="rId1906"/>
    <hyperlink xmlns:r="http://schemas.openxmlformats.org/officeDocument/2006/relationships" ref="Q1692" r:id="rId1907"/>
    <hyperlink xmlns:r="http://schemas.openxmlformats.org/officeDocument/2006/relationships" ref="Q1693" r:id="rId1908"/>
    <hyperlink xmlns:r="http://schemas.openxmlformats.org/officeDocument/2006/relationships" ref="Q1694" r:id="rId1909"/>
    <hyperlink xmlns:r="http://schemas.openxmlformats.org/officeDocument/2006/relationships" ref="Q1695" r:id="rId1910"/>
    <hyperlink xmlns:r="http://schemas.openxmlformats.org/officeDocument/2006/relationships" ref="Q1696" r:id="rId1911"/>
    <hyperlink xmlns:r="http://schemas.openxmlformats.org/officeDocument/2006/relationships" ref="Q1697" r:id="rId1912"/>
    <hyperlink xmlns:r="http://schemas.openxmlformats.org/officeDocument/2006/relationships" ref="Q1698" r:id="rId1913"/>
    <hyperlink xmlns:r="http://schemas.openxmlformats.org/officeDocument/2006/relationships" ref="Q1699" r:id="rId1914"/>
    <hyperlink xmlns:r="http://schemas.openxmlformats.org/officeDocument/2006/relationships" ref="Q1700" r:id="rId1915"/>
    <hyperlink xmlns:r="http://schemas.openxmlformats.org/officeDocument/2006/relationships" ref="Q1701" r:id="rId1916"/>
    <hyperlink xmlns:r="http://schemas.openxmlformats.org/officeDocument/2006/relationships" ref="Q1702" r:id="rId1917"/>
    <hyperlink xmlns:r="http://schemas.openxmlformats.org/officeDocument/2006/relationships" ref="P1703" r:id="rId1918"/>
    <hyperlink xmlns:r="http://schemas.openxmlformats.org/officeDocument/2006/relationships" ref="Q1703" r:id="rId1919"/>
    <hyperlink xmlns:r="http://schemas.openxmlformats.org/officeDocument/2006/relationships" ref="P1704" r:id="rId1920"/>
    <hyperlink xmlns:r="http://schemas.openxmlformats.org/officeDocument/2006/relationships" ref="Q1704" r:id="rId1921"/>
    <hyperlink xmlns:r="http://schemas.openxmlformats.org/officeDocument/2006/relationships" ref="Q1705" r:id="rId1922"/>
    <hyperlink xmlns:r="http://schemas.openxmlformats.org/officeDocument/2006/relationships" ref="Q1706" r:id="rId1923"/>
    <hyperlink xmlns:r="http://schemas.openxmlformats.org/officeDocument/2006/relationships" ref="Q1707" r:id="rId1924"/>
    <hyperlink xmlns:r="http://schemas.openxmlformats.org/officeDocument/2006/relationships" ref="Q1708" r:id="rId1925"/>
    <hyperlink xmlns:r="http://schemas.openxmlformats.org/officeDocument/2006/relationships" ref="Q1709" r:id="rId1926"/>
    <hyperlink xmlns:r="http://schemas.openxmlformats.org/officeDocument/2006/relationships" ref="Q1710" r:id="rId1927"/>
    <hyperlink xmlns:r="http://schemas.openxmlformats.org/officeDocument/2006/relationships" ref="Q1711" r:id="rId1928"/>
    <hyperlink xmlns:r="http://schemas.openxmlformats.org/officeDocument/2006/relationships" ref="Q1712" r:id="rId1929"/>
    <hyperlink xmlns:r="http://schemas.openxmlformats.org/officeDocument/2006/relationships" ref="Q1713" r:id="rId1930"/>
    <hyperlink xmlns:r="http://schemas.openxmlformats.org/officeDocument/2006/relationships" ref="Q1714" r:id="rId1931"/>
    <hyperlink xmlns:r="http://schemas.openxmlformats.org/officeDocument/2006/relationships" ref="Q1715" r:id="rId1932"/>
    <hyperlink xmlns:r="http://schemas.openxmlformats.org/officeDocument/2006/relationships" ref="Q1716" r:id="rId1933"/>
    <hyperlink xmlns:r="http://schemas.openxmlformats.org/officeDocument/2006/relationships" ref="Q1717" r:id="rId1934"/>
    <hyperlink xmlns:r="http://schemas.openxmlformats.org/officeDocument/2006/relationships" ref="Q1718" r:id="rId1935"/>
    <hyperlink xmlns:r="http://schemas.openxmlformats.org/officeDocument/2006/relationships" ref="Q1719" r:id="rId1936"/>
    <hyperlink xmlns:r="http://schemas.openxmlformats.org/officeDocument/2006/relationships" ref="Q1720" r:id="rId1937"/>
    <hyperlink xmlns:r="http://schemas.openxmlformats.org/officeDocument/2006/relationships" ref="Q1721" r:id="rId1938"/>
    <hyperlink xmlns:r="http://schemas.openxmlformats.org/officeDocument/2006/relationships" ref="Q1722" r:id="rId1939"/>
    <hyperlink xmlns:r="http://schemas.openxmlformats.org/officeDocument/2006/relationships" ref="Q1723" r:id="rId1940"/>
    <hyperlink xmlns:r="http://schemas.openxmlformats.org/officeDocument/2006/relationships" ref="Q1724" r:id="rId1941"/>
    <hyperlink xmlns:r="http://schemas.openxmlformats.org/officeDocument/2006/relationships" ref="Q1725" r:id="rId1942"/>
    <hyperlink xmlns:r="http://schemas.openxmlformats.org/officeDocument/2006/relationships" ref="Q1726" r:id="rId1943"/>
    <hyperlink xmlns:r="http://schemas.openxmlformats.org/officeDocument/2006/relationships" ref="Q1727" r:id="rId1944"/>
    <hyperlink xmlns:r="http://schemas.openxmlformats.org/officeDocument/2006/relationships" ref="Q1728" r:id="rId1945"/>
    <hyperlink xmlns:r="http://schemas.openxmlformats.org/officeDocument/2006/relationships" ref="Q1729" r:id="rId1946"/>
    <hyperlink xmlns:r="http://schemas.openxmlformats.org/officeDocument/2006/relationships" ref="P1730" r:id="rId1947"/>
    <hyperlink xmlns:r="http://schemas.openxmlformats.org/officeDocument/2006/relationships" ref="Q1730" r:id="rId1948"/>
    <hyperlink xmlns:r="http://schemas.openxmlformats.org/officeDocument/2006/relationships" ref="Q1731" r:id="rId1949"/>
    <hyperlink xmlns:r="http://schemas.openxmlformats.org/officeDocument/2006/relationships" ref="Q1732" r:id="rId1950"/>
    <hyperlink xmlns:r="http://schemas.openxmlformats.org/officeDocument/2006/relationships" ref="Q1733" r:id="rId1951"/>
    <hyperlink xmlns:r="http://schemas.openxmlformats.org/officeDocument/2006/relationships" ref="Q1734" r:id="rId1952"/>
    <hyperlink xmlns:r="http://schemas.openxmlformats.org/officeDocument/2006/relationships" ref="Q1735" r:id="rId1953"/>
    <hyperlink xmlns:r="http://schemas.openxmlformats.org/officeDocument/2006/relationships" ref="Q1736" r:id="rId1954"/>
    <hyperlink xmlns:r="http://schemas.openxmlformats.org/officeDocument/2006/relationships" ref="Q1737" r:id="rId1955"/>
    <hyperlink xmlns:r="http://schemas.openxmlformats.org/officeDocument/2006/relationships" ref="Q1738" r:id="rId1956"/>
    <hyperlink xmlns:r="http://schemas.openxmlformats.org/officeDocument/2006/relationships" ref="Q1739" r:id="rId1957"/>
    <hyperlink xmlns:r="http://schemas.openxmlformats.org/officeDocument/2006/relationships" ref="Q1740" r:id="rId1958"/>
    <hyperlink xmlns:r="http://schemas.openxmlformats.org/officeDocument/2006/relationships" ref="Q1741" r:id="rId1959"/>
    <hyperlink xmlns:r="http://schemas.openxmlformats.org/officeDocument/2006/relationships" ref="Q1742" r:id="rId1960"/>
    <hyperlink xmlns:r="http://schemas.openxmlformats.org/officeDocument/2006/relationships" ref="P1743" r:id="rId1961"/>
    <hyperlink xmlns:r="http://schemas.openxmlformats.org/officeDocument/2006/relationships" ref="Q1743" r:id="rId1962"/>
    <hyperlink xmlns:r="http://schemas.openxmlformats.org/officeDocument/2006/relationships" ref="Q1744" r:id="rId1963"/>
    <hyperlink xmlns:r="http://schemas.openxmlformats.org/officeDocument/2006/relationships" ref="Q1745" r:id="rId1964"/>
    <hyperlink xmlns:r="http://schemas.openxmlformats.org/officeDocument/2006/relationships" ref="Q1746" r:id="rId1965"/>
    <hyperlink xmlns:r="http://schemas.openxmlformats.org/officeDocument/2006/relationships" ref="Q1747" r:id="rId1966"/>
    <hyperlink xmlns:r="http://schemas.openxmlformats.org/officeDocument/2006/relationships" ref="P1748" r:id="rId1967"/>
    <hyperlink xmlns:r="http://schemas.openxmlformats.org/officeDocument/2006/relationships" ref="Q1748" r:id="rId1968"/>
    <hyperlink xmlns:r="http://schemas.openxmlformats.org/officeDocument/2006/relationships" ref="P1749" r:id="rId1969"/>
    <hyperlink xmlns:r="http://schemas.openxmlformats.org/officeDocument/2006/relationships" ref="Q1749" r:id="rId1970"/>
    <hyperlink xmlns:r="http://schemas.openxmlformats.org/officeDocument/2006/relationships" ref="Q1750" r:id="rId1971"/>
    <hyperlink xmlns:r="http://schemas.openxmlformats.org/officeDocument/2006/relationships" ref="Q1751" r:id="rId1972"/>
    <hyperlink xmlns:r="http://schemas.openxmlformats.org/officeDocument/2006/relationships" ref="Q1752" r:id="rId1973"/>
    <hyperlink xmlns:r="http://schemas.openxmlformats.org/officeDocument/2006/relationships" ref="Q1753" r:id="rId1974"/>
    <hyperlink xmlns:r="http://schemas.openxmlformats.org/officeDocument/2006/relationships" ref="Q1754" r:id="rId1975"/>
    <hyperlink xmlns:r="http://schemas.openxmlformats.org/officeDocument/2006/relationships" ref="P1755" r:id="rId1976"/>
    <hyperlink xmlns:r="http://schemas.openxmlformats.org/officeDocument/2006/relationships" ref="Q1755" r:id="rId1977"/>
    <hyperlink xmlns:r="http://schemas.openxmlformats.org/officeDocument/2006/relationships" ref="Q1756" r:id="rId1978"/>
    <hyperlink xmlns:r="http://schemas.openxmlformats.org/officeDocument/2006/relationships" ref="Q1757" r:id="rId1979"/>
    <hyperlink xmlns:r="http://schemas.openxmlformats.org/officeDocument/2006/relationships" ref="Q1758" r:id="rId1980"/>
    <hyperlink xmlns:r="http://schemas.openxmlformats.org/officeDocument/2006/relationships" ref="Q1759" r:id="rId1981"/>
    <hyperlink xmlns:r="http://schemas.openxmlformats.org/officeDocument/2006/relationships" ref="Q1760" r:id="rId1982"/>
    <hyperlink xmlns:r="http://schemas.openxmlformats.org/officeDocument/2006/relationships" ref="Q1761" r:id="rId1983"/>
    <hyperlink xmlns:r="http://schemas.openxmlformats.org/officeDocument/2006/relationships" ref="Q1762" r:id="rId1984"/>
    <hyperlink xmlns:r="http://schemas.openxmlformats.org/officeDocument/2006/relationships" ref="Q1763" r:id="rId1985"/>
    <hyperlink xmlns:r="http://schemas.openxmlformats.org/officeDocument/2006/relationships" ref="Q1764" r:id="rId1986"/>
    <hyperlink xmlns:r="http://schemas.openxmlformats.org/officeDocument/2006/relationships" ref="Q1765" r:id="rId1987"/>
    <hyperlink xmlns:r="http://schemas.openxmlformats.org/officeDocument/2006/relationships" ref="Q1766" r:id="rId1988"/>
    <hyperlink xmlns:r="http://schemas.openxmlformats.org/officeDocument/2006/relationships" ref="Q1767" r:id="rId1989"/>
    <hyperlink xmlns:r="http://schemas.openxmlformats.org/officeDocument/2006/relationships" ref="Q1768" r:id="rId1990"/>
    <hyperlink xmlns:r="http://schemas.openxmlformats.org/officeDocument/2006/relationships" ref="Q1769" r:id="rId1991"/>
    <hyperlink xmlns:r="http://schemas.openxmlformats.org/officeDocument/2006/relationships" ref="Q1770" r:id="rId1992"/>
    <hyperlink xmlns:r="http://schemas.openxmlformats.org/officeDocument/2006/relationships" ref="Q1771" r:id="rId1993"/>
    <hyperlink xmlns:r="http://schemas.openxmlformats.org/officeDocument/2006/relationships" ref="Q1772" r:id="rId1994"/>
    <hyperlink xmlns:r="http://schemas.openxmlformats.org/officeDocument/2006/relationships" ref="Q1773" r:id="rId1995"/>
    <hyperlink xmlns:r="http://schemas.openxmlformats.org/officeDocument/2006/relationships" ref="Q1774" r:id="rId1996"/>
    <hyperlink xmlns:r="http://schemas.openxmlformats.org/officeDocument/2006/relationships" ref="Q1775" r:id="rId1997"/>
    <hyperlink xmlns:r="http://schemas.openxmlformats.org/officeDocument/2006/relationships" ref="Q1776" r:id="rId1998"/>
    <hyperlink xmlns:r="http://schemas.openxmlformats.org/officeDocument/2006/relationships" ref="Q1777" r:id="rId1999"/>
    <hyperlink xmlns:r="http://schemas.openxmlformats.org/officeDocument/2006/relationships" ref="P1778" r:id="rId2000"/>
    <hyperlink xmlns:r="http://schemas.openxmlformats.org/officeDocument/2006/relationships" ref="Q1778" r:id="rId2001"/>
    <hyperlink xmlns:r="http://schemas.openxmlformats.org/officeDocument/2006/relationships" ref="Q1779" r:id="rId2002"/>
    <hyperlink xmlns:r="http://schemas.openxmlformats.org/officeDocument/2006/relationships" ref="Q1780" r:id="rId2003"/>
    <hyperlink xmlns:r="http://schemas.openxmlformats.org/officeDocument/2006/relationships" ref="Q1781" r:id="rId2004"/>
    <hyperlink xmlns:r="http://schemas.openxmlformats.org/officeDocument/2006/relationships" ref="Q1782" r:id="rId2005"/>
    <hyperlink xmlns:r="http://schemas.openxmlformats.org/officeDocument/2006/relationships" ref="Q1783" r:id="rId2006"/>
    <hyperlink xmlns:r="http://schemas.openxmlformats.org/officeDocument/2006/relationships" ref="Q1784" r:id="rId2007"/>
    <hyperlink xmlns:r="http://schemas.openxmlformats.org/officeDocument/2006/relationships" ref="P1785" r:id="rId2008"/>
    <hyperlink xmlns:r="http://schemas.openxmlformats.org/officeDocument/2006/relationships" ref="Q1785" r:id="rId2009"/>
    <hyperlink xmlns:r="http://schemas.openxmlformats.org/officeDocument/2006/relationships" ref="Q1786" r:id="rId2010"/>
    <hyperlink xmlns:r="http://schemas.openxmlformats.org/officeDocument/2006/relationships" ref="Q1787" r:id="rId2011"/>
    <hyperlink xmlns:r="http://schemas.openxmlformats.org/officeDocument/2006/relationships" ref="Q1788" r:id="rId2012"/>
    <hyperlink xmlns:r="http://schemas.openxmlformats.org/officeDocument/2006/relationships" ref="Q1789" r:id="rId2013"/>
    <hyperlink xmlns:r="http://schemas.openxmlformats.org/officeDocument/2006/relationships" ref="Q1790" r:id="rId2014"/>
    <hyperlink xmlns:r="http://schemas.openxmlformats.org/officeDocument/2006/relationships" ref="Q1791" r:id="rId2015"/>
    <hyperlink xmlns:r="http://schemas.openxmlformats.org/officeDocument/2006/relationships" ref="Q1792" r:id="rId2016"/>
    <hyperlink xmlns:r="http://schemas.openxmlformats.org/officeDocument/2006/relationships" ref="Q1793" r:id="rId2017"/>
    <hyperlink xmlns:r="http://schemas.openxmlformats.org/officeDocument/2006/relationships" ref="Q1794" r:id="rId2018"/>
    <hyperlink xmlns:r="http://schemas.openxmlformats.org/officeDocument/2006/relationships" ref="P1795" r:id="rId2019"/>
    <hyperlink xmlns:r="http://schemas.openxmlformats.org/officeDocument/2006/relationships" ref="Q1795" r:id="rId2020"/>
    <hyperlink xmlns:r="http://schemas.openxmlformats.org/officeDocument/2006/relationships" ref="Q1796" r:id="rId2021"/>
    <hyperlink xmlns:r="http://schemas.openxmlformats.org/officeDocument/2006/relationships" ref="Q1797" r:id="rId2022"/>
    <hyperlink xmlns:r="http://schemas.openxmlformats.org/officeDocument/2006/relationships" ref="Q1798" r:id="rId2023"/>
    <hyperlink xmlns:r="http://schemas.openxmlformats.org/officeDocument/2006/relationships" ref="Q1799" r:id="rId2024"/>
    <hyperlink xmlns:r="http://schemas.openxmlformats.org/officeDocument/2006/relationships" ref="Q1800" r:id="rId2025"/>
    <hyperlink xmlns:r="http://schemas.openxmlformats.org/officeDocument/2006/relationships" ref="Q1801" r:id="rId2026"/>
    <hyperlink xmlns:r="http://schemas.openxmlformats.org/officeDocument/2006/relationships" ref="Q1802" r:id="rId2027"/>
    <hyperlink xmlns:r="http://schemas.openxmlformats.org/officeDocument/2006/relationships" ref="Q1803" r:id="rId2028"/>
    <hyperlink xmlns:r="http://schemas.openxmlformats.org/officeDocument/2006/relationships" ref="Q1804" r:id="rId2029"/>
    <hyperlink xmlns:r="http://schemas.openxmlformats.org/officeDocument/2006/relationships" ref="Q1805" r:id="rId2030"/>
    <hyperlink xmlns:r="http://schemas.openxmlformats.org/officeDocument/2006/relationships" ref="Q1806" r:id="rId2031"/>
    <hyperlink xmlns:r="http://schemas.openxmlformats.org/officeDocument/2006/relationships" ref="Q1807" r:id="rId2032"/>
    <hyperlink xmlns:r="http://schemas.openxmlformats.org/officeDocument/2006/relationships" ref="Q1808" r:id="rId2033"/>
    <hyperlink xmlns:r="http://schemas.openxmlformats.org/officeDocument/2006/relationships" ref="Q1809" r:id="rId2034"/>
    <hyperlink xmlns:r="http://schemas.openxmlformats.org/officeDocument/2006/relationships" ref="P1810" r:id="rId2035"/>
    <hyperlink xmlns:r="http://schemas.openxmlformats.org/officeDocument/2006/relationships" ref="Q1810" r:id="rId2036"/>
    <hyperlink xmlns:r="http://schemas.openxmlformats.org/officeDocument/2006/relationships" ref="Q1811" r:id="rId2037"/>
    <hyperlink xmlns:r="http://schemas.openxmlformats.org/officeDocument/2006/relationships" ref="Q1812" r:id="rId2038"/>
    <hyperlink xmlns:r="http://schemas.openxmlformats.org/officeDocument/2006/relationships" ref="Q1813" r:id="rId2039"/>
    <hyperlink xmlns:r="http://schemas.openxmlformats.org/officeDocument/2006/relationships" ref="Q1814" r:id="rId2040"/>
    <hyperlink xmlns:r="http://schemas.openxmlformats.org/officeDocument/2006/relationships" ref="Q1815" r:id="rId2041"/>
    <hyperlink xmlns:r="http://schemas.openxmlformats.org/officeDocument/2006/relationships" ref="Q1816" r:id="rId2042"/>
    <hyperlink xmlns:r="http://schemas.openxmlformats.org/officeDocument/2006/relationships" ref="Q1817" r:id="rId2043"/>
    <hyperlink xmlns:r="http://schemas.openxmlformats.org/officeDocument/2006/relationships" ref="Q1818" r:id="rId2044"/>
    <hyperlink xmlns:r="http://schemas.openxmlformats.org/officeDocument/2006/relationships" ref="P1819" r:id="rId2045"/>
    <hyperlink xmlns:r="http://schemas.openxmlformats.org/officeDocument/2006/relationships" ref="Q1819" r:id="rId2046"/>
    <hyperlink xmlns:r="http://schemas.openxmlformats.org/officeDocument/2006/relationships" ref="Q1820" r:id="rId2047"/>
    <hyperlink xmlns:r="http://schemas.openxmlformats.org/officeDocument/2006/relationships" ref="Q1821" r:id="rId2048"/>
    <hyperlink xmlns:r="http://schemas.openxmlformats.org/officeDocument/2006/relationships" ref="Q1822" r:id="rId2049"/>
    <hyperlink xmlns:r="http://schemas.openxmlformats.org/officeDocument/2006/relationships" ref="Q1823" r:id="rId2050"/>
    <hyperlink xmlns:r="http://schemas.openxmlformats.org/officeDocument/2006/relationships" ref="Q1824" r:id="rId2051"/>
    <hyperlink xmlns:r="http://schemas.openxmlformats.org/officeDocument/2006/relationships" ref="Q1825" r:id="rId2052"/>
    <hyperlink xmlns:r="http://schemas.openxmlformats.org/officeDocument/2006/relationships" ref="Q1826" r:id="rId2053"/>
    <hyperlink xmlns:r="http://schemas.openxmlformats.org/officeDocument/2006/relationships" ref="Q1827" r:id="rId2054"/>
    <hyperlink xmlns:r="http://schemas.openxmlformats.org/officeDocument/2006/relationships" ref="Q1828" r:id="rId2055"/>
    <hyperlink xmlns:r="http://schemas.openxmlformats.org/officeDocument/2006/relationships" ref="Q1829" r:id="rId2056"/>
    <hyperlink xmlns:r="http://schemas.openxmlformats.org/officeDocument/2006/relationships" ref="Q1830" r:id="rId2057"/>
    <hyperlink xmlns:r="http://schemas.openxmlformats.org/officeDocument/2006/relationships" ref="Q1831" r:id="rId2058"/>
    <hyperlink xmlns:r="http://schemas.openxmlformats.org/officeDocument/2006/relationships" ref="Q1832" r:id="rId2059"/>
    <hyperlink xmlns:r="http://schemas.openxmlformats.org/officeDocument/2006/relationships" ref="Q1833" r:id="rId2060"/>
    <hyperlink xmlns:r="http://schemas.openxmlformats.org/officeDocument/2006/relationships" ref="Q1834" r:id="rId2061"/>
    <hyperlink xmlns:r="http://schemas.openxmlformats.org/officeDocument/2006/relationships" ref="Q1835" r:id="rId2062"/>
    <hyperlink xmlns:r="http://schemas.openxmlformats.org/officeDocument/2006/relationships" ref="Q1836" r:id="rId2063"/>
    <hyperlink xmlns:r="http://schemas.openxmlformats.org/officeDocument/2006/relationships" ref="Q1837" r:id="rId2064"/>
    <hyperlink xmlns:r="http://schemas.openxmlformats.org/officeDocument/2006/relationships" ref="Q1838" r:id="rId2065"/>
    <hyperlink xmlns:r="http://schemas.openxmlformats.org/officeDocument/2006/relationships" ref="Q1839" r:id="rId2066"/>
    <hyperlink xmlns:r="http://schemas.openxmlformats.org/officeDocument/2006/relationships" ref="Q1840" r:id="rId2067"/>
    <hyperlink xmlns:r="http://schemas.openxmlformats.org/officeDocument/2006/relationships" ref="P1841" r:id="rId2068"/>
    <hyperlink xmlns:r="http://schemas.openxmlformats.org/officeDocument/2006/relationships" ref="Q1841" r:id="rId2069"/>
    <hyperlink xmlns:r="http://schemas.openxmlformats.org/officeDocument/2006/relationships" ref="Q1842" r:id="rId2070"/>
    <hyperlink xmlns:r="http://schemas.openxmlformats.org/officeDocument/2006/relationships" ref="Q1843" r:id="rId2071"/>
    <hyperlink xmlns:r="http://schemas.openxmlformats.org/officeDocument/2006/relationships" ref="P1844" r:id="rId2072"/>
    <hyperlink xmlns:r="http://schemas.openxmlformats.org/officeDocument/2006/relationships" ref="Q1844" r:id="rId2073"/>
    <hyperlink xmlns:r="http://schemas.openxmlformats.org/officeDocument/2006/relationships" ref="Q1845" r:id="rId2074"/>
    <hyperlink xmlns:r="http://schemas.openxmlformats.org/officeDocument/2006/relationships" ref="Q1846" r:id="rId2075"/>
    <hyperlink xmlns:r="http://schemas.openxmlformats.org/officeDocument/2006/relationships" ref="Q1847" r:id="rId2076"/>
    <hyperlink xmlns:r="http://schemas.openxmlformats.org/officeDocument/2006/relationships" ref="Q1848" r:id="rId2077"/>
    <hyperlink xmlns:r="http://schemas.openxmlformats.org/officeDocument/2006/relationships" ref="Q1849" r:id="rId2078"/>
    <hyperlink xmlns:r="http://schemas.openxmlformats.org/officeDocument/2006/relationships" ref="Q1850" r:id="rId2079"/>
    <hyperlink xmlns:r="http://schemas.openxmlformats.org/officeDocument/2006/relationships" ref="Q1851" r:id="rId2080"/>
    <hyperlink xmlns:r="http://schemas.openxmlformats.org/officeDocument/2006/relationships" ref="Q1852" r:id="rId2081"/>
    <hyperlink xmlns:r="http://schemas.openxmlformats.org/officeDocument/2006/relationships" ref="Q1853" r:id="rId2082"/>
    <hyperlink xmlns:r="http://schemas.openxmlformats.org/officeDocument/2006/relationships" ref="Q1854" r:id="rId2083"/>
    <hyperlink xmlns:r="http://schemas.openxmlformats.org/officeDocument/2006/relationships" ref="Q1855" r:id="rId2084"/>
    <hyperlink xmlns:r="http://schemas.openxmlformats.org/officeDocument/2006/relationships" ref="Q1856" r:id="rId2085"/>
    <hyperlink xmlns:r="http://schemas.openxmlformats.org/officeDocument/2006/relationships" ref="Q1857" r:id="rId2086"/>
    <hyperlink xmlns:r="http://schemas.openxmlformats.org/officeDocument/2006/relationships" ref="Q1858" r:id="rId2087"/>
    <hyperlink xmlns:r="http://schemas.openxmlformats.org/officeDocument/2006/relationships" ref="Q1859" r:id="rId2088"/>
    <hyperlink xmlns:r="http://schemas.openxmlformats.org/officeDocument/2006/relationships" ref="P1860" r:id="rId2089"/>
    <hyperlink xmlns:r="http://schemas.openxmlformats.org/officeDocument/2006/relationships" ref="Q1860" r:id="rId2090"/>
    <hyperlink xmlns:r="http://schemas.openxmlformats.org/officeDocument/2006/relationships" ref="Q1861" r:id="rId2091"/>
    <hyperlink xmlns:r="http://schemas.openxmlformats.org/officeDocument/2006/relationships" ref="Q1862" r:id="rId2092"/>
    <hyperlink xmlns:r="http://schemas.openxmlformats.org/officeDocument/2006/relationships" ref="Q1863" r:id="rId2093"/>
    <hyperlink xmlns:r="http://schemas.openxmlformats.org/officeDocument/2006/relationships" ref="Q1864" r:id="rId2094"/>
    <hyperlink xmlns:r="http://schemas.openxmlformats.org/officeDocument/2006/relationships" ref="Q1865" r:id="rId2095"/>
    <hyperlink xmlns:r="http://schemas.openxmlformats.org/officeDocument/2006/relationships" ref="P1866" r:id="rId2096"/>
    <hyperlink xmlns:r="http://schemas.openxmlformats.org/officeDocument/2006/relationships" ref="Q1866" r:id="rId2097"/>
    <hyperlink xmlns:r="http://schemas.openxmlformats.org/officeDocument/2006/relationships" ref="Q1867" r:id="rId2098"/>
    <hyperlink xmlns:r="http://schemas.openxmlformats.org/officeDocument/2006/relationships" ref="Q1868" r:id="rId2099"/>
    <hyperlink xmlns:r="http://schemas.openxmlformats.org/officeDocument/2006/relationships" ref="Q1869" r:id="rId2100"/>
    <hyperlink xmlns:r="http://schemas.openxmlformats.org/officeDocument/2006/relationships" ref="Q1870" r:id="rId2101"/>
    <hyperlink xmlns:r="http://schemas.openxmlformats.org/officeDocument/2006/relationships" ref="Q1871" r:id="rId2102"/>
    <hyperlink xmlns:r="http://schemas.openxmlformats.org/officeDocument/2006/relationships" ref="Q1872" r:id="rId2103"/>
    <hyperlink xmlns:r="http://schemas.openxmlformats.org/officeDocument/2006/relationships" ref="Q1873" r:id="rId2104"/>
    <hyperlink xmlns:r="http://schemas.openxmlformats.org/officeDocument/2006/relationships" ref="Q1874" r:id="rId2105"/>
    <hyperlink xmlns:r="http://schemas.openxmlformats.org/officeDocument/2006/relationships" ref="Q1875" r:id="rId2106"/>
    <hyperlink xmlns:r="http://schemas.openxmlformats.org/officeDocument/2006/relationships" ref="Q1876" r:id="rId2107"/>
    <hyperlink xmlns:r="http://schemas.openxmlformats.org/officeDocument/2006/relationships" ref="Q1877" r:id="rId2108"/>
    <hyperlink xmlns:r="http://schemas.openxmlformats.org/officeDocument/2006/relationships" ref="Q1878" r:id="rId2109"/>
    <hyperlink xmlns:r="http://schemas.openxmlformats.org/officeDocument/2006/relationships" ref="Q1879" r:id="rId2110"/>
    <hyperlink xmlns:r="http://schemas.openxmlformats.org/officeDocument/2006/relationships" ref="Q1880" r:id="rId2111"/>
    <hyperlink xmlns:r="http://schemas.openxmlformats.org/officeDocument/2006/relationships" ref="Q1881" r:id="rId2112"/>
    <hyperlink xmlns:r="http://schemas.openxmlformats.org/officeDocument/2006/relationships" ref="Q1882" r:id="rId2113"/>
    <hyperlink xmlns:r="http://schemas.openxmlformats.org/officeDocument/2006/relationships" ref="Q1883" r:id="rId2114"/>
    <hyperlink xmlns:r="http://schemas.openxmlformats.org/officeDocument/2006/relationships" ref="Q1884" r:id="rId2115"/>
    <hyperlink xmlns:r="http://schemas.openxmlformats.org/officeDocument/2006/relationships" ref="Q1885" r:id="rId2116"/>
    <hyperlink xmlns:r="http://schemas.openxmlformats.org/officeDocument/2006/relationships" ref="Q1886" r:id="rId2117"/>
    <hyperlink xmlns:r="http://schemas.openxmlformats.org/officeDocument/2006/relationships" ref="Q1887" r:id="rId2118"/>
    <hyperlink xmlns:r="http://schemas.openxmlformats.org/officeDocument/2006/relationships" ref="Q1888" r:id="rId2119"/>
    <hyperlink xmlns:r="http://schemas.openxmlformats.org/officeDocument/2006/relationships" ref="Q1889" r:id="rId2120"/>
    <hyperlink xmlns:r="http://schemas.openxmlformats.org/officeDocument/2006/relationships" ref="P1890" r:id="rId2121"/>
    <hyperlink xmlns:r="http://schemas.openxmlformats.org/officeDocument/2006/relationships" ref="Q1890" r:id="rId2122"/>
    <hyperlink xmlns:r="http://schemas.openxmlformats.org/officeDocument/2006/relationships" ref="Q1891" r:id="rId2123"/>
    <hyperlink xmlns:r="http://schemas.openxmlformats.org/officeDocument/2006/relationships" ref="Q1892" r:id="rId2124"/>
    <hyperlink xmlns:r="http://schemas.openxmlformats.org/officeDocument/2006/relationships" ref="Q1893" r:id="rId2125"/>
    <hyperlink xmlns:r="http://schemas.openxmlformats.org/officeDocument/2006/relationships" ref="Q1894" r:id="rId2126"/>
    <hyperlink xmlns:r="http://schemas.openxmlformats.org/officeDocument/2006/relationships" ref="P1895" r:id="rId2127"/>
    <hyperlink xmlns:r="http://schemas.openxmlformats.org/officeDocument/2006/relationships" ref="Q1895" r:id="rId2128"/>
    <hyperlink xmlns:r="http://schemas.openxmlformats.org/officeDocument/2006/relationships" ref="Q1896" r:id="rId2129"/>
    <hyperlink xmlns:r="http://schemas.openxmlformats.org/officeDocument/2006/relationships" ref="Q1897" r:id="rId2130"/>
    <hyperlink xmlns:r="http://schemas.openxmlformats.org/officeDocument/2006/relationships" ref="P1898" r:id="rId2131"/>
    <hyperlink xmlns:r="http://schemas.openxmlformats.org/officeDocument/2006/relationships" ref="Q1898" r:id="rId2132"/>
    <hyperlink xmlns:r="http://schemas.openxmlformats.org/officeDocument/2006/relationships" ref="Q1899" r:id="rId2133"/>
    <hyperlink xmlns:r="http://schemas.openxmlformats.org/officeDocument/2006/relationships" ref="Q1900" r:id="rId2134"/>
    <hyperlink xmlns:r="http://schemas.openxmlformats.org/officeDocument/2006/relationships" ref="Q1901" r:id="rId2135"/>
    <hyperlink xmlns:r="http://schemas.openxmlformats.org/officeDocument/2006/relationships" ref="Q1902" r:id="rId2136"/>
    <hyperlink xmlns:r="http://schemas.openxmlformats.org/officeDocument/2006/relationships" ref="Q1903" r:id="rId2137"/>
    <hyperlink xmlns:r="http://schemas.openxmlformats.org/officeDocument/2006/relationships" ref="Q1904" r:id="rId2138"/>
    <hyperlink xmlns:r="http://schemas.openxmlformats.org/officeDocument/2006/relationships" ref="Q1905" r:id="rId2139"/>
    <hyperlink xmlns:r="http://schemas.openxmlformats.org/officeDocument/2006/relationships" ref="Q1906" r:id="rId2140"/>
    <hyperlink xmlns:r="http://schemas.openxmlformats.org/officeDocument/2006/relationships" ref="Q1907" r:id="rId2141"/>
    <hyperlink xmlns:r="http://schemas.openxmlformats.org/officeDocument/2006/relationships" ref="Q1908" r:id="rId2142"/>
    <hyperlink xmlns:r="http://schemas.openxmlformats.org/officeDocument/2006/relationships" ref="Q1909" r:id="rId2143"/>
    <hyperlink xmlns:r="http://schemas.openxmlformats.org/officeDocument/2006/relationships" ref="Q1910" r:id="rId2144"/>
    <hyperlink xmlns:r="http://schemas.openxmlformats.org/officeDocument/2006/relationships" ref="Q1911" r:id="rId2145"/>
    <hyperlink xmlns:r="http://schemas.openxmlformats.org/officeDocument/2006/relationships" ref="Q1912" r:id="rId2146"/>
    <hyperlink xmlns:r="http://schemas.openxmlformats.org/officeDocument/2006/relationships" ref="Q1913" r:id="rId2147"/>
    <hyperlink xmlns:r="http://schemas.openxmlformats.org/officeDocument/2006/relationships" ref="Q1914" r:id="rId2148"/>
    <hyperlink xmlns:r="http://schemas.openxmlformats.org/officeDocument/2006/relationships" ref="Q1915" r:id="rId2149"/>
    <hyperlink xmlns:r="http://schemas.openxmlformats.org/officeDocument/2006/relationships" ref="Q1916" r:id="rId2150"/>
    <hyperlink xmlns:r="http://schemas.openxmlformats.org/officeDocument/2006/relationships" ref="Q1917" r:id="rId2151"/>
    <hyperlink xmlns:r="http://schemas.openxmlformats.org/officeDocument/2006/relationships" ref="Q1918" r:id="rId2152"/>
    <hyperlink xmlns:r="http://schemas.openxmlformats.org/officeDocument/2006/relationships" ref="Q1919" r:id="rId2153"/>
    <hyperlink xmlns:r="http://schemas.openxmlformats.org/officeDocument/2006/relationships" ref="Q1920" r:id="rId2154"/>
    <hyperlink xmlns:r="http://schemas.openxmlformats.org/officeDocument/2006/relationships" ref="Q1921" r:id="rId2155"/>
    <hyperlink xmlns:r="http://schemas.openxmlformats.org/officeDocument/2006/relationships" ref="P1922" r:id="rId2156"/>
    <hyperlink xmlns:r="http://schemas.openxmlformats.org/officeDocument/2006/relationships" ref="Q1922" r:id="rId2157"/>
    <hyperlink xmlns:r="http://schemas.openxmlformats.org/officeDocument/2006/relationships" ref="Q1923" r:id="rId2158"/>
    <hyperlink xmlns:r="http://schemas.openxmlformats.org/officeDocument/2006/relationships" ref="P1924" r:id="rId2159"/>
    <hyperlink xmlns:r="http://schemas.openxmlformats.org/officeDocument/2006/relationships" ref="Q1924" r:id="rId2160"/>
    <hyperlink xmlns:r="http://schemas.openxmlformats.org/officeDocument/2006/relationships" ref="Q1925" r:id="rId2161"/>
    <hyperlink xmlns:r="http://schemas.openxmlformats.org/officeDocument/2006/relationships" ref="Q1926" r:id="rId2162"/>
    <hyperlink xmlns:r="http://schemas.openxmlformats.org/officeDocument/2006/relationships" ref="Q1927" r:id="rId2163"/>
    <hyperlink xmlns:r="http://schemas.openxmlformats.org/officeDocument/2006/relationships" ref="Q1928" r:id="rId2164"/>
    <hyperlink xmlns:r="http://schemas.openxmlformats.org/officeDocument/2006/relationships" ref="Q1929" r:id="rId2165"/>
    <hyperlink xmlns:r="http://schemas.openxmlformats.org/officeDocument/2006/relationships" ref="Q1930" r:id="rId2166"/>
    <hyperlink xmlns:r="http://schemas.openxmlformats.org/officeDocument/2006/relationships" ref="Q1931" r:id="rId2167"/>
    <hyperlink xmlns:r="http://schemas.openxmlformats.org/officeDocument/2006/relationships" ref="Q1932" r:id="rId2168"/>
    <hyperlink xmlns:r="http://schemas.openxmlformats.org/officeDocument/2006/relationships" ref="Q1933" r:id="rId2169"/>
    <hyperlink xmlns:r="http://schemas.openxmlformats.org/officeDocument/2006/relationships" ref="Q1934" r:id="rId2170"/>
    <hyperlink xmlns:r="http://schemas.openxmlformats.org/officeDocument/2006/relationships" ref="Q1935" r:id="rId2171"/>
    <hyperlink xmlns:r="http://schemas.openxmlformats.org/officeDocument/2006/relationships" ref="Q1936" r:id="rId2172"/>
    <hyperlink xmlns:r="http://schemas.openxmlformats.org/officeDocument/2006/relationships" ref="Q1937" r:id="rId2173"/>
    <hyperlink xmlns:r="http://schemas.openxmlformats.org/officeDocument/2006/relationships" ref="Q1938" r:id="rId2174"/>
    <hyperlink xmlns:r="http://schemas.openxmlformats.org/officeDocument/2006/relationships" ref="P1939" r:id="rId2175"/>
    <hyperlink xmlns:r="http://schemas.openxmlformats.org/officeDocument/2006/relationships" ref="Q1939" r:id="rId2176"/>
    <hyperlink xmlns:r="http://schemas.openxmlformats.org/officeDocument/2006/relationships" ref="Q1940" r:id="rId2177"/>
    <hyperlink xmlns:r="http://schemas.openxmlformats.org/officeDocument/2006/relationships" ref="Q1941" r:id="rId2178"/>
    <hyperlink xmlns:r="http://schemas.openxmlformats.org/officeDocument/2006/relationships" ref="Q1942" r:id="rId2179"/>
    <hyperlink xmlns:r="http://schemas.openxmlformats.org/officeDocument/2006/relationships" ref="Q1943" r:id="rId2180"/>
    <hyperlink xmlns:r="http://schemas.openxmlformats.org/officeDocument/2006/relationships" ref="Q1944" r:id="rId2181"/>
    <hyperlink xmlns:r="http://schemas.openxmlformats.org/officeDocument/2006/relationships" ref="Q1945" r:id="rId2182"/>
    <hyperlink xmlns:r="http://schemas.openxmlformats.org/officeDocument/2006/relationships" ref="Q1946" r:id="rId2183"/>
    <hyperlink xmlns:r="http://schemas.openxmlformats.org/officeDocument/2006/relationships" ref="Q1947" r:id="rId2184"/>
    <hyperlink xmlns:r="http://schemas.openxmlformats.org/officeDocument/2006/relationships" ref="Q1948" r:id="rId2185"/>
    <hyperlink xmlns:r="http://schemas.openxmlformats.org/officeDocument/2006/relationships" ref="Q1949" r:id="rId2186"/>
    <hyperlink xmlns:r="http://schemas.openxmlformats.org/officeDocument/2006/relationships" ref="Q1950" r:id="rId2187"/>
    <hyperlink xmlns:r="http://schemas.openxmlformats.org/officeDocument/2006/relationships" ref="Q1951" r:id="rId2188"/>
    <hyperlink xmlns:r="http://schemas.openxmlformats.org/officeDocument/2006/relationships" ref="Q1952" r:id="rId2189"/>
    <hyperlink xmlns:r="http://schemas.openxmlformats.org/officeDocument/2006/relationships" ref="Q1953" r:id="rId2190"/>
    <hyperlink xmlns:r="http://schemas.openxmlformats.org/officeDocument/2006/relationships" ref="P1954" r:id="rId2191"/>
    <hyperlink xmlns:r="http://schemas.openxmlformats.org/officeDocument/2006/relationships" ref="Q1954" r:id="rId2192"/>
    <hyperlink xmlns:r="http://schemas.openxmlformats.org/officeDocument/2006/relationships" ref="Q1955" r:id="rId2193"/>
    <hyperlink xmlns:r="http://schemas.openxmlformats.org/officeDocument/2006/relationships" ref="Q1956" r:id="rId2194"/>
    <hyperlink xmlns:r="http://schemas.openxmlformats.org/officeDocument/2006/relationships" ref="Q1957" r:id="rId2195"/>
    <hyperlink xmlns:r="http://schemas.openxmlformats.org/officeDocument/2006/relationships" ref="Q1958" r:id="rId2196"/>
    <hyperlink xmlns:r="http://schemas.openxmlformats.org/officeDocument/2006/relationships" ref="Q1959" r:id="rId2197"/>
    <hyperlink xmlns:r="http://schemas.openxmlformats.org/officeDocument/2006/relationships" ref="Q1960" r:id="rId2198"/>
    <hyperlink xmlns:r="http://schemas.openxmlformats.org/officeDocument/2006/relationships" ref="Q1961" r:id="rId2199"/>
    <hyperlink xmlns:r="http://schemas.openxmlformats.org/officeDocument/2006/relationships" ref="Q1962" r:id="rId2200"/>
    <hyperlink xmlns:r="http://schemas.openxmlformats.org/officeDocument/2006/relationships" ref="Q1963" r:id="rId2201"/>
    <hyperlink xmlns:r="http://schemas.openxmlformats.org/officeDocument/2006/relationships" ref="Q1964" r:id="rId2202"/>
    <hyperlink xmlns:r="http://schemas.openxmlformats.org/officeDocument/2006/relationships" ref="Q1965" r:id="rId2203"/>
    <hyperlink xmlns:r="http://schemas.openxmlformats.org/officeDocument/2006/relationships" ref="Q1966" r:id="rId2204"/>
    <hyperlink xmlns:r="http://schemas.openxmlformats.org/officeDocument/2006/relationships" ref="Q1967" r:id="rId2205"/>
    <hyperlink xmlns:r="http://schemas.openxmlformats.org/officeDocument/2006/relationships" ref="Q1968" r:id="rId2206"/>
    <hyperlink xmlns:r="http://schemas.openxmlformats.org/officeDocument/2006/relationships" ref="Q1969" r:id="rId2207"/>
    <hyperlink xmlns:r="http://schemas.openxmlformats.org/officeDocument/2006/relationships" ref="Q1970" r:id="rId2208"/>
    <hyperlink xmlns:r="http://schemas.openxmlformats.org/officeDocument/2006/relationships" ref="Q1971" r:id="rId2209"/>
    <hyperlink xmlns:r="http://schemas.openxmlformats.org/officeDocument/2006/relationships" ref="Q1972" r:id="rId2210"/>
    <hyperlink xmlns:r="http://schemas.openxmlformats.org/officeDocument/2006/relationships" ref="P1973" r:id="rId2211"/>
    <hyperlink xmlns:r="http://schemas.openxmlformats.org/officeDocument/2006/relationships" ref="Q1973" r:id="rId2212"/>
    <hyperlink xmlns:r="http://schemas.openxmlformats.org/officeDocument/2006/relationships" ref="Q1974" r:id="rId2213"/>
    <hyperlink xmlns:r="http://schemas.openxmlformats.org/officeDocument/2006/relationships" ref="Q1975" r:id="rId2214"/>
    <hyperlink xmlns:r="http://schemas.openxmlformats.org/officeDocument/2006/relationships" ref="Q1976" r:id="rId2215"/>
    <hyperlink xmlns:r="http://schemas.openxmlformats.org/officeDocument/2006/relationships" ref="Q1977" r:id="rId2216"/>
    <hyperlink xmlns:r="http://schemas.openxmlformats.org/officeDocument/2006/relationships" ref="Q1978" r:id="rId2217"/>
    <hyperlink xmlns:r="http://schemas.openxmlformats.org/officeDocument/2006/relationships" ref="P1979" r:id="rId2218"/>
    <hyperlink xmlns:r="http://schemas.openxmlformats.org/officeDocument/2006/relationships" ref="Q1979" r:id="rId2219"/>
    <hyperlink xmlns:r="http://schemas.openxmlformats.org/officeDocument/2006/relationships" ref="Q1980" r:id="rId2220"/>
    <hyperlink xmlns:r="http://schemas.openxmlformats.org/officeDocument/2006/relationships" ref="Q1981" r:id="rId2221"/>
    <hyperlink xmlns:r="http://schemas.openxmlformats.org/officeDocument/2006/relationships" ref="Q1982" r:id="rId2222"/>
    <hyperlink xmlns:r="http://schemas.openxmlformats.org/officeDocument/2006/relationships" ref="Q1983" r:id="rId2223"/>
    <hyperlink xmlns:r="http://schemas.openxmlformats.org/officeDocument/2006/relationships" ref="P1984" r:id="rId2224"/>
    <hyperlink xmlns:r="http://schemas.openxmlformats.org/officeDocument/2006/relationships" ref="Q1984" r:id="rId2225"/>
    <hyperlink xmlns:r="http://schemas.openxmlformats.org/officeDocument/2006/relationships" ref="Q1985" r:id="rId2226"/>
    <hyperlink xmlns:r="http://schemas.openxmlformats.org/officeDocument/2006/relationships" ref="Q1986" r:id="rId2227"/>
    <hyperlink xmlns:r="http://schemas.openxmlformats.org/officeDocument/2006/relationships" ref="Q1987" r:id="rId2228"/>
    <hyperlink xmlns:r="http://schemas.openxmlformats.org/officeDocument/2006/relationships" ref="Q1988" r:id="rId2229"/>
    <hyperlink xmlns:r="http://schemas.openxmlformats.org/officeDocument/2006/relationships" ref="Q1989" r:id="rId2230"/>
    <hyperlink xmlns:r="http://schemas.openxmlformats.org/officeDocument/2006/relationships" ref="Q1990" r:id="rId2231"/>
    <hyperlink xmlns:r="http://schemas.openxmlformats.org/officeDocument/2006/relationships" ref="Q1991" r:id="rId2232"/>
    <hyperlink xmlns:r="http://schemas.openxmlformats.org/officeDocument/2006/relationships" ref="Q1992" r:id="rId2233"/>
    <hyperlink xmlns:r="http://schemas.openxmlformats.org/officeDocument/2006/relationships" ref="Q1993" r:id="rId2234"/>
    <hyperlink xmlns:r="http://schemas.openxmlformats.org/officeDocument/2006/relationships" ref="P1994" r:id="rId2235"/>
    <hyperlink xmlns:r="http://schemas.openxmlformats.org/officeDocument/2006/relationships" ref="Q1994" r:id="rId2236"/>
    <hyperlink xmlns:r="http://schemas.openxmlformats.org/officeDocument/2006/relationships" ref="Q1995" r:id="rId2237"/>
    <hyperlink xmlns:r="http://schemas.openxmlformats.org/officeDocument/2006/relationships" ref="Q1996" r:id="rId2238"/>
    <hyperlink xmlns:r="http://schemas.openxmlformats.org/officeDocument/2006/relationships" ref="Q1997" r:id="rId2239"/>
    <hyperlink xmlns:r="http://schemas.openxmlformats.org/officeDocument/2006/relationships" ref="Q1998" r:id="rId2240"/>
    <hyperlink xmlns:r="http://schemas.openxmlformats.org/officeDocument/2006/relationships" ref="Q1999" r:id="rId2241"/>
    <hyperlink xmlns:r="http://schemas.openxmlformats.org/officeDocument/2006/relationships" ref="Q2000" r:id="rId2242"/>
    <hyperlink xmlns:r="http://schemas.openxmlformats.org/officeDocument/2006/relationships" ref="Q2001" r:id="rId2243"/>
    <hyperlink xmlns:r="http://schemas.openxmlformats.org/officeDocument/2006/relationships" ref="Q2002" r:id="rId2244"/>
    <hyperlink xmlns:r="http://schemas.openxmlformats.org/officeDocument/2006/relationships" ref="Q2003" r:id="rId2245"/>
    <hyperlink xmlns:r="http://schemas.openxmlformats.org/officeDocument/2006/relationships" ref="Q2004" r:id="rId2246"/>
    <hyperlink xmlns:r="http://schemas.openxmlformats.org/officeDocument/2006/relationships" ref="Q2005" r:id="rId2247"/>
    <hyperlink xmlns:r="http://schemas.openxmlformats.org/officeDocument/2006/relationships" ref="Q2006" r:id="rId2248"/>
    <hyperlink xmlns:r="http://schemas.openxmlformats.org/officeDocument/2006/relationships" ref="Q2007" r:id="rId2249"/>
    <hyperlink xmlns:r="http://schemas.openxmlformats.org/officeDocument/2006/relationships" ref="Q2008" r:id="rId2250"/>
    <hyperlink xmlns:r="http://schemas.openxmlformats.org/officeDocument/2006/relationships" ref="Q2009" r:id="rId2251"/>
    <hyperlink xmlns:r="http://schemas.openxmlformats.org/officeDocument/2006/relationships" ref="Q2010" r:id="rId2252"/>
    <hyperlink xmlns:r="http://schemas.openxmlformats.org/officeDocument/2006/relationships" ref="Q2011" r:id="rId2253"/>
    <hyperlink xmlns:r="http://schemas.openxmlformats.org/officeDocument/2006/relationships" ref="Q2012" r:id="rId2254"/>
    <hyperlink xmlns:r="http://schemas.openxmlformats.org/officeDocument/2006/relationships" ref="Q2013" r:id="rId2255"/>
    <hyperlink xmlns:r="http://schemas.openxmlformats.org/officeDocument/2006/relationships" ref="Q2014" r:id="rId2256"/>
    <hyperlink xmlns:r="http://schemas.openxmlformats.org/officeDocument/2006/relationships" ref="Q2015" r:id="rId2257"/>
    <hyperlink xmlns:r="http://schemas.openxmlformats.org/officeDocument/2006/relationships" ref="Q2016" r:id="rId2258"/>
    <hyperlink xmlns:r="http://schemas.openxmlformats.org/officeDocument/2006/relationships" ref="Q2017" r:id="rId2259"/>
    <hyperlink xmlns:r="http://schemas.openxmlformats.org/officeDocument/2006/relationships" ref="Q2018" r:id="rId2260"/>
    <hyperlink xmlns:r="http://schemas.openxmlformats.org/officeDocument/2006/relationships" ref="Q2019" r:id="rId2261"/>
    <hyperlink xmlns:r="http://schemas.openxmlformats.org/officeDocument/2006/relationships" ref="Q2020" r:id="rId2262"/>
    <hyperlink xmlns:r="http://schemas.openxmlformats.org/officeDocument/2006/relationships" ref="Q2021" r:id="rId2263"/>
    <hyperlink xmlns:r="http://schemas.openxmlformats.org/officeDocument/2006/relationships" ref="Q2022" r:id="rId2264"/>
    <hyperlink xmlns:r="http://schemas.openxmlformats.org/officeDocument/2006/relationships" ref="Q2023" r:id="rId2265"/>
    <hyperlink xmlns:r="http://schemas.openxmlformats.org/officeDocument/2006/relationships" ref="P2024" r:id="rId2266"/>
    <hyperlink xmlns:r="http://schemas.openxmlformats.org/officeDocument/2006/relationships" ref="Q2024" r:id="rId2267"/>
    <hyperlink xmlns:r="http://schemas.openxmlformats.org/officeDocument/2006/relationships" ref="Q2025" r:id="rId2268"/>
    <hyperlink xmlns:r="http://schemas.openxmlformats.org/officeDocument/2006/relationships" ref="Q2026" r:id="rId2269"/>
    <hyperlink xmlns:r="http://schemas.openxmlformats.org/officeDocument/2006/relationships" ref="Q2027" r:id="rId2270"/>
    <hyperlink xmlns:r="http://schemas.openxmlformats.org/officeDocument/2006/relationships" ref="Q2028" r:id="rId2271"/>
    <hyperlink xmlns:r="http://schemas.openxmlformats.org/officeDocument/2006/relationships" ref="Q2029" r:id="rId2272"/>
    <hyperlink xmlns:r="http://schemas.openxmlformats.org/officeDocument/2006/relationships" ref="P2030" r:id="rId2273"/>
    <hyperlink xmlns:r="http://schemas.openxmlformats.org/officeDocument/2006/relationships" ref="Q2030" r:id="rId2274"/>
    <hyperlink xmlns:r="http://schemas.openxmlformats.org/officeDocument/2006/relationships" ref="Q2031" r:id="rId2275"/>
    <hyperlink xmlns:r="http://schemas.openxmlformats.org/officeDocument/2006/relationships" ref="Q2032" r:id="rId2276"/>
    <hyperlink xmlns:r="http://schemas.openxmlformats.org/officeDocument/2006/relationships" ref="Q2033" r:id="rId2277"/>
    <hyperlink xmlns:r="http://schemas.openxmlformats.org/officeDocument/2006/relationships" ref="Q2034" r:id="rId2278"/>
    <hyperlink xmlns:r="http://schemas.openxmlformats.org/officeDocument/2006/relationships" ref="Q2035" r:id="rId2279"/>
    <hyperlink xmlns:r="http://schemas.openxmlformats.org/officeDocument/2006/relationships" ref="Q2036" r:id="rId2280"/>
    <hyperlink xmlns:r="http://schemas.openxmlformats.org/officeDocument/2006/relationships" ref="Q2037" r:id="rId2281"/>
    <hyperlink xmlns:r="http://schemas.openxmlformats.org/officeDocument/2006/relationships" ref="Q2038" r:id="rId2282"/>
    <hyperlink xmlns:r="http://schemas.openxmlformats.org/officeDocument/2006/relationships" ref="Q2039" r:id="rId2283"/>
    <hyperlink xmlns:r="http://schemas.openxmlformats.org/officeDocument/2006/relationships" ref="Q2040" r:id="rId2284"/>
    <hyperlink xmlns:r="http://schemas.openxmlformats.org/officeDocument/2006/relationships" ref="Q2041" r:id="rId2285"/>
    <hyperlink xmlns:r="http://schemas.openxmlformats.org/officeDocument/2006/relationships" ref="Q2042" r:id="rId2286"/>
    <hyperlink xmlns:r="http://schemas.openxmlformats.org/officeDocument/2006/relationships" ref="Q2043" r:id="rId2287"/>
    <hyperlink xmlns:r="http://schemas.openxmlformats.org/officeDocument/2006/relationships" ref="Q2044" r:id="rId2288"/>
    <hyperlink xmlns:r="http://schemas.openxmlformats.org/officeDocument/2006/relationships" ref="Q2045" r:id="rId2289"/>
    <hyperlink xmlns:r="http://schemas.openxmlformats.org/officeDocument/2006/relationships" ref="Q2046" r:id="rId2290"/>
    <hyperlink xmlns:r="http://schemas.openxmlformats.org/officeDocument/2006/relationships" ref="Q2047" r:id="rId2291"/>
    <hyperlink xmlns:r="http://schemas.openxmlformats.org/officeDocument/2006/relationships" ref="Q2048" r:id="rId2292"/>
    <hyperlink xmlns:r="http://schemas.openxmlformats.org/officeDocument/2006/relationships" ref="Q2049" r:id="rId2293"/>
    <hyperlink xmlns:r="http://schemas.openxmlformats.org/officeDocument/2006/relationships" ref="Q2050" r:id="rId2294"/>
    <hyperlink xmlns:r="http://schemas.openxmlformats.org/officeDocument/2006/relationships" ref="Q2051" r:id="rId2295"/>
    <hyperlink xmlns:r="http://schemas.openxmlformats.org/officeDocument/2006/relationships" ref="Q2052" r:id="rId2296"/>
    <hyperlink xmlns:r="http://schemas.openxmlformats.org/officeDocument/2006/relationships" ref="Q2053" r:id="rId2297"/>
    <hyperlink xmlns:r="http://schemas.openxmlformats.org/officeDocument/2006/relationships" ref="Q2054" r:id="rId2298"/>
    <hyperlink xmlns:r="http://schemas.openxmlformats.org/officeDocument/2006/relationships" ref="Q2055" r:id="rId2299"/>
    <hyperlink xmlns:r="http://schemas.openxmlformats.org/officeDocument/2006/relationships" ref="Q2056" r:id="rId2300"/>
    <hyperlink xmlns:r="http://schemas.openxmlformats.org/officeDocument/2006/relationships" ref="Q2057" r:id="rId2301"/>
    <hyperlink xmlns:r="http://schemas.openxmlformats.org/officeDocument/2006/relationships" ref="Q2058" r:id="rId2302"/>
    <hyperlink xmlns:r="http://schemas.openxmlformats.org/officeDocument/2006/relationships" ref="Q2059" r:id="rId2303"/>
    <hyperlink xmlns:r="http://schemas.openxmlformats.org/officeDocument/2006/relationships" ref="Q2060" r:id="rId2304"/>
    <hyperlink xmlns:r="http://schemas.openxmlformats.org/officeDocument/2006/relationships" ref="Q2061" r:id="rId2305"/>
    <hyperlink xmlns:r="http://schemas.openxmlformats.org/officeDocument/2006/relationships" ref="Q2062" r:id="rId2306"/>
    <hyperlink xmlns:r="http://schemas.openxmlformats.org/officeDocument/2006/relationships" ref="Q2063" r:id="rId2307"/>
    <hyperlink xmlns:r="http://schemas.openxmlformats.org/officeDocument/2006/relationships" ref="Q2064" r:id="rId2308"/>
    <hyperlink xmlns:r="http://schemas.openxmlformats.org/officeDocument/2006/relationships" ref="Q2065" r:id="rId2309"/>
    <hyperlink xmlns:r="http://schemas.openxmlformats.org/officeDocument/2006/relationships" ref="Q2066" r:id="rId2310"/>
    <hyperlink xmlns:r="http://schemas.openxmlformats.org/officeDocument/2006/relationships" ref="Q2067" r:id="rId2311"/>
    <hyperlink xmlns:r="http://schemas.openxmlformats.org/officeDocument/2006/relationships" ref="Q2068" r:id="rId2312"/>
    <hyperlink xmlns:r="http://schemas.openxmlformats.org/officeDocument/2006/relationships" ref="Q2069" r:id="rId2313"/>
    <hyperlink xmlns:r="http://schemas.openxmlformats.org/officeDocument/2006/relationships" ref="Q2070" r:id="rId2314"/>
    <hyperlink xmlns:r="http://schemas.openxmlformats.org/officeDocument/2006/relationships" ref="Q2071" r:id="rId2315"/>
    <hyperlink xmlns:r="http://schemas.openxmlformats.org/officeDocument/2006/relationships" ref="Q2072" r:id="rId2316"/>
    <hyperlink xmlns:r="http://schemas.openxmlformats.org/officeDocument/2006/relationships" ref="Q2073" r:id="rId2317"/>
    <hyperlink xmlns:r="http://schemas.openxmlformats.org/officeDocument/2006/relationships" ref="Q2074" r:id="rId2318"/>
    <hyperlink xmlns:r="http://schemas.openxmlformats.org/officeDocument/2006/relationships" ref="Q2075" r:id="rId2319"/>
    <hyperlink xmlns:r="http://schemas.openxmlformats.org/officeDocument/2006/relationships" ref="Q2076" r:id="rId2320"/>
    <hyperlink xmlns:r="http://schemas.openxmlformats.org/officeDocument/2006/relationships" ref="Q2077" r:id="rId2321"/>
    <hyperlink xmlns:r="http://schemas.openxmlformats.org/officeDocument/2006/relationships" ref="Q2078" r:id="rId2322"/>
    <hyperlink xmlns:r="http://schemas.openxmlformats.org/officeDocument/2006/relationships" ref="Q2079" r:id="rId2323"/>
    <hyperlink xmlns:r="http://schemas.openxmlformats.org/officeDocument/2006/relationships" ref="Q2080" r:id="rId2324"/>
    <hyperlink xmlns:r="http://schemas.openxmlformats.org/officeDocument/2006/relationships" ref="P2081" r:id="rId2325"/>
    <hyperlink xmlns:r="http://schemas.openxmlformats.org/officeDocument/2006/relationships" ref="Q2081" r:id="rId2326"/>
    <hyperlink xmlns:r="http://schemas.openxmlformats.org/officeDocument/2006/relationships" ref="Q2082" r:id="rId2327"/>
    <hyperlink xmlns:r="http://schemas.openxmlformats.org/officeDocument/2006/relationships" ref="Q2083" r:id="rId2328"/>
    <hyperlink xmlns:r="http://schemas.openxmlformats.org/officeDocument/2006/relationships" ref="Q2084" r:id="rId2329"/>
    <hyperlink xmlns:r="http://schemas.openxmlformats.org/officeDocument/2006/relationships" ref="Q2085" r:id="rId2330"/>
    <hyperlink xmlns:r="http://schemas.openxmlformats.org/officeDocument/2006/relationships" ref="Q2086" r:id="rId2331"/>
    <hyperlink xmlns:r="http://schemas.openxmlformats.org/officeDocument/2006/relationships" ref="Q2087" r:id="rId2332"/>
    <hyperlink xmlns:r="http://schemas.openxmlformats.org/officeDocument/2006/relationships" ref="Q2088" r:id="rId2333"/>
    <hyperlink xmlns:r="http://schemas.openxmlformats.org/officeDocument/2006/relationships" ref="Q2089" r:id="rId2334"/>
    <hyperlink xmlns:r="http://schemas.openxmlformats.org/officeDocument/2006/relationships" ref="Q2090" r:id="rId2335"/>
    <hyperlink xmlns:r="http://schemas.openxmlformats.org/officeDocument/2006/relationships" ref="Q2091" r:id="rId2336"/>
    <hyperlink xmlns:r="http://schemas.openxmlformats.org/officeDocument/2006/relationships" ref="Q2092" r:id="rId2337"/>
    <hyperlink xmlns:r="http://schemas.openxmlformats.org/officeDocument/2006/relationships" ref="Q2093" r:id="rId2338"/>
    <hyperlink xmlns:r="http://schemas.openxmlformats.org/officeDocument/2006/relationships" ref="Q2094" r:id="rId2339"/>
    <hyperlink xmlns:r="http://schemas.openxmlformats.org/officeDocument/2006/relationships" ref="Q2095" r:id="rId2340"/>
    <hyperlink xmlns:r="http://schemas.openxmlformats.org/officeDocument/2006/relationships" ref="Q2096" r:id="rId2341"/>
    <hyperlink xmlns:r="http://schemas.openxmlformats.org/officeDocument/2006/relationships" ref="Q2097" r:id="rId2342"/>
    <hyperlink xmlns:r="http://schemas.openxmlformats.org/officeDocument/2006/relationships" ref="Q2098" r:id="rId2343"/>
    <hyperlink xmlns:r="http://schemas.openxmlformats.org/officeDocument/2006/relationships" ref="Q2099" r:id="rId2344"/>
    <hyperlink xmlns:r="http://schemas.openxmlformats.org/officeDocument/2006/relationships" ref="Q2100" r:id="rId2345"/>
    <hyperlink xmlns:r="http://schemas.openxmlformats.org/officeDocument/2006/relationships" ref="Q2101" r:id="rId2346"/>
    <hyperlink xmlns:r="http://schemas.openxmlformats.org/officeDocument/2006/relationships" ref="Q2102" r:id="rId2347"/>
    <hyperlink xmlns:r="http://schemas.openxmlformats.org/officeDocument/2006/relationships" ref="Q2103" r:id="rId2348"/>
    <hyperlink xmlns:r="http://schemas.openxmlformats.org/officeDocument/2006/relationships" ref="Q2104" r:id="rId2349"/>
    <hyperlink xmlns:r="http://schemas.openxmlformats.org/officeDocument/2006/relationships" ref="Q2105" r:id="rId2350"/>
    <hyperlink xmlns:r="http://schemas.openxmlformats.org/officeDocument/2006/relationships" ref="Q2106" r:id="rId2351"/>
    <hyperlink xmlns:r="http://schemas.openxmlformats.org/officeDocument/2006/relationships" ref="Q2107" r:id="rId2352"/>
    <hyperlink xmlns:r="http://schemas.openxmlformats.org/officeDocument/2006/relationships" ref="Q2108" r:id="rId2353"/>
    <hyperlink xmlns:r="http://schemas.openxmlformats.org/officeDocument/2006/relationships" ref="Q2109" r:id="rId2354"/>
    <hyperlink xmlns:r="http://schemas.openxmlformats.org/officeDocument/2006/relationships" ref="Q2110" r:id="rId2355"/>
    <hyperlink xmlns:r="http://schemas.openxmlformats.org/officeDocument/2006/relationships" ref="Q2111" r:id="rId2356"/>
    <hyperlink xmlns:r="http://schemas.openxmlformats.org/officeDocument/2006/relationships" ref="Q2112" r:id="rId2357"/>
    <hyperlink xmlns:r="http://schemas.openxmlformats.org/officeDocument/2006/relationships" ref="Q2113" r:id="rId2358"/>
    <hyperlink xmlns:r="http://schemas.openxmlformats.org/officeDocument/2006/relationships" ref="Q2114" r:id="rId2359"/>
    <hyperlink xmlns:r="http://schemas.openxmlformats.org/officeDocument/2006/relationships" ref="Q2115" r:id="rId2360"/>
    <hyperlink xmlns:r="http://schemas.openxmlformats.org/officeDocument/2006/relationships" ref="Q2116" r:id="rId2361"/>
    <hyperlink xmlns:r="http://schemas.openxmlformats.org/officeDocument/2006/relationships" ref="Q2117" r:id="rId2362"/>
    <hyperlink xmlns:r="http://schemas.openxmlformats.org/officeDocument/2006/relationships" ref="Q2118" r:id="rId2363"/>
    <hyperlink xmlns:r="http://schemas.openxmlformats.org/officeDocument/2006/relationships" ref="Q2119" r:id="rId2364"/>
    <hyperlink xmlns:r="http://schemas.openxmlformats.org/officeDocument/2006/relationships" ref="Q2120" r:id="rId2365"/>
    <hyperlink xmlns:r="http://schemas.openxmlformats.org/officeDocument/2006/relationships" ref="Q2121" r:id="rId2366"/>
    <hyperlink xmlns:r="http://schemas.openxmlformats.org/officeDocument/2006/relationships" ref="Q2122" r:id="rId2367"/>
    <hyperlink xmlns:r="http://schemas.openxmlformats.org/officeDocument/2006/relationships" ref="Q2123" r:id="rId2368"/>
    <hyperlink xmlns:r="http://schemas.openxmlformats.org/officeDocument/2006/relationships" ref="Q2124" r:id="rId2369"/>
    <hyperlink xmlns:r="http://schemas.openxmlformats.org/officeDocument/2006/relationships" ref="P2125" r:id="rId2370"/>
    <hyperlink xmlns:r="http://schemas.openxmlformats.org/officeDocument/2006/relationships" ref="Q2125" r:id="rId2371"/>
    <hyperlink xmlns:r="http://schemas.openxmlformats.org/officeDocument/2006/relationships" ref="Q2126" r:id="rId2372"/>
    <hyperlink xmlns:r="http://schemas.openxmlformats.org/officeDocument/2006/relationships" ref="Q2127" r:id="rId2373"/>
    <hyperlink xmlns:r="http://schemas.openxmlformats.org/officeDocument/2006/relationships" ref="Q2128" r:id="rId2374"/>
    <hyperlink xmlns:r="http://schemas.openxmlformats.org/officeDocument/2006/relationships" ref="Q2129" r:id="rId2375"/>
    <hyperlink xmlns:r="http://schemas.openxmlformats.org/officeDocument/2006/relationships" ref="Q2130" r:id="rId2376"/>
    <hyperlink xmlns:r="http://schemas.openxmlformats.org/officeDocument/2006/relationships" ref="Q2131" r:id="rId2377"/>
    <hyperlink xmlns:r="http://schemas.openxmlformats.org/officeDocument/2006/relationships" ref="Q2132" r:id="rId2378"/>
    <hyperlink xmlns:r="http://schemas.openxmlformats.org/officeDocument/2006/relationships" ref="Q2133" r:id="rId2379"/>
    <hyperlink xmlns:r="http://schemas.openxmlformats.org/officeDocument/2006/relationships" ref="Q2134" r:id="rId2380"/>
    <hyperlink xmlns:r="http://schemas.openxmlformats.org/officeDocument/2006/relationships" ref="Q2135" r:id="rId2381"/>
    <hyperlink xmlns:r="http://schemas.openxmlformats.org/officeDocument/2006/relationships" ref="Q2136" r:id="rId2382"/>
    <hyperlink xmlns:r="http://schemas.openxmlformats.org/officeDocument/2006/relationships" ref="Q2137" r:id="rId2383"/>
    <hyperlink xmlns:r="http://schemas.openxmlformats.org/officeDocument/2006/relationships" ref="Q2138" r:id="rId2384"/>
    <hyperlink xmlns:r="http://schemas.openxmlformats.org/officeDocument/2006/relationships" ref="Q2139" r:id="rId2385"/>
    <hyperlink xmlns:r="http://schemas.openxmlformats.org/officeDocument/2006/relationships" ref="P2140" r:id="rId2386"/>
    <hyperlink xmlns:r="http://schemas.openxmlformats.org/officeDocument/2006/relationships" ref="Q2140" r:id="rId2387"/>
    <hyperlink xmlns:r="http://schemas.openxmlformats.org/officeDocument/2006/relationships" ref="P2141" r:id="rId2388"/>
    <hyperlink xmlns:r="http://schemas.openxmlformats.org/officeDocument/2006/relationships" ref="Q2141" r:id="rId2389"/>
    <hyperlink xmlns:r="http://schemas.openxmlformats.org/officeDocument/2006/relationships" ref="Q2142" r:id="rId2390"/>
    <hyperlink xmlns:r="http://schemas.openxmlformats.org/officeDocument/2006/relationships" ref="Q2143" r:id="rId2391"/>
    <hyperlink xmlns:r="http://schemas.openxmlformats.org/officeDocument/2006/relationships" ref="Q2144" r:id="rId2392"/>
    <hyperlink xmlns:r="http://schemas.openxmlformats.org/officeDocument/2006/relationships" ref="Q2145" r:id="rId2393"/>
    <hyperlink xmlns:r="http://schemas.openxmlformats.org/officeDocument/2006/relationships" ref="Q2146" r:id="rId2394"/>
    <hyperlink xmlns:r="http://schemas.openxmlformats.org/officeDocument/2006/relationships" ref="Q2147" r:id="rId2395"/>
    <hyperlink xmlns:r="http://schemas.openxmlformats.org/officeDocument/2006/relationships" ref="Q2148" r:id="rId2396"/>
    <hyperlink xmlns:r="http://schemas.openxmlformats.org/officeDocument/2006/relationships" ref="Q2149" r:id="rId2397"/>
    <hyperlink xmlns:r="http://schemas.openxmlformats.org/officeDocument/2006/relationships" ref="Q2150" r:id="rId2398"/>
    <hyperlink xmlns:r="http://schemas.openxmlformats.org/officeDocument/2006/relationships" ref="Q2151" r:id="rId2399"/>
    <hyperlink xmlns:r="http://schemas.openxmlformats.org/officeDocument/2006/relationships" ref="Q2152" r:id="rId2400"/>
    <hyperlink xmlns:r="http://schemas.openxmlformats.org/officeDocument/2006/relationships" ref="Q2153" r:id="rId2401"/>
    <hyperlink xmlns:r="http://schemas.openxmlformats.org/officeDocument/2006/relationships" ref="Q2154" r:id="rId2402"/>
    <hyperlink xmlns:r="http://schemas.openxmlformats.org/officeDocument/2006/relationships" ref="Q2155" r:id="rId2403"/>
    <hyperlink xmlns:r="http://schemas.openxmlformats.org/officeDocument/2006/relationships" ref="Q2156" r:id="rId2404"/>
    <hyperlink xmlns:r="http://schemas.openxmlformats.org/officeDocument/2006/relationships" ref="Q2157" r:id="rId2405"/>
    <hyperlink xmlns:r="http://schemas.openxmlformats.org/officeDocument/2006/relationships" ref="Q2158" r:id="rId2406"/>
    <hyperlink xmlns:r="http://schemas.openxmlformats.org/officeDocument/2006/relationships" ref="Q2159" r:id="rId2407"/>
    <hyperlink xmlns:r="http://schemas.openxmlformats.org/officeDocument/2006/relationships" ref="P2160" r:id="rId2408"/>
    <hyperlink xmlns:r="http://schemas.openxmlformats.org/officeDocument/2006/relationships" ref="Q2160" r:id="rId2409"/>
    <hyperlink xmlns:r="http://schemas.openxmlformats.org/officeDocument/2006/relationships" ref="Q2161" r:id="rId2410"/>
    <hyperlink xmlns:r="http://schemas.openxmlformats.org/officeDocument/2006/relationships" ref="Q2162" r:id="rId2411"/>
    <hyperlink xmlns:r="http://schemas.openxmlformats.org/officeDocument/2006/relationships" ref="Q2163" r:id="rId2412"/>
    <hyperlink xmlns:r="http://schemas.openxmlformats.org/officeDocument/2006/relationships" ref="Q2164" r:id="rId2413"/>
    <hyperlink xmlns:r="http://schemas.openxmlformats.org/officeDocument/2006/relationships" ref="Q2165" r:id="rId2414"/>
    <hyperlink xmlns:r="http://schemas.openxmlformats.org/officeDocument/2006/relationships" ref="Q2166" r:id="rId2415"/>
    <hyperlink xmlns:r="http://schemas.openxmlformats.org/officeDocument/2006/relationships" ref="Q2167" r:id="rId2416"/>
    <hyperlink xmlns:r="http://schemas.openxmlformats.org/officeDocument/2006/relationships" ref="Q2168" r:id="rId2417"/>
    <hyperlink xmlns:r="http://schemas.openxmlformats.org/officeDocument/2006/relationships" ref="Q2169" r:id="rId2418"/>
    <hyperlink xmlns:r="http://schemas.openxmlformats.org/officeDocument/2006/relationships" ref="Q2170" r:id="rId2419"/>
    <hyperlink xmlns:r="http://schemas.openxmlformats.org/officeDocument/2006/relationships" ref="Q2171" r:id="rId2420"/>
    <hyperlink xmlns:r="http://schemas.openxmlformats.org/officeDocument/2006/relationships" ref="Q2172" r:id="rId2421"/>
    <hyperlink xmlns:r="http://schemas.openxmlformats.org/officeDocument/2006/relationships" ref="Q2173" r:id="rId2422"/>
    <hyperlink xmlns:r="http://schemas.openxmlformats.org/officeDocument/2006/relationships" ref="Q2174" r:id="rId2423"/>
    <hyperlink xmlns:r="http://schemas.openxmlformats.org/officeDocument/2006/relationships" ref="Q2175" r:id="rId2424"/>
    <hyperlink xmlns:r="http://schemas.openxmlformats.org/officeDocument/2006/relationships" ref="Q2176" r:id="rId2425"/>
    <hyperlink xmlns:r="http://schemas.openxmlformats.org/officeDocument/2006/relationships" ref="Q2177" r:id="rId2426"/>
    <hyperlink xmlns:r="http://schemas.openxmlformats.org/officeDocument/2006/relationships" ref="Q2178" r:id="rId2427"/>
    <hyperlink xmlns:r="http://schemas.openxmlformats.org/officeDocument/2006/relationships" ref="Q2179" r:id="rId2428"/>
    <hyperlink xmlns:r="http://schemas.openxmlformats.org/officeDocument/2006/relationships" ref="Q2180" r:id="rId2429"/>
    <hyperlink xmlns:r="http://schemas.openxmlformats.org/officeDocument/2006/relationships" ref="Q2181" r:id="rId2430"/>
    <hyperlink xmlns:r="http://schemas.openxmlformats.org/officeDocument/2006/relationships" ref="P2182" r:id="rId2431"/>
    <hyperlink xmlns:r="http://schemas.openxmlformats.org/officeDocument/2006/relationships" ref="Q2182" r:id="rId2432"/>
    <hyperlink xmlns:r="http://schemas.openxmlformats.org/officeDocument/2006/relationships" ref="Q2183" r:id="rId2433"/>
    <hyperlink xmlns:r="http://schemas.openxmlformats.org/officeDocument/2006/relationships" ref="Q2184" r:id="rId2434"/>
    <hyperlink xmlns:r="http://schemas.openxmlformats.org/officeDocument/2006/relationships" ref="Q2185" r:id="rId2435"/>
    <hyperlink xmlns:r="http://schemas.openxmlformats.org/officeDocument/2006/relationships" ref="Q2186" r:id="rId2436"/>
    <hyperlink xmlns:r="http://schemas.openxmlformats.org/officeDocument/2006/relationships" ref="P2187" r:id="rId2437"/>
    <hyperlink xmlns:r="http://schemas.openxmlformats.org/officeDocument/2006/relationships" ref="Q2187" r:id="rId2438"/>
    <hyperlink xmlns:r="http://schemas.openxmlformats.org/officeDocument/2006/relationships" ref="P2188" r:id="rId2439"/>
    <hyperlink xmlns:r="http://schemas.openxmlformats.org/officeDocument/2006/relationships" ref="Q2188" r:id="rId2440"/>
    <hyperlink xmlns:r="http://schemas.openxmlformats.org/officeDocument/2006/relationships" ref="Q2189" r:id="rId2441"/>
    <hyperlink xmlns:r="http://schemas.openxmlformats.org/officeDocument/2006/relationships" ref="Q2190" r:id="rId2442"/>
    <hyperlink xmlns:r="http://schemas.openxmlformats.org/officeDocument/2006/relationships" ref="Q2191" r:id="rId2443"/>
    <hyperlink xmlns:r="http://schemas.openxmlformats.org/officeDocument/2006/relationships" ref="Q2192" r:id="rId2444"/>
    <hyperlink xmlns:r="http://schemas.openxmlformats.org/officeDocument/2006/relationships" ref="Q2193" r:id="rId2445"/>
    <hyperlink xmlns:r="http://schemas.openxmlformats.org/officeDocument/2006/relationships" ref="Q2194" r:id="rId2446"/>
    <hyperlink xmlns:r="http://schemas.openxmlformats.org/officeDocument/2006/relationships" ref="Q2195" r:id="rId2447"/>
    <hyperlink xmlns:r="http://schemas.openxmlformats.org/officeDocument/2006/relationships" ref="Q2196" r:id="rId2448"/>
    <hyperlink xmlns:r="http://schemas.openxmlformats.org/officeDocument/2006/relationships" ref="Q2197" r:id="rId2449"/>
    <hyperlink xmlns:r="http://schemas.openxmlformats.org/officeDocument/2006/relationships" ref="Q2198" r:id="rId2450"/>
    <hyperlink xmlns:r="http://schemas.openxmlformats.org/officeDocument/2006/relationships" ref="Q2199" r:id="rId2451"/>
    <hyperlink xmlns:r="http://schemas.openxmlformats.org/officeDocument/2006/relationships" ref="Q2200" r:id="rId2452"/>
    <hyperlink xmlns:r="http://schemas.openxmlformats.org/officeDocument/2006/relationships" ref="Q2201" r:id="rId2453"/>
    <hyperlink xmlns:r="http://schemas.openxmlformats.org/officeDocument/2006/relationships" ref="Q2202" r:id="rId2454"/>
    <hyperlink xmlns:r="http://schemas.openxmlformats.org/officeDocument/2006/relationships" ref="Q2203" r:id="rId2455"/>
    <hyperlink xmlns:r="http://schemas.openxmlformats.org/officeDocument/2006/relationships" ref="Q2204" r:id="rId2456"/>
    <hyperlink xmlns:r="http://schemas.openxmlformats.org/officeDocument/2006/relationships" ref="Q2205" r:id="rId2457"/>
    <hyperlink xmlns:r="http://schemas.openxmlformats.org/officeDocument/2006/relationships" ref="Q2206" r:id="rId2458"/>
    <hyperlink xmlns:r="http://schemas.openxmlformats.org/officeDocument/2006/relationships" ref="Q2207" r:id="rId2459"/>
    <hyperlink xmlns:r="http://schemas.openxmlformats.org/officeDocument/2006/relationships" ref="Q2208" r:id="rId2460"/>
    <hyperlink xmlns:r="http://schemas.openxmlformats.org/officeDocument/2006/relationships" ref="Q2209" r:id="rId2461"/>
    <hyperlink xmlns:r="http://schemas.openxmlformats.org/officeDocument/2006/relationships" ref="Q2210" r:id="rId2462"/>
    <hyperlink xmlns:r="http://schemas.openxmlformats.org/officeDocument/2006/relationships" ref="Q2211" r:id="rId2463"/>
    <hyperlink xmlns:r="http://schemas.openxmlformats.org/officeDocument/2006/relationships" ref="Q2212" r:id="rId2464"/>
    <hyperlink xmlns:r="http://schemas.openxmlformats.org/officeDocument/2006/relationships" ref="Q2213" r:id="rId2465"/>
    <hyperlink xmlns:r="http://schemas.openxmlformats.org/officeDocument/2006/relationships" ref="Q2214" r:id="rId2466"/>
    <hyperlink xmlns:r="http://schemas.openxmlformats.org/officeDocument/2006/relationships" ref="Q2215" r:id="rId2467"/>
    <hyperlink xmlns:r="http://schemas.openxmlformats.org/officeDocument/2006/relationships" ref="Q2216" r:id="rId2468"/>
    <hyperlink xmlns:r="http://schemas.openxmlformats.org/officeDocument/2006/relationships" ref="Q2217" r:id="rId2469"/>
    <hyperlink xmlns:r="http://schemas.openxmlformats.org/officeDocument/2006/relationships" ref="Q2218" r:id="rId2470"/>
    <hyperlink xmlns:r="http://schemas.openxmlformats.org/officeDocument/2006/relationships" ref="Q2219" r:id="rId2471"/>
    <hyperlink xmlns:r="http://schemas.openxmlformats.org/officeDocument/2006/relationships" ref="Q2220" r:id="rId2472"/>
    <hyperlink xmlns:r="http://schemas.openxmlformats.org/officeDocument/2006/relationships" ref="Q2221" r:id="rId2473"/>
    <hyperlink xmlns:r="http://schemas.openxmlformats.org/officeDocument/2006/relationships" ref="Q2222" r:id="rId2474"/>
    <hyperlink xmlns:r="http://schemas.openxmlformats.org/officeDocument/2006/relationships" ref="Q2223" r:id="rId2475"/>
    <hyperlink xmlns:r="http://schemas.openxmlformats.org/officeDocument/2006/relationships" ref="Q2224" r:id="rId2476"/>
    <hyperlink xmlns:r="http://schemas.openxmlformats.org/officeDocument/2006/relationships" ref="Q2225" r:id="rId2477"/>
    <hyperlink xmlns:r="http://schemas.openxmlformats.org/officeDocument/2006/relationships" ref="Q2226" r:id="rId2478"/>
    <hyperlink xmlns:r="http://schemas.openxmlformats.org/officeDocument/2006/relationships" ref="Q2227" r:id="rId2479"/>
    <hyperlink xmlns:r="http://schemas.openxmlformats.org/officeDocument/2006/relationships" ref="Q2228" r:id="rId2480"/>
    <hyperlink xmlns:r="http://schemas.openxmlformats.org/officeDocument/2006/relationships" ref="Q2229" r:id="rId2481"/>
    <hyperlink xmlns:r="http://schemas.openxmlformats.org/officeDocument/2006/relationships" ref="Q2230" r:id="rId2482"/>
    <hyperlink xmlns:r="http://schemas.openxmlformats.org/officeDocument/2006/relationships" ref="Q2231" r:id="rId2483"/>
    <hyperlink xmlns:r="http://schemas.openxmlformats.org/officeDocument/2006/relationships" ref="Q2232" r:id="rId2484"/>
    <hyperlink xmlns:r="http://schemas.openxmlformats.org/officeDocument/2006/relationships" ref="Q2233" r:id="rId2485"/>
    <hyperlink xmlns:r="http://schemas.openxmlformats.org/officeDocument/2006/relationships" ref="Q2234" r:id="rId2486"/>
    <hyperlink xmlns:r="http://schemas.openxmlformats.org/officeDocument/2006/relationships" ref="Q2235" r:id="rId2487"/>
    <hyperlink xmlns:r="http://schemas.openxmlformats.org/officeDocument/2006/relationships" ref="Q2236" r:id="rId2488"/>
    <hyperlink xmlns:r="http://schemas.openxmlformats.org/officeDocument/2006/relationships" ref="Q2237" r:id="rId2489"/>
    <hyperlink xmlns:r="http://schemas.openxmlformats.org/officeDocument/2006/relationships" ref="Q2238" r:id="rId2490"/>
    <hyperlink xmlns:r="http://schemas.openxmlformats.org/officeDocument/2006/relationships" ref="Q2239" r:id="rId2491"/>
    <hyperlink xmlns:r="http://schemas.openxmlformats.org/officeDocument/2006/relationships" ref="Q2240" r:id="rId2492"/>
    <hyperlink xmlns:r="http://schemas.openxmlformats.org/officeDocument/2006/relationships" ref="Q2241" r:id="rId2493"/>
    <hyperlink xmlns:r="http://schemas.openxmlformats.org/officeDocument/2006/relationships" ref="Q2242" r:id="rId2494"/>
    <hyperlink xmlns:r="http://schemas.openxmlformats.org/officeDocument/2006/relationships" ref="Q2243" r:id="rId2495"/>
    <hyperlink xmlns:r="http://schemas.openxmlformats.org/officeDocument/2006/relationships" ref="Q2244" r:id="rId2496"/>
    <hyperlink xmlns:r="http://schemas.openxmlformats.org/officeDocument/2006/relationships" ref="Q2245" r:id="rId2497"/>
    <hyperlink xmlns:r="http://schemas.openxmlformats.org/officeDocument/2006/relationships" ref="Q2246" r:id="rId2498"/>
    <hyperlink xmlns:r="http://schemas.openxmlformats.org/officeDocument/2006/relationships" ref="Q2247" r:id="rId2499"/>
    <hyperlink xmlns:r="http://schemas.openxmlformats.org/officeDocument/2006/relationships" ref="Q2248" r:id="rId2500"/>
    <hyperlink xmlns:r="http://schemas.openxmlformats.org/officeDocument/2006/relationships" ref="Q2249" r:id="rId2501"/>
    <hyperlink xmlns:r="http://schemas.openxmlformats.org/officeDocument/2006/relationships" ref="Q2250" r:id="rId2502"/>
    <hyperlink xmlns:r="http://schemas.openxmlformats.org/officeDocument/2006/relationships" ref="Q2251" r:id="rId2503"/>
    <hyperlink xmlns:r="http://schemas.openxmlformats.org/officeDocument/2006/relationships" ref="Q2252" r:id="rId2504"/>
    <hyperlink xmlns:r="http://schemas.openxmlformats.org/officeDocument/2006/relationships" ref="Q2253" r:id="rId2505"/>
    <hyperlink xmlns:r="http://schemas.openxmlformats.org/officeDocument/2006/relationships" ref="Q2254" r:id="rId2506"/>
    <hyperlink xmlns:r="http://schemas.openxmlformats.org/officeDocument/2006/relationships" ref="Q2255" r:id="rId2507"/>
    <hyperlink xmlns:r="http://schemas.openxmlformats.org/officeDocument/2006/relationships" ref="Q2256" r:id="rId2508"/>
    <hyperlink xmlns:r="http://schemas.openxmlformats.org/officeDocument/2006/relationships" ref="Q2257" r:id="rId2509"/>
    <hyperlink xmlns:r="http://schemas.openxmlformats.org/officeDocument/2006/relationships" ref="Q2258" r:id="rId2510"/>
    <hyperlink xmlns:r="http://schemas.openxmlformats.org/officeDocument/2006/relationships" ref="Q2259" r:id="rId2511"/>
    <hyperlink xmlns:r="http://schemas.openxmlformats.org/officeDocument/2006/relationships" ref="Q2260" r:id="rId2512"/>
    <hyperlink xmlns:r="http://schemas.openxmlformats.org/officeDocument/2006/relationships" ref="Q2261" r:id="rId2513"/>
    <hyperlink xmlns:r="http://schemas.openxmlformats.org/officeDocument/2006/relationships" ref="Q2262" r:id="rId2514"/>
    <hyperlink xmlns:r="http://schemas.openxmlformats.org/officeDocument/2006/relationships" ref="Q2263" r:id="rId2515"/>
    <hyperlink xmlns:r="http://schemas.openxmlformats.org/officeDocument/2006/relationships" ref="Q2264" r:id="rId2516"/>
    <hyperlink xmlns:r="http://schemas.openxmlformats.org/officeDocument/2006/relationships" ref="Q2265" r:id="rId2517"/>
    <hyperlink xmlns:r="http://schemas.openxmlformats.org/officeDocument/2006/relationships" ref="Q2266" r:id="rId2518"/>
    <hyperlink xmlns:r="http://schemas.openxmlformats.org/officeDocument/2006/relationships" ref="Q2267" r:id="rId2519"/>
    <hyperlink xmlns:r="http://schemas.openxmlformats.org/officeDocument/2006/relationships" ref="Q2268" r:id="rId2520"/>
    <hyperlink xmlns:r="http://schemas.openxmlformats.org/officeDocument/2006/relationships" ref="Q2269" r:id="rId2521"/>
    <hyperlink xmlns:r="http://schemas.openxmlformats.org/officeDocument/2006/relationships" ref="Q2270" r:id="rId2522"/>
    <hyperlink xmlns:r="http://schemas.openxmlformats.org/officeDocument/2006/relationships" ref="Q2271" r:id="rId2523"/>
    <hyperlink xmlns:r="http://schemas.openxmlformats.org/officeDocument/2006/relationships" ref="Q2272" r:id="rId2524"/>
    <hyperlink xmlns:r="http://schemas.openxmlformats.org/officeDocument/2006/relationships" ref="Q2273" r:id="rId2525"/>
    <hyperlink xmlns:r="http://schemas.openxmlformats.org/officeDocument/2006/relationships" ref="Q2274" r:id="rId2526"/>
    <hyperlink xmlns:r="http://schemas.openxmlformats.org/officeDocument/2006/relationships" ref="P2275" r:id="rId2527"/>
    <hyperlink xmlns:r="http://schemas.openxmlformats.org/officeDocument/2006/relationships" ref="Q2275" r:id="rId2528"/>
    <hyperlink xmlns:r="http://schemas.openxmlformats.org/officeDocument/2006/relationships" ref="P2276" r:id="rId2529"/>
    <hyperlink xmlns:r="http://schemas.openxmlformats.org/officeDocument/2006/relationships" ref="Q2276" r:id="rId2530"/>
    <hyperlink xmlns:r="http://schemas.openxmlformats.org/officeDocument/2006/relationships" ref="Q2277" r:id="rId2531"/>
    <hyperlink xmlns:r="http://schemas.openxmlformats.org/officeDocument/2006/relationships" ref="Q2278" r:id="rId2532"/>
    <hyperlink xmlns:r="http://schemas.openxmlformats.org/officeDocument/2006/relationships" ref="Q2279" r:id="rId2533"/>
    <hyperlink xmlns:r="http://schemas.openxmlformats.org/officeDocument/2006/relationships" ref="Q2280" r:id="rId2534"/>
    <hyperlink xmlns:r="http://schemas.openxmlformats.org/officeDocument/2006/relationships" ref="Q2281" r:id="rId2535"/>
    <hyperlink xmlns:r="http://schemas.openxmlformats.org/officeDocument/2006/relationships" ref="Q2282" r:id="rId2536"/>
    <hyperlink xmlns:r="http://schemas.openxmlformats.org/officeDocument/2006/relationships" ref="P2283" r:id="rId2537"/>
    <hyperlink xmlns:r="http://schemas.openxmlformats.org/officeDocument/2006/relationships" ref="Q2283" r:id="rId2538"/>
    <hyperlink xmlns:r="http://schemas.openxmlformats.org/officeDocument/2006/relationships" ref="Q2284" r:id="rId2539"/>
    <hyperlink xmlns:r="http://schemas.openxmlformats.org/officeDocument/2006/relationships" ref="Q2285" r:id="rId2540"/>
    <hyperlink xmlns:r="http://schemas.openxmlformats.org/officeDocument/2006/relationships" ref="Q2286" r:id="rId2541"/>
    <hyperlink xmlns:r="http://schemas.openxmlformats.org/officeDocument/2006/relationships" ref="Q2287" r:id="rId2542"/>
    <hyperlink xmlns:r="http://schemas.openxmlformats.org/officeDocument/2006/relationships" ref="Q2288" r:id="rId2543"/>
    <hyperlink xmlns:r="http://schemas.openxmlformats.org/officeDocument/2006/relationships" ref="Q2289" r:id="rId2544"/>
    <hyperlink xmlns:r="http://schemas.openxmlformats.org/officeDocument/2006/relationships" ref="Q2290" r:id="rId2545"/>
    <hyperlink xmlns:r="http://schemas.openxmlformats.org/officeDocument/2006/relationships" ref="Q2291" r:id="rId2546"/>
    <hyperlink xmlns:r="http://schemas.openxmlformats.org/officeDocument/2006/relationships" ref="Q2292" r:id="rId2547"/>
    <hyperlink xmlns:r="http://schemas.openxmlformats.org/officeDocument/2006/relationships" ref="Q2293" r:id="rId2548"/>
    <hyperlink xmlns:r="http://schemas.openxmlformats.org/officeDocument/2006/relationships" ref="Q2294" r:id="rId2549"/>
    <hyperlink xmlns:r="http://schemas.openxmlformats.org/officeDocument/2006/relationships" ref="Q2295" r:id="rId2550"/>
    <hyperlink xmlns:r="http://schemas.openxmlformats.org/officeDocument/2006/relationships" ref="Q2296" r:id="rId2551"/>
    <hyperlink xmlns:r="http://schemas.openxmlformats.org/officeDocument/2006/relationships" ref="Q2297" r:id="rId2552"/>
    <hyperlink xmlns:r="http://schemas.openxmlformats.org/officeDocument/2006/relationships" ref="Q2298" r:id="rId2553"/>
    <hyperlink xmlns:r="http://schemas.openxmlformats.org/officeDocument/2006/relationships" ref="Q2299" r:id="rId2554"/>
    <hyperlink xmlns:r="http://schemas.openxmlformats.org/officeDocument/2006/relationships" ref="Q2300" r:id="rId2555"/>
    <hyperlink xmlns:r="http://schemas.openxmlformats.org/officeDocument/2006/relationships" ref="Q2301" r:id="rId2556"/>
    <hyperlink xmlns:r="http://schemas.openxmlformats.org/officeDocument/2006/relationships" ref="Q2302" r:id="rId2557"/>
    <hyperlink xmlns:r="http://schemas.openxmlformats.org/officeDocument/2006/relationships" ref="Q2303" r:id="rId2558"/>
    <hyperlink xmlns:r="http://schemas.openxmlformats.org/officeDocument/2006/relationships" ref="Q2304" r:id="rId2559"/>
    <hyperlink xmlns:r="http://schemas.openxmlformats.org/officeDocument/2006/relationships" ref="Q2305" r:id="rId2560"/>
    <hyperlink xmlns:r="http://schemas.openxmlformats.org/officeDocument/2006/relationships" ref="Q2306" r:id="rId2561"/>
    <hyperlink xmlns:r="http://schemas.openxmlformats.org/officeDocument/2006/relationships" ref="P2307" r:id="rId2562"/>
    <hyperlink xmlns:r="http://schemas.openxmlformats.org/officeDocument/2006/relationships" ref="Q2307" r:id="rId2563"/>
    <hyperlink xmlns:r="http://schemas.openxmlformats.org/officeDocument/2006/relationships" ref="Q2308" r:id="rId2564"/>
    <hyperlink xmlns:r="http://schemas.openxmlformats.org/officeDocument/2006/relationships" ref="Q2309" r:id="rId2565"/>
    <hyperlink xmlns:r="http://schemas.openxmlformats.org/officeDocument/2006/relationships" ref="Q2310" r:id="rId2566"/>
    <hyperlink xmlns:r="http://schemas.openxmlformats.org/officeDocument/2006/relationships" ref="Q2311" r:id="rId2567"/>
    <hyperlink xmlns:r="http://schemas.openxmlformats.org/officeDocument/2006/relationships" ref="Q2312" r:id="rId2568"/>
    <hyperlink xmlns:r="http://schemas.openxmlformats.org/officeDocument/2006/relationships" ref="Q2313" r:id="rId2569"/>
    <hyperlink xmlns:r="http://schemas.openxmlformats.org/officeDocument/2006/relationships" ref="Q2314" r:id="rId2570"/>
    <hyperlink xmlns:r="http://schemas.openxmlformats.org/officeDocument/2006/relationships" ref="Q2315" r:id="rId2571"/>
    <hyperlink xmlns:r="http://schemas.openxmlformats.org/officeDocument/2006/relationships" ref="Q2316" r:id="rId2572"/>
    <hyperlink xmlns:r="http://schemas.openxmlformats.org/officeDocument/2006/relationships" ref="Q2317" r:id="rId2573"/>
    <hyperlink xmlns:r="http://schemas.openxmlformats.org/officeDocument/2006/relationships" ref="Q2318" r:id="rId2574"/>
    <hyperlink xmlns:r="http://schemas.openxmlformats.org/officeDocument/2006/relationships" ref="Q2319" r:id="rId2575"/>
    <hyperlink xmlns:r="http://schemas.openxmlformats.org/officeDocument/2006/relationships" ref="Q2320" r:id="rId2576"/>
    <hyperlink xmlns:r="http://schemas.openxmlformats.org/officeDocument/2006/relationships" ref="P2321" r:id="rId2577"/>
    <hyperlink xmlns:r="http://schemas.openxmlformats.org/officeDocument/2006/relationships" ref="Q2321" r:id="rId2578"/>
    <hyperlink xmlns:r="http://schemas.openxmlformats.org/officeDocument/2006/relationships" ref="Q2322" r:id="rId2579"/>
    <hyperlink xmlns:r="http://schemas.openxmlformats.org/officeDocument/2006/relationships" ref="Q2323" r:id="rId2580"/>
    <hyperlink xmlns:r="http://schemas.openxmlformats.org/officeDocument/2006/relationships" ref="Q2324" r:id="rId2581"/>
    <hyperlink xmlns:r="http://schemas.openxmlformats.org/officeDocument/2006/relationships" ref="Q2325" r:id="rId2582"/>
    <hyperlink xmlns:r="http://schemas.openxmlformats.org/officeDocument/2006/relationships" ref="Q2326" r:id="rId2583"/>
    <hyperlink xmlns:r="http://schemas.openxmlformats.org/officeDocument/2006/relationships" ref="Q2327" r:id="rId2584"/>
    <hyperlink xmlns:r="http://schemas.openxmlformats.org/officeDocument/2006/relationships" ref="Q2328" r:id="rId2585"/>
    <hyperlink xmlns:r="http://schemas.openxmlformats.org/officeDocument/2006/relationships" ref="Q2329" r:id="rId2586"/>
    <hyperlink xmlns:r="http://schemas.openxmlformats.org/officeDocument/2006/relationships" ref="Q2330" r:id="rId2587"/>
    <hyperlink xmlns:r="http://schemas.openxmlformats.org/officeDocument/2006/relationships" ref="Q2331" r:id="rId2588"/>
    <hyperlink xmlns:r="http://schemas.openxmlformats.org/officeDocument/2006/relationships" ref="Q2332" r:id="rId2589"/>
    <hyperlink xmlns:r="http://schemas.openxmlformats.org/officeDocument/2006/relationships" ref="Q2333" r:id="rId2590"/>
    <hyperlink xmlns:r="http://schemas.openxmlformats.org/officeDocument/2006/relationships" ref="Q2334" r:id="rId2591"/>
    <hyperlink xmlns:r="http://schemas.openxmlformats.org/officeDocument/2006/relationships" ref="Q2335" r:id="rId2592"/>
    <hyperlink xmlns:r="http://schemas.openxmlformats.org/officeDocument/2006/relationships" ref="Q2336" r:id="rId2593"/>
    <hyperlink xmlns:r="http://schemas.openxmlformats.org/officeDocument/2006/relationships" ref="Q2337" r:id="rId2594"/>
    <hyperlink xmlns:r="http://schemas.openxmlformats.org/officeDocument/2006/relationships" ref="Q2338" r:id="rId2595"/>
    <hyperlink xmlns:r="http://schemas.openxmlformats.org/officeDocument/2006/relationships" ref="P2339" r:id="rId2596"/>
    <hyperlink xmlns:r="http://schemas.openxmlformats.org/officeDocument/2006/relationships" ref="Q2339" r:id="rId2597"/>
    <hyperlink xmlns:r="http://schemas.openxmlformats.org/officeDocument/2006/relationships" ref="Q2340" r:id="rId2598"/>
    <hyperlink xmlns:r="http://schemas.openxmlformats.org/officeDocument/2006/relationships" ref="Q2341" r:id="rId2599"/>
    <hyperlink xmlns:r="http://schemas.openxmlformats.org/officeDocument/2006/relationships" ref="Q2342" r:id="rId2600"/>
    <hyperlink xmlns:r="http://schemas.openxmlformats.org/officeDocument/2006/relationships" ref="Q2343" r:id="rId2601"/>
    <hyperlink xmlns:r="http://schemas.openxmlformats.org/officeDocument/2006/relationships" ref="Q2344" r:id="rId2602"/>
    <hyperlink xmlns:r="http://schemas.openxmlformats.org/officeDocument/2006/relationships" ref="Q2345" r:id="rId2603"/>
    <hyperlink xmlns:r="http://schemas.openxmlformats.org/officeDocument/2006/relationships" ref="Q2346" r:id="rId2604"/>
    <hyperlink xmlns:r="http://schemas.openxmlformats.org/officeDocument/2006/relationships" ref="Q2347" r:id="rId2605"/>
    <hyperlink xmlns:r="http://schemas.openxmlformats.org/officeDocument/2006/relationships" ref="P2348" r:id="rId2606"/>
    <hyperlink xmlns:r="http://schemas.openxmlformats.org/officeDocument/2006/relationships" ref="Q2348" r:id="rId2607"/>
    <hyperlink xmlns:r="http://schemas.openxmlformats.org/officeDocument/2006/relationships" ref="Q2349" r:id="rId2608"/>
    <hyperlink xmlns:r="http://schemas.openxmlformats.org/officeDocument/2006/relationships" ref="Q2350" r:id="rId2609"/>
    <hyperlink xmlns:r="http://schemas.openxmlformats.org/officeDocument/2006/relationships" ref="Q2351" r:id="rId2610"/>
    <hyperlink xmlns:r="http://schemas.openxmlformats.org/officeDocument/2006/relationships" ref="Q2352" r:id="rId2611"/>
    <hyperlink xmlns:r="http://schemas.openxmlformats.org/officeDocument/2006/relationships" ref="Q2353" r:id="rId2612"/>
    <hyperlink xmlns:r="http://schemas.openxmlformats.org/officeDocument/2006/relationships" ref="Q2354" r:id="rId2613"/>
    <hyperlink xmlns:r="http://schemas.openxmlformats.org/officeDocument/2006/relationships" ref="Q2355" r:id="rId2614"/>
    <hyperlink xmlns:r="http://schemas.openxmlformats.org/officeDocument/2006/relationships" ref="Q2356" r:id="rId2615"/>
    <hyperlink xmlns:r="http://schemas.openxmlformats.org/officeDocument/2006/relationships" ref="Q2357" r:id="rId2616"/>
    <hyperlink xmlns:r="http://schemas.openxmlformats.org/officeDocument/2006/relationships" ref="Q2358" r:id="rId2617"/>
    <hyperlink xmlns:r="http://schemas.openxmlformats.org/officeDocument/2006/relationships" ref="Q2359" r:id="rId2618"/>
    <hyperlink xmlns:r="http://schemas.openxmlformats.org/officeDocument/2006/relationships" ref="Q2360" r:id="rId2619"/>
    <hyperlink xmlns:r="http://schemas.openxmlformats.org/officeDocument/2006/relationships" ref="Q2361" r:id="rId2620"/>
    <hyperlink xmlns:r="http://schemas.openxmlformats.org/officeDocument/2006/relationships" ref="Q2362" r:id="rId2621"/>
    <hyperlink xmlns:r="http://schemas.openxmlformats.org/officeDocument/2006/relationships" ref="Q2363" r:id="rId2622"/>
    <hyperlink xmlns:r="http://schemas.openxmlformats.org/officeDocument/2006/relationships" ref="Q2364" r:id="rId2623"/>
    <hyperlink xmlns:r="http://schemas.openxmlformats.org/officeDocument/2006/relationships" ref="Q2365" r:id="rId2624"/>
    <hyperlink xmlns:r="http://schemas.openxmlformats.org/officeDocument/2006/relationships" ref="Q2366" r:id="rId2625"/>
    <hyperlink xmlns:r="http://schemas.openxmlformats.org/officeDocument/2006/relationships" ref="P2367" r:id="rId2626"/>
    <hyperlink xmlns:r="http://schemas.openxmlformats.org/officeDocument/2006/relationships" ref="Q2367" r:id="rId2627"/>
    <hyperlink xmlns:r="http://schemas.openxmlformats.org/officeDocument/2006/relationships" ref="Q2368" r:id="rId2628"/>
    <hyperlink xmlns:r="http://schemas.openxmlformats.org/officeDocument/2006/relationships" ref="Q2369" r:id="rId2629"/>
    <hyperlink xmlns:r="http://schemas.openxmlformats.org/officeDocument/2006/relationships" ref="Q2370" r:id="rId2630"/>
    <hyperlink xmlns:r="http://schemas.openxmlformats.org/officeDocument/2006/relationships" ref="Q2371" r:id="rId2631"/>
    <hyperlink xmlns:r="http://schemas.openxmlformats.org/officeDocument/2006/relationships" ref="Q2372" r:id="rId2632"/>
    <hyperlink xmlns:r="http://schemas.openxmlformats.org/officeDocument/2006/relationships" ref="P2373" r:id="rId2633"/>
    <hyperlink xmlns:r="http://schemas.openxmlformats.org/officeDocument/2006/relationships" ref="Q2373" r:id="rId2634"/>
    <hyperlink xmlns:r="http://schemas.openxmlformats.org/officeDocument/2006/relationships" ref="Q2374" r:id="rId2635"/>
    <hyperlink xmlns:r="http://schemas.openxmlformats.org/officeDocument/2006/relationships" ref="Q2375" r:id="rId2636"/>
    <hyperlink xmlns:r="http://schemas.openxmlformats.org/officeDocument/2006/relationships" ref="Q2376" r:id="rId2637"/>
    <hyperlink xmlns:r="http://schemas.openxmlformats.org/officeDocument/2006/relationships" ref="Q2377" r:id="rId2638"/>
    <hyperlink xmlns:r="http://schemas.openxmlformats.org/officeDocument/2006/relationships" ref="Q2378" r:id="rId2639"/>
    <hyperlink xmlns:r="http://schemas.openxmlformats.org/officeDocument/2006/relationships" ref="Q2379" r:id="rId2640"/>
    <hyperlink xmlns:r="http://schemas.openxmlformats.org/officeDocument/2006/relationships" ref="Q2380" r:id="rId2641"/>
    <hyperlink xmlns:r="http://schemas.openxmlformats.org/officeDocument/2006/relationships" ref="Q2381" r:id="rId2642"/>
    <hyperlink xmlns:r="http://schemas.openxmlformats.org/officeDocument/2006/relationships" ref="Q2382" r:id="rId2643"/>
    <hyperlink xmlns:r="http://schemas.openxmlformats.org/officeDocument/2006/relationships" ref="Q2383" r:id="rId2644"/>
    <hyperlink xmlns:r="http://schemas.openxmlformats.org/officeDocument/2006/relationships" ref="Q2384" r:id="rId2645"/>
    <hyperlink xmlns:r="http://schemas.openxmlformats.org/officeDocument/2006/relationships" ref="Q2385" r:id="rId2646"/>
    <hyperlink xmlns:r="http://schemas.openxmlformats.org/officeDocument/2006/relationships" ref="Q2386" r:id="rId2647"/>
    <hyperlink xmlns:r="http://schemas.openxmlformats.org/officeDocument/2006/relationships" ref="P2387" r:id="rId2648"/>
    <hyperlink xmlns:r="http://schemas.openxmlformats.org/officeDocument/2006/relationships" ref="Q2387" r:id="rId2649"/>
    <hyperlink xmlns:r="http://schemas.openxmlformats.org/officeDocument/2006/relationships" ref="Q2388" r:id="rId2650"/>
    <hyperlink xmlns:r="http://schemas.openxmlformats.org/officeDocument/2006/relationships" ref="Q2389" r:id="rId2651"/>
    <hyperlink xmlns:r="http://schemas.openxmlformats.org/officeDocument/2006/relationships" ref="Q2390" r:id="rId2652"/>
    <hyperlink xmlns:r="http://schemas.openxmlformats.org/officeDocument/2006/relationships" ref="Q2391" r:id="rId2653"/>
    <hyperlink xmlns:r="http://schemas.openxmlformats.org/officeDocument/2006/relationships" ref="Q2392" r:id="rId2654"/>
    <hyperlink xmlns:r="http://schemas.openxmlformats.org/officeDocument/2006/relationships" ref="Q2393" r:id="rId2655"/>
    <hyperlink xmlns:r="http://schemas.openxmlformats.org/officeDocument/2006/relationships" ref="Q2394" r:id="rId2656"/>
    <hyperlink xmlns:r="http://schemas.openxmlformats.org/officeDocument/2006/relationships" ref="Q2395" r:id="rId2657"/>
    <hyperlink xmlns:r="http://schemas.openxmlformats.org/officeDocument/2006/relationships" ref="Q2396" r:id="rId2658"/>
    <hyperlink xmlns:r="http://schemas.openxmlformats.org/officeDocument/2006/relationships" ref="Q2397" r:id="rId2659"/>
    <hyperlink xmlns:r="http://schemas.openxmlformats.org/officeDocument/2006/relationships" ref="Q2398" r:id="rId2660"/>
    <hyperlink xmlns:r="http://schemas.openxmlformats.org/officeDocument/2006/relationships" ref="P2399" r:id="rId2661"/>
    <hyperlink xmlns:r="http://schemas.openxmlformats.org/officeDocument/2006/relationships" ref="Q2399" r:id="rId2662"/>
    <hyperlink xmlns:r="http://schemas.openxmlformats.org/officeDocument/2006/relationships" ref="Q2400" r:id="rId2663"/>
    <hyperlink xmlns:r="http://schemas.openxmlformats.org/officeDocument/2006/relationships" ref="Q2401" r:id="rId2664"/>
    <hyperlink xmlns:r="http://schemas.openxmlformats.org/officeDocument/2006/relationships" ref="Q2402" r:id="rId2665"/>
    <hyperlink xmlns:r="http://schemas.openxmlformats.org/officeDocument/2006/relationships" ref="P2403" r:id="rId2666"/>
    <hyperlink xmlns:r="http://schemas.openxmlformats.org/officeDocument/2006/relationships" ref="Q2403" r:id="rId2667"/>
    <hyperlink xmlns:r="http://schemas.openxmlformats.org/officeDocument/2006/relationships" ref="Q2404" r:id="rId2668"/>
    <hyperlink xmlns:r="http://schemas.openxmlformats.org/officeDocument/2006/relationships" ref="Q2405" r:id="rId2669"/>
    <hyperlink xmlns:r="http://schemas.openxmlformats.org/officeDocument/2006/relationships" ref="Q2406" r:id="rId2670"/>
    <hyperlink xmlns:r="http://schemas.openxmlformats.org/officeDocument/2006/relationships" ref="Q2407" r:id="rId2671"/>
    <hyperlink xmlns:r="http://schemas.openxmlformats.org/officeDocument/2006/relationships" ref="Q2408" r:id="rId2672"/>
    <hyperlink xmlns:r="http://schemas.openxmlformats.org/officeDocument/2006/relationships" ref="Q2409" r:id="rId2673"/>
    <hyperlink xmlns:r="http://schemas.openxmlformats.org/officeDocument/2006/relationships" ref="Q2410" r:id="rId2674"/>
    <hyperlink xmlns:r="http://schemas.openxmlformats.org/officeDocument/2006/relationships" ref="Q2411" r:id="rId2675"/>
    <hyperlink xmlns:r="http://schemas.openxmlformats.org/officeDocument/2006/relationships" ref="Q2412" r:id="rId2676"/>
    <hyperlink xmlns:r="http://schemas.openxmlformats.org/officeDocument/2006/relationships" ref="Q2413" r:id="rId2677"/>
    <hyperlink xmlns:r="http://schemas.openxmlformats.org/officeDocument/2006/relationships" ref="Q2414" r:id="rId2678"/>
    <hyperlink xmlns:r="http://schemas.openxmlformats.org/officeDocument/2006/relationships" ref="Q2415" r:id="rId2679"/>
    <hyperlink xmlns:r="http://schemas.openxmlformats.org/officeDocument/2006/relationships" ref="Q2416" r:id="rId2680"/>
    <hyperlink xmlns:r="http://schemas.openxmlformats.org/officeDocument/2006/relationships" ref="Q2417" r:id="rId2681"/>
    <hyperlink xmlns:r="http://schemas.openxmlformats.org/officeDocument/2006/relationships" ref="Q2418" r:id="rId2682"/>
    <hyperlink xmlns:r="http://schemas.openxmlformats.org/officeDocument/2006/relationships" ref="Q2419" r:id="rId2683"/>
    <hyperlink xmlns:r="http://schemas.openxmlformats.org/officeDocument/2006/relationships" ref="Q2420" r:id="rId2684"/>
    <hyperlink xmlns:r="http://schemas.openxmlformats.org/officeDocument/2006/relationships" ref="Q2421" r:id="rId2685"/>
    <hyperlink xmlns:r="http://schemas.openxmlformats.org/officeDocument/2006/relationships" ref="Q2422" r:id="rId2686"/>
    <hyperlink xmlns:r="http://schemas.openxmlformats.org/officeDocument/2006/relationships" ref="Q2423" r:id="rId2687"/>
    <hyperlink xmlns:r="http://schemas.openxmlformats.org/officeDocument/2006/relationships" ref="Q2424" r:id="rId2688"/>
    <hyperlink xmlns:r="http://schemas.openxmlformats.org/officeDocument/2006/relationships" ref="Q2425" r:id="rId2689"/>
    <hyperlink xmlns:r="http://schemas.openxmlformats.org/officeDocument/2006/relationships" ref="Q2426" r:id="rId2690"/>
    <hyperlink xmlns:r="http://schemas.openxmlformats.org/officeDocument/2006/relationships" ref="Q2427" r:id="rId2691"/>
    <hyperlink xmlns:r="http://schemas.openxmlformats.org/officeDocument/2006/relationships" ref="Q2428" r:id="rId2692"/>
    <hyperlink xmlns:r="http://schemas.openxmlformats.org/officeDocument/2006/relationships" ref="Q2429" r:id="rId2693"/>
    <hyperlink xmlns:r="http://schemas.openxmlformats.org/officeDocument/2006/relationships" ref="Q2430" r:id="rId2694"/>
    <hyperlink xmlns:r="http://schemas.openxmlformats.org/officeDocument/2006/relationships" ref="Q2431" r:id="rId2695"/>
    <hyperlink xmlns:r="http://schemas.openxmlformats.org/officeDocument/2006/relationships" ref="Q2432" r:id="rId2696"/>
    <hyperlink xmlns:r="http://schemas.openxmlformats.org/officeDocument/2006/relationships" ref="Q2433" r:id="rId2697"/>
    <hyperlink xmlns:r="http://schemas.openxmlformats.org/officeDocument/2006/relationships" ref="Q2434" r:id="rId2698"/>
    <hyperlink xmlns:r="http://schemas.openxmlformats.org/officeDocument/2006/relationships" ref="Q2435" r:id="rId2699"/>
    <hyperlink xmlns:r="http://schemas.openxmlformats.org/officeDocument/2006/relationships" ref="Q2436" r:id="rId2700"/>
    <hyperlink xmlns:r="http://schemas.openxmlformats.org/officeDocument/2006/relationships" ref="Q2437" r:id="rId2701"/>
    <hyperlink xmlns:r="http://schemas.openxmlformats.org/officeDocument/2006/relationships" ref="Q2438" r:id="rId2702"/>
    <hyperlink xmlns:r="http://schemas.openxmlformats.org/officeDocument/2006/relationships" ref="Q2439" r:id="rId2703"/>
    <hyperlink xmlns:r="http://schemas.openxmlformats.org/officeDocument/2006/relationships" ref="Q2440" r:id="rId2704"/>
    <hyperlink xmlns:r="http://schemas.openxmlformats.org/officeDocument/2006/relationships" ref="Q2441" r:id="rId2705"/>
    <hyperlink xmlns:r="http://schemas.openxmlformats.org/officeDocument/2006/relationships" ref="Q2442" r:id="rId2706"/>
    <hyperlink xmlns:r="http://schemas.openxmlformats.org/officeDocument/2006/relationships" ref="Q2443" r:id="rId2707"/>
    <hyperlink xmlns:r="http://schemas.openxmlformats.org/officeDocument/2006/relationships" ref="Q2444" r:id="rId2708"/>
    <hyperlink xmlns:r="http://schemas.openxmlformats.org/officeDocument/2006/relationships" ref="Q2445" r:id="rId2709"/>
    <hyperlink xmlns:r="http://schemas.openxmlformats.org/officeDocument/2006/relationships" ref="Q2446" r:id="rId2710"/>
    <hyperlink xmlns:r="http://schemas.openxmlformats.org/officeDocument/2006/relationships" ref="Q2447" r:id="rId2711"/>
    <hyperlink xmlns:r="http://schemas.openxmlformats.org/officeDocument/2006/relationships" ref="Q2448" r:id="rId2712"/>
    <hyperlink xmlns:r="http://schemas.openxmlformats.org/officeDocument/2006/relationships" ref="Q2449" r:id="rId2713"/>
    <hyperlink xmlns:r="http://schemas.openxmlformats.org/officeDocument/2006/relationships" ref="Q2450" r:id="rId2714"/>
    <hyperlink xmlns:r="http://schemas.openxmlformats.org/officeDocument/2006/relationships" ref="Q2451" r:id="rId2715"/>
    <hyperlink xmlns:r="http://schemas.openxmlformats.org/officeDocument/2006/relationships" ref="Q2452" r:id="rId2716"/>
    <hyperlink xmlns:r="http://schemas.openxmlformats.org/officeDocument/2006/relationships" ref="Q2453" r:id="rId2717"/>
    <hyperlink xmlns:r="http://schemas.openxmlformats.org/officeDocument/2006/relationships" ref="Q2454" r:id="rId2718"/>
    <hyperlink xmlns:r="http://schemas.openxmlformats.org/officeDocument/2006/relationships" ref="Q2455" r:id="rId2719"/>
    <hyperlink xmlns:r="http://schemas.openxmlformats.org/officeDocument/2006/relationships" ref="Q2456" r:id="rId2720"/>
    <hyperlink xmlns:r="http://schemas.openxmlformats.org/officeDocument/2006/relationships" ref="Q2457" r:id="rId2721"/>
    <hyperlink xmlns:r="http://schemas.openxmlformats.org/officeDocument/2006/relationships" ref="Q2458" r:id="rId2722"/>
    <hyperlink xmlns:r="http://schemas.openxmlformats.org/officeDocument/2006/relationships" ref="Q2459" r:id="rId2723"/>
    <hyperlink xmlns:r="http://schemas.openxmlformats.org/officeDocument/2006/relationships" ref="Q2460" r:id="rId2724"/>
    <hyperlink xmlns:r="http://schemas.openxmlformats.org/officeDocument/2006/relationships" ref="Q2461" r:id="rId2725"/>
    <hyperlink xmlns:r="http://schemas.openxmlformats.org/officeDocument/2006/relationships" ref="Q2462" r:id="rId2726"/>
    <hyperlink xmlns:r="http://schemas.openxmlformats.org/officeDocument/2006/relationships" ref="Q2463" r:id="rId2727"/>
    <hyperlink xmlns:r="http://schemas.openxmlformats.org/officeDocument/2006/relationships" ref="Q2464" r:id="rId2728"/>
    <hyperlink xmlns:r="http://schemas.openxmlformats.org/officeDocument/2006/relationships" ref="Q2465" r:id="rId2729"/>
    <hyperlink xmlns:r="http://schemas.openxmlformats.org/officeDocument/2006/relationships" ref="Q2466" r:id="rId2730"/>
    <hyperlink xmlns:r="http://schemas.openxmlformats.org/officeDocument/2006/relationships" ref="Q2467" r:id="rId2731"/>
    <hyperlink xmlns:r="http://schemas.openxmlformats.org/officeDocument/2006/relationships" ref="Q2468" r:id="rId2732"/>
    <hyperlink xmlns:r="http://schemas.openxmlformats.org/officeDocument/2006/relationships" ref="Q2469" r:id="rId2733"/>
    <hyperlink xmlns:r="http://schemas.openxmlformats.org/officeDocument/2006/relationships" ref="Q2470" r:id="rId2734"/>
    <hyperlink xmlns:r="http://schemas.openxmlformats.org/officeDocument/2006/relationships" ref="P2471" r:id="rId2735"/>
    <hyperlink xmlns:r="http://schemas.openxmlformats.org/officeDocument/2006/relationships" ref="Q2471" r:id="rId2736"/>
    <hyperlink xmlns:r="http://schemas.openxmlformats.org/officeDocument/2006/relationships" ref="Q2472" r:id="rId2737"/>
    <hyperlink xmlns:r="http://schemas.openxmlformats.org/officeDocument/2006/relationships" ref="Q2473" r:id="rId2738"/>
    <hyperlink xmlns:r="http://schemas.openxmlformats.org/officeDocument/2006/relationships" ref="Q2474" r:id="rId2739"/>
    <hyperlink xmlns:r="http://schemas.openxmlformats.org/officeDocument/2006/relationships" ref="Q2475" r:id="rId2740"/>
    <hyperlink xmlns:r="http://schemas.openxmlformats.org/officeDocument/2006/relationships" ref="Q2476" r:id="rId2741"/>
    <hyperlink xmlns:r="http://schemas.openxmlformats.org/officeDocument/2006/relationships" ref="Q2477" r:id="rId2742"/>
    <hyperlink xmlns:r="http://schemas.openxmlformats.org/officeDocument/2006/relationships" ref="Q2478" r:id="rId2743"/>
    <hyperlink xmlns:r="http://schemas.openxmlformats.org/officeDocument/2006/relationships" ref="Q2479" r:id="rId2744"/>
    <hyperlink xmlns:r="http://schemas.openxmlformats.org/officeDocument/2006/relationships" ref="Q2480" r:id="rId2745"/>
    <hyperlink xmlns:r="http://schemas.openxmlformats.org/officeDocument/2006/relationships" ref="Q2481" r:id="rId2746"/>
    <hyperlink xmlns:r="http://schemas.openxmlformats.org/officeDocument/2006/relationships" ref="Q2482" r:id="rId2747"/>
    <hyperlink xmlns:r="http://schemas.openxmlformats.org/officeDocument/2006/relationships" ref="Q2483" r:id="rId2748"/>
    <hyperlink xmlns:r="http://schemas.openxmlformats.org/officeDocument/2006/relationships" ref="Q2484" r:id="rId2749"/>
    <hyperlink xmlns:r="http://schemas.openxmlformats.org/officeDocument/2006/relationships" ref="Q2485" r:id="rId2750"/>
    <hyperlink xmlns:r="http://schemas.openxmlformats.org/officeDocument/2006/relationships" ref="Q2486" r:id="rId2751"/>
    <hyperlink xmlns:r="http://schemas.openxmlformats.org/officeDocument/2006/relationships" ref="Q2487" r:id="rId2752"/>
    <hyperlink xmlns:r="http://schemas.openxmlformats.org/officeDocument/2006/relationships" ref="Q2488" r:id="rId2753"/>
    <hyperlink xmlns:r="http://schemas.openxmlformats.org/officeDocument/2006/relationships" ref="Q2489" r:id="rId2754"/>
    <hyperlink xmlns:r="http://schemas.openxmlformats.org/officeDocument/2006/relationships" ref="Q2490" r:id="rId2755"/>
    <hyperlink xmlns:r="http://schemas.openxmlformats.org/officeDocument/2006/relationships" ref="P2491" r:id="rId2756"/>
    <hyperlink xmlns:r="http://schemas.openxmlformats.org/officeDocument/2006/relationships" ref="Q2491" r:id="rId2757"/>
    <hyperlink xmlns:r="http://schemas.openxmlformats.org/officeDocument/2006/relationships" ref="Q2492" r:id="rId2758"/>
    <hyperlink xmlns:r="http://schemas.openxmlformats.org/officeDocument/2006/relationships" ref="Q2493" r:id="rId2759"/>
    <hyperlink xmlns:r="http://schemas.openxmlformats.org/officeDocument/2006/relationships" ref="Q2494" r:id="rId2760"/>
    <hyperlink xmlns:r="http://schemas.openxmlformats.org/officeDocument/2006/relationships" ref="Q2495" r:id="rId2761"/>
    <hyperlink xmlns:r="http://schemas.openxmlformats.org/officeDocument/2006/relationships" ref="Q2496" r:id="rId2762"/>
    <hyperlink xmlns:r="http://schemas.openxmlformats.org/officeDocument/2006/relationships" ref="Q2497" r:id="rId2763"/>
    <hyperlink xmlns:r="http://schemas.openxmlformats.org/officeDocument/2006/relationships" ref="Q2498" r:id="rId2764"/>
    <hyperlink xmlns:r="http://schemas.openxmlformats.org/officeDocument/2006/relationships" ref="Q2499" r:id="rId2765"/>
    <hyperlink xmlns:r="http://schemas.openxmlformats.org/officeDocument/2006/relationships" ref="Q2500" r:id="rId2766"/>
    <hyperlink xmlns:r="http://schemas.openxmlformats.org/officeDocument/2006/relationships" ref="Q2501" r:id="rId2767"/>
    <hyperlink xmlns:r="http://schemas.openxmlformats.org/officeDocument/2006/relationships" ref="Q2502" r:id="rId2768"/>
    <hyperlink xmlns:r="http://schemas.openxmlformats.org/officeDocument/2006/relationships" ref="Q2503" r:id="rId2769"/>
    <hyperlink xmlns:r="http://schemas.openxmlformats.org/officeDocument/2006/relationships" ref="Q2504" r:id="rId2770"/>
    <hyperlink xmlns:r="http://schemas.openxmlformats.org/officeDocument/2006/relationships" ref="Q2505" r:id="rId2771"/>
    <hyperlink xmlns:r="http://schemas.openxmlformats.org/officeDocument/2006/relationships" ref="Q2506" r:id="rId2772"/>
    <hyperlink xmlns:r="http://schemas.openxmlformats.org/officeDocument/2006/relationships" ref="Q2507" r:id="rId2773"/>
    <hyperlink xmlns:r="http://schemas.openxmlformats.org/officeDocument/2006/relationships" ref="Q2508" r:id="rId2774"/>
    <hyperlink xmlns:r="http://schemas.openxmlformats.org/officeDocument/2006/relationships" ref="Q2509" r:id="rId2775"/>
    <hyperlink xmlns:r="http://schemas.openxmlformats.org/officeDocument/2006/relationships" ref="Q2510" r:id="rId2776"/>
    <hyperlink xmlns:r="http://schemas.openxmlformats.org/officeDocument/2006/relationships" ref="Q2511" r:id="rId2777"/>
    <hyperlink xmlns:r="http://schemas.openxmlformats.org/officeDocument/2006/relationships" ref="Q2512" r:id="rId2778"/>
    <hyperlink xmlns:r="http://schemas.openxmlformats.org/officeDocument/2006/relationships" ref="Q2513" r:id="rId2779"/>
    <hyperlink xmlns:r="http://schemas.openxmlformats.org/officeDocument/2006/relationships" ref="Q2514" r:id="rId2780"/>
    <hyperlink xmlns:r="http://schemas.openxmlformats.org/officeDocument/2006/relationships" ref="Q2515" r:id="rId2781"/>
    <hyperlink xmlns:r="http://schemas.openxmlformats.org/officeDocument/2006/relationships" ref="Q2516" r:id="rId2782"/>
    <hyperlink xmlns:r="http://schemas.openxmlformats.org/officeDocument/2006/relationships" ref="Q2517" r:id="rId2783"/>
    <hyperlink xmlns:r="http://schemas.openxmlformats.org/officeDocument/2006/relationships" ref="Q2518" r:id="rId2784"/>
    <hyperlink xmlns:r="http://schemas.openxmlformats.org/officeDocument/2006/relationships" ref="Q2519" r:id="rId2785"/>
    <hyperlink xmlns:r="http://schemas.openxmlformats.org/officeDocument/2006/relationships" ref="Q2520" r:id="rId2786"/>
    <hyperlink xmlns:r="http://schemas.openxmlformats.org/officeDocument/2006/relationships" ref="Q2521" r:id="rId2787"/>
    <hyperlink xmlns:r="http://schemas.openxmlformats.org/officeDocument/2006/relationships" ref="Q2522" r:id="rId2788"/>
    <hyperlink xmlns:r="http://schemas.openxmlformats.org/officeDocument/2006/relationships" ref="Q2523" r:id="rId2789"/>
    <hyperlink xmlns:r="http://schemas.openxmlformats.org/officeDocument/2006/relationships" ref="Q2524" r:id="rId2790"/>
    <hyperlink xmlns:r="http://schemas.openxmlformats.org/officeDocument/2006/relationships" ref="Q2525" r:id="rId2791"/>
    <hyperlink xmlns:r="http://schemas.openxmlformats.org/officeDocument/2006/relationships" ref="Q2526" r:id="rId2792"/>
    <hyperlink xmlns:r="http://schemas.openxmlformats.org/officeDocument/2006/relationships" ref="Q2527" r:id="rId2793"/>
    <hyperlink xmlns:r="http://schemas.openxmlformats.org/officeDocument/2006/relationships" ref="Q2528" r:id="rId2794"/>
    <hyperlink xmlns:r="http://schemas.openxmlformats.org/officeDocument/2006/relationships" ref="Q2529" r:id="rId2795"/>
    <hyperlink xmlns:r="http://schemas.openxmlformats.org/officeDocument/2006/relationships" ref="Q2530" r:id="rId2796"/>
    <hyperlink xmlns:r="http://schemas.openxmlformats.org/officeDocument/2006/relationships" ref="Q2531" r:id="rId2797"/>
    <hyperlink xmlns:r="http://schemas.openxmlformats.org/officeDocument/2006/relationships" ref="Q2532" r:id="rId2798"/>
    <hyperlink xmlns:r="http://schemas.openxmlformats.org/officeDocument/2006/relationships" ref="Q2533" r:id="rId2799"/>
    <hyperlink xmlns:r="http://schemas.openxmlformats.org/officeDocument/2006/relationships" ref="Q2534" r:id="rId2800"/>
    <hyperlink xmlns:r="http://schemas.openxmlformats.org/officeDocument/2006/relationships" ref="Q2535" r:id="rId2801"/>
    <hyperlink xmlns:r="http://schemas.openxmlformats.org/officeDocument/2006/relationships" ref="Q2536" r:id="rId2802"/>
    <hyperlink xmlns:r="http://schemas.openxmlformats.org/officeDocument/2006/relationships" ref="Q2537" r:id="rId2803"/>
    <hyperlink xmlns:r="http://schemas.openxmlformats.org/officeDocument/2006/relationships" ref="Q2538" r:id="rId2804"/>
    <hyperlink xmlns:r="http://schemas.openxmlformats.org/officeDocument/2006/relationships" ref="Q2539" r:id="rId2805"/>
    <hyperlink xmlns:r="http://schemas.openxmlformats.org/officeDocument/2006/relationships" ref="Q2540" r:id="rId2806"/>
    <hyperlink xmlns:r="http://schemas.openxmlformats.org/officeDocument/2006/relationships" ref="Q2541" r:id="rId2807"/>
    <hyperlink xmlns:r="http://schemas.openxmlformats.org/officeDocument/2006/relationships" ref="Q2542" r:id="rId2808"/>
    <hyperlink xmlns:r="http://schemas.openxmlformats.org/officeDocument/2006/relationships" ref="Q2543" r:id="rId2809"/>
    <hyperlink xmlns:r="http://schemas.openxmlformats.org/officeDocument/2006/relationships" ref="Q2544" r:id="rId2810"/>
    <hyperlink xmlns:r="http://schemas.openxmlformats.org/officeDocument/2006/relationships" ref="Q2545" r:id="rId2811"/>
    <hyperlink xmlns:r="http://schemas.openxmlformats.org/officeDocument/2006/relationships" ref="Q2546" r:id="rId2812"/>
    <hyperlink xmlns:r="http://schemas.openxmlformats.org/officeDocument/2006/relationships" ref="Q2547" r:id="rId2813"/>
    <hyperlink xmlns:r="http://schemas.openxmlformats.org/officeDocument/2006/relationships" ref="Q2548" r:id="rId2814"/>
    <hyperlink xmlns:r="http://schemas.openxmlformats.org/officeDocument/2006/relationships" ref="Q2549" r:id="rId2815"/>
    <hyperlink xmlns:r="http://schemas.openxmlformats.org/officeDocument/2006/relationships" ref="Q2550" r:id="rId2816"/>
    <hyperlink xmlns:r="http://schemas.openxmlformats.org/officeDocument/2006/relationships" ref="Q2551" r:id="rId2817"/>
    <hyperlink xmlns:r="http://schemas.openxmlformats.org/officeDocument/2006/relationships" ref="Q2552" r:id="rId2818"/>
    <hyperlink xmlns:r="http://schemas.openxmlformats.org/officeDocument/2006/relationships" ref="Q2553" r:id="rId2819"/>
    <hyperlink xmlns:r="http://schemas.openxmlformats.org/officeDocument/2006/relationships" ref="Q2554" r:id="rId2820"/>
    <hyperlink xmlns:r="http://schemas.openxmlformats.org/officeDocument/2006/relationships" ref="Q2555" r:id="rId2821"/>
    <hyperlink xmlns:r="http://schemas.openxmlformats.org/officeDocument/2006/relationships" ref="Q2556" r:id="rId2822"/>
    <hyperlink xmlns:r="http://schemas.openxmlformats.org/officeDocument/2006/relationships" ref="Q2557" r:id="rId2823"/>
    <hyperlink xmlns:r="http://schemas.openxmlformats.org/officeDocument/2006/relationships" ref="Q2558" r:id="rId2824"/>
    <hyperlink xmlns:r="http://schemas.openxmlformats.org/officeDocument/2006/relationships" ref="Q2559" r:id="rId2825"/>
    <hyperlink xmlns:r="http://schemas.openxmlformats.org/officeDocument/2006/relationships" ref="Q2560" r:id="rId2826"/>
    <hyperlink xmlns:r="http://schemas.openxmlformats.org/officeDocument/2006/relationships" ref="Q2561" r:id="rId2827"/>
    <hyperlink xmlns:r="http://schemas.openxmlformats.org/officeDocument/2006/relationships" ref="Q2562" r:id="rId2828"/>
    <hyperlink xmlns:r="http://schemas.openxmlformats.org/officeDocument/2006/relationships" ref="Q2563" r:id="rId2829"/>
    <hyperlink xmlns:r="http://schemas.openxmlformats.org/officeDocument/2006/relationships" ref="Q2564" r:id="rId2830"/>
    <hyperlink xmlns:r="http://schemas.openxmlformats.org/officeDocument/2006/relationships" ref="Q2565" r:id="rId2831"/>
    <hyperlink xmlns:r="http://schemas.openxmlformats.org/officeDocument/2006/relationships" ref="Q2566" r:id="rId2832"/>
    <hyperlink xmlns:r="http://schemas.openxmlformats.org/officeDocument/2006/relationships" ref="Q2567" r:id="rId2833"/>
    <hyperlink xmlns:r="http://schemas.openxmlformats.org/officeDocument/2006/relationships" ref="Q2568" r:id="rId2834"/>
    <hyperlink xmlns:r="http://schemas.openxmlformats.org/officeDocument/2006/relationships" ref="Q2569" r:id="rId2835"/>
    <hyperlink xmlns:r="http://schemas.openxmlformats.org/officeDocument/2006/relationships" ref="Q2570" r:id="rId2836"/>
    <hyperlink xmlns:r="http://schemas.openxmlformats.org/officeDocument/2006/relationships" ref="Q2571" r:id="rId2837"/>
    <hyperlink xmlns:r="http://schemas.openxmlformats.org/officeDocument/2006/relationships" ref="Q2572" r:id="rId2838"/>
    <hyperlink xmlns:r="http://schemas.openxmlformats.org/officeDocument/2006/relationships" ref="Q2573" r:id="rId2839"/>
    <hyperlink xmlns:r="http://schemas.openxmlformats.org/officeDocument/2006/relationships" ref="Q2574" r:id="rId2840"/>
    <hyperlink xmlns:r="http://schemas.openxmlformats.org/officeDocument/2006/relationships" ref="Q2575" r:id="rId2841"/>
    <hyperlink xmlns:r="http://schemas.openxmlformats.org/officeDocument/2006/relationships" ref="Q2576" r:id="rId2842"/>
    <hyperlink xmlns:r="http://schemas.openxmlformats.org/officeDocument/2006/relationships" ref="Q2577" r:id="rId2843"/>
    <hyperlink xmlns:r="http://schemas.openxmlformats.org/officeDocument/2006/relationships" ref="Q2578" r:id="rId2844"/>
    <hyperlink xmlns:r="http://schemas.openxmlformats.org/officeDocument/2006/relationships" ref="Q2579" r:id="rId2845"/>
    <hyperlink xmlns:r="http://schemas.openxmlformats.org/officeDocument/2006/relationships" ref="Q2580" r:id="rId2846"/>
    <hyperlink xmlns:r="http://schemas.openxmlformats.org/officeDocument/2006/relationships" ref="Q2581" r:id="rId2847"/>
    <hyperlink xmlns:r="http://schemas.openxmlformats.org/officeDocument/2006/relationships" ref="Q2582" r:id="rId2848"/>
    <hyperlink xmlns:r="http://schemas.openxmlformats.org/officeDocument/2006/relationships" ref="Q2583" r:id="rId2849"/>
    <hyperlink xmlns:r="http://schemas.openxmlformats.org/officeDocument/2006/relationships" ref="P2584" r:id="rId2850"/>
    <hyperlink xmlns:r="http://schemas.openxmlformats.org/officeDocument/2006/relationships" ref="Q2584" r:id="rId2851"/>
    <hyperlink xmlns:r="http://schemas.openxmlformats.org/officeDocument/2006/relationships" ref="Q2585" r:id="rId2852"/>
    <hyperlink xmlns:r="http://schemas.openxmlformats.org/officeDocument/2006/relationships" ref="Q2586" r:id="rId2853"/>
    <hyperlink xmlns:r="http://schemas.openxmlformats.org/officeDocument/2006/relationships" ref="Q2587" r:id="rId2854"/>
    <hyperlink xmlns:r="http://schemas.openxmlformats.org/officeDocument/2006/relationships" ref="P2588" r:id="rId2855"/>
    <hyperlink xmlns:r="http://schemas.openxmlformats.org/officeDocument/2006/relationships" ref="Q2588" r:id="rId2856"/>
    <hyperlink xmlns:r="http://schemas.openxmlformats.org/officeDocument/2006/relationships" ref="Q2589" r:id="rId2857"/>
    <hyperlink xmlns:r="http://schemas.openxmlformats.org/officeDocument/2006/relationships" ref="Q2590" r:id="rId2858"/>
    <hyperlink xmlns:r="http://schemas.openxmlformats.org/officeDocument/2006/relationships" ref="P2591" r:id="rId2859"/>
    <hyperlink xmlns:r="http://schemas.openxmlformats.org/officeDocument/2006/relationships" ref="Q2591" r:id="rId2860"/>
    <hyperlink xmlns:r="http://schemas.openxmlformats.org/officeDocument/2006/relationships" ref="P2592" r:id="rId2861"/>
    <hyperlink xmlns:r="http://schemas.openxmlformats.org/officeDocument/2006/relationships" ref="Q2592" r:id="rId2862"/>
    <hyperlink xmlns:r="http://schemas.openxmlformats.org/officeDocument/2006/relationships" ref="Q2593" r:id="rId2863"/>
    <hyperlink xmlns:r="http://schemas.openxmlformats.org/officeDocument/2006/relationships" ref="Q2594" r:id="rId2864"/>
    <hyperlink xmlns:r="http://schemas.openxmlformats.org/officeDocument/2006/relationships" ref="Q2595" r:id="rId2865"/>
    <hyperlink xmlns:r="http://schemas.openxmlformats.org/officeDocument/2006/relationships" ref="Q2596" r:id="rId2866"/>
    <hyperlink xmlns:r="http://schemas.openxmlformats.org/officeDocument/2006/relationships" ref="Q2597" r:id="rId2867"/>
    <hyperlink xmlns:r="http://schemas.openxmlformats.org/officeDocument/2006/relationships" ref="P2598" r:id="rId2868"/>
    <hyperlink xmlns:r="http://schemas.openxmlformats.org/officeDocument/2006/relationships" ref="Q2598" r:id="rId2869"/>
    <hyperlink xmlns:r="http://schemas.openxmlformats.org/officeDocument/2006/relationships" ref="Q2599" r:id="rId2870"/>
    <hyperlink xmlns:r="http://schemas.openxmlformats.org/officeDocument/2006/relationships" ref="Q2600" r:id="rId2871"/>
    <hyperlink xmlns:r="http://schemas.openxmlformats.org/officeDocument/2006/relationships" ref="Q2601" r:id="rId2872"/>
    <hyperlink xmlns:r="http://schemas.openxmlformats.org/officeDocument/2006/relationships" ref="Q2602" r:id="rId2873"/>
    <hyperlink xmlns:r="http://schemas.openxmlformats.org/officeDocument/2006/relationships" ref="Q2603" r:id="rId2874"/>
    <hyperlink xmlns:r="http://schemas.openxmlformats.org/officeDocument/2006/relationships" ref="Q2604" r:id="rId2875"/>
    <hyperlink xmlns:r="http://schemas.openxmlformats.org/officeDocument/2006/relationships" ref="Q2605" r:id="rId2876"/>
    <hyperlink xmlns:r="http://schemas.openxmlformats.org/officeDocument/2006/relationships" ref="P2606" r:id="rId2877"/>
    <hyperlink xmlns:r="http://schemas.openxmlformats.org/officeDocument/2006/relationships" ref="Q2606" r:id="rId2878"/>
    <hyperlink xmlns:r="http://schemas.openxmlformats.org/officeDocument/2006/relationships" ref="Q2607" r:id="rId2879"/>
    <hyperlink xmlns:r="http://schemas.openxmlformats.org/officeDocument/2006/relationships" ref="P2608" r:id="rId2880"/>
    <hyperlink xmlns:r="http://schemas.openxmlformats.org/officeDocument/2006/relationships" ref="Q2608" r:id="rId2881"/>
    <hyperlink xmlns:r="http://schemas.openxmlformats.org/officeDocument/2006/relationships" ref="Q2609" r:id="rId2882"/>
    <hyperlink xmlns:r="http://schemas.openxmlformats.org/officeDocument/2006/relationships" ref="Q2610" r:id="rId2883"/>
    <hyperlink xmlns:r="http://schemas.openxmlformats.org/officeDocument/2006/relationships" ref="P2611" r:id="rId2884"/>
    <hyperlink xmlns:r="http://schemas.openxmlformats.org/officeDocument/2006/relationships" ref="Q2611" r:id="rId2885"/>
    <hyperlink xmlns:r="http://schemas.openxmlformats.org/officeDocument/2006/relationships" ref="Q2612" r:id="rId2886"/>
    <hyperlink xmlns:r="http://schemas.openxmlformats.org/officeDocument/2006/relationships" ref="P2613" r:id="rId2887"/>
    <hyperlink xmlns:r="http://schemas.openxmlformats.org/officeDocument/2006/relationships" ref="Q2613" r:id="rId2888"/>
    <hyperlink xmlns:r="http://schemas.openxmlformats.org/officeDocument/2006/relationships" ref="P2614" r:id="rId2889"/>
    <hyperlink xmlns:r="http://schemas.openxmlformats.org/officeDocument/2006/relationships" ref="Q2614" r:id="rId2890"/>
    <hyperlink xmlns:r="http://schemas.openxmlformats.org/officeDocument/2006/relationships" ref="Q2615" r:id="rId2891"/>
    <hyperlink xmlns:r="http://schemas.openxmlformats.org/officeDocument/2006/relationships" ref="P2616" r:id="rId2892"/>
    <hyperlink xmlns:r="http://schemas.openxmlformats.org/officeDocument/2006/relationships" ref="Q2616" r:id="rId2893"/>
    <hyperlink xmlns:r="http://schemas.openxmlformats.org/officeDocument/2006/relationships" ref="Q2617" r:id="rId2894"/>
    <hyperlink xmlns:r="http://schemas.openxmlformats.org/officeDocument/2006/relationships" ref="P2618" r:id="rId2895"/>
    <hyperlink xmlns:r="http://schemas.openxmlformats.org/officeDocument/2006/relationships" ref="Q2618" r:id="rId2896"/>
    <hyperlink xmlns:r="http://schemas.openxmlformats.org/officeDocument/2006/relationships" ref="Q2619" r:id="rId2897"/>
    <hyperlink xmlns:r="http://schemas.openxmlformats.org/officeDocument/2006/relationships" ref="Q2620" r:id="rId2898"/>
    <hyperlink xmlns:r="http://schemas.openxmlformats.org/officeDocument/2006/relationships" ref="Q2621" r:id="rId2899"/>
    <hyperlink xmlns:r="http://schemas.openxmlformats.org/officeDocument/2006/relationships" ref="Q2622" r:id="rId2900"/>
    <hyperlink xmlns:r="http://schemas.openxmlformats.org/officeDocument/2006/relationships" ref="Q2623" r:id="rId2901"/>
    <hyperlink xmlns:r="http://schemas.openxmlformats.org/officeDocument/2006/relationships" ref="Q2624" r:id="rId2902"/>
    <hyperlink xmlns:r="http://schemas.openxmlformats.org/officeDocument/2006/relationships" ref="Q2625" r:id="rId2903"/>
    <hyperlink xmlns:r="http://schemas.openxmlformats.org/officeDocument/2006/relationships" ref="P2626" r:id="rId2904"/>
    <hyperlink xmlns:r="http://schemas.openxmlformats.org/officeDocument/2006/relationships" ref="Q2626" r:id="rId2905"/>
    <hyperlink xmlns:r="http://schemas.openxmlformats.org/officeDocument/2006/relationships" ref="P2627" r:id="rId2906"/>
    <hyperlink xmlns:r="http://schemas.openxmlformats.org/officeDocument/2006/relationships" ref="Q2627" r:id="rId2907"/>
    <hyperlink xmlns:r="http://schemas.openxmlformats.org/officeDocument/2006/relationships" ref="Q2628" r:id="rId2908"/>
    <hyperlink xmlns:r="http://schemas.openxmlformats.org/officeDocument/2006/relationships" ref="Q2629" r:id="rId2909"/>
    <hyperlink xmlns:r="http://schemas.openxmlformats.org/officeDocument/2006/relationships" ref="P2630" r:id="rId2910"/>
    <hyperlink xmlns:r="http://schemas.openxmlformats.org/officeDocument/2006/relationships" ref="Q2630" r:id="rId2911"/>
    <hyperlink xmlns:r="http://schemas.openxmlformats.org/officeDocument/2006/relationships" ref="P2631" r:id="rId2912"/>
    <hyperlink xmlns:r="http://schemas.openxmlformats.org/officeDocument/2006/relationships" ref="Q2631" r:id="rId2913"/>
    <hyperlink xmlns:r="http://schemas.openxmlformats.org/officeDocument/2006/relationships" ref="Q2632" r:id="rId2914"/>
    <hyperlink xmlns:r="http://schemas.openxmlformats.org/officeDocument/2006/relationships" ref="P2633" r:id="rId2915"/>
    <hyperlink xmlns:r="http://schemas.openxmlformats.org/officeDocument/2006/relationships" ref="Q2633" r:id="rId2916"/>
    <hyperlink xmlns:r="http://schemas.openxmlformats.org/officeDocument/2006/relationships" ref="Q2634" r:id="rId2917"/>
    <hyperlink xmlns:r="http://schemas.openxmlformats.org/officeDocument/2006/relationships" ref="P2635" r:id="rId2918"/>
    <hyperlink xmlns:r="http://schemas.openxmlformats.org/officeDocument/2006/relationships" ref="Q2635" r:id="rId2919"/>
    <hyperlink xmlns:r="http://schemas.openxmlformats.org/officeDocument/2006/relationships" ref="P2636" r:id="rId2920"/>
    <hyperlink xmlns:r="http://schemas.openxmlformats.org/officeDocument/2006/relationships" ref="Q2636" r:id="rId2921"/>
    <hyperlink xmlns:r="http://schemas.openxmlformats.org/officeDocument/2006/relationships" ref="Q2637" r:id="rId2922"/>
    <hyperlink xmlns:r="http://schemas.openxmlformats.org/officeDocument/2006/relationships" ref="Q2638" r:id="rId2923"/>
    <hyperlink xmlns:r="http://schemas.openxmlformats.org/officeDocument/2006/relationships" ref="Q2639" r:id="rId2924"/>
    <hyperlink xmlns:r="http://schemas.openxmlformats.org/officeDocument/2006/relationships" ref="P2640" r:id="rId2925"/>
    <hyperlink xmlns:r="http://schemas.openxmlformats.org/officeDocument/2006/relationships" ref="Q2640" r:id="rId2926"/>
    <hyperlink xmlns:r="http://schemas.openxmlformats.org/officeDocument/2006/relationships" ref="Q2641" r:id="rId2927"/>
    <hyperlink xmlns:r="http://schemas.openxmlformats.org/officeDocument/2006/relationships" ref="P2642" r:id="rId2928"/>
    <hyperlink xmlns:r="http://schemas.openxmlformats.org/officeDocument/2006/relationships" ref="Q2642" r:id="rId2929"/>
    <hyperlink xmlns:r="http://schemas.openxmlformats.org/officeDocument/2006/relationships" ref="Q2643" r:id="rId2930"/>
    <hyperlink xmlns:r="http://schemas.openxmlformats.org/officeDocument/2006/relationships" ref="Q2644" r:id="rId2931"/>
    <hyperlink xmlns:r="http://schemas.openxmlformats.org/officeDocument/2006/relationships" ref="P2645" r:id="rId2932"/>
    <hyperlink xmlns:r="http://schemas.openxmlformats.org/officeDocument/2006/relationships" ref="Q2645" r:id="rId2933"/>
    <hyperlink xmlns:r="http://schemas.openxmlformats.org/officeDocument/2006/relationships" ref="Q2646" r:id="rId2934"/>
    <hyperlink xmlns:r="http://schemas.openxmlformats.org/officeDocument/2006/relationships" ref="Q2647" r:id="rId2935"/>
    <hyperlink xmlns:r="http://schemas.openxmlformats.org/officeDocument/2006/relationships" ref="Q2648" r:id="rId2936"/>
    <hyperlink xmlns:r="http://schemas.openxmlformats.org/officeDocument/2006/relationships" ref="Q2649" r:id="rId2937"/>
    <hyperlink xmlns:r="http://schemas.openxmlformats.org/officeDocument/2006/relationships" ref="Q2650" r:id="rId2938"/>
    <hyperlink xmlns:r="http://schemas.openxmlformats.org/officeDocument/2006/relationships" ref="Q2651" r:id="rId2939"/>
    <hyperlink xmlns:r="http://schemas.openxmlformats.org/officeDocument/2006/relationships" ref="P2652" r:id="rId2940"/>
    <hyperlink xmlns:r="http://schemas.openxmlformats.org/officeDocument/2006/relationships" ref="Q2652" r:id="rId2941"/>
    <hyperlink xmlns:r="http://schemas.openxmlformats.org/officeDocument/2006/relationships" ref="Q2653" r:id="rId2942"/>
    <hyperlink xmlns:r="http://schemas.openxmlformats.org/officeDocument/2006/relationships" ref="Q2654" r:id="rId2943"/>
    <hyperlink xmlns:r="http://schemas.openxmlformats.org/officeDocument/2006/relationships" ref="Q2655" r:id="rId2944"/>
    <hyperlink xmlns:r="http://schemas.openxmlformats.org/officeDocument/2006/relationships" ref="Q2656" r:id="rId2945"/>
    <hyperlink xmlns:r="http://schemas.openxmlformats.org/officeDocument/2006/relationships" ref="Q2657" r:id="rId2946"/>
    <hyperlink xmlns:r="http://schemas.openxmlformats.org/officeDocument/2006/relationships" ref="Q2658" r:id="rId2947"/>
    <hyperlink xmlns:r="http://schemas.openxmlformats.org/officeDocument/2006/relationships" ref="Q2659" r:id="rId2948"/>
    <hyperlink xmlns:r="http://schemas.openxmlformats.org/officeDocument/2006/relationships" ref="Q2660" r:id="rId2949"/>
    <hyperlink xmlns:r="http://schemas.openxmlformats.org/officeDocument/2006/relationships" ref="P2661" r:id="rId2950"/>
    <hyperlink xmlns:r="http://schemas.openxmlformats.org/officeDocument/2006/relationships" ref="Q2661" r:id="rId2951"/>
    <hyperlink xmlns:r="http://schemas.openxmlformats.org/officeDocument/2006/relationships" ref="Q2662" r:id="rId2952"/>
    <hyperlink xmlns:r="http://schemas.openxmlformats.org/officeDocument/2006/relationships" ref="P2663" r:id="rId2953"/>
    <hyperlink xmlns:r="http://schemas.openxmlformats.org/officeDocument/2006/relationships" ref="Q2663" r:id="rId2954"/>
    <hyperlink xmlns:r="http://schemas.openxmlformats.org/officeDocument/2006/relationships" ref="Q2664" r:id="rId2955"/>
    <hyperlink xmlns:r="http://schemas.openxmlformats.org/officeDocument/2006/relationships" ref="P2665" r:id="rId2956"/>
    <hyperlink xmlns:r="http://schemas.openxmlformats.org/officeDocument/2006/relationships" ref="Q2665" r:id="rId2957"/>
    <hyperlink xmlns:r="http://schemas.openxmlformats.org/officeDocument/2006/relationships" ref="P2666" r:id="rId2958"/>
    <hyperlink xmlns:r="http://schemas.openxmlformats.org/officeDocument/2006/relationships" ref="Q2666" r:id="rId2959"/>
    <hyperlink xmlns:r="http://schemas.openxmlformats.org/officeDocument/2006/relationships" ref="Q2667" r:id="rId2960"/>
    <hyperlink xmlns:r="http://schemas.openxmlformats.org/officeDocument/2006/relationships" ref="P2668" r:id="rId2961"/>
    <hyperlink xmlns:r="http://schemas.openxmlformats.org/officeDocument/2006/relationships" ref="Q2668" r:id="rId2962"/>
    <hyperlink xmlns:r="http://schemas.openxmlformats.org/officeDocument/2006/relationships" ref="Q2669" r:id="rId2963"/>
    <hyperlink xmlns:r="http://schemas.openxmlformats.org/officeDocument/2006/relationships" ref="Q2670" r:id="rId2964"/>
    <hyperlink xmlns:r="http://schemas.openxmlformats.org/officeDocument/2006/relationships" ref="Q2671" r:id="rId2965"/>
    <hyperlink xmlns:r="http://schemas.openxmlformats.org/officeDocument/2006/relationships" ref="Q2672" r:id="rId2966"/>
    <hyperlink xmlns:r="http://schemas.openxmlformats.org/officeDocument/2006/relationships" ref="P2673" r:id="rId2967"/>
    <hyperlink xmlns:r="http://schemas.openxmlformats.org/officeDocument/2006/relationships" ref="Q2673" r:id="rId2968"/>
    <hyperlink xmlns:r="http://schemas.openxmlformats.org/officeDocument/2006/relationships" ref="Q2674" r:id="rId2969"/>
    <hyperlink xmlns:r="http://schemas.openxmlformats.org/officeDocument/2006/relationships" ref="Q2675" r:id="rId2970"/>
    <hyperlink xmlns:r="http://schemas.openxmlformats.org/officeDocument/2006/relationships" ref="P2676" r:id="rId2971"/>
    <hyperlink xmlns:r="http://schemas.openxmlformats.org/officeDocument/2006/relationships" ref="Q2676" r:id="rId2972"/>
    <hyperlink xmlns:r="http://schemas.openxmlformats.org/officeDocument/2006/relationships" ref="Q2677" r:id="rId2973"/>
    <hyperlink xmlns:r="http://schemas.openxmlformats.org/officeDocument/2006/relationships" ref="Q2678" r:id="rId2974"/>
    <hyperlink xmlns:r="http://schemas.openxmlformats.org/officeDocument/2006/relationships" ref="Q2679" r:id="rId2975"/>
    <hyperlink xmlns:r="http://schemas.openxmlformats.org/officeDocument/2006/relationships" ref="Q2680" r:id="rId2976"/>
    <hyperlink xmlns:r="http://schemas.openxmlformats.org/officeDocument/2006/relationships" ref="P2681" r:id="rId2977"/>
    <hyperlink xmlns:r="http://schemas.openxmlformats.org/officeDocument/2006/relationships" ref="Q2681" r:id="rId2978"/>
    <hyperlink xmlns:r="http://schemas.openxmlformats.org/officeDocument/2006/relationships" ref="P2682" r:id="rId2979"/>
    <hyperlink xmlns:r="http://schemas.openxmlformats.org/officeDocument/2006/relationships" ref="Q2682" r:id="rId2980"/>
    <hyperlink xmlns:r="http://schemas.openxmlformats.org/officeDocument/2006/relationships" ref="Q2683" r:id="rId2981"/>
    <hyperlink xmlns:r="http://schemas.openxmlformats.org/officeDocument/2006/relationships" ref="Q2684" r:id="rId2982"/>
    <hyperlink xmlns:r="http://schemas.openxmlformats.org/officeDocument/2006/relationships" ref="P2685" r:id="rId2983"/>
    <hyperlink xmlns:r="http://schemas.openxmlformats.org/officeDocument/2006/relationships" ref="Q2685" r:id="rId2984"/>
    <hyperlink xmlns:r="http://schemas.openxmlformats.org/officeDocument/2006/relationships" ref="Q2686" r:id="rId2985"/>
    <hyperlink xmlns:r="http://schemas.openxmlformats.org/officeDocument/2006/relationships" ref="Q2687" r:id="rId2986"/>
    <hyperlink xmlns:r="http://schemas.openxmlformats.org/officeDocument/2006/relationships" ref="Q2688" r:id="rId2987"/>
    <hyperlink xmlns:r="http://schemas.openxmlformats.org/officeDocument/2006/relationships" ref="Q2689" r:id="rId2988"/>
    <hyperlink xmlns:r="http://schemas.openxmlformats.org/officeDocument/2006/relationships" ref="Q2690" r:id="rId2989"/>
    <hyperlink xmlns:r="http://schemas.openxmlformats.org/officeDocument/2006/relationships" ref="Q2691" r:id="rId2990"/>
    <hyperlink xmlns:r="http://schemas.openxmlformats.org/officeDocument/2006/relationships" ref="Q2692" r:id="rId2991"/>
    <hyperlink xmlns:r="http://schemas.openxmlformats.org/officeDocument/2006/relationships" ref="Q2693" r:id="rId2992"/>
    <hyperlink xmlns:r="http://schemas.openxmlformats.org/officeDocument/2006/relationships" ref="P2694" r:id="rId2993"/>
    <hyperlink xmlns:r="http://schemas.openxmlformats.org/officeDocument/2006/relationships" ref="Q2694" r:id="rId2994"/>
    <hyperlink xmlns:r="http://schemas.openxmlformats.org/officeDocument/2006/relationships" ref="P2695" r:id="rId2995"/>
    <hyperlink xmlns:r="http://schemas.openxmlformats.org/officeDocument/2006/relationships" ref="Q2695" r:id="rId2996"/>
    <hyperlink xmlns:r="http://schemas.openxmlformats.org/officeDocument/2006/relationships" ref="P2696" r:id="rId2997"/>
    <hyperlink xmlns:r="http://schemas.openxmlformats.org/officeDocument/2006/relationships" ref="Q2696" r:id="rId2998"/>
    <hyperlink xmlns:r="http://schemas.openxmlformats.org/officeDocument/2006/relationships" ref="Q2697" r:id="rId2999"/>
    <hyperlink xmlns:r="http://schemas.openxmlformats.org/officeDocument/2006/relationships" ref="Q2698" r:id="rId3000"/>
    <hyperlink xmlns:r="http://schemas.openxmlformats.org/officeDocument/2006/relationships" ref="Q2699" r:id="rId3001"/>
    <hyperlink xmlns:r="http://schemas.openxmlformats.org/officeDocument/2006/relationships" ref="P2700" r:id="rId3002"/>
    <hyperlink xmlns:r="http://schemas.openxmlformats.org/officeDocument/2006/relationships" ref="Q2700" r:id="rId3003"/>
    <hyperlink xmlns:r="http://schemas.openxmlformats.org/officeDocument/2006/relationships" ref="P2701" r:id="rId3004"/>
    <hyperlink xmlns:r="http://schemas.openxmlformats.org/officeDocument/2006/relationships" ref="Q2701" r:id="rId3005"/>
    <hyperlink xmlns:r="http://schemas.openxmlformats.org/officeDocument/2006/relationships" ref="Q2702" r:id="rId3006"/>
    <hyperlink xmlns:r="http://schemas.openxmlformats.org/officeDocument/2006/relationships" ref="Q2703" r:id="rId3007"/>
    <hyperlink xmlns:r="http://schemas.openxmlformats.org/officeDocument/2006/relationships" ref="P2704" r:id="rId3008"/>
    <hyperlink xmlns:r="http://schemas.openxmlformats.org/officeDocument/2006/relationships" ref="Q2704" r:id="rId3009"/>
    <hyperlink xmlns:r="http://schemas.openxmlformats.org/officeDocument/2006/relationships" ref="Q2705" r:id="rId3010"/>
    <hyperlink xmlns:r="http://schemas.openxmlformats.org/officeDocument/2006/relationships" ref="Q2706" r:id="rId3011"/>
    <hyperlink xmlns:r="http://schemas.openxmlformats.org/officeDocument/2006/relationships" ref="Q2707" r:id="rId3012"/>
    <hyperlink xmlns:r="http://schemas.openxmlformats.org/officeDocument/2006/relationships" ref="Q2708" r:id="rId3013"/>
    <hyperlink xmlns:r="http://schemas.openxmlformats.org/officeDocument/2006/relationships" ref="Q2709" r:id="rId3014"/>
    <hyperlink xmlns:r="http://schemas.openxmlformats.org/officeDocument/2006/relationships" ref="P2710" r:id="rId3015"/>
    <hyperlink xmlns:r="http://schemas.openxmlformats.org/officeDocument/2006/relationships" ref="Q2710" r:id="rId3016"/>
    <hyperlink xmlns:r="http://schemas.openxmlformats.org/officeDocument/2006/relationships" ref="Q2711" r:id="rId3017"/>
    <hyperlink xmlns:r="http://schemas.openxmlformats.org/officeDocument/2006/relationships" ref="Q2712" r:id="rId3018"/>
    <hyperlink xmlns:r="http://schemas.openxmlformats.org/officeDocument/2006/relationships" ref="Q2713" r:id="rId3019"/>
    <hyperlink xmlns:r="http://schemas.openxmlformats.org/officeDocument/2006/relationships" ref="Q2714" r:id="rId3020"/>
    <hyperlink xmlns:r="http://schemas.openxmlformats.org/officeDocument/2006/relationships" ref="Q2715" r:id="rId3021"/>
    <hyperlink xmlns:r="http://schemas.openxmlformats.org/officeDocument/2006/relationships" ref="Q2716" r:id="rId3022"/>
    <hyperlink xmlns:r="http://schemas.openxmlformats.org/officeDocument/2006/relationships" ref="Q2717" r:id="rId3023"/>
    <hyperlink xmlns:r="http://schemas.openxmlformats.org/officeDocument/2006/relationships" ref="Q2718" r:id="rId3024"/>
    <hyperlink xmlns:r="http://schemas.openxmlformats.org/officeDocument/2006/relationships" ref="Q2719" r:id="rId3025"/>
    <hyperlink xmlns:r="http://schemas.openxmlformats.org/officeDocument/2006/relationships" ref="Q2720" r:id="rId3026"/>
    <hyperlink xmlns:r="http://schemas.openxmlformats.org/officeDocument/2006/relationships" ref="Q2721" r:id="rId3027"/>
    <hyperlink xmlns:r="http://schemas.openxmlformats.org/officeDocument/2006/relationships" ref="Q2722" r:id="rId3028"/>
    <hyperlink xmlns:r="http://schemas.openxmlformats.org/officeDocument/2006/relationships" ref="Q2723" r:id="rId3029"/>
    <hyperlink xmlns:r="http://schemas.openxmlformats.org/officeDocument/2006/relationships" ref="Q2724" r:id="rId3030"/>
    <hyperlink xmlns:r="http://schemas.openxmlformats.org/officeDocument/2006/relationships" ref="Q2725" r:id="rId3031"/>
    <hyperlink xmlns:r="http://schemas.openxmlformats.org/officeDocument/2006/relationships" ref="Q2726" r:id="rId3032"/>
    <hyperlink xmlns:r="http://schemas.openxmlformats.org/officeDocument/2006/relationships" ref="Q2727" r:id="rId3033"/>
    <hyperlink xmlns:r="http://schemas.openxmlformats.org/officeDocument/2006/relationships" ref="Q2728" r:id="rId3034"/>
    <hyperlink xmlns:r="http://schemas.openxmlformats.org/officeDocument/2006/relationships" ref="Q2729" r:id="rId3035"/>
    <hyperlink xmlns:r="http://schemas.openxmlformats.org/officeDocument/2006/relationships" ref="P2730" r:id="rId3036"/>
    <hyperlink xmlns:r="http://schemas.openxmlformats.org/officeDocument/2006/relationships" ref="Q2730" r:id="rId3037"/>
    <hyperlink xmlns:r="http://schemas.openxmlformats.org/officeDocument/2006/relationships" ref="Q2731" r:id="rId3038"/>
    <hyperlink xmlns:r="http://schemas.openxmlformats.org/officeDocument/2006/relationships" ref="Q2732" r:id="rId3039"/>
    <hyperlink xmlns:r="http://schemas.openxmlformats.org/officeDocument/2006/relationships" ref="Q2733" r:id="rId3040"/>
    <hyperlink xmlns:r="http://schemas.openxmlformats.org/officeDocument/2006/relationships" ref="Q2734" r:id="rId3041"/>
    <hyperlink xmlns:r="http://schemas.openxmlformats.org/officeDocument/2006/relationships" ref="Q2735" r:id="rId3042"/>
    <hyperlink xmlns:r="http://schemas.openxmlformats.org/officeDocument/2006/relationships" ref="Q2736" r:id="rId3043"/>
    <hyperlink xmlns:r="http://schemas.openxmlformats.org/officeDocument/2006/relationships" ref="Q2737" r:id="rId3044"/>
    <hyperlink xmlns:r="http://schemas.openxmlformats.org/officeDocument/2006/relationships" ref="Q2738" r:id="rId3045"/>
    <hyperlink xmlns:r="http://schemas.openxmlformats.org/officeDocument/2006/relationships" ref="Q2739" r:id="rId3046"/>
    <hyperlink xmlns:r="http://schemas.openxmlformats.org/officeDocument/2006/relationships" ref="Q2740" r:id="rId3047"/>
    <hyperlink xmlns:r="http://schemas.openxmlformats.org/officeDocument/2006/relationships" ref="Q2741" r:id="rId3048"/>
    <hyperlink xmlns:r="http://schemas.openxmlformats.org/officeDocument/2006/relationships" ref="P2742" r:id="rId3049"/>
    <hyperlink xmlns:r="http://schemas.openxmlformats.org/officeDocument/2006/relationships" ref="Q2742" r:id="rId3050"/>
    <hyperlink xmlns:r="http://schemas.openxmlformats.org/officeDocument/2006/relationships" ref="Q2743" r:id="rId3051"/>
    <hyperlink xmlns:r="http://schemas.openxmlformats.org/officeDocument/2006/relationships" ref="Q2744" r:id="rId3052"/>
    <hyperlink xmlns:r="http://schemas.openxmlformats.org/officeDocument/2006/relationships" ref="Q2745" r:id="rId3053"/>
    <hyperlink xmlns:r="http://schemas.openxmlformats.org/officeDocument/2006/relationships" ref="Q2746" r:id="rId3054"/>
    <hyperlink xmlns:r="http://schemas.openxmlformats.org/officeDocument/2006/relationships" ref="Q2747" r:id="rId3055"/>
    <hyperlink xmlns:r="http://schemas.openxmlformats.org/officeDocument/2006/relationships" ref="Q2748" r:id="rId3056"/>
    <hyperlink xmlns:r="http://schemas.openxmlformats.org/officeDocument/2006/relationships" ref="Q2749" r:id="rId3057"/>
    <hyperlink xmlns:r="http://schemas.openxmlformats.org/officeDocument/2006/relationships" ref="Q2750" r:id="rId3058"/>
    <hyperlink xmlns:r="http://schemas.openxmlformats.org/officeDocument/2006/relationships" ref="Q2751" r:id="rId3059"/>
    <hyperlink xmlns:r="http://schemas.openxmlformats.org/officeDocument/2006/relationships" ref="Q2752" r:id="rId3060"/>
    <hyperlink xmlns:r="http://schemas.openxmlformats.org/officeDocument/2006/relationships" ref="Q2753" r:id="rId3061"/>
    <hyperlink xmlns:r="http://schemas.openxmlformats.org/officeDocument/2006/relationships" ref="Q2754" r:id="rId3062"/>
    <hyperlink xmlns:r="http://schemas.openxmlformats.org/officeDocument/2006/relationships" ref="P2755" r:id="rId3063"/>
    <hyperlink xmlns:r="http://schemas.openxmlformats.org/officeDocument/2006/relationships" ref="Q2755" r:id="rId3064"/>
    <hyperlink xmlns:r="http://schemas.openxmlformats.org/officeDocument/2006/relationships" ref="Q2756" r:id="rId3065"/>
    <hyperlink xmlns:r="http://schemas.openxmlformats.org/officeDocument/2006/relationships" ref="P2757" r:id="rId3066"/>
    <hyperlink xmlns:r="http://schemas.openxmlformats.org/officeDocument/2006/relationships" ref="Q2757" r:id="rId3067"/>
    <hyperlink xmlns:r="http://schemas.openxmlformats.org/officeDocument/2006/relationships" ref="Q2758" r:id="rId3068"/>
    <hyperlink xmlns:r="http://schemas.openxmlformats.org/officeDocument/2006/relationships" ref="Q2759" r:id="rId3069"/>
    <hyperlink xmlns:r="http://schemas.openxmlformats.org/officeDocument/2006/relationships" ref="Q2760" r:id="rId3070"/>
    <hyperlink xmlns:r="http://schemas.openxmlformats.org/officeDocument/2006/relationships" ref="Q2761" r:id="rId3071"/>
    <hyperlink xmlns:r="http://schemas.openxmlformats.org/officeDocument/2006/relationships" ref="Q2762" r:id="rId3072"/>
    <hyperlink xmlns:r="http://schemas.openxmlformats.org/officeDocument/2006/relationships" ref="Q2763" r:id="rId3073"/>
    <hyperlink xmlns:r="http://schemas.openxmlformats.org/officeDocument/2006/relationships" ref="Q2764" r:id="rId3074"/>
    <hyperlink xmlns:r="http://schemas.openxmlformats.org/officeDocument/2006/relationships" ref="P2765" r:id="rId3075"/>
    <hyperlink xmlns:r="http://schemas.openxmlformats.org/officeDocument/2006/relationships" ref="Q2765" r:id="rId3076"/>
    <hyperlink xmlns:r="http://schemas.openxmlformats.org/officeDocument/2006/relationships" ref="Q2766" r:id="rId3077"/>
    <hyperlink xmlns:r="http://schemas.openxmlformats.org/officeDocument/2006/relationships" ref="Q2767" r:id="rId3078"/>
    <hyperlink xmlns:r="http://schemas.openxmlformats.org/officeDocument/2006/relationships" ref="Q2768" r:id="rId3079"/>
    <hyperlink xmlns:r="http://schemas.openxmlformats.org/officeDocument/2006/relationships" ref="P2769" r:id="rId3080"/>
    <hyperlink xmlns:r="http://schemas.openxmlformats.org/officeDocument/2006/relationships" ref="Q2769" r:id="rId3081"/>
    <hyperlink xmlns:r="http://schemas.openxmlformats.org/officeDocument/2006/relationships" ref="Q2770" r:id="rId3082"/>
    <hyperlink xmlns:r="http://schemas.openxmlformats.org/officeDocument/2006/relationships" ref="Q2771" r:id="rId3083"/>
    <hyperlink xmlns:r="http://schemas.openxmlformats.org/officeDocument/2006/relationships" ref="Q2772" r:id="rId3084"/>
    <hyperlink xmlns:r="http://schemas.openxmlformats.org/officeDocument/2006/relationships" ref="Q2773" r:id="rId3085"/>
    <hyperlink xmlns:r="http://schemas.openxmlformats.org/officeDocument/2006/relationships" ref="Q2774" r:id="rId3086"/>
    <hyperlink xmlns:r="http://schemas.openxmlformats.org/officeDocument/2006/relationships" ref="Q2775" r:id="rId3087"/>
    <hyperlink xmlns:r="http://schemas.openxmlformats.org/officeDocument/2006/relationships" ref="Q2776" r:id="rId3088"/>
    <hyperlink xmlns:r="http://schemas.openxmlformats.org/officeDocument/2006/relationships" ref="Q2777" r:id="rId3089"/>
    <hyperlink xmlns:r="http://schemas.openxmlformats.org/officeDocument/2006/relationships" ref="P2778" r:id="rId3090"/>
    <hyperlink xmlns:r="http://schemas.openxmlformats.org/officeDocument/2006/relationships" ref="Q2778" r:id="rId3091"/>
    <hyperlink xmlns:r="http://schemas.openxmlformats.org/officeDocument/2006/relationships" ref="Q2779" r:id="rId3092"/>
    <hyperlink xmlns:r="http://schemas.openxmlformats.org/officeDocument/2006/relationships" ref="Q2780" r:id="rId3093"/>
    <hyperlink xmlns:r="http://schemas.openxmlformats.org/officeDocument/2006/relationships" ref="Q2781" r:id="rId3094"/>
    <hyperlink xmlns:r="http://schemas.openxmlformats.org/officeDocument/2006/relationships" ref="Q2782" r:id="rId3095"/>
    <hyperlink xmlns:r="http://schemas.openxmlformats.org/officeDocument/2006/relationships" ref="Q2783" r:id="rId3096"/>
    <hyperlink xmlns:r="http://schemas.openxmlformats.org/officeDocument/2006/relationships" ref="Q2784" r:id="rId3097"/>
    <hyperlink xmlns:r="http://schemas.openxmlformats.org/officeDocument/2006/relationships" ref="Q2785" r:id="rId3098"/>
    <hyperlink xmlns:r="http://schemas.openxmlformats.org/officeDocument/2006/relationships" ref="Q2786" r:id="rId3099"/>
    <hyperlink xmlns:r="http://schemas.openxmlformats.org/officeDocument/2006/relationships" ref="Q2787" r:id="rId3100"/>
    <hyperlink xmlns:r="http://schemas.openxmlformats.org/officeDocument/2006/relationships" ref="Q2788" r:id="rId3101"/>
    <hyperlink xmlns:r="http://schemas.openxmlformats.org/officeDocument/2006/relationships" ref="Q2789" r:id="rId3102"/>
    <hyperlink xmlns:r="http://schemas.openxmlformats.org/officeDocument/2006/relationships" ref="P2790" r:id="rId3103"/>
    <hyperlink xmlns:r="http://schemas.openxmlformats.org/officeDocument/2006/relationships" ref="Q2790" r:id="rId3104"/>
    <hyperlink xmlns:r="http://schemas.openxmlformats.org/officeDocument/2006/relationships" ref="Q2791" r:id="rId3105"/>
    <hyperlink xmlns:r="http://schemas.openxmlformats.org/officeDocument/2006/relationships" ref="Q2792" r:id="rId3106"/>
    <hyperlink xmlns:r="http://schemas.openxmlformats.org/officeDocument/2006/relationships" ref="P2793" r:id="rId3107"/>
    <hyperlink xmlns:r="http://schemas.openxmlformats.org/officeDocument/2006/relationships" ref="Q2793" r:id="rId3108"/>
    <hyperlink xmlns:r="http://schemas.openxmlformats.org/officeDocument/2006/relationships" ref="P2794" r:id="rId3109"/>
    <hyperlink xmlns:r="http://schemas.openxmlformats.org/officeDocument/2006/relationships" ref="Q2794" r:id="rId3110"/>
    <hyperlink xmlns:r="http://schemas.openxmlformats.org/officeDocument/2006/relationships" ref="Q2795" r:id="rId3111"/>
    <hyperlink xmlns:r="http://schemas.openxmlformats.org/officeDocument/2006/relationships" ref="P2796" r:id="rId3112"/>
    <hyperlink xmlns:r="http://schemas.openxmlformats.org/officeDocument/2006/relationships" ref="Q2796" r:id="rId3113"/>
    <hyperlink xmlns:r="http://schemas.openxmlformats.org/officeDocument/2006/relationships" ref="P2797" r:id="rId3114"/>
    <hyperlink xmlns:r="http://schemas.openxmlformats.org/officeDocument/2006/relationships" ref="Q2797" r:id="rId3115"/>
    <hyperlink xmlns:r="http://schemas.openxmlformats.org/officeDocument/2006/relationships" ref="P2798" r:id="rId3116"/>
    <hyperlink xmlns:r="http://schemas.openxmlformats.org/officeDocument/2006/relationships" ref="Q2798" r:id="rId3117"/>
    <hyperlink xmlns:r="http://schemas.openxmlformats.org/officeDocument/2006/relationships" ref="Q2799" r:id="rId3118"/>
    <hyperlink xmlns:r="http://schemas.openxmlformats.org/officeDocument/2006/relationships" ref="P2800" r:id="rId3119"/>
    <hyperlink xmlns:r="http://schemas.openxmlformats.org/officeDocument/2006/relationships" ref="Q2800" r:id="rId3120"/>
    <hyperlink xmlns:r="http://schemas.openxmlformats.org/officeDocument/2006/relationships" ref="Q2801" r:id="rId3121"/>
    <hyperlink xmlns:r="http://schemas.openxmlformats.org/officeDocument/2006/relationships" ref="Q2802" r:id="rId3122"/>
    <hyperlink xmlns:r="http://schemas.openxmlformats.org/officeDocument/2006/relationships" ref="Q2803" r:id="rId3123"/>
    <hyperlink xmlns:r="http://schemas.openxmlformats.org/officeDocument/2006/relationships" ref="Q2804" r:id="rId3124"/>
    <hyperlink xmlns:r="http://schemas.openxmlformats.org/officeDocument/2006/relationships" ref="Q2805" r:id="rId3125"/>
    <hyperlink xmlns:r="http://schemas.openxmlformats.org/officeDocument/2006/relationships" ref="Q2806" r:id="rId3126"/>
    <hyperlink xmlns:r="http://schemas.openxmlformats.org/officeDocument/2006/relationships" ref="Q2807" r:id="rId3127"/>
    <hyperlink xmlns:r="http://schemas.openxmlformats.org/officeDocument/2006/relationships" ref="Q2808" r:id="rId3128"/>
    <hyperlink xmlns:r="http://schemas.openxmlformats.org/officeDocument/2006/relationships" ref="P2809" r:id="rId3129"/>
    <hyperlink xmlns:r="http://schemas.openxmlformats.org/officeDocument/2006/relationships" ref="Q2809" r:id="rId3130"/>
    <hyperlink xmlns:r="http://schemas.openxmlformats.org/officeDocument/2006/relationships" ref="Q2810" r:id="rId3131"/>
    <hyperlink xmlns:r="http://schemas.openxmlformats.org/officeDocument/2006/relationships" ref="Q2811" r:id="rId3132"/>
    <hyperlink xmlns:r="http://schemas.openxmlformats.org/officeDocument/2006/relationships" ref="Q2812" r:id="rId3133"/>
    <hyperlink xmlns:r="http://schemas.openxmlformats.org/officeDocument/2006/relationships" ref="Q2813" r:id="rId3134"/>
    <hyperlink xmlns:r="http://schemas.openxmlformats.org/officeDocument/2006/relationships" ref="Q2814" r:id="rId3135"/>
    <hyperlink xmlns:r="http://schemas.openxmlformats.org/officeDocument/2006/relationships" ref="P2815" r:id="rId3136"/>
    <hyperlink xmlns:r="http://schemas.openxmlformats.org/officeDocument/2006/relationships" ref="Q2815" r:id="rId3137"/>
    <hyperlink xmlns:r="http://schemas.openxmlformats.org/officeDocument/2006/relationships" ref="Q2816" r:id="rId3138"/>
    <hyperlink xmlns:r="http://schemas.openxmlformats.org/officeDocument/2006/relationships" ref="Q2817" r:id="rId3139"/>
    <hyperlink xmlns:r="http://schemas.openxmlformats.org/officeDocument/2006/relationships" ref="Q2818" r:id="rId3140"/>
    <hyperlink xmlns:r="http://schemas.openxmlformats.org/officeDocument/2006/relationships" ref="Q2819" r:id="rId3141"/>
    <hyperlink xmlns:r="http://schemas.openxmlformats.org/officeDocument/2006/relationships" ref="Q2820" r:id="rId3142"/>
    <hyperlink xmlns:r="http://schemas.openxmlformats.org/officeDocument/2006/relationships" ref="Q2821" r:id="rId3143"/>
    <hyperlink xmlns:r="http://schemas.openxmlformats.org/officeDocument/2006/relationships" ref="P2822" r:id="rId3144"/>
    <hyperlink xmlns:r="http://schemas.openxmlformats.org/officeDocument/2006/relationships" ref="Q2822" r:id="rId3145"/>
    <hyperlink xmlns:r="http://schemas.openxmlformats.org/officeDocument/2006/relationships" ref="Q2823" r:id="rId3146"/>
    <hyperlink xmlns:r="http://schemas.openxmlformats.org/officeDocument/2006/relationships" ref="Q2824" r:id="rId3147"/>
    <hyperlink xmlns:r="http://schemas.openxmlformats.org/officeDocument/2006/relationships" ref="Q2825" r:id="rId3148"/>
    <hyperlink xmlns:r="http://schemas.openxmlformats.org/officeDocument/2006/relationships" ref="Q2826" r:id="rId3149"/>
    <hyperlink xmlns:r="http://schemas.openxmlformats.org/officeDocument/2006/relationships" ref="Q2827" r:id="rId3150"/>
    <hyperlink xmlns:r="http://schemas.openxmlformats.org/officeDocument/2006/relationships" ref="Q2828" r:id="rId3151"/>
    <hyperlink xmlns:r="http://schemas.openxmlformats.org/officeDocument/2006/relationships" ref="P2829" r:id="rId3152"/>
    <hyperlink xmlns:r="http://schemas.openxmlformats.org/officeDocument/2006/relationships" ref="Q2829" r:id="rId3153"/>
    <hyperlink xmlns:r="http://schemas.openxmlformats.org/officeDocument/2006/relationships" ref="Q2830" r:id="rId3154"/>
    <hyperlink xmlns:r="http://schemas.openxmlformats.org/officeDocument/2006/relationships" ref="Q2831" r:id="rId3155"/>
    <hyperlink xmlns:r="http://schemas.openxmlformats.org/officeDocument/2006/relationships" ref="Q2832" r:id="rId3156"/>
    <hyperlink xmlns:r="http://schemas.openxmlformats.org/officeDocument/2006/relationships" ref="Q2833" r:id="rId3157"/>
    <hyperlink xmlns:r="http://schemas.openxmlformats.org/officeDocument/2006/relationships" ref="Q2834" r:id="rId3158"/>
    <hyperlink xmlns:r="http://schemas.openxmlformats.org/officeDocument/2006/relationships" ref="Q2835" r:id="rId3159"/>
    <hyperlink xmlns:r="http://schemas.openxmlformats.org/officeDocument/2006/relationships" ref="Q2836" r:id="rId3160"/>
    <hyperlink xmlns:r="http://schemas.openxmlformats.org/officeDocument/2006/relationships" ref="P2837" r:id="rId3161"/>
    <hyperlink xmlns:r="http://schemas.openxmlformats.org/officeDocument/2006/relationships" ref="Q2837" r:id="rId3162"/>
    <hyperlink xmlns:r="http://schemas.openxmlformats.org/officeDocument/2006/relationships" ref="Q2838" r:id="rId3163"/>
    <hyperlink xmlns:r="http://schemas.openxmlformats.org/officeDocument/2006/relationships" ref="P2839" r:id="rId3164"/>
    <hyperlink xmlns:r="http://schemas.openxmlformats.org/officeDocument/2006/relationships" ref="Q2839" r:id="rId3165"/>
    <hyperlink xmlns:r="http://schemas.openxmlformats.org/officeDocument/2006/relationships" ref="Q2840" r:id="rId3166"/>
    <hyperlink xmlns:r="http://schemas.openxmlformats.org/officeDocument/2006/relationships" ref="Q2841" r:id="rId3167"/>
    <hyperlink xmlns:r="http://schemas.openxmlformats.org/officeDocument/2006/relationships" ref="Q2842" r:id="rId3168"/>
    <hyperlink xmlns:r="http://schemas.openxmlformats.org/officeDocument/2006/relationships" ref="Q2843" r:id="rId3169"/>
    <hyperlink xmlns:r="http://schemas.openxmlformats.org/officeDocument/2006/relationships" ref="Q2844" r:id="rId3170"/>
    <hyperlink xmlns:r="http://schemas.openxmlformats.org/officeDocument/2006/relationships" ref="Q2845" r:id="rId3171"/>
    <hyperlink xmlns:r="http://schemas.openxmlformats.org/officeDocument/2006/relationships" ref="Q2846" r:id="rId3172"/>
    <hyperlink xmlns:r="http://schemas.openxmlformats.org/officeDocument/2006/relationships" ref="Q2847" r:id="rId3173"/>
    <hyperlink xmlns:r="http://schemas.openxmlformats.org/officeDocument/2006/relationships" ref="Q2848" r:id="rId3174"/>
    <hyperlink xmlns:r="http://schemas.openxmlformats.org/officeDocument/2006/relationships" ref="Q2849" r:id="rId3175"/>
    <hyperlink xmlns:r="http://schemas.openxmlformats.org/officeDocument/2006/relationships" ref="Q2850" r:id="rId3176"/>
    <hyperlink xmlns:r="http://schemas.openxmlformats.org/officeDocument/2006/relationships" ref="P2851" r:id="rId3177"/>
    <hyperlink xmlns:r="http://schemas.openxmlformats.org/officeDocument/2006/relationships" ref="Q2851" r:id="rId3178"/>
    <hyperlink xmlns:r="http://schemas.openxmlformats.org/officeDocument/2006/relationships" ref="Q2852" r:id="rId3179"/>
    <hyperlink xmlns:r="http://schemas.openxmlformats.org/officeDocument/2006/relationships" ref="Q2853" r:id="rId3180"/>
    <hyperlink xmlns:r="http://schemas.openxmlformats.org/officeDocument/2006/relationships" ref="Q2854" r:id="rId3181"/>
    <hyperlink xmlns:r="http://schemas.openxmlformats.org/officeDocument/2006/relationships" ref="Q2855" r:id="rId3182"/>
    <hyperlink xmlns:r="http://schemas.openxmlformats.org/officeDocument/2006/relationships" ref="Q2856" r:id="rId3183"/>
    <hyperlink xmlns:r="http://schemas.openxmlformats.org/officeDocument/2006/relationships" ref="Q2857" r:id="rId3184"/>
    <hyperlink xmlns:r="http://schemas.openxmlformats.org/officeDocument/2006/relationships" ref="Q2858" r:id="rId3185"/>
    <hyperlink xmlns:r="http://schemas.openxmlformats.org/officeDocument/2006/relationships" ref="Q2859" r:id="rId3186"/>
    <hyperlink xmlns:r="http://schemas.openxmlformats.org/officeDocument/2006/relationships" ref="Q2860" r:id="rId3187"/>
    <hyperlink xmlns:r="http://schemas.openxmlformats.org/officeDocument/2006/relationships" ref="Q2861" r:id="rId3188"/>
    <hyperlink xmlns:r="http://schemas.openxmlformats.org/officeDocument/2006/relationships" ref="Q2862" r:id="rId3189"/>
    <hyperlink xmlns:r="http://schemas.openxmlformats.org/officeDocument/2006/relationships" ref="Q2863" r:id="rId3190"/>
    <hyperlink xmlns:r="http://schemas.openxmlformats.org/officeDocument/2006/relationships" ref="Q2864" r:id="rId3191"/>
    <hyperlink xmlns:r="http://schemas.openxmlformats.org/officeDocument/2006/relationships" ref="Q2865" r:id="rId3192"/>
    <hyperlink xmlns:r="http://schemas.openxmlformats.org/officeDocument/2006/relationships" ref="Q2866" r:id="rId3193"/>
    <hyperlink xmlns:r="http://schemas.openxmlformats.org/officeDocument/2006/relationships" ref="Q2867" r:id="rId3194"/>
    <hyperlink xmlns:r="http://schemas.openxmlformats.org/officeDocument/2006/relationships" ref="Q2868" r:id="rId3195"/>
    <hyperlink xmlns:r="http://schemas.openxmlformats.org/officeDocument/2006/relationships" ref="Q2869" r:id="rId3196"/>
    <hyperlink xmlns:r="http://schemas.openxmlformats.org/officeDocument/2006/relationships" ref="Q2870" r:id="rId3197"/>
    <hyperlink xmlns:r="http://schemas.openxmlformats.org/officeDocument/2006/relationships" ref="Q2871" r:id="rId3198"/>
    <hyperlink xmlns:r="http://schemas.openxmlformats.org/officeDocument/2006/relationships" ref="Q2872" r:id="rId3199"/>
    <hyperlink xmlns:r="http://schemas.openxmlformats.org/officeDocument/2006/relationships" ref="Q2873" r:id="rId3200"/>
    <hyperlink xmlns:r="http://schemas.openxmlformats.org/officeDocument/2006/relationships" ref="Q2874" r:id="rId3201"/>
    <hyperlink xmlns:r="http://schemas.openxmlformats.org/officeDocument/2006/relationships" ref="Q2875" r:id="rId3202"/>
    <hyperlink xmlns:r="http://schemas.openxmlformats.org/officeDocument/2006/relationships" ref="Q2876" r:id="rId3203"/>
    <hyperlink xmlns:r="http://schemas.openxmlformats.org/officeDocument/2006/relationships" ref="Q2877" r:id="rId3204"/>
    <hyperlink xmlns:r="http://schemas.openxmlformats.org/officeDocument/2006/relationships" ref="Q2878" r:id="rId3205"/>
    <hyperlink xmlns:r="http://schemas.openxmlformats.org/officeDocument/2006/relationships" ref="Q2879" r:id="rId3206"/>
    <hyperlink xmlns:r="http://schemas.openxmlformats.org/officeDocument/2006/relationships" ref="Q2880" r:id="rId3207"/>
    <hyperlink xmlns:r="http://schemas.openxmlformats.org/officeDocument/2006/relationships" ref="Q2881" r:id="rId3208"/>
    <hyperlink xmlns:r="http://schemas.openxmlformats.org/officeDocument/2006/relationships" ref="Q2882" r:id="rId3209"/>
    <hyperlink xmlns:r="http://schemas.openxmlformats.org/officeDocument/2006/relationships" ref="Q2883" r:id="rId3210"/>
    <hyperlink xmlns:r="http://schemas.openxmlformats.org/officeDocument/2006/relationships" ref="Q2884" r:id="rId3211"/>
    <hyperlink xmlns:r="http://schemas.openxmlformats.org/officeDocument/2006/relationships" ref="P2885" r:id="rId3212"/>
    <hyperlink xmlns:r="http://schemas.openxmlformats.org/officeDocument/2006/relationships" ref="Q2885" r:id="rId3213"/>
    <hyperlink xmlns:r="http://schemas.openxmlformats.org/officeDocument/2006/relationships" ref="Q2886" r:id="rId3214"/>
    <hyperlink xmlns:r="http://schemas.openxmlformats.org/officeDocument/2006/relationships" ref="Q2887" r:id="rId3215"/>
    <hyperlink xmlns:r="http://schemas.openxmlformats.org/officeDocument/2006/relationships" ref="P2888" r:id="rId3216"/>
    <hyperlink xmlns:r="http://schemas.openxmlformats.org/officeDocument/2006/relationships" ref="Q2888" r:id="rId3217"/>
    <hyperlink xmlns:r="http://schemas.openxmlformats.org/officeDocument/2006/relationships" ref="Q2889" r:id="rId3218"/>
    <hyperlink xmlns:r="http://schemas.openxmlformats.org/officeDocument/2006/relationships" ref="Q2890" r:id="rId3219"/>
    <hyperlink xmlns:r="http://schemas.openxmlformats.org/officeDocument/2006/relationships" ref="Q2891" r:id="rId3220"/>
    <hyperlink xmlns:r="http://schemas.openxmlformats.org/officeDocument/2006/relationships" ref="Q2892" r:id="rId3221"/>
    <hyperlink xmlns:r="http://schemas.openxmlformats.org/officeDocument/2006/relationships" ref="Q2893" r:id="rId3222"/>
    <hyperlink xmlns:r="http://schemas.openxmlformats.org/officeDocument/2006/relationships" ref="Q2894" r:id="rId3223"/>
    <hyperlink xmlns:r="http://schemas.openxmlformats.org/officeDocument/2006/relationships" ref="Q2895" r:id="rId3224"/>
    <hyperlink xmlns:r="http://schemas.openxmlformats.org/officeDocument/2006/relationships" ref="Q2896" r:id="rId3225"/>
    <hyperlink xmlns:r="http://schemas.openxmlformats.org/officeDocument/2006/relationships" ref="Q2897" r:id="rId3226"/>
    <hyperlink xmlns:r="http://schemas.openxmlformats.org/officeDocument/2006/relationships" ref="Q2898" r:id="rId3227"/>
    <hyperlink xmlns:r="http://schemas.openxmlformats.org/officeDocument/2006/relationships" ref="Q2899" r:id="rId3228"/>
    <hyperlink xmlns:r="http://schemas.openxmlformats.org/officeDocument/2006/relationships" ref="Q2900" r:id="rId3229"/>
    <hyperlink xmlns:r="http://schemas.openxmlformats.org/officeDocument/2006/relationships" ref="Q2901" r:id="rId3230"/>
    <hyperlink xmlns:r="http://schemas.openxmlformats.org/officeDocument/2006/relationships" ref="Q2902" r:id="rId3231"/>
    <hyperlink xmlns:r="http://schemas.openxmlformats.org/officeDocument/2006/relationships" ref="Q2903" r:id="rId3232"/>
    <hyperlink xmlns:r="http://schemas.openxmlformats.org/officeDocument/2006/relationships" ref="Q2904" r:id="rId3233"/>
    <hyperlink xmlns:r="http://schemas.openxmlformats.org/officeDocument/2006/relationships" ref="Q2905" r:id="rId3234"/>
    <hyperlink xmlns:r="http://schemas.openxmlformats.org/officeDocument/2006/relationships" ref="P2906" r:id="rId3235"/>
    <hyperlink xmlns:r="http://schemas.openxmlformats.org/officeDocument/2006/relationships" ref="Q2906" r:id="rId3236"/>
    <hyperlink xmlns:r="http://schemas.openxmlformats.org/officeDocument/2006/relationships" ref="Q2907" r:id="rId3237"/>
    <hyperlink xmlns:r="http://schemas.openxmlformats.org/officeDocument/2006/relationships" ref="Q2908" r:id="rId3238"/>
    <hyperlink xmlns:r="http://schemas.openxmlformats.org/officeDocument/2006/relationships" ref="Q2909" r:id="rId3239"/>
    <hyperlink xmlns:r="http://schemas.openxmlformats.org/officeDocument/2006/relationships" ref="Q2910" r:id="rId3240"/>
    <hyperlink xmlns:r="http://schemas.openxmlformats.org/officeDocument/2006/relationships" ref="Q2911" r:id="rId3241"/>
    <hyperlink xmlns:r="http://schemas.openxmlformats.org/officeDocument/2006/relationships" ref="Q2912" r:id="rId3242"/>
    <hyperlink xmlns:r="http://schemas.openxmlformats.org/officeDocument/2006/relationships" ref="Q2913" r:id="rId3243"/>
    <hyperlink xmlns:r="http://schemas.openxmlformats.org/officeDocument/2006/relationships" ref="Q2914" r:id="rId3244"/>
    <hyperlink xmlns:r="http://schemas.openxmlformats.org/officeDocument/2006/relationships" ref="Q2915" r:id="rId3245"/>
    <hyperlink xmlns:r="http://schemas.openxmlformats.org/officeDocument/2006/relationships" ref="Q2916" r:id="rId3246"/>
    <hyperlink xmlns:r="http://schemas.openxmlformats.org/officeDocument/2006/relationships" ref="P2917" r:id="rId3247"/>
    <hyperlink xmlns:r="http://schemas.openxmlformats.org/officeDocument/2006/relationships" ref="Q2917" r:id="rId3248"/>
    <hyperlink xmlns:r="http://schemas.openxmlformats.org/officeDocument/2006/relationships" ref="Q2918" r:id="rId3249"/>
    <hyperlink xmlns:r="http://schemas.openxmlformats.org/officeDocument/2006/relationships" ref="Q2919" r:id="rId3250"/>
    <hyperlink xmlns:r="http://schemas.openxmlformats.org/officeDocument/2006/relationships" ref="Q2920" r:id="rId3251"/>
    <hyperlink xmlns:r="http://schemas.openxmlformats.org/officeDocument/2006/relationships" ref="Q2921" r:id="rId3252"/>
    <hyperlink xmlns:r="http://schemas.openxmlformats.org/officeDocument/2006/relationships" ref="Q2922" r:id="rId3253"/>
    <hyperlink xmlns:r="http://schemas.openxmlformats.org/officeDocument/2006/relationships" ref="Q2923" r:id="rId3254"/>
    <hyperlink xmlns:r="http://schemas.openxmlformats.org/officeDocument/2006/relationships" ref="P2924" r:id="rId3255"/>
    <hyperlink xmlns:r="http://schemas.openxmlformats.org/officeDocument/2006/relationships" ref="Q2924" r:id="rId3256"/>
    <hyperlink xmlns:r="http://schemas.openxmlformats.org/officeDocument/2006/relationships" ref="Q2925" r:id="rId3257"/>
    <hyperlink xmlns:r="http://schemas.openxmlformats.org/officeDocument/2006/relationships" ref="Q2926" r:id="rId3258"/>
    <hyperlink xmlns:r="http://schemas.openxmlformats.org/officeDocument/2006/relationships" ref="Q2927" r:id="rId3259"/>
    <hyperlink xmlns:r="http://schemas.openxmlformats.org/officeDocument/2006/relationships" ref="Q2928" r:id="rId3260"/>
    <hyperlink xmlns:r="http://schemas.openxmlformats.org/officeDocument/2006/relationships" ref="Q2929" r:id="rId3261"/>
    <hyperlink xmlns:r="http://schemas.openxmlformats.org/officeDocument/2006/relationships" ref="Q2930" r:id="rId3262"/>
    <hyperlink xmlns:r="http://schemas.openxmlformats.org/officeDocument/2006/relationships" ref="Q2931" r:id="rId3263"/>
    <hyperlink xmlns:r="http://schemas.openxmlformats.org/officeDocument/2006/relationships" ref="Q2932" r:id="rId3264"/>
    <hyperlink xmlns:r="http://schemas.openxmlformats.org/officeDocument/2006/relationships" ref="Q2933" r:id="rId3265"/>
    <hyperlink xmlns:r="http://schemas.openxmlformats.org/officeDocument/2006/relationships" ref="Q2934" r:id="rId3266"/>
    <hyperlink xmlns:r="http://schemas.openxmlformats.org/officeDocument/2006/relationships" ref="Q2935" r:id="rId3267"/>
    <hyperlink xmlns:r="http://schemas.openxmlformats.org/officeDocument/2006/relationships" ref="Q2936" r:id="rId3268"/>
    <hyperlink xmlns:r="http://schemas.openxmlformats.org/officeDocument/2006/relationships" ref="Q2937" r:id="rId3269"/>
    <hyperlink xmlns:r="http://schemas.openxmlformats.org/officeDocument/2006/relationships" ref="Q2938" r:id="rId3270"/>
    <hyperlink xmlns:r="http://schemas.openxmlformats.org/officeDocument/2006/relationships" ref="Q2939" r:id="rId3271"/>
    <hyperlink xmlns:r="http://schemas.openxmlformats.org/officeDocument/2006/relationships" ref="Q2940" r:id="rId3272"/>
    <hyperlink xmlns:r="http://schemas.openxmlformats.org/officeDocument/2006/relationships" ref="P2941" r:id="rId3273"/>
    <hyperlink xmlns:r="http://schemas.openxmlformats.org/officeDocument/2006/relationships" ref="Q2941" r:id="rId3274"/>
    <hyperlink xmlns:r="http://schemas.openxmlformats.org/officeDocument/2006/relationships" ref="Q2942" r:id="rId3275"/>
    <hyperlink xmlns:r="http://schemas.openxmlformats.org/officeDocument/2006/relationships" ref="Q2943" r:id="rId3276"/>
    <hyperlink xmlns:r="http://schemas.openxmlformats.org/officeDocument/2006/relationships" ref="Q2944" r:id="rId3277"/>
    <hyperlink xmlns:r="http://schemas.openxmlformats.org/officeDocument/2006/relationships" ref="Q2945" r:id="rId3278"/>
    <hyperlink xmlns:r="http://schemas.openxmlformats.org/officeDocument/2006/relationships" ref="Q2946" r:id="rId3279"/>
    <hyperlink xmlns:r="http://schemas.openxmlformats.org/officeDocument/2006/relationships" ref="Q2947" r:id="rId3280"/>
    <hyperlink xmlns:r="http://schemas.openxmlformats.org/officeDocument/2006/relationships" ref="P2948" r:id="rId3281"/>
    <hyperlink xmlns:r="http://schemas.openxmlformats.org/officeDocument/2006/relationships" ref="Q2948" r:id="rId3282"/>
    <hyperlink xmlns:r="http://schemas.openxmlformats.org/officeDocument/2006/relationships" ref="Q2949" r:id="rId3283"/>
    <hyperlink xmlns:r="http://schemas.openxmlformats.org/officeDocument/2006/relationships" ref="Q2950" r:id="rId3284"/>
    <hyperlink xmlns:r="http://schemas.openxmlformats.org/officeDocument/2006/relationships" ref="Q2951" r:id="rId3285"/>
    <hyperlink xmlns:r="http://schemas.openxmlformats.org/officeDocument/2006/relationships" ref="Q2952" r:id="rId3286"/>
    <hyperlink xmlns:r="http://schemas.openxmlformats.org/officeDocument/2006/relationships" ref="Q2953" r:id="rId3287"/>
    <hyperlink xmlns:r="http://schemas.openxmlformats.org/officeDocument/2006/relationships" ref="Q2954" r:id="rId3288"/>
    <hyperlink xmlns:r="http://schemas.openxmlformats.org/officeDocument/2006/relationships" ref="Q2955" r:id="rId3289"/>
    <hyperlink xmlns:r="http://schemas.openxmlformats.org/officeDocument/2006/relationships" ref="Q2956" r:id="rId3290"/>
    <hyperlink xmlns:r="http://schemas.openxmlformats.org/officeDocument/2006/relationships" ref="Q2957" r:id="rId3291"/>
    <hyperlink xmlns:r="http://schemas.openxmlformats.org/officeDocument/2006/relationships" ref="Q2958" r:id="rId3292"/>
    <hyperlink xmlns:r="http://schemas.openxmlformats.org/officeDocument/2006/relationships" ref="Q2959" r:id="rId3293"/>
    <hyperlink xmlns:r="http://schemas.openxmlformats.org/officeDocument/2006/relationships" ref="Q2960" r:id="rId3294"/>
    <hyperlink xmlns:r="http://schemas.openxmlformats.org/officeDocument/2006/relationships" ref="Q2961" r:id="rId3295"/>
    <hyperlink xmlns:r="http://schemas.openxmlformats.org/officeDocument/2006/relationships" ref="Q2962" r:id="rId3296"/>
    <hyperlink xmlns:r="http://schemas.openxmlformats.org/officeDocument/2006/relationships" ref="Q2963" r:id="rId3297"/>
    <hyperlink xmlns:r="http://schemas.openxmlformats.org/officeDocument/2006/relationships" ref="Q2964" r:id="rId3298"/>
    <hyperlink xmlns:r="http://schemas.openxmlformats.org/officeDocument/2006/relationships" ref="Q2965" r:id="rId3299"/>
    <hyperlink xmlns:r="http://schemas.openxmlformats.org/officeDocument/2006/relationships" ref="Q2966" r:id="rId3300"/>
    <hyperlink xmlns:r="http://schemas.openxmlformats.org/officeDocument/2006/relationships" ref="Q2967" r:id="rId3301"/>
    <hyperlink xmlns:r="http://schemas.openxmlformats.org/officeDocument/2006/relationships" ref="Q2968" r:id="rId3302"/>
    <hyperlink xmlns:r="http://schemas.openxmlformats.org/officeDocument/2006/relationships" ref="Q2969" r:id="rId3303"/>
    <hyperlink xmlns:r="http://schemas.openxmlformats.org/officeDocument/2006/relationships" ref="Q2970" r:id="rId3304"/>
    <hyperlink xmlns:r="http://schemas.openxmlformats.org/officeDocument/2006/relationships" ref="Q2971" r:id="rId3305"/>
    <hyperlink xmlns:r="http://schemas.openxmlformats.org/officeDocument/2006/relationships" ref="P2972" r:id="rId3306"/>
    <hyperlink xmlns:r="http://schemas.openxmlformats.org/officeDocument/2006/relationships" ref="Q2972" r:id="rId3307"/>
    <hyperlink xmlns:r="http://schemas.openxmlformats.org/officeDocument/2006/relationships" ref="Q2973" r:id="rId3308"/>
    <hyperlink xmlns:r="http://schemas.openxmlformats.org/officeDocument/2006/relationships" ref="Q2974" r:id="rId3309"/>
    <hyperlink xmlns:r="http://schemas.openxmlformats.org/officeDocument/2006/relationships" ref="Q2975" r:id="rId3310"/>
    <hyperlink xmlns:r="http://schemas.openxmlformats.org/officeDocument/2006/relationships" ref="Q2976" r:id="rId3311"/>
    <hyperlink xmlns:r="http://schemas.openxmlformats.org/officeDocument/2006/relationships" ref="P2977" r:id="rId3312"/>
    <hyperlink xmlns:r="http://schemas.openxmlformats.org/officeDocument/2006/relationships" ref="Q2977" r:id="rId3313"/>
    <hyperlink xmlns:r="http://schemas.openxmlformats.org/officeDocument/2006/relationships" ref="Q2978" r:id="rId3314"/>
    <hyperlink xmlns:r="http://schemas.openxmlformats.org/officeDocument/2006/relationships" ref="Q2979" r:id="rId3315"/>
    <hyperlink xmlns:r="http://schemas.openxmlformats.org/officeDocument/2006/relationships" ref="Q2980" r:id="rId3316"/>
    <hyperlink xmlns:r="http://schemas.openxmlformats.org/officeDocument/2006/relationships" ref="Q2981" r:id="rId3317"/>
    <hyperlink xmlns:r="http://schemas.openxmlformats.org/officeDocument/2006/relationships" ref="Q2982" r:id="rId3318"/>
    <hyperlink xmlns:r="http://schemas.openxmlformats.org/officeDocument/2006/relationships" ref="Q2983" r:id="rId3319"/>
    <hyperlink xmlns:r="http://schemas.openxmlformats.org/officeDocument/2006/relationships" ref="P2984" r:id="rId3320"/>
    <hyperlink xmlns:r="http://schemas.openxmlformats.org/officeDocument/2006/relationships" ref="Q2984" r:id="rId3321"/>
    <hyperlink xmlns:r="http://schemas.openxmlformats.org/officeDocument/2006/relationships" ref="Q2985" r:id="rId3322"/>
    <hyperlink xmlns:r="http://schemas.openxmlformats.org/officeDocument/2006/relationships" ref="Q2986" r:id="rId3323"/>
    <hyperlink xmlns:r="http://schemas.openxmlformats.org/officeDocument/2006/relationships" ref="Q2987" r:id="rId3324"/>
    <hyperlink xmlns:r="http://schemas.openxmlformats.org/officeDocument/2006/relationships" ref="Q2988" r:id="rId3325"/>
    <hyperlink xmlns:r="http://schemas.openxmlformats.org/officeDocument/2006/relationships" ref="Q2989" r:id="rId3326"/>
    <hyperlink xmlns:r="http://schemas.openxmlformats.org/officeDocument/2006/relationships" ref="Q2990" r:id="rId3327"/>
    <hyperlink xmlns:r="http://schemas.openxmlformats.org/officeDocument/2006/relationships" ref="Q2991" r:id="rId3328"/>
    <hyperlink xmlns:r="http://schemas.openxmlformats.org/officeDocument/2006/relationships" ref="Q2992" r:id="rId3329"/>
    <hyperlink xmlns:r="http://schemas.openxmlformats.org/officeDocument/2006/relationships" ref="P2993" r:id="rId3330"/>
    <hyperlink xmlns:r="http://schemas.openxmlformats.org/officeDocument/2006/relationships" ref="Q2993" r:id="rId3331"/>
    <hyperlink xmlns:r="http://schemas.openxmlformats.org/officeDocument/2006/relationships" ref="Q2994" r:id="rId3332"/>
    <hyperlink xmlns:r="http://schemas.openxmlformats.org/officeDocument/2006/relationships" ref="Q2995" r:id="rId3333"/>
    <hyperlink xmlns:r="http://schemas.openxmlformats.org/officeDocument/2006/relationships" ref="Q2996" r:id="rId3334"/>
    <hyperlink xmlns:r="http://schemas.openxmlformats.org/officeDocument/2006/relationships" ref="Q2997" r:id="rId3335"/>
    <hyperlink xmlns:r="http://schemas.openxmlformats.org/officeDocument/2006/relationships" ref="Q2998" r:id="rId3336"/>
    <hyperlink xmlns:r="http://schemas.openxmlformats.org/officeDocument/2006/relationships" ref="Q2999" r:id="rId3337"/>
    <hyperlink xmlns:r="http://schemas.openxmlformats.org/officeDocument/2006/relationships" ref="Q3000" r:id="rId3338"/>
    <hyperlink xmlns:r="http://schemas.openxmlformats.org/officeDocument/2006/relationships" ref="Q3001" r:id="rId3339"/>
    <hyperlink xmlns:r="http://schemas.openxmlformats.org/officeDocument/2006/relationships" ref="Q3002" r:id="rId3340"/>
    <hyperlink xmlns:r="http://schemas.openxmlformats.org/officeDocument/2006/relationships" ref="Q3003" r:id="rId3341"/>
    <hyperlink xmlns:r="http://schemas.openxmlformats.org/officeDocument/2006/relationships" ref="Q3004" r:id="rId3342"/>
    <hyperlink xmlns:r="http://schemas.openxmlformats.org/officeDocument/2006/relationships" ref="Q3005" r:id="rId3343"/>
    <hyperlink xmlns:r="http://schemas.openxmlformats.org/officeDocument/2006/relationships" ref="Q3006" r:id="rId3344"/>
    <hyperlink xmlns:r="http://schemas.openxmlformats.org/officeDocument/2006/relationships" ref="P3007" r:id="rId3345"/>
    <hyperlink xmlns:r="http://schemas.openxmlformats.org/officeDocument/2006/relationships" ref="Q3007" r:id="rId3346"/>
    <hyperlink xmlns:r="http://schemas.openxmlformats.org/officeDocument/2006/relationships" ref="Q3008" r:id="rId3347"/>
    <hyperlink xmlns:r="http://schemas.openxmlformats.org/officeDocument/2006/relationships" ref="Q3009" r:id="rId3348"/>
    <hyperlink xmlns:r="http://schemas.openxmlformats.org/officeDocument/2006/relationships" ref="Q3010" r:id="rId3349"/>
    <hyperlink xmlns:r="http://schemas.openxmlformats.org/officeDocument/2006/relationships" ref="Q3011" r:id="rId3350"/>
    <hyperlink xmlns:r="http://schemas.openxmlformats.org/officeDocument/2006/relationships" ref="Q3012" r:id="rId3351"/>
    <hyperlink xmlns:r="http://schemas.openxmlformats.org/officeDocument/2006/relationships" ref="Q3013" r:id="rId3352"/>
    <hyperlink xmlns:r="http://schemas.openxmlformats.org/officeDocument/2006/relationships" ref="Q3014" r:id="rId3353"/>
    <hyperlink xmlns:r="http://schemas.openxmlformats.org/officeDocument/2006/relationships" ref="Q3015" r:id="rId3354"/>
    <hyperlink xmlns:r="http://schemas.openxmlformats.org/officeDocument/2006/relationships" ref="Q3016" r:id="rId3355"/>
    <hyperlink xmlns:r="http://schemas.openxmlformats.org/officeDocument/2006/relationships" ref="Q3017" r:id="rId3356"/>
    <hyperlink xmlns:r="http://schemas.openxmlformats.org/officeDocument/2006/relationships" ref="Q3018" r:id="rId3357"/>
    <hyperlink xmlns:r="http://schemas.openxmlformats.org/officeDocument/2006/relationships" ref="Q3019" r:id="rId3358"/>
    <hyperlink xmlns:r="http://schemas.openxmlformats.org/officeDocument/2006/relationships" ref="Q3020" r:id="rId3359"/>
    <hyperlink xmlns:r="http://schemas.openxmlformats.org/officeDocument/2006/relationships" ref="Q3021" r:id="rId3360"/>
    <hyperlink xmlns:r="http://schemas.openxmlformats.org/officeDocument/2006/relationships" ref="Q3022" r:id="rId3361"/>
    <hyperlink xmlns:r="http://schemas.openxmlformats.org/officeDocument/2006/relationships" ref="Q3023" r:id="rId3362"/>
    <hyperlink xmlns:r="http://schemas.openxmlformats.org/officeDocument/2006/relationships" ref="Q3024" r:id="rId3363"/>
    <hyperlink xmlns:r="http://schemas.openxmlformats.org/officeDocument/2006/relationships" ref="Q3025" r:id="rId3364"/>
    <hyperlink xmlns:r="http://schemas.openxmlformats.org/officeDocument/2006/relationships" ref="Q3026" r:id="rId3365"/>
    <hyperlink xmlns:r="http://schemas.openxmlformats.org/officeDocument/2006/relationships" ref="Q3027" r:id="rId3366"/>
    <hyperlink xmlns:r="http://schemas.openxmlformats.org/officeDocument/2006/relationships" ref="Q3028" r:id="rId3367"/>
    <hyperlink xmlns:r="http://schemas.openxmlformats.org/officeDocument/2006/relationships" ref="Q3029" r:id="rId3368"/>
    <hyperlink xmlns:r="http://schemas.openxmlformats.org/officeDocument/2006/relationships" ref="Q3030" r:id="rId3369"/>
    <hyperlink xmlns:r="http://schemas.openxmlformats.org/officeDocument/2006/relationships" ref="Q3031" r:id="rId3370"/>
    <hyperlink xmlns:r="http://schemas.openxmlformats.org/officeDocument/2006/relationships" ref="Q3032" r:id="rId3371"/>
    <hyperlink xmlns:r="http://schemas.openxmlformats.org/officeDocument/2006/relationships" ref="Q3033" r:id="rId3372"/>
    <hyperlink xmlns:r="http://schemas.openxmlformats.org/officeDocument/2006/relationships" ref="Q3034" r:id="rId3373"/>
    <hyperlink xmlns:r="http://schemas.openxmlformats.org/officeDocument/2006/relationships" ref="Q3035" r:id="rId3374"/>
    <hyperlink xmlns:r="http://schemas.openxmlformats.org/officeDocument/2006/relationships" ref="Q3036" r:id="rId3375"/>
    <hyperlink xmlns:r="http://schemas.openxmlformats.org/officeDocument/2006/relationships" ref="Q3037" r:id="rId3376"/>
    <hyperlink xmlns:r="http://schemas.openxmlformats.org/officeDocument/2006/relationships" ref="Q3038" r:id="rId3377"/>
    <hyperlink xmlns:r="http://schemas.openxmlformats.org/officeDocument/2006/relationships" ref="Q3039" r:id="rId3378"/>
    <hyperlink xmlns:r="http://schemas.openxmlformats.org/officeDocument/2006/relationships" ref="P3040" r:id="rId3379"/>
    <hyperlink xmlns:r="http://schemas.openxmlformats.org/officeDocument/2006/relationships" ref="Q3040" r:id="rId3380"/>
    <hyperlink xmlns:r="http://schemas.openxmlformats.org/officeDocument/2006/relationships" ref="Q3041" r:id="rId3381"/>
    <hyperlink xmlns:r="http://schemas.openxmlformats.org/officeDocument/2006/relationships" ref="Q3042" r:id="rId3382"/>
    <hyperlink xmlns:r="http://schemas.openxmlformats.org/officeDocument/2006/relationships" ref="Q3043" r:id="rId3383"/>
    <hyperlink xmlns:r="http://schemas.openxmlformats.org/officeDocument/2006/relationships" ref="Q3044" r:id="rId3384"/>
    <hyperlink xmlns:r="http://schemas.openxmlformats.org/officeDocument/2006/relationships" ref="P3045" r:id="rId3385"/>
    <hyperlink xmlns:r="http://schemas.openxmlformats.org/officeDocument/2006/relationships" ref="Q3045" r:id="rId3386"/>
    <hyperlink xmlns:r="http://schemas.openxmlformats.org/officeDocument/2006/relationships" ref="Q3046" r:id="rId3387"/>
    <hyperlink xmlns:r="http://schemas.openxmlformats.org/officeDocument/2006/relationships" ref="Q3047" r:id="rId3388"/>
    <hyperlink xmlns:r="http://schemas.openxmlformats.org/officeDocument/2006/relationships" ref="Q3048" r:id="rId3389"/>
    <hyperlink xmlns:r="http://schemas.openxmlformats.org/officeDocument/2006/relationships" ref="Q3049" r:id="rId3390"/>
    <hyperlink xmlns:r="http://schemas.openxmlformats.org/officeDocument/2006/relationships" ref="Q3050" r:id="rId3391"/>
    <hyperlink xmlns:r="http://schemas.openxmlformats.org/officeDocument/2006/relationships" ref="Q3051" r:id="rId3392"/>
    <hyperlink xmlns:r="http://schemas.openxmlformats.org/officeDocument/2006/relationships" ref="Q3052" r:id="rId3393"/>
    <hyperlink xmlns:r="http://schemas.openxmlformats.org/officeDocument/2006/relationships" ref="Q3053" r:id="rId3394"/>
    <hyperlink xmlns:r="http://schemas.openxmlformats.org/officeDocument/2006/relationships" ref="Q3054" r:id="rId3395"/>
    <hyperlink xmlns:r="http://schemas.openxmlformats.org/officeDocument/2006/relationships" ref="Q3055" r:id="rId3396"/>
    <hyperlink xmlns:r="http://schemas.openxmlformats.org/officeDocument/2006/relationships" ref="Q3056" r:id="rId3397"/>
    <hyperlink xmlns:r="http://schemas.openxmlformats.org/officeDocument/2006/relationships" ref="Q3057" r:id="rId3398"/>
    <hyperlink xmlns:r="http://schemas.openxmlformats.org/officeDocument/2006/relationships" ref="Q3058" r:id="rId3399"/>
    <hyperlink xmlns:r="http://schemas.openxmlformats.org/officeDocument/2006/relationships" ref="Q3059" r:id="rId3400"/>
    <hyperlink xmlns:r="http://schemas.openxmlformats.org/officeDocument/2006/relationships" ref="Q3060" r:id="rId3401"/>
    <hyperlink xmlns:r="http://schemas.openxmlformats.org/officeDocument/2006/relationships" ref="Q3061" r:id="rId3402"/>
    <hyperlink xmlns:r="http://schemas.openxmlformats.org/officeDocument/2006/relationships" ref="P3062" r:id="rId3403"/>
    <hyperlink xmlns:r="http://schemas.openxmlformats.org/officeDocument/2006/relationships" ref="Q3062" r:id="rId3404"/>
    <hyperlink xmlns:r="http://schemas.openxmlformats.org/officeDocument/2006/relationships" ref="Q3063" r:id="rId3405"/>
    <hyperlink xmlns:r="http://schemas.openxmlformats.org/officeDocument/2006/relationships" ref="Q3064" r:id="rId3406"/>
    <hyperlink xmlns:r="http://schemas.openxmlformats.org/officeDocument/2006/relationships" ref="Q3065" r:id="rId3407"/>
    <hyperlink xmlns:r="http://schemas.openxmlformats.org/officeDocument/2006/relationships" ref="Q3066" r:id="rId3408"/>
    <hyperlink xmlns:r="http://schemas.openxmlformats.org/officeDocument/2006/relationships" ref="Q3067" r:id="rId3409"/>
    <hyperlink xmlns:r="http://schemas.openxmlformats.org/officeDocument/2006/relationships" ref="Q3068" r:id="rId3410"/>
    <hyperlink xmlns:r="http://schemas.openxmlformats.org/officeDocument/2006/relationships" ref="Q3069" r:id="rId3411"/>
    <hyperlink xmlns:r="http://schemas.openxmlformats.org/officeDocument/2006/relationships" ref="Q3070" r:id="rId3412"/>
    <hyperlink xmlns:r="http://schemas.openxmlformats.org/officeDocument/2006/relationships" ref="Q3071" r:id="rId3413"/>
    <hyperlink xmlns:r="http://schemas.openxmlformats.org/officeDocument/2006/relationships" ref="Q3072" r:id="rId3414"/>
    <hyperlink xmlns:r="http://schemas.openxmlformats.org/officeDocument/2006/relationships" ref="Q3073" r:id="rId3415"/>
    <hyperlink xmlns:r="http://schemas.openxmlformats.org/officeDocument/2006/relationships" ref="Q3074" r:id="rId3416"/>
    <hyperlink xmlns:r="http://schemas.openxmlformats.org/officeDocument/2006/relationships" ref="Q3075" r:id="rId3417"/>
    <hyperlink xmlns:r="http://schemas.openxmlformats.org/officeDocument/2006/relationships" ref="Q3076" r:id="rId3418"/>
    <hyperlink xmlns:r="http://schemas.openxmlformats.org/officeDocument/2006/relationships" ref="Q3077" r:id="rId3419"/>
    <hyperlink xmlns:r="http://schemas.openxmlformats.org/officeDocument/2006/relationships" ref="Q3078" r:id="rId3420"/>
    <hyperlink xmlns:r="http://schemas.openxmlformats.org/officeDocument/2006/relationships" ref="Q3079" r:id="rId3421"/>
    <hyperlink xmlns:r="http://schemas.openxmlformats.org/officeDocument/2006/relationships" ref="Q3080" r:id="rId3422"/>
    <hyperlink xmlns:r="http://schemas.openxmlformats.org/officeDocument/2006/relationships" ref="Q3081" r:id="rId3423"/>
    <hyperlink xmlns:r="http://schemas.openxmlformats.org/officeDocument/2006/relationships" ref="Q3082" r:id="rId3424"/>
    <hyperlink xmlns:r="http://schemas.openxmlformats.org/officeDocument/2006/relationships" ref="P3083" r:id="rId3425"/>
    <hyperlink xmlns:r="http://schemas.openxmlformats.org/officeDocument/2006/relationships" ref="Q3083" r:id="rId3426"/>
    <hyperlink xmlns:r="http://schemas.openxmlformats.org/officeDocument/2006/relationships" ref="P3084" r:id="rId3427"/>
    <hyperlink xmlns:r="http://schemas.openxmlformats.org/officeDocument/2006/relationships" ref="Q3084" r:id="rId3428"/>
    <hyperlink xmlns:r="http://schemas.openxmlformats.org/officeDocument/2006/relationships" ref="Q3085" r:id="rId3429"/>
    <hyperlink xmlns:r="http://schemas.openxmlformats.org/officeDocument/2006/relationships" ref="P3086" r:id="rId3430"/>
    <hyperlink xmlns:r="http://schemas.openxmlformats.org/officeDocument/2006/relationships" ref="Q3086" r:id="rId3431"/>
    <hyperlink xmlns:r="http://schemas.openxmlformats.org/officeDocument/2006/relationships" ref="Q3087" r:id="rId3432"/>
    <hyperlink xmlns:r="http://schemas.openxmlformats.org/officeDocument/2006/relationships" ref="Q3088" r:id="rId3433"/>
    <hyperlink xmlns:r="http://schemas.openxmlformats.org/officeDocument/2006/relationships" ref="Q3089" r:id="rId3434"/>
    <hyperlink xmlns:r="http://schemas.openxmlformats.org/officeDocument/2006/relationships" ref="Q3090" r:id="rId3435"/>
    <hyperlink xmlns:r="http://schemas.openxmlformats.org/officeDocument/2006/relationships" ref="Q3091" r:id="rId3436"/>
    <hyperlink xmlns:r="http://schemas.openxmlformats.org/officeDocument/2006/relationships" ref="Q3092" r:id="rId3437"/>
    <hyperlink xmlns:r="http://schemas.openxmlformats.org/officeDocument/2006/relationships" ref="P3093" r:id="rId3438"/>
    <hyperlink xmlns:r="http://schemas.openxmlformats.org/officeDocument/2006/relationships" ref="Q3093" r:id="rId3439"/>
    <hyperlink xmlns:r="http://schemas.openxmlformats.org/officeDocument/2006/relationships" ref="Q3094" r:id="rId3440"/>
    <hyperlink xmlns:r="http://schemas.openxmlformats.org/officeDocument/2006/relationships" ref="Q3095" r:id="rId3441"/>
    <hyperlink xmlns:r="http://schemas.openxmlformats.org/officeDocument/2006/relationships" ref="Q3096" r:id="rId3442"/>
    <hyperlink xmlns:r="http://schemas.openxmlformats.org/officeDocument/2006/relationships" ref="Q3097" r:id="rId3443"/>
    <hyperlink xmlns:r="http://schemas.openxmlformats.org/officeDocument/2006/relationships" ref="Q3098" r:id="rId3444"/>
    <hyperlink xmlns:r="http://schemas.openxmlformats.org/officeDocument/2006/relationships" ref="P3099" r:id="rId3445"/>
    <hyperlink xmlns:r="http://schemas.openxmlformats.org/officeDocument/2006/relationships" ref="Q3099" r:id="rId3446"/>
    <hyperlink xmlns:r="http://schemas.openxmlformats.org/officeDocument/2006/relationships" ref="P3100" r:id="rId3447"/>
    <hyperlink xmlns:r="http://schemas.openxmlformats.org/officeDocument/2006/relationships" ref="Q3100" r:id="rId3448"/>
    <hyperlink xmlns:r="http://schemas.openxmlformats.org/officeDocument/2006/relationships" ref="Q3101" r:id="rId3449"/>
    <hyperlink xmlns:r="http://schemas.openxmlformats.org/officeDocument/2006/relationships" ref="Q3102" r:id="rId3450"/>
    <hyperlink xmlns:r="http://schemas.openxmlformats.org/officeDocument/2006/relationships" ref="Q3103" r:id="rId3451"/>
    <hyperlink xmlns:r="http://schemas.openxmlformats.org/officeDocument/2006/relationships" ref="Q3104" r:id="rId3452"/>
    <hyperlink xmlns:r="http://schemas.openxmlformats.org/officeDocument/2006/relationships" ref="Q3105" r:id="rId3453"/>
    <hyperlink xmlns:r="http://schemas.openxmlformats.org/officeDocument/2006/relationships" ref="Q3106" r:id="rId3454"/>
    <hyperlink xmlns:r="http://schemas.openxmlformats.org/officeDocument/2006/relationships" ref="Q3107" r:id="rId3455"/>
    <hyperlink xmlns:r="http://schemas.openxmlformats.org/officeDocument/2006/relationships" ref="Q3108" r:id="rId3456"/>
    <hyperlink xmlns:r="http://schemas.openxmlformats.org/officeDocument/2006/relationships" ref="Q3109" r:id="rId3457"/>
    <hyperlink xmlns:r="http://schemas.openxmlformats.org/officeDocument/2006/relationships" ref="Q3110" r:id="rId3458"/>
    <hyperlink xmlns:r="http://schemas.openxmlformats.org/officeDocument/2006/relationships" ref="Q3111" r:id="rId3459"/>
    <hyperlink xmlns:r="http://schemas.openxmlformats.org/officeDocument/2006/relationships" ref="Q3112" r:id="rId3460"/>
    <hyperlink xmlns:r="http://schemas.openxmlformats.org/officeDocument/2006/relationships" ref="Q3113" r:id="rId3461"/>
    <hyperlink xmlns:r="http://schemas.openxmlformats.org/officeDocument/2006/relationships" ref="Q3114" r:id="rId3462"/>
    <hyperlink xmlns:r="http://schemas.openxmlformats.org/officeDocument/2006/relationships" ref="Q3115" r:id="rId3463"/>
    <hyperlink xmlns:r="http://schemas.openxmlformats.org/officeDocument/2006/relationships" ref="Q3116" r:id="rId3464"/>
    <hyperlink xmlns:r="http://schemas.openxmlformats.org/officeDocument/2006/relationships" ref="P3117" r:id="rId3465"/>
    <hyperlink xmlns:r="http://schemas.openxmlformats.org/officeDocument/2006/relationships" ref="Q3117" r:id="rId3466"/>
    <hyperlink xmlns:r="http://schemas.openxmlformats.org/officeDocument/2006/relationships" ref="Q3118" r:id="rId3467"/>
    <hyperlink xmlns:r="http://schemas.openxmlformats.org/officeDocument/2006/relationships" ref="Q3119" r:id="rId3468"/>
    <hyperlink xmlns:r="http://schemas.openxmlformats.org/officeDocument/2006/relationships" ref="Q3120" r:id="rId3469"/>
    <hyperlink xmlns:r="http://schemas.openxmlformats.org/officeDocument/2006/relationships" ref="Q3121" r:id="rId3470"/>
    <hyperlink xmlns:r="http://schemas.openxmlformats.org/officeDocument/2006/relationships" ref="Q3122" r:id="rId3471"/>
    <hyperlink xmlns:r="http://schemas.openxmlformats.org/officeDocument/2006/relationships" ref="Q3123" r:id="rId3472"/>
    <hyperlink xmlns:r="http://schemas.openxmlformats.org/officeDocument/2006/relationships" ref="Q3124" r:id="rId3473"/>
    <hyperlink xmlns:r="http://schemas.openxmlformats.org/officeDocument/2006/relationships" ref="Q3125" r:id="rId3474"/>
    <hyperlink xmlns:r="http://schemas.openxmlformats.org/officeDocument/2006/relationships" ref="Q3126" r:id="rId3475"/>
    <hyperlink xmlns:r="http://schemas.openxmlformats.org/officeDocument/2006/relationships" ref="Q3127" r:id="rId3476"/>
    <hyperlink xmlns:r="http://schemas.openxmlformats.org/officeDocument/2006/relationships" ref="Q3128" r:id="rId3477"/>
    <hyperlink xmlns:r="http://schemas.openxmlformats.org/officeDocument/2006/relationships" ref="Q3129" r:id="rId3478"/>
    <hyperlink xmlns:r="http://schemas.openxmlformats.org/officeDocument/2006/relationships" ref="Q3130" r:id="rId3479"/>
    <hyperlink xmlns:r="http://schemas.openxmlformats.org/officeDocument/2006/relationships" ref="Q3131" r:id="rId3480"/>
    <hyperlink xmlns:r="http://schemas.openxmlformats.org/officeDocument/2006/relationships" ref="Q3132" r:id="rId3481"/>
    <hyperlink xmlns:r="http://schemas.openxmlformats.org/officeDocument/2006/relationships" ref="Q3133" r:id="rId3482"/>
    <hyperlink xmlns:r="http://schemas.openxmlformats.org/officeDocument/2006/relationships" ref="Q3134" r:id="rId3483"/>
    <hyperlink xmlns:r="http://schemas.openxmlformats.org/officeDocument/2006/relationships" ref="Q3135" r:id="rId3484"/>
    <hyperlink xmlns:r="http://schemas.openxmlformats.org/officeDocument/2006/relationships" ref="Q3136" r:id="rId3485"/>
    <hyperlink xmlns:r="http://schemas.openxmlformats.org/officeDocument/2006/relationships" ref="Q3137" r:id="rId3486"/>
    <hyperlink xmlns:r="http://schemas.openxmlformats.org/officeDocument/2006/relationships" ref="Q3138" r:id="rId3487"/>
    <hyperlink xmlns:r="http://schemas.openxmlformats.org/officeDocument/2006/relationships" ref="Q3139" r:id="rId3488"/>
    <hyperlink xmlns:r="http://schemas.openxmlformats.org/officeDocument/2006/relationships" ref="Q3140" r:id="rId3489"/>
    <hyperlink xmlns:r="http://schemas.openxmlformats.org/officeDocument/2006/relationships" ref="Q3141" r:id="rId3490"/>
    <hyperlink xmlns:r="http://schemas.openxmlformats.org/officeDocument/2006/relationships" ref="Q3142" r:id="rId3491"/>
    <hyperlink xmlns:r="http://schemas.openxmlformats.org/officeDocument/2006/relationships" ref="Q3143" r:id="rId3492"/>
    <hyperlink xmlns:r="http://schemas.openxmlformats.org/officeDocument/2006/relationships" ref="Q3144" r:id="rId3493"/>
    <hyperlink xmlns:r="http://schemas.openxmlformats.org/officeDocument/2006/relationships" ref="Q3145" r:id="rId3494"/>
    <hyperlink xmlns:r="http://schemas.openxmlformats.org/officeDocument/2006/relationships" ref="Q3146" r:id="rId3495"/>
    <hyperlink xmlns:r="http://schemas.openxmlformats.org/officeDocument/2006/relationships" ref="Q3147" r:id="rId3496"/>
    <hyperlink xmlns:r="http://schemas.openxmlformats.org/officeDocument/2006/relationships" ref="P3148" r:id="rId3497"/>
    <hyperlink xmlns:r="http://schemas.openxmlformats.org/officeDocument/2006/relationships" ref="Q3148" r:id="rId3498"/>
    <hyperlink xmlns:r="http://schemas.openxmlformats.org/officeDocument/2006/relationships" ref="Q3149" r:id="rId3499"/>
    <hyperlink xmlns:r="http://schemas.openxmlformats.org/officeDocument/2006/relationships" ref="Q3150" r:id="rId3500"/>
    <hyperlink xmlns:r="http://schemas.openxmlformats.org/officeDocument/2006/relationships" ref="Q3151" r:id="rId3501"/>
    <hyperlink xmlns:r="http://schemas.openxmlformats.org/officeDocument/2006/relationships" ref="Q3152" r:id="rId3502"/>
    <hyperlink xmlns:r="http://schemas.openxmlformats.org/officeDocument/2006/relationships" ref="Q3153" r:id="rId3503"/>
    <hyperlink xmlns:r="http://schemas.openxmlformats.org/officeDocument/2006/relationships" ref="Q3154" r:id="rId3504"/>
    <hyperlink xmlns:r="http://schemas.openxmlformats.org/officeDocument/2006/relationships" ref="Q3155" r:id="rId3505"/>
    <hyperlink xmlns:r="http://schemas.openxmlformats.org/officeDocument/2006/relationships" ref="Q3156" r:id="rId3506"/>
    <hyperlink xmlns:r="http://schemas.openxmlformats.org/officeDocument/2006/relationships" ref="Q3157" r:id="rId3507"/>
    <hyperlink xmlns:r="http://schemas.openxmlformats.org/officeDocument/2006/relationships" ref="Q3158" r:id="rId3508"/>
    <hyperlink xmlns:r="http://schemas.openxmlformats.org/officeDocument/2006/relationships" ref="Q3159" r:id="rId3509"/>
    <hyperlink xmlns:r="http://schemas.openxmlformats.org/officeDocument/2006/relationships" ref="Q3160" r:id="rId3510"/>
    <hyperlink xmlns:r="http://schemas.openxmlformats.org/officeDocument/2006/relationships" ref="P3161" r:id="rId3511"/>
    <hyperlink xmlns:r="http://schemas.openxmlformats.org/officeDocument/2006/relationships" ref="Q3161" r:id="rId3512"/>
    <hyperlink xmlns:r="http://schemas.openxmlformats.org/officeDocument/2006/relationships" ref="Q3162" r:id="rId3513"/>
    <hyperlink xmlns:r="http://schemas.openxmlformats.org/officeDocument/2006/relationships" ref="Q3163" r:id="rId3514"/>
    <hyperlink xmlns:r="http://schemas.openxmlformats.org/officeDocument/2006/relationships" ref="Q3164" r:id="rId3515"/>
    <hyperlink xmlns:r="http://schemas.openxmlformats.org/officeDocument/2006/relationships" ref="Q3165" r:id="rId3516"/>
    <hyperlink xmlns:r="http://schemas.openxmlformats.org/officeDocument/2006/relationships" ref="P3166" r:id="rId3517"/>
    <hyperlink xmlns:r="http://schemas.openxmlformats.org/officeDocument/2006/relationships" ref="Q3166" r:id="rId3518"/>
    <hyperlink xmlns:r="http://schemas.openxmlformats.org/officeDocument/2006/relationships" ref="P3167" r:id="rId3519"/>
    <hyperlink xmlns:r="http://schemas.openxmlformats.org/officeDocument/2006/relationships" ref="Q3167" r:id="rId3520"/>
    <hyperlink xmlns:r="http://schemas.openxmlformats.org/officeDocument/2006/relationships" ref="Q3168" r:id="rId3521"/>
    <hyperlink xmlns:r="http://schemas.openxmlformats.org/officeDocument/2006/relationships" ref="Q3169" r:id="rId3522"/>
    <hyperlink xmlns:r="http://schemas.openxmlformats.org/officeDocument/2006/relationships" ref="Q3170" r:id="rId3523"/>
    <hyperlink xmlns:r="http://schemas.openxmlformats.org/officeDocument/2006/relationships" ref="Q3171" r:id="rId3524"/>
    <hyperlink xmlns:r="http://schemas.openxmlformats.org/officeDocument/2006/relationships" ref="Q3172" r:id="rId3525"/>
    <hyperlink xmlns:r="http://schemas.openxmlformats.org/officeDocument/2006/relationships" ref="Q3173" r:id="rId3526"/>
    <hyperlink xmlns:r="http://schemas.openxmlformats.org/officeDocument/2006/relationships" ref="Q3174" r:id="rId3527"/>
    <hyperlink xmlns:r="http://schemas.openxmlformats.org/officeDocument/2006/relationships" ref="Q3175" r:id="rId3528"/>
    <hyperlink xmlns:r="http://schemas.openxmlformats.org/officeDocument/2006/relationships" ref="P3176" r:id="rId3529"/>
    <hyperlink xmlns:r="http://schemas.openxmlformats.org/officeDocument/2006/relationships" ref="Q3176" r:id="rId3530"/>
    <hyperlink xmlns:r="http://schemas.openxmlformats.org/officeDocument/2006/relationships" ref="Q3177" r:id="rId3531"/>
    <hyperlink xmlns:r="http://schemas.openxmlformats.org/officeDocument/2006/relationships" ref="Q3178" r:id="rId3532"/>
    <hyperlink xmlns:r="http://schemas.openxmlformats.org/officeDocument/2006/relationships" ref="P3179" r:id="rId3533"/>
    <hyperlink xmlns:r="http://schemas.openxmlformats.org/officeDocument/2006/relationships" ref="Q3179" r:id="rId3534"/>
    <hyperlink xmlns:r="http://schemas.openxmlformats.org/officeDocument/2006/relationships" ref="Q3180" r:id="rId3535"/>
    <hyperlink xmlns:r="http://schemas.openxmlformats.org/officeDocument/2006/relationships" ref="Q3181" r:id="rId3536"/>
    <hyperlink xmlns:r="http://schemas.openxmlformats.org/officeDocument/2006/relationships" ref="Q3182" r:id="rId3537"/>
    <hyperlink xmlns:r="http://schemas.openxmlformats.org/officeDocument/2006/relationships" ref="Q3183" r:id="rId3538"/>
    <hyperlink xmlns:r="http://schemas.openxmlformats.org/officeDocument/2006/relationships" ref="Q3184" r:id="rId3539"/>
    <hyperlink xmlns:r="http://schemas.openxmlformats.org/officeDocument/2006/relationships" ref="Q3185" r:id="rId3540"/>
    <hyperlink xmlns:r="http://schemas.openxmlformats.org/officeDocument/2006/relationships" ref="Q3186" r:id="rId3541"/>
    <hyperlink xmlns:r="http://schemas.openxmlformats.org/officeDocument/2006/relationships" ref="Q3187" r:id="rId3542"/>
    <hyperlink xmlns:r="http://schemas.openxmlformats.org/officeDocument/2006/relationships" ref="Q3188" r:id="rId3543"/>
    <hyperlink xmlns:r="http://schemas.openxmlformats.org/officeDocument/2006/relationships" ref="Q3189" r:id="rId3544"/>
    <hyperlink xmlns:r="http://schemas.openxmlformats.org/officeDocument/2006/relationships" ref="Q3190" r:id="rId3545"/>
    <hyperlink xmlns:r="http://schemas.openxmlformats.org/officeDocument/2006/relationships" ref="Q3191" r:id="rId3546"/>
    <hyperlink xmlns:r="http://schemas.openxmlformats.org/officeDocument/2006/relationships" ref="Q3192" r:id="rId3547"/>
    <hyperlink xmlns:r="http://schemas.openxmlformats.org/officeDocument/2006/relationships" ref="P3193" r:id="rId3548"/>
    <hyperlink xmlns:r="http://schemas.openxmlformats.org/officeDocument/2006/relationships" ref="Q3193" r:id="rId3549"/>
  </hyperlinks>
  <pageMargins left="0.75" right="0.75" top="1" bottom="1" header="0.5" footer="0.5"/>
  <tableParts count="1">
    <tablePart xmlns:r="http://schemas.openxmlformats.org/officeDocument/2006/relationships" r:id="rId3550"/>
  </tableParts>
</worksheet>
</file>

<file path=xl/worksheets/sheet4.xml><?xml version="1.0" encoding="utf-8"?>
<worksheet xmlns="http://schemas.openxmlformats.org/spreadsheetml/2006/main">
  <sheetPr>
    <outlinePr summaryBelow="1" summaryRight="1"/>
    <pageSetUpPr/>
  </sheetPr>
  <dimension ref="A1:Q2222"/>
  <sheetViews>
    <sheetView showGridLines="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6" customWidth="1" min="2" max="2"/>
    <col width="12" customWidth="1" min="3" max="3"/>
    <col width="20" customWidth="1" min="4" max="4"/>
    <col width="6" customWidth="1" min="5" max="5"/>
    <col width="9" customWidth="1" min="6" max="6"/>
    <col width="9" customWidth="1" min="7" max="7"/>
    <col width="17" customWidth="1" min="8" max="8"/>
    <col width="11" customWidth="1" min="9" max="9"/>
    <col width="14" customWidth="1" min="10" max="10"/>
    <col width="14" customWidth="1" min="11" max="11"/>
    <col width="17" customWidth="1" min="12" max="12"/>
    <col width="14" customWidth="1" min="13" max="13"/>
    <col width="15" customWidth="1" min="14" max="14"/>
    <col width="12" customWidth="1" min="15" max="15"/>
    <col width="30" customWidth="1" min="16" max="16"/>
    <col width="52" customWidth="1" min="17" max="17"/>
  </cols>
  <sheetData>
    <row r="1" ht="24" customHeight="1">
      <c r="A1" s="1" t="inlineStr">
        <is>
          <t>Midwest: private foundations by state</t>
        </is>
      </c>
    </row>
    <row r="2">
      <c r="A2" s="2" t="inlineStr">
        <is>
          <t>2,215 foundations across 12 jurisdictions, from IRS Form 990-PF filings as of September 8, 2026. State = where the largest share of the foundation's grant dollars went, not its mailing address. Money columns cover every filing on record; check "Filings on record" before comparing two rows.</t>
        </is>
      </c>
    </row>
    <row r="3" ht="34" customHeight="1">
      <c r="A3" s="6" t="inlineStr">
        <is>
          <t>Rank in state</t>
        </is>
      </c>
      <c r="B3" s="6" t="inlineStr">
        <is>
          <t>Foundation name</t>
        </is>
      </c>
      <c r="C3" s="6" t="inlineStr">
        <is>
          <t>EIN</t>
        </is>
      </c>
      <c r="D3" s="6" t="inlineStr">
        <is>
          <t>State</t>
        </is>
      </c>
      <c r="E3" s="6" t="inlineStr">
        <is>
          <t>State code</t>
        </is>
      </c>
      <c r="F3" s="6" t="inlineStr">
        <is>
          <t>Latest 990-PF year</t>
        </is>
      </c>
      <c r="G3" s="6" t="inlineStr">
        <is>
          <t>Filings on record</t>
        </is>
      </c>
      <c r="H3" s="6" t="inlineStr">
        <is>
          <t>Total grants paid</t>
        </is>
      </c>
      <c r="I3" s="6" t="inlineStr">
        <is>
          <t>Grants paid (line items)</t>
        </is>
      </c>
      <c r="J3" s="6" t="inlineStr">
        <is>
          <t>Median grant</t>
        </is>
      </c>
      <c r="K3" s="6" t="inlineStr">
        <is>
          <t>Average grant</t>
        </is>
      </c>
      <c r="L3" s="6" t="inlineStr">
        <is>
          <t>Largest single grant</t>
        </is>
      </c>
      <c r="M3" s="6" t="inlineStr">
        <is>
          <t>Also funds in</t>
        </is>
      </c>
      <c r="N3" s="6" t="inlineStr">
        <is>
          <t>Accepts unsolicited requests</t>
        </is>
      </c>
      <c r="O3" s="6" t="inlineStr">
        <is>
          <t>Deadlines stated in filing</t>
        </is>
      </c>
      <c r="P3" s="6" t="inlineStr">
        <is>
          <t>Website</t>
        </is>
      </c>
      <c r="Q3" s="6" t="inlineStr">
        <is>
          <t>GrantCue profile</t>
        </is>
      </c>
    </row>
    <row r="4">
      <c r="A4" t="n">
        <v>1</v>
      </c>
      <c r="B4" t="inlineStr">
        <is>
          <t>ARIE AND IDA CROWN MEMORIAL</t>
        </is>
      </c>
      <c r="C4" t="inlineStr">
        <is>
          <t>36-6076088</t>
        </is>
      </c>
      <c r="D4" t="inlineStr">
        <is>
          <t>Illinois</t>
        </is>
      </c>
      <c r="E4" t="inlineStr">
        <is>
          <t>IL</t>
        </is>
      </c>
      <c r="F4" t="n">
        <v>2024</v>
      </c>
      <c r="G4" t="n">
        <v>1</v>
      </c>
      <c r="H4" s="13" t="n">
        <v>115224085</v>
      </c>
      <c r="I4" s="12" t="n">
        <v>897</v>
      </c>
      <c r="J4" s="13" t="n">
        <v>55000</v>
      </c>
      <c r="K4" s="13">
        <f>IFERROR($H4/$I4,"")</f>
        <v/>
      </c>
      <c r="L4" s="13" t="n">
        <v>3000000</v>
      </c>
      <c r="M4" t="inlineStr">
        <is>
          <t>NY, DC, CA</t>
        </is>
      </c>
      <c r="N4" t="inlineStr">
        <is>
          <t>Yes</t>
        </is>
      </c>
      <c r="O4" t="inlineStr">
        <is>
          <t>Yes</t>
        </is>
      </c>
      <c r="P4" s="9" t="inlineStr">
        <is>
          <t>https://www.crownfamilyphilanthropies.org/</t>
        </is>
      </c>
      <c r="Q4" s="9" t="inlineStr">
        <is>
          <t>https://grantcue.com/foundations/arie-and-ida-crown-memorial-366076088</t>
        </is>
      </c>
    </row>
    <row r="5">
      <c r="A5">
        <f>IF($E5=$E4,$A4+1,1)</f>
        <v/>
      </c>
      <c r="B5" t="inlineStr">
        <is>
          <t>AbbVie Foundation</t>
        </is>
      </c>
      <c r="C5" t="inlineStr">
        <is>
          <t>46-0827839</t>
        </is>
      </c>
      <c r="D5" t="inlineStr">
        <is>
          <t>Illinois</t>
        </is>
      </c>
      <c r="E5" t="inlineStr">
        <is>
          <t>IL</t>
        </is>
      </c>
      <c r="F5" t="n">
        <v>2025</v>
      </c>
      <c r="G5" t="n">
        <v>2</v>
      </c>
      <c r="H5" s="13" t="n">
        <v>101778695</v>
      </c>
      <c r="I5" s="12" t="n">
        <v>139</v>
      </c>
      <c r="J5" s="13" t="n">
        <v>25000</v>
      </c>
      <c r="K5" s="13">
        <f>IFERROR($H5/$I5,"")</f>
        <v/>
      </c>
      <c r="L5" s="13" t="n">
        <v>15000000</v>
      </c>
      <c r="M5" t="inlineStr">
        <is>
          <t>SC, DE, MA</t>
        </is>
      </c>
      <c r="N5" t="inlineStr">
        <is>
          <t>No</t>
        </is>
      </c>
      <c r="O5" t="inlineStr">
        <is>
          <t>Not stated</t>
        </is>
      </c>
      <c r="Q5" s="9" t="inlineStr">
        <is>
          <t>https://grantcue.com/foundations/abbvie-foundation-460827839</t>
        </is>
      </c>
    </row>
    <row r="6">
      <c r="A6">
        <f>IF($E6=$E5,$A5+1,1)</f>
        <v/>
      </c>
      <c r="B6" t="inlineStr">
        <is>
          <t>Builders Vision Foundation</t>
        </is>
      </c>
      <c r="C6" t="inlineStr">
        <is>
          <t>82-1503941</t>
        </is>
      </c>
      <c r="D6" t="inlineStr">
        <is>
          <t>Illinois</t>
        </is>
      </c>
      <c r="E6" t="inlineStr">
        <is>
          <t>IL</t>
        </is>
      </c>
      <c r="F6" t="n">
        <v>2024</v>
      </c>
      <c r="G6" t="n">
        <v>1</v>
      </c>
      <c r="H6" s="13" t="n">
        <v>96806070</v>
      </c>
      <c r="I6" s="12" t="n">
        <v>390</v>
      </c>
      <c r="J6" s="13" t="n">
        <v>150000</v>
      </c>
      <c r="K6" s="13">
        <f>IFERROR($H6/$I6,"")</f>
        <v/>
      </c>
      <c r="L6" s="13" t="n">
        <v>4000000</v>
      </c>
      <c r="M6" t="inlineStr">
        <is>
          <t>CA, DC, NY</t>
        </is>
      </c>
      <c r="N6" t="inlineStr">
        <is>
          <t>No</t>
        </is>
      </c>
      <c r="O6" t="inlineStr">
        <is>
          <t>Not stated</t>
        </is>
      </c>
      <c r="Q6" s="9" t="inlineStr">
        <is>
          <t>https://grantcue.com/foundations/builders-vision-foundation-821503941</t>
        </is>
      </c>
    </row>
    <row r="7">
      <c r="A7">
        <f>IF($E7=$E6,$A6+1,1)</f>
        <v/>
      </c>
      <c r="B7" t="inlineStr">
        <is>
          <t>ZELL FAMILY FOUNDATION</t>
        </is>
      </c>
      <c r="C7" t="inlineStr">
        <is>
          <t>36-3487811</t>
        </is>
      </c>
      <c r="D7" t="inlineStr">
        <is>
          <t>Illinois</t>
        </is>
      </c>
      <c r="E7" t="inlineStr">
        <is>
          <t>IL</t>
        </is>
      </c>
      <c r="F7" t="n">
        <v>2024</v>
      </c>
      <c r="G7" t="n">
        <v>1</v>
      </c>
      <c r="H7" s="13" t="n">
        <v>64988248</v>
      </c>
      <c r="I7" s="12" t="n">
        <v>54</v>
      </c>
      <c r="J7" s="13" t="n">
        <v>156266.5</v>
      </c>
      <c r="K7" s="13">
        <f>IFERROR($H7/$I7,"")</f>
        <v/>
      </c>
      <c r="L7" s="13" t="n">
        <v>25000000</v>
      </c>
      <c r="M7" t="inlineStr">
        <is>
          <t>NY, MN, MI</t>
        </is>
      </c>
      <c r="N7" t="inlineStr">
        <is>
          <t>No</t>
        </is>
      </c>
      <c r="O7" t="inlineStr">
        <is>
          <t>Not stated</t>
        </is>
      </c>
      <c r="Q7" s="9" t="inlineStr">
        <is>
          <t>https://grantcue.com/foundations/zell-family-foundation-363487811</t>
        </is>
      </c>
    </row>
    <row r="8">
      <c r="A8">
        <f>IF($E8=$E7,$A7+1,1)</f>
        <v/>
      </c>
      <c r="B8" t="inlineStr">
        <is>
          <t>THE THOMAS AND STACEY SIEBEL FOUNDATION</t>
        </is>
      </c>
      <c r="C8" t="inlineStr">
        <is>
          <t>94-3256331</t>
        </is>
      </c>
      <c r="D8" t="inlineStr">
        <is>
          <t>Illinois</t>
        </is>
      </c>
      <c r="E8" t="inlineStr">
        <is>
          <t>IL</t>
        </is>
      </c>
      <c r="F8" t="n">
        <v>2024</v>
      </c>
      <c r="G8" t="n">
        <v>1</v>
      </c>
      <c r="H8" s="13" t="n">
        <v>55963000</v>
      </c>
      <c r="I8" s="12" t="n">
        <v>22</v>
      </c>
      <c r="J8" s="13" t="n">
        <v>116000</v>
      </c>
      <c r="K8" s="13">
        <f>IFERROR($H8/$I8,"")</f>
        <v/>
      </c>
      <c r="L8" s="13" t="n">
        <v>50000000</v>
      </c>
      <c r="M8" t="inlineStr">
        <is>
          <t>CA, MT, NY</t>
        </is>
      </c>
      <c r="N8" t="inlineStr">
        <is>
          <t>No</t>
        </is>
      </c>
      <c r="O8" t="inlineStr">
        <is>
          <t>Not stated</t>
        </is>
      </c>
      <c r="Q8" s="9" t="inlineStr">
        <is>
          <t>https://grantcue.com/foundations/the-thomas-and-stacey-siebel-foundation-943256331</t>
        </is>
      </c>
    </row>
    <row r="9">
      <c r="A9">
        <f>IF($E9=$E8,$A8+1,1)</f>
        <v/>
      </c>
      <c r="B9" t="inlineStr">
        <is>
          <t>PRITZKER FAMILY FOUNDATION</t>
        </is>
      </c>
      <c r="C9" t="inlineStr">
        <is>
          <t>30-0039820</t>
        </is>
      </c>
      <c r="D9" t="inlineStr">
        <is>
          <t>Illinois</t>
        </is>
      </c>
      <c r="E9" t="inlineStr">
        <is>
          <t>IL</t>
        </is>
      </c>
      <c r="F9" t="n">
        <v>2024</v>
      </c>
      <c r="G9" t="n">
        <v>1</v>
      </c>
      <c r="H9" s="13" t="n">
        <v>54370925</v>
      </c>
      <c r="I9" s="12" t="n">
        <v>288</v>
      </c>
      <c r="J9" s="13" t="n">
        <v>75000</v>
      </c>
      <c r="K9" s="13">
        <f>IFERROR($H9/$I9,"")</f>
        <v/>
      </c>
      <c r="L9" s="13" t="n">
        <v>10000000</v>
      </c>
      <c r="M9" t="inlineStr">
        <is>
          <t>DC, CA, TX</t>
        </is>
      </c>
      <c r="N9" t="inlineStr">
        <is>
          <t>No</t>
        </is>
      </c>
      <c r="O9" t="inlineStr">
        <is>
          <t>Not stated</t>
        </is>
      </c>
      <c r="Q9" s="9" t="inlineStr">
        <is>
          <t>https://grantcue.com/foundations/pritzker-family-foundation-c-o-pritzker-group-300039820</t>
        </is>
      </c>
    </row>
    <row r="10">
      <c r="A10">
        <f>IF($E10=$E9,$A9+1,1)</f>
        <v/>
      </c>
      <c r="B10" t="inlineStr">
        <is>
          <t>THE JOYCE FOUNDATION</t>
        </is>
      </c>
      <c r="C10" t="inlineStr">
        <is>
          <t>36-6079185</t>
        </is>
      </c>
      <c r="D10" t="inlineStr">
        <is>
          <t>Illinois</t>
        </is>
      </c>
      <c r="E10" t="inlineStr">
        <is>
          <t>IL</t>
        </is>
      </c>
      <c r="F10" t="n">
        <v>2024</v>
      </c>
      <c r="G10" t="n">
        <v>1</v>
      </c>
      <c r="H10" s="13" t="n">
        <v>52234765</v>
      </c>
      <c r="I10" s="12" t="n">
        <v>470</v>
      </c>
      <c r="J10" s="13" t="n">
        <v>80000</v>
      </c>
      <c r="K10" s="13">
        <f>IFERROR($H10/$I10,"")</f>
        <v/>
      </c>
      <c r="L10" s="13" t="n">
        <v>1000000</v>
      </c>
      <c r="M10" t="inlineStr">
        <is>
          <t>DC, NY, MN</t>
        </is>
      </c>
      <c r="N10" t="inlineStr">
        <is>
          <t>Yes</t>
        </is>
      </c>
      <c r="O10" t="inlineStr">
        <is>
          <t>Yes</t>
        </is>
      </c>
      <c r="P10" s="9" t="inlineStr">
        <is>
          <t>https://www.joycefdn.org/</t>
        </is>
      </c>
      <c r="Q10" s="9" t="inlineStr">
        <is>
          <t>https://grantcue.com/foundations/the-joyce-foundation-366079185</t>
        </is>
      </c>
    </row>
    <row r="11">
      <c r="A11">
        <f>IF($E11=$E10,$A10+1,1)</f>
        <v/>
      </c>
      <c r="B11" t="inlineStr">
        <is>
          <t>Hamill Family Foundation</t>
        </is>
      </c>
      <c r="C11" t="inlineStr">
        <is>
          <t>36-6096808</t>
        </is>
      </c>
      <c r="D11" t="inlineStr">
        <is>
          <t>Illinois</t>
        </is>
      </c>
      <c r="E11" t="inlineStr">
        <is>
          <t>IL</t>
        </is>
      </c>
      <c r="F11" t="n">
        <v>2024</v>
      </c>
      <c r="G11" t="n">
        <v>1</v>
      </c>
      <c r="H11" s="13" t="n">
        <v>50188807</v>
      </c>
      <c r="I11" s="12" t="n">
        <v>132</v>
      </c>
      <c r="J11" s="13" t="n">
        <v>5000</v>
      </c>
      <c r="K11" s="13">
        <f>IFERROR($H11/$I11,"")</f>
        <v/>
      </c>
      <c r="L11" s="13" t="n">
        <v>10862968</v>
      </c>
      <c r="M11" t="inlineStr">
        <is>
          <t>MA, ID, WI</t>
        </is>
      </c>
      <c r="N11" t="inlineStr">
        <is>
          <t>No</t>
        </is>
      </c>
      <c r="O11" t="inlineStr">
        <is>
          <t>Not stated</t>
        </is>
      </c>
      <c r="Q11" s="9" t="inlineStr">
        <is>
          <t>https://grantcue.com/foundations/hamill-family-foundation-366096808</t>
        </is>
      </c>
    </row>
    <row r="12">
      <c r="A12">
        <f>IF($E12=$E11,$A11+1,1)</f>
        <v/>
      </c>
      <c r="B12" t="inlineStr">
        <is>
          <t>Fulk Family Foundation Inc</t>
        </is>
      </c>
      <c r="C12" t="inlineStr">
        <is>
          <t>47-0732237</t>
        </is>
      </c>
      <c r="D12" t="inlineStr">
        <is>
          <t>Illinois</t>
        </is>
      </c>
      <c r="E12" t="inlineStr">
        <is>
          <t>IL</t>
        </is>
      </c>
      <c r="F12" t="n">
        <v>2024</v>
      </c>
      <c r="G12" t="n">
        <v>2</v>
      </c>
      <c r="H12" s="13" t="n">
        <v>47869265</v>
      </c>
      <c r="I12" s="12" t="n">
        <v>243</v>
      </c>
      <c r="J12" s="13" t="n">
        <v>50000</v>
      </c>
      <c r="K12" s="13">
        <f>IFERROR($H12/$I12,"")</f>
        <v/>
      </c>
      <c r="L12" s="13" t="n">
        <v>2300000</v>
      </c>
      <c r="M12" t="inlineStr">
        <is>
          <t>IN, NE, TN</t>
        </is>
      </c>
      <c r="N12" t="inlineStr">
        <is>
          <t>No</t>
        </is>
      </c>
      <c r="O12" t="inlineStr">
        <is>
          <t>Not stated</t>
        </is>
      </c>
      <c r="Q12" s="9" t="inlineStr">
        <is>
          <t>https://grantcue.com/foundations/fulk-family-foundation-inc-470732237</t>
        </is>
      </c>
    </row>
    <row r="13">
      <c r="A13">
        <f>IF($E13=$E12,$A12+1,1)</f>
        <v/>
      </c>
      <c r="B13" t="inlineStr">
        <is>
          <t>Polk Bros Foundation Inc</t>
        </is>
      </c>
      <c r="C13" t="inlineStr">
        <is>
          <t>36-6108293</t>
        </is>
      </c>
      <c r="D13" t="inlineStr">
        <is>
          <t>Illinois</t>
        </is>
      </c>
      <c r="E13" t="inlineStr">
        <is>
          <t>IL</t>
        </is>
      </c>
      <c r="F13" t="n">
        <v>2024</v>
      </c>
      <c r="G13" t="n">
        <v>2</v>
      </c>
      <c r="H13" s="13" t="n">
        <v>43756062</v>
      </c>
      <c r="I13" s="12" t="n">
        <v>1244</v>
      </c>
      <c r="J13" s="13" t="n">
        <v>25000</v>
      </c>
      <c r="K13" s="13">
        <f>IFERROR($H13/$I13,"")</f>
        <v/>
      </c>
      <c r="L13" s="13" t="n">
        <v>250000</v>
      </c>
      <c r="M13" t="inlineStr">
        <is>
          <t>NY, CA, DC</t>
        </is>
      </c>
      <c r="N13" t="inlineStr">
        <is>
          <t>Yes</t>
        </is>
      </c>
      <c r="O13" t="inlineStr">
        <is>
          <t>Yes</t>
        </is>
      </c>
      <c r="P13" s="9" t="inlineStr">
        <is>
          <t>https://www.polkbrosfdn.org/</t>
        </is>
      </c>
      <c r="Q13" s="9" t="inlineStr">
        <is>
          <t>https://grantcue.com/foundations/polk-bros-foundation-inc-366108293</t>
        </is>
      </c>
    </row>
    <row r="14">
      <c r="A14">
        <f>IF($E14=$E13,$A13+1,1)</f>
        <v/>
      </c>
      <c r="B14" t="inlineStr">
        <is>
          <t>CIRCLE OF SERVICE FOUNDATION</t>
        </is>
      </c>
      <c r="C14" t="inlineStr">
        <is>
          <t>36-4185939</t>
        </is>
      </c>
      <c r="D14" t="inlineStr">
        <is>
          <t>Illinois</t>
        </is>
      </c>
      <c r="E14" t="inlineStr">
        <is>
          <t>IL</t>
        </is>
      </c>
      <c r="F14" t="n">
        <v>2024</v>
      </c>
      <c r="G14" t="n">
        <v>1</v>
      </c>
      <c r="H14" s="13" t="n">
        <v>37027088</v>
      </c>
      <c r="I14" s="12" t="n">
        <v>637</v>
      </c>
      <c r="J14" s="13" t="n">
        <v>25000</v>
      </c>
      <c r="K14" s="13">
        <f>IFERROR($H14/$I14,"")</f>
        <v/>
      </c>
      <c r="L14" s="13" t="n">
        <v>1735857</v>
      </c>
      <c r="M14" t="inlineStr">
        <is>
          <t>NY, DC, MA</t>
        </is>
      </c>
      <c r="N14" t="inlineStr">
        <is>
          <t>Yes</t>
        </is>
      </c>
      <c r="O14" t="inlineStr">
        <is>
          <t>Yes</t>
        </is>
      </c>
      <c r="P14" s="9" t="inlineStr">
        <is>
          <t>https://www.cosfoundation.org/</t>
        </is>
      </c>
      <c r="Q14" s="9" t="inlineStr">
        <is>
          <t>https://grantcue.com/foundations/circle-of-service-foundation-364185939</t>
        </is>
      </c>
    </row>
    <row r="15">
      <c r="A15">
        <f>IF($E15=$E14,$A14+1,1)</f>
        <v/>
      </c>
      <c r="B15" t="inlineStr">
        <is>
          <t>FRANK FAMILY FOUNDATION</t>
        </is>
      </c>
      <c r="C15" t="inlineStr">
        <is>
          <t>23-7376410</t>
        </is>
      </c>
      <c r="D15" t="inlineStr">
        <is>
          <t>Illinois</t>
        </is>
      </c>
      <c r="E15" t="inlineStr">
        <is>
          <t>IL</t>
        </is>
      </c>
      <c r="F15" t="n">
        <v>2024</v>
      </c>
      <c r="G15" t="n">
        <v>1</v>
      </c>
      <c r="H15" s="13" t="n">
        <v>34916326</v>
      </c>
      <c r="I15" s="12" t="n">
        <v>88</v>
      </c>
      <c r="J15" s="13" t="n">
        <v>25000</v>
      </c>
      <c r="K15" s="13">
        <f>IFERROR($H15/$I15,"")</f>
        <v/>
      </c>
      <c r="L15" s="13" t="n">
        <v>13565000</v>
      </c>
      <c r="M15" t="inlineStr">
        <is>
          <t>NH, NY, CA</t>
        </is>
      </c>
      <c r="N15" t="inlineStr">
        <is>
          <t>No</t>
        </is>
      </c>
      <c r="O15" t="inlineStr">
        <is>
          <t>Not stated</t>
        </is>
      </c>
      <c r="Q15" s="9" t="inlineStr">
        <is>
          <t>https://grantcue.com/foundations/frank-family-foundation-237376410</t>
        </is>
      </c>
    </row>
    <row r="16">
      <c r="A16">
        <f>IF($E16=$E15,$A15+1,1)</f>
        <v/>
      </c>
      <c r="B16" t="inlineStr">
        <is>
          <t>SUE LING GIN FOUNDATION TRUST</t>
        </is>
      </c>
      <c r="C16" t="inlineStr">
        <is>
          <t>47-6858270</t>
        </is>
      </c>
      <c r="D16" t="inlineStr">
        <is>
          <t>Illinois</t>
        </is>
      </c>
      <c r="E16" t="inlineStr">
        <is>
          <t>IL</t>
        </is>
      </c>
      <c r="F16" t="n">
        <v>2024</v>
      </c>
      <c r="G16" t="n">
        <v>1</v>
      </c>
      <c r="H16" s="13" t="n">
        <v>34356336</v>
      </c>
      <c r="I16" s="12" t="n">
        <v>24</v>
      </c>
      <c r="J16" s="13" t="n">
        <v>155000</v>
      </c>
      <c r="K16" s="13">
        <f>IFERROR($H16/$I16,"")</f>
        <v/>
      </c>
      <c r="L16" s="13" t="n">
        <v>10000000</v>
      </c>
      <c r="M16" t="inlineStr">
        <is>
          <t>NY, WA, TX</t>
        </is>
      </c>
      <c r="N16" t="inlineStr">
        <is>
          <t>No</t>
        </is>
      </c>
      <c r="O16" t="inlineStr">
        <is>
          <t>Not stated</t>
        </is>
      </c>
      <c r="Q16" s="9" t="inlineStr">
        <is>
          <t>https://grantcue.com/foundations/sue-ling-gin-foundation-trust-476858270</t>
        </is>
      </c>
    </row>
    <row r="17">
      <c r="A17">
        <f>IF($E17=$E16,$A16+1,1)</f>
        <v/>
      </c>
      <c r="B17" t="inlineStr">
        <is>
          <t>WILLIAM P INGERSOLL TRUST XXXXX8005</t>
        </is>
      </c>
      <c r="C17" t="inlineStr">
        <is>
          <t>36-6584340</t>
        </is>
      </c>
      <c r="D17" t="inlineStr">
        <is>
          <t>Illinois</t>
        </is>
      </c>
      <c r="E17" t="inlineStr">
        <is>
          <t>IL</t>
        </is>
      </c>
      <c r="F17" t="n">
        <v>2023</v>
      </c>
      <c r="G17" t="n">
        <v>1</v>
      </c>
      <c r="H17" s="13" t="n">
        <v>34229675</v>
      </c>
      <c r="I17" s="12" t="n">
        <v>19</v>
      </c>
      <c r="J17" s="13" t="n">
        <v>23301</v>
      </c>
      <c r="K17" s="13">
        <f>IFERROR($H17/$I17,"")</f>
        <v/>
      </c>
      <c r="L17" s="13" t="n">
        <v>23972201</v>
      </c>
      <c r="M17" t="inlineStr">
        <is>
          <t>DC, PA</t>
        </is>
      </c>
      <c r="N17" t="inlineStr">
        <is>
          <t>No</t>
        </is>
      </c>
      <c r="O17" t="inlineStr">
        <is>
          <t>Not stated</t>
        </is>
      </c>
      <c r="Q17" s="9" t="inlineStr">
        <is>
          <t>https://grantcue.com/foundations/william-p-ingersoll-trust-xxxxx8005-366584340</t>
        </is>
      </c>
    </row>
    <row r="18">
      <c r="A18">
        <f>IF($E18=$E17,$A17+1,1)</f>
        <v/>
      </c>
      <c r="B18" t="inlineStr">
        <is>
          <t>ST GEORGE CORPORATION</t>
        </is>
      </c>
      <c r="C18" t="inlineStr">
        <is>
          <t>36-4383840</t>
        </is>
      </c>
      <c r="D18" t="inlineStr">
        <is>
          <t>Illinois</t>
        </is>
      </c>
      <c r="E18" t="inlineStr">
        <is>
          <t>IL</t>
        </is>
      </c>
      <c r="F18" t="n">
        <v>2024</v>
      </c>
      <c r="G18" t="n">
        <v>1</v>
      </c>
      <c r="H18" s="13" t="n">
        <v>33823300</v>
      </c>
      <c r="I18" s="12" t="n">
        <v>5</v>
      </c>
      <c r="J18" s="13" t="n">
        <v>1000000</v>
      </c>
      <c r="K18" s="13">
        <f>IFERROR($H18/$I18,"")</f>
        <v/>
      </c>
      <c r="L18" s="13" t="n">
        <v>30000000</v>
      </c>
      <c r="N18" t="inlineStr">
        <is>
          <t>No</t>
        </is>
      </c>
      <c r="O18" t="inlineStr">
        <is>
          <t>Not stated</t>
        </is>
      </c>
      <c r="Q18" s="9" t="inlineStr">
        <is>
          <t>https://grantcue.com/foundations/st-george-corporation-364383840</t>
        </is>
      </c>
    </row>
    <row r="19">
      <c r="A19">
        <f>IF($E19=$E18,$A18+1,1)</f>
        <v/>
      </c>
      <c r="B19" t="inlineStr">
        <is>
          <t>THE NEGAUNEE FOUNDATION</t>
        </is>
      </c>
      <c r="C19" t="inlineStr">
        <is>
          <t>36-3555046</t>
        </is>
      </c>
      <c r="D19" t="inlineStr">
        <is>
          <t>Illinois</t>
        </is>
      </c>
      <c r="E19" t="inlineStr">
        <is>
          <t>IL</t>
        </is>
      </c>
      <c r="F19" t="n">
        <v>2024</v>
      </c>
      <c r="G19" t="n">
        <v>1</v>
      </c>
      <c r="H19" s="13" t="n">
        <v>33751490</v>
      </c>
      <c r="I19" s="12" t="n">
        <v>114</v>
      </c>
      <c r="J19" s="13" t="n">
        <v>60000</v>
      </c>
      <c r="K19" s="13">
        <f>IFERROR($H19/$I19,"")</f>
        <v/>
      </c>
      <c r="L19" s="13" t="n">
        <v>6150000</v>
      </c>
      <c r="M19" t="inlineStr">
        <is>
          <t>CA, NY, OH</t>
        </is>
      </c>
      <c r="N19" t="inlineStr">
        <is>
          <t>No</t>
        </is>
      </c>
      <c r="O19" t="inlineStr">
        <is>
          <t>Not stated</t>
        </is>
      </c>
      <c r="Q19" s="9" t="inlineStr">
        <is>
          <t>https://grantcue.com/foundations/the-negaunee-foundation-363555046</t>
        </is>
      </c>
    </row>
    <row r="20">
      <c r="A20">
        <f>IF($E20=$E19,$A19+1,1)</f>
        <v/>
      </c>
      <c r="B20" t="inlineStr">
        <is>
          <t>MARGUERITE CASEY FOUNDATION</t>
        </is>
      </c>
      <c r="C20" t="inlineStr">
        <is>
          <t>91-2062197</t>
        </is>
      </c>
      <c r="D20" t="inlineStr">
        <is>
          <t>Illinois</t>
        </is>
      </c>
      <c r="E20" t="inlineStr">
        <is>
          <t>IL</t>
        </is>
      </c>
      <c r="F20" t="n">
        <v>2024</v>
      </c>
      <c r="G20" t="n">
        <v>1</v>
      </c>
      <c r="H20" s="13" t="n">
        <v>32993061</v>
      </c>
      <c r="I20" s="12" t="n">
        <v>208</v>
      </c>
      <c r="J20" s="13" t="n">
        <v>50000</v>
      </c>
      <c r="K20" s="13">
        <f>IFERROR($H20/$I20,"")</f>
        <v/>
      </c>
      <c r="L20" s="13" t="n">
        <v>1500000</v>
      </c>
      <c r="M20" t="inlineStr">
        <is>
          <t>CA, DC, AZ</t>
        </is>
      </c>
      <c r="N20" t="inlineStr">
        <is>
          <t>No</t>
        </is>
      </c>
      <c r="O20" t="inlineStr">
        <is>
          <t>Not stated</t>
        </is>
      </c>
      <c r="Q20" s="9" t="inlineStr">
        <is>
          <t>https://grantcue.com/foundations/marguerite-casey-foundation-912062197</t>
        </is>
      </c>
    </row>
    <row r="21">
      <c r="A21">
        <f>IF($E21=$E20,$A20+1,1)</f>
        <v/>
      </c>
      <c r="B21" t="inlineStr">
        <is>
          <t>John and Kathleen Schreiber Foundation D/B/A Schreiber Philanthropy</t>
        </is>
      </c>
      <c r="C21" t="inlineStr">
        <is>
          <t>42-1684377</t>
        </is>
      </c>
      <c r="D21" t="inlineStr">
        <is>
          <t>Illinois</t>
        </is>
      </c>
      <c r="E21" t="inlineStr">
        <is>
          <t>IL</t>
        </is>
      </c>
      <c r="F21" t="n">
        <v>2024</v>
      </c>
      <c r="G21" t="n">
        <v>1</v>
      </c>
      <c r="H21" s="13" t="n">
        <v>32446087</v>
      </c>
      <c r="I21" s="12" t="n">
        <v>60</v>
      </c>
      <c r="J21" s="13" t="n">
        <v>262500</v>
      </c>
      <c r="K21" s="13">
        <f>IFERROR($H21/$I21,"")</f>
        <v/>
      </c>
      <c r="L21" s="13" t="n">
        <v>3000000</v>
      </c>
      <c r="M21" t="inlineStr">
        <is>
          <t>GA, FL</t>
        </is>
      </c>
      <c r="N21" t="inlineStr">
        <is>
          <t>No</t>
        </is>
      </c>
      <c r="O21" t="inlineStr">
        <is>
          <t>Not stated</t>
        </is>
      </c>
      <c r="Q21" s="9" t="inlineStr">
        <is>
          <t>https://grantcue.com/foundations/john-and-kathleen-schreiber-foundation-d-b-a-schreiber-philanthropy-421684377</t>
        </is>
      </c>
    </row>
    <row r="22">
      <c r="A22">
        <f>IF($E22=$E21,$A21+1,1)</f>
        <v/>
      </c>
      <c r="B22" t="inlineStr">
        <is>
          <t>TERRA FOUNDATION FOR AMERICAN ART</t>
        </is>
      </c>
      <c r="C22" t="inlineStr">
        <is>
          <t>36-2999442</t>
        </is>
      </c>
      <c r="D22" t="inlineStr">
        <is>
          <t>Illinois</t>
        </is>
      </c>
      <c r="E22" t="inlineStr">
        <is>
          <t>IL</t>
        </is>
      </c>
      <c r="F22" t="n">
        <v>2024</v>
      </c>
      <c r="G22" t="n">
        <v>2</v>
      </c>
      <c r="H22" s="13" t="n">
        <v>29741602</v>
      </c>
      <c r="I22" s="12" t="n">
        <v>435</v>
      </c>
      <c r="J22" s="13" t="n">
        <v>50000</v>
      </c>
      <c r="K22" s="13">
        <f>IFERROR($H22/$I22,"")</f>
        <v/>
      </c>
      <c r="L22" s="13" t="n">
        <v>550000</v>
      </c>
      <c r="M22" t="inlineStr">
        <is>
          <t>NY, CA, DC</t>
        </is>
      </c>
      <c r="N22" t="inlineStr">
        <is>
          <t>Yes</t>
        </is>
      </c>
      <c r="O22" t="inlineStr">
        <is>
          <t>Yes</t>
        </is>
      </c>
      <c r="P22" s="9" t="inlineStr">
        <is>
          <t>https://www.terraamericanart.org/</t>
        </is>
      </c>
      <c r="Q22" s="9" t="inlineStr">
        <is>
          <t>https://grantcue.com/foundations/terra-foundation-for-american-art-362999442</t>
        </is>
      </c>
    </row>
    <row r="23">
      <c r="A23">
        <f>IF($E23=$E22,$A22+1,1)</f>
        <v/>
      </c>
      <c r="B23" t="inlineStr">
        <is>
          <t>FOGLIA FAMILY FOUNDATION</t>
        </is>
      </c>
      <c r="C23" t="inlineStr">
        <is>
          <t>36-3925857</t>
        </is>
      </c>
      <c r="D23" t="inlineStr">
        <is>
          <t>Illinois</t>
        </is>
      </c>
      <c r="E23" t="inlineStr">
        <is>
          <t>IL</t>
        </is>
      </c>
      <c r="F23" t="n">
        <v>2024</v>
      </c>
      <c r="G23" t="n">
        <v>2</v>
      </c>
      <c r="H23" s="13" t="n">
        <v>27960115</v>
      </c>
      <c r="I23" s="12" t="n">
        <v>237</v>
      </c>
      <c r="J23" s="13" t="n">
        <v>50000</v>
      </c>
      <c r="K23" s="13">
        <f>IFERROR($H23/$I23,"")</f>
        <v/>
      </c>
      <c r="L23" s="13" t="n">
        <v>2490956</v>
      </c>
      <c r="M23" t="inlineStr">
        <is>
          <t>FL, CA, MD</t>
        </is>
      </c>
      <c r="N23" t="inlineStr">
        <is>
          <t>No</t>
        </is>
      </c>
      <c r="O23" t="inlineStr">
        <is>
          <t>Not stated</t>
        </is>
      </c>
      <c r="Q23" s="9" t="inlineStr">
        <is>
          <t>https://grantcue.com/foundations/foglia-family-foundation-363925857</t>
        </is>
      </c>
    </row>
    <row r="24">
      <c r="A24">
        <f>IF($E24=$E23,$A23+1,1)</f>
        <v/>
      </c>
      <c r="B24" t="inlineStr">
        <is>
          <t>ELEVEN ELEVEN FOUNDATION</t>
        </is>
      </c>
      <c r="C24" t="inlineStr">
        <is>
          <t>46-1463656</t>
        </is>
      </c>
      <c r="D24" t="inlineStr">
        <is>
          <t>Illinois</t>
        </is>
      </c>
      <c r="E24" t="inlineStr">
        <is>
          <t>IL</t>
        </is>
      </c>
      <c r="F24" t="n">
        <v>2024</v>
      </c>
      <c r="G24" t="n">
        <v>1</v>
      </c>
      <c r="H24" s="13" t="n">
        <v>27647357</v>
      </c>
      <c r="I24" s="12" t="n">
        <v>54</v>
      </c>
      <c r="J24" s="13" t="n">
        <v>50000</v>
      </c>
      <c r="K24" s="13">
        <f>IFERROR($H24/$I24,"")</f>
        <v/>
      </c>
      <c r="L24" s="13" t="n">
        <v>7547796</v>
      </c>
      <c r="M24" t="inlineStr">
        <is>
          <t>DC, CA, NY</t>
        </is>
      </c>
      <c r="N24" t="inlineStr">
        <is>
          <t>No</t>
        </is>
      </c>
      <c r="O24" t="inlineStr">
        <is>
          <t>Not stated</t>
        </is>
      </c>
      <c r="Q24" s="9" t="inlineStr">
        <is>
          <t>https://grantcue.com/foundations/eleven-eleven-foundation-461463656</t>
        </is>
      </c>
    </row>
    <row r="25">
      <c r="A25">
        <f>IF($E25=$E24,$A24+1,1)</f>
        <v/>
      </c>
      <c r="B25" t="inlineStr">
        <is>
          <t>Motorola Solutions Foundation</t>
        </is>
      </c>
      <c r="C25" t="inlineStr">
        <is>
          <t>36-6109323</t>
        </is>
      </c>
      <c r="D25" t="inlineStr">
        <is>
          <t>Illinois</t>
        </is>
      </c>
      <c r="E25" t="inlineStr">
        <is>
          <t>IL</t>
        </is>
      </c>
      <c r="F25" t="n">
        <v>2025</v>
      </c>
      <c r="G25" t="n">
        <v>2</v>
      </c>
      <c r="H25" s="13" t="n">
        <v>26372568</v>
      </c>
      <c r="I25" s="12" t="n">
        <v>452</v>
      </c>
      <c r="J25" s="13" t="n">
        <v>35000</v>
      </c>
      <c r="K25" s="13">
        <f>IFERROR($H25/$I25,"")</f>
        <v/>
      </c>
      <c r="L25" s="13" t="n">
        <v>1782428</v>
      </c>
      <c r="M25" t="inlineStr">
        <is>
          <t>DE, DC, NY</t>
        </is>
      </c>
      <c r="N25" t="inlineStr">
        <is>
          <t>Yes</t>
        </is>
      </c>
      <c r="O25" t="inlineStr">
        <is>
          <t>Yes</t>
        </is>
      </c>
      <c r="P25" s="9" t="inlineStr">
        <is>
          <t>https://www.motorolasolutions.com/foundation</t>
        </is>
      </c>
      <c r="Q25" s="9" t="inlineStr">
        <is>
          <t>https://grantcue.com/foundations/motorola-solutions-foundation-366109323</t>
        </is>
      </c>
    </row>
    <row r="26">
      <c r="A26">
        <f>IF($E26=$E25,$A25+1,1)</f>
        <v/>
      </c>
      <c r="B26" t="inlineStr">
        <is>
          <t>Walgreens Foundation</t>
        </is>
      </c>
      <c r="C26" t="inlineStr">
        <is>
          <t>27-4521750</t>
        </is>
      </c>
      <c r="D26" t="inlineStr">
        <is>
          <t>Illinois</t>
        </is>
      </c>
      <c r="E26" t="inlineStr">
        <is>
          <t>IL</t>
        </is>
      </c>
      <c r="F26" t="n">
        <v>2024</v>
      </c>
      <c r="G26" t="n">
        <v>2</v>
      </c>
      <c r="H26" s="13" t="n">
        <v>25685906</v>
      </c>
      <c r="I26" s="12" t="n">
        <v>8</v>
      </c>
      <c r="J26" s="13" t="n">
        <v>875000</v>
      </c>
      <c r="K26" s="13">
        <f>IFERROR($H26/$I26,"")</f>
        <v/>
      </c>
      <c r="L26" s="13" t="n">
        <v>8860664</v>
      </c>
      <c r="M26" t="inlineStr">
        <is>
          <t>CA</t>
        </is>
      </c>
      <c r="N26" t="inlineStr">
        <is>
          <t>No</t>
        </is>
      </c>
      <c r="O26" t="inlineStr">
        <is>
          <t>Not stated</t>
        </is>
      </c>
      <c r="Q26" s="9" t="inlineStr">
        <is>
          <t>https://grantcue.com/foundations/walgreens-foundation-274521750</t>
        </is>
      </c>
    </row>
    <row r="27">
      <c r="A27">
        <f>IF($E27=$E26,$A26+1,1)</f>
        <v/>
      </c>
      <c r="B27" t="inlineStr">
        <is>
          <t>WONDERFUL LIFE FOUNDATION</t>
        </is>
      </c>
      <c r="C27" t="inlineStr">
        <is>
          <t>54-1995591</t>
        </is>
      </c>
      <c r="D27" t="inlineStr">
        <is>
          <t>Illinois</t>
        </is>
      </c>
      <c r="E27" t="inlineStr">
        <is>
          <t>IL</t>
        </is>
      </c>
      <c r="F27" t="n">
        <v>2024</v>
      </c>
      <c r="G27" t="n">
        <v>1</v>
      </c>
      <c r="H27" s="13" t="n">
        <v>24729000</v>
      </c>
      <c r="I27" s="12" t="n">
        <v>53</v>
      </c>
      <c r="J27" s="13" t="n">
        <v>100000</v>
      </c>
      <c r="K27" s="13">
        <f>IFERROR($H27/$I27,"")</f>
        <v/>
      </c>
      <c r="L27" s="13" t="n">
        <v>4167000</v>
      </c>
      <c r="M27" t="inlineStr">
        <is>
          <t>IN, NY, SC</t>
        </is>
      </c>
      <c r="N27" t="inlineStr">
        <is>
          <t>No</t>
        </is>
      </c>
      <c r="O27" t="inlineStr">
        <is>
          <t>Not stated</t>
        </is>
      </c>
      <c r="Q27" s="9" t="inlineStr">
        <is>
          <t>https://grantcue.com/foundations/wonderful-life-foundation-541995591</t>
        </is>
      </c>
    </row>
    <row r="28">
      <c r="A28">
        <f>IF($E28=$E27,$A27+1,1)</f>
        <v/>
      </c>
      <c r="B28" t="inlineStr">
        <is>
          <t>Walder Foundation</t>
        </is>
      </c>
      <c r="C28" t="inlineStr">
        <is>
          <t>46-4092041</t>
        </is>
      </c>
      <c r="D28" t="inlineStr">
        <is>
          <t>Illinois</t>
        </is>
      </c>
      <c r="E28" t="inlineStr">
        <is>
          <t>IL</t>
        </is>
      </c>
      <c r="F28" t="n">
        <v>2024</v>
      </c>
      <c r="G28" t="n">
        <v>1</v>
      </c>
      <c r="H28" s="13" t="n">
        <v>24415290</v>
      </c>
      <c r="I28" s="12" t="n">
        <v>200</v>
      </c>
      <c r="J28" s="13" t="n">
        <v>77500</v>
      </c>
      <c r="K28" s="13">
        <f>IFERROR($H28/$I28,"")</f>
        <v/>
      </c>
      <c r="L28" s="13" t="n">
        <v>2250000</v>
      </c>
      <c r="M28" t="inlineStr">
        <is>
          <t>NY, NJ, DC</t>
        </is>
      </c>
      <c r="N28" t="inlineStr">
        <is>
          <t>No</t>
        </is>
      </c>
      <c r="O28" t="inlineStr">
        <is>
          <t>Not stated</t>
        </is>
      </c>
      <c r="Q28" s="9" t="inlineStr">
        <is>
          <t>https://grantcue.com/foundations/walder-foundation-464092041</t>
        </is>
      </c>
    </row>
    <row r="29">
      <c r="A29">
        <f>IF($E29=$E28,$A28+1,1)</f>
        <v/>
      </c>
      <c r="B29" t="inlineStr">
        <is>
          <t>WAYFARER FOUNDATION</t>
        </is>
      </c>
      <c r="C29" t="inlineStr">
        <is>
          <t>86-2088032</t>
        </is>
      </c>
      <c r="D29" t="inlineStr">
        <is>
          <t>Illinois</t>
        </is>
      </c>
      <c r="E29" t="inlineStr">
        <is>
          <t>IL</t>
        </is>
      </c>
      <c r="F29" t="n">
        <v>2024</v>
      </c>
      <c r="G29" t="n">
        <v>1</v>
      </c>
      <c r="H29" s="13" t="n">
        <v>23912892</v>
      </c>
      <c r="I29" s="12" t="n">
        <v>166</v>
      </c>
      <c r="J29" s="13" t="n">
        <v>87500</v>
      </c>
      <c r="K29" s="13">
        <f>IFERROR($H29/$I29,"")</f>
        <v/>
      </c>
      <c r="L29" s="13" t="n">
        <v>4500000</v>
      </c>
      <c r="M29" t="inlineStr">
        <is>
          <t>CA, NY, DC</t>
        </is>
      </c>
      <c r="N29" t="inlineStr">
        <is>
          <t>No</t>
        </is>
      </c>
      <c r="O29" t="inlineStr">
        <is>
          <t>Not stated</t>
        </is>
      </c>
      <c r="Q29" s="9" t="inlineStr">
        <is>
          <t>https://grantcue.com/foundations/wayfarer-foundation-862088032</t>
        </is>
      </c>
    </row>
    <row r="30">
      <c r="A30">
        <f>IF($E30=$E29,$A29+1,1)</f>
        <v/>
      </c>
      <c r="B30" t="inlineStr">
        <is>
          <t>WESTLAKE HEALTH FOUNDATION</t>
        </is>
      </c>
      <c r="C30" t="inlineStr">
        <is>
          <t>36-3104071</t>
        </is>
      </c>
      <c r="D30" t="inlineStr">
        <is>
          <t>Illinois</t>
        </is>
      </c>
      <c r="E30" t="inlineStr">
        <is>
          <t>IL</t>
        </is>
      </c>
      <c r="F30" t="n">
        <v>2025</v>
      </c>
      <c r="G30" t="n">
        <v>3</v>
      </c>
      <c r="H30" s="13" t="n">
        <v>22153534</v>
      </c>
      <c r="I30" s="12" t="n">
        <v>173</v>
      </c>
      <c r="J30" s="13" t="n">
        <v>50000</v>
      </c>
      <c r="K30" s="13">
        <f>IFERROR($H30/$I30,"")</f>
        <v/>
      </c>
      <c r="L30" s="13" t="n">
        <v>1784000</v>
      </c>
      <c r="N30" t="inlineStr">
        <is>
          <t>No</t>
        </is>
      </c>
      <c r="O30" t="inlineStr">
        <is>
          <t>Yes</t>
        </is>
      </c>
      <c r="Q30" s="9" t="inlineStr">
        <is>
          <t>https://grantcue.com/foundations/westlake-health-foundation-363104071</t>
        </is>
      </c>
    </row>
    <row r="31">
      <c r="A31">
        <f>IF($E31=$E30,$A30+1,1)</f>
        <v/>
      </c>
      <c r="B31" t="inlineStr">
        <is>
          <t>THE IRVING HARRIS FOUNDATION</t>
        </is>
      </c>
      <c r="C31" t="inlineStr">
        <is>
          <t>36-6055115</t>
        </is>
      </c>
      <c r="D31" t="inlineStr">
        <is>
          <t>Illinois</t>
        </is>
      </c>
      <c r="E31" t="inlineStr">
        <is>
          <t>IL</t>
        </is>
      </c>
      <c r="F31" t="n">
        <v>2024</v>
      </c>
      <c r="G31" t="n">
        <v>1</v>
      </c>
      <c r="H31" s="13" t="n">
        <v>22113372</v>
      </c>
      <c r="I31" s="12" t="n">
        <v>337</v>
      </c>
      <c r="J31" s="13" t="n">
        <v>25000</v>
      </c>
      <c r="K31" s="13">
        <f>IFERROR($H31/$I31,"")</f>
        <v/>
      </c>
      <c r="L31" s="13" t="n">
        <v>1333333</v>
      </c>
      <c r="M31" t="inlineStr">
        <is>
          <t>NY, SC, NC</t>
        </is>
      </c>
      <c r="N31" t="inlineStr">
        <is>
          <t>No</t>
        </is>
      </c>
      <c r="O31" t="inlineStr">
        <is>
          <t>Not stated</t>
        </is>
      </c>
      <c r="Q31" s="9" t="inlineStr">
        <is>
          <t>https://grantcue.com/foundations/the-irving-harris-foundation-366055115</t>
        </is>
      </c>
    </row>
    <row r="32">
      <c r="A32">
        <f>IF($E32=$E31,$A31+1,1)</f>
        <v/>
      </c>
      <c r="B32" t="inlineStr">
        <is>
          <t>FIELD FOUNDATION OF ILLINOIS</t>
        </is>
      </c>
      <c r="C32" t="inlineStr">
        <is>
          <t>36-6059408</t>
        </is>
      </c>
      <c r="D32" t="inlineStr">
        <is>
          <t>Illinois</t>
        </is>
      </c>
      <c r="E32" t="inlineStr">
        <is>
          <t>IL</t>
        </is>
      </c>
      <c r="F32" t="n">
        <v>2024</v>
      </c>
      <c r="G32" t="n">
        <v>2</v>
      </c>
      <c r="H32" s="13" t="n">
        <v>20588810</v>
      </c>
      <c r="I32" s="12" t="n">
        <v>567</v>
      </c>
      <c r="J32" s="13" t="n">
        <v>25000</v>
      </c>
      <c r="K32" s="13">
        <f>IFERROR($H32/$I32,"")</f>
        <v/>
      </c>
      <c r="L32" s="13" t="n">
        <v>1156480</v>
      </c>
      <c r="M32" t="inlineStr">
        <is>
          <t>DC, NY, MI</t>
        </is>
      </c>
      <c r="N32" t="inlineStr">
        <is>
          <t>Yes</t>
        </is>
      </c>
      <c r="O32" t="inlineStr">
        <is>
          <t>Yes</t>
        </is>
      </c>
      <c r="P32" s="9" t="inlineStr">
        <is>
          <t>https://fieldfoundation.org/</t>
        </is>
      </c>
      <c r="Q32" s="9" t="inlineStr">
        <is>
          <t>https://grantcue.com/foundations/field-foundation-of-illinois-366059408</t>
        </is>
      </c>
    </row>
    <row r="33">
      <c r="A33">
        <f>IF($E33=$E32,$A32+1,1)</f>
        <v/>
      </c>
      <c r="B33" t="inlineStr">
        <is>
          <t>Stamps Family Charitable Foundation Inc</t>
        </is>
      </c>
      <c r="C33" t="inlineStr">
        <is>
          <t>04-2943910</t>
        </is>
      </c>
      <c r="D33" t="inlineStr">
        <is>
          <t>Illinois</t>
        </is>
      </c>
      <c r="E33" t="inlineStr">
        <is>
          <t>IL</t>
        </is>
      </c>
      <c r="F33" t="n">
        <v>2023</v>
      </c>
      <c r="G33" t="n">
        <v>1</v>
      </c>
      <c r="H33" s="13" t="n">
        <v>19410977</v>
      </c>
      <c r="I33" s="12" t="n">
        <v>16</v>
      </c>
      <c r="J33" s="13" t="n">
        <v>5750</v>
      </c>
      <c r="K33" s="13">
        <f>IFERROR($H33/$I33,"")</f>
        <v/>
      </c>
      <c r="L33" s="13" t="n">
        <v>17488165</v>
      </c>
      <c r="M33" t="inlineStr">
        <is>
          <t>GA, AZ, FL</t>
        </is>
      </c>
      <c r="N33" t="inlineStr">
        <is>
          <t>No</t>
        </is>
      </c>
      <c r="O33" t="inlineStr">
        <is>
          <t>Not stated</t>
        </is>
      </c>
      <c r="Q33" s="9" t="inlineStr">
        <is>
          <t>https://grantcue.com/foundations/stamps-family-charitable-foundation-inc-042943910</t>
        </is>
      </c>
    </row>
    <row r="34">
      <c r="A34">
        <f>IF($E34=$E33,$A33+1,1)</f>
        <v/>
      </c>
      <c r="B34" t="inlineStr">
        <is>
          <t>LLOYD A FRY FOUNDATION</t>
        </is>
      </c>
      <c r="C34" t="inlineStr">
        <is>
          <t>36-6108775</t>
        </is>
      </c>
      <c r="D34" t="inlineStr">
        <is>
          <t>Illinois</t>
        </is>
      </c>
      <c r="E34" t="inlineStr">
        <is>
          <t>IL</t>
        </is>
      </c>
      <c r="F34" t="n">
        <v>2024</v>
      </c>
      <c r="G34" t="n">
        <v>2</v>
      </c>
      <c r="H34" s="13" t="n">
        <v>19329054</v>
      </c>
      <c r="I34" s="12" t="n">
        <v>798</v>
      </c>
      <c r="J34" s="13" t="n">
        <v>5000</v>
      </c>
      <c r="K34" s="13">
        <f>IFERROR($H34/$I34,"")</f>
        <v/>
      </c>
      <c r="L34" s="13" t="n">
        <v>250000</v>
      </c>
      <c r="M34" t="inlineStr">
        <is>
          <t>NY, DC, CA</t>
        </is>
      </c>
      <c r="N34" t="inlineStr">
        <is>
          <t>Yes</t>
        </is>
      </c>
      <c r="O34" t="inlineStr">
        <is>
          <t>Yes</t>
        </is>
      </c>
      <c r="P34" s="9" t="inlineStr">
        <is>
          <t>https://fryfoundation.org/</t>
        </is>
      </c>
      <c r="Q34" s="9" t="inlineStr">
        <is>
          <t>https://grantcue.com/foundations/lloyd-a-fry-foundation-366108775</t>
        </is>
      </c>
    </row>
    <row r="35">
      <c r="A35">
        <f>IF($E35=$E34,$A34+1,1)</f>
        <v/>
      </c>
      <c r="B35" t="inlineStr">
        <is>
          <t>NAYAR FAMILY FOUNDATION</t>
        </is>
      </c>
      <c r="C35" t="inlineStr">
        <is>
          <t>46-1528247</t>
        </is>
      </c>
      <c r="D35" t="inlineStr">
        <is>
          <t>Illinois</t>
        </is>
      </c>
      <c r="E35" t="inlineStr">
        <is>
          <t>IL</t>
        </is>
      </c>
      <c r="F35" t="n">
        <v>2025</v>
      </c>
      <c r="G35" t="n">
        <v>2</v>
      </c>
      <c r="H35" s="13" t="n">
        <v>18815587</v>
      </c>
      <c r="I35" s="12" t="n">
        <v>41</v>
      </c>
      <c r="J35" s="13" t="n">
        <v>12500</v>
      </c>
      <c r="K35" s="13">
        <f>IFERROR($H35/$I35,"")</f>
        <v/>
      </c>
      <c r="L35" s="13" t="n">
        <v>6021870</v>
      </c>
      <c r="M35" t="inlineStr">
        <is>
          <t>WI, IN, MI</t>
        </is>
      </c>
      <c r="N35" t="inlineStr">
        <is>
          <t>No</t>
        </is>
      </c>
      <c r="O35" t="inlineStr">
        <is>
          <t>Not stated</t>
        </is>
      </c>
      <c r="Q35" s="9" t="inlineStr">
        <is>
          <t>https://grantcue.com/foundations/nayar-family-foundation-c-o-janus-and-associates-cpas-pc-461528247</t>
        </is>
      </c>
    </row>
    <row r="36">
      <c r="A36">
        <f>IF($E36=$E35,$A35+1,1)</f>
        <v/>
      </c>
      <c r="B36" t="inlineStr">
        <is>
          <t>ALPHAWOOD FOUNDATION</t>
        </is>
      </c>
      <c r="C36" t="inlineStr">
        <is>
          <t>36-3805338</t>
        </is>
      </c>
      <c r="D36" t="inlineStr">
        <is>
          <t>Illinois</t>
        </is>
      </c>
      <c r="E36" t="inlineStr">
        <is>
          <t>IL</t>
        </is>
      </c>
      <c r="F36" t="n">
        <v>2024</v>
      </c>
      <c r="G36" t="n">
        <v>2</v>
      </c>
      <c r="H36" s="13" t="n">
        <v>18440767</v>
      </c>
      <c r="I36" s="12" t="n">
        <v>230</v>
      </c>
      <c r="J36" s="13" t="n">
        <v>35000</v>
      </c>
      <c r="K36" s="13">
        <f>IFERROR($H36/$I36,"")</f>
        <v/>
      </c>
      <c r="L36" s="13" t="n">
        <v>2085000</v>
      </c>
      <c r="M36" t="inlineStr">
        <is>
          <t>PA, NY, LONDON</t>
        </is>
      </c>
      <c r="N36" t="inlineStr">
        <is>
          <t>Yes</t>
        </is>
      </c>
      <c r="O36" t="inlineStr">
        <is>
          <t>Yes</t>
        </is>
      </c>
      <c r="P36" s="9" t="inlineStr">
        <is>
          <t>https://alphawoodfoundation.org/</t>
        </is>
      </c>
      <c r="Q36" s="9" t="inlineStr">
        <is>
          <t>https://grantcue.com/foundations/alphawood-foundation-363805338</t>
        </is>
      </c>
    </row>
    <row r="37">
      <c r="A37">
        <f>IF($E37=$E36,$A36+1,1)</f>
        <v/>
      </c>
      <c r="B37" t="inlineStr">
        <is>
          <t>TROTT FAMILY PHILANTHROPIES INC</t>
        </is>
      </c>
      <c r="C37" t="inlineStr">
        <is>
          <t>85-3003942</t>
        </is>
      </c>
      <c r="D37" t="inlineStr">
        <is>
          <t>Illinois</t>
        </is>
      </c>
      <c r="E37" t="inlineStr">
        <is>
          <t>IL</t>
        </is>
      </c>
      <c r="F37" t="n">
        <v>2024</v>
      </c>
      <c r="G37" t="n">
        <v>1</v>
      </c>
      <c r="H37" s="13" t="n">
        <v>17417443</v>
      </c>
      <c r="I37" s="12" t="n">
        <v>77</v>
      </c>
      <c r="J37" s="13" t="n">
        <v>200000</v>
      </c>
      <c r="K37" s="13">
        <f>IFERROR($H37/$I37,"")</f>
        <v/>
      </c>
      <c r="L37" s="13" t="n">
        <v>1094626</v>
      </c>
      <c r="M37" t="inlineStr">
        <is>
          <t>MO, OH, VA</t>
        </is>
      </c>
      <c r="N37" t="inlineStr">
        <is>
          <t>No</t>
        </is>
      </c>
      <c r="O37" t="inlineStr">
        <is>
          <t>Not stated</t>
        </is>
      </c>
      <c r="Q37" s="9" t="inlineStr">
        <is>
          <t>https://grantcue.com/foundations/trott-family-philanthropies-inc-853003942</t>
        </is>
      </c>
    </row>
    <row r="38">
      <c r="A38">
        <f>IF($E38=$E37,$A37+1,1)</f>
        <v/>
      </c>
      <c r="B38" t="inlineStr">
        <is>
          <t>Patricia A Bresky Family Foundation</t>
        </is>
      </c>
      <c r="C38" t="inlineStr">
        <is>
          <t>81-5068397</t>
        </is>
      </c>
      <c r="D38" t="inlineStr">
        <is>
          <t>Illinois</t>
        </is>
      </c>
      <c r="E38" t="inlineStr">
        <is>
          <t>IL</t>
        </is>
      </c>
      <c r="F38" t="n">
        <v>2025</v>
      </c>
      <c r="G38" t="n">
        <v>2</v>
      </c>
      <c r="H38" s="13" t="n">
        <v>17350000</v>
      </c>
      <c r="I38" s="12" t="n">
        <v>32</v>
      </c>
      <c r="J38" s="13" t="n">
        <v>112500</v>
      </c>
      <c r="K38" s="13">
        <f>IFERROR($H38/$I38,"")</f>
        <v/>
      </c>
      <c r="L38" s="13" t="n">
        <v>9120000</v>
      </c>
      <c r="M38" t="inlineStr">
        <is>
          <t>MA, TX, CA</t>
        </is>
      </c>
      <c r="N38" t="inlineStr">
        <is>
          <t>No</t>
        </is>
      </c>
      <c r="O38" t="inlineStr">
        <is>
          <t>Not stated</t>
        </is>
      </c>
      <c r="Q38" s="9" t="inlineStr">
        <is>
          <t>https://grantcue.com/foundations/patricia-a-bresky-family-foundation-815068397</t>
        </is>
      </c>
    </row>
    <row r="39">
      <c r="A39">
        <f>IF($E39=$E38,$A38+1,1)</f>
        <v/>
      </c>
      <c r="B39" t="inlineStr">
        <is>
          <t>State Farm Companies Foundation</t>
        </is>
      </c>
      <c r="C39" t="inlineStr">
        <is>
          <t>36-6110423</t>
        </is>
      </c>
      <c r="D39" t="inlineStr">
        <is>
          <t>Illinois</t>
        </is>
      </c>
      <c r="E39" t="inlineStr">
        <is>
          <t>IL</t>
        </is>
      </c>
      <c r="F39" t="n">
        <v>2025</v>
      </c>
      <c r="G39" t="n">
        <v>2</v>
      </c>
      <c r="H39" s="13" t="n">
        <v>17050966</v>
      </c>
      <c r="I39" s="12" t="n">
        <v>8</v>
      </c>
      <c r="J39" s="13" t="n">
        <v>1318812.5</v>
      </c>
      <c r="K39" s="13">
        <f>IFERROR($H39/$I39,"")</f>
        <v/>
      </c>
      <c r="L39" s="13" t="n">
        <v>5633847</v>
      </c>
      <c r="M39" t="inlineStr">
        <is>
          <t>NC</t>
        </is>
      </c>
      <c r="N39" t="inlineStr">
        <is>
          <t>Yes</t>
        </is>
      </c>
      <c r="O39" t="inlineStr">
        <is>
          <t>Yes</t>
        </is>
      </c>
      <c r="P39" s="9" t="inlineStr">
        <is>
          <t>https://www.statefarm.com/about-us/corporate-responsibility/community-grants</t>
        </is>
      </c>
      <c r="Q39" s="9" t="inlineStr">
        <is>
          <t>https://grantcue.com/foundations/state-farm-companies-foundation-366110423</t>
        </is>
      </c>
    </row>
    <row r="40">
      <c r="A40">
        <f>IF($E40=$E39,$A39+1,1)</f>
        <v/>
      </c>
      <c r="B40" t="inlineStr">
        <is>
          <t>THE CANNING FOUNDATION</t>
        </is>
      </c>
      <c r="C40" t="inlineStr">
        <is>
          <t>36-3913323</t>
        </is>
      </c>
      <c r="D40" t="inlineStr">
        <is>
          <t>Illinois</t>
        </is>
      </c>
      <c r="E40" t="inlineStr">
        <is>
          <t>IL</t>
        </is>
      </c>
      <c r="F40" t="n">
        <v>2025</v>
      </c>
      <c r="G40" t="n">
        <v>2</v>
      </c>
      <c r="H40" s="13" t="n">
        <v>15608151</v>
      </c>
      <c r="I40" s="12" t="n">
        <v>114</v>
      </c>
      <c r="J40" s="13" t="n">
        <v>25000</v>
      </c>
      <c r="K40" s="13">
        <f>IFERROR($H40/$I40,"")</f>
        <v/>
      </c>
      <c r="L40" s="13" t="n">
        <v>3058350</v>
      </c>
      <c r="M40" t="inlineStr">
        <is>
          <t>CA, DC, OH</t>
        </is>
      </c>
      <c r="N40" t="inlineStr">
        <is>
          <t>No</t>
        </is>
      </c>
      <c r="O40" t="inlineStr">
        <is>
          <t>Not stated</t>
        </is>
      </c>
      <c r="Q40" s="9" t="inlineStr">
        <is>
          <t>https://grantcue.com/foundations/the-canning-foundation-363913323</t>
        </is>
      </c>
    </row>
    <row r="41">
      <c r="A41">
        <f>IF($E41=$E40,$A40+1,1)</f>
        <v/>
      </c>
      <c r="B41" t="inlineStr">
        <is>
          <t>Caerus Foundation Inc</t>
        </is>
      </c>
      <c r="C41" t="inlineStr">
        <is>
          <t>71-0935903</t>
        </is>
      </c>
      <c r="D41" t="inlineStr">
        <is>
          <t>Illinois</t>
        </is>
      </c>
      <c r="E41" t="inlineStr">
        <is>
          <t>IL</t>
        </is>
      </c>
      <c r="F41" t="n">
        <v>2024</v>
      </c>
      <c r="G41" t="n">
        <v>1</v>
      </c>
      <c r="H41" s="13" t="n">
        <v>15142327</v>
      </c>
      <c r="I41" s="12" t="n">
        <v>134</v>
      </c>
      <c r="J41" s="13" t="n">
        <v>50041</v>
      </c>
      <c r="K41" s="13">
        <f>IFERROR($H41/$I41,"")</f>
        <v/>
      </c>
      <c r="L41" s="13" t="n">
        <v>1205000</v>
      </c>
      <c r="M41" t="inlineStr">
        <is>
          <t>CA, NY, DC</t>
        </is>
      </c>
      <c r="N41" t="inlineStr">
        <is>
          <t>No</t>
        </is>
      </c>
      <c r="O41" t="inlineStr">
        <is>
          <t>Not stated</t>
        </is>
      </c>
      <c r="Q41" s="9" t="inlineStr">
        <is>
          <t>https://grantcue.com/foundations/caerus-foundation-inc-710935903</t>
        </is>
      </c>
    </row>
    <row r="42">
      <c r="A42">
        <f>IF($E42=$E41,$A41+1,1)</f>
        <v/>
      </c>
      <c r="B42" t="inlineStr">
        <is>
          <t>THE JOHN P CALAMOS FOUNDATION</t>
        </is>
      </c>
      <c r="C42" t="inlineStr">
        <is>
          <t>20-1383344</t>
        </is>
      </c>
      <c r="D42" t="inlineStr">
        <is>
          <t>Illinois</t>
        </is>
      </c>
      <c r="E42" t="inlineStr">
        <is>
          <t>IL</t>
        </is>
      </c>
      <c r="F42" t="n">
        <v>2025</v>
      </c>
      <c r="G42" t="n">
        <v>2</v>
      </c>
      <c r="H42" s="13" t="n">
        <v>14153878</v>
      </c>
      <c r="I42" s="12" t="n">
        <v>21</v>
      </c>
      <c r="J42" s="13" t="n">
        <v>25000</v>
      </c>
      <c r="K42" s="13">
        <f>IFERROR($H42/$I42,"")</f>
        <v/>
      </c>
      <c r="L42" s="13" t="n">
        <v>12500000</v>
      </c>
      <c r="M42" t="inlineStr">
        <is>
          <t>NY, DC, MA</t>
        </is>
      </c>
      <c r="N42" t="inlineStr">
        <is>
          <t>No</t>
        </is>
      </c>
      <c r="O42" t="inlineStr">
        <is>
          <t>Not stated</t>
        </is>
      </c>
      <c r="Q42" s="9" t="inlineStr">
        <is>
          <t>https://grantcue.com/foundations/the-john-p-calamos-foundation-c-o-calamos-family-office-201383344</t>
        </is>
      </c>
    </row>
    <row r="43">
      <c r="A43">
        <f>IF($E43=$E42,$A42+1,1)</f>
        <v/>
      </c>
      <c r="B43" t="inlineStr">
        <is>
          <t>DRAGONFLY FUND</t>
        </is>
      </c>
      <c r="C43" t="inlineStr">
        <is>
          <t>85-4119407</t>
        </is>
      </c>
      <c r="D43" t="inlineStr">
        <is>
          <t>Illinois</t>
        </is>
      </c>
      <c r="E43" t="inlineStr">
        <is>
          <t>IL</t>
        </is>
      </c>
      <c r="F43" t="n">
        <v>2025</v>
      </c>
      <c r="G43" t="n">
        <v>2</v>
      </c>
      <c r="H43" s="13" t="n">
        <v>13942250</v>
      </c>
      <c r="I43" s="12" t="n">
        <v>31</v>
      </c>
      <c r="J43" s="13" t="n">
        <v>20000</v>
      </c>
      <c r="K43" s="13">
        <f>IFERROR($H43/$I43,"")</f>
        <v/>
      </c>
      <c r="L43" s="13" t="n">
        <v>10000000</v>
      </c>
      <c r="M43" t="inlineStr">
        <is>
          <t>MI, DC, PA</t>
        </is>
      </c>
      <c r="N43" t="inlineStr">
        <is>
          <t>No</t>
        </is>
      </c>
      <c r="O43" t="inlineStr">
        <is>
          <t>Not stated</t>
        </is>
      </c>
      <c r="Q43" s="9" t="inlineStr">
        <is>
          <t>https://grantcue.com/foundations/dragonfly-fund-854119407</t>
        </is>
      </c>
    </row>
    <row r="44">
      <c r="A44">
        <f>IF($E44=$E43,$A43+1,1)</f>
        <v/>
      </c>
      <c r="B44" t="inlineStr">
        <is>
          <t>ANDREAS FOUNDATION</t>
        </is>
      </c>
      <c r="C44" t="inlineStr">
        <is>
          <t>41-6017057</t>
        </is>
      </c>
      <c r="D44" t="inlineStr">
        <is>
          <t>Illinois</t>
        </is>
      </c>
      <c r="E44" t="inlineStr">
        <is>
          <t>IL</t>
        </is>
      </c>
      <c r="F44" t="n">
        <v>2024</v>
      </c>
      <c r="G44" t="n">
        <v>2</v>
      </c>
      <c r="H44" s="13" t="n">
        <v>13528740</v>
      </c>
      <c r="I44" s="12" t="n">
        <v>319</v>
      </c>
      <c r="J44" s="13" t="n">
        <v>10000</v>
      </c>
      <c r="K44" s="13">
        <f>IFERROR($H44/$I44,"")</f>
        <v/>
      </c>
      <c r="L44" s="13" t="n">
        <v>1005000</v>
      </c>
      <c r="M44" t="inlineStr">
        <is>
          <t>MA, DC, MD</t>
        </is>
      </c>
      <c r="N44" t="inlineStr">
        <is>
          <t>No</t>
        </is>
      </c>
      <c r="O44" t="inlineStr">
        <is>
          <t>Not stated</t>
        </is>
      </c>
      <c r="Q44" s="9" t="inlineStr">
        <is>
          <t>https://grantcue.com/foundations/andreas-foundation-416017057</t>
        </is>
      </c>
    </row>
    <row r="45">
      <c r="A45">
        <f>IF($E45=$E44,$A44+1,1)</f>
        <v/>
      </c>
      <c r="B45" t="inlineStr">
        <is>
          <t>KAO FAMILY FOUNDATION</t>
        </is>
      </c>
      <c r="C45" t="inlineStr">
        <is>
          <t>20-2014620</t>
        </is>
      </c>
      <c r="D45" t="inlineStr">
        <is>
          <t>Illinois</t>
        </is>
      </c>
      <c r="E45" t="inlineStr">
        <is>
          <t>IL</t>
        </is>
      </c>
      <c r="F45" t="n">
        <v>2024</v>
      </c>
      <c r="G45" t="n">
        <v>1</v>
      </c>
      <c r="H45" s="13" t="n">
        <v>13001297</v>
      </c>
      <c r="I45" s="12" t="n">
        <v>25</v>
      </c>
      <c r="J45" s="13" t="n">
        <v>150000</v>
      </c>
      <c r="K45" s="13">
        <f>IFERROR($H45/$I45,"")</f>
        <v/>
      </c>
      <c r="L45" s="13" t="n">
        <v>7915765</v>
      </c>
      <c r="M45" t="inlineStr">
        <is>
          <t>MO, KS, CA</t>
        </is>
      </c>
      <c r="N45" t="inlineStr">
        <is>
          <t>No</t>
        </is>
      </c>
      <c r="O45" t="inlineStr">
        <is>
          <t>Not stated</t>
        </is>
      </c>
      <c r="Q45" s="9" t="inlineStr">
        <is>
          <t>https://grantcue.com/foundations/kao-family-foundation-202014620</t>
        </is>
      </c>
    </row>
    <row r="46">
      <c r="A46">
        <f>IF($E46=$E45,$A45+1,1)</f>
        <v/>
      </c>
      <c r="B46" t="inlineStr">
        <is>
          <t>THE BLUHM FAMILY FOUNDATION</t>
        </is>
      </c>
      <c r="C46" t="inlineStr">
        <is>
          <t>26-1572776</t>
        </is>
      </c>
      <c r="D46" t="inlineStr">
        <is>
          <t>Illinois</t>
        </is>
      </c>
      <c r="E46" t="inlineStr">
        <is>
          <t>IL</t>
        </is>
      </c>
      <c r="F46" t="n">
        <v>2024</v>
      </c>
      <c r="G46" t="n">
        <v>1</v>
      </c>
      <c r="H46" s="13" t="n">
        <v>12954050</v>
      </c>
      <c r="I46" s="12" t="n">
        <v>59</v>
      </c>
      <c r="J46" s="13" t="n">
        <v>25000</v>
      </c>
      <c r="K46" s="13">
        <f>IFERROR($H46/$I46,"")</f>
        <v/>
      </c>
      <c r="L46" s="13" t="n">
        <v>4500000</v>
      </c>
      <c r="M46" t="inlineStr">
        <is>
          <t>DC, NY, PA</t>
        </is>
      </c>
      <c r="N46" t="inlineStr">
        <is>
          <t>No</t>
        </is>
      </c>
      <c r="O46" t="inlineStr">
        <is>
          <t>Not stated</t>
        </is>
      </c>
      <c r="Q46" s="9" t="inlineStr">
        <is>
          <t>https://grantcue.com/foundations/the-bluhm-family-foundation-261572776</t>
        </is>
      </c>
    </row>
    <row r="47">
      <c r="A47">
        <f>IF($E47=$E46,$A46+1,1)</f>
        <v/>
      </c>
      <c r="B47" t="inlineStr">
        <is>
          <t>PATRICK G AND SHIRLEY W RYAN FOUNDATION</t>
        </is>
      </c>
      <c r="C47" t="inlineStr">
        <is>
          <t>36-3305162</t>
        </is>
      </c>
      <c r="D47" t="inlineStr">
        <is>
          <t>Illinois</t>
        </is>
      </c>
      <c r="E47" t="inlineStr">
        <is>
          <t>IL</t>
        </is>
      </c>
      <c r="F47" t="n">
        <v>2024</v>
      </c>
      <c r="G47" t="n">
        <v>1</v>
      </c>
      <c r="H47" s="13" t="n">
        <v>12904112</v>
      </c>
      <c r="I47" s="12" t="n">
        <v>89</v>
      </c>
      <c r="J47" s="13" t="n">
        <v>25000</v>
      </c>
      <c r="K47" s="13">
        <f>IFERROR($H47/$I47,"")</f>
        <v/>
      </c>
      <c r="L47" s="13" t="n">
        <v>5542949</v>
      </c>
      <c r="M47" t="inlineStr">
        <is>
          <t>VA, PA, FL</t>
        </is>
      </c>
      <c r="N47" t="inlineStr">
        <is>
          <t>No</t>
        </is>
      </c>
      <c r="O47" t="inlineStr">
        <is>
          <t>Not stated</t>
        </is>
      </c>
      <c r="Q47" s="9" t="inlineStr">
        <is>
          <t>https://grantcue.com/foundations/patrick-g-and-shirley-w-ryan-foundation-363305162</t>
        </is>
      </c>
    </row>
    <row r="48">
      <c r="A48">
        <f>IF($E48=$E47,$A47+1,1)</f>
        <v/>
      </c>
      <c r="B48" t="inlineStr">
        <is>
          <t>REVA AND DAVID LOGAN FOUNDATION</t>
        </is>
      </c>
      <c r="C48" t="inlineStr">
        <is>
          <t>36-6139439</t>
        </is>
      </c>
      <c r="D48" t="inlineStr">
        <is>
          <t>Illinois</t>
        </is>
      </c>
      <c r="E48" t="inlineStr">
        <is>
          <t>IL</t>
        </is>
      </c>
      <c r="F48" t="n">
        <v>2024</v>
      </c>
      <c r="G48" t="n">
        <v>1</v>
      </c>
      <c r="H48" s="13" t="n">
        <v>12592421</v>
      </c>
      <c r="I48" s="12" t="n">
        <v>215</v>
      </c>
      <c r="J48" s="13" t="n">
        <v>42834</v>
      </c>
      <c r="K48" s="13">
        <f>IFERROR($H48/$I48,"")</f>
        <v/>
      </c>
      <c r="L48" s="13" t="n">
        <v>300000</v>
      </c>
      <c r="M48" t="inlineStr">
        <is>
          <t>CA, NY, DC</t>
        </is>
      </c>
      <c r="N48" t="inlineStr">
        <is>
          <t>No</t>
        </is>
      </c>
      <c r="O48" t="inlineStr">
        <is>
          <t>Not stated</t>
        </is>
      </c>
      <c r="Q48" s="9" t="inlineStr">
        <is>
          <t>https://grantcue.com/foundations/reva-and-david-logan-foundation-366139439</t>
        </is>
      </c>
    </row>
    <row r="49">
      <c r="A49">
        <f>IF($E49=$E48,$A48+1,1)</f>
        <v/>
      </c>
      <c r="B49" t="inlineStr">
        <is>
          <t>SACKS FAMILY FOUNDATION</t>
        </is>
      </c>
      <c r="C49" t="inlineStr">
        <is>
          <t>36-4053778</t>
        </is>
      </c>
      <c r="D49" t="inlineStr">
        <is>
          <t>Illinois</t>
        </is>
      </c>
      <c r="E49" t="inlineStr">
        <is>
          <t>IL</t>
        </is>
      </c>
      <c r="F49" t="n">
        <v>2025</v>
      </c>
      <c r="G49" t="n">
        <v>2</v>
      </c>
      <c r="H49" s="13" t="n">
        <v>12561100</v>
      </c>
      <c r="I49" s="12" t="n">
        <v>103</v>
      </c>
      <c r="J49" s="13" t="n">
        <v>50000</v>
      </c>
      <c r="K49" s="13">
        <f>IFERROR($H49/$I49,"")</f>
        <v/>
      </c>
      <c r="L49" s="13" t="n">
        <v>1077500</v>
      </c>
      <c r="M49" t="inlineStr">
        <is>
          <t>LA, NY, VA</t>
        </is>
      </c>
      <c r="N49" t="inlineStr">
        <is>
          <t>No</t>
        </is>
      </c>
      <c r="O49" t="inlineStr">
        <is>
          <t>Not stated</t>
        </is>
      </c>
      <c r="Q49" s="9" t="inlineStr">
        <is>
          <t>https://grantcue.com/foundations/sacks-family-foundation-c-o-michael-sacks-364053778</t>
        </is>
      </c>
    </row>
    <row r="50">
      <c r="A50">
        <f>IF($E50=$E49,$A49+1,1)</f>
        <v/>
      </c>
      <c r="B50" t="inlineStr">
        <is>
          <t>EDLIS - NEESON FOUNDATION NFP</t>
        </is>
      </c>
      <c r="C50" t="inlineStr">
        <is>
          <t>20-8986573</t>
        </is>
      </c>
      <c r="D50" t="inlineStr">
        <is>
          <t>Illinois</t>
        </is>
      </c>
      <c r="E50" t="inlineStr">
        <is>
          <t>IL</t>
        </is>
      </c>
      <c r="F50" t="n">
        <v>2025</v>
      </c>
      <c r="G50" t="n">
        <v>2</v>
      </c>
      <c r="H50" s="13" t="n">
        <v>12181600</v>
      </c>
      <c r="I50" s="12" t="n">
        <v>29</v>
      </c>
      <c r="J50" s="13" t="n">
        <v>25000</v>
      </c>
      <c r="K50" s="13">
        <f>IFERROR($H50/$I50,"")</f>
        <v/>
      </c>
      <c r="L50" s="13" t="n">
        <v>9000000</v>
      </c>
      <c r="M50" t="inlineStr">
        <is>
          <t>CO, NY, DC</t>
        </is>
      </c>
      <c r="N50" t="inlineStr">
        <is>
          <t>No</t>
        </is>
      </c>
      <c r="O50" t="inlineStr">
        <is>
          <t>Not stated</t>
        </is>
      </c>
      <c r="Q50" s="9" t="inlineStr">
        <is>
          <t>https://grantcue.com/foundations/edlis-neeson-foundation-nfp-208986573</t>
        </is>
      </c>
    </row>
    <row r="51">
      <c r="A51">
        <f>IF($E51=$E50,$A50+1,1)</f>
        <v/>
      </c>
      <c r="B51" t="inlineStr">
        <is>
          <t>Chicago Cred Inc</t>
        </is>
      </c>
      <c r="C51" t="inlineStr">
        <is>
          <t>81-3130448</t>
        </is>
      </c>
      <c r="D51" t="inlineStr">
        <is>
          <t>Illinois</t>
        </is>
      </c>
      <c r="E51" t="inlineStr">
        <is>
          <t>IL</t>
        </is>
      </c>
      <c r="F51" t="n">
        <v>2024</v>
      </c>
      <c r="G51" t="n">
        <v>1</v>
      </c>
      <c r="H51" s="13" t="n">
        <v>11944237</v>
      </c>
      <c r="I51" s="12" t="n">
        <v>45</v>
      </c>
      <c r="J51" s="13" t="n">
        <v>50000</v>
      </c>
      <c r="K51" s="13">
        <f>IFERROR($H51/$I51,"")</f>
        <v/>
      </c>
      <c r="L51" s="13" t="n">
        <v>3800000</v>
      </c>
      <c r="M51" t="inlineStr">
        <is>
          <t>WA, TX, MS</t>
        </is>
      </c>
      <c r="N51" t="inlineStr">
        <is>
          <t>No</t>
        </is>
      </c>
      <c r="O51" t="inlineStr">
        <is>
          <t>Not stated</t>
        </is>
      </c>
      <c r="Q51" s="9" t="inlineStr">
        <is>
          <t>https://grantcue.com/foundations/chicago-cred-inc-813130448</t>
        </is>
      </c>
    </row>
    <row r="52">
      <c r="A52">
        <f>IF($E52=$E51,$A51+1,1)</f>
        <v/>
      </c>
      <c r="B52" t="inlineStr">
        <is>
          <t>THE WALSH FOUNDATION</t>
        </is>
      </c>
      <c r="C52" t="inlineStr">
        <is>
          <t>36-3994447</t>
        </is>
      </c>
      <c r="D52" t="inlineStr">
        <is>
          <t>Illinois</t>
        </is>
      </c>
      <c r="E52" t="inlineStr">
        <is>
          <t>IL</t>
        </is>
      </c>
      <c r="F52" t="n">
        <v>2024</v>
      </c>
      <c r="G52" t="n">
        <v>1</v>
      </c>
      <c r="H52" s="13" t="n">
        <v>11723977</v>
      </c>
      <c r="I52" s="12" t="n">
        <v>67</v>
      </c>
      <c r="J52" s="13" t="n">
        <v>30000</v>
      </c>
      <c r="K52" s="13">
        <f>IFERROR($H52/$I52,"")</f>
        <v/>
      </c>
      <c r="L52" s="13" t="n">
        <v>2600000</v>
      </c>
      <c r="M52" t="inlineStr">
        <is>
          <t>OH, IN, MN</t>
        </is>
      </c>
      <c r="N52" t="inlineStr">
        <is>
          <t>No</t>
        </is>
      </c>
      <c r="O52" t="inlineStr">
        <is>
          <t>Not stated</t>
        </is>
      </c>
      <c r="Q52" s="9" t="inlineStr">
        <is>
          <t>https://grantcue.com/foundations/the-walsh-foundation-c-o-mjms-family-office-services-llc-363994447</t>
        </is>
      </c>
    </row>
    <row r="53">
      <c r="A53">
        <f>IF($E53=$E52,$A52+1,1)</f>
        <v/>
      </c>
      <c r="B53" t="inlineStr">
        <is>
          <t>JTB FAMILY FOUNDATION</t>
        </is>
      </c>
      <c r="C53" t="inlineStr">
        <is>
          <t>47-3790400</t>
        </is>
      </c>
      <c r="D53" t="inlineStr">
        <is>
          <t>Illinois</t>
        </is>
      </c>
      <c r="E53" t="inlineStr">
        <is>
          <t>IL</t>
        </is>
      </c>
      <c r="F53" t="n">
        <v>2024</v>
      </c>
      <c r="G53" t="n">
        <v>1</v>
      </c>
      <c r="H53" s="13" t="n">
        <v>11510000</v>
      </c>
      <c r="I53" s="12" t="n">
        <v>31</v>
      </c>
      <c r="J53" s="13" t="n">
        <v>50000</v>
      </c>
      <c r="K53" s="13">
        <f>IFERROR($H53/$I53,"")</f>
        <v/>
      </c>
      <c r="L53" s="13" t="n">
        <v>10000000</v>
      </c>
      <c r="M53" t="inlineStr">
        <is>
          <t>MN, DC, TX</t>
        </is>
      </c>
      <c r="N53" t="inlineStr">
        <is>
          <t>No</t>
        </is>
      </c>
      <c r="O53" t="inlineStr">
        <is>
          <t>Not stated</t>
        </is>
      </c>
      <c r="Q53" s="9" t="inlineStr">
        <is>
          <t>https://grantcue.com/foundations/jtb-family-foundation-473790400</t>
        </is>
      </c>
    </row>
    <row r="54">
      <c r="A54">
        <f>IF($E54=$E53,$A53+1,1)</f>
        <v/>
      </c>
      <c r="B54" t="inlineStr">
        <is>
          <t>WILLOW SPRINGS CHARITABLE TRUST</t>
        </is>
      </c>
      <c r="C54" t="inlineStr">
        <is>
          <t>20-4383299</t>
        </is>
      </c>
      <c r="D54" t="inlineStr">
        <is>
          <t>Illinois</t>
        </is>
      </c>
      <c r="E54" t="inlineStr">
        <is>
          <t>IL</t>
        </is>
      </c>
      <c r="F54" t="n">
        <v>2024</v>
      </c>
      <c r="G54" t="n">
        <v>1</v>
      </c>
      <c r="H54" s="13" t="n">
        <v>11411214</v>
      </c>
      <c r="I54" s="12" t="n">
        <v>81</v>
      </c>
      <c r="J54" s="13" t="n">
        <v>95000</v>
      </c>
      <c r="K54" s="13">
        <f>IFERROR($H54/$I54,"")</f>
        <v/>
      </c>
      <c r="L54" s="13" t="n">
        <v>500000</v>
      </c>
      <c r="M54" t="inlineStr">
        <is>
          <t>MT, FL, AL</t>
        </is>
      </c>
      <c r="N54" t="inlineStr">
        <is>
          <t>No</t>
        </is>
      </c>
      <c r="O54" t="inlineStr">
        <is>
          <t>Not stated</t>
        </is>
      </c>
      <c r="Q54" s="9" t="inlineStr">
        <is>
          <t>https://grantcue.com/foundations/willow-springs-charitable-trust-jenny-b-stoddard-trustee-204383299</t>
        </is>
      </c>
    </row>
    <row r="55">
      <c r="A55">
        <f>IF($E55=$E54,$A54+1,1)</f>
        <v/>
      </c>
      <c r="B55" t="inlineStr">
        <is>
          <t>HUNTER FAMILY FOUNDATION</t>
        </is>
      </c>
      <c r="C55" t="inlineStr">
        <is>
          <t>37-1887329</t>
        </is>
      </c>
      <c r="D55" t="inlineStr">
        <is>
          <t>Illinois</t>
        </is>
      </c>
      <c r="E55" t="inlineStr">
        <is>
          <t>IL</t>
        </is>
      </c>
      <c r="F55" t="n">
        <v>2024</v>
      </c>
      <c r="G55" t="n">
        <v>1</v>
      </c>
      <c r="H55" s="13" t="n">
        <v>11200500</v>
      </c>
      <c r="I55" s="12" t="n">
        <v>138</v>
      </c>
      <c r="J55" s="13" t="n">
        <v>50000</v>
      </c>
      <c r="K55" s="13">
        <f>IFERROR($H55/$I55,"")</f>
        <v/>
      </c>
      <c r="L55" s="13" t="n">
        <v>3035000</v>
      </c>
      <c r="M55" t="inlineStr">
        <is>
          <t>CA, CO, DC</t>
        </is>
      </c>
      <c r="N55" t="inlineStr">
        <is>
          <t>No</t>
        </is>
      </c>
      <c r="O55" t="inlineStr">
        <is>
          <t>Not stated</t>
        </is>
      </c>
      <c r="Q55" s="9" t="inlineStr">
        <is>
          <t>https://grantcue.com/foundations/hunter-family-foundation-c-o-financial-investment-corp-371887329</t>
        </is>
      </c>
    </row>
    <row r="56">
      <c r="A56">
        <f>IF($E56=$E55,$A55+1,1)</f>
        <v/>
      </c>
      <c r="B56" t="inlineStr">
        <is>
          <t>JOHN D AND ALEXANDRA NICHOLS FAMILY FOUNDATION</t>
        </is>
      </c>
      <c r="C56" t="inlineStr">
        <is>
          <t>36-3858388</t>
        </is>
      </c>
      <c r="D56" t="inlineStr">
        <is>
          <t>Illinois</t>
        </is>
      </c>
      <c r="E56" t="inlineStr">
        <is>
          <t>IL</t>
        </is>
      </c>
      <c r="F56" t="n">
        <v>2025</v>
      </c>
      <c r="G56" t="n">
        <v>2</v>
      </c>
      <c r="H56" s="13" t="n">
        <v>11063824</v>
      </c>
      <c r="I56" s="12" t="n">
        <v>79</v>
      </c>
      <c r="J56" s="13" t="n">
        <v>10000</v>
      </c>
      <c r="K56" s="13">
        <f>IFERROR($H56/$I56,"")</f>
        <v/>
      </c>
      <c r="L56" s="13" t="n">
        <v>3775000</v>
      </c>
      <c r="M56" t="inlineStr">
        <is>
          <t>VA, MO, DC</t>
        </is>
      </c>
      <c r="N56" t="inlineStr">
        <is>
          <t>No</t>
        </is>
      </c>
      <c r="O56" t="inlineStr">
        <is>
          <t>Not stated</t>
        </is>
      </c>
      <c r="Q56" s="9" t="inlineStr">
        <is>
          <t>https://grantcue.com/foundations/john-d-and-alexandra-nichols-family-foundation-363858388</t>
        </is>
      </c>
    </row>
    <row r="57">
      <c r="A57">
        <f>IF($E57=$E56,$A56+1,1)</f>
        <v/>
      </c>
      <c r="B57" t="inlineStr">
        <is>
          <t>VIVO FOUNDATION</t>
        </is>
      </c>
      <c r="C57" t="inlineStr">
        <is>
          <t>87-6329967</t>
        </is>
      </c>
      <c r="D57" t="inlineStr">
        <is>
          <t>Illinois</t>
        </is>
      </c>
      <c r="E57" t="inlineStr">
        <is>
          <t>IL</t>
        </is>
      </c>
      <c r="F57" t="n">
        <v>2024</v>
      </c>
      <c r="G57" t="n">
        <v>1</v>
      </c>
      <c r="H57" s="13" t="n">
        <v>10512142</v>
      </c>
      <c r="I57" s="12" t="n">
        <v>130</v>
      </c>
      <c r="J57" s="13" t="n">
        <v>42500</v>
      </c>
      <c r="K57" s="13">
        <f>IFERROR($H57/$I57,"")</f>
        <v/>
      </c>
      <c r="L57" s="13" t="n">
        <v>525000</v>
      </c>
      <c r="M57" t="inlineStr">
        <is>
          <t>NY, DC, FL</t>
        </is>
      </c>
      <c r="N57" t="inlineStr">
        <is>
          <t>No</t>
        </is>
      </c>
      <c r="O57" t="inlineStr">
        <is>
          <t>Not stated</t>
        </is>
      </c>
      <c r="Q57" s="9" t="inlineStr">
        <is>
          <t>https://grantcue.com/foundations/vivo-foundation-876329967</t>
        </is>
      </c>
    </row>
    <row r="58">
      <c r="A58">
        <f>IF($E58=$E57,$A57+1,1)</f>
        <v/>
      </c>
      <c r="B58" t="inlineStr">
        <is>
          <t>The Boler Family Foundation</t>
        </is>
      </c>
      <c r="C58" t="inlineStr">
        <is>
          <t>36-6854134</t>
        </is>
      </c>
      <c r="D58" t="inlineStr">
        <is>
          <t>Illinois</t>
        </is>
      </c>
      <c r="E58" t="inlineStr">
        <is>
          <t>IL</t>
        </is>
      </c>
      <c r="F58" t="n">
        <v>2025</v>
      </c>
      <c r="G58" t="n">
        <v>2</v>
      </c>
      <c r="H58" s="13" t="n">
        <v>10085000</v>
      </c>
      <c r="I58" s="12" t="n">
        <v>21</v>
      </c>
      <c r="J58" s="13" t="n">
        <v>300000</v>
      </c>
      <c r="K58" s="13">
        <f>IFERROR($H58/$I58,"")</f>
        <v/>
      </c>
      <c r="L58" s="13" t="n">
        <v>1000000</v>
      </c>
      <c r="M58" t="inlineStr">
        <is>
          <t>FL, IN, OH</t>
        </is>
      </c>
      <c r="N58" t="inlineStr">
        <is>
          <t>No</t>
        </is>
      </c>
      <c r="O58" t="inlineStr">
        <is>
          <t>Not stated</t>
        </is>
      </c>
      <c r="Q58" s="9" t="inlineStr">
        <is>
          <t>https://grantcue.com/foundations/the-boler-family-foundation-366854134</t>
        </is>
      </c>
    </row>
    <row r="59">
      <c r="A59">
        <f>IF($E59=$E58,$A58+1,1)</f>
        <v/>
      </c>
      <c r="B59" t="inlineStr">
        <is>
          <t>THE PRITZKER PUCKER FAMILY FOUNDATION</t>
        </is>
      </c>
      <c r="C59" t="inlineStr">
        <is>
          <t>30-0036022</t>
        </is>
      </c>
      <c r="D59" t="inlineStr">
        <is>
          <t>Illinois</t>
        </is>
      </c>
      <c r="E59" t="inlineStr">
        <is>
          <t>IL</t>
        </is>
      </c>
      <c r="F59" t="n">
        <v>2024</v>
      </c>
      <c r="G59" t="n">
        <v>1</v>
      </c>
      <c r="H59" s="13" t="n">
        <v>9994896</v>
      </c>
      <c r="I59" s="12" t="n">
        <v>96</v>
      </c>
      <c r="J59" s="13" t="n">
        <v>50000</v>
      </c>
      <c r="K59" s="13">
        <f>IFERROR($H59/$I59,"")</f>
        <v/>
      </c>
      <c r="L59" s="13" t="n">
        <v>1550000</v>
      </c>
      <c r="M59" t="inlineStr">
        <is>
          <t>NY, MA, CO</t>
        </is>
      </c>
      <c r="N59" t="inlineStr">
        <is>
          <t>No</t>
        </is>
      </c>
      <c r="O59" t="inlineStr">
        <is>
          <t>Not stated</t>
        </is>
      </c>
      <c r="Q59" s="9" t="inlineStr">
        <is>
          <t>https://grantcue.com/foundations/the-pritzker-pucker-family-foundation-300036022</t>
        </is>
      </c>
    </row>
    <row r="60">
      <c r="A60">
        <f>IF($E60=$E59,$A59+1,1)</f>
        <v/>
      </c>
      <c r="B60" t="inlineStr">
        <is>
          <t>CHICAGO BEYOND INC</t>
        </is>
      </c>
      <c r="C60" t="inlineStr">
        <is>
          <t>47-5610834</t>
        </is>
      </c>
      <c r="D60" t="inlineStr">
        <is>
          <t>Illinois</t>
        </is>
      </c>
      <c r="E60" t="inlineStr">
        <is>
          <t>IL</t>
        </is>
      </c>
      <c r="F60" t="n">
        <v>2024</v>
      </c>
      <c r="G60" t="n">
        <v>1</v>
      </c>
      <c r="H60" s="13" t="n">
        <v>9949333</v>
      </c>
      <c r="I60" s="12" t="n">
        <v>30</v>
      </c>
      <c r="J60" s="13" t="n">
        <v>250000</v>
      </c>
      <c r="K60" s="13">
        <f>IFERROR($H60/$I60,"")</f>
        <v/>
      </c>
      <c r="L60" s="13" t="n">
        <v>1500000</v>
      </c>
      <c r="M60" t="inlineStr">
        <is>
          <t>MA, CO, CA</t>
        </is>
      </c>
      <c r="N60" t="inlineStr">
        <is>
          <t>No</t>
        </is>
      </c>
      <c r="O60" t="inlineStr">
        <is>
          <t>Not stated</t>
        </is>
      </c>
      <c r="Q60" s="9" t="inlineStr">
        <is>
          <t>https://grantcue.com/foundations/chicago-beyond-inc-475610834</t>
        </is>
      </c>
    </row>
    <row r="61">
      <c r="A61">
        <f>IF($E61=$E60,$A60+1,1)</f>
        <v/>
      </c>
      <c r="B61" t="inlineStr">
        <is>
          <t>RALLA KLEPAK PERFORMING ARTS FOUNDATION</t>
        </is>
      </c>
      <c r="C61" t="inlineStr">
        <is>
          <t>84-3791888</t>
        </is>
      </c>
      <c r="D61" t="inlineStr">
        <is>
          <t>Illinois</t>
        </is>
      </c>
      <c r="E61" t="inlineStr">
        <is>
          <t>IL</t>
        </is>
      </c>
      <c r="F61" t="n">
        <v>2025</v>
      </c>
      <c r="G61" t="n">
        <v>2</v>
      </c>
      <c r="H61" s="13" t="n">
        <v>9914600</v>
      </c>
      <c r="I61" s="12" t="n">
        <v>38</v>
      </c>
      <c r="J61" s="13" t="n">
        <v>200000</v>
      </c>
      <c r="K61" s="13">
        <f>IFERROR($H61/$I61,"")</f>
        <v/>
      </c>
      <c r="L61" s="13" t="n">
        <v>1050000</v>
      </c>
      <c r="M61" t="inlineStr">
        <is>
          <t>MA, NJ</t>
        </is>
      </c>
      <c r="N61" t="inlineStr">
        <is>
          <t>Yes</t>
        </is>
      </c>
      <c r="O61" t="inlineStr">
        <is>
          <t>Yes</t>
        </is>
      </c>
      <c r="Q61" s="9" t="inlineStr">
        <is>
          <t>https://grantcue.com/foundations/ralla-klepak-performing-arts-foundation-843791888</t>
        </is>
      </c>
    </row>
    <row r="62">
      <c r="A62">
        <f>IF($E62=$E61,$A61+1,1)</f>
        <v/>
      </c>
      <c r="B62" t="inlineStr">
        <is>
          <t>HUTCHINS FAMILY FOUNDATION INC</t>
        </is>
      </c>
      <c r="C62" t="inlineStr">
        <is>
          <t>37-1501785</t>
        </is>
      </c>
      <c r="D62" t="inlineStr">
        <is>
          <t>Illinois</t>
        </is>
      </c>
      <c r="E62" t="inlineStr">
        <is>
          <t>IL</t>
        </is>
      </c>
      <c r="F62" t="n">
        <v>2024</v>
      </c>
      <c r="G62" t="n">
        <v>1</v>
      </c>
      <c r="H62" s="13" t="n">
        <v>9838272</v>
      </c>
      <c r="I62" s="12" t="n">
        <v>31</v>
      </c>
      <c r="J62" s="13" t="n">
        <v>5000</v>
      </c>
      <c r="K62" s="13">
        <f>IFERROR($H62/$I62,"")</f>
        <v/>
      </c>
      <c r="L62" s="13" t="n">
        <v>4000000</v>
      </c>
      <c r="M62" t="inlineStr">
        <is>
          <t>DC, MA, NJ</t>
        </is>
      </c>
      <c r="N62" t="inlineStr">
        <is>
          <t>No</t>
        </is>
      </c>
      <c r="O62" t="inlineStr">
        <is>
          <t>Not stated</t>
        </is>
      </c>
      <c r="Q62" s="9" t="inlineStr">
        <is>
          <t>https://grantcue.com/foundations/hutchins-family-foundation-inc-c-o-glenn-h-hutchins-371501785</t>
        </is>
      </c>
    </row>
    <row r="63">
      <c r="A63">
        <f>IF($E63=$E62,$A62+1,1)</f>
        <v/>
      </c>
      <c r="B63" t="inlineStr">
        <is>
          <t>MANSUETO FOUNDATION</t>
        </is>
      </c>
      <c r="C63" t="inlineStr">
        <is>
          <t>27-1895175</t>
        </is>
      </c>
      <c r="D63" t="inlineStr">
        <is>
          <t>Illinois</t>
        </is>
      </c>
      <c r="E63" t="inlineStr">
        <is>
          <t>IL</t>
        </is>
      </c>
      <c r="F63" t="n">
        <v>2024</v>
      </c>
      <c r="G63" t="n">
        <v>1</v>
      </c>
      <c r="H63" s="13" t="n">
        <v>9804330</v>
      </c>
      <c r="I63" s="12" t="n">
        <v>51</v>
      </c>
      <c r="J63" s="13" t="n">
        <v>50000</v>
      </c>
      <c r="K63" s="13">
        <f>IFERROR($H63/$I63,"")</f>
        <v/>
      </c>
      <c r="L63" s="13" t="n">
        <v>2000000</v>
      </c>
      <c r="M63" t="inlineStr">
        <is>
          <t>FL, NY, VA</t>
        </is>
      </c>
      <c r="N63" t="inlineStr">
        <is>
          <t>No</t>
        </is>
      </c>
      <c r="O63" t="inlineStr">
        <is>
          <t>Not stated</t>
        </is>
      </c>
      <c r="Q63" s="9" t="inlineStr">
        <is>
          <t>https://grantcue.com/foundations/mansueto-foundation-271895175</t>
        </is>
      </c>
    </row>
    <row r="64">
      <c r="A64">
        <f>IF($E64=$E63,$A63+1,1)</f>
        <v/>
      </c>
      <c r="B64" t="inlineStr">
        <is>
          <t>TAWANI CHARITABLE DISTRIBUTION FUND</t>
        </is>
      </c>
      <c r="C64" t="inlineStr">
        <is>
          <t>30-0040386</t>
        </is>
      </c>
      <c r="D64" t="inlineStr">
        <is>
          <t>Illinois</t>
        </is>
      </c>
      <c r="E64" t="inlineStr">
        <is>
          <t>IL</t>
        </is>
      </c>
      <c r="F64" t="n">
        <v>2024</v>
      </c>
      <c r="G64" t="n">
        <v>1</v>
      </c>
      <c r="H64" s="13" t="n">
        <v>9552840</v>
      </c>
      <c r="I64" s="12" t="n">
        <v>119</v>
      </c>
      <c r="J64" s="13" t="n">
        <v>24000</v>
      </c>
      <c r="K64" s="13">
        <f>IFERROR($H64/$I64,"")</f>
        <v/>
      </c>
      <c r="L64" s="13" t="n">
        <v>1553000</v>
      </c>
      <c r="M64" t="inlineStr">
        <is>
          <t>NY, CA, LA</t>
        </is>
      </c>
      <c r="N64" t="inlineStr">
        <is>
          <t>No</t>
        </is>
      </c>
      <c r="O64" t="inlineStr">
        <is>
          <t>Not stated</t>
        </is>
      </c>
      <c r="Q64" s="9" t="inlineStr">
        <is>
          <t>https://grantcue.com/foundations/tawani-charitable-distribution-fund-300040386</t>
        </is>
      </c>
    </row>
    <row r="65">
      <c r="A65">
        <f>IF($E65=$E64,$A64+1,1)</f>
        <v/>
      </c>
      <c r="B65" t="inlineStr">
        <is>
          <t>HEALTHY COMMUNITIES FOUNDATION</t>
        </is>
      </c>
      <c r="C65" t="inlineStr">
        <is>
          <t>36-4324067</t>
        </is>
      </c>
      <c r="D65" t="inlineStr">
        <is>
          <t>Illinois</t>
        </is>
      </c>
      <c r="E65" t="inlineStr">
        <is>
          <t>IL</t>
        </is>
      </c>
      <c r="F65" t="n">
        <v>2024</v>
      </c>
      <c r="G65" t="n">
        <v>1</v>
      </c>
      <c r="H65" s="13" t="n">
        <v>9426476</v>
      </c>
      <c r="I65" s="12" t="n">
        <v>118</v>
      </c>
      <c r="J65" s="13" t="n">
        <v>60000</v>
      </c>
      <c r="K65" s="13">
        <f>IFERROR($H65/$I65,"")</f>
        <v/>
      </c>
      <c r="L65" s="13" t="n">
        <v>368000</v>
      </c>
      <c r="N65" t="inlineStr">
        <is>
          <t>Yes</t>
        </is>
      </c>
      <c r="O65" t="inlineStr">
        <is>
          <t>Yes</t>
        </is>
      </c>
      <c r="P65" s="9" t="inlineStr">
        <is>
          <t>https://hcfdn.org/</t>
        </is>
      </c>
      <c r="Q65" s="9" t="inlineStr">
        <is>
          <t>https://grantcue.com/foundations/healthy-communities-foundation-364324067</t>
        </is>
      </c>
    </row>
    <row r="66">
      <c r="A66">
        <f>IF($E66=$E65,$A65+1,1)</f>
        <v/>
      </c>
      <c r="B66" t="inlineStr">
        <is>
          <t>EDWARDSON FAMILY FOUNDATION</t>
        </is>
      </c>
      <c r="C66" t="inlineStr">
        <is>
          <t>36-3757845</t>
        </is>
      </c>
      <c r="D66" t="inlineStr">
        <is>
          <t>Illinois</t>
        </is>
      </c>
      <c r="E66" t="inlineStr">
        <is>
          <t>IL</t>
        </is>
      </c>
      <c r="F66" t="n">
        <v>2025</v>
      </c>
      <c r="G66" t="n">
        <v>2</v>
      </c>
      <c r="H66" s="13" t="n">
        <v>9293275</v>
      </c>
      <c r="I66" s="12" t="n">
        <v>106</v>
      </c>
      <c r="J66" s="13" t="n">
        <v>25000</v>
      </c>
      <c r="K66" s="13">
        <f>IFERROR($H66/$I66,"")</f>
        <v/>
      </c>
      <c r="L66" s="13" t="n">
        <v>1485000</v>
      </c>
      <c r="M66" t="inlineStr">
        <is>
          <t>FL, WI, NY</t>
        </is>
      </c>
      <c r="N66" t="inlineStr">
        <is>
          <t>No</t>
        </is>
      </c>
      <c r="O66" t="inlineStr">
        <is>
          <t>Not stated</t>
        </is>
      </c>
      <c r="Q66" s="9" t="inlineStr">
        <is>
          <t>https://grantcue.com/foundations/edwardson-family-foundation-363757845</t>
        </is>
      </c>
    </row>
    <row r="67">
      <c r="A67">
        <f>IF($E67=$E66,$A66+1,1)</f>
        <v/>
      </c>
      <c r="B67" t="inlineStr">
        <is>
          <t>CUSHING FAMILY FOUNDATION</t>
        </is>
      </c>
      <c r="C67" t="inlineStr">
        <is>
          <t>46-1636778</t>
        </is>
      </c>
      <c r="D67" t="inlineStr">
        <is>
          <t>Illinois</t>
        </is>
      </c>
      <c r="E67" t="inlineStr">
        <is>
          <t>IL</t>
        </is>
      </c>
      <c r="F67" t="n">
        <v>2025</v>
      </c>
      <c r="G67" t="n">
        <v>2</v>
      </c>
      <c r="H67" s="13" t="n">
        <v>9153000</v>
      </c>
      <c r="I67" s="12" t="n">
        <v>74</v>
      </c>
      <c r="J67" s="13" t="n">
        <v>50000</v>
      </c>
      <c r="K67" s="13">
        <f>IFERROR($H67/$I67,"")</f>
        <v/>
      </c>
      <c r="L67" s="13" t="n">
        <v>3250000</v>
      </c>
      <c r="M67" t="inlineStr">
        <is>
          <t>NY, CA, DC</t>
        </is>
      </c>
      <c r="N67" t="inlineStr">
        <is>
          <t>No</t>
        </is>
      </c>
      <c r="O67" t="inlineStr">
        <is>
          <t>Not stated</t>
        </is>
      </c>
      <c r="Q67" s="9" t="inlineStr">
        <is>
          <t>https://grantcue.com/foundations/cushing-family-foundation-c-o-robert-t-napier-harrison-llp-461636778</t>
        </is>
      </c>
    </row>
    <row r="68">
      <c r="A68">
        <f>IF($E68=$E67,$A67+1,1)</f>
        <v/>
      </c>
      <c r="B68" t="inlineStr">
        <is>
          <t>The Coleman Foundation Inc</t>
        </is>
      </c>
      <c r="C68" t="inlineStr">
        <is>
          <t>36-3025967</t>
        </is>
      </c>
      <c r="D68" t="inlineStr">
        <is>
          <t>Illinois</t>
        </is>
      </c>
      <c r="E68" t="inlineStr">
        <is>
          <t>IL</t>
        </is>
      </c>
      <c r="F68" t="n">
        <v>2024</v>
      </c>
      <c r="G68" t="n">
        <v>1</v>
      </c>
      <c r="H68" s="13" t="n">
        <v>9106508</v>
      </c>
      <c r="I68" s="12" t="n">
        <v>185</v>
      </c>
      <c r="J68" s="13" t="n">
        <v>50000</v>
      </c>
      <c r="K68" s="13">
        <f>IFERROR($H68/$I68,"")</f>
        <v/>
      </c>
      <c r="L68" s="13" t="n">
        <v>250000</v>
      </c>
      <c r="M68" t="inlineStr">
        <is>
          <t>DC, CA, IN</t>
        </is>
      </c>
      <c r="N68" t="inlineStr">
        <is>
          <t>Yes</t>
        </is>
      </c>
      <c r="O68" t="inlineStr">
        <is>
          <t>Yes</t>
        </is>
      </c>
      <c r="P68" s="9" t="inlineStr">
        <is>
          <t>https://www.colemanfoundation.org/</t>
        </is>
      </c>
      <c r="Q68" s="9" t="inlineStr">
        <is>
          <t>https://grantcue.com/foundations/the-coleman-foundation-inc-363025967</t>
        </is>
      </c>
    </row>
    <row r="69">
      <c r="A69">
        <f>IF($E69=$E68,$A68+1,1)</f>
        <v/>
      </c>
      <c r="B69" t="inlineStr">
        <is>
          <t>DOROTHEA BERGGREN CHARITABLE FOUNDATION</t>
        </is>
      </c>
      <c r="C69" t="inlineStr">
        <is>
          <t>20-0266874</t>
        </is>
      </c>
      <c r="D69" t="inlineStr">
        <is>
          <t>Illinois</t>
        </is>
      </c>
      <c r="E69" t="inlineStr">
        <is>
          <t>IL</t>
        </is>
      </c>
      <c r="F69" t="n">
        <v>2025</v>
      </c>
      <c r="G69" t="n">
        <v>3</v>
      </c>
      <c r="H69" s="13" t="n">
        <v>9038952</v>
      </c>
      <c r="I69" s="12" t="n">
        <v>13</v>
      </c>
      <c r="J69" s="13" t="n">
        <v>14978</v>
      </c>
      <c r="K69" s="13">
        <f>IFERROR($H69/$I69,"")</f>
        <v/>
      </c>
      <c r="L69" s="13" t="n">
        <v>4250250</v>
      </c>
      <c r="M69" t="inlineStr">
        <is>
          <t>MN, AZ, HI</t>
        </is>
      </c>
      <c r="N69" t="inlineStr">
        <is>
          <t>No</t>
        </is>
      </c>
      <c r="O69" t="inlineStr">
        <is>
          <t>Not stated</t>
        </is>
      </c>
      <c r="Q69" s="9" t="inlineStr">
        <is>
          <t>https://grantcue.com/foundations/dorothea-berggren-charitable-foundation-200266874</t>
        </is>
      </c>
    </row>
    <row r="70">
      <c r="A70">
        <f>IF($E70=$E69,$A69+1,1)</f>
        <v/>
      </c>
      <c r="B70" t="inlineStr">
        <is>
          <t>Dr Scholl Foundation</t>
        </is>
      </c>
      <c r="C70" t="inlineStr">
        <is>
          <t>36-6068724</t>
        </is>
      </c>
      <c r="D70" t="inlineStr">
        <is>
          <t>Illinois</t>
        </is>
      </c>
      <c r="E70" t="inlineStr">
        <is>
          <t>IL</t>
        </is>
      </c>
      <c r="F70" t="n">
        <v>2024</v>
      </c>
      <c r="G70" t="n">
        <v>1</v>
      </c>
      <c r="H70" s="13" t="n">
        <v>8927500</v>
      </c>
      <c r="I70" s="12" t="n">
        <v>410</v>
      </c>
      <c r="J70" s="13" t="n">
        <v>10000</v>
      </c>
      <c r="K70" s="13">
        <f>IFERROR($H70/$I70,"")</f>
        <v/>
      </c>
      <c r="L70" s="13" t="n">
        <v>500000</v>
      </c>
      <c r="M70" t="inlineStr">
        <is>
          <t>DC, CO, NY</t>
        </is>
      </c>
      <c r="N70" t="inlineStr">
        <is>
          <t>Yes</t>
        </is>
      </c>
      <c r="O70" t="inlineStr">
        <is>
          <t>Yes</t>
        </is>
      </c>
      <c r="P70" s="9" t="inlineStr">
        <is>
          <t>https://www.drschollfoundation.com/</t>
        </is>
      </c>
      <c r="Q70" s="9" t="inlineStr">
        <is>
          <t>https://grantcue.com/foundations/dr-scholl-foundation-366068724</t>
        </is>
      </c>
    </row>
    <row r="71">
      <c r="A71">
        <f>IF($E71=$E70,$A70+1,1)</f>
        <v/>
      </c>
      <c r="B71" t="inlineStr">
        <is>
          <t>BEATRICE P DELANY CHAR TR XXXXX7003</t>
        </is>
      </c>
      <c r="C71" t="inlineStr">
        <is>
          <t>13-6748171</t>
        </is>
      </c>
      <c r="D71" t="inlineStr">
        <is>
          <t>Illinois</t>
        </is>
      </c>
      <c r="E71" t="inlineStr">
        <is>
          <t>IL</t>
        </is>
      </c>
      <c r="F71" t="n">
        <v>2023</v>
      </c>
      <c r="G71" t="n">
        <v>1</v>
      </c>
      <c r="H71" s="13" t="n">
        <v>8582500</v>
      </c>
      <c r="I71" s="12" t="n">
        <v>123</v>
      </c>
      <c r="J71" s="13" t="n">
        <v>25000</v>
      </c>
      <c r="K71" s="13">
        <f>IFERROR($H71/$I71,"")</f>
        <v/>
      </c>
      <c r="L71" s="13" t="n">
        <v>1850000</v>
      </c>
      <c r="M71" t="inlineStr">
        <is>
          <t>DC, MA, CA</t>
        </is>
      </c>
      <c r="N71" t="inlineStr">
        <is>
          <t>Yes</t>
        </is>
      </c>
      <c r="O71" t="inlineStr">
        <is>
          <t>Yes</t>
        </is>
      </c>
      <c r="Q71" s="9" t="inlineStr">
        <is>
          <t>https://grantcue.com/foundations/beatrice-p-delany-char-tr-xxxxx7003-136748171</t>
        </is>
      </c>
    </row>
    <row r="72">
      <c r="A72">
        <f>IF($E72=$E71,$A71+1,1)</f>
        <v/>
      </c>
      <c r="B72" t="inlineStr">
        <is>
          <t>THE KHAN FOUNDATION INC</t>
        </is>
      </c>
      <c r="C72" t="inlineStr">
        <is>
          <t>20-0461026</t>
        </is>
      </c>
      <c r="D72" t="inlineStr">
        <is>
          <t>Illinois</t>
        </is>
      </c>
      <c r="E72" t="inlineStr">
        <is>
          <t>IL</t>
        </is>
      </c>
      <c r="F72" t="n">
        <v>2025</v>
      </c>
      <c r="G72" t="n">
        <v>2</v>
      </c>
      <c r="H72" s="13" t="n">
        <v>8520000</v>
      </c>
      <c r="I72" s="12" t="n">
        <v>8</v>
      </c>
      <c r="J72" s="13" t="n">
        <v>375000</v>
      </c>
      <c r="K72" s="13">
        <f>IFERROR($H72/$I72,"")</f>
        <v/>
      </c>
      <c r="L72" s="13" t="n">
        <v>3600000</v>
      </c>
      <c r="M72" t="inlineStr">
        <is>
          <t>FL, DC, CA</t>
        </is>
      </c>
      <c r="N72" t="inlineStr">
        <is>
          <t>No</t>
        </is>
      </c>
      <c r="O72" t="inlineStr">
        <is>
          <t>Not stated</t>
        </is>
      </c>
      <c r="Q72" s="9" t="inlineStr">
        <is>
          <t>https://grantcue.com/foundations/the-khan-foundation-inc-200461026</t>
        </is>
      </c>
    </row>
    <row r="73">
      <c r="A73">
        <f>IF($E73=$E72,$A72+1,1)</f>
        <v/>
      </c>
      <c r="B73" t="inlineStr">
        <is>
          <t>THE BRINSON FOUNDATION</t>
        </is>
      </c>
      <c r="C73" t="inlineStr">
        <is>
          <t>68-0656415</t>
        </is>
      </c>
      <c r="D73" t="inlineStr">
        <is>
          <t>Illinois</t>
        </is>
      </c>
      <c r="E73" t="inlineStr">
        <is>
          <t>IL</t>
        </is>
      </c>
      <c r="F73" t="n">
        <v>2024</v>
      </c>
      <c r="G73" t="n">
        <v>1</v>
      </c>
      <c r="H73" s="13" t="n">
        <v>8480300</v>
      </c>
      <c r="I73" s="12" t="n">
        <v>138</v>
      </c>
      <c r="J73" s="13" t="n">
        <v>50000</v>
      </c>
      <c r="K73" s="13">
        <f>IFERROR($H73/$I73,"")</f>
        <v/>
      </c>
      <c r="L73" s="13" t="n">
        <v>600000</v>
      </c>
      <c r="M73" t="inlineStr">
        <is>
          <t>CA, WY, MA</t>
        </is>
      </c>
      <c r="N73" t="inlineStr">
        <is>
          <t>Yes</t>
        </is>
      </c>
      <c r="O73" t="inlineStr">
        <is>
          <t>Not stated</t>
        </is>
      </c>
      <c r="P73" s="9" t="inlineStr">
        <is>
          <t>https://www.brinsonfoundation.org/</t>
        </is>
      </c>
      <c r="Q73" s="9" t="inlineStr">
        <is>
          <t>https://grantcue.com/foundations/the-brinson-foundation-680656415</t>
        </is>
      </c>
    </row>
    <row r="74">
      <c r="A74">
        <f>IF($E74=$E73,$A73+1,1)</f>
        <v/>
      </c>
      <c r="B74" t="inlineStr">
        <is>
          <t>DARDEN RESTAURANTS INC FOUNDATION</t>
        </is>
      </c>
      <c r="C74" t="inlineStr">
        <is>
          <t>59-3332929</t>
        </is>
      </c>
      <c r="D74" t="inlineStr">
        <is>
          <t>Illinois</t>
        </is>
      </c>
      <c r="E74" t="inlineStr">
        <is>
          <t>IL</t>
        </is>
      </c>
      <c r="F74" t="n">
        <v>2024</v>
      </c>
      <c r="G74" t="n">
        <v>2</v>
      </c>
      <c r="H74" s="13" t="n">
        <v>8288389</v>
      </c>
      <c r="I74" s="12" t="n">
        <v>44</v>
      </c>
      <c r="J74" s="13" t="n">
        <v>9774.5</v>
      </c>
      <c r="K74" s="13">
        <f>IFERROR($H74/$I74,"")</f>
        <v/>
      </c>
      <c r="L74" s="13" t="n">
        <v>4000000</v>
      </c>
      <c r="M74" t="inlineStr">
        <is>
          <t>FL, NY, GA</t>
        </is>
      </c>
      <c r="N74" t="inlineStr">
        <is>
          <t>Yes</t>
        </is>
      </c>
      <c r="O74" t="inlineStr">
        <is>
          <t>Not stated</t>
        </is>
      </c>
      <c r="P74" s="9" t="inlineStr">
        <is>
          <t>https://www.darden.com/our-impact/communities/giving-back</t>
        </is>
      </c>
      <c r="Q74" s="9" t="inlineStr">
        <is>
          <t>https://grantcue.com/foundations/darden-restaurants-inc-foundation-593332929</t>
        </is>
      </c>
    </row>
    <row r="75">
      <c r="A75">
        <f>IF($E75=$E74,$A74+1,1)</f>
        <v/>
      </c>
      <c r="B75" t="inlineStr">
        <is>
          <t>Bramsen Charitable Foundation dated November 30 2018</t>
        </is>
      </c>
      <c r="C75" t="inlineStr">
        <is>
          <t>83-2704828</t>
        </is>
      </c>
      <c r="D75" t="inlineStr">
        <is>
          <t>Illinois</t>
        </is>
      </c>
      <c r="E75" t="inlineStr">
        <is>
          <t>IL</t>
        </is>
      </c>
      <c r="F75" t="n">
        <v>2025</v>
      </c>
      <c r="G75" t="n">
        <v>2</v>
      </c>
      <c r="H75" s="13" t="n">
        <v>8214250</v>
      </c>
      <c r="I75" s="12" t="n">
        <v>13</v>
      </c>
      <c r="J75" s="13" t="n">
        <v>10000</v>
      </c>
      <c r="K75" s="13">
        <f>IFERROR($H75/$I75,"")</f>
        <v/>
      </c>
      <c r="L75" s="13" t="n">
        <v>2000000</v>
      </c>
      <c r="M75" t="inlineStr">
        <is>
          <t>HI, CO</t>
        </is>
      </c>
      <c r="N75" t="inlineStr">
        <is>
          <t>No</t>
        </is>
      </c>
      <c r="O75" t="inlineStr">
        <is>
          <t>Not stated</t>
        </is>
      </c>
      <c r="Q75" s="9" t="inlineStr">
        <is>
          <t>https://grantcue.com/foundations/bramsen-charitable-foundation-dated-november-30-2018-832704828</t>
        </is>
      </c>
    </row>
    <row r="76">
      <c r="A76">
        <f>IF($E76=$E75,$A75+1,1)</f>
        <v/>
      </c>
      <c r="B76" t="inlineStr">
        <is>
          <t>JULIAN GRACE FOUNDATION</t>
        </is>
      </c>
      <c r="C76" t="inlineStr">
        <is>
          <t>47-1645999</t>
        </is>
      </c>
      <c r="D76" t="inlineStr">
        <is>
          <t>Illinois</t>
        </is>
      </c>
      <c r="E76" t="inlineStr">
        <is>
          <t>IL</t>
        </is>
      </c>
      <c r="F76" t="n">
        <v>2024</v>
      </c>
      <c r="G76" t="n">
        <v>1</v>
      </c>
      <c r="H76" s="13" t="n">
        <v>8061293</v>
      </c>
      <c r="I76" s="12" t="n">
        <v>105</v>
      </c>
      <c r="J76" s="13" t="n">
        <v>60000</v>
      </c>
      <c r="K76" s="13">
        <f>IFERROR($H76/$I76,"")</f>
        <v/>
      </c>
      <c r="L76" s="13" t="n">
        <v>310000</v>
      </c>
      <c r="M76" t="inlineStr">
        <is>
          <t>CA, VA, PA</t>
        </is>
      </c>
      <c r="N76" t="inlineStr">
        <is>
          <t>No</t>
        </is>
      </c>
      <c r="O76" t="inlineStr">
        <is>
          <t>Not stated</t>
        </is>
      </c>
      <c r="Q76" s="9" t="inlineStr">
        <is>
          <t>https://grantcue.com/foundations/julian-grace-foundation-471645999</t>
        </is>
      </c>
    </row>
    <row r="77">
      <c r="A77">
        <f>IF($E77=$E76,$A76+1,1)</f>
        <v/>
      </c>
      <c r="B77" t="inlineStr">
        <is>
          <t>GILMORE FOUNDATION</t>
        </is>
      </c>
      <c r="C77" t="inlineStr">
        <is>
          <t>27-1400179</t>
        </is>
      </c>
      <c r="D77" t="inlineStr">
        <is>
          <t>Illinois</t>
        </is>
      </c>
      <c r="E77" t="inlineStr">
        <is>
          <t>IL</t>
        </is>
      </c>
      <c r="F77" t="n">
        <v>2025</v>
      </c>
      <c r="G77" t="n">
        <v>2</v>
      </c>
      <c r="H77" s="13" t="n">
        <v>7961716</v>
      </c>
      <c r="I77" s="12" t="n">
        <v>53</v>
      </c>
      <c r="J77" s="13" t="n">
        <v>40000</v>
      </c>
      <c r="K77" s="13">
        <f>IFERROR($H77/$I77,"")</f>
        <v/>
      </c>
      <c r="L77" s="13" t="n">
        <v>2504575</v>
      </c>
      <c r="M77" t="inlineStr">
        <is>
          <t>CA, NY</t>
        </is>
      </c>
      <c r="N77" t="inlineStr">
        <is>
          <t>Yes</t>
        </is>
      </c>
      <c r="O77" t="inlineStr">
        <is>
          <t>Not stated</t>
        </is>
      </c>
      <c r="P77" s="9" t="inlineStr">
        <is>
          <t>https://www.gilmorefndn.org/</t>
        </is>
      </c>
      <c r="Q77" s="9" t="inlineStr">
        <is>
          <t>https://grantcue.com/foundations/gilmore-foundation-271400179</t>
        </is>
      </c>
    </row>
    <row r="78">
      <c r="A78">
        <f>IF($E78=$E77,$A77+1,1)</f>
        <v/>
      </c>
      <c r="B78" t="inlineStr">
        <is>
          <t>RETIREMENT RESEARCH FOUNDATION DBA RRF FOUNDATION FOR AGING</t>
        </is>
      </c>
      <c r="C78" t="inlineStr">
        <is>
          <t>36-2429540</t>
        </is>
      </c>
      <c r="D78" t="inlineStr">
        <is>
          <t>Illinois</t>
        </is>
      </c>
      <c r="E78" t="inlineStr">
        <is>
          <t>IL</t>
        </is>
      </c>
      <c r="F78" t="n">
        <v>2024</v>
      </c>
      <c r="G78" t="n">
        <v>1</v>
      </c>
      <c r="H78" s="13" t="n">
        <v>7838419</v>
      </c>
      <c r="I78" s="12" t="n">
        <v>256</v>
      </c>
      <c r="J78" s="13" t="n">
        <v>16113</v>
      </c>
      <c r="K78" s="13">
        <f>IFERROR($H78/$I78,"")</f>
        <v/>
      </c>
      <c r="L78" s="13" t="n">
        <v>143626</v>
      </c>
      <c r="M78" t="inlineStr">
        <is>
          <t>DC, NY, MA</t>
        </is>
      </c>
      <c r="N78" t="inlineStr">
        <is>
          <t>Yes</t>
        </is>
      </c>
      <c r="O78" t="inlineStr">
        <is>
          <t>Yes</t>
        </is>
      </c>
      <c r="P78" s="9" t="inlineStr">
        <is>
          <t>http://www.rrf.org/</t>
        </is>
      </c>
      <c r="Q78" s="9" t="inlineStr">
        <is>
          <t>https://grantcue.com/foundations/retirement-research-foundation-dba-rrf-foundation-for-aging-362429540</t>
        </is>
      </c>
    </row>
    <row r="79">
      <c r="A79">
        <f>IF($E79=$E78,$A78+1,1)</f>
        <v/>
      </c>
      <c r="B79" t="inlineStr">
        <is>
          <t>THE SIDLEY AUSTIN FOUNDATION</t>
        </is>
      </c>
      <c r="C79" t="inlineStr">
        <is>
          <t>20-3980527</t>
        </is>
      </c>
      <c r="D79" t="inlineStr">
        <is>
          <t>Illinois</t>
        </is>
      </c>
      <c r="E79" t="inlineStr">
        <is>
          <t>IL</t>
        </is>
      </c>
      <c r="F79" t="n">
        <v>2025</v>
      </c>
      <c r="G79" t="n">
        <v>2</v>
      </c>
      <c r="H79" s="13" t="n">
        <v>7806592</v>
      </c>
      <c r="I79" s="12" t="n">
        <v>603</v>
      </c>
      <c r="J79" s="13" t="n">
        <v>5000</v>
      </c>
      <c r="K79" s="13">
        <f>IFERROR($H79/$I79,"")</f>
        <v/>
      </c>
      <c r="L79" s="13" t="n">
        <v>517408</v>
      </c>
      <c r="M79" t="inlineStr">
        <is>
          <t>NY, DC, CA</t>
        </is>
      </c>
      <c r="N79" t="inlineStr">
        <is>
          <t>No</t>
        </is>
      </c>
      <c r="O79" t="inlineStr">
        <is>
          <t>Not stated</t>
        </is>
      </c>
      <c r="Q79" s="9" t="inlineStr">
        <is>
          <t>https://grantcue.com/foundations/the-sidley-austin-foundation-c-o-timothy-f-bergen-203980527</t>
        </is>
      </c>
    </row>
    <row r="80">
      <c r="A80">
        <f>IF($E80=$E79,$A79+1,1)</f>
        <v/>
      </c>
      <c r="B80" t="inlineStr">
        <is>
          <t>The Polsky Foundation</t>
        </is>
      </c>
      <c r="C80" t="inlineStr">
        <is>
          <t>65-1164639</t>
        </is>
      </c>
      <c r="D80" t="inlineStr">
        <is>
          <t>Illinois</t>
        </is>
      </c>
      <c r="E80" t="inlineStr">
        <is>
          <t>IL</t>
        </is>
      </c>
      <c r="F80" t="n">
        <v>2024</v>
      </c>
      <c r="G80" t="n">
        <v>1</v>
      </c>
      <c r="H80" s="13" t="n">
        <v>7770395</v>
      </c>
      <c r="I80" s="12" t="n">
        <v>39</v>
      </c>
      <c r="J80" s="13" t="n">
        <v>10000</v>
      </c>
      <c r="K80" s="13">
        <f>IFERROR($H80/$I80,"")</f>
        <v/>
      </c>
      <c r="L80" s="13" t="n">
        <v>2293698</v>
      </c>
      <c r="M80" t="inlineStr">
        <is>
          <t>MA, OR, FL</t>
        </is>
      </c>
      <c r="N80" t="inlineStr">
        <is>
          <t>No</t>
        </is>
      </c>
      <c r="O80" t="inlineStr">
        <is>
          <t>Not stated</t>
        </is>
      </c>
      <c r="Q80" s="9" t="inlineStr">
        <is>
          <t>https://grantcue.com/foundations/the-polsky-foundation-651164639</t>
        </is>
      </c>
    </row>
    <row r="81">
      <c r="A81">
        <f>IF($E81=$E80,$A80+1,1)</f>
        <v/>
      </c>
      <c r="B81" t="inlineStr">
        <is>
          <t>WP &amp; HB White Foundation</t>
        </is>
      </c>
      <c r="C81" t="inlineStr">
        <is>
          <t>36-2601558</t>
        </is>
      </c>
      <c r="D81" t="inlineStr">
        <is>
          <t>Illinois</t>
        </is>
      </c>
      <c r="E81" t="inlineStr">
        <is>
          <t>IL</t>
        </is>
      </c>
      <c r="F81" t="n">
        <v>2025</v>
      </c>
      <c r="G81" t="n">
        <v>2</v>
      </c>
      <c r="H81" s="13" t="n">
        <v>7610000</v>
      </c>
      <c r="I81" s="12" t="n">
        <v>279</v>
      </c>
      <c r="J81" s="13" t="n">
        <v>25000</v>
      </c>
      <c r="K81" s="13">
        <f>IFERROR($H81/$I81,"")</f>
        <v/>
      </c>
      <c r="L81" s="13" t="n">
        <v>140000</v>
      </c>
      <c r="M81" t="inlineStr">
        <is>
          <t>DC, PA, AZ</t>
        </is>
      </c>
      <c r="N81" t="inlineStr">
        <is>
          <t>Yes</t>
        </is>
      </c>
      <c r="O81" t="inlineStr">
        <is>
          <t>Yes</t>
        </is>
      </c>
      <c r="P81" s="9" t="inlineStr">
        <is>
          <t>https://www.wpandhbwhitefoundation.org/</t>
        </is>
      </c>
      <c r="Q81" s="9" t="inlineStr">
        <is>
          <t>https://grantcue.com/foundations/wp-and-hb-white-foundation-362601558</t>
        </is>
      </c>
    </row>
    <row r="82">
      <c r="A82">
        <f>IF($E82=$E81,$A81+1,1)</f>
        <v/>
      </c>
      <c r="B82" t="inlineStr">
        <is>
          <t>NORTHERN TRUST FOUNDATION</t>
        </is>
      </c>
      <c r="C82" t="inlineStr">
        <is>
          <t>84-2220090</t>
        </is>
      </c>
      <c r="D82" t="inlineStr">
        <is>
          <t>Illinois</t>
        </is>
      </c>
      <c r="E82" t="inlineStr">
        <is>
          <t>IL</t>
        </is>
      </c>
      <c r="F82" t="n">
        <v>2025</v>
      </c>
      <c r="G82" t="n">
        <v>2</v>
      </c>
      <c r="H82" s="13" t="n">
        <v>7590773</v>
      </c>
      <c r="I82" s="12" t="n">
        <v>10</v>
      </c>
      <c r="J82" s="13" t="n">
        <v>215000</v>
      </c>
      <c r="K82" s="13">
        <f>IFERROR($H82/$I82,"")</f>
        <v/>
      </c>
      <c r="L82" s="13" t="n">
        <v>3339000</v>
      </c>
      <c r="M82" t="inlineStr">
        <is>
          <t>DC</t>
        </is>
      </c>
      <c r="N82" t="inlineStr">
        <is>
          <t>No</t>
        </is>
      </c>
      <c r="O82" t="inlineStr">
        <is>
          <t>Not stated</t>
        </is>
      </c>
      <c r="Q82" s="9" t="inlineStr">
        <is>
          <t>https://grantcue.com/foundations/northern-trust-foundation-842220090</t>
        </is>
      </c>
    </row>
    <row r="83">
      <c r="A83">
        <f>IF($E83=$E82,$A82+1,1)</f>
        <v/>
      </c>
      <c r="B83" t="inlineStr">
        <is>
          <t>ED UIHLEIN FAMILY FOUNDATION</t>
        </is>
      </c>
      <c r="C83" t="inlineStr">
        <is>
          <t>20-5723621</t>
        </is>
      </c>
      <c r="D83" t="inlineStr">
        <is>
          <t>Illinois</t>
        </is>
      </c>
      <c r="E83" t="inlineStr">
        <is>
          <t>IL</t>
        </is>
      </c>
      <c r="F83" t="n">
        <v>2024</v>
      </c>
      <c r="G83" t="n">
        <v>1</v>
      </c>
      <c r="H83" s="13" t="n">
        <v>7400467</v>
      </c>
      <c r="I83" s="12" t="n">
        <v>105</v>
      </c>
      <c r="J83" s="13" t="n">
        <v>10000</v>
      </c>
      <c r="K83" s="13">
        <f>IFERROR($H83/$I83,"")</f>
        <v/>
      </c>
      <c r="L83" s="13" t="n">
        <v>1000000</v>
      </c>
      <c r="M83" t="inlineStr">
        <is>
          <t>VA, PA, FL</t>
        </is>
      </c>
      <c r="N83" t="inlineStr">
        <is>
          <t>No</t>
        </is>
      </c>
      <c r="O83" t="inlineStr">
        <is>
          <t>Not stated</t>
        </is>
      </c>
      <c r="Q83" s="9" t="inlineStr">
        <is>
          <t>https://grantcue.com/foundations/ed-uihlein-family-foundation-205723621</t>
        </is>
      </c>
    </row>
    <row r="84">
      <c r="A84">
        <f>IF($E84=$E83,$A83+1,1)</f>
        <v/>
      </c>
      <c r="B84" t="inlineStr">
        <is>
          <t>Square One Foundation</t>
        </is>
      </c>
      <c r="C84" t="inlineStr">
        <is>
          <t>36-6068835</t>
        </is>
      </c>
      <c r="D84" t="inlineStr">
        <is>
          <t>Illinois</t>
        </is>
      </c>
      <c r="E84" t="inlineStr">
        <is>
          <t>IL</t>
        </is>
      </c>
      <c r="F84" t="n">
        <v>2024</v>
      </c>
      <c r="G84" t="n">
        <v>1</v>
      </c>
      <c r="H84" s="13" t="n">
        <v>7200500</v>
      </c>
      <c r="I84" s="12" t="n">
        <v>77</v>
      </c>
      <c r="J84" s="13" t="n">
        <v>62500</v>
      </c>
      <c r="K84" s="13">
        <f>IFERROR($H84/$I84,"")</f>
        <v/>
      </c>
      <c r="L84" s="13" t="n">
        <v>1500000</v>
      </c>
      <c r="M84" t="inlineStr">
        <is>
          <t>NY, TX, CA</t>
        </is>
      </c>
      <c r="N84" t="inlineStr">
        <is>
          <t>No</t>
        </is>
      </c>
      <c r="O84" t="inlineStr">
        <is>
          <t>Not stated</t>
        </is>
      </c>
      <c r="Q84" s="9" t="inlineStr">
        <is>
          <t>https://grantcue.com/foundations/square-one-foundation-366068835</t>
        </is>
      </c>
    </row>
    <row r="85">
      <c r="A85">
        <f>IF($E85=$E84,$A84+1,1)</f>
        <v/>
      </c>
      <c r="B85" t="inlineStr">
        <is>
          <t>Kazma Family Foundation Inc</t>
        </is>
      </c>
      <c r="C85" t="inlineStr">
        <is>
          <t>46-2160108</t>
        </is>
      </c>
      <c r="D85" t="inlineStr">
        <is>
          <t>Illinois</t>
        </is>
      </c>
      <c r="E85" t="inlineStr">
        <is>
          <t>IL</t>
        </is>
      </c>
      <c r="F85" t="n">
        <v>2025</v>
      </c>
      <c r="G85" t="n">
        <v>2</v>
      </c>
      <c r="H85" s="13" t="n">
        <v>7172278</v>
      </c>
      <c r="I85" s="12" t="n">
        <v>46</v>
      </c>
      <c r="J85" s="13" t="n">
        <v>45000</v>
      </c>
      <c r="K85" s="13">
        <f>IFERROR($H85/$I85,"")</f>
        <v/>
      </c>
      <c r="L85" s="13" t="n">
        <v>934000</v>
      </c>
      <c r="M85" t="inlineStr">
        <is>
          <t>DC, FL, IN</t>
        </is>
      </c>
      <c r="N85" t="inlineStr">
        <is>
          <t>No</t>
        </is>
      </c>
      <c r="O85" t="inlineStr">
        <is>
          <t>Not stated</t>
        </is>
      </c>
      <c r="Q85" s="9" t="inlineStr">
        <is>
          <t>https://grantcue.com/foundations/kazma-family-foundation-inc-c-o-leigh-anne-kazma-462160108</t>
        </is>
      </c>
    </row>
    <row r="86">
      <c r="A86">
        <f>IF($E86=$E85,$A85+1,1)</f>
        <v/>
      </c>
      <c r="B86" t="inlineStr">
        <is>
          <t>GAYLORD AND DOROTHY DONNELLEY FOUNDATION</t>
        </is>
      </c>
      <c r="C86" t="inlineStr">
        <is>
          <t>36-6108460</t>
        </is>
      </c>
      <c r="D86" t="inlineStr">
        <is>
          <t>Illinois</t>
        </is>
      </c>
      <c r="E86" t="inlineStr">
        <is>
          <t>IL</t>
        </is>
      </c>
      <c r="F86" t="n">
        <v>2024</v>
      </c>
      <c r="G86" t="n">
        <v>1</v>
      </c>
      <c r="H86" s="13" t="n">
        <v>7116176</v>
      </c>
      <c r="I86" s="12" t="n">
        <v>355</v>
      </c>
      <c r="J86" s="13" t="n">
        <v>10000</v>
      </c>
      <c r="K86" s="13">
        <f>IFERROR($H86/$I86,"")</f>
        <v/>
      </c>
      <c r="L86" s="13" t="n">
        <v>235500</v>
      </c>
      <c r="M86" t="inlineStr">
        <is>
          <t>SC, NY, DC</t>
        </is>
      </c>
      <c r="N86" t="inlineStr">
        <is>
          <t>Yes</t>
        </is>
      </c>
      <c r="O86" t="inlineStr">
        <is>
          <t>Yes</t>
        </is>
      </c>
      <c r="P86" s="9" t="inlineStr">
        <is>
          <t>https://gddf.org/</t>
        </is>
      </c>
      <c r="Q86" s="9" t="inlineStr">
        <is>
          <t>https://grantcue.com/foundations/gaylord-and-dorothy-donnelley-foundation-366108460</t>
        </is>
      </c>
    </row>
    <row r="87">
      <c r="A87">
        <f>IF($E87=$E86,$A86+1,1)</f>
        <v/>
      </c>
      <c r="B87" t="inlineStr">
        <is>
          <t>PERKINS MALO HUNTER FOUNDATION</t>
        </is>
      </c>
      <c r="C87" t="inlineStr">
        <is>
          <t>36-4098513</t>
        </is>
      </c>
      <c r="D87" t="inlineStr">
        <is>
          <t>Illinois</t>
        </is>
      </c>
      <c r="E87" t="inlineStr">
        <is>
          <t>IL</t>
        </is>
      </c>
      <c r="F87" t="n">
        <v>2025</v>
      </c>
      <c r="G87" t="n">
        <v>1</v>
      </c>
      <c r="H87" s="13" t="n">
        <v>7109079</v>
      </c>
      <c r="I87" s="12" t="n">
        <v>50</v>
      </c>
      <c r="J87" s="13" t="n">
        <v>120000</v>
      </c>
      <c r="K87" s="13">
        <f>IFERROR($H87/$I87,"")</f>
        <v/>
      </c>
      <c r="L87" s="13" t="n">
        <v>500000</v>
      </c>
      <c r="M87" t="inlineStr">
        <is>
          <t>WI, OH, MI</t>
        </is>
      </c>
      <c r="N87" t="inlineStr">
        <is>
          <t>No</t>
        </is>
      </c>
      <c r="O87" t="inlineStr">
        <is>
          <t>Not stated</t>
        </is>
      </c>
      <c r="Q87" s="9" t="inlineStr">
        <is>
          <t>https://grantcue.com/foundations/perkins-malo-hunter-foundation-364098513</t>
        </is>
      </c>
    </row>
    <row r="88">
      <c r="A88">
        <f>IF($E88=$E87,$A87+1,1)</f>
        <v/>
      </c>
      <c r="B88" t="inlineStr">
        <is>
          <t>MALOTT FAMILY FOUNDATION</t>
        </is>
      </c>
      <c r="C88" t="inlineStr">
        <is>
          <t>36-3680666</t>
        </is>
      </c>
      <c r="D88" t="inlineStr">
        <is>
          <t>Illinois</t>
        </is>
      </c>
      <c r="E88" t="inlineStr">
        <is>
          <t>IL</t>
        </is>
      </c>
      <c r="F88" t="n">
        <v>2024</v>
      </c>
      <c r="G88" t="n">
        <v>1</v>
      </c>
      <c r="H88" s="13" t="n">
        <v>7100000</v>
      </c>
      <c r="I88" s="12" t="n">
        <v>42</v>
      </c>
      <c r="J88" s="13" t="n">
        <v>27500</v>
      </c>
      <c r="K88" s="13">
        <f>IFERROR($H88/$I88,"")</f>
        <v/>
      </c>
      <c r="L88" s="13" t="n">
        <v>1455000</v>
      </c>
      <c r="M88" t="inlineStr">
        <is>
          <t>DC, CA, CT</t>
        </is>
      </c>
      <c r="N88" t="inlineStr">
        <is>
          <t>No</t>
        </is>
      </c>
      <c r="O88" t="inlineStr">
        <is>
          <t>Not stated</t>
        </is>
      </c>
      <c r="Q88" s="9" t="inlineStr">
        <is>
          <t>https://grantcue.com/foundations/malott-family-foundation-363680666</t>
        </is>
      </c>
    </row>
    <row r="89">
      <c r="A89">
        <f>IF($E89=$E88,$A88+1,1)</f>
        <v/>
      </c>
      <c r="B89" t="inlineStr">
        <is>
          <t>DILLON FOUNDATION</t>
        </is>
      </c>
      <c r="C89" t="inlineStr">
        <is>
          <t>36-6059349</t>
        </is>
      </c>
      <c r="D89" t="inlineStr">
        <is>
          <t>Illinois</t>
        </is>
      </c>
      <c r="E89" t="inlineStr">
        <is>
          <t>IL</t>
        </is>
      </c>
      <c r="F89" t="n">
        <v>2024</v>
      </c>
      <c r="G89" t="n">
        <v>2</v>
      </c>
      <c r="H89" s="13" t="n">
        <v>6973235</v>
      </c>
      <c r="I89" s="12" t="n">
        <v>282</v>
      </c>
      <c r="J89" s="13" t="n">
        <v>5000</v>
      </c>
      <c r="K89" s="13">
        <f>IFERROR($H89/$I89,"")</f>
        <v/>
      </c>
      <c r="L89" s="13" t="n">
        <v>867500</v>
      </c>
      <c r="M89" t="inlineStr">
        <is>
          <t>NY, MN, CO</t>
        </is>
      </c>
      <c r="N89" t="inlineStr">
        <is>
          <t>Yes</t>
        </is>
      </c>
      <c r="O89" t="inlineStr">
        <is>
          <t>Not stated</t>
        </is>
      </c>
      <c r="Q89" s="9" t="inlineStr">
        <is>
          <t>https://grantcue.com/foundations/dillon-foundation-366059349</t>
        </is>
      </c>
    </row>
    <row r="90">
      <c r="A90">
        <f>IF($E90=$E89,$A89+1,1)</f>
        <v/>
      </c>
      <c r="B90" t="inlineStr">
        <is>
          <t>JARVIS FOUNDATION</t>
        </is>
      </c>
      <c r="C90" t="inlineStr">
        <is>
          <t>81-4471023</t>
        </is>
      </c>
      <c r="D90" t="inlineStr">
        <is>
          <t>Illinois</t>
        </is>
      </c>
      <c r="E90" t="inlineStr">
        <is>
          <t>IL</t>
        </is>
      </c>
      <c r="F90" t="n">
        <v>2025</v>
      </c>
      <c r="G90" t="n">
        <v>2</v>
      </c>
      <c r="H90" s="13" t="n">
        <v>6903398</v>
      </c>
      <c r="I90" s="12" t="n">
        <v>233</v>
      </c>
      <c r="J90" s="13" t="n">
        <v>5000</v>
      </c>
      <c r="K90" s="13">
        <f>IFERROR($H90/$I90,"")</f>
        <v/>
      </c>
      <c r="L90" s="13" t="n">
        <v>1000000</v>
      </c>
      <c r="M90" t="inlineStr">
        <is>
          <t>NY, LA, CA</t>
        </is>
      </c>
      <c r="N90" t="inlineStr">
        <is>
          <t>No</t>
        </is>
      </c>
      <c r="O90" t="inlineStr">
        <is>
          <t>Not stated</t>
        </is>
      </c>
      <c r="Q90" s="9" t="inlineStr">
        <is>
          <t>https://grantcue.com/foundations/jarvis-foundation-814471023</t>
        </is>
      </c>
    </row>
    <row r="91">
      <c r="A91">
        <f>IF($E91=$E90,$A90+1,1)</f>
        <v/>
      </c>
      <c r="B91" t="inlineStr">
        <is>
          <t>REED FAMILY FOUNDATION INC</t>
        </is>
      </c>
      <c r="C91" t="inlineStr">
        <is>
          <t>26-1247721</t>
        </is>
      </c>
      <c r="D91" t="inlineStr">
        <is>
          <t>Illinois</t>
        </is>
      </c>
      <c r="E91" t="inlineStr">
        <is>
          <t>IL</t>
        </is>
      </c>
      <c r="F91" t="n">
        <v>2025</v>
      </c>
      <c r="G91" t="n">
        <v>2</v>
      </c>
      <c r="H91" s="13" t="n">
        <v>6902000</v>
      </c>
      <c r="I91" s="12" t="n">
        <v>459</v>
      </c>
      <c r="J91" s="13" t="n">
        <v>2500</v>
      </c>
      <c r="K91" s="13">
        <f>IFERROR($H91/$I91,"")</f>
        <v/>
      </c>
      <c r="L91" s="13" t="n">
        <v>1250000</v>
      </c>
      <c r="M91" t="inlineStr">
        <is>
          <t>OR, NY, MT</t>
        </is>
      </c>
      <c r="N91" t="inlineStr">
        <is>
          <t>No</t>
        </is>
      </c>
      <c r="O91" t="inlineStr">
        <is>
          <t>Not stated</t>
        </is>
      </c>
      <c r="Q91" s="9" t="inlineStr">
        <is>
          <t>https://grantcue.com/foundations/reed-family-foundation-inc-261247721</t>
        </is>
      </c>
    </row>
    <row r="92">
      <c r="A92">
        <f>IF($E92=$E91,$A91+1,1)</f>
        <v/>
      </c>
      <c r="B92" t="inlineStr">
        <is>
          <t>THE ROBERT E GALLAGHER CHARITABLE TRUST</t>
        </is>
      </c>
      <c r="C92" t="inlineStr">
        <is>
          <t>36-7180671</t>
        </is>
      </c>
      <c r="D92" t="inlineStr">
        <is>
          <t>Illinois</t>
        </is>
      </c>
      <c r="E92" t="inlineStr">
        <is>
          <t>IL</t>
        </is>
      </c>
      <c r="F92" t="n">
        <v>2024</v>
      </c>
      <c r="G92" t="n">
        <v>1</v>
      </c>
      <c r="H92" s="13" t="n">
        <v>6770000</v>
      </c>
      <c r="I92" s="12" t="n">
        <v>65</v>
      </c>
      <c r="J92" s="13" t="n">
        <v>30000</v>
      </c>
      <c r="K92" s="13">
        <f>IFERROR($H92/$I92,"")</f>
        <v/>
      </c>
      <c r="L92" s="13" t="n">
        <v>3270000</v>
      </c>
      <c r="M92" t="inlineStr">
        <is>
          <t>PA, DC, NY</t>
        </is>
      </c>
      <c r="N92" t="inlineStr">
        <is>
          <t>No</t>
        </is>
      </c>
      <c r="O92" t="inlineStr">
        <is>
          <t>Not stated</t>
        </is>
      </c>
      <c r="Q92" s="9" t="inlineStr">
        <is>
          <t>https://grantcue.com/foundations/the-robert-e-gallagher-charitable-trust-367180671</t>
        </is>
      </c>
    </row>
    <row r="93">
      <c r="A93">
        <f>IF($E93=$E92,$A92+1,1)</f>
        <v/>
      </c>
      <c r="B93" t="inlineStr">
        <is>
          <t>CME GROUP FOUNDATION</t>
        </is>
      </c>
      <c r="C93" t="inlineStr">
        <is>
          <t>45-0575574</t>
        </is>
      </c>
      <c r="D93" t="inlineStr">
        <is>
          <t>Illinois</t>
        </is>
      </c>
      <c r="E93" t="inlineStr">
        <is>
          <t>IL</t>
        </is>
      </c>
      <c r="F93" t="n">
        <v>2024</v>
      </c>
      <c r="G93" t="n">
        <v>1</v>
      </c>
      <c r="H93" s="13" t="n">
        <v>6739500</v>
      </c>
      <c r="I93" s="12" t="n">
        <v>148</v>
      </c>
      <c r="J93" s="13" t="n">
        <v>25000</v>
      </c>
      <c r="K93" s="13">
        <f>IFERROR($H93/$I93,"")</f>
        <v/>
      </c>
      <c r="L93" s="13" t="n">
        <v>600000</v>
      </c>
      <c r="M93" t="inlineStr">
        <is>
          <t>MN, MA, NY</t>
        </is>
      </c>
      <c r="N93" t="inlineStr">
        <is>
          <t>No</t>
        </is>
      </c>
      <c r="O93" t="inlineStr">
        <is>
          <t>Not stated</t>
        </is>
      </c>
      <c r="Q93" s="9" t="inlineStr">
        <is>
          <t>https://grantcue.com/foundations/cme-group-foundation-450575574</t>
        </is>
      </c>
    </row>
    <row r="94">
      <c r="A94">
        <f>IF($E94=$E93,$A93+1,1)</f>
        <v/>
      </c>
      <c r="B94" t="inlineStr">
        <is>
          <t>FRANK E PAYNE AND SEBA B PAYNE FOUNDATION</t>
        </is>
      </c>
      <c r="C94" t="inlineStr">
        <is>
          <t>87-1526433</t>
        </is>
      </c>
      <c r="D94" t="inlineStr">
        <is>
          <t>Illinois</t>
        </is>
      </c>
      <c r="E94" t="inlineStr">
        <is>
          <t>IL</t>
        </is>
      </c>
      <c r="F94" t="n">
        <v>2024</v>
      </c>
      <c r="G94" t="n">
        <v>1</v>
      </c>
      <c r="H94" s="13" t="n">
        <v>6664500</v>
      </c>
      <c r="I94" s="12" t="n">
        <v>47</v>
      </c>
      <c r="J94" s="13" t="n">
        <v>85000</v>
      </c>
      <c r="K94" s="13">
        <f>IFERROR($H94/$I94,"")</f>
        <v/>
      </c>
      <c r="L94" s="13" t="n">
        <v>500000</v>
      </c>
      <c r="M94" t="inlineStr">
        <is>
          <t>MA, NY, DC</t>
        </is>
      </c>
      <c r="N94" t="inlineStr">
        <is>
          <t>No</t>
        </is>
      </c>
      <c r="O94" t="inlineStr">
        <is>
          <t>Not stated</t>
        </is>
      </c>
      <c r="Q94" s="9" t="inlineStr">
        <is>
          <t>https://grantcue.com/foundations/frank-e-payne-and-seba-b-payne-foundation-871526433</t>
        </is>
      </c>
    </row>
    <row r="95">
      <c r="A95">
        <f>IF($E95=$E94,$A94+1,1)</f>
        <v/>
      </c>
      <c r="B95" t="inlineStr">
        <is>
          <t>VISITING NURSE ASSOCIATION OF CHICAGO (AKA) VNA FOUNDATION</t>
        </is>
      </c>
      <c r="C95" t="inlineStr">
        <is>
          <t>36-2167943</t>
        </is>
      </c>
      <c r="D95" t="inlineStr">
        <is>
          <t>Illinois</t>
        </is>
      </c>
      <c r="E95" t="inlineStr">
        <is>
          <t>IL</t>
        </is>
      </c>
      <c r="F95" t="n">
        <v>2024</v>
      </c>
      <c r="G95" t="n">
        <v>2</v>
      </c>
      <c r="H95" s="13" t="n">
        <v>6550618</v>
      </c>
      <c r="I95" s="12" t="n">
        <v>135</v>
      </c>
      <c r="J95" s="13" t="n">
        <v>50000</v>
      </c>
      <c r="K95" s="13">
        <f>IFERROR($H95/$I95,"")</f>
        <v/>
      </c>
      <c r="L95" s="13" t="n">
        <v>100000</v>
      </c>
      <c r="M95" t="inlineStr">
        <is>
          <t>DC</t>
        </is>
      </c>
      <c r="N95" t="inlineStr">
        <is>
          <t>Yes</t>
        </is>
      </c>
      <c r="O95" t="inlineStr">
        <is>
          <t>Yes</t>
        </is>
      </c>
      <c r="P95" s="9" t="inlineStr">
        <is>
          <t>https://www.vnafoundation.net/</t>
        </is>
      </c>
      <c r="Q95" s="9" t="inlineStr">
        <is>
          <t>https://grantcue.com/foundations/visiting-nurse-association-of-chicago-aka-vna-foundation-362167943</t>
        </is>
      </c>
    </row>
    <row r="96">
      <c r="A96">
        <f>IF($E96=$E95,$A95+1,1)</f>
        <v/>
      </c>
      <c r="B96" t="inlineStr">
        <is>
          <t>WOODWARD GOVERNOR CHARITABLE TRUST</t>
        </is>
      </c>
      <c r="C96" t="inlineStr">
        <is>
          <t>84-6025403</t>
        </is>
      </c>
      <c r="D96" t="inlineStr">
        <is>
          <t>Illinois</t>
        </is>
      </c>
      <c r="E96" t="inlineStr">
        <is>
          <t>IL</t>
        </is>
      </c>
      <c r="F96" t="n">
        <v>2025</v>
      </c>
      <c r="G96" t="n">
        <v>2</v>
      </c>
      <c r="H96" s="13" t="n">
        <v>6487000</v>
      </c>
      <c r="I96" s="12" t="n">
        <v>99</v>
      </c>
      <c r="J96" s="13" t="n">
        <v>5000</v>
      </c>
      <c r="K96" s="13">
        <f>IFERROR($H96/$I96,"")</f>
        <v/>
      </c>
      <c r="L96" s="13" t="n">
        <v>2785000</v>
      </c>
      <c r="M96" t="inlineStr">
        <is>
          <t>CO, DC, CA</t>
        </is>
      </c>
      <c r="N96" t="inlineStr">
        <is>
          <t>Yes</t>
        </is>
      </c>
      <c r="O96" t="inlineStr">
        <is>
          <t>Not stated</t>
        </is>
      </c>
      <c r="Q96" s="9" t="inlineStr">
        <is>
          <t>https://grantcue.com/foundations/woodward-governor-charitable-trust-846025403</t>
        </is>
      </c>
    </row>
    <row r="97">
      <c r="A97">
        <f>IF($E97=$E96,$A96+1,1)</f>
        <v/>
      </c>
      <c r="B97" t="inlineStr">
        <is>
          <t>Grand Victoria Foundation</t>
        </is>
      </c>
      <c r="C97" t="inlineStr">
        <is>
          <t>36-4107162</t>
        </is>
      </c>
      <c r="D97" t="inlineStr">
        <is>
          <t>Illinois</t>
        </is>
      </c>
      <c r="E97" t="inlineStr">
        <is>
          <t>IL</t>
        </is>
      </c>
      <c r="F97" t="n">
        <v>2024</v>
      </c>
      <c r="G97" t="n">
        <v>1</v>
      </c>
      <c r="H97" s="13" t="n">
        <v>6485223</v>
      </c>
      <c r="I97" s="12" t="n">
        <v>114</v>
      </c>
      <c r="J97" s="13" t="n">
        <v>25000</v>
      </c>
      <c r="K97" s="13">
        <f>IFERROR($H97/$I97,"")</f>
        <v/>
      </c>
      <c r="L97" s="13" t="n">
        <v>555150</v>
      </c>
      <c r="M97" t="inlineStr">
        <is>
          <t>ID, MO, CA</t>
        </is>
      </c>
      <c r="N97" t="inlineStr">
        <is>
          <t>Yes</t>
        </is>
      </c>
      <c r="O97" t="inlineStr">
        <is>
          <t>Yes</t>
        </is>
      </c>
      <c r="P97" s="9" t="inlineStr">
        <is>
          <t>https://www.grandvictoriafdn.org/</t>
        </is>
      </c>
      <c r="Q97" s="9" t="inlineStr">
        <is>
          <t>https://grantcue.com/foundations/grand-victoria-foundation-364107162</t>
        </is>
      </c>
    </row>
    <row r="98">
      <c r="A98">
        <f>IF($E98=$E97,$A97+1,1)</f>
        <v/>
      </c>
      <c r="B98" t="inlineStr">
        <is>
          <t>LOHENGRIN FOUNDATION INC</t>
        </is>
      </c>
      <c r="C98" t="inlineStr">
        <is>
          <t>13-6141339</t>
        </is>
      </c>
      <c r="D98" t="inlineStr">
        <is>
          <t>Illinois</t>
        </is>
      </c>
      <c r="E98" t="inlineStr">
        <is>
          <t>IL</t>
        </is>
      </c>
      <c r="F98" t="n">
        <v>2024</v>
      </c>
      <c r="G98" t="n">
        <v>1</v>
      </c>
      <c r="H98" s="13" t="n">
        <v>6484174</v>
      </c>
      <c r="I98" s="12" t="n">
        <v>73</v>
      </c>
      <c r="J98" s="13" t="n">
        <v>50000</v>
      </c>
      <c r="K98" s="13">
        <f>IFERROR($H98/$I98,"")</f>
        <v/>
      </c>
      <c r="L98" s="13" t="n">
        <v>2000000</v>
      </c>
      <c r="M98" t="inlineStr">
        <is>
          <t>MA, NY, MS</t>
        </is>
      </c>
      <c r="N98" t="inlineStr">
        <is>
          <t>No</t>
        </is>
      </c>
      <c r="O98" t="inlineStr">
        <is>
          <t>Not stated</t>
        </is>
      </c>
      <c r="Q98" s="9" t="inlineStr">
        <is>
          <t>https://grantcue.com/foundations/lohengrin-foundation-inc-136141339</t>
        </is>
      </c>
    </row>
    <row r="99">
      <c r="A99">
        <f>IF($E99=$E98,$A98+1,1)</f>
        <v/>
      </c>
      <c r="B99" t="inlineStr">
        <is>
          <t>PERRY FAMILY CHARITABLE FOUNDATION</t>
        </is>
      </c>
      <c r="C99" t="inlineStr">
        <is>
          <t>46-1528640</t>
        </is>
      </c>
      <c r="D99" t="inlineStr">
        <is>
          <t>Illinois</t>
        </is>
      </c>
      <c r="E99" t="inlineStr">
        <is>
          <t>IL</t>
        </is>
      </c>
      <c r="F99" t="n">
        <v>2025</v>
      </c>
      <c r="G99" t="n">
        <v>2</v>
      </c>
      <c r="H99" s="13" t="n">
        <v>6170259</v>
      </c>
      <c r="I99" s="12" t="n">
        <v>75</v>
      </c>
      <c r="J99" s="13" t="n">
        <v>5250</v>
      </c>
      <c r="K99" s="13">
        <f>IFERROR($H99/$I99,"")</f>
        <v/>
      </c>
      <c r="L99" s="13" t="n">
        <v>1340000</v>
      </c>
      <c r="M99" t="inlineStr">
        <is>
          <t>IN, NY, DE</t>
        </is>
      </c>
      <c r="N99" t="inlineStr">
        <is>
          <t>No</t>
        </is>
      </c>
      <c r="O99" t="inlineStr">
        <is>
          <t>Not stated</t>
        </is>
      </c>
      <c r="Q99" s="9" t="inlineStr">
        <is>
          <t>https://grantcue.com/foundations/perry-family-charitable-foundation-461528640</t>
        </is>
      </c>
    </row>
    <row r="100">
      <c r="A100">
        <f>IF($E100=$E99,$A99+1,1)</f>
        <v/>
      </c>
      <c r="B100" t="inlineStr">
        <is>
          <t>Illinois Children's Healthcare Foundation</t>
        </is>
      </c>
      <c r="C100" t="inlineStr">
        <is>
          <t>03-0503425</t>
        </is>
      </c>
      <c r="D100" t="inlineStr">
        <is>
          <t>Illinois</t>
        </is>
      </c>
      <c r="E100" t="inlineStr">
        <is>
          <t>IL</t>
        </is>
      </c>
      <c r="F100" t="n">
        <v>2024</v>
      </c>
      <c r="G100" t="n">
        <v>1</v>
      </c>
      <c r="H100" s="13" t="n">
        <v>6147051</v>
      </c>
      <c r="I100" s="12" t="n">
        <v>42</v>
      </c>
      <c r="J100" s="13" t="n">
        <v>125000</v>
      </c>
      <c r="K100" s="13">
        <f>IFERROR($H100/$I100,"")</f>
        <v/>
      </c>
      <c r="L100" s="13" t="n">
        <v>439406</v>
      </c>
      <c r="M100" t="inlineStr">
        <is>
          <t>IN, MO, IA</t>
        </is>
      </c>
      <c r="N100" t="inlineStr">
        <is>
          <t>Yes</t>
        </is>
      </c>
      <c r="O100" t="inlineStr">
        <is>
          <t>Yes</t>
        </is>
      </c>
      <c r="P100" s="9" t="inlineStr">
        <is>
          <t>https://www.ilchf.org/</t>
        </is>
      </c>
      <c r="Q100" s="9" t="inlineStr">
        <is>
          <t>https://grantcue.com/foundations/illinois-children-s-healthcare-foundation-030503425</t>
        </is>
      </c>
    </row>
    <row r="101">
      <c r="A101">
        <f>IF($E101=$E100,$A100+1,1)</f>
        <v/>
      </c>
      <c r="B101" t="inlineStr">
        <is>
          <t>ERNEST WENTCHER EDUCATIONAL FUND</t>
        </is>
      </c>
      <c r="C101" t="inlineStr">
        <is>
          <t>36-4170236</t>
        </is>
      </c>
      <c r="D101" t="inlineStr">
        <is>
          <t>Illinois</t>
        </is>
      </c>
      <c r="E101" t="inlineStr">
        <is>
          <t>IL</t>
        </is>
      </c>
      <c r="F101" t="n">
        <v>2024</v>
      </c>
      <c r="G101" t="n">
        <v>2</v>
      </c>
      <c r="H101" s="13" t="n">
        <v>6121391</v>
      </c>
      <c r="I101" s="12" t="n">
        <v>204</v>
      </c>
      <c r="J101" s="13" t="n">
        <v>10000</v>
      </c>
      <c r="K101" s="13">
        <f>IFERROR($H101/$I101,"")</f>
        <v/>
      </c>
      <c r="L101" s="13" t="n">
        <v>536932</v>
      </c>
      <c r="M101" t="inlineStr">
        <is>
          <t>MI, CA, NY</t>
        </is>
      </c>
      <c r="N101" t="inlineStr">
        <is>
          <t>Yes</t>
        </is>
      </c>
      <c r="O101" t="inlineStr">
        <is>
          <t>Yes</t>
        </is>
      </c>
      <c r="P101" s="9" t="inlineStr">
        <is>
          <t>https://www.wentcherfoundation.org/</t>
        </is>
      </c>
      <c r="Q101" s="9" t="inlineStr">
        <is>
          <t>https://grantcue.com/foundations/ernest-wentcher-educational-fund-364170236</t>
        </is>
      </c>
    </row>
    <row r="102">
      <c r="A102">
        <f>IF($E102=$E101,$A101+1,1)</f>
        <v/>
      </c>
      <c r="B102" t="inlineStr">
        <is>
          <t>JOSEPH &amp; BESSIE FEINBERG FOUNDATION</t>
        </is>
      </c>
      <c r="C102" t="inlineStr">
        <is>
          <t>23-7028857</t>
        </is>
      </c>
      <c r="D102" t="inlineStr">
        <is>
          <t>Illinois</t>
        </is>
      </c>
      <c r="E102" t="inlineStr">
        <is>
          <t>IL</t>
        </is>
      </c>
      <c r="F102" t="n">
        <v>2025</v>
      </c>
      <c r="G102" t="n">
        <v>2</v>
      </c>
      <c r="H102" s="13" t="n">
        <v>6010837</v>
      </c>
      <c r="I102" s="12" t="n">
        <v>210</v>
      </c>
      <c r="J102" s="13" t="n">
        <v>15000</v>
      </c>
      <c r="K102" s="13">
        <f>IFERROR($H102/$I102,"")</f>
        <v/>
      </c>
      <c r="L102" s="13" t="n">
        <v>450000</v>
      </c>
      <c r="N102" t="inlineStr">
        <is>
          <t>No</t>
        </is>
      </c>
      <c r="O102" t="inlineStr">
        <is>
          <t>Not stated</t>
        </is>
      </c>
      <c r="Q102" s="9" t="inlineStr">
        <is>
          <t>https://grantcue.com/foundations/joseph-and-bessie-feinberg-foundation-237028857</t>
        </is>
      </c>
    </row>
    <row r="103">
      <c r="A103">
        <f>IF($E103=$E102,$A102+1,1)</f>
        <v/>
      </c>
      <c r="B103" t="inlineStr">
        <is>
          <t>WALTER AND KARLA GOLDSCHMIDT FOUNDATION</t>
        </is>
      </c>
      <c r="C103" t="inlineStr">
        <is>
          <t>23-7410867</t>
        </is>
      </c>
      <c r="D103" t="inlineStr">
        <is>
          <t>Illinois</t>
        </is>
      </c>
      <c r="E103" t="inlineStr">
        <is>
          <t>IL</t>
        </is>
      </c>
      <c r="F103" t="n">
        <v>2024</v>
      </c>
      <c r="G103" t="n">
        <v>2</v>
      </c>
      <c r="H103" s="13" t="n">
        <v>5936825</v>
      </c>
      <c r="I103" s="12" t="n">
        <v>265</v>
      </c>
      <c r="J103" s="13" t="n">
        <v>3000</v>
      </c>
      <c r="K103" s="13">
        <f>IFERROR($H103/$I103,"")</f>
        <v/>
      </c>
      <c r="L103" s="13" t="n">
        <v>253500</v>
      </c>
      <c r="M103" t="inlineStr">
        <is>
          <t>DC, CA, MO</t>
        </is>
      </c>
      <c r="N103" t="inlineStr">
        <is>
          <t>Yes</t>
        </is>
      </c>
      <c r="O103" t="inlineStr">
        <is>
          <t>Not stated</t>
        </is>
      </c>
      <c r="Q103" s="9" t="inlineStr">
        <is>
          <t>https://grantcue.com/foundations/walter-and-karla-goldschmidt-foundation-237410867</t>
        </is>
      </c>
    </row>
    <row r="104">
      <c r="A104">
        <f>IF($E104=$E103,$A103+1,1)</f>
        <v/>
      </c>
      <c r="B104" t="inlineStr">
        <is>
          <t>Helen V Brach Foundation</t>
        </is>
      </c>
      <c r="C104" t="inlineStr">
        <is>
          <t>23-7376427</t>
        </is>
      </c>
      <c r="D104" t="inlineStr">
        <is>
          <t>Illinois</t>
        </is>
      </c>
      <c r="E104" t="inlineStr">
        <is>
          <t>IL</t>
        </is>
      </c>
      <c r="F104" t="n">
        <v>2024</v>
      </c>
      <c r="G104" t="n">
        <v>1</v>
      </c>
      <c r="H104" s="13" t="n">
        <v>5933773</v>
      </c>
      <c r="I104" s="12" t="n">
        <v>553</v>
      </c>
      <c r="J104" s="13" t="n">
        <v>10000</v>
      </c>
      <c r="K104" s="13">
        <f>IFERROR($H104/$I104,"")</f>
        <v/>
      </c>
      <c r="L104" s="13" t="n">
        <v>100000</v>
      </c>
      <c r="M104" t="inlineStr">
        <is>
          <t>OH, WI, DC</t>
        </is>
      </c>
      <c r="N104" t="inlineStr">
        <is>
          <t>Yes</t>
        </is>
      </c>
      <c r="O104" t="inlineStr">
        <is>
          <t>Yes</t>
        </is>
      </c>
      <c r="Q104" s="9" t="inlineStr">
        <is>
          <t>https://grantcue.com/foundations/helen-v-brach-foundation-237376427</t>
        </is>
      </c>
    </row>
    <row r="105">
      <c r="A105">
        <f>IF($E105=$E104,$A104+1,1)</f>
        <v/>
      </c>
      <c r="B105" t="inlineStr">
        <is>
          <t>DRW FOUNDATION</t>
        </is>
      </c>
      <c r="C105" t="inlineStr">
        <is>
          <t>20-1734765</t>
        </is>
      </c>
      <c r="D105" t="inlineStr">
        <is>
          <t>Illinois</t>
        </is>
      </c>
      <c r="E105" t="inlineStr">
        <is>
          <t>IL</t>
        </is>
      </c>
      <c r="F105" t="n">
        <v>2025</v>
      </c>
      <c r="G105" t="n">
        <v>2</v>
      </c>
      <c r="H105" s="13" t="n">
        <v>5903239</v>
      </c>
      <c r="I105" s="12" t="n">
        <v>79</v>
      </c>
      <c r="J105" s="13" t="n">
        <v>45000</v>
      </c>
      <c r="K105" s="13">
        <f>IFERROR($H105/$I105,"")</f>
        <v/>
      </c>
      <c r="L105" s="13" t="n">
        <v>750000</v>
      </c>
      <c r="M105" t="inlineStr">
        <is>
          <t>CA, NY, TX</t>
        </is>
      </c>
      <c r="N105" t="inlineStr">
        <is>
          <t>No</t>
        </is>
      </c>
      <c r="O105" t="inlineStr">
        <is>
          <t>Not stated</t>
        </is>
      </c>
      <c r="Q105" s="9" t="inlineStr">
        <is>
          <t>https://grantcue.com/foundations/drw-foundation-201734765</t>
        </is>
      </c>
    </row>
    <row r="106">
      <c r="A106">
        <f>IF($E106=$E105,$A105+1,1)</f>
        <v/>
      </c>
      <c r="B106" t="inlineStr">
        <is>
          <t>EDDEMA FOUNDATION</t>
        </is>
      </c>
      <c r="C106" t="inlineStr">
        <is>
          <t>36-3781866</t>
        </is>
      </c>
      <c r="D106" t="inlineStr">
        <is>
          <t>Illinois</t>
        </is>
      </c>
      <c r="E106" t="inlineStr">
        <is>
          <t>IL</t>
        </is>
      </c>
      <c r="F106" t="n">
        <v>2025</v>
      </c>
      <c r="G106" t="n">
        <v>2</v>
      </c>
      <c r="H106" s="13" t="n">
        <v>5897501</v>
      </c>
      <c r="I106" s="12" t="n">
        <v>19</v>
      </c>
      <c r="J106" s="13" t="n">
        <v>201002</v>
      </c>
      <c r="K106" s="13">
        <f>IFERROR($H106/$I106,"")</f>
        <v/>
      </c>
      <c r="L106" s="13" t="n">
        <v>1299108</v>
      </c>
      <c r="M106" t="inlineStr">
        <is>
          <t>MI, UT, CA</t>
        </is>
      </c>
      <c r="N106" t="inlineStr">
        <is>
          <t>No</t>
        </is>
      </c>
      <c r="O106" t="inlineStr">
        <is>
          <t>Not stated</t>
        </is>
      </c>
      <c r="Q106" s="9" t="inlineStr">
        <is>
          <t>https://grantcue.com/foundations/eddema-foundation-363781866</t>
        </is>
      </c>
    </row>
    <row r="107">
      <c r="A107">
        <f>IF($E107=$E106,$A106+1,1)</f>
        <v/>
      </c>
      <c r="B107" t="inlineStr">
        <is>
          <t>THE BERENS FOUNDATION</t>
        </is>
      </c>
      <c r="C107" t="inlineStr">
        <is>
          <t>27-0600726</t>
        </is>
      </c>
      <c r="D107" t="inlineStr">
        <is>
          <t>Illinois</t>
        </is>
      </c>
      <c r="E107" t="inlineStr">
        <is>
          <t>IL</t>
        </is>
      </c>
      <c r="F107" t="n">
        <v>2024</v>
      </c>
      <c r="G107" t="n">
        <v>4</v>
      </c>
      <c r="H107" s="13" t="n">
        <v>5680743</v>
      </c>
      <c r="I107" s="12" t="n">
        <v>26</v>
      </c>
      <c r="J107" s="13" t="n">
        <v>125000</v>
      </c>
      <c r="K107" s="13">
        <f>IFERROR($H107/$I107,"")</f>
        <v/>
      </c>
      <c r="L107" s="13" t="n">
        <v>582065</v>
      </c>
      <c r="M107" t="inlineStr">
        <is>
          <t>IN, AZ, KY</t>
        </is>
      </c>
      <c r="N107" t="inlineStr">
        <is>
          <t>No</t>
        </is>
      </c>
      <c r="O107" t="inlineStr">
        <is>
          <t>Not stated</t>
        </is>
      </c>
      <c r="Q107" s="9" t="inlineStr">
        <is>
          <t>https://grantcue.com/foundations/the-berens-foundation-270600726</t>
        </is>
      </c>
    </row>
    <row r="108">
      <c r="A108">
        <f>IF($E108=$E107,$A107+1,1)</f>
        <v/>
      </c>
      <c r="B108" t="inlineStr">
        <is>
          <t>KOVLER FAMILY FOUNDATION</t>
        </is>
      </c>
      <c r="C108" t="inlineStr">
        <is>
          <t>36-6152744</t>
        </is>
      </c>
      <c r="D108" t="inlineStr">
        <is>
          <t>Illinois</t>
        </is>
      </c>
      <c r="E108" t="inlineStr">
        <is>
          <t>IL</t>
        </is>
      </c>
      <c r="F108" t="n">
        <v>2024</v>
      </c>
      <c r="G108" t="n">
        <v>1</v>
      </c>
      <c r="H108" s="13" t="n">
        <v>5611710</v>
      </c>
      <c r="I108" s="12" t="n">
        <v>191</v>
      </c>
      <c r="J108" s="13" t="n">
        <v>3000</v>
      </c>
      <c r="K108" s="13">
        <f>IFERROR($H108/$I108,"")</f>
        <v/>
      </c>
      <c r="L108" s="13" t="n">
        <v>2008149</v>
      </c>
      <c r="M108" t="inlineStr">
        <is>
          <t>CA, NY, DC</t>
        </is>
      </c>
      <c r="N108" t="inlineStr">
        <is>
          <t>Yes</t>
        </is>
      </c>
      <c r="O108" t="inlineStr">
        <is>
          <t>Yes</t>
        </is>
      </c>
      <c r="Q108" s="9" t="inlineStr">
        <is>
          <t>https://grantcue.com/foundations/kovler-family-foundation-366152744</t>
        </is>
      </c>
    </row>
    <row r="109">
      <c r="A109">
        <f>IF($E109=$E108,$A108+1,1)</f>
        <v/>
      </c>
      <c r="B109" t="inlineStr">
        <is>
          <t>WOODS FUND OF CHICAGO</t>
        </is>
      </c>
      <c r="C109" t="inlineStr">
        <is>
          <t>36-3917968</t>
        </is>
      </c>
      <c r="D109" t="inlineStr">
        <is>
          <t>Illinois</t>
        </is>
      </c>
      <c r="E109" t="inlineStr">
        <is>
          <t>IL</t>
        </is>
      </c>
      <c r="F109" t="n">
        <v>2024</v>
      </c>
      <c r="G109" t="n">
        <v>1</v>
      </c>
      <c r="H109" s="13" t="n">
        <v>5573000</v>
      </c>
      <c r="I109" s="12" t="n">
        <v>120</v>
      </c>
      <c r="J109" s="13" t="n">
        <v>50000</v>
      </c>
      <c r="K109" s="13">
        <f>IFERROR($H109/$I109,"")</f>
        <v/>
      </c>
      <c r="L109" s="13" t="n">
        <v>170000</v>
      </c>
      <c r="M109" t="inlineStr">
        <is>
          <t>CA, NY, CO</t>
        </is>
      </c>
      <c r="N109" t="inlineStr">
        <is>
          <t>Yes</t>
        </is>
      </c>
      <c r="O109" t="inlineStr">
        <is>
          <t>Yes</t>
        </is>
      </c>
      <c r="P109" s="9" t="inlineStr">
        <is>
          <t>https://www.woodsfund.org/</t>
        </is>
      </c>
      <c r="Q109" s="9" t="inlineStr">
        <is>
          <t>https://grantcue.com/foundations/woods-fund-of-chicago-363917968</t>
        </is>
      </c>
    </row>
    <row r="110">
      <c r="A110">
        <f>IF($E110=$E109,$A109+1,1)</f>
        <v/>
      </c>
      <c r="B110" t="inlineStr">
        <is>
          <t>THE HENRY AND GILDA BUCHBINDER FAMILY FOUNDATION</t>
        </is>
      </c>
      <c r="C110" t="inlineStr">
        <is>
          <t>36-4452084</t>
        </is>
      </c>
      <c r="D110" t="inlineStr">
        <is>
          <t>Illinois</t>
        </is>
      </c>
      <c r="E110" t="inlineStr">
        <is>
          <t>IL</t>
        </is>
      </c>
      <c r="F110" t="n">
        <v>2025</v>
      </c>
      <c r="G110" t="n">
        <v>2</v>
      </c>
      <c r="H110" s="13" t="n">
        <v>5526783</v>
      </c>
      <c r="I110" s="12" t="n">
        <v>12</v>
      </c>
      <c r="J110" s="13" t="n">
        <v>10000</v>
      </c>
      <c r="K110" s="13">
        <f>IFERROR($H110/$I110,"")</f>
        <v/>
      </c>
      <c r="L110" s="13" t="n">
        <v>5226783</v>
      </c>
      <c r="M110" t="inlineStr">
        <is>
          <t>MD, IN</t>
        </is>
      </c>
      <c r="N110" t="inlineStr">
        <is>
          <t>No</t>
        </is>
      </c>
      <c r="O110" t="inlineStr">
        <is>
          <t>Not stated</t>
        </is>
      </c>
      <c r="Q110" s="9" t="inlineStr">
        <is>
          <t>https://grantcue.com/foundations/the-henry-and-gilda-buchbinder-family-foundation-364452084</t>
        </is>
      </c>
    </row>
    <row r="111">
      <c r="A111">
        <f>IF($E111=$E110,$A110+1,1)</f>
        <v/>
      </c>
      <c r="B111" t="inlineStr">
        <is>
          <t>THE SIMON FAMILY FOUNDATION</t>
        </is>
      </c>
      <c r="C111" t="inlineStr">
        <is>
          <t>36-4325958</t>
        </is>
      </c>
      <c r="D111" t="inlineStr">
        <is>
          <t>Illinois</t>
        </is>
      </c>
      <c r="E111" t="inlineStr">
        <is>
          <t>IL</t>
        </is>
      </c>
      <c r="F111" t="n">
        <v>2024</v>
      </c>
      <c r="G111" t="n">
        <v>1</v>
      </c>
      <c r="H111" s="13" t="n">
        <v>5470000</v>
      </c>
      <c r="I111" s="12" t="n">
        <v>49</v>
      </c>
      <c r="J111" s="13" t="n">
        <v>100000</v>
      </c>
      <c r="K111" s="13">
        <f>IFERROR($H111/$I111,"")</f>
        <v/>
      </c>
      <c r="L111" s="13" t="n">
        <v>400000</v>
      </c>
      <c r="M111" t="inlineStr">
        <is>
          <t>NY, DC, CA</t>
        </is>
      </c>
      <c r="N111" t="inlineStr">
        <is>
          <t>Yes</t>
        </is>
      </c>
      <c r="O111" t="inlineStr">
        <is>
          <t>Not stated</t>
        </is>
      </c>
      <c r="Q111" s="9" t="inlineStr">
        <is>
          <t>https://grantcue.com/foundations/the-simon-family-foundation-364325958</t>
        </is>
      </c>
    </row>
    <row r="112">
      <c r="A112">
        <f>IF($E112=$E111,$A111+1,1)</f>
        <v/>
      </c>
      <c r="B112" t="inlineStr">
        <is>
          <t>BOBBIE AND STANTON COOK FAMILY FOUNDATION</t>
        </is>
      </c>
      <c r="C112" t="inlineStr">
        <is>
          <t>36-7166361</t>
        </is>
      </c>
      <c r="D112" t="inlineStr">
        <is>
          <t>Illinois</t>
        </is>
      </c>
      <c r="E112" t="inlineStr">
        <is>
          <t>IL</t>
        </is>
      </c>
      <c r="F112" t="n">
        <v>2025</v>
      </c>
      <c r="G112" t="n">
        <v>2</v>
      </c>
      <c r="H112" s="13" t="n">
        <v>5420000</v>
      </c>
      <c r="I112" s="12" t="n">
        <v>48</v>
      </c>
      <c r="J112" s="13" t="n">
        <v>60000</v>
      </c>
      <c r="K112" s="13">
        <f>IFERROR($H112/$I112,"")</f>
        <v/>
      </c>
      <c r="L112" s="13" t="n">
        <v>850000</v>
      </c>
      <c r="M112" t="inlineStr">
        <is>
          <t>NM, IA, CO</t>
        </is>
      </c>
      <c r="N112" t="inlineStr">
        <is>
          <t>No</t>
        </is>
      </c>
      <c r="O112" t="inlineStr">
        <is>
          <t>Not stated</t>
        </is>
      </c>
      <c r="Q112" s="9" t="inlineStr">
        <is>
          <t>https://grantcue.com/foundations/bobbie-and-stanton-cook-family-foundation-367166361</t>
        </is>
      </c>
    </row>
    <row r="113">
      <c r="A113">
        <f>IF($E113=$E112,$A112+1,1)</f>
        <v/>
      </c>
      <c r="B113" t="inlineStr">
        <is>
          <t>LUNDBECK US CHARITABLE FUND</t>
        </is>
      </c>
      <c r="C113" t="inlineStr">
        <is>
          <t>82-3778277</t>
        </is>
      </c>
      <c r="D113" t="inlineStr">
        <is>
          <t>Illinois</t>
        </is>
      </c>
      <c r="E113" t="inlineStr">
        <is>
          <t>IL</t>
        </is>
      </c>
      <c r="F113" t="n">
        <v>2025</v>
      </c>
      <c r="G113" t="n">
        <v>2</v>
      </c>
      <c r="H113" s="13" t="n">
        <v>5360054</v>
      </c>
      <c r="I113" s="12" t="n">
        <v>30</v>
      </c>
      <c r="J113" s="13" t="n">
        <v>50000</v>
      </c>
      <c r="K113" s="13">
        <f>IFERROR($H113/$I113,"")</f>
        <v/>
      </c>
      <c r="L113" s="13" t="n">
        <v>1000000</v>
      </c>
      <c r="M113" t="inlineStr">
        <is>
          <t>NC, NY, NJ</t>
        </is>
      </c>
      <c r="N113" t="inlineStr">
        <is>
          <t>No</t>
        </is>
      </c>
      <c r="O113" t="inlineStr">
        <is>
          <t>Not stated</t>
        </is>
      </c>
      <c r="Q113" s="9" t="inlineStr">
        <is>
          <t>https://grantcue.com/foundations/lundbeck-us-charitable-fund-823778277</t>
        </is>
      </c>
    </row>
    <row r="114">
      <c r="A114">
        <f>IF($E114=$E113,$A113+1,1)</f>
        <v/>
      </c>
      <c r="B114" t="inlineStr">
        <is>
          <t>CHILDREN'S CARE FOUNDATION</t>
        </is>
      </c>
      <c r="C114" t="inlineStr">
        <is>
          <t>36-6088708</t>
        </is>
      </c>
      <c r="D114" t="inlineStr">
        <is>
          <t>Illinois</t>
        </is>
      </c>
      <c r="E114" t="inlineStr">
        <is>
          <t>IL</t>
        </is>
      </c>
      <c r="F114" t="n">
        <v>2024</v>
      </c>
      <c r="G114" t="n">
        <v>2</v>
      </c>
      <c r="H114" s="13" t="n">
        <v>5325127</v>
      </c>
      <c r="I114" s="12" t="n">
        <v>17</v>
      </c>
      <c r="J114" s="13" t="n">
        <v>140000</v>
      </c>
      <c r="K114" s="13">
        <f>IFERROR($H114/$I114,"")</f>
        <v/>
      </c>
      <c r="L114" s="13" t="n">
        <v>881856</v>
      </c>
      <c r="N114" t="inlineStr">
        <is>
          <t>Yes</t>
        </is>
      </c>
      <c r="O114" t="inlineStr">
        <is>
          <t>Not stated</t>
        </is>
      </c>
      <c r="P114" s="9" t="inlineStr">
        <is>
          <t>https://www.childrenscarefoundation.org/</t>
        </is>
      </c>
      <c r="Q114" s="9" t="inlineStr">
        <is>
          <t>https://grantcue.com/foundations/children-s-care-foundation-366088708</t>
        </is>
      </c>
    </row>
    <row r="115">
      <c r="A115">
        <f>IF($E115=$E114,$A114+1,1)</f>
        <v/>
      </c>
      <c r="B115" t="inlineStr">
        <is>
          <t>JULIAN FAMILY FOUNDATION</t>
        </is>
      </c>
      <c r="C115" t="inlineStr">
        <is>
          <t>47-6662944</t>
        </is>
      </c>
      <c r="D115" t="inlineStr">
        <is>
          <t>Illinois</t>
        </is>
      </c>
      <c r="E115" t="inlineStr">
        <is>
          <t>IL</t>
        </is>
      </c>
      <c r="F115" t="n">
        <v>2025</v>
      </c>
      <c r="G115" t="n">
        <v>2</v>
      </c>
      <c r="H115" s="13" t="n">
        <v>5252250</v>
      </c>
      <c r="I115" s="12" t="n">
        <v>70</v>
      </c>
      <c r="J115" s="13" t="n">
        <v>5000</v>
      </c>
      <c r="K115" s="13">
        <f>IFERROR($H115/$I115,"")</f>
        <v/>
      </c>
      <c r="L115" s="13" t="n">
        <v>985000</v>
      </c>
      <c r="M115" t="inlineStr">
        <is>
          <t>NY, QUEBEC, WI</t>
        </is>
      </c>
      <c r="N115" t="inlineStr">
        <is>
          <t>No</t>
        </is>
      </c>
      <c r="O115" t="inlineStr">
        <is>
          <t>Not stated</t>
        </is>
      </c>
      <c r="Q115" s="9" t="inlineStr">
        <is>
          <t>https://grantcue.com/foundations/julian-family-foundation-c-o-robert-t-napier-harrison-llp-476662944</t>
        </is>
      </c>
    </row>
    <row r="116">
      <c r="A116">
        <f>IF($E116=$E115,$A115+1,1)</f>
        <v/>
      </c>
      <c r="B116" t="inlineStr">
        <is>
          <t>Richard Frank Foundation</t>
        </is>
      </c>
      <c r="C116" t="inlineStr">
        <is>
          <t>95-4776084</t>
        </is>
      </c>
      <c r="D116" t="inlineStr">
        <is>
          <t>Illinois</t>
        </is>
      </c>
      <c r="E116" t="inlineStr">
        <is>
          <t>IL</t>
        </is>
      </c>
      <c r="F116" t="n">
        <v>2025</v>
      </c>
      <c r="G116" t="n">
        <v>2</v>
      </c>
      <c r="H116" s="13" t="n">
        <v>5238500</v>
      </c>
      <c r="I116" s="12" t="n">
        <v>8</v>
      </c>
      <c r="J116" s="13" t="n">
        <v>112500</v>
      </c>
      <c r="K116" s="13">
        <f>IFERROR($H116/$I116,"")</f>
        <v/>
      </c>
      <c r="L116" s="13" t="n">
        <v>2500000</v>
      </c>
      <c r="M116" t="inlineStr">
        <is>
          <t>NY, CA</t>
        </is>
      </c>
      <c r="N116" t="inlineStr">
        <is>
          <t>No</t>
        </is>
      </c>
      <c r="O116" t="inlineStr">
        <is>
          <t>Not stated</t>
        </is>
      </c>
      <c r="Q116" s="9" t="inlineStr">
        <is>
          <t>https://grantcue.com/foundations/richard-frank-foundation-954776084</t>
        </is>
      </c>
    </row>
    <row r="117">
      <c r="A117">
        <f>IF($E117=$E116,$A116+1,1)</f>
        <v/>
      </c>
      <c r="B117" t="inlineStr">
        <is>
          <t>I A O'SHAUGHNESSY FOUNDATION</t>
        </is>
      </c>
      <c r="C117" t="inlineStr">
        <is>
          <t>41-6011524</t>
        </is>
      </c>
      <c r="D117" t="inlineStr">
        <is>
          <t>Illinois</t>
        </is>
      </c>
      <c r="E117" t="inlineStr">
        <is>
          <t>IL</t>
        </is>
      </c>
      <c r="F117" t="n">
        <v>2024</v>
      </c>
      <c r="G117" t="n">
        <v>1</v>
      </c>
      <c r="H117" s="13" t="n">
        <v>5233440</v>
      </c>
      <c r="I117" s="12" t="n">
        <v>110</v>
      </c>
      <c r="J117" s="13" t="n">
        <v>25000</v>
      </c>
      <c r="K117" s="13">
        <f>IFERROR($H117/$I117,"")</f>
        <v/>
      </c>
      <c r="L117" s="13" t="n">
        <v>306000</v>
      </c>
      <c r="M117" t="inlineStr">
        <is>
          <t>MN, CO, IN</t>
        </is>
      </c>
      <c r="N117" t="inlineStr">
        <is>
          <t>No</t>
        </is>
      </c>
      <c r="O117" t="inlineStr">
        <is>
          <t>Not stated</t>
        </is>
      </c>
      <c r="Q117" s="9" t="inlineStr">
        <is>
          <t>https://grantcue.com/foundations/i-a-o-shaughnessy-foundation-416011524</t>
        </is>
      </c>
    </row>
    <row r="118">
      <c r="A118">
        <f>IF($E118=$E117,$A117+1,1)</f>
        <v/>
      </c>
      <c r="B118" t="inlineStr">
        <is>
          <t>THE DUCHOSSOIS FAMILY FOUNDATION</t>
        </is>
      </c>
      <c r="C118" t="inlineStr">
        <is>
          <t>36-3327987</t>
        </is>
      </c>
      <c r="D118" t="inlineStr">
        <is>
          <t>Illinois</t>
        </is>
      </c>
      <c r="E118" t="inlineStr">
        <is>
          <t>IL</t>
        </is>
      </c>
      <c r="F118" t="n">
        <v>2024</v>
      </c>
      <c r="G118" t="n">
        <v>1</v>
      </c>
      <c r="H118" s="13" t="n">
        <v>5213458</v>
      </c>
      <c r="I118" s="12" t="n">
        <v>97</v>
      </c>
      <c r="J118" s="13" t="n">
        <v>12500</v>
      </c>
      <c r="K118" s="13">
        <f>IFERROR($H118/$I118,"")</f>
        <v/>
      </c>
      <c r="L118" s="13" t="n">
        <v>1000000</v>
      </c>
      <c r="M118" t="inlineStr">
        <is>
          <t>GA, NY, DC</t>
        </is>
      </c>
      <c r="N118" t="inlineStr">
        <is>
          <t>No</t>
        </is>
      </c>
      <c r="O118" t="inlineStr">
        <is>
          <t>Not stated</t>
        </is>
      </c>
      <c r="Q118" s="9" t="inlineStr">
        <is>
          <t>https://grantcue.com/foundations/the-duchossois-family-foundation-363327987</t>
        </is>
      </c>
    </row>
    <row r="119">
      <c r="A119">
        <f>IF($E119=$E118,$A118+1,1)</f>
        <v/>
      </c>
      <c r="B119" t="inlineStr">
        <is>
          <t>THE CHRISTOPHER L &amp; M SUSAN GUST FOUNDATION</t>
        </is>
      </c>
      <c r="C119" t="inlineStr">
        <is>
          <t>61-1405669</t>
        </is>
      </c>
      <c r="D119" t="inlineStr">
        <is>
          <t>Illinois</t>
        </is>
      </c>
      <c r="E119" t="inlineStr">
        <is>
          <t>IL</t>
        </is>
      </c>
      <c r="F119" t="n">
        <v>2025</v>
      </c>
      <c r="G119" t="n">
        <v>3</v>
      </c>
      <c r="H119" s="13" t="n">
        <v>5160796</v>
      </c>
      <c r="I119" s="12" t="n">
        <v>102</v>
      </c>
      <c r="J119" s="13" t="n">
        <v>10000</v>
      </c>
      <c r="K119" s="13">
        <f>IFERROR($H119/$I119,"")</f>
        <v/>
      </c>
      <c r="L119" s="13" t="n">
        <v>550000</v>
      </c>
      <c r="M119" t="inlineStr">
        <is>
          <t>MA, MI, CO</t>
        </is>
      </c>
      <c r="N119" t="inlineStr">
        <is>
          <t>Yes</t>
        </is>
      </c>
      <c r="O119" t="inlineStr">
        <is>
          <t>Not stated</t>
        </is>
      </c>
      <c r="P119" s="9" t="inlineStr">
        <is>
          <t>https://www.gustfoundation.org/</t>
        </is>
      </c>
      <c r="Q119" s="9" t="inlineStr">
        <is>
          <t>https://grantcue.com/foundations/the-christopher-l-and-m-susan-gust-foundation-611405669</t>
        </is>
      </c>
    </row>
    <row r="120">
      <c r="A120">
        <f>IF($E120=$E119,$A119+1,1)</f>
        <v/>
      </c>
      <c r="B120" t="inlineStr">
        <is>
          <t>W Clement &amp; Jessie V Stone Foundation</t>
        </is>
      </c>
      <c r="C120" t="inlineStr">
        <is>
          <t>36-2498125</t>
        </is>
      </c>
      <c r="D120" t="inlineStr">
        <is>
          <t>Illinois</t>
        </is>
      </c>
      <c r="E120" t="inlineStr">
        <is>
          <t>IL</t>
        </is>
      </c>
      <c r="F120" t="n">
        <v>2024</v>
      </c>
      <c r="G120" t="n">
        <v>1</v>
      </c>
      <c r="H120" s="13" t="n">
        <v>5156250</v>
      </c>
      <c r="I120" s="12" t="n">
        <v>97</v>
      </c>
      <c r="J120" s="13" t="n">
        <v>50000</v>
      </c>
      <c r="K120" s="13">
        <f>IFERROR($H120/$I120,"")</f>
        <v/>
      </c>
      <c r="L120" s="13" t="n">
        <v>225000</v>
      </c>
      <c r="M120" t="inlineStr">
        <is>
          <t>CA, NY, MA</t>
        </is>
      </c>
      <c r="N120" t="inlineStr">
        <is>
          <t>Yes</t>
        </is>
      </c>
      <c r="O120" t="inlineStr">
        <is>
          <t>Not stated</t>
        </is>
      </c>
      <c r="P120" s="9" t="inlineStr">
        <is>
          <t>https://www.wcstonefnd.org/</t>
        </is>
      </c>
      <c r="Q120" s="9" t="inlineStr">
        <is>
          <t>https://grantcue.com/foundations/w-clement-and-jessie-v-stone-foundation-362498125</t>
        </is>
      </c>
    </row>
    <row r="121">
      <c r="A121">
        <f>IF($E121=$E120,$A120+1,1)</f>
        <v/>
      </c>
      <c r="B121" t="inlineStr">
        <is>
          <t>Alper Family Foundation</t>
        </is>
      </c>
      <c r="C121" t="inlineStr">
        <is>
          <t>13-3634384</t>
        </is>
      </c>
      <c r="D121" t="inlineStr">
        <is>
          <t>Illinois</t>
        </is>
      </c>
      <c r="E121" t="inlineStr">
        <is>
          <t>IL</t>
        </is>
      </c>
      <c r="F121" t="n">
        <v>2025</v>
      </c>
      <c r="G121" t="n">
        <v>2</v>
      </c>
      <c r="H121" s="13" t="n">
        <v>5092966</v>
      </c>
      <c r="I121" s="12" t="n">
        <v>15</v>
      </c>
      <c r="J121" s="13" t="n">
        <v>50000</v>
      </c>
      <c r="K121" s="13">
        <f>IFERROR($H121/$I121,"")</f>
        <v/>
      </c>
      <c r="L121" s="13" t="n">
        <v>1935612</v>
      </c>
      <c r="M121" t="inlineStr">
        <is>
          <t>NY, ID, TN</t>
        </is>
      </c>
      <c r="N121" t="inlineStr">
        <is>
          <t>No</t>
        </is>
      </c>
      <c r="O121" t="inlineStr">
        <is>
          <t>Not stated</t>
        </is>
      </c>
      <c r="Q121" s="9" t="inlineStr">
        <is>
          <t>https://grantcue.com/foundations/alper-family-foundation-133634384</t>
        </is>
      </c>
    </row>
    <row r="122">
      <c r="A122">
        <f>IF($E122=$E121,$A121+1,1)</f>
        <v/>
      </c>
      <c r="B122" t="inlineStr">
        <is>
          <t>NATIONAL RECREATION FOUNDATION INCORPORATED</t>
        </is>
      </c>
      <c r="C122" t="inlineStr">
        <is>
          <t>13-6172514</t>
        </is>
      </c>
      <c r="D122" t="inlineStr">
        <is>
          <t>Illinois</t>
        </is>
      </c>
      <c r="E122" t="inlineStr">
        <is>
          <t>IL</t>
        </is>
      </c>
      <c r="F122" t="n">
        <v>2025</v>
      </c>
      <c r="G122" t="n">
        <v>2</v>
      </c>
      <c r="H122" s="13" t="n">
        <v>5083795</v>
      </c>
      <c r="I122" s="12" t="n">
        <v>165</v>
      </c>
      <c r="J122" s="13" t="n">
        <v>20000</v>
      </c>
      <c r="K122" s="13">
        <f>IFERROR($H122/$I122,"")</f>
        <v/>
      </c>
      <c r="L122" s="13" t="n">
        <v>160000</v>
      </c>
      <c r="M122" t="inlineStr">
        <is>
          <t>AZ, CA, DC</t>
        </is>
      </c>
      <c r="N122" t="inlineStr">
        <is>
          <t>No</t>
        </is>
      </c>
      <c r="O122" t="inlineStr">
        <is>
          <t>Not stated</t>
        </is>
      </c>
      <c r="Q122" s="9" t="inlineStr">
        <is>
          <t>https://grantcue.com/foundations/national-recreation-foundation-incorporated-136172514</t>
        </is>
      </c>
    </row>
    <row r="123">
      <c r="A123">
        <f>IF($E123=$E122,$A122+1,1)</f>
        <v/>
      </c>
      <c r="B123" t="inlineStr">
        <is>
          <t>KNIGHT IMPACT PARTNERS</t>
        </is>
      </c>
      <c r="C123" t="inlineStr">
        <is>
          <t>27-6566394</t>
        </is>
      </c>
      <c r="D123" t="inlineStr">
        <is>
          <t>Illinois</t>
        </is>
      </c>
      <c r="E123" t="inlineStr">
        <is>
          <t>IL</t>
        </is>
      </c>
      <c r="F123" t="n">
        <v>2024</v>
      </c>
      <c r="G123" t="n">
        <v>1</v>
      </c>
      <c r="H123" s="13" t="n">
        <v>5072149</v>
      </c>
      <c r="I123" s="12" t="n">
        <v>32</v>
      </c>
      <c r="J123" s="13" t="n">
        <v>50000</v>
      </c>
      <c r="K123" s="13">
        <f>IFERROR($H123/$I123,"")</f>
        <v/>
      </c>
      <c r="L123" s="13" t="n">
        <v>1000000</v>
      </c>
      <c r="M123" t="inlineStr">
        <is>
          <t>MA, MI, NY</t>
        </is>
      </c>
      <c r="N123" t="inlineStr">
        <is>
          <t>No</t>
        </is>
      </c>
      <c r="O123" t="inlineStr">
        <is>
          <t>Not stated</t>
        </is>
      </c>
      <c r="Q123" s="9" t="inlineStr">
        <is>
          <t>https://grantcue.com/foundations/knight-impact-partners-c-o-rlk-partners-llc-276566394</t>
        </is>
      </c>
    </row>
    <row r="124">
      <c r="A124">
        <f>IF($E124=$E123,$A123+1,1)</f>
        <v/>
      </c>
      <c r="B124" t="inlineStr">
        <is>
          <t>FRANKEL JULIUS N FOUNDATION</t>
        </is>
      </c>
      <c r="C124" t="inlineStr">
        <is>
          <t>36-6765844</t>
        </is>
      </c>
      <c r="D124" t="inlineStr">
        <is>
          <t>Illinois</t>
        </is>
      </c>
      <c r="E124" t="inlineStr">
        <is>
          <t>IL</t>
        </is>
      </c>
      <c r="F124" t="n">
        <v>2024</v>
      </c>
      <c r="G124" t="n">
        <v>1</v>
      </c>
      <c r="H124" s="13" t="n">
        <v>5066054</v>
      </c>
      <c r="I124" s="12" t="n">
        <v>51</v>
      </c>
      <c r="J124" s="13" t="n">
        <v>50000</v>
      </c>
      <c r="K124" s="13">
        <f>IFERROR($H124/$I124,"")</f>
        <v/>
      </c>
      <c r="L124" s="13" t="n">
        <v>1366054</v>
      </c>
      <c r="N124" t="inlineStr">
        <is>
          <t>Yes</t>
        </is>
      </c>
      <c r="O124" t="inlineStr">
        <is>
          <t>Yes</t>
        </is>
      </c>
      <c r="Q124" s="9" t="inlineStr">
        <is>
          <t>https://grantcue.com/foundations/frankel-julius-n-foundation-366765844</t>
        </is>
      </c>
    </row>
    <row r="125">
      <c r="A125">
        <f>IF($E125=$E124,$A124+1,1)</f>
        <v/>
      </c>
      <c r="B125" t="inlineStr">
        <is>
          <t>DAVID C AND ELLEN R PETRICK FOUNDATION</t>
        </is>
      </c>
      <c r="C125" t="inlineStr">
        <is>
          <t>36-4281619</t>
        </is>
      </c>
      <c r="D125" t="inlineStr">
        <is>
          <t>Illinois</t>
        </is>
      </c>
      <c r="E125" t="inlineStr">
        <is>
          <t>IL</t>
        </is>
      </c>
      <c r="F125" t="n">
        <v>2025</v>
      </c>
      <c r="G125" t="n">
        <v>2</v>
      </c>
      <c r="H125" s="13" t="n">
        <v>5056800</v>
      </c>
      <c r="I125" s="12" t="n">
        <v>28</v>
      </c>
      <c r="J125" s="13" t="n">
        <v>475</v>
      </c>
      <c r="K125" s="13">
        <f>IFERROR($H125/$I125,"")</f>
        <v/>
      </c>
      <c r="L125" s="13" t="n">
        <v>2500000</v>
      </c>
      <c r="M125" t="inlineStr">
        <is>
          <t>MI, CA, UT</t>
        </is>
      </c>
      <c r="N125" t="inlineStr">
        <is>
          <t>No</t>
        </is>
      </c>
      <c r="O125" t="inlineStr">
        <is>
          <t>Not stated</t>
        </is>
      </c>
      <c r="Q125" s="9" t="inlineStr">
        <is>
          <t>https://grantcue.com/foundations/david-c-and-ellen-r-petrick-foundation-364281619</t>
        </is>
      </c>
    </row>
    <row r="126">
      <c r="A126">
        <f>IF($E126=$E125,$A125+1,1)</f>
        <v/>
      </c>
      <c r="B126" t="inlineStr">
        <is>
          <t>THE BUCHANAN FAMILY FOUNDATION</t>
        </is>
      </c>
      <c r="C126" t="inlineStr">
        <is>
          <t>36-6160998</t>
        </is>
      </c>
      <c r="D126" t="inlineStr">
        <is>
          <t>Illinois</t>
        </is>
      </c>
      <c r="E126" t="inlineStr">
        <is>
          <t>IL</t>
        </is>
      </c>
      <c r="F126" t="n">
        <v>2025</v>
      </c>
      <c r="G126" t="n">
        <v>2</v>
      </c>
      <c r="H126" s="13" t="n">
        <v>5006300</v>
      </c>
      <c r="I126" s="12" t="n">
        <v>312</v>
      </c>
      <c r="J126" s="13" t="n">
        <v>10000</v>
      </c>
      <c r="K126" s="13">
        <f>IFERROR($H126/$I126,"")</f>
        <v/>
      </c>
      <c r="L126" s="13" t="n">
        <v>100000</v>
      </c>
      <c r="M126" t="inlineStr">
        <is>
          <t>FL, NC, MT</t>
        </is>
      </c>
      <c r="N126" t="inlineStr">
        <is>
          <t>No</t>
        </is>
      </c>
      <c r="O126" t="inlineStr">
        <is>
          <t>Not stated</t>
        </is>
      </c>
      <c r="Q126" s="9" t="inlineStr">
        <is>
          <t>https://grantcue.com/foundations/the-buchanan-family-foundation-366160998</t>
        </is>
      </c>
    </row>
    <row r="127">
      <c r="A127">
        <f>IF($E127=$E126,$A126+1,1)</f>
        <v/>
      </c>
      <c r="B127" t="inlineStr">
        <is>
          <t>JAMES &amp; ZITA GAVIN FOUNDATION</t>
        </is>
      </c>
      <c r="C127" t="inlineStr">
        <is>
          <t>36-3256613</t>
        </is>
      </c>
      <c r="D127" t="inlineStr">
        <is>
          <t>Illinois</t>
        </is>
      </c>
      <c r="E127" t="inlineStr">
        <is>
          <t>IL</t>
        </is>
      </c>
      <c r="F127" t="n">
        <v>2025</v>
      </c>
      <c r="G127" t="n">
        <v>2</v>
      </c>
      <c r="H127" s="13" t="n">
        <v>4984809</v>
      </c>
      <c r="I127" s="12" t="n">
        <v>58</v>
      </c>
      <c r="J127" s="13" t="n">
        <v>61039.5</v>
      </c>
      <c r="K127" s="13">
        <f>IFERROR($H127/$I127,"")</f>
        <v/>
      </c>
      <c r="L127" s="13" t="n">
        <v>405955</v>
      </c>
      <c r="M127" t="inlineStr">
        <is>
          <t>LA, TN, DC</t>
        </is>
      </c>
      <c r="N127" t="inlineStr">
        <is>
          <t>No</t>
        </is>
      </c>
      <c r="O127" t="inlineStr">
        <is>
          <t>Not stated</t>
        </is>
      </c>
      <c r="Q127" s="9" t="inlineStr">
        <is>
          <t>https://grantcue.com/foundations/james-and-zita-gavin-foundation-363256613</t>
        </is>
      </c>
    </row>
    <row r="128">
      <c r="A128">
        <f>IF($E128=$E127,$A127+1,1)</f>
        <v/>
      </c>
      <c r="B128" t="inlineStr">
        <is>
          <t>ROBERT AND PENELOPE STEINER FAMILY FOUNDATION</t>
        </is>
      </c>
      <c r="C128" t="inlineStr">
        <is>
          <t>87-1791008</t>
        </is>
      </c>
      <c r="D128" t="inlineStr">
        <is>
          <t>Illinois</t>
        </is>
      </c>
      <c r="E128" t="inlineStr">
        <is>
          <t>IL</t>
        </is>
      </c>
      <c r="F128" t="n">
        <v>2025</v>
      </c>
      <c r="G128" t="n">
        <v>2</v>
      </c>
      <c r="H128" s="13" t="n">
        <v>4963000</v>
      </c>
      <c r="I128" s="12" t="n">
        <v>16</v>
      </c>
      <c r="J128" s="13" t="n">
        <v>150000</v>
      </c>
      <c r="K128" s="13">
        <f>IFERROR($H128/$I128,"")</f>
        <v/>
      </c>
      <c r="L128" s="13" t="n">
        <v>1100000</v>
      </c>
      <c r="M128" t="inlineStr">
        <is>
          <t>DC, NY</t>
        </is>
      </c>
      <c r="N128" t="inlineStr">
        <is>
          <t>No</t>
        </is>
      </c>
      <c r="O128" t="inlineStr">
        <is>
          <t>Not stated</t>
        </is>
      </c>
      <c r="Q128" s="9" t="inlineStr">
        <is>
          <t>https://grantcue.com/foundations/robert-and-penelope-steiner-family-foundation-871791008</t>
        </is>
      </c>
    </row>
    <row r="129">
      <c r="A129">
        <f>IF($E129=$E128,$A128+1,1)</f>
        <v/>
      </c>
      <c r="B129" t="inlineStr">
        <is>
          <t>JAMES P AND BRENDA S GRUSECKI FAMILY FOUNDATION</t>
        </is>
      </c>
      <c r="C129" t="inlineStr">
        <is>
          <t>16-1639401</t>
        </is>
      </c>
      <c r="D129" t="inlineStr">
        <is>
          <t>Illinois</t>
        </is>
      </c>
      <c r="E129" t="inlineStr">
        <is>
          <t>IL</t>
        </is>
      </c>
      <c r="F129" t="n">
        <v>2025</v>
      </c>
      <c r="G129" t="n">
        <v>2</v>
      </c>
      <c r="H129" s="13" t="n">
        <v>4922000</v>
      </c>
      <c r="I129" s="12" t="n">
        <v>101</v>
      </c>
      <c r="J129" s="13" t="n">
        <v>45000</v>
      </c>
      <c r="K129" s="13">
        <f>IFERROR($H129/$I129,"")</f>
        <v/>
      </c>
      <c r="L129" s="13" t="n">
        <v>250000</v>
      </c>
      <c r="M129" t="inlineStr">
        <is>
          <t>CO, CA, WA</t>
        </is>
      </c>
      <c r="N129" t="inlineStr">
        <is>
          <t>No</t>
        </is>
      </c>
      <c r="O129" t="inlineStr">
        <is>
          <t>Not stated</t>
        </is>
      </c>
      <c r="Q129" s="9" t="inlineStr">
        <is>
          <t>https://grantcue.com/foundations/james-p-and-brenda-s-grusecki-family-foundation-161639401</t>
        </is>
      </c>
    </row>
    <row r="130">
      <c r="A130">
        <f>IF($E130=$E129,$A129+1,1)</f>
        <v/>
      </c>
      <c r="B130" t="inlineStr">
        <is>
          <t>HDR FOUNDATION</t>
        </is>
      </c>
      <c r="C130" t="inlineStr">
        <is>
          <t>46-0961680</t>
        </is>
      </c>
      <c r="D130" t="inlineStr">
        <is>
          <t>Illinois</t>
        </is>
      </c>
      <c r="E130" t="inlineStr">
        <is>
          <t>IL</t>
        </is>
      </c>
      <c r="F130" t="n">
        <v>2025</v>
      </c>
      <c r="G130" t="n">
        <v>2</v>
      </c>
      <c r="H130" s="13" t="n">
        <v>4780979</v>
      </c>
      <c r="I130" s="12" t="n">
        <v>162</v>
      </c>
      <c r="J130" s="13" t="n">
        <v>10000</v>
      </c>
      <c r="K130" s="13">
        <f>IFERROR($H130/$I130,"")</f>
        <v/>
      </c>
      <c r="L130" s="13" t="n">
        <v>400000</v>
      </c>
      <c r="M130" t="inlineStr">
        <is>
          <t>NE, SD, MA</t>
        </is>
      </c>
      <c r="N130" t="inlineStr">
        <is>
          <t>Yes</t>
        </is>
      </c>
      <c r="O130" t="inlineStr">
        <is>
          <t>Yes</t>
        </is>
      </c>
      <c r="P130" s="9" t="inlineStr">
        <is>
          <t>https://www.hdrinc.com/HDR-FOUNDATION</t>
        </is>
      </c>
      <c r="Q130" s="9" t="inlineStr">
        <is>
          <t>https://grantcue.com/foundations/hdr-foundation-460961680</t>
        </is>
      </c>
    </row>
    <row r="131">
      <c r="A131">
        <f>IF($E131=$E130,$A130+1,1)</f>
        <v/>
      </c>
      <c r="B131" t="inlineStr">
        <is>
          <t>KARIN BAIN AND JOHN KUKRAL FOUNDATION</t>
        </is>
      </c>
      <c r="C131" t="inlineStr">
        <is>
          <t>81-4631874</t>
        </is>
      </c>
      <c r="D131" t="inlineStr">
        <is>
          <t>Illinois</t>
        </is>
      </c>
      <c r="E131" t="inlineStr">
        <is>
          <t>IL</t>
        </is>
      </c>
      <c r="F131" t="n">
        <v>2024</v>
      </c>
      <c r="G131" t="n">
        <v>1</v>
      </c>
      <c r="H131" s="13" t="n">
        <v>4762000</v>
      </c>
      <c r="I131" s="12" t="n">
        <v>68</v>
      </c>
      <c r="J131" s="13" t="n">
        <v>21250</v>
      </c>
      <c r="K131" s="13">
        <f>IFERROR($H131/$I131,"")</f>
        <v/>
      </c>
      <c r="L131" s="13" t="n">
        <v>750000</v>
      </c>
      <c r="M131" t="inlineStr">
        <is>
          <t>DC, IA, NY</t>
        </is>
      </c>
      <c r="N131" t="inlineStr">
        <is>
          <t>No</t>
        </is>
      </c>
      <c r="O131" t="inlineStr">
        <is>
          <t>Not stated</t>
        </is>
      </c>
      <c r="Q131" s="9" t="inlineStr">
        <is>
          <t>https://grantcue.com/foundations/karin-bain-and-john-kukral-foundation-814631874</t>
        </is>
      </c>
    </row>
    <row r="132">
      <c r="A132">
        <f>IF($E132=$E131,$A131+1,1)</f>
        <v/>
      </c>
      <c r="B132" t="inlineStr">
        <is>
          <t>JEP J DAU TR XXXXX9002</t>
        </is>
      </c>
      <c r="C132" t="inlineStr">
        <is>
          <t>36-6015206</t>
        </is>
      </c>
      <c r="D132" t="inlineStr">
        <is>
          <t>Illinois</t>
        </is>
      </c>
      <c r="E132" t="inlineStr">
        <is>
          <t>IL</t>
        </is>
      </c>
      <c r="F132" t="n">
        <v>2025</v>
      </c>
      <c r="G132" t="n">
        <v>2</v>
      </c>
      <c r="H132" s="13" t="n">
        <v>4691910</v>
      </c>
      <c r="I132" s="12" t="n">
        <v>12</v>
      </c>
      <c r="J132" s="13" t="n">
        <v>450930</v>
      </c>
      <c r="K132" s="13">
        <f>IFERROR($H132/$I132,"")</f>
        <v/>
      </c>
      <c r="L132" s="13" t="n">
        <v>487452</v>
      </c>
      <c r="N132" t="inlineStr">
        <is>
          <t>No</t>
        </is>
      </c>
      <c r="O132" t="inlineStr">
        <is>
          <t>Not stated</t>
        </is>
      </c>
      <c r="Q132" s="9" t="inlineStr">
        <is>
          <t>https://grantcue.com/foundations/jep-j-dau-tr-xxxxx9002-366015206</t>
        </is>
      </c>
    </row>
    <row r="133">
      <c r="A133">
        <f>IF($E133=$E132,$A132+1,1)</f>
        <v/>
      </c>
      <c r="B133" t="inlineStr">
        <is>
          <t>LEWIS-SEBRING FAMILY FOUNDATION</t>
        </is>
      </c>
      <c r="C133" t="inlineStr">
        <is>
          <t>36-4120411</t>
        </is>
      </c>
      <c r="D133" t="inlineStr">
        <is>
          <t>Illinois</t>
        </is>
      </c>
      <c r="E133" t="inlineStr">
        <is>
          <t>IL</t>
        </is>
      </c>
      <c r="F133" t="n">
        <v>2025</v>
      </c>
      <c r="G133" t="n">
        <v>2</v>
      </c>
      <c r="H133" s="13" t="n">
        <v>4643227</v>
      </c>
      <c r="I133" s="12" t="n">
        <v>116</v>
      </c>
      <c r="J133" s="13" t="n">
        <v>5000</v>
      </c>
      <c r="K133" s="13">
        <f>IFERROR($H133/$I133,"")</f>
        <v/>
      </c>
      <c r="L133" s="13" t="n">
        <v>1121991</v>
      </c>
      <c r="M133" t="inlineStr">
        <is>
          <t>DC, MA, NJ</t>
        </is>
      </c>
      <c r="N133" t="inlineStr">
        <is>
          <t>No</t>
        </is>
      </c>
      <c r="O133" t="inlineStr">
        <is>
          <t>Not stated</t>
        </is>
      </c>
      <c r="Q133" s="9" t="inlineStr">
        <is>
          <t>https://grantcue.com/foundations/lewis-sebring-family-foundation-364120411</t>
        </is>
      </c>
    </row>
    <row r="134">
      <c r="A134">
        <f>IF($E134=$E133,$A133+1,1)</f>
        <v/>
      </c>
      <c r="B134" t="inlineStr">
        <is>
          <t>THE REGENSTEIN FOUNDATION</t>
        </is>
      </c>
      <c r="C134" t="inlineStr">
        <is>
          <t>36-3152531</t>
        </is>
      </c>
      <c r="D134" t="inlineStr">
        <is>
          <t>Illinois</t>
        </is>
      </c>
      <c r="E134" t="inlineStr">
        <is>
          <t>IL</t>
        </is>
      </c>
      <c r="F134" t="n">
        <v>2024</v>
      </c>
      <c r="G134" t="n">
        <v>1</v>
      </c>
      <c r="H134" s="13" t="n">
        <v>4545000</v>
      </c>
      <c r="I134" s="12" t="n">
        <v>34</v>
      </c>
      <c r="J134" s="13" t="n">
        <v>40000</v>
      </c>
      <c r="K134" s="13">
        <f>IFERROR($H134/$I134,"")</f>
        <v/>
      </c>
      <c r="L134" s="13" t="n">
        <v>1000000</v>
      </c>
      <c r="M134" t="inlineStr">
        <is>
          <t>FL, DC, KS</t>
        </is>
      </c>
      <c r="N134" t="inlineStr">
        <is>
          <t>No</t>
        </is>
      </c>
      <c r="O134" t="inlineStr">
        <is>
          <t>Not stated</t>
        </is>
      </c>
      <c r="Q134" s="9" t="inlineStr">
        <is>
          <t>https://grantcue.com/foundations/the-regenstein-foundation-363152531</t>
        </is>
      </c>
    </row>
    <row r="135">
      <c r="A135">
        <f>IF($E135=$E134,$A134+1,1)</f>
        <v/>
      </c>
      <c r="B135" t="inlineStr">
        <is>
          <t>THE CHRISTOPHER FAMILY FOUNDATION</t>
        </is>
      </c>
      <c r="C135" t="inlineStr">
        <is>
          <t>36-7092282</t>
        </is>
      </c>
      <c r="D135" t="inlineStr">
        <is>
          <t>Illinois</t>
        </is>
      </c>
      <c r="E135" t="inlineStr">
        <is>
          <t>IL</t>
        </is>
      </c>
      <c r="F135" t="n">
        <v>2024</v>
      </c>
      <c r="G135" t="n">
        <v>1</v>
      </c>
      <c r="H135" s="13" t="n">
        <v>4516136</v>
      </c>
      <c r="I135" s="12" t="n">
        <v>81</v>
      </c>
      <c r="J135" s="13" t="n">
        <v>50000</v>
      </c>
      <c r="K135" s="13">
        <f>IFERROR($H135/$I135,"")</f>
        <v/>
      </c>
      <c r="L135" s="13" t="n">
        <v>290000</v>
      </c>
      <c r="M135" t="inlineStr">
        <is>
          <t>MN, WI, CA</t>
        </is>
      </c>
      <c r="N135" t="inlineStr">
        <is>
          <t>Yes</t>
        </is>
      </c>
      <c r="O135" t="inlineStr">
        <is>
          <t>Yes</t>
        </is>
      </c>
      <c r="P135" s="9" t="inlineStr">
        <is>
          <t>https://christopherff.org/</t>
        </is>
      </c>
      <c r="Q135" s="9" t="inlineStr">
        <is>
          <t>https://grantcue.com/foundations/the-christopher-family-foundation-367092282</t>
        </is>
      </c>
    </row>
    <row r="136">
      <c r="A136">
        <f>IF($E136=$E135,$A135+1,1)</f>
        <v/>
      </c>
      <c r="B136" t="inlineStr">
        <is>
          <t>Pattee Foundation Inc</t>
        </is>
      </c>
      <c r="C136" t="inlineStr">
        <is>
          <t>37-1138998</t>
        </is>
      </c>
      <c r="D136" t="inlineStr">
        <is>
          <t>Illinois</t>
        </is>
      </c>
      <c r="E136" t="inlineStr">
        <is>
          <t>IL</t>
        </is>
      </c>
      <c r="F136" t="n">
        <v>2025</v>
      </c>
      <c r="G136" t="n">
        <v>2</v>
      </c>
      <c r="H136" s="13" t="n">
        <v>4470000</v>
      </c>
      <c r="I136" s="12" t="n">
        <v>17</v>
      </c>
      <c r="J136" s="13" t="n">
        <v>150000</v>
      </c>
      <c r="K136" s="13">
        <f>IFERROR($H136/$I136,"")</f>
        <v/>
      </c>
      <c r="L136" s="13" t="n">
        <v>1150000</v>
      </c>
      <c r="N136" t="inlineStr">
        <is>
          <t>Yes</t>
        </is>
      </c>
      <c r="O136" t="inlineStr">
        <is>
          <t>Not stated</t>
        </is>
      </c>
      <c r="Q136" s="9" t="inlineStr">
        <is>
          <t>https://grantcue.com/foundations/pattee-foundation-inc-371138998</t>
        </is>
      </c>
    </row>
    <row r="137">
      <c r="A137">
        <f>IF($E137=$E136,$A136+1,1)</f>
        <v/>
      </c>
      <c r="B137" t="inlineStr">
        <is>
          <t>HLH FAMILY FOUNDATION INC</t>
        </is>
      </c>
      <c r="C137" t="inlineStr">
        <is>
          <t>13-3501674</t>
        </is>
      </c>
      <c r="D137" t="inlineStr">
        <is>
          <t>Illinois</t>
        </is>
      </c>
      <c r="E137" t="inlineStr">
        <is>
          <t>IL</t>
        </is>
      </c>
      <c r="F137" t="n">
        <v>2025</v>
      </c>
      <c r="G137" t="n">
        <v>2</v>
      </c>
      <c r="H137" s="13" t="n">
        <v>4467828</v>
      </c>
      <c r="I137" s="12" t="n">
        <v>31</v>
      </c>
      <c r="J137" s="13" t="n">
        <v>75000</v>
      </c>
      <c r="K137" s="13">
        <f>IFERROR($H137/$I137,"")</f>
        <v/>
      </c>
      <c r="L137" s="13" t="n">
        <v>2088328</v>
      </c>
      <c r="M137" t="inlineStr">
        <is>
          <t>TX, CA, MD</t>
        </is>
      </c>
      <c r="N137" t="inlineStr">
        <is>
          <t>No</t>
        </is>
      </c>
      <c r="O137" t="inlineStr">
        <is>
          <t>Not stated</t>
        </is>
      </c>
      <c r="Q137" s="9" t="inlineStr">
        <is>
          <t>https://grantcue.com/foundations/hlh-family-foundation-inc-133501674</t>
        </is>
      </c>
    </row>
    <row r="138">
      <c r="A138">
        <f>IF($E138=$E137,$A137+1,1)</f>
        <v/>
      </c>
      <c r="B138" t="inlineStr">
        <is>
          <t>DONALD R WILSON JR FAMILY FOUNDATION</t>
        </is>
      </c>
      <c r="C138" t="inlineStr">
        <is>
          <t>81-6959383</t>
        </is>
      </c>
      <c r="D138" t="inlineStr">
        <is>
          <t>Illinois</t>
        </is>
      </c>
      <c r="E138" t="inlineStr">
        <is>
          <t>IL</t>
        </is>
      </c>
      <c r="F138" t="n">
        <v>2025</v>
      </c>
      <c r="G138" t="n">
        <v>2</v>
      </c>
      <c r="H138" s="13" t="n">
        <v>4428874</v>
      </c>
      <c r="I138" s="12" t="n">
        <v>18</v>
      </c>
      <c r="J138" s="13" t="n">
        <v>32476</v>
      </c>
      <c r="K138" s="13">
        <f>IFERROR($H138/$I138,"")</f>
        <v/>
      </c>
      <c r="L138" s="13" t="n">
        <v>3100000</v>
      </c>
      <c r="M138" t="inlineStr">
        <is>
          <t>RI, DC, NY</t>
        </is>
      </c>
      <c r="N138" t="inlineStr">
        <is>
          <t>No</t>
        </is>
      </c>
      <c r="O138" t="inlineStr">
        <is>
          <t>Not stated</t>
        </is>
      </c>
      <c r="Q138" s="9" t="inlineStr">
        <is>
          <t>https://grantcue.com/foundations/donald-r-wilson-jr-family-foundation-816959383</t>
        </is>
      </c>
    </row>
    <row r="139">
      <c r="A139">
        <f>IF($E139=$E138,$A138+1,1)</f>
        <v/>
      </c>
      <c r="B139" t="inlineStr">
        <is>
          <t>THE OTHO SA SPRAGUE MEMORIAL INSTITUTE</t>
        </is>
      </c>
      <c r="C139" t="inlineStr">
        <is>
          <t>36-6068723</t>
        </is>
      </c>
      <c r="D139" t="inlineStr">
        <is>
          <t>Illinois</t>
        </is>
      </c>
      <c r="E139" t="inlineStr">
        <is>
          <t>IL</t>
        </is>
      </c>
      <c r="F139" t="n">
        <v>2025</v>
      </c>
      <c r="G139" t="n">
        <v>2</v>
      </c>
      <c r="H139" s="13" t="n">
        <v>4405493</v>
      </c>
      <c r="I139" s="12" t="n">
        <v>35</v>
      </c>
      <c r="J139" s="13" t="n">
        <v>100000</v>
      </c>
      <c r="K139" s="13">
        <f>IFERROR($H139/$I139,"")</f>
        <v/>
      </c>
      <c r="L139" s="13" t="n">
        <v>417052</v>
      </c>
      <c r="M139" t="inlineStr">
        <is>
          <t>WA</t>
        </is>
      </c>
      <c r="N139" t="inlineStr">
        <is>
          <t>No</t>
        </is>
      </c>
      <c r="O139" t="inlineStr">
        <is>
          <t>Not stated</t>
        </is>
      </c>
      <c r="Q139" s="9" t="inlineStr">
        <is>
          <t>https://grantcue.com/foundations/the-otho-sa-sprague-memorial-institute-366068723</t>
        </is>
      </c>
    </row>
    <row r="140">
      <c r="A140">
        <f>IF($E140=$E139,$A139+1,1)</f>
        <v/>
      </c>
      <c r="B140" t="inlineStr">
        <is>
          <t>THE BRUCE AND BETH WHITE FAMILY FOUNDATION</t>
        </is>
      </c>
      <c r="C140" t="inlineStr">
        <is>
          <t>20-8107053</t>
        </is>
      </c>
      <c r="D140" t="inlineStr">
        <is>
          <t>Illinois</t>
        </is>
      </c>
      <c r="E140" t="inlineStr">
        <is>
          <t>IL</t>
        </is>
      </c>
      <c r="F140" t="n">
        <v>2025</v>
      </c>
      <c r="G140" t="n">
        <v>2</v>
      </c>
      <c r="H140" s="13" t="n">
        <v>4398343</v>
      </c>
      <c r="I140" s="12" t="n">
        <v>43</v>
      </c>
      <c r="J140" s="13" t="n">
        <v>15218</v>
      </c>
      <c r="K140" s="13">
        <f>IFERROR($H140/$I140,"")</f>
        <v/>
      </c>
      <c r="L140" s="13" t="n">
        <v>800000</v>
      </c>
      <c r="M140" t="inlineStr">
        <is>
          <t>IN, WY, PA</t>
        </is>
      </c>
      <c r="N140" t="inlineStr">
        <is>
          <t>No</t>
        </is>
      </c>
      <c r="O140" t="inlineStr">
        <is>
          <t>Not stated</t>
        </is>
      </c>
      <c r="Q140" s="9" t="inlineStr">
        <is>
          <t>https://grantcue.com/foundations/the-bruce-and-beth-white-family-foundation-208107053</t>
        </is>
      </c>
    </row>
    <row r="141">
      <c r="A141">
        <f>IF($E141=$E140,$A140+1,1)</f>
        <v/>
      </c>
      <c r="B141" t="inlineStr">
        <is>
          <t>BROOKS MCCORMICK JR TRUST FOR ANIMAL RIGHTS LAW AND POLICY</t>
        </is>
      </c>
      <c r="C141" t="inlineStr">
        <is>
          <t>47-7124844</t>
        </is>
      </c>
      <c r="D141" t="inlineStr">
        <is>
          <t>Illinois</t>
        </is>
      </c>
      <c r="E141" t="inlineStr">
        <is>
          <t>IL</t>
        </is>
      </c>
      <c r="F141" t="n">
        <v>2024</v>
      </c>
      <c r="G141" t="n">
        <v>1</v>
      </c>
      <c r="H141" s="13" t="n">
        <v>4381000</v>
      </c>
      <c r="I141" s="12" t="n">
        <v>11</v>
      </c>
      <c r="J141" s="13" t="n">
        <v>120000</v>
      </c>
      <c r="K141" s="13">
        <f>IFERROR($H141/$I141,"")</f>
        <v/>
      </c>
      <c r="L141" s="13" t="n">
        <v>2900000</v>
      </c>
      <c r="M141" t="inlineStr">
        <is>
          <t>MA, VT, VA</t>
        </is>
      </c>
      <c r="N141" t="inlineStr">
        <is>
          <t>No</t>
        </is>
      </c>
      <c r="O141" t="inlineStr">
        <is>
          <t>Not stated</t>
        </is>
      </c>
      <c r="Q141" s="9" t="inlineStr">
        <is>
          <t>https://grantcue.com/foundations/brooks-mccormick-jr-trust-for-animal-rights-law-and-policy-477124844</t>
        </is>
      </c>
    </row>
    <row r="142">
      <c r="A142">
        <f>IF($E142=$E141,$A141+1,1)</f>
        <v/>
      </c>
      <c r="B142" t="inlineStr">
        <is>
          <t>SUNSHINE CHARITABLE FOUNDATION</t>
        </is>
      </c>
      <c r="C142" t="inlineStr">
        <is>
          <t>20-1919538</t>
        </is>
      </c>
      <c r="D142" t="inlineStr">
        <is>
          <t>Illinois</t>
        </is>
      </c>
      <c r="E142" t="inlineStr">
        <is>
          <t>IL</t>
        </is>
      </c>
      <c r="F142" t="n">
        <v>2024</v>
      </c>
      <c r="G142" t="n">
        <v>2</v>
      </c>
      <c r="H142" s="13" t="n">
        <v>4366897</v>
      </c>
      <c r="I142" s="12" t="n">
        <v>126</v>
      </c>
      <c r="J142" s="13" t="n">
        <v>5000</v>
      </c>
      <c r="K142" s="13">
        <f>IFERROR($H142/$I142,"")</f>
        <v/>
      </c>
      <c r="L142" s="13" t="n">
        <v>1028000</v>
      </c>
      <c r="M142" t="inlineStr">
        <is>
          <t>WI, PA, NY</t>
        </is>
      </c>
      <c r="N142" t="inlineStr">
        <is>
          <t>No</t>
        </is>
      </c>
      <c r="O142" t="inlineStr">
        <is>
          <t>Not stated</t>
        </is>
      </c>
      <c r="Q142" s="9" t="inlineStr">
        <is>
          <t>https://grantcue.com/foundations/sunshine-charitable-foundation-201919538</t>
        </is>
      </c>
    </row>
    <row r="143">
      <c r="A143">
        <f>IF($E143=$E142,$A142+1,1)</f>
        <v/>
      </c>
      <c r="B143" t="inlineStr">
        <is>
          <t>ABE AND IDA COOPER FOUNDATION</t>
        </is>
      </c>
      <c r="C143" t="inlineStr">
        <is>
          <t>36-3219529</t>
        </is>
      </c>
      <c r="D143" t="inlineStr">
        <is>
          <t>Illinois</t>
        </is>
      </c>
      <c r="E143" t="inlineStr">
        <is>
          <t>IL</t>
        </is>
      </c>
      <c r="F143" t="n">
        <v>2025</v>
      </c>
      <c r="G143" t="n">
        <v>2</v>
      </c>
      <c r="H143" s="13" t="n">
        <v>4358108</v>
      </c>
      <c r="I143" s="12" t="n">
        <v>88</v>
      </c>
      <c r="J143" s="13" t="n">
        <v>27500</v>
      </c>
      <c r="K143" s="13">
        <f>IFERROR($H143/$I143,"")</f>
        <v/>
      </c>
      <c r="L143" s="13" t="n">
        <v>910000</v>
      </c>
      <c r="M143" t="inlineStr">
        <is>
          <t>NY, DC, AL</t>
        </is>
      </c>
      <c r="N143" t="inlineStr">
        <is>
          <t>No</t>
        </is>
      </c>
      <c r="O143" t="inlineStr">
        <is>
          <t>Not stated</t>
        </is>
      </c>
      <c r="Q143" s="9" t="inlineStr">
        <is>
          <t>https://grantcue.com/foundations/abe-and-ida-cooper-foundation-363219529</t>
        </is>
      </c>
    </row>
    <row r="144">
      <c r="A144">
        <f>IF($E144=$E143,$A143+1,1)</f>
        <v/>
      </c>
      <c r="B144" t="inlineStr">
        <is>
          <t>THE SHEBA FOUNDATION</t>
        </is>
      </c>
      <c r="C144" t="inlineStr">
        <is>
          <t>36-3976909</t>
        </is>
      </c>
      <c r="D144" t="inlineStr">
        <is>
          <t>Illinois</t>
        </is>
      </c>
      <c r="E144" t="inlineStr">
        <is>
          <t>IL</t>
        </is>
      </c>
      <c r="F144" t="n">
        <v>2024</v>
      </c>
      <c r="G144" t="n">
        <v>1</v>
      </c>
      <c r="H144" s="13" t="n">
        <v>4355519</v>
      </c>
      <c r="I144" s="12" t="n">
        <v>51</v>
      </c>
      <c r="J144" s="13" t="n">
        <v>20879</v>
      </c>
      <c r="K144" s="13">
        <f>IFERROR($H144/$I144,"")</f>
        <v/>
      </c>
      <c r="L144" s="13" t="n">
        <v>1100000</v>
      </c>
      <c r="M144" t="inlineStr">
        <is>
          <t>NY, PA, VA</t>
        </is>
      </c>
      <c r="N144" t="inlineStr">
        <is>
          <t>No</t>
        </is>
      </c>
      <c r="O144" t="inlineStr">
        <is>
          <t>Not stated</t>
        </is>
      </c>
      <c r="Q144" s="9" t="inlineStr">
        <is>
          <t>https://grantcue.com/foundations/the-sheba-foundation-363976909</t>
        </is>
      </c>
    </row>
    <row r="145">
      <c r="A145">
        <f>IF($E145=$E144,$A144+1,1)</f>
        <v/>
      </c>
      <c r="B145" t="inlineStr">
        <is>
          <t>UNITED AIRLINES PILOTS RETIREMENT FOUNDATION</t>
        </is>
      </c>
      <c r="C145" t="inlineStr">
        <is>
          <t>58-1686601</t>
        </is>
      </c>
      <c r="D145" t="inlineStr">
        <is>
          <t>Illinois</t>
        </is>
      </c>
      <c r="E145" t="inlineStr">
        <is>
          <t>IL</t>
        </is>
      </c>
      <c r="F145" t="n">
        <v>2024</v>
      </c>
      <c r="G145" t="n">
        <v>1</v>
      </c>
      <c r="H145" s="13" t="n">
        <v>4338736</v>
      </c>
      <c r="I145" s="12" t="n">
        <v>7</v>
      </c>
      <c r="J145" s="13" t="n">
        <v>432673</v>
      </c>
      <c r="K145" s="13">
        <f>IFERROR($H145/$I145,"")</f>
        <v/>
      </c>
      <c r="L145" s="13" t="n">
        <v>2163371</v>
      </c>
      <c r="M145" t="inlineStr">
        <is>
          <t>CA, FL, ND</t>
        </is>
      </c>
      <c r="N145" t="inlineStr">
        <is>
          <t>No</t>
        </is>
      </c>
      <c r="O145" t="inlineStr">
        <is>
          <t>Not stated</t>
        </is>
      </c>
      <c r="Q145" s="9" t="inlineStr">
        <is>
          <t>https://grantcue.com/foundations/united-airlines-pilots-retirement-foundation-581686601</t>
        </is>
      </c>
    </row>
    <row r="146">
      <c r="A146">
        <f>IF($E146=$E145,$A145+1,1)</f>
        <v/>
      </c>
      <c r="B146" t="inlineStr">
        <is>
          <t>TELLIGEN COMMUNITY INITIATIVE</t>
        </is>
      </c>
      <c r="C146" t="inlineStr">
        <is>
          <t>20-2017785</t>
        </is>
      </c>
      <c r="D146" t="inlineStr">
        <is>
          <t>Illinois</t>
        </is>
      </c>
      <c r="E146" t="inlineStr">
        <is>
          <t>IL</t>
        </is>
      </c>
      <c r="F146" t="n">
        <v>2025</v>
      </c>
      <c r="G146" t="n">
        <v>2</v>
      </c>
      <c r="H146" s="13" t="n">
        <v>4281572</v>
      </c>
      <c r="I146" s="12" t="n">
        <v>74</v>
      </c>
      <c r="J146" s="13" t="n">
        <v>73989.5</v>
      </c>
      <c r="K146" s="13">
        <f>IFERROR($H146/$I146,"")</f>
        <v/>
      </c>
      <c r="L146" s="13" t="n">
        <v>141873</v>
      </c>
      <c r="M146" t="inlineStr">
        <is>
          <t>OK, IA, CO</t>
        </is>
      </c>
      <c r="N146" t="inlineStr">
        <is>
          <t>No</t>
        </is>
      </c>
      <c r="O146" t="inlineStr">
        <is>
          <t>Not stated</t>
        </is>
      </c>
      <c r="Q146" s="9" t="inlineStr">
        <is>
          <t>https://grantcue.com/foundations/telligen-community-initiative-202017785</t>
        </is>
      </c>
    </row>
    <row r="147">
      <c r="A147">
        <f>IF($E147=$E146,$A146+1,1)</f>
        <v/>
      </c>
      <c r="B147" t="inlineStr">
        <is>
          <t>MAZZA FOUNDATION</t>
        </is>
      </c>
      <c r="C147" t="inlineStr">
        <is>
          <t>36-6054751</t>
        </is>
      </c>
      <c r="D147" t="inlineStr">
        <is>
          <t>Illinois</t>
        </is>
      </c>
      <c r="E147" t="inlineStr">
        <is>
          <t>IL</t>
        </is>
      </c>
      <c r="F147" t="n">
        <v>2024</v>
      </c>
      <c r="G147" t="n">
        <v>2</v>
      </c>
      <c r="H147" s="13" t="n">
        <v>4279500</v>
      </c>
      <c r="I147" s="12" t="n">
        <v>71</v>
      </c>
      <c r="J147" s="13" t="n">
        <v>15000</v>
      </c>
      <c r="K147" s="13">
        <f>IFERROR($H147/$I147,"")</f>
        <v/>
      </c>
      <c r="L147" s="13" t="n">
        <v>300000</v>
      </c>
      <c r="M147" t="inlineStr">
        <is>
          <t>SD, DC</t>
        </is>
      </c>
      <c r="N147" t="inlineStr">
        <is>
          <t>Yes</t>
        </is>
      </c>
      <c r="O147" t="inlineStr">
        <is>
          <t>Not stated</t>
        </is>
      </c>
      <c r="Q147" s="9" t="inlineStr">
        <is>
          <t>https://grantcue.com/foundations/mazza-foundation-366054751</t>
        </is>
      </c>
    </row>
    <row r="148">
      <c r="A148">
        <f>IF($E148=$E147,$A147+1,1)</f>
        <v/>
      </c>
      <c r="B148" t="inlineStr">
        <is>
          <t>MARK AND MAUREEN MILLER FAMILY FD</t>
        </is>
      </c>
      <c r="C148" t="inlineStr">
        <is>
          <t>26-1828406</t>
        </is>
      </c>
      <c r="D148" t="inlineStr">
        <is>
          <t>Illinois</t>
        </is>
      </c>
      <c r="E148" t="inlineStr">
        <is>
          <t>IL</t>
        </is>
      </c>
      <c r="F148" t="n">
        <v>2025</v>
      </c>
      <c r="G148" t="n">
        <v>2</v>
      </c>
      <c r="H148" s="13" t="n">
        <v>4265000</v>
      </c>
      <c r="I148" s="12" t="n">
        <v>71</v>
      </c>
      <c r="J148" s="13" t="n">
        <v>25000</v>
      </c>
      <c r="K148" s="13">
        <f>IFERROR($H148/$I148,"")</f>
        <v/>
      </c>
      <c r="L148" s="13" t="n">
        <v>1130000</v>
      </c>
      <c r="M148" t="inlineStr">
        <is>
          <t>CO, DC, MD</t>
        </is>
      </c>
      <c r="N148" t="inlineStr">
        <is>
          <t>No</t>
        </is>
      </c>
      <c r="O148" t="inlineStr">
        <is>
          <t>Not stated</t>
        </is>
      </c>
      <c r="Q148" s="9" t="inlineStr">
        <is>
          <t>https://grantcue.com/foundations/mark-and-maureen-miller-family-fd-261828406</t>
        </is>
      </c>
    </row>
    <row r="149">
      <c r="A149">
        <f>IF($E149=$E148,$A148+1,1)</f>
        <v/>
      </c>
      <c r="B149" t="inlineStr">
        <is>
          <t>FINNEGAN FAMILY FOUNDATION</t>
        </is>
      </c>
      <c r="C149" t="inlineStr">
        <is>
          <t>36-4221334</t>
        </is>
      </c>
      <c r="D149" t="inlineStr">
        <is>
          <t>Illinois</t>
        </is>
      </c>
      <c r="E149" t="inlineStr">
        <is>
          <t>IL</t>
        </is>
      </c>
      <c r="F149" t="n">
        <v>2024</v>
      </c>
      <c r="G149" t="n">
        <v>1</v>
      </c>
      <c r="H149" s="13" t="n">
        <v>4259995</v>
      </c>
      <c r="I149" s="12" t="n">
        <v>100</v>
      </c>
      <c r="J149" s="13" t="n">
        <v>27500</v>
      </c>
      <c r="K149" s="13">
        <f>IFERROR($H149/$I149,"")</f>
        <v/>
      </c>
      <c r="L149" s="13" t="n">
        <v>200000</v>
      </c>
      <c r="M149" t="inlineStr">
        <is>
          <t>NY, MN, DC</t>
        </is>
      </c>
      <c r="N149" t="inlineStr">
        <is>
          <t>No</t>
        </is>
      </c>
      <c r="O149" t="inlineStr">
        <is>
          <t>Not stated</t>
        </is>
      </c>
      <c r="Q149" s="9" t="inlineStr">
        <is>
          <t>https://grantcue.com/foundations/finnegan-family-foundation-364221334</t>
        </is>
      </c>
    </row>
    <row r="150">
      <c r="A150">
        <f>IF($E150=$E149,$A149+1,1)</f>
        <v/>
      </c>
      <c r="B150" t="inlineStr">
        <is>
          <t>CHAUNCEY AND MARION D MCCORMICK FAMILY FOUNDATION</t>
        </is>
      </c>
      <c r="C150" t="inlineStr">
        <is>
          <t>36-6054815</t>
        </is>
      </c>
      <c r="D150" t="inlineStr">
        <is>
          <t>Illinois</t>
        </is>
      </c>
      <c r="E150" t="inlineStr">
        <is>
          <t>IL</t>
        </is>
      </c>
      <c r="F150" t="n">
        <v>2024</v>
      </c>
      <c r="G150" t="n">
        <v>1</v>
      </c>
      <c r="H150" s="13" t="n">
        <v>4225000</v>
      </c>
      <c r="I150" s="12" t="n">
        <v>68</v>
      </c>
      <c r="J150" s="13" t="n">
        <v>50000</v>
      </c>
      <c r="K150" s="13">
        <f>IFERROR($H150/$I150,"")</f>
        <v/>
      </c>
      <c r="L150" s="13" t="n">
        <v>350000</v>
      </c>
      <c r="M150" t="inlineStr">
        <is>
          <t>VA, MI, CA</t>
        </is>
      </c>
      <c r="N150" t="inlineStr">
        <is>
          <t>Yes</t>
        </is>
      </c>
      <c r="O150" t="inlineStr">
        <is>
          <t>Yes</t>
        </is>
      </c>
      <c r="Q150" s="9" t="inlineStr">
        <is>
          <t>https://grantcue.com/foundations/chauncey-and-marion-d-mccormick-family-foundation-366054815</t>
        </is>
      </c>
    </row>
    <row r="151">
      <c r="A151">
        <f>IF($E151=$E150,$A150+1,1)</f>
        <v/>
      </c>
      <c r="B151" t="inlineStr">
        <is>
          <t>THE POETRY FOUNDATION</t>
        </is>
      </c>
      <c r="C151" t="inlineStr">
        <is>
          <t>36-2490808</t>
        </is>
      </c>
      <c r="D151" t="inlineStr">
        <is>
          <t>Illinois</t>
        </is>
      </c>
      <c r="E151" t="inlineStr">
        <is>
          <t>IL</t>
        </is>
      </c>
      <c r="F151" t="n">
        <v>2024</v>
      </c>
      <c r="G151" t="n">
        <v>1</v>
      </c>
      <c r="H151" s="13" t="n">
        <v>4207326</v>
      </c>
      <c r="I151" s="12" t="n">
        <v>179</v>
      </c>
      <c r="J151" s="13" t="n">
        <v>20000</v>
      </c>
      <c r="K151" s="13">
        <f>IFERROR($H151/$I151,"")</f>
        <v/>
      </c>
      <c r="L151" s="13" t="n">
        <v>500000</v>
      </c>
      <c r="M151" t="inlineStr">
        <is>
          <t>MD, NY, CA</t>
        </is>
      </c>
      <c r="N151" t="inlineStr">
        <is>
          <t>Yes</t>
        </is>
      </c>
      <c r="O151" t="inlineStr">
        <is>
          <t>Yes</t>
        </is>
      </c>
      <c r="P151" s="9" t="inlineStr">
        <is>
          <t>https://www.poetryfoundation.org/</t>
        </is>
      </c>
      <c r="Q151" s="9" t="inlineStr">
        <is>
          <t>https://grantcue.com/foundations/the-poetry-foundation-362490808</t>
        </is>
      </c>
    </row>
    <row r="152">
      <c r="A152">
        <f>IF($E152=$E151,$A151+1,1)</f>
        <v/>
      </c>
      <c r="B152" t="inlineStr">
        <is>
          <t>G CARL BALL FAMILY FOUNDATION</t>
        </is>
      </c>
      <c r="C152" t="inlineStr">
        <is>
          <t>83-0366015</t>
        </is>
      </c>
      <c r="D152" t="inlineStr">
        <is>
          <t>Illinois</t>
        </is>
      </c>
      <c r="E152" t="inlineStr">
        <is>
          <t>IL</t>
        </is>
      </c>
      <c r="F152" t="n">
        <v>2024</v>
      </c>
      <c r="G152" t="n">
        <v>1</v>
      </c>
      <c r="H152" s="13" t="n">
        <v>4097866</v>
      </c>
      <c r="I152" s="12" t="n">
        <v>44</v>
      </c>
      <c r="J152" s="13" t="n">
        <v>15000</v>
      </c>
      <c r="K152" s="13">
        <f>IFERROR($H152/$I152,"")</f>
        <v/>
      </c>
      <c r="L152" s="13" t="n">
        <v>2000000</v>
      </c>
      <c r="M152" t="inlineStr">
        <is>
          <t>AZ, VA, CA</t>
        </is>
      </c>
      <c r="N152" t="inlineStr">
        <is>
          <t>No</t>
        </is>
      </c>
      <c r="O152" t="inlineStr">
        <is>
          <t>Not stated</t>
        </is>
      </c>
      <c r="Q152" s="9" t="inlineStr">
        <is>
          <t>https://grantcue.com/foundations/g-carl-ball-family-foundation-830366015</t>
        </is>
      </c>
    </row>
    <row r="153">
      <c r="A153">
        <f>IF($E153=$E152,$A152+1,1)</f>
        <v/>
      </c>
      <c r="B153" t="inlineStr">
        <is>
          <t>PAUL GALVIN MEMORIAL FOUNDATION TRUST</t>
        </is>
      </c>
      <c r="C153" t="inlineStr">
        <is>
          <t>86-6182808</t>
        </is>
      </c>
      <c r="D153" t="inlineStr">
        <is>
          <t>Illinois</t>
        </is>
      </c>
      <c r="E153" t="inlineStr">
        <is>
          <t>IL</t>
        </is>
      </c>
      <c r="F153" t="n">
        <v>2024</v>
      </c>
      <c r="G153" t="n">
        <v>1</v>
      </c>
      <c r="H153" s="13" t="n">
        <v>4081450</v>
      </c>
      <c r="I153" s="12" t="n">
        <v>67</v>
      </c>
      <c r="J153" s="13" t="n">
        <v>12500</v>
      </c>
      <c r="K153" s="13">
        <f>IFERROR($H153/$I153,"")</f>
        <v/>
      </c>
      <c r="L153" s="13" t="n">
        <v>600000</v>
      </c>
      <c r="M153" t="inlineStr">
        <is>
          <t>CA, DC, MN</t>
        </is>
      </c>
      <c r="N153" t="inlineStr">
        <is>
          <t>No</t>
        </is>
      </c>
      <c r="O153" t="inlineStr">
        <is>
          <t>Not stated</t>
        </is>
      </c>
      <c r="Q153" s="9" t="inlineStr">
        <is>
          <t>https://grantcue.com/foundations/paul-galvin-memorial-foundation-trust-866182808</t>
        </is>
      </c>
    </row>
    <row r="154">
      <c r="A154">
        <f>IF($E154=$E153,$A153+1,1)</f>
        <v/>
      </c>
      <c r="B154" t="inlineStr">
        <is>
          <t>BRUCE FOUNDATION</t>
        </is>
      </c>
      <c r="C154" t="inlineStr">
        <is>
          <t>36-4257410</t>
        </is>
      </c>
      <c r="D154" t="inlineStr">
        <is>
          <t>Illinois</t>
        </is>
      </c>
      <c r="E154" t="inlineStr">
        <is>
          <t>IL</t>
        </is>
      </c>
      <c r="F154" t="n">
        <v>2025</v>
      </c>
      <c r="G154" t="n">
        <v>2</v>
      </c>
      <c r="H154" s="13" t="n">
        <v>4030000</v>
      </c>
      <c r="I154" s="12" t="n">
        <v>106</v>
      </c>
      <c r="J154" s="13" t="n">
        <v>20000</v>
      </c>
      <c r="K154" s="13">
        <f>IFERROR($H154/$I154,"")</f>
        <v/>
      </c>
      <c r="L154" s="13" t="n">
        <v>500000</v>
      </c>
      <c r="M154" t="inlineStr">
        <is>
          <t>MI, AZ, MA</t>
        </is>
      </c>
      <c r="N154" t="inlineStr">
        <is>
          <t>No</t>
        </is>
      </c>
      <c r="O154" t="inlineStr">
        <is>
          <t>Not stated</t>
        </is>
      </c>
      <c r="Q154" s="9" t="inlineStr">
        <is>
          <t>https://grantcue.com/foundations/bruce-foundation-364257410</t>
        </is>
      </c>
    </row>
    <row r="155">
      <c r="A155">
        <f>IF($E155=$E154,$A154+1,1)</f>
        <v/>
      </c>
      <c r="B155" t="inlineStr">
        <is>
          <t>SMART FAMILY FOUNDATION OF ILLINOIS</t>
        </is>
      </c>
      <c r="C155" t="inlineStr">
        <is>
          <t>81-2433446</t>
        </is>
      </c>
      <c r="D155" t="inlineStr">
        <is>
          <t>Illinois</t>
        </is>
      </c>
      <c r="E155" t="inlineStr">
        <is>
          <t>IL</t>
        </is>
      </c>
      <c r="F155" t="n">
        <v>2024</v>
      </c>
      <c r="G155" t="n">
        <v>1</v>
      </c>
      <c r="H155" s="13" t="n">
        <v>4005000</v>
      </c>
      <c r="I155" s="12" t="n">
        <v>68</v>
      </c>
      <c r="J155" s="13" t="n">
        <v>25000</v>
      </c>
      <c r="K155" s="13">
        <f>IFERROR($H155/$I155,"")</f>
        <v/>
      </c>
      <c r="L155" s="13" t="n">
        <v>1000000</v>
      </c>
      <c r="M155" t="inlineStr">
        <is>
          <t>MD, NY, OH</t>
        </is>
      </c>
      <c r="N155" t="inlineStr">
        <is>
          <t>No</t>
        </is>
      </c>
      <c r="O155" t="inlineStr">
        <is>
          <t>Not stated</t>
        </is>
      </c>
      <c r="Q155" s="9" t="inlineStr">
        <is>
          <t>https://grantcue.com/foundations/smart-family-foundation-of-illinois-812433446</t>
        </is>
      </c>
    </row>
    <row r="156">
      <c r="A156">
        <f>IF($E156=$E155,$A155+1,1)</f>
        <v/>
      </c>
      <c r="B156" t="inlineStr">
        <is>
          <t>THE LUMPKIN FAMILY FOUNDATION</t>
        </is>
      </c>
      <c r="C156" t="inlineStr">
        <is>
          <t>23-7423640</t>
        </is>
      </c>
      <c r="D156" t="inlineStr">
        <is>
          <t>Illinois</t>
        </is>
      </c>
      <c r="E156" t="inlineStr">
        <is>
          <t>IL</t>
        </is>
      </c>
      <c r="F156" t="n">
        <v>2024</v>
      </c>
      <c r="G156" t="n">
        <v>1</v>
      </c>
      <c r="H156" s="13" t="n">
        <v>3992340</v>
      </c>
      <c r="I156" s="12" t="n">
        <v>209</v>
      </c>
      <c r="J156" s="13" t="n">
        <v>6000</v>
      </c>
      <c r="K156" s="13">
        <f>IFERROR($H156/$I156,"")</f>
        <v/>
      </c>
      <c r="L156" s="13" t="n">
        <v>630000</v>
      </c>
      <c r="M156" t="inlineStr">
        <is>
          <t>CA, DC, MN</t>
        </is>
      </c>
      <c r="N156" t="inlineStr">
        <is>
          <t>No</t>
        </is>
      </c>
      <c r="O156" t="inlineStr">
        <is>
          <t>Yes</t>
        </is>
      </c>
      <c r="Q156" s="9" t="inlineStr">
        <is>
          <t>https://grantcue.com/foundations/the-lumpkin-family-foundation-c-o-adrienne-n-cole-237423640</t>
        </is>
      </c>
    </row>
    <row r="157">
      <c r="A157">
        <f>IF($E157=$E156,$A156+1,1)</f>
        <v/>
      </c>
      <c r="B157" t="inlineStr">
        <is>
          <t>Rice Foundation</t>
        </is>
      </c>
      <c r="C157" t="inlineStr">
        <is>
          <t>36-6043160</t>
        </is>
      </c>
      <c r="D157" t="inlineStr">
        <is>
          <t>Illinois</t>
        </is>
      </c>
      <c r="E157" t="inlineStr">
        <is>
          <t>IL</t>
        </is>
      </c>
      <c r="F157" t="n">
        <v>2024</v>
      </c>
      <c r="G157" t="n">
        <v>1</v>
      </c>
      <c r="H157" s="13" t="n">
        <v>3980600</v>
      </c>
      <c r="I157" s="12" t="n">
        <v>59</v>
      </c>
      <c r="J157" s="13" t="n">
        <v>25000</v>
      </c>
      <c r="K157" s="13">
        <f>IFERROR($H157/$I157,"")</f>
        <v/>
      </c>
      <c r="L157" s="13" t="n">
        <v>600000</v>
      </c>
      <c r="M157" t="inlineStr">
        <is>
          <t>TX, WI</t>
        </is>
      </c>
      <c r="N157" t="inlineStr">
        <is>
          <t>No</t>
        </is>
      </c>
      <c r="O157" t="inlineStr">
        <is>
          <t>Not stated</t>
        </is>
      </c>
      <c r="Q157" s="9" t="inlineStr">
        <is>
          <t>https://grantcue.com/foundations/rice-foundation-366043160</t>
        </is>
      </c>
    </row>
    <row r="158">
      <c r="A158">
        <f>IF($E158=$E157,$A157+1,1)</f>
        <v/>
      </c>
      <c r="B158" t="inlineStr">
        <is>
          <t>GEORGE M EISENBERG FOUNDATION FOR CHARITIES</t>
        </is>
      </c>
      <c r="C158" t="inlineStr">
        <is>
          <t>36-3689650</t>
        </is>
      </c>
      <c r="D158" t="inlineStr">
        <is>
          <t>Illinois</t>
        </is>
      </c>
      <c r="E158" t="inlineStr">
        <is>
          <t>IL</t>
        </is>
      </c>
      <c r="F158" t="n">
        <v>2024</v>
      </c>
      <c r="G158" t="n">
        <v>1</v>
      </c>
      <c r="H158" s="13" t="n">
        <v>3965000</v>
      </c>
      <c r="I158" s="12" t="n">
        <v>150</v>
      </c>
      <c r="J158" s="13" t="n">
        <v>5000</v>
      </c>
      <c r="K158" s="13">
        <f>IFERROR($H158/$I158,"")</f>
        <v/>
      </c>
      <c r="L158" s="13" t="n">
        <v>1275000</v>
      </c>
      <c r="M158" t="inlineStr">
        <is>
          <t>MN, CA, PA</t>
        </is>
      </c>
      <c r="N158" t="inlineStr">
        <is>
          <t>Yes</t>
        </is>
      </c>
      <c r="O158" t="inlineStr">
        <is>
          <t>Yes</t>
        </is>
      </c>
      <c r="Q158" s="9" t="inlineStr">
        <is>
          <t>https://grantcue.com/foundations/george-m-eisenberg-foundation-for-charities-363689650</t>
        </is>
      </c>
    </row>
    <row r="159">
      <c r="A159">
        <f>IF($E159=$E158,$A158+1,1)</f>
        <v/>
      </c>
      <c r="B159" t="inlineStr">
        <is>
          <t>NKC FAMILY FOUNDATION</t>
        </is>
      </c>
      <c r="C159" t="inlineStr">
        <is>
          <t>47-2618874</t>
        </is>
      </c>
      <c r="D159" t="inlineStr">
        <is>
          <t>Illinois</t>
        </is>
      </c>
      <c r="E159" t="inlineStr">
        <is>
          <t>IL</t>
        </is>
      </c>
      <c r="F159" t="n">
        <v>2025</v>
      </c>
      <c r="G159" t="n">
        <v>2</v>
      </c>
      <c r="H159" s="13" t="n">
        <v>3931000</v>
      </c>
      <c r="I159" s="12" t="n">
        <v>73</v>
      </c>
      <c r="J159" s="13" t="n">
        <v>50000</v>
      </c>
      <c r="K159" s="13">
        <f>IFERROR($H159/$I159,"")</f>
        <v/>
      </c>
      <c r="L159" s="13" t="n">
        <v>150000</v>
      </c>
      <c r="M159" t="inlineStr">
        <is>
          <t>WI, MI, NC</t>
        </is>
      </c>
      <c r="N159" t="inlineStr">
        <is>
          <t>No</t>
        </is>
      </c>
      <c r="O159" t="inlineStr">
        <is>
          <t>Not stated</t>
        </is>
      </c>
      <c r="Q159" s="9" t="inlineStr">
        <is>
          <t>https://grantcue.com/foundations/nkc-family-foundation-472618874</t>
        </is>
      </c>
    </row>
    <row r="160">
      <c r="A160">
        <f>IF($E160=$E159,$A159+1,1)</f>
        <v/>
      </c>
      <c r="B160" t="inlineStr">
        <is>
          <t>WHEELER FOUNDATION</t>
        </is>
      </c>
      <c r="C160" t="inlineStr">
        <is>
          <t>61-1445596</t>
        </is>
      </c>
      <c r="D160" t="inlineStr">
        <is>
          <t>Illinois</t>
        </is>
      </c>
      <c r="E160" t="inlineStr">
        <is>
          <t>IL</t>
        </is>
      </c>
      <c r="F160" t="n">
        <v>2025</v>
      </c>
      <c r="G160" t="n">
        <v>2</v>
      </c>
      <c r="H160" s="13" t="n">
        <v>3884344</v>
      </c>
      <c r="I160" s="12" t="n">
        <v>35</v>
      </c>
      <c r="J160" s="13" t="n">
        <v>43182</v>
      </c>
      <c r="K160" s="13">
        <f>IFERROR($H160/$I160,"")</f>
        <v/>
      </c>
      <c r="L160" s="13" t="n">
        <v>748000</v>
      </c>
      <c r="M160" t="inlineStr">
        <is>
          <t>IN</t>
        </is>
      </c>
      <c r="N160" t="inlineStr">
        <is>
          <t>Yes</t>
        </is>
      </c>
      <c r="O160" t="inlineStr">
        <is>
          <t>Not stated</t>
        </is>
      </c>
      <c r="P160" s="9" t="inlineStr">
        <is>
          <t>https://www.wheelerfoundation.org/</t>
        </is>
      </c>
      <c r="Q160" s="9" t="inlineStr">
        <is>
          <t>https://grantcue.com/foundations/wheeler-foundation-611445596</t>
        </is>
      </c>
    </row>
    <row r="161">
      <c r="A161">
        <f>IF($E161=$E160,$A160+1,1)</f>
        <v/>
      </c>
      <c r="B161" t="inlineStr">
        <is>
          <t>ROBERT GALVIN FOUNDATION</t>
        </is>
      </c>
      <c r="C161" t="inlineStr">
        <is>
          <t>36-6065560</t>
        </is>
      </c>
      <c r="D161" t="inlineStr">
        <is>
          <t>Illinois</t>
        </is>
      </c>
      <c r="E161" t="inlineStr">
        <is>
          <t>IL</t>
        </is>
      </c>
      <c r="F161" t="n">
        <v>2024</v>
      </c>
      <c r="G161" t="n">
        <v>1</v>
      </c>
      <c r="H161" s="13" t="n">
        <v>3819150</v>
      </c>
      <c r="I161" s="12" t="n">
        <v>27</v>
      </c>
      <c r="J161" s="13" t="n">
        <v>100000</v>
      </c>
      <c r="K161" s="13">
        <f>IFERROR($H161/$I161,"")</f>
        <v/>
      </c>
      <c r="L161" s="13" t="n">
        <v>1275000</v>
      </c>
      <c r="M161" t="inlineStr">
        <is>
          <t>DC, VA, CA</t>
        </is>
      </c>
      <c r="N161" t="inlineStr">
        <is>
          <t>No</t>
        </is>
      </c>
      <c r="O161" t="inlineStr">
        <is>
          <t>Not stated</t>
        </is>
      </c>
      <c r="Q161" s="9" t="inlineStr">
        <is>
          <t>https://grantcue.com/foundations/robert-galvin-foundation-366065560</t>
        </is>
      </c>
    </row>
    <row r="162">
      <c r="A162">
        <f>IF($E162=$E161,$A161+1,1)</f>
        <v/>
      </c>
      <c r="B162" t="inlineStr">
        <is>
          <t>MARC AND JEANNE MALNATI FAMILY FDN INC</t>
        </is>
      </c>
      <c r="C162" t="inlineStr">
        <is>
          <t>83-2424720</t>
        </is>
      </c>
      <c r="D162" t="inlineStr">
        <is>
          <t>Illinois</t>
        </is>
      </c>
      <c r="E162" t="inlineStr">
        <is>
          <t>IL</t>
        </is>
      </c>
      <c r="F162" t="n">
        <v>2025</v>
      </c>
      <c r="G162" t="n">
        <v>2</v>
      </c>
      <c r="H162" s="13" t="n">
        <v>3775131</v>
      </c>
      <c r="I162" s="12" t="n">
        <v>138</v>
      </c>
      <c r="J162" s="13" t="n">
        <v>10000</v>
      </c>
      <c r="K162" s="13">
        <f>IFERROR($H162/$I162,"")</f>
        <v/>
      </c>
      <c r="L162" s="13" t="n">
        <v>267500</v>
      </c>
      <c r="M162" t="inlineStr">
        <is>
          <t>FL, DC, KY</t>
        </is>
      </c>
      <c r="N162" t="inlineStr">
        <is>
          <t>No</t>
        </is>
      </c>
      <c r="O162" t="inlineStr">
        <is>
          <t>Not stated</t>
        </is>
      </c>
      <c r="Q162" s="9" t="inlineStr">
        <is>
          <t>https://grantcue.com/foundations/marc-and-jeanne-malnati-family-fdn-inc-832424720</t>
        </is>
      </c>
    </row>
    <row r="163">
      <c r="A163">
        <f>IF($E163=$E162,$A162+1,1)</f>
        <v/>
      </c>
      <c r="B163" t="inlineStr">
        <is>
          <t>THE SIMMS FAMILY FOUNDATION</t>
        </is>
      </c>
      <c r="C163" t="inlineStr">
        <is>
          <t>36-3413327</t>
        </is>
      </c>
      <c r="D163" t="inlineStr">
        <is>
          <t>Illinois</t>
        </is>
      </c>
      <c r="E163" t="inlineStr">
        <is>
          <t>IL</t>
        </is>
      </c>
      <c r="F163" t="n">
        <v>2025</v>
      </c>
      <c r="G163" t="n">
        <v>2</v>
      </c>
      <c r="H163" s="13" t="n">
        <v>3767669</v>
      </c>
      <c r="I163" s="12" t="n">
        <v>50</v>
      </c>
      <c r="J163" s="13" t="n">
        <v>1000</v>
      </c>
      <c r="K163" s="13">
        <f>IFERROR($H163/$I163,"")</f>
        <v/>
      </c>
      <c r="L163" s="13" t="n">
        <v>2586259</v>
      </c>
      <c r="M163" t="inlineStr">
        <is>
          <t>WI, FL, VA</t>
        </is>
      </c>
      <c r="N163" t="inlineStr">
        <is>
          <t>No</t>
        </is>
      </c>
      <c r="O163" t="inlineStr">
        <is>
          <t>Not stated</t>
        </is>
      </c>
      <c r="Q163" s="9" t="inlineStr">
        <is>
          <t>https://grantcue.com/foundations/the-simms-family-foundation-363413327</t>
        </is>
      </c>
    </row>
    <row r="164">
      <c r="A164">
        <f>IF($E164=$E163,$A163+1,1)</f>
        <v/>
      </c>
      <c r="B164" t="inlineStr">
        <is>
          <t>Seeding the Future Foundation</t>
        </is>
      </c>
      <c r="C164" t="inlineStr">
        <is>
          <t>47-4718771</t>
        </is>
      </c>
      <c r="D164" t="inlineStr">
        <is>
          <t>Illinois</t>
        </is>
      </c>
      <c r="E164" t="inlineStr">
        <is>
          <t>IL</t>
        </is>
      </c>
      <c r="F164" t="n">
        <v>2025</v>
      </c>
      <c r="G164" t="n">
        <v>2</v>
      </c>
      <c r="H164" s="13" t="n">
        <v>3764754</v>
      </c>
      <c r="I164" s="12" t="n">
        <v>35</v>
      </c>
      <c r="J164" s="13" t="n">
        <v>90000</v>
      </c>
      <c r="K164" s="13">
        <f>IFERROR($H164/$I164,"")</f>
        <v/>
      </c>
      <c r="L164" s="13" t="n">
        <v>761741</v>
      </c>
      <c r="M164" t="inlineStr">
        <is>
          <t>MA, PA, CA</t>
        </is>
      </c>
      <c r="N164" t="inlineStr">
        <is>
          <t>No</t>
        </is>
      </c>
      <c r="O164" t="inlineStr">
        <is>
          <t>Not stated</t>
        </is>
      </c>
      <c r="Q164" s="9" t="inlineStr">
        <is>
          <t>https://grantcue.com/foundations/seeding-the-future-foundation-474718771</t>
        </is>
      </c>
    </row>
    <row r="165">
      <c r="A165">
        <f>IF($E165=$E164,$A164+1,1)</f>
        <v/>
      </c>
      <c r="B165" t="inlineStr">
        <is>
          <t>K5 Foundation</t>
        </is>
      </c>
      <c r="C165" t="inlineStr">
        <is>
          <t>83-1599193</t>
        </is>
      </c>
      <c r="D165" t="inlineStr">
        <is>
          <t>Illinois</t>
        </is>
      </c>
      <c r="E165" t="inlineStr">
        <is>
          <t>IL</t>
        </is>
      </c>
      <c r="F165" t="n">
        <v>2024</v>
      </c>
      <c r="G165" t="n">
        <v>1</v>
      </c>
      <c r="H165" s="13" t="n">
        <v>3725000</v>
      </c>
      <c r="I165" s="12" t="n">
        <v>5</v>
      </c>
      <c r="J165" s="13" t="n">
        <v>350000</v>
      </c>
      <c r="K165" s="13">
        <f>IFERROR($H165/$I165,"")</f>
        <v/>
      </c>
      <c r="L165" s="13" t="n">
        <v>2000000</v>
      </c>
      <c r="M165" t="inlineStr">
        <is>
          <t>CA</t>
        </is>
      </c>
      <c r="N165" t="inlineStr">
        <is>
          <t>No</t>
        </is>
      </c>
      <c r="O165" t="inlineStr">
        <is>
          <t>Not stated</t>
        </is>
      </c>
      <c r="Q165" s="9" t="inlineStr">
        <is>
          <t>https://grantcue.com/foundations/k5-foundation-co-pacific-foundation-services-831599193</t>
        </is>
      </c>
    </row>
    <row r="166">
      <c r="A166">
        <f>IF($E166=$E165,$A165+1,1)</f>
        <v/>
      </c>
      <c r="B166" t="inlineStr">
        <is>
          <t>Community Memorial Foundation</t>
        </is>
      </c>
      <c r="C166" t="inlineStr">
        <is>
          <t>36-4012380</t>
        </is>
      </c>
      <c r="D166" t="inlineStr">
        <is>
          <t>Illinois</t>
        </is>
      </c>
      <c r="E166" t="inlineStr">
        <is>
          <t>IL</t>
        </is>
      </c>
      <c r="F166" t="n">
        <v>2024</v>
      </c>
      <c r="G166" t="n">
        <v>1</v>
      </c>
      <c r="H166" s="13" t="n">
        <v>3712215</v>
      </c>
      <c r="I166" s="12" t="n">
        <v>84</v>
      </c>
      <c r="J166" s="13" t="n">
        <v>31005</v>
      </c>
      <c r="K166" s="13">
        <f>IFERROR($H166/$I166,"")</f>
        <v/>
      </c>
      <c r="L166" s="13" t="n">
        <v>470856</v>
      </c>
      <c r="M166" t="inlineStr">
        <is>
          <t>NC</t>
        </is>
      </c>
      <c r="N166" t="inlineStr">
        <is>
          <t>Yes</t>
        </is>
      </c>
      <c r="O166" t="inlineStr">
        <is>
          <t>Yes</t>
        </is>
      </c>
      <c r="P166" s="9" t="inlineStr">
        <is>
          <t>https://www.cmfdn.org/</t>
        </is>
      </c>
      <c r="Q166" s="9" t="inlineStr">
        <is>
          <t>https://grantcue.com/foundations/community-memorial-foundation-364012380</t>
        </is>
      </c>
    </row>
    <row r="167">
      <c r="A167">
        <f>IF($E167=$E166,$A166+1,1)</f>
        <v/>
      </c>
      <c r="B167" t="inlineStr">
        <is>
          <t>MARGUERITE DELANY HARK FOUNDATION</t>
        </is>
      </c>
      <c r="C167" t="inlineStr">
        <is>
          <t>36-3617116</t>
        </is>
      </c>
      <c r="D167" t="inlineStr">
        <is>
          <t>Illinois</t>
        </is>
      </c>
      <c r="E167" t="inlineStr">
        <is>
          <t>IL</t>
        </is>
      </c>
      <c r="F167" t="n">
        <v>2024</v>
      </c>
      <c r="G167" t="n">
        <v>1</v>
      </c>
      <c r="H167" s="13" t="n">
        <v>3710000</v>
      </c>
      <c r="I167" s="12" t="n">
        <v>40</v>
      </c>
      <c r="J167" s="13" t="n">
        <v>50000</v>
      </c>
      <c r="K167" s="13">
        <f>IFERROR($H167/$I167,"")</f>
        <v/>
      </c>
      <c r="L167" s="13" t="n">
        <v>500000</v>
      </c>
      <c r="M167" t="inlineStr">
        <is>
          <t>CO, FL, TN</t>
        </is>
      </c>
      <c r="N167" t="inlineStr">
        <is>
          <t>No</t>
        </is>
      </c>
      <c r="O167" t="inlineStr">
        <is>
          <t>Not stated</t>
        </is>
      </c>
      <c r="Q167" s="9" t="inlineStr">
        <is>
          <t>https://grantcue.com/foundations/marguerite-delany-hark-foundation-363617116</t>
        </is>
      </c>
    </row>
    <row r="168">
      <c r="A168">
        <f>IF($E168=$E167,$A167+1,1)</f>
        <v/>
      </c>
      <c r="B168" t="inlineStr">
        <is>
          <t>BERNARD HEEREY FAMILY FOUNDATION</t>
        </is>
      </c>
      <c r="C168" t="inlineStr">
        <is>
          <t>14-1840613</t>
        </is>
      </c>
      <c r="D168" t="inlineStr">
        <is>
          <t>Illinois</t>
        </is>
      </c>
      <c r="E168" t="inlineStr">
        <is>
          <t>IL</t>
        </is>
      </c>
      <c r="F168" t="n">
        <v>2024</v>
      </c>
      <c r="G168" t="n">
        <v>1</v>
      </c>
      <c r="H168" s="13" t="n">
        <v>3692958</v>
      </c>
      <c r="I168" s="12" t="n">
        <v>26</v>
      </c>
      <c r="J168" s="13" t="n">
        <v>126097.5</v>
      </c>
      <c r="K168" s="13">
        <f>IFERROR($H168/$I168,"")</f>
        <v/>
      </c>
      <c r="L168" s="13" t="n">
        <v>334931</v>
      </c>
      <c r="M168" t="inlineStr">
        <is>
          <t>MI</t>
        </is>
      </c>
      <c r="N168" t="inlineStr">
        <is>
          <t>No</t>
        </is>
      </c>
      <c r="O168" t="inlineStr">
        <is>
          <t>Not stated</t>
        </is>
      </c>
      <c r="Q168" s="9" t="inlineStr">
        <is>
          <t>https://grantcue.com/foundations/bernard-heerey-family-foundation-141840613</t>
        </is>
      </c>
    </row>
    <row r="169">
      <c r="A169">
        <f>IF($E169=$E168,$A168+1,1)</f>
        <v/>
      </c>
      <c r="B169" t="inlineStr">
        <is>
          <t>Lost Pond Foundation</t>
        </is>
      </c>
      <c r="C169" t="inlineStr">
        <is>
          <t>87-3736370</t>
        </is>
      </c>
      <c r="D169" t="inlineStr">
        <is>
          <t>Illinois</t>
        </is>
      </c>
      <c r="E169" t="inlineStr">
        <is>
          <t>IL</t>
        </is>
      </c>
      <c r="F169" t="n">
        <v>2025</v>
      </c>
      <c r="G169" t="n">
        <v>2</v>
      </c>
      <c r="H169" s="13" t="n">
        <v>3680011</v>
      </c>
      <c r="I169" s="12" t="n">
        <v>51</v>
      </c>
      <c r="J169" s="13" t="n">
        <v>30000</v>
      </c>
      <c r="K169" s="13">
        <f>IFERROR($H169/$I169,"")</f>
        <v/>
      </c>
      <c r="L169" s="13" t="n">
        <v>554161</v>
      </c>
      <c r="M169" t="inlineStr">
        <is>
          <t>OH, NY, IN</t>
        </is>
      </c>
      <c r="N169" t="inlineStr">
        <is>
          <t>No</t>
        </is>
      </c>
      <c r="O169" t="inlineStr">
        <is>
          <t>Not stated</t>
        </is>
      </c>
      <c r="Q169" s="9" t="inlineStr">
        <is>
          <t>https://grantcue.com/foundations/lost-pond-foundation-873736370</t>
        </is>
      </c>
    </row>
    <row r="170">
      <c r="A170">
        <f>IF($E170=$E169,$A169+1,1)</f>
        <v/>
      </c>
      <c r="B170" t="inlineStr">
        <is>
          <t>Ahmad Family Charitable Foundation</t>
        </is>
      </c>
      <c r="C170" t="inlineStr">
        <is>
          <t>46-3009111</t>
        </is>
      </c>
      <c r="D170" t="inlineStr">
        <is>
          <t>Illinois</t>
        </is>
      </c>
      <c r="E170" t="inlineStr">
        <is>
          <t>IL</t>
        </is>
      </c>
      <c r="F170" t="n">
        <v>2025</v>
      </c>
      <c r="G170" t="n">
        <v>2</v>
      </c>
      <c r="H170" s="13" t="n">
        <v>3669452</v>
      </c>
      <c r="I170" s="12" t="n">
        <v>16</v>
      </c>
      <c r="J170" s="13" t="n">
        <v>12500</v>
      </c>
      <c r="K170" s="13">
        <f>IFERROR($H170/$I170,"")</f>
        <v/>
      </c>
      <c r="L170" s="13" t="n">
        <v>2917958</v>
      </c>
      <c r="M170" t="inlineStr">
        <is>
          <t>Tehsil, Lahore, NJ</t>
        </is>
      </c>
      <c r="N170" t="inlineStr">
        <is>
          <t>No</t>
        </is>
      </c>
      <c r="O170" t="inlineStr">
        <is>
          <t>Not stated</t>
        </is>
      </c>
      <c r="Q170" s="9" t="inlineStr">
        <is>
          <t>https://grantcue.com/foundations/ahmad-family-charitable-foundation-463009111</t>
        </is>
      </c>
    </row>
    <row r="171">
      <c r="A171">
        <f>IF($E171=$E170,$A170+1,1)</f>
        <v/>
      </c>
      <c r="B171" t="inlineStr">
        <is>
          <t>LAVIN FAMILY FOUNDATION</t>
        </is>
      </c>
      <c r="C171" t="inlineStr">
        <is>
          <t>36-6106074</t>
        </is>
      </c>
      <c r="D171" t="inlineStr">
        <is>
          <t>Illinois</t>
        </is>
      </c>
      <c r="E171" t="inlineStr">
        <is>
          <t>IL</t>
        </is>
      </c>
      <c r="F171" t="n">
        <v>2024</v>
      </c>
      <c r="G171" t="n">
        <v>1</v>
      </c>
      <c r="H171" s="13" t="n">
        <v>3654400</v>
      </c>
      <c r="I171" s="12" t="n">
        <v>41</v>
      </c>
      <c r="J171" s="13" t="n">
        <v>10000</v>
      </c>
      <c r="K171" s="13">
        <f>IFERROR($H171/$I171,"")</f>
        <v/>
      </c>
      <c r="L171" s="13" t="n">
        <v>850000</v>
      </c>
      <c r="M171" t="inlineStr">
        <is>
          <t>LA, NY, VA</t>
        </is>
      </c>
      <c r="N171" t="inlineStr">
        <is>
          <t>Yes</t>
        </is>
      </c>
      <c r="O171" t="inlineStr">
        <is>
          <t>Yes</t>
        </is>
      </c>
      <c r="Q171" s="9" t="inlineStr">
        <is>
          <t>https://grantcue.com/foundations/lavin-family-foundation-366106074</t>
        </is>
      </c>
    </row>
    <row r="172">
      <c r="A172">
        <f>IF($E172=$E171,$A171+1,1)</f>
        <v/>
      </c>
      <c r="B172" t="inlineStr">
        <is>
          <t>ANDERSON FAMILY FOUNDATION</t>
        </is>
      </c>
      <c r="C172" t="inlineStr">
        <is>
          <t>36-7285001</t>
        </is>
      </c>
      <c r="D172" t="inlineStr">
        <is>
          <t>Illinois</t>
        </is>
      </c>
      <c r="E172" t="inlineStr">
        <is>
          <t>IL</t>
        </is>
      </c>
      <c r="F172" t="n">
        <v>2025</v>
      </c>
      <c r="G172" t="n">
        <v>2</v>
      </c>
      <c r="H172" s="13" t="n">
        <v>3609000</v>
      </c>
      <c r="I172" s="12" t="n">
        <v>43</v>
      </c>
      <c r="J172" s="13" t="n">
        <v>5000</v>
      </c>
      <c r="K172" s="13">
        <f>IFERROR($H172/$I172,"")</f>
        <v/>
      </c>
      <c r="L172" s="13" t="n">
        <v>2500000</v>
      </c>
      <c r="M172" t="inlineStr">
        <is>
          <t>OR, DC, ME</t>
        </is>
      </c>
      <c r="N172" t="inlineStr">
        <is>
          <t>No</t>
        </is>
      </c>
      <c r="O172" t="inlineStr">
        <is>
          <t>Not stated</t>
        </is>
      </c>
      <c r="Q172" s="9" t="inlineStr">
        <is>
          <t>https://grantcue.com/foundations/anderson-family-foundation-367285001</t>
        </is>
      </c>
    </row>
    <row r="173">
      <c r="A173">
        <f>IF($E173=$E172,$A172+1,1)</f>
        <v/>
      </c>
      <c r="B173" t="inlineStr">
        <is>
          <t>SEGAL FAMILY FOUNDATION</t>
        </is>
      </c>
      <c r="C173" t="inlineStr">
        <is>
          <t>36-4330990</t>
        </is>
      </c>
      <c r="D173" t="inlineStr">
        <is>
          <t>Illinois</t>
        </is>
      </c>
      <c r="E173" t="inlineStr">
        <is>
          <t>IL</t>
        </is>
      </c>
      <c r="F173" t="n">
        <v>2024</v>
      </c>
      <c r="G173" t="n">
        <v>1</v>
      </c>
      <c r="H173" s="13" t="n">
        <v>3569800</v>
      </c>
      <c r="I173" s="12" t="n">
        <v>116</v>
      </c>
      <c r="J173" s="13" t="n">
        <v>10000</v>
      </c>
      <c r="K173" s="13">
        <f>IFERROR($H173/$I173,"")</f>
        <v/>
      </c>
      <c r="L173" s="13" t="n">
        <v>600000</v>
      </c>
      <c r="N173" t="inlineStr">
        <is>
          <t>No</t>
        </is>
      </c>
      <c r="O173" t="inlineStr">
        <is>
          <t>Not stated</t>
        </is>
      </c>
      <c r="Q173" s="9" t="inlineStr">
        <is>
          <t>https://grantcue.com/foundations/segal-family-foundation-364330990</t>
        </is>
      </c>
    </row>
    <row r="174">
      <c r="A174">
        <f>IF($E174=$E173,$A173+1,1)</f>
        <v/>
      </c>
      <c r="B174" t="inlineStr">
        <is>
          <t>BRYAN CRESSEY AND ILIANA SWEIS FOUNDATION</t>
        </is>
      </c>
      <c r="C174" t="inlineStr">
        <is>
          <t>83-3694159</t>
        </is>
      </c>
      <c r="D174" t="inlineStr">
        <is>
          <t>Illinois</t>
        </is>
      </c>
      <c r="E174" t="inlineStr">
        <is>
          <t>IL</t>
        </is>
      </c>
      <c r="F174" t="n">
        <v>2025</v>
      </c>
      <c r="G174" t="n">
        <v>2</v>
      </c>
      <c r="H174" s="13" t="n">
        <v>3546556</v>
      </c>
      <c r="I174" s="12" t="n">
        <v>35</v>
      </c>
      <c r="J174" s="13" t="n">
        <v>10000</v>
      </c>
      <c r="K174" s="13">
        <f>IFERROR($H174/$I174,"")</f>
        <v/>
      </c>
      <c r="L174" s="13" t="n">
        <v>1400786</v>
      </c>
      <c r="M174" t="inlineStr">
        <is>
          <t>DC, MA, VA</t>
        </is>
      </c>
      <c r="N174" t="inlineStr">
        <is>
          <t>Yes</t>
        </is>
      </c>
      <c r="O174" t="inlineStr">
        <is>
          <t>Yes</t>
        </is>
      </c>
      <c r="Q174" s="9" t="inlineStr">
        <is>
          <t>https://grantcue.com/foundations/bryan-cressey-and-iliana-sweis-foundation-833694159</t>
        </is>
      </c>
    </row>
    <row r="175">
      <c r="A175">
        <f>IF($E175=$E174,$A174+1,1)</f>
        <v/>
      </c>
      <c r="B175" t="inlineStr">
        <is>
          <t>SAGE FOUNDATION</t>
        </is>
      </c>
      <c r="C175" t="inlineStr">
        <is>
          <t>38-6041518</t>
        </is>
      </c>
      <c r="D175" t="inlineStr">
        <is>
          <t>Illinois</t>
        </is>
      </c>
      <c r="E175" t="inlineStr">
        <is>
          <t>IL</t>
        </is>
      </c>
      <c r="F175" t="n">
        <v>2025</v>
      </c>
      <c r="G175" t="n">
        <v>2</v>
      </c>
      <c r="H175" s="13" t="n">
        <v>3505000</v>
      </c>
      <c r="I175" s="12" t="n">
        <v>138</v>
      </c>
      <c r="J175" s="13" t="n">
        <v>12250</v>
      </c>
      <c r="K175" s="13">
        <f>IFERROR($H175/$I175,"")</f>
        <v/>
      </c>
      <c r="L175" s="13" t="n">
        <v>200000</v>
      </c>
      <c r="M175" t="inlineStr">
        <is>
          <t>MI, CA, KY</t>
        </is>
      </c>
      <c r="N175" t="inlineStr">
        <is>
          <t>Yes</t>
        </is>
      </c>
      <c r="O175" t="inlineStr">
        <is>
          <t>Yes</t>
        </is>
      </c>
      <c r="Q175" s="9" t="inlineStr">
        <is>
          <t>https://grantcue.com/foundations/sage-foundation-386041518</t>
        </is>
      </c>
    </row>
    <row r="176">
      <c r="A176">
        <f>IF($E176=$E175,$A175+1,1)</f>
        <v/>
      </c>
      <c r="B176" t="inlineStr">
        <is>
          <t>ABSHER CHARITABLE FOUNDATION INC</t>
        </is>
      </c>
      <c r="C176" t="inlineStr">
        <is>
          <t>83-2527679</t>
        </is>
      </c>
      <c r="D176" t="inlineStr">
        <is>
          <t>Illinois</t>
        </is>
      </c>
      <c r="E176" t="inlineStr">
        <is>
          <t>IL</t>
        </is>
      </c>
      <c r="F176" t="n">
        <v>2025</v>
      </c>
      <c r="G176" t="n">
        <v>2</v>
      </c>
      <c r="H176" s="13" t="n">
        <v>3476387</v>
      </c>
      <c r="I176" s="12" t="n">
        <v>30</v>
      </c>
      <c r="J176" s="13" t="n">
        <v>40610.5</v>
      </c>
      <c r="K176" s="13">
        <f>IFERROR($H176/$I176,"")</f>
        <v/>
      </c>
      <c r="L176" s="13" t="n">
        <v>684052</v>
      </c>
      <c r="M176" t="inlineStr">
        <is>
          <t>NJ</t>
        </is>
      </c>
      <c r="N176" t="inlineStr">
        <is>
          <t>No</t>
        </is>
      </c>
      <c r="O176" t="inlineStr">
        <is>
          <t>Yes</t>
        </is>
      </c>
      <c r="Q176" s="9" t="inlineStr">
        <is>
          <t>https://grantcue.com/foundations/absher-charitable-foundation-inc-832527679</t>
        </is>
      </c>
    </row>
    <row r="177">
      <c r="A177">
        <f>IF($E177=$E176,$A176+1,1)</f>
        <v/>
      </c>
      <c r="B177" t="inlineStr">
        <is>
          <t>BUTLER FAMILY FOUNDATION</t>
        </is>
      </c>
      <c r="C177" t="inlineStr">
        <is>
          <t>36-6101775</t>
        </is>
      </c>
      <c r="D177" t="inlineStr">
        <is>
          <t>Illinois</t>
        </is>
      </c>
      <c r="E177" t="inlineStr">
        <is>
          <t>IL</t>
        </is>
      </c>
      <c r="F177" t="n">
        <v>2025</v>
      </c>
      <c r="G177" t="n">
        <v>2</v>
      </c>
      <c r="H177" s="13" t="n">
        <v>3473055</v>
      </c>
      <c r="I177" s="12" t="n">
        <v>128</v>
      </c>
      <c r="J177" s="13" t="n">
        <v>14715.5</v>
      </c>
      <c r="K177" s="13">
        <f>IFERROR($H177/$I177,"")</f>
        <v/>
      </c>
      <c r="L177" s="13" t="n">
        <v>451650</v>
      </c>
      <c r="M177" t="inlineStr">
        <is>
          <t>NY, AZ, ME</t>
        </is>
      </c>
      <c r="N177" t="inlineStr">
        <is>
          <t>Yes</t>
        </is>
      </c>
      <c r="O177" t="inlineStr">
        <is>
          <t>Yes</t>
        </is>
      </c>
      <c r="Q177" s="9" t="inlineStr">
        <is>
          <t>https://grantcue.com/foundations/butler-family-foundation-366101775</t>
        </is>
      </c>
    </row>
    <row r="178">
      <c r="A178">
        <f>IF($E178=$E177,$A177+1,1)</f>
        <v/>
      </c>
      <c r="B178" t="inlineStr">
        <is>
          <t>The Kadens Family Foundation</t>
        </is>
      </c>
      <c r="C178" t="inlineStr">
        <is>
          <t>83-2261738</t>
        </is>
      </c>
      <c r="D178" t="inlineStr">
        <is>
          <t>Illinois</t>
        </is>
      </c>
      <c r="E178" t="inlineStr">
        <is>
          <t>IL</t>
        </is>
      </c>
      <c r="F178" t="n">
        <v>2025</v>
      </c>
      <c r="G178" t="n">
        <v>2</v>
      </c>
      <c r="H178" s="13" t="n">
        <v>3431250</v>
      </c>
      <c r="I178" s="12" t="n">
        <v>53</v>
      </c>
      <c r="J178" s="13" t="n">
        <v>15000</v>
      </c>
      <c r="K178" s="13">
        <f>IFERROR($H178/$I178,"")</f>
        <v/>
      </c>
      <c r="L178" s="13" t="n">
        <v>2165000</v>
      </c>
      <c r="M178" t="inlineStr">
        <is>
          <t>OH, CO, MD</t>
        </is>
      </c>
      <c r="N178" t="inlineStr">
        <is>
          <t>No</t>
        </is>
      </c>
      <c r="O178" t="inlineStr">
        <is>
          <t>Not stated</t>
        </is>
      </c>
      <c r="Q178" s="9" t="inlineStr">
        <is>
          <t>https://grantcue.com/foundations/the-kadens-family-foundation-832261738</t>
        </is>
      </c>
    </row>
    <row r="179">
      <c r="A179">
        <f>IF($E179=$E178,$A178+1,1)</f>
        <v/>
      </c>
      <c r="B179" t="inlineStr">
        <is>
          <t>DUNHAM FOUNDATION</t>
        </is>
      </c>
      <c r="C179" t="inlineStr">
        <is>
          <t>84-2345560</t>
        </is>
      </c>
      <c r="D179" t="inlineStr">
        <is>
          <t>Illinois</t>
        </is>
      </c>
      <c r="E179" t="inlineStr">
        <is>
          <t>IL</t>
        </is>
      </c>
      <c r="F179" t="n">
        <v>2024</v>
      </c>
      <c r="G179" t="n">
        <v>1</v>
      </c>
      <c r="H179" s="13" t="n">
        <v>3419443</v>
      </c>
      <c r="I179" s="12" t="n">
        <v>45</v>
      </c>
      <c r="J179" s="13" t="n">
        <v>10000</v>
      </c>
      <c r="K179" s="13">
        <f>IFERROR($H179/$I179,"")</f>
        <v/>
      </c>
      <c r="L179" s="13" t="n">
        <v>673000</v>
      </c>
      <c r="N179" t="inlineStr">
        <is>
          <t>Yes</t>
        </is>
      </c>
      <c r="O179" t="inlineStr">
        <is>
          <t>Yes</t>
        </is>
      </c>
      <c r="P179" s="9" t="inlineStr">
        <is>
          <t>https://www.dunhamfoundation.org/</t>
        </is>
      </c>
      <c r="Q179" s="9" t="inlineStr">
        <is>
          <t>https://grantcue.com/foundations/dunham-foundation-842345560</t>
        </is>
      </c>
    </row>
    <row r="180">
      <c r="A180">
        <f>IF($E180=$E179,$A179+1,1)</f>
        <v/>
      </c>
      <c r="B180" t="inlineStr">
        <is>
          <t>KIMLEY-HORN FOUNDATION</t>
        </is>
      </c>
      <c r="C180" t="inlineStr">
        <is>
          <t>56-2188912</t>
        </is>
      </c>
      <c r="D180" t="inlineStr">
        <is>
          <t>Illinois</t>
        </is>
      </c>
      <c r="E180" t="inlineStr">
        <is>
          <t>IL</t>
        </is>
      </c>
      <c r="F180" t="n">
        <v>2025</v>
      </c>
      <c r="G180" t="n">
        <v>2</v>
      </c>
      <c r="H180" s="13" t="n">
        <v>3400190</v>
      </c>
      <c r="I180" s="12" t="n">
        <v>458</v>
      </c>
      <c r="J180" s="13" t="n">
        <v>2200</v>
      </c>
      <c r="K180" s="13">
        <f>IFERROR($H180/$I180,"")</f>
        <v/>
      </c>
      <c r="L180" s="13" t="n">
        <v>252170</v>
      </c>
      <c r="M180" t="inlineStr">
        <is>
          <t>TX, UT, GA</t>
        </is>
      </c>
      <c r="N180" t="inlineStr">
        <is>
          <t>No</t>
        </is>
      </c>
      <c r="O180" t="inlineStr">
        <is>
          <t>Not stated</t>
        </is>
      </c>
      <c r="Q180" s="9" t="inlineStr">
        <is>
          <t>https://grantcue.com/foundations/kimley-horn-foundation-562188912</t>
        </is>
      </c>
    </row>
    <row r="181">
      <c r="A181">
        <f>IF($E181=$E180,$A180+1,1)</f>
        <v/>
      </c>
      <c r="B181" t="inlineStr">
        <is>
          <t>PAUL AND PEARL CASLOW FOUNDATION</t>
        </is>
      </c>
      <c r="C181" t="inlineStr">
        <is>
          <t>36-6065830</t>
        </is>
      </c>
      <c r="D181" t="inlineStr">
        <is>
          <t>Illinois</t>
        </is>
      </c>
      <c r="E181" t="inlineStr">
        <is>
          <t>IL</t>
        </is>
      </c>
      <c r="F181" t="n">
        <v>2024</v>
      </c>
      <c r="G181" t="n">
        <v>2</v>
      </c>
      <c r="H181" s="13" t="n">
        <v>3392759</v>
      </c>
      <c r="I181" s="12" t="n">
        <v>166</v>
      </c>
      <c r="J181" s="13" t="n">
        <v>5000</v>
      </c>
      <c r="K181" s="13">
        <f>IFERROR($H181/$I181,"")</f>
        <v/>
      </c>
      <c r="L181" s="13" t="n">
        <v>1633259</v>
      </c>
      <c r="M181" t="inlineStr">
        <is>
          <t>NY, DC, NJ</t>
        </is>
      </c>
      <c r="N181" t="inlineStr">
        <is>
          <t>No</t>
        </is>
      </c>
      <c r="O181" t="inlineStr">
        <is>
          <t>Not stated</t>
        </is>
      </c>
      <c r="Q181" s="9" t="inlineStr">
        <is>
          <t>https://grantcue.com/foundations/paul-and-pearl-caslow-foundation-366065830</t>
        </is>
      </c>
    </row>
    <row r="182">
      <c r="A182">
        <f>IF($E182=$E181,$A181+1,1)</f>
        <v/>
      </c>
      <c r="B182" t="inlineStr">
        <is>
          <t>JULIUS W HEGELER II FOUNDATION</t>
        </is>
      </c>
      <c r="C182" t="inlineStr">
        <is>
          <t>37-1302455</t>
        </is>
      </c>
      <c r="D182" t="inlineStr">
        <is>
          <t>Illinois</t>
        </is>
      </c>
      <c r="E182" t="inlineStr">
        <is>
          <t>IL</t>
        </is>
      </c>
      <c r="F182" t="n">
        <v>2024</v>
      </c>
      <c r="G182" t="n">
        <v>1</v>
      </c>
      <c r="H182" s="13" t="n">
        <v>3342675</v>
      </c>
      <c r="I182" s="12" t="n">
        <v>15</v>
      </c>
      <c r="J182" s="13" t="n">
        <v>30000</v>
      </c>
      <c r="K182" s="13">
        <f>IFERROR($H182/$I182,"")</f>
        <v/>
      </c>
      <c r="L182" s="13" t="n">
        <v>2400200</v>
      </c>
      <c r="N182" t="inlineStr">
        <is>
          <t>Yes</t>
        </is>
      </c>
      <c r="O182" t="inlineStr">
        <is>
          <t>Not stated</t>
        </is>
      </c>
      <c r="Q182" s="9" t="inlineStr">
        <is>
          <t>https://grantcue.com/foundations/julius-w-hegeler-ii-foundation-371302455</t>
        </is>
      </c>
    </row>
    <row r="183">
      <c r="A183">
        <f>IF($E183=$E182,$A182+1,1)</f>
        <v/>
      </c>
      <c r="B183" t="inlineStr">
        <is>
          <t>TRUSTMARK FOUNDATION</t>
        </is>
      </c>
      <c r="C183" t="inlineStr">
        <is>
          <t>36-3330631</t>
        </is>
      </c>
      <c r="D183" t="inlineStr">
        <is>
          <t>Illinois</t>
        </is>
      </c>
      <c r="E183" t="inlineStr">
        <is>
          <t>IL</t>
        </is>
      </c>
      <c r="F183" t="n">
        <v>2025</v>
      </c>
      <c r="G183" t="n">
        <v>2</v>
      </c>
      <c r="H183" s="13" t="n">
        <v>3341106</v>
      </c>
      <c r="I183" s="12" t="n">
        <v>472</v>
      </c>
      <c r="J183" s="13" t="n">
        <v>2500</v>
      </c>
      <c r="K183" s="13">
        <f>IFERROR($H183/$I183,"")</f>
        <v/>
      </c>
      <c r="L183" s="13" t="n">
        <v>177500</v>
      </c>
      <c r="M183" t="inlineStr">
        <is>
          <t>MN, WI, OH</t>
        </is>
      </c>
      <c r="N183" t="inlineStr">
        <is>
          <t>No</t>
        </is>
      </c>
      <c r="O183" t="inlineStr">
        <is>
          <t>Not stated</t>
        </is>
      </c>
      <c r="Q183" s="9" t="inlineStr">
        <is>
          <t>https://grantcue.com/foundations/trustmark-foundation-363330631</t>
        </is>
      </c>
    </row>
    <row r="184">
      <c r="A184">
        <f>IF($E184=$E183,$A183+1,1)</f>
        <v/>
      </c>
      <c r="B184" t="inlineStr">
        <is>
          <t>KAPLAN FOUNDATION</t>
        </is>
      </c>
      <c r="C184" t="inlineStr">
        <is>
          <t>36-3796516</t>
        </is>
      </c>
      <c r="D184" t="inlineStr">
        <is>
          <t>Illinois</t>
        </is>
      </c>
      <c r="E184" t="inlineStr">
        <is>
          <t>IL</t>
        </is>
      </c>
      <c r="F184" t="n">
        <v>2024</v>
      </c>
      <c r="G184" t="n">
        <v>1</v>
      </c>
      <c r="H184" s="13" t="n">
        <v>3332010</v>
      </c>
      <c r="I184" s="12" t="n">
        <v>14</v>
      </c>
      <c r="J184" s="13" t="n">
        <v>2000</v>
      </c>
      <c r="K184" s="13">
        <f>IFERROR($H184/$I184,"")</f>
        <v/>
      </c>
      <c r="L184" s="13" t="n">
        <v>3300000</v>
      </c>
      <c r="M184" t="inlineStr">
        <is>
          <t>NY, FL, MD</t>
        </is>
      </c>
      <c r="N184" t="inlineStr">
        <is>
          <t>No</t>
        </is>
      </c>
      <c r="O184" t="inlineStr">
        <is>
          <t>Not stated</t>
        </is>
      </c>
      <c r="Q184" s="9" t="inlineStr">
        <is>
          <t>https://grantcue.com/foundations/kaplan-foundation-363796516</t>
        </is>
      </c>
    </row>
    <row r="185">
      <c r="A185">
        <f>IF($E185=$E184,$A184+1,1)</f>
        <v/>
      </c>
      <c r="B185" t="inlineStr">
        <is>
          <t>James &amp; Madeleine McMullan Family Foundation</t>
        </is>
      </c>
      <c r="C185" t="inlineStr">
        <is>
          <t>36-3506203</t>
        </is>
      </c>
      <c r="D185" t="inlineStr">
        <is>
          <t>Illinois</t>
        </is>
      </c>
      <c r="E185" t="inlineStr">
        <is>
          <t>IL</t>
        </is>
      </c>
      <c r="F185" t="n">
        <v>2025</v>
      </c>
      <c r="G185" t="n">
        <v>2</v>
      </c>
      <c r="H185" s="13" t="n">
        <v>3326135</v>
      </c>
      <c r="I185" s="12" t="n">
        <v>47</v>
      </c>
      <c r="J185" s="13" t="n">
        <v>5000</v>
      </c>
      <c r="K185" s="13">
        <f>IFERROR($H185/$I185,"")</f>
        <v/>
      </c>
      <c r="L185" s="13" t="n">
        <v>535000</v>
      </c>
      <c r="M185" t="inlineStr">
        <is>
          <t>MS, DC</t>
        </is>
      </c>
      <c r="N185" t="inlineStr">
        <is>
          <t>Yes</t>
        </is>
      </c>
      <c r="O185" t="inlineStr">
        <is>
          <t>Yes</t>
        </is>
      </c>
      <c r="Q185" s="9" t="inlineStr">
        <is>
          <t>https://grantcue.com/foundations/james-and-madeleine-mcmullan-family-foundation-363506203</t>
        </is>
      </c>
    </row>
    <row r="186">
      <c r="A186">
        <f>IF($E186=$E185,$A185+1,1)</f>
        <v/>
      </c>
      <c r="B186" t="inlineStr">
        <is>
          <t>RAUNER FAMILY FOUNDATION</t>
        </is>
      </c>
      <c r="C186" t="inlineStr">
        <is>
          <t>36-3993405</t>
        </is>
      </c>
      <c r="D186" t="inlineStr">
        <is>
          <t>Illinois</t>
        </is>
      </c>
      <c r="E186" t="inlineStr">
        <is>
          <t>IL</t>
        </is>
      </c>
      <c r="F186" t="n">
        <v>2024</v>
      </c>
      <c r="G186" t="n">
        <v>1</v>
      </c>
      <c r="H186" s="13" t="n">
        <v>3268020</v>
      </c>
      <c r="I186" s="12" t="n">
        <v>20</v>
      </c>
      <c r="J186" s="13" t="n">
        <v>50000</v>
      </c>
      <c r="K186" s="13">
        <f>IFERROR($H186/$I186,"")</f>
        <v/>
      </c>
      <c r="L186" s="13" t="n">
        <v>1000000</v>
      </c>
      <c r="M186" t="inlineStr">
        <is>
          <t>FL, UT, NY</t>
        </is>
      </c>
      <c r="N186" t="inlineStr">
        <is>
          <t>No</t>
        </is>
      </c>
      <c r="O186" t="inlineStr">
        <is>
          <t>Not stated</t>
        </is>
      </c>
      <c r="Q186" s="9" t="inlineStr">
        <is>
          <t>https://grantcue.com/foundations/rauner-family-foundation-363993405</t>
        </is>
      </c>
    </row>
    <row r="187">
      <c r="A187">
        <f>IF($E187=$E186,$A186+1,1)</f>
        <v/>
      </c>
      <c r="B187" t="inlineStr">
        <is>
          <t>RUSSELL AND JOSEPHINE KOTT MEMORIAL CHARITABLE TRUST</t>
        </is>
      </c>
      <c r="C187" t="inlineStr">
        <is>
          <t>59-7229565</t>
        </is>
      </c>
      <c r="D187" t="inlineStr">
        <is>
          <t>Illinois</t>
        </is>
      </c>
      <c r="E187" t="inlineStr">
        <is>
          <t>IL</t>
        </is>
      </c>
      <c r="F187" t="n">
        <v>2024</v>
      </c>
      <c r="G187" t="n">
        <v>2</v>
      </c>
      <c r="H187" s="13" t="n">
        <v>3261000</v>
      </c>
      <c r="I187" s="12" t="n">
        <v>83</v>
      </c>
      <c r="J187" s="13" t="n">
        <v>25000</v>
      </c>
      <c r="K187" s="13">
        <f>IFERROR($H187/$I187,"")</f>
        <v/>
      </c>
      <c r="L187" s="13" t="n">
        <v>380000</v>
      </c>
      <c r="M187" t="inlineStr">
        <is>
          <t>WI, CO</t>
        </is>
      </c>
      <c r="N187" t="inlineStr">
        <is>
          <t>Yes</t>
        </is>
      </c>
      <c r="O187" t="inlineStr">
        <is>
          <t>Yes</t>
        </is>
      </c>
      <c r="P187" s="9" t="inlineStr">
        <is>
          <t>https://www.kotttrust.org/</t>
        </is>
      </c>
      <c r="Q187" s="9" t="inlineStr">
        <is>
          <t>https://grantcue.com/foundations/russell-and-josephine-kott-memorial-charitable-trust-597229565</t>
        </is>
      </c>
    </row>
    <row r="188">
      <c r="A188">
        <f>IF($E188=$E187,$A187+1,1)</f>
        <v/>
      </c>
      <c r="B188" t="inlineStr">
        <is>
          <t>LUMW FOUNDATION</t>
        </is>
      </c>
      <c r="C188" t="inlineStr">
        <is>
          <t>81-4661673</t>
        </is>
      </c>
      <c r="D188" t="inlineStr">
        <is>
          <t>Illinois</t>
        </is>
      </c>
      <c r="E188" t="inlineStr">
        <is>
          <t>IL</t>
        </is>
      </c>
      <c r="F188" t="n">
        <v>2023</v>
      </c>
      <c r="G188" t="n">
        <v>1</v>
      </c>
      <c r="H188" s="13" t="n">
        <v>3257980</v>
      </c>
      <c r="I188" s="12" t="n">
        <v>73</v>
      </c>
      <c r="J188" s="13" t="n">
        <v>1000</v>
      </c>
      <c r="K188" s="13">
        <f>IFERROR($H188/$I188,"")</f>
        <v/>
      </c>
      <c r="L188" s="13" t="n">
        <v>1905500</v>
      </c>
      <c r="M188" t="inlineStr">
        <is>
          <t>WI, VA, WY</t>
        </is>
      </c>
      <c r="N188" t="inlineStr">
        <is>
          <t>No</t>
        </is>
      </c>
      <c r="O188" t="inlineStr">
        <is>
          <t>Not stated</t>
        </is>
      </c>
      <c r="Q188" s="9" t="inlineStr">
        <is>
          <t>https://grantcue.com/foundations/lumw-foundation-814661673</t>
        </is>
      </c>
    </row>
    <row r="189">
      <c r="A189">
        <f>IF($E189=$E188,$A188+1,1)</f>
        <v/>
      </c>
      <c r="B189" t="inlineStr">
        <is>
          <t>PEPPER FAMILY FOUNDATION</t>
        </is>
      </c>
      <c r="C189" t="inlineStr">
        <is>
          <t>36-3540747</t>
        </is>
      </c>
      <c r="D189" t="inlineStr">
        <is>
          <t>Illinois</t>
        </is>
      </c>
      <c r="E189" t="inlineStr">
        <is>
          <t>IL</t>
        </is>
      </c>
      <c r="F189" t="n">
        <v>2024</v>
      </c>
      <c r="G189" t="n">
        <v>1</v>
      </c>
      <c r="H189" s="13" t="n">
        <v>3243186</v>
      </c>
      <c r="I189" s="12" t="n">
        <v>28</v>
      </c>
      <c r="J189" s="13" t="n">
        <v>50000</v>
      </c>
      <c r="K189" s="13">
        <f>IFERROR($H189/$I189,"")</f>
        <v/>
      </c>
      <c r="L189" s="13" t="n">
        <v>1010000</v>
      </c>
      <c r="M189" t="inlineStr">
        <is>
          <t>AR, OH, IN</t>
        </is>
      </c>
      <c r="N189" t="inlineStr">
        <is>
          <t>No</t>
        </is>
      </c>
      <c r="O189" t="inlineStr">
        <is>
          <t>Not stated</t>
        </is>
      </c>
      <c r="Q189" s="9" t="inlineStr">
        <is>
          <t>https://grantcue.com/foundations/pepper-family-foundation-363540747</t>
        </is>
      </c>
    </row>
    <row r="190">
      <c r="A190">
        <f>IF($E190=$E189,$A189+1,1)</f>
        <v/>
      </c>
      <c r="B190" t="inlineStr">
        <is>
          <t>THE RITZENTHALER FAMILY FOUNDATION</t>
        </is>
      </c>
      <c r="C190" t="inlineStr">
        <is>
          <t>36-4120167</t>
        </is>
      </c>
      <c r="D190" t="inlineStr">
        <is>
          <t>Illinois</t>
        </is>
      </c>
      <c r="E190" t="inlineStr">
        <is>
          <t>IL</t>
        </is>
      </c>
      <c r="F190" t="n">
        <v>2025</v>
      </c>
      <c r="G190" t="n">
        <v>2</v>
      </c>
      <c r="H190" s="13" t="n">
        <v>3212242</v>
      </c>
      <c r="I190" s="12" t="n">
        <v>13</v>
      </c>
      <c r="J190" s="13" t="n">
        <v>50000</v>
      </c>
      <c r="K190" s="13">
        <f>IFERROR($H190/$I190,"")</f>
        <v/>
      </c>
      <c r="L190" s="13" t="n">
        <v>1972242</v>
      </c>
      <c r="M190" t="inlineStr">
        <is>
          <t>LA, CA, MI</t>
        </is>
      </c>
      <c r="N190" t="inlineStr">
        <is>
          <t>No</t>
        </is>
      </c>
      <c r="O190" t="inlineStr">
        <is>
          <t>Not stated</t>
        </is>
      </c>
      <c r="Q190" s="9" t="inlineStr">
        <is>
          <t>https://grantcue.com/foundations/the-ritzenthaler-family-foundation-364120167</t>
        </is>
      </c>
    </row>
    <row r="191">
      <c r="A191">
        <f>IF($E191=$E190,$A190+1,1)</f>
        <v/>
      </c>
      <c r="B191" t="inlineStr">
        <is>
          <t>THE POWER FAMILY FOUNDATION JOSEPH A POWER JR</t>
        </is>
      </c>
      <c r="C191" t="inlineStr">
        <is>
          <t>36-4381677</t>
        </is>
      </c>
      <c r="D191" t="inlineStr">
        <is>
          <t>Illinois</t>
        </is>
      </c>
      <c r="E191" t="inlineStr">
        <is>
          <t>IL</t>
        </is>
      </c>
      <c r="F191" t="n">
        <v>2025</v>
      </c>
      <c r="G191" t="n">
        <v>2</v>
      </c>
      <c r="H191" s="13" t="n">
        <v>3155638</v>
      </c>
      <c r="I191" s="12" t="n">
        <v>36</v>
      </c>
      <c r="J191" s="13" t="n">
        <v>10000</v>
      </c>
      <c r="K191" s="13">
        <f>IFERROR($H191/$I191,"")</f>
        <v/>
      </c>
      <c r="L191" s="13" t="n">
        <v>1150000</v>
      </c>
      <c r="M191" t="inlineStr">
        <is>
          <t>IN, NY, OH</t>
        </is>
      </c>
      <c r="N191" t="inlineStr">
        <is>
          <t>No</t>
        </is>
      </c>
      <c r="O191" t="inlineStr">
        <is>
          <t>Not stated</t>
        </is>
      </c>
      <c r="Q191" s="9" t="inlineStr">
        <is>
          <t>https://grantcue.com/foundations/the-power-family-foundation-joseph-a-power-jr-364381677</t>
        </is>
      </c>
    </row>
    <row r="192">
      <c r="A192">
        <f>IF($E192=$E191,$A191+1,1)</f>
        <v/>
      </c>
      <c r="B192" t="inlineStr">
        <is>
          <t>The Gies Foundation</t>
        </is>
      </c>
      <c r="C192" t="inlineStr">
        <is>
          <t>20-1685394</t>
        </is>
      </c>
      <c r="D192" t="inlineStr">
        <is>
          <t>Illinois</t>
        </is>
      </c>
      <c r="E192" t="inlineStr">
        <is>
          <t>IL</t>
        </is>
      </c>
      <c r="F192" t="n">
        <v>2025</v>
      </c>
      <c r="G192" t="n">
        <v>2</v>
      </c>
      <c r="H192" s="13" t="n">
        <v>3132625</v>
      </c>
      <c r="I192" s="12" t="n">
        <v>19</v>
      </c>
      <c r="J192" s="13" t="n">
        <v>38000</v>
      </c>
      <c r="K192" s="13">
        <f>IFERROR($H192/$I192,"")</f>
        <v/>
      </c>
      <c r="L192" s="13" t="n">
        <v>1685000</v>
      </c>
      <c r="M192" t="inlineStr">
        <is>
          <t>IN, CA</t>
        </is>
      </c>
      <c r="N192" t="inlineStr">
        <is>
          <t>No</t>
        </is>
      </c>
      <c r="O192" t="inlineStr">
        <is>
          <t>Not stated</t>
        </is>
      </c>
      <c r="Q192" s="9" t="inlineStr">
        <is>
          <t>https://grantcue.com/foundations/the-gies-foundation-201685394</t>
        </is>
      </c>
    </row>
    <row r="193">
      <c r="A193">
        <f>IF($E193=$E192,$A192+1,1)</f>
        <v/>
      </c>
      <c r="B193" t="inlineStr">
        <is>
          <t>THE ADAM AND JOHN BROWN FOUNDATION INC</t>
        </is>
      </c>
      <c r="C193" t="inlineStr">
        <is>
          <t>33-3812313</t>
        </is>
      </c>
      <c r="D193" t="inlineStr">
        <is>
          <t>Illinois</t>
        </is>
      </c>
      <c r="E193" t="inlineStr">
        <is>
          <t>IL</t>
        </is>
      </c>
      <c r="F193" t="n">
        <v>2025</v>
      </c>
      <c r="G193" t="n">
        <v>1</v>
      </c>
      <c r="H193" s="13" t="n">
        <v>3102982</v>
      </c>
      <c r="I193" s="12" t="n">
        <v>18</v>
      </c>
      <c r="J193" s="13" t="n">
        <v>52535</v>
      </c>
      <c r="K193" s="13">
        <f>IFERROR($H193/$I193,"")</f>
        <v/>
      </c>
      <c r="L193" s="13" t="n">
        <v>500000</v>
      </c>
      <c r="M193" t="inlineStr">
        <is>
          <t>FL, AL, VT</t>
        </is>
      </c>
      <c r="N193" t="inlineStr">
        <is>
          <t>Yes</t>
        </is>
      </c>
      <c r="O193" t="inlineStr">
        <is>
          <t>Not stated</t>
        </is>
      </c>
      <c r="Q193" s="9" t="inlineStr">
        <is>
          <t>https://grantcue.com/foundations/the-adam-and-john-brown-foundation-inc-333812313</t>
        </is>
      </c>
    </row>
    <row r="194">
      <c r="A194">
        <f>IF($E194=$E193,$A193+1,1)</f>
        <v/>
      </c>
      <c r="B194" t="inlineStr">
        <is>
          <t>THE MANAAKI FOUNDATION</t>
        </is>
      </c>
      <c r="C194" t="inlineStr">
        <is>
          <t>27-1371242</t>
        </is>
      </c>
      <c r="D194" t="inlineStr">
        <is>
          <t>Illinois</t>
        </is>
      </c>
      <c r="E194" t="inlineStr">
        <is>
          <t>IL</t>
        </is>
      </c>
      <c r="F194" t="n">
        <v>2024</v>
      </c>
      <c r="G194" t="n">
        <v>2</v>
      </c>
      <c r="H194" s="13" t="n">
        <v>3099345</v>
      </c>
      <c r="I194" s="12" t="n">
        <v>67</v>
      </c>
      <c r="J194" s="13" t="n">
        <v>30000</v>
      </c>
      <c r="K194" s="13">
        <f>IFERROR($H194/$I194,"")</f>
        <v/>
      </c>
      <c r="L194" s="13" t="n">
        <v>165000</v>
      </c>
      <c r="M194" t="inlineStr">
        <is>
          <t>CA, NY, DC</t>
        </is>
      </c>
      <c r="N194" t="inlineStr">
        <is>
          <t>No</t>
        </is>
      </c>
      <c r="O194" t="inlineStr">
        <is>
          <t>Not stated</t>
        </is>
      </c>
      <c r="Q194" s="9" t="inlineStr">
        <is>
          <t>https://grantcue.com/foundations/the-manaaki-foundation-271371242</t>
        </is>
      </c>
    </row>
    <row r="195">
      <c r="A195">
        <f>IF($E195=$E194,$A194+1,1)</f>
        <v/>
      </c>
      <c r="B195" t="inlineStr">
        <is>
          <t>STEPHEN AND CHRISTY KING FAMILY FOUNDATION</t>
        </is>
      </c>
      <c r="C195" t="inlineStr">
        <is>
          <t>81-4756312</t>
        </is>
      </c>
      <c r="D195" t="inlineStr">
        <is>
          <t>Illinois</t>
        </is>
      </c>
      <c r="E195" t="inlineStr">
        <is>
          <t>IL</t>
        </is>
      </c>
      <c r="F195" t="n">
        <v>2025</v>
      </c>
      <c r="G195" t="n">
        <v>2</v>
      </c>
      <c r="H195" s="13" t="n">
        <v>3060104</v>
      </c>
      <c r="I195" s="12" t="n">
        <v>40</v>
      </c>
      <c r="J195" s="13" t="n">
        <v>25000</v>
      </c>
      <c r="K195" s="13">
        <f>IFERROR($H195/$I195,"")</f>
        <v/>
      </c>
      <c r="L195" s="13" t="n">
        <v>569604</v>
      </c>
      <c r="M195" t="inlineStr">
        <is>
          <t>IN, CA, PA</t>
        </is>
      </c>
      <c r="N195" t="inlineStr">
        <is>
          <t>No</t>
        </is>
      </c>
      <c r="O195" t="inlineStr">
        <is>
          <t>Not stated</t>
        </is>
      </c>
      <c r="Q195" s="9" t="inlineStr">
        <is>
          <t>https://grantcue.com/foundations/stephen-and-christy-king-family-foundation-814756312</t>
        </is>
      </c>
    </row>
    <row r="196">
      <c r="A196">
        <f>IF($E196=$E195,$A195+1,1)</f>
        <v/>
      </c>
      <c r="B196" t="inlineStr">
        <is>
          <t>ABRA PRENTICE FOUNDATION INC</t>
        </is>
      </c>
      <c r="C196" t="inlineStr">
        <is>
          <t>36-3092281</t>
        </is>
      </c>
      <c r="D196" t="inlineStr">
        <is>
          <t>Illinois</t>
        </is>
      </c>
      <c r="E196" t="inlineStr">
        <is>
          <t>IL</t>
        </is>
      </c>
      <c r="F196" t="n">
        <v>2024</v>
      </c>
      <c r="G196" t="n">
        <v>1</v>
      </c>
      <c r="H196" s="13" t="n">
        <v>3059416</v>
      </c>
      <c r="I196" s="12" t="n">
        <v>40</v>
      </c>
      <c r="J196" s="13" t="n">
        <v>52500</v>
      </c>
      <c r="K196" s="13">
        <f>IFERROR($H196/$I196,"")</f>
        <v/>
      </c>
      <c r="L196" s="13" t="n">
        <v>250000</v>
      </c>
      <c r="M196" t="inlineStr">
        <is>
          <t>VT, CA, VA</t>
        </is>
      </c>
      <c r="N196" t="inlineStr">
        <is>
          <t>No</t>
        </is>
      </c>
      <c r="O196" t="inlineStr">
        <is>
          <t>Not stated</t>
        </is>
      </c>
      <c r="Q196" s="9" t="inlineStr">
        <is>
          <t>https://grantcue.com/foundations/abra-prentice-foundation-inc-363092281</t>
        </is>
      </c>
    </row>
    <row r="197">
      <c r="A197">
        <f>IF($E197=$E196,$A196+1,1)</f>
        <v/>
      </c>
      <c r="B197" t="inlineStr">
        <is>
          <t>THE MEYER CHARITABLE FOUNDATION</t>
        </is>
      </c>
      <c r="C197" t="inlineStr">
        <is>
          <t>36-4152268</t>
        </is>
      </c>
      <c r="D197" t="inlineStr">
        <is>
          <t>Illinois</t>
        </is>
      </c>
      <c r="E197" t="inlineStr">
        <is>
          <t>IL</t>
        </is>
      </c>
      <c r="F197" t="n">
        <v>2024</v>
      </c>
      <c r="G197" t="n">
        <v>2</v>
      </c>
      <c r="H197" s="13" t="n">
        <v>3043599</v>
      </c>
      <c r="I197" s="12" t="n">
        <v>80</v>
      </c>
      <c r="J197" s="13" t="n">
        <v>15000</v>
      </c>
      <c r="K197" s="13">
        <f>IFERROR($H197/$I197,"")</f>
        <v/>
      </c>
      <c r="L197" s="13" t="n">
        <v>350000</v>
      </c>
      <c r="M197" t="inlineStr">
        <is>
          <t>MN, CA, NY</t>
        </is>
      </c>
      <c r="N197" t="inlineStr">
        <is>
          <t>No</t>
        </is>
      </c>
      <c r="O197" t="inlineStr">
        <is>
          <t>Not stated</t>
        </is>
      </c>
      <c r="Q197" s="9" t="inlineStr">
        <is>
          <t>https://grantcue.com/foundations/the-meyer-charitable-foundation-364152268</t>
        </is>
      </c>
    </row>
    <row r="198">
      <c r="A198">
        <f>IF($E198=$E197,$A197+1,1)</f>
        <v/>
      </c>
      <c r="B198" t="inlineStr">
        <is>
          <t>BERLIN FAMILY FUND</t>
        </is>
      </c>
      <c r="C198" t="inlineStr">
        <is>
          <t>36-6057143</t>
        </is>
      </c>
      <c r="D198" t="inlineStr">
        <is>
          <t>Illinois</t>
        </is>
      </c>
      <c r="E198" t="inlineStr">
        <is>
          <t>IL</t>
        </is>
      </c>
      <c r="F198" t="n">
        <v>2025</v>
      </c>
      <c r="G198" t="n">
        <v>2</v>
      </c>
      <c r="H198" s="13" t="n">
        <v>3040000</v>
      </c>
      <c r="I198" s="12" t="n">
        <v>54</v>
      </c>
      <c r="J198" s="13" t="n">
        <v>5000</v>
      </c>
      <c r="K198" s="13">
        <f>IFERROR($H198/$I198,"")</f>
        <v/>
      </c>
      <c r="L198" s="13" t="n">
        <v>1000000</v>
      </c>
      <c r="M198" t="inlineStr">
        <is>
          <t>NJ, NY, WA</t>
        </is>
      </c>
      <c r="N198" t="inlineStr">
        <is>
          <t>No</t>
        </is>
      </c>
      <c r="O198" t="inlineStr">
        <is>
          <t>Not stated</t>
        </is>
      </c>
      <c r="Q198" s="9" t="inlineStr">
        <is>
          <t>https://grantcue.com/foundations/berlin-family-fund-c-o-arnold-m-berlin-366057143</t>
        </is>
      </c>
    </row>
    <row r="199">
      <c r="A199">
        <f>IF($E199=$E198,$A198+1,1)</f>
        <v/>
      </c>
      <c r="B199" t="inlineStr">
        <is>
          <t>Kiphart Family Foundation</t>
        </is>
      </c>
      <c r="C199" t="inlineStr">
        <is>
          <t>83-2450434</t>
        </is>
      </c>
      <c r="D199" t="inlineStr">
        <is>
          <t>Illinois</t>
        </is>
      </c>
      <c r="E199" t="inlineStr">
        <is>
          <t>IL</t>
        </is>
      </c>
      <c r="F199" t="n">
        <v>2024</v>
      </c>
      <c r="G199" t="n">
        <v>1</v>
      </c>
      <c r="H199" s="13" t="n">
        <v>3039737</v>
      </c>
      <c r="I199" s="12" t="n">
        <v>12</v>
      </c>
      <c r="J199" s="13" t="n">
        <v>49938.5</v>
      </c>
      <c r="K199" s="13">
        <f>IFERROR($H199/$I199,"")</f>
        <v/>
      </c>
      <c r="L199" s="13" t="n">
        <v>2539860</v>
      </c>
      <c r="M199" t="inlineStr">
        <is>
          <t>CO</t>
        </is>
      </c>
      <c r="N199" t="inlineStr">
        <is>
          <t>No</t>
        </is>
      </c>
      <c r="O199" t="inlineStr">
        <is>
          <t>Not stated</t>
        </is>
      </c>
      <c r="Q199" s="9" t="inlineStr">
        <is>
          <t>https://grantcue.com/foundations/kiphart-family-foundation-832450434</t>
        </is>
      </c>
    </row>
    <row r="200">
      <c r="A200">
        <f>IF($E200=$E199,$A199+1,1)</f>
        <v/>
      </c>
      <c r="B200" t="inlineStr">
        <is>
          <t>COLE-CRONE FAMILY FOUNDATION INC</t>
        </is>
      </c>
      <c r="C200" t="inlineStr">
        <is>
          <t>36-4039363</t>
        </is>
      </c>
      <c r="D200" t="inlineStr">
        <is>
          <t>Illinois</t>
        </is>
      </c>
      <c r="E200" t="inlineStr">
        <is>
          <t>IL</t>
        </is>
      </c>
      <c r="F200" t="n">
        <v>2025</v>
      </c>
      <c r="G200" t="n">
        <v>2</v>
      </c>
      <c r="H200" s="13" t="n">
        <v>3037328</v>
      </c>
      <c r="I200" s="12" t="n">
        <v>97</v>
      </c>
      <c r="J200" s="13" t="n">
        <v>20000</v>
      </c>
      <c r="K200" s="13">
        <f>IFERROR($H200/$I200,"")</f>
        <v/>
      </c>
      <c r="L200" s="13" t="n">
        <v>180000</v>
      </c>
      <c r="M200" t="inlineStr">
        <is>
          <t>NY, DC, CA</t>
        </is>
      </c>
      <c r="N200" t="inlineStr">
        <is>
          <t>No</t>
        </is>
      </c>
      <c r="O200" t="inlineStr">
        <is>
          <t>Not stated</t>
        </is>
      </c>
      <c r="Q200" s="9" t="inlineStr">
        <is>
          <t>https://grantcue.com/foundations/cole-crone-family-foundation-inc-c-o-mr-marvin-crone-364039363</t>
        </is>
      </c>
    </row>
    <row r="201">
      <c r="A201">
        <f>IF($E201=$E200,$A200+1,1)</f>
        <v/>
      </c>
      <c r="B201" t="inlineStr">
        <is>
          <t>GRANDY FOUNDATION</t>
        </is>
      </c>
      <c r="C201" t="inlineStr">
        <is>
          <t>36-3563806</t>
        </is>
      </c>
      <c r="D201" t="inlineStr">
        <is>
          <t>Illinois</t>
        </is>
      </c>
      <c r="E201" t="inlineStr">
        <is>
          <t>IL</t>
        </is>
      </c>
      <c r="F201" t="n">
        <v>2024</v>
      </c>
      <c r="G201" t="n">
        <v>1</v>
      </c>
      <c r="H201" s="13" t="n">
        <v>3005000</v>
      </c>
      <c r="I201" s="12" t="n">
        <v>6</v>
      </c>
      <c r="J201" s="13" t="n">
        <v>322500</v>
      </c>
      <c r="K201" s="13">
        <f>IFERROR($H201/$I201,"")</f>
        <v/>
      </c>
      <c r="L201" s="13" t="n">
        <v>1120000</v>
      </c>
      <c r="M201" t="inlineStr">
        <is>
          <t>FL</t>
        </is>
      </c>
      <c r="N201" t="inlineStr">
        <is>
          <t>No</t>
        </is>
      </c>
      <c r="O201" t="inlineStr">
        <is>
          <t>Not stated</t>
        </is>
      </c>
      <c r="Q201" s="9" t="inlineStr">
        <is>
          <t>https://grantcue.com/foundations/grandy-foundation-363563806</t>
        </is>
      </c>
    </row>
    <row r="202">
      <c r="A202">
        <f>IF($E202=$E201,$A201+1,1)</f>
        <v/>
      </c>
      <c r="B202" t="inlineStr">
        <is>
          <t>THE JOHN C AND CAROLYN NOONAN PARMER PRIVATE FOUNDATION</t>
        </is>
      </c>
      <c r="C202" t="inlineStr">
        <is>
          <t>36-4153563</t>
        </is>
      </c>
      <c r="D202" t="inlineStr">
        <is>
          <t>Illinois</t>
        </is>
      </c>
      <c r="E202" t="inlineStr">
        <is>
          <t>IL</t>
        </is>
      </c>
      <c r="F202" t="n">
        <v>2025</v>
      </c>
      <c r="G202" t="n">
        <v>2</v>
      </c>
      <c r="H202" s="13" t="n">
        <v>2970000</v>
      </c>
      <c r="I202" s="12" t="n">
        <v>59</v>
      </c>
      <c r="J202" s="13" t="n">
        <v>25000</v>
      </c>
      <c r="K202" s="13">
        <f>IFERROR($H202/$I202,"")</f>
        <v/>
      </c>
      <c r="L202" s="13" t="n">
        <v>200000</v>
      </c>
      <c r="M202" t="inlineStr">
        <is>
          <t>TX, MN, WI</t>
        </is>
      </c>
      <c r="N202" t="inlineStr">
        <is>
          <t>No</t>
        </is>
      </c>
      <c r="O202" t="inlineStr">
        <is>
          <t>Not stated</t>
        </is>
      </c>
      <c r="Q202" s="9" t="inlineStr">
        <is>
          <t>https://grantcue.com/foundations/the-john-c-and-carolyn-noonan-parmer-private-foundation-364153563</t>
        </is>
      </c>
    </row>
    <row r="203">
      <c r="A203">
        <f>IF($E203=$E202,$A202+1,1)</f>
        <v/>
      </c>
      <c r="B203" t="inlineStr">
        <is>
          <t>GENESEO FOUNDATION</t>
        </is>
      </c>
      <c r="C203" t="inlineStr">
        <is>
          <t>36-6079604</t>
        </is>
      </c>
      <c r="D203" t="inlineStr">
        <is>
          <t>Illinois</t>
        </is>
      </c>
      <c r="E203" t="inlineStr">
        <is>
          <t>IL</t>
        </is>
      </c>
      <c r="F203" t="n">
        <v>2025</v>
      </c>
      <c r="G203" t="n">
        <v>2</v>
      </c>
      <c r="H203" s="13" t="n">
        <v>2930066</v>
      </c>
      <c r="I203" s="12" t="n">
        <v>100</v>
      </c>
      <c r="J203" s="13" t="n">
        <v>5000</v>
      </c>
      <c r="K203" s="13">
        <f>IFERROR($H203/$I203,"")</f>
        <v/>
      </c>
      <c r="L203" s="13" t="n">
        <v>309000</v>
      </c>
      <c r="M203" t="inlineStr">
        <is>
          <t>IA, DC, VA</t>
        </is>
      </c>
      <c r="N203" t="inlineStr">
        <is>
          <t>Yes</t>
        </is>
      </c>
      <c r="O203" t="inlineStr">
        <is>
          <t>Yes</t>
        </is>
      </c>
      <c r="P203" s="9" t="inlineStr">
        <is>
          <t>https://geneseofoundation.org/</t>
        </is>
      </c>
      <c r="Q203" s="9" t="inlineStr">
        <is>
          <t>https://grantcue.com/foundations/geneseo-foundation-366079604</t>
        </is>
      </c>
    </row>
    <row r="204">
      <c r="A204">
        <f>IF($E204=$E203,$A203+1,1)</f>
        <v/>
      </c>
      <c r="B204" t="inlineStr">
        <is>
          <t>JOHN R FLANAGAN CHARITABLE FOUNDATION</t>
        </is>
      </c>
      <c r="C204" t="inlineStr">
        <is>
          <t>81-3101626</t>
        </is>
      </c>
      <c r="D204" t="inlineStr">
        <is>
          <t>Illinois</t>
        </is>
      </c>
      <c r="E204" t="inlineStr">
        <is>
          <t>IL</t>
        </is>
      </c>
      <c r="F204" t="n">
        <v>2025</v>
      </c>
      <c r="G204" t="n">
        <v>2</v>
      </c>
      <c r="H204" s="13" t="n">
        <v>2930000</v>
      </c>
      <c r="I204" s="12" t="n">
        <v>22</v>
      </c>
      <c r="J204" s="13" t="n">
        <v>50000</v>
      </c>
      <c r="K204" s="13">
        <f>IFERROR($H204/$I204,"")</f>
        <v/>
      </c>
      <c r="L204" s="13" t="n">
        <v>950000</v>
      </c>
      <c r="M204" t="inlineStr">
        <is>
          <t>WI, MN</t>
        </is>
      </c>
      <c r="N204" t="inlineStr">
        <is>
          <t>No</t>
        </is>
      </c>
      <c r="O204" t="inlineStr">
        <is>
          <t>Not stated</t>
        </is>
      </c>
      <c r="Q204" s="9" t="inlineStr">
        <is>
          <t>https://grantcue.com/foundations/john-r-flanagan-charitable-foundation-813101626</t>
        </is>
      </c>
    </row>
    <row r="205">
      <c r="A205">
        <f>IF($E205=$E204,$A204+1,1)</f>
        <v/>
      </c>
      <c r="B205" t="inlineStr">
        <is>
          <t>PETER &amp; PAULA FASSEAS FOUNDATION</t>
        </is>
      </c>
      <c r="C205" t="inlineStr">
        <is>
          <t>36-4010374</t>
        </is>
      </c>
      <c r="D205" t="inlineStr">
        <is>
          <t>Illinois</t>
        </is>
      </c>
      <c r="E205" t="inlineStr">
        <is>
          <t>IL</t>
        </is>
      </c>
      <c r="F205" t="n">
        <v>2024</v>
      </c>
      <c r="G205" t="n">
        <v>1</v>
      </c>
      <c r="H205" s="13" t="n">
        <v>2927688</v>
      </c>
      <c r="I205" s="12" t="n">
        <v>17</v>
      </c>
      <c r="J205" s="13" t="n">
        <v>10000</v>
      </c>
      <c r="K205" s="13">
        <f>IFERROR($H205/$I205,"")</f>
        <v/>
      </c>
      <c r="L205" s="13" t="n">
        <v>2661280</v>
      </c>
      <c r="M205" t="inlineStr">
        <is>
          <t>IN, FL, AZ</t>
        </is>
      </c>
      <c r="N205" t="inlineStr">
        <is>
          <t>No</t>
        </is>
      </c>
      <c r="O205" t="inlineStr">
        <is>
          <t>Not stated</t>
        </is>
      </c>
      <c r="Q205" s="9" t="inlineStr">
        <is>
          <t>https://grantcue.com/foundations/peter-and-paula-fasseas-foundation-c-o-paula-fasseas-364010374</t>
        </is>
      </c>
    </row>
    <row r="206">
      <c r="A206">
        <f>IF($E206=$E205,$A205+1,1)</f>
        <v/>
      </c>
      <c r="B206" t="inlineStr">
        <is>
          <t>MARY HOOKER DOLE TRUST XXXXX7002</t>
        </is>
      </c>
      <c r="C206" t="inlineStr">
        <is>
          <t>36-6016121</t>
        </is>
      </c>
      <c r="D206" t="inlineStr">
        <is>
          <t>Illinois</t>
        </is>
      </c>
      <c r="E206" t="inlineStr">
        <is>
          <t>IL</t>
        </is>
      </c>
      <c r="F206" t="n">
        <v>2025</v>
      </c>
      <c r="G206" t="n">
        <v>2</v>
      </c>
      <c r="H206" s="13" t="n">
        <v>2919488</v>
      </c>
      <c r="I206" s="12" t="n">
        <v>12</v>
      </c>
      <c r="J206" s="13" t="n">
        <v>355093</v>
      </c>
      <c r="K206" s="13">
        <f>IFERROR($H206/$I206,"")</f>
        <v/>
      </c>
      <c r="L206" s="13" t="n">
        <v>357279</v>
      </c>
      <c r="N206" t="inlineStr">
        <is>
          <t>No</t>
        </is>
      </c>
      <c r="O206" t="inlineStr">
        <is>
          <t>Not stated</t>
        </is>
      </c>
      <c r="Q206" s="9" t="inlineStr">
        <is>
          <t>https://grantcue.com/foundations/mary-hooker-dole-trust-xxxxx7002-366016121</t>
        </is>
      </c>
    </row>
    <row r="207">
      <c r="A207">
        <f>IF($E207=$E206,$A206+1,1)</f>
        <v/>
      </c>
      <c r="B207" t="inlineStr">
        <is>
          <t>FULL CIRCLE FOUNDATION</t>
        </is>
      </c>
      <c r="C207" t="inlineStr">
        <is>
          <t>36-4265265</t>
        </is>
      </c>
      <c r="D207" t="inlineStr">
        <is>
          <t>Illinois</t>
        </is>
      </c>
      <c r="E207" t="inlineStr">
        <is>
          <t>IL</t>
        </is>
      </c>
      <c r="F207" t="n">
        <v>2025</v>
      </c>
      <c r="G207" t="n">
        <v>2</v>
      </c>
      <c r="H207" s="13" t="n">
        <v>2895664</v>
      </c>
      <c r="I207" s="12" t="n">
        <v>148</v>
      </c>
      <c r="J207" s="13" t="n">
        <v>15000</v>
      </c>
      <c r="K207" s="13">
        <f>IFERROR($H207/$I207,"")</f>
        <v/>
      </c>
      <c r="L207" s="13" t="n">
        <v>280000</v>
      </c>
      <c r="M207" t="inlineStr">
        <is>
          <t>GA, NY, AL</t>
        </is>
      </c>
      <c r="N207" t="inlineStr">
        <is>
          <t>Yes</t>
        </is>
      </c>
      <c r="O207" t="inlineStr">
        <is>
          <t>Yes</t>
        </is>
      </c>
      <c r="Q207" s="9" t="inlineStr">
        <is>
          <t>https://grantcue.com/foundations/full-circle-foundation-364265265</t>
        </is>
      </c>
    </row>
    <row r="208">
      <c r="A208">
        <f>IF($E208=$E207,$A207+1,1)</f>
        <v/>
      </c>
      <c r="B208" t="inlineStr">
        <is>
          <t>The Timothy and Susanne Sullivan Family Foundation</t>
        </is>
      </c>
      <c r="C208" t="inlineStr">
        <is>
          <t>20-3367664</t>
        </is>
      </c>
      <c r="D208" t="inlineStr">
        <is>
          <t>Illinois</t>
        </is>
      </c>
      <c r="E208" t="inlineStr">
        <is>
          <t>IL</t>
        </is>
      </c>
      <c r="F208" t="n">
        <v>2025</v>
      </c>
      <c r="G208" t="n">
        <v>2</v>
      </c>
      <c r="H208" s="13" t="n">
        <v>2882627</v>
      </c>
      <c r="I208" s="12" t="n">
        <v>20</v>
      </c>
      <c r="J208" s="13" t="n">
        <v>100000</v>
      </c>
      <c r="K208" s="13">
        <f>IFERROR($H208/$I208,"")</f>
        <v/>
      </c>
      <c r="L208" s="13" t="n">
        <v>775000</v>
      </c>
      <c r="M208" t="inlineStr">
        <is>
          <t>MD, CA, NY</t>
        </is>
      </c>
      <c r="N208" t="inlineStr">
        <is>
          <t>No</t>
        </is>
      </c>
      <c r="O208" t="inlineStr">
        <is>
          <t>Not stated</t>
        </is>
      </c>
      <c r="Q208" s="9" t="inlineStr">
        <is>
          <t>https://grantcue.com/foundations/the-timothy-and-susanne-sullivan-family-foundation-203367664</t>
        </is>
      </c>
    </row>
    <row r="209">
      <c r="A209">
        <f>IF($E209=$E208,$A208+1,1)</f>
        <v/>
      </c>
      <c r="B209" t="inlineStr">
        <is>
          <t>PEGGY AND STEVE FOSSETT FOUNDATION</t>
        </is>
      </c>
      <c r="C209" t="inlineStr">
        <is>
          <t>20-4521801</t>
        </is>
      </c>
      <c r="D209" t="inlineStr">
        <is>
          <t>Illinois</t>
        </is>
      </c>
      <c r="E209" t="inlineStr">
        <is>
          <t>IL</t>
        </is>
      </c>
      <c r="F209" t="n">
        <v>2025</v>
      </c>
      <c r="G209" t="n">
        <v>2</v>
      </c>
      <c r="H209" s="13" t="n">
        <v>2870700</v>
      </c>
      <c r="I209" s="12" t="n">
        <v>107</v>
      </c>
      <c r="J209" s="13" t="n">
        <v>15000</v>
      </c>
      <c r="K209" s="13">
        <f>IFERROR($H209/$I209,"")</f>
        <v/>
      </c>
      <c r="L209" s="13" t="n">
        <v>141000</v>
      </c>
      <c r="M209" t="inlineStr">
        <is>
          <t>WA, MO, NY</t>
        </is>
      </c>
      <c r="N209" t="inlineStr">
        <is>
          <t>Yes</t>
        </is>
      </c>
      <c r="O209" t="inlineStr">
        <is>
          <t>Not stated</t>
        </is>
      </c>
      <c r="Q209" s="9" t="inlineStr">
        <is>
          <t>https://grantcue.com/foundations/peggy-and-steve-fossett-foundation-204521801</t>
        </is>
      </c>
    </row>
    <row r="210">
      <c r="A210">
        <f>IF($E210=$E209,$A209+1,1)</f>
        <v/>
      </c>
      <c r="B210" t="inlineStr">
        <is>
          <t>BERGSTROM FOUNDATION</t>
        </is>
      </c>
      <c r="C210" t="inlineStr">
        <is>
          <t>46-4591289</t>
        </is>
      </c>
      <c r="D210" t="inlineStr">
        <is>
          <t>Illinois</t>
        </is>
      </c>
      <c r="E210" t="inlineStr">
        <is>
          <t>IL</t>
        </is>
      </c>
      <c r="F210" t="n">
        <v>2025</v>
      </c>
      <c r="G210" t="n">
        <v>2</v>
      </c>
      <c r="H210" s="13" t="n">
        <v>2821235</v>
      </c>
      <c r="I210" s="12" t="n">
        <v>45</v>
      </c>
      <c r="J210" s="13" t="n">
        <v>1250</v>
      </c>
      <c r="K210" s="13">
        <f>IFERROR($H210/$I210,"")</f>
        <v/>
      </c>
      <c r="L210" s="13" t="n">
        <v>2000557</v>
      </c>
      <c r="M210" t="inlineStr">
        <is>
          <t>FL, IA, DC</t>
        </is>
      </c>
      <c r="N210" t="inlineStr">
        <is>
          <t>No</t>
        </is>
      </c>
      <c r="O210" t="inlineStr">
        <is>
          <t>Not stated</t>
        </is>
      </c>
      <c r="Q210" s="9" t="inlineStr">
        <is>
          <t>https://grantcue.com/foundations/bergstrom-foundation-464591289</t>
        </is>
      </c>
    </row>
    <row r="211">
      <c r="A211">
        <f>IF($E211=$E210,$A210+1,1)</f>
        <v/>
      </c>
      <c r="B211" t="inlineStr">
        <is>
          <t>CLESS FAMILY FOUNDATION</t>
        </is>
      </c>
      <c r="C211" t="inlineStr">
        <is>
          <t>36-3796675</t>
        </is>
      </c>
      <c r="D211" t="inlineStr">
        <is>
          <t>Illinois</t>
        </is>
      </c>
      <c r="E211" t="inlineStr">
        <is>
          <t>IL</t>
        </is>
      </c>
      <c r="F211" t="n">
        <v>2024</v>
      </c>
      <c r="G211" t="n">
        <v>1</v>
      </c>
      <c r="H211" s="13" t="n">
        <v>2806968</v>
      </c>
      <c r="I211" s="12" t="n">
        <v>26</v>
      </c>
      <c r="J211" s="13" t="n">
        <v>37500</v>
      </c>
      <c r="K211" s="13">
        <f>IFERROR($H211/$I211,"")</f>
        <v/>
      </c>
      <c r="L211" s="13" t="n">
        <v>667176</v>
      </c>
      <c r="M211" t="inlineStr">
        <is>
          <t>FL, CA, NC</t>
        </is>
      </c>
      <c r="N211" t="inlineStr">
        <is>
          <t>No</t>
        </is>
      </c>
      <c r="O211" t="inlineStr">
        <is>
          <t>Not stated</t>
        </is>
      </c>
      <c r="Q211" s="9" t="inlineStr">
        <is>
          <t>https://grantcue.com/foundations/cless-family-foundation-363796675</t>
        </is>
      </c>
    </row>
    <row r="212">
      <c r="A212">
        <f>IF($E212=$E211,$A211+1,1)</f>
        <v/>
      </c>
      <c r="B212" t="inlineStr">
        <is>
          <t>JOHN R HALLIGAN CHARITABLE FUND</t>
        </is>
      </c>
      <c r="C212" t="inlineStr">
        <is>
          <t>36-6078591</t>
        </is>
      </c>
      <c r="D212" t="inlineStr">
        <is>
          <t>Illinois</t>
        </is>
      </c>
      <c r="E212" t="inlineStr">
        <is>
          <t>IL</t>
        </is>
      </c>
      <c r="F212" t="n">
        <v>2024</v>
      </c>
      <c r="G212" t="n">
        <v>1</v>
      </c>
      <c r="H212" s="13" t="n">
        <v>2799522</v>
      </c>
      <c r="I212" s="12" t="n">
        <v>111</v>
      </c>
      <c r="J212" s="13" t="n">
        <v>13000</v>
      </c>
      <c r="K212" s="13">
        <f>IFERROR($H212/$I212,"")</f>
        <v/>
      </c>
      <c r="L212" s="13" t="n">
        <v>268522</v>
      </c>
      <c r="M212" t="inlineStr">
        <is>
          <t>HI</t>
        </is>
      </c>
      <c r="N212" t="inlineStr">
        <is>
          <t>No</t>
        </is>
      </c>
      <c r="O212" t="inlineStr">
        <is>
          <t>Not stated</t>
        </is>
      </c>
      <c r="Q212" s="9" t="inlineStr">
        <is>
          <t>https://grantcue.com/foundations/john-r-halligan-charitable-fund-c-o-norman-kellerman-366078591</t>
        </is>
      </c>
    </row>
    <row r="213">
      <c r="A213">
        <f>IF($E213=$E212,$A212+1,1)</f>
        <v/>
      </c>
      <c r="B213" t="inlineStr">
        <is>
          <t>THREE CORDS FOUNDATION</t>
        </is>
      </c>
      <c r="C213" t="inlineStr">
        <is>
          <t>85-3561645</t>
        </is>
      </c>
      <c r="D213" t="inlineStr">
        <is>
          <t>Illinois</t>
        </is>
      </c>
      <c r="E213" t="inlineStr">
        <is>
          <t>IL</t>
        </is>
      </c>
      <c r="F213" t="n">
        <v>2025</v>
      </c>
      <c r="G213" t="n">
        <v>2</v>
      </c>
      <c r="H213" s="13" t="n">
        <v>2774535</v>
      </c>
      <c r="I213" s="12" t="n">
        <v>7</v>
      </c>
      <c r="J213" s="13" t="n">
        <v>24990</v>
      </c>
      <c r="K213" s="13">
        <f>IFERROR($H213/$I213,"")</f>
        <v/>
      </c>
      <c r="L213" s="13" t="n">
        <v>2325000</v>
      </c>
      <c r="M213" t="inlineStr">
        <is>
          <t>MI, WI, VA</t>
        </is>
      </c>
      <c r="N213" t="inlineStr">
        <is>
          <t>No</t>
        </is>
      </c>
      <c r="O213" t="inlineStr">
        <is>
          <t>Not stated</t>
        </is>
      </c>
      <c r="Q213" s="9" t="inlineStr">
        <is>
          <t>https://grantcue.com/foundations/three-cords-foundation-c-o-sterling-foundation-management-llc-853561645</t>
        </is>
      </c>
    </row>
    <row r="214">
      <c r="A214">
        <f>IF($E214=$E213,$A213+1,1)</f>
        <v/>
      </c>
      <c r="B214" t="inlineStr">
        <is>
          <t>ELIZABETH MORSE GENIUS CHARITABLE TRUST</t>
        </is>
      </c>
      <c r="C214" t="inlineStr">
        <is>
          <t>36-7010559</t>
        </is>
      </c>
      <c r="D214" t="inlineStr">
        <is>
          <t>Illinois</t>
        </is>
      </c>
      <c r="E214" t="inlineStr">
        <is>
          <t>IL</t>
        </is>
      </c>
      <c r="F214" t="n">
        <v>2023</v>
      </c>
      <c r="G214" t="n">
        <v>1</v>
      </c>
      <c r="H214" s="13" t="n">
        <v>2757050</v>
      </c>
      <c r="I214" s="12" t="n">
        <v>41</v>
      </c>
      <c r="J214" s="13" t="n">
        <v>45000</v>
      </c>
      <c r="K214" s="13">
        <f>IFERROR($H214/$I214,"")</f>
        <v/>
      </c>
      <c r="L214" s="13" t="n">
        <v>250000</v>
      </c>
      <c r="M214" t="inlineStr">
        <is>
          <t>PA, DC</t>
        </is>
      </c>
      <c r="N214" t="inlineStr">
        <is>
          <t>Yes</t>
        </is>
      </c>
      <c r="O214" t="inlineStr">
        <is>
          <t>Not stated</t>
        </is>
      </c>
      <c r="P214" s="9" t="inlineStr">
        <is>
          <t>https://www.emgeniustrust.org/</t>
        </is>
      </c>
      <c r="Q214" s="9" t="inlineStr">
        <is>
          <t>https://grantcue.com/foundations/elizabeth-morse-genius-charitable-trust-367010559</t>
        </is>
      </c>
    </row>
    <row r="215">
      <c r="A215">
        <f>IF($E215=$E214,$A214+1,1)</f>
        <v/>
      </c>
      <c r="B215" t="inlineStr">
        <is>
          <t>WALTER FAMILY FOUNDATION INC</t>
        </is>
      </c>
      <c r="C215" t="inlineStr">
        <is>
          <t>46-1384089</t>
        </is>
      </c>
      <c r="D215" t="inlineStr">
        <is>
          <t>Illinois</t>
        </is>
      </c>
      <c r="E215" t="inlineStr">
        <is>
          <t>IL</t>
        </is>
      </c>
      <c r="F215" t="n">
        <v>2024</v>
      </c>
      <c r="G215" t="n">
        <v>1</v>
      </c>
      <c r="H215" s="13" t="n">
        <v>2755200</v>
      </c>
      <c r="I215" s="12" t="n">
        <v>31</v>
      </c>
      <c r="J215" s="13" t="n">
        <v>10000</v>
      </c>
      <c r="K215" s="13">
        <f>IFERROR($H215/$I215,"")</f>
        <v/>
      </c>
      <c r="L215" s="13" t="n">
        <v>1450000</v>
      </c>
      <c r="M215" t="inlineStr">
        <is>
          <t>CO, CA, GA</t>
        </is>
      </c>
      <c r="N215" t="inlineStr">
        <is>
          <t>No</t>
        </is>
      </c>
      <c r="O215" t="inlineStr">
        <is>
          <t>Not stated</t>
        </is>
      </c>
      <c r="Q215" s="9" t="inlineStr">
        <is>
          <t>https://grantcue.com/foundations/walter-family-foundation-inc-461384089</t>
        </is>
      </c>
    </row>
    <row r="216">
      <c r="A216">
        <f>IF($E216=$E215,$A215+1,1)</f>
        <v/>
      </c>
      <c r="B216" t="inlineStr">
        <is>
          <t>HELEN'S HOPE FOUNDATION</t>
        </is>
      </c>
      <c r="C216" t="inlineStr">
        <is>
          <t>54-2135918</t>
        </is>
      </c>
      <c r="D216" t="inlineStr">
        <is>
          <t>Illinois</t>
        </is>
      </c>
      <c r="E216" t="inlineStr">
        <is>
          <t>IL</t>
        </is>
      </c>
      <c r="F216" t="n">
        <v>2025</v>
      </c>
      <c r="G216" t="n">
        <v>2</v>
      </c>
      <c r="H216" s="13" t="n">
        <v>2742000</v>
      </c>
      <c r="I216" s="12" t="n">
        <v>59</v>
      </c>
      <c r="J216" s="13" t="n">
        <v>13000</v>
      </c>
      <c r="K216" s="13">
        <f>IFERROR($H216/$I216,"")</f>
        <v/>
      </c>
      <c r="L216" s="13" t="n">
        <v>500000</v>
      </c>
      <c r="M216" t="inlineStr">
        <is>
          <t>WI, CT, NY</t>
        </is>
      </c>
      <c r="N216" t="inlineStr">
        <is>
          <t>No</t>
        </is>
      </c>
      <c r="O216" t="inlineStr">
        <is>
          <t>Not stated</t>
        </is>
      </c>
      <c r="Q216" s="9" t="inlineStr">
        <is>
          <t>https://grantcue.com/foundations/helen-s-hope-foundation-542135918</t>
        </is>
      </c>
    </row>
    <row r="217">
      <c r="A217">
        <f>IF($E217=$E216,$A216+1,1)</f>
        <v/>
      </c>
      <c r="B217" t="inlineStr">
        <is>
          <t>JOHN H HART FOUNDATION</t>
        </is>
      </c>
      <c r="C217" t="inlineStr">
        <is>
          <t>20-0156873</t>
        </is>
      </c>
      <c r="D217" t="inlineStr">
        <is>
          <t>Illinois</t>
        </is>
      </c>
      <c r="E217" t="inlineStr">
        <is>
          <t>IL</t>
        </is>
      </c>
      <c r="F217" t="n">
        <v>2025</v>
      </c>
      <c r="G217" t="n">
        <v>2</v>
      </c>
      <c r="H217" s="13" t="n">
        <v>2725600</v>
      </c>
      <c r="I217" s="12" t="n">
        <v>90</v>
      </c>
      <c r="J217" s="13" t="n">
        <v>8750</v>
      </c>
      <c r="K217" s="13">
        <f>IFERROR($H217/$I217,"")</f>
        <v/>
      </c>
      <c r="L217" s="13" t="n">
        <v>200000</v>
      </c>
      <c r="M217" t="inlineStr">
        <is>
          <t>NM, NY, TN</t>
        </is>
      </c>
      <c r="N217" t="inlineStr">
        <is>
          <t>No</t>
        </is>
      </c>
      <c r="O217" t="inlineStr">
        <is>
          <t>Not stated</t>
        </is>
      </c>
      <c r="Q217" s="9" t="inlineStr">
        <is>
          <t>https://grantcue.com/foundations/john-h-hart-foundation-200156873</t>
        </is>
      </c>
    </row>
    <row r="218">
      <c r="A218">
        <f>IF($E218=$E217,$A217+1,1)</f>
        <v/>
      </c>
      <c r="B218" t="inlineStr">
        <is>
          <t>Fred G Harrison Foundation</t>
        </is>
      </c>
      <c r="C218" t="inlineStr">
        <is>
          <t>37-6085205</t>
        </is>
      </c>
      <c r="D218" t="inlineStr">
        <is>
          <t>Illinois</t>
        </is>
      </c>
      <c r="E218" t="inlineStr">
        <is>
          <t>IL</t>
        </is>
      </c>
      <c r="F218" t="n">
        <v>2025</v>
      </c>
      <c r="G218" t="n">
        <v>2</v>
      </c>
      <c r="H218" s="13" t="n">
        <v>2702563</v>
      </c>
      <c r="I218" s="12" t="n">
        <v>34</v>
      </c>
      <c r="J218" s="13" t="n">
        <v>18201.5</v>
      </c>
      <c r="K218" s="13">
        <f>IFERROR($H218/$I218,"")</f>
        <v/>
      </c>
      <c r="L218" s="13" t="n">
        <v>550791</v>
      </c>
      <c r="M218" t="inlineStr">
        <is>
          <t>NY, PA</t>
        </is>
      </c>
      <c r="N218" t="inlineStr">
        <is>
          <t>Yes</t>
        </is>
      </c>
      <c r="O218" t="inlineStr">
        <is>
          <t>Not stated</t>
        </is>
      </c>
      <c r="Q218" s="9" t="inlineStr">
        <is>
          <t>https://grantcue.com/foundations/fred-g-harrison-foundation-376085205</t>
        </is>
      </c>
    </row>
    <row r="219">
      <c r="A219">
        <f>IF($E219=$E218,$A218+1,1)</f>
        <v/>
      </c>
      <c r="B219" t="inlineStr">
        <is>
          <t>THE WARD FOUNDATION INC</t>
        </is>
      </c>
      <c r="C219" t="inlineStr">
        <is>
          <t>83-2945207</t>
        </is>
      </c>
      <c r="D219" t="inlineStr">
        <is>
          <t>Illinois</t>
        </is>
      </c>
      <c r="E219" t="inlineStr">
        <is>
          <t>IL</t>
        </is>
      </c>
      <c r="F219" t="n">
        <v>2025</v>
      </c>
      <c r="G219" t="n">
        <v>3</v>
      </c>
      <c r="H219" s="13" t="n">
        <v>2691733</v>
      </c>
      <c r="I219" s="12" t="n">
        <v>101</v>
      </c>
      <c r="J219" s="13" t="n">
        <v>20000</v>
      </c>
      <c r="K219" s="13">
        <f>IFERROR($H219/$I219,"")</f>
        <v/>
      </c>
      <c r="L219" s="13" t="n">
        <v>171000</v>
      </c>
      <c r="M219" t="inlineStr">
        <is>
          <t>LA, TX, CA</t>
        </is>
      </c>
      <c r="N219" t="inlineStr">
        <is>
          <t>No</t>
        </is>
      </c>
      <c r="O219" t="inlineStr">
        <is>
          <t>Not stated</t>
        </is>
      </c>
      <c r="Q219" s="9" t="inlineStr">
        <is>
          <t>https://grantcue.com/foundations/the-ward-foundation-inc-832945207</t>
        </is>
      </c>
    </row>
    <row r="220">
      <c r="A220">
        <f>IF($E220=$E219,$A219+1,1)</f>
        <v/>
      </c>
      <c r="B220" t="inlineStr">
        <is>
          <t>IDP FOUNDATION INC</t>
        </is>
      </c>
      <c r="C220" t="inlineStr">
        <is>
          <t>26-2753703</t>
        </is>
      </c>
      <c r="D220" t="inlineStr">
        <is>
          <t>Illinois</t>
        </is>
      </c>
      <c r="E220" t="inlineStr">
        <is>
          <t>IL</t>
        </is>
      </c>
      <c r="F220" t="n">
        <v>2024</v>
      </c>
      <c r="G220" t="n">
        <v>2</v>
      </c>
      <c r="H220" s="13" t="n">
        <v>2666208</v>
      </c>
      <c r="I220" s="12" t="n">
        <v>20</v>
      </c>
      <c r="J220" s="13" t="n">
        <v>17500</v>
      </c>
      <c r="K220" s="13">
        <f>IFERROR($H220/$I220,"")</f>
        <v/>
      </c>
      <c r="L220" s="13" t="n">
        <v>740000</v>
      </c>
      <c r="M220" t="inlineStr">
        <is>
          <t>West Sussex, Lapaz, CO</t>
        </is>
      </c>
      <c r="N220" t="inlineStr">
        <is>
          <t>No</t>
        </is>
      </c>
      <c r="O220" t="inlineStr">
        <is>
          <t>Not stated</t>
        </is>
      </c>
      <c r="Q220" s="9" t="inlineStr">
        <is>
          <t>https://grantcue.com/foundations/idp-foundation-inc-262753703</t>
        </is>
      </c>
    </row>
    <row r="221">
      <c r="A221">
        <f>IF($E221=$E220,$A220+1,1)</f>
        <v/>
      </c>
      <c r="B221" t="inlineStr">
        <is>
          <t>THE CHUCK AND MONICA MCQUAID FAMILY FOUNDATION</t>
        </is>
      </c>
      <c r="C221" t="inlineStr">
        <is>
          <t>45-6540620</t>
        </is>
      </c>
      <c r="D221" t="inlineStr">
        <is>
          <t>Illinois</t>
        </is>
      </c>
      <c r="E221" t="inlineStr">
        <is>
          <t>IL</t>
        </is>
      </c>
      <c r="F221" t="n">
        <v>2025</v>
      </c>
      <c r="G221" t="n">
        <v>2</v>
      </c>
      <c r="H221" s="13" t="n">
        <v>2661523</v>
      </c>
      <c r="I221" s="12" t="n">
        <v>21</v>
      </c>
      <c r="J221" s="13" t="n">
        <v>120000</v>
      </c>
      <c r="K221" s="13">
        <f>IFERROR($H221/$I221,"")</f>
        <v/>
      </c>
      <c r="L221" s="13" t="n">
        <v>250000</v>
      </c>
      <c r="M221" t="inlineStr">
        <is>
          <t>MA, VI, NC</t>
        </is>
      </c>
      <c r="N221" t="inlineStr">
        <is>
          <t>No</t>
        </is>
      </c>
      <c r="O221" t="inlineStr">
        <is>
          <t>Not stated</t>
        </is>
      </c>
      <c r="Q221" s="9" t="inlineStr">
        <is>
          <t>https://grantcue.com/foundations/the-chuck-and-monica-mcquaid-family-foundation-456540620</t>
        </is>
      </c>
    </row>
    <row r="222">
      <c r="A222">
        <f>IF($E222=$E221,$A221+1,1)</f>
        <v/>
      </c>
      <c r="B222" t="inlineStr">
        <is>
          <t>HOBART W WILLIAMS</t>
        </is>
      </c>
      <c r="C222" t="inlineStr">
        <is>
          <t>36-6039360</t>
        </is>
      </c>
      <c r="D222" t="inlineStr">
        <is>
          <t>Illinois</t>
        </is>
      </c>
      <c r="E222" t="inlineStr">
        <is>
          <t>IL</t>
        </is>
      </c>
      <c r="F222" t="n">
        <v>2024</v>
      </c>
      <c r="G222" t="n">
        <v>2</v>
      </c>
      <c r="H222" s="13" t="n">
        <v>2660213</v>
      </c>
      <c r="I222" s="12" t="n">
        <v>20</v>
      </c>
      <c r="J222" s="13" t="n">
        <v>134922.5</v>
      </c>
      <c r="K222" s="13">
        <f>IFERROR($H222/$I222,"")</f>
        <v/>
      </c>
      <c r="L222" s="13" t="n">
        <v>147114</v>
      </c>
      <c r="N222" t="inlineStr">
        <is>
          <t>No</t>
        </is>
      </c>
      <c r="O222" t="inlineStr">
        <is>
          <t>Not stated</t>
        </is>
      </c>
      <c r="Q222" s="9" t="inlineStr">
        <is>
          <t>https://grantcue.com/foundations/hobart-w-williams-366039360</t>
        </is>
      </c>
    </row>
    <row r="223">
      <c r="A223">
        <f>IF($E223=$E222,$A222+1,1)</f>
        <v/>
      </c>
      <c r="B223" t="inlineStr">
        <is>
          <t>Eisenbrandt Family Foundation</t>
        </is>
      </c>
      <c r="C223" t="inlineStr">
        <is>
          <t>46-3913488</t>
        </is>
      </c>
      <c r="D223" t="inlineStr">
        <is>
          <t>Illinois</t>
        </is>
      </c>
      <c r="E223" t="inlineStr">
        <is>
          <t>IL</t>
        </is>
      </c>
      <c r="F223" t="n">
        <v>2025</v>
      </c>
      <c r="G223" t="n">
        <v>2</v>
      </c>
      <c r="H223" s="13" t="n">
        <v>2650500</v>
      </c>
      <c r="I223" s="12" t="n">
        <v>22</v>
      </c>
      <c r="J223" s="13" t="n">
        <v>50000</v>
      </c>
      <c r="K223" s="13">
        <f>IFERROR($H223/$I223,"")</f>
        <v/>
      </c>
      <c r="L223" s="13" t="n">
        <v>1100000</v>
      </c>
      <c r="M223" t="inlineStr">
        <is>
          <t>MN, NC</t>
        </is>
      </c>
      <c r="N223" t="inlineStr">
        <is>
          <t>Yes</t>
        </is>
      </c>
      <c r="O223" t="inlineStr">
        <is>
          <t>Yes</t>
        </is>
      </c>
      <c r="Q223" s="9" t="inlineStr">
        <is>
          <t>https://grantcue.com/foundations/eisenbrandt-family-foundation-463913488</t>
        </is>
      </c>
    </row>
    <row r="224">
      <c r="A224">
        <f>IF($E224=$E223,$A223+1,1)</f>
        <v/>
      </c>
      <c r="B224" t="inlineStr">
        <is>
          <t>TAXMAN FAMILY FOUNDATION</t>
        </is>
      </c>
      <c r="C224" t="inlineStr">
        <is>
          <t>20-4568076</t>
        </is>
      </c>
      <c r="D224" t="inlineStr">
        <is>
          <t>Illinois</t>
        </is>
      </c>
      <c r="E224" t="inlineStr">
        <is>
          <t>IL</t>
        </is>
      </c>
      <c r="F224" t="n">
        <v>2025</v>
      </c>
      <c r="G224" t="n">
        <v>2</v>
      </c>
      <c r="H224" s="13" t="n">
        <v>2631175</v>
      </c>
      <c r="I224" s="12" t="n">
        <v>40</v>
      </c>
      <c r="J224" s="13" t="n">
        <v>6250</v>
      </c>
      <c r="K224" s="13">
        <f>IFERROR($H224/$I224,"")</f>
        <v/>
      </c>
      <c r="L224" s="13" t="n">
        <v>1150000</v>
      </c>
      <c r="M224" t="inlineStr">
        <is>
          <t>FL, CA, NY</t>
        </is>
      </c>
      <c r="N224" t="inlineStr">
        <is>
          <t>No</t>
        </is>
      </c>
      <c r="O224" t="inlineStr">
        <is>
          <t>Not stated</t>
        </is>
      </c>
      <c r="Q224" s="9" t="inlineStr">
        <is>
          <t>https://grantcue.com/foundations/taxman-family-foundation-c-o-seymour-taxman-204568076</t>
        </is>
      </c>
    </row>
    <row r="225">
      <c r="A225">
        <f>IF($E225=$E224,$A224+1,1)</f>
        <v/>
      </c>
      <c r="B225" t="inlineStr">
        <is>
          <t>JOHN ULLRICH FOUNDATION TRUST</t>
        </is>
      </c>
      <c r="C225" t="inlineStr">
        <is>
          <t>37-6279232</t>
        </is>
      </c>
      <c r="D225" t="inlineStr">
        <is>
          <t>Illinois</t>
        </is>
      </c>
      <c r="E225" t="inlineStr">
        <is>
          <t>IL</t>
        </is>
      </c>
      <c r="F225" t="n">
        <v>2025</v>
      </c>
      <c r="G225" t="n">
        <v>2</v>
      </c>
      <c r="H225" s="13" t="n">
        <v>2616995</v>
      </c>
      <c r="I225" s="12" t="n">
        <v>79</v>
      </c>
      <c r="J225" s="13" t="n">
        <v>20000</v>
      </c>
      <c r="K225" s="13">
        <f>IFERROR($H225/$I225,"")</f>
        <v/>
      </c>
      <c r="L225" s="13" t="n">
        <v>172500</v>
      </c>
      <c r="N225" t="inlineStr">
        <is>
          <t>No</t>
        </is>
      </c>
      <c r="O225" t="inlineStr">
        <is>
          <t>Not stated</t>
        </is>
      </c>
      <c r="Q225" s="9" t="inlineStr">
        <is>
          <t>https://grantcue.com/foundations/john-ullrich-foundation-trust-busey-trust-co-trustee-376279232</t>
        </is>
      </c>
    </row>
    <row r="226">
      <c r="A226">
        <f>IF($E226=$E225,$A225+1,1)</f>
        <v/>
      </c>
      <c r="B226" t="inlineStr">
        <is>
          <t>THE CAROLE L BROOKINS FIRST ALLIANCE FOUNDATION</t>
        </is>
      </c>
      <c r="C226" t="inlineStr">
        <is>
          <t>82-5433738</t>
        </is>
      </c>
      <c r="D226" t="inlineStr">
        <is>
          <t>Illinois</t>
        </is>
      </c>
      <c r="E226" t="inlineStr">
        <is>
          <t>IL</t>
        </is>
      </c>
      <c r="F226" t="n">
        <v>2024</v>
      </c>
      <c r="G226" t="n">
        <v>1</v>
      </c>
      <c r="H226" s="13" t="n">
        <v>2613500</v>
      </c>
      <c r="I226" s="12" t="n">
        <v>14</v>
      </c>
      <c r="J226" s="13" t="n">
        <v>100000</v>
      </c>
      <c r="K226" s="13">
        <f>IFERROR($H226/$I226,"")</f>
        <v/>
      </c>
      <c r="L226" s="13" t="n">
        <v>793500</v>
      </c>
      <c r="M226" t="inlineStr">
        <is>
          <t>OISE, NY, VA</t>
        </is>
      </c>
      <c r="N226" t="inlineStr">
        <is>
          <t>No</t>
        </is>
      </c>
      <c r="O226" t="inlineStr">
        <is>
          <t>Not stated</t>
        </is>
      </c>
      <c r="Q226" s="9" t="inlineStr">
        <is>
          <t>https://grantcue.com/foundations/the-carole-l-brookins-first-alliance-foundation-825433738</t>
        </is>
      </c>
    </row>
    <row r="227">
      <c r="A227">
        <f>IF($E227=$E226,$A226+1,1)</f>
        <v/>
      </c>
      <c r="B227" t="inlineStr">
        <is>
          <t>MCINTOSH FOUNDATION INC</t>
        </is>
      </c>
      <c r="C227" t="inlineStr">
        <is>
          <t>36-3358483</t>
        </is>
      </c>
      <c r="D227" t="inlineStr">
        <is>
          <t>Illinois</t>
        </is>
      </c>
      <c r="E227" t="inlineStr">
        <is>
          <t>IL</t>
        </is>
      </c>
      <c r="F227" t="n">
        <v>2024</v>
      </c>
      <c r="G227" t="n">
        <v>2</v>
      </c>
      <c r="H227" s="13" t="n">
        <v>2600000</v>
      </c>
      <c r="I227" s="12" t="n">
        <v>35</v>
      </c>
      <c r="J227" s="13" t="n">
        <v>40000</v>
      </c>
      <c r="K227" s="13">
        <f>IFERROR($H227/$I227,"")</f>
        <v/>
      </c>
      <c r="L227" s="13" t="n">
        <v>350000</v>
      </c>
      <c r="M227" t="inlineStr">
        <is>
          <t>NY, CT, LA</t>
        </is>
      </c>
      <c r="N227" t="inlineStr">
        <is>
          <t>No</t>
        </is>
      </c>
      <c r="O227" t="inlineStr">
        <is>
          <t>Not stated</t>
        </is>
      </c>
      <c r="Q227" s="9" t="inlineStr">
        <is>
          <t>https://grantcue.com/foundations/mcintosh-foundation-inc-363358483</t>
        </is>
      </c>
    </row>
    <row r="228">
      <c r="A228">
        <f>IF($E228=$E227,$A227+1,1)</f>
        <v/>
      </c>
      <c r="B228" t="inlineStr">
        <is>
          <t>CURT AND LINDA RODIN FAMILY FOUNDATION</t>
        </is>
      </c>
      <c r="C228" t="inlineStr">
        <is>
          <t>20-3859431</t>
        </is>
      </c>
      <c r="D228" t="inlineStr">
        <is>
          <t>Illinois</t>
        </is>
      </c>
      <c r="E228" t="inlineStr">
        <is>
          <t>IL</t>
        </is>
      </c>
      <c r="F228" t="n">
        <v>2025</v>
      </c>
      <c r="G228" t="n">
        <v>2</v>
      </c>
      <c r="H228" s="13" t="n">
        <v>2552466</v>
      </c>
      <c r="I228" s="12" t="n">
        <v>33</v>
      </c>
      <c r="J228" s="13" t="n">
        <v>4141</v>
      </c>
      <c r="K228" s="13">
        <f>IFERROR($H228/$I228,"")</f>
        <v/>
      </c>
      <c r="L228" s="13" t="n">
        <v>1090893</v>
      </c>
      <c r="M228" t="inlineStr">
        <is>
          <t>NY, DC, TN</t>
        </is>
      </c>
      <c r="N228" t="inlineStr">
        <is>
          <t>No</t>
        </is>
      </c>
      <c r="O228" t="inlineStr">
        <is>
          <t>Not stated</t>
        </is>
      </c>
      <c r="Q228" s="9" t="inlineStr">
        <is>
          <t>https://grantcue.com/foundations/curt-and-linda-rodin-family-foundation-203859431</t>
        </is>
      </c>
    </row>
    <row r="229">
      <c r="A229">
        <f>IF($E229=$E228,$A228+1,1)</f>
        <v/>
      </c>
      <c r="B229" t="inlineStr">
        <is>
          <t>CARYLON JULIUS AND MARCIE HEMMELSTEIN FOUNDATION</t>
        </is>
      </c>
      <c r="C229" t="inlineStr">
        <is>
          <t>36-6033583</t>
        </is>
      </c>
      <c r="D229" t="inlineStr">
        <is>
          <t>Illinois</t>
        </is>
      </c>
      <c r="E229" t="inlineStr">
        <is>
          <t>IL</t>
        </is>
      </c>
      <c r="F229" t="n">
        <v>2024</v>
      </c>
      <c r="G229" t="n">
        <v>2</v>
      </c>
      <c r="H229" s="13" t="n">
        <v>2526500</v>
      </c>
      <c r="I229" s="12" t="n">
        <v>136</v>
      </c>
      <c r="J229" s="13" t="n">
        <v>10000</v>
      </c>
      <c r="K229" s="13">
        <f>IFERROR($H229/$I229,"")</f>
        <v/>
      </c>
      <c r="L229" s="13" t="n">
        <v>105000</v>
      </c>
      <c r="M229" t="inlineStr">
        <is>
          <t>NY, MA, MI</t>
        </is>
      </c>
      <c r="N229" t="inlineStr">
        <is>
          <t>Yes</t>
        </is>
      </c>
      <c r="O229" t="inlineStr">
        <is>
          <t>Not stated</t>
        </is>
      </c>
      <c r="P229" s="9" t="inlineStr">
        <is>
          <t>https://www.hemmelstein.org/</t>
        </is>
      </c>
      <c r="Q229" s="9" t="inlineStr">
        <is>
          <t>https://grantcue.com/foundations/carylon-julius-and-marcie-hemmelstein-foundation-366033583</t>
        </is>
      </c>
    </row>
    <row r="230">
      <c r="A230">
        <f>IF($E230=$E229,$A229+1,1)</f>
        <v/>
      </c>
      <c r="B230" t="inlineStr">
        <is>
          <t>ANIXTER AND SILVA FAMILY FOUNDATION</t>
        </is>
      </c>
      <c r="C230" t="inlineStr">
        <is>
          <t>36-3458779</t>
        </is>
      </c>
      <c r="D230" t="inlineStr">
        <is>
          <t>Illinois</t>
        </is>
      </c>
      <c r="E230" t="inlineStr">
        <is>
          <t>IL</t>
        </is>
      </c>
      <c r="F230" t="n">
        <v>2025</v>
      </c>
      <c r="G230" t="n">
        <v>2</v>
      </c>
      <c r="H230" s="13" t="n">
        <v>2507300</v>
      </c>
      <c r="I230" s="12" t="n">
        <v>126</v>
      </c>
      <c r="J230" s="13" t="n">
        <v>10000</v>
      </c>
      <c r="K230" s="13">
        <f>IFERROR($H230/$I230,"")</f>
        <v/>
      </c>
      <c r="L230" s="13" t="n">
        <v>215200</v>
      </c>
      <c r="M230" t="inlineStr">
        <is>
          <t>NY, CA, DC</t>
        </is>
      </c>
      <c r="N230" t="inlineStr">
        <is>
          <t>No</t>
        </is>
      </c>
      <c r="O230" t="inlineStr">
        <is>
          <t>Not stated</t>
        </is>
      </c>
      <c r="Q230" s="9" t="inlineStr">
        <is>
          <t>https://grantcue.com/foundations/anixter-and-silva-family-foundation-363458779</t>
        </is>
      </c>
    </row>
    <row r="231">
      <c r="A231">
        <f>IF($E231=$E230,$A230+1,1)</f>
        <v/>
      </c>
      <c r="B231" t="inlineStr">
        <is>
          <t>The Anvil Administrators Ltd</t>
        </is>
      </c>
      <c r="C231" t="inlineStr">
        <is>
          <t>36-3486613</t>
        </is>
      </c>
      <c r="D231" t="inlineStr">
        <is>
          <t>Illinois</t>
        </is>
      </c>
      <c r="E231" t="inlineStr">
        <is>
          <t>IL</t>
        </is>
      </c>
      <c r="F231" t="n">
        <v>2025</v>
      </c>
      <c r="G231" t="n">
        <v>2</v>
      </c>
      <c r="H231" s="13" t="n">
        <v>2500000</v>
      </c>
      <c r="I231" s="12" t="n">
        <v>28</v>
      </c>
      <c r="J231" s="13" t="n">
        <v>75000</v>
      </c>
      <c r="K231" s="13">
        <f>IFERROR($H231/$I231,"")</f>
        <v/>
      </c>
      <c r="L231" s="13" t="n">
        <v>150000</v>
      </c>
      <c r="N231" t="inlineStr">
        <is>
          <t>No</t>
        </is>
      </c>
      <c r="O231" t="inlineStr">
        <is>
          <t>Not stated</t>
        </is>
      </c>
      <c r="Q231" s="9" t="inlineStr">
        <is>
          <t>https://grantcue.com/foundations/the-anvil-administrators-ltd-363486613</t>
        </is>
      </c>
    </row>
    <row r="232">
      <c r="A232">
        <f>IF($E232=$E231,$A231+1,1)</f>
        <v/>
      </c>
      <c r="B232" t="inlineStr">
        <is>
          <t>CONANT FAMILY FOUNDATION</t>
        </is>
      </c>
      <c r="C232" t="inlineStr">
        <is>
          <t>36-3820887</t>
        </is>
      </c>
      <c r="D232" t="inlineStr">
        <is>
          <t>Illinois</t>
        </is>
      </c>
      <c r="E232" t="inlineStr">
        <is>
          <t>IL</t>
        </is>
      </c>
      <c r="F232" t="n">
        <v>2025</v>
      </c>
      <c r="G232" t="n">
        <v>2</v>
      </c>
      <c r="H232" s="13" t="n">
        <v>2485000</v>
      </c>
      <c r="I232" s="12" t="n">
        <v>99</v>
      </c>
      <c r="J232" s="13" t="n">
        <v>25000</v>
      </c>
      <c r="K232" s="13">
        <f>IFERROR($H232/$I232,"")</f>
        <v/>
      </c>
      <c r="L232" s="13" t="n">
        <v>150000</v>
      </c>
      <c r="M232" t="inlineStr">
        <is>
          <t>GA, CA, TN</t>
        </is>
      </c>
      <c r="N232" t="inlineStr">
        <is>
          <t>No</t>
        </is>
      </c>
      <c r="O232" t="inlineStr">
        <is>
          <t>Not stated</t>
        </is>
      </c>
      <c r="Q232" s="9" t="inlineStr">
        <is>
          <t>https://grantcue.com/foundations/conant-family-foundation-363820887</t>
        </is>
      </c>
    </row>
    <row r="233">
      <c r="A233">
        <f>IF($E233=$E232,$A232+1,1)</f>
        <v/>
      </c>
      <c r="B233" t="inlineStr">
        <is>
          <t>From His Hand Foundation</t>
        </is>
      </c>
      <c r="C233" t="inlineStr">
        <is>
          <t>27-0563840</t>
        </is>
      </c>
      <c r="D233" t="inlineStr">
        <is>
          <t>Illinois</t>
        </is>
      </c>
      <c r="E233" t="inlineStr">
        <is>
          <t>IL</t>
        </is>
      </c>
      <c r="F233" t="n">
        <v>2025</v>
      </c>
      <c r="G233" t="n">
        <v>2</v>
      </c>
      <c r="H233" s="13" t="n">
        <v>2464020</v>
      </c>
      <c r="I233" s="12" t="n">
        <v>128</v>
      </c>
      <c r="J233" s="13" t="n">
        <v>15000</v>
      </c>
      <c r="K233" s="13">
        <f>IFERROR($H233/$I233,"")</f>
        <v/>
      </c>
      <c r="L233" s="13" t="n">
        <v>100000</v>
      </c>
      <c r="M233" t="inlineStr">
        <is>
          <t>CO, FL, NC</t>
        </is>
      </c>
      <c r="N233" t="inlineStr">
        <is>
          <t>No</t>
        </is>
      </c>
      <c r="O233" t="inlineStr">
        <is>
          <t>Not stated</t>
        </is>
      </c>
      <c r="Q233" s="9" t="inlineStr">
        <is>
          <t>https://grantcue.com/foundations/from-his-hand-foundation-270563840</t>
        </is>
      </c>
    </row>
    <row r="234">
      <c r="A234">
        <f>IF($E234=$E233,$A233+1,1)</f>
        <v/>
      </c>
      <c r="B234" t="inlineStr">
        <is>
          <t>THE KENSINGTON SQUARE FOUNDATION</t>
        </is>
      </c>
      <c r="C234" t="inlineStr">
        <is>
          <t>36-7291505</t>
        </is>
      </c>
      <c r="D234" t="inlineStr">
        <is>
          <t>Illinois</t>
        </is>
      </c>
      <c r="E234" t="inlineStr">
        <is>
          <t>IL</t>
        </is>
      </c>
      <c r="F234" t="n">
        <v>2025</v>
      </c>
      <c r="G234" t="n">
        <v>2</v>
      </c>
      <c r="H234" s="13" t="n">
        <v>2464000</v>
      </c>
      <c r="I234" s="12" t="n">
        <v>52</v>
      </c>
      <c r="J234" s="13" t="n">
        <v>25000</v>
      </c>
      <c r="K234" s="13">
        <f>IFERROR($H234/$I234,"")</f>
        <v/>
      </c>
      <c r="L234" s="13" t="n">
        <v>275000</v>
      </c>
      <c r="M234" t="inlineStr">
        <is>
          <t>AZ, CT, FL</t>
        </is>
      </c>
      <c r="N234" t="inlineStr">
        <is>
          <t>No</t>
        </is>
      </c>
      <c r="O234" t="inlineStr">
        <is>
          <t>Not stated</t>
        </is>
      </c>
      <c r="Q234" s="9" t="inlineStr">
        <is>
          <t>https://grantcue.com/foundations/the-kensington-square-foundation-367291505</t>
        </is>
      </c>
    </row>
    <row r="235">
      <c r="A235">
        <f>IF($E235=$E234,$A234+1,1)</f>
        <v/>
      </c>
      <c r="B235" t="inlineStr">
        <is>
          <t>David and Etta Jonas Family Foundation</t>
        </is>
      </c>
      <c r="C235" t="inlineStr">
        <is>
          <t>47-6500826</t>
        </is>
      </c>
      <c r="D235" t="inlineStr">
        <is>
          <t>Illinois</t>
        </is>
      </c>
      <c r="E235" t="inlineStr">
        <is>
          <t>IL</t>
        </is>
      </c>
      <c r="F235" t="n">
        <v>2024</v>
      </c>
      <c r="G235" t="n">
        <v>1</v>
      </c>
      <c r="H235" s="13" t="n">
        <v>2439800</v>
      </c>
      <c r="I235" s="12" t="n">
        <v>18</v>
      </c>
      <c r="J235" s="13" t="n">
        <v>65000</v>
      </c>
      <c r="K235" s="13">
        <f>IFERROR($H235/$I235,"")</f>
        <v/>
      </c>
      <c r="L235" s="13" t="n">
        <v>1025000</v>
      </c>
      <c r="M235" t="inlineStr">
        <is>
          <t>NY, CA, NJ</t>
        </is>
      </c>
      <c r="N235" t="inlineStr">
        <is>
          <t>No</t>
        </is>
      </c>
      <c r="O235" t="inlineStr">
        <is>
          <t>Not stated</t>
        </is>
      </c>
      <c r="Q235" s="9" t="inlineStr">
        <is>
          <t>https://grantcue.com/foundations/david-and-etta-jonas-family-foundation-476500826</t>
        </is>
      </c>
    </row>
    <row r="236">
      <c r="A236">
        <f>IF($E236=$E235,$A235+1,1)</f>
        <v/>
      </c>
      <c r="B236" t="inlineStr">
        <is>
          <t>The Jeffrey and Marianne Silver Family Fdn</t>
        </is>
      </c>
      <c r="C236" t="inlineStr">
        <is>
          <t>47-5499005</t>
        </is>
      </c>
      <c r="D236" t="inlineStr">
        <is>
          <t>Illinois</t>
        </is>
      </c>
      <c r="E236" t="inlineStr">
        <is>
          <t>IL</t>
        </is>
      </c>
      <c r="F236" t="n">
        <v>2024</v>
      </c>
      <c r="G236" t="n">
        <v>1</v>
      </c>
      <c r="H236" s="13" t="n">
        <v>2428125</v>
      </c>
      <c r="I236" s="12" t="n">
        <v>5</v>
      </c>
      <c r="J236" s="13" t="n">
        <v>200000</v>
      </c>
      <c r="K236" s="13">
        <f>IFERROR($H236/$I236,"")</f>
        <v/>
      </c>
      <c r="L236" s="13" t="n">
        <v>1900000</v>
      </c>
      <c r="M236" t="inlineStr">
        <is>
          <t>TN, ID</t>
        </is>
      </c>
      <c r="N236" t="inlineStr">
        <is>
          <t>No</t>
        </is>
      </c>
      <c r="O236" t="inlineStr">
        <is>
          <t>Not stated</t>
        </is>
      </c>
      <c r="Q236" s="9" t="inlineStr">
        <is>
          <t>https://grantcue.com/foundations/the-jeffrey-and-marianne-silver-family-fdn-475499005</t>
        </is>
      </c>
    </row>
    <row r="237">
      <c r="A237">
        <f>IF($E237=$E236,$A236+1,1)</f>
        <v/>
      </c>
      <c r="B237" t="inlineStr">
        <is>
          <t>LOUISE H NEUHOFF CHARITABLE TRUST AGREEMENT</t>
        </is>
      </c>
      <c r="C237" t="inlineStr">
        <is>
          <t>85-6152110</t>
        </is>
      </c>
      <c r="D237" t="inlineStr">
        <is>
          <t>Illinois</t>
        </is>
      </c>
      <c r="E237" t="inlineStr">
        <is>
          <t>IL</t>
        </is>
      </c>
      <c r="F237" t="n">
        <v>2025</v>
      </c>
      <c r="G237" t="n">
        <v>2</v>
      </c>
      <c r="H237" s="13" t="n">
        <v>2400000</v>
      </c>
      <c r="I237" s="12" t="n">
        <v>8</v>
      </c>
      <c r="J237" s="13" t="n">
        <v>300000</v>
      </c>
      <c r="K237" s="13">
        <f>IFERROR($H237/$I237,"")</f>
        <v/>
      </c>
      <c r="L237" s="13" t="n">
        <v>300000</v>
      </c>
      <c r="M237" t="inlineStr">
        <is>
          <t>FL</t>
        </is>
      </c>
      <c r="N237" t="inlineStr">
        <is>
          <t>No</t>
        </is>
      </c>
      <c r="O237" t="inlineStr">
        <is>
          <t>Not stated</t>
        </is>
      </c>
      <c r="Q237" s="9" t="inlineStr">
        <is>
          <t>https://grantcue.com/foundations/louise-h-neuhoff-charitable-trust-agreement-856152110</t>
        </is>
      </c>
    </row>
    <row r="238">
      <c r="A238">
        <f>IF($E238=$E237,$A237+1,1)</f>
        <v/>
      </c>
      <c r="B238" t="inlineStr">
        <is>
          <t>CHARLES AND M R SHAPIRO FOUNDATION INC</t>
        </is>
      </c>
      <c r="C238" t="inlineStr">
        <is>
          <t>36-6109757</t>
        </is>
      </c>
      <c r="D238" t="inlineStr">
        <is>
          <t>Illinois</t>
        </is>
      </c>
      <c r="E238" t="inlineStr">
        <is>
          <t>IL</t>
        </is>
      </c>
      <c r="F238" t="n">
        <v>2024</v>
      </c>
      <c r="G238" t="n">
        <v>1</v>
      </c>
      <c r="H238" s="13" t="n">
        <v>2380490</v>
      </c>
      <c r="I238" s="12" t="n">
        <v>99</v>
      </c>
      <c r="J238" s="13" t="n">
        <v>17500</v>
      </c>
      <c r="K238" s="13">
        <f>IFERROR($H238/$I238,"")</f>
        <v/>
      </c>
      <c r="L238" s="13" t="n">
        <v>152390</v>
      </c>
      <c r="M238" t="inlineStr">
        <is>
          <t>NY, MO, DC</t>
        </is>
      </c>
      <c r="N238" t="inlineStr">
        <is>
          <t>No</t>
        </is>
      </c>
      <c r="O238" t="inlineStr">
        <is>
          <t>Not stated</t>
        </is>
      </c>
      <c r="Q238" s="9" t="inlineStr">
        <is>
          <t>https://grantcue.com/foundations/charles-and-m-r-shapiro-foundation-inc-366109757</t>
        </is>
      </c>
    </row>
    <row r="239">
      <c r="A239">
        <f>IF($E239=$E238,$A238+1,1)</f>
        <v/>
      </c>
      <c r="B239" t="inlineStr">
        <is>
          <t>DANIEL P HAERTHER CHARITABLE TRUST</t>
        </is>
      </c>
      <c r="C239" t="inlineStr">
        <is>
          <t>26-1225450</t>
        </is>
      </c>
      <c r="D239" t="inlineStr">
        <is>
          <t>Illinois</t>
        </is>
      </c>
      <c r="E239" t="inlineStr">
        <is>
          <t>IL</t>
        </is>
      </c>
      <c r="F239" t="n">
        <v>2024</v>
      </c>
      <c r="G239" t="n">
        <v>1</v>
      </c>
      <c r="H239" s="13" t="n">
        <v>2361197</v>
      </c>
      <c r="I239" s="12" t="n">
        <v>73</v>
      </c>
      <c r="J239" s="13" t="n">
        <v>500</v>
      </c>
      <c r="K239" s="13">
        <f>IFERROR($H239/$I239,"")</f>
        <v/>
      </c>
      <c r="L239" s="13" t="n">
        <v>460000</v>
      </c>
      <c r="M239" t="inlineStr">
        <is>
          <t>NJ</t>
        </is>
      </c>
      <c r="N239" t="inlineStr">
        <is>
          <t>Yes</t>
        </is>
      </c>
      <c r="O239" t="inlineStr">
        <is>
          <t>Yes</t>
        </is>
      </c>
      <c r="Q239" s="9" t="inlineStr">
        <is>
          <t>https://grantcue.com/foundations/daniel-p-haerther-charitable-trust-261225450</t>
        </is>
      </c>
    </row>
    <row r="240">
      <c r="A240">
        <f>IF($E240=$E239,$A239+1,1)</f>
        <v/>
      </c>
      <c r="B240" t="inlineStr">
        <is>
          <t>BLAZER FOUNDATION</t>
        </is>
      </c>
      <c r="C240" t="inlineStr">
        <is>
          <t>36-3480054</t>
        </is>
      </c>
      <c r="D240" t="inlineStr">
        <is>
          <t>Illinois</t>
        </is>
      </c>
      <c r="E240" t="inlineStr">
        <is>
          <t>IL</t>
        </is>
      </c>
      <c r="F240" t="n">
        <v>2025</v>
      </c>
      <c r="G240" t="n">
        <v>2</v>
      </c>
      <c r="H240" s="13" t="n">
        <v>2344349</v>
      </c>
      <c r="I240" s="12" t="n">
        <v>49</v>
      </c>
      <c r="J240" s="13" t="n">
        <v>10430</v>
      </c>
      <c r="K240" s="13">
        <f>IFERROR($H240/$I240,"")</f>
        <v/>
      </c>
      <c r="L240" s="13" t="n">
        <v>702000</v>
      </c>
      <c r="M240" t="inlineStr">
        <is>
          <t>WA</t>
        </is>
      </c>
      <c r="N240" t="inlineStr">
        <is>
          <t>No</t>
        </is>
      </c>
      <c r="O240" t="inlineStr">
        <is>
          <t>Not stated</t>
        </is>
      </c>
      <c r="Q240" s="9" t="inlineStr">
        <is>
          <t>https://grantcue.com/foundations/blazer-foundation-363480054</t>
        </is>
      </c>
    </row>
    <row r="241">
      <c r="A241">
        <f>IF($E241=$E240,$A240+1,1)</f>
        <v/>
      </c>
      <c r="B241" t="inlineStr">
        <is>
          <t>EA MELLINGER EDUCATIONAL FOUNDATION INC</t>
        </is>
      </c>
      <c r="C241" t="inlineStr">
        <is>
          <t>36-2428421</t>
        </is>
      </c>
      <c r="D241" t="inlineStr">
        <is>
          <t>Illinois</t>
        </is>
      </c>
      <c r="E241" t="inlineStr">
        <is>
          <t>IL</t>
        </is>
      </c>
      <c r="F241" t="n">
        <v>2025</v>
      </c>
      <c r="G241" t="n">
        <v>2</v>
      </c>
      <c r="H241" s="13" t="n">
        <v>2335304</v>
      </c>
      <c r="I241" s="12" t="n">
        <v>1138</v>
      </c>
      <c r="J241" s="13" t="n">
        <v>2100</v>
      </c>
      <c r="K241" s="13">
        <f>IFERROR($H241/$I241,"")</f>
        <v/>
      </c>
      <c r="L241" s="13" t="n">
        <v>20000</v>
      </c>
      <c r="M241" t="inlineStr">
        <is>
          <t>IA, MO, PA</t>
        </is>
      </c>
      <c r="N241" t="inlineStr">
        <is>
          <t>Yes</t>
        </is>
      </c>
      <c r="O241" t="inlineStr">
        <is>
          <t>Yes</t>
        </is>
      </c>
      <c r="P241" s="9" t="inlineStr">
        <is>
          <t>https://www.mellinger.org/</t>
        </is>
      </c>
      <c r="Q241" s="9" t="inlineStr">
        <is>
          <t>https://grantcue.com/foundations/ea-mellinger-educational-foundation-inc-362428421</t>
        </is>
      </c>
    </row>
    <row r="242">
      <c r="A242">
        <f>IF($E242=$E241,$A241+1,1)</f>
        <v/>
      </c>
      <c r="B242" t="inlineStr">
        <is>
          <t>Russell and Betty Shirk Foundation</t>
        </is>
      </c>
      <c r="C242" t="inlineStr">
        <is>
          <t>23-7022709</t>
        </is>
      </c>
      <c r="D242" t="inlineStr">
        <is>
          <t>Illinois</t>
        </is>
      </c>
      <c r="E242" t="inlineStr">
        <is>
          <t>IL</t>
        </is>
      </c>
      <c r="F242" t="n">
        <v>2025</v>
      </c>
      <c r="G242" t="n">
        <v>2</v>
      </c>
      <c r="H242" s="13" t="n">
        <v>2331681</v>
      </c>
      <c r="I242" s="12" t="n">
        <v>39</v>
      </c>
      <c r="J242" s="13" t="n">
        <v>5000</v>
      </c>
      <c r="K242" s="13">
        <f>IFERROR($H242/$I242,"")</f>
        <v/>
      </c>
      <c r="L242" s="13" t="n">
        <v>832460</v>
      </c>
      <c r="M242" t="inlineStr">
        <is>
          <t>CO, MA, OH</t>
        </is>
      </c>
      <c r="N242" t="inlineStr">
        <is>
          <t>Yes</t>
        </is>
      </c>
      <c r="O242" t="inlineStr">
        <is>
          <t>Yes</t>
        </is>
      </c>
      <c r="Q242" s="9" t="inlineStr">
        <is>
          <t>https://grantcue.com/foundations/russell-and-betty-shirk-foundation-237022709</t>
        </is>
      </c>
    </row>
    <row r="243">
      <c r="A243">
        <f>IF($E243=$E242,$A242+1,1)</f>
        <v/>
      </c>
      <c r="B243" t="inlineStr">
        <is>
          <t>FARLEY FAMILY CHARITABLE FOUNDATION</t>
        </is>
      </c>
      <c r="C243" t="inlineStr">
        <is>
          <t>45-5492483</t>
        </is>
      </c>
      <c r="D243" t="inlineStr">
        <is>
          <t>Illinois</t>
        </is>
      </c>
      <c r="E243" t="inlineStr">
        <is>
          <t>IL</t>
        </is>
      </c>
      <c r="F243" t="n">
        <v>2024</v>
      </c>
      <c r="G243" t="n">
        <v>1</v>
      </c>
      <c r="H243" s="13" t="n">
        <v>2331000</v>
      </c>
      <c r="I243" s="12" t="n">
        <v>19</v>
      </c>
      <c r="J243" s="13" t="n">
        <v>30000</v>
      </c>
      <c r="K243" s="13">
        <f>IFERROR($H243/$I243,"")</f>
        <v/>
      </c>
      <c r="L243" s="13" t="n">
        <v>525000</v>
      </c>
      <c r="M243" t="inlineStr">
        <is>
          <t>CA, VT, AZ</t>
        </is>
      </c>
      <c r="N243" t="inlineStr">
        <is>
          <t>No</t>
        </is>
      </c>
      <c r="O243" t="inlineStr">
        <is>
          <t>Not stated</t>
        </is>
      </c>
      <c r="Q243" s="9" t="inlineStr">
        <is>
          <t>https://grantcue.com/foundations/farley-family-charitable-foundation-c-o-chapman-and-cutler-llp-455492483</t>
        </is>
      </c>
    </row>
    <row r="244">
      <c r="A244">
        <f>IF($E244=$E243,$A243+1,1)</f>
        <v/>
      </c>
      <c r="B244" t="inlineStr">
        <is>
          <t>CHUCK AND DEE HOWEY FAMILY FOUNDATION</t>
        </is>
      </c>
      <c r="C244" t="inlineStr">
        <is>
          <t>26-1480132</t>
        </is>
      </c>
      <c r="D244" t="inlineStr">
        <is>
          <t>Illinois</t>
        </is>
      </c>
      <c r="E244" t="inlineStr">
        <is>
          <t>IL</t>
        </is>
      </c>
      <c r="F244" t="n">
        <v>2025</v>
      </c>
      <c r="G244" t="n">
        <v>2</v>
      </c>
      <c r="H244" s="13" t="n">
        <v>2303062</v>
      </c>
      <c r="I244" s="12" t="n">
        <v>33</v>
      </c>
      <c r="J244" s="13" t="n">
        <v>45000</v>
      </c>
      <c r="K244" s="13">
        <f>IFERROR($H244/$I244,"")</f>
        <v/>
      </c>
      <c r="L244" s="13" t="n">
        <v>585000</v>
      </c>
      <c r="M244" t="inlineStr">
        <is>
          <t>MI, MD, ME</t>
        </is>
      </c>
      <c r="N244" t="inlineStr">
        <is>
          <t>No</t>
        </is>
      </c>
      <c r="O244" t="inlineStr">
        <is>
          <t>Not stated</t>
        </is>
      </c>
      <c r="Q244" s="9" t="inlineStr">
        <is>
          <t>https://grantcue.com/foundations/chuck-and-dee-howey-family-foundation-261480132</t>
        </is>
      </c>
    </row>
    <row r="245">
      <c r="A245">
        <f>IF($E245=$E244,$A244+1,1)</f>
        <v/>
      </c>
      <c r="B245" t="inlineStr">
        <is>
          <t>Irwin Family Foundation</t>
        </is>
      </c>
      <c r="C245" t="inlineStr">
        <is>
          <t>36-2913193</t>
        </is>
      </c>
      <c r="D245" t="inlineStr">
        <is>
          <t>Illinois</t>
        </is>
      </c>
      <c r="E245" t="inlineStr">
        <is>
          <t>IL</t>
        </is>
      </c>
      <c r="F245" t="n">
        <v>2025</v>
      </c>
      <c r="G245" t="n">
        <v>2</v>
      </c>
      <c r="H245" s="13" t="n">
        <v>2300000</v>
      </c>
      <c r="I245" s="12" t="n">
        <v>6</v>
      </c>
      <c r="J245" s="13" t="n">
        <v>312500</v>
      </c>
      <c r="K245" s="13">
        <f>IFERROR($H245/$I245,"")</f>
        <v/>
      </c>
      <c r="L245" s="13" t="n">
        <v>1000000</v>
      </c>
      <c r="N245" t="inlineStr">
        <is>
          <t>Yes</t>
        </is>
      </c>
      <c r="O245" t="inlineStr">
        <is>
          <t>Not stated</t>
        </is>
      </c>
      <c r="Q245" s="9" t="inlineStr">
        <is>
          <t>https://grantcue.com/foundations/irwin-family-foundation-c-o-mr-robert-w-lynch-362913193</t>
        </is>
      </c>
    </row>
    <row r="246">
      <c r="A246">
        <f>IF($E246=$E245,$A245+1,1)</f>
        <v/>
      </c>
      <c r="B246" t="inlineStr">
        <is>
          <t>HEALTHCARE FOUNDATION OF NORTHERN LAKE COUNTY</t>
        </is>
      </c>
      <c r="C246" t="inlineStr">
        <is>
          <t>20-5253008</t>
        </is>
      </c>
      <c r="D246" t="inlineStr">
        <is>
          <t>Illinois</t>
        </is>
      </c>
      <c r="E246" t="inlineStr">
        <is>
          <t>IL</t>
        </is>
      </c>
      <c r="F246" t="n">
        <v>2023</v>
      </c>
      <c r="G246" t="n">
        <v>1</v>
      </c>
      <c r="H246" s="13" t="n">
        <v>2291900</v>
      </c>
      <c r="I246" s="12" t="n">
        <v>43</v>
      </c>
      <c r="J246" s="13" t="n">
        <v>45000</v>
      </c>
      <c r="K246" s="13">
        <f>IFERROR($H246/$I246,"")</f>
        <v/>
      </c>
      <c r="L246" s="13" t="n">
        <v>139000</v>
      </c>
      <c r="N246" t="inlineStr">
        <is>
          <t>Yes</t>
        </is>
      </c>
      <c r="O246" t="inlineStr">
        <is>
          <t>Yes</t>
        </is>
      </c>
      <c r="P246" s="9" t="inlineStr">
        <is>
          <t>https://www.hfnlc.org/</t>
        </is>
      </c>
      <c r="Q246" s="9" t="inlineStr">
        <is>
          <t>https://grantcue.com/foundations/healthcare-foundation-of-northern-lake-county-205253008</t>
        </is>
      </c>
    </row>
    <row r="247">
      <c r="A247">
        <f>IF($E247=$E246,$A246+1,1)</f>
        <v/>
      </c>
      <c r="B247" t="inlineStr">
        <is>
          <t>ALLIANT CREDIT UNION FOUNDATION</t>
        </is>
      </c>
      <c r="C247" t="inlineStr">
        <is>
          <t>71-1052113</t>
        </is>
      </c>
      <c r="D247" t="inlineStr">
        <is>
          <t>Illinois</t>
        </is>
      </c>
      <c r="E247" t="inlineStr">
        <is>
          <t>IL</t>
        </is>
      </c>
      <c r="F247" t="n">
        <v>2024</v>
      </c>
      <c r="G247" t="n">
        <v>2</v>
      </c>
      <c r="H247" s="13" t="n">
        <v>2280433</v>
      </c>
      <c r="I247" s="12" t="n">
        <v>384</v>
      </c>
      <c r="J247" s="13" t="n">
        <v>500</v>
      </c>
      <c r="K247" s="13">
        <f>IFERROR($H247/$I247,"")</f>
        <v/>
      </c>
      <c r="L247" s="13" t="n">
        <v>359750</v>
      </c>
      <c r="M247" t="inlineStr">
        <is>
          <t>OH, MN, NH</t>
        </is>
      </c>
      <c r="N247" t="inlineStr">
        <is>
          <t>Yes</t>
        </is>
      </c>
      <c r="O247" t="inlineStr">
        <is>
          <t>Not stated</t>
        </is>
      </c>
      <c r="P247" s="9" t="inlineStr">
        <is>
          <t>https://www.alliantcreditunionfoundation.org/</t>
        </is>
      </c>
      <c r="Q247" s="9" t="inlineStr">
        <is>
          <t>https://grantcue.com/foundations/alliant-credit-union-foundation-711052113</t>
        </is>
      </c>
    </row>
    <row r="248">
      <c r="A248">
        <f>IF($E248=$E247,$A247+1,1)</f>
        <v/>
      </c>
      <c r="B248" t="inlineStr">
        <is>
          <t>THE MAKRAY FAMILY FOUNDATION</t>
        </is>
      </c>
      <c r="C248" t="inlineStr">
        <is>
          <t>36-4298517</t>
        </is>
      </c>
      <c r="D248" t="inlineStr">
        <is>
          <t>Illinois</t>
        </is>
      </c>
      <c r="E248" t="inlineStr">
        <is>
          <t>IL</t>
        </is>
      </c>
      <c r="F248" t="n">
        <v>2025</v>
      </c>
      <c r="G248" t="n">
        <v>2</v>
      </c>
      <c r="H248" s="13" t="n">
        <v>2274000</v>
      </c>
      <c r="I248" s="12" t="n">
        <v>45</v>
      </c>
      <c r="J248" s="13" t="n">
        <v>50000</v>
      </c>
      <c r="K248" s="13">
        <f>IFERROR($H248/$I248,"")</f>
        <v/>
      </c>
      <c r="L248" s="13" t="n">
        <v>166000</v>
      </c>
      <c r="M248" t="inlineStr">
        <is>
          <t>CA, AR, WI</t>
        </is>
      </c>
      <c r="N248" t="inlineStr">
        <is>
          <t>No</t>
        </is>
      </c>
      <c r="O248" t="inlineStr">
        <is>
          <t>Not stated</t>
        </is>
      </c>
      <c r="Q248" s="9" t="inlineStr">
        <is>
          <t>https://grantcue.com/foundations/the-makray-family-foundation-c-o-harrison-llp-364298517</t>
        </is>
      </c>
    </row>
    <row r="249">
      <c r="A249">
        <f>IF($E249=$E248,$A248+1,1)</f>
        <v/>
      </c>
      <c r="B249" t="inlineStr">
        <is>
          <t>ARTHUR O SILVER FOUNDATION</t>
        </is>
      </c>
      <c r="C249" t="inlineStr">
        <is>
          <t>87-4395915</t>
        </is>
      </c>
      <c r="D249" t="inlineStr">
        <is>
          <t>Illinois</t>
        </is>
      </c>
      <c r="E249" t="inlineStr">
        <is>
          <t>IL</t>
        </is>
      </c>
      <c r="F249" t="n">
        <v>2024</v>
      </c>
      <c r="G249" t="n">
        <v>2</v>
      </c>
      <c r="H249" s="13" t="n">
        <v>2263000</v>
      </c>
      <c r="I249" s="12" t="n">
        <v>6</v>
      </c>
      <c r="J249" s="13" t="n">
        <v>225000</v>
      </c>
      <c r="K249" s="13">
        <f>IFERROR($H249/$I249,"")</f>
        <v/>
      </c>
      <c r="L249" s="13" t="n">
        <v>950000</v>
      </c>
      <c r="M249" t="inlineStr">
        <is>
          <t>IA</t>
        </is>
      </c>
      <c r="N249" t="inlineStr">
        <is>
          <t>No</t>
        </is>
      </c>
      <c r="O249" t="inlineStr">
        <is>
          <t>Not stated</t>
        </is>
      </c>
      <c r="Q249" s="9" t="inlineStr">
        <is>
          <t>https://grantcue.com/foundations/arthur-o-silver-foundation-874395915</t>
        </is>
      </c>
    </row>
    <row r="250">
      <c r="A250">
        <f>IF($E250=$E249,$A249+1,1)</f>
        <v/>
      </c>
      <c r="B250" t="inlineStr">
        <is>
          <t>THE BERSTED FOUNDATION</t>
        </is>
      </c>
      <c r="C250" t="inlineStr">
        <is>
          <t>36-6493609</t>
        </is>
      </c>
      <c r="D250" t="inlineStr">
        <is>
          <t>Illinois</t>
        </is>
      </c>
      <c r="E250" t="inlineStr">
        <is>
          <t>IL</t>
        </is>
      </c>
      <c r="F250" t="n">
        <v>2025</v>
      </c>
      <c r="G250" t="n">
        <v>2</v>
      </c>
      <c r="H250" s="13" t="n">
        <v>2261134</v>
      </c>
      <c r="I250" s="12" t="n">
        <v>144</v>
      </c>
      <c r="J250" s="13" t="n">
        <v>15000</v>
      </c>
      <c r="K250" s="13">
        <f>IFERROR($H250/$I250,"")</f>
        <v/>
      </c>
      <c r="L250" s="13" t="n">
        <v>30000</v>
      </c>
      <c r="M250" t="inlineStr">
        <is>
          <t>MD, MA</t>
        </is>
      </c>
      <c r="N250" t="inlineStr">
        <is>
          <t>Yes</t>
        </is>
      </c>
      <c r="O250" t="inlineStr">
        <is>
          <t>Yes</t>
        </is>
      </c>
      <c r="Q250" s="9" t="inlineStr">
        <is>
          <t>https://grantcue.com/foundations/the-bersted-foundation-366493609</t>
        </is>
      </c>
    </row>
    <row r="251">
      <c r="A251">
        <f>IF($E251=$E250,$A250+1,1)</f>
        <v/>
      </c>
      <c r="B251" t="inlineStr">
        <is>
          <t>MERCHANTZ FAMILY FOUNDATION</t>
        </is>
      </c>
      <c r="C251" t="inlineStr">
        <is>
          <t>36-3739087</t>
        </is>
      </c>
      <c r="D251" t="inlineStr">
        <is>
          <t>Illinois</t>
        </is>
      </c>
      <c r="E251" t="inlineStr">
        <is>
          <t>IL</t>
        </is>
      </c>
      <c r="F251" t="n">
        <v>2025</v>
      </c>
      <c r="G251" t="n">
        <v>2</v>
      </c>
      <c r="H251" s="13" t="n">
        <v>2250000</v>
      </c>
      <c r="I251" s="12" t="n">
        <v>16</v>
      </c>
      <c r="J251" s="13" t="n">
        <v>75000</v>
      </c>
      <c r="K251" s="13">
        <f>IFERROR($H251/$I251,"")</f>
        <v/>
      </c>
      <c r="L251" s="13" t="n">
        <v>400000</v>
      </c>
      <c r="M251" t="inlineStr">
        <is>
          <t>CA, OK, DC</t>
        </is>
      </c>
      <c r="N251" t="inlineStr">
        <is>
          <t>No</t>
        </is>
      </c>
      <c r="O251" t="inlineStr">
        <is>
          <t>Not stated</t>
        </is>
      </c>
      <c r="Q251" s="9" t="inlineStr">
        <is>
          <t>https://grantcue.com/foundations/merchantz-family-foundation-363739087</t>
        </is>
      </c>
    </row>
    <row r="252">
      <c r="A252">
        <f>IF($E252=$E251,$A251+1,1)</f>
        <v/>
      </c>
      <c r="B252" t="inlineStr">
        <is>
          <t>SUSAN AND STEPHEN BAIRD FAMILY FOUNDATION</t>
        </is>
      </c>
      <c r="C252" t="inlineStr">
        <is>
          <t>20-0478557</t>
        </is>
      </c>
      <c r="D252" t="inlineStr">
        <is>
          <t>Illinois</t>
        </is>
      </c>
      <c r="E252" t="inlineStr">
        <is>
          <t>IL</t>
        </is>
      </c>
      <c r="F252" t="n">
        <v>2024</v>
      </c>
      <c r="G252" t="n">
        <v>1</v>
      </c>
      <c r="H252" s="13" t="n">
        <v>2248820</v>
      </c>
      <c r="I252" s="12" t="n">
        <v>35</v>
      </c>
      <c r="J252" s="13" t="n">
        <v>25000</v>
      </c>
      <c r="K252" s="13">
        <f>IFERROR($H252/$I252,"")</f>
        <v/>
      </c>
      <c r="L252" s="13" t="n">
        <v>335000</v>
      </c>
      <c r="M252" t="inlineStr">
        <is>
          <t>OH, MA, CA</t>
        </is>
      </c>
      <c r="N252" t="inlineStr">
        <is>
          <t>No</t>
        </is>
      </c>
      <c r="O252" t="inlineStr">
        <is>
          <t>Not stated</t>
        </is>
      </c>
      <c r="Q252" s="9" t="inlineStr">
        <is>
          <t>https://grantcue.com/foundations/susan-and-stephen-baird-family-foundation-c-o-stephen-w-baird-200478557</t>
        </is>
      </c>
    </row>
    <row r="253">
      <c r="A253">
        <f>IF($E253=$E252,$A252+1,1)</f>
        <v/>
      </c>
      <c r="B253" t="inlineStr">
        <is>
          <t>ELIZABETH MORSE CHARITABLE TRUST XXXXX1008</t>
        </is>
      </c>
      <c r="C253" t="inlineStr">
        <is>
          <t>36-6999365</t>
        </is>
      </c>
      <c r="D253" t="inlineStr">
        <is>
          <t>Illinois</t>
        </is>
      </c>
      <c r="E253" t="inlineStr">
        <is>
          <t>IL</t>
        </is>
      </c>
      <c r="F253" t="n">
        <v>2024</v>
      </c>
      <c r="G253" t="n">
        <v>1</v>
      </c>
      <c r="H253" s="13" t="n">
        <v>2247816</v>
      </c>
      <c r="I253" s="12" t="n">
        <v>50</v>
      </c>
      <c r="J253" s="13" t="n">
        <v>27500</v>
      </c>
      <c r="K253" s="13">
        <f>IFERROR($H253/$I253,"")</f>
        <v/>
      </c>
      <c r="L253" s="13" t="n">
        <v>250000</v>
      </c>
      <c r="M253" t="inlineStr">
        <is>
          <t>DC, CA</t>
        </is>
      </c>
      <c r="N253" t="inlineStr">
        <is>
          <t>Yes</t>
        </is>
      </c>
      <c r="O253" t="inlineStr">
        <is>
          <t>Not stated</t>
        </is>
      </c>
      <c r="P253" s="9" t="inlineStr">
        <is>
          <t>https://www.morsetrust.org/</t>
        </is>
      </c>
      <c r="Q253" s="9" t="inlineStr">
        <is>
          <t>https://grantcue.com/foundations/elizabeth-morse-charitable-trust-xxxxx1008-366999365</t>
        </is>
      </c>
    </row>
    <row r="254">
      <c r="A254">
        <f>IF($E254=$E253,$A253+1,1)</f>
        <v/>
      </c>
      <c r="B254" t="inlineStr">
        <is>
          <t>EDWARD HINZ FAMILY FOUNDATION</t>
        </is>
      </c>
      <c r="C254" t="inlineStr">
        <is>
          <t>92-1345267</t>
        </is>
      </c>
      <c r="D254" t="inlineStr">
        <is>
          <t>Illinois</t>
        </is>
      </c>
      <c r="E254" t="inlineStr">
        <is>
          <t>IL</t>
        </is>
      </c>
      <c r="F254" t="n">
        <v>2025</v>
      </c>
      <c r="G254" t="n">
        <v>2</v>
      </c>
      <c r="H254" s="13" t="n">
        <v>2243000</v>
      </c>
      <c r="I254" s="12" t="n">
        <v>33</v>
      </c>
      <c r="J254" s="13" t="n">
        <v>20000</v>
      </c>
      <c r="K254" s="13">
        <f>IFERROR($H254/$I254,"")</f>
        <v/>
      </c>
      <c r="L254" s="13" t="n">
        <v>600000</v>
      </c>
      <c r="M254" t="inlineStr">
        <is>
          <t>PA, TN, MO</t>
        </is>
      </c>
      <c r="N254" t="inlineStr">
        <is>
          <t>No</t>
        </is>
      </c>
      <c r="O254" t="inlineStr">
        <is>
          <t>Not stated</t>
        </is>
      </c>
      <c r="Q254" s="9" t="inlineStr">
        <is>
          <t>https://grantcue.com/foundations/edward-hinz-family-foundation-921345267</t>
        </is>
      </c>
    </row>
    <row r="255">
      <c r="A255">
        <f>IF($E255=$E254,$A254+1,1)</f>
        <v/>
      </c>
      <c r="B255" t="inlineStr">
        <is>
          <t>DONALD M EPHRAIM FAMILY FOUNDATION</t>
        </is>
      </c>
      <c r="C255" t="inlineStr">
        <is>
          <t>36-3739581</t>
        </is>
      </c>
      <c r="D255" t="inlineStr">
        <is>
          <t>Illinois</t>
        </is>
      </c>
      <c r="E255" t="inlineStr">
        <is>
          <t>IL</t>
        </is>
      </c>
      <c r="F255" t="n">
        <v>2025</v>
      </c>
      <c r="G255" t="n">
        <v>2</v>
      </c>
      <c r="H255" s="13" t="n">
        <v>2216351</v>
      </c>
      <c r="I255" s="12" t="n">
        <v>119</v>
      </c>
      <c r="J255" s="13" t="n">
        <v>750</v>
      </c>
      <c r="K255" s="13">
        <f>IFERROR($H255/$I255,"")</f>
        <v/>
      </c>
      <c r="L255" s="13" t="n">
        <v>754000</v>
      </c>
      <c r="M255" t="inlineStr">
        <is>
          <t>NY, MA, FL</t>
        </is>
      </c>
      <c r="N255" t="inlineStr">
        <is>
          <t>No</t>
        </is>
      </c>
      <c r="O255" t="inlineStr">
        <is>
          <t>Not stated</t>
        </is>
      </c>
      <c r="Q255" s="9" t="inlineStr">
        <is>
          <t>https://grantcue.com/foundations/donald-m-ephraim-family-foundation-363739581</t>
        </is>
      </c>
    </row>
    <row r="256">
      <c r="A256">
        <f>IF($E256=$E255,$A255+1,1)</f>
        <v/>
      </c>
      <c r="B256" t="inlineStr">
        <is>
          <t>AON FOUNDATION</t>
        </is>
      </c>
      <c r="C256" t="inlineStr">
        <is>
          <t>36-3337340</t>
        </is>
      </c>
      <c r="D256" t="inlineStr">
        <is>
          <t>Illinois</t>
        </is>
      </c>
      <c r="E256" t="inlineStr">
        <is>
          <t>IL</t>
        </is>
      </c>
      <c r="F256" t="n">
        <v>2024</v>
      </c>
      <c r="G256" t="n">
        <v>1</v>
      </c>
      <c r="H256" s="13" t="n">
        <v>2200052</v>
      </c>
      <c r="I256" s="12" t="n">
        <v>39</v>
      </c>
      <c r="J256" s="13" t="n">
        <v>44109</v>
      </c>
      <c r="K256" s="13">
        <f>IFERROR($H256/$I256,"")</f>
        <v/>
      </c>
      <c r="L256" s="13" t="n">
        <v>500000</v>
      </c>
      <c r="M256" t="inlineStr">
        <is>
          <t>DE, MA, IN</t>
        </is>
      </c>
      <c r="N256" t="inlineStr">
        <is>
          <t>No</t>
        </is>
      </c>
      <c r="O256" t="inlineStr">
        <is>
          <t>Not stated</t>
        </is>
      </c>
      <c r="Q256" s="9" t="inlineStr">
        <is>
          <t>https://grantcue.com/foundations/aon-foundation-363337340</t>
        </is>
      </c>
    </row>
    <row r="257">
      <c r="A257">
        <f>IF($E257=$E256,$A256+1,1)</f>
        <v/>
      </c>
      <c r="B257" t="inlineStr">
        <is>
          <t>THE ED WATKOWSKI FOUNDATION</t>
        </is>
      </c>
      <c r="C257" t="inlineStr">
        <is>
          <t>93-2477586</t>
        </is>
      </c>
      <c r="D257" t="inlineStr">
        <is>
          <t>Illinois</t>
        </is>
      </c>
      <c r="E257" t="inlineStr">
        <is>
          <t>IL</t>
        </is>
      </c>
      <c r="F257" t="n">
        <v>2025</v>
      </c>
      <c r="G257" t="n">
        <v>2</v>
      </c>
      <c r="H257" s="13" t="n">
        <v>2200000</v>
      </c>
      <c r="I257" s="12" t="n">
        <v>22</v>
      </c>
      <c r="J257" s="13" t="n">
        <v>100000</v>
      </c>
      <c r="K257" s="13">
        <f>IFERROR($H257/$I257,"")</f>
        <v/>
      </c>
      <c r="L257" s="13" t="n">
        <v>100000</v>
      </c>
      <c r="M257" t="inlineStr">
        <is>
          <t>TX, OH, KS</t>
        </is>
      </c>
      <c r="N257" t="inlineStr">
        <is>
          <t>No</t>
        </is>
      </c>
      <c r="O257" t="inlineStr">
        <is>
          <t>Not stated</t>
        </is>
      </c>
      <c r="Q257" s="9" t="inlineStr">
        <is>
          <t>https://grantcue.com/foundations/the-ed-watkowski-foundation-c-o-jason-s-ornduff-harrison-llp-932477586</t>
        </is>
      </c>
    </row>
    <row r="258">
      <c r="A258">
        <f>IF($E258=$E257,$A257+1,1)</f>
        <v/>
      </c>
      <c r="B258" t="inlineStr">
        <is>
          <t>LAKONISHOK FOUNDATION</t>
        </is>
      </c>
      <c r="C258" t="inlineStr">
        <is>
          <t>46-3460720</t>
        </is>
      </c>
      <c r="D258" t="inlineStr">
        <is>
          <t>Illinois</t>
        </is>
      </c>
      <c r="E258" t="inlineStr">
        <is>
          <t>IL</t>
        </is>
      </c>
      <c r="F258" t="n">
        <v>2024</v>
      </c>
      <c r="G258" t="n">
        <v>1</v>
      </c>
      <c r="H258" s="13" t="n">
        <v>2185163</v>
      </c>
      <c r="I258" s="12" t="n">
        <v>17</v>
      </c>
      <c r="J258" s="13" t="n">
        <v>25000</v>
      </c>
      <c r="K258" s="13">
        <f>IFERROR($H258/$I258,"")</f>
        <v/>
      </c>
      <c r="L258" s="13" t="n">
        <v>800563</v>
      </c>
      <c r="M258" t="inlineStr">
        <is>
          <t>NY, VA, CA</t>
        </is>
      </c>
      <c r="N258" t="inlineStr">
        <is>
          <t>No</t>
        </is>
      </c>
      <c r="O258" t="inlineStr">
        <is>
          <t>Not stated</t>
        </is>
      </c>
      <c r="Q258" s="9" t="inlineStr">
        <is>
          <t>https://grantcue.com/foundations/lakonishok-foundation-463460720</t>
        </is>
      </c>
    </row>
    <row r="259">
      <c r="A259">
        <f>IF($E259=$E258,$A258+1,1)</f>
        <v/>
      </c>
      <c r="B259" t="inlineStr">
        <is>
          <t>Blowitz-Ridgeway Foundation</t>
        </is>
      </c>
      <c r="C259" t="inlineStr">
        <is>
          <t>36-2488355</t>
        </is>
      </c>
      <c r="D259" t="inlineStr">
        <is>
          <t>Illinois</t>
        </is>
      </c>
      <c r="E259" t="inlineStr">
        <is>
          <t>IL</t>
        </is>
      </c>
      <c r="F259" t="n">
        <v>2024</v>
      </c>
      <c r="G259" t="n">
        <v>2</v>
      </c>
      <c r="H259" s="13" t="n">
        <v>2179500</v>
      </c>
      <c r="I259" s="12" t="n">
        <v>158</v>
      </c>
      <c r="J259" s="13" t="n">
        <v>15000</v>
      </c>
      <c r="K259" s="13">
        <f>IFERROR($H259/$I259,"")</f>
        <v/>
      </c>
      <c r="L259" s="13" t="n">
        <v>20000</v>
      </c>
      <c r="M259" t="inlineStr">
        <is>
          <t>CO</t>
        </is>
      </c>
      <c r="N259" t="inlineStr">
        <is>
          <t>Yes</t>
        </is>
      </c>
      <c r="O259" t="inlineStr">
        <is>
          <t>Yes</t>
        </is>
      </c>
      <c r="P259" s="9" t="inlineStr">
        <is>
          <t>https://www.blowitzridgeway.org/</t>
        </is>
      </c>
      <c r="Q259" s="9" t="inlineStr">
        <is>
          <t>https://grantcue.com/foundations/blowitz-ridgeway-foundation-c-o-impact-house-362488355</t>
        </is>
      </c>
    </row>
    <row r="260">
      <c r="A260">
        <f>IF($E260=$E259,$A259+1,1)</f>
        <v/>
      </c>
      <c r="B260" t="inlineStr">
        <is>
          <t>BUEHLER FAMILY FOUNDATION</t>
        </is>
      </c>
      <c r="C260" t="inlineStr">
        <is>
          <t>23-7166014</t>
        </is>
      </c>
      <c r="D260" t="inlineStr">
        <is>
          <t>Illinois</t>
        </is>
      </c>
      <c r="E260" t="inlineStr">
        <is>
          <t>IL</t>
        </is>
      </c>
      <c r="F260" t="n">
        <v>2025</v>
      </c>
      <c r="G260" t="n">
        <v>2</v>
      </c>
      <c r="H260" s="13" t="n">
        <v>2173503</v>
      </c>
      <c r="I260" s="12" t="n">
        <v>27</v>
      </c>
      <c r="J260" s="13" t="n">
        <v>48254</v>
      </c>
      <c r="K260" s="13">
        <f>IFERROR($H260/$I260,"")</f>
        <v/>
      </c>
      <c r="L260" s="13" t="n">
        <v>250000</v>
      </c>
      <c r="M260" t="inlineStr">
        <is>
          <t>IN, AZ, NY</t>
        </is>
      </c>
      <c r="N260" t="inlineStr">
        <is>
          <t>No</t>
        </is>
      </c>
      <c r="O260" t="inlineStr">
        <is>
          <t>Not stated</t>
        </is>
      </c>
      <c r="Q260" s="9" t="inlineStr">
        <is>
          <t>https://grantcue.com/foundations/buehler-family-foundation-237166014</t>
        </is>
      </c>
    </row>
    <row r="261">
      <c r="A261">
        <f>IF($E261=$E260,$A260+1,1)</f>
        <v/>
      </c>
      <c r="B261" t="inlineStr">
        <is>
          <t>BOYLE FAMILY FOUNDATION</t>
        </is>
      </c>
      <c r="C261" t="inlineStr">
        <is>
          <t>36-4057351</t>
        </is>
      </c>
      <c r="D261" t="inlineStr">
        <is>
          <t>Illinois</t>
        </is>
      </c>
      <c r="E261" t="inlineStr">
        <is>
          <t>IL</t>
        </is>
      </c>
      <c r="F261" t="n">
        <v>2025</v>
      </c>
      <c r="G261" t="n">
        <v>2</v>
      </c>
      <c r="H261" s="13" t="n">
        <v>2165500</v>
      </c>
      <c r="I261" s="12" t="n">
        <v>106</v>
      </c>
      <c r="J261" s="13" t="n">
        <v>15000</v>
      </c>
      <c r="K261" s="13">
        <f>IFERROR($H261/$I261,"")</f>
        <v/>
      </c>
      <c r="L261" s="13" t="n">
        <v>100000</v>
      </c>
      <c r="M261" t="inlineStr">
        <is>
          <t>MN, NY, TN</t>
        </is>
      </c>
      <c r="N261" t="inlineStr">
        <is>
          <t>No</t>
        </is>
      </c>
      <c r="O261" t="inlineStr">
        <is>
          <t>Not stated</t>
        </is>
      </c>
      <c r="Q261" s="9" t="inlineStr">
        <is>
          <t>https://grantcue.com/foundations/boyle-family-foundation-364057351</t>
        </is>
      </c>
    </row>
    <row r="262">
      <c r="A262">
        <f>IF($E262=$E261,$A261+1,1)</f>
        <v/>
      </c>
      <c r="B262" t="inlineStr">
        <is>
          <t>REINHARDT H &amp; SHIRLEY R JAHN FOUNDATION TRUST</t>
        </is>
      </c>
      <c r="C262" t="inlineStr">
        <is>
          <t>42-6643394</t>
        </is>
      </c>
      <c r="D262" t="inlineStr">
        <is>
          <t>Illinois</t>
        </is>
      </c>
      <c r="E262" t="inlineStr">
        <is>
          <t>IL</t>
        </is>
      </c>
      <c r="F262" t="n">
        <v>2025</v>
      </c>
      <c r="G262" t="n">
        <v>2</v>
      </c>
      <c r="H262" s="13" t="n">
        <v>2164591</v>
      </c>
      <c r="I262" s="12" t="n">
        <v>24</v>
      </c>
      <c r="J262" s="13" t="n">
        <v>75000</v>
      </c>
      <c r="K262" s="13">
        <f>IFERROR($H262/$I262,"")</f>
        <v/>
      </c>
      <c r="L262" s="13" t="n">
        <v>280000</v>
      </c>
      <c r="M262" t="inlineStr">
        <is>
          <t>MT, IN, MI</t>
        </is>
      </c>
      <c r="N262" t="inlineStr">
        <is>
          <t>No</t>
        </is>
      </c>
      <c r="O262" t="inlineStr">
        <is>
          <t>Not stated</t>
        </is>
      </c>
      <c r="Q262" s="9" t="inlineStr">
        <is>
          <t>https://grantcue.com/foundations/reinhardt-h-and-shirley-r-jahn-foundation-trust-426643394</t>
        </is>
      </c>
    </row>
    <row r="263">
      <c r="A263">
        <f>IF($E263=$E262,$A262+1,1)</f>
        <v/>
      </c>
      <c r="B263" t="inlineStr">
        <is>
          <t>JEROME NERENBERG 2000 CHARITABLE TRUST UAD</t>
        </is>
      </c>
      <c r="C263" t="inlineStr">
        <is>
          <t>26-6307600</t>
        </is>
      </c>
      <c r="D263" t="inlineStr">
        <is>
          <t>Illinois</t>
        </is>
      </c>
      <c r="E263" t="inlineStr">
        <is>
          <t>IL</t>
        </is>
      </c>
      <c r="F263" t="n">
        <v>2025</v>
      </c>
      <c r="G263" t="n">
        <v>2</v>
      </c>
      <c r="H263" s="13" t="n">
        <v>2146848</v>
      </c>
      <c r="I263" s="12" t="n">
        <v>26</v>
      </c>
      <c r="J263" s="13" t="n">
        <v>77217</v>
      </c>
      <c r="K263" s="13">
        <f>IFERROR($H263/$I263,"")</f>
        <v/>
      </c>
      <c r="L263" s="13" t="n">
        <v>166522</v>
      </c>
      <c r="M263" t="inlineStr">
        <is>
          <t>NY, TX, CT</t>
        </is>
      </c>
      <c r="N263" t="inlineStr">
        <is>
          <t>No</t>
        </is>
      </c>
      <c r="O263" t="inlineStr">
        <is>
          <t>Not stated</t>
        </is>
      </c>
      <c r="Q263" s="9" t="inlineStr">
        <is>
          <t>https://grantcue.com/foundations/jerome-nerenberg-2000-charitable-trust-uad-266307600</t>
        </is>
      </c>
    </row>
    <row r="264">
      <c r="A264">
        <f>IF($E264=$E263,$A263+1,1)</f>
        <v/>
      </c>
      <c r="B264" t="inlineStr">
        <is>
          <t>THE JOHN D BRUBAKER FAMILY FOUNDATION</t>
        </is>
      </c>
      <c r="C264" t="inlineStr">
        <is>
          <t>83-6406448</t>
        </is>
      </c>
      <c r="D264" t="inlineStr">
        <is>
          <t>Illinois</t>
        </is>
      </c>
      <c r="E264" t="inlineStr">
        <is>
          <t>IL</t>
        </is>
      </c>
      <c r="F264" t="n">
        <v>2025</v>
      </c>
      <c r="G264" t="n">
        <v>2</v>
      </c>
      <c r="H264" s="13" t="n">
        <v>2108300</v>
      </c>
      <c r="I264" s="12" t="n">
        <v>13</v>
      </c>
      <c r="J264" s="13" t="n">
        <v>150000</v>
      </c>
      <c r="K264" s="13">
        <f>IFERROR($H264/$I264,"")</f>
        <v/>
      </c>
      <c r="L264" s="13" t="n">
        <v>500000</v>
      </c>
      <c r="M264" t="inlineStr">
        <is>
          <t>MA</t>
        </is>
      </c>
      <c r="N264" t="inlineStr">
        <is>
          <t>No</t>
        </is>
      </c>
      <c r="O264" t="inlineStr">
        <is>
          <t>Not stated</t>
        </is>
      </c>
      <c r="Q264" s="9" t="inlineStr">
        <is>
          <t>https://grantcue.com/foundations/the-john-d-brubaker-family-foundation-836406448</t>
        </is>
      </c>
    </row>
    <row r="265">
      <c r="A265">
        <f>IF($E265=$E264,$A264+1,1)</f>
        <v/>
      </c>
      <c r="B265" t="inlineStr">
        <is>
          <t>MASON PARSON FAMILY FOUNDATION INC</t>
        </is>
      </c>
      <c r="C265" t="inlineStr">
        <is>
          <t>20-0488942</t>
        </is>
      </c>
      <c r="D265" t="inlineStr">
        <is>
          <t>Illinois</t>
        </is>
      </c>
      <c r="E265" t="inlineStr">
        <is>
          <t>IL</t>
        </is>
      </c>
      <c r="F265" t="n">
        <v>2025</v>
      </c>
      <c r="G265" t="n">
        <v>2</v>
      </c>
      <c r="H265" s="13" t="n">
        <v>2100000</v>
      </c>
      <c r="I265" s="12" t="n">
        <v>8</v>
      </c>
      <c r="J265" s="13" t="n">
        <v>5000</v>
      </c>
      <c r="K265" s="13">
        <f>IFERROR($H265/$I265,"")</f>
        <v/>
      </c>
      <c r="L265" s="13" t="n">
        <v>2000000</v>
      </c>
      <c r="M265" t="inlineStr">
        <is>
          <t>CO, DC, CA</t>
        </is>
      </c>
      <c r="N265" t="inlineStr">
        <is>
          <t>No</t>
        </is>
      </c>
      <c r="O265" t="inlineStr">
        <is>
          <t>Not stated</t>
        </is>
      </c>
      <c r="Q265" s="9" t="inlineStr">
        <is>
          <t>https://grantcue.com/foundations/mason-parson-family-foundation-inc-200488942</t>
        </is>
      </c>
    </row>
    <row r="266">
      <c r="A266">
        <f>IF($E266=$E265,$A265+1,1)</f>
        <v/>
      </c>
      <c r="B266" t="inlineStr">
        <is>
          <t>WILLIAM H &amp; LOIS J MCESSY FOUNDATION</t>
        </is>
      </c>
      <c r="C266" t="inlineStr">
        <is>
          <t>36-4074862</t>
        </is>
      </c>
      <c r="D266" t="inlineStr">
        <is>
          <t>Illinois</t>
        </is>
      </c>
      <c r="E266" t="inlineStr">
        <is>
          <t>IL</t>
        </is>
      </c>
      <c r="F266" t="n">
        <v>2024</v>
      </c>
      <c r="G266" t="n">
        <v>1</v>
      </c>
      <c r="H266" s="13" t="n">
        <v>2090000</v>
      </c>
      <c r="I266" s="12" t="n">
        <v>8</v>
      </c>
      <c r="J266" s="13" t="n">
        <v>250000</v>
      </c>
      <c r="K266" s="13">
        <f>IFERROR($H266/$I266,"")</f>
        <v/>
      </c>
      <c r="L266" s="13" t="n">
        <v>550000</v>
      </c>
      <c r="M266" t="inlineStr">
        <is>
          <t>MN, WI</t>
        </is>
      </c>
      <c r="N266" t="inlineStr">
        <is>
          <t>No</t>
        </is>
      </c>
      <c r="O266" t="inlineStr">
        <is>
          <t>Not stated</t>
        </is>
      </c>
      <c r="Q266" s="9" t="inlineStr">
        <is>
          <t>https://grantcue.com/foundations/william-h-and-lois-j-mcessy-foundation-364074862</t>
        </is>
      </c>
    </row>
    <row r="267">
      <c r="A267">
        <f>IF($E267=$E266,$A266+1,1)</f>
        <v/>
      </c>
      <c r="B267" t="inlineStr">
        <is>
          <t>Holthues Trust</t>
        </is>
      </c>
      <c r="C267" t="inlineStr">
        <is>
          <t>42-1466786</t>
        </is>
      </c>
      <c r="D267" t="inlineStr">
        <is>
          <t>Illinois</t>
        </is>
      </c>
      <c r="E267" t="inlineStr">
        <is>
          <t>IL</t>
        </is>
      </c>
      <c r="F267" t="n">
        <v>2024</v>
      </c>
      <c r="G267" t="n">
        <v>1</v>
      </c>
      <c r="H267" s="13" t="n">
        <v>2068000</v>
      </c>
      <c r="I267" s="12" t="n">
        <v>62</v>
      </c>
      <c r="J267" s="13" t="n">
        <v>10000</v>
      </c>
      <c r="K267" s="13">
        <f>IFERROR($H267/$I267,"")</f>
        <v/>
      </c>
      <c r="L267" s="13" t="n">
        <v>150000</v>
      </c>
      <c r="M267" t="inlineStr">
        <is>
          <t>IA, MN, CA</t>
        </is>
      </c>
      <c r="N267" t="inlineStr">
        <is>
          <t>No</t>
        </is>
      </c>
      <c r="O267" t="inlineStr">
        <is>
          <t>Not stated</t>
        </is>
      </c>
      <c r="Q267" s="9" t="inlineStr">
        <is>
          <t>https://grantcue.com/foundations/holthues-trust-421466786</t>
        </is>
      </c>
    </row>
    <row r="268">
      <c r="A268">
        <f>IF($E268=$E267,$A267+1,1)</f>
        <v/>
      </c>
      <c r="B268" t="inlineStr">
        <is>
          <t>THE FUTURE WANXIANG FOUNDATION INC</t>
        </is>
      </c>
      <c r="C268" t="inlineStr">
        <is>
          <t>85-1628916</t>
        </is>
      </c>
      <c r="D268" t="inlineStr">
        <is>
          <t>Illinois</t>
        </is>
      </c>
      <c r="E268" t="inlineStr">
        <is>
          <t>IL</t>
        </is>
      </c>
      <c r="F268" t="n">
        <v>2024</v>
      </c>
      <c r="G268" t="n">
        <v>1</v>
      </c>
      <c r="H268" s="13" t="n">
        <v>2062348</v>
      </c>
      <c r="I268" s="12" t="n">
        <v>26</v>
      </c>
      <c r="J268" s="13" t="n">
        <v>37500</v>
      </c>
      <c r="K268" s="13">
        <f>IFERROR($H268/$I268,"")</f>
        <v/>
      </c>
      <c r="L268" s="13" t="n">
        <v>1000000</v>
      </c>
      <c r="M268" t="inlineStr">
        <is>
          <t>NY, MT, CA</t>
        </is>
      </c>
      <c r="N268" t="inlineStr">
        <is>
          <t>Yes</t>
        </is>
      </c>
      <c r="O268" t="inlineStr">
        <is>
          <t>Not stated</t>
        </is>
      </c>
      <c r="Q268" s="9" t="inlineStr">
        <is>
          <t>https://grantcue.com/foundations/the-future-wanxiang-foundation-inc-851628916</t>
        </is>
      </c>
    </row>
    <row r="269">
      <c r="A269">
        <f>IF($E269=$E268,$A268+1,1)</f>
        <v/>
      </c>
      <c r="B269" t="inlineStr">
        <is>
          <t>MODESTUS BAUER FOUNDATION</t>
        </is>
      </c>
      <c r="C269" t="inlineStr">
        <is>
          <t>36-4473692</t>
        </is>
      </c>
      <c r="D269" t="inlineStr">
        <is>
          <t>Illinois</t>
        </is>
      </c>
      <c r="E269" t="inlineStr">
        <is>
          <t>IL</t>
        </is>
      </c>
      <c r="F269" t="n">
        <v>2025</v>
      </c>
      <c r="G269" t="n">
        <v>2</v>
      </c>
      <c r="H269" s="13" t="n">
        <v>2030000</v>
      </c>
      <c r="I269" s="12" t="n">
        <v>273</v>
      </c>
      <c r="J269" s="13" t="n">
        <v>5000</v>
      </c>
      <c r="K269" s="13">
        <f>IFERROR($H269/$I269,"")</f>
        <v/>
      </c>
      <c r="L269" s="13" t="n">
        <v>109700</v>
      </c>
      <c r="M269" t="inlineStr">
        <is>
          <t>DC, CA, FL</t>
        </is>
      </c>
      <c r="N269" t="inlineStr">
        <is>
          <t>No</t>
        </is>
      </c>
      <c r="O269" t="inlineStr">
        <is>
          <t>Not stated</t>
        </is>
      </c>
      <c r="Q269" s="9" t="inlineStr">
        <is>
          <t>https://grantcue.com/foundations/modestus-bauer-foundation-364473692</t>
        </is>
      </c>
    </row>
    <row r="270">
      <c r="A270">
        <f>IF($E270=$E269,$A269+1,1)</f>
        <v/>
      </c>
      <c r="B270" t="inlineStr">
        <is>
          <t>Yagan Family Foundation</t>
        </is>
      </c>
      <c r="C270" t="inlineStr">
        <is>
          <t>81-6993547</t>
        </is>
      </c>
      <c r="D270" t="inlineStr">
        <is>
          <t>Illinois</t>
        </is>
      </c>
      <c r="E270" t="inlineStr">
        <is>
          <t>IL</t>
        </is>
      </c>
      <c r="F270" t="n">
        <v>2024</v>
      </c>
      <c r="G270" t="n">
        <v>1</v>
      </c>
      <c r="H270" s="13" t="n">
        <v>2025316</v>
      </c>
      <c r="I270" s="12" t="n">
        <v>23</v>
      </c>
      <c r="J270" s="13" t="n">
        <v>79921</v>
      </c>
      <c r="K270" s="13">
        <f>IFERROR($H270/$I270,"")</f>
        <v/>
      </c>
      <c r="L270" s="13" t="n">
        <v>300000</v>
      </c>
      <c r="M270" t="inlineStr">
        <is>
          <t>MA, WI, CT</t>
        </is>
      </c>
      <c r="N270" t="inlineStr">
        <is>
          <t>No</t>
        </is>
      </c>
      <c r="O270" t="inlineStr">
        <is>
          <t>Not stated</t>
        </is>
      </c>
      <c r="Q270" s="9" t="inlineStr">
        <is>
          <t>https://grantcue.com/foundations/yagan-family-foundation-816993547</t>
        </is>
      </c>
    </row>
    <row r="271">
      <c r="A271">
        <f>IF($E271=$E270,$A270+1,1)</f>
        <v/>
      </c>
      <c r="B271" t="inlineStr">
        <is>
          <t>LEO AND YUKI GRAHAM FOUNDATION</t>
        </is>
      </c>
      <c r="C271" t="inlineStr">
        <is>
          <t>47-1930447</t>
        </is>
      </c>
      <c r="D271" t="inlineStr">
        <is>
          <t>Illinois</t>
        </is>
      </c>
      <c r="E271" t="inlineStr">
        <is>
          <t>IL</t>
        </is>
      </c>
      <c r="F271" t="n">
        <v>2025</v>
      </c>
      <c r="G271" t="n">
        <v>2</v>
      </c>
      <c r="H271" s="13" t="n">
        <v>2025000</v>
      </c>
      <c r="I271" s="12" t="n">
        <v>35</v>
      </c>
      <c r="J271" s="13" t="n">
        <v>25000</v>
      </c>
      <c r="K271" s="13">
        <f>IFERROR($H271/$I271,"")</f>
        <v/>
      </c>
      <c r="L271" s="13" t="n">
        <v>300000</v>
      </c>
      <c r="M271" t="inlineStr">
        <is>
          <t>FL, CO, NY</t>
        </is>
      </c>
      <c r="N271" t="inlineStr">
        <is>
          <t>No</t>
        </is>
      </c>
      <c r="O271" t="inlineStr">
        <is>
          <t>Not stated</t>
        </is>
      </c>
      <c r="Q271" s="9" t="inlineStr">
        <is>
          <t>https://grantcue.com/foundations/leo-and-yuki-graham-foundation-471930447</t>
        </is>
      </c>
    </row>
    <row r="272">
      <c r="A272">
        <f>IF($E272=$E271,$A271+1,1)</f>
        <v/>
      </c>
      <c r="B272" t="inlineStr">
        <is>
          <t>FRED B SNITE FOUNDATION</t>
        </is>
      </c>
      <c r="C272" t="inlineStr">
        <is>
          <t>36-6084839</t>
        </is>
      </c>
      <c r="D272" t="inlineStr">
        <is>
          <t>Illinois</t>
        </is>
      </c>
      <c r="E272" t="inlineStr">
        <is>
          <t>IL</t>
        </is>
      </c>
      <c r="F272" t="n">
        <v>2024</v>
      </c>
      <c r="G272" t="n">
        <v>2</v>
      </c>
      <c r="H272" s="13" t="n">
        <v>2024072</v>
      </c>
      <c r="I272" s="12" t="n">
        <v>59</v>
      </c>
      <c r="J272" s="13" t="n">
        <v>25195</v>
      </c>
      <c r="K272" s="13">
        <f>IFERROR($H272/$I272,"")</f>
        <v/>
      </c>
      <c r="L272" s="13" t="n">
        <v>125000</v>
      </c>
      <c r="M272" t="inlineStr">
        <is>
          <t>IN, CA, FL</t>
        </is>
      </c>
      <c r="N272" t="inlineStr">
        <is>
          <t>Yes</t>
        </is>
      </c>
      <c r="O272" t="inlineStr">
        <is>
          <t>Not stated</t>
        </is>
      </c>
      <c r="Q272" s="9" t="inlineStr">
        <is>
          <t>https://grantcue.com/foundations/fred-b-snite-foundation-366084839</t>
        </is>
      </c>
    </row>
    <row r="273">
      <c r="A273">
        <f>IF($E273=$E272,$A272+1,1)</f>
        <v/>
      </c>
      <c r="B273" t="inlineStr">
        <is>
          <t>DEERING FOUNDATION</t>
        </is>
      </c>
      <c r="C273" t="inlineStr">
        <is>
          <t>36-6051876</t>
        </is>
      </c>
      <c r="D273" t="inlineStr">
        <is>
          <t>Illinois</t>
        </is>
      </c>
      <c r="E273" t="inlineStr">
        <is>
          <t>IL</t>
        </is>
      </c>
      <c r="F273" t="n">
        <v>2024</v>
      </c>
      <c r="G273" t="n">
        <v>2</v>
      </c>
      <c r="H273" s="13" t="n">
        <v>2010000</v>
      </c>
      <c r="I273" s="12" t="n">
        <v>18</v>
      </c>
      <c r="J273" s="13" t="n">
        <v>115000</v>
      </c>
      <c r="K273" s="13">
        <f>IFERROR($H273/$I273,"")</f>
        <v/>
      </c>
      <c r="L273" s="13" t="n">
        <v>200000</v>
      </c>
      <c r="M273" t="inlineStr">
        <is>
          <t>FL</t>
        </is>
      </c>
      <c r="N273" t="inlineStr">
        <is>
          <t>Yes</t>
        </is>
      </c>
      <c r="O273" t="inlineStr">
        <is>
          <t>Yes</t>
        </is>
      </c>
      <c r="Q273" s="9" t="inlineStr">
        <is>
          <t>https://grantcue.com/foundations/deering-foundation-366051876</t>
        </is>
      </c>
    </row>
    <row r="274">
      <c r="A274">
        <f>IF($E274=$E273,$A273+1,1)</f>
        <v/>
      </c>
      <c r="B274" t="inlineStr">
        <is>
          <t>THE KEMPER FOUNDATION</t>
        </is>
      </c>
      <c r="C274" t="inlineStr">
        <is>
          <t>36-6007812</t>
        </is>
      </c>
      <c r="D274" t="inlineStr">
        <is>
          <t>Illinois</t>
        </is>
      </c>
      <c r="E274" t="inlineStr">
        <is>
          <t>IL</t>
        </is>
      </c>
      <c r="F274" t="n">
        <v>2024</v>
      </c>
      <c r="G274" t="n">
        <v>1</v>
      </c>
      <c r="H274" s="13" t="n">
        <v>2000506</v>
      </c>
      <c r="I274" s="12" t="n">
        <v>145</v>
      </c>
      <c r="J274" s="13" t="n">
        <v>3000</v>
      </c>
      <c r="K274" s="13">
        <f>IFERROR($H274/$I274,"")</f>
        <v/>
      </c>
      <c r="L274" s="13" t="n">
        <v>150000</v>
      </c>
      <c r="M274" t="inlineStr">
        <is>
          <t>CA, TX, IN</t>
        </is>
      </c>
      <c r="N274" t="inlineStr">
        <is>
          <t>No</t>
        </is>
      </c>
      <c r="O274" t="inlineStr">
        <is>
          <t>Not stated</t>
        </is>
      </c>
      <c r="Q274" s="9" t="inlineStr">
        <is>
          <t>https://grantcue.com/foundations/the-kemper-foundation-366007812</t>
        </is>
      </c>
    </row>
    <row r="275">
      <c r="A275">
        <f>IF($E275=$E274,$A274+1,1)</f>
        <v/>
      </c>
      <c r="B275" t="inlineStr">
        <is>
          <t>THE JAMES &amp; LORRAINE ZERRUSEN FAMILY FOUNDATION</t>
        </is>
      </c>
      <c r="C275" t="inlineStr">
        <is>
          <t>84-2526371</t>
        </is>
      </c>
      <c r="D275" t="inlineStr">
        <is>
          <t>Illinois</t>
        </is>
      </c>
      <c r="E275" t="inlineStr">
        <is>
          <t>IL</t>
        </is>
      </c>
      <c r="F275" t="n">
        <v>2025</v>
      </c>
      <c r="G275" t="n">
        <v>2</v>
      </c>
      <c r="H275" s="13" t="n">
        <v>1945000</v>
      </c>
      <c r="I275" s="12" t="n">
        <v>9</v>
      </c>
      <c r="J275" s="13" t="n">
        <v>2500</v>
      </c>
      <c r="K275" s="13">
        <f>IFERROR($H275/$I275,"")</f>
        <v/>
      </c>
      <c r="L275" s="13" t="n">
        <v>1500000</v>
      </c>
      <c r="M275" t="inlineStr">
        <is>
          <t>MO, OH</t>
        </is>
      </c>
      <c r="N275" t="inlineStr">
        <is>
          <t>Yes</t>
        </is>
      </c>
      <c r="O275" t="inlineStr">
        <is>
          <t>Not stated</t>
        </is>
      </c>
      <c r="Q275" s="9" t="inlineStr">
        <is>
          <t>https://grantcue.com/foundations/the-james-and-lorraine-zerrusen-family-foundation-842526371</t>
        </is>
      </c>
    </row>
    <row r="276">
      <c r="A276">
        <f>IF($E276=$E275,$A275+1,1)</f>
        <v/>
      </c>
      <c r="B276" t="inlineStr">
        <is>
          <t>THE TODI FOUNDATION</t>
        </is>
      </c>
      <c r="C276" t="inlineStr">
        <is>
          <t>23-2744913</t>
        </is>
      </c>
      <c r="D276" t="inlineStr">
        <is>
          <t>Illinois</t>
        </is>
      </c>
      <c r="E276" t="inlineStr">
        <is>
          <t>IL</t>
        </is>
      </c>
      <c r="F276" t="n">
        <v>2024</v>
      </c>
      <c r="G276" t="n">
        <v>1</v>
      </c>
      <c r="H276" s="13" t="n">
        <v>1934008</v>
      </c>
      <c r="I276" s="12" t="n">
        <v>18</v>
      </c>
      <c r="J276" s="13" t="n">
        <v>20000</v>
      </c>
      <c r="K276" s="13">
        <f>IFERROR($H276/$I276,"")</f>
        <v/>
      </c>
      <c r="L276" s="13" t="n">
        <v>750000</v>
      </c>
      <c r="M276" t="inlineStr">
        <is>
          <t>PA, NC, NY</t>
        </is>
      </c>
      <c r="N276" t="inlineStr">
        <is>
          <t>Yes</t>
        </is>
      </c>
      <c r="O276" t="inlineStr">
        <is>
          <t>Not stated</t>
        </is>
      </c>
      <c r="Q276" s="9" t="inlineStr">
        <is>
          <t>https://grantcue.com/foundations/the-todi-foundation-232744913</t>
        </is>
      </c>
    </row>
    <row r="277">
      <c r="A277">
        <f>IF($E277=$E276,$A276+1,1)</f>
        <v/>
      </c>
      <c r="B277" t="inlineStr">
        <is>
          <t>THE QUARRY FUND</t>
        </is>
      </c>
      <c r="C277" t="inlineStr">
        <is>
          <t>20-7203295</t>
        </is>
      </c>
      <c r="D277" t="inlineStr">
        <is>
          <t>Illinois</t>
        </is>
      </c>
      <c r="E277" t="inlineStr">
        <is>
          <t>IL</t>
        </is>
      </c>
      <c r="F277" t="n">
        <v>2025</v>
      </c>
      <c r="G277" t="n">
        <v>2</v>
      </c>
      <c r="H277" s="13" t="n">
        <v>1930371</v>
      </c>
      <c r="I277" s="12" t="n">
        <v>64</v>
      </c>
      <c r="J277" s="13" t="n">
        <v>1000</v>
      </c>
      <c r="K277" s="13">
        <f>IFERROR($H277/$I277,"")</f>
        <v/>
      </c>
      <c r="L277" s="13" t="n">
        <v>691732</v>
      </c>
      <c r="M277" t="inlineStr">
        <is>
          <t>AZ, NY, CT</t>
        </is>
      </c>
      <c r="N277" t="inlineStr">
        <is>
          <t>No</t>
        </is>
      </c>
      <c r="O277" t="inlineStr">
        <is>
          <t>Not stated</t>
        </is>
      </c>
      <c r="Q277" s="9" t="inlineStr">
        <is>
          <t>https://grantcue.com/foundations/the-quarry-fund-207203295</t>
        </is>
      </c>
    </row>
    <row r="278">
      <c r="A278">
        <f>IF($E278=$E277,$A277+1,1)</f>
        <v/>
      </c>
      <c r="B278" t="inlineStr">
        <is>
          <t>WOHLERS FAMILY FOUNDATION THE NORTHERN TRUST</t>
        </is>
      </c>
      <c r="C278" t="inlineStr">
        <is>
          <t>26-0530001</t>
        </is>
      </c>
      <c r="D278" t="inlineStr">
        <is>
          <t>Illinois</t>
        </is>
      </c>
      <c r="E278" t="inlineStr">
        <is>
          <t>IL</t>
        </is>
      </c>
      <c r="F278" t="n">
        <v>2024</v>
      </c>
      <c r="G278" t="n">
        <v>1</v>
      </c>
      <c r="H278" s="13" t="n">
        <v>1911585</v>
      </c>
      <c r="I278" s="12" t="n">
        <v>20</v>
      </c>
      <c r="J278" s="13" t="n">
        <v>63437</v>
      </c>
      <c r="K278" s="13">
        <f>IFERROR($H278/$I278,"")</f>
        <v/>
      </c>
      <c r="L278" s="13" t="n">
        <v>260000</v>
      </c>
      <c r="M278" t="inlineStr">
        <is>
          <t>NY, MN, MD</t>
        </is>
      </c>
      <c r="N278" t="inlineStr">
        <is>
          <t>Yes</t>
        </is>
      </c>
      <c r="O278" t="inlineStr">
        <is>
          <t>Yes</t>
        </is>
      </c>
      <c r="Q278" s="9" t="inlineStr">
        <is>
          <t>https://grantcue.com/foundations/wohlers-family-foundation-the-northern-trust-260530001</t>
        </is>
      </c>
    </row>
    <row r="279">
      <c r="A279">
        <f>IF($E279=$E278,$A278+1,1)</f>
        <v/>
      </c>
      <c r="B279" t="inlineStr">
        <is>
          <t>THE SMITH TIEKEN FOUNDATION INC</t>
        </is>
      </c>
      <c r="C279" t="inlineStr">
        <is>
          <t>26-1405041</t>
        </is>
      </c>
      <c r="D279" t="inlineStr">
        <is>
          <t>Illinois</t>
        </is>
      </c>
      <c r="E279" t="inlineStr">
        <is>
          <t>IL</t>
        </is>
      </c>
      <c r="F279" t="n">
        <v>2024</v>
      </c>
      <c r="G279" t="n">
        <v>1</v>
      </c>
      <c r="H279" s="13" t="n">
        <v>1909200</v>
      </c>
      <c r="I279" s="12" t="n">
        <v>20</v>
      </c>
      <c r="J279" s="13" t="n">
        <v>110000</v>
      </c>
      <c r="K279" s="13">
        <f>IFERROR($H279/$I279,"")</f>
        <v/>
      </c>
      <c r="L279" s="13" t="n">
        <v>215000</v>
      </c>
      <c r="M279" t="inlineStr">
        <is>
          <t>AZ, MO</t>
        </is>
      </c>
      <c r="N279" t="inlineStr">
        <is>
          <t>No</t>
        </is>
      </c>
      <c r="O279" t="inlineStr">
        <is>
          <t>Not stated</t>
        </is>
      </c>
      <c r="Q279" s="9" t="inlineStr">
        <is>
          <t>https://grantcue.com/foundations/the-smith-tieken-foundation-inc-261405041</t>
        </is>
      </c>
    </row>
    <row r="280">
      <c r="A280">
        <f>IF($E280=$E279,$A279+1,1)</f>
        <v/>
      </c>
      <c r="B280" t="inlineStr">
        <is>
          <t>FRANCIS BEIDLER FOUNDATION</t>
        </is>
      </c>
      <c r="C280" t="inlineStr">
        <is>
          <t>36-4260449</t>
        </is>
      </c>
      <c r="D280" t="inlineStr">
        <is>
          <t>Illinois</t>
        </is>
      </c>
      <c r="E280" t="inlineStr">
        <is>
          <t>IL</t>
        </is>
      </c>
      <c r="F280" t="n">
        <v>2025</v>
      </c>
      <c r="G280" t="n">
        <v>2</v>
      </c>
      <c r="H280" s="13" t="n">
        <v>1903500</v>
      </c>
      <c r="I280" s="12" t="n">
        <v>186</v>
      </c>
      <c r="J280" s="13" t="n">
        <v>3250</v>
      </c>
      <c r="K280" s="13">
        <f>IFERROR($H280/$I280,"")</f>
        <v/>
      </c>
      <c r="L280" s="13" t="n">
        <v>285000</v>
      </c>
      <c r="M280" t="inlineStr">
        <is>
          <t>DC, SC, NY</t>
        </is>
      </c>
      <c r="N280" t="inlineStr">
        <is>
          <t>Yes</t>
        </is>
      </c>
      <c r="O280" t="inlineStr">
        <is>
          <t>Not stated</t>
        </is>
      </c>
      <c r="Q280" s="9" t="inlineStr">
        <is>
          <t>https://grantcue.com/foundations/francis-beidler-foundation-364260449</t>
        </is>
      </c>
    </row>
    <row r="281">
      <c r="A281">
        <f>IF($E281=$E280,$A280+1,1)</f>
        <v/>
      </c>
      <c r="B281" t="inlineStr">
        <is>
          <t>CHARLES W &amp; PATRICA S BIDWILL FOUNDATI</t>
        </is>
      </c>
      <c r="C281" t="inlineStr">
        <is>
          <t>36-4479735</t>
        </is>
      </c>
      <c r="D281" t="inlineStr">
        <is>
          <t>Illinois</t>
        </is>
      </c>
      <c r="E281" t="inlineStr">
        <is>
          <t>IL</t>
        </is>
      </c>
      <c r="F281" t="n">
        <v>2024</v>
      </c>
      <c r="G281" t="n">
        <v>2</v>
      </c>
      <c r="H281" s="13" t="n">
        <v>1902000</v>
      </c>
      <c r="I281" s="12" t="n">
        <v>53</v>
      </c>
      <c r="J281" s="13" t="n">
        <v>25000</v>
      </c>
      <c r="K281" s="13">
        <f>IFERROR($H281/$I281,"")</f>
        <v/>
      </c>
      <c r="L281" s="13" t="n">
        <v>200000</v>
      </c>
      <c r="M281" t="inlineStr">
        <is>
          <t>CA, MA, AZ</t>
        </is>
      </c>
      <c r="N281" t="inlineStr">
        <is>
          <t>No</t>
        </is>
      </c>
      <c r="O281" t="inlineStr">
        <is>
          <t>Not stated</t>
        </is>
      </c>
      <c r="Q281" s="9" t="inlineStr">
        <is>
          <t>https://grantcue.com/foundations/charles-w-and-patrica-s-bidwill-foundati-364479735</t>
        </is>
      </c>
    </row>
    <row r="282">
      <c r="A282">
        <f>IF($E282=$E281,$A281+1,1)</f>
        <v/>
      </c>
      <c r="B282" t="inlineStr">
        <is>
          <t>THE GROWMARK FOUNDATION</t>
        </is>
      </c>
      <c r="C282" t="inlineStr">
        <is>
          <t>37-1401632</t>
        </is>
      </c>
      <c r="D282" t="inlineStr">
        <is>
          <t>Illinois</t>
        </is>
      </c>
      <c r="E282" t="inlineStr">
        <is>
          <t>IL</t>
        </is>
      </c>
      <c r="F282" t="n">
        <v>2025</v>
      </c>
      <c r="G282" t="n">
        <v>2</v>
      </c>
      <c r="H282" s="13" t="n">
        <v>1886619</v>
      </c>
      <c r="I282" s="12" t="n">
        <v>359</v>
      </c>
      <c r="J282" s="13" t="n">
        <v>2000</v>
      </c>
      <c r="K282" s="13">
        <f>IFERROR($H282/$I282,"")</f>
        <v/>
      </c>
      <c r="L282" s="13" t="n">
        <v>132950</v>
      </c>
      <c r="M282" t="inlineStr">
        <is>
          <t>IA, WI, IN</t>
        </is>
      </c>
      <c r="N282" t="inlineStr">
        <is>
          <t>No</t>
        </is>
      </c>
      <c r="O282" t="inlineStr">
        <is>
          <t>Not stated</t>
        </is>
      </c>
      <c r="Q282" s="9" t="inlineStr">
        <is>
          <t>https://grantcue.com/foundations/the-growmark-foundation-371401632</t>
        </is>
      </c>
    </row>
    <row r="283">
      <c r="A283">
        <f>IF($E283=$E282,$A282+1,1)</f>
        <v/>
      </c>
      <c r="B283" t="inlineStr">
        <is>
          <t>HUBBELL-WATERMAN FNDN</t>
        </is>
      </c>
      <c r="C283" t="inlineStr">
        <is>
          <t>42-6126467</t>
        </is>
      </c>
      <c r="D283" t="inlineStr">
        <is>
          <t>Illinois</t>
        </is>
      </c>
      <c r="E283" t="inlineStr">
        <is>
          <t>IL</t>
        </is>
      </c>
      <c r="F283" t="n">
        <v>2024</v>
      </c>
      <c r="G283" t="n">
        <v>1</v>
      </c>
      <c r="H283" s="13" t="n">
        <v>1874594</v>
      </c>
      <c r="I283" s="12" t="n">
        <v>40</v>
      </c>
      <c r="J283" s="13" t="n">
        <v>20000</v>
      </c>
      <c r="K283" s="13">
        <f>IFERROR($H283/$I283,"")</f>
        <v/>
      </c>
      <c r="L283" s="13" t="n">
        <v>852000</v>
      </c>
      <c r="M283" t="inlineStr">
        <is>
          <t>IA</t>
        </is>
      </c>
      <c r="N283" t="inlineStr">
        <is>
          <t>No</t>
        </is>
      </c>
      <c r="O283" t="inlineStr">
        <is>
          <t>Not stated</t>
        </is>
      </c>
      <c r="Q283" s="9" t="inlineStr">
        <is>
          <t>https://grantcue.com/foundations/hubbell-waterman-fndn-c-o-lane-and-waterman-llp-426126467</t>
        </is>
      </c>
    </row>
    <row r="284">
      <c r="A284">
        <f>IF($E284=$E283,$A283+1,1)</f>
        <v/>
      </c>
      <c r="B284" t="inlineStr">
        <is>
          <t>SEIGLE FOUNDATION</t>
        </is>
      </c>
      <c r="C284" t="inlineStr">
        <is>
          <t>36-3112783</t>
        </is>
      </c>
      <c r="D284" t="inlineStr">
        <is>
          <t>Illinois</t>
        </is>
      </c>
      <c r="E284" t="inlineStr">
        <is>
          <t>IL</t>
        </is>
      </c>
      <c r="F284" t="n">
        <v>2025</v>
      </c>
      <c r="G284" t="n">
        <v>2</v>
      </c>
      <c r="H284" s="13" t="n">
        <v>1869725</v>
      </c>
      <c r="I284" s="12" t="n">
        <v>66</v>
      </c>
      <c r="J284" s="13" t="n">
        <v>25000</v>
      </c>
      <c r="K284" s="13">
        <f>IFERROR($H284/$I284,"")</f>
        <v/>
      </c>
      <c r="L284" s="13" t="n">
        <v>60000</v>
      </c>
      <c r="N284" t="inlineStr">
        <is>
          <t>No</t>
        </is>
      </c>
      <c r="O284" t="inlineStr">
        <is>
          <t>Not stated</t>
        </is>
      </c>
      <c r="Q284" s="9" t="inlineStr">
        <is>
          <t>https://grantcue.com/foundations/seigle-foundation-363112783</t>
        </is>
      </c>
    </row>
    <row r="285">
      <c r="A285">
        <f>IF($E285=$E284,$A284+1,1)</f>
        <v/>
      </c>
      <c r="B285" t="inlineStr">
        <is>
          <t>COMMUNITY HEALTH FOUNDATION OF WARREN &amp; HENDERSON COUNTIES</t>
        </is>
      </c>
      <c r="C285" t="inlineStr">
        <is>
          <t>20-8070870</t>
        </is>
      </c>
      <c r="D285" t="inlineStr">
        <is>
          <t>Illinois</t>
        </is>
      </c>
      <c r="E285" t="inlineStr">
        <is>
          <t>IL</t>
        </is>
      </c>
      <c r="F285" t="n">
        <v>2025</v>
      </c>
      <c r="G285" t="n">
        <v>2</v>
      </c>
      <c r="H285" s="13" t="n">
        <v>1846926</v>
      </c>
      <c r="I285" s="12" t="n">
        <v>11</v>
      </c>
      <c r="J285" s="13" t="n">
        <v>24000</v>
      </c>
      <c r="K285" s="13">
        <f>IFERROR($H285/$I285,"")</f>
        <v/>
      </c>
      <c r="L285" s="13" t="n">
        <v>850000</v>
      </c>
      <c r="N285" t="inlineStr">
        <is>
          <t>No</t>
        </is>
      </c>
      <c r="O285" t="inlineStr">
        <is>
          <t>Not stated</t>
        </is>
      </c>
      <c r="Q285" s="9" t="inlineStr">
        <is>
          <t>https://grantcue.com/foundations/community-health-foundation-of-warren-and-henderson-counties-208070870</t>
        </is>
      </c>
    </row>
    <row r="286">
      <c r="A286">
        <f>IF($E286=$E285,$A285+1,1)</f>
        <v/>
      </c>
      <c r="B286" t="inlineStr">
        <is>
          <t>ARMIN AND ESTHER HIRSCH FOUNDATION</t>
        </is>
      </c>
      <c r="C286" t="inlineStr">
        <is>
          <t>36-3774078</t>
        </is>
      </c>
      <c r="D286" t="inlineStr">
        <is>
          <t>Illinois</t>
        </is>
      </c>
      <c r="E286" t="inlineStr">
        <is>
          <t>IL</t>
        </is>
      </c>
      <c r="F286" t="n">
        <v>2025</v>
      </c>
      <c r="G286" t="n">
        <v>2</v>
      </c>
      <c r="H286" s="13" t="n">
        <v>1842587</v>
      </c>
      <c r="I286" s="12" t="n">
        <v>189</v>
      </c>
      <c r="J286" s="13" t="n">
        <v>3816</v>
      </c>
      <c r="K286" s="13">
        <f>IFERROR($H286/$I286,"")</f>
        <v/>
      </c>
      <c r="L286" s="13" t="n">
        <v>127000</v>
      </c>
      <c r="M286" t="inlineStr">
        <is>
          <t>MD, NY, CA</t>
        </is>
      </c>
      <c r="N286" t="inlineStr">
        <is>
          <t>Yes</t>
        </is>
      </c>
      <c r="O286" t="inlineStr">
        <is>
          <t>Yes</t>
        </is>
      </c>
      <c r="Q286" s="9" t="inlineStr">
        <is>
          <t>https://grantcue.com/foundations/armin-and-esther-hirsch-foundation-c-o-david-hirsch-363774078</t>
        </is>
      </c>
    </row>
    <row r="287">
      <c r="A287">
        <f>IF($E287=$E286,$A286+1,1)</f>
        <v/>
      </c>
      <c r="B287" t="inlineStr">
        <is>
          <t>HIS FIRST FOUNDATION</t>
        </is>
      </c>
      <c r="C287" t="inlineStr">
        <is>
          <t>37-1414330</t>
        </is>
      </c>
      <c r="D287" t="inlineStr">
        <is>
          <t>Illinois</t>
        </is>
      </c>
      <c r="E287" t="inlineStr">
        <is>
          <t>IL</t>
        </is>
      </c>
      <c r="F287" t="n">
        <v>2024</v>
      </c>
      <c r="G287" t="n">
        <v>1</v>
      </c>
      <c r="H287" s="13" t="n">
        <v>1832500</v>
      </c>
      <c r="I287" s="12" t="n">
        <v>37</v>
      </c>
      <c r="J287" s="13" t="n">
        <v>10000</v>
      </c>
      <c r="K287" s="13">
        <f>IFERROR($H287/$I287,"")</f>
        <v/>
      </c>
      <c r="L287" s="13" t="n">
        <v>900000</v>
      </c>
      <c r="M287" t="inlineStr">
        <is>
          <t>MO, NY, TX</t>
        </is>
      </c>
      <c r="N287" t="inlineStr">
        <is>
          <t>Yes</t>
        </is>
      </c>
      <c r="O287" t="inlineStr">
        <is>
          <t>Not stated</t>
        </is>
      </c>
      <c r="Q287" s="9" t="inlineStr">
        <is>
          <t>https://grantcue.com/foundations/his-first-foundation-john-s-wieland-371414330</t>
        </is>
      </c>
    </row>
    <row r="288">
      <c r="A288">
        <f>IF($E288=$E287,$A287+1,1)</f>
        <v/>
      </c>
      <c r="B288" t="inlineStr">
        <is>
          <t>DAMICO FAMILY FOUNDATION</t>
        </is>
      </c>
      <c r="C288" t="inlineStr">
        <is>
          <t>01-0702653</t>
        </is>
      </c>
      <c r="D288" t="inlineStr">
        <is>
          <t>Illinois</t>
        </is>
      </c>
      <c r="E288" t="inlineStr">
        <is>
          <t>IL</t>
        </is>
      </c>
      <c r="F288" t="n">
        <v>2025</v>
      </c>
      <c r="G288" t="n">
        <v>2</v>
      </c>
      <c r="H288" s="13" t="n">
        <v>1818753</v>
      </c>
      <c r="I288" s="12" t="n">
        <v>26</v>
      </c>
      <c r="J288" s="13" t="n">
        <v>17500</v>
      </c>
      <c r="K288" s="13">
        <f>IFERROR($H288/$I288,"")</f>
        <v/>
      </c>
      <c r="L288" s="13" t="n">
        <v>1019582</v>
      </c>
      <c r="M288" t="inlineStr">
        <is>
          <t>VA, FL, DC</t>
        </is>
      </c>
      <c r="N288" t="inlineStr">
        <is>
          <t>No</t>
        </is>
      </c>
      <c r="O288" t="inlineStr">
        <is>
          <t>Not stated</t>
        </is>
      </c>
      <c r="Q288" s="9" t="inlineStr">
        <is>
          <t>https://grantcue.com/foundations/damico-family-foundation-c-o-cerity-partners-010702653</t>
        </is>
      </c>
    </row>
    <row r="289">
      <c r="A289">
        <f>IF($E289=$E288,$A288+1,1)</f>
        <v/>
      </c>
      <c r="B289" t="inlineStr">
        <is>
          <t>RODKIN FAMILY FOUNDATION</t>
        </is>
      </c>
      <c r="C289" t="inlineStr">
        <is>
          <t>26-2434554</t>
        </is>
      </c>
      <c r="D289" t="inlineStr">
        <is>
          <t>Illinois</t>
        </is>
      </c>
      <c r="E289" t="inlineStr">
        <is>
          <t>IL</t>
        </is>
      </c>
      <c r="F289" t="n">
        <v>2025</v>
      </c>
      <c r="G289" t="n">
        <v>2</v>
      </c>
      <c r="H289" s="13" t="n">
        <v>1817000</v>
      </c>
      <c r="I289" s="12" t="n">
        <v>7</v>
      </c>
      <c r="J289" s="13" t="n">
        <v>200000</v>
      </c>
      <c r="K289" s="13">
        <f>IFERROR($H289/$I289,"")</f>
        <v/>
      </c>
      <c r="L289" s="13" t="n">
        <v>500000</v>
      </c>
      <c r="M289" t="inlineStr">
        <is>
          <t>NJ, PA, NY</t>
        </is>
      </c>
      <c r="N289" t="inlineStr">
        <is>
          <t>No</t>
        </is>
      </c>
      <c r="O289" t="inlineStr">
        <is>
          <t>Not stated</t>
        </is>
      </c>
      <c r="Q289" s="9" t="inlineStr">
        <is>
          <t>https://grantcue.com/foundations/rodkin-family-foundation-262434554</t>
        </is>
      </c>
    </row>
    <row r="290">
      <c r="A290">
        <f>IF($E290=$E289,$A289+1,1)</f>
        <v/>
      </c>
      <c r="B290" t="inlineStr">
        <is>
          <t>IRISH WOODS FOUNDATION</t>
        </is>
      </c>
      <c r="C290" t="inlineStr">
        <is>
          <t>47-2618552</t>
        </is>
      </c>
      <c r="D290" t="inlineStr">
        <is>
          <t>Illinois</t>
        </is>
      </c>
      <c r="E290" t="inlineStr">
        <is>
          <t>IL</t>
        </is>
      </c>
      <c r="F290" t="n">
        <v>2025</v>
      </c>
      <c r="G290" t="n">
        <v>2</v>
      </c>
      <c r="H290" s="13" t="n">
        <v>1807000</v>
      </c>
      <c r="I290" s="12" t="n">
        <v>97</v>
      </c>
      <c r="J290" s="13" t="n">
        <v>5000</v>
      </c>
      <c r="K290" s="13">
        <f>IFERROR($H290/$I290,"")</f>
        <v/>
      </c>
      <c r="L290" s="13" t="n">
        <v>200000</v>
      </c>
      <c r="M290" t="inlineStr">
        <is>
          <t>IN, MD, OH</t>
        </is>
      </c>
      <c r="N290" t="inlineStr">
        <is>
          <t>No</t>
        </is>
      </c>
      <c r="O290" t="inlineStr">
        <is>
          <t>Not stated</t>
        </is>
      </c>
      <c r="Q290" s="9" t="inlineStr">
        <is>
          <t>https://grantcue.com/foundations/irish-woods-foundation-472618552</t>
        </is>
      </c>
    </row>
    <row r="291">
      <c r="A291">
        <f>IF($E291=$E290,$A290+1,1)</f>
        <v/>
      </c>
      <c r="B291" t="inlineStr">
        <is>
          <t>M G NELSON FAMILY FOUNDATION</t>
        </is>
      </c>
      <c r="C291" t="inlineStr">
        <is>
          <t>47-6678311</t>
        </is>
      </c>
      <c r="D291" t="inlineStr">
        <is>
          <t>Illinois</t>
        </is>
      </c>
      <c r="E291" t="inlineStr">
        <is>
          <t>IL</t>
        </is>
      </c>
      <c r="F291" t="n">
        <v>2025</v>
      </c>
      <c r="G291" t="n">
        <v>2</v>
      </c>
      <c r="H291" s="13" t="n">
        <v>1791018</v>
      </c>
      <c r="I291" s="12" t="n">
        <v>63</v>
      </c>
      <c r="J291" s="13" t="n">
        <v>5000</v>
      </c>
      <c r="K291" s="13">
        <f>IFERROR($H291/$I291,"")</f>
        <v/>
      </c>
      <c r="L291" s="13" t="n">
        <v>380000</v>
      </c>
      <c r="M291" t="inlineStr">
        <is>
          <t>FL, MO, OK</t>
        </is>
      </c>
      <c r="N291" t="inlineStr">
        <is>
          <t>Yes</t>
        </is>
      </c>
      <c r="O291" t="inlineStr">
        <is>
          <t>Not stated</t>
        </is>
      </c>
      <c r="Q291" s="9" t="inlineStr">
        <is>
          <t>https://grantcue.com/foundations/m-g-nelson-family-foundation-476678311</t>
        </is>
      </c>
    </row>
    <row r="292">
      <c r="A292">
        <f>IF($E292=$E291,$A291+1,1)</f>
        <v/>
      </c>
      <c r="B292" t="inlineStr">
        <is>
          <t>KAMINSKI FAMILY FOUNDATION</t>
        </is>
      </c>
      <c r="C292" t="inlineStr">
        <is>
          <t>82-6958484</t>
        </is>
      </c>
      <c r="D292" t="inlineStr">
        <is>
          <t>Illinois</t>
        </is>
      </c>
      <c r="E292" t="inlineStr">
        <is>
          <t>IL</t>
        </is>
      </c>
      <c r="F292" t="n">
        <v>2024</v>
      </c>
      <c r="G292" t="n">
        <v>1</v>
      </c>
      <c r="H292" s="13" t="n">
        <v>1780000</v>
      </c>
      <c r="I292" s="12" t="n">
        <v>13</v>
      </c>
      <c r="J292" s="13" t="n">
        <v>100000</v>
      </c>
      <c r="K292" s="13">
        <f>IFERROR($H292/$I292,"")</f>
        <v/>
      </c>
      <c r="L292" s="13" t="n">
        <v>250000</v>
      </c>
      <c r="M292" t="inlineStr">
        <is>
          <t>OH, FL</t>
        </is>
      </c>
      <c r="N292" t="inlineStr">
        <is>
          <t>No</t>
        </is>
      </c>
      <c r="O292" t="inlineStr">
        <is>
          <t>Not stated</t>
        </is>
      </c>
      <c r="Q292" s="9" t="inlineStr">
        <is>
          <t>https://grantcue.com/foundations/kaminski-family-foundation-826958484</t>
        </is>
      </c>
    </row>
    <row r="293">
      <c r="A293">
        <f>IF($E293=$E292,$A292+1,1)</f>
        <v/>
      </c>
      <c r="B293" t="inlineStr">
        <is>
          <t>NHL FOUNDATION US INC</t>
        </is>
      </c>
      <c r="C293" t="inlineStr">
        <is>
          <t>13-3498589</t>
        </is>
      </c>
      <c r="D293" t="inlineStr">
        <is>
          <t>Illinois</t>
        </is>
      </c>
      <c r="E293" t="inlineStr">
        <is>
          <t>IL</t>
        </is>
      </c>
      <c r="F293" t="n">
        <v>2024</v>
      </c>
      <c r="G293" t="n">
        <v>2</v>
      </c>
      <c r="H293" s="13" t="n">
        <v>1777330</v>
      </c>
      <c r="I293" s="12" t="n">
        <v>22</v>
      </c>
      <c r="J293" s="13" t="n">
        <v>25000</v>
      </c>
      <c r="K293" s="13">
        <f>IFERROR($H293/$I293,"")</f>
        <v/>
      </c>
      <c r="L293" s="13" t="n">
        <v>510376</v>
      </c>
      <c r="M293" t="inlineStr">
        <is>
          <t>OK, GA, CA</t>
        </is>
      </c>
      <c r="N293" t="inlineStr">
        <is>
          <t>No</t>
        </is>
      </c>
      <c r="O293" t="inlineStr">
        <is>
          <t>Not stated</t>
        </is>
      </c>
      <c r="Q293" s="9" t="inlineStr">
        <is>
          <t>https://grantcue.com/foundations/nhl-foundation-us-inc-133498589</t>
        </is>
      </c>
    </row>
    <row r="294">
      <c r="A294">
        <f>IF($E294=$E293,$A293+1,1)</f>
        <v/>
      </c>
      <c r="B294" t="inlineStr">
        <is>
          <t>GRANT HOSPITAL OF CHICAGO D/B/A GRANT HEALTHCARE FOUNDATION</t>
        </is>
      </c>
      <c r="C294" t="inlineStr">
        <is>
          <t>36-2167090</t>
        </is>
      </c>
      <c r="D294" t="inlineStr">
        <is>
          <t>Illinois</t>
        </is>
      </c>
      <c r="E294" t="inlineStr">
        <is>
          <t>IL</t>
        </is>
      </c>
      <c r="F294" t="n">
        <v>2025</v>
      </c>
      <c r="G294" t="n">
        <v>2</v>
      </c>
      <c r="H294" s="13" t="n">
        <v>1768000</v>
      </c>
      <c r="I294" s="12" t="n">
        <v>60</v>
      </c>
      <c r="J294" s="13" t="n">
        <v>30000</v>
      </c>
      <c r="K294" s="13">
        <f>IFERROR($H294/$I294,"")</f>
        <v/>
      </c>
      <c r="L294" s="13" t="n">
        <v>60000</v>
      </c>
      <c r="N294" t="inlineStr">
        <is>
          <t>Yes</t>
        </is>
      </c>
      <c r="O294" t="inlineStr">
        <is>
          <t>Yes</t>
        </is>
      </c>
      <c r="P294" s="9" t="inlineStr">
        <is>
          <t>https://www.granthealthcare.org/</t>
        </is>
      </c>
      <c r="Q294" s="9" t="inlineStr">
        <is>
          <t>https://grantcue.com/foundations/grant-hospital-of-chicago-d-b-a-grant-healthcare-foundation-362167090</t>
        </is>
      </c>
    </row>
    <row r="295">
      <c r="A295">
        <f>IF($E295=$E294,$A294+1,1)</f>
        <v/>
      </c>
      <c r="B295" t="inlineStr">
        <is>
          <t>Good Heart Work Smart Foundation</t>
        </is>
      </c>
      <c r="C295" t="inlineStr">
        <is>
          <t>20-5836042</t>
        </is>
      </c>
      <c r="D295" t="inlineStr">
        <is>
          <t>Illinois</t>
        </is>
      </c>
      <c r="E295" t="inlineStr">
        <is>
          <t>IL</t>
        </is>
      </c>
      <c r="F295" t="n">
        <v>2024</v>
      </c>
      <c r="G295" t="n">
        <v>1</v>
      </c>
      <c r="H295" s="13" t="n">
        <v>1763844</v>
      </c>
      <c r="I295" s="12" t="n">
        <v>97</v>
      </c>
      <c r="J295" s="13" t="n">
        <v>4000</v>
      </c>
      <c r="K295" s="13">
        <f>IFERROR($H295/$I295,"")</f>
        <v/>
      </c>
      <c r="L295" s="13" t="n">
        <v>1002000</v>
      </c>
      <c r="M295" t="inlineStr">
        <is>
          <t>CA, OH, LA</t>
        </is>
      </c>
      <c r="N295" t="inlineStr">
        <is>
          <t>No</t>
        </is>
      </c>
      <c r="O295" t="inlineStr">
        <is>
          <t>Not stated</t>
        </is>
      </c>
      <c r="Q295" s="9" t="inlineStr">
        <is>
          <t>https://grantcue.com/foundations/good-heart-work-smart-foundation-205836042</t>
        </is>
      </c>
    </row>
    <row r="296">
      <c r="A296">
        <f>IF($E296=$E295,$A295+1,1)</f>
        <v/>
      </c>
      <c r="B296" t="inlineStr">
        <is>
          <t>CNH INDUSTRIAL FOUNDATION</t>
        </is>
      </c>
      <c r="C296" t="inlineStr">
        <is>
          <t>47-2363945</t>
        </is>
      </c>
      <c r="D296" t="inlineStr">
        <is>
          <t>Illinois</t>
        </is>
      </c>
      <c r="E296" t="inlineStr">
        <is>
          <t>IL</t>
        </is>
      </c>
      <c r="F296" t="n">
        <v>2024</v>
      </c>
      <c r="G296" t="n">
        <v>1</v>
      </c>
      <c r="H296" s="13" t="n">
        <v>1750936</v>
      </c>
      <c r="I296" s="12" t="n">
        <v>20</v>
      </c>
      <c r="J296" s="13" t="n">
        <v>25000</v>
      </c>
      <c r="K296" s="13">
        <f>IFERROR($H296/$I296,"")</f>
        <v/>
      </c>
      <c r="L296" s="13" t="n">
        <v>500000</v>
      </c>
      <c r="M296" t="inlineStr">
        <is>
          <t>CA, MN, WI</t>
        </is>
      </c>
      <c r="N296" t="inlineStr">
        <is>
          <t>No</t>
        </is>
      </c>
      <c r="O296" t="inlineStr">
        <is>
          <t>Not stated</t>
        </is>
      </c>
      <c r="Q296" s="9" t="inlineStr">
        <is>
          <t>https://grantcue.com/foundations/cnh-industrial-foundation-472363945</t>
        </is>
      </c>
    </row>
    <row r="297">
      <c r="A297">
        <f>IF($E297=$E296,$A296+1,1)</f>
        <v/>
      </c>
      <c r="B297" t="inlineStr">
        <is>
          <t>RAHMAH FOUNDATION INC</t>
        </is>
      </c>
      <c r="C297" t="inlineStr">
        <is>
          <t>81-2598956</t>
        </is>
      </c>
      <c r="D297" t="inlineStr">
        <is>
          <t>Illinois</t>
        </is>
      </c>
      <c r="E297" t="inlineStr">
        <is>
          <t>IL</t>
        </is>
      </c>
      <c r="F297" t="n">
        <v>2024</v>
      </c>
      <c r="G297" t="n">
        <v>3</v>
      </c>
      <c r="H297" s="13" t="n">
        <v>1734893</v>
      </c>
      <c r="I297" s="12" t="n">
        <v>28</v>
      </c>
      <c r="J297" s="13" t="n">
        <v>1000</v>
      </c>
      <c r="K297" s="13">
        <f>IFERROR($H297/$I297,"")</f>
        <v/>
      </c>
      <c r="L297" s="13" t="n">
        <v>1686577</v>
      </c>
      <c r="M297" t="inlineStr">
        <is>
          <t>TX, FL</t>
        </is>
      </c>
      <c r="N297" t="inlineStr">
        <is>
          <t>No</t>
        </is>
      </c>
      <c r="O297" t="inlineStr">
        <is>
          <t>Not stated</t>
        </is>
      </c>
      <c r="Q297" s="9" t="inlineStr">
        <is>
          <t>https://grantcue.com/foundations/rahmah-foundation-inc-812598956</t>
        </is>
      </c>
    </row>
    <row r="298">
      <c r="A298">
        <f>IF($E298=$E297,$A297+1,1)</f>
        <v/>
      </c>
      <c r="B298" t="inlineStr">
        <is>
          <t>Arthur J Schmitt Foundation</t>
        </is>
      </c>
      <c r="C298" t="inlineStr">
        <is>
          <t>36-2217999</t>
        </is>
      </c>
      <c r="D298" t="inlineStr">
        <is>
          <t>Illinois</t>
        </is>
      </c>
      <c r="E298" t="inlineStr">
        <is>
          <t>IL</t>
        </is>
      </c>
      <c r="F298" t="n">
        <v>2024</v>
      </c>
      <c r="G298" t="n">
        <v>2</v>
      </c>
      <c r="H298" s="13" t="n">
        <v>1730000</v>
      </c>
      <c r="I298" s="12" t="n">
        <v>26</v>
      </c>
      <c r="J298" s="13" t="n">
        <v>67500</v>
      </c>
      <c r="K298" s="13">
        <f>IFERROR($H298/$I298,"")</f>
        <v/>
      </c>
      <c r="L298" s="13" t="n">
        <v>80000</v>
      </c>
      <c r="M298" t="inlineStr">
        <is>
          <t>WI, IN</t>
        </is>
      </c>
      <c r="N298" t="inlineStr">
        <is>
          <t>Yes</t>
        </is>
      </c>
      <c r="O298" t="inlineStr">
        <is>
          <t>Yes</t>
        </is>
      </c>
      <c r="P298" s="9" t="inlineStr">
        <is>
          <t>https://www.schmittfoundation.org/</t>
        </is>
      </c>
      <c r="Q298" s="9" t="inlineStr">
        <is>
          <t>https://grantcue.com/foundations/arthur-j-schmitt-foundation-362217999</t>
        </is>
      </c>
    </row>
    <row r="299">
      <c r="A299">
        <f>IF($E299=$E298,$A298+1,1)</f>
        <v/>
      </c>
      <c r="B299" t="inlineStr">
        <is>
          <t>J &amp; V FLYNN FOUNDATION</t>
        </is>
      </c>
      <c r="C299" t="inlineStr">
        <is>
          <t>37-1387143</t>
        </is>
      </c>
      <c r="D299" t="inlineStr">
        <is>
          <t>Illinois</t>
        </is>
      </c>
      <c r="E299" t="inlineStr">
        <is>
          <t>IL</t>
        </is>
      </c>
      <c r="F299" t="n">
        <v>2025</v>
      </c>
      <c r="G299" t="n">
        <v>2</v>
      </c>
      <c r="H299" s="13" t="n">
        <v>1730000</v>
      </c>
      <c r="I299" s="12" t="n">
        <v>31</v>
      </c>
      <c r="J299" s="13" t="n">
        <v>40000</v>
      </c>
      <c r="K299" s="13">
        <f>IFERROR($H299/$I299,"")</f>
        <v/>
      </c>
      <c r="L299" s="13" t="n">
        <v>300000</v>
      </c>
      <c r="M299" t="inlineStr">
        <is>
          <t>KY</t>
        </is>
      </c>
      <c r="N299" t="inlineStr">
        <is>
          <t>Yes</t>
        </is>
      </c>
      <c r="O299" t="inlineStr">
        <is>
          <t>Not stated</t>
        </is>
      </c>
      <c r="Q299" s="9" t="inlineStr">
        <is>
          <t>https://grantcue.com/foundations/j-and-v-flynn-foundation-371387143</t>
        </is>
      </c>
    </row>
    <row r="300">
      <c r="A300">
        <f>IF($E300=$E299,$A299+1,1)</f>
        <v/>
      </c>
      <c r="B300" t="inlineStr">
        <is>
          <t>BARTON FAMILY FOUNDATION DTD 4242013</t>
        </is>
      </c>
      <c r="C300" t="inlineStr">
        <is>
          <t>46-6750440</t>
        </is>
      </c>
      <c r="D300" t="inlineStr">
        <is>
          <t>Illinois</t>
        </is>
      </c>
      <c r="E300" t="inlineStr">
        <is>
          <t>IL</t>
        </is>
      </c>
      <c r="F300" t="n">
        <v>2025</v>
      </c>
      <c r="G300" t="n">
        <v>2</v>
      </c>
      <c r="H300" s="13" t="n">
        <v>1708500</v>
      </c>
      <c r="I300" s="12" t="n">
        <v>68</v>
      </c>
      <c r="J300" s="13" t="n">
        <v>2000</v>
      </c>
      <c r="K300" s="13">
        <f>IFERROR($H300/$I300,"")</f>
        <v/>
      </c>
      <c r="L300" s="13" t="n">
        <v>265000</v>
      </c>
      <c r="M300" t="inlineStr">
        <is>
          <t>DC</t>
        </is>
      </c>
      <c r="N300" t="inlineStr">
        <is>
          <t>No</t>
        </is>
      </c>
      <c r="O300" t="inlineStr">
        <is>
          <t>Not stated</t>
        </is>
      </c>
      <c r="Q300" s="9" t="inlineStr">
        <is>
          <t>https://grantcue.com/foundations/barton-family-foundation-dtd-4242013-466750440</t>
        </is>
      </c>
    </row>
    <row r="301">
      <c r="A301">
        <f>IF($E301=$E300,$A300+1,1)</f>
        <v/>
      </c>
      <c r="B301" t="inlineStr">
        <is>
          <t>Rosenau Family Research Foundation</t>
        </is>
      </c>
      <c r="C301" t="inlineStr">
        <is>
          <t>26-3070514</t>
        </is>
      </c>
      <c r="D301" t="inlineStr">
        <is>
          <t>Illinois</t>
        </is>
      </c>
      <c r="E301" t="inlineStr">
        <is>
          <t>IL</t>
        </is>
      </c>
      <c r="F301" t="n">
        <v>2024</v>
      </c>
      <c r="G301" t="n">
        <v>1</v>
      </c>
      <c r="H301" s="13" t="n">
        <v>1705137</v>
      </c>
      <c r="I301" s="12" t="n">
        <v>15</v>
      </c>
      <c r="J301" s="13" t="n">
        <v>125000</v>
      </c>
      <c r="K301" s="13">
        <f>IFERROR($H301/$I301,"")</f>
        <v/>
      </c>
      <c r="L301" s="13" t="n">
        <v>250000</v>
      </c>
      <c r="M301" t="inlineStr">
        <is>
          <t>MN, NC, PA</t>
        </is>
      </c>
      <c r="N301" t="inlineStr">
        <is>
          <t>Yes</t>
        </is>
      </c>
      <c r="O301" t="inlineStr">
        <is>
          <t>Not stated</t>
        </is>
      </c>
      <c r="P301" s="9" t="inlineStr">
        <is>
          <t>https://www.rosenaufoundation.org/</t>
        </is>
      </c>
      <c r="Q301" s="9" t="inlineStr">
        <is>
          <t>https://grantcue.com/foundations/rosenau-family-research-foundation-263070514</t>
        </is>
      </c>
    </row>
    <row r="302">
      <c r="A302">
        <f>IF($E302=$E301,$A301+1,1)</f>
        <v/>
      </c>
      <c r="B302" t="inlineStr">
        <is>
          <t>OBERWEILER FOUNDATION</t>
        </is>
      </c>
      <c r="C302" t="inlineStr">
        <is>
          <t>36-4376705</t>
        </is>
      </c>
      <c r="D302" t="inlineStr">
        <is>
          <t>Illinois</t>
        </is>
      </c>
      <c r="E302" t="inlineStr">
        <is>
          <t>IL</t>
        </is>
      </c>
      <c r="F302" t="n">
        <v>2025</v>
      </c>
      <c r="G302" t="n">
        <v>2</v>
      </c>
      <c r="H302" s="13" t="n">
        <v>1700800</v>
      </c>
      <c r="I302" s="12" t="n">
        <v>104</v>
      </c>
      <c r="J302" s="13" t="n">
        <v>15000</v>
      </c>
      <c r="K302" s="13">
        <f>IFERROR($H302/$I302,"")</f>
        <v/>
      </c>
      <c r="L302" s="13" t="n">
        <v>40000</v>
      </c>
      <c r="M302" t="inlineStr">
        <is>
          <t>PA, VA, WI</t>
        </is>
      </c>
      <c r="N302" t="inlineStr">
        <is>
          <t>Yes</t>
        </is>
      </c>
      <c r="O302" t="inlineStr">
        <is>
          <t>Yes</t>
        </is>
      </c>
      <c r="P302" s="9" t="inlineStr">
        <is>
          <t>https://oberweilerfoundation.org/</t>
        </is>
      </c>
      <c r="Q302" s="9" t="inlineStr">
        <is>
          <t>https://grantcue.com/foundations/oberweiler-foundation-364376705</t>
        </is>
      </c>
    </row>
    <row r="303">
      <c r="A303">
        <f>IF($E303=$E302,$A302+1,1)</f>
        <v/>
      </c>
      <c r="B303" t="inlineStr">
        <is>
          <t>BRONFMAN HAUPTMAN FOUNDATION</t>
        </is>
      </c>
      <c r="C303" t="inlineStr">
        <is>
          <t>20-5618432</t>
        </is>
      </c>
      <c r="D303" t="inlineStr">
        <is>
          <t>Illinois</t>
        </is>
      </c>
      <c r="E303" t="inlineStr">
        <is>
          <t>IL</t>
        </is>
      </c>
      <c r="F303" t="n">
        <v>2024</v>
      </c>
      <c r="G303" t="n">
        <v>1</v>
      </c>
      <c r="H303" s="13" t="n">
        <v>1687500</v>
      </c>
      <c r="I303" s="12" t="n">
        <v>25</v>
      </c>
      <c r="J303" s="13" t="n">
        <v>20000</v>
      </c>
      <c r="K303" s="13">
        <f>IFERROR($H303/$I303,"")</f>
        <v/>
      </c>
      <c r="L303" s="13" t="n">
        <v>1000000</v>
      </c>
      <c r="M303" t="inlineStr">
        <is>
          <t>CA, MA, NY</t>
        </is>
      </c>
      <c r="N303" t="inlineStr">
        <is>
          <t>No</t>
        </is>
      </c>
      <c r="O303" t="inlineStr">
        <is>
          <t>Not stated</t>
        </is>
      </c>
      <c r="Q303" s="9" t="inlineStr">
        <is>
          <t>https://grantcue.com/foundations/bronfman-hauptman-foundation-205618432</t>
        </is>
      </c>
    </row>
    <row r="304">
      <c r="A304">
        <f>IF($E304=$E303,$A303+1,1)</f>
        <v/>
      </c>
      <c r="B304" t="inlineStr">
        <is>
          <t>Hulda B &amp; Maurice L Rothschild FDN</t>
        </is>
      </c>
      <c r="C304" t="inlineStr">
        <is>
          <t>36-6752787</t>
        </is>
      </c>
      <c r="D304" t="inlineStr">
        <is>
          <t>Illinois</t>
        </is>
      </c>
      <c r="E304" t="inlineStr">
        <is>
          <t>IL</t>
        </is>
      </c>
      <c r="F304" t="n">
        <v>2025</v>
      </c>
      <c r="G304" t="n">
        <v>2</v>
      </c>
      <c r="H304" s="13" t="n">
        <v>1678667</v>
      </c>
      <c r="I304" s="12" t="n">
        <v>16</v>
      </c>
      <c r="J304" s="13" t="n">
        <v>31327</v>
      </c>
      <c r="K304" s="13">
        <f>IFERROR($H304/$I304,"")</f>
        <v/>
      </c>
      <c r="L304" s="13" t="n">
        <v>674979</v>
      </c>
      <c r="M304" t="inlineStr">
        <is>
          <t>MN</t>
        </is>
      </c>
      <c r="N304" t="inlineStr">
        <is>
          <t>No</t>
        </is>
      </c>
      <c r="O304" t="inlineStr">
        <is>
          <t>Not stated</t>
        </is>
      </c>
      <c r="Q304" s="9" t="inlineStr">
        <is>
          <t>https://grantcue.com/foundations/hulda-b-and-maurice-l-rothschild-fdn-366752787</t>
        </is>
      </c>
    </row>
    <row r="305">
      <c r="A305">
        <f>IF($E305=$E304,$A304+1,1)</f>
        <v/>
      </c>
      <c r="B305" t="inlineStr">
        <is>
          <t>DANIEL &amp; LOUISE M SHIPMAN CHARITY</t>
        </is>
      </c>
      <c r="C305" t="inlineStr">
        <is>
          <t>36-6038534</t>
        </is>
      </c>
      <c r="D305" t="inlineStr">
        <is>
          <t>Illinois</t>
        </is>
      </c>
      <c r="E305" t="inlineStr">
        <is>
          <t>IL</t>
        </is>
      </c>
      <c r="F305" t="n">
        <v>2025</v>
      </c>
      <c r="G305" t="n">
        <v>2</v>
      </c>
      <c r="H305" s="13" t="n">
        <v>1671845</v>
      </c>
      <c r="I305" s="12" t="n">
        <v>10</v>
      </c>
      <c r="J305" s="13" t="n">
        <v>167184.5</v>
      </c>
      <c r="K305" s="13">
        <f>IFERROR($H305/$I305,"")</f>
        <v/>
      </c>
      <c r="L305" s="13" t="n">
        <v>178931</v>
      </c>
      <c r="N305" t="inlineStr">
        <is>
          <t>No</t>
        </is>
      </c>
      <c r="O305" t="inlineStr">
        <is>
          <t>Not stated</t>
        </is>
      </c>
      <c r="Q305" s="9" t="inlineStr">
        <is>
          <t>https://grantcue.com/foundations/daniel-and-louise-m-shipman-charity-366038534</t>
        </is>
      </c>
    </row>
    <row r="306">
      <c r="A306">
        <f>IF($E306=$E305,$A305+1,1)</f>
        <v/>
      </c>
      <c r="B306" t="inlineStr">
        <is>
          <t>DONALD E FIKE FAMILY FOUNDATION</t>
        </is>
      </c>
      <c r="C306" t="inlineStr">
        <is>
          <t>45-2548424</t>
        </is>
      </c>
      <c r="D306" t="inlineStr">
        <is>
          <t>Illinois</t>
        </is>
      </c>
      <c r="E306" t="inlineStr">
        <is>
          <t>IL</t>
        </is>
      </c>
      <c r="F306" t="n">
        <v>2024</v>
      </c>
      <c r="G306" t="n">
        <v>2</v>
      </c>
      <c r="H306" s="13" t="n">
        <v>1666935</v>
      </c>
      <c r="I306" s="12" t="n">
        <v>98</v>
      </c>
      <c r="J306" s="13" t="n">
        <v>10000</v>
      </c>
      <c r="K306" s="13">
        <f>IFERROR($H306/$I306,"")</f>
        <v/>
      </c>
      <c r="L306" s="13" t="n">
        <v>100000</v>
      </c>
      <c r="M306" t="inlineStr">
        <is>
          <t>TN, MN, OH</t>
        </is>
      </c>
      <c r="N306" t="inlineStr">
        <is>
          <t>No</t>
        </is>
      </c>
      <c r="O306" t="inlineStr">
        <is>
          <t>Not stated</t>
        </is>
      </c>
      <c r="Q306" s="9" t="inlineStr">
        <is>
          <t>https://grantcue.com/foundations/donald-e-fike-family-foundation-452548424</t>
        </is>
      </c>
    </row>
    <row r="307">
      <c r="A307">
        <f>IF($E307=$E306,$A306+1,1)</f>
        <v/>
      </c>
      <c r="B307" t="inlineStr">
        <is>
          <t>Clayton Brown Family Foundation</t>
        </is>
      </c>
      <c r="C307" t="inlineStr">
        <is>
          <t>36-3250579</t>
        </is>
      </c>
      <c r="D307" t="inlineStr">
        <is>
          <t>Illinois</t>
        </is>
      </c>
      <c r="E307" t="inlineStr">
        <is>
          <t>IL</t>
        </is>
      </c>
      <c r="F307" t="n">
        <v>2024</v>
      </c>
      <c r="G307" t="n">
        <v>1</v>
      </c>
      <c r="H307" s="13" t="n">
        <v>1665000</v>
      </c>
      <c r="I307" s="12" t="n">
        <v>18</v>
      </c>
      <c r="J307" s="13" t="n">
        <v>100000</v>
      </c>
      <c r="K307" s="13">
        <f>IFERROR($H307/$I307,"")</f>
        <v/>
      </c>
      <c r="L307" s="13" t="n">
        <v>200000</v>
      </c>
      <c r="M307" t="inlineStr">
        <is>
          <t>FL, CO, TX</t>
        </is>
      </c>
      <c r="N307" t="inlineStr">
        <is>
          <t>No</t>
        </is>
      </c>
      <c r="O307" t="inlineStr">
        <is>
          <t>Not stated</t>
        </is>
      </c>
      <c r="Q307" s="9" t="inlineStr">
        <is>
          <t>https://grantcue.com/foundations/clayton-brown-family-foundation-363250579</t>
        </is>
      </c>
    </row>
    <row r="308">
      <c r="A308">
        <f>IF($E308=$E307,$A307+1,1)</f>
        <v/>
      </c>
      <c r="B308" t="inlineStr">
        <is>
          <t>Julia Harrison Bruce Foundation</t>
        </is>
      </c>
      <c r="C308" t="inlineStr">
        <is>
          <t>37-6085206</t>
        </is>
      </c>
      <c r="D308" t="inlineStr">
        <is>
          <t>Illinois</t>
        </is>
      </c>
      <c r="E308" t="inlineStr">
        <is>
          <t>IL</t>
        </is>
      </c>
      <c r="F308" t="n">
        <v>2025</v>
      </c>
      <c r="G308" t="n">
        <v>2</v>
      </c>
      <c r="H308" s="13" t="n">
        <v>1653358</v>
      </c>
      <c r="I308" s="12" t="n">
        <v>19</v>
      </c>
      <c r="J308" s="13" t="n">
        <v>27926</v>
      </c>
      <c r="K308" s="13">
        <f>IFERROR($H308/$I308,"")</f>
        <v/>
      </c>
      <c r="L308" s="13" t="n">
        <v>757643</v>
      </c>
      <c r="N308" t="inlineStr">
        <is>
          <t>Yes</t>
        </is>
      </c>
      <c r="O308" t="inlineStr">
        <is>
          <t>Not stated</t>
        </is>
      </c>
      <c r="Q308" s="9" t="inlineStr">
        <is>
          <t>https://grantcue.com/foundations/julia-harrison-bruce-foundation-376085206</t>
        </is>
      </c>
    </row>
    <row r="309">
      <c r="A309">
        <f>IF($E309=$E308,$A308+1,1)</f>
        <v/>
      </c>
      <c r="B309" t="inlineStr">
        <is>
          <t>USG FOUNDATION INC</t>
        </is>
      </c>
      <c r="C309" t="inlineStr">
        <is>
          <t>36-2984045</t>
        </is>
      </c>
      <c r="D309" t="inlineStr">
        <is>
          <t>Illinois</t>
        </is>
      </c>
      <c r="E309" t="inlineStr">
        <is>
          <t>IL</t>
        </is>
      </c>
      <c r="F309" t="n">
        <v>2025</v>
      </c>
      <c r="G309" t="n">
        <v>2</v>
      </c>
      <c r="H309" s="13" t="n">
        <v>1649827</v>
      </c>
      <c r="I309" s="12" t="n">
        <v>553</v>
      </c>
      <c r="J309" s="13" t="n">
        <v>500</v>
      </c>
      <c r="K309" s="13">
        <f>IFERROR($H309/$I309,"")</f>
        <v/>
      </c>
      <c r="L309" s="13" t="n">
        <v>91940</v>
      </c>
      <c r="M309" t="inlineStr">
        <is>
          <t>CA, NY, TX</t>
        </is>
      </c>
      <c r="N309" t="inlineStr">
        <is>
          <t>Yes</t>
        </is>
      </c>
      <c r="O309" t="inlineStr">
        <is>
          <t>Yes</t>
        </is>
      </c>
      <c r="Q309" s="9" t="inlineStr">
        <is>
          <t>https://grantcue.com/foundations/usg-foundation-inc-362984045</t>
        </is>
      </c>
    </row>
    <row r="310">
      <c r="A310">
        <f>IF($E310=$E309,$A309+1,1)</f>
        <v/>
      </c>
      <c r="B310" t="inlineStr">
        <is>
          <t>Farms for Life Foundation</t>
        </is>
      </c>
      <c r="C310" t="inlineStr">
        <is>
          <t>83-2048247</t>
        </is>
      </c>
      <c r="D310" t="inlineStr">
        <is>
          <t>Illinois</t>
        </is>
      </c>
      <c r="E310" t="inlineStr">
        <is>
          <t>IL</t>
        </is>
      </c>
      <c r="F310" t="n">
        <v>2025</v>
      </c>
      <c r="G310" t="n">
        <v>2</v>
      </c>
      <c r="H310" s="13" t="n">
        <v>1643000</v>
      </c>
      <c r="I310" s="12" t="n">
        <v>32</v>
      </c>
      <c r="J310" s="13" t="n">
        <v>15000</v>
      </c>
      <c r="K310" s="13">
        <f>IFERROR($H310/$I310,"")</f>
        <v/>
      </c>
      <c r="L310" s="13" t="n">
        <v>500000</v>
      </c>
      <c r="M310" t="inlineStr">
        <is>
          <t>IN, MN, FL</t>
        </is>
      </c>
      <c r="N310" t="inlineStr">
        <is>
          <t>No</t>
        </is>
      </c>
      <c r="O310" t="inlineStr">
        <is>
          <t>Not stated</t>
        </is>
      </c>
      <c r="Q310" s="9" t="inlineStr">
        <is>
          <t>https://grantcue.com/foundations/farms-for-life-foundation-832048247</t>
        </is>
      </c>
    </row>
    <row r="311">
      <c r="A311">
        <f>IF($E311=$E310,$A310+1,1)</f>
        <v/>
      </c>
      <c r="B311" t="inlineStr">
        <is>
          <t>THE WOODS FOUNDATION</t>
        </is>
      </c>
      <c r="C311" t="inlineStr">
        <is>
          <t>36-4196899</t>
        </is>
      </c>
      <c r="D311" t="inlineStr">
        <is>
          <t>Illinois</t>
        </is>
      </c>
      <c r="E311" t="inlineStr">
        <is>
          <t>IL</t>
        </is>
      </c>
      <c r="F311" t="n">
        <v>2025</v>
      </c>
      <c r="G311" t="n">
        <v>2</v>
      </c>
      <c r="H311" s="13" t="n">
        <v>1633753</v>
      </c>
      <c r="I311" s="12" t="n">
        <v>61</v>
      </c>
      <c r="J311" s="13" t="n">
        <v>10000</v>
      </c>
      <c r="K311" s="13">
        <f>IFERROR($H311/$I311,"")</f>
        <v/>
      </c>
      <c r="L311" s="13" t="n">
        <v>200000</v>
      </c>
      <c r="M311" t="inlineStr">
        <is>
          <t>TN, NC</t>
        </is>
      </c>
      <c r="N311" t="inlineStr">
        <is>
          <t>Yes</t>
        </is>
      </c>
      <c r="O311" t="inlineStr">
        <is>
          <t>Not stated</t>
        </is>
      </c>
      <c r="Q311" s="9" t="inlineStr">
        <is>
          <t>https://grantcue.com/foundations/the-woods-foundation-364196899</t>
        </is>
      </c>
    </row>
    <row r="312">
      <c r="A312">
        <f>IF($E312=$E311,$A311+1,1)</f>
        <v/>
      </c>
      <c r="B312" t="inlineStr">
        <is>
          <t>JOHN &amp; MARY MANLEY FOUNDATION</t>
        </is>
      </c>
      <c r="C312" t="inlineStr">
        <is>
          <t>36-3193559</t>
        </is>
      </c>
      <c r="D312" t="inlineStr">
        <is>
          <t>Illinois</t>
        </is>
      </c>
      <c r="E312" t="inlineStr">
        <is>
          <t>IL</t>
        </is>
      </c>
      <c r="F312" t="n">
        <v>2025</v>
      </c>
      <c r="G312" t="n">
        <v>2</v>
      </c>
      <c r="H312" s="13" t="n">
        <v>1631991</v>
      </c>
      <c r="I312" s="12" t="n">
        <v>5</v>
      </c>
      <c r="J312" s="13" t="n">
        <v>100000</v>
      </c>
      <c r="K312" s="13">
        <f>IFERROR($H312/$I312,"")</f>
        <v/>
      </c>
      <c r="L312" s="13" t="n">
        <v>1100000</v>
      </c>
      <c r="M312" t="inlineStr">
        <is>
          <t>NH</t>
        </is>
      </c>
      <c r="N312" t="inlineStr">
        <is>
          <t>No</t>
        </is>
      </c>
      <c r="O312" t="inlineStr">
        <is>
          <t>Not stated</t>
        </is>
      </c>
      <c r="Q312" s="9" t="inlineStr">
        <is>
          <t>https://grantcue.com/foundations/john-and-mary-manley-foundation-363193559</t>
        </is>
      </c>
    </row>
    <row r="313">
      <c r="A313">
        <f>IF($E313=$E312,$A312+1,1)</f>
        <v/>
      </c>
      <c r="B313" t="inlineStr">
        <is>
          <t>DOUG AND DIANE OBERHELMAN FAMILY FOUNDATION</t>
        </is>
      </c>
      <c r="C313" t="inlineStr">
        <is>
          <t>46-1490164</t>
        </is>
      </c>
      <c r="D313" t="inlineStr">
        <is>
          <t>Illinois</t>
        </is>
      </c>
      <c r="E313" t="inlineStr">
        <is>
          <t>IL</t>
        </is>
      </c>
      <c r="F313" t="n">
        <v>2024</v>
      </c>
      <c r="G313" t="n">
        <v>1</v>
      </c>
      <c r="H313" s="13" t="n">
        <v>1631698</v>
      </c>
      <c r="I313" s="12" t="n">
        <v>34</v>
      </c>
      <c r="J313" s="13" t="n">
        <v>10000</v>
      </c>
      <c r="K313" s="13">
        <f>IFERROR($H313/$I313,"")</f>
        <v/>
      </c>
      <c r="L313" s="13" t="n">
        <v>705000</v>
      </c>
      <c r="M313" t="inlineStr">
        <is>
          <t>TN, MO, WI</t>
        </is>
      </c>
      <c r="N313" t="inlineStr">
        <is>
          <t>No</t>
        </is>
      </c>
      <c r="O313" t="inlineStr">
        <is>
          <t>Not stated</t>
        </is>
      </c>
      <c r="Q313" s="9" t="inlineStr">
        <is>
          <t>https://grantcue.com/foundations/doug-and-diane-oberhelman-family-foundation-461490164</t>
        </is>
      </c>
    </row>
    <row r="314">
      <c r="A314">
        <f>IF($E314=$E313,$A313+1,1)</f>
        <v/>
      </c>
      <c r="B314" t="inlineStr">
        <is>
          <t>RALPH FRANZEN CHARITABLE FOUNDATION XXXXX9002</t>
        </is>
      </c>
      <c r="C314" t="inlineStr">
        <is>
          <t>36-6929982</t>
        </is>
      </c>
      <c r="D314" t="inlineStr">
        <is>
          <t>Illinois</t>
        </is>
      </c>
      <c r="E314" t="inlineStr">
        <is>
          <t>IL</t>
        </is>
      </c>
      <c r="F314" t="n">
        <v>2025</v>
      </c>
      <c r="G314" t="n">
        <v>2</v>
      </c>
      <c r="H314" s="13" t="n">
        <v>1620889</v>
      </c>
      <c r="I314" s="12" t="n">
        <v>19</v>
      </c>
      <c r="J314" s="13" t="n">
        <v>100000</v>
      </c>
      <c r="K314" s="13">
        <f>IFERROR($H314/$I314,"")</f>
        <v/>
      </c>
      <c r="L314" s="13" t="n">
        <v>250000</v>
      </c>
      <c r="N314" t="inlineStr">
        <is>
          <t>Yes</t>
        </is>
      </c>
      <c r="O314" t="inlineStr">
        <is>
          <t>Yes</t>
        </is>
      </c>
      <c r="Q314" s="9" t="inlineStr">
        <is>
          <t>https://grantcue.com/foundations/ralph-franzen-charitable-foundation-xxxxx9002-366929982</t>
        </is>
      </c>
    </row>
    <row r="315">
      <c r="A315">
        <f>IF($E315=$E314,$A314+1,1)</f>
        <v/>
      </c>
      <c r="B315" t="inlineStr">
        <is>
          <t>S &amp; E BRAMSEN FOUNDATION</t>
        </is>
      </c>
      <c r="C315" t="inlineStr">
        <is>
          <t>36-2546470</t>
        </is>
      </c>
      <c r="D315" t="inlineStr">
        <is>
          <t>Illinois</t>
        </is>
      </c>
      <c r="E315" t="inlineStr">
        <is>
          <t>IL</t>
        </is>
      </c>
      <c r="F315" t="n">
        <v>2025</v>
      </c>
      <c r="G315" t="n">
        <v>2</v>
      </c>
      <c r="H315" s="13" t="n">
        <v>1614710</v>
      </c>
      <c r="I315" s="12" t="n">
        <v>38</v>
      </c>
      <c r="J315" s="13" t="n">
        <v>2500</v>
      </c>
      <c r="K315" s="13">
        <f>IFERROR($H315/$I315,"")</f>
        <v/>
      </c>
      <c r="L315" s="13" t="n">
        <v>1320000</v>
      </c>
      <c r="M315" t="inlineStr">
        <is>
          <t>DC, NJ, KY</t>
        </is>
      </c>
      <c r="N315" t="inlineStr">
        <is>
          <t>No</t>
        </is>
      </c>
      <c r="O315" t="inlineStr">
        <is>
          <t>Not stated</t>
        </is>
      </c>
      <c r="Q315" s="9" t="inlineStr">
        <is>
          <t>https://grantcue.com/foundations/s-and-e-bramsen-foundation-362546470</t>
        </is>
      </c>
    </row>
    <row r="316">
      <c r="A316">
        <f>IF($E316=$E315,$A315+1,1)</f>
        <v/>
      </c>
      <c r="B316" t="inlineStr">
        <is>
          <t>Arthur J Gallagher Foundation</t>
        </is>
      </c>
      <c r="C316" t="inlineStr">
        <is>
          <t>36-6082304</t>
        </is>
      </c>
      <c r="D316" t="inlineStr">
        <is>
          <t>Illinois</t>
        </is>
      </c>
      <c r="E316" t="inlineStr">
        <is>
          <t>IL</t>
        </is>
      </c>
      <c r="F316" t="n">
        <v>2024</v>
      </c>
      <c r="G316" t="n">
        <v>1</v>
      </c>
      <c r="H316" s="13" t="n">
        <v>1614360</v>
      </c>
      <c r="I316" s="12" t="n">
        <v>2692</v>
      </c>
      <c r="J316" s="13" t="n">
        <v>250</v>
      </c>
      <c r="K316" s="13">
        <f>IFERROR($H316/$I316,"")</f>
        <v/>
      </c>
      <c r="L316" s="13" t="n">
        <v>100000</v>
      </c>
      <c r="M316" t="inlineStr">
        <is>
          <t>CA, NY, DC</t>
        </is>
      </c>
      <c r="N316" t="inlineStr">
        <is>
          <t>No</t>
        </is>
      </c>
      <c r="O316" t="inlineStr">
        <is>
          <t>Not stated</t>
        </is>
      </c>
      <c r="Q316" s="9" t="inlineStr">
        <is>
          <t>https://grantcue.com/foundations/arthur-j-gallagher-foundation-366082304</t>
        </is>
      </c>
    </row>
    <row r="317">
      <c r="A317">
        <f>IF($E317=$E316,$A316+1,1)</f>
        <v/>
      </c>
      <c r="B317" t="inlineStr">
        <is>
          <t>L &amp; W CHARITABLE FOUNDATION</t>
        </is>
      </c>
      <c r="C317" t="inlineStr">
        <is>
          <t>47-2391923</t>
        </is>
      </c>
      <c r="D317" t="inlineStr">
        <is>
          <t>Illinois</t>
        </is>
      </c>
      <c r="E317" t="inlineStr">
        <is>
          <t>IL</t>
        </is>
      </c>
      <c r="F317" t="n">
        <v>2025</v>
      </c>
      <c r="G317" t="n">
        <v>2</v>
      </c>
      <c r="H317" s="13" t="n">
        <v>1613000</v>
      </c>
      <c r="I317" s="12" t="n">
        <v>16</v>
      </c>
      <c r="J317" s="13" t="n">
        <v>55000</v>
      </c>
      <c r="K317" s="13">
        <f>IFERROR($H317/$I317,"")</f>
        <v/>
      </c>
      <c r="L317" s="13" t="n">
        <v>600000</v>
      </c>
      <c r="M317" t="inlineStr">
        <is>
          <t>FL, MO, CO</t>
        </is>
      </c>
      <c r="N317" t="inlineStr">
        <is>
          <t>No</t>
        </is>
      </c>
      <c r="O317" t="inlineStr">
        <is>
          <t>Not stated</t>
        </is>
      </c>
      <c r="Q317" s="9" t="inlineStr">
        <is>
          <t>https://grantcue.com/foundations/l-and-w-charitable-foundation-c-o-mat-holdings-inc-472391923</t>
        </is>
      </c>
    </row>
    <row r="318">
      <c r="A318">
        <f>IF($E318=$E317,$A317+1,1)</f>
        <v/>
      </c>
      <c r="B318" t="inlineStr">
        <is>
          <t>EDWARD &amp; WANDA JORDAN FAMILY FOUNDATION</t>
        </is>
      </c>
      <c r="C318" t="inlineStr">
        <is>
          <t>36-3586729</t>
        </is>
      </c>
      <c r="D318" t="inlineStr">
        <is>
          <t>Illinois</t>
        </is>
      </c>
      <c r="E318" t="inlineStr">
        <is>
          <t>IL</t>
        </is>
      </c>
      <c r="F318" t="n">
        <v>2024</v>
      </c>
      <c r="G318" t="n">
        <v>2</v>
      </c>
      <c r="H318" s="13" t="n">
        <v>1607005</v>
      </c>
      <c r="I318" s="12" t="n">
        <v>87</v>
      </c>
      <c r="J318" s="13" t="n">
        <v>15000</v>
      </c>
      <c r="K318" s="13">
        <f>IFERROR($H318/$I318,"")</f>
        <v/>
      </c>
      <c r="L318" s="13" t="n">
        <v>75000</v>
      </c>
      <c r="M318" t="inlineStr">
        <is>
          <t>IN, VA, FL</t>
        </is>
      </c>
      <c r="N318" t="inlineStr">
        <is>
          <t>No</t>
        </is>
      </c>
      <c r="O318" t="inlineStr">
        <is>
          <t>Not stated</t>
        </is>
      </c>
      <c r="Q318" s="9" t="inlineStr">
        <is>
          <t>https://grantcue.com/foundations/edward-and-wanda-jordan-family-foundation-co-deborah-duvair-363586729</t>
        </is>
      </c>
    </row>
    <row r="319">
      <c r="A319">
        <f>IF($E319=$E318,$A318+1,1)</f>
        <v/>
      </c>
      <c r="B319" t="inlineStr">
        <is>
          <t>JAMES MILLIKIN TRUST A</t>
        </is>
      </c>
      <c r="C319" t="inlineStr">
        <is>
          <t>37-0661226</t>
        </is>
      </c>
      <c r="D319" t="inlineStr">
        <is>
          <t>Illinois</t>
        </is>
      </c>
      <c r="E319" t="inlineStr">
        <is>
          <t>IL</t>
        </is>
      </c>
      <c r="F319" t="n">
        <v>2025</v>
      </c>
      <c r="G319" t="n">
        <v>2</v>
      </c>
      <c r="H319" s="13" t="n">
        <v>1600422</v>
      </c>
      <c r="I319" s="12" t="n">
        <v>27</v>
      </c>
      <c r="J319" s="13" t="n">
        <v>15000</v>
      </c>
      <c r="K319" s="13">
        <f>IFERROR($H319/$I319,"")</f>
        <v/>
      </c>
      <c r="L319" s="13" t="n">
        <v>340000</v>
      </c>
      <c r="N319" t="inlineStr">
        <is>
          <t>Yes</t>
        </is>
      </c>
      <c r="O319" t="inlineStr">
        <is>
          <t>Not stated</t>
        </is>
      </c>
      <c r="Q319" s="9" t="inlineStr">
        <is>
          <t>https://grantcue.com/foundations/james-millikin-trust-a-370661226</t>
        </is>
      </c>
    </row>
    <row r="320">
      <c r="A320">
        <f>IF($E320=$E319,$A319+1,1)</f>
        <v/>
      </c>
      <c r="B320" t="inlineStr">
        <is>
          <t>DAVID B AND PAMELA M WAUD FOUNDATION</t>
        </is>
      </c>
      <c r="C320" t="inlineStr">
        <is>
          <t>26-3875836</t>
        </is>
      </c>
      <c r="D320" t="inlineStr">
        <is>
          <t>Illinois</t>
        </is>
      </c>
      <c r="E320" t="inlineStr">
        <is>
          <t>IL</t>
        </is>
      </c>
      <c r="F320" t="n">
        <v>2025</v>
      </c>
      <c r="G320" t="n">
        <v>2</v>
      </c>
      <c r="H320" s="13" t="n">
        <v>1595668</v>
      </c>
      <c r="I320" s="12" t="n">
        <v>27</v>
      </c>
      <c r="J320" s="13" t="n">
        <v>46636</v>
      </c>
      <c r="K320" s="13">
        <f>IFERROR($H320/$I320,"")</f>
        <v/>
      </c>
      <c r="L320" s="13" t="n">
        <v>140199</v>
      </c>
      <c r="M320" t="inlineStr">
        <is>
          <t>VA, FL, NJ</t>
        </is>
      </c>
      <c r="N320" t="inlineStr">
        <is>
          <t>No</t>
        </is>
      </c>
      <c r="O320" t="inlineStr">
        <is>
          <t>Not stated</t>
        </is>
      </c>
      <c r="Q320" s="9" t="inlineStr">
        <is>
          <t>https://grantcue.com/foundations/david-b-and-pamela-m-waud-foundation-263875836</t>
        </is>
      </c>
    </row>
    <row r="321">
      <c r="A321">
        <f>IF($E321=$E320,$A320+1,1)</f>
        <v/>
      </c>
      <c r="B321" t="inlineStr">
        <is>
          <t>FRED J BRUNNER FOUNDATION</t>
        </is>
      </c>
      <c r="C321" t="inlineStr">
        <is>
          <t>36-6066471</t>
        </is>
      </c>
      <c r="D321" t="inlineStr">
        <is>
          <t>Illinois</t>
        </is>
      </c>
      <c r="E321" t="inlineStr">
        <is>
          <t>IL</t>
        </is>
      </c>
      <c r="F321" t="n">
        <v>2024</v>
      </c>
      <c r="G321" t="n">
        <v>1</v>
      </c>
      <c r="H321" s="13" t="n">
        <v>1591000</v>
      </c>
      <c r="I321" s="12" t="n">
        <v>80</v>
      </c>
      <c r="J321" s="13" t="n">
        <v>15000</v>
      </c>
      <c r="K321" s="13">
        <f>IFERROR($H321/$I321,"")</f>
        <v/>
      </c>
      <c r="L321" s="13" t="n">
        <v>80000</v>
      </c>
      <c r="M321" t="inlineStr">
        <is>
          <t>AR, AL, WI</t>
        </is>
      </c>
      <c r="N321" t="inlineStr">
        <is>
          <t>Yes</t>
        </is>
      </c>
      <c r="O321" t="inlineStr">
        <is>
          <t>Yes</t>
        </is>
      </c>
      <c r="Q321" s="9" t="inlineStr">
        <is>
          <t>https://grantcue.com/foundations/fred-j-brunner-foundation-366066471</t>
        </is>
      </c>
    </row>
    <row r="322">
      <c r="A322">
        <f>IF($E322=$E321,$A321+1,1)</f>
        <v/>
      </c>
      <c r="B322" t="inlineStr">
        <is>
          <t>ALLSUP FAMILY FOUNDATION</t>
        </is>
      </c>
      <c r="C322" t="inlineStr">
        <is>
          <t>37-6686334</t>
        </is>
      </c>
      <c r="D322" t="inlineStr">
        <is>
          <t>Illinois</t>
        </is>
      </c>
      <c r="E322" t="inlineStr">
        <is>
          <t>IL</t>
        </is>
      </c>
      <c r="F322" t="n">
        <v>2025</v>
      </c>
      <c r="G322" t="n">
        <v>2</v>
      </c>
      <c r="H322" s="13" t="n">
        <v>1589672</v>
      </c>
      <c r="I322" s="12" t="n">
        <v>29</v>
      </c>
      <c r="J322" s="13" t="n">
        <v>28000</v>
      </c>
      <c r="K322" s="13">
        <f>IFERROR($H322/$I322,"")</f>
        <v/>
      </c>
      <c r="L322" s="13" t="n">
        <v>210463</v>
      </c>
      <c r="M322" t="inlineStr">
        <is>
          <t>AZ, MO</t>
        </is>
      </c>
      <c r="N322" t="inlineStr">
        <is>
          <t>No</t>
        </is>
      </c>
      <c r="O322" t="inlineStr">
        <is>
          <t>Not stated</t>
        </is>
      </c>
      <c r="Q322" s="9" t="inlineStr">
        <is>
          <t>https://grantcue.com/foundations/allsup-family-foundation-376686334</t>
        </is>
      </c>
    </row>
    <row r="323">
      <c r="A323">
        <f>IF($E323=$E322,$A322+1,1)</f>
        <v/>
      </c>
      <c r="B323" t="inlineStr">
        <is>
          <t>THE JEROME MIRZA FOUNDATION</t>
        </is>
      </c>
      <c r="C323" t="inlineStr">
        <is>
          <t>37-1392755</t>
        </is>
      </c>
      <c r="D323" t="inlineStr">
        <is>
          <t>Illinois</t>
        </is>
      </c>
      <c r="E323" t="inlineStr">
        <is>
          <t>IL</t>
        </is>
      </c>
      <c r="F323" t="n">
        <v>2025</v>
      </c>
      <c r="G323" t="n">
        <v>2</v>
      </c>
      <c r="H323" s="13" t="n">
        <v>1579449</v>
      </c>
      <c r="I323" s="12" t="n">
        <v>27</v>
      </c>
      <c r="J323" s="13" t="n">
        <v>35000</v>
      </c>
      <c r="K323" s="13">
        <f>IFERROR($H323/$I323,"")</f>
        <v/>
      </c>
      <c r="L323" s="13" t="n">
        <v>250000</v>
      </c>
      <c r="N323" t="inlineStr">
        <is>
          <t>No</t>
        </is>
      </c>
      <c r="O323" t="inlineStr">
        <is>
          <t>Not stated</t>
        </is>
      </c>
      <c r="Q323" s="9" t="inlineStr">
        <is>
          <t>https://grantcue.com/foundations/the-jerome-mirza-foundation-371392755</t>
        </is>
      </c>
    </row>
    <row r="324">
      <c r="A324">
        <f>IF($E324=$E323,$A323+1,1)</f>
        <v/>
      </c>
      <c r="B324" t="inlineStr">
        <is>
          <t>Mayer and Morris Kaplan Foundation</t>
        </is>
      </c>
      <c r="C324" t="inlineStr">
        <is>
          <t>36-6099675</t>
        </is>
      </c>
      <c r="D324" t="inlineStr">
        <is>
          <t>Illinois</t>
        </is>
      </c>
      <c r="E324" t="inlineStr">
        <is>
          <t>IL</t>
        </is>
      </c>
      <c r="F324" t="n">
        <v>2024</v>
      </c>
      <c r="G324" t="n">
        <v>1</v>
      </c>
      <c r="H324" s="13" t="n">
        <v>1578113</v>
      </c>
      <c r="I324" s="12" t="n">
        <v>103</v>
      </c>
      <c r="J324" s="13" t="n">
        <v>5000</v>
      </c>
      <c r="K324" s="13">
        <f>IFERROR($H324/$I324,"")</f>
        <v/>
      </c>
      <c r="L324" s="13" t="n">
        <v>150000</v>
      </c>
      <c r="M324" t="inlineStr">
        <is>
          <t>NY, NM, CA</t>
        </is>
      </c>
      <c r="N324" t="inlineStr">
        <is>
          <t>Yes</t>
        </is>
      </c>
      <c r="O324" t="inlineStr">
        <is>
          <t>Not stated</t>
        </is>
      </c>
      <c r="P324" s="9" t="inlineStr">
        <is>
          <t>https://kapfam.com/</t>
        </is>
      </c>
      <c r="Q324" s="9" t="inlineStr">
        <is>
          <t>https://grantcue.com/foundations/mayer-and-morris-kaplan-foundation-366099675</t>
        </is>
      </c>
    </row>
    <row r="325">
      <c r="A325">
        <f>IF($E325=$E324,$A324+1,1)</f>
        <v/>
      </c>
      <c r="B325" t="inlineStr">
        <is>
          <t>PERLMAN FAMILY FOUNDATION FOUNDED BY ANITA AND LOUIS PERLMAN</t>
        </is>
      </c>
      <c r="C325" t="inlineStr">
        <is>
          <t>36-2670190</t>
        </is>
      </c>
      <c r="D325" t="inlineStr">
        <is>
          <t>Illinois</t>
        </is>
      </c>
      <c r="E325" t="inlineStr">
        <is>
          <t>IL</t>
        </is>
      </c>
      <c r="F325" t="n">
        <v>2025</v>
      </c>
      <c r="G325" t="n">
        <v>2</v>
      </c>
      <c r="H325" s="13" t="n">
        <v>1576500</v>
      </c>
      <c r="I325" s="12" t="n">
        <v>33</v>
      </c>
      <c r="J325" s="13" t="n">
        <v>36000</v>
      </c>
      <c r="K325" s="13">
        <f>IFERROR($H325/$I325,"")</f>
        <v/>
      </c>
      <c r="L325" s="13" t="n">
        <v>139000</v>
      </c>
      <c r="M325" t="inlineStr">
        <is>
          <t>NY, MA, FL</t>
        </is>
      </c>
      <c r="N325" t="inlineStr">
        <is>
          <t>No</t>
        </is>
      </c>
      <c r="O325" t="inlineStr">
        <is>
          <t>Not stated</t>
        </is>
      </c>
      <c r="Q325" s="9" t="inlineStr">
        <is>
          <t>https://grantcue.com/foundations/perlman-family-foundation-founded-by-anita-and-louis-perlman-362670190</t>
        </is>
      </c>
    </row>
    <row r="326">
      <c r="A326">
        <f>IF($E326=$E325,$A325+1,1)</f>
        <v/>
      </c>
      <c r="B326" t="inlineStr">
        <is>
          <t>SIRIUS FUND</t>
        </is>
      </c>
      <c r="C326" t="inlineStr">
        <is>
          <t>36-3712587</t>
        </is>
      </c>
      <c r="D326" t="inlineStr">
        <is>
          <t>Illinois</t>
        </is>
      </c>
      <c r="E326" t="inlineStr">
        <is>
          <t>IL</t>
        </is>
      </c>
      <c r="F326" t="n">
        <v>2024</v>
      </c>
      <c r="G326" t="n">
        <v>1</v>
      </c>
      <c r="H326" s="13" t="n">
        <v>1554560</v>
      </c>
      <c r="I326" s="12" t="n">
        <v>109</v>
      </c>
      <c r="J326" s="13" t="n">
        <v>5000</v>
      </c>
      <c r="K326" s="13">
        <f>IFERROR($H326/$I326,"")</f>
        <v/>
      </c>
      <c r="L326" s="13" t="n">
        <v>108000</v>
      </c>
      <c r="M326" t="inlineStr">
        <is>
          <t>ID, MT, CO</t>
        </is>
      </c>
      <c r="N326" t="inlineStr">
        <is>
          <t>Yes</t>
        </is>
      </c>
      <c r="O326" t="inlineStr">
        <is>
          <t>Not stated</t>
        </is>
      </c>
      <c r="Q326" s="9" t="inlineStr">
        <is>
          <t>https://grantcue.com/foundations/sirius-fund-363712587</t>
        </is>
      </c>
    </row>
    <row r="327">
      <c r="A327">
        <f>IF($E327=$E326,$A326+1,1)</f>
        <v/>
      </c>
      <c r="B327" t="inlineStr">
        <is>
          <t>THE LEHMAN-STAMM FAMILY FUND</t>
        </is>
      </c>
      <c r="C327" t="inlineStr">
        <is>
          <t>36-4267578</t>
        </is>
      </c>
      <c r="D327" t="inlineStr">
        <is>
          <t>Illinois</t>
        </is>
      </c>
      <c r="E327" t="inlineStr">
        <is>
          <t>IL</t>
        </is>
      </c>
      <c r="F327" t="n">
        <v>2025</v>
      </c>
      <c r="G327" t="n">
        <v>2</v>
      </c>
      <c r="H327" s="13" t="n">
        <v>1541385</v>
      </c>
      <c r="I327" s="12" t="n">
        <v>194</v>
      </c>
      <c r="J327" s="13" t="n">
        <v>5000</v>
      </c>
      <c r="K327" s="13">
        <f>IFERROR($H327/$I327,"")</f>
        <v/>
      </c>
      <c r="L327" s="13" t="n">
        <v>70000</v>
      </c>
      <c r="M327" t="inlineStr">
        <is>
          <t>NY, CA, DC</t>
        </is>
      </c>
      <c r="N327" t="inlineStr">
        <is>
          <t>Yes</t>
        </is>
      </c>
      <c r="O327" t="inlineStr">
        <is>
          <t>Yes</t>
        </is>
      </c>
      <c r="Q327" s="9" t="inlineStr">
        <is>
          <t>https://grantcue.com/foundations/the-lehman-stamm-family-fund-c-o-kkp-group-llc-364267578</t>
        </is>
      </c>
    </row>
    <row r="328">
      <c r="A328">
        <f>IF($E328=$E327,$A327+1,1)</f>
        <v/>
      </c>
      <c r="B328" t="inlineStr">
        <is>
          <t>PEAK6 FOUNDATION</t>
        </is>
      </c>
      <c r="C328" t="inlineStr">
        <is>
          <t>86-2586217</t>
        </is>
      </c>
      <c r="D328" t="inlineStr">
        <is>
          <t>Illinois</t>
        </is>
      </c>
      <c r="E328" t="inlineStr">
        <is>
          <t>IL</t>
        </is>
      </c>
      <c r="F328" t="n">
        <v>2025</v>
      </c>
      <c r="G328" t="n">
        <v>2</v>
      </c>
      <c r="H328" s="13" t="n">
        <v>1537452</v>
      </c>
      <c r="I328" s="12" t="n">
        <v>17</v>
      </c>
      <c r="J328" s="13" t="n">
        <v>12451</v>
      </c>
      <c r="K328" s="13">
        <f>IFERROR($H328/$I328,"")</f>
        <v/>
      </c>
      <c r="L328" s="13" t="n">
        <v>350000</v>
      </c>
      <c r="M328" t="inlineStr">
        <is>
          <t>MD, MA, TX</t>
        </is>
      </c>
      <c r="N328" t="inlineStr">
        <is>
          <t>No</t>
        </is>
      </c>
      <c r="O328" t="inlineStr">
        <is>
          <t>Not stated</t>
        </is>
      </c>
      <c r="Q328" s="9" t="inlineStr">
        <is>
          <t>https://grantcue.com/foundations/peak6-foundation-862586217</t>
        </is>
      </c>
    </row>
    <row r="329">
      <c r="A329">
        <f>IF($E329=$E328,$A328+1,1)</f>
        <v/>
      </c>
      <c r="B329" t="inlineStr">
        <is>
          <t>CLUNE CARES FOUNDATION INC</t>
        </is>
      </c>
      <c r="C329" t="inlineStr">
        <is>
          <t>88-4184746</t>
        </is>
      </c>
      <c r="D329" t="inlineStr">
        <is>
          <t>Illinois</t>
        </is>
      </c>
      <c r="E329" t="inlineStr">
        <is>
          <t>IL</t>
        </is>
      </c>
      <c r="F329" t="n">
        <v>2025</v>
      </c>
      <c r="G329" t="n">
        <v>2</v>
      </c>
      <c r="H329" s="13" t="n">
        <v>1534989</v>
      </c>
      <c r="I329" s="12" t="n">
        <v>266</v>
      </c>
      <c r="J329" s="13" t="n">
        <v>4400</v>
      </c>
      <c r="K329" s="13">
        <f>IFERROR($H329/$I329,"")</f>
        <v/>
      </c>
      <c r="L329" s="13" t="n">
        <v>33050</v>
      </c>
      <c r="M329" t="inlineStr">
        <is>
          <t>NY, CA, TX</t>
        </is>
      </c>
      <c r="N329" t="inlineStr">
        <is>
          <t>No</t>
        </is>
      </c>
      <c r="O329" t="inlineStr">
        <is>
          <t>Not stated</t>
        </is>
      </c>
      <c r="Q329" s="9" t="inlineStr">
        <is>
          <t>https://grantcue.com/foundations/clune-cares-foundation-inc-884184746</t>
        </is>
      </c>
    </row>
    <row r="330">
      <c r="A330">
        <f>IF($E330=$E329,$A329+1,1)</f>
        <v/>
      </c>
      <c r="B330" t="inlineStr">
        <is>
          <t>SARGENT FAMILY FOUNDATION</t>
        </is>
      </c>
      <c r="C330" t="inlineStr">
        <is>
          <t>35-7011349</t>
        </is>
      </c>
      <c r="D330" t="inlineStr">
        <is>
          <t>Illinois</t>
        </is>
      </c>
      <c r="E330" t="inlineStr">
        <is>
          <t>IL</t>
        </is>
      </c>
      <c r="F330" t="n">
        <v>2024</v>
      </c>
      <c r="G330" t="n">
        <v>1</v>
      </c>
      <c r="H330" s="13" t="n">
        <v>1530000</v>
      </c>
      <c r="I330" s="12" t="n">
        <v>61</v>
      </c>
      <c r="J330" s="13" t="n">
        <v>10000</v>
      </c>
      <c r="K330" s="13">
        <f>IFERROR($H330/$I330,"")</f>
        <v/>
      </c>
      <c r="L330" s="13" t="n">
        <v>350000</v>
      </c>
      <c r="M330" t="inlineStr">
        <is>
          <t>NY, FL, WI</t>
        </is>
      </c>
      <c r="N330" t="inlineStr">
        <is>
          <t>No</t>
        </is>
      </c>
      <c r="O330" t="inlineStr">
        <is>
          <t>Not stated</t>
        </is>
      </c>
      <c r="Q330" s="9" t="inlineStr">
        <is>
          <t>https://grantcue.com/foundations/sargent-family-foundation-357011349</t>
        </is>
      </c>
    </row>
    <row r="331">
      <c r="A331">
        <f>IF($E331=$E330,$A330+1,1)</f>
        <v/>
      </c>
      <c r="B331" t="inlineStr">
        <is>
          <t>DOMANADA FOUNDATION</t>
        </is>
      </c>
      <c r="C331" t="inlineStr">
        <is>
          <t>36-6916790</t>
        </is>
      </c>
      <c r="D331" t="inlineStr">
        <is>
          <t>Illinois</t>
        </is>
      </c>
      <c r="E331" t="inlineStr">
        <is>
          <t>IL</t>
        </is>
      </c>
      <c r="F331" t="n">
        <v>2024</v>
      </c>
      <c r="G331" t="n">
        <v>1</v>
      </c>
      <c r="H331" s="13" t="n">
        <v>1523600</v>
      </c>
      <c r="I331" s="12" t="n">
        <v>45</v>
      </c>
      <c r="J331" s="13" t="n">
        <v>25000</v>
      </c>
      <c r="K331" s="13">
        <f>IFERROR($H331/$I331,"")</f>
        <v/>
      </c>
      <c r="L331" s="13" t="n">
        <v>220000</v>
      </c>
      <c r="M331" t="inlineStr">
        <is>
          <t>CO, OH, AZ</t>
        </is>
      </c>
      <c r="N331" t="inlineStr">
        <is>
          <t>Yes</t>
        </is>
      </c>
      <c r="O331" t="inlineStr">
        <is>
          <t>Not stated</t>
        </is>
      </c>
      <c r="P331" s="9" t="inlineStr">
        <is>
          <t>https://www.domanada.com/</t>
        </is>
      </c>
      <c r="Q331" s="9" t="inlineStr">
        <is>
          <t>https://grantcue.com/foundations/domanada-foundation-366916790</t>
        </is>
      </c>
    </row>
    <row r="332">
      <c r="A332">
        <f>IF($E332=$E331,$A331+1,1)</f>
        <v/>
      </c>
      <c r="B332" t="inlineStr">
        <is>
          <t>JRM FAMILY FOUNDATION</t>
        </is>
      </c>
      <c r="C332" t="inlineStr">
        <is>
          <t>36-4216229</t>
        </is>
      </c>
      <c r="D332" t="inlineStr">
        <is>
          <t>Illinois</t>
        </is>
      </c>
      <c r="E332" t="inlineStr">
        <is>
          <t>IL</t>
        </is>
      </c>
      <c r="F332" t="n">
        <v>2025</v>
      </c>
      <c r="G332" t="n">
        <v>2</v>
      </c>
      <c r="H332" s="13" t="n">
        <v>1523016</v>
      </c>
      <c r="I332" s="12" t="n">
        <v>8</v>
      </c>
      <c r="J332" s="13" t="n">
        <v>106640</v>
      </c>
      <c r="K332" s="13">
        <f>IFERROR($H332/$I332,"")</f>
        <v/>
      </c>
      <c r="L332" s="13" t="n">
        <v>462720</v>
      </c>
      <c r="M332" t="inlineStr">
        <is>
          <t>NY</t>
        </is>
      </c>
      <c r="N332" t="inlineStr">
        <is>
          <t>No</t>
        </is>
      </c>
      <c r="O332" t="inlineStr">
        <is>
          <t>Not stated</t>
        </is>
      </c>
      <c r="Q332" s="9" t="inlineStr">
        <is>
          <t>https://grantcue.com/foundations/jrm-family-foundation-364216229</t>
        </is>
      </c>
    </row>
    <row r="333">
      <c r="A333">
        <f>IF($E333=$E332,$A332+1,1)</f>
        <v/>
      </c>
      <c r="B333" t="inlineStr">
        <is>
          <t>BERGSTROM INC CHARITABLE FOUNDATION XXXXX2008</t>
        </is>
      </c>
      <c r="C333" t="inlineStr">
        <is>
          <t>36-6692339</t>
        </is>
      </c>
      <c r="D333" t="inlineStr">
        <is>
          <t>Illinois</t>
        </is>
      </c>
      <c r="E333" t="inlineStr">
        <is>
          <t>IL</t>
        </is>
      </c>
      <c r="F333" t="n">
        <v>2024</v>
      </c>
      <c r="G333" t="n">
        <v>2</v>
      </c>
      <c r="H333" s="13" t="n">
        <v>1520600</v>
      </c>
      <c r="I333" s="12" t="n">
        <v>159</v>
      </c>
      <c r="J333" s="13" t="n">
        <v>5000</v>
      </c>
      <c r="K333" s="13">
        <f>IFERROR($H333/$I333,"")</f>
        <v/>
      </c>
      <c r="L333" s="13" t="n">
        <v>110000</v>
      </c>
      <c r="M333" t="inlineStr">
        <is>
          <t>CA, GA</t>
        </is>
      </c>
      <c r="N333" t="inlineStr">
        <is>
          <t>Yes</t>
        </is>
      </c>
      <c r="O333" t="inlineStr">
        <is>
          <t>Not stated</t>
        </is>
      </c>
      <c r="Q333" s="9" t="inlineStr">
        <is>
          <t>https://grantcue.com/foundations/bergstrom-inc-charitable-foundation-xxxxx2008-366692339</t>
        </is>
      </c>
    </row>
    <row r="334">
      <c r="A334">
        <f>IF($E334=$E333,$A333+1,1)</f>
        <v/>
      </c>
      <c r="B334" t="inlineStr">
        <is>
          <t>DEHAVEN FOUNDATION</t>
        </is>
      </c>
      <c r="C334" t="inlineStr">
        <is>
          <t>20-4390643</t>
        </is>
      </c>
      <c r="D334" t="inlineStr">
        <is>
          <t>Illinois</t>
        </is>
      </c>
      <c r="E334" t="inlineStr">
        <is>
          <t>IL</t>
        </is>
      </c>
      <c r="F334" t="n">
        <v>2024</v>
      </c>
      <c r="G334" t="n">
        <v>2</v>
      </c>
      <c r="H334" s="13" t="n">
        <v>1517251</v>
      </c>
      <c r="I334" s="12" t="n">
        <v>6</v>
      </c>
      <c r="J334" s="13" t="n">
        <v>123736.5</v>
      </c>
      <c r="K334" s="13">
        <f>IFERROR($H334/$I334,"")</f>
        <v/>
      </c>
      <c r="L334" s="13" t="n">
        <v>989778</v>
      </c>
      <c r="M334" t="inlineStr">
        <is>
          <t>CA</t>
        </is>
      </c>
      <c r="N334" t="inlineStr">
        <is>
          <t>No</t>
        </is>
      </c>
      <c r="O334" t="inlineStr">
        <is>
          <t>Not stated</t>
        </is>
      </c>
      <c r="Q334" s="9" t="inlineStr">
        <is>
          <t>https://grantcue.com/foundations/dehaven-foundation-204390643</t>
        </is>
      </c>
    </row>
    <row r="335">
      <c r="A335">
        <f>IF($E335=$E334,$A334+1,1)</f>
        <v/>
      </c>
      <c r="B335" t="inlineStr">
        <is>
          <t>Souder Family Foundation</t>
        </is>
      </c>
      <c r="C335" t="inlineStr">
        <is>
          <t>39-1560019</t>
        </is>
      </c>
      <c r="D335" t="inlineStr">
        <is>
          <t>Illinois</t>
        </is>
      </c>
      <c r="E335" t="inlineStr">
        <is>
          <t>IL</t>
        </is>
      </c>
      <c r="F335" t="n">
        <v>2024</v>
      </c>
      <c r="G335" t="n">
        <v>1</v>
      </c>
      <c r="H335" s="13" t="n">
        <v>1511000</v>
      </c>
      <c r="I335" s="12" t="n">
        <v>29</v>
      </c>
      <c r="J335" s="13" t="n">
        <v>6000</v>
      </c>
      <c r="K335" s="13">
        <f>IFERROR($H335/$I335,"")</f>
        <v/>
      </c>
      <c r="L335" s="13" t="n">
        <v>350000</v>
      </c>
      <c r="M335" t="inlineStr">
        <is>
          <t>WI, FL, NY</t>
        </is>
      </c>
      <c r="N335" t="inlineStr">
        <is>
          <t>No</t>
        </is>
      </c>
      <c r="O335" t="inlineStr">
        <is>
          <t>Not stated</t>
        </is>
      </c>
      <c r="Q335" s="9" t="inlineStr">
        <is>
          <t>https://grantcue.com/foundations/souder-family-foundation-391560019</t>
        </is>
      </c>
    </row>
    <row r="336">
      <c r="A336">
        <f>IF($E336=$E335,$A335+1,1)</f>
        <v/>
      </c>
      <c r="B336" t="inlineStr">
        <is>
          <t>ALPHA FOUNDATION FOR THE IMPROVEMENT OF MINE SAFETY AND HEALTH INC</t>
        </is>
      </c>
      <c r="C336" t="inlineStr">
        <is>
          <t>45-5152759</t>
        </is>
      </c>
      <c r="D336" t="inlineStr">
        <is>
          <t>Illinois</t>
        </is>
      </c>
      <c r="E336" t="inlineStr">
        <is>
          <t>IL</t>
        </is>
      </c>
      <c r="F336" t="n">
        <v>2024</v>
      </c>
      <c r="G336" t="n">
        <v>1</v>
      </c>
      <c r="H336" s="13" t="n">
        <v>1510213</v>
      </c>
      <c r="I336" s="12" t="n">
        <v>17</v>
      </c>
      <c r="J336" s="13" t="n">
        <v>72514</v>
      </c>
      <c r="K336" s="13">
        <f>IFERROR($H336/$I336,"")</f>
        <v/>
      </c>
      <c r="L336" s="13" t="n">
        <v>245274</v>
      </c>
      <c r="M336" t="inlineStr">
        <is>
          <t>CO, KY, CA</t>
        </is>
      </c>
      <c r="N336" t="inlineStr">
        <is>
          <t>No</t>
        </is>
      </c>
      <c r="O336" t="inlineStr">
        <is>
          <t>Not stated</t>
        </is>
      </c>
      <c r="Q336" s="9" t="inlineStr">
        <is>
          <t>https://grantcue.com/foundations/alpha-foundation-for-the-improvement-of-mine-safety-and-health-inc-455152759</t>
        </is>
      </c>
    </row>
    <row r="337">
      <c r="A337">
        <f>IF($E337=$E336,$A336+1,1)</f>
        <v/>
      </c>
      <c r="B337" t="inlineStr">
        <is>
          <t>ROBERT KYTS AND JADWIGA ROGUSKA-KYTS</t>
        </is>
      </c>
      <c r="C337" t="inlineStr">
        <is>
          <t>36-7353406</t>
        </is>
      </c>
      <c r="D337" t="inlineStr">
        <is>
          <t>Illinois</t>
        </is>
      </c>
      <c r="E337" t="inlineStr">
        <is>
          <t>IL</t>
        </is>
      </c>
      <c r="F337" t="n">
        <v>2025</v>
      </c>
      <c r="G337" t="n">
        <v>2</v>
      </c>
      <c r="H337" s="13" t="n">
        <v>1504403</v>
      </c>
      <c r="I337" s="12" t="n">
        <v>23</v>
      </c>
      <c r="J337" s="13" t="n">
        <v>53500</v>
      </c>
      <c r="K337" s="13">
        <f>IFERROR($H337/$I337,"")</f>
        <v/>
      </c>
      <c r="L337" s="13" t="n">
        <v>197930</v>
      </c>
      <c r="M337" t="inlineStr">
        <is>
          <t>VA, WI, NY</t>
        </is>
      </c>
      <c r="N337" t="inlineStr">
        <is>
          <t>No</t>
        </is>
      </c>
      <c r="O337" t="inlineStr">
        <is>
          <t>Not stated</t>
        </is>
      </c>
      <c r="Q337" s="9" t="inlineStr">
        <is>
          <t>https://grantcue.com/foundations/robert-kyts-and-jadwiga-roguska-kyts-367353406</t>
        </is>
      </c>
    </row>
    <row r="338">
      <c r="A338">
        <f>IF($E338=$E337,$A337+1,1)</f>
        <v/>
      </c>
      <c r="B338" t="inlineStr">
        <is>
          <t>MARTHA &amp; JOSEPH SCHRODT FAMILY FOUNDATION</t>
        </is>
      </c>
      <c r="C338" t="inlineStr">
        <is>
          <t>36-4443304</t>
        </is>
      </c>
      <c r="D338" t="inlineStr">
        <is>
          <t>Illinois</t>
        </is>
      </c>
      <c r="E338" t="inlineStr">
        <is>
          <t>IL</t>
        </is>
      </c>
      <c r="F338" t="n">
        <v>2025</v>
      </c>
      <c r="G338" t="n">
        <v>2</v>
      </c>
      <c r="H338" s="13" t="n">
        <v>1503452</v>
      </c>
      <c r="I338" s="12" t="n">
        <v>115</v>
      </c>
      <c r="J338" s="13" t="n">
        <v>5000</v>
      </c>
      <c r="K338" s="13">
        <f>IFERROR($H338/$I338,"")</f>
        <v/>
      </c>
      <c r="L338" s="13" t="n">
        <v>110091</v>
      </c>
      <c r="M338" t="inlineStr">
        <is>
          <t>UT, VA, MO</t>
        </is>
      </c>
      <c r="N338" t="inlineStr">
        <is>
          <t>No</t>
        </is>
      </c>
      <c r="O338" t="inlineStr">
        <is>
          <t>Not stated</t>
        </is>
      </c>
      <c r="Q338" s="9" t="inlineStr">
        <is>
          <t>https://grantcue.com/foundations/martha-and-joseph-schrodt-family-foundation-364443304</t>
        </is>
      </c>
    </row>
    <row r="339">
      <c r="A339">
        <f>IF($E339=$E338,$A338+1,1)</f>
        <v/>
      </c>
      <c r="B339" t="inlineStr">
        <is>
          <t>D AND R CHARITABLE FUND</t>
        </is>
      </c>
      <c r="C339" t="inlineStr">
        <is>
          <t>86-2247427</t>
        </is>
      </c>
      <c r="D339" t="inlineStr">
        <is>
          <t>Illinois</t>
        </is>
      </c>
      <c r="E339" t="inlineStr">
        <is>
          <t>IL</t>
        </is>
      </c>
      <c r="F339" t="n">
        <v>2024</v>
      </c>
      <c r="G339" t="n">
        <v>1</v>
      </c>
      <c r="H339" s="13" t="n">
        <v>1502000</v>
      </c>
      <c r="I339" s="12" t="n">
        <v>53</v>
      </c>
      <c r="J339" s="13" t="n">
        <v>20000</v>
      </c>
      <c r="K339" s="13">
        <f>IFERROR($H339/$I339,"")</f>
        <v/>
      </c>
      <c r="L339" s="13" t="n">
        <v>150000</v>
      </c>
      <c r="M339" t="inlineStr">
        <is>
          <t>AZ, UT, VA</t>
        </is>
      </c>
      <c r="N339" t="inlineStr">
        <is>
          <t>No</t>
        </is>
      </c>
      <c r="O339" t="inlineStr">
        <is>
          <t>Not stated</t>
        </is>
      </c>
      <c r="Q339" s="9" t="inlineStr">
        <is>
          <t>https://grantcue.com/foundations/d-and-r-charitable-fund-c-o-louise-glasser-862247427</t>
        </is>
      </c>
    </row>
    <row r="340">
      <c r="A340">
        <f>IF($E340=$E339,$A339+1,1)</f>
        <v/>
      </c>
      <c r="B340" t="inlineStr">
        <is>
          <t>THE WILLIAM R RICH FOUNDATION</t>
        </is>
      </c>
      <c r="C340" t="inlineStr">
        <is>
          <t>36-3885448</t>
        </is>
      </c>
      <c r="D340" t="inlineStr">
        <is>
          <t>Illinois</t>
        </is>
      </c>
      <c r="E340" t="inlineStr">
        <is>
          <t>IL</t>
        </is>
      </c>
      <c r="F340" t="n">
        <v>2025</v>
      </c>
      <c r="G340" t="n">
        <v>2</v>
      </c>
      <c r="H340" s="13" t="n">
        <v>1500000</v>
      </c>
      <c r="I340" s="12" t="n">
        <v>15</v>
      </c>
      <c r="J340" s="13" t="n">
        <v>50000</v>
      </c>
      <c r="K340" s="13">
        <f>IFERROR($H340/$I340,"")</f>
        <v/>
      </c>
      <c r="L340" s="13" t="n">
        <v>265000</v>
      </c>
      <c r="M340" t="inlineStr">
        <is>
          <t>CA, MI, NY</t>
        </is>
      </c>
      <c r="N340" t="inlineStr">
        <is>
          <t>No</t>
        </is>
      </c>
      <c r="O340" t="inlineStr">
        <is>
          <t>Not stated</t>
        </is>
      </c>
      <c r="Q340" s="9" t="inlineStr">
        <is>
          <t>https://grantcue.com/foundations/the-william-r-rich-foundation-c-o-lynne-kaplan-trustee-363885448</t>
        </is>
      </c>
    </row>
    <row r="341">
      <c r="A341">
        <f>IF($E341=$E340,$A340+1,1)</f>
        <v/>
      </c>
      <c r="B341" t="inlineStr">
        <is>
          <t>The Cynthia Elkins Foundation</t>
        </is>
      </c>
      <c r="C341" t="inlineStr">
        <is>
          <t>36-4118927</t>
        </is>
      </c>
      <c r="D341" t="inlineStr">
        <is>
          <t>Illinois</t>
        </is>
      </c>
      <c r="E341" t="inlineStr">
        <is>
          <t>IL</t>
        </is>
      </c>
      <c r="F341" t="n">
        <v>2024</v>
      </c>
      <c r="G341" t="n">
        <v>2</v>
      </c>
      <c r="H341" s="13" t="n">
        <v>1496300</v>
      </c>
      <c r="I341" s="12" t="n">
        <v>68</v>
      </c>
      <c r="J341" s="13" t="n">
        <v>7000</v>
      </c>
      <c r="K341" s="13">
        <f>IFERROR($H341/$I341,"")</f>
        <v/>
      </c>
      <c r="L341" s="13" t="n">
        <v>225000</v>
      </c>
      <c r="M341" t="inlineStr">
        <is>
          <t>DC, NY, WI</t>
        </is>
      </c>
      <c r="N341" t="inlineStr">
        <is>
          <t>No</t>
        </is>
      </c>
      <c r="O341" t="inlineStr">
        <is>
          <t>Not stated</t>
        </is>
      </c>
      <c r="Q341" s="9" t="inlineStr">
        <is>
          <t>https://grantcue.com/foundations/the-cynthia-elkins-foundation-364118927</t>
        </is>
      </c>
    </row>
    <row r="342">
      <c r="A342">
        <f>IF($E342=$E341,$A341+1,1)</f>
        <v/>
      </c>
      <c r="B342" t="inlineStr">
        <is>
          <t>The Irving and Phyllis Millstein Foundation for Animal Welfare Ltd</t>
        </is>
      </c>
      <c r="C342" t="inlineStr">
        <is>
          <t>81-4594769</t>
        </is>
      </c>
      <c r="D342" t="inlineStr">
        <is>
          <t>Illinois</t>
        </is>
      </c>
      <c r="E342" t="inlineStr">
        <is>
          <t>IL</t>
        </is>
      </c>
      <c r="F342" t="n">
        <v>2024</v>
      </c>
      <c r="G342" t="n">
        <v>1</v>
      </c>
      <c r="H342" s="13" t="n">
        <v>1487100</v>
      </c>
      <c r="I342" s="12" t="n">
        <v>33</v>
      </c>
      <c r="J342" s="13" t="n">
        <v>40000</v>
      </c>
      <c r="K342" s="13">
        <f>IFERROR($H342/$I342,"")</f>
        <v/>
      </c>
      <c r="L342" s="13" t="n">
        <v>100000</v>
      </c>
      <c r="M342" t="inlineStr">
        <is>
          <t>NY, PA, VT</t>
        </is>
      </c>
      <c r="N342" t="inlineStr">
        <is>
          <t>No</t>
        </is>
      </c>
      <c r="O342" t="inlineStr">
        <is>
          <t>Not stated</t>
        </is>
      </c>
      <c r="Q342" s="9" t="inlineStr">
        <is>
          <t>https://grantcue.com/foundations/the-irving-and-phyllis-millstein-foundation-for-animal-welfare-ltd-814594769</t>
        </is>
      </c>
    </row>
    <row r="343">
      <c r="A343">
        <f>IF($E343=$E342,$A342+1,1)</f>
        <v/>
      </c>
      <c r="B343" t="inlineStr">
        <is>
          <t>JEAN PAUL OHADI MEMORIAL FOUNDATION</t>
        </is>
      </c>
      <c r="C343" t="inlineStr">
        <is>
          <t>36-4240821</t>
        </is>
      </c>
      <c r="D343" t="inlineStr">
        <is>
          <t>Illinois</t>
        </is>
      </c>
      <c r="E343" t="inlineStr">
        <is>
          <t>IL</t>
        </is>
      </c>
      <c r="F343" t="n">
        <v>2024</v>
      </c>
      <c r="G343" t="n">
        <v>1</v>
      </c>
      <c r="H343" s="13" t="n">
        <v>1483197</v>
      </c>
      <c r="I343" s="12" t="n">
        <v>14</v>
      </c>
      <c r="J343" s="13" t="n">
        <v>6000</v>
      </c>
      <c r="K343" s="13">
        <f>IFERROR($H343/$I343,"")</f>
        <v/>
      </c>
      <c r="L343" s="13" t="n">
        <v>600000</v>
      </c>
      <c r="M343" t="inlineStr">
        <is>
          <t>NY, CA, MN</t>
        </is>
      </c>
      <c r="N343" t="inlineStr">
        <is>
          <t>Yes</t>
        </is>
      </c>
      <c r="O343" t="inlineStr">
        <is>
          <t>Yes</t>
        </is>
      </c>
      <c r="Q343" s="9" t="inlineStr">
        <is>
          <t>https://grantcue.com/foundations/jean-paul-ohadi-memorial-foundation-364240821</t>
        </is>
      </c>
    </row>
    <row r="344">
      <c r="A344">
        <f>IF($E344=$E343,$A343+1,1)</f>
        <v/>
      </c>
      <c r="B344" t="inlineStr">
        <is>
          <t>IDEAL INDUSTRIES FOUNDATION</t>
        </is>
      </c>
      <c r="C344" t="inlineStr">
        <is>
          <t>36-3449960</t>
        </is>
      </c>
      <c r="D344" t="inlineStr">
        <is>
          <t>Illinois</t>
        </is>
      </c>
      <c r="E344" t="inlineStr">
        <is>
          <t>IL</t>
        </is>
      </c>
      <c r="F344" t="n">
        <v>2025</v>
      </c>
      <c r="G344" t="n">
        <v>2</v>
      </c>
      <c r="H344" s="13" t="n">
        <v>1465645</v>
      </c>
      <c r="I344" s="12" t="n">
        <v>115</v>
      </c>
      <c r="J344" s="13" t="n">
        <v>1500</v>
      </c>
      <c r="K344" s="13">
        <f>IFERROR($H344/$I344,"")</f>
        <v/>
      </c>
      <c r="L344" s="13" t="n">
        <v>343513</v>
      </c>
      <c r="M344" t="inlineStr">
        <is>
          <t>GA, PA, DC</t>
        </is>
      </c>
      <c r="N344" t="inlineStr">
        <is>
          <t>No</t>
        </is>
      </c>
      <c r="O344" t="inlineStr">
        <is>
          <t>Not stated</t>
        </is>
      </c>
      <c r="Q344" s="9" t="inlineStr">
        <is>
          <t>https://grantcue.com/foundations/ideal-industries-foundation-363449960</t>
        </is>
      </c>
    </row>
    <row r="345">
      <c r="A345">
        <f>IF($E345=$E344,$A344+1,1)</f>
        <v/>
      </c>
      <c r="B345" t="inlineStr">
        <is>
          <t>RITA B KEEFE CHARITABLE FOUNDATION INC</t>
        </is>
      </c>
      <c r="C345" t="inlineStr">
        <is>
          <t>87-2769046</t>
        </is>
      </c>
      <c r="D345" t="inlineStr">
        <is>
          <t>Illinois</t>
        </is>
      </c>
      <c r="E345" t="inlineStr">
        <is>
          <t>IL</t>
        </is>
      </c>
      <c r="F345" t="n">
        <v>2025</v>
      </c>
      <c r="G345" t="n">
        <v>2</v>
      </c>
      <c r="H345" s="13" t="n">
        <v>1455450</v>
      </c>
      <c r="I345" s="12" t="n">
        <v>53</v>
      </c>
      <c r="J345" s="13" t="n">
        <v>20000</v>
      </c>
      <c r="K345" s="13">
        <f>IFERROR($H345/$I345,"")</f>
        <v/>
      </c>
      <c r="L345" s="13" t="n">
        <v>110000</v>
      </c>
      <c r="M345" t="inlineStr">
        <is>
          <t>MO, NY, CA</t>
        </is>
      </c>
      <c r="N345" t="inlineStr">
        <is>
          <t>Yes</t>
        </is>
      </c>
      <c r="O345" t="inlineStr">
        <is>
          <t>Not stated</t>
        </is>
      </c>
      <c r="Q345" s="9" t="inlineStr">
        <is>
          <t>https://grantcue.com/foundations/rita-b-keefe-charitable-foundation-inc-872769046</t>
        </is>
      </c>
    </row>
    <row r="346">
      <c r="A346">
        <f>IF($E346=$E345,$A345+1,1)</f>
        <v/>
      </c>
      <c r="B346" t="inlineStr">
        <is>
          <t>The Knowles Foundation</t>
        </is>
      </c>
      <c r="C346" t="inlineStr">
        <is>
          <t>36-6051968</t>
        </is>
      </c>
      <c r="D346" t="inlineStr">
        <is>
          <t>Illinois</t>
        </is>
      </c>
      <c r="E346" t="inlineStr">
        <is>
          <t>IL</t>
        </is>
      </c>
      <c r="F346" t="n">
        <v>2023</v>
      </c>
      <c r="G346" t="n">
        <v>1</v>
      </c>
      <c r="H346" s="13" t="n">
        <v>1452500</v>
      </c>
      <c r="I346" s="12" t="n">
        <v>24</v>
      </c>
      <c r="J346" s="13" t="n">
        <v>50000</v>
      </c>
      <c r="K346" s="13">
        <f>IFERROR($H346/$I346,"")</f>
        <v/>
      </c>
      <c r="L346" s="13" t="n">
        <v>187500</v>
      </c>
      <c r="N346" t="inlineStr">
        <is>
          <t>No</t>
        </is>
      </c>
      <c r="O346" t="inlineStr">
        <is>
          <t>Not stated</t>
        </is>
      </c>
      <c r="Q346" s="9" t="inlineStr">
        <is>
          <t>https://grantcue.com/foundations/the-knowles-foundation-366051968</t>
        </is>
      </c>
    </row>
    <row r="347">
      <c r="A347">
        <f>IF($E347=$E346,$A346+1,1)</f>
        <v/>
      </c>
      <c r="B347" t="inlineStr">
        <is>
          <t>ANDREW AND ALICE FISCHER CHARITABLE TRUST</t>
        </is>
      </c>
      <c r="C347" t="inlineStr">
        <is>
          <t>20-6792124</t>
        </is>
      </c>
      <c r="D347" t="inlineStr">
        <is>
          <t>Illinois</t>
        </is>
      </c>
      <c r="E347" t="inlineStr">
        <is>
          <t>IL</t>
        </is>
      </c>
      <c r="F347" t="n">
        <v>2025</v>
      </c>
      <c r="G347" t="n">
        <v>2</v>
      </c>
      <c r="H347" s="13" t="n">
        <v>1435500</v>
      </c>
      <c r="I347" s="12" t="n">
        <v>94</v>
      </c>
      <c r="J347" s="13" t="n">
        <v>5000</v>
      </c>
      <c r="K347" s="13">
        <f>IFERROR($H347/$I347,"")</f>
        <v/>
      </c>
      <c r="L347" s="13" t="n">
        <v>914000</v>
      </c>
      <c r="M347" t="inlineStr">
        <is>
          <t>IN, MN</t>
        </is>
      </c>
      <c r="N347" t="inlineStr">
        <is>
          <t>Yes</t>
        </is>
      </c>
      <c r="O347" t="inlineStr">
        <is>
          <t>Yes</t>
        </is>
      </c>
      <c r="Q347" s="9" t="inlineStr">
        <is>
          <t>https://grantcue.com/foundations/andrew-and-alice-fischer-charitable-trust-206792124</t>
        </is>
      </c>
    </row>
    <row r="348">
      <c r="A348">
        <f>IF($E348=$E347,$A347+1,1)</f>
        <v/>
      </c>
      <c r="B348" t="inlineStr">
        <is>
          <t>George H Parr Trust</t>
        </is>
      </c>
      <c r="C348" t="inlineStr">
        <is>
          <t>37-6113187</t>
        </is>
      </c>
      <c r="D348" t="inlineStr">
        <is>
          <t>Illinois</t>
        </is>
      </c>
      <c r="E348" t="inlineStr">
        <is>
          <t>IL</t>
        </is>
      </c>
      <c r="F348" t="n">
        <v>2025</v>
      </c>
      <c r="G348" t="n">
        <v>2</v>
      </c>
      <c r="H348" s="13" t="n">
        <v>1430163</v>
      </c>
      <c r="I348" s="12" t="n">
        <v>26</v>
      </c>
      <c r="J348" s="13" t="n">
        <v>35754</v>
      </c>
      <c r="K348" s="13">
        <f>IFERROR($H348/$I348,"")</f>
        <v/>
      </c>
      <c r="L348" s="13" t="n">
        <v>143617</v>
      </c>
      <c r="N348" t="inlineStr">
        <is>
          <t>No</t>
        </is>
      </c>
      <c r="O348" t="inlineStr">
        <is>
          <t>Not stated</t>
        </is>
      </c>
      <c r="Q348" s="9" t="inlineStr">
        <is>
          <t>https://grantcue.com/foundations/george-h-parr-trust-co-the-gerber-state-bank-376113187</t>
        </is>
      </c>
    </row>
    <row r="349">
      <c r="A349">
        <f>IF($E349=$E348,$A348+1,1)</f>
        <v/>
      </c>
      <c r="B349" t="inlineStr">
        <is>
          <t>CRAIN-MALING FOUNDATION</t>
        </is>
      </c>
      <c r="C349" t="inlineStr">
        <is>
          <t>20-4310219</t>
        </is>
      </c>
      <c r="D349" t="inlineStr">
        <is>
          <t>Illinois</t>
        </is>
      </c>
      <c r="E349" t="inlineStr">
        <is>
          <t>IL</t>
        </is>
      </c>
      <c r="F349" t="n">
        <v>2023</v>
      </c>
      <c r="G349" t="n">
        <v>1</v>
      </c>
      <c r="H349" s="13" t="n">
        <v>1428900</v>
      </c>
      <c r="I349" s="12" t="n">
        <v>110</v>
      </c>
      <c r="J349" s="13" t="n">
        <v>5000</v>
      </c>
      <c r="K349" s="13">
        <f>IFERROR($H349/$I349,"")</f>
        <v/>
      </c>
      <c r="L349" s="13" t="n">
        <v>165000</v>
      </c>
      <c r="M349" t="inlineStr">
        <is>
          <t>NY, IN, OH</t>
        </is>
      </c>
      <c r="N349" t="inlineStr">
        <is>
          <t>No</t>
        </is>
      </c>
      <c r="O349" t="inlineStr">
        <is>
          <t>Not stated</t>
        </is>
      </c>
      <c r="Q349" s="9" t="inlineStr">
        <is>
          <t>https://grantcue.com/foundations/crain-maling-foundation-204310219</t>
        </is>
      </c>
    </row>
    <row r="350">
      <c r="A350">
        <f>IF($E350=$E349,$A349+1,1)</f>
        <v/>
      </c>
      <c r="B350" t="inlineStr">
        <is>
          <t>Pat Mac's Pack Inc</t>
        </is>
      </c>
      <c r="C350" t="inlineStr">
        <is>
          <t>46-4709722</t>
        </is>
      </c>
      <c r="D350" t="inlineStr">
        <is>
          <t>Illinois</t>
        </is>
      </c>
      <c r="E350" t="inlineStr">
        <is>
          <t>IL</t>
        </is>
      </c>
      <c r="F350" t="n">
        <v>2025</v>
      </c>
      <c r="G350" t="n">
        <v>2</v>
      </c>
      <c r="H350" s="13" t="n">
        <v>1421981</v>
      </c>
      <c r="I350" s="12" t="n">
        <v>139</v>
      </c>
      <c r="J350" s="13" t="n">
        <v>3500</v>
      </c>
      <c r="K350" s="13">
        <f>IFERROR($H350/$I350,"")</f>
        <v/>
      </c>
      <c r="L350" s="13" t="n">
        <v>551000</v>
      </c>
      <c r="M350" t="inlineStr">
        <is>
          <t>IN, WI</t>
        </is>
      </c>
      <c r="N350" t="inlineStr">
        <is>
          <t>No</t>
        </is>
      </c>
      <c r="O350" t="inlineStr">
        <is>
          <t>Not stated</t>
        </is>
      </c>
      <c r="Q350" s="9" t="inlineStr">
        <is>
          <t>https://grantcue.com/foundations/pat-mac-s-pack-inc-464709722</t>
        </is>
      </c>
    </row>
    <row r="351">
      <c r="A351">
        <f>IF($E351=$E350,$A350+1,1)</f>
        <v/>
      </c>
      <c r="B351" t="inlineStr">
        <is>
          <t>THE KJELLSTROM FAMILY FOUNDATION</t>
        </is>
      </c>
      <c r="C351" t="inlineStr">
        <is>
          <t>20-6368876</t>
        </is>
      </c>
      <c r="D351" t="inlineStr">
        <is>
          <t>Illinois</t>
        </is>
      </c>
      <c r="E351" t="inlineStr">
        <is>
          <t>IL</t>
        </is>
      </c>
      <c r="F351" t="n">
        <v>2025</v>
      </c>
      <c r="G351" t="n">
        <v>2</v>
      </c>
      <c r="H351" s="13" t="n">
        <v>1421326</v>
      </c>
      <c r="I351" s="12" t="n">
        <v>100</v>
      </c>
      <c r="J351" s="13" t="n">
        <v>10000</v>
      </c>
      <c r="K351" s="13">
        <f>IFERROR($H351/$I351,"")</f>
        <v/>
      </c>
      <c r="L351" s="13" t="n">
        <v>82459</v>
      </c>
      <c r="N351" t="inlineStr">
        <is>
          <t>Yes</t>
        </is>
      </c>
      <c r="O351" t="inlineStr">
        <is>
          <t>Yes</t>
        </is>
      </c>
      <c r="Q351" s="9" t="inlineStr">
        <is>
          <t>https://grantcue.com/foundations/the-kjellstrom-family-foundation-206368876</t>
        </is>
      </c>
    </row>
    <row r="352">
      <c r="A352">
        <f>IF($E352=$E351,$A351+1,1)</f>
        <v/>
      </c>
      <c r="B352" t="inlineStr">
        <is>
          <t>828 FOUNDATION UA DTD 1242023</t>
        </is>
      </c>
      <c r="C352" t="inlineStr">
        <is>
          <t>93-6927822</t>
        </is>
      </c>
      <c r="D352" t="inlineStr">
        <is>
          <t>Illinois</t>
        </is>
      </c>
      <c r="E352" t="inlineStr">
        <is>
          <t>IL</t>
        </is>
      </c>
      <c r="F352" t="n">
        <v>2024</v>
      </c>
      <c r="G352" t="n">
        <v>1</v>
      </c>
      <c r="H352" s="13" t="n">
        <v>1420000</v>
      </c>
      <c r="I352" s="12" t="n">
        <v>5</v>
      </c>
      <c r="J352" s="13" t="n">
        <v>50000</v>
      </c>
      <c r="K352" s="13">
        <f>IFERROR($H352/$I352,"")</f>
        <v/>
      </c>
      <c r="L352" s="13" t="n">
        <v>1200000</v>
      </c>
      <c r="M352" t="inlineStr">
        <is>
          <t>IN, KY, TN</t>
        </is>
      </c>
      <c r="N352" t="inlineStr">
        <is>
          <t>No</t>
        </is>
      </c>
      <c r="O352" t="inlineStr">
        <is>
          <t>Not stated</t>
        </is>
      </c>
      <c r="Q352" s="9" t="inlineStr">
        <is>
          <t>https://grantcue.com/foundations/828-foundation-ua-dtd-1242023-936927822</t>
        </is>
      </c>
    </row>
    <row r="353">
      <c r="A353">
        <f>IF($E353=$E352,$A352+1,1)</f>
        <v/>
      </c>
      <c r="B353" t="inlineStr">
        <is>
          <t>ALDRIDGE GIVES FOUNDATION</t>
        </is>
      </c>
      <c r="C353" t="inlineStr">
        <is>
          <t>92-1251493</t>
        </is>
      </c>
      <c r="D353" t="inlineStr">
        <is>
          <t>Illinois</t>
        </is>
      </c>
      <c r="E353" t="inlineStr">
        <is>
          <t>IL</t>
        </is>
      </c>
      <c r="F353" t="n">
        <v>2025</v>
      </c>
      <c r="G353" t="n">
        <v>2</v>
      </c>
      <c r="H353" s="13" t="n">
        <v>1416659</v>
      </c>
      <c r="I353" s="12" t="n">
        <v>128</v>
      </c>
      <c r="J353" s="13" t="n">
        <v>1500</v>
      </c>
      <c r="K353" s="13">
        <f>IFERROR($H353/$I353,"")</f>
        <v/>
      </c>
      <c r="L353" s="13" t="n">
        <v>145000</v>
      </c>
      <c r="M353" t="inlineStr">
        <is>
          <t>MN, NY, CA</t>
        </is>
      </c>
      <c r="N353" t="inlineStr">
        <is>
          <t>No</t>
        </is>
      </c>
      <c r="O353" t="inlineStr">
        <is>
          <t>Not stated</t>
        </is>
      </c>
      <c r="Q353" s="9" t="inlineStr">
        <is>
          <t>https://grantcue.com/foundations/aldridge-gives-foundation-921251493</t>
        </is>
      </c>
    </row>
    <row r="354">
      <c r="A354">
        <f>IF($E354=$E353,$A353+1,1)</f>
        <v/>
      </c>
      <c r="B354" t="inlineStr">
        <is>
          <t>THE DR ROBERT A BEHAR FOUNDATION</t>
        </is>
      </c>
      <c r="C354" t="inlineStr">
        <is>
          <t>47-4505953</t>
        </is>
      </c>
      <c r="D354" t="inlineStr">
        <is>
          <t>Illinois</t>
        </is>
      </c>
      <c r="E354" t="inlineStr">
        <is>
          <t>IL</t>
        </is>
      </c>
      <c r="F354" t="n">
        <v>2024</v>
      </c>
      <c r="G354" t="n">
        <v>2</v>
      </c>
      <c r="H354" s="13" t="n">
        <v>1415540</v>
      </c>
      <c r="I354" s="12" t="n">
        <v>12</v>
      </c>
      <c r="J354" s="13" t="n">
        <v>17750</v>
      </c>
      <c r="K354" s="13">
        <f>IFERROR($H354/$I354,"")</f>
        <v/>
      </c>
      <c r="L354" s="13" t="n">
        <v>1195270</v>
      </c>
      <c r="M354" t="inlineStr">
        <is>
          <t>TX, NJ, PA</t>
        </is>
      </c>
      <c r="N354" t="inlineStr">
        <is>
          <t>No</t>
        </is>
      </c>
      <c r="O354" t="inlineStr">
        <is>
          <t>Not stated</t>
        </is>
      </c>
      <c r="Q354" s="9" t="inlineStr">
        <is>
          <t>https://grantcue.com/foundations/the-dr-robert-a-behar-foundation-474505953</t>
        </is>
      </c>
    </row>
    <row r="355">
      <c r="A355">
        <f>IF($E355=$E354,$A354+1,1)</f>
        <v/>
      </c>
      <c r="B355" t="inlineStr">
        <is>
          <t>WADSWORTH GOLF CHARITIES FOUNDATION</t>
        </is>
      </c>
      <c r="C355" t="inlineStr">
        <is>
          <t>36-4028075</t>
        </is>
      </c>
      <c r="D355" t="inlineStr">
        <is>
          <t>Illinois</t>
        </is>
      </c>
      <c r="E355" t="inlineStr">
        <is>
          <t>IL</t>
        </is>
      </c>
      <c r="F355" t="n">
        <v>2025</v>
      </c>
      <c r="G355" t="n">
        <v>2</v>
      </c>
      <c r="H355" s="13" t="n">
        <v>1415000</v>
      </c>
      <c r="I355" s="12" t="n">
        <v>126</v>
      </c>
      <c r="J355" s="13" t="n">
        <v>6250</v>
      </c>
      <c r="K355" s="13">
        <f>IFERROR($H355/$I355,"")</f>
        <v/>
      </c>
      <c r="L355" s="13" t="n">
        <v>200000</v>
      </c>
      <c r="M355" t="inlineStr">
        <is>
          <t>MO, OH, FL</t>
        </is>
      </c>
      <c r="N355" t="inlineStr">
        <is>
          <t>Yes</t>
        </is>
      </c>
      <c r="O355" t="inlineStr">
        <is>
          <t>Not stated</t>
        </is>
      </c>
      <c r="P355" s="9" t="inlineStr">
        <is>
          <t>https://www.wadsworthgolf.com/WADSWORTH_FOUNDATION.HT</t>
        </is>
      </c>
      <c r="Q355" s="9" t="inlineStr">
        <is>
          <t>https://grantcue.com/foundations/wadsworth-golf-charities-foundation-364028075</t>
        </is>
      </c>
    </row>
    <row r="356">
      <c r="A356">
        <f>IF($E356=$E355,$A355+1,1)</f>
        <v/>
      </c>
      <c r="B356" t="inlineStr">
        <is>
          <t>A G COX CHARITY TRUST XXXXX9001</t>
        </is>
      </c>
      <c r="C356" t="inlineStr">
        <is>
          <t>36-6011498</t>
        </is>
      </c>
      <c r="D356" t="inlineStr">
        <is>
          <t>Illinois</t>
        </is>
      </c>
      <c r="E356" t="inlineStr">
        <is>
          <t>IL</t>
        </is>
      </c>
      <c r="F356" t="n">
        <v>2024</v>
      </c>
      <c r="G356" t="n">
        <v>1</v>
      </c>
      <c r="H356" s="13" t="n">
        <v>1396448</v>
      </c>
      <c r="I356" s="12" t="n">
        <v>55</v>
      </c>
      <c r="J356" s="13" t="n">
        <v>15000</v>
      </c>
      <c r="K356" s="13">
        <f>IFERROR($H356/$I356,"")</f>
        <v/>
      </c>
      <c r="L356" s="13" t="n">
        <v>225000</v>
      </c>
      <c r="M356" t="inlineStr">
        <is>
          <t>CA, WI, AZ</t>
        </is>
      </c>
      <c r="N356" t="inlineStr">
        <is>
          <t>No</t>
        </is>
      </c>
      <c r="O356" t="inlineStr">
        <is>
          <t>Not stated</t>
        </is>
      </c>
      <c r="Q356" s="9" t="inlineStr">
        <is>
          <t>https://grantcue.com/foundations/a-g-cox-charity-trust-xxxxx9001-366011498</t>
        </is>
      </c>
    </row>
    <row r="357">
      <c r="A357">
        <f>IF($E357=$E356,$A356+1,1)</f>
        <v/>
      </c>
      <c r="B357" t="inlineStr">
        <is>
          <t>COHERENT II-VI FOUNDATION</t>
        </is>
      </c>
      <c r="C357" t="inlineStr">
        <is>
          <t>20-8824719</t>
        </is>
      </c>
      <c r="D357" t="inlineStr">
        <is>
          <t>Illinois</t>
        </is>
      </c>
      <c r="E357" t="inlineStr">
        <is>
          <t>IL</t>
        </is>
      </c>
      <c r="F357" t="n">
        <v>2024</v>
      </c>
      <c r="G357" t="n">
        <v>1</v>
      </c>
      <c r="H357" s="13" t="n">
        <v>1394714</v>
      </c>
      <c r="I357" s="12" t="n">
        <v>51</v>
      </c>
      <c r="J357" s="13" t="n">
        <v>10000</v>
      </c>
      <c r="K357" s="13">
        <f>IFERROR($H357/$I357,"")</f>
        <v/>
      </c>
      <c r="L357" s="13" t="n">
        <v>95000</v>
      </c>
      <c r="M357" t="inlineStr">
        <is>
          <t>NY, PA, OH</t>
        </is>
      </c>
      <c r="N357" t="inlineStr">
        <is>
          <t>Yes</t>
        </is>
      </c>
      <c r="O357" t="inlineStr">
        <is>
          <t>Yes</t>
        </is>
      </c>
      <c r="Q357" s="9" t="inlineStr">
        <is>
          <t>https://grantcue.com/foundations/coherent-ii-vi-foundation-208824719</t>
        </is>
      </c>
    </row>
    <row r="358">
      <c r="A358">
        <f>IF($E358=$E357,$A357+1,1)</f>
        <v/>
      </c>
      <c r="B358" t="inlineStr">
        <is>
          <t>CHRISTIANA FOUNDATION INC</t>
        </is>
      </c>
      <c r="C358" t="inlineStr">
        <is>
          <t>36-6065745</t>
        </is>
      </c>
      <c r="D358" t="inlineStr">
        <is>
          <t>Illinois</t>
        </is>
      </c>
      <c r="E358" t="inlineStr">
        <is>
          <t>IL</t>
        </is>
      </c>
      <c r="F358" t="n">
        <v>2025</v>
      </c>
      <c r="G358" t="n">
        <v>2</v>
      </c>
      <c r="H358" s="13" t="n">
        <v>1392902</v>
      </c>
      <c r="I358" s="12" t="n">
        <v>11</v>
      </c>
      <c r="J358" s="13" t="n">
        <v>10000</v>
      </c>
      <c r="K358" s="13">
        <f>IFERROR($H358/$I358,"")</f>
        <v/>
      </c>
      <c r="L358" s="13" t="n">
        <v>1302902</v>
      </c>
      <c r="M358" t="inlineStr">
        <is>
          <t>WA, CA, AZ</t>
        </is>
      </c>
      <c r="N358" t="inlineStr">
        <is>
          <t>No</t>
        </is>
      </c>
      <c r="O358" t="inlineStr">
        <is>
          <t>Not stated</t>
        </is>
      </c>
      <c r="Q358" s="9" t="inlineStr">
        <is>
          <t>https://grantcue.com/foundations/christiana-foundation-inc-366065745</t>
        </is>
      </c>
    </row>
    <row r="359">
      <c r="A359">
        <f>IF($E359=$E358,$A358+1,1)</f>
        <v/>
      </c>
      <c r="B359" t="inlineStr">
        <is>
          <t>REICHERT FOUNDATION</t>
        </is>
      </c>
      <c r="C359" t="inlineStr">
        <is>
          <t>36-3487139</t>
        </is>
      </c>
      <c r="D359" t="inlineStr">
        <is>
          <t>Illinois</t>
        </is>
      </c>
      <c r="E359" t="inlineStr">
        <is>
          <t>IL</t>
        </is>
      </c>
      <c r="F359" t="n">
        <v>2025</v>
      </c>
      <c r="G359" t="n">
        <v>2</v>
      </c>
      <c r="H359" s="13" t="n">
        <v>1391250</v>
      </c>
      <c r="I359" s="12" t="n">
        <v>92</v>
      </c>
      <c r="J359" s="13" t="n">
        <v>10000</v>
      </c>
      <c r="K359" s="13">
        <f>IFERROR($H359/$I359,"")</f>
        <v/>
      </c>
      <c r="L359" s="13" t="n">
        <v>74000</v>
      </c>
      <c r="M359" t="inlineStr">
        <is>
          <t>CO, WI, FL</t>
        </is>
      </c>
      <c r="N359" t="inlineStr">
        <is>
          <t>No</t>
        </is>
      </c>
      <c r="O359" t="inlineStr">
        <is>
          <t>Not stated</t>
        </is>
      </c>
      <c r="Q359" s="9" t="inlineStr">
        <is>
          <t>https://grantcue.com/foundations/reichert-foundation-363487139</t>
        </is>
      </c>
    </row>
    <row r="360">
      <c r="A360">
        <f>IF($E360=$E359,$A359+1,1)</f>
        <v/>
      </c>
      <c r="B360" t="inlineStr">
        <is>
          <t>JAMES AND CATHERINE DENNY FOUNDATION</t>
        </is>
      </c>
      <c r="C360" t="inlineStr">
        <is>
          <t>36-7067862</t>
        </is>
      </c>
      <c r="D360" t="inlineStr">
        <is>
          <t>Illinois</t>
        </is>
      </c>
      <c r="E360" t="inlineStr">
        <is>
          <t>IL</t>
        </is>
      </c>
      <c r="F360" t="n">
        <v>2024</v>
      </c>
      <c r="G360" t="n">
        <v>1</v>
      </c>
      <c r="H360" s="13" t="n">
        <v>1386500</v>
      </c>
      <c r="I360" s="12" t="n">
        <v>40</v>
      </c>
      <c r="J360" s="13" t="n">
        <v>25000</v>
      </c>
      <c r="K360" s="13">
        <f>IFERROR($H360/$I360,"")</f>
        <v/>
      </c>
      <c r="L360" s="13" t="n">
        <v>250000</v>
      </c>
      <c r="M360" t="inlineStr">
        <is>
          <t>DC, MA, FL</t>
        </is>
      </c>
      <c r="N360" t="inlineStr">
        <is>
          <t>No</t>
        </is>
      </c>
      <c r="O360" t="inlineStr">
        <is>
          <t>Not stated</t>
        </is>
      </c>
      <c r="Q360" s="9" t="inlineStr">
        <is>
          <t>https://grantcue.com/foundations/james-and-catherine-denny-foundation-367067862</t>
        </is>
      </c>
    </row>
    <row r="361">
      <c r="A361">
        <f>IF($E361=$E360,$A360+1,1)</f>
        <v/>
      </c>
      <c r="B361" t="inlineStr">
        <is>
          <t>GEORGE M PULLMAN EDUCATIONAL FOUNDATION</t>
        </is>
      </c>
      <c r="C361" t="inlineStr">
        <is>
          <t>36-2216171</t>
        </is>
      </c>
      <c r="D361" t="inlineStr">
        <is>
          <t>Illinois</t>
        </is>
      </c>
      <c r="E361" t="inlineStr">
        <is>
          <t>IL</t>
        </is>
      </c>
      <c r="F361" t="n">
        <v>2024</v>
      </c>
      <c r="G361" t="n">
        <v>2</v>
      </c>
      <c r="H361" s="13" t="n">
        <v>1374867</v>
      </c>
      <c r="I361" s="12" t="n">
        <v>195</v>
      </c>
      <c r="J361" s="13" t="n">
        <v>7500</v>
      </c>
      <c r="K361" s="13">
        <f>IFERROR($H361/$I361,"")</f>
        <v/>
      </c>
      <c r="L361" s="13" t="n">
        <v>12500</v>
      </c>
      <c r="N361" t="inlineStr">
        <is>
          <t>Yes</t>
        </is>
      </c>
      <c r="O361" t="inlineStr">
        <is>
          <t>Yes</t>
        </is>
      </c>
      <c r="P361" s="9" t="inlineStr">
        <is>
          <t>https://www.pullmanfoundation.org/</t>
        </is>
      </c>
      <c r="Q361" s="9" t="inlineStr">
        <is>
          <t>https://grantcue.com/foundations/george-m-pullman-educational-foundation-362216171</t>
        </is>
      </c>
    </row>
    <row r="362">
      <c r="A362">
        <f>IF($E362=$E361,$A361+1,1)</f>
        <v/>
      </c>
      <c r="B362" t="inlineStr">
        <is>
          <t>THE ELLIS GOODMAN FAMILY FOUNDATION</t>
        </is>
      </c>
      <c r="C362" t="inlineStr">
        <is>
          <t>36-3566590</t>
        </is>
      </c>
      <c r="D362" t="inlineStr">
        <is>
          <t>Illinois</t>
        </is>
      </c>
      <c r="E362" t="inlineStr">
        <is>
          <t>IL</t>
        </is>
      </c>
      <c r="F362" t="n">
        <v>2024</v>
      </c>
      <c r="G362" t="n">
        <v>1</v>
      </c>
      <c r="H362" s="13" t="n">
        <v>1371050</v>
      </c>
      <c r="I362" s="12" t="n">
        <v>37</v>
      </c>
      <c r="J362" s="13" t="n">
        <v>15000</v>
      </c>
      <c r="K362" s="13">
        <f>IFERROR($H362/$I362,"")</f>
        <v/>
      </c>
      <c r="L362" s="13" t="n">
        <v>250000</v>
      </c>
      <c r="M362" t="inlineStr">
        <is>
          <t>NY, CA, DC</t>
        </is>
      </c>
      <c r="N362" t="inlineStr">
        <is>
          <t>No</t>
        </is>
      </c>
      <c r="O362" t="inlineStr">
        <is>
          <t>Not stated</t>
        </is>
      </c>
      <c r="Q362" s="9" t="inlineStr">
        <is>
          <t>https://grantcue.com/foundations/the-ellis-goodman-family-foundation-363566590</t>
        </is>
      </c>
    </row>
    <row r="363">
      <c r="A363">
        <f>IF($E363=$E362,$A362+1,1)</f>
        <v/>
      </c>
      <c r="B363" t="inlineStr">
        <is>
          <t>THIERER FAMILY FOUNDATION</t>
        </is>
      </c>
      <c r="C363" t="inlineStr">
        <is>
          <t>81-0718077</t>
        </is>
      </c>
      <c r="D363" t="inlineStr">
        <is>
          <t>Illinois</t>
        </is>
      </c>
      <c r="E363" t="inlineStr">
        <is>
          <t>IL</t>
        </is>
      </c>
      <c r="F363" t="n">
        <v>2024</v>
      </c>
      <c r="G363" t="n">
        <v>2</v>
      </c>
      <c r="H363" s="13" t="n">
        <v>1364501</v>
      </c>
      <c r="I363" s="12" t="n">
        <v>28</v>
      </c>
      <c r="J363" s="13" t="n">
        <v>10000</v>
      </c>
      <c r="K363" s="13">
        <f>IFERROR($H363/$I363,"")</f>
        <v/>
      </c>
      <c r="L363" s="13" t="n">
        <v>500000</v>
      </c>
      <c r="M363" t="inlineStr">
        <is>
          <t>TN, IA, MA</t>
        </is>
      </c>
      <c r="N363" t="inlineStr">
        <is>
          <t>No</t>
        </is>
      </c>
      <c r="O363" t="inlineStr">
        <is>
          <t>Not stated</t>
        </is>
      </c>
      <c r="Q363" s="9" t="inlineStr">
        <is>
          <t>https://grantcue.com/foundations/thierer-family-foundation-810718077</t>
        </is>
      </c>
    </row>
    <row r="364">
      <c r="A364">
        <f>IF($E364=$E363,$A363+1,1)</f>
        <v/>
      </c>
      <c r="B364" t="inlineStr">
        <is>
          <t>GEORGE R KENDALL FOUNDATION XXXXX3004</t>
        </is>
      </c>
      <c r="C364" t="inlineStr">
        <is>
          <t>36-6403376</t>
        </is>
      </c>
      <c r="D364" t="inlineStr">
        <is>
          <t>Illinois</t>
        </is>
      </c>
      <c r="E364" t="inlineStr">
        <is>
          <t>IL</t>
        </is>
      </c>
      <c r="F364" t="n">
        <v>2024</v>
      </c>
      <c r="G364" t="n">
        <v>2</v>
      </c>
      <c r="H364" s="13" t="n">
        <v>1360000</v>
      </c>
      <c r="I364" s="12" t="n">
        <v>18</v>
      </c>
      <c r="J364" s="13" t="n">
        <v>40000</v>
      </c>
      <c r="K364" s="13">
        <f>IFERROR($H364/$I364,"")</f>
        <v/>
      </c>
      <c r="L364" s="13" t="n">
        <v>225000</v>
      </c>
      <c r="M364" t="inlineStr">
        <is>
          <t>MN, KY</t>
        </is>
      </c>
      <c r="N364" t="inlineStr">
        <is>
          <t>Yes</t>
        </is>
      </c>
      <c r="O364" t="inlineStr">
        <is>
          <t>Yes</t>
        </is>
      </c>
      <c r="Q364" s="9" t="inlineStr">
        <is>
          <t>https://grantcue.com/foundations/george-r-kendall-foundation-xxxxx3004-366403376</t>
        </is>
      </c>
    </row>
    <row r="365">
      <c r="A365">
        <f>IF($E365=$E364,$A364+1,1)</f>
        <v/>
      </c>
      <c r="B365" t="inlineStr">
        <is>
          <t>FJARLI FOUNDATION</t>
        </is>
      </c>
      <c r="C365" t="inlineStr">
        <is>
          <t>57-1186466</t>
        </is>
      </c>
      <c r="D365" t="inlineStr">
        <is>
          <t>Illinois</t>
        </is>
      </c>
      <c r="E365" t="inlineStr">
        <is>
          <t>IL</t>
        </is>
      </c>
      <c r="F365" t="n">
        <v>2024</v>
      </c>
      <c r="G365" t="n">
        <v>1</v>
      </c>
      <c r="H365" s="13" t="n">
        <v>1349479</v>
      </c>
      <c r="I365" s="12" t="n">
        <v>13</v>
      </c>
      <c r="J365" s="13" t="n">
        <v>37400</v>
      </c>
      <c r="K365" s="13">
        <f>IFERROR($H365/$I365,"")</f>
        <v/>
      </c>
      <c r="L365" s="13" t="n">
        <v>570000</v>
      </c>
      <c r="M365" t="inlineStr">
        <is>
          <t>CA, OR, MD</t>
        </is>
      </c>
      <c r="N365" t="inlineStr">
        <is>
          <t>No</t>
        </is>
      </c>
      <c r="O365" t="inlineStr">
        <is>
          <t>Not stated</t>
        </is>
      </c>
      <c r="Q365" s="9" t="inlineStr">
        <is>
          <t>https://grantcue.com/foundations/fjarli-foundation-571186466</t>
        </is>
      </c>
    </row>
    <row r="366">
      <c r="A366">
        <f>IF($E366=$E365,$A365+1,1)</f>
        <v/>
      </c>
      <c r="B366" t="inlineStr">
        <is>
          <t>BAYER FAMILY FOUNDATION</t>
        </is>
      </c>
      <c r="C366" t="inlineStr">
        <is>
          <t>06-1789656</t>
        </is>
      </c>
      <c r="D366" t="inlineStr">
        <is>
          <t>Illinois</t>
        </is>
      </c>
      <c r="E366" t="inlineStr">
        <is>
          <t>IL</t>
        </is>
      </c>
      <c r="F366" t="n">
        <v>2024</v>
      </c>
      <c r="G366" t="n">
        <v>1</v>
      </c>
      <c r="H366" s="13" t="n">
        <v>1347650</v>
      </c>
      <c r="I366" s="12" t="n">
        <v>38</v>
      </c>
      <c r="J366" s="13" t="n">
        <v>5500</v>
      </c>
      <c r="K366" s="13">
        <f>IFERROR($H366/$I366,"")</f>
        <v/>
      </c>
      <c r="L366" s="13" t="n">
        <v>400000</v>
      </c>
      <c r="M366" t="inlineStr">
        <is>
          <t>MI, NY, AL</t>
        </is>
      </c>
      <c r="N366" t="inlineStr">
        <is>
          <t>No</t>
        </is>
      </c>
      <c r="O366" t="inlineStr">
        <is>
          <t>Not stated</t>
        </is>
      </c>
      <c r="Q366" s="9" t="inlineStr">
        <is>
          <t>https://grantcue.com/foundations/bayer-family-foundation-061789656</t>
        </is>
      </c>
    </row>
    <row r="367">
      <c r="A367">
        <f>IF($E367=$E366,$A366+1,1)</f>
        <v/>
      </c>
      <c r="B367" t="inlineStr">
        <is>
          <t>MARILYN RAULAND KIDDER FOUNDATION</t>
        </is>
      </c>
      <c r="C367" t="inlineStr">
        <is>
          <t>83-3060254</t>
        </is>
      </c>
      <c r="D367" t="inlineStr">
        <is>
          <t>Illinois</t>
        </is>
      </c>
      <c r="E367" t="inlineStr">
        <is>
          <t>IL</t>
        </is>
      </c>
      <c r="F367" t="n">
        <v>2025</v>
      </c>
      <c r="G367" t="n">
        <v>2</v>
      </c>
      <c r="H367" s="13" t="n">
        <v>1347000</v>
      </c>
      <c r="I367" s="12" t="n">
        <v>129</v>
      </c>
      <c r="J367" s="13" t="n">
        <v>5000</v>
      </c>
      <c r="K367" s="13">
        <f>IFERROR($H367/$I367,"")</f>
        <v/>
      </c>
      <c r="L367" s="13" t="n">
        <v>76000</v>
      </c>
      <c r="M367" t="inlineStr">
        <is>
          <t>CO, MO, TX</t>
        </is>
      </c>
      <c r="N367" t="inlineStr">
        <is>
          <t>No</t>
        </is>
      </c>
      <c r="O367" t="inlineStr">
        <is>
          <t>Not stated</t>
        </is>
      </c>
      <c r="Q367" s="9" t="inlineStr">
        <is>
          <t>https://grantcue.com/foundations/marilyn-rauland-kidder-foundation-c-o-robert-t-napier-harrison-llp-833060254</t>
        </is>
      </c>
    </row>
    <row r="368">
      <c r="A368">
        <f>IF($E368=$E367,$A367+1,1)</f>
        <v/>
      </c>
      <c r="B368" t="inlineStr">
        <is>
          <t>Our Home Ukraine Foundation</t>
        </is>
      </c>
      <c r="C368" t="inlineStr">
        <is>
          <t>92-2701276</t>
        </is>
      </c>
      <c r="D368" t="inlineStr">
        <is>
          <t>Illinois</t>
        </is>
      </c>
      <c r="E368" t="inlineStr">
        <is>
          <t>IL</t>
        </is>
      </c>
      <c r="F368" t="n">
        <v>2025</v>
      </c>
      <c r="G368" t="n">
        <v>2</v>
      </c>
      <c r="H368" s="13" t="n">
        <v>1343205</v>
      </c>
      <c r="I368" s="12" t="n">
        <v>7</v>
      </c>
      <c r="J368" s="13" t="n">
        <v>173988</v>
      </c>
      <c r="K368" s="13">
        <f>IFERROR($H368/$I368,"")</f>
        <v/>
      </c>
      <c r="L368" s="13" t="n">
        <v>398853</v>
      </c>
      <c r="M368" t="inlineStr">
        <is>
          <t>FL, CA</t>
        </is>
      </c>
      <c r="N368" t="inlineStr">
        <is>
          <t>Not stated</t>
        </is>
      </c>
      <c r="O368" t="inlineStr">
        <is>
          <t>Not stated</t>
        </is>
      </c>
      <c r="Q368" s="9" t="inlineStr">
        <is>
          <t>https://grantcue.com/foundations/our-home-ukraine-foundation-922701276</t>
        </is>
      </c>
    </row>
    <row r="369">
      <c r="A369">
        <f>IF($E369=$E368,$A368+1,1)</f>
        <v/>
      </c>
      <c r="B369" t="inlineStr">
        <is>
          <t>Washington Square Health Foundation</t>
        </is>
      </c>
      <c r="C369" t="inlineStr">
        <is>
          <t>36-1210140</t>
        </is>
      </c>
      <c r="D369" t="inlineStr">
        <is>
          <t>Illinois</t>
        </is>
      </c>
      <c r="E369" t="inlineStr">
        <is>
          <t>IL</t>
        </is>
      </c>
      <c r="F369" t="n">
        <v>2024</v>
      </c>
      <c r="G369" t="n">
        <v>2</v>
      </c>
      <c r="H369" s="13" t="n">
        <v>1341866</v>
      </c>
      <c r="I369" s="12" t="n">
        <v>142</v>
      </c>
      <c r="J369" s="13" t="n">
        <v>3412.5</v>
      </c>
      <c r="K369" s="13">
        <f>IFERROR($H369/$I369,"")</f>
        <v/>
      </c>
      <c r="L369" s="13" t="n">
        <v>55000</v>
      </c>
      <c r="M369" t="inlineStr">
        <is>
          <t>NY, DC, CA</t>
        </is>
      </c>
      <c r="N369" t="inlineStr">
        <is>
          <t>Yes</t>
        </is>
      </c>
      <c r="O369" t="inlineStr">
        <is>
          <t>Yes</t>
        </is>
      </c>
      <c r="P369" s="9" t="inlineStr">
        <is>
          <t>https://www.wshf.org/</t>
        </is>
      </c>
      <c r="Q369" s="9" t="inlineStr">
        <is>
          <t>https://grantcue.com/foundations/washington-square-health-foundation-361210140</t>
        </is>
      </c>
    </row>
    <row r="370">
      <c r="A370">
        <f>IF($E370=$E369,$A369+1,1)</f>
        <v/>
      </c>
      <c r="B370" t="inlineStr">
        <is>
          <t>Joseph L &amp; Emily K Gidwitz Memorial Foundation</t>
        </is>
      </c>
      <c r="C370" t="inlineStr">
        <is>
          <t>36-3209007</t>
        </is>
      </c>
      <c r="D370" t="inlineStr">
        <is>
          <t>Illinois</t>
        </is>
      </c>
      <c r="E370" t="inlineStr">
        <is>
          <t>IL</t>
        </is>
      </c>
      <c r="F370" t="n">
        <v>2024</v>
      </c>
      <c r="G370" t="n">
        <v>1</v>
      </c>
      <c r="H370" s="13" t="n">
        <v>1337556</v>
      </c>
      <c r="I370" s="12" t="n">
        <v>18</v>
      </c>
      <c r="J370" s="13" t="n">
        <v>35000</v>
      </c>
      <c r="K370" s="13">
        <f>IFERROR($H370/$I370,"")</f>
        <v/>
      </c>
      <c r="L370" s="13" t="n">
        <v>300000</v>
      </c>
      <c r="M370" t="inlineStr">
        <is>
          <t>NY, FL</t>
        </is>
      </c>
      <c r="N370" t="inlineStr">
        <is>
          <t>Yes</t>
        </is>
      </c>
      <c r="O370" t="inlineStr">
        <is>
          <t>Not stated</t>
        </is>
      </c>
      <c r="Q370" s="9" t="inlineStr">
        <is>
          <t>https://grantcue.com/foundations/joseph-l-and-emily-k-gidwitz-memorial-foundation-363209007</t>
        </is>
      </c>
    </row>
    <row r="371">
      <c r="A371">
        <f>IF($E371=$E370,$A370+1,1)</f>
        <v/>
      </c>
      <c r="B371" t="inlineStr">
        <is>
          <t>AUTISM SPECTRUM DISORDERS TRUST</t>
        </is>
      </c>
      <c r="C371" t="inlineStr">
        <is>
          <t>32-6126002</t>
        </is>
      </c>
      <c r="D371" t="inlineStr">
        <is>
          <t>Illinois</t>
        </is>
      </c>
      <c r="E371" t="inlineStr">
        <is>
          <t>IL</t>
        </is>
      </c>
      <c r="F371" t="n">
        <v>2025</v>
      </c>
      <c r="G371" t="n">
        <v>2</v>
      </c>
      <c r="H371" s="13" t="n">
        <v>1337187</v>
      </c>
      <c r="I371" s="12" t="n">
        <v>5</v>
      </c>
      <c r="J371" s="13" t="n">
        <v>173410</v>
      </c>
      <c r="K371" s="13">
        <f>IFERROR($H371/$I371,"")</f>
        <v/>
      </c>
      <c r="L371" s="13" t="n">
        <v>587237</v>
      </c>
      <c r="N371" t="inlineStr">
        <is>
          <t>No</t>
        </is>
      </c>
      <c r="O371" t="inlineStr">
        <is>
          <t>Not stated</t>
        </is>
      </c>
      <c r="Q371" s="9" t="inlineStr">
        <is>
          <t>https://grantcue.com/foundations/autism-spectrum-disorders-trust-326126002</t>
        </is>
      </c>
    </row>
    <row r="372">
      <c r="A372">
        <f>IF($E372=$E371,$A371+1,1)</f>
        <v/>
      </c>
      <c r="B372" t="inlineStr">
        <is>
          <t>EA FORTINO &amp; DP DUCHOSSOIS FOUNDATION</t>
        </is>
      </c>
      <c r="C372" t="inlineStr">
        <is>
          <t>36-4217854</t>
        </is>
      </c>
      <c r="D372" t="inlineStr">
        <is>
          <t>Illinois</t>
        </is>
      </c>
      <c r="E372" t="inlineStr">
        <is>
          <t>IL</t>
        </is>
      </c>
      <c r="F372" t="n">
        <v>2025</v>
      </c>
      <c r="G372" t="n">
        <v>2</v>
      </c>
      <c r="H372" s="13" t="n">
        <v>1335000</v>
      </c>
      <c r="I372" s="12" t="n">
        <v>7</v>
      </c>
      <c r="J372" s="13" t="n">
        <v>50000</v>
      </c>
      <c r="K372" s="13">
        <f>IFERROR($H372/$I372,"")</f>
        <v/>
      </c>
      <c r="L372" s="13" t="n">
        <v>1000000</v>
      </c>
      <c r="M372" t="inlineStr">
        <is>
          <t>SC, VA, FL</t>
        </is>
      </c>
      <c r="N372" t="inlineStr">
        <is>
          <t>No</t>
        </is>
      </c>
      <c r="O372" t="inlineStr">
        <is>
          <t>Not stated</t>
        </is>
      </c>
      <c r="Q372" s="9" t="inlineStr">
        <is>
          <t>https://grantcue.com/foundations/ea-fortino-and-dp-duchossois-foundation-364217854</t>
        </is>
      </c>
    </row>
    <row r="373">
      <c r="A373">
        <f>IF($E373=$E372,$A372+1,1)</f>
        <v/>
      </c>
      <c r="B373" t="inlineStr">
        <is>
          <t>NATHAN &amp; EMILY BLUM FUND</t>
        </is>
      </c>
      <c r="C373" t="inlineStr">
        <is>
          <t>36-6706638</t>
        </is>
      </c>
      <c r="D373" t="inlineStr">
        <is>
          <t>Illinois</t>
        </is>
      </c>
      <c r="E373" t="inlineStr">
        <is>
          <t>IL</t>
        </is>
      </c>
      <c r="F373" t="n">
        <v>2025</v>
      </c>
      <c r="G373" t="n">
        <v>2</v>
      </c>
      <c r="H373" s="13" t="n">
        <v>1332229</v>
      </c>
      <c r="I373" s="12" t="n">
        <v>10</v>
      </c>
      <c r="J373" s="13" t="n">
        <v>102424</v>
      </c>
      <c r="K373" s="13">
        <f>IFERROR($H373/$I373,"")</f>
        <v/>
      </c>
      <c r="L373" s="13" t="n">
        <v>204848</v>
      </c>
      <c r="N373" t="inlineStr">
        <is>
          <t>Yes</t>
        </is>
      </c>
      <c r="O373" t="inlineStr">
        <is>
          <t>Not stated</t>
        </is>
      </c>
      <c r="Q373" s="9" t="inlineStr">
        <is>
          <t>https://grantcue.com/foundations/nathan-and-emily-blum-fund-366706638</t>
        </is>
      </c>
    </row>
    <row r="374">
      <c r="A374">
        <f>IF($E374=$E373,$A373+1,1)</f>
        <v/>
      </c>
      <c r="B374" t="inlineStr">
        <is>
          <t>SCHULER EDUCATION FOUNDATION</t>
        </is>
      </c>
      <c r="C374" t="inlineStr">
        <is>
          <t>36-4154510</t>
        </is>
      </c>
      <c r="D374" t="inlineStr">
        <is>
          <t>Illinois</t>
        </is>
      </c>
      <c r="E374" t="inlineStr">
        <is>
          <t>IL</t>
        </is>
      </c>
      <c r="F374" t="n">
        <v>2024</v>
      </c>
      <c r="G374" t="n">
        <v>2</v>
      </c>
      <c r="H374" s="13" t="n">
        <v>1329561</v>
      </c>
      <c r="I374" s="12" t="n">
        <v>30</v>
      </c>
      <c r="J374" s="13" t="n">
        <v>2500</v>
      </c>
      <c r="K374" s="13">
        <f>IFERROR($H374/$I374,"")</f>
        <v/>
      </c>
      <c r="L374" s="13" t="n">
        <v>1246436</v>
      </c>
      <c r="N374" t="inlineStr">
        <is>
          <t>No</t>
        </is>
      </c>
      <c r="O374" t="inlineStr">
        <is>
          <t>Not stated</t>
        </is>
      </c>
      <c r="Q374" s="9" t="inlineStr">
        <is>
          <t>https://grantcue.com/foundations/schuler-education-foundation-364154510</t>
        </is>
      </c>
    </row>
    <row r="375">
      <c r="A375">
        <f>IF($E375=$E374,$A374+1,1)</f>
        <v/>
      </c>
      <c r="B375" t="inlineStr">
        <is>
          <t>KAUFMAN FAMILY FOUNDATION</t>
        </is>
      </c>
      <c r="C375" t="inlineStr">
        <is>
          <t>82-4077901</t>
        </is>
      </c>
      <c r="D375" t="inlineStr">
        <is>
          <t>Illinois</t>
        </is>
      </c>
      <c r="E375" t="inlineStr">
        <is>
          <t>IL</t>
        </is>
      </c>
      <c r="F375" t="n">
        <v>2025</v>
      </c>
      <c r="G375" t="n">
        <v>2</v>
      </c>
      <c r="H375" s="13" t="n">
        <v>1324500</v>
      </c>
      <c r="I375" s="12" t="n">
        <v>64</v>
      </c>
      <c r="J375" s="13" t="n">
        <v>10000</v>
      </c>
      <c r="K375" s="13">
        <f>IFERROR($H375/$I375,"")</f>
        <v/>
      </c>
      <c r="L375" s="13" t="n">
        <v>160000</v>
      </c>
      <c r="M375" t="inlineStr">
        <is>
          <t>NY, MT, CA</t>
        </is>
      </c>
      <c r="N375" t="inlineStr">
        <is>
          <t>Yes</t>
        </is>
      </c>
      <c r="O375" t="inlineStr">
        <is>
          <t>Not stated</t>
        </is>
      </c>
      <c r="Q375" s="9" t="inlineStr">
        <is>
          <t>https://grantcue.com/foundations/kaufman-family-foundation-824077901</t>
        </is>
      </c>
    </row>
    <row r="376">
      <c r="A376">
        <f>IF($E376=$E375,$A375+1,1)</f>
        <v/>
      </c>
      <c r="B376" t="inlineStr">
        <is>
          <t>EUNICE &amp; JOSHUA J STONE FOUNDATION</t>
        </is>
      </c>
      <c r="C376" t="inlineStr">
        <is>
          <t>47-5541838</t>
        </is>
      </c>
      <c r="D376" t="inlineStr">
        <is>
          <t>Illinois</t>
        </is>
      </c>
      <c r="E376" t="inlineStr">
        <is>
          <t>IL</t>
        </is>
      </c>
      <c r="F376" t="n">
        <v>2025</v>
      </c>
      <c r="G376" t="n">
        <v>2</v>
      </c>
      <c r="H376" s="13" t="n">
        <v>1311000</v>
      </c>
      <c r="I376" s="12" t="n">
        <v>21</v>
      </c>
      <c r="J376" s="13" t="n">
        <v>30000</v>
      </c>
      <c r="K376" s="13">
        <f>IFERROR($H376/$I376,"")</f>
        <v/>
      </c>
      <c r="L376" s="13" t="n">
        <v>250000</v>
      </c>
      <c r="M376" t="inlineStr">
        <is>
          <t>CO, VA</t>
        </is>
      </c>
      <c r="N376" t="inlineStr">
        <is>
          <t>No</t>
        </is>
      </c>
      <c r="O376" t="inlineStr">
        <is>
          <t>Not stated</t>
        </is>
      </c>
      <c r="Q376" s="9" t="inlineStr">
        <is>
          <t>https://grantcue.com/foundations/eunice-and-joshua-j-stone-foundation-475541838</t>
        </is>
      </c>
    </row>
    <row r="377">
      <c r="A377">
        <f>IF($E377=$E376,$A376+1,1)</f>
        <v/>
      </c>
      <c r="B377" t="inlineStr">
        <is>
          <t>PAUL A &amp; JOAN S RUBSCHLAGER FOUNDATION</t>
        </is>
      </c>
      <c r="C377" t="inlineStr">
        <is>
          <t>36-3487448</t>
        </is>
      </c>
      <c r="D377" t="inlineStr">
        <is>
          <t>Illinois</t>
        </is>
      </c>
      <c r="E377" t="inlineStr">
        <is>
          <t>IL</t>
        </is>
      </c>
      <c r="F377" t="n">
        <v>2024</v>
      </c>
      <c r="G377" t="n">
        <v>2</v>
      </c>
      <c r="H377" s="13" t="n">
        <v>1307000</v>
      </c>
      <c r="I377" s="12" t="n">
        <v>31</v>
      </c>
      <c r="J377" s="13" t="n">
        <v>15000</v>
      </c>
      <c r="K377" s="13">
        <f>IFERROR($H377/$I377,"")</f>
        <v/>
      </c>
      <c r="L377" s="13" t="n">
        <v>500000</v>
      </c>
      <c r="M377" t="inlineStr">
        <is>
          <t>VA, GA, PA</t>
        </is>
      </c>
      <c r="N377" t="inlineStr">
        <is>
          <t>No</t>
        </is>
      </c>
      <c r="O377" t="inlineStr">
        <is>
          <t>Not stated</t>
        </is>
      </c>
      <c r="Q377" s="9" t="inlineStr">
        <is>
          <t>https://grantcue.com/foundations/paul-a-and-joan-s-rubschlager-foundation-363487448</t>
        </is>
      </c>
    </row>
    <row r="378">
      <c r="A378">
        <f>IF($E378=$E377,$A377+1,1)</f>
        <v/>
      </c>
      <c r="B378" t="inlineStr">
        <is>
          <t>Van Wyk Charitable Foundation Inc</t>
        </is>
      </c>
      <c r="C378" t="inlineStr">
        <is>
          <t>85-3974978</t>
        </is>
      </c>
      <c r="D378" t="inlineStr">
        <is>
          <t>Illinois</t>
        </is>
      </c>
      <c r="E378" t="inlineStr">
        <is>
          <t>IL</t>
        </is>
      </c>
      <c r="F378" t="n">
        <v>2025</v>
      </c>
      <c r="G378" t="n">
        <v>2</v>
      </c>
      <c r="H378" s="13" t="n">
        <v>1303856</v>
      </c>
      <c r="I378" s="12" t="n">
        <v>12</v>
      </c>
      <c r="J378" s="13" t="n">
        <v>18000</v>
      </c>
      <c r="K378" s="13">
        <f>IFERROR($H378/$I378,"")</f>
        <v/>
      </c>
      <c r="L378" s="13" t="n">
        <v>650000</v>
      </c>
      <c r="M378" t="inlineStr">
        <is>
          <t>PA, DC, IA</t>
        </is>
      </c>
      <c r="N378" t="inlineStr">
        <is>
          <t>No</t>
        </is>
      </c>
      <c r="O378" t="inlineStr">
        <is>
          <t>Not stated</t>
        </is>
      </c>
      <c r="Q378" s="9" t="inlineStr">
        <is>
          <t>https://grantcue.com/foundations/van-wyk-charitable-foundation-inc-853974978</t>
        </is>
      </c>
    </row>
    <row r="379">
      <c r="A379">
        <f>IF($E379=$E378,$A378+1,1)</f>
        <v/>
      </c>
      <c r="B379" t="inlineStr">
        <is>
          <t>DAVID AND SUSAN SCHOENHOLZ FOUNDATION</t>
        </is>
      </c>
      <c r="C379" t="inlineStr">
        <is>
          <t>13-4211341</t>
        </is>
      </c>
      <c r="D379" t="inlineStr">
        <is>
          <t>Illinois</t>
        </is>
      </c>
      <c r="E379" t="inlineStr">
        <is>
          <t>IL</t>
        </is>
      </c>
      <c r="F379" t="n">
        <v>2025</v>
      </c>
      <c r="G379" t="n">
        <v>2</v>
      </c>
      <c r="H379" s="13" t="n">
        <v>1299000</v>
      </c>
      <c r="I379" s="12" t="n">
        <v>15</v>
      </c>
      <c r="J379" s="13" t="n">
        <v>25000</v>
      </c>
      <c r="K379" s="13">
        <f>IFERROR($H379/$I379,"")</f>
        <v/>
      </c>
      <c r="L379" s="13" t="n">
        <v>843800</v>
      </c>
      <c r="M379" t="inlineStr">
        <is>
          <t>NC</t>
        </is>
      </c>
      <c r="N379" t="inlineStr">
        <is>
          <t>No</t>
        </is>
      </c>
      <c r="O379" t="inlineStr">
        <is>
          <t>Not stated</t>
        </is>
      </c>
      <c r="Q379" s="9" t="inlineStr">
        <is>
          <t>https://grantcue.com/foundations/david-and-susan-schoenholz-foundation-134211341</t>
        </is>
      </c>
    </row>
    <row r="380">
      <c r="A380">
        <f>IF($E380=$E379,$A379+1,1)</f>
        <v/>
      </c>
      <c r="B380" t="inlineStr">
        <is>
          <t>T KENDALL HUNT FAMILY FOUNDATION INC</t>
        </is>
      </c>
      <c r="C380" t="inlineStr">
        <is>
          <t>14-2013621</t>
        </is>
      </c>
      <c r="D380" t="inlineStr">
        <is>
          <t>Illinois</t>
        </is>
      </c>
      <c r="E380" t="inlineStr">
        <is>
          <t>IL</t>
        </is>
      </c>
      <c r="F380" t="n">
        <v>2025</v>
      </c>
      <c r="G380" t="n">
        <v>2</v>
      </c>
      <c r="H380" s="13" t="n">
        <v>1294120</v>
      </c>
      <c r="I380" s="12" t="n">
        <v>52</v>
      </c>
      <c r="J380" s="13" t="n">
        <v>7051</v>
      </c>
      <c r="K380" s="13">
        <f>IFERROR($H380/$I380,"")</f>
        <v/>
      </c>
      <c r="L380" s="13" t="n">
        <v>285000</v>
      </c>
      <c r="M380" t="inlineStr">
        <is>
          <t>MS, UT, WI</t>
        </is>
      </c>
      <c r="N380" t="inlineStr">
        <is>
          <t>No</t>
        </is>
      </c>
      <c r="O380" t="inlineStr">
        <is>
          <t>Not stated</t>
        </is>
      </c>
      <c r="Q380" s="9" t="inlineStr">
        <is>
          <t>https://grantcue.com/foundations/t-kendall-hunt-family-foundation-inc-142013621</t>
        </is>
      </c>
    </row>
    <row r="381">
      <c r="A381">
        <f>IF($E381=$E380,$A380+1,1)</f>
        <v/>
      </c>
      <c r="B381" t="inlineStr">
        <is>
          <t>Dean L &amp; Rosemarie Buntrock Foundation</t>
        </is>
      </c>
      <c r="C381" t="inlineStr">
        <is>
          <t>36-3001925</t>
        </is>
      </c>
      <c r="D381" t="inlineStr">
        <is>
          <t>Illinois</t>
        </is>
      </c>
      <c r="E381" t="inlineStr">
        <is>
          <t>IL</t>
        </is>
      </c>
      <c r="F381" t="n">
        <v>2024</v>
      </c>
      <c r="G381" t="n">
        <v>1</v>
      </c>
      <c r="H381" s="13" t="n">
        <v>1286621</v>
      </c>
      <c r="I381" s="12" t="n">
        <v>95</v>
      </c>
      <c r="J381" s="13" t="n">
        <v>1250</v>
      </c>
      <c r="K381" s="13">
        <f>IFERROR($H381/$I381,"")</f>
        <v/>
      </c>
      <c r="L381" s="13" t="n">
        <v>250000</v>
      </c>
      <c r="M381" t="inlineStr">
        <is>
          <t>CA, SD, VA</t>
        </is>
      </c>
      <c r="N381" t="inlineStr">
        <is>
          <t>No</t>
        </is>
      </c>
      <c r="O381" t="inlineStr">
        <is>
          <t>Not stated</t>
        </is>
      </c>
      <c r="Q381" s="9" t="inlineStr">
        <is>
          <t>https://grantcue.com/foundations/dean-l-and-rosemarie-buntrock-foundation-363001925</t>
        </is>
      </c>
    </row>
    <row r="382">
      <c r="A382">
        <f>IF($E382=$E381,$A381+1,1)</f>
        <v/>
      </c>
      <c r="B382" t="inlineStr">
        <is>
          <t>THE TURANO FOUNDATION</t>
        </is>
      </c>
      <c r="C382" t="inlineStr">
        <is>
          <t>36-4133403</t>
        </is>
      </c>
      <c r="D382" t="inlineStr">
        <is>
          <t>Illinois</t>
        </is>
      </c>
      <c r="E382" t="inlineStr">
        <is>
          <t>IL</t>
        </is>
      </c>
      <c r="F382" t="n">
        <v>2025</v>
      </c>
      <c r="G382" t="n">
        <v>2</v>
      </c>
      <c r="H382" s="13" t="n">
        <v>1285705</v>
      </c>
      <c r="I382" s="12" t="n">
        <v>121</v>
      </c>
      <c r="J382" s="13" t="n">
        <v>5000</v>
      </c>
      <c r="K382" s="13">
        <f>IFERROR($H382/$I382,"")</f>
        <v/>
      </c>
      <c r="L382" s="13" t="n">
        <v>210000</v>
      </c>
      <c r="M382" t="inlineStr">
        <is>
          <t>CA, IN, RI</t>
        </is>
      </c>
      <c r="N382" t="inlineStr">
        <is>
          <t>Yes</t>
        </is>
      </c>
      <c r="O382" t="inlineStr">
        <is>
          <t>Not stated</t>
        </is>
      </c>
      <c r="Q382" s="9" t="inlineStr">
        <is>
          <t>https://grantcue.com/foundations/the-turano-foundation-c-o-lisa-turano-364133403</t>
        </is>
      </c>
    </row>
    <row r="383">
      <c r="A383">
        <f>IF($E383=$E382,$A382+1,1)</f>
        <v/>
      </c>
      <c r="B383" t="inlineStr">
        <is>
          <t>MADIGAN FAMILY FOUNDATION</t>
        </is>
      </c>
      <c r="C383" t="inlineStr">
        <is>
          <t>36-4155300</t>
        </is>
      </c>
      <c r="D383" t="inlineStr">
        <is>
          <t>Illinois</t>
        </is>
      </c>
      <c r="E383" t="inlineStr">
        <is>
          <t>IL</t>
        </is>
      </c>
      <c r="F383" t="n">
        <v>2024</v>
      </c>
      <c r="G383" t="n">
        <v>1</v>
      </c>
      <c r="H383" s="13" t="n">
        <v>1283200</v>
      </c>
      <c r="I383" s="12" t="n">
        <v>75</v>
      </c>
      <c r="J383" s="13" t="n">
        <v>10000</v>
      </c>
      <c r="K383" s="13">
        <f>IFERROR($H383/$I383,"")</f>
        <v/>
      </c>
      <c r="L383" s="13" t="n">
        <v>200000</v>
      </c>
      <c r="M383" t="inlineStr">
        <is>
          <t>FL, CA, NY</t>
        </is>
      </c>
      <c r="N383" t="inlineStr">
        <is>
          <t>No</t>
        </is>
      </c>
      <c r="O383" t="inlineStr">
        <is>
          <t>Not stated</t>
        </is>
      </c>
      <c r="Q383" s="9" t="inlineStr">
        <is>
          <t>https://grantcue.com/foundations/madigan-family-foundation-c-o-madden-jiganti-moore-and-sinars-364155300</t>
        </is>
      </c>
    </row>
    <row r="384">
      <c r="A384">
        <f>IF($E384=$E383,$A383+1,1)</f>
        <v/>
      </c>
      <c r="B384" t="inlineStr">
        <is>
          <t>MICHAEL E MURPHY FOUNDATION</t>
        </is>
      </c>
      <c r="C384" t="inlineStr">
        <is>
          <t>36-3436624</t>
        </is>
      </c>
      <c r="D384" t="inlineStr">
        <is>
          <t>Illinois</t>
        </is>
      </c>
      <c r="E384" t="inlineStr">
        <is>
          <t>IL</t>
        </is>
      </c>
      <c r="F384" t="n">
        <v>2025</v>
      </c>
      <c r="G384" t="n">
        <v>2</v>
      </c>
      <c r="H384" s="13" t="n">
        <v>1281500</v>
      </c>
      <c r="I384" s="12" t="n">
        <v>50</v>
      </c>
      <c r="J384" s="13" t="n">
        <v>20000</v>
      </c>
      <c r="K384" s="13">
        <f>IFERROR($H384/$I384,"")</f>
        <v/>
      </c>
      <c r="L384" s="13" t="n">
        <v>100000</v>
      </c>
      <c r="M384" t="inlineStr">
        <is>
          <t>MA, DC, MD</t>
        </is>
      </c>
      <c r="N384" t="inlineStr">
        <is>
          <t>No</t>
        </is>
      </c>
      <c r="O384" t="inlineStr">
        <is>
          <t>Not stated</t>
        </is>
      </c>
      <c r="Q384" s="9" t="inlineStr">
        <is>
          <t>https://grantcue.com/foundations/michael-e-murphy-foundation-c-o-leslie-barker-363436624</t>
        </is>
      </c>
    </row>
    <row r="385">
      <c r="A385">
        <f>IF($E385=$E384,$A384+1,1)</f>
        <v/>
      </c>
      <c r="B385" t="inlineStr">
        <is>
          <t>Donna Van Eekeren Foundation</t>
        </is>
      </c>
      <c r="C385" t="inlineStr">
        <is>
          <t>36-7641053</t>
        </is>
      </c>
      <c r="D385" t="inlineStr">
        <is>
          <t>Illinois</t>
        </is>
      </c>
      <c r="E385" t="inlineStr">
        <is>
          <t>IL</t>
        </is>
      </c>
      <c r="F385" t="n">
        <v>2025</v>
      </c>
      <c r="G385" t="n">
        <v>2</v>
      </c>
      <c r="H385" s="13" t="n">
        <v>1280500</v>
      </c>
      <c r="I385" s="12" t="n">
        <v>18</v>
      </c>
      <c r="J385" s="13" t="n">
        <v>25000</v>
      </c>
      <c r="K385" s="13">
        <f>IFERROR($H385/$I385,"")</f>
        <v/>
      </c>
      <c r="L385" s="13" t="n">
        <v>500000</v>
      </c>
      <c r="M385" t="inlineStr">
        <is>
          <t>CA, CT, NY</t>
        </is>
      </c>
      <c r="N385" t="inlineStr">
        <is>
          <t>No</t>
        </is>
      </c>
      <c r="O385" t="inlineStr">
        <is>
          <t>Not stated</t>
        </is>
      </c>
      <c r="Q385" s="9" t="inlineStr">
        <is>
          <t>https://grantcue.com/foundations/donna-van-eekeren-foundation-367641053</t>
        </is>
      </c>
    </row>
    <row r="386">
      <c r="A386">
        <f>IF($E386=$E385,$A385+1,1)</f>
        <v/>
      </c>
      <c r="B386" t="inlineStr">
        <is>
          <t>Kohn &amp; Mitchell Family Foundation</t>
        </is>
      </c>
      <c r="C386" t="inlineStr">
        <is>
          <t>45-3915920</t>
        </is>
      </c>
      <c r="D386" t="inlineStr">
        <is>
          <t>Illinois</t>
        </is>
      </c>
      <c r="E386" t="inlineStr">
        <is>
          <t>IL</t>
        </is>
      </c>
      <c r="F386" t="n">
        <v>2025</v>
      </c>
      <c r="G386" t="n">
        <v>2</v>
      </c>
      <c r="H386" s="13" t="n">
        <v>1278795</v>
      </c>
      <c r="I386" s="12" t="n">
        <v>35</v>
      </c>
      <c r="J386" s="13" t="n">
        <v>20000</v>
      </c>
      <c r="K386" s="13">
        <f>IFERROR($H386/$I386,"")</f>
        <v/>
      </c>
      <c r="L386" s="13" t="n">
        <v>204291</v>
      </c>
      <c r="M386" t="inlineStr">
        <is>
          <t>NY, FL</t>
        </is>
      </c>
      <c r="N386" t="inlineStr">
        <is>
          <t>No</t>
        </is>
      </c>
      <c r="O386" t="inlineStr">
        <is>
          <t>Not stated</t>
        </is>
      </c>
      <c r="Q386" s="9" t="inlineStr">
        <is>
          <t>https://grantcue.com/foundations/kohn-and-mitchell-family-foundation-453915920</t>
        </is>
      </c>
    </row>
    <row r="387">
      <c r="A387">
        <f>IF($E387=$E386,$A386+1,1)</f>
        <v/>
      </c>
      <c r="B387" t="inlineStr">
        <is>
          <t>CF INDUSTRIES FOUNDATION</t>
        </is>
      </c>
      <c r="C387" t="inlineStr">
        <is>
          <t>88-4379468</t>
        </is>
      </c>
      <c r="D387" t="inlineStr">
        <is>
          <t>Illinois</t>
        </is>
      </c>
      <c r="E387" t="inlineStr">
        <is>
          <t>IL</t>
        </is>
      </c>
      <c r="F387" t="n">
        <v>2024</v>
      </c>
      <c r="G387" t="n">
        <v>1</v>
      </c>
      <c r="H387" s="13" t="n">
        <v>1277672</v>
      </c>
      <c r="I387" s="12" t="n">
        <v>35</v>
      </c>
      <c r="J387" s="13" t="n">
        <v>15000</v>
      </c>
      <c r="K387" s="13">
        <f>IFERROR($H387/$I387,"")</f>
        <v/>
      </c>
      <c r="L387" s="13" t="n">
        <v>500000</v>
      </c>
      <c r="M387" t="inlineStr">
        <is>
          <t>LA, TN, IA</t>
        </is>
      </c>
      <c r="N387" t="inlineStr">
        <is>
          <t>No</t>
        </is>
      </c>
      <c r="O387" t="inlineStr">
        <is>
          <t>Not stated</t>
        </is>
      </c>
      <c r="Q387" s="9" t="inlineStr">
        <is>
          <t>https://grantcue.com/foundations/cf-industries-foundation-884379468</t>
        </is>
      </c>
    </row>
    <row r="388">
      <c r="A388">
        <f>IF($E388=$E387,$A387+1,1)</f>
        <v/>
      </c>
      <c r="B388" t="inlineStr">
        <is>
          <t>GENE A SALMON CHARITABLE TRUST</t>
        </is>
      </c>
      <c r="C388" t="inlineStr">
        <is>
          <t>20-7135495</t>
        </is>
      </c>
      <c r="D388" t="inlineStr">
        <is>
          <t>Illinois</t>
        </is>
      </c>
      <c r="E388" t="inlineStr">
        <is>
          <t>IL</t>
        </is>
      </c>
      <c r="F388" t="n">
        <v>2025</v>
      </c>
      <c r="G388" t="n">
        <v>2</v>
      </c>
      <c r="H388" s="13" t="n">
        <v>1274892</v>
      </c>
      <c r="I388" s="12" t="n">
        <v>6</v>
      </c>
      <c r="J388" s="13" t="n">
        <v>130043</v>
      </c>
      <c r="K388" s="13">
        <f>IFERROR($H388/$I388,"")</f>
        <v/>
      </c>
      <c r="L388" s="13" t="n">
        <v>608777</v>
      </c>
      <c r="M388" t="inlineStr">
        <is>
          <t>TN</t>
        </is>
      </c>
      <c r="N388" t="inlineStr">
        <is>
          <t>No</t>
        </is>
      </c>
      <c r="O388" t="inlineStr">
        <is>
          <t>Not stated</t>
        </is>
      </c>
      <c r="Q388" s="9" t="inlineStr">
        <is>
          <t>https://grantcue.com/foundations/gene-a-salmon-charitable-trust-co-busey-207135495</t>
        </is>
      </c>
    </row>
    <row r="389">
      <c r="A389">
        <f>IF($E389=$E388,$A388+1,1)</f>
        <v/>
      </c>
      <c r="B389" t="inlineStr">
        <is>
          <t>IRVIN STERN FOUNDATION</t>
        </is>
      </c>
      <c r="C389" t="inlineStr">
        <is>
          <t>36-6047947</t>
        </is>
      </c>
      <c r="D389" t="inlineStr">
        <is>
          <t>Illinois</t>
        </is>
      </c>
      <c r="E389" t="inlineStr">
        <is>
          <t>IL</t>
        </is>
      </c>
      <c r="F389" t="n">
        <v>2024</v>
      </c>
      <c r="G389" t="n">
        <v>2</v>
      </c>
      <c r="H389" s="13" t="n">
        <v>1269419</v>
      </c>
      <c r="I389" s="12" t="n">
        <v>62</v>
      </c>
      <c r="J389" s="13" t="n">
        <v>20000</v>
      </c>
      <c r="K389" s="13">
        <f>IFERROR($H389/$I389,"")</f>
        <v/>
      </c>
      <c r="L389" s="13" t="n">
        <v>90000</v>
      </c>
      <c r="M389" t="inlineStr">
        <is>
          <t>NY, CA, MI</t>
        </is>
      </c>
      <c r="N389" t="inlineStr">
        <is>
          <t>Yes</t>
        </is>
      </c>
      <c r="O389" t="inlineStr">
        <is>
          <t>Yes</t>
        </is>
      </c>
      <c r="P389" s="9" t="inlineStr">
        <is>
          <t>https://www.irvinsternfoundation.org/</t>
        </is>
      </c>
      <c r="Q389" s="9" t="inlineStr">
        <is>
          <t>https://grantcue.com/foundations/irvin-stern-foundation-366047947</t>
        </is>
      </c>
    </row>
    <row r="390">
      <c r="A390">
        <f>IF($E390=$E389,$A389+1,1)</f>
        <v/>
      </c>
      <c r="B390" t="inlineStr">
        <is>
          <t>HOUGH FAMILY FDN-PIMCO</t>
        </is>
      </c>
      <c r="C390" t="inlineStr">
        <is>
          <t>26-0176778</t>
        </is>
      </c>
      <c r="D390" t="inlineStr">
        <is>
          <t>Illinois</t>
        </is>
      </c>
      <c r="E390" t="inlineStr">
        <is>
          <t>IL</t>
        </is>
      </c>
      <c r="F390" t="n">
        <v>2024</v>
      </c>
      <c r="G390" t="n">
        <v>1</v>
      </c>
      <c r="H390" s="13" t="n">
        <v>1250000</v>
      </c>
      <c r="I390" s="12" t="n">
        <v>13</v>
      </c>
      <c r="J390" s="13" t="n">
        <v>50000</v>
      </c>
      <c r="K390" s="13">
        <f>IFERROR($H390/$I390,"")</f>
        <v/>
      </c>
      <c r="L390" s="13" t="n">
        <v>400000</v>
      </c>
      <c r="M390" t="inlineStr">
        <is>
          <t>FL, CA, NY</t>
        </is>
      </c>
      <c r="N390" t="inlineStr">
        <is>
          <t>No</t>
        </is>
      </c>
      <c r="O390" t="inlineStr">
        <is>
          <t>Not stated</t>
        </is>
      </c>
      <c r="Q390" s="9" t="inlineStr">
        <is>
          <t>https://grantcue.com/foundations/hough-family-fdn-pimco-260176778</t>
        </is>
      </c>
    </row>
    <row r="391">
      <c r="A391">
        <f>IF($E391=$E390,$A390+1,1)</f>
        <v/>
      </c>
      <c r="B391" t="inlineStr">
        <is>
          <t>ROY AND IRENE RETTINGER FOUNDATION</t>
        </is>
      </c>
      <c r="C391" t="inlineStr">
        <is>
          <t>26-0359553</t>
        </is>
      </c>
      <c r="D391" t="inlineStr">
        <is>
          <t>Illinois</t>
        </is>
      </c>
      <c r="E391" t="inlineStr">
        <is>
          <t>IL</t>
        </is>
      </c>
      <c r="F391" t="n">
        <v>2025</v>
      </c>
      <c r="G391" t="n">
        <v>2</v>
      </c>
      <c r="H391" s="13" t="n">
        <v>1250000</v>
      </c>
      <c r="I391" s="12" t="n">
        <v>8</v>
      </c>
      <c r="J391" s="13" t="n">
        <v>100000</v>
      </c>
      <c r="K391" s="13">
        <f>IFERROR($H391/$I391,"")</f>
        <v/>
      </c>
      <c r="L391" s="13" t="n">
        <v>335000</v>
      </c>
      <c r="N391" t="inlineStr">
        <is>
          <t>No</t>
        </is>
      </c>
      <c r="O391" t="inlineStr">
        <is>
          <t>Not stated</t>
        </is>
      </c>
      <c r="Q391" s="9" t="inlineStr">
        <is>
          <t>https://grantcue.com/foundations/roy-and-irene-rettinger-foundation-260359553</t>
        </is>
      </c>
    </row>
    <row r="392">
      <c r="A392">
        <f>IF($E392=$E391,$A391+1,1)</f>
        <v/>
      </c>
      <c r="B392" t="inlineStr">
        <is>
          <t>SCHULTZ FAMILY PRIVATE FOUNDATION</t>
        </is>
      </c>
      <c r="C392" t="inlineStr">
        <is>
          <t>36-3690681</t>
        </is>
      </c>
      <c r="D392" t="inlineStr">
        <is>
          <t>Illinois</t>
        </is>
      </c>
      <c r="E392" t="inlineStr">
        <is>
          <t>IL</t>
        </is>
      </c>
      <c r="F392" t="n">
        <v>2025</v>
      </c>
      <c r="G392" t="n">
        <v>2</v>
      </c>
      <c r="H392" s="13" t="n">
        <v>1245997</v>
      </c>
      <c r="I392" s="12" t="n">
        <v>65</v>
      </c>
      <c r="J392" s="13" t="n">
        <v>10000</v>
      </c>
      <c r="K392" s="13">
        <f>IFERROR($H392/$I392,"")</f>
        <v/>
      </c>
      <c r="L392" s="13" t="n">
        <v>146273</v>
      </c>
      <c r="M392" t="inlineStr">
        <is>
          <t>VA, DC, SD</t>
        </is>
      </c>
      <c r="N392" t="inlineStr">
        <is>
          <t>Yes</t>
        </is>
      </c>
      <c r="O392" t="inlineStr">
        <is>
          <t>Not stated</t>
        </is>
      </c>
      <c r="Q392" s="9" t="inlineStr">
        <is>
          <t>https://grantcue.com/foundations/schultz-family-private-foundation-363690681</t>
        </is>
      </c>
    </row>
    <row r="393">
      <c r="A393">
        <f>IF($E393=$E392,$A392+1,1)</f>
        <v/>
      </c>
      <c r="B393" t="inlineStr">
        <is>
          <t>Make It Better Foundation</t>
        </is>
      </c>
      <c r="C393" t="inlineStr">
        <is>
          <t>27-0773475</t>
        </is>
      </c>
      <c r="D393" t="inlineStr">
        <is>
          <t>Illinois</t>
        </is>
      </c>
      <c r="E393" t="inlineStr">
        <is>
          <t>IL</t>
        </is>
      </c>
      <c r="F393" t="n">
        <v>2024</v>
      </c>
      <c r="G393" t="n">
        <v>2</v>
      </c>
      <c r="H393" s="13" t="n">
        <v>1243150</v>
      </c>
      <c r="I393" s="12" t="n">
        <v>84</v>
      </c>
      <c r="J393" s="13" t="n">
        <v>10000</v>
      </c>
      <c r="K393" s="13">
        <f>IFERROR($H393/$I393,"")</f>
        <v/>
      </c>
      <c r="L393" s="13" t="n">
        <v>125000</v>
      </c>
      <c r="M393" t="inlineStr">
        <is>
          <t>CO, DC, CA</t>
        </is>
      </c>
      <c r="N393" t="inlineStr">
        <is>
          <t>Yes</t>
        </is>
      </c>
      <c r="O393" t="inlineStr">
        <is>
          <t>Yes</t>
        </is>
      </c>
      <c r="P393" s="9" t="inlineStr">
        <is>
          <t>https://foundation.makeitbetter.com/</t>
        </is>
      </c>
      <c r="Q393" s="9" t="inlineStr">
        <is>
          <t>https://grantcue.com/foundations/make-it-better-foundation-270773475</t>
        </is>
      </c>
    </row>
    <row r="394">
      <c r="A394">
        <f>IF($E394=$E393,$A393+1,1)</f>
        <v/>
      </c>
      <c r="B394" t="inlineStr">
        <is>
          <t>THE BOS FAMILY FOUNDATION</t>
        </is>
      </c>
      <c r="C394" t="inlineStr">
        <is>
          <t>20-3716147</t>
        </is>
      </c>
      <c r="D394" t="inlineStr">
        <is>
          <t>Illinois</t>
        </is>
      </c>
      <c r="E394" t="inlineStr">
        <is>
          <t>IL</t>
        </is>
      </c>
      <c r="F394" t="n">
        <v>2025</v>
      </c>
      <c r="G394" t="n">
        <v>2</v>
      </c>
      <c r="H394" s="13" t="n">
        <v>1234774</v>
      </c>
      <c r="I394" s="12" t="n">
        <v>13</v>
      </c>
      <c r="J394" s="13" t="n">
        <v>100000</v>
      </c>
      <c r="K394" s="13">
        <f>IFERROR($H394/$I394,"")</f>
        <v/>
      </c>
      <c r="L394" s="13" t="n">
        <v>200000</v>
      </c>
      <c r="M394" t="inlineStr">
        <is>
          <t>MI, TX, IN</t>
        </is>
      </c>
      <c r="N394" t="inlineStr">
        <is>
          <t>Yes</t>
        </is>
      </c>
      <c r="O394" t="inlineStr">
        <is>
          <t>Not stated</t>
        </is>
      </c>
      <c r="Q394" s="9" t="inlineStr">
        <is>
          <t>https://grantcue.com/foundations/the-bos-family-foundation-203716147</t>
        </is>
      </c>
    </row>
    <row r="395">
      <c r="A395">
        <f>IF($E395=$E394,$A394+1,1)</f>
        <v/>
      </c>
      <c r="B395" t="inlineStr">
        <is>
          <t>ARKES FAMILY FOUNDATION</t>
        </is>
      </c>
      <c r="C395" t="inlineStr">
        <is>
          <t>46-1536842</t>
        </is>
      </c>
      <c r="D395" t="inlineStr">
        <is>
          <t>Illinois</t>
        </is>
      </c>
      <c r="E395" t="inlineStr">
        <is>
          <t>IL</t>
        </is>
      </c>
      <c r="F395" t="n">
        <v>2024</v>
      </c>
      <c r="G395" t="n">
        <v>1</v>
      </c>
      <c r="H395" s="13" t="n">
        <v>1232501</v>
      </c>
      <c r="I395" s="12" t="n">
        <v>118</v>
      </c>
      <c r="J395" s="13" t="n">
        <v>958.5</v>
      </c>
      <c r="K395" s="13">
        <f>IFERROR($H395/$I395,"")</f>
        <v/>
      </c>
      <c r="L395" s="13" t="n">
        <v>850600</v>
      </c>
      <c r="M395" t="inlineStr">
        <is>
          <t>NY, DC, VA</t>
        </is>
      </c>
      <c r="N395" t="inlineStr">
        <is>
          <t>No</t>
        </is>
      </c>
      <c r="O395" t="inlineStr">
        <is>
          <t>Not stated</t>
        </is>
      </c>
      <c r="Q395" s="9" t="inlineStr">
        <is>
          <t>https://grantcue.com/foundations/arkes-family-foundation-461536842</t>
        </is>
      </c>
    </row>
    <row r="396">
      <c r="A396">
        <f>IF($E396=$E395,$A395+1,1)</f>
        <v/>
      </c>
      <c r="B396" t="inlineStr">
        <is>
          <t>THE MARGULIS FOUNDATION FOR FREEDOM AND OPPORTUNITY</t>
        </is>
      </c>
      <c r="C396" t="inlineStr">
        <is>
          <t>47-1965321</t>
        </is>
      </c>
      <c r="D396" t="inlineStr">
        <is>
          <t>Illinois</t>
        </is>
      </c>
      <c r="E396" t="inlineStr">
        <is>
          <t>IL</t>
        </is>
      </c>
      <c r="F396" t="n">
        <v>2025</v>
      </c>
      <c r="G396" t="n">
        <v>2</v>
      </c>
      <c r="H396" s="13" t="n">
        <v>1224600</v>
      </c>
      <c r="I396" s="12" t="n">
        <v>18</v>
      </c>
      <c r="J396" s="13" t="n">
        <v>50000</v>
      </c>
      <c r="K396" s="13">
        <f>IFERROR($H396/$I396,"")</f>
        <v/>
      </c>
      <c r="L396" s="13" t="n">
        <v>200000</v>
      </c>
      <c r="M396" t="inlineStr">
        <is>
          <t>VA, DC, NJ</t>
        </is>
      </c>
      <c r="N396" t="inlineStr">
        <is>
          <t>No</t>
        </is>
      </c>
      <c r="O396" t="inlineStr">
        <is>
          <t>Not stated</t>
        </is>
      </c>
      <c r="Q396" s="9" t="inlineStr">
        <is>
          <t>https://grantcue.com/foundations/the-margulis-foundation-for-freedom-and-opportunity-471965321</t>
        </is>
      </c>
    </row>
    <row r="397">
      <c r="A397">
        <f>IF($E397=$E396,$A396+1,1)</f>
        <v/>
      </c>
      <c r="B397" t="inlineStr">
        <is>
          <t>LEVI RAY &amp; SHOUP FOUNDATION</t>
        </is>
      </c>
      <c r="C397" t="inlineStr">
        <is>
          <t>32-6007063</t>
        </is>
      </c>
      <c r="D397" t="inlineStr">
        <is>
          <t>Illinois</t>
        </is>
      </c>
      <c r="E397" t="inlineStr">
        <is>
          <t>IL</t>
        </is>
      </c>
      <c r="F397" t="n">
        <v>2024</v>
      </c>
      <c r="G397" t="n">
        <v>1</v>
      </c>
      <c r="H397" s="13" t="n">
        <v>1217950</v>
      </c>
      <c r="I397" s="12" t="n">
        <v>82</v>
      </c>
      <c r="J397" s="13" t="n">
        <v>6750</v>
      </c>
      <c r="K397" s="13">
        <f>IFERROR($H397/$I397,"")</f>
        <v/>
      </c>
      <c r="L397" s="13" t="n">
        <v>127000</v>
      </c>
      <c r="M397" t="inlineStr">
        <is>
          <t>FL, NY, GA</t>
        </is>
      </c>
      <c r="N397" t="inlineStr">
        <is>
          <t>No</t>
        </is>
      </c>
      <c r="O397" t="inlineStr">
        <is>
          <t>Not stated</t>
        </is>
      </c>
      <c r="Q397" s="9" t="inlineStr">
        <is>
          <t>https://grantcue.com/foundations/levi-ray-and-shoup-foundation-326007063</t>
        </is>
      </c>
    </row>
    <row r="398">
      <c r="A398">
        <f>IF($E398=$E397,$A397+1,1)</f>
        <v/>
      </c>
      <c r="B398" t="inlineStr">
        <is>
          <t>TS &amp; JUANITA BALLANCE FOUNDATION</t>
        </is>
      </c>
      <c r="C398" t="inlineStr">
        <is>
          <t>26-4741427</t>
        </is>
      </c>
      <c r="D398" t="inlineStr">
        <is>
          <t>Illinois</t>
        </is>
      </c>
      <c r="E398" t="inlineStr">
        <is>
          <t>IL</t>
        </is>
      </c>
      <c r="F398" t="n">
        <v>2025</v>
      </c>
      <c r="G398" t="n">
        <v>2</v>
      </c>
      <c r="H398" s="13" t="n">
        <v>1216705</v>
      </c>
      <c r="I398" s="12" t="n">
        <v>47</v>
      </c>
      <c r="J398" s="13" t="n">
        <v>15000</v>
      </c>
      <c r="K398" s="13">
        <f>IFERROR($H398/$I398,"")</f>
        <v/>
      </c>
      <c r="L398" s="13" t="n">
        <v>136000</v>
      </c>
      <c r="M398" t="inlineStr">
        <is>
          <t>OH, KY, TN</t>
        </is>
      </c>
      <c r="N398" t="inlineStr">
        <is>
          <t>No</t>
        </is>
      </c>
      <c r="O398" t="inlineStr">
        <is>
          <t>Not stated</t>
        </is>
      </c>
      <c r="Q398" s="9" t="inlineStr">
        <is>
          <t>https://grantcue.com/foundations/ts-and-juanita-ballance-foundation-264741427</t>
        </is>
      </c>
    </row>
    <row r="399">
      <c r="A399">
        <f>IF($E399=$E398,$A398+1,1)</f>
        <v/>
      </c>
      <c r="B399" t="inlineStr">
        <is>
          <t>DOLORES KOHL EDUCATION FOUNDATION</t>
        </is>
      </c>
      <c r="C399" t="inlineStr">
        <is>
          <t>23-7206116</t>
        </is>
      </c>
      <c r="D399" t="inlineStr">
        <is>
          <t>Illinois</t>
        </is>
      </c>
      <c r="E399" t="inlineStr">
        <is>
          <t>IL</t>
        </is>
      </c>
      <c r="F399" t="n">
        <v>2023</v>
      </c>
      <c r="G399" t="n">
        <v>1</v>
      </c>
      <c r="H399" s="13" t="n">
        <v>1210579</v>
      </c>
      <c r="I399" s="12" t="n">
        <v>26</v>
      </c>
      <c r="J399" s="13" t="n">
        <v>2250</v>
      </c>
      <c r="K399" s="13">
        <f>IFERROR($H399/$I399,"")</f>
        <v/>
      </c>
      <c r="L399" s="13" t="n">
        <v>410100</v>
      </c>
      <c r="M399" t="inlineStr">
        <is>
          <t>DC, CA</t>
        </is>
      </c>
      <c r="N399" t="inlineStr">
        <is>
          <t>No</t>
        </is>
      </c>
      <c r="O399" t="inlineStr">
        <is>
          <t>Not stated</t>
        </is>
      </c>
      <c r="Q399" s="9" t="inlineStr">
        <is>
          <t>https://grantcue.com/foundations/dolores-kohl-education-foundation-237206116</t>
        </is>
      </c>
    </row>
    <row r="400">
      <c r="A400">
        <f>IF($E400=$E399,$A399+1,1)</f>
        <v/>
      </c>
      <c r="B400" t="inlineStr">
        <is>
          <t>Crane Family Foundation</t>
        </is>
      </c>
      <c r="C400" t="inlineStr">
        <is>
          <t>47-3980494</t>
        </is>
      </c>
      <c r="D400" t="inlineStr">
        <is>
          <t>Illinois</t>
        </is>
      </c>
      <c r="E400" t="inlineStr">
        <is>
          <t>IL</t>
        </is>
      </c>
      <c r="F400" t="n">
        <v>2025</v>
      </c>
      <c r="G400" t="n">
        <v>2</v>
      </c>
      <c r="H400" s="13" t="n">
        <v>1210346</v>
      </c>
      <c r="I400" s="12" t="n">
        <v>32</v>
      </c>
      <c r="J400" s="13" t="n">
        <v>12500</v>
      </c>
      <c r="K400" s="13">
        <f>IFERROR($H400/$I400,"")</f>
        <v/>
      </c>
      <c r="L400" s="13" t="n">
        <v>500000</v>
      </c>
      <c r="M400" t="inlineStr">
        <is>
          <t>TX, CA, VA</t>
        </is>
      </c>
      <c r="N400" t="inlineStr">
        <is>
          <t>No</t>
        </is>
      </c>
      <c r="O400" t="inlineStr">
        <is>
          <t>Not stated</t>
        </is>
      </c>
      <c r="Q400" s="9" t="inlineStr">
        <is>
          <t>https://grantcue.com/foundations/crane-family-foundation-473980494</t>
        </is>
      </c>
    </row>
    <row r="401">
      <c r="A401">
        <f>IF($E401=$E400,$A400+1,1)</f>
        <v/>
      </c>
      <c r="B401" t="inlineStr">
        <is>
          <t>LIFETRACT FOUNDATION</t>
        </is>
      </c>
      <c r="C401" t="inlineStr">
        <is>
          <t>26-2643205</t>
        </is>
      </c>
      <c r="D401" t="inlineStr">
        <is>
          <t>Illinois</t>
        </is>
      </c>
      <c r="E401" t="inlineStr">
        <is>
          <t>IL</t>
        </is>
      </c>
      <c r="F401" t="n">
        <v>2025</v>
      </c>
      <c r="G401" t="n">
        <v>2</v>
      </c>
      <c r="H401" s="13" t="n">
        <v>1205000</v>
      </c>
      <c r="I401" s="12" t="n">
        <v>18</v>
      </c>
      <c r="J401" s="13" t="n">
        <v>10000</v>
      </c>
      <c r="K401" s="13">
        <f>IFERROR($H401/$I401,"")</f>
        <v/>
      </c>
      <c r="L401" s="13" t="n">
        <v>300000</v>
      </c>
      <c r="M401" t="inlineStr">
        <is>
          <t>DC, CO, WI</t>
        </is>
      </c>
      <c r="N401" t="inlineStr">
        <is>
          <t>No</t>
        </is>
      </c>
      <c r="O401" t="inlineStr">
        <is>
          <t>Not stated</t>
        </is>
      </c>
      <c r="Q401" s="9" t="inlineStr">
        <is>
          <t>https://grantcue.com/foundations/lifetract-foundation-262643205</t>
        </is>
      </c>
    </row>
    <row r="402">
      <c r="A402">
        <f>IF($E402=$E401,$A401+1,1)</f>
        <v/>
      </c>
      <c r="B402" t="inlineStr">
        <is>
          <t>NICOR ILLINOIS COMMUNITY INVESTMENT INC</t>
        </is>
      </c>
      <c r="C402" t="inlineStr">
        <is>
          <t>85-1859268</t>
        </is>
      </c>
      <c r="D402" t="inlineStr">
        <is>
          <t>Illinois</t>
        </is>
      </c>
      <c r="E402" t="inlineStr">
        <is>
          <t>IL</t>
        </is>
      </c>
      <c r="F402" t="n">
        <v>2024</v>
      </c>
      <c r="G402" t="n">
        <v>2</v>
      </c>
      <c r="H402" s="13" t="n">
        <v>1200140</v>
      </c>
      <c r="I402" s="12" t="n">
        <v>13</v>
      </c>
      <c r="J402" s="13" t="n">
        <v>100000</v>
      </c>
      <c r="K402" s="13">
        <f>IFERROR($H402/$I402,"")</f>
        <v/>
      </c>
      <c r="L402" s="13" t="n">
        <v>100000</v>
      </c>
      <c r="N402" t="inlineStr">
        <is>
          <t>No</t>
        </is>
      </c>
      <c r="O402" t="inlineStr">
        <is>
          <t>Not stated</t>
        </is>
      </c>
      <c r="Q402" s="9" t="inlineStr">
        <is>
          <t>https://grantcue.com/foundations/nicor-illinois-community-investment-inc-851859268</t>
        </is>
      </c>
    </row>
    <row r="403">
      <c r="A403">
        <f>IF($E403=$E402,$A402+1,1)</f>
        <v/>
      </c>
      <c r="B403" t="inlineStr">
        <is>
          <t>Helen and Curtis Pinnell Foundation</t>
        </is>
      </c>
      <c r="C403" t="inlineStr">
        <is>
          <t>36-3621711</t>
        </is>
      </c>
      <c r="D403" t="inlineStr">
        <is>
          <t>Illinois</t>
        </is>
      </c>
      <c r="E403" t="inlineStr">
        <is>
          <t>IL</t>
        </is>
      </c>
      <c r="F403" t="n">
        <v>2025</v>
      </c>
      <c r="G403" t="n">
        <v>2</v>
      </c>
      <c r="H403" s="13" t="n">
        <v>1198000</v>
      </c>
      <c r="I403" s="12" t="n">
        <v>126</v>
      </c>
      <c r="J403" s="13" t="n">
        <v>5000</v>
      </c>
      <c r="K403" s="13">
        <f>IFERROR($H403/$I403,"")</f>
        <v/>
      </c>
      <c r="L403" s="13" t="n">
        <v>100000</v>
      </c>
      <c r="M403" t="inlineStr">
        <is>
          <t>TX, MO, MN</t>
        </is>
      </c>
      <c r="N403" t="inlineStr">
        <is>
          <t>No</t>
        </is>
      </c>
      <c r="O403" t="inlineStr">
        <is>
          <t>Not stated</t>
        </is>
      </c>
      <c r="Q403" s="9" t="inlineStr">
        <is>
          <t>https://grantcue.com/foundations/helen-and-curtis-pinnell-foundation-363621711</t>
        </is>
      </c>
    </row>
    <row r="404">
      <c r="A404">
        <f>IF($E404=$E403,$A403+1,1)</f>
        <v/>
      </c>
      <c r="B404" t="inlineStr">
        <is>
          <t>HAROLD M &amp; ADELINE S MORRISON FAMILY FOUNDATION</t>
        </is>
      </c>
      <c r="C404" t="inlineStr">
        <is>
          <t>36-7090069</t>
        </is>
      </c>
      <c r="D404" t="inlineStr">
        <is>
          <t>Illinois</t>
        </is>
      </c>
      <c r="E404" t="inlineStr">
        <is>
          <t>IL</t>
        </is>
      </c>
      <c r="F404" t="n">
        <v>2024</v>
      </c>
      <c r="G404" t="n">
        <v>1</v>
      </c>
      <c r="H404" s="13" t="n">
        <v>1196000</v>
      </c>
      <c r="I404" s="12" t="n">
        <v>87</v>
      </c>
      <c r="J404" s="13" t="n">
        <v>5000</v>
      </c>
      <c r="K404" s="13">
        <f>IFERROR($H404/$I404,"")</f>
        <v/>
      </c>
      <c r="L404" s="13" t="n">
        <v>225000</v>
      </c>
      <c r="M404" t="inlineStr">
        <is>
          <t>NC, CA, NY</t>
        </is>
      </c>
      <c r="N404" t="inlineStr">
        <is>
          <t>No</t>
        </is>
      </c>
      <c r="O404" t="inlineStr">
        <is>
          <t>Not stated</t>
        </is>
      </c>
      <c r="Q404" s="9" t="inlineStr">
        <is>
          <t>https://grantcue.com/foundations/harold-m-and-adeline-s-morrison-family-foundation-367090069</t>
        </is>
      </c>
    </row>
    <row r="405">
      <c r="A405">
        <f>IF($E405=$E404,$A404+1,1)</f>
        <v/>
      </c>
      <c r="B405" t="inlineStr">
        <is>
          <t>HOWARD FAMILY FOUNDATION</t>
        </is>
      </c>
      <c r="C405" t="inlineStr">
        <is>
          <t>36-7041179</t>
        </is>
      </c>
      <c r="D405" t="inlineStr">
        <is>
          <t>Illinois</t>
        </is>
      </c>
      <c r="E405" t="inlineStr">
        <is>
          <t>IL</t>
        </is>
      </c>
      <c r="F405" t="n">
        <v>2025</v>
      </c>
      <c r="G405" t="n">
        <v>2</v>
      </c>
      <c r="H405" s="13" t="n">
        <v>1194114</v>
      </c>
      <c r="I405" s="12" t="n">
        <v>55</v>
      </c>
      <c r="J405" s="13" t="n">
        <v>20000</v>
      </c>
      <c r="K405" s="13">
        <f>IFERROR($H405/$I405,"")</f>
        <v/>
      </c>
      <c r="L405" s="13" t="n">
        <v>188819</v>
      </c>
      <c r="M405" t="inlineStr">
        <is>
          <t>NY, FL, KY</t>
        </is>
      </c>
      <c r="N405" t="inlineStr">
        <is>
          <t>Yes</t>
        </is>
      </c>
      <c r="O405" t="inlineStr">
        <is>
          <t>Not stated</t>
        </is>
      </c>
      <c r="Q405" s="9" t="inlineStr">
        <is>
          <t>https://grantcue.com/foundations/howard-family-foundation-367041179</t>
        </is>
      </c>
    </row>
    <row r="406">
      <c r="A406">
        <f>IF($E406=$E405,$A405+1,1)</f>
        <v/>
      </c>
      <c r="B406" t="inlineStr">
        <is>
          <t>PETER &amp; PENELOPE WEST CHARITABLE FUND</t>
        </is>
      </c>
      <c r="C406" t="inlineStr">
        <is>
          <t>36-4118034</t>
        </is>
      </c>
      <c r="D406" t="inlineStr">
        <is>
          <t>Illinois</t>
        </is>
      </c>
      <c r="E406" t="inlineStr">
        <is>
          <t>IL</t>
        </is>
      </c>
      <c r="F406" t="n">
        <v>2024</v>
      </c>
      <c r="G406" t="n">
        <v>1</v>
      </c>
      <c r="H406" s="13" t="n">
        <v>1193500</v>
      </c>
      <c r="I406" s="12" t="n">
        <v>14</v>
      </c>
      <c r="J406" s="13" t="n">
        <v>35000</v>
      </c>
      <c r="K406" s="13">
        <f>IFERROR($H406/$I406,"")</f>
        <v/>
      </c>
      <c r="L406" s="13" t="n">
        <v>750000</v>
      </c>
      <c r="M406" t="inlineStr">
        <is>
          <t>MI, MA, MD</t>
        </is>
      </c>
      <c r="N406" t="inlineStr">
        <is>
          <t>No</t>
        </is>
      </c>
      <c r="O406" t="inlineStr">
        <is>
          <t>Not stated</t>
        </is>
      </c>
      <c r="Q406" s="9" t="inlineStr">
        <is>
          <t>https://grantcue.com/foundations/peter-and-penelope-west-charitable-fund-364118034</t>
        </is>
      </c>
    </row>
    <row r="407">
      <c r="A407">
        <f>IF($E407=$E406,$A406+1,1)</f>
        <v/>
      </c>
      <c r="B407" t="inlineStr">
        <is>
          <t>HARRY F CHADDICK AND ELAINE CHADDICK FOUNDATION INC</t>
        </is>
      </c>
      <c r="C407" t="inlineStr">
        <is>
          <t>36-3320988</t>
        </is>
      </c>
      <c r="D407" t="inlineStr">
        <is>
          <t>Illinois</t>
        </is>
      </c>
      <c r="E407" t="inlineStr">
        <is>
          <t>IL</t>
        </is>
      </c>
      <c r="F407" t="n">
        <v>2024</v>
      </c>
      <c r="G407" t="n">
        <v>2</v>
      </c>
      <c r="H407" s="13" t="n">
        <v>1186711</v>
      </c>
      <c r="I407" s="12" t="n">
        <v>142</v>
      </c>
      <c r="J407" s="13" t="n">
        <v>5000</v>
      </c>
      <c r="K407" s="13">
        <f>IFERROR($H407/$I407,"")</f>
        <v/>
      </c>
      <c r="L407" s="13" t="n">
        <v>130000</v>
      </c>
      <c r="M407" t="inlineStr">
        <is>
          <t>NC, SC, NY</t>
        </is>
      </c>
      <c r="N407" t="inlineStr">
        <is>
          <t>No</t>
        </is>
      </c>
      <c r="O407" t="inlineStr">
        <is>
          <t>Not stated</t>
        </is>
      </c>
      <c r="Q407" s="9" t="inlineStr">
        <is>
          <t>https://grantcue.com/foundations/harry-f-chaddick-and-elaine-chaddick-foundation-inc-363320988</t>
        </is>
      </c>
    </row>
    <row r="408">
      <c r="A408">
        <f>IF($E408=$E407,$A407+1,1)</f>
        <v/>
      </c>
      <c r="B408" t="inlineStr">
        <is>
          <t>VERMILION HEALTHCARE FOUNDATION</t>
        </is>
      </c>
      <c r="C408" t="inlineStr">
        <is>
          <t>37-1225688</t>
        </is>
      </c>
      <c r="D408" t="inlineStr">
        <is>
          <t>Illinois</t>
        </is>
      </c>
      <c r="E408" t="inlineStr">
        <is>
          <t>IL</t>
        </is>
      </c>
      <c r="F408" t="n">
        <v>2024</v>
      </c>
      <c r="G408" t="n">
        <v>2</v>
      </c>
      <c r="H408" s="13" t="n">
        <v>1180491</v>
      </c>
      <c r="I408" s="12" t="n">
        <v>33</v>
      </c>
      <c r="J408" s="13" t="n">
        <v>13500</v>
      </c>
      <c r="K408" s="13">
        <f>IFERROR($H408/$I408,"")</f>
        <v/>
      </c>
      <c r="L408" s="13" t="n">
        <v>287420</v>
      </c>
      <c r="N408" t="inlineStr">
        <is>
          <t>Yes</t>
        </is>
      </c>
      <c r="O408" t="inlineStr">
        <is>
          <t>Yes</t>
        </is>
      </c>
      <c r="P408" s="9" t="inlineStr">
        <is>
          <t>https://vermilionhealthcarefoundation.org/</t>
        </is>
      </c>
      <c r="Q408" s="9" t="inlineStr">
        <is>
          <t>https://grantcue.com/foundations/vermilion-healthcare-foundation-371225688</t>
        </is>
      </c>
    </row>
    <row r="409">
      <c r="A409">
        <f>IF($E409=$E408,$A408+1,1)</f>
        <v/>
      </c>
      <c r="B409" t="inlineStr">
        <is>
          <t>EUGENE AND JANET LERNER FAMILY FOUNDATION INC</t>
        </is>
      </c>
      <c r="C409" t="inlineStr">
        <is>
          <t>36-3674212</t>
        </is>
      </c>
      <c r="D409" t="inlineStr">
        <is>
          <t>Illinois</t>
        </is>
      </c>
      <c r="E409" t="inlineStr">
        <is>
          <t>IL</t>
        </is>
      </c>
      <c r="F409" t="n">
        <v>2024</v>
      </c>
      <c r="G409" t="n">
        <v>1</v>
      </c>
      <c r="H409" s="13" t="n">
        <v>1179461</v>
      </c>
      <c r="I409" s="12" t="n">
        <v>43</v>
      </c>
      <c r="J409" s="13" t="n">
        <v>10000</v>
      </c>
      <c r="K409" s="13">
        <f>IFERROR($H409/$I409,"")</f>
        <v/>
      </c>
      <c r="L409" s="13" t="n">
        <v>275000</v>
      </c>
      <c r="M409" t="inlineStr">
        <is>
          <t>NY, CA, PA</t>
        </is>
      </c>
      <c r="N409" t="inlineStr">
        <is>
          <t>No</t>
        </is>
      </c>
      <c r="O409" t="inlineStr">
        <is>
          <t>Not stated</t>
        </is>
      </c>
      <c r="Q409" s="9" t="inlineStr">
        <is>
          <t>https://grantcue.com/foundations/eugene-and-janet-lerner-family-foundation-inc-363674212</t>
        </is>
      </c>
    </row>
    <row r="410">
      <c r="A410">
        <f>IF($E410=$E409,$A409+1,1)</f>
        <v/>
      </c>
      <c r="B410" t="inlineStr">
        <is>
          <t>The Vitale Family Foundation Inc</t>
        </is>
      </c>
      <c r="C410" t="inlineStr">
        <is>
          <t>51-0414438</t>
        </is>
      </c>
      <c r="D410" t="inlineStr">
        <is>
          <t>Illinois</t>
        </is>
      </c>
      <c r="E410" t="inlineStr">
        <is>
          <t>IL</t>
        </is>
      </c>
      <c r="F410" t="n">
        <v>2025</v>
      </c>
      <c r="G410" t="n">
        <v>2</v>
      </c>
      <c r="H410" s="13" t="n">
        <v>1171000</v>
      </c>
      <c r="I410" s="12" t="n">
        <v>39</v>
      </c>
      <c r="J410" s="13" t="n">
        <v>10000</v>
      </c>
      <c r="K410" s="13">
        <f>IFERROR($H410/$I410,"")</f>
        <v/>
      </c>
      <c r="L410" s="13" t="n">
        <v>250000</v>
      </c>
      <c r="M410" t="inlineStr">
        <is>
          <t>MA</t>
        </is>
      </c>
      <c r="N410" t="inlineStr">
        <is>
          <t>No</t>
        </is>
      </c>
      <c r="O410" t="inlineStr">
        <is>
          <t>Not stated</t>
        </is>
      </c>
      <c r="Q410" s="9" t="inlineStr">
        <is>
          <t>https://grantcue.com/foundations/the-vitale-family-foundation-inc-510414438</t>
        </is>
      </c>
    </row>
    <row r="411">
      <c r="A411">
        <f>IF($E411=$E410,$A410+1,1)</f>
        <v/>
      </c>
      <c r="B411" t="inlineStr">
        <is>
          <t>MARION G JACKSON CHAR TR</t>
        </is>
      </c>
      <c r="C411" t="inlineStr">
        <is>
          <t>04-6010559</t>
        </is>
      </c>
      <c r="D411" t="inlineStr">
        <is>
          <t>Illinois</t>
        </is>
      </c>
      <c r="E411" t="inlineStr">
        <is>
          <t>IL</t>
        </is>
      </c>
      <c r="F411" t="n">
        <v>2025</v>
      </c>
      <c r="G411" t="n">
        <v>2</v>
      </c>
      <c r="H411" s="13" t="n">
        <v>1165323</v>
      </c>
      <c r="I411" s="12" t="n">
        <v>48</v>
      </c>
      <c r="J411" s="13" t="n">
        <v>25000</v>
      </c>
      <c r="K411" s="13">
        <f>IFERROR($H411/$I411,"")</f>
        <v/>
      </c>
      <c r="L411" s="13" t="n">
        <v>52543</v>
      </c>
      <c r="M411" t="inlineStr">
        <is>
          <t>DC</t>
        </is>
      </c>
      <c r="N411" t="inlineStr">
        <is>
          <t>Yes</t>
        </is>
      </c>
      <c r="O411" t="inlineStr">
        <is>
          <t>Yes</t>
        </is>
      </c>
      <c r="Q411" s="9" t="inlineStr">
        <is>
          <t>https://grantcue.com/foundations/marion-g-jackson-char-tr-046010559</t>
        </is>
      </c>
    </row>
    <row r="412">
      <c r="A412">
        <f>IF($E412=$E411,$A411+1,1)</f>
        <v/>
      </c>
      <c r="B412" t="inlineStr">
        <is>
          <t>KEVIN WALSH FAMILY FOUNDATION</t>
        </is>
      </c>
      <c r="C412" t="inlineStr">
        <is>
          <t>35-7196069</t>
        </is>
      </c>
      <c r="D412" t="inlineStr">
        <is>
          <t>Illinois</t>
        </is>
      </c>
      <c r="E412" t="inlineStr">
        <is>
          <t>IL</t>
        </is>
      </c>
      <c r="F412" t="n">
        <v>2024</v>
      </c>
      <c r="G412" t="n">
        <v>2</v>
      </c>
      <c r="H412" s="13" t="n">
        <v>1164125</v>
      </c>
      <c r="I412" s="12" t="n">
        <v>91</v>
      </c>
      <c r="J412" s="13" t="n">
        <v>2000</v>
      </c>
      <c r="K412" s="13">
        <f>IFERROR($H412/$I412,"")</f>
        <v/>
      </c>
      <c r="L412" s="13" t="n">
        <v>298115</v>
      </c>
      <c r="M412" t="inlineStr">
        <is>
          <t>IN, MI, WI</t>
        </is>
      </c>
      <c r="N412" t="inlineStr">
        <is>
          <t>No</t>
        </is>
      </c>
      <c r="O412" t="inlineStr">
        <is>
          <t>Not stated</t>
        </is>
      </c>
      <c r="Q412" s="9" t="inlineStr">
        <is>
          <t>https://grantcue.com/foundations/kevin-walsh-family-foundation-357196069</t>
        </is>
      </c>
    </row>
    <row r="413">
      <c r="A413">
        <f>IF($E413=$E412,$A412+1,1)</f>
        <v/>
      </c>
      <c r="B413" t="inlineStr">
        <is>
          <t>Irving &amp; Marilyn Naiditch Family Foundation</t>
        </is>
      </c>
      <c r="C413" t="inlineStr">
        <is>
          <t>36-4479217</t>
        </is>
      </c>
      <c r="D413" t="inlineStr">
        <is>
          <t>Illinois</t>
        </is>
      </c>
      <c r="E413" t="inlineStr">
        <is>
          <t>IL</t>
        </is>
      </c>
      <c r="F413" t="n">
        <v>2025</v>
      </c>
      <c r="G413" t="n">
        <v>2</v>
      </c>
      <c r="H413" s="13" t="n">
        <v>1160650</v>
      </c>
      <c r="I413" s="12" t="n">
        <v>74</v>
      </c>
      <c r="J413" s="13" t="n">
        <v>1500</v>
      </c>
      <c r="K413" s="13">
        <f>IFERROR($H413/$I413,"")</f>
        <v/>
      </c>
      <c r="L413" s="13" t="n">
        <v>200000</v>
      </c>
      <c r="M413" t="inlineStr">
        <is>
          <t>FL, MI, NJ</t>
        </is>
      </c>
      <c r="N413" t="inlineStr">
        <is>
          <t>No</t>
        </is>
      </c>
      <c r="O413" t="inlineStr">
        <is>
          <t>Not stated</t>
        </is>
      </c>
      <c r="Q413" s="9" t="inlineStr">
        <is>
          <t>https://grantcue.com/foundations/irving-and-marilyn-naiditch-family-foundation-364479217</t>
        </is>
      </c>
    </row>
    <row r="414">
      <c r="A414">
        <f>IF($E414=$E413,$A413+1,1)</f>
        <v/>
      </c>
      <c r="B414" t="inlineStr">
        <is>
          <t>ROTHSCHILD FAMILY FOUNDATION</t>
        </is>
      </c>
      <c r="C414" t="inlineStr">
        <is>
          <t>95-4739446</t>
        </is>
      </c>
      <c r="D414" t="inlineStr">
        <is>
          <t>Illinois</t>
        </is>
      </c>
      <c r="E414" t="inlineStr">
        <is>
          <t>IL</t>
        </is>
      </c>
      <c r="F414" t="n">
        <v>2024</v>
      </c>
      <c r="G414" t="n">
        <v>1</v>
      </c>
      <c r="H414" s="13" t="n">
        <v>1158340</v>
      </c>
      <c r="I414" s="12" t="n">
        <v>15</v>
      </c>
      <c r="J414" s="13" t="n">
        <v>22857</v>
      </c>
      <c r="K414" s="13">
        <f>IFERROR($H414/$I414,"")</f>
        <v/>
      </c>
      <c r="L414" s="13" t="n">
        <v>539671</v>
      </c>
      <c r="M414" t="inlineStr">
        <is>
          <t>CA, NY, MA</t>
        </is>
      </c>
      <c r="N414" t="inlineStr">
        <is>
          <t>No</t>
        </is>
      </c>
      <c r="O414" t="inlineStr">
        <is>
          <t>Not stated</t>
        </is>
      </c>
      <c r="Q414" s="9" t="inlineStr">
        <is>
          <t>https://grantcue.com/foundations/rothschild-family-foundation-954739446</t>
        </is>
      </c>
    </row>
    <row r="415">
      <c r="A415">
        <f>IF($E415=$E414,$A414+1,1)</f>
        <v/>
      </c>
      <c r="B415" t="inlineStr">
        <is>
          <t>Goodman Family Foundation</t>
        </is>
      </c>
      <c r="C415" t="inlineStr">
        <is>
          <t>36-3956748</t>
        </is>
      </c>
      <c r="D415" t="inlineStr">
        <is>
          <t>Illinois</t>
        </is>
      </c>
      <c r="E415" t="inlineStr">
        <is>
          <t>IL</t>
        </is>
      </c>
      <c r="F415" t="n">
        <v>2024</v>
      </c>
      <c r="G415" t="n">
        <v>1</v>
      </c>
      <c r="H415" s="13" t="n">
        <v>1153500</v>
      </c>
      <c r="I415" s="12" t="n">
        <v>7</v>
      </c>
      <c r="J415" s="13" t="n">
        <v>181500</v>
      </c>
      <c r="K415" s="13">
        <f>IFERROR($H415/$I415,"")</f>
        <v/>
      </c>
      <c r="L415" s="13" t="n">
        <v>439000</v>
      </c>
      <c r="M415" t="inlineStr">
        <is>
          <t>NY, CO</t>
        </is>
      </c>
      <c r="N415" t="inlineStr">
        <is>
          <t>No</t>
        </is>
      </c>
      <c r="O415" t="inlineStr">
        <is>
          <t>Not stated</t>
        </is>
      </c>
      <c r="Q415" s="9" t="inlineStr">
        <is>
          <t>https://grantcue.com/foundations/goodman-family-foundation-363956748</t>
        </is>
      </c>
    </row>
    <row r="416">
      <c r="A416">
        <f>IF($E416=$E415,$A415+1,1)</f>
        <v/>
      </c>
      <c r="B416" t="inlineStr">
        <is>
          <t>BEST PORTION FOUNDATION</t>
        </is>
      </c>
      <c r="C416" t="inlineStr">
        <is>
          <t>26-0894840</t>
        </is>
      </c>
      <c r="D416" t="inlineStr">
        <is>
          <t>Illinois</t>
        </is>
      </c>
      <c r="E416" t="inlineStr">
        <is>
          <t>IL</t>
        </is>
      </c>
      <c r="F416" t="n">
        <v>2024</v>
      </c>
      <c r="G416" t="n">
        <v>1</v>
      </c>
      <c r="H416" s="13" t="n">
        <v>1146148</v>
      </c>
      <c r="I416" s="12" t="n">
        <v>15</v>
      </c>
      <c r="J416" s="13" t="n">
        <v>35000</v>
      </c>
      <c r="K416" s="13">
        <f>IFERROR($H416/$I416,"")</f>
        <v/>
      </c>
      <c r="L416" s="13" t="n">
        <v>539663</v>
      </c>
      <c r="M416" t="inlineStr">
        <is>
          <t>VA, NY, MA</t>
        </is>
      </c>
      <c r="N416" t="inlineStr">
        <is>
          <t>No</t>
        </is>
      </c>
      <c r="O416" t="inlineStr">
        <is>
          <t>Not stated</t>
        </is>
      </c>
      <c r="Q416" s="9" t="inlineStr">
        <is>
          <t>https://grantcue.com/foundations/best-portion-foundation-260894840</t>
        </is>
      </c>
    </row>
    <row r="417">
      <c r="A417">
        <f>IF($E417=$E416,$A416+1,1)</f>
        <v/>
      </c>
      <c r="B417" t="inlineStr">
        <is>
          <t>125 FOUNDATION</t>
        </is>
      </c>
      <c r="C417" t="inlineStr">
        <is>
          <t>36-7686871</t>
        </is>
      </c>
      <c r="D417" t="inlineStr">
        <is>
          <t>Illinois</t>
        </is>
      </c>
      <c r="E417" t="inlineStr">
        <is>
          <t>IL</t>
        </is>
      </c>
      <c r="F417" t="n">
        <v>2025</v>
      </c>
      <c r="G417" t="n">
        <v>2</v>
      </c>
      <c r="H417" s="13" t="n">
        <v>1145000</v>
      </c>
      <c r="I417" s="12" t="n">
        <v>19</v>
      </c>
      <c r="J417" s="13" t="n">
        <v>50000</v>
      </c>
      <c r="K417" s="13">
        <f>IFERROR($H417/$I417,"")</f>
        <v/>
      </c>
      <c r="L417" s="13" t="n">
        <v>200000</v>
      </c>
      <c r="M417" t="inlineStr">
        <is>
          <t>IN, NC, SC</t>
        </is>
      </c>
      <c r="N417" t="inlineStr">
        <is>
          <t>No</t>
        </is>
      </c>
      <c r="O417" t="inlineStr">
        <is>
          <t>Not stated</t>
        </is>
      </c>
      <c r="Q417" s="9" t="inlineStr">
        <is>
          <t>https://grantcue.com/foundations/125-foundation-367686871</t>
        </is>
      </c>
    </row>
    <row r="418">
      <c r="A418">
        <f>IF($E418=$E417,$A417+1,1)</f>
        <v/>
      </c>
      <c r="B418" t="inlineStr">
        <is>
          <t>W Darrell Kilton Foundation</t>
        </is>
      </c>
      <c r="C418" t="inlineStr">
        <is>
          <t>37-1233371</t>
        </is>
      </c>
      <c r="D418" t="inlineStr">
        <is>
          <t>Illinois</t>
        </is>
      </c>
      <c r="E418" t="inlineStr">
        <is>
          <t>IL</t>
        </is>
      </c>
      <c r="F418" t="n">
        <v>2024</v>
      </c>
      <c r="G418" t="n">
        <v>1</v>
      </c>
      <c r="H418" s="13" t="n">
        <v>1144028</v>
      </c>
      <c r="I418" s="12" t="n">
        <v>22</v>
      </c>
      <c r="J418" s="13" t="n">
        <v>19270</v>
      </c>
      <c r="K418" s="13">
        <f>IFERROR($H418/$I418,"")</f>
        <v/>
      </c>
      <c r="L418" s="13" t="n">
        <v>162000</v>
      </c>
      <c r="N418" t="inlineStr">
        <is>
          <t>Yes</t>
        </is>
      </c>
      <c r="O418" t="inlineStr">
        <is>
          <t>Not stated</t>
        </is>
      </c>
      <c r="Q418" s="9" t="inlineStr">
        <is>
          <t>https://grantcue.com/foundations/w-darrell-kilton-foundation-371233371</t>
        </is>
      </c>
    </row>
    <row r="419">
      <c r="A419">
        <f>IF($E419=$E418,$A418+1,1)</f>
        <v/>
      </c>
      <c r="B419" t="inlineStr">
        <is>
          <t>CERES FOUNDATION</t>
        </is>
      </c>
      <c r="C419" t="inlineStr">
        <is>
          <t>36-3735653</t>
        </is>
      </c>
      <c r="D419" t="inlineStr">
        <is>
          <t>Illinois</t>
        </is>
      </c>
      <c r="E419" t="inlineStr">
        <is>
          <t>IL</t>
        </is>
      </c>
      <c r="F419" t="n">
        <v>2025</v>
      </c>
      <c r="G419" t="n">
        <v>2</v>
      </c>
      <c r="H419" s="13" t="n">
        <v>1144000</v>
      </c>
      <c r="I419" s="12" t="n">
        <v>207</v>
      </c>
      <c r="J419" s="13" t="n">
        <v>3000</v>
      </c>
      <c r="K419" s="13">
        <f>IFERROR($H419/$I419,"")</f>
        <v/>
      </c>
      <c r="L419" s="13" t="n">
        <v>30000</v>
      </c>
      <c r="M419" t="inlineStr">
        <is>
          <t>MI, CO, VA</t>
        </is>
      </c>
      <c r="N419" t="inlineStr">
        <is>
          <t>No</t>
        </is>
      </c>
      <c r="O419" t="inlineStr">
        <is>
          <t>Not stated</t>
        </is>
      </c>
      <c r="Q419" s="9" t="inlineStr">
        <is>
          <t>https://grantcue.com/foundations/ceres-foundation-363735653</t>
        </is>
      </c>
    </row>
    <row r="420">
      <c r="A420">
        <f>IF($E420=$E419,$A419+1,1)</f>
        <v/>
      </c>
      <c r="B420" t="inlineStr">
        <is>
          <t>ADREANI FOUNDATION</t>
        </is>
      </c>
      <c r="C420" t="inlineStr">
        <is>
          <t>36-3059439</t>
        </is>
      </c>
      <c r="D420" t="inlineStr">
        <is>
          <t>Illinois</t>
        </is>
      </c>
      <c r="E420" t="inlineStr">
        <is>
          <t>IL</t>
        </is>
      </c>
      <c r="F420" t="n">
        <v>2024</v>
      </c>
      <c r="G420" t="n">
        <v>2</v>
      </c>
      <c r="H420" s="13" t="n">
        <v>1139381</v>
      </c>
      <c r="I420" s="12" t="n">
        <v>163</v>
      </c>
      <c r="J420" s="13" t="n">
        <v>5000</v>
      </c>
      <c r="K420" s="13">
        <f>IFERROR($H420/$I420,"")</f>
        <v/>
      </c>
      <c r="L420" s="13" t="n">
        <v>25000</v>
      </c>
      <c r="M420" t="inlineStr">
        <is>
          <t>WI, VA, DC</t>
        </is>
      </c>
      <c r="N420" t="inlineStr">
        <is>
          <t>No</t>
        </is>
      </c>
      <c r="O420" t="inlineStr">
        <is>
          <t>Not stated</t>
        </is>
      </c>
      <c r="Q420" s="9" t="inlineStr">
        <is>
          <t>https://grantcue.com/foundations/adreani-foundation-363059439</t>
        </is>
      </c>
    </row>
    <row r="421">
      <c r="A421">
        <f>IF($E421=$E420,$A420+1,1)</f>
        <v/>
      </c>
      <c r="B421" t="inlineStr">
        <is>
          <t>The Egerter Family Foundation</t>
        </is>
      </c>
      <c r="C421" t="inlineStr">
        <is>
          <t>85-3751463</t>
        </is>
      </c>
      <c r="D421" t="inlineStr">
        <is>
          <t>Illinois</t>
        </is>
      </c>
      <c r="E421" t="inlineStr">
        <is>
          <t>IL</t>
        </is>
      </c>
      <c r="F421" t="n">
        <v>2025</v>
      </c>
      <c r="G421" t="n">
        <v>2</v>
      </c>
      <c r="H421" s="13" t="n">
        <v>1131760</v>
      </c>
      <c r="I421" s="12" t="n">
        <v>101</v>
      </c>
      <c r="J421" s="13" t="n">
        <v>10000</v>
      </c>
      <c r="K421" s="13">
        <f>IFERROR($H421/$I421,"")</f>
        <v/>
      </c>
      <c r="L421" s="13" t="n">
        <v>38000</v>
      </c>
      <c r="M421" t="inlineStr">
        <is>
          <t>WY, TX, CA</t>
        </is>
      </c>
      <c r="N421" t="inlineStr">
        <is>
          <t>No</t>
        </is>
      </c>
      <c r="O421" t="inlineStr">
        <is>
          <t>Not stated</t>
        </is>
      </c>
      <c r="Q421" s="9" t="inlineStr">
        <is>
          <t>https://grantcue.com/foundations/the-egerter-family-foundation-853751463</t>
        </is>
      </c>
    </row>
    <row r="422">
      <c r="A422">
        <f>IF($E422=$E421,$A421+1,1)</f>
        <v/>
      </c>
      <c r="B422" t="inlineStr">
        <is>
          <t>SNYDER FAMILY FOUNDATION NFP</t>
        </is>
      </c>
      <c r="C422" t="inlineStr">
        <is>
          <t>35-2274063</t>
        </is>
      </c>
      <c r="D422" t="inlineStr">
        <is>
          <t>Illinois</t>
        </is>
      </c>
      <c r="E422" t="inlineStr">
        <is>
          <t>IL</t>
        </is>
      </c>
      <c r="F422" t="n">
        <v>2024</v>
      </c>
      <c r="G422" t="n">
        <v>1</v>
      </c>
      <c r="H422" s="13" t="n">
        <v>1129300</v>
      </c>
      <c r="I422" s="12" t="n">
        <v>17</v>
      </c>
      <c r="J422" s="13" t="n">
        <v>5000</v>
      </c>
      <c r="K422" s="13">
        <f>IFERROR($H422/$I422,"")</f>
        <v/>
      </c>
      <c r="L422" s="13" t="n">
        <v>1010000</v>
      </c>
      <c r="M422" t="inlineStr">
        <is>
          <t>MN, OK, TN</t>
        </is>
      </c>
      <c r="N422" t="inlineStr">
        <is>
          <t>No</t>
        </is>
      </c>
      <c r="O422" t="inlineStr">
        <is>
          <t>Not stated</t>
        </is>
      </c>
      <c r="Q422" s="9" t="inlineStr">
        <is>
          <t>https://grantcue.com/foundations/snyder-family-foundation-nfp-352274063</t>
        </is>
      </c>
    </row>
    <row r="423">
      <c r="A423">
        <f>IF($E423=$E422,$A422+1,1)</f>
        <v/>
      </c>
      <c r="B423" t="inlineStr">
        <is>
          <t>DAVID AND SUSAN KREISMAN FAMILY FOUNDATION</t>
        </is>
      </c>
      <c r="C423" t="inlineStr">
        <is>
          <t>27-1527925</t>
        </is>
      </c>
      <c r="D423" t="inlineStr">
        <is>
          <t>Illinois</t>
        </is>
      </c>
      <c r="E423" t="inlineStr">
        <is>
          <t>IL</t>
        </is>
      </c>
      <c r="F423" t="n">
        <v>2024</v>
      </c>
      <c r="G423" t="n">
        <v>1</v>
      </c>
      <c r="H423" s="13" t="n">
        <v>1122417</v>
      </c>
      <c r="I423" s="12" t="n">
        <v>27</v>
      </c>
      <c r="J423" s="13" t="n">
        <v>10000</v>
      </c>
      <c r="K423" s="13">
        <f>IFERROR($H423/$I423,"")</f>
        <v/>
      </c>
      <c r="L423" s="13" t="n">
        <v>500000</v>
      </c>
      <c r="M423" t="inlineStr">
        <is>
          <t>NY, DC, MA</t>
        </is>
      </c>
      <c r="N423" t="inlineStr">
        <is>
          <t>No</t>
        </is>
      </c>
      <c r="O423" t="inlineStr">
        <is>
          <t>Not stated</t>
        </is>
      </c>
      <c r="Q423" s="9" t="inlineStr">
        <is>
          <t>https://grantcue.com/foundations/david-and-susan-kreisman-family-foundation-271527925</t>
        </is>
      </c>
    </row>
    <row r="424">
      <c r="A424">
        <f>IF($E424=$E423,$A423+1,1)</f>
        <v/>
      </c>
      <c r="B424" t="inlineStr">
        <is>
          <t>The Stare Fund</t>
        </is>
      </c>
      <c r="C424" t="inlineStr">
        <is>
          <t>04-6026648</t>
        </is>
      </c>
      <c r="D424" t="inlineStr">
        <is>
          <t>Illinois</t>
        </is>
      </c>
      <c r="E424" t="inlineStr">
        <is>
          <t>IL</t>
        </is>
      </c>
      <c r="F424" t="n">
        <v>2024</v>
      </c>
      <c r="G424" t="n">
        <v>2</v>
      </c>
      <c r="H424" s="13" t="n">
        <v>1121869</v>
      </c>
      <c r="I424" s="12" t="n">
        <v>95</v>
      </c>
      <c r="J424" s="13" t="n">
        <v>5000</v>
      </c>
      <c r="K424" s="13">
        <f>IFERROR($H424/$I424,"")</f>
        <v/>
      </c>
      <c r="L424" s="13" t="n">
        <v>108910</v>
      </c>
      <c r="M424" t="inlineStr">
        <is>
          <t>CA, CT, MA</t>
        </is>
      </c>
      <c r="N424" t="inlineStr">
        <is>
          <t>No</t>
        </is>
      </c>
      <c r="O424" t="inlineStr">
        <is>
          <t>Not stated</t>
        </is>
      </c>
      <c r="Q424" s="9" t="inlineStr">
        <is>
          <t>https://grantcue.com/foundations/the-stare-fund-046026648</t>
        </is>
      </c>
    </row>
    <row r="425">
      <c r="A425">
        <f>IF($E425=$E424,$A424+1,1)</f>
        <v/>
      </c>
      <c r="B425" t="inlineStr">
        <is>
          <t>THE SODERQUIST FAMILY FOUNDATION</t>
        </is>
      </c>
      <c r="C425" t="inlineStr">
        <is>
          <t>73-1621266</t>
        </is>
      </c>
      <c r="D425" t="inlineStr">
        <is>
          <t>Illinois</t>
        </is>
      </c>
      <c r="E425" t="inlineStr">
        <is>
          <t>IL</t>
        </is>
      </c>
      <c r="F425" t="n">
        <v>2024</v>
      </c>
      <c r="G425" t="n">
        <v>1</v>
      </c>
      <c r="H425" s="13" t="n">
        <v>1121500</v>
      </c>
      <c r="I425" s="12" t="n">
        <v>34</v>
      </c>
      <c r="J425" s="13" t="n">
        <v>16500</v>
      </c>
      <c r="K425" s="13">
        <f>IFERROR($H425/$I425,"")</f>
        <v/>
      </c>
      <c r="L425" s="13" t="n">
        <v>180000</v>
      </c>
      <c r="M425" t="inlineStr">
        <is>
          <t>AR, WI, NE</t>
        </is>
      </c>
      <c r="N425" t="inlineStr">
        <is>
          <t>No</t>
        </is>
      </c>
      <c r="O425" t="inlineStr">
        <is>
          <t>Not stated</t>
        </is>
      </c>
      <c r="Q425" s="9" t="inlineStr">
        <is>
          <t>https://grantcue.com/foundations/the-soderquist-family-foundation-731621266</t>
        </is>
      </c>
    </row>
    <row r="426">
      <c r="A426">
        <f>IF($E426=$E425,$A425+1,1)</f>
        <v/>
      </c>
      <c r="B426" t="inlineStr">
        <is>
          <t>RUBINO FAMILY FOUNDATION</t>
        </is>
      </c>
      <c r="C426" t="inlineStr">
        <is>
          <t>88-2727962</t>
        </is>
      </c>
      <c r="D426" t="inlineStr">
        <is>
          <t>Illinois</t>
        </is>
      </c>
      <c r="E426" t="inlineStr">
        <is>
          <t>IL</t>
        </is>
      </c>
      <c r="F426" t="n">
        <v>2025</v>
      </c>
      <c r="G426" t="n">
        <v>2</v>
      </c>
      <c r="H426" s="13" t="n">
        <v>1116000</v>
      </c>
      <c r="I426" s="12" t="n">
        <v>29</v>
      </c>
      <c r="J426" s="13" t="n">
        <v>20000</v>
      </c>
      <c r="K426" s="13">
        <f>IFERROR($H426/$I426,"")</f>
        <v/>
      </c>
      <c r="L426" s="13" t="n">
        <v>300000</v>
      </c>
      <c r="M426" t="inlineStr">
        <is>
          <t>VA, DC</t>
        </is>
      </c>
      <c r="N426" t="inlineStr">
        <is>
          <t>No</t>
        </is>
      </c>
      <c r="O426" t="inlineStr">
        <is>
          <t>Not stated</t>
        </is>
      </c>
      <c r="Q426" s="9" t="inlineStr">
        <is>
          <t>https://grantcue.com/foundations/rubino-family-foundation-882727962</t>
        </is>
      </c>
    </row>
    <row r="427">
      <c r="A427">
        <f>IF($E427=$E426,$A426+1,1)</f>
        <v/>
      </c>
      <c r="B427" t="inlineStr">
        <is>
          <t>MARTIN AND MARY L BOYER FOUNDATION</t>
        </is>
      </c>
      <c r="C427" t="inlineStr">
        <is>
          <t>26-0587477</t>
        </is>
      </c>
      <c r="D427" t="inlineStr">
        <is>
          <t>Illinois</t>
        </is>
      </c>
      <c r="E427" t="inlineStr">
        <is>
          <t>IL</t>
        </is>
      </c>
      <c r="F427" t="n">
        <v>2025</v>
      </c>
      <c r="G427" t="n">
        <v>2</v>
      </c>
      <c r="H427" s="13" t="n">
        <v>1115800</v>
      </c>
      <c r="I427" s="12" t="n">
        <v>46</v>
      </c>
      <c r="J427" s="13" t="n">
        <v>17500</v>
      </c>
      <c r="K427" s="13">
        <f>IFERROR($H427/$I427,"")</f>
        <v/>
      </c>
      <c r="L427" s="13" t="n">
        <v>150000</v>
      </c>
      <c r="M427" t="inlineStr">
        <is>
          <t>NJ, MD, MT</t>
        </is>
      </c>
      <c r="N427" t="inlineStr">
        <is>
          <t>No</t>
        </is>
      </c>
      <c r="O427" t="inlineStr">
        <is>
          <t>Not stated</t>
        </is>
      </c>
      <c r="Q427" s="9" t="inlineStr">
        <is>
          <t>https://grantcue.com/foundations/martin-and-mary-l-boyer-foundation-c-o-louis-s-harrison-harrison-llp-260587477</t>
        </is>
      </c>
    </row>
    <row r="428">
      <c r="A428">
        <f>IF($E428=$E427,$A427+1,1)</f>
        <v/>
      </c>
      <c r="B428" t="inlineStr">
        <is>
          <t>A FRANKLIN PILCHARD FOUNDATION</t>
        </is>
      </c>
      <c r="C428" t="inlineStr">
        <is>
          <t>36-3723290</t>
        </is>
      </c>
      <c r="D428" t="inlineStr">
        <is>
          <t>Illinois</t>
        </is>
      </c>
      <c r="E428" t="inlineStr">
        <is>
          <t>IL</t>
        </is>
      </c>
      <c r="F428" t="n">
        <v>2024</v>
      </c>
      <c r="G428" t="n">
        <v>1</v>
      </c>
      <c r="H428" s="13" t="n">
        <v>1115142</v>
      </c>
      <c r="I428" s="12" t="n">
        <v>176</v>
      </c>
      <c r="J428" s="13" t="n">
        <v>8000</v>
      </c>
      <c r="K428" s="13">
        <f>IFERROR($H428/$I428,"")</f>
        <v/>
      </c>
      <c r="L428" s="13" t="n">
        <v>10075</v>
      </c>
      <c r="N428" t="inlineStr">
        <is>
          <t>No</t>
        </is>
      </c>
      <c r="O428" t="inlineStr">
        <is>
          <t>Yes</t>
        </is>
      </c>
      <c r="Q428" s="9" t="inlineStr">
        <is>
          <t>https://grantcue.com/foundations/a-franklin-pilchard-foundation-c-o-mpo-and-co-363723290</t>
        </is>
      </c>
    </row>
    <row r="429">
      <c r="A429">
        <f>IF($E429=$E428,$A428+1,1)</f>
        <v/>
      </c>
      <c r="B429" t="inlineStr">
        <is>
          <t>GURTZ FAMILY FOUNDATION</t>
        </is>
      </c>
      <c r="C429" t="inlineStr">
        <is>
          <t>26-0173765</t>
        </is>
      </c>
      <c r="D429" t="inlineStr">
        <is>
          <t>Illinois</t>
        </is>
      </c>
      <c r="E429" t="inlineStr">
        <is>
          <t>IL</t>
        </is>
      </c>
      <c r="F429" t="n">
        <v>2025</v>
      </c>
      <c r="G429" t="n">
        <v>2</v>
      </c>
      <c r="H429" s="13" t="n">
        <v>1115000</v>
      </c>
      <c r="I429" s="12" t="n">
        <v>52</v>
      </c>
      <c r="J429" s="13" t="n">
        <v>15000</v>
      </c>
      <c r="K429" s="13">
        <f>IFERROR($H429/$I429,"")</f>
        <v/>
      </c>
      <c r="L429" s="13" t="n">
        <v>75000</v>
      </c>
      <c r="M429" t="inlineStr">
        <is>
          <t>TN, WI, TX</t>
        </is>
      </c>
      <c r="N429" t="inlineStr">
        <is>
          <t>No</t>
        </is>
      </c>
      <c r="O429" t="inlineStr">
        <is>
          <t>Not stated</t>
        </is>
      </c>
      <c r="Q429" s="9" t="inlineStr">
        <is>
          <t>https://grantcue.com/foundations/gurtz-family-foundation-c-o-gurtz-electric-company-260173765</t>
        </is>
      </c>
    </row>
    <row r="430">
      <c r="A430">
        <f>IF($E430=$E429,$A429+1,1)</f>
        <v/>
      </c>
      <c r="B430" t="inlineStr">
        <is>
          <t>MILLS FAMILY CHARITABLE FOUNDATION</t>
        </is>
      </c>
      <c r="C430" t="inlineStr">
        <is>
          <t>30-6000363</t>
        </is>
      </c>
      <c r="D430" t="inlineStr">
        <is>
          <t>Illinois</t>
        </is>
      </c>
      <c r="E430" t="inlineStr">
        <is>
          <t>IL</t>
        </is>
      </c>
      <c r="F430" t="n">
        <v>2025</v>
      </c>
      <c r="G430" t="n">
        <v>2</v>
      </c>
      <c r="H430" s="13" t="n">
        <v>1111750</v>
      </c>
      <c r="I430" s="12" t="n">
        <v>54</v>
      </c>
      <c r="J430" s="13" t="n">
        <v>10000</v>
      </c>
      <c r="K430" s="13">
        <f>IFERROR($H430/$I430,"")</f>
        <v/>
      </c>
      <c r="L430" s="13" t="n">
        <v>250000</v>
      </c>
      <c r="M430" t="inlineStr">
        <is>
          <t>NY, FL, CA</t>
        </is>
      </c>
      <c r="N430" t="inlineStr">
        <is>
          <t>No</t>
        </is>
      </c>
      <c r="O430" t="inlineStr">
        <is>
          <t>Not stated</t>
        </is>
      </c>
      <c r="Q430" s="9" t="inlineStr">
        <is>
          <t>https://grantcue.com/foundations/mills-family-charitable-foundation-306000363</t>
        </is>
      </c>
    </row>
    <row r="431">
      <c r="A431">
        <f>IF($E431=$E430,$A430+1,1)</f>
        <v/>
      </c>
      <c r="B431" t="inlineStr">
        <is>
          <t>JOAN AND NORMAN CHAPMAN FOUNDATION</t>
        </is>
      </c>
      <c r="C431" t="inlineStr">
        <is>
          <t>36-3480507</t>
        </is>
      </c>
      <c r="D431" t="inlineStr">
        <is>
          <t>Illinois</t>
        </is>
      </c>
      <c r="E431" t="inlineStr">
        <is>
          <t>IL</t>
        </is>
      </c>
      <c r="F431" t="n">
        <v>2024</v>
      </c>
      <c r="G431" t="n">
        <v>2</v>
      </c>
      <c r="H431" s="13" t="n">
        <v>1106710</v>
      </c>
      <c r="I431" s="12" t="n">
        <v>95</v>
      </c>
      <c r="J431" s="13" t="n">
        <v>5000</v>
      </c>
      <c r="K431" s="13">
        <f>IFERROR($H431/$I431,"")</f>
        <v/>
      </c>
      <c r="L431" s="13" t="n">
        <v>68333</v>
      </c>
      <c r="M431" t="inlineStr">
        <is>
          <t>NV, CA, TX</t>
        </is>
      </c>
      <c r="N431" t="inlineStr">
        <is>
          <t>No</t>
        </is>
      </c>
      <c r="O431" t="inlineStr">
        <is>
          <t>Not stated</t>
        </is>
      </c>
      <c r="Q431" s="9" t="inlineStr">
        <is>
          <t>https://grantcue.com/foundations/joan-and-norman-chapman-foundation-363480507</t>
        </is>
      </c>
    </row>
    <row r="432">
      <c r="A432">
        <f>IF($E432=$E431,$A431+1,1)</f>
        <v/>
      </c>
      <c r="B432" t="inlineStr">
        <is>
          <t>NEEDMOR FUND FOR SOCIAL JUSTICE</t>
        </is>
      </c>
      <c r="C432" t="inlineStr">
        <is>
          <t>92-1083786</t>
        </is>
      </c>
      <c r="D432" t="inlineStr">
        <is>
          <t>Illinois</t>
        </is>
      </c>
      <c r="E432" t="inlineStr">
        <is>
          <t>IL</t>
        </is>
      </c>
      <c r="F432" t="n">
        <v>2024</v>
      </c>
      <c r="G432" t="n">
        <v>1</v>
      </c>
      <c r="H432" s="13" t="n">
        <v>1105700</v>
      </c>
      <c r="I432" s="12" t="n">
        <v>32</v>
      </c>
      <c r="J432" s="13" t="n">
        <v>40000</v>
      </c>
      <c r="K432" s="13">
        <f>IFERROR($H432/$I432,"")</f>
        <v/>
      </c>
      <c r="L432" s="13" t="n">
        <v>50000</v>
      </c>
      <c r="M432" t="inlineStr">
        <is>
          <t>MO, MI, IA</t>
        </is>
      </c>
      <c r="N432" t="inlineStr">
        <is>
          <t>No</t>
        </is>
      </c>
      <c r="O432" t="inlineStr">
        <is>
          <t>Not stated</t>
        </is>
      </c>
      <c r="Q432" s="9" t="inlineStr">
        <is>
          <t>https://grantcue.com/foundations/needmor-fund-for-social-justice-921083786</t>
        </is>
      </c>
    </row>
    <row r="433">
      <c r="A433">
        <f>IF($E433=$E432,$A432+1,1)</f>
        <v/>
      </c>
      <c r="B433" t="inlineStr">
        <is>
          <t>THE MCWETHY FOUNDATION</t>
        </is>
      </c>
      <c r="C433" t="inlineStr">
        <is>
          <t>36-3912789</t>
        </is>
      </c>
      <c r="D433" t="inlineStr">
        <is>
          <t>Illinois</t>
        </is>
      </c>
      <c r="E433" t="inlineStr">
        <is>
          <t>IL</t>
        </is>
      </c>
      <c r="F433" t="n">
        <v>2025</v>
      </c>
      <c r="G433" t="n">
        <v>2</v>
      </c>
      <c r="H433" s="13" t="n">
        <v>1101000</v>
      </c>
      <c r="I433" s="12" t="n">
        <v>79</v>
      </c>
      <c r="J433" s="13" t="n">
        <v>10000</v>
      </c>
      <c r="K433" s="13">
        <f>IFERROR($H433/$I433,"")</f>
        <v/>
      </c>
      <c r="L433" s="13" t="n">
        <v>60000</v>
      </c>
      <c r="M433" t="inlineStr">
        <is>
          <t>DC, VA, MI</t>
        </is>
      </c>
      <c r="N433" t="inlineStr">
        <is>
          <t>Yes</t>
        </is>
      </c>
      <c r="O433" t="inlineStr">
        <is>
          <t>Not stated</t>
        </is>
      </c>
      <c r="Q433" s="9" t="inlineStr">
        <is>
          <t>https://grantcue.com/foundations/the-mcwethy-foundation-363912789</t>
        </is>
      </c>
    </row>
    <row r="434">
      <c r="A434">
        <f>IF($E434=$E433,$A433+1,1)</f>
        <v/>
      </c>
      <c r="B434" t="inlineStr">
        <is>
          <t>THE SIRAGUSA FAMILY FOUNDATION</t>
        </is>
      </c>
      <c r="C434" t="inlineStr">
        <is>
          <t>36-3100492</t>
        </is>
      </c>
      <c r="D434" t="inlineStr">
        <is>
          <t>Illinois</t>
        </is>
      </c>
      <c r="E434" t="inlineStr">
        <is>
          <t>IL</t>
        </is>
      </c>
      <c r="F434" t="n">
        <v>2024</v>
      </c>
      <c r="G434" t="n">
        <v>1</v>
      </c>
      <c r="H434" s="13" t="n">
        <v>1100276</v>
      </c>
      <c r="I434" s="12" t="n">
        <v>105</v>
      </c>
      <c r="J434" s="13" t="n">
        <v>10000</v>
      </c>
      <c r="K434" s="13">
        <f>IFERROR($H434/$I434,"")</f>
        <v/>
      </c>
      <c r="L434" s="13" t="n">
        <v>22500</v>
      </c>
      <c r="M434" t="inlineStr">
        <is>
          <t>CO, FL, CA</t>
        </is>
      </c>
      <c r="N434" t="inlineStr">
        <is>
          <t>No</t>
        </is>
      </c>
      <c r="O434" t="inlineStr">
        <is>
          <t>Not stated</t>
        </is>
      </c>
      <c r="Q434" s="9" t="inlineStr">
        <is>
          <t>https://grantcue.com/foundations/the-siragusa-family-foundation-363100492</t>
        </is>
      </c>
    </row>
    <row r="435">
      <c r="A435">
        <f>IF($E435=$E434,$A434+1,1)</f>
        <v/>
      </c>
      <c r="B435" t="inlineStr">
        <is>
          <t>LESLIE M MODELL I FAMILY FOUNDATION</t>
        </is>
      </c>
      <c r="C435" t="inlineStr">
        <is>
          <t>81-4703110</t>
        </is>
      </c>
      <c r="D435" t="inlineStr">
        <is>
          <t>Illinois</t>
        </is>
      </c>
      <c r="E435" t="inlineStr">
        <is>
          <t>IL</t>
        </is>
      </c>
      <c r="F435" t="n">
        <v>2024</v>
      </c>
      <c r="G435" t="n">
        <v>1</v>
      </c>
      <c r="H435" s="13" t="n">
        <v>1100250</v>
      </c>
      <c r="I435" s="12" t="n">
        <v>7</v>
      </c>
      <c r="J435" s="13" t="n">
        <v>2750</v>
      </c>
      <c r="K435" s="13">
        <f>IFERROR($H435/$I435,"")</f>
        <v/>
      </c>
      <c r="L435" s="13" t="n">
        <v>1000000</v>
      </c>
      <c r="M435" t="inlineStr">
        <is>
          <t>NY</t>
        </is>
      </c>
      <c r="N435" t="inlineStr">
        <is>
          <t>No</t>
        </is>
      </c>
      <c r="O435" t="inlineStr">
        <is>
          <t>Not stated</t>
        </is>
      </c>
      <c r="Q435" s="9" t="inlineStr">
        <is>
          <t>https://grantcue.com/foundations/leslie-m-modell-i-family-foundation-814703110</t>
        </is>
      </c>
    </row>
    <row r="436">
      <c r="A436">
        <f>IF($E436=$E435,$A435+1,1)</f>
        <v/>
      </c>
      <c r="B436" t="inlineStr">
        <is>
          <t>WALTER LEE BARKER AND BETTY RUTH BARKER FOUNDATION</t>
        </is>
      </c>
      <c r="C436" t="inlineStr">
        <is>
          <t>87-2435825</t>
        </is>
      </c>
      <c r="D436" t="inlineStr">
        <is>
          <t>Illinois</t>
        </is>
      </c>
      <c r="E436" t="inlineStr">
        <is>
          <t>IL</t>
        </is>
      </c>
      <c r="F436" t="n">
        <v>2024</v>
      </c>
      <c r="G436" t="n">
        <v>1</v>
      </c>
      <c r="H436" s="13" t="n">
        <v>1100000</v>
      </c>
      <c r="I436" s="12" t="n">
        <v>13</v>
      </c>
      <c r="J436" s="13" t="n">
        <v>100000</v>
      </c>
      <c r="K436" s="13">
        <f>IFERROR($H436/$I436,"")</f>
        <v/>
      </c>
      <c r="L436" s="13" t="n">
        <v>120000</v>
      </c>
      <c r="M436" t="inlineStr">
        <is>
          <t>MA, MD, PA</t>
        </is>
      </c>
      <c r="N436" t="inlineStr">
        <is>
          <t>No</t>
        </is>
      </c>
      <c r="O436" t="inlineStr">
        <is>
          <t>Not stated</t>
        </is>
      </c>
      <c r="Q436" s="9" t="inlineStr">
        <is>
          <t>https://grantcue.com/foundations/walter-lee-barker-and-betty-ruth-barker-foundation-872435825</t>
        </is>
      </c>
    </row>
    <row r="437">
      <c r="A437">
        <f>IF($E437=$E436,$A436+1,1)</f>
        <v/>
      </c>
      <c r="B437" t="inlineStr">
        <is>
          <t>Patrick and Anna M Cudahy Fund</t>
        </is>
      </c>
      <c r="C437" t="inlineStr">
        <is>
          <t>39-0991972</t>
        </is>
      </c>
      <c r="D437" t="inlineStr">
        <is>
          <t>Illinois</t>
        </is>
      </c>
      <c r="E437" t="inlineStr">
        <is>
          <t>IL</t>
        </is>
      </c>
      <c r="F437" t="n">
        <v>2024</v>
      </c>
      <c r="G437" t="n">
        <v>1</v>
      </c>
      <c r="H437" s="13" t="n">
        <v>1094060</v>
      </c>
      <c r="I437" s="12" t="n">
        <v>100</v>
      </c>
      <c r="J437" s="13" t="n">
        <v>10000</v>
      </c>
      <c r="K437" s="13">
        <f>IFERROR($H437/$I437,"")</f>
        <v/>
      </c>
      <c r="L437" s="13" t="n">
        <v>57500</v>
      </c>
      <c r="M437" t="inlineStr">
        <is>
          <t>WI, NY, PA</t>
        </is>
      </c>
      <c r="N437" t="inlineStr">
        <is>
          <t>No</t>
        </is>
      </c>
      <c r="O437" t="inlineStr">
        <is>
          <t>Not stated</t>
        </is>
      </c>
      <c r="Q437" s="9" t="inlineStr">
        <is>
          <t>https://grantcue.com/foundations/patrick-and-anna-m-cudahy-fund-390991972</t>
        </is>
      </c>
    </row>
    <row r="438">
      <c r="A438">
        <f>IF($E438=$E437,$A437+1,1)</f>
        <v/>
      </c>
      <c r="B438" t="inlineStr">
        <is>
          <t>GAHAGEN Z J CHAR FDN</t>
        </is>
      </c>
      <c r="C438" t="inlineStr">
        <is>
          <t>25-6219884</t>
        </is>
      </c>
      <c r="D438" t="inlineStr">
        <is>
          <t>Illinois</t>
        </is>
      </c>
      <c r="E438" t="inlineStr">
        <is>
          <t>IL</t>
        </is>
      </c>
      <c r="F438" t="n">
        <v>2025</v>
      </c>
      <c r="G438" t="n">
        <v>2</v>
      </c>
      <c r="H438" s="13" t="n">
        <v>1090000</v>
      </c>
      <c r="I438" s="12" t="n">
        <v>8</v>
      </c>
      <c r="J438" s="13" t="n">
        <v>64125</v>
      </c>
      <c r="K438" s="13">
        <f>IFERROR($H438/$I438,"")</f>
        <v/>
      </c>
      <c r="L438" s="13" t="n">
        <v>477000</v>
      </c>
      <c r="M438" t="inlineStr">
        <is>
          <t>PA</t>
        </is>
      </c>
      <c r="N438" t="inlineStr">
        <is>
          <t>No</t>
        </is>
      </c>
      <c r="O438" t="inlineStr">
        <is>
          <t>Not stated</t>
        </is>
      </c>
      <c r="Q438" s="9" t="inlineStr">
        <is>
          <t>https://grantcue.com/foundations/gahagen-z-j-char-fdn-256219884</t>
        </is>
      </c>
    </row>
    <row r="439">
      <c r="A439">
        <f>IF($E439=$E438,$A438+1,1)</f>
        <v/>
      </c>
      <c r="B439" t="inlineStr">
        <is>
          <t>Accendra Health Foundation (fka The Owens &amp; Minor Foundation)</t>
        </is>
      </c>
      <c r="C439" t="inlineStr">
        <is>
          <t>86-2820089</t>
        </is>
      </c>
      <c r="D439" t="inlineStr">
        <is>
          <t>Illinois</t>
        </is>
      </c>
      <c r="E439" t="inlineStr">
        <is>
          <t>IL</t>
        </is>
      </c>
      <c r="F439" t="n">
        <v>2025</v>
      </c>
      <c r="G439" t="n">
        <v>2</v>
      </c>
      <c r="H439" s="13" t="n">
        <v>1087500</v>
      </c>
      <c r="I439" s="12" t="n">
        <v>41</v>
      </c>
      <c r="J439" s="13" t="n">
        <v>10000</v>
      </c>
      <c r="K439" s="13">
        <f>IFERROR($H439/$I439,"")</f>
        <v/>
      </c>
      <c r="L439" s="13" t="n">
        <v>500000</v>
      </c>
      <c r="M439" t="inlineStr">
        <is>
          <t>VA, MD, GA</t>
        </is>
      </c>
      <c r="N439" t="inlineStr">
        <is>
          <t>Yes</t>
        </is>
      </c>
      <c r="O439" t="inlineStr">
        <is>
          <t>Yes</t>
        </is>
      </c>
      <c r="Q439" s="9" t="inlineStr">
        <is>
          <t>https://grantcue.com/foundations/accendra-health-foundation-fka-the-owens-and-minor-foundation-862820089</t>
        </is>
      </c>
    </row>
    <row r="440">
      <c r="A440">
        <f>IF($E440=$E439,$A439+1,1)</f>
        <v/>
      </c>
      <c r="B440" t="inlineStr">
        <is>
          <t>DALE AND DEBORAH SMITH FOUNDATION</t>
        </is>
      </c>
      <c r="C440" t="inlineStr">
        <is>
          <t>88-0960895</t>
        </is>
      </c>
      <c r="D440" t="inlineStr">
        <is>
          <t>Illinois</t>
        </is>
      </c>
      <c r="E440" t="inlineStr">
        <is>
          <t>IL</t>
        </is>
      </c>
      <c r="F440" t="n">
        <v>2025</v>
      </c>
      <c r="G440" t="n">
        <v>2</v>
      </c>
      <c r="H440" s="13" t="n">
        <v>1085000</v>
      </c>
      <c r="I440" s="12" t="n">
        <v>14</v>
      </c>
      <c r="J440" s="13" t="n">
        <v>30000</v>
      </c>
      <c r="K440" s="13">
        <f>IFERROR($H440/$I440,"")</f>
        <v/>
      </c>
      <c r="L440" s="13" t="n">
        <v>500000</v>
      </c>
      <c r="M440" t="inlineStr">
        <is>
          <t>MN, NY, DC</t>
        </is>
      </c>
      <c r="N440" t="inlineStr">
        <is>
          <t>No</t>
        </is>
      </c>
      <c r="O440" t="inlineStr">
        <is>
          <t>Not stated</t>
        </is>
      </c>
      <c r="Q440" s="9" t="inlineStr">
        <is>
          <t>https://grantcue.com/foundations/dale-and-deborah-smith-foundation-c-o-dale-and-deborah-smith-880960895</t>
        </is>
      </c>
    </row>
    <row r="441">
      <c r="A441">
        <f>IF($E441=$E440,$A440+1,1)</f>
        <v/>
      </c>
      <c r="B441" t="inlineStr">
        <is>
          <t>WILLENS FAMILY FOUNDATION</t>
        </is>
      </c>
      <c r="C441" t="inlineStr">
        <is>
          <t>84-3831250</t>
        </is>
      </c>
      <c r="D441" t="inlineStr">
        <is>
          <t>Illinois</t>
        </is>
      </c>
      <c r="E441" t="inlineStr">
        <is>
          <t>IL</t>
        </is>
      </c>
      <c r="F441" t="n">
        <v>2025</v>
      </c>
      <c r="G441" t="n">
        <v>2</v>
      </c>
      <c r="H441" s="13" t="n">
        <v>1081300</v>
      </c>
      <c r="I441" s="12" t="n">
        <v>40</v>
      </c>
      <c r="J441" s="13" t="n">
        <v>12266.5</v>
      </c>
      <c r="K441" s="13">
        <f>IFERROR($H441/$I441,"")</f>
        <v/>
      </c>
      <c r="L441" s="13" t="n">
        <v>302000</v>
      </c>
      <c r="M441" t="inlineStr">
        <is>
          <t>CA, NY, MD</t>
        </is>
      </c>
      <c r="N441" t="inlineStr">
        <is>
          <t>No</t>
        </is>
      </c>
      <c r="O441" t="inlineStr">
        <is>
          <t>Not stated</t>
        </is>
      </c>
      <c r="Q441" s="9" t="inlineStr">
        <is>
          <t>https://grantcue.com/foundations/willens-family-foundation-843831250</t>
        </is>
      </c>
    </row>
    <row r="442">
      <c r="A442">
        <f>IF($E442=$E441,$A441+1,1)</f>
        <v/>
      </c>
      <c r="B442" t="inlineStr">
        <is>
          <t>SUPERA FAMILY FOUNDATION</t>
        </is>
      </c>
      <c r="C442" t="inlineStr">
        <is>
          <t>36-3013584</t>
        </is>
      </c>
      <c r="D442" t="inlineStr">
        <is>
          <t>Illinois</t>
        </is>
      </c>
      <c r="E442" t="inlineStr">
        <is>
          <t>IL</t>
        </is>
      </c>
      <c r="F442" t="n">
        <v>2024</v>
      </c>
      <c r="G442" t="n">
        <v>2</v>
      </c>
      <c r="H442" s="13" t="n">
        <v>1080536</v>
      </c>
      <c r="I442" s="12" t="n">
        <v>21</v>
      </c>
      <c r="J442" s="13" t="n">
        <v>7500</v>
      </c>
      <c r="K442" s="13">
        <f>IFERROR($H442/$I442,"")</f>
        <v/>
      </c>
      <c r="L442" s="13" t="n">
        <v>455000</v>
      </c>
      <c r="N442" t="inlineStr">
        <is>
          <t>No</t>
        </is>
      </c>
      <c r="O442" t="inlineStr">
        <is>
          <t>Not stated</t>
        </is>
      </c>
      <c r="Q442" s="9" t="inlineStr">
        <is>
          <t>https://grantcue.com/foundations/supera-family-foundation-363013584</t>
        </is>
      </c>
    </row>
    <row r="443">
      <c r="A443">
        <f>IF($E443=$E442,$A442+1,1)</f>
        <v/>
      </c>
      <c r="B443" t="inlineStr">
        <is>
          <t>THE SELFRELIANCE FOUNDATION</t>
        </is>
      </c>
      <c r="C443" t="inlineStr">
        <is>
          <t>20-5423872</t>
        </is>
      </c>
      <c r="D443" t="inlineStr">
        <is>
          <t>Illinois</t>
        </is>
      </c>
      <c r="E443" t="inlineStr">
        <is>
          <t>IL</t>
        </is>
      </c>
      <c r="F443" t="n">
        <v>2024</v>
      </c>
      <c r="G443" t="n">
        <v>1</v>
      </c>
      <c r="H443" s="13" t="n">
        <v>1076700</v>
      </c>
      <c r="I443" s="12" t="n">
        <v>78</v>
      </c>
      <c r="J443" s="13" t="n">
        <v>6500</v>
      </c>
      <c r="K443" s="13">
        <f>IFERROR($H443/$I443,"")</f>
        <v/>
      </c>
      <c r="L443" s="13" t="n">
        <v>95000</v>
      </c>
      <c r="M443" t="inlineStr">
        <is>
          <t>MI, NJ, CT</t>
        </is>
      </c>
      <c r="N443" t="inlineStr">
        <is>
          <t>Yes</t>
        </is>
      </c>
      <c r="O443" t="inlineStr">
        <is>
          <t>Not stated</t>
        </is>
      </c>
      <c r="Q443" s="9" t="inlineStr">
        <is>
          <t>https://grantcue.com/foundations/the-selfreliance-foundation-205423872</t>
        </is>
      </c>
    </row>
    <row r="444">
      <c r="A444">
        <f>IF($E444=$E443,$A443+1,1)</f>
        <v/>
      </c>
      <c r="B444" t="inlineStr">
        <is>
          <t>HECKTMAN FAMILY FOUNDATION</t>
        </is>
      </c>
      <c r="C444" t="inlineStr">
        <is>
          <t>87-0715390</t>
        </is>
      </c>
      <c r="D444" t="inlineStr">
        <is>
          <t>Illinois</t>
        </is>
      </c>
      <c r="E444" t="inlineStr">
        <is>
          <t>IL</t>
        </is>
      </c>
      <c r="F444" t="n">
        <v>2024</v>
      </c>
      <c r="G444" t="n">
        <v>1</v>
      </c>
      <c r="H444" s="13" t="n">
        <v>1074749</v>
      </c>
      <c r="I444" s="12" t="n">
        <v>18</v>
      </c>
      <c r="J444" s="13" t="n">
        <v>15000</v>
      </c>
      <c r="K444" s="13">
        <f>IFERROR($H444/$I444,"")</f>
        <v/>
      </c>
      <c r="L444" s="13" t="n">
        <v>466986</v>
      </c>
      <c r="M444" t="inlineStr">
        <is>
          <t>MA, NY, DC</t>
        </is>
      </c>
      <c r="N444" t="inlineStr">
        <is>
          <t>No</t>
        </is>
      </c>
      <c r="O444" t="inlineStr">
        <is>
          <t>Not stated</t>
        </is>
      </c>
      <c r="Q444" s="9" t="inlineStr">
        <is>
          <t>https://grantcue.com/foundations/hecktman-family-foundation-870715390</t>
        </is>
      </c>
    </row>
    <row r="445">
      <c r="A445">
        <f>IF($E445=$E444,$A444+1,1)</f>
        <v/>
      </c>
      <c r="B445" t="inlineStr">
        <is>
          <t>SAM I AM FOUNDATION</t>
        </is>
      </c>
      <c r="C445" t="inlineStr">
        <is>
          <t>47-4574159</t>
        </is>
      </c>
      <c r="D445" t="inlineStr">
        <is>
          <t>Illinois</t>
        </is>
      </c>
      <c r="E445" t="inlineStr">
        <is>
          <t>IL</t>
        </is>
      </c>
      <c r="F445" t="n">
        <v>2025</v>
      </c>
      <c r="G445" t="n">
        <v>2</v>
      </c>
      <c r="H445" s="13" t="n">
        <v>1072186</v>
      </c>
      <c r="I445" s="12" t="n">
        <v>41</v>
      </c>
      <c r="J445" s="13" t="n">
        <v>5000</v>
      </c>
      <c r="K445" s="13">
        <f>IFERROR($H445/$I445,"")</f>
        <v/>
      </c>
      <c r="L445" s="13" t="n">
        <v>350000</v>
      </c>
      <c r="M445" t="inlineStr">
        <is>
          <t>NY, DC, MA</t>
        </is>
      </c>
      <c r="N445" t="inlineStr">
        <is>
          <t>No</t>
        </is>
      </c>
      <c r="O445" t="inlineStr">
        <is>
          <t>Not stated</t>
        </is>
      </c>
      <c r="Q445" s="9" t="inlineStr">
        <is>
          <t>https://grantcue.com/foundations/sam-i-am-foundation-474574159</t>
        </is>
      </c>
    </row>
    <row r="446">
      <c r="A446">
        <f>IF($E446=$E445,$A445+1,1)</f>
        <v/>
      </c>
      <c r="B446" t="inlineStr">
        <is>
          <t>CLAYTON A STRUVE FAMILY FOUNDATION</t>
        </is>
      </c>
      <c r="C446" t="inlineStr">
        <is>
          <t>36-7168400</t>
        </is>
      </c>
      <c r="D446" t="inlineStr">
        <is>
          <t>Illinois</t>
        </is>
      </c>
      <c r="E446" t="inlineStr">
        <is>
          <t>IL</t>
        </is>
      </c>
      <c r="F446" t="n">
        <v>2025</v>
      </c>
      <c r="G446" t="n">
        <v>2</v>
      </c>
      <c r="H446" s="13" t="n">
        <v>1072042</v>
      </c>
      <c r="I446" s="12" t="n">
        <v>58</v>
      </c>
      <c r="J446" s="13" t="n">
        <v>13500</v>
      </c>
      <c r="K446" s="13">
        <f>IFERROR($H446/$I446,"")</f>
        <v/>
      </c>
      <c r="L446" s="13" t="n">
        <v>50000</v>
      </c>
      <c r="M446" t="inlineStr">
        <is>
          <t>MN, GA, MT</t>
        </is>
      </c>
      <c r="N446" t="inlineStr">
        <is>
          <t>No</t>
        </is>
      </c>
      <c r="O446" t="inlineStr">
        <is>
          <t>Not stated</t>
        </is>
      </c>
      <c r="Q446" s="9" t="inlineStr">
        <is>
          <t>https://grantcue.com/foundations/clayton-a-struve-family-foundation-367168400</t>
        </is>
      </c>
    </row>
    <row r="447">
      <c r="A447">
        <f>IF($E447=$E446,$A446+1,1)</f>
        <v/>
      </c>
      <c r="B447" t="inlineStr">
        <is>
          <t>JAMES J &amp; JACQUALINE A MCDONOUGH FOUNDATION</t>
        </is>
      </c>
      <c r="C447" t="inlineStr">
        <is>
          <t>36-3689173</t>
        </is>
      </c>
      <c r="D447" t="inlineStr">
        <is>
          <t>Illinois</t>
        </is>
      </c>
      <c r="E447" t="inlineStr">
        <is>
          <t>IL</t>
        </is>
      </c>
      <c r="F447" t="n">
        <v>2025</v>
      </c>
      <c r="G447" t="n">
        <v>2</v>
      </c>
      <c r="H447" s="13" t="n">
        <v>1069352</v>
      </c>
      <c r="I447" s="12" t="n">
        <v>11</v>
      </c>
      <c r="J447" s="13" t="n">
        <v>50000</v>
      </c>
      <c r="K447" s="13">
        <f>IFERROR($H447/$I447,"")</f>
        <v/>
      </c>
      <c r="L447" s="13" t="n">
        <v>294676</v>
      </c>
      <c r="M447" t="inlineStr">
        <is>
          <t>OH, WI, MI</t>
        </is>
      </c>
      <c r="N447" t="inlineStr">
        <is>
          <t>No</t>
        </is>
      </c>
      <c r="O447" t="inlineStr">
        <is>
          <t>Not stated</t>
        </is>
      </c>
      <c r="Q447" s="9" t="inlineStr">
        <is>
          <t>https://grantcue.com/foundations/james-j-and-jacqualine-a-mcdonough-foundation-363689173</t>
        </is>
      </c>
    </row>
    <row r="448">
      <c r="A448">
        <f>IF($E448=$E447,$A447+1,1)</f>
        <v/>
      </c>
      <c r="B448" t="inlineStr">
        <is>
          <t>FLORENCE C GREGORY CHARITABLE TR(T)</t>
        </is>
      </c>
      <c r="C448" t="inlineStr">
        <is>
          <t>36-7338985</t>
        </is>
      </c>
      <c r="D448" t="inlineStr">
        <is>
          <t>Illinois</t>
        </is>
      </c>
      <c r="E448" t="inlineStr">
        <is>
          <t>IL</t>
        </is>
      </c>
      <c r="F448" t="n">
        <v>2024</v>
      </c>
      <c r="G448" t="n">
        <v>1</v>
      </c>
      <c r="H448" s="13" t="n">
        <v>1064027</v>
      </c>
      <c r="I448" s="12" t="n">
        <v>7</v>
      </c>
      <c r="J448" s="13" t="n">
        <v>159604</v>
      </c>
      <c r="K448" s="13">
        <f>IFERROR($H448/$I448,"")</f>
        <v/>
      </c>
      <c r="L448" s="13" t="n">
        <v>159604</v>
      </c>
      <c r="M448" t="inlineStr">
        <is>
          <t>WI</t>
        </is>
      </c>
      <c r="N448" t="inlineStr">
        <is>
          <t>No</t>
        </is>
      </c>
      <c r="O448" t="inlineStr">
        <is>
          <t>Not stated</t>
        </is>
      </c>
      <c r="Q448" s="9" t="inlineStr">
        <is>
          <t>https://grantcue.com/foundations/florence-c-gregory-charitable-tr-t-367338985</t>
        </is>
      </c>
    </row>
    <row r="449">
      <c r="A449">
        <f>IF($E449=$E448,$A448+1,1)</f>
        <v/>
      </c>
      <c r="B449" t="inlineStr">
        <is>
          <t>Cuore e Mani Foundation</t>
        </is>
      </c>
      <c r="C449" t="inlineStr">
        <is>
          <t>36-7483654</t>
        </is>
      </c>
      <c r="D449" t="inlineStr">
        <is>
          <t>Illinois</t>
        </is>
      </c>
      <c r="E449" t="inlineStr">
        <is>
          <t>IL</t>
        </is>
      </c>
      <c r="F449" t="n">
        <v>2024</v>
      </c>
      <c r="G449" t="n">
        <v>1</v>
      </c>
      <c r="H449" s="13" t="n">
        <v>1063742</v>
      </c>
      <c r="I449" s="12" t="n">
        <v>87</v>
      </c>
      <c r="J449" s="13" t="n">
        <v>7500</v>
      </c>
      <c r="K449" s="13">
        <f>IFERROR($H449/$I449,"")</f>
        <v/>
      </c>
      <c r="L449" s="13" t="n">
        <v>61000</v>
      </c>
      <c r="M449" t="inlineStr">
        <is>
          <t>CA, PA, TN</t>
        </is>
      </c>
      <c r="N449" t="inlineStr">
        <is>
          <t>No</t>
        </is>
      </c>
      <c r="O449" t="inlineStr">
        <is>
          <t>Not stated</t>
        </is>
      </c>
      <c r="Q449" s="9" t="inlineStr">
        <is>
          <t>https://grantcue.com/foundations/cuore-e-mani-foundation-367483654</t>
        </is>
      </c>
    </row>
    <row r="450">
      <c r="A450">
        <f>IF($E450=$E449,$A449+1,1)</f>
        <v/>
      </c>
      <c r="B450" t="inlineStr">
        <is>
          <t>GEORGE AND CINDY RUSU FAMILY FOUND</t>
        </is>
      </c>
      <c r="C450" t="inlineStr">
        <is>
          <t>90-0639630</t>
        </is>
      </c>
      <c r="D450" t="inlineStr">
        <is>
          <t>Illinois</t>
        </is>
      </c>
      <c r="E450" t="inlineStr">
        <is>
          <t>IL</t>
        </is>
      </c>
      <c r="F450" t="n">
        <v>2024</v>
      </c>
      <c r="G450" t="n">
        <v>1</v>
      </c>
      <c r="H450" s="13" t="n">
        <v>1061600</v>
      </c>
      <c r="I450" s="12" t="n">
        <v>16</v>
      </c>
      <c r="J450" s="13" t="n">
        <v>20050</v>
      </c>
      <c r="K450" s="13">
        <f>IFERROR($H450/$I450,"")</f>
        <v/>
      </c>
      <c r="L450" s="13" t="n">
        <v>500000</v>
      </c>
      <c r="M450" t="inlineStr">
        <is>
          <t>CA, OH, CO</t>
        </is>
      </c>
      <c r="N450" t="inlineStr">
        <is>
          <t>No</t>
        </is>
      </c>
      <c r="O450" t="inlineStr">
        <is>
          <t>Not stated</t>
        </is>
      </c>
      <c r="Q450" s="9" t="inlineStr">
        <is>
          <t>https://grantcue.com/foundations/george-and-cindy-rusu-family-found-c-o-sageworth-trust-company-900639630</t>
        </is>
      </c>
    </row>
    <row r="451">
      <c r="A451">
        <f>IF($E451=$E450,$A450+1,1)</f>
        <v/>
      </c>
      <c r="B451" t="inlineStr">
        <is>
          <t>DUDLEY D &amp; DELORES R MALONE FAMILY FOUNDATION</t>
        </is>
      </c>
      <c r="C451" t="inlineStr">
        <is>
          <t>26-2989590</t>
        </is>
      </c>
      <c r="D451" t="inlineStr">
        <is>
          <t>Illinois</t>
        </is>
      </c>
      <c r="E451" t="inlineStr">
        <is>
          <t>IL</t>
        </is>
      </c>
      <c r="F451" t="n">
        <v>2025</v>
      </c>
      <c r="G451" t="n">
        <v>2</v>
      </c>
      <c r="H451" s="13" t="n">
        <v>1057500</v>
      </c>
      <c r="I451" s="12" t="n">
        <v>23</v>
      </c>
      <c r="J451" s="13" t="n">
        <v>25000</v>
      </c>
      <c r="K451" s="13">
        <f>IFERROR($H451/$I451,"")</f>
        <v/>
      </c>
      <c r="L451" s="13" t="n">
        <v>300000</v>
      </c>
      <c r="M451" t="inlineStr">
        <is>
          <t>FL, MD</t>
        </is>
      </c>
      <c r="N451" t="inlineStr">
        <is>
          <t>No</t>
        </is>
      </c>
      <c r="O451" t="inlineStr">
        <is>
          <t>Not stated</t>
        </is>
      </c>
      <c r="Q451" s="9" t="inlineStr">
        <is>
          <t>https://grantcue.com/foundations/dudley-d-and-delores-r-malone-family-foundation-262989590</t>
        </is>
      </c>
    </row>
    <row r="452">
      <c r="A452">
        <f>IF($E452=$E451,$A451+1,1)</f>
        <v/>
      </c>
      <c r="B452" t="inlineStr">
        <is>
          <t>The Howard S Dubin Family Foundation</t>
        </is>
      </c>
      <c r="C452" t="inlineStr">
        <is>
          <t>36-4161932</t>
        </is>
      </c>
      <c r="D452" t="inlineStr">
        <is>
          <t>Illinois</t>
        </is>
      </c>
      <c r="E452" t="inlineStr">
        <is>
          <t>IL</t>
        </is>
      </c>
      <c r="F452" t="n">
        <v>2025</v>
      </c>
      <c r="G452" t="n">
        <v>2</v>
      </c>
      <c r="H452" s="13" t="n">
        <v>1057459</v>
      </c>
      <c r="I452" s="12" t="n">
        <v>130</v>
      </c>
      <c r="J452" s="13" t="n">
        <v>5000</v>
      </c>
      <c r="K452" s="13">
        <f>IFERROR($H452/$I452,"")</f>
        <v/>
      </c>
      <c r="L452" s="13" t="n">
        <v>65000</v>
      </c>
      <c r="M452" t="inlineStr">
        <is>
          <t>IN, NY, CO</t>
        </is>
      </c>
      <c r="N452" t="inlineStr">
        <is>
          <t>Yes</t>
        </is>
      </c>
      <c r="O452" t="inlineStr">
        <is>
          <t>Not stated</t>
        </is>
      </c>
      <c r="Q452" s="9" t="inlineStr">
        <is>
          <t>https://grantcue.com/foundations/the-howard-s-dubin-family-foundation-364161932</t>
        </is>
      </c>
    </row>
    <row r="453">
      <c r="A453">
        <f>IF($E453=$E452,$A452+1,1)</f>
        <v/>
      </c>
      <c r="B453" t="inlineStr">
        <is>
          <t>GLERUM FAMILY FOUNDATION</t>
        </is>
      </c>
      <c r="C453" t="inlineStr">
        <is>
          <t>47-2069978</t>
        </is>
      </c>
      <c r="D453" t="inlineStr">
        <is>
          <t>Illinois</t>
        </is>
      </c>
      <c r="E453" t="inlineStr">
        <is>
          <t>IL</t>
        </is>
      </c>
      <c r="F453" t="n">
        <v>2025</v>
      </c>
      <c r="G453" t="n">
        <v>2</v>
      </c>
      <c r="H453" s="13" t="n">
        <v>1055383</v>
      </c>
      <c r="I453" s="12" t="n">
        <v>40</v>
      </c>
      <c r="J453" s="13" t="n">
        <v>6250</v>
      </c>
      <c r="K453" s="13">
        <f>IFERROR($H453/$I453,"")</f>
        <v/>
      </c>
      <c r="L453" s="13" t="n">
        <v>200000</v>
      </c>
      <c r="M453" t="inlineStr">
        <is>
          <t>OH, FL, TX</t>
        </is>
      </c>
      <c r="N453" t="inlineStr">
        <is>
          <t>No</t>
        </is>
      </c>
      <c r="O453" t="inlineStr">
        <is>
          <t>Not stated</t>
        </is>
      </c>
      <c r="Q453" s="9" t="inlineStr">
        <is>
          <t>https://grantcue.com/foundations/glerum-family-foundation-472069978</t>
        </is>
      </c>
    </row>
    <row r="454">
      <c r="A454">
        <f>IF($E454=$E453,$A453+1,1)</f>
        <v/>
      </c>
      <c r="B454" t="inlineStr">
        <is>
          <t>ENCHANTED BACKPACK</t>
        </is>
      </c>
      <c r="C454" t="inlineStr">
        <is>
          <t>81-4035984</t>
        </is>
      </c>
      <c r="D454" t="inlineStr">
        <is>
          <t>Illinois</t>
        </is>
      </c>
      <c r="E454" t="inlineStr">
        <is>
          <t>IL</t>
        </is>
      </c>
      <c r="F454" t="n">
        <v>2024</v>
      </c>
      <c r="G454" t="n">
        <v>1</v>
      </c>
      <c r="H454" s="13" t="n">
        <v>1051426</v>
      </c>
      <c r="I454" s="12" t="n">
        <v>157</v>
      </c>
      <c r="J454" s="13" t="n">
        <v>4995</v>
      </c>
      <c r="K454" s="13">
        <f>IFERROR($H454/$I454,"")</f>
        <v/>
      </c>
      <c r="L454" s="13" t="n">
        <v>41221</v>
      </c>
      <c r="M454" t="inlineStr">
        <is>
          <t>FL, IN, DC</t>
        </is>
      </c>
      <c r="N454" t="inlineStr">
        <is>
          <t>Yes</t>
        </is>
      </c>
      <c r="O454" t="inlineStr">
        <is>
          <t>Yes</t>
        </is>
      </c>
      <c r="P454" s="9" t="inlineStr">
        <is>
          <t>https://enchantedbackpack.org/</t>
        </is>
      </c>
      <c r="Q454" s="9" t="inlineStr">
        <is>
          <t>https://grantcue.com/foundations/enchanted-backpack-814035984</t>
        </is>
      </c>
    </row>
    <row r="455">
      <c r="A455">
        <f>IF($E455=$E454,$A454+1,1)</f>
        <v/>
      </c>
      <c r="B455" t="inlineStr">
        <is>
          <t>KEVIN AND MARY GRACE BURKE FAMILY FOUNDATION</t>
        </is>
      </c>
      <c r="C455" t="inlineStr">
        <is>
          <t>35-7041704</t>
        </is>
      </c>
      <c r="D455" t="inlineStr">
        <is>
          <t>Illinois</t>
        </is>
      </c>
      <c r="E455" t="inlineStr">
        <is>
          <t>IL</t>
        </is>
      </c>
      <c r="F455" t="n">
        <v>2024</v>
      </c>
      <c r="G455" t="n">
        <v>1</v>
      </c>
      <c r="H455" s="13" t="n">
        <v>1045325</v>
      </c>
      <c r="I455" s="12" t="n">
        <v>13</v>
      </c>
      <c r="J455" s="13" t="n">
        <v>1000</v>
      </c>
      <c r="K455" s="13">
        <f>IFERROR($H455/$I455,"")</f>
        <v/>
      </c>
      <c r="L455" s="13" t="n">
        <v>1003000</v>
      </c>
      <c r="M455" t="inlineStr">
        <is>
          <t>CA, CO, FL</t>
        </is>
      </c>
      <c r="N455" t="inlineStr">
        <is>
          <t>No</t>
        </is>
      </c>
      <c r="O455" t="inlineStr">
        <is>
          <t>Not stated</t>
        </is>
      </c>
      <c r="Q455" s="9" t="inlineStr">
        <is>
          <t>https://grantcue.com/foundations/kevin-and-mary-grace-burke-family-foundation-357041704</t>
        </is>
      </c>
    </row>
    <row r="456">
      <c r="A456">
        <f>IF($E456=$E455,$A455+1,1)</f>
        <v/>
      </c>
      <c r="B456" t="inlineStr">
        <is>
          <t>THE RICK AND TINA MALNATI CHARITABLE FOUNDATION INC</t>
        </is>
      </c>
      <c r="C456" t="inlineStr">
        <is>
          <t>81-5011883</t>
        </is>
      </c>
      <c r="D456" t="inlineStr">
        <is>
          <t>Illinois</t>
        </is>
      </c>
      <c r="E456" t="inlineStr">
        <is>
          <t>IL</t>
        </is>
      </c>
      <c r="F456" t="n">
        <v>2025</v>
      </c>
      <c r="G456" t="n">
        <v>2</v>
      </c>
      <c r="H456" s="13" t="n">
        <v>1044118</v>
      </c>
      <c r="I456" s="12" t="n">
        <v>61</v>
      </c>
      <c r="J456" s="13" t="n">
        <v>4000</v>
      </c>
      <c r="K456" s="13">
        <f>IFERROR($H456/$I456,"")</f>
        <v/>
      </c>
      <c r="L456" s="13" t="n">
        <v>397500</v>
      </c>
      <c r="M456" t="inlineStr">
        <is>
          <t>NJ, MI, MA</t>
        </is>
      </c>
      <c r="N456" t="inlineStr">
        <is>
          <t>No</t>
        </is>
      </c>
      <c r="O456" t="inlineStr">
        <is>
          <t>Not stated</t>
        </is>
      </c>
      <c r="Q456" s="9" t="inlineStr">
        <is>
          <t>https://grantcue.com/foundations/the-rick-and-tina-malnati-charitable-foundation-inc-815011883</t>
        </is>
      </c>
    </row>
    <row r="457">
      <c r="A457">
        <f>IF($E457=$E456,$A456+1,1)</f>
        <v/>
      </c>
      <c r="B457" t="inlineStr">
        <is>
          <t>ROBBINS FAMILY FOUNDATION</t>
        </is>
      </c>
      <c r="C457" t="inlineStr">
        <is>
          <t>26-1578481</t>
        </is>
      </c>
      <c r="D457" t="inlineStr">
        <is>
          <t>Illinois</t>
        </is>
      </c>
      <c r="E457" t="inlineStr">
        <is>
          <t>IL</t>
        </is>
      </c>
      <c r="F457" t="n">
        <v>2025</v>
      </c>
      <c r="G457" t="n">
        <v>2</v>
      </c>
      <c r="H457" s="13" t="n">
        <v>1039700</v>
      </c>
      <c r="I457" s="12" t="n">
        <v>7</v>
      </c>
      <c r="J457" s="13" t="n">
        <v>50000</v>
      </c>
      <c r="K457" s="13">
        <f>IFERROR($H457/$I457,"")</f>
        <v/>
      </c>
      <c r="L457" s="13" t="n">
        <v>500000</v>
      </c>
      <c r="M457" t="inlineStr">
        <is>
          <t>FL, CT, NY</t>
        </is>
      </c>
      <c r="N457" t="inlineStr">
        <is>
          <t>No</t>
        </is>
      </c>
      <c r="O457" t="inlineStr">
        <is>
          <t>Not stated</t>
        </is>
      </c>
      <c r="Q457" s="9" t="inlineStr">
        <is>
          <t>https://grantcue.com/foundations/robbins-family-foundation-261578481</t>
        </is>
      </c>
    </row>
    <row r="458">
      <c r="A458">
        <f>IF($E458=$E457,$A457+1,1)</f>
        <v/>
      </c>
      <c r="B458" t="inlineStr">
        <is>
          <t>GERTRUDE &amp; WILLIAM BERNOUDY FND</t>
        </is>
      </c>
      <c r="C458" t="inlineStr">
        <is>
          <t>43-6512119</t>
        </is>
      </c>
      <c r="D458" t="inlineStr">
        <is>
          <t>Illinois</t>
        </is>
      </c>
      <c r="E458" t="inlineStr">
        <is>
          <t>IL</t>
        </is>
      </c>
      <c r="F458" t="n">
        <v>2024</v>
      </c>
      <c r="G458" t="n">
        <v>2</v>
      </c>
      <c r="H458" s="13" t="n">
        <v>1035000</v>
      </c>
      <c r="I458" s="12" t="n">
        <v>30</v>
      </c>
      <c r="J458" s="13" t="n">
        <v>10000</v>
      </c>
      <c r="K458" s="13">
        <f>IFERROR($H458/$I458,"")</f>
        <v/>
      </c>
      <c r="L458" s="13" t="n">
        <v>525000</v>
      </c>
      <c r="M458" t="inlineStr">
        <is>
          <t>MO, DC</t>
        </is>
      </c>
      <c r="N458" t="inlineStr">
        <is>
          <t>No</t>
        </is>
      </c>
      <c r="O458" t="inlineStr">
        <is>
          <t>Not stated</t>
        </is>
      </c>
      <c r="Q458" s="9" t="inlineStr">
        <is>
          <t>https://grantcue.com/foundations/gertrude-and-william-bernoudy-fnd-436512119</t>
        </is>
      </c>
    </row>
    <row r="459">
      <c r="A459">
        <f>IF($E459=$E458,$A458+1,1)</f>
        <v/>
      </c>
      <c r="B459" t="inlineStr">
        <is>
          <t>ELLIE'S FOUNDATION INC</t>
        </is>
      </c>
      <c r="C459" t="inlineStr">
        <is>
          <t>20-0414455</t>
        </is>
      </c>
      <c r="D459" t="inlineStr">
        <is>
          <t>Illinois</t>
        </is>
      </c>
      <c r="E459" t="inlineStr">
        <is>
          <t>IL</t>
        </is>
      </c>
      <c r="F459" t="n">
        <v>2025</v>
      </c>
      <c r="G459" t="n">
        <v>2</v>
      </c>
      <c r="H459" s="13" t="n">
        <v>1034375</v>
      </c>
      <c r="I459" s="12" t="n">
        <v>31</v>
      </c>
      <c r="J459" s="13" t="n">
        <v>3000</v>
      </c>
      <c r="K459" s="13">
        <f>IFERROR($H459/$I459,"")</f>
        <v/>
      </c>
      <c r="L459" s="13" t="n">
        <v>269324</v>
      </c>
      <c r="M459" t="inlineStr">
        <is>
          <t>FL, WI, MI</t>
        </is>
      </c>
      <c r="N459" t="inlineStr">
        <is>
          <t>No</t>
        </is>
      </c>
      <c r="O459" t="inlineStr">
        <is>
          <t>Not stated</t>
        </is>
      </c>
      <c r="Q459" s="9" t="inlineStr">
        <is>
          <t>https://grantcue.com/foundations/ellie-s-foundation-inc-c-o-denasha-a-scott-200414455</t>
        </is>
      </c>
    </row>
    <row r="460">
      <c r="A460">
        <f>IF($E460=$E459,$A459+1,1)</f>
        <v/>
      </c>
      <c r="B460" t="inlineStr">
        <is>
          <t>AA HARVEY FOUNDATION</t>
        </is>
      </c>
      <c r="C460" t="inlineStr">
        <is>
          <t>83-2829362</t>
        </is>
      </c>
      <c r="D460" t="inlineStr">
        <is>
          <t>Illinois</t>
        </is>
      </c>
      <c r="E460" t="inlineStr">
        <is>
          <t>IL</t>
        </is>
      </c>
      <c r="F460" t="n">
        <v>2024</v>
      </c>
      <c r="G460" t="n">
        <v>1</v>
      </c>
      <c r="H460" s="13" t="n">
        <v>1032816</v>
      </c>
      <c r="I460" s="12" t="n">
        <v>49</v>
      </c>
      <c r="J460" s="13" t="n">
        <v>5000</v>
      </c>
      <c r="K460" s="13">
        <f>IFERROR($H460/$I460,"")</f>
        <v/>
      </c>
      <c r="L460" s="13" t="n">
        <v>342639</v>
      </c>
      <c r="M460" t="inlineStr">
        <is>
          <t>AL, IN, WI</t>
        </is>
      </c>
      <c r="N460" t="inlineStr">
        <is>
          <t>No</t>
        </is>
      </c>
      <c r="O460" t="inlineStr">
        <is>
          <t>Not stated</t>
        </is>
      </c>
      <c r="Q460" s="9" t="inlineStr">
        <is>
          <t>https://grantcue.com/foundations/aa-harvey-foundation-832829362</t>
        </is>
      </c>
    </row>
    <row r="461">
      <c r="A461">
        <f>IF($E461=$E460,$A460+1,1)</f>
        <v/>
      </c>
      <c r="B461" t="inlineStr">
        <is>
          <t>MORRIS AND JUDITH ROSENZWEIG FAMILY FOUNDATION</t>
        </is>
      </c>
      <c r="C461" t="inlineStr">
        <is>
          <t>27-1523774</t>
        </is>
      </c>
      <c r="D461" t="inlineStr">
        <is>
          <t>Illinois</t>
        </is>
      </c>
      <c r="E461" t="inlineStr">
        <is>
          <t>IL</t>
        </is>
      </c>
      <c r="F461" t="n">
        <v>2025</v>
      </c>
      <c r="G461" t="n">
        <v>2</v>
      </c>
      <c r="H461" s="13" t="n">
        <v>1032500</v>
      </c>
      <c r="I461" s="12" t="n">
        <v>12</v>
      </c>
      <c r="J461" s="13" t="n">
        <v>20000</v>
      </c>
      <c r="K461" s="13">
        <f>IFERROR($H461/$I461,"")</f>
        <v/>
      </c>
      <c r="L461" s="13" t="n">
        <v>400000</v>
      </c>
      <c r="M461" t="inlineStr">
        <is>
          <t>NY</t>
        </is>
      </c>
      <c r="N461" t="inlineStr">
        <is>
          <t>No</t>
        </is>
      </c>
      <c r="O461" t="inlineStr">
        <is>
          <t>Not stated</t>
        </is>
      </c>
      <c r="Q461" s="9" t="inlineStr">
        <is>
          <t>https://grantcue.com/foundations/morris-and-judith-rosenzweig-family-foundation-271523774</t>
        </is>
      </c>
    </row>
    <row r="462">
      <c r="A462">
        <f>IF($E462=$E461,$A461+1,1)</f>
        <v/>
      </c>
      <c r="B462" t="inlineStr">
        <is>
          <t>WILLIAM J WATSON IRREVOCABLE TRUST XXXXX5001</t>
        </is>
      </c>
      <c r="C462" t="inlineStr">
        <is>
          <t>36-6014834</t>
        </is>
      </c>
      <c r="D462" t="inlineStr">
        <is>
          <t>Illinois</t>
        </is>
      </c>
      <c r="E462" t="inlineStr">
        <is>
          <t>IL</t>
        </is>
      </c>
      <c r="F462" t="n">
        <v>2025</v>
      </c>
      <c r="G462" t="n">
        <v>2</v>
      </c>
      <c r="H462" s="13" t="n">
        <v>1030850</v>
      </c>
      <c r="I462" s="12" t="n">
        <v>18</v>
      </c>
      <c r="J462" s="13" t="n">
        <v>51704</v>
      </c>
      <c r="K462" s="13">
        <f>IFERROR($H462/$I462,"")</f>
        <v/>
      </c>
      <c r="L462" s="13" t="n">
        <v>103408</v>
      </c>
      <c r="M462" t="inlineStr">
        <is>
          <t>CA</t>
        </is>
      </c>
      <c r="N462" t="inlineStr">
        <is>
          <t>No</t>
        </is>
      </c>
      <c r="O462" t="inlineStr">
        <is>
          <t>Not stated</t>
        </is>
      </c>
      <c r="Q462" s="9" t="inlineStr">
        <is>
          <t>https://grantcue.com/foundations/william-j-watson-irrevocable-trust-xxxxx5001-366014834</t>
        </is>
      </c>
    </row>
    <row r="463">
      <c r="A463">
        <f>IF($E463=$E462,$A462+1,1)</f>
        <v/>
      </c>
      <c r="B463" t="inlineStr">
        <is>
          <t>JOHN &amp; NANCY HUGHES CHARITABLE FOUNDATION</t>
        </is>
      </c>
      <c r="C463" t="inlineStr">
        <is>
          <t>85-0691493</t>
        </is>
      </c>
      <c r="D463" t="inlineStr">
        <is>
          <t>Illinois</t>
        </is>
      </c>
      <c r="E463" t="inlineStr">
        <is>
          <t>IL</t>
        </is>
      </c>
      <c r="F463" t="n">
        <v>2025</v>
      </c>
      <c r="G463" t="n">
        <v>2</v>
      </c>
      <c r="H463" s="13" t="n">
        <v>1025000</v>
      </c>
      <c r="I463" s="12" t="n">
        <v>12</v>
      </c>
      <c r="J463" s="13" t="n">
        <v>50000</v>
      </c>
      <c r="K463" s="13">
        <f>IFERROR($H463/$I463,"")</f>
        <v/>
      </c>
      <c r="L463" s="13" t="n">
        <v>250000</v>
      </c>
      <c r="N463" t="inlineStr">
        <is>
          <t>No</t>
        </is>
      </c>
      <c r="O463" t="inlineStr">
        <is>
          <t>Not stated</t>
        </is>
      </c>
      <c r="Q463" s="9" t="inlineStr">
        <is>
          <t>https://grantcue.com/foundations/john-and-nancy-hughes-charitable-foundation-850691493</t>
        </is>
      </c>
    </row>
    <row r="464">
      <c r="A464">
        <f>IF($E464=$E463,$A463+1,1)</f>
        <v/>
      </c>
      <c r="B464" t="inlineStr">
        <is>
          <t>THE RICH FOUNDATION</t>
        </is>
      </c>
      <c r="C464" t="inlineStr">
        <is>
          <t>36-4348318</t>
        </is>
      </c>
      <c r="D464" t="inlineStr">
        <is>
          <t>Illinois</t>
        </is>
      </c>
      <c r="E464" t="inlineStr">
        <is>
          <t>IL</t>
        </is>
      </c>
      <c r="F464" t="n">
        <v>2025</v>
      </c>
      <c r="G464" t="n">
        <v>2</v>
      </c>
      <c r="H464" s="13" t="n">
        <v>1023451</v>
      </c>
      <c r="I464" s="12" t="n">
        <v>102</v>
      </c>
      <c r="J464" s="13" t="n">
        <v>3000</v>
      </c>
      <c r="K464" s="13">
        <f>IFERROR($H464/$I464,"")</f>
        <v/>
      </c>
      <c r="L464" s="13" t="n">
        <v>182214</v>
      </c>
      <c r="M464" t="inlineStr">
        <is>
          <t>CA, TX, FL</t>
        </is>
      </c>
      <c r="N464" t="inlineStr">
        <is>
          <t>No</t>
        </is>
      </c>
      <c r="O464" t="inlineStr">
        <is>
          <t>Not stated</t>
        </is>
      </c>
      <c r="Q464" s="9" t="inlineStr">
        <is>
          <t>https://grantcue.com/foundations/the-rich-foundation-364348318</t>
        </is>
      </c>
    </row>
    <row r="465">
      <c r="A465">
        <f>IF($E465=$E464,$A464+1,1)</f>
        <v/>
      </c>
      <c r="B465" t="inlineStr">
        <is>
          <t>NASDAQ EDUCATIONAL FOUNDATION INC</t>
        </is>
      </c>
      <c r="C465" t="inlineStr">
        <is>
          <t>52-1864429</t>
        </is>
      </c>
      <c r="D465" t="inlineStr">
        <is>
          <t>Illinois</t>
        </is>
      </c>
      <c r="E465" t="inlineStr">
        <is>
          <t>IL</t>
        </is>
      </c>
      <c r="F465" t="n">
        <v>2024</v>
      </c>
      <c r="G465" t="n">
        <v>1</v>
      </c>
      <c r="H465" s="13" t="n">
        <v>1022000</v>
      </c>
      <c r="I465" s="12" t="n">
        <v>13</v>
      </c>
      <c r="J465" s="13" t="n">
        <v>75000</v>
      </c>
      <c r="K465" s="13">
        <f>IFERROR($H465/$I465,"")</f>
        <v/>
      </c>
      <c r="L465" s="13" t="n">
        <v>150000</v>
      </c>
      <c r="M465" t="inlineStr">
        <is>
          <t>CA, OR, MI</t>
        </is>
      </c>
      <c r="N465" t="inlineStr">
        <is>
          <t>No</t>
        </is>
      </c>
      <c r="O465" t="inlineStr">
        <is>
          <t>Not stated</t>
        </is>
      </c>
      <c r="Q465" s="9" t="inlineStr">
        <is>
          <t>https://grantcue.com/foundations/nasdaq-educational-foundation-inc-521864429</t>
        </is>
      </c>
    </row>
    <row r="466">
      <c r="A466">
        <f>IF($E466=$E465,$A465+1,1)</f>
        <v/>
      </c>
      <c r="B466" t="inlineStr">
        <is>
          <t>The Dancing Skies Foundation</t>
        </is>
      </c>
      <c r="C466" t="inlineStr">
        <is>
          <t>26-3286007</t>
        </is>
      </c>
      <c r="D466" t="inlineStr">
        <is>
          <t>Illinois</t>
        </is>
      </c>
      <c r="E466" t="inlineStr">
        <is>
          <t>IL</t>
        </is>
      </c>
      <c r="F466" t="n">
        <v>2025</v>
      </c>
      <c r="G466" t="n">
        <v>2</v>
      </c>
      <c r="H466" s="13" t="n">
        <v>1020000</v>
      </c>
      <c r="I466" s="12" t="n">
        <v>35</v>
      </c>
      <c r="J466" s="13" t="n">
        <v>20000</v>
      </c>
      <c r="K466" s="13">
        <f>IFERROR($H466/$I466,"")</f>
        <v/>
      </c>
      <c r="L466" s="13" t="n">
        <v>190000</v>
      </c>
      <c r="M466" t="inlineStr">
        <is>
          <t>NY, KY, MI</t>
        </is>
      </c>
      <c r="N466" t="inlineStr">
        <is>
          <t>No</t>
        </is>
      </c>
      <c r="O466" t="inlineStr">
        <is>
          <t>Not stated</t>
        </is>
      </c>
      <c r="Q466" s="9" t="inlineStr">
        <is>
          <t>https://grantcue.com/foundations/the-dancing-skies-foundation-263286007</t>
        </is>
      </c>
    </row>
    <row r="467">
      <c r="A467">
        <f>IF($E467=$E466,$A466+1,1)</f>
        <v/>
      </c>
      <c r="B467" t="inlineStr">
        <is>
          <t>THE JOSEPH D OBRIEN III MEMORIAL FOUNDATION</t>
        </is>
      </c>
      <c r="C467" t="inlineStr">
        <is>
          <t>87-4027437</t>
        </is>
      </c>
      <c r="D467" t="inlineStr">
        <is>
          <t>Illinois</t>
        </is>
      </c>
      <c r="E467" t="inlineStr">
        <is>
          <t>IL</t>
        </is>
      </c>
      <c r="F467" t="n">
        <v>2024</v>
      </c>
      <c r="G467" t="n">
        <v>2</v>
      </c>
      <c r="H467" s="13" t="n">
        <v>1018750</v>
      </c>
      <c r="I467" s="12" t="n">
        <v>22</v>
      </c>
      <c r="J467" s="13" t="n">
        <v>25000</v>
      </c>
      <c r="K467" s="13">
        <f>IFERROR($H467/$I467,"")</f>
        <v/>
      </c>
      <c r="L467" s="13" t="n">
        <v>200000</v>
      </c>
      <c r="M467" t="inlineStr">
        <is>
          <t>FL, MO, KY</t>
        </is>
      </c>
      <c r="N467" t="inlineStr">
        <is>
          <t>No</t>
        </is>
      </c>
      <c r="O467" t="inlineStr">
        <is>
          <t>Not stated</t>
        </is>
      </c>
      <c r="Q467" s="9" t="inlineStr">
        <is>
          <t>https://grantcue.com/foundations/the-joseph-d-obrien-iii-memorial-foundation-874027437</t>
        </is>
      </c>
    </row>
    <row r="468">
      <c r="A468">
        <f>IF($E468=$E467,$A467+1,1)</f>
        <v/>
      </c>
      <c r="B468" t="inlineStr">
        <is>
          <t>COLOSIMO FAMILY FOUNDATION</t>
        </is>
      </c>
      <c r="C468" t="inlineStr">
        <is>
          <t>36-4333930</t>
        </is>
      </c>
      <c r="D468" t="inlineStr">
        <is>
          <t>Illinois</t>
        </is>
      </c>
      <c r="E468" t="inlineStr">
        <is>
          <t>IL</t>
        </is>
      </c>
      <c r="F468" t="n">
        <v>2025</v>
      </c>
      <c r="G468" t="n">
        <v>2</v>
      </c>
      <c r="H468" s="13" t="n">
        <v>1017000</v>
      </c>
      <c r="I468" s="12" t="n">
        <v>17</v>
      </c>
      <c r="J468" s="13" t="n">
        <v>30000</v>
      </c>
      <c r="K468" s="13">
        <f>IFERROR($H468/$I468,"")</f>
        <v/>
      </c>
      <c r="L468" s="13" t="n">
        <v>230000</v>
      </c>
      <c r="M468" t="inlineStr">
        <is>
          <t>MO</t>
        </is>
      </c>
      <c r="N468" t="inlineStr">
        <is>
          <t>No</t>
        </is>
      </c>
      <c r="O468" t="inlineStr">
        <is>
          <t>Not stated</t>
        </is>
      </c>
      <c r="Q468" s="9" t="inlineStr">
        <is>
          <t>https://grantcue.com/foundations/colosimo-family-foundation-364333930</t>
        </is>
      </c>
    </row>
    <row r="469">
      <c r="A469">
        <f>IF($E469=$E468,$A468+1,1)</f>
        <v/>
      </c>
      <c r="B469" t="inlineStr">
        <is>
          <t>The Albert Pick Jr Fund</t>
        </is>
      </c>
      <c r="C469" t="inlineStr">
        <is>
          <t>36-6071402</t>
        </is>
      </c>
      <c r="D469" t="inlineStr">
        <is>
          <t>Illinois</t>
        </is>
      </c>
      <c r="E469" t="inlineStr">
        <is>
          <t>IL</t>
        </is>
      </c>
      <c r="F469" t="n">
        <v>2024</v>
      </c>
      <c r="G469" t="n">
        <v>1</v>
      </c>
      <c r="H469" s="13" t="n">
        <v>1015000</v>
      </c>
      <c r="I469" s="12" t="n">
        <v>54</v>
      </c>
      <c r="J469" s="13" t="n">
        <v>16250</v>
      </c>
      <c r="K469" s="13">
        <f>IFERROR($H469/$I469,"")</f>
        <v/>
      </c>
      <c r="L469" s="13" t="n">
        <v>75000</v>
      </c>
      <c r="M469" t="inlineStr">
        <is>
          <t>DC</t>
        </is>
      </c>
      <c r="N469" t="inlineStr">
        <is>
          <t>Yes</t>
        </is>
      </c>
      <c r="O469" t="inlineStr">
        <is>
          <t>Yes</t>
        </is>
      </c>
      <c r="P469" s="9" t="inlineStr">
        <is>
          <t>https://www.albertpickjrfund.org/</t>
        </is>
      </c>
      <c r="Q469" s="9" t="inlineStr">
        <is>
          <t>https://grantcue.com/foundations/the-albert-pick-jr-fund-366071402</t>
        </is>
      </c>
    </row>
    <row r="470">
      <c r="A470">
        <f>IF($E470=$E469,$A469+1,1)</f>
        <v/>
      </c>
      <c r="B470" t="inlineStr">
        <is>
          <t>THE EVANS FAMILY FOUNDATION</t>
        </is>
      </c>
      <c r="C470" t="inlineStr">
        <is>
          <t>47-3505767</t>
        </is>
      </c>
      <c r="D470" t="inlineStr">
        <is>
          <t>Illinois</t>
        </is>
      </c>
      <c r="E470" t="inlineStr">
        <is>
          <t>IL</t>
        </is>
      </c>
      <c r="F470" t="n">
        <v>2025</v>
      </c>
      <c r="G470" t="n">
        <v>2</v>
      </c>
      <c r="H470" s="13" t="n">
        <v>1013455</v>
      </c>
      <c r="I470" s="12" t="n">
        <v>15</v>
      </c>
      <c r="J470" s="13" t="n">
        <v>50000</v>
      </c>
      <c r="K470" s="13">
        <f>IFERROR($H470/$I470,"")</f>
        <v/>
      </c>
      <c r="L470" s="13" t="n">
        <v>200000</v>
      </c>
      <c r="N470" t="inlineStr">
        <is>
          <t>No</t>
        </is>
      </c>
      <c r="O470" t="inlineStr">
        <is>
          <t>Not stated</t>
        </is>
      </c>
      <c r="Q470" s="9" t="inlineStr">
        <is>
          <t>https://grantcue.com/foundations/the-evans-family-foundation-473505767</t>
        </is>
      </c>
    </row>
    <row r="471">
      <c r="A471">
        <f>IF($E471=$E470,$A470+1,1)</f>
        <v/>
      </c>
      <c r="B471" t="inlineStr">
        <is>
          <t>HARRY SWARTS &amp; DOLLY SWARTS MEMORIAL FD</t>
        </is>
      </c>
      <c r="C471" t="inlineStr">
        <is>
          <t>36-6693648</t>
        </is>
      </c>
      <c r="D471" t="inlineStr">
        <is>
          <t>Illinois</t>
        </is>
      </c>
      <c r="E471" t="inlineStr">
        <is>
          <t>IL</t>
        </is>
      </c>
      <c r="F471" t="n">
        <v>2025</v>
      </c>
      <c r="G471" t="n">
        <v>2</v>
      </c>
      <c r="H471" s="13" t="n">
        <v>1005549</v>
      </c>
      <c r="I471" s="12" t="n">
        <v>20</v>
      </c>
      <c r="J471" s="13" t="n">
        <v>27886</v>
      </c>
      <c r="K471" s="13">
        <f>IFERROR($H471/$I471,"")</f>
        <v/>
      </c>
      <c r="L471" s="13" t="n">
        <v>278855</v>
      </c>
      <c r="M471" t="inlineStr">
        <is>
          <t>MO, NJ, MA</t>
        </is>
      </c>
      <c r="N471" t="inlineStr">
        <is>
          <t>No</t>
        </is>
      </c>
      <c r="O471" t="inlineStr">
        <is>
          <t>Not stated</t>
        </is>
      </c>
      <c r="Q471" s="9" t="inlineStr">
        <is>
          <t>https://grantcue.com/foundations/harry-swarts-and-dolly-swarts-memorial-fd-366693648</t>
        </is>
      </c>
    </row>
    <row r="472">
      <c r="A472">
        <f>IF($E472=$E471,$A471+1,1)</f>
        <v/>
      </c>
      <c r="B472" t="inlineStr">
        <is>
          <t>DAN &amp; PAT JORNDT AMUNDSEN HIGH SCHOOL LEARNING FOUNDATION INC</t>
        </is>
      </c>
      <c r="C472" t="inlineStr">
        <is>
          <t>36-4332401</t>
        </is>
      </c>
      <c r="D472" t="inlineStr">
        <is>
          <t>Illinois</t>
        </is>
      </c>
      <c r="E472" t="inlineStr">
        <is>
          <t>IL</t>
        </is>
      </c>
      <c r="F472" t="n">
        <v>2025</v>
      </c>
      <c r="G472" t="n">
        <v>2</v>
      </c>
      <c r="H472" s="13" t="n">
        <v>1004588</v>
      </c>
      <c r="I472" s="12" t="n">
        <v>65</v>
      </c>
      <c r="J472" s="13" t="n">
        <v>15000</v>
      </c>
      <c r="K472" s="13">
        <f>IFERROR($H472/$I472,"")</f>
        <v/>
      </c>
      <c r="L472" s="13" t="n">
        <v>64588</v>
      </c>
      <c r="N472" t="inlineStr">
        <is>
          <t>Yes</t>
        </is>
      </c>
      <c r="O472" t="inlineStr">
        <is>
          <t>Not stated</t>
        </is>
      </c>
      <c r="Q472" s="9" t="inlineStr">
        <is>
          <t>https://grantcue.com/foundations/dan-and-pat-jorndt-amundsen-high-school-learning-foundation-inc-364332401</t>
        </is>
      </c>
    </row>
    <row r="473">
      <c r="A473">
        <f>IF($E473=$E472,$A472+1,1)</f>
        <v/>
      </c>
      <c r="B473" t="inlineStr">
        <is>
          <t>BENCK FAMILY FOUNDATION</t>
        </is>
      </c>
      <c r="C473" t="inlineStr">
        <is>
          <t>82-3503103</t>
        </is>
      </c>
      <c r="D473" t="inlineStr">
        <is>
          <t>Illinois</t>
        </is>
      </c>
      <c r="E473" t="inlineStr">
        <is>
          <t>IL</t>
        </is>
      </c>
      <c r="F473" t="n">
        <v>2025</v>
      </c>
      <c r="G473" t="n">
        <v>2</v>
      </c>
      <c r="H473" s="13" t="n">
        <v>1000000</v>
      </c>
      <c r="I473" s="12" t="n">
        <v>20</v>
      </c>
      <c r="J473" s="13" t="n">
        <v>10000</v>
      </c>
      <c r="K473" s="13">
        <f>IFERROR($H473/$I473,"")</f>
        <v/>
      </c>
      <c r="L473" s="13" t="n">
        <v>320000</v>
      </c>
      <c r="N473" t="inlineStr">
        <is>
          <t>No</t>
        </is>
      </c>
      <c r="O473" t="inlineStr">
        <is>
          <t>Not stated</t>
        </is>
      </c>
      <c r="Q473" s="9" t="inlineStr">
        <is>
          <t>https://grantcue.com/foundations/benck-family-foundation-823503103</t>
        </is>
      </c>
    </row>
    <row r="474">
      <c r="A474">
        <f>IF($E474=$E473,$A473+1,1)</f>
        <v/>
      </c>
      <c r="B474" t="inlineStr">
        <is>
          <t>LILLY ENDOWMENT INC</t>
        </is>
      </c>
      <c r="C474" t="inlineStr">
        <is>
          <t>35-0868122</t>
        </is>
      </c>
      <c r="D474" t="inlineStr">
        <is>
          <t>Indiana</t>
        </is>
      </c>
      <c r="E474" t="inlineStr">
        <is>
          <t>IN</t>
        </is>
      </c>
      <c r="F474" t="n">
        <v>2025</v>
      </c>
      <c r="G474" t="n">
        <v>2</v>
      </c>
      <c r="H474" s="13" t="n">
        <v>6125022626</v>
      </c>
      <c r="I474" s="12" t="n">
        <v>4093</v>
      </c>
      <c r="J474" s="13" t="n">
        <v>50000</v>
      </c>
      <c r="K474" s="13">
        <f>IFERROR($H474/$I474,"")</f>
        <v/>
      </c>
      <c r="L474" s="13" t="n">
        <v>400000000</v>
      </c>
      <c r="M474" t="inlineStr">
        <is>
          <t>DC, IL, CA</t>
        </is>
      </c>
      <c r="N474" t="inlineStr">
        <is>
          <t>Yes</t>
        </is>
      </c>
      <c r="O474" t="inlineStr">
        <is>
          <t>Yes</t>
        </is>
      </c>
      <c r="P474" s="9" t="inlineStr">
        <is>
          <t>https://www.lillyendowment.org/</t>
        </is>
      </c>
      <c r="Q474" s="9" t="inlineStr">
        <is>
          <t>https://grantcue.com/foundations/lilly-endowment-inc-350868122</t>
        </is>
      </c>
    </row>
    <row r="475">
      <c r="A475">
        <f>IF($E475=$E474,$A474+1,1)</f>
        <v/>
      </c>
      <c r="B475" t="inlineStr">
        <is>
          <t>INDIAN PAINTBRUSH FOUNDATION</t>
        </is>
      </c>
      <c r="C475" t="inlineStr">
        <is>
          <t>54-1739160</t>
        </is>
      </c>
      <c r="D475" t="inlineStr">
        <is>
          <t>Indiana</t>
        </is>
      </c>
      <c r="E475" t="inlineStr">
        <is>
          <t>IN</t>
        </is>
      </c>
      <c r="F475" t="n">
        <v>2024</v>
      </c>
      <c r="G475" t="n">
        <v>1</v>
      </c>
      <c r="H475" s="13" t="n">
        <v>102925000</v>
      </c>
      <c r="I475" s="12" t="n">
        <v>19</v>
      </c>
      <c r="J475" s="13" t="n">
        <v>350000</v>
      </c>
      <c r="K475" s="13">
        <f>IFERROR($H475/$I475,"")</f>
        <v/>
      </c>
      <c r="L475" s="13" t="n">
        <v>46000000</v>
      </c>
      <c r="M475" t="inlineStr">
        <is>
          <t>MA, CA, WY</t>
        </is>
      </c>
      <c r="N475" t="inlineStr">
        <is>
          <t>No</t>
        </is>
      </c>
      <c r="O475" t="inlineStr">
        <is>
          <t>Not stated</t>
        </is>
      </c>
      <c r="Q475" s="9" t="inlineStr">
        <is>
          <t>https://grantcue.com/foundations/indian-paintbrush-foundation-541739160</t>
        </is>
      </c>
    </row>
    <row r="476">
      <c r="A476">
        <f>IF($E476=$E475,$A475+1,1)</f>
        <v/>
      </c>
      <c r="B476" t="inlineStr">
        <is>
          <t>DEAN &amp; BARBARA WHITE FAMILY FOUNDATION INC</t>
        </is>
      </c>
      <c r="C476" t="inlineStr">
        <is>
          <t>35-2015808</t>
        </is>
      </c>
      <c r="D476" t="inlineStr">
        <is>
          <t>Indiana</t>
        </is>
      </c>
      <c r="E476" t="inlineStr">
        <is>
          <t>IN</t>
        </is>
      </c>
      <c r="F476" t="n">
        <v>2024</v>
      </c>
      <c r="G476" t="n">
        <v>1</v>
      </c>
      <c r="H476" s="13" t="n">
        <v>71790961</v>
      </c>
      <c r="I476" s="12" t="n">
        <v>22</v>
      </c>
      <c r="J476" s="13" t="n">
        <v>777741.5</v>
      </c>
      <c r="K476" s="13">
        <f>IFERROR($H476/$I476,"")</f>
        <v/>
      </c>
      <c r="L476" s="13" t="n">
        <v>19000000</v>
      </c>
      <c r="M476" t="inlineStr">
        <is>
          <t>KY, IL, NY</t>
        </is>
      </c>
      <c r="N476" t="inlineStr">
        <is>
          <t>No</t>
        </is>
      </c>
      <c r="O476" t="inlineStr">
        <is>
          <t>Not stated</t>
        </is>
      </c>
      <c r="Q476" s="9" t="inlineStr">
        <is>
          <t>https://grantcue.com/foundations/dean-and-barbara-white-family-foundation-inc-352015808</t>
        </is>
      </c>
    </row>
    <row r="477">
      <c r="A477">
        <f>IF($E477=$E476,$A476+1,1)</f>
        <v/>
      </c>
      <c r="B477" t="inlineStr">
        <is>
          <t>EUGENE &amp; MARILYN GLICK FOUNDATION</t>
        </is>
      </c>
      <c r="C477" t="inlineStr">
        <is>
          <t>35-1549707</t>
        </is>
      </c>
      <c r="D477" t="inlineStr">
        <is>
          <t>Indiana</t>
        </is>
      </c>
      <c r="E477" t="inlineStr">
        <is>
          <t>IN</t>
        </is>
      </c>
      <c r="F477" t="n">
        <v>2024</v>
      </c>
      <c r="G477" t="n">
        <v>2</v>
      </c>
      <c r="H477" s="13" t="n">
        <v>40781136</v>
      </c>
      <c r="I477" s="12" t="n">
        <v>408</v>
      </c>
      <c r="J477" s="13" t="n">
        <v>2500</v>
      </c>
      <c r="K477" s="13">
        <f>IFERROR($H477/$I477,"")</f>
        <v/>
      </c>
      <c r="L477" s="13" t="n">
        <v>17510000</v>
      </c>
      <c r="M477" t="inlineStr">
        <is>
          <t>CA, FL, NY</t>
        </is>
      </c>
      <c r="N477" t="inlineStr">
        <is>
          <t>Yes</t>
        </is>
      </c>
      <c r="O477" t="inlineStr">
        <is>
          <t>Not stated</t>
        </is>
      </c>
      <c r="P477" s="9" t="inlineStr">
        <is>
          <t>https://www.glickphilanthropies.org/</t>
        </is>
      </c>
      <c r="Q477" s="9" t="inlineStr">
        <is>
          <t>https://grantcue.com/foundations/eugene-and-marilyn-glick-foundation-351549707</t>
        </is>
      </c>
    </row>
    <row r="478">
      <c r="A478">
        <f>IF($E478=$E477,$A477+1,1)</f>
        <v/>
      </c>
      <c r="B478" t="inlineStr">
        <is>
          <t>TOM AND JULIE WOOD FAMILY FOUNDATION INC</t>
        </is>
      </c>
      <c r="C478" t="inlineStr">
        <is>
          <t>27-4826335</t>
        </is>
      </c>
      <c r="D478" t="inlineStr">
        <is>
          <t>Indiana</t>
        </is>
      </c>
      <c r="E478" t="inlineStr">
        <is>
          <t>IN</t>
        </is>
      </c>
      <c r="F478" t="n">
        <v>2025</v>
      </c>
      <c r="G478" t="n">
        <v>2</v>
      </c>
      <c r="H478" s="13" t="n">
        <v>36358513</v>
      </c>
      <c r="I478" s="12" t="n">
        <v>61</v>
      </c>
      <c r="J478" s="13" t="n">
        <v>121125</v>
      </c>
      <c r="K478" s="13">
        <f>IFERROR($H478/$I478,"")</f>
        <v/>
      </c>
      <c r="L478" s="13" t="n">
        <v>4060000</v>
      </c>
      <c r="M478" t="inlineStr">
        <is>
          <t>FL, VA, NC</t>
        </is>
      </c>
      <c r="N478" t="inlineStr">
        <is>
          <t>Yes</t>
        </is>
      </c>
      <c r="O478" t="inlineStr">
        <is>
          <t>Not stated</t>
        </is>
      </c>
      <c r="Q478" s="9" t="inlineStr">
        <is>
          <t>https://grantcue.com/foundations/tom-and-julie-wood-family-foundation-inc-274826335</t>
        </is>
      </c>
    </row>
    <row r="479">
      <c r="A479">
        <f>IF($E479=$E478,$A478+1,1)</f>
        <v/>
      </c>
      <c r="B479" t="inlineStr">
        <is>
          <t>SURACK FAMILY FOUNDATION INC</t>
        </is>
      </c>
      <c r="C479" t="inlineStr">
        <is>
          <t>87-1894981</t>
        </is>
      </c>
      <c r="D479" t="inlineStr">
        <is>
          <t>Indiana</t>
        </is>
      </c>
      <c r="E479" t="inlineStr">
        <is>
          <t>IN</t>
        </is>
      </c>
      <c r="F479" t="n">
        <v>2025</v>
      </c>
      <c r="G479" t="n">
        <v>2</v>
      </c>
      <c r="H479" s="13" t="n">
        <v>31323943</v>
      </c>
      <c r="I479" s="12" t="n">
        <v>256</v>
      </c>
      <c r="J479" s="13" t="n">
        <v>10000</v>
      </c>
      <c r="K479" s="13">
        <f>IFERROR($H479/$I479,"")</f>
        <v/>
      </c>
      <c r="L479" s="13" t="n">
        <v>4000000</v>
      </c>
      <c r="M479" t="inlineStr">
        <is>
          <t>DC, IL, NJ</t>
        </is>
      </c>
      <c r="N479" t="inlineStr">
        <is>
          <t>Yes</t>
        </is>
      </c>
      <c r="O479" t="inlineStr">
        <is>
          <t>Yes</t>
        </is>
      </c>
      <c r="P479" s="9" t="inlineStr">
        <is>
          <t>https://surackfamilyfoundation.com/</t>
        </is>
      </c>
      <c r="Q479" s="9" t="inlineStr">
        <is>
          <t>https://grantcue.com/foundations/surack-family-foundation-inc-871894981</t>
        </is>
      </c>
    </row>
    <row r="480">
      <c r="A480">
        <f>IF($E480=$E479,$A479+1,1)</f>
        <v/>
      </c>
      <c r="B480" t="inlineStr">
        <is>
          <t>JEAN AND BERNAS DOWNING CHARITABLE TRUST</t>
        </is>
      </c>
      <c r="C480" t="inlineStr">
        <is>
          <t>38-7134032</t>
        </is>
      </c>
      <c r="D480" t="inlineStr">
        <is>
          <t>Indiana</t>
        </is>
      </c>
      <c r="E480" t="inlineStr">
        <is>
          <t>IN</t>
        </is>
      </c>
      <c r="F480" t="n">
        <v>2025</v>
      </c>
      <c r="G480" t="n">
        <v>2</v>
      </c>
      <c r="H480" s="13" t="n">
        <v>30273615</v>
      </c>
      <c r="I480" s="12" t="n">
        <v>11</v>
      </c>
      <c r="J480" s="13" t="n">
        <v>1253615</v>
      </c>
      <c r="K480" s="13">
        <f>IFERROR($H480/$I480,"")</f>
        <v/>
      </c>
      <c r="L480" s="13" t="n">
        <v>10500000</v>
      </c>
      <c r="N480" t="inlineStr">
        <is>
          <t>Yes</t>
        </is>
      </c>
      <c r="O480" t="inlineStr">
        <is>
          <t>Not stated</t>
        </is>
      </c>
      <c r="Q480" s="9" t="inlineStr">
        <is>
          <t>https://grantcue.com/foundations/jean-and-bernas-downing-charitable-trust-387134032</t>
        </is>
      </c>
    </row>
    <row r="481">
      <c r="A481">
        <f>IF($E481=$E480,$A480+1,1)</f>
        <v/>
      </c>
      <c r="B481" t="inlineStr">
        <is>
          <t>ELI LILLY AND COMPANY FOUNDATION</t>
        </is>
      </c>
      <c r="C481" t="inlineStr">
        <is>
          <t>35-6202479</t>
        </is>
      </c>
      <c r="D481" t="inlineStr">
        <is>
          <t>Indiana</t>
        </is>
      </c>
      <c r="E481" t="inlineStr">
        <is>
          <t>IN</t>
        </is>
      </c>
      <c r="F481" t="n">
        <v>2024</v>
      </c>
      <c r="G481" t="n">
        <v>1</v>
      </c>
      <c r="H481" s="13" t="n">
        <v>29127899</v>
      </c>
      <c r="I481" s="12" t="n">
        <v>95</v>
      </c>
      <c r="J481" s="13" t="n">
        <v>100000</v>
      </c>
      <c r="K481" s="13">
        <f>IFERROR($H481/$I481,"")</f>
        <v/>
      </c>
      <c r="L481" s="13" t="n">
        <v>6376338</v>
      </c>
      <c r="M481" t="inlineStr">
        <is>
          <t>CA, NY, DC</t>
        </is>
      </c>
      <c r="N481" t="inlineStr">
        <is>
          <t>No</t>
        </is>
      </c>
      <c r="O481" t="inlineStr">
        <is>
          <t>Not stated</t>
        </is>
      </c>
      <c r="Q481" s="9" t="inlineStr">
        <is>
          <t>https://grantcue.com/foundations/eli-lilly-and-company-foundation-356202479</t>
        </is>
      </c>
    </row>
    <row r="482">
      <c r="A482">
        <f>IF($E482=$E481,$A481+1,1)</f>
        <v/>
      </c>
      <c r="B482" t="inlineStr">
        <is>
          <t>TOYOTA USA FOUNDATION</t>
        </is>
      </c>
      <c r="C482" t="inlineStr">
        <is>
          <t>95-3255038</t>
        </is>
      </c>
      <c r="D482" t="inlineStr">
        <is>
          <t>Indiana</t>
        </is>
      </c>
      <c r="E482" t="inlineStr">
        <is>
          <t>IN</t>
        </is>
      </c>
      <c r="F482" t="n">
        <v>2024</v>
      </c>
      <c r="G482" t="n">
        <v>2</v>
      </c>
      <c r="H482" s="13" t="n">
        <v>26351767</v>
      </c>
      <c r="I482" s="12" t="n">
        <v>48</v>
      </c>
      <c r="J482" s="13" t="n">
        <v>330000</v>
      </c>
      <c r="K482" s="13">
        <f>IFERROR($H482/$I482,"")</f>
        <v/>
      </c>
      <c r="L482" s="13" t="n">
        <v>2098013</v>
      </c>
      <c r="M482" t="inlineStr">
        <is>
          <t>GA, AZ, MI</t>
        </is>
      </c>
      <c r="N482" t="inlineStr">
        <is>
          <t>Yes</t>
        </is>
      </c>
      <c r="O482" t="inlineStr">
        <is>
          <t>Not stated</t>
        </is>
      </c>
      <c r="P482" s="9" t="inlineStr">
        <is>
          <t>https://www.toyota.com/</t>
        </is>
      </c>
      <c r="Q482" s="9" t="inlineStr">
        <is>
          <t>https://grantcue.com/foundations/toyota-usa-foundation-c-o-corporate-tax-department-953255038</t>
        </is>
      </c>
    </row>
    <row r="483">
      <c r="A483">
        <f>IF($E483=$E482,$A482+1,1)</f>
        <v/>
      </c>
      <c r="B483" t="inlineStr">
        <is>
          <t>WILSON SHEEHAN FOUNDATION</t>
        </is>
      </c>
      <c r="C483" t="inlineStr">
        <is>
          <t>32-6266976</t>
        </is>
      </c>
      <c r="D483" t="inlineStr">
        <is>
          <t>Indiana</t>
        </is>
      </c>
      <c r="E483" t="inlineStr">
        <is>
          <t>IN</t>
        </is>
      </c>
      <c r="F483" t="n">
        <v>2024</v>
      </c>
      <c r="G483" t="n">
        <v>2</v>
      </c>
      <c r="H483" s="13" t="n">
        <v>21705333</v>
      </c>
      <c r="I483" s="12" t="n">
        <v>156</v>
      </c>
      <c r="J483" s="13" t="n">
        <v>42750</v>
      </c>
      <c r="K483" s="13">
        <f>IFERROR($H483/$I483,"")</f>
        <v/>
      </c>
      <c r="L483" s="13" t="n">
        <v>4000000</v>
      </c>
      <c r="M483" t="inlineStr">
        <is>
          <t>OH, WA, PA</t>
        </is>
      </c>
      <c r="N483" t="inlineStr">
        <is>
          <t>Yes</t>
        </is>
      </c>
      <c r="O483" t="inlineStr">
        <is>
          <t>Not stated</t>
        </is>
      </c>
      <c r="P483" s="9" t="inlineStr">
        <is>
          <t>https://wilsonsheehan.org/</t>
        </is>
      </c>
      <c r="Q483" s="9" t="inlineStr">
        <is>
          <t>https://grantcue.com/foundations/wilson-sheehan-foundation-326266976</t>
        </is>
      </c>
    </row>
    <row r="484">
      <c r="A484">
        <f>IF($E484=$E483,$A483+1,1)</f>
        <v/>
      </c>
      <c r="B484" t="inlineStr">
        <is>
          <t>THE JAMES FOUNDATION INC</t>
        </is>
      </c>
      <c r="C484" t="inlineStr">
        <is>
          <t>45-2195649</t>
        </is>
      </c>
      <c r="D484" t="inlineStr">
        <is>
          <t>Indiana</t>
        </is>
      </c>
      <c r="E484" t="inlineStr">
        <is>
          <t>IN</t>
        </is>
      </c>
      <c r="F484" t="n">
        <v>2025</v>
      </c>
      <c r="G484" t="n">
        <v>2</v>
      </c>
      <c r="H484" s="13" t="n">
        <v>20553687</v>
      </c>
      <c r="I484" s="12" t="n">
        <v>156</v>
      </c>
      <c r="J484" s="13" t="n">
        <v>7500</v>
      </c>
      <c r="K484" s="13">
        <f>IFERROR($H484/$I484,"")</f>
        <v/>
      </c>
      <c r="L484" s="13" t="n">
        <v>3000000</v>
      </c>
      <c r="M484" t="inlineStr">
        <is>
          <t>DC, MI, PA</t>
        </is>
      </c>
      <c r="N484" t="inlineStr">
        <is>
          <t>Yes</t>
        </is>
      </c>
      <c r="O484" t="inlineStr">
        <is>
          <t>Not stated</t>
        </is>
      </c>
      <c r="P484" s="9" t="inlineStr">
        <is>
          <t>https://www.thejamesfoundation.org/</t>
        </is>
      </c>
      <c r="Q484" s="9" t="inlineStr">
        <is>
          <t>https://grantcue.com/foundations/the-james-foundation-inc-452195649</t>
        </is>
      </c>
    </row>
    <row r="485">
      <c r="A485">
        <f>IF($E485=$E484,$A484+1,1)</f>
        <v/>
      </c>
      <c r="B485" t="inlineStr">
        <is>
          <t>J CHRISTOPHER AND ANNE N REYES FOUNDATION</t>
        </is>
      </c>
      <c r="C485" t="inlineStr">
        <is>
          <t>20-7532299</t>
        </is>
      </c>
      <c r="D485" t="inlineStr">
        <is>
          <t>Indiana</t>
        </is>
      </c>
      <c r="E485" t="inlineStr">
        <is>
          <t>IN</t>
        </is>
      </c>
      <c r="F485" t="n">
        <v>2024</v>
      </c>
      <c r="G485" t="n">
        <v>1</v>
      </c>
      <c r="H485" s="13" t="n">
        <v>18168877</v>
      </c>
      <c r="I485" s="12" t="n">
        <v>50</v>
      </c>
      <c r="J485" s="13" t="n">
        <v>83936</v>
      </c>
      <c r="K485" s="13">
        <f>IFERROR($H485/$I485,"")</f>
        <v/>
      </c>
      <c r="L485" s="13" t="n">
        <v>4166600</v>
      </c>
      <c r="M485" t="inlineStr">
        <is>
          <t>IL, MN, FL</t>
        </is>
      </c>
      <c r="N485" t="inlineStr">
        <is>
          <t>No</t>
        </is>
      </c>
      <c r="O485" t="inlineStr">
        <is>
          <t>Not stated</t>
        </is>
      </c>
      <c r="Q485" s="9" t="inlineStr">
        <is>
          <t>https://grantcue.com/foundations/j-christopher-and-anne-n-reyes-foundation-207532299</t>
        </is>
      </c>
    </row>
    <row r="486">
      <c r="A486">
        <f>IF($E486=$E485,$A485+1,1)</f>
        <v/>
      </c>
      <c r="B486" t="inlineStr">
        <is>
          <t>THE SAGE &amp; DICE FOUNDATION</t>
        </is>
      </c>
      <c r="C486" t="inlineStr">
        <is>
          <t>20-6771152</t>
        </is>
      </c>
      <c r="D486" t="inlineStr">
        <is>
          <t>Indiana</t>
        </is>
      </c>
      <c r="E486" t="inlineStr">
        <is>
          <t>IN</t>
        </is>
      </c>
      <c r="F486" t="n">
        <v>2025</v>
      </c>
      <c r="G486" t="n">
        <v>2</v>
      </c>
      <c r="H486" s="13" t="n">
        <v>16679252</v>
      </c>
      <c r="I486" s="12" t="n">
        <v>16</v>
      </c>
      <c r="J486" s="13" t="n">
        <v>76500</v>
      </c>
      <c r="K486" s="13">
        <f>IFERROR($H486/$I486,"")</f>
        <v/>
      </c>
      <c r="L486" s="13" t="n">
        <v>6983675</v>
      </c>
      <c r="M486" t="inlineStr">
        <is>
          <t>FL, TN, FIRENZE</t>
        </is>
      </c>
      <c r="N486" t="inlineStr">
        <is>
          <t>No</t>
        </is>
      </c>
      <c r="O486" t="inlineStr">
        <is>
          <t>Not stated</t>
        </is>
      </c>
      <c r="Q486" s="9" t="inlineStr">
        <is>
          <t>https://grantcue.com/foundations/the-sage-and-dice-foundation-c-o-william-c-stone-trustee-206771152</t>
        </is>
      </c>
    </row>
    <row r="487">
      <c r="A487">
        <f>IF($E487=$E486,$A486+1,1)</f>
        <v/>
      </c>
      <c r="B487" t="inlineStr">
        <is>
          <t>Allen Whitehill Clowes Charitable Foundation Inc</t>
        </is>
      </c>
      <c r="C487" t="inlineStr">
        <is>
          <t>35-1812631</t>
        </is>
      </c>
      <c r="D487" t="inlineStr">
        <is>
          <t>Indiana</t>
        </is>
      </c>
      <c r="E487" t="inlineStr">
        <is>
          <t>IN</t>
        </is>
      </c>
      <c r="F487" t="n">
        <v>2024</v>
      </c>
      <c r="G487" t="n">
        <v>1</v>
      </c>
      <c r="H487" s="13" t="n">
        <v>16518369</v>
      </c>
      <c r="I487" s="12" t="n">
        <v>160</v>
      </c>
      <c r="J487" s="13" t="n">
        <v>25000</v>
      </c>
      <c r="K487" s="13">
        <f>IFERROR($H487/$I487,"")</f>
        <v/>
      </c>
      <c r="L487" s="13" t="n">
        <v>4500000</v>
      </c>
      <c r="M487" t="inlineStr">
        <is>
          <t>DC, NY, CT</t>
        </is>
      </c>
      <c r="N487" t="inlineStr">
        <is>
          <t>Yes</t>
        </is>
      </c>
      <c r="O487" t="inlineStr">
        <is>
          <t>Yes</t>
        </is>
      </c>
      <c r="Q487" s="9" t="inlineStr">
        <is>
          <t>https://grantcue.com/foundations/allen-whitehill-clowes-charitable-foundation-inc-351812631</t>
        </is>
      </c>
    </row>
    <row r="488">
      <c r="A488">
        <f>IF($E488=$E487,$A487+1,1)</f>
        <v/>
      </c>
      <c r="B488" t="inlineStr">
        <is>
          <t>Regenstrief Foundation Inc</t>
        </is>
      </c>
      <c r="C488" t="inlineStr">
        <is>
          <t>35-6066023</t>
        </is>
      </c>
      <c r="D488" t="inlineStr">
        <is>
          <t>Indiana</t>
        </is>
      </c>
      <c r="E488" t="inlineStr">
        <is>
          <t>IN</t>
        </is>
      </c>
      <c r="F488" t="n">
        <v>2024</v>
      </c>
      <c r="G488" t="n">
        <v>2</v>
      </c>
      <c r="H488" s="13" t="n">
        <v>15783045</v>
      </c>
      <c r="I488" s="12" t="n">
        <v>8</v>
      </c>
      <c r="J488" s="13" t="n">
        <v>501956</v>
      </c>
      <c r="K488" s="13">
        <f>IFERROR($H488/$I488,"")</f>
        <v/>
      </c>
      <c r="L488" s="13" t="n">
        <v>6749046</v>
      </c>
      <c r="M488" t="inlineStr">
        <is>
          <t>DC</t>
        </is>
      </c>
      <c r="N488" t="inlineStr">
        <is>
          <t>No</t>
        </is>
      </c>
      <c r="O488" t="inlineStr">
        <is>
          <t>Not stated</t>
        </is>
      </c>
      <c r="Q488" s="9" t="inlineStr">
        <is>
          <t>https://grantcue.com/foundations/regenstrief-foundation-inc-356066023</t>
        </is>
      </c>
    </row>
    <row r="489">
      <c r="A489">
        <f>IF($E489=$E488,$A488+1,1)</f>
        <v/>
      </c>
      <c r="B489" t="inlineStr">
        <is>
          <t>Richard M Fairbanks Foundation Inc</t>
        </is>
      </c>
      <c r="C489" t="inlineStr">
        <is>
          <t>31-1189885</t>
        </is>
      </c>
      <c r="D489" t="inlineStr">
        <is>
          <t>Indiana</t>
        </is>
      </c>
      <c r="E489" t="inlineStr">
        <is>
          <t>IN</t>
        </is>
      </c>
      <c r="F489" t="n">
        <v>2024</v>
      </c>
      <c r="G489" t="n">
        <v>1</v>
      </c>
      <c r="H489" s="13" t="n">
        <v>14292187</v>
      </c>
      <c r="I489" s="12" t="n">
        <v>155</v>
      </c>
      <c r="J489" s="13" t="n">
        <v>5647</v>
      </c>
      <c r="K489" s="13">
        <f>IFERROR($H489/$I489,"")</f>
        <v/>
      </c>
      <c r="L489" s="13" t="n">
        <v>2000000</v>
      </c>
      <c r="M489" t="inlineStr">
        <is>
          <t>CO, DE, NC</t>
        </is>
      </c>
      <c r="N489" t="inlineStr">
        <is>
          <t>No</t>
        </is>
      </c>
      <c r="O489" t="inlineStr">
        <is>
          <t>Not stated</t>
        </is>
      </c>
      <c r="Q489" s="9" t="inlineStr">
        <is>
          <t>https://grantcue.com/foundations/richard-m-fairbanks-foundation-inc-311189885</t>
        </is>
      </c>
    </row>
    <row r="490">
      <c r="A490">
        <f>IF($E490=$E489,$A489+1,1)</f>
        <v/>
      </c>
      <c r="B490" t="inlineStr">
        <is>
          <t>JOHN W ANDERSON FOUNDATION</t>
        </is>
      </c>
      <c r="C490" t="inlineStr">
        <is>
          <t>35-6070695</t>
        </is>
      </c>
      <c r="D490" t="inlineStr">
        <is>
          <t>Indiana</t>
        </is>
      </c>
      <c r="E490" t="inlineStr">
        <is>
          <t>IN</t>
        </is>
      </c>
      <c r="F490" t="n">
        <v>2024</v>
      </c>
      <c r="G490" t="n">
        <v>1</v>
      </c>
      <c r="H490" s="13" t="n">
        <v>13028500</v>
      </c>
      <c r="I490" s="12" t="n">
        <v>218</v>
      </c>
      <c r="J490" s="13" t="n">
        <v>15000</v>
      </c>
      <c r="K490" s="13">
        <f>IFERROR($H490/$I490,"")</f>
        <v/>
      </c>
      <c r="L490" s="13" t="n">
        <v>4380000</v>
      </c>
      <c r="M490" t="inlineStr">
        <is>
          <t>IL, MN, GA</t>
        </is>
      </c>
      <c r="N490" t="inlineStr">
        <is>
          <t>Yes</t>
        </is>
      </c>
      <c r="O490" t="inlineStr">
        <is>
          <t>Yes</t>
        </is>
      </c>
      <c r="Q490" s="9" t="inlineStr">
        <is>
          <t>https://grantcue.com/foundations/john-w-anderson-foundation-356070695</t>
        </is>
      </c>
    </row>
    <row r="491">
      <c r="A491">
        <f>IF($E491=$E490,$A490+1,1)</f>
        <v/>
      </c>
      <c r="B491" t="inlineStr">
        <is>
          <t>ASANTE FOUNDATION INC</t>
        </is>
      </c>
      <c r="C491" t="inlineStr">
        <is>
          <t>20-3554641</t>
        </is>
      </c>
      <c r="D491" t="inlineStr">
        <is>
          <t>Indiana</t>
        </is>
      </c>
      <c r="E491" t="inlineStr">
        <is>
          <t>IN</t>
        </is>
      </c>
      <c r="F491" t="n">
        <v>2024</v>
      </c>
      <c r="G491" t="n">
        <v>1</v>
      </c>
      <c r="H491" s="13" t="n">
        <v>11781883</v>
      </c>
      <c r="I491" s="12" t="n">
        <v>60</v>
      </c>
      <c r="J491" s="13" t="n">
        <v>110000</v>
      </c>
      <c r="K491" s="13">
        <f>IFERROR($H491/$I491,"")</f>
        <v/>
      </c>
      <c r="L491" s="13" t="n">
        <v>1278322</v>
      </c>
      <c r="M491" t="inlineStr">
        <is>
          <t>CO, MD, FL</t>
        </is>
      </c>
      <c r="N491" t="inlineStr">
        <is>
          <t>No</t>
        </is>
      </c>
      <c r="O491" t="inlineStr">
        <is>
          <t>Not stated</t>
        </is>
      </c>
      <c r="Q491" s="9" t="inlineStr">
        <is>
          <t>https://grantcue.com/foundations/asante-foundation-inc-203554641</t>
        </is>
      </c>
    </row>
    <row r="492">
      <c r="A492">
        <f>IF($E492=$E491,$A491+1,1)</f>
        <v/>
      </c>
      <c r="B492" t="inlineStr">
        <is>
          <t>INDIANA UNIVERSITY HEALTH MORGAN INC</t>
        </is>
      </c>
      <c r="C492" t="inlineStr">
        <is>
          <t>27-3533027</t>
        </is>
      </c>
      <c r="D492" t="inlineStr">
        <is>
          <t>Indiana</t>
        </is>
      </c>
      <c r="E492" t="inlineStr">
        <is>
          <t>IN</t>
        </is>
      </c>
      <c r="F492" t="n">
        <v>2024</v>
      </c>
      <c r="G492" t="n">
        <v>1</v>
      </c>
      <c r="H492" s="13" t="n">
        <v>11065076</v>
      </c>
      <c r="I492" s="12" t="n">
        <v>5</v>
      </c>
      <c r="J492" s="13" t="n">
        <v>2500</v>
      </c>
      <c r="K492" s="13">
        <f>IFERROR($H492/$I492,"")</f>
        <v/>
      </c>
      <c r="L492" s="13" t="n">
        <v>5706459</v>
      </c>
      <c r="N492" t="inlineStr">
        <is>
          <t>No</t>
        </is>
      </c>
      <c r="O492" t="inlineStr">
        <is>
          <t>Not stated</t>
        </is>
      </c>
      <c r="Q492" s="9" t="inlineStr">
        <is>
          <t>https://grantcue.com/foundations/indiana-university-health-morgan-inc-273533027</t>
        </is>
      </c>
    </row>
    <row r="493">
      <c r="A493">
        <f>IF($E493=$E492,$A492+1,1)</f>
        <v/>
      </c>
      <c r="B493" t="inlineStr">
        <is>
          <t>NICHOLAS H NOYES JR MEMORIAL FOUNDATION</t>
        </is>
      </c>
      <c r="C493" t="inlineStr">
        <is>
          <t>35-1003699</t>
        </is>
      </c>
      <c r="D493" t="inlineStr">
        <is>
          <t>Indiana</t>
        </is>
      </c>
      <c r="E493" t="inlineStr">
        <is>
          <t>IN</t>
        </is>
      </c>
      <c r="F493" t="n">
        <v>2025</v>
      </c>
      <c r="G493" t="n">
        <v>2</v>
      </c>
      <c r="H493" s="13" t="n">
        <v>10761936</v>
      </c>
      <c r="I493" s="12" t="n">
        <v>589</v>
      </c>
      <c r="J493" s="13" t="n">
        <v>10000</v>
      </c>
      <c r="K493" s="13">
        <f>IFERROR($H493/$I493,"")</f>
        <v/>
      </c>
      <c r="L493" s="13" t="n">
        <v>300000</v>
      </c>
      <c r="M493" t="inlineStr">
        <is>
          <t>NY, NJ, TX</t>
        </is>
      </c>
      <c r="N493" t="inlineStr">
        <is>
          <t>Yes</t>
        </is>
      </c>
      <c r="O493" t="inlineStr">
        <is>
          <t>Yes</t>
        </is>
      </c>
      <c r="P493" s="9" t="inlineStr">
        <is>
          <t>https://www.noyesfoundation.org/</t>
        </is>
      </c>
      <c r="Q493" s="9" t="inlineStr">
        <is>
          <t>https://grantcue.com/foundations/nicholas-h-noyes-jr-memorial-foundation-351003699</t>
        </is>
      </c>
    </row>
    <row r="494">
      <c r="A494">
        <f>IF($E494=$E493,$A493+1,1)</f>
        <v/>
      </c>
      <c r="B494" t="inlineStr">
        <is>
          <t>CHS FOUNDATION</t>
        </is>
      </c>
      <c r="C494" t="inlineStr">
        <is>
          <t>41-6025858</t>
        </is>
      </c>
      <c r="D494" t="inlineStr">
        <is>
          <t>Indiana</t>
        </is>
      </c>
      <c r="E494" t="inlineStr">
        <is>
          <t>IN</t>
        </is>
      </c>
      <c r="F494" t="n">
        <v>2025</v>
      </c>
      <c r="G494" t="n">
        <v>2</v>
      </c>
      <c r="H494" s="13" t="n">
        <v>9696062</v>
      </c>
      <c r="I494" s="12" t="n">
        <v>198</v>
      </c>
      <c r="J494" s="13" t="n">
        <v>12000</v>
      </c>
      <c r="K494" s="13">
        <f>IFERROR($H494/$I494,"")</f>
        <v/>
      </c>
      <c r="L494" s="13" t="n">
        <v>1430000</v>
      </c>
      <c r="M494" t="inlineStr">
        <is>
          <t>IL, DC, ND</t>
        </is>
      </c>
      <c r="N494" t="inlineStr">
        <is>
          <t>Yes</t>
        </is>
      </c>
      <c r="O494" t="inlineStr">
        <is>
          <t>Yes</t>
        </is>
      </c>
      <c r="P494" s="9" t="inlineStr">
        <is>
          <t>https://www.chsfoundation.org/</t>
        </is>
      </c>
      <c r="Q494" s="9" t="inlineStr">
        <is>
          <t>https://grantcue.com/foundations/chs-foundation-416025858</t>
        </is>
      </c>
    </row>
    <row r="495">
      <c r="A495">
        <f>IF($E495=$E494,$A494+1,1)</f>
        <v/>
      </c>
      <c r="B495" t="inlineStr">
        <is>
          <t>ENCOURAGE INC</t>
        </is>
      </c>
      <c r="C495" t="inlineStr">
        <is>
          <t>59-2752833</t>
        </is>
      </c>
      <c r="D495" t="inlineStr">
        <is>
          <t>Indiana</t>
        </is>
      </c>
      <c r="E495" t="inlineStr">
        <is>
          <t>IN</t>
        </is>
      </c>
      <c r="F495" t="n">
        <v>2024</v>
      </c>
      <c r="G495" t="n">
        <v>1</v>
      </c>
      <c r="H495" s="13" t="n">
        <v>9027939</v>
      </c>
      <c r="I495" s="12" t="n">
        <v>7</v>
      </c>
      <c r="J495" s="13" t="n">
        <v>882500</v>
      </c>
      <c r="K495" s="13">
        <f>IFERROR($H495/$I495,"")</f>
        <v/>
      </c>
      <c r="L495" s="13" t="n">
        <v>4019103</v>
      </c>
      <c r="M495" t="inlineStr">
        <is>
          <t>FL, IL</t>
        </is>
      </c>
      <c r="N495" t="inlineStr">
        <is>
          <t>No</t>
        </is>
      </c>
      <c r="O495" t="inlineStr">
        <is>
          <t>Not stated</t>
        </is>
      </c>
      <c r="Q495" s="9" t="inlineStr">
        <is>
          <t>https://grantcue.com/foundations/encourage-inc-592752833</t>
        </is>
      </c>
    </row>
    <row r="496">
      <c r="A496">
        <f>IF($E496=$E495,$A495+1,1)</f>
        <v/>
      </c>
      <c r="B496" t="inlineStr">
        <is>
          <t>8020 FOUNDATION TRUST</t>
        </is>
      </c>
      <c r="C496" t="inlineStr">
        <is>
          <t>82-3518678</t>
        </is>
      </c>
      <c r="D496" t="inlineStr">
        <is>
          <t>Indiana</t>
        </is>
      </c>
      <c r="E496" t="inlineStr">
        <is>
          <t>IN</t>
        </is>
      </c>
      <c r="F496" t="n">
        <v>2024</v>
      </c>
      <c r="G496" t="n">
        <v>1</v>
      </c>
      <c r="H496" s="13" t="n">
        <v>8925531</v>
      </c>
      <c r="I496" s="12" t="n">
        <v>88</v>
      </c>
      <c r="J496" s="13" t="n">
        <v>27500</v>
      </c>
      <c r="K496" s="13">
        <f>IFERROR($H496/$I496,"")</f>
        <v/>
      </c>
      <c r="L496" s="13" t="n">
        <v>778760</v>
      </c>
      <c r="M496" t="inlineStr">
        <is>
          <t>OH</t>
        </is>
      </c>
      <c r="N496" t="inlineStr">
        <is>
          <t>Yes</t>
        </is>
      </c>
      <c r="O496" t="inlineStr">
        <is>
          <t>Yes</t>
        </is>
      </c>
      <c r="P496" s="9" t="inlineStr">
        <is>
          <t>https://donwoodfoundation.org/</t>
        </is>
      </c>
      <c r="Q496" s="9" t="inlineStr">
        <is>
          <t>https://grantcue.com/foundations/8020-foundation-trust-823518678</t>
        </is>
      </c>
    </row>
    <row r="497">
      <c r="A497">
        <f>IF($E497=$E496,$A496+1,1)</f>
        <v/>
      </c>
      <c r="B497" t="inlineStr">
        <is>
          <t>BALL BROTHERS FOUNDATION</t>
        </is>
      </c>
      <c r="C497" t="inlineStr">
        <is>
          <t>35-0882856</t>
        </is>
      </c>
      <c r="D497" t="inlineStr">
        <is>
          <t>Indiana</t>
        </is>
      </c>
      <c r="E497" t="inlineStr">
        <is>
          <t>IN</t>
        </is>
      </c>
      <c r="F497" t="n">
        <v>2024</v>
      </c>
      <c r="G497" t="n">
        <v>1</v>
      </c>
      <c r="H497" s="13" t="n">
        <v>8293343</v>
      </c>
      <c r="I497" s="12" t="n">
        <v>113</v>
      </c>
      <c r="J497" s="13" t="n">
        <v>20000</v>
      </c>
      <c r="K497" s="13">
        <f>IFERROR($H497/$I497,"")</f>
        <v/>
      </c>
      <c r="L497" s="13" t="n">
        <v>2790000</v>
      </c>
      <c r="M497" t="inlineStr">
        <is>
          <t>OH</t>
        </is>
      </c>
      <c r="N497" t="inlineStr">
        <is>
          <t>Yes</t>
        </is>
      </c>
      <c r="O497" t="inlineStr">
        <is>
          <t>Yes</t>
        </is>
      </c>
      <c r="P497" s="9" t="inlineStr">
        <is>
          <t>https://www.ballfdn.org/</t>
        </is>
      </c>
      <c r="Q497" s="9" t="inlineStr">
        <is>
          <t>https://grantcue.com/foundations/ball-brothers-foundation-350882856</t>
        </is>
      </c>
    </row>
    <row r="498">
      <c r="A498">
        <f>IF($E498=$E497,$A497+1,1)</f>
        <v/>
      </c>
      <c r="B498" t="inlineStr">
        <is>
          <t>KOCH FOUNDATION INC</t>
        </is>
      </c>
      <c r="C498" t="inlineStr">
        <is>
          <t>35-6023372</t>
        </is>
      </c>
      <c r="D498" t="inlineStr">
        <is>
          <t>Indiana</t>
        </is>
      </c>
      <c r="E498" t="inlineStr">
        <is>
          <t>IN</t>
        </is>
      </c>
      <c r="F498" t="n">
        <v>2025</v>
      </c>
      <c r="G498" t="n">
        <v>2</v>
      </c>
      <c r="H498" s="13" t="n">
        <v>6753034</v>
      </c>
      <c r="I498" s="12" t="n">
        <v>338</v>
      </c>
      <c r="J498" s="13" t="n">
        <v>2500</v>
      </c>
      <c r="K498" s="13">
        <f>IFERROR($H498/$I498,"")</f>
        <v/>
      </c>
      <c r="L498" s="13" t="n">
        <v>533250</v>
      </c>
      <c r="M498" t="inlineStr">
        <is>
          <t>KY, MI, MO</t>
        </is>
      </c>
      <c r="N498" t="inlineStr">
        <is>
          <t>Yes</t>
        </is>
      </c>
      <c r="O498" t="inlineStr">
        <is>
          <t>Yes</t>
        </is>
      </c>
      <c r="Q498" s="9" t="inlineStr">
        <is>
          <t>https://grantcue.com/foundations/koch-foundation-inc-356023372</t>
        </is>
      </c>
    </row>
    <row r="499">
      <c r="A499">
        <f>IF($E499=$E498,$A498+1,1)</f>
        <v/>
      </c>
      <c r="B499" t="inlineStr">
        <is>
          <t>JUDD LEIGHTON FOUNDATION INC</t>
        </is>
      </c>
      <c r="C499" t="inlineStr">
        <is>
          <t>35-2120550</t>
        </is>
      </c>
      <c r="D499" t="inlineStr">
        <is>
          <t>Indiana</t>
        </is>
      </c>
      <c r="E499" t="inlineStr">
        <is>
          <t>IN</t>
        </is>
      </c>
      <c r="F499" t="n">
        <v>2024</v>
      </c>
      <c r="G499" t="n">
        <v>1</v>
      </c>
      <c r="H499" s="13" t="n">
        <v>6738585</v>
      </c>
      <c r="I499" s="12" t="n">
        <v>49</v>
      </c>
      <c r="J499" s="13" t="n">
        <v>50000</v>
      </c>
      <c r="K499" s="13">
        <f>IFERROR($H499/$I499,"")</f>
        <v/>
      </c>
      <c r="L499" s="13" t="n">
        <v>1015000</v>
      </c>
      <c r="M499" t="inlineStr">
        <is>
          <t>MN, MI, ID</t>
        </is>
      </c>
      <c r="N499" t="inlineStr">
        <is>
          <t>Yes</t>
        </is>
      </c>
      <c r="O499" t="inlineStr">
        <is>
          <t>Yes</t>
        </is>
      </c>
      <c r="P499" s="9" t="inlineStr">
        <is>
          <t>https://www.juddleightonfoundation.org/</t>
        </is>
      </c>
      <c r="Q499" s="9" t="inlineStr">
        <is>
          <t>https://grantcue.com/foundations/judd-leighton-foundation-inc-352120550</t>
        </is>
      </c>
    </row>
    <row r="500">
      <c r="A500">
        <f>IF($E500=$E499,$A499+1,1)</f>
        <v/>
      </c>
      <c r="B500" t="inlineStr">
        <is>
          <t>WHITE FAMILY FOUNDATION</t>
        </is>
      </c>
      <c r="C500" t="inlineStr">
        <is>
          <t>46-1413644</t>
        </is>
      </c>
      <c r="D500" t="inlineStr">
        <is>
          <t>Indiana</t>
        </is>
      </c>
      <c r="E500" t="inlineStr">
        <is>
          <t>IN</t>
        </is>
      </c>
      <c r="F500" t="n">
        <v>2025</v>
      </c>
      <c r="G500" t="n">
        <v>2</v>
      </c>
      <c r="H500" s="13" t="n">
        <v>6629550</v>
      </c>
      <c r="I500" s="12" t="n">
        <v>20</v>
      </c>
      <c r="J500" s="13" t="n">
        <v>5000</v>
      </c>
      <c r="K500" s="13">
        <f>IFERROR($H500/$I500,"")</f>
        <v/>
      </c>
      <c r="L500" s="13" t="n">
        <v>3400000</v>
      </c>
      <c r="M500" t="inlineStr">
        <is>
          <t>NY, MN, CA</t>
        </is>
      </c>
      <c r="N500" t="inlineStr">
        <is>
          <t>No</t>
        </is>
      </c>
      <c r="O500" t="inlineStr">
        <is>
          <t>Not stated</t>
        </is>
      </c>
      <c r="Q500" s="9" t="inlineStr">
        <is>
          <t>https://grantcue.com/foundations/white-family-foundation-461413644</t>
        </is>
      </c>
    </row>
    <row r="501">
      <c r="A501">
        <f>IF($E501=$E500,$A500+1,1)</f>
        <v/>
      </c>
      <c r="B501" t="inlineStr">
        <is>
          <t>ENGLISH-BONTER-MITCHELL FDN</t>
        </is>
      </c>
      <c r="C501" t="inlineStr">
        <is>
          <t>35-6247168</t>
        </is>
      </c>
      <c r="D501" t="inlineStr">
        <is>
          <t>Indiana</t>
        </is>
      </c>
      <c r="E501" t="inlineStr">
        <is>
          <t>IN</t>
        </is>
      </c>
      <c r="F501" t="n">
        <v>2024</v>
      </c>
      <c r="G501" t="n">
        <v>1</v>
      </c>
      <c r="H501" s="13" t="n">
        <v>6351165</v>
      </c>
      <c r="I501" s="12" t="n">
        <v>109</v>
      </c>
      <c r="J501" s="13" t="n">
        <v>25000</v>
      </c>
      <c r="K501" s="13">
        <f>IFERROR($H501/$I501,"")</f>
        <v/>
      </c>
      <c r="L501" s="13" t="n">
        <v>550000</v>
      </c>
      <c r="M501" t="inlineStr">
        <is>
          <t>NY</t>
        </is>
      </c>
      <c r="N501" t="inlineStr">
        <is>
          <t>Yes</t>
        </is>
      </c>
      <c r="O501" t="inlineStr">
        <is>
          <t>Yes</t>
        </is>
      </c>
      <c r="Q501" s="9" t="inlineStr">
        <is>
          <t>https://grantcue.com/foundations/english-bonter-mitchell-fdn-356247168</t>
        </is>
      </c>
    </row>
    <row r="502">
      <c r="A502">
        <f>IF($E502=$E501,$A501+1,1)</f>
        <v/>
      </c>
      <c r="B502" t="inlineStr">
        <is>
          <t>ARDELLE AND THERESA GLAZE FOUNDATION</t>
        </is>
      </c>
      <c r="C502" t="inlineStr">
        <is>
          <t>87-3526457</t>
        </is>
      </c>
      <c r="D502" t="inlineStr">
        <is>
          <t>Indiana</t>
        </is>
      </c>
      <c r="E502" t="inlineStr">
        <is>
          <t>IN</t>
        </is>
      </c>
      <c r="F502" t="n">
        <v>2025</v>
      </c>
      <c r="G502" t="n">
        <v>3</v>
      </c>
      <c r="H502" s="13" t="n">
        <v>6158606</v>
      </c>
      <c r="I502" s="12" t="n">
        <v>111</v>
      </c>
      <c r="J502" s="13" t="n">
        <v>28109</v>
      </c>
      <c r="K502" s="13">
        <f>IFERROR($H502/$I502,"")</f>
        <v/>
      </c>
      <c r="L502" s="13" t="n">
        <v>250000</v>
      </c>
      <c r="M502" t="inlineStr">
        <is>
          <t>OH, MA, TN</t>
        </is>
      </c>
      <c r="N502" t="inlineStr">
        <is>
          <t>No</t>
        </is>
      </c>
      <c r="O502" t="inlineStr">
        <is>
          <t>Not stated</t>
        </is>
      </c>
      <c r="Q502" s="9" t="inlineStr">
        <is>
          <t>https://grantcue.com/foundations/ardelle-and-theresa-glaze-foundation-873526457</t>
        </is>
      </c>
    </row>
    <row r="503">
      <c r="A503">
        <f>IF($E503=$E502,$A502+1,1)</f>
        <v/>
      </c>
      <c r="B503" t="inlineStr">
        <is>
          <t>Avis Foundation Inc</t>
        </is>
      </c>
      <c r="C503" t="inlineStr">
        <is>
          <t>20-5063209</t>
        </is>
      </c>
      <c r="D503" t="inlineStr">
        <is>
          <t>Indiana</t>
        </is>
      </c>
      <c r="E503" t="inlineStr">
        <is>
          <t>IN</t>
        </is>
      </c>
      <c r="F503" t="n">
        <v>2025</v>
      </c>
      <c r="G503" t="n">
        <v>2</v>
      </c>
      <c r="H503" s="13" t="n">
        <v>5703196</v>
      </c>
      <c r="I503" s="12" t="n">
        <v>32</v>
      </c>
      <c r="J503" s="13" t="n">
        <v>166666.5</v>
      </c>
      <c r="K503" s="13">
        <f>IFERROR($H503/$I503,"")</f>
        <v/>
      </c>
      <c r="L503" s="13" t="n">
        <v>500000</v>
      </c>
      <c r="M503" t="inlineStr">
        <is>
          <t>AR, IL, TX</t>
        </is>
      </c>
      <c r="N503" t="inlineStr">
        <is>
          <t>No</t>
        </is>
      </c>
      <c r="O503" t="inlineStr">
        <is>
          <t>Yes</t>
        </is>
      </c>
      <c r="Q503" s="9" t="inlineStr">
        <is>
          <t>https://grantcue.com/foundations/avis-foundation-inc-205063209</t>
        </is>
      </c>
    </row>
    <row r="504">
      <c r="A504">
        <f>IF($E504=$E503,$A503+1,1)</f>
        <v/>
      </c>
      <c r="B504" t="inlineStr">
        <is>
          <t>THE ANNEXSTAD FAMILY FOUNDATION</t>
        </is>
      </c>
      <c r="C504" t="inlineStr">
        <is>
          <t>41-1975043</t>
        </is>
      </c>
      <c r="D504" t="inlineStr">
        <is>
          <t>Indiana</t>
        </is>
      </c>
      <c r="E504" t="inlineStr">
        <is>
          <t>IN</t>
        </is>
      </c>
      <c r="F504" t="n">
        <v>2025</v>
      </c>
      <c r="G504" t="n">
        <v>2</v>
      </c>
      <c r="H504" s="13" t="n">
        <v>5433199</v>
      </c>
      <c r="I504" s="12" t="n">
        <v>104</v>
      </c>
      <c r="J504" s="13" t="n">
        <v>41250</v>
      </c>
      <c r="K504" s="13">
        <f>IFERROR($H504/$I504,"")</f>
        <v/>
      </c>
      <c r="L504" s="13" t="n">
        <v>1000000</v>
      </c>
      <c r="M504" t="inlineStr">
        <is>
          <t>MN, GA, CA</t>
        </is>
      </c>
      <c r="N504" t="inlineStr">
        <is>
          <t>No</t>
        </is>
      </c>
      <c r="O504" t="inlineStr">
        <is>
          <t>Not stated</t>
        </is>
      </c>
      <c r="Q504" s="9" t="inlineStr">
        <is>
          <t>https://grantcue.com/foundations/the-annexstad-family-foundation-411975043</t>
        </is>
      </c>
    </row>
    <row r="505">
      <c r="A505">
        <f>IF($E505=$E504,$A504+1,1)</f>
        <v/>
      </c>
      <c r="B505" t="inlineStr">
        <is>
          <t>Brotherhood Mutual Foundation Inc</t>
        </is>
      </c>
      <c r="C505" t="inlineStr">
        <is>
          <t>20-3618117</t>
        </is>
      </c>
      <c r="D505" t="inlineStr">
        <is>
          <t>Indiana</t>
        </is>
      </c>
      <c r="E505" t="inlineStr">
        <is>
          <t>IN</t>
        </is>
      </c>
      <c r="F505" t="n">
        <v>2025</v>
      </c>
      <c r="G505" t="n">
        <v>2</v>
      </c>
      <c r="H505" s="13" t="n">
        <v>5384894</v>
      </c>
      <c r="I505" s="12" t="n">
        <v>272</v>
      </c>
      <c r="J505" s="13" t="n">
        <v>5000</v>
      </c>
      <c r="K505" s="13">
        <f>IFERROR($H505/$I505,"")</f>
        <v/>
      </c>
      <c r="L505" s="13" t="n">
        <v>2494000</v>
      </c>
      <c r="M505" t="inlineStr">
        <is>
          <t>FL, IL, CA</t>
        </is>
      </c>
      <c r="N505" t="inlineStr">
        <is>
          <t>Yes</t>
        </is>
      </c>
      <c r="O505" t="inlineStr">
        <is>
          <t>Yes</t>
        </is>
      </c>
      <c r="P505" s="9" t="inlineStr">
        <is>
          <t>https://www.brotherhoodmutual.com/</t>
        </is>
      </c>
      <c r="Q505" s="9" t="inlineStr">
        <is>
          <t>https://grantcue.com/foundations/brotherhood-mutual-foundation-inc-203618117</t>
        </is>
      </c>
    </row>
    <row r="506">
      <c r="A506">
        <f>IF($E506=$E505,$A505+1,1)</f>
        <v/>
      </c>
      <c r="B506" t="inlineStr">
        <is>
          <t>VERA Z DWYER CHARITABLE TRUST UAD 121920</t>
        </is>
      </c>
      <c r="C506" t="inlineStr">
        <is>
          <t>20-8042109</t>
        </is>
      </c>
      <c r="D506" t="inlineStr">
        <is>
          <t>Indiana</t>
        </is>
      </c>
      <c r="E506" t="inlineStr">
        <is>
          <t>IN</t>
        </is>
      </c>
      <c r="F506" t="n">
        <v>2025</v>
      </c>
      <c r="G506" t="n">
        <v>2</v>
      </c>
      <c r="H506" s="13" t="n">
        <v>5353752</v>
      </c>
      <c r="I506" s="12" t="n">
        <v>26</v>
      </c>
      <c r="J506" s="13" t="n">
        <v>50000</v>
      </c>
      <c r="K506" s="13">
        <f>IFERROR($H506/$I506,"")</f>
        <v/>
      </c>
      <c r="L506" s="13" t="n">
        <v>2000000</v>
      </c>
      <c r="N506" t="inlineStr">
        <is>
          <t>No</t>
        </is>
      </c>
      <c r="O506" t="inlineStr">
        <is>
          <t>Not stated</t>
        </is>
      </c>
      <c r="Q506" s="9" t="inlineStr">
        <is>
          <t>https://grantcue.com/foundations/vera-z-dwyer-charitable-trust-uad-121920-208042109</t>
        </is>
      </c>
    </row>
    <row r="507">
      <c r="A507">
        <f>IF($E507=$E506,$A506+1,1)</f>
        <v/>
      </c>
      <c r="B507" t="inlineStr">
        <is>
          <t>BETHANY LEGACY FOUNDATION INC</t>
        </is>
      </c>
      <c r="C507" t="inlineStr">
        <is>
          <t>86-2593306</t>
        </is>
      </c>
      <c r="D507" t="inlineStr">
        <is>
          <t>Indiana</t>
        </is>
      </c>
      <c r="E507" t="inlineStr">
        <is>
          <t>IN</t>
        </is>
      </c>
      <c r="F507" t="n">
        <v>2024</v>
      </c>
      <c r="G507" t="n">
        <v>1</v>
      </c>
      <c r="H507" s="13" t="n">
        <v>5037696</v>
      </c>
      <c r="I507" s="12" t="n">
        <v>32</v>
      </c>
      <c r="J507" s="13" t="n">
        <v>67500</v>
      </c>
      <c r="K507" s="13">
        <f>IFERROR($H507/$I507,"")</f>
        <v/>
      </c>
      <c r="L507" s="13" t="n">
        <v>875000</v>
      </c>
      <c r="M507" t="inlineStr">
        <is>
          <t>OH</t>
        </is>
      </c>
      <c r="N507" t="inlineStr">
        <is>
          <t>Yes</t>
        </is>
      </c>
      <c r="O507" t="inlineStr">
        <is>
          <t>Yes</t>
        </is>
      </c>
      <c r="P507" s="9" t="inlineStr">
        <is>
          <t>https://www.bethanylegacy.org/</t>
        </is>
      </c>
      <c r="Q507" s="9" t="inlineStr">
        <is>
          <t>https://grantcue.com/foundations/bethany-legacy-foundation-inc-862593306</t>
        </is>
      </c>
    </row>
    <row r="508">
      <c r="A508">
        <f>IF($E508=$E507,$A507+1,1)</f>
        <v/>
      </c>
      <c r="B508" t="inlineStr">
        <is>
          <t>GEORGE AND FRANCES BALL FOUNDATION</t>
        </is>
      </c>
      <c r="C508" t="inlineStr">
        <is>
          <t>35-6033917</t>
        </is>
      </c>
      <c r="D508" t="inlineStr">
        <is>
          <t>Indiana</t>
        </is>
      </c>
      <c r="E508" t="inlineStr">
        <is>
          <t>IN</t>
        </is>
      </c>
      <c r="F508" t="n">
        <v>2024</v>
      </c>
      <c r="G508" t="n">
        <v>1</v>
      </c>
      <c r="H508" s="13" t="n">
        <v>5010497</v>
      </c>
      <c r="I508" s="12" t="n">
        <v>49</v>
      </c>
      <c r="J508" s="13" t="n">
        <v>40000</v>
      </c>
      <c r="K508" s="13">
        <f>IFERROR($H508/$I508,"")</f>
        <v/>
      </c>
      <c r="L508" s="13" t="n">
        <v>1110000</v>
      </c>
      <c r="N508" t="inlineStr">
        <is>
          <t>Yes</t>
        </is>
      </c>
      <c r="O508" t="inlineStr">
        <is>
          <t>Yes</t>
        </is>
      </c>
      <c r="Q508" s="9" t="inlineStr">
        <is>
          <t>https://grantcue.com/foundations/george-and-frances-ball-foundation-356033917</t>
        </is>
      </c>
    </row>
    <row r="509">
      <c r="A509">
        <f>IF($E509=$E508,$A508+1,1)</f>
        <v/>
      </c>
      <c r="B509" t="inlineStr">
        <is>
          <t>RONALD L MCDANIEL FOUNDATION</t>
        </is>
      </c>
      <c r="C509" t="inlineStr">
        <is>
          <t>36-4012153</t>
        </is>
      </c>
      <c r="D509" t="inlineStr">
        <is>
          <t>Indiana</t>
        </is>
      </c>
      <c r="E509" t="inlineStr">
        <is>
          <t>IN</t>
        </is>
      </c>
      <c r="F509" t="n">
        <v>2024</v>
      </c>
      <c r="G509" t="n">
        <v>1</v>
      </c>
      <c r="H509" s="13" t="n">
        <v>4876100</v>
      </c>
      <c r="I509" s="12" t="n">
        <v>56</v>
      </c>
      <c r="J509" s="13" t="n">
        <v>30000</v>
      </c>
      <c r="K509" s="13">
        <f>IFERROR($H509/$I509,"")</f>
        <v/>
      </c>
      <c r="L509" s="13" t="n">
        <v>1500000</v>
      </c>
      <c r="M509" t="inlineStr">
        <is>
          <t>IL, AZ, SC</t>
        </is>
      </c>
      <c r="N509" t="inlineStr">
        <is>
          <t>No</t>
        </is>
      </c>
      <c r="O509" t="inlineStr">
        <is>
          <t>Not stated</t>
        </is>
      </c>
      <c r="Q509" s="9" t="inlineStr">
        <is>
          <t>https://grantcue.com/foundations/ronald-l-mcdaniel-foundation-364012153</t>
        </is>
      </c>
    </row>
    <row r="510">
      <c r="A510">
        <f>IF($E510=$E509,$A509+1,1)</f>
        <v/>
      </c>
      <c r="B510" t="inlineStr">
        <is>
          <t>SAMERIAN FOUNDATION INC</t>
        </is>
      </c>
      <c r="C510" t="inlineStr">
        <is>
          <t>37-1439047</t>
        </is>
      </c>
      <c r="D510" t="inlineStr">
        <is>
          <t>Indiana</t>
        </is>
      </c>
      <c r="E510" t="inlineStr">
        <is>
          <t>IN</t>
        </is>
      </c>
      <c r="F510" t="n">
        <v>2024</v>
      </c>
      <c r="G510" t="n">
        <v>1</v>
      </c>
      <c r="H510" s="13" t="n">
        <v>4859596</v>
      </c>
      <c r="I510" s="12" t="n">
        <v>93</v>
      </c>
      <c r="J510" s="13" t="n">
        <v>5000</v>
      </c>
      <c r="K510" s="13">
        <f>IFERROR($H510/$I510,"")</f>
        <v/>
      </c>
      <c r="L510" s="13" t="n">
        <v>2000000</v>
      </c>
      <c r="M510" t="inlineStr">
        <is>
          <t>DC, IL, NY</t>
        </is>
      </c>
      <c r="N510" t="inlineStr">
        <is>
          <t>Yes</t>
        </is>
      </c>
      <c r="O510" t="inlineStr">
        <is>
          <t>Not stated</t>
        </is>
      </c>
      <c r="P510" s="9" t="inlineStr">
        <is>
          <t>https://www.samerianfoundation.org/</t>
        </is>
      </c>
      <c r="Q510" s="9" t="inlineStr">
        <is>
          <t>https://grantcue.com/foundations/samerian-foundation-inc-371439047</t>
        </is>
      </c>
    </row>
    <row r="511">
      <c r="A511">
        <f>IF($E511=$E510,$A510+1,1)</f>
        <v/>
      </c>
      <c r="B511" t="inlineStr">
        <is>
          <t>KOSCIUSKO 21ST CENTURY FOUNDATION INC AKA K21 HEALTH FOUNDATION</t>
        </is>
      </c>
      <c r="C511" t="inlineStr">
        <is>
          <t>35-1187105</t>
        </is>
      </c>
      <c r="D511" t="inlineStr">
        <is>
          <t>Indiana</t>
        </is>
      </c>
      <c r="E511" t="inlineStr">
        <is>
          <t>IN</t>
        </is>
      </c>
      <c r="F511" t="n">
        <v>2024</v>
      </c>
      <c r="G511" t="n">
        <v>1</v>
      </c>
      <c r="H511" s="13" t="n">
        <v>4794422</v>
      </c>
      <c r="I511" s="12" t="n">
        <v>68</v>
      </c>
      <c r="J511" s="13" t="n">
        <v>24003.5</v>
      </c>
      <c r="K511" s="13">
        <f>IFERROR($H511/$I511,"")</f>
        <v/>
      </c>
      <c r="L511" s="13" t="n">
        <v>639297</v>
      </c>
      <c r="M511" t="inlineStr">
        <is>
          <t>VA</t>
        </is>
      </c>
      <c r="N511" t="inlineStr">
        <is>
          <t>Yes</t>
        </is>
      </c>
      <c r="O511" t="inlineStr">
        <is>
          <t>Yes</t>
        </is>
      </c>
      <c r="P511" s="9" t="inlineStr">
        <is>
          <t>https://www.k21healthfoundation.org/</t>
        </is>
      </c>
      <c r="Q511" s="9" t="inlineStr">
        <is>
          <t>https://grantcue.com/foundations/kosciusko-21st-century-foundation-inc-aka-k21-health-foundation-351187105</t>
        </is>
      </c>
    </row>
    <row r="512">
      <c r="A512">
        <f>IF($E512=$E511,$A511+1,1)</f>
        <v/>
      </c>
      <c r="B512" t="inlineStr">
        <is>
          <t>BOREN FOUNDATION INC</t>
        </is>
      </c>
      <c r="C512" t="inlineStr">
        <is>
          <t>35-1557058</t>
        </is>
      </c>
      <c r="D512" t="inlineStr">
        <is>
          <t>Indiana</t>
        </is>
      </c>
      <c r="E512" t="inlineStr">
        <is>
          <t>IN</t>
        </is>
      </c>
      <c r="F512" t="n">
        <v>2025</v>
      </c>
      <c r="G512" t="n">
        <v>3</v>
      </c>
      <c r="H512" s="13" t="n">
        <v>4791348</v>
      </c>
      <c r="I512" s="12" t="n">
        <v>170</v>
      </c>
      <c r="J512" s="13" t="n">
        <v>16255</v>
      </c>
      <c r="K512" s="13">
        <f>IFERROR($H512/$I512,"")</f>
        <v/>
      </c>
      <c r="L512" s="13" t="n">
        <v>1000078</v>
      </c>
      <c r="M512" t="inlineStr">
        <is>
          <t>TN, FL, OH</t>
        </is>
      </c>
      <c r="N512" t="inlineStr">
        <is>
          <t>Yes</t>
        </is>
      </c>
      <c r="O512" t="inlineStr">
        <is>
          <t>Yes</t>
        </is>
      </c>
      <c r="Q512" s="9" t="inlineStr">
        <is>
          <t>https://grantcue.com/foundations/boren-foundation-inc-351557058</t>
        </is>
      </c>
    </row>
    <row r="513">
      <c r="A513">
        <f>IF($E513=$E512,$A512+1,1)</f>
        <v/>
      </c>
      <c r="B513" t="inlineStr">
        <is>
          <t>DONALD &amp; CARLA BEAM FAMILY FOUNDATION INC</t>
        </is>
      </c>
      <c r="C513" t="inlineStr">
        <is>
          <t>20-3985774</t>
        </is>
      </c>
      <c r="D513" t="inlineStr">
        <is>
          <t>Indiana</t>
        </is>
      </c>
      <c r="E513" t="inlineStr">
        <is>
          <t>IN</t>
        </is>
      </c>
      <c r="F513" t="n">
        <v>2025</v>
      </c>
      <c r="G513" t="n">
        <v>2</v>
      </c>
      <c r="H513" s="13" t="n">
        <v>4778123</v>
      </c>
      <c r="I513" s="12" t="n">
        <v>13</v>
      </c>
      <c r="J513" s="13" t="n">
        <v>20000</v>
      </c>
      <c r="K513" s="13">
        <f>IFERROR($H513/$I513,"")</f>
        <v/>
      </c>
      <c r="L513" s="13" t="n">
        <v>3500000</v>
      </c>
      <c r="M513" t="inlineStr">
        <is>
          <t>NC, FL</t>
        </is>
      </c>
      <c r="N513" t="inlineStr">
        <is>
          <t>No</t>
        </is>
      </c>
      <c r="O513" t="inlineStr">
        <is>
          <t>Not stated</t>
        </is>
      </c>
      <c r="Q513" s="9" t="inlineStr">
        <is>
          <t>https://grantcue.com/foundations/donald-and-carla-beam-family-foundation-inc-203985774</t>
        </is>
      </c>
    </row>
    <row r="514">
      <c r="A514">
        <f>IF($E514=$E513,$A513+1,1)</f>
        <v/>
      </c>
      <c r="B514" t="inlineStr">
        <is>
          <t>T &amp; W FOUNDATION INC</t>
        </is>
      </c>
      <c r="C514" t="inlineStr">
        <is>
          <t>46-3730511</t>
        </is>
      </c>
      <c r="D514" t="inlineStr">
        <is>
          <t>Indiana</t>
        </is>
      </c>
      <c r="E514" t="inlineStr">
        <is>
          <t>IN</t>
        </is>
      </c>
      <c r="F514" t="n">
        <v>2024</v>
      </c>
      <c r="G514" t="n">
        <v>3</v>
      </c>
      <c r="H514" s="13" t="n">
        <v>4580749</v>
      </c>
      <c r="I514" s="12" t="n">
        <v>25</v>
      </c>
      <c r="J514" s="13" t="n">
        <v>15000</v>
      </c>
      <c r="K514" s="13">
        <f>IFERROR($H514/$I514,"")</f>
        <v/>
      </c>
      <c r="L514" s="13" t="n">
        <v>1500000</v>
      </c>
      <c r="M514" t="inlineStr">
        <is>
          <t>IL, NY, CA</t>
        </is>
      </c>
      <c r="N514" t="inlineStr">
        <is>
          <t>No</t>
        </is>
      </c>
      <c r="O514" t="inlineStr">
        <is>
          <t>Not stated</t>
        </is>
      </c>
      <c r="Q514" s="9" t="inlineStr">
        <is>
          <t>https://grantcue.com/foundations/t-and-w-foundation-inc-463730511</t>
        </is>
      </c>
    </row>
    <row r="515">
      <c r="A515">
        <f>IF($E515=$E514,$A514+1,1)</f>
        <v/>
      </c>
      <c r="B515" t="inlineStr">
        <is>
          <t>SEISOLO FOUNDATION</t>
        </is>
      </c>
      <c r="C515" t="inlineStr">
        <is>
          <t>45-3811029</t>
        </is>
      </c>
      <c r="D515" t="inlineStr">
        <is>
          <t>Indiana</t>
        </is>
      </c>
      <c r="E515" t="inlineStr">
        <is>
          <t>IN</t>
        </is>
      </c>
      <c r="F515" t="n">
        <v>2024</v>
      </c>
      <c r="G515" t="n">
        <v>1</v>
      </c>
      <c r="H515" s="13" t="n">
        <v>4405540</v>
      </c>
      <c r="I515" s="12" t="n">
        <v>11</v>
      </c>
      <c r="J515" s="13" t="n">
        <v>60000</v>
      </c>
      <c r="K515" s="13">
        <f>IFERROR($H515/$I515,"")</f>
        <v/>
      </c>
      <c r="L515" s="13" t="n">
        <v>3655540</v>
      </c>
      <c r="M515" t="inlineStr">
        <is>
          <t>CO, NY, MN</t>
        </is>
      </c>
      <c r="N515" t="inlineStr">
        <is>
          <t>No</t>
        </is>
      </c>
      <c r="O515" t="inlineStr">
        <is>
          <t>Not stated</t>
        </is>
      </c>
      <c r="Q515" s="9" t="inlineStr">
        <is>
          <t>https://grantcue.com/foundations/seisolo-foundation-453811029</t>
        </is>
      </c>
    </row>
    <row r="516">
      <c r="A516">
        <f>IF($E516=$E515,$A515+1,1)</f>
        <v/>
      </c>
      <c r="B516" t="inlineStr">
        <is>
          <t>LOUISE P TOOLE CHARITABLE TRUST</t>
        </is>
      </c>
      <c r="C516" t="inlineStr">
        <is>
          <t>45-6165156</t>
        </is>
      </c>
      <c r="D516" t="inlineStr">
        <is>
          <t>Indiana</t>
        </is>
      </c>
      <c r="E516" t="inlineStr">
        <is>
          <t>IN</t>
        </is>
      </c>
      <c r="F516" t="n">
        <v>2025</v>
      </c>
      <c r="G516" t="n">
        <v>2</v>
      </c>
      <c r="H516" s="13" t="n">
        <v>4384958</v>
      </c>
      <c r="I516" s="12" t="n">
        <v>14</v>
      </c>
      <c r="J516" s="13" t="n">
        <v>176476</v>
      </c>
      <c r="K516" s="13">
        <f>IFERROR($H516/$I516,"")</f>
        <v/>
      </c>
      <c r="L516" s="13" t="n">
        <v>834952</v>
      </c>
      <c r="M516" t="inlineStr">
        <is>
          <t>MD, IL, UT</t>
        </is>
      </c>
      <c r="N516" t="inlineStr">
        <is>
          <t>No</t>
        </is>
      </c>
      <c r="O516" t="inlineStr">
        <is>
          <t>Not stated</t>
        </is>
      </c>
      <c r="Q516" s="9" t="inlineStr">
        <is>
          <t>https://grantcue.com/foundations/louise-p-toole-charitable-trust-456165156</t>
        </is>
      </c>
    </row>
    <row r="517">
      <c r="A517">
        <f>IF($E517=$E516,$A516+1,1)</f>
        <v/>
      </c>
      <c r="B517" t="inlineStr">
        <is>
          <t>LESLIE J RAFFEL FOUNDATION</t>
        </is>
      </c>
      <c r="C517" t="inlineStr">
        <is>
          <t>36-4230133</t>
        </is>
      </c>
      <c r="D517" t="inlineStr">
        <is>
          <t>Indiana</t>
        </is>
      </c>
      <c r="E517" t="inlineStr">
        <is>
          <t>IN</t>
        </is>
      </c>
      <c r="F517" t="n">
        <v>2025</v>
      </c>
      <c r="G517" t="n">
        <v>2</v>
      </c>
      <c r="H517" s="13" t="n">
        <v>4250790</v>
      </c>
      <c r="I517" s="12" t="n">
        <v>16</v>
      </c>
      <c r="J517" s="13" t="n">
        <v>150914</v>
      </c>
      <c r="K517" s="13">
        <f>IFERROR($H517/$I517,"")</f>
        <v/>
      </c>
      <c r="L517" s="13" t="n">
        <v>1983745</v>
      </c>
      <c r="M517" t="inlineStr">
        <is>
          <t>NY, IL</t>
        </is>
      </c>
      <c r="N517" t="inlineStr">
        <is>
          <t>No</t>
        </is>
      </c>
      <c r="O517" t="inlineStr">
        <is>
          <t>Not stated</t>
        </is>
      </c>
      <c r="Q517" s="9" t="inlineStr">
        <is>
          <t>https://grantcue.com/foundations/leslie-j-raffel-foundation-364230133</t>
        </is>
      </c>
    </row>
    <row r="518">
      <c r="A518">
        <f>IF($E518=$E517,$A517+1,1)</f>
        <v/>
      </c>
      <c r="B518" t="inlineStr">
        <is>
          <t>1ST SOURCE BANK FOUNDATION INC XXX-XX-XXXX</t>
        </is>
      </c>
      <c r="C518" t="inlineStr">
        <is>
          <t>35-6034211</t>
        </is>
      </c>
      <c r="D518" t="inlineStr">
        <is>
          <t>Indiana</t>
        </is>
      </c>
      <c r="E518" t="inlineStr">
        <is>
          <t>IN</t>
        </is>
      </c>
      <c r="F518" t="n">
        <v>2025</v>
      </c>
      <c r="G518" t="n">
        <v>2</v>
      </c>
      <c r="H518" s="13" t="n">
        <v>4214140</v>
      </c>
      <c r="I518" s="12" t="n">
        <v>189</v>
      </c>
      <c r="J518" s="13" t="n">
        <v>10000</v>
      </c>
      <c r="K518" s="13">
        <f>IFERROR($H518/$I518,"")</f>
        <v/>
      </c>
      <c r="L518" s="13" t="n">
        <v>200000</v>
      </c>
      <c r="M518" t="inlineStr">
        <is>
          <t>MI, FL</t>
        </is>
      </c>
      <c r="N518" t="inlineStr">
        <is>
          <t>No</t>
        </is>
      </c>
      <c r="O518" t="inlineStr">
        <is>
          <t>Not stated</t>
        </is>
      </c>
      <c r="Q518" s="9" t="inlineStr">
        <is>
          <t>https://grantcue.com/foundations/1st-source-bank-foundation-inc-xxx-xx-xxxx-356034211</t>
        </is>
      </c>
    </row>
    <row r="519">
      <c r="A519">
        <f>IF($E519=$E518,$A518+1,1)</f>
        <v/>
      </c>
      <c r="B519" t="inlineStr">
        <is>
          <t>THE CORBETT FAMILY CHARITABLE FOUNDATION INC</t>
        </is>
      </c>
      <c r="C519" t="inlineStr">
        <is>
          <t>59-3548652</t>
        </is>
      </c>
      <c r="D519" t="inlineStr">
        <is>
          <t>Indiana</t>
        </is>
      </c>
      <c r="E519" t="inlineStr">
        <is>
          <t>IN</t>
        </is>
      </c>
      <c r="F519" t="n">
        <v>2024</v>
      </c>
      <c r="G519" t="n">
        <v>1</v>
      </c>
      <c r="H519" s="13" t="n">
        <v>4145000</v>
      </c>
      <c r="I519" s="12" t="n">
        <v>23</v>
      </c>
      <c r="J519" s="13" t="n">
        <v>10000</v>
      </c>
      <c r="K519" s="13">
        <f>IFERROR($H519/$I519,"")</f>
        <v/>
      </c>
      <c r="L519" s="13" t="n">
        <v>2500000</v>
      </c>
      <c r="M519" t="inlineStr">
        <is>
          <t>FL, CA, NY</t>
        </is>
      </c>
      <c r="N519" t="inlineStr">
        <is>
          <t>No</t>
        </is>
      </c>
      <c r="O519" t="inlineStr">
        <is>
          <t>Not stated</t>
        </is>
      </c>
      <c r="Q519" s="9" t="inlineStr">
        <is>
          <t>https://grantcue.com/foundations/the-corbett-family-charitable-foundation-inc-593548652</t>
        </is>
      </c>
    </row>
    <row r="520">
      <c r="A520">
        <f>IF($E520=$E519,$A519+1,1)</f>
        <v/>
      </c>
      <c r="B520" t="inlineStr">
        <is>
          <t>Bill and Linda Stavropoulos Family Foundation</t>
        </is>
      </c>
      <c r="C520" t="inlineStr">
        <is>
          <t>45-0547094</t>
        </is>
      </c>
      <c r="D520" t="inlineStr">
        <is>
          <t>Indiana</t>
        </is>
      </c>
      <c r="E520" t="inlineStr">
        <is>
          <t>IN</t>
        </is>
      </c>
      <c r="F520" t="n">
        <v>2024</v>
      </c>
      <c r="G520" t="n">
        <v>2</v>
      </c>
      <c r="H520" s="13" t="n">
        <v>4096142</v>
      </c>
      <c r="I520" s="12" t="n">
        <v>48</v>
      </c>
      <c r="J520" s="13" t="n">
        <v>5250</v>
      </c>
      <c r="K520" s="13">
        <f>IFERROR($H520/$I520,"")</f>
        <v/>
      </c>
      <c r="L520" s="13" t="n">
        <v>1000000</v>
      </c>
      <c r="M520" t="inlineStr">
        <is>
          <t>MI, NY, FL</t>
        </is>
      </c>
      <c r="N520" t="inlineStr">
        <is>
          <t>No</t>
        </is>
      </c>
      <c r="O520" t="inlineStr">
        <is>
          <t>Not stated</t>
        </is>
      </c>
      <c r="Q520" s="9" t="inlineStr">
        <is>
          <t>https://grantcue.com/foundations/bill-and-linda-stavropoulos-family-foundation-450547094</t>
        </is>
      </c>
    </row>
    <row r="521">
      <c r="A521">
        <f>IF($E521=$E520,$A520+1,1)</f>
        <v/>
      </c>
      <c r="B521" t="inlineStr">
        <is>
          <t>CECIL A AND MABEL LENE HAMMAN FOUNDATION INC</t>
        </is>
      </c>
      <c r="C521" t="inlineStr">
        <is>
          <t>26-2724931</t>
        </is>
      </c>
      <c r="D521" t="inlineStr">
        <is>
          <t>Indiana</t>
        </is>
      </c>
      <c r="E521" t="inlineStr">
        <is>
          <t>IN</t>
        </is>
      </c>
      <c r="F521" t="n">
        <v>2025</v>
      </c>
      <c r="G521" t="n">
        <v>2</v>
      </c>
      <c r="H521" s="13" t="n">
        <v>4005575</v>
      </c>
      <c r="I521" s="12" t="n">
        <v>230</v>
      </c>
      <c r="J521" s="13" t="n">
        <v>10000</v>
      </c>
      <c r="K521" s="13">
        <f>IFERROR($H521/$I521,"")</f>
        <v/>
      </c>
      <c r="L521" s="13" t="n">
        <v>125000</v>
      </c>
      <c r="M521" t="inlineStr">
        <is>
          <t>IL, PA, MD</t>
        </is>
      </c>
      <c r="N521" t="inlineStr">
        <is>
          <t>No</t>
        </is>
      </c>
      <c r="O521" t="inlineStr">
        <is>
          <t>Not stated</t>
        </is>
      </c>
      <c r="Q521" s="9" t="inlineStr">
        <is>
          <t>https://grantcue.com/foundations/cecil-a-and-mabel-lene-hamman-foundation-inc-262724931</t>
        </is>
      </c>
    </row>
    <row r="522">
      <c r="A522">
        <f>IF($E522=$E521,$A521+1,1)</f>
        <v/>
      </c>
      <c r="B522" t="inlineStr">
        <is>
          <t>WELBORN BAPTIST FOUNDATION INC</t>
        </is>
      </c>
      <c r="C522" t="inlineStr">
        <is>
          <t>35-2056722</t>
        </is>
      </c>
      <c r="D522" t="inlineStr">
        <is>
          <t>Indiana</t>
        </is>
      </c>
      <c r="E522" t="inlineStr">
        <is>
          <t>IN</t>
        </is>
      </c>
      <c r="F522" t="n">
        <v>2024</v>
      </c>
      <c r="G522" t="n">
        <v>1</v>
      </c>
      <c r="H522" s="13" t="n">
        <v>3954764</v>
      </c>
      <c r="I522" s="12" t="n">
        <v>274</v>
      </c>
      <c r="J522" s="13" t="n">
        <v>4760</v>
      </c>
      <c r="K522" s="13">
        <f>IFERROR($H522/$I522,"")</f>
        <v/>
      </c>
      <c r="L522" s="13" t="n">
        <v>166817</v>
      </c>
      <c r="M522" t="inlineStr">
        <is>
          <t>KY, IL</t>
        </is>
      </c>
      <c r="N522" t="inlineStr">
        <is>
          <t>Yes</t>
        </is>
      </c>
      <c r="O522" t="inlineStr">
        <is>
          <t>Yes</t>
        </is>
      </c>
      <c r="P522" s="9" t="inlineStr">
        <is>
          <t>https://www.welbornfdn.org/</t>
        </is>
      </c>
      <c r="Q522" s="9" t="inlineStr">
        <is>
          <t>https://grantcue.com/foundations/welborn-baptist-foundation-inc-352056722</t>
        </is>
      </c>
    </row>
    <row r="523">
      <c r="A523">
        <f>IF($E523=$E522,$A522+1,1)</f>
        <v/>
      </c>
      <c r="B523" t="inlineStr">
        <is>
          <t>Aspen Foundation</t>
        </is>
      </c>
      <c r="C523" t="inlineStr">
        <is>
          <t>31-1595975</t>
        </is>
      </c>
      <c r="D523" t="inlineStr">
        <is>
          <t>Indiana</t>
        </is>
      </c>
      <c r="E523" t="inlineStr">
        <is>
          <t>IN</t>
        </is>
      </c>
      <c r="F523" t="n">
        <v>2025</v>
      </c>
      <c r="G523" t="n">
        <v>2</v>
      </c>
      <c r="H523" s="13" t="n">
        <v>3792716</v>
      </c>
      <c r="I523" s="12" t="n">
        <v>7</v>
      </c>
      <c r="J523" s="13" t="n">
        <v>50000</v>
      </c>
      <c r="K523" s="13">
        <f>IFERROR($H523/$I523,"")</f>
        <v/>
      </c>
      <c r="L523" s="13" t="n">
        <v>3122716</v>
      </c>
      <c r="M523" t="inlineStr">
        <is>
          <t>NM, NY, NV</t>
        </is>
      </c>
      <c r="N523" t="inlineStr">
        <is>
          <t>No</t>
        </is>
      </c>
      <c r="O523" t="inlineStr">
        <is>
          <t>Not stated</t>
        </is>
      </c>
      <c r="Q523" s="9" t="inlineStr">
        <is>
          <t>https://grantcue.com/foundations/aspen-foundation-311595975</t>
        </is>
      </c>
    </row>
    <row r="524">
      <c r="A524">
        <f>IF($E524=$E523,$A523+1,1)</f>
        <v/>
      </c>
      <c r="B524" t="inlineStr">
        <is>
          <t>ERNEST GALLO FOUNDATION</t>
        </is>
      </c>
      <c r="C524" t="inlineStr">
        <is>
          <t>94-6061537</t>
        </is>
      </c>
      <c r="D524" t="inlineStr">
        <is>
          <t>Indiana</t>
        </is>
      </c>
      <c r="E524" t="inlineStr">
        <is>
          <t>IN</t>
        </is>
      </c>
      <c r="F524" t="n">
        <v>2023</v>
      </c>
      <c r="G524" t="n">
        <v>1</v>
      </c>
      <c r="H524" s="13" t="n">
        <v>3708000</v>
      </c>
      <c r="I524" s="12" t="n">
        <v>9</v>
      </c>
      <c r="J524" s="13" t="n">
        <v>50000</v>
      </c>
      <c r="K524" s="13">
        <f>IFERROR($H524/$I524,"")</f>
        <v/>
      </c>
      <c r="L524" s="13" t="n">
        <v>2000000</v>
      </c>
      <c r="M524" t="inlineStr">
        <is>
          <t>CA, TX</t>
        </is>
      </c>
      <c r="N524" t="inlineStr">
        <is>
          <t>No</t>
        </is>
      </c>
      <c r="O524" t="inlineStr">
        <is>
          <t>Not stated</t>
        </is>
      </c>
      <c r="Q524" s="9" t="inlineStr">
        <is>
          <t>https://grantcue.com/foundations/ernest-gallo-foundation-946061537</t>
        </is>
      </c>
    </row>
    <row r="525">
      <c r="A525">
        <f>IF($E525=$E524,$A524+1,1)</f>
        <v/>
      </c>
      <c r="B525" t="inlineStr">
        <is>
          <t>ARTHUR DEAN FAMILY FOUNDATION INC</t>
        </is>
      </c>
      <c r="C525" t="inlineStr">
        <is>
          <t>81-4049126</t>
        </is>
      </c>
      <c r="D525" t="inlineStr">
        <is>
          <t>Indiana</t>
        </is>
      </c>
      <c r="E525" t="inlineStr">
        <is>
          <t>IN</t>
        </is>
      </c>
      <c r="F525" t="n">
        <v>2024</v>
      </c>
      <c r="G525" t="n">
        <v>1</v>
      </c>
      <c r="H525" s="13" t="n">
        <v>3693500</v>
      </c>
      <c r="I525" s="12" t="n">
        <v>68</v>
      </c>
      <c r="J525" s="13" t="n">
        <v>35500</v>
      </c>
      <c r="K525" s="13">
        <f>IFERROR($H525/$I525,"")</f>
        <v/>
      </c>
      <c r="L525" s="13" t="n">
        <v>210000</v>
      </c>
      <c r="M525" t="inlineStr">
        <is>
          <t>CA</t>
        </is>
      </c>
      <c r="N525" t="inlineStr">
        <is>
          <t>No</t>
        </is>
      </c>
      <c r="O525" t="inlineStr">
        <is>
          <t>Not stated</t>
        </is>
      </c>
      <c r="Q525" s="9" t="inlineStr">
        <is>
          <t>https://grantcue.com/foundations/arthur-dean-family-foundation-inc-814049126</t>
        </is>
      </c>
    </row>
    <row r="526">
      <c r="A526">
        <f>IF($E526=$E525,$A525+1,1)</f>
        <v/>
      </c>
      <c r="B526" t="inlineStr">
        <is>
          <t>THE HEALTH FOUNDATION OF GREATER INDIANAPOLIS INC</t>
        </is>
      </c>
      <c r="C526" t="inlineStr">
        <is>
          <t>35-6203550</t>
        </is>
      </c>
      <c r="D526" t="inlineStr">
        <is>
          <t>Indiana</t>
        </is>
      </c>
      <c r="E526" t="inlineStr">
        <is>
          <t>IN</t>
        </is>
      </c>
      <c r="F526" t="n">
        <v>2024</v>
      </c>
      <c r="G526" t="n">
        <v>1</v>
      </c>
      <c r="H526" s="13" t="n">
        <v>3646504</v>
      </c>
      <c r="I526" s="12" t="n">
        <v>38</v>
      </c>
      <c r="J526" s="13" t="n">
        <v>31250</v>
      </c>
      <c r="K526" s="13">
        <f>IFERROR($H526/$I526,"")</f>
        <v/>
      </c>
      <c r="L526" s="13" t="n">
        <v>636632</v>
      </c>
      <c r="M526" t="inlineStr">
        <is>
          <t>KY, NC</t>
        </is>
      </c>
      <c r="N526" t="inlineStr">
        <is>
          <t>Yes</t>
        </is>
      </c>
      <c r="O526" t="inlineStr">
        <is>
          <t>Yes</t>
        </is>
      </c>
      <c r="P526" s="9" t="inlineStr">
        <is>
          <t>https://www.thfgi.org/</t>
        </is>
      </c>
      <c r="Q526" s="9" t="inlineStr">
        <is>
          <t>https://grantcue.com/foundations/the-health-foundation-of-greater-indianapolis-inc-356203550</t>
        </is>
      </c>
    </row>
    <row r="527">
      <c r="A527">
        <f>IF($E527=$E526,$A526+1,1)</f>
        <v/>
      </c>
      <c r="B527" t="inlineStr">
        <is>
          <t>GILMORE &amp; GOLDA REYNOLDS FOUNDATION</t>
        </is>
      </c>
      <c r="C527" t="inlineStr">
        <is>
          <t>35-6525698</t>
        </is>
      </c>
      <c r="D527" t="inlineStr">
        <is>
          <t>Indiana</t>
        </is>
      </c>
      <c r="E527" t="inlineStr">
        <is>
          <t>IN</t>
        </is>
      </c>
      <c r="F527" t="n">
        <v>2025</v>
      </c>
      <c r="G527" t="n">
        <v>2</v>
      </c>
      <c r="H527" s="13" t="n">
        <v>3643244</v>
      </c>
      <c r="I527" s="12" t="n">
        <v>13</v>
      </c>
      <c r="J527" s="13" t="n">
        <v>30000</v>
      </c>
      <c r="K527" s="13">
        <f>IFERROR($H527/$I527,"")</f>
        <v/>
      </c>
      <c r="L527" s="13" t="n">
        <v>1307334</v>
      </c>
      <c r="N527" t="inlineStr">
        <is>
          <t>No</t>
        </is>
      </c>
      <c r="O527" t="inlineStr">
        <is>
          <t>Not stated</t>
        </is>
      </c>
      <c r="Q527" s="9" t="inlineStr">
        <is>
          <t>https://grantcue.com/foundations/gilmore-and-golda-reynolds-foundation-356525698</t>
        </is>
      </c>
    </row>
    <row r="528">
      <c r="A528">
        <f>IF($E528=$E527,$A527+1,1)</f>
        <v/>
      </c>
      <c r="B528" t="inlineStr">
        <is>
          <t>FITES FAMILY CHARITABLE TRUST</t>
        </is>
      </c>
      <c r="C528" t="inlineStr">
        <is>
          <t>37-1375732</t>
        </is>
      </c>
      <c r="D528" t="inlineStr">
        <is>
          <t>Indiana</t>
        </is>
      </c>
      <c r="E528" t="inlineStr">
        <is>
          <t>IN</t>
        </is>
      </c>
      <c r="F528" t="n">
        <v>2025</v>
      </c>
      <c r="G528" t="n">
        <v>2</v>
      </c>
      <c r="H528" s="13" t="n">
        <v>3495079</v>
      </c>
      <c r="I528" s="12" t="n">
        <v>41</v>
      </c>
      <c r="J528" s="13" t="n">
        <v>10000</v>
      </c>
      <c r="K528" s="13">
        <f>IFERROR($H528/$I528,"")</f>
        <v/>
      </c>
      <c r="L528" s="13" t="n">
        <v>1000000</v>
      </c>
      <c r="M528" t="inlineStr">
        <is>
          <t>IL, FL, AR</t>
        </is>
      </c>
      <c r="N528" t="inlineStr">
        <is>
          <t>No</t>
        </is>
      </c>
      <c r="O528" t="inlineStr">
        <is>
          <t>Not stated</t>
        </is>
      </c>
      <c r="Q528" s="9" t="inlineStr">
        <is>
          <t>https://grantcue.com/foundations/fites-family-charitable-trust-371375732</t>
        </is>
      </c>
    </row>
    <row r="529">
      <c r="A529">
        <f>IF($E529=$E528,$A528+1,1)</f>
        <v/>
      </c>
      <c r="B529" t="inlineStr">
        <is>
          <t>PRIME FOUNDATION INC</t>
        </is>
      </c>
      <c r="C529" t="inlineStr">
        <is>
          <t>81-4380271</t>
        </is>
      </c>
      <c r="D529" t="inlineStr">
        <is>
          <t>Indiana</t>
        </is>
      </c>
      <c r="E529" t="inlineStr">
        <is>
          <t>IN</t>
        </is>
      </c>
      <c r="F529" t="n">
        <v>2025</v>
      </c>
      <c r="G529" t="n">
        <v>2</v>
      </c>
      <c r="H529" s="13" t="n">
        <v>3332959</v>
      </c>
      <c r="I529" s="12" t="n">
        <v>31</v>
      </c>
      <c r="J529" s="13" t="n">
        <v>11000</v>
      </c>
      <c r="K529" s="13">
        <f>IFERROR($H529/$I529,"")</f>
        <v/>
      </c>
      <c r="L529" s="13" t="n">
        <v>1470000</v>
      </c>
      <c r="M529" t="inlineStr">
        <is>
          <t>AL, KY, TX</t>
        </is>
      </c>
      <c r="N529" t="inlineStr">
        <is>
          <t>No</t>
        </is>
      </c>
      <c r="O529" t="inlineStr">
        <is>
          <t>Not stated</t>
        </is>
      </c>
      <c r="Q529" s="9" t="inlineStr">
        <is>
          <t>https://grantcue.com/foundations/prime-foundation-inc-814380271</t>
        </is>
      </c>
    </row>
    <row r="530">
      <c r="A530">
        <f>IF($E530=$E529,$A529+1,1)</f>
        <v/>
      </c>
      <c r="B530" t="inlineStr">
        <is>
          <t>BLUE SKY FOUNDATION INC</t>
        </is>
      </c>
      <c r="C530" t="inlineStr">
        <is>
          <t>35-2153383</t>
        </is>
      </c>
      <c r="D530" t="inlineStr">
        <is>
          <t>Indiana</t>
        </is>
      </c>
      <c r="E530" t="inlineStr">
        <is>
          <t>IN</t>
        </is>
      </c>
      <c r="F530" t="n">
        <v>2024</v>
      </c>
      <c r="G530" t="n">
        <v>1</v>
      </c>
      <c r="H530" s="13" t="n">
        <v>3279750</v>
      </c>
      <c r="I530" s="12" t="n">
        <v>15</v>
      </c>
      <c r="J530" s="13" t="n">
        <v>30000</v>
      </c>
      <c r="K530" s="13">
        <f>IFERROR($H530/$I530,"")</f>
        <v/>
      </c>
      <c r="L530" s="13" t="n">
        <v>2500000</v>
      </c>
      <c r="M530" t="inlineStr">
        <is>
          <t>KY, CA, NY</t>
        </is>
      </c>
      <c r="N530" t="inlineStr">
        <is>
          <t>No</t>
        </is>
      </c>
      <c r="O530" t="inlineStr">
        <is>
          <t>Not stated</t>
        </is>
      </c>
      <c r="Q530" s="9" t="inlineStr">
        <is>
          <t>https://grantcue.com/foundations/blue-sky-foundation-inc-352153383</t>
        </is>
      </c>
    </row>
    <row r="531">
      <c r="A531">
        <f>IF($E531=$E530,$A530+1,1)</f>
        <v/>
      </c>
      <c r="B531" t="inlineStr">
        <is>
          <t>GAITHER CHARITABLE FOUNDATION INC</t>
        </is>
      </c>
      <c r="C531" t="inlineStr">
        <is>
          <t>35-2020501</t>
        </is>
      </c>
      <c r="D531" t="inlineStr">
        <is>
          <t>Indiana</t>
        </is>
      </c>
      <c r="E531" t="inlineStr">
        <is>
          <t>IN</t>
        </is>
      </c>
      <c r="F531" t="n">
        <v>2025</v>
      </c>
      <c r="G531" t="n">
        <v>2</v>
      </c>
      <c r="H531" s="13" t="n">
        <v>3277539</v>
      </c>
      <c r="I531" s="12" t="n">
        <v>130</v>
      </c>
      <c r="J531" s="13" t="n">
        <v>3000</v>
      </c>
      <c r="K531" s="13">
        <f>IFERROR($H531/$I531,"")</f>
        <v/>
      </c>
      <c r="L531" s="13" t="n">
        <v>500000</v>
      </c>
      <c r="M531" t="inlineStr">
        <is>
          <t>TN, NC, MD</t>
        </is>
      </c>
      <c r="N531" t="inlineStr">
        <is>
          <t>Yes</t>
        </is>
      </c>
      <c r="O531" t="inlineStr">
        <is>
          <t>Not stated</t>
        </is>
      </c>
      <c r="Q531" s="9" t="inlineStr">
        <is>
          <t>https://grantcue.com/foundations/gaither-charitable-foundation-inc-352020501</t>
        </is>
      </c>
    </row>
    <row r="532">
      <c r="A532">
        <f>IF($E532=$E531,$A531+1,1)</f>
        <v/>
      </c>
      <c r="B532" t="inlineStr">
        <is>
          <t>VALINHOS FOUNDATION INC</t>
        </is>
      </c>
      <c r="C532" t="inlineStr">
        <is>
          <t>47-1250013</t>
        </is>
      </c>
      <c r="D532" t="inlineStr">
        <is>
          <t>Indiana</t>
        </is>
      </c>
      <c r="E532" t="inlineStr">
        <is>
          <t>IN</t>
        </is>
      </c>
      <c r="F532" t="n">
        <v>2024</v>
      </c>
      <c r="G532" t="n">
        <v>1</v>
      </c>
      <c r="H532" s="13" t="n">
        <v>3257274</v>
      </c>
      <c r="I532" s="12" t="n">
        <v>14</v>
      </c>
      <c r="J532" s="13" t="n">
        <v>101000</v>
      </c>
      <c r="K532" s="13">
        <f>IFERROR($H532/$I532,"")</f>
        <v/>
      </c>
      <c r="L532" s="13" t="n">
        <v>1050000</v>
      </c>
      <c r="M532" t="inlineStr">
        <is>
          <t>MD, PA</t>
        </is>
      </c>
      <c r="N532" t="inlineStr">
        <is>
          <t>No</t>
        </is>
      </c>
      <c r="O532" t="inlineStr">
        <is>
          <t>Not stated</t>
        </is>
      </c>
      <c r="Q532" s="9" t="inlineStr">
        <is>
          <t>https://grantcue.com/foundations/valinhos-foundation-inc-471250013</t>
        </is>
      </c>
    </row>
    <row r="533">
      <c r="A533">
        <f>IF($E533=$E532,$A532+1,1)</f>
        <v/>
      </c>
      <c r="B533" t="inlineStr">
        <is>
          <t>THE GARATONI-SMITH FAMILY FOUNDATION</t>
        </is>
      </c>
      <c r="C533" t="inlineStr">
        <is>
          <t>26-2866592</t>
        </is>
      </c>
      <c r="D533" t="inlineStr">
        <is>
          <t>Indiana</t>
        </is>
      </c>
      <c r="E533" t="inlineStr">
        <is>
          <t>IN</t>
        </is>
      </c>
      <c r="F533" t="n">
        <v>2024</v>
      </c>
      <c r="G533" t="n">
        <v>1</v>
      </c>
      <c r="H533" s="13" t="n">
        <v>3178792</v>
      </c>
      <c r="I533" s="12" t="n">
        <v>38</v>
      </c>
      <c r="J533" s="13" t="n">
        <v>10000</v>
      </c>
      <c r="K533" s="13">
        <f>IFERROR($H533/$I533,"")</f>
        <v/>
      </c>
      <c r="L533" s="13" t="n">
        <v>1329142</v>
      </c>
      <c r="M533" t="inlineStr">
        <is>
          <t>FL, DC, MI</t>
        </is>
      </c>
      <c r="N533" t="inlineStr">
        <is>
          <t>No</t>
        </is>
      </c>
      <c r="O533" t="inlineStr">
        <is>
          <t>Not stated</t>
        </is>
      </c>
      <c r="Q533" s="9" t="inlineStr">
        <is>
          <t>https://grantcue.com/foundations/the-garatoni-smith-family-foundation-262866592</t>
        </is>
      </c>
    </row>
    <row r="534">
      <c r="A534">
        <f>IF($E534=$E533,$A533+1,1)</f>
        <v/>
      </c>
      <c r="B534" t="inlineStr">
        <is>
          <t>ATKINSON FAMILY FOUNDATION</t>
        </is>
      </c>
      <c r="C534" t="inlineStr">
        <is>
          <t>33-0564842</t>
        </is>
      </c>
      <c r="D534" t="inlineStr">
        <is>
          <t>Indiana</t>
        </is>
      </c>
      <c r="E534" t="inlineStr">
        <is>
          <t>IN</t>
        </is>
      </c>
      <c r="F534" t="n">
        <v>2025</v>
      </c>
      <c r="G534" t="n">
        <v>2</v>
      </c>
      <c r="H534" s="13" t="n">
        <v>3163400</v>
      </c>
      <c r="I534" s="12" t="n">
        <v>50</v>
      </c>
      <c r="J534" s="13" t="n">
        <v>10500</v>
      </c>
      <c r="K534" s="13">
        <f>IFERROR($H534/$I534,"")</f>
        <v/>
      </c>
      <c r="L534" s="13" t="n">
        <v>1200000</v>
      </c>
      <c r="M534" t="inlineStr">
        <is>
          <t>FL, VA, CA</t>
        </is>
      </c>
      <c r="N534" t="inlineStr">
        <is>
          <t>No</t>
        </is>
      </c>
      <c r="O534" t="inlineStr">
        <is>
          <t>Not stated</t>
        </is>
      </c>
      <c r="Q534" s="9" t="inlineStr">
        <is>
          <t>https://grantcue.com/foundations/atkinson-family-foundation-330564842</t>
        </is>
      </c>
    </row>
    <row r="535">
      <c r="A535">
        <f>IF($E535=$E534,$A534+1,1)</f>
        <v/>
      </c>
      <c r="B535" t="inlineStr">
        <is>
          <t>MCKINNEY FAMILY FOUNDATION INC</t>
        </is>
      </c>
      <c r="C535" t="inlineStr">
        <is>
          <t>26-1585667</t>
        </is>
      </c>
      <c r="D535" t="inlineStr">
        <is>
          <t>Indiana</t>
        </is>
      </c>
      <c r="E535" t="inlineStr">
        <is>
          <t>IN</t>
        </is>
      </c>
      <c r="F535" t="n">
        <v>2024</v>
      </c>
      <c r="G535" t="n">
        <v>1</v>
      </c>
      <c r="H535" s="13" t="n">
        <v>3140640</v>
      </c>
      <c r="I535" s="12" t="n">
        <v>33</v>
      </c>
      <c r="J535" s="13" t="n">
        <v>50000</v>
      </c>
      <c r="K535" s="13">
        <f>IFERROR($H535/$I535,"")</f>
        <v/>
      </c>
      <c r="L535" s="13" t="n">
        <v>600000</v>
      </c>
      <c r="M535" t="inlineStr">
        <is>
          <t>IL, MI, DC</t>
        </is>
      </c>
      <c r="N535" t="inlineStr">
        <is>
          <t>No</t>
        </is>
      </c>
      <c r="O535" t="inlineStr">
        <is>
          <t>Not stated</t>
        </is>
      </c>
      <c r="Q535" s="9" t="inlineStr">
        <is>
          <t>https://grantcue.com/foundations/mckinney-family-foundation-inc-261585667</t>
        </is>
      </c>
    </row>
    <row r="536">
      <c r="A536">
        <f>IF($E536=$E535,$A535+1,1)</f>
        <v/>
      </c>
      <c r="B536" t="inlineStr">
        <is>
          <t>White Oak Foundation Inc</t>
        </is>
      </c>
      <c r="C536" t="inlineStr">
        <is>
          <t>35-2090392</t>
        </is>
      </c>
      <c r="D536" t="inlineStr">
        <is>
          <t>Indiana</t>
        </is>
      </c>
      <c r="E536" t="inlineStr">
        <is>
          <t>IN</t>
        </is>
      </c>
      <c r="F536" t="n">
        <v>2024</v>
      </c>
      <c r="G536" t="n">
        <v>1</v>
      </c>
      <c r="H536" s="13" t="n">
        <v>3040400</v>
      </c>
      <c r="I536" s="12" t="n">
        <v>26</v>
      </c>
      <c r="J536" s="13" t="n">
        <v>37500</v>
      </c>
      <c r="K536" s="13">
        <f>IFERROR($H536/$I536,"")</f>
        <v/>
      </c>
      <c r="L536" s="13" t="n">
        <v>1020000</v>
      </c>
      <c r="M536" t="inlineStr">
        <is>
          <t>TN, MN, WV</t>
        </is>
      </c>
      <c r="N536" t="inlineStr">
        <is>
          <t>Yes</t>
        </is>
      </c>
      <c r="O536" t="inlineStr">
        <is>
          <t>Not stated</t>
        </is>
      </c>
      <c r="Q536" s="9" t="inlineStr">
        <is>
          <t>https://grantcue.com/foundations/white-oak-foundation-inc-352090392</t>
        </is>
      </c>
    </row>
    <row r="537">
      <c r="A537">
        <f>IF($E537=$E536,$A536+1,1)</f>
        <v/>
      </c>
      <c r="B537" t="inlineStr">
        <is>
          <t>EDMONDS FAMILY FOUNDATION INC</t>
        </is>
      </c>
      <c r="C537" t="inlineStr">
        <is>
          <t>81-0759168</t>
        </is>
      </c>
      <c r="D537" t="inlineStr">
        <is>
          <t>Indiana</t>
        </is>
      </c>
      <c r="E537" t="inlineStr">
        <is>
          <t>IN</t>
        </is>
      </c>
      <c r="F537" t="n">
        <v>2024</v>
      </c>
      <c r="G537" t="n">
        <v>1</v>
      </c>
      <c r="H537" s="13" t="n">
        <v>3027000</v>
      </c>
      <c r="I537" s="12" t="n">
        <v>11</v>
      </c>
      <c r="J537" s="13" t="n">
        <v>110000</v>
      </c>
      <c r="K537" s="13">
        <f>IFERROR($H537/$I537,"")</f>
        <v/>
      </c>
      <c r="L537" s="13" t="n">
        <v>1425000</v>
      </c>
      <c r="M537" t="inlineStr">
        <is>
          <t>IL, NY, MN</t>
        </is>
      </c>
      <c r="N537" t="inlineStr">
        <is>
          <t>No</t>
        </is>
      </c>
      <c r="O537" t="inlineStr">
        <is>
          <t>Not stated</t>
        </is>
      </c>
      <c r="Q537" s="9" t="inlineStr">
        <is>
          <t>https://grantcue.com/foundations/edmonds-family-foundation-inc-810759168</t>
        </is>
      </c>
    </row>
    <row r="538">
      <c r="A538">
        <f>IF($E538=$E537,$A537+1,1)</f>
        <v/>
      </c>
      <c r="B538" t="inlineStr">
        <is>
          <t>Schwarz Family Foundation Inc</t>
        </is>
      </c>
      <c r="C538" t="inlineStr">
        <is>
          <t>46-4218210</t>
        </is>
      </c>
      <c r="D538" t="inlineStr">
        <is>
          <t>Indiana</t>
        </is>
      </c>
      <c r="E538" t="inlineStr">
        <is>
          <t>IN</t>
        </is>
      </c>
      <c r="F538" t="n">
        <v>2024</v>
      </c>
      <c r="G538" t="n">
        <v>2</v>
      </c>
      <c r="H538" s="13" t="n">
        <v>2945537</v>
      </c>
      <c r="I538" s="12" t="n">
        <v>27</v>
      </c>
      <c r="J538" s="13" t="n">
        <v>20000</v>
      </c>
      <c r="K538" s="13">
        <f>IFERROR($H538/$I538,"")</f>
        <v/>
      </c>
      <c r="L538" s="13" t="n">
        <v>2000000</v>
      </c>
      <c r="M538" t="inlineStr">
        <is>
          <t>OH, FL, TX</t>
        </is>
      </c>
      <c r="N538" t="inlineStr">
        <is>
          <t>No</t>
        </is>
      </c>
      <c r="O538" t="inlineStr">
        <is>
          <t>Not stated</t>
        </is>
      </c>
      <c r="Q538" s="9" t="inlineStr">
        <is>
          <t>https://grantcue.com/foundations/schwarz-family-foundation-inc-464218210</t>
        </is>
      </c>
    </row>
    <row r="539">
      <c r="A539">
        <f>IF($E539=$E538,$A538+1,1)</f>
        <v/>
      </c>
      <c r="B539" t="inlineStr">
        <is>
          <t>THE PATRICIA SCHAEFER FOUNDATION TR</t>
        </is>
      </c>
      <c r="C539" t="inlineStr">
        <is>
          <t>88-6221748</t>
        </is>
      </c>
      <c r="D539" t="inlineStr">
        <is>
          <t>Indiana</t>
        </is>
      </c>
      <c r="E539" t="inlineStr">
        <is>
          <t>IN</t>
        </is>
      </c>
      <c r="F539" t="n">
        <v>2024</v>
      </c>
      <c r="G539" t="n">
        <v>1</v>
      </c>
      <c r="H539" s="13" t="n">
        <v>2915000</v>
      </c>
      <c r="I539" s="12" t="n">
        <v>34</v>
      </c>
      <c r="J539" s="13" t="n">
        <v>50000</v>
      </c>
      <c r="K539" s="13">
        <f>IFERROR($H539/$I539,"")</f>
        <v/>
      </c>
      <c r="L539" s="13" t="n">
        <v>1000000</v>
      </c>
      <c r="M539" t="inlineStr">
        <is>
          <t>CA, CO</t>
        </is>
      </c>
      <c r="N539" t="inlineStr">
        <is>
          <t>No</t>
        </is>
      </c>
      <c r="O539" t="inlineStr">
        <is>
          <t>Not stated</t>
        </is>
      </c>
      <c r="Q539" s="9" t="inlineStr">
        <is>
          <t>https://grantcue.com/foundations/the-patricia-schaefer-foundation-tr-886221748</t>
        </is>
      </c>
    </row>
    <row r="540">
      <c r="A540">
        <f>IF($E540=$E539,$A539+1,1)</f>
        <v/>
      </c>
      <c r="B540" t="inlineStr">
        <is>
          <t>HEALTHCARE FOUNDATION OF MIAMI COUNTY INC</t>
        </is>
      </c>
      <c r="C540" t="inlineStr">
        <is>
          <t>20-1672681</t>
        </is>
      </c>
      <c r="D540" t="inlineStr">
        <is>
          <t>Indiana</t>
        </is>
      </c>
      <c r="E540" t="inlineStr">
        <is>
          <t>IN</t>
        </is>
      </c>
      <c r="F540" t="n">
        <v>2024</v>
      </c>
      <c r="G540" t="n">
        <v>2</v>
      </c>
      <c r="H540" s="13" t="n">
        <v>2898743</v>
      </c>
      <c r="I540" s="12" t="n">
        <v>34</v>
      </c>
      <c r="J540" s="13" t="n">
        <v>12000</v>
      </c>
      <c r="K540" s="13">
        <f>IFERROR($H540/$I540,"")</f>
        <v/>
      </c>
      <c r="L540" s="13" t="n">
        <v>1805427</v>
      </c>
      <c r="N540" t="inlineStr">
        <is>
          <t>Yes</t>
        </is>
      </c>
      <c r="O540" t="inlineStr">
        <is>
          <t>Yes</t>
        </is>
      </c>
      <c r="Q540" s="9" t="inlineStr">
        <is>
          <t>https://grantcue.com/foundations/healthcare-foundation-of-miami-county-inc-201672681</t>
        </is>
      </c>
    </row>
    <row r="541">
      <c r="A541">
        <f>IF($E541=$E540,$A540+1,1)</f>
        <v/>
      </c>
      <c r="B541" t="inlineStr">
        <is>
          <t>RAYMOND FOUNDATION INC</t>
        </is>
      </c>
      <c r="C541" t="inlineStr">
        <is>
          <t>61-1229966</t>
        </is>
      </c>
      <c r="D541" t="inlineStr">
        <is>
          <t>Indiana</t>
        </is>
      </c>
      <c r="E541" t="inlineStr">
        <is>
          <t>IN</t>
        </is>
      </c>
      <c r="F541" t="n">
        <v>2025</v>
      </c>
      <c r="G541" t="n">
        <v>2</v>
      </c>
      <c r="H541" s="13" t="n">
        <v>2856017</v>
      </c>
      <c r="I541" s="12" t="n">
        <v>24</v>
      </c>
      <c r="J541" s="13" t="n">
        <v>53500</v>
      </c>
      <c r="K541" s="13">
        <f>IFERROR($H541/$I541,"")</f>
        <v/>
      </c>
      <c r="L541" s="13" t="n">
        <v>550000</v>
      </c>
      <c r="M541" t="inlineStr">
        <is>
          <t>KY, DC</t>
        </is>
      </c>
      <c r="N541" t="inlineStr">
        <is>
          <t>Yes</t>
        </is>
      </c>
      <c r="O541" t="inlineStr">
        <is>
          <t>Not stated</t>
        </is>
      </c>
      <c r="Q541" s="9" t="inlineStr">
        <is>
          <t>https://grantcue.com/foundations/raymond-foundation-inc-c-o-linda-raymond-611229966</t>
        </is>
      </c>
    </row>
    <row r="542">
      <c r="A542">
        <f>IF($E542=$E541,$A541+1,1)</f>
        <v/>
      </c>
      <c r="B542" t="inlineStr">
        <is>
          <t>THE RICK'S FAMILY FOUNDATION INC</t>
        </is>
      </c>
      <c r="C542" t="inlineStr">
        <is>
          <t>82-3828842</t>
        </is>
      </c>
      <c r="D542" t="inlineStr">
        <is>
          <t>Indiana</t>
        </is>
      </c>
      <c r="E542" t="inlineStr">
        <is>
          <t>IN</t>
        </is>
      </c>
      <c r="F542" t="n">
        <v>2025</v>
      </c>
      <c r="G542" t="n">
        <v>2</v>
      </c>
      <c r="H542" s="13" t="n">
        <v>2842548</v>
      </c>
      <c r="I542" s="12" t="n">
        <v>60</v>
      </c>
      <c r="J542" s="13" t="n">
        <v>5250</v>
      </c>
      <c r="K542" s="13">
        <f>IFERROR($H542/$I542,"")</f>
        <v/>
      </c>
      <c r="L542" s="13" t="n">
        <v>1000000</v>
      </c>
      <c r="M542" t="inlineStr">
        <is>
          <t>WY, IL, NY</t>
        </is>
      </c>
      <c r="N542" t="inlineStr">
        <is>
          <t>No</t>
        </is>
      </c>
      <c r="O542" t="inlineStr">
        <is>
          <t>Not stated</t>
        </is>
      </c>
      <c r="Q542" s="9" t="inlineStr">
        <is>
          <t>https://grantcue.com/foundations/the-rick-s-family-foundation-inc-823828842</t>
        </is>
      </c>
    </row>
    <row r="543">
      <c r="A543">
        <f>IF($E543=$E542,$A542+1,1)</f>
        <v/>
      </c>
      <c r="B543" t="inlineStr">
        <is>
          <t>CHARLES J LYNN 2835168510 XXXXX7008</t>
        </is>
      </c>
      <c r="C543" t="inlineStr">
        <is>
          <t>35-6009281</t>
        </is>
      </c>
      <c r="D543" t="inlineStr">
        <is>
          <t>Indiana</t>
        </is>
      </c>
      <c r="E543" t="inlineStr">
        <is>
          <t>IN</t>
        </is>
      </c>
      <c r="F543" t="n">
        <v>2024</v>
      </c>
      <c r="G543" t="n">
        <v>1</v>
      </c>
      <c r="H543" s="13" t="n">
        <v>2798520</v>
      </c>
      <c r="I543" s="12" t="n">
        <v>7</v>
      </c>
      <c r="J543" s="13" t="n">
        <v>279852</v>
      </c>
      <c r="K543" s="13">
        <f>IFERROR($H543/$I543,"")</f>
        <v/>
      </c>
      <c r="L543" s="13" t="n">
        <v>839556</v>
      </c>
      <c r="N543" t="inlineStr">
        <is>
          <t>No</t>
        </is>
      </c>
      <c r="O543" t="inlineStr">
        <is>
          <t>Not stated</t>
        </is>
      </c>
      <c r="Q543" s="9" t="inlineStr">
        <is>
          <t>https://grantcue.com/foundations/charles-j-lynn-2835168510-xxxxx7008-356009281</t>
        </is>
      </c>
    </row>
    <row r="544">
      <c r="A544">
        <f>IF($E544=$E543,$A543+1,1)</f>
        <v/>
      </c>
      <c r="B544" t="inlineStr">
        <is>
          <t>KUIPER CHARITABLE TR 431098011</t>
        </is>
      </c>
      <c r="C544" t="inlineStr">
        <is>
          <t>26-6160779</t>
        </is>
      </c>
      <c r="D544" t="inlineStr">
        <is>
          <t>Indiana</t>
        </is>
      </c>
      <c r="E544" t="inlineStr">
        <is>
          <t>IN</t>
        </is>
      </c>
      <c r="F544" t="n">
        <v>2025</v>
      </c>
      <c r="G544" t="n">
        <v>3</v>
      </c>
      <c r="H544" s="13" t="n">
        <v>2782586</v>
      </c>
      <c r="I544" s="12" t="n">
        <v>24</v>
      </c>
      <c r="J544" s="13" t="n">
        <v>17222</v>
      </c>
      <c r="K544" s="13">
        <f>IFERROR($H544/$I544,"")</f>
        <v/>
      </c>
      <c r="L544" s="13" t="n">
        <v>551462</v>
      </c>
      <c r="M544" t="inlineStr">
        <is>
          <t>MD, IL</t>
        </is>
      </c>
      <c r="N544" t="inlineStr">
        <is>
          <t>No</t>
        </is>
      </c>
      <c r="O544" t="inlineStr">
        <is>
          <t>Not stated</t>
        </is>
      </c>
      <c r="Q544" s="9" t="inlineStr">
        <is>
          <t>https://grantcue.com/foundations/kuiper-charitable-tr-431098011-266160779</t>
        </is>
      </c>
    </row>
    <row r="545">
      <c r="A545">
        <f>IF($E545=$E544,$A544+1,1)</f>
        <v/>
      </c>
      <c r="B545" t="inlineStr">
        <is>
          <t>THE TERNET FAMILY FOUNDATION XXX-XX-XXXX</t>
        </is>
      </c>
      <c r="C545" t="inlineStr">
        <is>
          <t>61-6611472</t>
        </is>
      </c>
      <c r="D545" t="inlineStr">
        <is>
          <t>Indiana</t>
        </is>
      </c>
      <c r="E545" t="inlineStr">
        <is>
          <t>IN</t>
        </is>
      </c>
      <c r="F545" t="n">
        <v>2025</v>
      </c>
      <c r="G545" t="n">
        <v>2</v>
      </c>
      <c r="H545" s="13" t="n">
        <v>2711064</v>
      </c>
      <c r="I545" s="12" t="n">
        <v>6</v>
      </c>
      <c r="J545" s="13" t="n">
        <v>361383</v>
      </c>
      <c r="K545" s="13">
        <f>IFERROR($H545/$I545,"")</f>
        <v/>
      </c>
      <c r="L545" s="13" t="n">
        <v>1305532</v>
      </c>
      <c r="N545" t="inlineStr">
        <is>
          <t>No</t>
        </is>
      </c>
      <c r="O545" t="inlineStr">
        <is>
          <t>Not stated</t>
        </is>
      </c>
      <c r="Q545" s="9" t="inlineStr">
        <is>
          <t>https://grantcue.com/foundations/the-ternet-family-foundation-xxx-xx-xxxx-616611472</t>
        </is>
      </c>
    </row>
    <row r="546">
      <c r="A546">
        <f>IF($E546=$E545,$A545+1,1)</f>
        <v/>
      </c>
      <c r="B546" t="inlineStr">
        <is>
          <t>HOLTZ CHARITABLE FOUNDATION INC</t>
        </is>
      </c>
      <c r="C546" t="inlineStr">
        <is>
          <t>35-2042978</t>
        </is>
      </c>
      <c r="D546" t="inlineStr">
        <is>
          <t>Indiana</t>
        </is>
      </c>
      <c r="E546" t="inlineStr">
        <is>
          <t>IN</t>
        </is>
      </c>
      <c r="F546" t="n">
        <v>2024</v>
      </c>
      <c r="G546" t="n">
        <v>3</v>
      </c>
      <c r="H546" s="13" t="n">
        <v>2619500</v>
      </c>
      <c r="I546" s="12" t="n">
        <v>25</v>
      </c>
      <c r="J546" s="13" t="n">
        <v>15000</v>
      </c>
      <c r="K546" s="13">
        <f>IFERROR($H546/$I546,"")</f>
        <v/>
      </c>
      <c r="L546" s="13" t="n">
        <v>1000000</v>
      </c>
      <c r="M546" t="inlineStr">
        <is>
          <t>OH, VA, FL</t>
        </is>
      </c>
      <c r="N546" t="inlineStr">
        <is>
          <t>No</t>
        </is>
      </c>
      <c r="O546" t="inlineStr">
        <is>
          <t>Not stated</t>
        </is>
      </c>
      <c r="Q546" s="9" t="inlineStr">
        <is>
          <t>https://grantcue.com/foundations/holtz-charitable-foundation-inc-352042978</t>
        </is>
      </c>
    </row>
    <row r="547">
      <c r="A547">
        <f>IF($E547=$E546,$A546+1,1)</f>
        <v/>
      </c>
      <c r="B547" t="inlineStr">
        <is>
          <t>RICHARD E &amp; SANDRA J DAUCH FAMILY FOUNDATION</t>
        </is>
      </c>
      <c r="C547" t="inlineStr">
        <is>
          <t>30-0074517</t>
        </is>
      </c>
      <c r="D547" t="inlineStr">
        <is>
          <t>Indiana</t>
        </is>
      </c>
      <c r="E547" t="inlineStr">
        <is>
          <t>IN</t>
        </is>
      </c>
      <c r="F547" t="n">
        <v>2025</v>
      </c>
      <c r="G547" t="n">
        <v>2</v>
      </c>
      <c r="H547" s="13" t="n">
        <v>2581000</v>
      </c>
      <c r="I547" s="12" t="n">
        <v>16</v>
      </c>
      <c r="J547" s="13" t="n">
        <v>50000</v>
      </c>
      <c r="K547" s="13">
        <f>IFERROR($H547/$I547,"")</f>
        <v/>
      </c>
      <c r="L547" s="13" t="n">
        <v>1000000</v>
      </c>
      <c r="M547" t="inlineStr">
        <is>
          <t>MI, NY, NV</t>
        </is>
      </c>
      <c r="N547" t="inlineStr">
        <is>
          <t>Yes</t>
        </is>
      </c>
      <c r="O547" t="inlineStr">
        <is>
          <t>Not stated</t>
        </is>
      </c>
      <c r="Q547" s="9" t="inlineStr">
        <is>
          <t>https://grantcue.com/foundations/richard-e-and-sandra-j-dauch-family-foundation-300074517</t>
        </is>
      </c>
    </row>
    <row r="548">
      <c r="A548">
        <f>IF($E548=$E547,$A547+1,1)</f>
        <v/>
      </c>
      <c r="B548" t="inlineStr">
        <is>
          <t>WILLIAM J &amp; BONNIE L HEFNER FOUNDATION INC</t>
        </is>
      </c>
      <c r="C548" t="inlineStr">
        <is>
          <t>30-0914351</t>
        </is>
      </c>
      <c r="D548" t="inlineStr">
        <is>
          <t>Indiana</t>
        </is>
      </c>
      <c r="E548" t="inlineStr">
        <is>
          <t>IN</t>
        </is>
      </c>
      <c r="F548" t="n">
        <v>2024</v>
      </c>
      <c r="G548" t="n">
        <v>1</v>
      </c>
      <c r="H548" s="13" t="n">
        <v>2524900</v>
      </c>
      <c r="I548" s="12" t="n">
        <v>28</v>
      </c>
      <c r="J548" s="13" t="n">
        <v>25000</v>
      </c>
      <c r="K548" s="13">
        <f>IFERROR($H548/$I548,"")</f>
        <v/>
      </c>
      <c r="L548" s="13" t="n">
        <v>500000</v>
      </c>
      <c r="N548" t="inlineStr">
        <is>
          <t>No</t>
        </is>
      </c>
      <c r="O548" t="inlineStr">
        <is>
          <t>Not stated</t>
        </is>
      </c>
      <c r="Q548" s="9" t="inlineStr">
        <is>
          <t>https://grantcue.com/foundations/william-j-and-bonnie-l-hefner-foundation-inc-300914351</t>
        </is>
      </c>
    </row>
    <row r="549">
      <c r="A549">
        <f>IF($E549=$E548,$A548+1,1)</f>
        <v/>
      </c>
      <c r="B549" t="inlineStr">
        <is>
          <t>RJS FOUNDATION INC</t>
        </is>
      </c>
      <c r="C549" t="inlineStr">
        <is>
          <t>47-5044065</t>
        </is>
      </c>
      <c r="D549" t="inlineStr">
        <is>
          <t>Indiana</t>
        </is>
      </c>
      <c r="E549" t="inlineStr">
        <is>
          <t>IN</t>
        </is>
      </c>
      <c r="F549" t="n">
        <v>2024</v>
      </c>
      <c r="G549" t="n">
        <v>1</v>
      </c>
      <c r="H549" s="13" t="n">
        <v>2495665</v>
      </c>
      <c r="I549" s="12" t="n">
        <v>14</v>
      </c>
      <c r="J549" s="13" t="n">
        <v>3177.5</v>
      </c>
      <c r="K549" s="13">
        <f>IFERROR($H549/$I549,"")</f>
        <v/>
      </c>
      <c r="L549" s="13" t="n">
        <v>2414418</v>
      </c>
      <c r="M549" t="inlineStr">
        <is>
          <t>KS</t>
        </is>
      </c>
      <c r="N549" t="inlineStr">
        <is>
          <t>Yes</t>
        </is>
      </c>
      <c r="O549" t="inlineStr">
        <is>
          <t>Not stated</t>
        </is>
      </c>
      <c r="P549" s="9" t="inlineStr">
        <is>
          <t>https://www.rjsfoundation.org/</t>
        </is>
      </c>
      <c r="Q549" s="9" t="inlineStr">
        <is>
          <t>https://grantcue.com/foundations/rjs-foundation-inc-475044065</t>
        </is>
      </c>
    </row>
    <row r="550">
      <c r="A550">
        <f>IF($E550=$E549,$A549+1,1)</f>
        <v/>
      </c>
      <c r="B550" t="inlineStr">
        <is>
          <t>STEEL DYNAMICS FOUNDATION INC</t>
        </is>
      </c>
      <c r="C550" t="inlineStr">
        <is>
          <t>26-3012038</t>
        </is>
      </c>
      <c r="D550" t="inlineStr">
        <is>
          <t>Indiana</t>
        </is>
      </c>
      <c r="E550" t="inlineStr">
        <is>
          <t>IN</t>
        </is>
      </c>
      <c r="F550" t="n">
        <v>2024</v>
      </c>
      <c r="G550" t="n">
        <v>1</v>
      </c>
      <c r="H550" s="13" t="n">
        <v>2492500</v>
      </c>
      <c r="I550" s="12" t="n">
        <v>21</v>
      </c>
      <c r="J550" s="13" t="n">
        <v>50000</v>
      </c>
      <c r="K550" s="13">
        <f>IFERROR($H550/$I550,"")</f>
        <v/>
      </c>
      <c r="L550" s="13" t="n">
        <v>1000000</v>
      </c>
      <c r="M550" t="inlineStr">
        <is>
          <t>TN, WV, PA</t>
        </is>
      </c>
      <c r="N550" t="inlineStr">
        <is>
          <t>Yes</t>
        </is>
      </c>
      <c r="O550" t="inlineStr">
        <is>
          <t>Not stated</t>
        </is>
      </c>
      <c r="P550" s="9" t="inlineStr">
        <is>
          <t>https://www.steeldynamicsfoundation.org/</t>
        </is>
      </c>
      <c r="Q550" s="9" t="inlineStr">
        <is>
          <t>https://grantcue.com/foundations/steel-dynamics-foundation-inc-263012038</t>
        </is>
      </c>
    </row>
    <row r="551">
      <c r="A551">
        <f>IF($E551=$E550,$A550+1,1)</f>
        <v/>
      </c>
      <c r="B551" t="inlineStr">
        <is>
          <t>THE ROBERT AND ANGELA ORTENZIO FAMILY FOUNDATION</t>
        </is>
      </c>
      <c r="C551" t="inlineStr">
        <is>
          <t>25-6843186</t>
        </is>
      </c>
      <c r="D551" t="inlineStr">
        <is>
          <t>Indiana</t>
        </is>
      </c>
      <c r="E551" t="inlineStr">
        <is>
          <t>IN</t>
        </is>
      </c>
      <c r="F551" t="n">
        <v>2025</v>
      </c>
      <c r="G551" t="n">
        <v>2</v>
      </c>
      <c r="H551" s="13" t="n">
        <v>2484805</v>
      </c>
      <c r="I551" s="12" t="n">
        <v>12</v>
      </c>
      <c r="J551" s="13" t="n">
        <v>50000</v>
      </c>
      <c r="K551" s="13">
        <f>IFERROR($H551/$I551,"")</f>
        <v/>
      </c>
      <c r="L551" s="13" t="n">
        <v>1000000</v>
      </c>
      <c r="M551" t="inlineStr">
        <is>
          <t>PA, MO</t>
        </is>
      </c>
      <c r="N551" t="inlineStr">
        <is>
          <t>Yes</t>
        </is>
      </c>
      <c r="O551" t="inlineStr">
        <is>
          <t>Yes</t>
        </is>
      </c>
      <c r="Q551" s="9" t="inlineStr">
        <is>
          <t>https://grantcue.com/foundations/the-robert-and-angela-ortenzio-family-foundation-256843186</t>
        </is>
      </c>
    </row>
    <row r="552">
      <c r="A552">
        <f>IF($E552=$E551,$A551+1,1)</f>
        <v/>
      </c>
      <c r="B552" t="inlineStr">
        <is>
          <t>CARNEGIE FOUNDATION FOR THE ADVANCEMENT OF TEACHING</t>
        </is>
      </c>
      <c r="C552" t="inlineStr">
        <is>
          <t>13-1623924</t>
        </is>
      </c>
      <c r="D552" t="inlineStr">
        <is>
          <t>Indiana</t>
        </is>
      </c>
      <c r="E552" t="inlineStr">
        <is>
          <t>IN</t>
        </is>
      </c>
      <c r="F552" t="n">
        <v>2024</v>
      </c>
      <c r="G552" t="n">
        <v>2</v>
      </c>
      <c r="H552" s="13" t="n">
        <v>2400000</v>
      </c>
      <c r="I552" s="12" t="n">
        <v>24</v>
      </c>
      <c r="J552" s="13" t="n">
        <v>100000</v>
      </c>
      <c r="K552" s="13">
        <f>IFERROR($H552/$I552,"")</f>
        <v/>
      </c>
      <c r="L552" s="13" t="n">
        <v>100000</v>
      </c>
      <c r="M552" t="inlineStr">
        <is>
          <t>NC, TX, PA</t>
        </is>
      </c>
      <c r="N552" t="inlineStr">
        <is>
          <t>No</t>
        </is>
      </c>
      <c r="O552" t="inlineStr">
        <is>
          <t>Not stated</t>
        </is>
      </c>
      <c r="Q552" s="9" t="inlineStr">
        <is>
          <t>https://grantcue.com/foundations/carnegie-foundation-for-the-advancement-of-teaching-131623924</t>
        </is>
      </c>
    </row>
    <row r="553">
      <c r="A553">
        <f>IF($E553=$E552,$A552+1,1)</f>
        <v/>
      </c>
      <c r="B553" t="inlineStr">
        <is>
          <t>THE WYN AND CAROL LAIDIG FOUNDATION INC AGE</t>
        </is>
      </c>
      <c r="C553" t="inlineStr">
        <is>
          <t>20-5966178</t>
        </is>
      </c>
      <c r="D553" t="inlineStr">
        <is>
          <t>Indiana</t>
        </is>
      </c>
      <c r="E553" t="inlineStr">
        <is>
          <t>IN</t>
        </is>
      </c>
      <c r="F553" t="n">
        <v>2025</v>
      </c>
      <c r="G553" t="n">
        <v>2</v>
      </c>
      <c r="H553" s="13" t="n">
        <v>2374739</v>
      </c>
      <c r="I553" s="12" t="n">
        <v>40</v>
      </c>
      <c r="J553" s="13" t="n">
        <v>17500</v>
      </c>
      <c r="K553" s="13">
        <f>IFERROR($H553/$I553,"")</f>
        <v/>
      </c>
      <c r="L553" s="13" t="n">
        <v>379188</v>
      </c>
      <c r="M553" t="inlineStr">
        <is>
          <t>CO, FL, VA</t>
        </is>
      </c>
      <c r="N553" t="inlineStr">
        <is>
          <t>No</t>
        </is>
      </c>
      <c r="O553" t="inlineStr">
        <is>
          <t>Not stated</t>
        </is>
      </c>
      <c r="Q553" s="9" t="inlineStr">
        <is>
          <t>https://grantcue.com/foundations/the-wyn-and-carol-laidig-foundation-inc-age-205966178</t>
        </is>
      </c>
    </row>
    <row r="554">
      <c r="A554">
        <f>IF($E554=$E553,$A553+1,1)</f>
        <v/>
      </c>
      <c r="B554" t="inlineStr">
        <is>
          <t>MET FOUNDATION INC</t>
        </is>
      </c>
      <c r="C554" t="inlineStr">
        <is>
          <t>35-1995120</t>
        </is>
      </c>
      <c r="D554" t="inlineStr">
        <is>
          <t>Indiana</t>
        </is>
      </c>
      <c r="E554" t="inlineStr">
        <is>
          <t>IN</t>
        </is>
      </c>
      <c r="F554" t="n">
        <v>2025</v>
      </c>
      <c r="G554" t="n">
        <v>2</v>
      </c>
      <c r="H554" s="13" t="n">
        <v>2364043</v>
      </c>
      <c r="I554" s="12" t="n">
        <v>176</v>
      </c>
      <c r="J554" s="13" t="n">
        <v>7000</v>
      </c>
      <c r="K554" s="13">
        <f>IFERROR($H554/$I554,"")</f>
        <v/>
      </c>
      <c r="L554" s="13" t="n">
        <v>161571</v>
      </c>
      <c r="M554" t="inlineStr">
        <is>
          <t>AZ, CO, TN</t>
        </is>
      </c>
      <c r="N554" t="inlineStr">
        <is>
          <t>No</t>
        </is>
      </c>
      <c r="O554" t="inlineStr">
        <is>
          <t>Not stated</t>
        </is>
      </c>
      <c r="Q554" s="9" t="inlineStr">
        <is>
          <t>https://grantcue.com/foundations/met-foundation-inc-351995120</t>
        </is>
      </c>
    </row>
    <row r="555">
      <c r="A555">
        <f>IF($E555=$E554,$A554+1,1)</f>
        <v/>
      </c>
      <c r="B555" t="inlineStr">
        <is>
          <t>JEFFREY AND MARGARET JONES FAMILY FOUNDATION</t>
        </is>
      </c>
      <c r="C555" t="inlineStr">
        <is>
          <t>92-3848212</t>
        </is>
      </c>
      <c r="D555" t="inlineStr">
        <is>
          <t>Indiana</t>
        </is>
      </c>
      <c r="E555" t="inlineStr">
        <is>
          <t>IN</t>
        </is>
      </c>
      <c r="F555" t="n">
        <v>2025</v>
      </c>
      <c r="G555" t="n">
        <v>2</v>
      </c>
      <c r="H555" s="13" t="n">
        <v>2357000</v>
      </c>
      <c r="I555" s="12" t="n">
        <v>17</v>
      </c>
      <c r="J555" s="13" t="n">
        <v>50000</v>
      </c>
      <c r="K555" s="13">
        <f>IFERROR($H555/$I555,"")</f>
        <v/>
      </c>
      <c r="L555" s="13" t="n">
        <v>1025000</v>
      </c>
      <c r="M555" t="inlineStr">
        <is>
          <t>NC, CO, GA</t>
        </is>
      </c>
      <c r="N555" t="inlineStr">
        <is>
          <t>No</t>
        </is>
      </c>
      <c r="O555" t="inlineStr">
        <is>
          <t>Not stated</t>
        </is>
      </c>
      <c r="Q555" s="9" t="inlineStr">
        <is>
          <t>https://grantcue.com/foundations/jeffrey-and-margaret-jones-family-foundation-c-o-napier-harrison-llp-923848212</t>
        </is>
      </c>
    </row>
    <row r="556">
      <c r="A556">
        <f>IF($E556=$E555,$A555+1,1)</f>
        <v/>
      </c>
      <c r="B556" t="inlineStr">
        <is>
          <t>MASCHKA FAMILY FOUNDATION</t>
        </is>
      </c>
      <c r="C556" t="inlineStr">
        <is>
          <t>91-1785416</t>
        </is>
      </c>
      <c r="D556" t="inlineStr">
        <is>
          <t>Indiana</t>
        </is>
      </c>
      <c r="E556" t="inlineStr">
        <is>
          <t>IN</t>
        </is>
      </c>
      <c r="F556" t="n">
        <v>2025</v>
      </c>
      <c r="G556" t="n">
        <v>2</v>
      </c>
      <c r="H556" s="13" t="n">
        <v>2343922</v>
      </c>
      <c r="I556" s="12" t="n">
        <v>16</v>
      </c>
      <c r="J556" s="13" t="n">
        <v>10000</v>
      </c>
      <c r="K556" s="13">
        <f>IFERROR($H556/$I556,"")</f>
        <v/>
      </c>
      <c r="L556" s="13" t="n">
        <v>852672</v>
      </c>
      <c r="M556" t="inlineStr">
        <is>
          <t>NE, GA</t>
        </is>
      </c>
      <c r="N556" t="inlineStr">
        <is>
          <t>No</t>
        </is>
      </c>
      <c r="O556" t="inlineStr">
        <is>
          <t>Not stated</t>
        </is>
      </c>
      <c r="Q556" s="9" t="inlineStr">
        <is>
          <t>https://grantcue.com/foundations/maschka-family-foundation-911785416</t>
        </is>
      </c>
    </row>
    <row r="557">
      <c r="A557">
        <f>IF($E557=$E556,$A556+1,1)</f>
        <v/>
      </c>
      <c r="B557" t="inlineStr">
        <is>
          <t>THOMPSON THRIFT FOUNDATION INC</t>
        </is>
      </c>
      <c r="C557" t="inlineStr">
        <is>
          <t>87-2730145</t>
        </is>
      </c>
      <c r="D557" t="inlineStr">
        <is>
          <t>Indiana</t>
        </is>
      </c>
      <c r="E557" t="inlineStr">
        <is>
          <t>IN</t>
        </is>
      </c>
      <c r="F557" t="n">
        <v>2025</v>
      </c>
      <c r="G557" t="n">
        <v>2</v>
      </c>
      <c r="H557" s="13" t="n">
        <v>2288495</v>
      </c>
      <c r="I557" s="12" t="n">
        <v>78</v>
      </c>
      <c r="J557" s="13" t="n">
        <v>5000</v>
      </c>
      <c r="K557" s="13">
        <f>IFERROR($H557/$I557,"")</f>
        <v/>
      </c>
      <c r="L557" s="13" t="n">
        <v>460820</v>
      </c>
      <c r="M557" t="inlineStr">
        <is>
          <t>VA, WA, KY</t>
        </is>
      </c>
      <c r="N557" t="inlineStr">
        <is>
          <t>Yes</t>
        </is>
      </c>
      <c r="O557" t="inlineStr">
        <is>
          <t>Not stated</t>
        </is>
      </c>
      <c r="Q557" s="9" t="inlineStr">
        <is>
          <t>https://grantcue.com/foundations/thompson-thrift-foundation-inc-872730145</t>
        </is>
      </c>
    </row>
    <row r="558">
      <c r="A558">
        <f>IF($E558=$E557,$A557+1,1)</f>
        <v/>
      </c>
      <c r="B558" t="inlineStr">
        <is>
          <t>WWMR FOUNDATION</t>
        </is>
      </c>
      <c r="C558" t="inlineStr">
        <is>
          <t>87-3414143</t>
        </is>
      </c>
      <c r="D558" t="inlineStr">
        <is>
          <t>Indiana</t>
        </is>
      </c>
      <c r="E558" t="inlineStr">
        <is>
          <t>IN</t>
        </is>
      </c>
      <c r="F558" t="n">
        <v>2024</v>
      </c>
      <c r="G558" t="n">
        <v>1</v>
      </c>
      <c r="H558" s="13" t="n">
        <v>2212000</v>
      </c>
      <c r="I558" s="12" t="n">
        <v>15</v>
      </c>
      <c r="J558" s="13" t="n">
        <v>50000</v>
      </c>
      <c r="K558" s="13">
        <f>IFERROR($H558/$I558,"")</f>
        <v/>
      </c>
      <c r="L558" s="13" t="n">
        <v>1502000</v>
      </c>
      <c r="M558" t="inlineStr">
        <is>
          <t>OH, IL, NY</t>
        </is>
      </c>
      <c r="N558" t="inlineStr">
        <is>
          <t>Yes</t>
        </is>
      </c>
      <c r="O558" t="inlineStr">
        <is>
          <t>Not stated</t>
        </is>
      </c>
      <c r="Q558" s="9" t="inlineStr">
        <is>
          <t>https://grantcue.com/foundations/wwmr-foundation-873414143</t>
        </is>
      </c>
    </row>
    <row r="559">
      <c r="A559">
        <f>IF($E559=$E558,$A558+1,1)</f>
        <v/>
      </c>
      <c r="B559" t="inlineStr">
        <is>
          <t>The R B Nordick Foundation</t>
        </is>
      </c>
      <c r="C559" t="inlineStr">
        <is>
          <t>45-0442920</t>
        </is>
      </c>
      <c r="D559" t="inlineStr">
        <is>
          <t>Indiana</t>
        </is>
      </c>
      <c r="E559" t="inlineStr">
        <is>
          <t>IN</t>
        </is>
      </c>
      <c r="F559" t="n">
        <v>2024</v>
      </c>
      <c r="G559" t="n">
        <v>1</v>
      </c>
      <c r="H559" s="13" t="n">
        <v>2209200</v>
      </c>
      <c r="I559" s="12" t="n">
        <v>12</v>
      </c>
      <c r="J559" s="13" t="n">
        <v>114425</v>
      </c>
      <c r="K559" s="13">
        <f>IFERROR($H559/$I559,"")</f>
        <v/>
      </c>
      <c r="L559" s="13" t="n">
        <v>1050000</v>
      </c>
      <c r="M559" t="inlineStr">
        <is>
          <t>TN, MN, CO</t>
        </is>
      </c>
      <c r="N559" t="inlineStr">
        <is>
          <t>No</t>
        </is>
      </c>
      <c r="O559" t="inlineStr">
        <is>
          <t>Not stated</t>
        </is>
      </c>
      <c r="Q559" s="9" t="inlineStr">
        <is>
          <t>https://grantcue.com/foundations/the-r-b-nordick-foundation-450442920</t>
        </is>
      </c>
    </row>
    <row r="560">
      <c r="A560">
        <f>IF($E560=$E559,$A559+1,1)</f>
        <v/>
      </c>
      <c r="B560" t="inlineStr">
        <is>
          <t>JD Finish Line Foundation Inc</t>
        </is>
      </c>
      <c r="C560" t="inlineStr">
        <is>
          <t>35-2059749</t>
        </is>
      </c>
      <c r="D560" t="inlineStr">
        <is>
          <t>Indiana</t>
        </is>
      </c>
      <c r="E560" t="inlineStr">
        <is>
          <t>IN</t>
        </is>
      </c>
      <c r="F560" t="n">
        <v>2024</v>
      </c>
      <c r="G560" t="n">
        <v>1</v>
      </c>
      <c r="H560" s="13" t="n">
        <v>2163290</v>
      </c>
      <c r="I560" s="12" t="n">
        <v>131</v>
      </c>
      <c r="J560" s="13" t="n">
        <v>10000</v>
      </c>
      <c r="K560" s="13">
        <f>IFERROR($H560/$I560,"")</f>
        <v/>
      </c>
      <c r="L560" s="13" t="n">
        <v>338000</v>
      </c>
      <c r="M560" t="inlineStr">
        <is>
          <t>IL, GA, CA</t>
        </is>
      </c>
      <c r="N560" t="inlineStr">
        <is>
          <t>Yes</t>
        </is>
      </c>
      <c r="O560" t="inlineStr">
        <is>
          <t>Yes</t>
        </is>
      </c>
      <c r="P560" s="9" t="inlineStr">
        <is>
          <t>https://www.finishline.com/STORE/YOUTHFOUNDATION</t>
        </is>
      </c>
      <c r="Q560" s="9" t="inlineStr">
        <is>
          <t>https://grantcue.com/foundations/jd-finish-line-foundation-inc-352059749</t>
        </is>
      </c>
    </row>
    <row r="561">
      <c r="A561">
        <f>IF($E561=$E560,$A560+1,1)</f>
        <v/>
      </c>
      <c r="B561" t="inlineStr">
        <is>
          <t>THE CHEESEMAN FAMILY FOUNDATIONINC</t>
        </is>
      </c>
      <c r="C561" t="inlineStr">
        <is>
          <t>34-1890064</t>
        </is>
      </c>
      <c r="D561" t="inlineStr">
        <is>
          <t>Indiana</t>
        </is>
      </c>
      <c r="E561" t="inlineStr">
        <is>
          <t>IN</t>
        </is>
      </c>
      <c r="F561" t="n">
        <v>2024</v>
      </c>
      <c r="G561" t="n">
        <v>2</v>
      </c>
      <c r="H561" s="13" t="n">
        <v>2150000</v>
      </c>
      <c r="I561" s="12" t="n">
        <v>8</v>
      </c>
      <c r="J561" s="13" t="n">
        <v>25000</v>
      </c>
      <c r="K561" s="13">
        <f>IFERROR($H561/$I561,"")</f>
        <v/>
      </c>
      <c r="L561" s="13" t="n">
        <v>1000000</v>
      </c>
      <c r="M561" t="inlineStr">
        <is>
          <t>MI, PA, TX</t>
        </is>
      </c>
      <c r="N561" t="inlineStr">
        <is>
          <t>No</t>
        </is>
      </c>
      <c r="O561" t="inlineStr">
        <is>
          <t>Not stated</t>
        </is>
      </c>
      <c r="Q561" s="9" t="inlineStr">
        <is>
          <t>https://grantcue.com/foundations/the-cheeseman-family-foundationinc-341890064</t>
        </is>
      </c>
    </row>
    <row r="562">
      <c r="A562">
        <f>IF($E562=$E561,$A561+1,1)</f>
        <v/>
      </c>
      <c r="B562" t="inlineStr">
        <is>
          <t>The Smithville Charitable Foundation Inc</t>
        </is>
      </c>
      <c r="C562" t="inlineStr">
        <is>
          <t>46-2100122</t>
        </is>
      </c>
      <c r="D562" t="inlineStr">
        <is>
          <t>Indiana</t>
        </is>
      </c>
      <c r="E562" t="inlineStr">
        <is>
          <t>IN</t>
        </is>
      </c>
      <c r="F562" t="n">
        <v>2024</v>
      </c>
      <c r="G562" t="n">
        <v>2</v>
      </c>
      <c r="H562" s="13" t="n">
        <v>2112518</v>
      </c>
      <c r="I562" s="12" t="n">
        <v>138</v>
      </c>
      <c r="J562" s="13" t="n">
        <v>10010</v>
      </c>
      <c r="K562" s="13">
        <f>IFERROR($H562/$I562,"")</f>
        <v/>
      </c>
      <c r="L562" s="13" t="n">
        <v>100000</v>
      </c>
      <c r="N562" t="inlineStr">
        <is>
          <t>Yes</t>
        </is>
      </c>
      <c r="O562" t="inlineStr">
        <is>
          <t>Yes</t>
        </is>
      </c>
      <c r="Q562" s="9" t="inlineStr">
        <is>
          <t>https://grantcue.com/foundations/the-smithville-charitable-foundation-inc-462100122</t>
        </is>
      </c>
    </row>
    <row r="563">
      <c r="A563">
        <f>IF($E563=$E562,$A562+1,1)</f>
        <v/>
      </c>
      <c r="B563" t="inlineStr">
        <is>
          <t>HUBBARD FAMILY FOUNDATION INC</t>
        </is>
      </c>
      <c r="C563" t="inlineStr">
        <is>
          <t>45-4264552</t>
        </is>
      </c>
      <c r="D563" t="inlineStr">
        <is>
          <t>Indiana</t>
        </is>
      </c>
      <c r="E563" t="inlineStr">
        <is>
          <t>IN</t>
        </is>
      </c>
      <c r="F563" t="n">
        <v>2025</v>
      </c>
      <c r="G563" t="n">
        <v>2</v>
      </c>
      <c r="H563" s="13" t="n">
        <v>2080500</v>
      </c>
      <c r="I563" s="12" t="n">
        <v>74</v>
      </c>
      <c r="J563" s="13" t="n">
        <v>5000</v>
      </c>
      <c r="K563" s="13">
        <f>IFERROR($H563/$I563,"")</f>
        <v/>
      </c>
      <c r="L563" s="13" t="n">
        <v>400000</v>
      </c>
      <c r="M563" t="inlineStr">
        <is>
          <t>CO, FL, CA</t>
        </is>
      </c>
      <c r="N563" t="inlineStr">
        <is>
          <t>No</t>
        </is>
      </c>
      <c r="O563" t="inlineStr">
        <is>
          <t>Not stated</t>
        </is>
      </c>
      <c r="Q563" s="9" t="inlineStr">
        <is>
          <t>https://grantcue.com/foundations/hubbard-family-foundation-inc-454264552</t>
        </is>
      </c>
    </row>
    <row r="564">
      <c r="A564">
        <f>IF($E564=$E563,$A563+1,1)</f>
        <v/>
      </c>
      <c r="B564" t="inlineStr">
        <is>
          <t>AETAS MIRABILIS FOUNDATION</t>
        </is>
      </c>
      <c r="C564" t="inlineStr">
        <is>
          <t>26-2857599</t>
        </is>
      </c>
      <c r="D564" t="inlineStr">
        <is>
          <t>Indiana</t>
        </is>
      </c>
      <c r="E564" t="inlineStr">
        <is>
          <t>IN</t>
        </is>
      </c>
      <c r="F564" t="n">
        <v>2025</v>
      </c>
      <c r="G564" t="n">
        <v>2</v>
      </c>
      <c r="H564" s="13" t="n">
        <v>2033296</v>
      </c>
      <c r="I564" s="12" t="n">
        <v>18</v>
      </c>
      <c r="J564" s="13" t="n">
        <v>10000</v>
      </c>
      <c r="K564" s="13">
        <f>IFERROR($H564/$I564,"")</f>
        <v/>
      </c>
      <c r="L564" s="13" t="n">
        <v>1104000</v>
      </c>
      <c r="M564" t="inlineStr">
        <is>
          <t>MA, VA, CT</t>
        </is>
      </c>
      <c r="N564" t="inlineStr">
        <is>
          <t>No</t>
        </is>
      </c>
      <c r="O564" t="inlineStr">
        <is>
          <t>Not stated</t>
        </is>
      </c>
      <c r="Q564" s="9" t="inlineStr">
        <is>
          <t>https://grantcue.com/foundations/aetas-mirabilis-foundation-262857599</t>
        </is>
      </c>
    </row>
    <row r="565">
      <c r="A565">
        <f>IF($E565=$E564,$A564+1,1)</f>
        <v/>
      </c>
      <c r="B565" t="inlineStr">
        <is>
          <t>THE KEENAN FOUNDATION INC</t>
        </is>
      </c>
      <c r="C565" t="inlineStr">
        <is>
          <t>81-4094893</t>
        </is>
      </c>
      <c r="D565" t="inlineStr">
        <is>
          <t>Indiana</t>
        </is>
      </c>
      <c r="E565" t="inlineStr">
        <is>
          <t>IN</t>
        </is>
      </c>
      <c r="F565" t="n">
        <v>2025</v>
      </c>
      <c r="G565" t="n">
        <v>2</v>
      </c>
      <c r="H565" s="13" t="n">
        <v>2021417</v>
      </c>
      <c r="I565" s="12" t="n">
        <v>28</v>
      </c>
      <c r="J565" s="13" t="n">
        <v>10000</v>
      </c>
      <c r="K565" s="13">
        <f>IFERROR($H565/$I565,"")</f>
        <v/>
      </c>
      <c r="L565" s="13" t="n">
        <v>747917</v>
      </c>
      <c r="M565" t="inlineStr">
        <is>
          <t>NY, MD, MA</t>
        </is>
      </c>
      <c r="N565" t="inlineStr">
        <is>
          <t>No</t>
        </is>
      </c>
      <c r="O565" t="inlineStr">
        <is>
          <t>Not stated</t>
        </is>
      </c>
      <c r="Q565" s="9" t="inlineStr">
        <is>
          <t>https://grantcue.com/foundations/the-keenan-foundation-inc-c-o-james-keenan-814094893</t>
        </is>
      </c>
    </row>
    <row r="566">
      <c r="A566">
        <f>IF($E566=$E565,$A565+1,1)</f>
        <v/>
      </c>
      <c r="B566" t="inlineStr">
        <is>
          <t>DBJ FOUNDATION</t>
        </is>
      </c>
      <c r="C566" t="inlineStr">
        <is>
          <t>34-1661482</t>
        </is>
      </c>
      <c r="D566" t="inlineStr">
        <is>
          <t>Indiana</t>
        </is>
      </c>
      <c r="E566" t="inlineStr">
        <is>
          <t>IN</t>
        </is>
      </c>
      <c r="F566" t="n">
        <v>2024</v>
      </c>
      <c r="G566" t="n">
        <v>1</v>
      </c>
      <c r="H566" s="13" t="n">
        <v>2010000</v>
      </c>
      <c r="I566" s="12" t="n">
        <v>17</v>
      </c>
      <c r="J566" s="13" t="n">
        <v>25000</v>
      </c>
      <c r="K566" s="13">
        <f>IFERROR($H566/$I566,"")</f>
        <v/>
      </c>
      <c r="L566" s="13" t="n">
        <v>1000000</v>
      </c>
      <c r="M566" t="inlineStr">
        <is>
          <t>OH, CA, MO</t>
        </is>
      </c>
      <c r="N566" t="inlineStr">
        <is>
          <t>Yes</t>
        </is>
      </c>
      <c r="O566" t="inlineStr">
        <is>
          <t>Not stated</t>
        </is>
      </c>
      <c r="P566" s="9" t="inlineStr">
        <is>
          <t>https://dbjfoundation.org/</t>
        </is>
      </c>
      <c r="Q566" s="9" t="inlineStr">
        <is>
          <t>https://grantcue.com/foundations/dbj-foundation-341661482</t>
        </is>
      </c>
    </row>
    <row r="567">
      <c r="A567">
        <f>IF($E567=$E566,$A566+1,1)</f>
        <v/>
      </c>
      <c r="B567" t="inlineStr">
        <is>
          <t>KENNETH &amp; LELA HARKLESS FOUNDATION INC</t>
        </is>
      </c>
      <c r="C567" t="inlineStr">
        <is>
          <t>31-0934821</t>
        </is>
      </c>
      <c r="D567" t="inlineStr">
        <is>
          <t>Indiana</t>
        </is>
      </c>
      <c r="E567" t="inlineStr">
        <is>
          <t>IN</t>
        </is>
      </c>
      <c r="F567" t="n">
        <v>2025</v>
      </c>
      <c r="G567" t="n">
        <v>2</v>
      </c>
      <c r="H567" s="13" t="n">
        <v>1925184</v>
      </c>
      <c r="I567" s="12" t="n">
        <v>31</v>
      </c>
      <c r="J567" s="13" t="n">
        <v>10000</v>
      </c>
      <c r="K567" s="13">
        <f>IFERROR($H567/$I567,"")</f>
        <v/>
      </c>
      <c r="L567" s="13" t="n">
        <v>1595184</v>
      </c>
      <c r="N567" t="inlineStr">
        <is>
          <t>Yes</t>
        </is>
      </c>
      <c r="O567" t="inlineStr">
        <is>
          <t>Yes</t>
        </is>
      </c>
      <c r="Q567" s="9" t="inlineStr">
        <is>
          <t>https://grantcue.com/foundations/kenneth-and-lela-harkless-foundation-incc-o-pat-appenzeller-310934821</t>
        </is>
      </c>
    </row>
    <row r="568">
      <c r="A568">
        <f>IF($E568=$E567,$A567+1,1)</f>
        <v/>
      </c>
      <c r="B568" t="inlineStr">
        <is>
          <t>The Froderman Foundation Inc</t>
        </is>
      </c>
      <c r="C568" t="inlineStr">
        <is>
          <t>35-6025283</t>
        </is>
      </c>
      <c r="D568" t="inlineStr">
        <is>
          <t>Indiana</t>
        </is>
      </c>
      <c r="E568" t="inlineStr">
        <is>
          <t>IN</t>
        </is>
      </c>
      <c r="F568" t="n">
        <v>2025</v>
      </c>
      <c r="G568" t="n">
        <v>2</v>
      </c>
      <c r="H568" s="13" t="n">
        <v>1923868</v>
      </c>
      <c r="I568" s="12" t="n">
        <v>36</v>
      </c>
      <c r="J568" s="13" t="n">
        <v>31976</v>
      </c>
      <c r="K568" s="13">
        <f>IFERROR($H568/$I568,"")</f>
        <v/>
      </c>
      <c r="L568" s="13" t="n">
        <v>500000</v>
      </c>
      <c r="M568" t="inlineStr">
        <is>
          <t>IL, NC, GA</t>
        </is>
      </c>
      <c r="N568" t="inlineStr">
        <is>
          <t>Yes</t>
        </is>
      </c>
      <c r="O568" t="inlineStr">
        <is>
          <t>Not stated</t>
        </is>
      </c>
      <c r="P568" s="9" t="inlineStr">
        <is>
          <t>https://www.frodermanfoundation.com/</t>
        </is>
      </c>
      <c r="Q568" s="9" t="inlineStr">
        <is>
          <t>https://grantcue.com/foundations/the-froderman-foundation-inc-356025283</t>
        </is>
      </c>
    </row>
    <row r="569">
      <c r="A569">
        <f>IF($E569=$E568,$A568+1,1)</f>
        <v/>
      </c>
      <c r="B569" t="inlineStr">
        <is>
          <t>Morgan Family Foundation Inc</t>
        </is>
      </c>
      <c r="C569" t="inlineStr">
        <is>
          <t>46-4245754</t>
        </is>
      </c>
      <c r="D569" t="inlineStr">
        <is>
          <t>Indiana</t>
        </is>
      </c>
      <c r="E569" t="inlineStr">
        <is>
          <t>IN</t>
        </is>
      </c>
      <c r="F569" t="n">
        <v>2025</v>
      </c>
      <c r="G569" t="n">
        <v>2</v>
      </c>
      <c r="H569" s="13" t="n">
        <v>1876100</v>
      </c>
      <c r="I569" s="12" t="n">
        <v>60</v>
      </c>
      <c r="J569" s="13" t="n">
        <v>25000</v>
      </c>
      <c r="K569" s="13">
        <f>IFERROR($H569/$I569,"")</f>
        <v/>
      </c>
      <c r="L569" s="13" t="n">
        <v>303191</v>
      </c>
      <c r="M569" t="inlineStr">
        <is>
          <t>MT, MD, MI</t>
        </is>
      </c>
      <c r="N569" t="inlineStr">
        <is>
          <t>No</t>
        </is>
      </c>
      <c r="O569" t="inlineStr">
        <is>
          <t>Not stated</t>
        </is>
      </c>
      <c r="Q569" s="9" t="inlineStr">
        <is>
          <t>https://grantcue.com/foundations/morgan-family-foundation-inc-464245754</t>
        </is>
      </c>
    </row>
    <row r="570">
      <c r="A570">
        <f>IF($E570=$E569,$A569+1,1)</f>
        <v/>
      </c>
      <c r="B570" t="inlineStr">
        <is>
          <t>HAZEL &amp; WALTER BALES FOUNDATION</t>
        </is>
      </c>
      <c r="C570" t="inlineStr">
        <is>
          <t>35-1783030</t>
        </is>
      </c>
      <c r="D570" t="inlineStr">
        <is>
          <t>Indiana</t>
        </is>
      </c>
      <c r="E570" t="inlineStr">
        <is>
          <t>IN</t>
        </is>
      </c>
      <c r="F570" t="n">
        <v>2025</v>
      </c>
      <c r="G570" t="n">
        <v>2</v>
      </c>
      <c r="H570" s="13" t="n">
        <v>1864350</v>
      </c>
      <c r="I570" s="12" t="n">
        <v>86</v>
      </c>
      <c r="J570" s="13" t="n">
        <v>10000</v>
      </c>
      <c r="K570" s="13">
        <f>IFERROR($H570/$I570,"")</f>
        <v/>
      </c>
      <c r="L570" s="13" t="n">
        <v>250000</v>
      </c>
      <c r="M570" t="inlineStr">
        <is>
          <t>KY, MO, CO</t>
        </is>
      </c>
      <c r="N570" t="inlineStr">
        <is>
          <t>Yes</t>
        </is>
      </c>
      <c r="O570" t="inlineStr">
        <is>
          <t>Not stated</t>
        </is>
      </c>
      <c r="Q570" s="9" t="inlineStr">
        <is>
          <t>https://grantcue.com/foundations/hazel-and-walter-bales-foundation-351783030</t>
        </is>
      </c>
    </row>
    <row r="571">
      <c r="A571">
        <f>IF($E571=$E570,$A570+1,1)</f>
        <v/>
      </c>
      <c r="B571" t="inlineStr">
        <is>
          <t>TYSON FUND</t>
        </is>
      </c>
      <c r="C571" t="inlineStr">
        <is>
          <t>35-6009973</t>
        </is>
      </c>
      <c r="D571" t="inlineStr">
        <is>
          <t>Indiana</t>
        </is>
      </c>
      <c r="E571" t="inlineStr">
        <is>
          <t>IN</t>
        </is>
      </c>
      <c r="F571" t="n">
        <v>2024</v>
      </c>
      <c r="G571" t="n">
        <v>2</v>
      </c>
      <c r="H571" s="13" t="n">
        <v>1789573</v>
      </c>
      <c r="I571" s="12" t="n">
        <v>6</v>
      </c>
      <c r="J571" s="13" t="n">
        <v>174247</v>
      </c>
      <c r="K571" s="13">
        <f>IFERROR($H571/$I571,"")</f>
        <v/>
      </c>
      <c r="L571" s="13" t="n">
        <v>667626</v>
      </c>
      <c r="N571" t="inlineStr">
        <is>
          <t>No</t>
        </is>
      </c>
      <c r="O571" t="inlineStr">
        <is>
          <t>Not stated</t>
        </is>
      </c>
      <c r="Q571" s="9" t="inlineStr">
        <is>
          <t>https://grantcue.com/foundations/tyson-fund-co-tyson-united-methodist-church-356009973</t>
        </is>
      </c>
    </row>
    <row r="572">
      <c r="A572">
        <f>IF($E572=$E571,$A571+1,1)</f>
        <v/>
      </c>
      <c r="B572" t="inlineStr">
        <is>
          <t>THE PATRICIA H SNYDER FAMILY FOUNDATION</t>
        </is>
      </c>
      <c r="C572" t="inlineStr">
        <is>
          <t>35-6710105</t>
        </is>
      </c>
      <c r="D572" t="inlineStr">
        <is>
          <t>Indiana</t>
        </is>
      </c>
      <c r="E572" t="inlineStr">
        <is>
          <t>IN</t>
        </is>
      </c>
      <c r="F572" t="n">
        <v>2025</v>
      </c>
      <c r="G572" t="n">
        <v>2</v>
      </c>
      <c r="H572" s="13" t="n">
        <v>1754400</v>
      </c>
      <c r="I572" s="12" t="n">
        <v>38</v>
      </c>
      <c r="J572" s="13" t="n">
        <v>10000</v>
      </c>
      <c r="K572" s="13">
        <f>IFERROR($H572/$I572,"")</f>
        <v/>
      </c>
      <c r="L572" s="13" t="n">
        <v>624000</v>
      </c>
      <c r="M572" t="inlineStr">
        <is>
          <t>CO, NC, TX</t>
        </is>
      </c>
      <c r="N572" t="inlineStr">
        <is>
          <t>No</t>
        </is>
      </c>
      <c r="O572" t="inlineStr">
        <is>
          <t>Not stated</t>
        </is>
      </c>
      <c r="Q572" s="9" t="inlineStr">
        <is>
          <t>https://grantcue.com/foundations/the-patricia-h-snyder-family-foundation-c-o-norman-e-snyder-trustee-356710105</t>
        </is>
      </c>
    </row>
    <row r="573">
      <c r="A573">
        <f>IF($E573=$E572,$A572+1,1)</f>
        <v/>
      </c>
      <c r="B573" t="inlineStr">
        <is>
          <t>THE HARLAN FAMILY FOUNDATION</t>
        </is>
      </c>
      <c r="C573" t="inlineStr">
        <is>
          <t>20-3994043</t>
        </is>
      </c>
      <c r="D573" t="inlineStr">
        <is>
          <t>Indiana</t>
        </is>
      </c>
      <c r="E573" t="inlineStr">
        <is>
          <t>IN</t>
        </is>
      </c>
      <c r="F573" t="n">
        <v>2025</v>
      </c>
      <c r="G573" t="n">
        <v>2</v>
      </c>
      <c r="H573" s="13" t="n">
        <v>1747378</v>
      </c>
      <c r="I573" s="12" t="n">
        <v>26</v>
      </c>
      <c r="J573" s="13" t="n">
        <v>7500</v>
      </c>
      <c r="K573" s="13">
        <f>IFERROR($H573/$I573,"")</f>
        <v/>
      </c>
      <c r="L573" s="13" t="n">
        <v>700000</v>
      </c>
      <c r="M573" t="inlineStr">
        <is>
          <t>MA, MO, LOS CABOS</t>
        </is>
      </c>
      <c r="N573" t="inlineStr">
        <is>
          <t>No</t>
        </is>
      </c>
      <c r="O573" t="inlineStr">
        <is>
          <t>Not stated</t>
        </is>
      </c>
      <c r="Q573" s="9" t="inlineStr">
        <is>
          <t>https://grantcue.com/foundations/the-harlan-family-foundation-203994043</t>
        </is>
      </c>
    </row>
    <row r="574">
      <c r="A574">
        <f>IF($E574=$E573,$A573+1,1)</f>
        <v/>
      </c>
      <c r="B574" t="inlineStr">
        <is>
          <t>THE CHAPMAN CHARITABLE TRUST DTD 3-3-17</t>
        </is>
      </c>
      <c r="C574" t="inlineStr">
        <is>
          <t>82-6147903</t>
        </is>
      </c>
      <c r="D574" t="inlineStr">
        <is>
          <t>Indiana</t>
        </is>
      </c>
      <c r="E574" t="inlineStr">
        <is>
          <t>IN</t>
        </is>
      </c>
      <c r="F574" t="n">
        <v>2024</v>
      </c>
      <c r="G574" t="n">
        <v>1</v>
      </c>
      <c r="H574" s="13" t="n">
        <v>1697595</v>
      </c>
      <c r="I574" s="12" t="n">
        <v>13</v>
      </c>
      <c r="J574" s="13" t="n">
        <v>6095</v>
      </c>
      <c r="K574" s="13">
        <f>IFERROR($H574/$I574,"")</f>
        <v/>
      </c>
      <c r="L574" s="13" t="n">
        <v>1400000</v>
      </c>
      <c r="N574" t="inlineStr">
        <is>
          <t>No</t>
        </is>
      </c>
      <c r="O574" t="inlineStr">
        <is>
          <t>Not stated</t>
        </is>
      </c>
      <c r="Q574" s="9" t="inlineStr">
        <is>
          <t>https://grantcue.com/foundations/the-chapman-charitable-trust-dtd-3-3-17-826147903</t>
        </is>
      </c>
    </row>
    <row r="575">
      <c r="A575">
        <f>IF($E575=$E574,$A574+1,1)</f>
        <v/>
      </c>
      <c r="B575" t="inlineStr">
        <is>
          <t>Hulman &amp; Company Foundation Inc</t>
        </is>
      </c>
      <c r="C575" t="inlineStr">
        <is>
          <t>35-2063427</t>
        </is>
      </c>
      <c r="D575" t="inlineStr">
        <is>
          <t>Indiana</t>
        </is>
      </c>
      <c r="E575" t="inlineStr">
        <is>
          <t>IN</t>
        </is>
      </c>
      <c r="F575" t="n">
        <v>2025</v>
      </c>
      <c r="G575" t="n">
        <v>2</v>
      </c>
      <c r="H575" s="13" t="n">
        <v>1652294</v>
      </c>
      <c r="I575" s="12" t="n">
        <v>74</v>
      </c>
      <c r="J575" s="13" t="n">
        <v>15000</v>
      </c>
      <c r="K575" s="13">
        <f>IFERROR($H575/$I575,"")</f>
        <v/>
      </c>
      <c r="L575" s="13" t="n">
        <v>125000</v>
      </c>
      <c r="M575" t="inlineStr">
        <is>
          <t>MN, NV, NC</t>
        </is>
      </c>
      <c r="N575" t="inlineStr">
        <is>
          <t>Yes</t>
        </is>
      </c>
      <c r="O575" t="inlineStr">
        <is>
          <t>Not stated</t>
        </is>
      </c>
      <c r="Q575" s="9" t="inlineStr">
        <is>
          <t>https://grantcue.com/foundations/hulman-and-company-foundation-inc-352063427</t>
        </is>
      </c>
    </row>
    <row r="576">
      <c r="A576">
        <f>IF($E576=$E575,$A575+1,1)</f>
        <v/>
      </c>
      <c r="B576" t="inlineStr">
        <is>
          <t>THE J E FEHSENFELD FAMILY FOUNDATION INC</t>
        </is>
      </c>
      <c r="C576" t="inlineStr">
        <is>
          <t>35-2091086</t>
        </is>
      </c>
      <c r="D576" t="inlineStr">
        <is>
          <t>Indiana</t>
        </is>
      </c>
      <c r="E576" t="inlineStr">
        <is>
          <t>IN</t>
        </is>
      </c>
      <c r="F576" t="n">
        <v>2025</v>
      </c>
      <c r="G576" t="n">
        <v>2</v>
      </c>
      <c r="H576" s="13" t="n">
        <v>1637500</v>
      </c>
      <c r="I576" s="12" t="n">
        <v>199</v>
      </c>
      <c r="J576" s="13" t="n">
        <v>7500</v>
      </c>
      <c r="K576" s="13">
        <f>IFERROR($H576/$I576,"")</f>
        <v/>
      </c>
      <c r="L576" s="13" t="n">
        <v>150000</v>
      </c>
      <c r="M576" t="inlineStr">
        <is>
          <t>OH, IL, OR</t>
        </is>
      </c>
      <c r="N576" t="inlineStr">
        <is>
          <t>Yes</t>
        </is>
      </c>
      <c r="O576" t="inlineStr">
        <is>
          <t>Not stated</t>
        </is>
      </c>
      <c r="Q576" s="9" t="inlineStr">
        <is>
          <t>https://grantcue.com/foundations/the-j-e-fehsenfeld-family-foundation-inc-352091086</t>
        </is>
      </c>
    </row>
    <row r="577">
      <c r="A577">
        <f>IF($E577=$E576,$A576+1,1)</f>
        <v/>
      </c>
      <c r="B577" t="inlineStr">
        <is>
          <t>KENDRICK FOUNDATION INC</t>
        </is>
      </c>
      <c r="C577" t="inlineStr">
        <is>
          <t>35-1124905</t>
        </is>
      </c>
      <c r="D577" t="inlineStr">
        <is>
          <t>Indiana</t>
        </is>
      </c>
      <c r="E577" t="inlineStr">
        <is>
          <t>IN</t>
        </is>
      </c>
      <c r="F577" t="n">
        <v>2024</v>
      </c>
      <c r="G577" t="n">
        <v>1</v>
      </c>
      <c r="H577" s="13" t="n">
        <v>1620424</v>
      </c>
      <c r="I577" s="12" t="n">
        <v>51</v>
      </c>
      <c r="J577" s="13" t="n">
        <v>12258</v>
      </c>
      <c r="K577" s="13">
        <f>IFERROR($H577/$I577,"")</f>
        <v/>
      </c>
      <c r="L577" s="13" t="n">
        <v>506681</v>
      </c>
      <c r="N577" t="inlineStr">
        <is>
          <t>Yes</t>
        </is>
      </c>
      <c r="O577" t="inlineStr">
        <is>
          <t>Yes</t>
        </is>
      </c>
      <c r="P577" s="9" t="inlineStr">
        <is>
          <t>https://www.kendrickfoundation.org/</t>
        </is>
      </c>
      <c r="Q577" s="9" t="inlineStr">
        <is>
          <t>https://grantcue.com/foundations/kendrick-foundation-inc-351124905</t>
        </is>
      </c>
    </row>
    <row r="578">
      <c r="A578">
        <f>IF($E578=$E577,$A577+1,1)</f>
        <v/>
      </c>
      <c r="B578" t="inlineStr">
        <is>
          <t>LAURA LEMLE FAMILY FOUNDATION</t>
        </is>
      </c>
      <c r="C578" t="inlineStr">
        <is>
          <t>51-6576020</t>
        </is>
      </c>
      <c r="D578" t="inlineStr">
        <is>
          <t>Indiana</t>
        </is>
      </c>
      <c r="E578" t="inlineStr">
        <is>
          <t>IN</t>
        </is>
      </c>
      <c r="F578" t="n">
        <v>2025</v>
      </c>
      <c r="G578" t="n">
        <v>2</v>
      </c>
      <c r="H578" s="13" t="n">
        <v>1620132</v>
      </c>
      <c r="I578" s="12" t="n">
        <v>22</v>
      </c>
      <c r="J578" s="13" t="n">
        <v>2145</v>
      </c>
      <c r="K578" s="13">
        <f>IFERROR($H578/$I578,"")</f>
        <v/>
      </c>
      <c r="L578" s="13" t="n">
        <v>825000</v>
      </c>
      <c r="M578" t="inlineStr">
        <is>
          <t>NY, MN, DC</t>
        </is>
      </c>
      <c r="N578" t="inlineStr">
        <is>
          <t>No</t>
        </is>
      </c>
      <c r="O578" t="inlineStr">
        <is>
          <t>Not stated</t>
        </is>
      </c>
      <c r="Q578" s="9" t="inlineStr">
        <is>
          <t>https://grantcue.com/foundations/laura-lemle-family-foundation-516576020</t>
        </is>
      </c>
    </row>
    <row r="579">
      <c r="A579">
        <f>IF($E579=$E578,$A578+1,1)</f>
        <v/>
      </c>
      <c r="B579" t="inlineStr">
        <is>
          <t>GRAHAM FOUNDATION INC</t>
        </is>
      </c>
      <c r="C579" t="inlineStr">
        <is>
          <t>31-1737383</t>
        </is>
      </c>
      <c r="D579" t="inlineStr">
        <is>
          <t>Indiana</t>
        </is>
      </c>
      <c r="E579" t="inlineStr">
        <is>
          <t>IN</t>
        </is>
      </c>
      <c r="F579" t="n">
        <v>2025</v>
      </c>
      <c r="G579" t="n">
        <v>2</v>
      </c>
      <c r="H579" s="13" t="n">
        <v>1582500</v>
      </c>
      <c r="I579" s="12" t="n">
        <v>14</v>
      </c>
      <c r="J579" s="13" t="n">
        <v>27500</v>
      </c>
      <c r="K579" s="13">
        <f>IFERROR($H579/$I579,"")</f>
        <v/>
      </c>
      <c r="L579" s="13" t="n">
        <v>690000</v>
      </c>
      <c r="M579" t="inlineStr">
        <is>
          <t>VA, NY</t>
        </is>
      </c>
      <c r="N579" t="inlineStr">
        <is>
          <t>No</t>
        </is>
      </c>
      <c r="O579" t="inlineStr">
        <is>
          <t>Not stated</t>
        </is>
      </c>
      <c r="Q579" s="9" t="inlineStr">
        <is>
          <t>https://grantcue.com/foundations/graham-foundation-inc-311737383</t>
        </is>
      </c>
    </row>
    <row r="580">
      <c r="A580">
        <f>IF($E580=$E579,$A579+1,1)</f>
        <v/>
      </c>
      <c r="B580" t="inlineStr">
        <is>
          <t>SHERMAN AND MARJORIE ZEIGLER FOUNDATION INC</t>
        </is>
      </c>
      <c r="C580" t="inlineStr">
        <is>
          <t>31-1118863</t>
        </is>
      </c>
      <c r="D580" t="inlineStr">
        <is>
          <t>Indiana</t>
        </is>
      </c>
      <c r="E580" t="inlineStr">
        <is>
          <t>IN</t>
        </is>
      </c>
      <c r="F580" t="n">
        <v>2025</v>
      </c>
      <c r="G580" t="n">
        <v>2</v>
      </c>
      <c r="H580" s="13" t="n">
        <v>1573312</v>
      </c>
      <c r="I580" s="12" t="n">
        <v>41</v>
      </c>
      <c r="J580" s="13" t="n">
        <v>7000</v>
      </c>
      <c r="K580" s="13">
        <f>IFERROR($H580/$I580,"")</f>
        <v/>
      </c>
      <c r="L580" s="13" t="n">
        <v>285000</v>
      </c>
      <c r="M580" t="inlineStr">
        <is>
          <t>VA</t>
        </is>
      </c>
      <c r="N580" t="inlineStr">
        <is>
          <t>Yes</t>
        </is>
      </c>
      <c r="O580" t="inlineStr">
        <is>
          <t>Yes</t>
        </is>
      </c>
      <c r="P580" s="9" t="inlineStr">
        <is>
          <t>https://smzfoundation.org/</t>
        </is>
      </c>
      <c r="Q580" s="9" t="inlineStr">
        <is>
          <t>https://grantcue.com/foundations/sherman-and-marjorie-zeigler-foundation-inc-311118863</t>
        </is>
      </c>
    </row>
    <row r="581">
      <c r="A581">
        <f>IF($E581=$E580,$A580+1,1)</f>
        <v/>
      </c>
      <c r="B581" t="inlineStr">
        <is>
          <t>R DAVID &amp; SUZANNE A HOOVER CHARITABLE TRUST</t>
        </is>
      </c>
      <c r="C581" t="inlineStr">
        <is>
          <t>27-4274566</t>
        </is>
      </c>
      <c r="D581" t="inlineStr">
        <is>
          <t>Indiana</t>
        </is>
      </c>
      <c r="E581" t="inlineStr">
        <is>
          <t>IN</t>
        </is>
      </c>
      <c r="F581" t="n">
        <v>2024</v>
      </c>
      <c r="G581" t="n">
        <v>1</v>
      </c>
      <c r="H581" s="13" t="n">
        <v>1554022</v>
      </c>
      <c r="I581" s="12" t="n">
        <v>9</v>
      </c>
      <c r="J581" s="13" t="n">
        <v>20000</v>
      </c>
      <c r="K581" s="13">
        <f>IFERROR($H581/$I581,"")</f>
        <v/>
      </c>
      <c r="L581" s="13" t="n">
        <v>1000000</v>
      </c>
      <c r="M581" t="inlineStr">
        <is>
          <t>CO</t>
        </is>
      </c>
      <c r="N581" t="inlineStr">
        <is>
          <t>No</t>
        </is>
      </c>
      <c r="O581" t="inlineStr">
        <is>
          <t>Not stated</t>
        </is>
      </c>
      <c r="Q581" s="9" t="inlineStr">
        <is>
          <t>https://grantcue.com/foundations/r-david-and-suzanne-a-hoover-charitable-trust-274274566</t>
        </is>
      </c>
    </row>
    <row r="582">
      <c r="A582">
        <f>IF($E582=$E581,$A581+1,1)</f>
        <v/>
      </c>
      <c r="B582" t="inlineStr">
        <is>
          <t>Braun Family Foundation Inc</t>
        </is>
      </c>
      <c r="C582" t="inlineStr">
        <is>
          <t>45-4122368</t>
        </is>
      </c>
      <c r="D582" t="inlineStr">
        <is>
          <t>Indiana</t>
        </is>
      </c>
      <c r="E582" t="inlineStr">
        <is>
          <t>IN</t>
        </is>
      </c>
      <c r="F582" t="n">
        <v>2025</v>
      </c>
      <c r="G582" t="n">
        <v>2</v>
      </c>
      <c r="H582" s="13" t="n">
        <v>1505700</v>
      </c>
      <c r="I582" s="12" t="n">
        <v>94</v>
      </c>
      <c r="J582" s="13" t="n">
        <v>5000</v>
      </c>
      <c r="K582" s="13">
        <f>IFERROR($H582/$I582,"")</f>
        <v/>
      </c>
      <c r="L582" s="13" t="n">
        <v>310000</v>
      </c>
      <c r="M582" t="inlineStr">
        <is>
          <t>NY, OH</t>
        </is>
      </c>
      <c r="N582" t="inlineStr">
        <is>
          <t>No</t>
        </is>
      </c>
      <c r="O582" t="inlineStr">
        <is>
          <t>Not stated</t>
        </is>
      </c>
      <c r="Q582" s="9" t="inlineStr">
        <is>
          <t>https://grantcue.com/foundations/braun-family-foundation-inc-co-jim-burger-onb-trust-co-454122368</t>
        </is>
      </c>
    </row>
    <row r="583">
      <c r="A583">
        <f>IF($E583=$E582,$A582+1,1)</f>
        <v/>
      </c>
      <c r="B583" t="inlineStr">
        <is>
          <t>M &amp; T Foundation</t>
        </is>
      </c>
      <c r="C583" t="inlineStr">
        <is>
          <t>45-4482686</t>
        </is>
      </c>
      <c r="D583" t="inlineStr">
        <is>
          <t>Indiana</t>
        </is>
      </c>
      <c r="E583" t="inlineStr">
        <is>
          <t>IN</t>
        </is>
      </c>
      <c r="F583" t="n">
        <v>2024</v>
      </c>
      <c r="G583" t="n">
        <v>1</v>
      </c>
      <c r="H583" s="13" t="n">
        <v>1477000</v>
      </c>
      <c r="I583" s="12" t="n">
        <v>23</v>
      </c>
      <c r="J583" s="13" t="n">
        <v>25000</v>
      </c>
      <c r="K583" s="13">
        <f>IFERROR($H583/$I583,"")</f>
        <v/>
      </c>
      <c r="L583" s="13" t="n">
        <v>500000</v>
      </c>
      <c r="M583" t="inlineStr">
        <is>
          <t>CA, CO, KS</t>
        </is>
      </c>
      <c r="N583" t="inlineStr">
        <is>
          <t>Yes</t>
        </is>
      </c>
      <c r="O583" t="inlineStr">
        <is>
          <t>Not stated</t>
        </is>
      </c>
      <c r="Q583" s="9" t="inlineStr">
        <is>
          <t>https://grantcue.com/foundations/m-and-t-foundation-454482686</t>
        </is>
      </c>
    </row>
    <row r="584">
      <c r="A584">
        <f>IF($E584=$E583,$A583+1,1)</f>
        <v/>
      </c>
      <c r="B584" t="inlineStr">
        <is>
          <t>THE KLAPPER FAMILY FOUNDATION INC</t>
        </is>
      </c>
      <c r="C584" t="inlineStr">
        <is>
          <t>35-1999306</t>
        </is>
      </c>
      <c r="D584" t="inlineStr">
        <is>
          <t>Indiana</t>
        </is>
      </c>
      <c r="E584" t="inlineStr">
        <is>
          <t>IN</t>
        </is>
      </c>
      <c r="F584" t="n">
        <v>2025</v>
      </c>
      <c r="G584" t="n">
        <v>2</v>
      </c>
      <c r="H584" s="13" t="n">
        <v>1473788</v>
      </c>
      <c r="I584" s="12" t="n">
        <v>31</v>
      </c>
      <c r="J584" s="13" t="n">
        <v>20000</v>
      </c>
      <c r="K584" s="13">
        <f>IFERROR($H584/$I584,"")</f>
        <v/>
      </c>
      <c r="L584" s="13" t="n">
        <v>270000</v>
      </c>
      <c r="M584" t="inlineStr">
        <is>
          <t>NC, DC, IA</t>
        </is>
      </c>
      <c r="N584" t="inlineStr">
        <is>
          <t>Yes</t>
        </is>
      </c>
      <c r="O584" t="inlineStr">
        <is>
          <t>Not stated</t>
        </is>
      </c>
      <c r="Q584" s="9" t="inlineStr">
        <is>
          <t>https://grantcue.com/foundations/the-klapper-family-foundation-inc-c-o-david-i-klapper-351999306</t>
        </is>
      </c>
    </row>
    <row r="585">
      <c r="A585">
        <f>IF($E585=$E584,$A584+1,1)</f>
        <v/>
      </c>
      <c r="B585" t="inlineStr">
        <is>
          <t>THE LEIGHTON-OARE FOUNDATION INC</t>
        </is>
      </c>
      <c r="C585" t="inlineStr">
        <is>
          <t>35-6034243</t>
        </is>
      </c>
      <c r="D585" t="inlineStr">
        <is>
          <t>Indiana</t>
        </is>
      </c>
      <c r="E585" t="inlineStr">
        <is>
          <t>IN</t>
        </is>
      </c>
      <c r="F585" t="n">
        <v>2024</v>
      </c>
      <c r="G585" t="n">
        <v>1</v>
      </c>
      <c r="H585" s="13" t="n">
        <v>1459825</v>
      </c>
      <c r="I585" s="12" t="n">
        <v>66</v>
      </c>
      <c r="J585" s="13" t="n">
        <v>6550</v>
      </c>
      <c r="K585" s="13">
        <f>IFERROR($H585/$I585,"")</f>
        <v/>
      </c>
      <c r="L585" s="13" t="n">
        <v>600000</v>
      </c>
      <c r="M585" t="inlineStr">
        <is>
          <t>MI, FL, VA</t>
        </is>
      </c>
      <c r="N585" t="inlineStr">
        <is>
          <t>Yes</t>
        </is>
      </c>
      <c r="O585" t="inlineStr">
        <is>
          <t>Yes</t>
        </is>
      </c>
      <c r="Q585" s="9" t="inlineStr">
        <is>
          <t>https://grantcue.com/foundations/the-leighton-oare-foundation-inc-356034243</t>
        </is>
      </c>
    </row>
    <row r="586">
      <c r="A586">
        <f>IF($E586=$E585,$A585+1,1)</f>
        <v/>
      </c>
      <c r="B586" t="inlineStr">
        <is>
          <t>Matthew J and Cindy R Fetter Foundation Inc</t>
        </is>
      </c>
      <c r="C586" t="inlineStr">
        <is>
          <t>45-3722251</t>
        </is>
      </c>
      <c r="D586" t="inlineStr">
        <is>
          <t>Indiana</t>
        </is>
      </c>
      <c r="E586" t="inlineStr">
        <is>
          <t>IN</t>
        </is>
      </c>
      <c r="F586" t="n">
        <v>2025</v>
      </c>
      <c r="G586" t="n">
        <v>2</v>
      </c>
      <c r="H586" s="13" t="n">
        <v>1448250</v>
      </c>
      <c r="I586" s="12" t="n">
        <v>6</v>
      </c>
      <c r="J586" s="13" t="n">
        <v>10625</v>
      </c>
      <c r="K586" s="13">
        <f>IFERROR($H586/$I586,"")</f>
        <v/>
      </c>
      <c r="L586" s="13" t="n">
        <v>1400000</v>
      </c>
      <c r="M586" t="inlineStr">
        <is>
          <t>IL</t>
        </is>
      </c>
      <c r="N586" t="inlineStr">
        <is>
          <t>No</t>
        </is>
      </c>
      <c r="O586" t="inlineStr">
        <is>
          <t>Not stated</t>
        </is>
      </c>
      <c r="Q586" s="9" t="inlineStr">
        <is>
          <t>https://grantcue.com/foundations/matthew-j-and-cindy-r-fetter-foundation-inc-453722251</t>
        </is>
      </c>
    </row>
    <row r="587">
      <c r="A587">
        <f>IF($E587=$E586,$A586+1,1)</f>
        <v/>
      </c>
      <c r="B587" t="inlineStr">
        <is>
          <t>CELLARIUS FOUNDATION</t>
        </is>
      </c>
      <c r="C587" t="inlineStr">
        <is>
          <t>82-2818490</t>
        </is>
      </c>
      <c r="D587" t="inlineStr">
        <is>
          <t>Indiana</t>
        </is>
      </c>
      <c r="E587" t="inlineStr">
        <is>
          <t>IN</t>
        </is>
      </c>
      <c r="F587" t="n">
        <v>2025</v>
      </c>
      <c r="G587" t="n">
        <v>2</v>
      </c>
      <c r="H587" s="13" t="n">
        <v>1443899</v>
      </c>
      <c r="I587" s="12" t="n">
        <v>17</v>
      </c>
      <c r="J587" s="13" t="n">
        <v>14000</v>
      </c>
      <c r="K587" s="13">
        <f>IFERROR($H587/$I587,"")</f>
        <v/>
      </c>
      <c r="L587" s="13" t="n">
        <v>500000</v>
      </c>
      <c r="M587" t="inlineStr">
        <is>
          <t>OH, CO, PA</t>
        </is>
      </c>
      <c r="N587" t="inlineStr">
        <is>
          <t>No</t>
        </is>
      </c>
      <c r="O587" t="inlineStr">
        <is>
          <t>Not stated</t>
        </is>
      </c>
      <c r="Q587" s="9" t="inlineStr">
        <is>
          <t>https://grantcue.com/foundations/cellarius-foundation-822818490</t>
        </is>
      </c>
    </row>
    <row r="588">
      <c r="A588">
        <f>IF($E588=$E587,$A587+1,1)</f>
        <v/>
      </c>
      <c r="B588" t="inlineStr">
        <is>
          <t>CHARLES &amp; RITA ANDERSON FOUNDATION</t>
        </is>
      </c>
      <c r="C588" t="inlineStr">
        <is>
          <t>27-3784987</t>
        </is>
      </c>
      <c r="D588" t="inlineStr">
        <is>
          <t>Indiana</t>
        </is>
      </c>
      <c r="E588" t="inlineStr">
        <is>
          <t>IN</t>
        </is>
      </c>
      <c r="F588" t="n">
        <v>2025</v>
      </c>
      <c r="G588" t="n">
        <v>2</v>
      </c>
      <c r="H588" s="13" t="n">
        <v>1441014</v>
      </c>
      <c r="I588" s="12" t="n">
        <v>26</v>
      </c>
      <c r="J588" s="13" t="n">
        <v>5000</v>
      </c>
      <c r="K588" s="13">
        <f>IFERROR($H588/$I588,"")</f>
        <v/>
      </c>
      <c r="L588" s="13" t="n">
        <v>265711</v>
      </c>
      <c r="M588" t="inlineStr">
        <is>
          <t>MI, CA, TX</t>
        </is>
      </c>
      <c r="N588" t="inlineStr">
        <is>
          <t>No</t>
        </is>
      </c>
      <c r="O588" t="inlineStr">
        <is>
          <t>Not stated</t>
        </is>
      </c>
      <c r="Q588" s="9" t="inlineStr">
        <is>
          <t>https://grantcue.com/foundations/charles-and-rita-anderson-foundation-273784987</t>
        </is>
      </c>
    </row>
    <row r="589">
      <c r="A589">
        <f>IF($E589=$E588,$A588+1,1)</f>
        <v/>
      </c>
      <c r="B589" t="inlineStr">
        <is>
          <t>THE SCHEUMANN FOUNDATION INC</t>
        </is>
      </c>
      <c r="C589" t="inlineStr">
        <is>
          <t>30-0129316</t>
        </is>
      </c>
      <c r="D589" t="inlineStr">
        <is>
          <t>Indiana</t>
        </is>
      </c>
      <c r="E589" t="inlineStr">
        <is>
          <t>IN</t>
        </is>
      </c>
      <c r="F589" t="n">
        <v>2025</v>
      </c>
      <c r="G589" t="n">
        <v>2</v>
      </c>
      <c r="H589" s="13" t="n">
        <v>1435000</v>
      </c>
      <c r="I589" s="12" t="n">
        <v>29</v>
      </c>
      <c r="J589" s="13" t="n">
        <v>25000</v>
      </c>
      <c r="K589" s="13">
        <f>IFERROR($H589/$I589,"")</f>
        <v/>
      </c>
      <c r="L589" s="13" t="n">
        <v>200000</v>
      </c>
      <c r="M589" t="inlineStr">
        <is>
          <t>AR</t>
        </is>
      </c>
      <c r="N589" t="inlineStr">
        <is>
          <t>Yes</t>
        </is>
      </c>
      <c r="O589" t="inlineStr">
        <is>
          <t>Not stated</t>
        </is>
      </c>
      <c r="Q589" s="9" t="inlineStr">
        <is>
          <t>https://grantcue.com/foundations/the-scheumann-foundation-inc-c-o-june-scheumann-300129316</t>
        </is>
      </c>
    </row>
    <row r="590">
      <c r="A590">
        <f>IF($E590=$E589,$A589+1,1)</f>
        <v/>
      </c>
      <c r="B590" t="inlineStr">
        <is>
          <t>Gregory L Gibson Charitable Foundation Inc</t>
        </is>
      </c>
      <c r="C590" t="inlineStr">
        <is>
          <t>01-0852643</t>
        </is>
      </c>
      <c r="D590" t="inlineStr">
        <is>
          <t>Indiana</t>
        </is>
      </c>
      <c r="E590" t="inlineStr">
        <is>
          <t>IN</t>
        </is>
      </c>
      <c r="F590" t="n">
        <v>2024</v>
      </c>
      <c r="G590" t="n">
        <v>2</v>
      </c>
      <c r="H590" s="13" t="n">
        <v>1425000</v>
      </c>
      <c r="I590" s="12" t="n">
        <v>134</v>
      </c>
      <c r="J590" s="13" t="n">
        <v>2500</v>
      </c>
      <c r="K590" s="13">
        <f>IFERROR($H590/$I590,"")</f>
        <v/>
      </c>
      <c r="L590" s="13" t="n">
        <v>210000</v>
      </c>
      <c r="M590" t="inlineStr">
        <is>
          <t>CO, TN, ID</t>
        </is>
      </c>
      <c r="N590" t="inlineStr">
        <is>
          <t>Yes</t>
        </is>
      </c>
      <c r="O590" t="inlineStr">
        <is>
          <t>Not stated</t>
        </is>
      </c>
      <c r="Q590" s="9" t="inlineStr">
        <is>
          <t>https://grantcue.com/foundations/gregory-l-gibson-charitable-foundation-inc-010852643</t>
        </is>
      </c>
    </row>
    <row r="591">
      <c r="A591">
        <f>IF($E591=$E590,$A590+1,1)</f>
        <v/>
      </c>
      <c r="B591" t="inlineStr">
        <is>
          <t>McMillen Foundation Inc</t>
        </is>
      </c>
      <c r="C591" t="inlineStr">
        <is>
          <t>35-6021003</t>
        </is>
      </c>
      <c r="D591" t="inlineStr">
        <is>
          <t>Indiana</t>
        </is>
      </c>
      <c r="E591" t="inlineStr">
        <is>
          <t>IN</t>
        </is>
      </c>
      <c r="F591" t="n">
        <v>2024</v>
      </c>
      <c r="G591" t="n">
        <v>1</v>
      </c>
      <c r="H591" s="13" t="n">
        <v>1424010</v>
      </c>
      <c r="I591" s="12" t="n">
        <v>22</v>
      </c>
      <c r="J591" s="13" t="n">
        <v>45000</v>
      </c>
      <c r="K591" s="13">
        <f>IFERROR($H591/$I591,"")</f>
        <v/>
      </c>
      <c r="L591" s="13" t="n">
        <v>250000</v>
      </c>
      <c r="N591" t="inlineStr">
        <is>
          <t>Yes</t>
        </is>
      </c>
      <c r="O591" t="inlineStr">
        <is>
          <t>Not stated</t>
        </is>
      </c>
      <c r="Q591" s="9" t="inlineStr">
        <is>
          <t>https://grantcue.com/foundations/mcmillen-foundation-inc-356021003</t>
        </is>
      </c>
    </row>
    <row r="592">
      <c r="A592">
        <f>IF($E592=$E591,$A591+1,1)</f>
        <v/>
      </c>
      <c r="B592" t="inlineStr">
        <is>
          <t>The McNamara Purcell Foundation</t>
        </is>
      </c>
      <c r="C592" t="inlineStr">
        <is>
          <t>36-7293187</t>
        </is>
      </c>
      <c r="D592" t="inlineStr">
        <is>
          <t>Indiana</t>
        </is>
      </c>
      <c r="E592" t="inlineStr">
        <is>
          <t>IN</t>
        </is>
      </c>
      <c r="F592" t="n">
        <v>2024</v>
      </c>
      <c r="G592" t="n">
        <v>1</v>
      </c>
      <c r="H592" s="13" t="n">
        <v>1388500</v>
      </c>
      <c r="I592" s="12" t="n">
        <v>25</v>
      </c>
      <c r="J592" s="13" t="n">
        <v>25000</v>
      </c>
      <c r="K592" s="13">
        <f>IFERROR($H592/$I592,"")</f>
        <v/>
      </c>
      <c r="L592" s="13" t="n">
        <v>400000</v>
      </c>
      <c r="M592" t="inlineStr">
        <is>
          <t>IL, NY, TX</t>
        </is>
      </c>
      <c r="N592" t="inlineStr">
        <is>
          <t>No</t>
        </is>
      </c>
      <c r="O592" t="inlineStr">
        <is>
          <t>Not stated</t>
        </is>
      </c>
      <c r="Q592" s="9" t="inlineStr">
        <is>
          <t>https://grantcue.com/foundations/the-mcnamara-purcell-foundation-367293187</t>
        </is>
      </c>
    </row>
    <row r="593">
      <c r="A593">
        <f>IF($E593=$E592,$A592+1,1)</f>
        <v/>
      </c>
      <c r="B593" t="inlineStr">
        <is>
          <t>WILLIAM J SHAW FAMILY FOUNDATION</t>
        </is>
      </c>
      <c r="C593" t="inlineStr">
        <is>
          <t>52-2177437</t>
        </is>
      </c>
      <c r="D593" t="inlineStr">
        <is>
          <t>Indiana</t>
        </is>
      </c>
      <c r="E593" t="inlineStr">
        <is>
          <t>IN</t>
        </is>
      </c>
      <c r="F593" t="n">
        <v>2025</v>
      </c>
      <c r="G593" t="n">
        <v>2</v>
      </c>
      <c r="H593" s="13" t="n">
        <v>1385960</v>
      </c>
      <c r="I593" s="12" t="n">
        <v>19</v>
      </c>
      <c r="J593" s="13" t="n">
        <v>25000</v>
      </c>
      <c r="K593" s="13">
        <f>IFERROR($H593/$I593,"")</f>
        <v/>
      </c>
      <c r="L593" s="13" t="n">
        <v>1003960</v>
      </c>
      <c r="M593" t="inlineStr">
        <is>
          <t>MD, SD, NY</t>
        </is>
      </c>
      <c r="N593" t="inlineStr">
        <is>
          <t>No</t>
        </is>
      </c>
      <c r="O593" t="inlineStr">
        <is>
          <t>Not stated</t>
        </is>
      </c>
      <c r="Q593" s="9" t="inlineStr">
        <is>
          <t>https://grantcue.com/foundations/william-j-shaw-family-foundation-522177437</t>
        </is>
      </c>
    </row>
    <row r="594">
      <c r="A594">
        <f>IF($E594=$E593,$A593+1,1)</f>
        <v/>
      </c>
      <c r="B594" t="inlineStr">
        <is>
          <t>WEAVER FAMILY FOUNDATION INC</t>
        </is>
      </c>
      <c r="C594" t="inlineStr">
        <is>
          <t>35-2026043</t>
        </is>
      </c>
      <c r="D594" t="inlineStr">
        <is>
          <t>Indiana</t>
        </is>
      </c>
      <c r="E594" t="inlineStr">
        <is>
          <t>IN</t>
        </is>
      </c>
      <c r="F594" t="n">
        <v>2025</v>
      </c>
      <c r="G594" t="n">
        <v>2</v>
      </c>
      <c r="H594" s="13" t="n">
        <v>1385308</v>
      </c>
      <c r="I594" s="12" t="n">
        <v>11</v>
      </c>
      <c r="J594" s="13" t="n">
        <v>15000</v>
      </c>
      <c r="K594" s="13">
        <f>IFERROR($H594/$I594,"")</f>
        <v/>
      </c>
      <c r="L594" s="13" t="n">
        <v>600000</v>
      </c>
      <c r="M594" t="inlineStr">
        <is>
          <t>FL, NY, PA</t>
        </is>
      </c>
      <c r="N594" t="inlineStr">
        <is>
          <t>No</t>
        </is>
      </c>
      <c r="O594" t="inlineStr">
        <is>
          <t>Not stated</t>
        </is>
      </c>
      <c r="Q594" s="9" t="inlineStr">
        <is>
          <t>https://grantcue.com/foundations/weaver-family-foundation-inc-352026043</t>
        </is>
      </c>
    </row>
    <row r="595">
      <c r="A595">
        <f>IF($E595=$E594,$A594+1,1)</f>
        <v/>
      </c>
      <c r="B595" t="inlineStr">
        <is>
          <t>PAUL OGLE FOUNDATION INC</t>
        </is>
      </c>
      <c r="C595" t="inlineStr">
        <is>
          <t>31-0988988</t>
        </is>
      </c>
      <c r="D595" t="inlineStr">
        <is>
          <t>Indiana</t>
        </is>
      </c>
      <c r="E595" t="inlineStr">
        <is>
          <t>IN</t>
        </is>
      </c>
      <c r="F595" t="n">
        <v>2024</v>
      </c>
      <c r="G595" t="n">
        <v>1</v>
      </c>
      <c r="H595" s="13" t="n">
        <v>1385050</v>
      </c>
      <c r="I595" s="12" t="n">
        <v>13</v>
      </c>
      <c r="J595" s="13" t="n">
        <v>50000</v>
      </c>
      <c r="K595" s="13">
        <f>IFERROR($H595/$I595,"")</f>
        <v/>
      </c>
      <c r="L595" s="13" t="n">
        <v>500000</v>
      </c>
      <c r="M595" t="inlineStr">
        <is>
          <t>KY, PA, DC</t>
        </is>
      </c>
      <c r="N595" t="inlineStr">
        <is>
          <t>Yes</t>
        </is>
      </c>
      <c r="O595" t="inlineStr">
        <is>
          <t>Yes</t>
        </is>
      </c>
      <c r="P595" s="9" t="inlineStr">
        <is>
          <t>https://ogle-fdn.org/</t>
        </is>
      </c>
      <c r="Q595" s="9" t="inlineStr">
        <is>
          <t>https://grantcue.com/foundations/paul-ogle-foundation-inc-310988988</t>
        </is>
      </c>
    </row>
    <row r="596">
      <c r="A596">
        <f>IF($E596=$E595,$A595+1,1)</f>
        <v/>
      </c>
      <c r="B596" t="inlineStr">
        <is>
          <t>RUXER FOUNDATION INC</t>
        </is>
      </c>
      <c r="C596" t="inlineStr">
        <is>
          <t>31-1076684</t>
        </is>
      </c>
      <c r="D596" t="inlineStr">
        <is>
          <t>Indiana</t>
        </is>
      </c>
      <c r="E596" t="inlineStr">
        <is>
          <t>IN</t>
        </is>
      </c>
      <c r="F596" t="n">
        <v>2024</v>
      </c>
      <c r="G596" t="n">
        <v>1</v>
      </c>
      <c r="H596" s="13" t="n">
        <v>1383756</v>
      </c>
      <c r="I596" s="12" t="n">
        <v>30</v>
      </c>
      <c r="J596" s="13" t="n">
        <v>2250</v>
      </c>
      <c r="K596" s="13">
        <f>IFERROR($H596/$I596,"")</f>
        <v/>
      </c>
      <c r="L596" s="13" t="n">
        <v>1109531</v>
      </c>
      <c r="M596" t="inlineStr">
        <is>
          <t>KY, NY, MN</t>
        </is>
      </c>
      <c r="N596" t="inlineStr">
        <is>
          <t>Yes</t>
        </is>
      </c>
      <c r="O596" t="inlineStr">
        <is>
          <t>Not stated</t>
        </is>
      </c>
      <c r="Q596" s="9" t="inlineStr">
        <is>
          <t>https://grantcue.com/foundations/ruxer-foundation-inc-311076684</t>
        </is>
      </c>
    </row>
    <row r="597">
      <c r="A597">
        <f>IF($E597=$E596,$A596+1,1)</f>
        <v/>
      </c>
      <c r="B597" t="inlineStr">
        <is>
          <t>MARCIA TURNER KREYLING CHARITABLE FOUNDATION</t>
        </is>
      </c>
      <c r="C597" t="inlineStr">
        <is>
          <t>27-6584006</t>
        </is>
      </c>
      <c r="D597" t="inlineStr">
        <is>
          <t>Indiana</t>
        </is>
      </c>
      <c r="E597" t="inlineStr">
        <is>
          <t>IN</t>
        </is>
      </c>
      <c r="F597" t="n">
        <v>2025</v>
      </c>
      <c r="G597" t="n">
        <v>2</v>
      </c>
      <c r="H597" s="13" t="n">
        <v>1373861</v>
      </c>
      <c r="I597" s="12" t="n">
        <v>12</v>
      </c>
      <c r="J597" s="13" t="n">
        <v>6869.5</v>
      </c>
      <c r="K597" s="13">
        <f>IFERROR($H597/$I597,"")</f>
        <v/>
      </c>
      <c r="L597" s="13" t="n">
        <v>489843</v>
      </c>
      <c r="M597" t="inlineStr">
        <is>
          <t>MN</t>
        </is>
      </c>
      <c r="N597" t="inlineStr">
        <is>
          <t>No</t>
        </is>
      </c>
      <c r="O597" t="inlineStr">
        <is>
          <t>Not stated</t>
        </is>
      </c>
      <c r="Q597" s="9" t="inlineStr">
        <is>
          <t>https://grantcue.com/foundations/marcia-turner-kreyling-charitable-foundation-276584006</t>
        </is>
      </c>
    </row>
    <row r="598">
      <c r="A598">
        <f>IF($E598=$E597,$A597+1,1)</f>
        <v/>
      </c>
      <c r="B598" t="inlineStr">
        <is>
          <t>KATHARINE B SUTPHIN FOUNDATION INC</t>
        </is>
      </c>
      <c r="C598" t="inlineStr">
        <is>
          <t>47-2544074</t>
        </is>
      </c>
      <c r="D598" t="inlineStr">
        <is>
          <t>Indiana</t>
        </is>
      </c>
      <c r="E598" t="inlineStr">
        <is>
          <t>IN</t>
        </is>
      </c>
      <c r="F598" t="n">
        <v>2025</v>
      </c>
      <c r="G598" t="n">
        <v>2</v>
      </c>
      <c r="H598" s="13" t="n">
        <v>1369773</v>
      </c>
      <c r="I598" s="12" t="n">
        <v>47</v>
      </c>
      <c r="J598" s="13" t="n">
        <v>25000</v>
      </c>
      <c r="K598" s="13">
        <f>IFERROR($H598/$I598,"")</f>
        <v/>
      </c>
      <c r="L598" s="13" t="n">
        <v>100000</v>
      </c>
      <c r="M598" t="inlineStr">
        <is>
          <t>GA</t>
        </is>
      </c>
      <c r="N598" t="inlineStr">
        <is>
          <t>No</t>
        </is>
      </c>
      <c r="O598" t="inlineStr">
        <is>
          <t>Not stated</t>
        </is>
      </c>
      <c r="Q598" s="9" t="inlineStr">
        <is>
          <t>https://grantcue.com/foundations/katharine-b-sutphin-foundation-inc-472544074</t>
        </is>
      </c>
    </row>
    <row r="599">
      <c r="A599">
        <f>IF($E599=$E598,$A598+1,1)</f>
        <v/>
      </c>
      <c r="B599" t="inlineStr">
        <is>
          <t>CARL MARSHALL REEVES AND MILDRED ALMEN REEVES FOUNDATION INC</t>
        </is>
      </c>
      <c r="C599" t="inlineStr">
        <is>
          <t>35-2026200</t>
        </is>
      </c>
      <c r="D599" t="inlineStr">
        <is>
          <t>Indiana</t>
        </is>
      </c>
      <c r="E599" t="inlineStr">
        <is>
          <t>IN</t>
        </is>
      </c>
      <c r="F599" t="n">
        <v>2025</v>
      </c>
      <c r="G599" t="n">
        <v>2</v>
      </c>
      <c r="H599" s="13" t="n">
        <v>1366772</v>
      </c>
      <c r="I599" s="12" t="n">
        <v>62</v>
      </c>
      <c r="J599" s="13" t="n">
        <v>19697.5</v>
      </c>
      <c r="K599" s="13">
        <f>IFERROR($H599/$I599,"")</f>
        <v/>
      </c>
      <c r="L599" s="13" t="n">
        <v>90000</v>
      </c>
      <c r="M599" t="inlineStr">
        <is>
          <t>MA, UT, TN</t>
        </is>
      </c>
      <c r="N599" t="inlineStr">
        <is>
          <t>Yes</t>
        </is>
      </c>
      <c r="O599" t="inlineStr">
        <is>
          <t>Yes</t>
        </is>
      </c>
      <c r="P599" s="9" t="inlineStr">
        <is>
          <t>https://www.carlandmildredreevesfoundation.org/</t>
        </is>
      </c>
      <c r="Q599" s="9" t="inlineStr">
        <is>
          <t>https://grantcue.com/foundations/carl-marshall-reeves-and-mildred-almen-reeves-foundation-inc-352026200</t>
        </is>
      </c>
    </row>
    <row r="600">
      <c r="A600">
        <f>IF($E600=$E599,$A599+1,1)</f>
        <v/>
      </c>
      <c r="B600" t="inlineStr">
        <is>
          <t>KINNEY FAMILY FOUNDATION</t>
        </is>
      </c>
      <c r="C600" t="inlineStr">
        <is>
          <t>86-6487054</t>
        </is>
      </c>
      <c r="D600" t="inlineStr">
        <is>
          <t>Indiana</t>
        </is>
      </c>
      <c r="E600" t="inlineStr">
        <is>
          <t>IN</t>
        </is>
      </c>
      <c r="F600" t="n">
        <v>2025</v>
      </c>
      <c r="G600" t="n">
        <v>2</v>
      </c>
      <c r="H600" s="13" t="n">
        <v>1325249</v>
      </c>
      <c r="I600" s="12" t="n">
        <v>69</v>
      </c>
      <c r="J600" s="13" t="n">
        <v>2000</v>
      </c>
      <c r="K600" s="13">
        <f>IFERROR($H600/$I600,"")</f>
        <v/>
      </c>
      <c r="L600" s="13" t="n">
        <v>305000</v>
      </c>
      <c r="M600" t="inlineStr">
        <is>
          <t>OH</t>
        </is>
      </c>
      <c r="N600" t="inlineStr">
        <is>
          <t>No</t>
        </is>
      </c>
      <c r="O600" t="inlineStr">
        <is>
          <t>Not stated</t>
        </is>
      </c>
      <c r="Q600" s="9" t="inlineStr">
        <is>
          <t>https://grantcue.com/foundations/kinney-family-foundation-866487054</t>
        </is>
      </c>
    </row>
    <row r="601">
      <c r="A601">
        <f>IF($E601=$E600,$A600+1,1)</f>
        <v/>
      </c>
      <c r="B601" t="inlineStr">
        <is>
          <t>EA &amp; FRANCES REICHART FOUNDATION INC</t>
        </is>
      </c>
      <c r="C601" t="inlineStr">
        <is>
          <t>26-0533447</t>
        </is>
      </c>
      <c r="D601" t="inlineStr">
        <is>
          <t>Indiana</t>
        </is>
      </c>
      <c r="E601" t="inlineStr">
        <is>
          <t>IN</t>
        </is>
      </c>
      <c r="F601" t="n">
        <v>2025</v>
      </c>
      <c r="G601" t="n">
        <v>2</v>
      </c>
      <c r="H601" s="13" t="n">
        <v>1325100</v>
      </c>
      <c r="I601" s="12" t="n">
        <v>20</v>
      </c>
      <c r="J601" s="13" t="n">
        <v>3500</v>
      </c>
      <c r="K601" s="13">
        <f>IFERROR($H601/$I601,"")</f>
        <v/>
      </c>
      <c r="L601" s="13" t="n">
        <v>350750</v>
      </c>
      <c r="N601" t="inlineStr">
        <is>
          <t>Yes</t>
        </is>
      </c>
      <c r="O601" t="inlineStr">
        <is>
          <t>Not stated</t>
        </is>
      </c>
      <c r="Q601" s="9" t="inlineStr">
        <is>
          <t>https://grantcue.com/foundations/ea-and-frances-reichart-foundation-inc-260533447</t>
        </is>
      </c>
    </row>
    <row r="602">
      <c r="A602">
        <f>IF($E602=$E601,$A601+1,1)</f>
        <v/>
      </c>
      <c r="B602" t="inlineStr">
        <is>
          <t>THE DONALD F WOOD AND DARLENE M RICHARDSON FOUNDATION INC</t>
        </is>
      </c>
      <c r="C602" t="inlineStr">
        <is>
          <t>20-4217594</t>
        </is>
      </c>
      <c r="D602" t="inlineStr">
        <is>
          <t>Indiana</t>
        </is>
      </c>
      <c r="E602" t="inlineStr">
        <is>
          <t>IN</t>
        </is>
      </c>
      <c r="F602" t="n">
        <v>2025</v>
      </c>
      <c r="G602" t="n">
        <v>2</v>
      </c>
      <c r="H602" s="13" t="n">
        <v>1290500</v>
      </c>
      <c r="I602" s="12" t="n">
        <v>72</v>
      </c>
      <c r="J602" s="13" t="n">
        <v>15000</v>
      </c>
      <c r="K602" s="13">
        <f>IFERROR($H602/$I602,"")</f>
        <v/>
      </c>
      <c r="L602" s="13" t="n">
        <v>40000</v>
      </c>
      <c r="N602" t="inlineStr">
        <is>
          <t>Yes</t>
        </is>
      </c>
      <c r="O602" t="inlineStr">
        <is>
          <t>Yes</t>
        </is>
      </c>
      <c r="Q602" s="9" t="inlineStr">
        <is>
          <t>https://grantcue.com/foundations/the-donald-f-wood-and-darlene-m-richardson-foundation-inc-204217594</t>
        </is>
      </c>
    </row>
    <row r="603">
      <c r="A603">
        <f>IF($E603=$E602,$A602+1,1)</f>
        <v/>
      </c>
      <c r="B603" t="inlineStr">
        <is>
          <t>DR LOUIS A AND ANNE B SCHNEIDER FDN</t>
        </is>
      </c>
      <c r="C603" t="inlineStr">
        <is>
          <t>31-1193706</t>
        </is>
      </c>
      <c r="D603" t="inlineStr">
        <is>
          <t>Indiana</t>
        </is>
      </c>
      <c r="E603" t="inlineStr">
        <is>
          <t>IN</t>
        </is>
      </c>
      <c r="F603" t="n">
        <v>2024</v>
      </c>
      <c r="G603" t="n">
        <v>2</v>
      </c>
      <c r="H603" s="13" t="n">
        <v>1287872</v>
      </c>
      <c r="I603" s="12" t="n">
        <v>67</v>
      </c>
      <c r="J603" s="13" t="n">
        <v>15000</v>
      </c>
      <c r="K603" s="13">
        <f>IFERROR($H603/$I603,"")</f>
        <v/>
      </c>
      <c r="L603" s="13" t="n">
        <v>50000</v>
      </c>
      <c r="M603" t="inlineStr">
        <is>
          <t>NY, IL, MD</t>
        </is>
      </c>
      <c r="N603" t="inlineStr">
        <is>
          <t>Yes</t>
        </is>
      </c>
      <c r="O603" t="inlineStr">
        <is>
          <t>Yes</t>
        </is>
      </c>
      <c r="Q603" s="9" t="inlineStr">
        <is>
          <t>https://grantcue.com/foundations/dr-louis-a-and-anne-b-schneider-fdn-311193706</t>
        </is>
      </c>
    </row>
    <row r="604">
      <c r="A604">
        <f>IF($E604=$E603,$A603+1,1)</f>
        <v/>
      </c>
      <c r="B604" t="inlineStr">
        <is>
          <t>WHISPERING FOX FOUNDATION</t>
        </is>
      </c>
      <c r="C604" t="inlineStr">
        <is>
          <t>36-4579715</t>
        </is>
      </c>
      <c r="D604" t="inlineStr">
        <is>
          <t>Indiana</t>
        </is>
      </c>
      <c r="E604" t="inlineStr">
        <is>
          <t>IN</t>
        </is>
      </c>
      <c r="F604" t="n">
        <v>2025</v>
      </c>
      <c r="G604" t="n">
        <v>2</v>
      </c>
      <c r="H604" s="13" t="n">
        <v>1270785</v>
      </c>
      <c r="I604" s="12" t="n">
        <v>9</v>
      </c>
      <c r="J604" s="13" t="n">
        <v>74900</v>
      </c>
      <c r="K604" s="13">
        <f>IFERROR($H604/$I604,"")</f>
        <v/>
      </c>
      <c r="L604" s="13" t="n">
        <v>500000</v>
      </c>
      <c r="M604" t="inlineStr">
        <is>
          <t>CA, AZ, CO</t>
        </is>
      </c>
      <c r="N604" t="inlineStr">
        <is>
          <t>No</t>
        </is>
      </c>
      <c r="O604" t="inlineStr">
        <is>
          <t>Not stated</t>
        </is>
      </c>
      <c r="Q604" s="9" t="inlineStr">
        <is>
          <t>https://grantcue.com/foundations/whispering-fox-foundation-364579715</t>
        </is>
      </c>
    </row>
    <row r="605">
      <c r="A605">
        <f>IF($E605=$E604,$A604+1,1)</f>
        <v/>
      </c>
      <c r="B605" t="inlineStr">
        <is>
          <t>OCIE V MILLER MEMORIAL FOUNDATION INC</t>
        </is>
      </c>
      <c r="C605" t="inlineStr">
        <is>
          <t>46-1604047</t>
        </is>
      </c>
      <c r="D605" t="inlineStr">
        <is>
          <t>Indiana</t>
        </is>
      </c>
      <c r="E605" t="inlineStr">
        <is>
          <t>IN</t>
        </is>
      </c>
      <c r="F605" t="n">
        <v>2024</v>
      </c>
      <c r="G605" t="n">
        <v>1</v>
      </c>
      <c r="H605" s="13" t="n">
        <v>1270739</v>
      </c>
      <c r="I605" s="12" t="n">
        <v>11</v>
      </c>
      <c r="J605" s="13" t="n">
        <v>100000</v>
      </c>
      <c r="K605" s="13">
        <f>IFERROR($H605/$I605,"")</f>
        <v/>
      </c>
      <c r="L605" s="13" t="n">
        <v>200000</v>
      </c>
      <c r="M605" t="inlineStr">
        <is>
          <t>IL, CA, NY</t>
        </is>
      </c>
      <c r="N605" t="inlineStr">
        <is>
          <t>No</t>
        </is>
      </c>
      <c r="O605" t="inlineStr">
        <is>
          <t>Not stated</t>
        </is>
      </c>
      <c r="Q605" s="9" t="inlineStr">
        <is>
          <t>https://grantcue.com/foundations/ocie-v-miller-memorial-foundation-inc-461604047</t>
        </is>
      </c>
    </row>
    <row r="606">
      <c r="A606">
        <f>IF($E606=$E605,$A605+1,1)</f>
        <v/>
      </c>
      <c r="B606" t="inlineStr">
        <is>
          <t>Olive B Cole Foundation Inc</t>
        </is>
      </c>
      <c r="C606" t="inlineStr">
        <is>
          <t>35-6040491</t>
        </is>
      </c>
      <c r="D606" t="inlineStr">
        <is>
          <t>Indiana</t>
        </is>
      </c>
      <c r="E606" t="inlineStr">
        <is>
          <t>IN</t>
        </is>
      </c>
      <c r="F606" t="n">
        <v>2024</v>
      </c>
      <c r="G606" t="n">
        <v>1</v>
      </c>
      <c r="H606" s="13" t="n">
        <v>1270301</v>
      </c>
      <c r="I606" s="12" t="n">
        <v>63</v>
      </c>
      <c r="J606" s="13" t="n">
        <v>10000</v>
      </c>
      <c r="K606" s="13">
        <f>IFERROR($H606/$I606,"")</f>
        <v/>
      </c>
      <c r="L606" s="13" t="n">
        <v>241250</v>
      </c>
      <c r="N606" t="inlineStr">
        <is>
          <t>Yes</t>
        </is>
      </c>
      <c r="O606" t="inlineStr">
        <is>
          <t>Not stated</t>
        </is>
      </c>
      <c r="P606" s="9" t="inlineStr">
        <is>
          <t>https://obcole.org/</t>
        </is>
      </c>
      <c r="Q606" s="9" t="inlineStr">
        <is>
          <t>https://grantcue.com/foundations/olive-b-cole-foundation-inc-356040491</t>
        </is>
      </c>
    </row>
    <row r="607">
      <c r="A607">
        <f>IF($E607=$E606,$A606+1,1)</f>
        <v/>
      </c>
      <c r="B607" t="inlineStr">
        <is>
          <t>SOL &amp; ARLENE BRONSTEIN FOUNDATION 2 XXX-XX-XXXX</t>
        </is>
      </c>
      <c r="C607" t="inlineStr">
        <is>
          <t>35-6345774</t>
        </is>
      </c>
      <c r="D607" t="inlineStr">
        <is>
          <t>Indiana</t>
        </is>
      </c>
      <c r="E607" t="inlineStr">
        <is>
          <t>IN</t>
        </is>
      </c>
      <c r="F607" t="n">
        <v>2025</v>
      </c>
      <c r="G607" t="n">
        <v>2</v>
      </c>
      <c r="H607" s="13" t="n">
        <v>1241000</v>
      </c>
      <c r="I607" s="12" t="n">
        <v>13</v>
      </c>
      <c r="J607" s="13" t="n">
        <v>100000</v>
      </c>
      <c r="K607" s="13">
        <f>IFERROR($H607/$I607,"")</f>
        <v/>
      </c>
      <c r="L607" s="13" t="n">
        <v>200000</v>
      </c>
      <c r="N607" t="inlineStr">
        <is>
          <t>No</t>
        </is>
      </c>
      <c r="O607" t="inlineStr">
        <is>
          <t>Not stated</t>
        </is>
      </c>
      <c r="Q607" s="9" t="inlineStr">
        <is>
          <t>https://grantcue.com/foundations/sol-and-arlene-bronstein-foundation-2-xxx-xx-xxxx-356345774</t>
        </is>
      </c>
    </row>
    <row r="608">
      <c r="A608">
        <f>IF($E608=$E607,$A607+1,1)</f>
        <v/>
      </c>
      <c r="B608" t="inlineStr">
        <is>
          <t>DO IT BEST FOUNDATION INC</t>
        </is>
      </c>
      <c r="C608" t="inlineStr">
        <is>
          <t>84-2148850</t>
        </is>
      </c>
      <c r="D608" t="inlineStr">
        <is>
          <t>Indiana</t>
        </is>
      </c>
      <c r="E608" t="inlineStr">
        <is>
          <t>IN</t>
        </is>
      </c>
      <c r="F608" t="n">
        <v>2025</v>
      </c>
      <c r="G608" t="n">
        <v>2</v>
      </c>
      <c r="H608" s="13" t="n">
        <v>1233828</v>
      </c>
      <c r="I608" s="12" t="n">
        <v>124</v>
      </c>
      <c r="J608" s="13" t="n">
        <v>5000</v>
      </c>
      <c r="K608" s="13">
        <f>IFERROR($H608/$I608,"")</f>
        <v/>
      </c>
      <c r="L608" s="13" t="n">
        <v>115104</v>
      </c>
      <c r="M608" t="inlineStr">
        <is>
          <t>OH, IL, NV</t>
        </is>
      </c>
      <c r="N608" t="inlineStr">
        <is>
          <t>Yes</t>
        </is>
      </c>
      <c r="O608" t="inlineStr">
        <is>
          <t>Not stated</t>
        </is>
      </c>
      <c r="P608" s="9" t="inlineStr">
        <is>
          <t>https://www.doitbestfoundation.org/</t>
        </is>
      </c>
      <c r="Q608" s="9" t="inlineStr">
        <is>
          <t>https://grantcue.com/foundations/do-it-best-foundation-inc-842148850</t>
        </is>
      </c>
    </row>
    <row r="609">
      <c r="A609">
        <f>IF($E609=$E608,$A608+1,1)</f>
        <v/>
      </c>
      <c r="B609" t="inlineStr">
        <is>
          <t>FORESIDE FOUNDATION</t>
        </is>
      </c>
      <c r="C609" t="inlineStr">
        <is>
          <t>04-3358317</t>
        </is>
      </c>
      <c r="D609" t="inlineStr">
        <is>
          <t>Indiana</t>
        </is>
      </c>
      <c r="E609" t="inlineStr">
        <is>
          <t>IN</t>
        </is>
      </c>
      <c r="F609" t="n">
        <v>2025</v>
      </c>
      <c r="G609" t="n">
        <v>2</v>
      </c>
      <c r="H609" s="13" t="n">
        <v>1214849</v>
      </c>
      <c r="I609" s="12" t="n">
        <v>59</v>
      </c>
      <c r="J609" s="13" t="n">
        <v>5000</v>
      </c>
      <c r="K609" s="13">
        <f>IFERROR($H609/$I609,"")</f>
        <v/>
      </c>
      <c r="L609" s="13" t="n">
        <v>500000</v>
      </c>
      <c r="M609" t="inlineStr">
        <is>
          <t>NJ, ME, MT</t>
        </is>
      </c>
      <c r="N609" t="inlineStr">
        <is>
          <t>No</t>
        </is>
      </c>
      <c r="O609" t="inlineStr">
        <is>
          <t>Not stated</t>
        </is>
      </c>
      <c r="Q609" s="9" t="inlineStr">
        <is>
          <t>https://grantcue.com/foundations/foreside-foundation-043358317</t>
        </is>
      </c>
    </row>
    <row r="610">
      <c r="A610">
        <f>IF($E610=$E609,$A609+1,1)</f>
        <v/>
      </c>
      <c r="B610" t="inlineStr">
        <is>
          <t>OLIVER &amp; CUNNINGHAM FAM FDN-MAIN</t>
        </is>
      </c>
      <c r="C610" t="inlineStr">
        <is>
          <t>35-6013076</t>
        </is>
      </c>
      <c r="D610" t="inlineStr">
        <is>
          <t>Indiana</t>
        </is>
      </c>
      <c r="E610" t="inlineStr">
        <is>
          <t>IN</t>
        </is>
      </c>
      <c r="F610" t="n">
        <v>2025</v>
      </c>
      <c r="G610" t="n">
        <v>2</v>
      </c>
      <c r="H610" s="13" t="n">
        <v>1213114</v>
      </c>
      <c r="I610" s="12" t="n">
        <v>50</v>
      </c>
      <c r="J610" s="13" t="n">
        <v>12500</v>
      </c>
      <c r="K610" s="13">
        <f>IFERROR($H610/$I610,"")</f>
        <v/>
      </c>
      <c r="L610" s="13" t="n">
        <v>264150</v>
      </c>
      <c r="M610" t="inlineStr">
        <is>
          <t>MI, MN, NY</t>
        </is>
      </c>
      <c r="N610" t="inlineStr">
        <is>
          <t>No</t>
        </is>
      </c>
      <c r="O610" t="inlineStr">
        <is>
          <t>Not stated</t>
        </is>
      </c>
      <c r="Q610" s="9" t="inlineStr">
        <is>
          <t>https://grantcue.com/foundations/oliver-and-cunningham-fam-fdn-main-356013076</t>
        </is>
      </c>
    </row>
    <row r="611">
      <c r="A611">
        <f>IF($E611=$E610,$A610+1,1)</f>
        <v/>
      </c>
      <c r="B611" t="inlineStr">
        <is>
          <t>Hollie &amp; Anna Oakley Foundation Inc</t>
        </is>
      </c>
      <c r="C611" t="inlineStr">
        <is>
          <t>23-7008034</t>
        </is>
      </c>
      <c r="D611" t="inlineStr">
        <is>
          <t>Indiana</t>
        </is>
      </c>
      <c r="E611" t="inlineStr">
        <is>
          <t>IN</t>
        </is>
      </c>
      <c r="F611" t="n">
        <v>2025</v>
      </c>
      <c r="G611" t="n">
        <v>2</v>
      </c>
      <c r="H611" s="13" t="n">
        <v>1194250</v>
      </c>
      <c r="I611" s="12" t="n">
        <v>34</v>
      </c>
      <c r="J611" s="13" t="n">
        <v>25000</v>
      </c>
      <c r="K611" s="13">
        <f>IFERROR($H611/$I611,"")</f>
        <v/>
      </c>
      <c r="L611" s="13" t="n">
        <v>175000</v>
      </c>
      <c r="M611" t="inlineStr">
        <is>
          <t>MO, FL, IL</t>
        </is>
      </c>
      <c r="N611" t="inlineStr">
        <is>
          <t>Yes</t>
        </is>
      </c>
      <c r="O611" t="inlineStr">
        <is>
          <t>Yes</t>
        </is>
      </c>
      <c r="Q611" s="9" t="inlineStr">
        <is>
          <t>https://grantcue.com/foundations/hollie-and-anna-oakley-foundation-inc-237008034</t>
        </is>
      </c>
    </row>
    <row r="612">
      <c r="A612">
        <f>IF($E612=$E611,$A611+1,1)</f>
        <v/>
      </c>
      <c r="B612" t="inlineStr">
        <is>
          <t>Word &amp; Deed Foundation of IMMI Inc</t>
        </is>
      </c>
      <c r="C612" t="inlineStr">
        <is>
          <t>35-1859427</t>
        </is>
      </c>
      <c r="D612" t="inlineStr">
        <is>
          <t>Indiana</t>
        </is>
      </c>
      <c r="E612" t="inlineStr">
        <is>
          <t>IN</t>
        </is>
      </c>
      <c r="F612" t="n">
        <v>2024</v>
      </c>
      <c r="G612" t="n">
        <v>1</v>
      </c>
      <c r="H612" s="13" t="n">
        <v>1182810</v>
      </c>
      <c r="I612" s="12" t="n">
        <v>114</v>
      </c>
      <c r="J612" s="13" t="n">
        <v>2000</v>
      </c>
      <c r="K612" s="13">
        <f>IFERROR($H612/$I612,"")</f>
        <v/>
      </c>
      <c r="L612" s="13" t="n">
        <v>465600</v>
      </c>
      <c r="M612" t="inlineStr">
        <is>
          <t>NC, IL, TN</t>
        </is>
      </c>
      <c r="N612" t="inlineStr">
        <is>
          <t>No</t>
        </is>
      </c>
      <c r="O612" t="inlineStr">
        <is>
          <t>Not stated</t>
        </is>
      </c>
      <c r="Q612" s="9" t="inlineStr">
        <is>
          <t>https://grantcue.com/foundations/word-and-deed-foundation-of-immi-inc-351859427</t>
        </is>
      </c>
    </row>
    <row r="613">
      <c r="A613">
        <f>IF($E613=$E612,$A612+1,1)</f>
        <v/>
      </c>
      <c r="B613" t="inlineStr">
        <is>
          <t>DOERMER FAMILY FOUNDATION INC</t>
        </is>
      </c>
      <c r="C613" t="inlineStr">
        <is>
          <t>35-1793325</t>
        </is>
      </c>
      <c r="D613" t="inlineStr">
        <is>
          <t>Indiana</t>
        </is>
      </c>
      <c r="E613" t="inlineStr">
        <is>
          <t>IN</t>
        </is>
      </c>
      <c r="F613" t="n">
        <v>2024</v>
      </c>
      <c r="G613" t="n">
        <v>1</v>
      </c>
      <c r="H613" s="13" t="n">
        <v>1180000</v>
      </c>
      <c r="I613" s="12" t="n">
        <v>20</v>
      </c>
      <c r="J613" s="13" t="n">
        <v>35000</v>
      </c>
      <c r="K613" s="13">
        <f>IFERROR($H613/$I613,"")</f>
        <v/>
      </c>
      <c r="L613" s="13" t="n">
        <v>225000</v>
      </c>
      <c r="N613" t="inlineStr">
        <is>
          <t>No</t>
        </is>
      </c>
      <c r="O613" t="inlineStr">
        <is>
          <t>Not stated</t>
        </is>
      </c>
      <c r="Q613" s="9" t="inlineStr">
        <is>
          <t>https://grantcue.com/foundations/doermer-family-foundation-inc-351793325</t>
        </is>
      </c>
    </row>
    <row r="614">
      <c r="A614">
        <f>IF($E614=$E613,$A613+1,1)</f>
        <v/>
      </c>
      <c r="B614" t="inlineStr">
        <is>
          <t>CHASE FAMILY FOUNDATION</t>
        </is>
      </c>
      <c r="C614" t="inlineStr">
        <is>
          <t>37-1452120</t>
        </is>
      </c>
      <c r="D614" t="inlineStr">
        <is>
          <t>Indiana</t>
        </is>
      </c>
      <c r="E614" t="inlineStr">
        <is>
          <t>IN</t>
        </is>
      </c>
      <c r="F614" t="n">
        <v>2025</v>
      </c>
      <c r="G614" t="n">
        <v>2</v>
      </c>
      <c r="H614" s="13" t="n">
        <v>1173265</v>
      </c>
      <c r="I614" s="12" t="n">
        <v>57</v>
      </c>
      <c r="J614" s="13" t="n">
        <v>3000</v>
      </c>
      <c r="K614" s="13">
        <f>IFERROR($H614/$I614,"")</f>
        <v/>
      </c>
      <c r="L614" s="13" t="n">
        <v>600000</v>
      </c>
      <c r="M614" t="inlineStr">
        <is>
          <t>MN, DC, WI</t>
        </is>
      </c>
      <c r="N614" t="inlineStr">
        <is>
          <t>No</t>
        </is>
      </c>
      <c r="O614" t="inlineStr">
        <is>
          <t>Not stated</t>
        </is>
      </c>
      <c r="Q614" s="9" t="inlineStr">
        <is>
          <t>https://grantcue.com/foundations/chase-family-foundation-371452120</t>
        </is>
      </c>
    </row>
    <row r="615">
      <c r="A615">
        <f>IF($E615=$E614,$A614+1,1)</f>
        <v/>
      </c>
      <c r="B615" t="inlineStr">
        <is>
          <t>PHP FOUNDATION INC</t>
        </is>
      </c>
      <c r="C615" t="inlineStr">
        <is>
          <t>20-4615314</t>
        </is>
      </c>
      <c r="D615" t="inlineStr">
        <is>
          <t>Indiana</t>
        </is>
      </c>
      <c r="E615" t="inlineStr">
        <is>
          <t>IN</t>
        </is>
      </c>
      <c r="F615" t="n">
        <v>2025</v>
      </c>
      <c r="G615" t="n">
        <v>2</v>
      </c>
      <c r="H615" s="13" t="n">
        <v>1173000</v>
      </c>
      <c r="I615" s="12" t="n">
        <v>53</v>
      </c>
      <c r="J615" s="13" t="n">
        <v>15000</v>
      </c>
      <c r="K615" s="13">
        <f>IFERROR($H615/$I615,"")</f>
        <v/>
      </c>
      <c r="L615" s="13" t="n">
        <v>90000</v>
      </c>
      <c r="N615" t="inlineStr">
        <is>
          <t>No</t>
        </is>
      </c>
      <c r="O615" t="inlineStr">
        <is>
          <t>Not stated</t>
        </is>
      </c>
      <c r="Q615" s="9" t="inlineStr">
        <is>
          <t>https://grantcue.com/foundations/php-foundation-inc-204615314</t>
        </is>
      </c>
    </row>
    <row r="616">
      <c r="A616">
        <f>IF($E616=$E615,$A615+1,1)</f>
        <v/>
      </c>
      <c r="B616" t="inlineStr">
        <is>
          <t>BRICKLEY HARRY DR FARM FOUNDATION INC</t>
        </is>
      </c>
      <c r="C616" t="inlineStr">
        <is>
          <t>81-4620279</t>
        </is>
      </c>
      <c r="D616" t="inlineStr">
        <is>
          <t>Indiana</t>
        </is>
      </c>
      <c r="E616" t="inlineStr">
        <is>
          <t>IN</t>
        </is>
      </c>
      <c r="F616" t="n">
        <v>2024</v>
      </c>
      <c r="G616" t="n">
        <v>2</v>
      </c>
      <c r="H616" s="13" t="n">
        <v>1152531</v>
      </c>
      <c r="I616" s="12" t="n">
        <v>96</v>
      </c>
      <c r="J616" s="13" t="n">
        <v>2000</v>
      </c>
      <c r="K616" s="13">
        <f>IFERROR($H616/$I616,"")</f>
        <v/>
      </c>
      <c r="L616" s="13" t="n">
        <v>100000</v>
      </c>
      <c r="M616" t="inlineStr">
        <is>
          <t>MN, MD, ND</t>
        </is>
      </c>
      <c r="N616" t="inlineStr">
        <is>
          <t>Yes</t>
        </is>
      </c>
      <c r="O616" t="inlineStr">
        <is>
          <t>Yes</t>
        </is>
      </c>
      <c r="Q616" s="9" t="inlineStr">
        <is>
          <t>https://grantcue.com/foundations/brickley-harry-dr-farm-foundation-inc-814620279</t>
        </is>
      </c>
    </row>
    <row r="617">
      <c r="A617">
        <f>IF($E617=$E616,$A616+1,1)</f>
        <v/>
      </c>
      <c r="B617" t="inlineStr">
        <is>
          <t>THE LIEGL FAMILY FOUNDATION INC</t>
        </is>
      </c>
      <c r="C617" t="inlineStr">
        <is>
          <t>27-0331346</t>
        </is>
      </c>
      <c r="D617" t="inlineStr">
        <is>
          <t>Indiana</t>
        </is>
      </c>
      <c r="E617" t="inlineStr">
        <is>
          <t>IN</t>
        </is>
      </c>
      <c r="F617" t="n">
        <v>2024</v>
      </c>
      <c r="G617" t="n">
        <v>1</v>
      </c>
      <c r="H617" s="13" t="n">
        <v>1149000</v>
      </c>
      <c r="I617" s="12" t="n">
        <v>7</v>
      </c>
      <c r="J617" s="13" t="n">
        <v>11000</v>
      </c>
      <c r="K617" s="13">
        <f>IFERROR($H617/$I617,"")</f>
        <v/>
      </c>
      <c r="L617" s="13" t="n">
        <v>1000000</v>
      </c>
      <c r="M617" t="inlineStr">
        <is>
          <t>IL</t>
        </is>
      </c>
      <c r="N617" t="inlineStr">
        <is>
          <t>No</t>
        </is>
      </c>
      <c r="O617" t="inlineStr">
        <is>
          <t>Not stated</t>
        </is>
      </c>
      <c r="Q617" s="9" t="inlineStr">
        <is>
          <t>https://grantcue.com/foundations/the-liegl-family-foundation-inc-270331346</t>
        </is>
      </c>
    </row>
    <row r="618">
      <c r="A618">
        <f>IF($E618=$E617,$A617+1,1)</f>
        <v/>
      </c>
      <c r="B618" t="inlineStr">
        <is>
          <t>ELANCO FOUNDATION INC</t>
        </is>
      </c>
      <c r="C618" t="inlineStr">
        <is>
          <t>84-1976546</t>
        </is>
      </c>
      <c r="D618" t="inlineStr">
        <is>
          <t>Indiana</t>
        </is>
      </c>
      <c r="E618" t="inlineStr">
        <is>
          <t>IN</t>
        </is>
      </c>
      <c r="F618" t="n">
        <v>2025</v>
      </c>
      <c r="G618" t="n">
        <v>2</v>
      </c>
      <c r="H618" s="13" t="n">
        <v>1147837</v>
      </c>
      <c r="I618" s="12" t="n">
        <v>20</v>
      </c>
      <c r="J618" s="13" t="n">
        <v>23349</v>
      </c>
      <c r="K618" s="13">
        <f>IFERROR($H618/$I618,"")</f>
        <v/>
      </c>
      <c r="L618" s="13" t="n">
        <v>250000</v>
      </c>
      <c r="M618" t="inlineStr">
        <is>
          <t>SAO PAULO, NY, DE</t>
        </is>
      </c>
      <c r="N618" t="inlineStr">
        <is>
          <t>Yes</t>
        </is>
      </c>
      <c r="O618" t="inlineStr">
        <is>
          <t>Yes</t>
        </is>
      </c>
      <c r="P618" s="9" t="inlineStr">
        <is>
          <t>https://www.elanco.com/RESPONSIBILITY/THE-FOUNDATION</t>
        </is>
      </c>
      <c r="Q618" s="9" t="inlineStr">
        <is>
          <t>https://grantcue.com/foundations/elanco-foundation-inc-841976546</t>
        </is>
      </c>
    </row>
    <row r="619">
      <c r="A619">
        <f>IF($E619=$E618,$A618+1,1)</f>
        <v/>
      </c>
      <c r="B619" t="inlineStr">
        <is>
          <t>Schwartz Wiekamp Foundation</t>
        </is>
      </c>
      <c r="C619" t="inlineStr">
        <is>
          <t>35-1760318</t>
        </is>
      </c>
      <c r="D619" t="inlineStr">
        <is>
          <t>Indiana</t>
        </is>
      </c>
      <c r="E619" t="inlineStr">
        <is>
          <t>IN</t>
        </is>
      </c>
      <c r="F619" t="n">
        <v>2024</v>
      </c>
      <c r="G619" t="n">
        <v>1</v>
      </c>
      <c r="H619" s="13" t="n">
        <v>1136700</v>
      </c>
      <c r="I619" s="12" t="n">
        <v>20</v>
      </c>
      <c r="J619" s="13" t="n">
        <v>10000</v>
      </c>
      <c r="K619" s="13">
        <f>IFERROR($H619/$I619,"")</f>
        <v/>
      </c>
      <c r="L619" s="13" t="n">
        <v>500000</v>
      </c>
      <c r="M619" t="inlineStr">
        <is>
          <t>MI, IL</t>
        </is>
      </c>
      <c r="N619" t="inlineStr">
        <is>
          <t>No</t>
        </is>
      </c>
      <c r="O619" t="inlineStr">
        <is>
          <t>Not stated</t>
        </is>
      </c>
      <c r="Q619" s="9" t="inlineStr">
        <is>
          <t>https://grantcue.com/foundations/schwartz-wiekamp-foundation-351760318</t>
        </is>
      </c>
    </row>
    <row r="620">
      <c r="A620">
        <f>IF($E620=$E619,$A619+1,1)</f>
        <v/>
      </c>
      <c r="B620" t="inlineStr">
        <is>
          <t>ALFRED J MCALLISTER AND DOROTHY N MCALLISTER FOUNDATION</t>
        </is>
      </c>
      <c r="C620" t="inlineStr">
        <is>
          <t>35-2050825</t>
        </is>
      </c>
      <c r="D620" t="inlineStr">
        <is>
          <t>Indiana</t>
        </is>
      </c>
      <c r="E620" t="inlineStr">
        <is>
          <t>IN</t>
        </is>
      </c>
      <c r="F620" t="n">
        <v>2025</v>
      </c>
      <c r="G620" t="n">
        <v>2</v>
      </c>
      <c r="H620" s="13" t="n">
        <v>1122750</v>
      </c>
      <c r="I620" s="12" t="n">
        <v>51</v>
      </c>
      <c r="J620" s="13" t="n">
        <v>20000</v>
      </c>
      <c r="K620" s="13">
        <f>IFERROR($H620/$I620,"")</f>
        <v/>
      </c>
      <c r="L620" s="13" t="n">
        <v>75000</v>
      </c>
      <c r="M620" t="inlineStr">
        <is>
          <t>KY</t>
        </is>
      </c>
      <c r="N620" t="inlineStr">
        <is>
          <t>No</t>
        </is>
      </c>
      <c r="O620" t="inlineStr">
        <is>
          <t>Not stated</t>
        </is>
      </c>
      <c r="Q620" s="9" t="inlineStr">
        <is>
          <t>https://grantcue.com/foundations/alfred-j-mcallister-and-dorothy-n-mcallister-foundation-352050825</t>
        </is>
      </c>
    </row>
    <row r="621">
      <c r="A621">
        <f>IF($E621=$E620,$A620+1,1)</f>
        <v/>
      </c>
      <c r="B621" t="inlineStr">
        <is>
          <t>1727 FOUNDATION</t>
        </is>
      </c>
      <c r="C621" t="inlineStr">
        <is>
          <t>86-2710585</t>
        </is>
      </c>
      <c r="D621" t="inlineStr">
        <is>
          <t>Indiana</t>
        </is>
      </c>
      <c r="E621" t="inlineStr">
        <is>
          <t>IN</t>
        </is>
      </c>
      <c r="F621" t="n">
        <v>2024</v>
      </c>
      <c r="G621" t="n">
        <v>1</v>
      </c>
      <c r="H621" s="13" t="n">
        <v>1121750</v>
      </c>
      <c r="I621" s="12" t="n">
        <v>12</v>
      </c>
      <c r="J621" s="13" t="n">
        <v>10000</v>
      </c>
      <c r="K621" s="13">
        <f>IFERROR($H621/$I621,"")</f>
        <v/>
      </c>
      <c r="L621" s="13" t="n">
        <v>634458</v>
      </c>
      <c r="M621" t="inlineStr">
        <is>
          <t>NY, DC, CA</t>
        </is>
      </c>
      <c r="N621" t="inlineStr">
        <is>
          <t>No</t>
        </is>
      </c>
      <c r="O621" t="inlineStr">
        <is>
          <t>Not stated</t>
        </is>
      </c>
      <c r="Q621" s="9" t="inlineStr">
        <is>
          <t>https://grantcue.com/foundations/1727-foundation-862710585</t>
        </is>
      </c>
    </row>
    <row r="622">
      <c r="A622">
        <f>IF($E622=$E621,$A621+1,1)</f>
        <v/>
      </c>
      <c r="B622" t="inlineStr">
        <is>
          <t>AGE FISHER FOUNDATION</t>
        </is>
      </c>
      <c r="C622" t="inlineStr">
        <is>
          <t>84-2644746</t>
        </is>
      </c>
      <c r="D622" t="inlineStr">
        <is>
          <t>Indiana</t>
        </is>
      </c>
      <c r="E622" t="inlineStr">
        <is>
          <t>IN</t>
        </is>
      </c>
      <c r="F622" t="n">
        <v>2024</v>
      </c>
      <c r="G622" t="n">
        <v>1</v>
      </c>
      <c r="H622" s="13" t="n">
        <v>1118413</v>
      </c>
      <c r="I622" s="12" t="n">
        <v>20</v>
      </c>
      <c r="J622" s="13" t="n">
        <v>7620.5</v>
      </c>
      <c r="K622" s="13">
        <f>IFERROR($H622/$I622,"")</f>
        <v/>
      </c>
      <c r="L622" s="13" t="n">
        <v>525000</v>
      </c>
      <c r="M622" t="inlineStr">
        <is>
          <t>CA, FL, ID</t>
        </is>
      </c>
      <c r="N622" t="inlineStr">
        <is>
          <t>No</t>
        </is>
      </c>
      <c r="O622" t="inlineStr">
        <is>
          <t>Not stated</t>
        </is>
      </c>
      <c r="Q622" s="9" t="inlineStr">
        <is>
          <t>https://grantcue.com/foundations/age-fisher-foundation-842644746</t>
        </is>
      </c>
    </row>
    <row r="623">
      <c r="A623">
        <f>IF($E623=$E622,$A622+1,1)</f>
        <v/>
      </c>
      <c r="B623" t="inlineStr">
        <is>
          <t>SOURLIS IRREVOCABLE CHARITABLE TRUST</t>
        </is>
      </c>
      <c r="C623" t="inlineStr">
        <is>
          <t>26-6158755</t>
        </is>
      </c>
      <c r="D623" t="inlineStr">
        <is>
          <t>Indiana</t>
        </is>
      </c>
      <c r="E623" t="inlineStr">
        <is>
          <t>IN</t>
        </is>
      </c>
      <c r="F623" t="n">
        <v>2025</v>
      </c>
      <c r="G623" t="n">
        <v>2</v>
      </c>
      <c r="H623" s="13" t="n">
        <v>1102455</v>
      </c>
      <c r="I623" s="12" t="n">
        <v>37</v>
      </c>
      <c r="J623" s="13" t="n">
        <v>20000</v>
      </c>
      <c r="K623" s="13">
        <f>IFERROR($H623/$I623,"")</f>
        <v/>
      </c>
      <c r="L623" s="13" t="n">
        <v>200000</v>
      </c>
      <c r="M623" t="inlineStr">
        <is>
          <t>MI, ME, IL</t>
        </is>
      </c>
      <c r="N623" t="inlineStr">
        <is>
          <t>No</t>
        </is>
      </c>
      <c r="O623" t="inlineStr">
        <is>
          <t>Not stated</t>
        </is>
      </c>
      <c r="Q623" s="9" t="inlineStr">
        <is>
          <t>https://grantcue.com/foundations/sourlis-irrevocable-charitable-trust-c-o-thomas-devine-peoples-bank-266158755</t>
        </is>
      </c>
    </row>
    <row r="624">
      <c r="A624">
        <f>IF($E624=$E623,$A623+1,1)</f>
        <v/>
      </c>
      <c r="B624" t="inlineStr">
        <is>
          <t>THE DR DANE &amp; MARY LOUISE MILLER FOUNDATION INC</t>
        </is>
      </c>
      <c r="C624" t="inlineStr">
        <is>
          <t>35-1806314</t>
        </is>
      </c>
      <c r="D624" t="inlineStr">
        <is>
          <t>Indiana</t>
        </is>
      </c>
      <c r="E624" t="inlineStr">
        <is>
          <t>IN</t>
        </is>
      </c>
      <c r="F624" t="n">
        <v>2024</v>
      </c>
      <c r="G624" t="n">
        <v>1</v>
      </c>
      <c r="H624" s="13" t="n">
        <v>1095559</v>
      </c>
      <c r="I624" s="12" t="n">
        <v>51</v>
      </c>
      <c r="J624" s="13" t="n">
        <v>10000</v>
      </c>
      <c r="K624" s="13">
        <f>IFERROR($H624/$I624,"")</f>
        <v/>
      </c>
      <c r="L624" s="13" t="n">
        <v>125000</v>
      </c>
      <c r="N624" t="inlineStr">
        <is>
          <t>Yes</t>
        </is>
      </c>
      <c r="O624" t="inlineStr">
        <is>
          <t>Yes</t>
        </is>
      </c>
      <c r="Q624" s="9" t="inlineStr">
        <is>
          <t>https://grantcue.com/foundations/the-dr-dane-and-mary-louise-miller-foundation-inc-351806314</t>
        </is>
      </c>
    </row>
    <row r="625">
      <c r="A625">
        <f>IF($E625=$E624,$A624+1,1)</f>
        <v/>
      </c>
      <c r="B625" t="inlineStr">
        <is>
          <t>The Leep Foundation Inc</t>
        </is>
      </c>
      <c r="C625" t="inlineStr">
        <is>
          <t>26-4818874</t>
        </is>
      </c>
      <c r="D625" t="inlineStr">
        <is>
          <t>Indiana</t>
        </is>
      </c>
      <c r="E625" t="inlineStr">
        <is>
          <t>IN</t>
        </is>
      </c>
      <c r="F625" t="n">
        <v>2024</v>
      </c>
      <c r="G625" t="n">
        <v>1</v>
      </c>
      <c r="H625" s="13" t="n">
        <v>1094745</v>
      </c>
      <c r="I625" s="12" t="n">
        <v>30</v>
      </c>
      <c r="J625" s="13" t="n">
        <v>15000</v>
      </c>
      <c r="K625" s="13">
        <f>IFERROR($H625/$I625,"")</f>
        <v/>
      </c>
      <c r="L625" s="13" t="n">
        <v>265000</v>
      </c>
      <c r="M625" t="inlineStr">
        <is>
          <t>CT, GA, MI</t>
        </is>
      </c>
      <c r="N625" t="inlineStr">
        <is>
          <t>Yes</t>
        </is>
      </c>
      <c r="O625" t="inlineStr">
        <is>
          <t>Yes</t>
        </is>
      </c>
      <c r="Q625" s="9" t="inlineStr">
        <is>
          <t>https://grantcue.com/foundations/the-leep-foundation-inc-264818874</t>
        </is>
      </c>
    </row>
    <row r="626">
      <c r="A626">
        <f>IF($E626=$E625,$A625+1,1)</f>
        <v/>
      </c>
      <c r="B626" t="inlineStr">
        <is>
          <t>THE DOERR FOUNDATION INC</t>
        </is>
      </c>
      <c r="C626" t="inlineStr">
        <is>
          <t>45-4055009</t>
        </is>
      </c>
      <c r="D626" t="inlineStr">
        <is>
          <t>Indiana</t>
        </is>
      </c>
      <c r="E626" t="inlineStr">
        <is>
          <t>IN</t>
        </is>
      </c>
      <c r="F626" t="n">
        <v>2025</v>
      </c>
      <c r="G626" t="n">
        <v>2</v>
      </c>
      <c r="H626" s="13" t="n">
        <v>1090960</v>
      </c>
      <c r="I626" s="12" t="n">
        <v>9</v>
      </c>
      <c r="J626" s="13" t="n">
        <v>10000</v>
      </c>
      <c r="K626" s="13">
        <f>IFERROR($H626/$I626,"")</f>
        <v/>
      </c>
      <c r="L626" s="13" t="n">
        <v>895210</v>
      </c>
      <c r="M626" t="inlineStr">
        <is>
          <t>FL, NY, RI</t>
        </is>
      </c>
      <c r="N626" t="inlineStr">
        <is>
          <t>No</t>
        </is>
      </c>
      <c r="O626" t="inlineStr">
        <is>
          <t>Not stated</t>
        </is>
      </c>
      <c r="Q626" s="9" t="inlineStr">
        <is>
          <t>https://grantcue.com/foundations/the-doerr-foundation-inc-454055009</t>
        </is>
      </c>
    </row>
    <row r="627">
      <c r="A627">
        <f>IF($E627=$E626,$A626+1,1)</f>
        <v/>
      </c>
      <c r="B627" t="inlineStr">
        <is>
          <t>THE STRATFORD FOUNDATION</t>
        </is>
      </c>
      <c r="C627" t="inlineStr">
        <is>
          <t>22-2524023</t>
        </is>
      </c>
      <c r="D627" t="inlineStr">
        <is>
          <t>Indiana</t>
        </is>
      </c>
      <c r="E627" t="inlineStr">
        <is>
          <t>IN</t>
        </is>
      </c>
      <c r="F627" t="n">
        <v>2025</v>
      </c>
      <c r="G627" t="n">
        <v>2</v>
      </c>
      <c r="H627" s="13" t="n">
        <v>1085000</v>
      </c>
      <c r="I627" s="12" t="n">
        <v>42</v>
      </c>
      <c r="J627" s="13" t="n">
        <v>19000</v>
      </c>
      <c r="K627" s="13">
        <f>IFERROR($H627/$I627,"")</f>
        <v/>
      </c>
      <c r="L627" s="13" t="n">
        <v>100000</v>
      </c>
      <c r="M627" t="inlineStr">
        <is>
          <t>CA, IL, MA</t>
        </is>
      </c>
      <c r="N627" t="inlineStr">
        <is>
          <t>Yes</t>
        </is>
      </c>
      <c r="O627" t="inlineStr">
        <is>
          <t>Not stated</t>
        </is>
      </c>
      <c r="Q627" s="9" t="inlineStr">
        <is>
          <t>https://grantcue.com/foundations/the-stratford-foundation-222524023</t>
        </is>
      </c>
    </row>
    <row r="628">
      <c r="A628">
        <f>IF($E628=$E627,$A627+1,1)</f>
        <v/>
      </c>
      <c r="B628" t="inlineStr">
        <is>
          <t>ZOLLNER FOUNDATION</t>
        </is>
      </c>
      <c r="C628" t="inlineStr">
        <is>
          <t>35-6381471</t>
        </is>
      </c>
      <c r="D628" t="inlineStr">
        <is>
          <t>Indiana</t>
        </is>
      </c>
      <c r="E628" t="inlineStr">
        <is>
          <t>IN</t>
        </is>
      </c>
      <c r="F628" t="n">
        <v>2025</v>
      </c>
      <c r="G628" t="n">
        <v>2</v>
      </c>
      <c r="H628" s="13" t="n">
        <v>1084000</v>
      </c>
      <c r="I628" s="12" t="n">
        <v>71</v>
      </c>
      <c r="J628" s="13" t="n">
        <v>15000</v>
      </c>
      <c r="K628" s="13">
        <f>IFERROR($H628/$I628,"")</f>
        <v/>
      </c>
      <c r="L628" s="13" t="n">
        <v>40000</v>
      </c>
      <c r="M628" t="inlineStr">
        <is>
          <t>FL, GA, WY</t>
        </is>
      </c>
      <c r="N628" t="inlineStr">
        <is>
          <t>Yes</t>
        </is>
      </c>
      <c r="O628" t="inlineStr">
        <is>
          <t>Yes</t>
        </is>
      </c>
      <c r="Q628" s="9" t="inlineStr">
        <is>
          <t>https://grantcue.com/foundations/zollner-foundation-356381471</t>
        </is>
      </c>
    </row>
    <row r="629">
      <c r="A629">
        <f>IF($E629=$E628,$A628+1,1)</f>
        <v/>
      </c>
      <c r="B629" t="inlineStr">
        <is>
          <t>HOUSTON FAMILY FOUNDATION</t>
        </is>
      </c>
      <c r="C629" t="inlineStr">
        <is>
          <t>57-1133811</t>
        </is>
      </c>
      <c r="D629" t="inlineStr">
        <is>
          <t>Indiana</t>
        </is>
      </c>
      <c r="E629" t="inlineStr">
        <is>
          <t>IN</t>
        </is>
      </c>
      <c r="F629" t="n">
        <v>2025</v>
      </c>
      <c r="G629" t="n">
        <v>2</v>
      </c>
      <c r="H629" s="13" t="n">
        <v>1080102</v>
      </c>
      <c r="I629" s="12" t="n">
        <v>190</v>
      </c>
      <c r="J629" s="13" t="n">
        <v>2000</v>
      </c>
      <c r="K629" s="13">
        <f>IFERROR($H629/$I629,"")</f>
        <v/>
      </c>
      <c r="L629" s="13" t="n">
        <v>50000</v>
      </c>
      <c r="M629" t="inlineStr">
        <is>
          <t>NY, CA, NJ</t>
        </is>
      </c>
      <c r="N629" t="inlineStr">
        <is>
          <t>No</t>
        </is>
      </c>
      <c r="O629" t="inlineStr">
        <is>
          <t>Not stated</t>
        </is>
      </c>
      <c r="Q629" s="9" t="inlineStr">
        <is>
          <t>https://grantcue.com/foundations/houston-family-foundation-571133811</t>
        </is>
      </c>
    </row>
    <row r="630">
      <c r="A630">
        <f>IF($E630=$E629,$A629+1,1)</f>
        <v/>
      </c>
      <c r="B630" t="inlineStr">
        <is>
          <t>STONE BRIDGE FOUNDATION INC</t>
        </is>
      </c>
      <c r="C630" t="inlineStr">
        <is>
          <t>30-0891938</t>
        </is>
      </c>
      <c r="D630" t="inlineStr">
        <is>
          <t>Indiana</t>
        </is>
      </c>
      <c r="E630" t="inlineStr">
        <is>
          <t>IN</t>
        </is>
      </c>
      <c r="F630" t="n">
        <v>2024</v>
      </c>
      <c r="G630" t="n">
        <v>1</v>
      </c>
      <c r="H630" s="13" t="n">
        <v>1078034</v>
      </c>
      <c r="I630" s="12" t="n">
        <v>20</v>
      </c>
      <c r="J630" s="13" t="n">
        <v>27250</v>
      </c>
      <c r="K630" s="13">
        <f>IFERROR($H630/$I630,"")</f>
        <v/>
      </c>
      <c r="L630" s="13" t="n">
        <v>143839</v>
      </c>
      <c r="M630" t="inlineStr">
        <is>
          <t>OH</t>
        </is>
      </c>
      <c r="N630" t="inlineStr">
        <is>
          <t>No</t>
        </is>
      </c>
      <c r="O630" t="inlineStr">
        <is>
          <t>Not stated</t>
        </is>
      </c>
      <c r="Q630" s="9" t="inlineStr">
        <is>
          <t>https://grantcue.com/foundations/stone-bridge-foundation-inc-300891938</t>
        </is>
      </c>
    </row>
    <row r="631">
      <c r="A631">
        <f>IF($E631=$E630,$A630+1,1)</f>
        <v/>
      </c>
      <c r="B631" t="inlineStr">
        <is>
          <t>RON AND LISA FENECH FOUNDATION</t>
        </is>
      </c>
      <c r="C631" t="inlineStr">
        <is>
          <t>20-1944647</t>
        </is>
      </c>
      <c r="D631" t="inlineStr">
        <is>
          <t>Indiana</t>
        </is>
      </c>
      <c r="E631" t="inlineStr">
        <is>
          <t>IN</t>
        </is>
      </c>
      <c r="F631" t="n">
        <v>2024</v>
      </c>
      <c r="G631" t="n">
        <v>1</v>
      </c>
      <c r="H631" s="13" t="n">
        <v>1071500</v>
      </c>
      <c r="I631" s="12" t="n">
        <v>23</v>
      </c>
      <c r="J631" s="13" t="n">
        <v>6000</v>
      </c>
      <c r="K631" s="13">
        <f>IFERROR($H631/$I631,"")</f>
        <v/>
      </c>
      <c r="L631" s="13" t="n">
        <v>500000</v>
      </c>
      <c r="M631" t="inlineStr">
        <is>
          <t>VA, MI, FL</t>
        </is>
      </c>
      <c r="N631" t="inlineStr">
        <is>
          <t>No</t>
        </is>
      </c>
      <c r="O631" t="inlineStr">
        <is>
          <t>Not stated</t>
        </is>
      </c>
      <c r="Q631" s="9" t="inlineStr">
        <is>
          <t>https://grantcue.com/foundations/ron-and-lisa-fenech-foundation-201944647</t>
        </is>
      </c>
    </row>
    <row r="632">
      <c r="A632">
        <f>IF($E632=$E631,$A631+1,1)</f>
        <v/>
      </c>
      <c r="B632" t="inlineStr">
        <is>
          <t>WEYRETER FAMILY CHARITABLE FOUNDATION</t>
        </is>
      </c>
      <c r="C632" t="inlineStr">
        <is>
          <t>87-3973926</t>
        </is>
      </c>
      <c r="D632" t="inlineStr">
        <is>
          <t>Indiana</t>
        </is>
      </c>
      <c r="E632" t="inlineStr">
        <is>
          <t>IN</t>
        </is>
      </c>
      <c r="F632" t="n">
        <v>2025</v>
      </c>
      <c r="G632" t="n">
        <v>2</v>
      </c>
      <c r="H632" s="13" t="n">
        <v>1055000</v>
      </c>
      <c r="I632" s="12" t="n">
        <v>14</v>
      </c>
      <c r="J632" s="13" t="n">
        <v>25000</v>
      </c>
      <c r="K632" s="13">
        <f>IFERROR($H632/$I632,"")</f>
        <v/>
      </c>
      <c r="L632" s="13" t="n">
        <v>500000</v>
      </c>
      <c r="N632" t="inlineStr">
        <is>
          <t>No</t>
        </is>
      </c>
      <c r="O632" t="inlineStr">
        <is>
          <t>Not stated</t>
        </is>
      </c>
      <c r="Q632" s="9" t="inlineStr">
        <is>
          <t>https://grantcue.com/foundations/weyreter-family-charitable-foundation-873973926</t>
        </is>
      </c>
    </row>
    <row r="633">
      <c r="A633">
        <f>IF($E633=$E632,$A632+1,1)</f>
        <v/>
      </c>
      <c r="B633" t="inlineStr">
        <is>
          <t>CARROLL F V CHAR TR-MAIN</t>
        </is>
      </c>
      <c r="C633" t="inlineStr">
        <is>
          <t>35-6495556</t>
        </is>
      </c>
      <c r="D633" t="inlineStr">
        <is>
          <t>Indiana</t>
        </is>
      </c>
      <c r="E633" t="inlineStr">
        <is>
          <t>IN</t>
        </is>
      </c>
      <c r="F633" t="n">
        <v>2025</v>
      </c>
      <c r="G633" t="n">
        <v>2</v>
      </c>
      <c r="H633" s="13" t="n">
        <v>1050000</v>
      </c>
      <c r="I633" s="12" t="n">
        <v>76</v>
      </c>
      <c r="J633" s="13" t="n">
        <v>10000</v>
      </c>
      <c r="K633" s="13">
        <f>IFERROR($H633/$I633,"")</f>
        <v/>
      </c>
      <c r="L633" s="13" t="n">
        <v>40000</v>
      </c>
      <c r="M633" t="inlineStr">
        <is>
          <t>GA, PA, MI</t>
        </is>
      </c>
      <c r="N633" t="inlineStr">
        <is>
          <t>No</t>
        </is>
      </c>
      <c r="O633" t="inlineStr">
        <is>
          <t>Not stated</t>
        </is>
      </c>
      <c r="Q633" s="9" t="inlineStr">
        <is>
          <t>https://grantcue.com/foundations/carroll-f-v-char-tr-main-356495556</t>
        </is>
      </c>
    </row>
    <row r="634">
      <c r="A634">
        <f>IF($E634=$E633,$A633+1,1)</f>
        <v/>
      </c>
      <c r="B634" t="inlineStr">
        <is>
          <t>LEONA Z ROSENBERG CHARITABLE TRUST</t>
        </is>
      </c>
      <c r="C634" t="inlineStr">
        <is>
          <t>36-7251850</t>
        </is>
      </c>
      <c r="D634" t="inlineStr">
        <is>
          <t>Indiana</t>
        </is>
      </c>
      <c r="E634" t="inlineStr">
        <is>
          <t>IN</t>
        </is>
      </c>
      <c r="F634" t="n">
        <v>2025</v>
      </c>
      <c r="G634" t="n">
        <v>2</v>
      </c>
      <c r="H634" s="13" t="n">
        <v>1044000</v>
      </c>
      <c r="I634" s="12" t="n">
        <v>28</v>
      </c>
      <c r="J634" s="13" t="n">
        <v>25000</v>
      </c>
      <c r="K634" s="13">
        <f>IFERROR($H634/$I634,"")</f>
        <v/>
      </c>
      <c r="L634" s="13" t="n">
        <v>100000</v>
      </c>
      <c r="M634" t="inlineStr">
        <is>
          <t>NJ, CA, NY</t>
        </is>
      </c>
      <c r="N634" t="inlineStr">
        <is>
          <t>No</t>
        </is>
      </c>
      <c r="O634" t="inlineStr">
        <is>
          <t>Not stated</t>
        </is>
      </c>
      <c r="Q634" s="9" t="inlineStr">
        <is>
          <t>https://grantcue.com/foundations/leona-z-rosenberg-charitable-trust-367251850</t>
        </is>
      </c>
    </row>
    <row r="635">
      <c r="A635">
        <f>IF($E635=$E634,$A634+1,1)</f>
        <v/>
      </c>
      <c r="B635" t="inlineStr">
        <is>
          <t>Sarkes and Mary Tarzian Foundation Inc</t>
        </is>
      </c>
      <c r="C635" t="inlineStr">
        <is>
          <t>45-5354049</t>
        </is>
      </c>
      <c r="D635" t="inlineStr">
        <is>
          <t>Indiana</t>
        </is>
      </c>
      <c r="E635" t="inlineStr">
        <is>
          <t>IN</t>
        </is>
      </c>
      <c r="F635" t="n">
        <v>2024</v>
      </c>
      <c r="G635" t="n">
        <v>2</v>
      </c>
      <c r="H635" s="13" t="n">
        <v>1039200</v>
      </c>
      <c r="I635" s="12" t="n">
        <v>36</v>
      </c>
      <c r="J635" s="13" t="n">
        <v>12500</v>
      </c>
      <c r="K635" s="13">
        <f>IFERROR($H635/$I635,"")</f>
        <v/>
      </c>
      <c r="L635" s="13" t="n">
        <v>276200</v>
      </c>
      <c r="M635" t="inlineStr">
        <is>
          <t>CA, VA, PA</t>
        </is>
      </c>
      <c r="N635" t="inlineStr">
        <is>
          <t>No</t>
        </is>
      </c>
      <c r="O635" t="inlineStr">
        <is>
          <t>Not stated</t>
        </is>
      </c>
      <c r="Q635" s="9" t="inlineStr">
        <is>
          <t>https://grantcue.com/foundations/sarkes-and-mary-tarzian-foundation-inc-455354049</t>
        </is>
      </c>
    </row>
    <row r="636">
      <c r="A636">
        <f>IF($E636=$E635,$A635+1,1)</f>
        <v/>
      </c>
      <c r="B636" t="inlineStr">
        <is>
          <t>OneAmerica Foundation Inc</t>
        </is>
      </c>
      <c r="C636" t="inlineStr">
        <is>
          <t>31-1146437</t>
        </is>
      </c>
      <c r="D636" t="inlineStr">
        <is>
          <t>Indiana</t>
        </is>
      </c>
      <c r="E636" t="inlineStr">
        <is>
          <t>IN</t>
        </is>
      </c>
      <c r="F636" t="n">
        <v>2024</v>
      </c>
      <c r="G636" t="n">
        <v>1</v>
      </c>
      <c r="H636" s="13" t="n">
        <v>1036066</v>
      </c>
      <c r="I636" s="12" t="n">
        <v>68</v>
      </c>
      <c r="J636" s="13" t="n">
        <v>8000</v>
      </c>
      <c r="K636" s="13">
        <f>IFERROR($H636/$I636,"")</f>
        <v/>
      </c>
      <c r="L636" s="13" t="n">
        <v>327391</v>
      </c>
      <c r="M636" t="inlineStr">
        <is>
          <t>DC, VA, CA</t>
        </is>
      </c>
      <c r="N636" t="inlineStr">
        <is>
          <t>Yes</t>
        </is>
      </c>
      <c r="O636" t="inlineStr">
        <is>
          <t>Yes</t>
        </is>
      </c>
      <c r="Q636" s="9" t="inlineStr">
        <is>
          <t>https://grantcue.com/foundations/oneamerica-foundation-inc-311146437</t>
        </is>
      </c>
    </row>
    <row r="637">
      <c r="A637">
        <f>IF($E637=$E636,$A636+1,1)</f>
        <v/>
      </c>
      <c r="B637" t="inlineStr">
        <is>
          <t>THE R B ANNIS EDUCATIONAL FOUNDATION</t>
        </is>
      </c>
      <c r="C637" t="inlineStr">
        <is>
          <t>35-6627460</t>
        </is>
      </c>
      <c r="D637" t="inlineStr">
        <is>
          <t>Indiana</t>
        </is>
      </c>
      <c r="E637" t="inlineStr">
        <is>
          <t>IN</t>
        </is>
      </c>
      <c r="F637" t="n">
        <v>2024</v>
      </c>
      <c r="G637" t="n">
        <v>1</v>
      </c>
      <c r="H637" s="13" t="n">
        <v>1031975</v>
      </c>
      <c r="I637" s="12" t="n">
        <v>38</v>
      </c>
      <c r="J637" s="13" t="n">
        <v>2500</v>
      </c>
      <c r="K637" s="13">
        <f>IFERROR($H637/$I637,"")</f>
        <v/>
      </c>
      <c r="L637" s="13" t="n">
        <v>505000</v>
      </c>
      <c r="M637" t="inlineStr">
        <is>
          <t>MI, KY, VT</t>
        </is>
      </c>
      <c r="N637" t="inlineStr">
        <is>
          <t>No</t>
        </is>
      </c>
      <c r="O637" t="inlineStr">
        <is>
          <t>Not stated</t>
        </is>
      </c>
      <c r="Q637" s="9" t="inlineStr">
        <is>
          <t>https://grantcue.com/foundations/the-r-b-annis-educational-foundation-356627460</t>
        </is>
      </c>
    </row>
    <row r="638">
      <c r="A638">
        <f>IF($E638=$E637,$A637+1,1)</f>
        <v/>
      </c>
      <c r="B638" t="inlineStr">
        <is>
          <t>IRIONS FOUNDATION INC</t>
        </is>
      </c>
      <c r="C638" t="inlineStr">
        <is>
          <t>35-2022821</t>
        </is>
      </c>
      <c r="D638" t="inlineStr">
        <is>
          <t>Indiana</t>
        </is>
      </c>
      <c r="E638" t="inlineStr">
        <is>
          <t>IN</t>
        </is>
      </c>
      <c r="F638" t="n">
        <v>2025</v>
      </c>
      <c r="G638" t="n">
        <v>2</v>
      </c>
      <c r="H638" s="13" t="n">
        <v>1030831</v>
      </c>
      <c r="I638" s="12" t="n">
        <v>61</v>
      </c>
      <c r="J638" s="13" t="n">
        <v>5000</v>
      </c>
      <c r="K638" s="13">
        <f>IFERROR($H638/$I638,"")</f>
        <v/>
      </c>
      <c r="L638" s="13" t="n">
        <v>100000</v>
      </c>
      <c r="N638" t="inlineStr">
        <is>
          <t>Yes</t>
        </is>
      </c>
      <c r="O638" t="inlineStr">
        <is>
          <t>Yes</t>
        </is>
      </c>
      <c r="Q638" s="9" t="inlineStr">
        <is>
          <t>https://grantcue.com/foundations/irions-foundation-inc-352022821</t>
        </is>
      </c>
    </row>
    <row r="639">
      <c r="A639">
        <f>IF($E639=$E638,$A638+1,1)</f>
        <v/>
      </c>
      <c r="B639" t="inlineStr">
        <is>
          <t>HALE FAMILY FOUNDATION INC</t>
        </is>
      </c>
      <c r="C639" t="inlineStr">
        <is>
          <t>82-0865495</t>
        </is>
      </c>
      <c r="D639" t="inlineStr">
        <is>
          <t>Indiana</t>
        </is>
      </c>
      <c r="E639" t="inlineStr">
        <is>
          <t>IN</t>
        </is>
      </c>
      <c r="F639" t="n">
        <v>2025</v>
      </c>
      <c r="G639" t="n">
        <v>2</v>
      </c>
      <c r="H639" s="13" t="n">
        <v>1030300</v>
      </c>
      <c r="I639" s="12" t="n">
        <v>101</v>
      </c>
      <c r="J639" s="13" t="n">
        <v>500</v>
      </c>
      <c r="K639" s="13">
        <f>IFERROR($H639/$I639,"")</f>
        <v/>
      </c>
      <c r="L639" s="13" t="n">
        <v>195000</v>
      </c>
      <c r="M639" t="inlineStr">
        <is>
          <t>IL, CA, DC</t>
        </is>
      </c>
      <c r="N639" t="inlineStr">
        <is>
          <t>No</t>
        </is>
      </c>
      <c r="O639" t="inlineStr">
        <is>
          <t>Not stated</t>
        </is>
      </c>
      <c r="Q639" s="9" t="inlineStr">
        <is>
          <t>https://grantcue.com/foundations/hale-family-foundation-inc-c-o-david-jackson-820865495</t>
        </is>
      </c>
    </row>
    <row r="640">
      <c r="A640">
        <f>IF($E640=$E639,$A639+1,1)</f>
        <v/>
      </c>
      <c r="B640" t="inlineStr">
        <is>
          <t>YOUNG FUTURE FOUNDATION</t>
        </is>
      </c>
      <c r="C640" t="inlineStr">
        <is>
          <t>87-1701328</t>
        </is>
      </c>
      <c r="D640" t="inlineStr">
        <is>
          <t>Indiana</t>
        </is>
      </c>
      <c r="E640" t="inlineStr">
        <is>
          <t>IN</t>
        </is>
      </c>
      <c r="F640" t="n">
        <v>2024</v>
      </c>
      <c r="G640" t="n">
        <v>1</v>
      </c>
      <c r="H640" s="13" t="n">
        <v>1029284</v>
      </c>
      <c r="I640" s="12" t="n">
        <v>18</v>
      </c>
      <c r="J640" s="13" t="n">
        <v>12500</v>
      </c>
      <c r="K640" s="13">
        <f>IFERROR($H640/$I640,"")</f>
        <v/>
      </c>
      <c r="L640" s="13" t="n">
        <v>625000</v>
      </c>
      <c r="M640" t="inlineStr">
        <is>
          <t>NC, NY, IL</t>
        </is>
      </c>
      <c r="N640" t="inlineStr">
        <is>
          <t>No</t>
        </is>
      </c>
      <c r="O640" t="inlineStr">
        <is>
          <t>Not stated</t>
        </is>
      </c>
      <c r="Q640" s="9" t="inlineStr">
        <is>
          <t>https://grantcue.com/foundations/young-future-foundation-871701328</t>
        </is>
      </c>
    </row>
    <row r="641">
      <c r="A641">
        <f>IF($E641=$E640,$A640+1,1)</f>
        <v/>
      </c>
      <c r="B641" t="inlineStr">
        <is>
          <t>ROY WHISTLER FOUNDATION INC</t>
        </is>
      </c>
      <c r="C641" t="inlineStr">
        <is>
          <t>35-2007510</t>
        </is>
      </c>
      <c r="D641" t="inlineStr">
        <is>
          <t>Indiana</t>
        </is>
      </c>
      <c r="E641" t="inlineStr">
        <is>
          <t>IN</t>
        </is>
      </c>
      <c r="F641" t="n">
        <v>2025</v>
      </c>
      <c r="G641" t="n">
        <v>2</v>
      </c>
      <c r="H641" s="13" t="n">
        <v>1009062</v>
      </c>
      <c r="I641" s="12" t="n">
        <v>15</v>
      </c>
      <c r="J641" s="13" t="n">
        <v>29250</v>
      </c>
      <c r="K641" s="13">
        <f>IFERROR($H641/$I641,"")</f>
        <v/>
      </c>
      <c r="L641" s="13" t="n">
        <v>213260</v>
      </c>
      <c r="M641" t="inlineStr">
        <is>
          <t>VA, MN</t>
        </is>
      </c>
      <c r="N641" t="inlineStr">
        <is>
          <t>Yes</t>
        </is>
      </c>
      <c r="O641" t="inlineStr">
        <is>
          <t>Not stated</t>
        </is>
      </c>
      <c r="P641" s="9" t="inlineStr">
        <is>
          <t>https://whistlerfoundation.org/</t>
        </is>
      </c>
      <c r="Q641" s="9" t="inlineStr">
        <is>
          <t>https://grantcue.com/foundations/roy-whistler-foundation-inc-352007510</t>
        </is>
      </c>
    </row>
    <row r="642">
      <c r="A642">
        <f>IF($E642=$E641,$A641+1,1)</f>
        <v/>
      </c>
      <c r="B642" t="inlineStr">
        <is>
          <t>ROY J CARVER CHARITABLE TRUST</t>
        </is>
      </c>
      <c r="C642" t="inlineStr">
        <is>
          <t>42-1186589</t>
        </is>
      </c>
      <c r="D642" t="inlineStr">
        <is>
          <t>Iowa</t>
        </is>
      </c>
      <c r="E642" t="inlineStr">
        <is>
          <t>IA</t>
        </is>
      </c>
      <c r="F642" t="n">
        <v>2024</v>
      </c>
      <c r="G642" t="n">
        <v>2</v>
      </c>
      <c r="H642" s="13" t="n">
        <v>28616646</v>
      </c>
      <c r="I642" s="12" t="n">
        <v>156</v>
      </c>
      <c r="J642" s="13" t="n">
        <v>95890</v>
      </c>
      <c r="K642" s="13">
        <f>IFERROR($H642/$I642,"")</f>
        <v/>
      </c>
      <c r="L642" s="13" t="n">
        <v>3450000</v>
      </c>
      <c r="M642" t="inlineStr">
        <is>
          <t>IL</t>
        </is>
      </c>
      <c r="N642" t="inlineStr">
        <is>
          <t>Yes</t>
        </is>
      </c>
      <c r="O642" t="inlineStr">
        <is>
          <t>Not stated</t>
        </is>
      </c>
      <c r="P642" s="9" t="inlineStr">
        <is>
          <t>https://carvertrust.org/</t>
        </is>
      </c>
      <c r="Q642" s="9" t="inlineStr">
        <is>
          <t>https://grantcue.com/foundations/roy-j-carver-charitable-trust-421186589</t>
        </is>
      </c>
    </row>
    <row r="643">
      <c r="A643">
        <f>IF($E643=$E642,$A642+1,1)</f>
        <v/>
      </c>
      <c r="B643" t="inlineStr">
        <is>
          <t>CHARLES E LAKIN FOUNDATION INC</t>
        </is>
      </c>
      <c r="C643" t="inlineStr">
        <is>
          <t>76-0751233</t>
        </is>
      </c>
      <c r="D643" t="inlineStr">
        <is>
          <t>Iowa</t>
        </is>
      </c>
      <c r="E643" t="inlineStr">
        <is>
          <t>IA</t>
        </is>
      </c>
      <c r="F643" t="n">
        <v>2024</v>
      </c>
      <c r="G643" t="n">
        <v>1</v>
      </c>
      <c r="H643" s="13" t="n">
        <v>26638028</v>
      </c>
      <c r="I643" s="12" t="n">
        <v>73</v>
      </c>
      <c r="J643" s="13" t="n">
        <v>11755</v>
      </c>
      <c r="K643" s="13">
        <f>IFERROR($H643/$I643,"")</f>
        <v/>
      </c>
      <c r="L643" s="13" t="n">
        <v>10677226</v>
      </c>
      <c r="M643" t="inlineStr">
        <is>
          <t>NE, TX</t>
        </is>
      </c>
      <c r="N643" t="inlineStr">
        <is>
          <t>Yes</t>
        </is>
      </c>
      <c r="O643" t="inlineStr">
        <is>
          <t>Not stated</t>
        </is>
      </c>
      <c r="P643" s="9" t="inlineStr">
        <is>
          <t>https://www.lakinfoundation.org/</t>
        </is>
      </c>
      <c r="Q643" s="9" t="inlineStr">
        <is>
          <t>https://grantcue.com/foundations/charles-e-lakin-foundation-inc-760751233</t>
        </is>
      </c>
    </row>
    <row r="644">
      <c r="A644">
        <f>IF($E644=$E643,$A643+1,1)</f>
        <v/>
      </c>
      <c r="B644" t="inlineStr">
        <is>
          <t>THE BUTLER FAMILY FOUNDATION</t>
        </is>
      </c>
      <c r="C644" t="inlineStr">
        <is>
          <t>42-1429940</t>
        </is>
      </c>
      <c r="D644" t="inlineStr">
        <is>
          <t>Iowa</t>
        </is>
      </c>
      <c r="E644" t="inlineStr">
        <is>
          <t>IA</t>
        </is>
      </c>
      <c r="F644" t="n">
        <v>2025</v>
      </c>
      <c r="G644" t="n">
        <v>2</v>
      </c>
      <c r="H644" s="13" t="n">
        <v>18922324</v>
      </c>
      <c r="I644" s="12" t="n">
        <v>134</v>
      </c>
      <c r="J644" s="13" t="n">
        <v>5000</v>
      </c>
      <c r="K644" s="13">
        <f>IFERROR($H644/$I644,"")</f>
        <v/>
      </c>
      <c r="L644" s="13" t="n">
        <v>14817630</v>
      </c>
      <c r="M644" t="inlineStr">
        <is>
          <t>IL, DC, VA</t>
        </is>
      </c>
      <c r="N644" t="inlineStr">
        <is>
          <t>No</t>
        </is>
      </c>
      <c r="O644" t="inlineStr">
        <is>
          <t>Not stated</t>
        </is>
      </c>
      <c r="Q644" s="9" t="inlineStr">
        <is>
          <t>https://grantcue.com/foundations/the-butler-family-foundation-421429940</t>
        </is>
      </c>
    </row>
    <row r="645">
      <c r="A645">
        <f>IF($E645=$E644,$A644+1,1)</f>
        <v/>
      </c>
      <c r="B645" t="inlineStr">
        <is>
          <t>THE GEISLER-PENQUITE FOUNDATION</t>
        </is>
      </c>
      <c r="C645" t="inlineStr">
        <is>
          <t>23-7103845</t>
        </is>
      </c>
      <c r="D645" t="inlineStr">
        <is>
          <t>Iowa</t>
        </is>
      </c>
      <c r="E645" t="inlineStr">
        <is>
          <t>IA</t>
        </is>
      </c>
      <c r="F645" t="n">
        <v>2024</v>
      </c>
      <c r="G645" t="n">
        <v>2</v>
      </c>
      <c r="H645" s="13" t="n">
        <v>17513097</v>
      </c>
      <c r="I645" s="12" t="n">
        <v>34</v>
      </c>
      <c r="J645" s="13" t="n">
        <v>362720.5</v>
      </c>
      <c r="K645" s="13">
        <f>IFERROR($H645/$I645,"")</f>
        <v/>
      </c>
      <c r="L645" s="13" t="n">
        <v>9077741</v>
      </c>
      <c r="N645" t="inlineStr">
        <is>
          <t>Yes</t>
        </is>
      </c>
      <c r="O645" t="inlineStr">
        <is>
          <t>Not stated</t>
        </is>
      </c>
      <c r="Q645" s="9" t="inlineStr">
        <is>
          <t>https://grantcue.com/foundations/the-geisler-penquite-foundation-237103845</t>
        </is>
      </c>
    </row>
    <row r="646">
      <c r="A646">
        <f>IF($E646=$E645,$A645+1,1)</f>
        <v/>
      </c>
      <c r="B646" t="inlineStr">
        <is>
          <t>SCANLAN FAMILY FOUNDATION</t>
        </is>
      </c>
      <c r="C646" t="inlineStr">
        <is>
          <t>52-7240192</t>
        </is>
      </c>
      <c r="D646" t="inlineStr">
        <is>
          <t>Iowa</t>
        </is>
      </c>
      <c r="E646" t="inlineStr">
        <is>
          <t>IA</t>
        </is>
      </c>
      <c r="F646" t="n">
        <v>2024</v>
      </c>
      <c r="G646" t="n">
        <v>1</v>
      </c>
      <c r="H646" s="13" t="n">
        <v>16894526</v>
      </c>
      <c r="I646" s="12" t="n">
        <v>11</v>
      </c>
      <c r="J646" s="13" t="n">
        <v>1000000</v>
      </c>
      <c r="K646" s="13">
        <f>IFERROR($H646/$I646,"")</f>
        <v/>
      </c>
      <c r="L646" s="13" t="n">
        <v>4000000</v>
      </c>
      <c r="M646" t="inlineStr">
        <is>
          <t>VT, CT, ME</t>
        </is>
      </c>
      <c r="N646" t="inlineStr">
        <is>
          <t>No</t>
        </is>
      </c>
      <c r="O646" t="inlineStr">
        <is>
          <t>Not stated</t>
        </is>
      </c>
      <c r="Q646" s="9" t="inlineStr">
        <is>
          <t>https://grantcue.com/foundations/scanlan-family-foundation-527240192</t>
        </is>
      </c>
    </row>
    <row r="647">
      <c r="A647">
        <f>IF($E647=$E646,$A646+1,1)</f>
        <v/>
      </c>
      <c r="B647" t="inlineStr">
        <is>
          <t>IOWA WEST FOUNDATION</t>
        </is>
      </c>
      <c r="C647" t="inlineStr">
        <is>
          <t>42-1391990</t>
        </is>
      </c>
      <c r="D647" t="inlineStr">
        <is>
          <t>Iowa</t>
        </is>
      </c>
      <c r="E647" t="inlineStr">
        <is>
          <t>IA</t>
        </is>
      </c>
      <c r="F647" t="n">
        <v>2024</v>
      </c>
      <c r="G647" t="n">
        <v>1</v>
      </c>
      <c r="H647" s="13" t="n">
        <v>15877150</v>
      </c>
      <c r="I647" s="12" t="n">
        <v>134</v>
      </c>
      <c r="J647" s="13" t="n">
        <v>25000</v>
      </c>
      <c r="K647" s="13">
        <f>IFERROR($H647/$I647,"")</f>
        <v/>
      </c>
      <c r="L647" s="13" t="n">
        <v>3166667</v>
      </c>
      <c r="M647" t="inlineStr">
        <is>
          <t>NE</t>
        </is>
      </c>
      <c r="N647" t="inlineStr">
        <is>
          <t>Yes</t>
        </is>
      </c>
      <c r="O647" t="inlineStr">
        <is>
          <t>Yes</t>
        </is>
      </c>
      <c r="P647" s="9" t="inlineStr">
        <is>
          <t>https://www.iowawestfoundation.org/</t>
        </is>
      </c>
      <c r="Q647" s="9" t="inlineStr">
        <is>
          <t>https://grantcue.com/foundations/iowa-west-foundation-421391990</t>
        </is>
      </c>
    </row>
    <row r="648">
      <c r="A648">
        <f>IF($E648=$E647,$A647+1,1)</f>
        <v/>
      </c>
      <c r="B648" t="inlineStr">
        <is>
          <t>THE GERDIN CHARITABLE FOUNDATION</t>
        </is>
      </c>
      <c r="C648" t="inlineStr">
        <is>
          <t>42-1462088</t>
        </is>
      </c>
      <c r="D648" t="inlineStr">
        <is>
          <t>Iowa</t>
        </is>
      </c>
      <c r="E648" t="inlineStr">
        <is>
          <t>IA</t>
        </is>
      </c>
      <c r="F648" t="n">
        <v>2025</v>
      </c>
      <c r="G648" t="n">
        <v>2</v>
      </c>
      <c r="H648" s="13" t="n">
        <v>12026000</v>
      </c>
      <c r="I648" s="12" t="n">
        <v>16</v>
      </c>
      <c r="J648" s="13" t="n">
        <v>525000</v>
      </c>
      <c r="K648" s="13">
        <f>IFERROR($H648/$I648,"")</f>
        <v/>
      </c>
      <c r="L648" s="13" t="n">
        <v>3000000</v>
      </c>
      <c r="M648" t="inlineStr">
        <is>
          <t>WA</t>
        </is>
      </c>
      <c r="N648" t="inlineStr">
        <is>
          <t>No</t>
        </is>
      </c>
      <c r="O648" t="inlineStr">
        <is>
          <t>Not stated</t>
        </is>
      </c>
      <c r="Q648" s="9" t="inlineStr">
        <is>
          <t>https://grantcue.com/foundations/the-gerdin-charitable-foundation-421462088</t>
        </is>
      </c>
    </row>
    <row r="649">
      <c r="A649">
        <f>IF($E649=$E648,$A648+1,1)</f>
        <v/>
      </c>
      <c r="B649" t="inlineStr">
        <is>
          <t>THE HALL-PERRINE FOUNDATION</t>
        </is>
      </c>
      <c r="C649" t="inlineStr">
        <is>
          <t>42-6057097</t>
        </is>
      </c>
      <c r="D649" t="inlineStr">
        <is>
          <t>Iowa</t>
        </is>
      </c>
      <c r="E649" t="inlineStr">
        <is>
          <t>IA</t>
        </is>
      </c>
      <c r="F649" t="n">
        <v>2025</v>
      </c>
      <c r="G649" t="n">
        <v>2</v>
      </c>
      <c r="H649" s="13" t="n">
        <v>11472667</v>
      </c>
      <c r="I649" s="12" t="n">
        <v>43</v>
      </c>
      <c r="J649" s="13" t="n">
        <v>260000</v>
      </c>
      <c r="K649" s="13">
        <f>IFERROR($H649/$I649,"")</f>
        <v/>
      </c>
      <c r="L649" s="13" t="n">
        <v>750000</v>
      </c>
      <c r="N649" t="inlineStr">
        <is>
          <t>Yes</t>
        </is>
      </c>
      <c r="O649" t="inlineStr">
        <is>
          <t>Not stated</t>
        </is>
      </c>
      <c r="P649" s="9" t="inlineStr">
        <is>
          <t>https://www.hallperrine.org/</t>
        </is>
      </c>
      <c r="Q649" s="9" t="inlineStr">
        <is>
          <t>https://grantcue.com/foundations/the-hall-perrine-foundation-426057097</t>
        </is>
      </c>
    </row>
    <row r="650">
      <c r="A650">
        <f>IF($E650=$E649,$A649+1,1)</f>
        <v/>
      </c>
      <c r="B650" t="inlineStr">
        <is>
          <t>THOMAS &amp; LINDA KOEHN FOUNDATION</t>
        </is>
      </c>
      <c r="C650" t="inlineStr">
        <is>
          <t>42-1293625</t>
        </is>
      </c>
      <c r="D650" t="inlineStr">
        <is>
          <t>Iowa</t>
        </is>
      </c>
      <c r="E650" t="inlineStr">
        <is>
          <t>IA</t>
        </is>
      </c>
      <c r="F650" t="n">
        <v>2024</v>
      </c>
      <c r="G650" t="n">
        <v>2</v>
      </c>
      <c r="H650" s="13" t="n">
        <v>10117279</v>
      </c>
      <c r="I650" s="12" t="n">
        <v>52</v>
      </c>
      <c r="J650" s="13" t="n">
        <v>55625</v>
      </c>
      <c r="K650" s="13">
        <f>IFERROR($H650/$I650,"")</f>
        <v/>
      </c>
      <c r="L650" s="13" t="n">
        <v>1400000</v>
      </c>
      <c r="M650" t="inlineStr">
        <is>
          <t>RI, FL, NY</t>
        </is>
      </c>
      <c r="N650" t="inlineStr">
        <is>
          <t>No</t>
        </is>
      </c>
      <c r="O650" t="inlineStr">
        <is>
          <t>Not stated</t>
        </is>
      </c>
      <c r="Q650" s="9" t="inlineStr">
        <is>
          <t>https://grantcue.com/foundations/thomas-and-linda-koehn-foundation-421293625</t>
        </is>
      </c>
    </row>
    <row r="651">
      <c r="A651">
        <f>IF($E651=$E650,$A650+1,1)</f>
        <v/>
      </c>
      <c r="B651" t="inlineStr">
        <is>
          <t>KRAUSE GENTLE FOUNDATION</t>
        </is>
      </c>
      <c r="C651" t="inlineStr">
        <is>
          <t>42-1414004</t>
        </is>
      </c>
      <c r="D651" t="inlineStr">
        <is>
          <t>Iowa</t>
        </is>
      </c>
      <c r="E651" t="inlineStr">
        <is>
          <t>IA</t>
        </is>
      </c>
      <c r="F651" t="n">
        <v>2025</v>
      </c>
      <c r="G651" t="n">
        <v>2</v>
      </c>
      <c r="H651" s="13" t="n">
        <v>7336012</v>
      </c>
      <c r="I651" s="12" t="n">
        <v>44</v>
      </c>
      <c r="J651" s="13" t="n">
        <v>1000</v>
      </c>
      <c r="K651" s="13">
        <f>IFERROR($H651/$I651,"")</f>
        <v/>
      </c>
      <c r="L651" s="13" t="n">
        <v>6439148</v>
      </c>
      <c r="M651" t="inlineStr">
        <is>
          <t>IL, KY, NY</t>
        </is>
      </c>
      <c r="N651" t="inlineStr">
        <is>
          <t>No</t>
        </is>
      </c>
      <c r="O651" t="inlineStr">
        <is>
          <t>Not stated</t>
        </is>
      </c>
      <c r="Q651" s="9" t="inlineStr">
        <is>
          <t>https://grantcue.com/foundations/krause-gentle-foundation-421414004</t>
        </is>
      </c>
    </row>
    <row r="652">
      <c r="A652">
        <f>IF($E652=$E651,$A651+1,1)</f>
        <v/>
      </c>
      <c r="B652" t="inlineStr">
        <is>
          <t>OTTO SCHOITZ FOUNDATION</t>
        </is>
      </c>
      <c r="C652" t="inlineStr">
        <is>
          <t>81-1949053</t>
        </is>
      </c>
      <c r="D652" t="inlineStr">
        <is>
          <t>Iowa</t>
        </is>
      </c>
      <c r="E652" t="inlineStr">
        <is>
          <t>IA</t>
        </is>
      </c>
      <c r="F652" t="n">
        <v>2024</v>
      </c>
      <c r="G652" t="n">
        <v>2</v>
      </c>
      <c r="H652" s="13" t="n">
        <v>7169730</v>
      </c>
      <c r="I652" s="12" t="n">
        <v>108</v>
      </c>
      <c r="J652" s="13" t="n">
        <v>25000</v>
      </c>
      <c r="K652" s="13">
        <f>IFERROR($H652/$I652,"")</f>
        <v/>
      </c>
      <c r="L652" s="13" t="n">
        <v>800000</v>
      </c>
      <c r="M652" t="inlineStr">
        <is>
          <t>MA</t>
        </is>
      </c>
      <c r="N652" t="inlineStr">
        <is>
          <t>Yes</t>
        </is>
      </c>
      <c r="O652" t="inlineStr">
        <is>
          <t>Yes</t>
        </is>
      </c>
      <c r="P652" s="9" t="inlineStr">
        <is>
          <t>https://www.ottoschoitzfoundation.org/</t>
        </is>
      </c>
      <c r="Q652" s="9" t="inlineStr">
        <is>
          <t>https://grantcue.com/foundations/otto-schoitz-foundation-811949053</t>
        </is>
      </c>
    </row>
    <row r="653">
      <c r="A653">
        <f>IF($E653=$E652,$A652+1,1)</f>
        <v/>
      </c>
      <c r="B653" t="inlineStr">
        <is>
          <t>FRED MAYTAG FAMILY FOUNDATION</t>
        </is>
      </c>
      <c r="C653" t="inlineStr">
        <is>
          <t>42-1444870</t>
        </is>
      </c>
      <c r="D653" t="inlineStr">
        <is>
          <t>Iowa</t>
        </is>
      </c>
      <c r="E653" t="inlineStr">
        <is>
          <t>IA</t>
        </is>
      </c>
      <c r="F653" t="n">
        <v>2024</v>
      </c>
      <c r="G653" t="n">
        <v>1</v>
      </c>
      <c r="H653" s="13" t="n">
        <v>7164231</v>
      </c>
      <c r="I653" s="12" t="n">
        <v>62</v>
      </c>
      <c r="J653" s="13" t="n">
        <v>40000</v>
      </c>
      <c r="K653" s="13">
        <f>IFERROR($H653/$I653,"")</f>
        <v/>
      </c>
      <c r="L653" s="13" t="n">
        <v>1995637</v>
      </c>
      <c r="M653" t="inlineStr">
        <is>
          <t>CA, NY, PA</t>
        </is>
      </c>
      <c r="N653" t="inlineStr">
        <is>
          <t>Yes</t>
        </is>
      </c>
      <c r="O653" t="inlineStr">
        <is>
          <t>Yes</t>
        </is>
      </c>
      <c r="Q653" s="9" t="inlineStr">
        <is>
          <t>https://grantcue.com/foundations/fred-maytag-family-foundation-421444870</t>
        </is>
      </c>
    </row>
    <row r="654">
      <c r="A654">
        <f>IF($E654=$E653,$A653+1,1)</f>
        <v/>
      </c>
      <c r="B654" t="inlineStr">
        <is>
          <t>JOHN K AND LUISE V HANSON FOUNDATION</t>
        </is>
      </c>
      <c r="C654" t="inlineStr">
        <is>
          <t>42-1343843</t>
        </is>
      </c>
      <c r="D654" t="inlineStr">
        <is>
          <t>Iowa</t>
        </is>
      </c>
      <c r="E654" t="inlineStr">
        <is>
          <t>IA</t>
        </is>
      </c>
      <c r="F654" t="n">
        <v>2024</v>
      </c>
      <c r="G654" t="n">
        <v>2</v>
      </c>
      <c r="H654" s="13" t="n">
        <v>7140970</v>
      </c>
      <c r="I654" s="12" t="n">
        <v>127</v>
      </c>
      <c r="J654" s="13" t="n">
        <v>9000</v>
      </c>
      <c r="K654" s="13">
        <f>IFERROR($H654/$I654,"")</f>
        <v/>
      </c>
      <c r="L654" s="13" t="n">
        <v>4045070</v>
      </c>
      <c r="M654" t="inlineStr">
        <is>
          <t>MN, FL, CO</t>
        </is>
      </c>
      <c r="N654" t="inlineStr">
        <is>
          <t>Yes</t>
        </is>
      </c>
      <c r="O654" t="inlineStr">
        <is>
          <t>Yes</t>
        </is>
      </c>
      <c r="P654" s="9" t="inlineStr">
        <is>
          <t>https://www.hansonfoundation.org/</t>
        </is>
      </c>
      <c r="Q654" s="9" t="inlineStr">
        <is>
          <t>https://grantcue.com/foundations/john-k-and-luise-v-hanson-foundation-421343843</t>
        </is>
      </c>
    </row>
    <row r="655">
      <c r="A655">
        <f>IF($E655=$E654,$A654+1,1)</f>
        <v/>
      </c>
      <c r="B655" t="inlineStr">
        <is>
          <t>DONALD F &amp;CHARLENE K LAMBERTI FOUNDATION</t>
        </is>
      </c>
      <c r="C655" t="inlineStr">
        <is>
          <t>42-1453781</t>
        </is>
      </c>
      <c r="D655" t="inlineStr">
        <is>
          <t>Iowa</t>
        </is>
      </c>
      <c r="E655" t="inlineStr">
        <is>
          <t>IA</t>
        </is>
      </c>
      <c r="F655" t="n">
        <v>2024</v>
      </c>
      <c r="G655" t="n">
        <v>1</v>
      </c>
      <c r="H655" s="13" t="n">
        <v>6731200</v>
      </c>
      <c r="I655" s="12" t="n">
        <v>34</v>
      </c>
      <c r="J655" s="13" t="n">
        <v>15000</v>
      </c>
      <c r="K655" s="13">
        <f>IFERROR($H655/$I655,"")</f>
        <v/>
      </c>
      <c r="L655" s="13" t="n">
        <v>6000000</v>
      </c>
      <c r="M655" t="inlineStr">
        <is>
          <t>MN, CO, OH</t>
        </is>
      </c>
      <c r="N655" t="inlineStr">
        <is>
          <t>No</t>
        </is>
      </c>
      <c r="O655" t="inlineStr">
        <is>
          <t>Not stated</t>
        </is>
      </c>
      <c r="Q655" s="9" t="inlineStr">
        <is>
          <t>https://grantcue.com/foundations/donald-f-and-charlene-k-lamberti-foundation-421453781</t>
        </is>
      </c>
    </row>
    <row r="656">
      <c r="A656">
        <f>IF($E656=$E655,$A655+1,1)</f>
        <v/>
      </c>
      <c r="B656" t="inlineStr">
        <is>
          <t>LAURIDSEN FAMILY FOUNDATION</t>
        </is>
      </c>
      <c r="C656" t="inlineStr">
        <is>
          <t>47-2871002</t>
        </is>
      </c>
      <c r="D656" t="inlineStr">
        <is>
          <t>Iowa</t>
        </is>
      </c>
      <c r="E656" t="inlineStr">
        <is>
          <t>IA</t>
        </is>
      </c>
      <c r="F656" t="n">
        <v>2025</v>
      </c>
      <c r="G656" t="n">
        <v>2</v>
      </c>
      <c r="H656" s="13" t="n">
        <v>5963980</v>
      </c>
      <c r="I656" s="12" t="n">
        <v>48</v>
      </c>
      <c r="J656" s="13" t="n">
        <v>50000</v>
      </c>
      <c r="K656" s="13">
        <f>IFERROR($H656/$I656,"")</f>
        <v/>
      </c>
      <c r="L656" s="13" t="n">
        <v>1000000</v>
      </c>
      <c r="M656" t="inlineStr">
        <is>
          <t>NY, DC, TN</t>
        </is>
      </c>
      <c r="N656" t="inlineStr">
        <is>
          <t>No</t>
        </is>
      </c>
      <c r="O656" t="inlineStr">
        <is>
          <t>Not stated</t>
        </is>
      </c>
      <c r="Q656" s="9" t="inlineStr">
        <is>
          <t>https://grantcue.com/foundations/lauridsen-family-foundation-472871002</t>
        </is>
      </c>
    </row>
    <row r="657">
      <c r="A657">
        <f>IF($E657=$E656,$A656+1,1)</f>
        <v/>
      </c>
      <c r="B657" t="inlineStr">
        <is>
          <t>ALLIANT ENERGY FOUNDATION INC</t>
        </is>
      </c>
      <c r="C657" t="inlineStr">
        <is>
          <t>39-1444065</t>
        </is>
      </c>
      <c r="D657" t="inlineStr">
        <is>
          <t>Iowa</t>
        </is>
      </c>
      <c r="E657" t="inlineStr">
        <is>
          <t>IA</t>
        </is>
      </c>
      <c r="F657" t="n">
        <v>2025</v>
      </c>
      <c r="G657" t="n">
        <v>2</v>
      </c>
      <c r="H657" s="13" t="n">
        <v>5376857</v>
      </c>
      <c r="I657" s="12" t="n">
        <v>2142</v>
      </c>
      <c r="J657" s="13" t="n">
        <v>400</v>
      </c>
      <c r="K657" s="13">
        <f>IFERROR($H657/$I657,"")</f>
        <v/>
      </c>
      <c r="L657" s="13" t="n">
        <v>225000</v>
      </c>
      <c r="M657" t="inlineStr">
        <is>
          <t>WI, TN, MN</t>
        </is>
      </c>
      <c r="N657" t="inlineStr">
        <is>
          <t>Yes</t>
        </is>
      </c>
      <c r="O657" t="inlineStr">
        <is>
          <t>Not stated</t>
        </is>
      </c>
      <c r="P657" s="9" t="inlineStr">
        <is>
          <t>https://www.alliantenergy.com/</t>
        </is>
      </c>
      <c r="Q657" s="9" t="inlineStr">
        <is>
          <t>https://grantcue.com/foundations/alliant-energy-foundation-inc-391444065</t>
        </is>
      </c>
    </row>
    <row r="658">
      <c r="A658">
        <f>IF($E658=$E657,$A657+1,1)</f>
        <v/>
      </c>
      <c r="B658" t="inlineStr">
        <is>
          <t>Marie H Bechtel Charitable Trust</t>
        </is>
      </c>
      <c r="C658" t="inlineStr">
        <is>
          <t>26-0745711</t>
        </is>
      </c>
      <c r="D658" t="inlineStr">
        <is>
          <t>Iowa</t>
        </is>
      </c>
      <c r="E658" t="inlineStr">
        <is>
          <t>IA</t>
        </is>
      </c>
      <c r="F658" t="n">
        <v>2025</v>
      </c>
      <c r="G658" t="n">
        <v>2</v>
      </c>
      <c r="H658" s="13" t="n">
        <v>5186605</v>
      </c>
      <c r="I658" s="12" t="n">
        <v>79</v>
      </c>
      <c r="J658" s="13" t="n">
        <v>30000</v>
      </c>
      <c r="K658" s="13">
        <f>IFERROR($H658/$I658,"")</f>
        <v/>
      </c>
      <c r="L658" s="13" t="n">
        <v>950000</v>
      </c>
      <c r="M658" t="inlineStr">
        <is>
          <t>IL, MI</t>
        </is>
      </c>
      <c r="N658" t="inlineStr">
        <is>
          <t>Yes</t>
        </is>
      </c>
      <c r="O658" t="inlineStr">
        <is>
          <t>Not stated</t>
        </is>
      </c>
      <c r="Q658" s="9" t="inlineStr">
        <is>
          <t>https://grantcue.com/foundations/marie-h-bechtel-charitable-trust-260745711</t>
        </is>
      </c>
    </row>
    <row r="659">
      <c r="A659">
        <f>IF($E659=$E658,$A658+1,1)</f>
        <v/>
      </c>
      <c r="B659" t="inlineStr">
        <is>
          <t>TrueNorth Legacy Foundation</t>
        </is>
      </c>
      <c r="C659" t="inlineStr">
        <is>
          <t>86-1212907</t>
        </is>
      </c>
      <c r="D659" t="inlineStr">
        <is>
          <t>Iowa</t>
        </is>
      </c>
      <c r="E659" t="inlineStr">
        <is>
          <t>IA</t>
        </is>
      </c>
      <c r="F659" t="n">
        <v>2025</v>
      </c>
      <c r="G659" t="n">
        <v>2</v>
      </c>
      <c r="H659" s="13" t="n">
        <v>4225047</v>
      </c>
      <c r="I659" s="12" t="n">
        <v>39</v>
      </c>
      <c r="J659" s="13" t="n">
        <v>20000</v>
      </c>
      <c r="K659" s="13">
        <f>IFERROR($H659/$I659,"")</f>
        <v/>
      </c>
      <c r="L659" s="13" t="n">
        <v>3099047</v>
      </c>
      <c r="M659" t="inlineStr">
        <is>
          <t>CO, ID, GA</t>
        </is>
      </c>
      <c r="N659" t="inlineStr">
        <is>
          <t>No</t>
        </is>
      </c>
      <c r="O659" t="inlineStr">
        <is>
          <t>Not stated</t>
        </is>
      </c>
      <c r="Q659" s="9" t="inlineStr">
        <is>
          <t>https://grantcue.com/foundations/truenorth-legacy-foundation-861212907</t>
        </is>
      </c>
    </row>
    <row r="660">
      <c r="A660">
        <f>IF($E660=$E659,$A659+1,1)</f>
        <v/>
      </c>
      <c r="B660" t="inlineStr">
        <is>
          <t>THE SEIDLER FOUNDATION</t>
        </is>
      </c>
      <c r="C660" t="inlineStr">
        <is>
          <t>42-1209825</t>
        </is>
      </c>
      <c r="D660" t="inlineStr">
        <is>
          <t>Iowa</t>
        </is>
      </c>
      <c r="E660" t="inlineStr">
        <is>
          <t>IA</t>
        </is>
      </c>
      <c r="F660" t="n">
        <v>2024</v>
      </c>
      <c r="G660" t="n">
        <v>1</v>
      </c>
      <c r="H660" s="13" t="n">
        <v>4094275</v>
      </c>
      <c r="I660" s="12" t="n">
        <v>175</v>
      </c>
      <c r="J660" s="13" t="n">
        <v>10000</v>
      </c>
      <c r="K660" s="13">
        <f>IFERROR($H660/$I660,"")</f>
        <v/>
      </c>
      <c r="L660" s="13" t="n">
        <v>300000</v>
      </c>
      <c r="M660" t="inlineStr">
        <is>
          <t>WY, MO, KS</t>
        </is>
      </c>
      <c r="N660" t="inlineStr">
        <is>
          <t>Yes</t>
        </is>
      </c>
      <c r="O660" t="inlineStr">
        <is>
          <t>Not stated</t>
        </is>
      </c>
      <c r="Q660" s="9" t="inlineStr">
        <is>
          <t>https://grantcue.com/foundations/the-seidler-foundation-421209825</t>
        </is>
      </c>
    </row>
    <row r="661">
      <c r="A661">
        <f>IF($E661=$E660,$A660+1,1)</f>
        <v/>
      </c>
      <c r="B661" t="inlineStr">
        <is>
          <t>John Ruan Foundation Trust</t>
        </is>
      </c>
      <c r="C661" t="inlineStr">
        <is>
          <t>42-6059463</t>
        </is>
      </c>
      <c r="D661" t="inlineStr">
        <is>
          <t>Iowa</t>
        </is>
      </c>
      <c r="E661" t="inlineStr">
        <is>
          <t>IA</t>
        </is>
      </c>
      <c r="F661" t="n">
        <v>2024</v>
      </c>
      <c r="G661" t="n">
        <v>1</v>
      </c>
      <c r="H661" s="13" t="n">
        <v>4042500</v>
      </c>
      <c r="I661" s="12" t="n">
        <v>52</v>
      </c>
      <c r="J661" s="13" t="n">
        <v>10000</v>
      </c>
      <c r="K661" s="13">
        <f>IFERROR($H661/$I661,"")</f>
        <v/>
      </c>
      <c r="L661" s="13" t="n">
        <v>1000000</v>
      </c>
      <c r="M661" t="inlineStr">
        <is>
          <t>IL, TX, MN</t>
        </is>
      </c>
      <c r="N661" t="inlineStr">
        <is>
          <t>Yes</t>
        </is>
      </c>
      <c r="O661" t="inlineStr">
        <is>
          <t>Not stated</t>
        </is>
      </c>
      <c r="Q661" s="9" t="inlineStr">
        <is>
          <t>https://grantcue.com/foundations/john-ruan-foundation-trust-426059463</t>
        </is>
      </c>
    </row>
    <row r="662">
      <c r="A662">
        <f>IF($E662=$E661,$A661+1,1)</f>
        <v/>
      </c>
      <c r="B662" t="inlineStr">
        <is>
          <t>SEHGAL FOUNDATION</t>
        </is>
      </c>
      <c r="C662" t="inlineStr">
        <is>
          <t>42-1477858</t>
        </is>
      </c>
      <c r="D662" t="inlineStr">
        <is>
          <t>Iowa</t>
        </is>
      </c>
      <c r="E662" t="inlineStr">
        <is>
          <t>IA</t>
        </is>
      </c>
      <c r="F662" t="n">
        <v>2024</v>
      </c>
      <c r="G662" t="n">
        <v>2</v>
      </c>
      <c r="H662" s="13" t="n">
        <v>3976829</v>
      </c>
      <c r="I662" s="12" t="n">
        <v>66</v>
      </c>
      <c r="J662" s="13" t="n">
        <v>2500</v>
      </c>
      <c r="K662" s="13">
        <f>IFERROR($H662/$I662,"")</f>
        <v/>
      </c>
      <c r="L662" s="13" t="n">
        <v>2705000</v>
      </c>
      <c r="M662" t="inlineStr">
        <is>
          <t>MD, CA, IL</t>
        </is>
      </c>
      <c r="N662" t="inlineStr">
        <is>
          <t>No</t>
        </is>
      </c>
      <c r="O662" t="inlineStr">
        <is>
          <t>Not stated</t>
        </is>
      </c>
      <c r="Q662" s="9" t="inlineStr">
        <is>
          <t>https://grantcue.com/foundations/sehgal-foundation-421477858</t>
        </is>
      </c>
    </row>
    <row r="663">
      <c r="A663">
        <f>IF($E663=$E662,$A662+1,1)</f>
        <v/>
      </c>
      <c r="B663" t="inlineStr">
        <is>
          <t>BETTER HEALTH FOUNDATION MELINDA GOWEY</t>
        </is>
      </c>
      <c r="C663" t="inlineStr">
        <is>
          <t>46-2452851</t>
        </is>
      </c>
      <c r="D663" t="inlineStr">
        <is>
          <t>Iowa</t>
        </is>
      </c>
      <c r="E663" t="inlineStr">
        <is>
          <t>IA</t>
        </is>
      </c>
      <c r="F663" t="n">
        <v>2024</v>
      </c>
      <c r="G663" t="n">
        <v>2</v>
      </c>
      <c r="H663" s="13" t="n">
        <v>3936232</v>
      </c>
      <c r="I663" s="12" t="n">
        <v>42</v>
      </c>
      <c r="J663" s="13" t="n">
        <v>75000</v>
      </c>
      <c r="K663" s="13">
        <f>IFERROR($H663/$I663,"")</f>
        <v/>
      </c>
      <c r="L663" s="13" t="n">
        <v>275000</v>
      </c>
      <c r="M663" t="inlineStr">
        <is>
          <t>IL</t>
        </is>
      </c>
      <c r="N663" t="inlineStr">
        <is>
          <t>No</t>
        </is>
      </c>
      <c r="O663" t="inlineStr">
        <is>
          <t>Not stated</t>
        </is>
      </c>
      <c r="Q663" s="9" t="inlineStr">
        <is>
          <t>https://grantcue.com/foundations/better-health-foundation-melinda-gowey-462452851</t>
        </is>
      </c>
    </row>
    <row r="664">
      <c r="A664">
        <f>IF($E664=$E663,$A663+1,1)</f>
        <v/>
      </c>
      <c r="B664" t="inlineStr">
        <is>
          <t>Athene Charitable Foundation</t>
        </is>
      </c>
      <c r="C664" t="inlineStr">
        <is>
          <t>42-1431745</t>
        </is>
      </c>
      <c r="D664" t="inlineStr">
        <is>
          <t>Iowa</t>
        </is>
      </c>
      <c r="E664" t="inlineStr">
        <is>
          <t>IA</t>
        </is>
      </c>
      <c r="F664" t="n">
        <v>2024</v>
      </c>
      <c r="G664" t="n">
        <v>1</v>
      </c>
      <c r="H664" s="13" t="n">
        <v>3904253</v>
      </c>
      <c r="I664" s="12" t="n">
        <v>49</v>
      </c>
      <c r="J664" s="13" t="n">
        <v>5000</v>
      </c>
      <c r="K664" s="13">
        <f>IFERROR($H664/$I664,"")</f>
        <v/>
      </c>
      <c r="L664" s="13" t="n">
        <v>1339278</v>
      </c>
      <c r="M664" t="inlineStr">
        <is>
          <t>PA, MI, CT</t>
        </is>
      </c>
      <c r="N664" t="inlineStr">
        <is>
          <t>Yes</t>
        </is>
      </c>
      <c r="O664" t="inlineStr">
        <is>
          <t>Yes</t>
        </is>
      </c>
      <c r="P664" s="9" t="inlineStr">
        <is>
          <t>https://www.athene.com/</t>
        </is>
      </c>
      <c r="Q664" s="9" t="inlineStr">
        <is>
          <t>https://grantcue.com/foundations/athene-charitable-foundation-421431745</t>
        </is>
      </c>
    </row>
    <row r="665">
      <c r="A665">
        <f>IF($E665=$E664,$A664+1,1)</f>
        <v/>
      </c>
      <c r="B665" t="inlineStr">
        <is>
          <t>ALBAGHDADI FAMILY MEDICAL FOUNDATION</t>
        </is>
      </c>
      <c r="C665" t="inlineStr">
        <is>
          <t>42-1466189</t>
        </is>
      </c>
      <c r="D665" t="inlineStr">
        <is>
          <t>Iowa</t>
        </is>
      </c>
      <c r="E665" t="inlineStr">
        <is>
          <t>IA</t>
        </is>
      </c>
      <c r="F665" t="n">
        <v>2025</v>
      </c>
      <c r="G665" t="n">
        <v>2</v>
      </c>
      <c r="H665" s="13" t="n">
        <v>3872787</v>
      </c>
      <c r="I665" s="12" t="n">
        <v>14</v>
      </c>
      <c r="J665" s="13" t="n">
        <v>4000</v>
      </c>
      <c r="K665" s="13">
        <f>IFERROR($H665/$I665,"")</f>
        <v/>
      </c>
      <c r="L665" s="13" t="n">
        <v>2850000</v>
      </c>
      <c r="M665" t="inlineStr">
        <is>
          <t>VA, MN</t>
        </is>
      </c>
      <c r="N665" t="inlineStr">
        <is>
          <t>Yes</t>
        </is>
      </c>
      <c r="O665" t="inlineStr">
        <is>
          <t>Not stated</t>
        </is>
      </c>
      <c r="Q665" s="9" t="inlineStr">
        <is>
          <t>https://grantcue.com/foundations/albaghdadi-family-medical-foundation-421466189</t>
        </is>
      </c>
    </row>
    <row r="666">
      <c r="A666">
        <f>IF($E666=$E665,$A665+1,1)</f>
        <v/>
      </c>
      <c r="B666" t="inlineStr">
        <is>
          <t>VAN G MILLER FAMILY CHARITABLE FOUNDATION</t>
        </is>
      </c>
      <c r="C666" t="inlineStr">
        <is>
          <t>81-1175024</t>
        </is>
      </c>
      <c r="D666" t="inlineStr">
        <is>
          <t>Iowa</t>
        </is>
      </c>
      <c r="E666" t="inlineStr">
        <is>
          <t>IA</t>
        </is>
      </c>
      <c r="F666" t="n">
        <v>2025</v>
      </c>
      <c r="G666" t="n">
        <v>2</v>
      </c>
      <c r="H666" s="13" t="n">
        <v>3764484</v>
      </c>
      <c r="I666" s="12" t="n">
        <v>44</v>
      </c>
      <c r="J666" s="13" t="n">
        <v>25000</v>
      </c>
      <c r="K666" s="13">
        <f>IFERROR($H666/$I666,"")</f>
        <v/>
      </c>
      <c r="L666" s="13" t="n">
        <v>400000</v>
      </c>
      <c r="N666" t="inlineStr">
        <is>
          <t>No</t>
        </is>
      </c>
      <c r="O666" t="inlineStr">
        <is>
          <t>Not stated</t>
        </is>
      </c>
      <c r="Q666" s="9" t="inlineStr">
        <is>
          <t>https://grantcue.com/foundations/van-g-miller-family-charitable-foundation-811175024</t>
        </is>
      </c>
    </row>
    <row r="667">
      <c r="A667">
        <f>IF($E667=$E666,$A666+1,1)</f>
        <v/>
      </c>
      <c r="B667" t="inlineStr">
        <is>
          <t>SCHWARTZ FAMILY FOUNDATION</t>
        </is>
      </c>
      <c r="C667" t="inlineStr">
        <is>
          <t>43-6900504</t>
        </is>
      </c>
      <c r="D667" t="inlineStr">
        <is>
          <t>Iowa</t>
        </is>
      </c>
      <c r="E667" t="inlineStr">
        <is>
          <t>IA</t>
        </is>
      </c>
      <c r="F667" t="n">
        <v>2024</v>
      </c>
      <c r="G667" t="n">
        <v>1</v>
      </c>
      <c r="H667" s="13" t="n">
        <v>3731235</v>
      </c>
      <c r="I667" s="12" t="n">
        <v>38</v>
      </c>
      <c r="J667" s="13" t="n">
        <v>10000</v>
      </c>
      <c r="K667" s="13">
        <f>IFERROR($H667/$I667,"")</f>
        <v/>
      </c>
      <c r="L667" s="13" t="n">
        <v>1291889</v>
      </c>
      <c r="M667" t="inlineStr">
        <is>
          <t>NY, WY, CA</t>
        </is>
      </c>
      <c r="N667" t="inlineStr">
        <is>
          <t>Yes</t>
        </is>
      </c>
      <c r="O667" t="inlineStr">
        <is>
          <t>Not stated</t>
        </is>
      </c>
      <c r="Q667" s="9" t="inlineStr">
        <is>
          <t>https://grantcue.com/foundations/schwartz-family-foundation-436900504</t>
        </is>
      </c>
    </row>
    <row r="668">
      <c r="A668">
        <f>IF($E668=$E667,$A667+1,1)</f>
        <v/>
      </c>
      <c r="B668" t="inlineStr">
        <is>
          <t>JENSEN PRIVATE FOUNDATION INC</t>
        </is>
      </c>
      <c r="C668" t="inlineStr">
        <is>
          <t>27-3945904</t>
        </is>
      </c>
      <c r="D668" t="inlineStr">
        <is>
          <t>Iowa</t>
        </is>
      </c>
      <c r="E668" t="inlineStr">
        <is>
          <t>IA</t>
        </is>
      </c>
      <c r="F668" t="n">
        <v>2025</v>
      </c>
      <c r="G668" t="n">
        <v>2</v>
      </c>
      <c r="H668" s="13" t="n">
        <v>3447287</v>
      </c>
      <c r="I668" s="12" t="n">
        <v>22</v>
      </c>
      <c r="J668" s="13" t="n">
        <v>5000</v>
      </c>
      <c r="K668" s="13">
        <f>IFERROR($H668/$I668,"")</f>
        <v/>
      </c>
      <c r="L668" s="13" t="n">
        <v>2986642</v>
      </c>
      <c r="M668" t="inlineStr">
        <is>
          <t>CA</t>
        </is>
      </c>
      <c r="N668" t="inlineStr">
        <is>
          <t>No</t>
        </is>
      </c>
      <c r="O668" t="inlineStr">
        <is>
          <t>Not stated</t>
        </is>
      </c>
      <c r="Q668" s="9" t="inlineStr">
        <is>
          <t>https://grantcue.com/foundations/jensen-private-foundation-inc-273945904</t>
        </is>
      </c>
    </row>
    <row r="669">
      <c r="A669">
        <f>IF($E669=$E668,$A668+1,1)</f>
        <v/>
      </c>
      <c r="B669" t="inlineStr">
        <is>
          <t>DEAN J KING FAMILY FOUNDATION</t>
        </is>
      </c>
      <c r="C669" t="inlineStr">
        <is>
          <t>42-1480536</t>
        </is>
      </c>
      <c r="D669" t="inlineStr">
        <is>
          <t>Iowa</t>
        </is>
      </c>
      <c r="E669" t="inlineStr">
        <is>
          <t>IA</t>
        </is>
      </c>
      <c r="F669" t="n">
        <v>2025</v>
      </c>
      <c r="G669" t="n">
        <v>2</v>
      </c>
      <c r="H669" s="13" t="n">
        <v>3380038</v>
      </c>
      <c r="I669" s="12" t="n">
        <v>141</v>
      </c>
      <c r="J669" s="13" t="n">
        <v>10000</v>
      </c>
      <c r="K669" s="13">
        <f>IFERROR($H669/$I669,"")</f>
        <v/>
      </c>
      <c r="L669" s="13" t="n">
        <v>172837</v>
      </c>
      <c r="M669" t="inlineStr">
        <is>
          <t>NE, MO, UT</t>
        </is>
      </c>
      <c r="N669" t="inlineStr">
        <is>
          <t>Yes</t>
        </is>
      </c>
      <c r="O669" t="inlineStr">
        <is>
          <t>Yes</t>
        </is>
      </c>
      <c r="Q669" s="9" t="inlineStr">
        <is>
          <t>https://grantcue.com/foundations/dean-j-king-family-foundation-421480536</t>
        </is>
      </c>
    </row>
    <row r="670">
      <c r="A670">
        <f>IF($E670=$E669,$A669+1,1)</f>
        <v/>
      </c>
      <c r="B670" t="inlineStr">
        <is>
          <t>CARLSON FAMILY FOUNDATION</t>
        </is>
      </c>
      <c r="C670" t="inlineStr">
        <is>
          <t>39-1891960</t>
        </is>
      </c>
      <c r="D670" t="inlineStr">
        <is>
          <t>Iowa</t>
        </is>
      </c>
      <c r="E670" t="inlineStr">
        <is>
          <t>IA</t>
        </is>
      </c>
      <c r="F670" t="n">
        <v>2025</v>
      </c>
      <c r="G670" t="n">
        <v>2</v>
      </c>
      <c r="H670" s="13" t="n">
        <v>3325000</v>
      </c>
      <c r="I670" s="12" t="n">
        <v>67</v>
      </c>
      <c r="J670" s="13" t="n">
        <v>40000</v>
      </c>
      <c r="K670" s="13">
        <f>IFERROR($H670/$I670,"")</f>
        <v/>
      </c>
      <c r="L670" s="13" t="n">
        <v>550000</v>
      </c>
      <c r="M670" t="inlineStr">
        <is>
          <t>MO, MD, KS</t>
        </is>
      </c>
      <c r="N670" t="inlineStr">
        <is>
          <t>No</t>
        </is>
      </c>
      <c r="O670" t="inlineStr">
        <is>
          <t>Not stated</t>
        </is>
      </c>
      <c r="Q670" s="9" t="inlineStr">
        <is>
          <t>https://grantcue.com/foundations/carlson-family-foundation-391891960</t>
        </is>
      </c>
    </row>
    <row r="671">
      <c r="A671">
        <f>IF($E671=$E670,$A670+1,1)</f>
        <v/>
      </c>
      <c r="B671" t="inlineStr">
        <is>
          <t>The Wellmark Foundation</t>
        </is>
      </c>
      <c r="C671" t="inlineStr">
        <is>
          <t>42-1368650</t>
        </is>
      </c>
      <c r="D671" t="inlineStr">
        <is>
          <t>Iowa</t>
        </is>
      </c>
      <c r="E671" t="inlineStr">
        <is>
          <t>IA</t>
        </is>
      </c>
      <c r="F671" t="n">
        <v>2024</v>
      </c>
      <c r="G671" t="n">
        <v>1</v>
      </c>
      <c r="H671" s="13" t="n">
        <v>3152094</v>
      </c>
      <c r="I671" s="12" t="n">
        <v>27</v>
      </c>
      <c r="J671" s="13" t="n">
        <v>31951</v>
      </c>
      <c r="K671" s="13">
        <f>IFERROR($H671/$I671,"")</f>
        <v/>
      </c>
      <c r="L671" s="13" t="n">
        <v>758599</v>
      </c>
      <c r="M671" t="inlineStr">
        <is>
          <t>VA, SD</t>
        </is>
      </c>
      <c r="N671" t="inlineStr">
        <is>
          <t>Yes</t>
        </is>
      </c>
      <c r="O671" t="inlineStr">
        <is>
          <t>Yes</t>
        </is>
      </c>
      <c r="Q671" s="9" t="inlineStr">
        <is>
          <t>https://grantcue.com/foundations/the-wellmark-foundation-421368650</t>
        </is>
      </c>
    </row>
    <row r="672">
      <c r="A672">
        <f>IF($E672=$E671,$A671+1,1)</f>
        <v/>
      </c>
      <c r="B672" t="inlineStr">
        <is>
          <t>OTTUMWA REGIONAL LEGACY FOUNDATION INC</t>
        </is>
      </c>
      <c r="C672" t="inlineStr">
        <is>
          <t>42-0681060</t>
        </is>
      </c>
      <c r="D672" t="inlineStr">
        <is>
          <t>Iowa</t>
        </is>
      </c>
      <c r="E672" t="inlineStr">
        <is>
          <t>IA</t>
        </is>
      </c>
      <c r="F672" t="n">
        <v>2024</v>
      </c>
      <c r="G672" t="n">
        <v>1</v>
      </c>
      <c r="H672" s="13" t="n">
        <v>3131503</v>
      </c>
      <c r="I672" s="12" t="n">
        <v>216</v>
      </c>
      <c r="J672" s="13" t="n">
        <v>1125</v>
      </c>
      <c r="K672" s="13">
        <f>IFERROR($H672/$I672,"")</f>
        <v/>
      </c>
      <c r="L672" s="13" t="n">
        <v>554112</v>
      </c>
      <c r="M672" t="inlineStr">
        <is>
          <t>AR, NY, TX</t>
        </is>
      </c>
      <c r="N672" t="inlineStr">
        <is>
          <t>No</t>
        </is>
      </c>
      <c r="O672" t="inlineStr">
        <is>
          <t>Yes</t>
        </is>
      </c>
      <c r="Q672" s="9" t="inlineStr">
        <is>
          <t>https://grantcue.com/foundations/ottumwa-regional-legacy-foundation-inc-420681060</t>
        </is>
      </c>
    </row>
    <row r="673">
      <c r="A673">
        <f>IF($E673=$E672,$A672+1,1)</f>
        <v/>
      </c>
      <c r="B673" t="inlineStr">
        <is>
          <t>EMC Insurance Foundation</t>
        </is>
      </c>
      <c r="C673" t="inlineStr">
        <is>
          <t>42-1343474</t>
        </is>
      </c>
      <c r="D673" t="inlineStr">
        <is>
          <t>Iowa</t>
        </is>
      </c>
      <c r="E673" t="inlineStr">
        <is>
          <t>IA</t>
        </is>
      </c>
      <c r="F673" t="n">
        <v>2025</v>
      </c>
      <c r="G673" t="n">
        <v>2</v>
      </c>
      <c r="H673" s="13" t="n">
        <v>3051807</v>
      </c>
      <c r="I673" s="12" t="n">
        <v>214</v>
      </c>
      <c r="J673" s="13" t="n">
        <v>5000</v>
      </c>
      <c r="K673" s="13">
        <f>IFERROR($H673/$I673,"")</f>
        <v/>
      </c>
      <c r="L673" s="13" t="n">
        <v>167000</v>
      </c>
      <c r="M673" t="inlineStr">
        <is>
          <t>MD, DE, KS</t>
        </is>
      </c>
      <c r="N673" t="inlineStr">
        <is>
          <t>Yes</t>
        </is>
      </c>
      <c r="O673" t="inlineStr">
        <is>
          <t>Not stated</t>
        </is>
      </c>
      <c r="Q673" s="9" t="inlineStr">
        <is>
          <t>https://grantcue.com/foundations/emc-insurance-foundation-421343474</t>
        </is>
      </c>
    </row>
    <row r="674">
      <c r="A674">
        <f>IF($E674=$E673,$A673+1,1)</f>
        <v/>
      </c>
      <c r="B674" t="inlineStr">
        <is>
          <t>CARLEEN AND EUGENE GRANDON CHARITABLE FOUNDATION</t>
        </is>
      </c>
      <c r="C674" t="inlineStr">
        <is>
          <t>20-1134857</t>
        </is>
      </c>
      <c r="D674" t="inlineStr">
        <is>
          <t>Iowa</t>
        </is>
      </c>
      <c r="E674" t="inlineStr">
        <is>
          <t>IA</t>
        </is>
      </c>
      <c r="F674" t="n">
        <v>2025</v>
      </c>
      <c r="G674" t="n">
        <v>2</v>
      </c>
      <c r="H674" s="13" t="n">
        <v>2965800</v>
      </c>
      <c r="I674" s="12" t="n">
        <v>52</v>
      </c>
      <c r="J674" s="13" t="n">
        <v>35000</v>
      </c>
      <c r="K674" s="13">
        <f>IFERROR($H674/$I674,"")</f>
        <v/>
      </c>
      <c r="L674" s="13" t="n">
        <v>200000</v>
      </c>
      <c r="N674" t="inlineStr">
        <is>
          <t>Yes</t>
        </is>
      </c>
      <c r="O674" t="inlineStr">
        <is>
          <t>Yes</t>
        </is>
      </c>
      <c r="P674" s="9" t="inlineStr">
        <is>
          <t>https://www.grandoncf.org/</t>
        </is>
      </c>
      <c r="Q674" s="9" t="inlineStr">
        <is>
          <t>https://grantcue.com/foundations/carleen-and-eugene-grandon-charitable-foundation-201134857</t>
        </is>
      </c>
    </row>
    <row r="675">
      <c r="A675">
        <f>IF($E675=$E674,$A674+1,1)</f>
        <v/>
      </c>
      <c r="B675" t="inlineStr">
        <is>
          <t>C Richard Stark Jr &amp; Joan E Stark Foundation</t>
        </is>
      </c>
      <c r="C675" t="inlineStr">
        <is>
          <t>42-1345092</t>
        </is>
      </c>
      <c r="D675" t="inlineStr">
        <is>
          <t>Iowa</t>
        </is>
      </c>
      <c r="E675" t="inlineStr">
        <is>
          <t>IA</t>
        </is>
      </c>
      <c r="F675" t="n">
        <v>2025</v>
      </c>
      <c r="G675" t="n">
        <v>2</v>
      </c>
      <c r="H675" s="13" t="n">
        <v>2892500</v>
      </c>
      <c r="I675" s="12" t="n">
        <v>15</v>
      </c>
      <c r="J675" s="13" t="n">
        <v>25000</v>
      </c>
      <c r="K675" s="13">
        <f>IFERROR($H675/$I675,"")</f>
        <v/>
      </c>
      <c r="L675" s="13" t="n">
        <v>2395000</v>
      </c>
      <c r="M675" t="inlineStr">
        <is>
          <t>FL</t>
        </is>
      </c>
      <c r="N675" t="inlineStr">
        <is>
          <t>No</t>
        </is>
      </c>
      <c r="O675" t="inlineStr">
        <is>
          <t>Not stated</t>
        </is>
      </c>
      <c r="Q675" s="9" t="inlineStr">
        <is>
          <t>https://grantcue.com/foundations/c-richard-stark-jr-and-joan-e-stark-foundation-421345092</t>
        </is>
      </c>
    </row>
    <row r="676">
      <c r="A676">
        <f>IF($E676=$E675,$A675+1,1)</f>
        <v/>
      </c>
      <c r="B676" t="inlineStr">
        <is>
          <t>The Carter Chapman Shreve Family Foundation</t>
        </is>
      </c>
      <c r="C676" t="inlineStr">
        <is>
          <t>46-1299919</t>
        </is>
      </c>
      <c r="D676" t="inlineStr">
        <is>
          <t>Iowa</t>
        </is>
      </c>
      <c r="E676" t="inlineStr">
        <is>
          <t>IA</t>
        </is>
      </c>
      <c r="F676" t="n">
        <v>2024</v>
      </c>
      <c r="G676" t="n">
        <v>1</v>
      </c>
      <c r="H676" s="13" t="n">
        <v>2885000</v>
      </c>
      <c r="I676" s="12" t="n">
        <v>26</v>
      </c>
      <c r="J676" s="13" t="n">
        <v>50000</v>
      </c>
      <c r="K676" s="13">
        <f>IFERROR($H676/$I676,"")</f>
        <v/>
      </c>
      <c r="L676" s="13" t="n">
        <v>600000</v>
      </c>
      <c r="M676" t="inlineStr">
        <is>
          <t>NY, CO, WA</t>
        </is>
      </c>
      <c r="N676" t="inlineStr">
        <is>
          <t>No</t>
        </is>
      </c>
      <c r="O676" t="inlineStr">
        <is>
          <t>Not stated</t>
        </is>
      </c>
      <c r="Q676" s="9" t="inlineStr">
        <is>
          <t>https://grantcue.com/foundations/the-carter-chapman-shreve-family-foundation-461299919</t>
        </is>
      </c>
    </row>
    <row r="677">
      <c r="A677">
        <f>IF($E677=$E676,$A676+1,1)</f>
        <v/>
      </c>
      <c r="B677" t="inlineStr">
        <is>
          <t>LAVERN T BUSSE &amp; AUDREY BUSSE FOUNDATION</t>
        </is>
      </c>
      <c r="C677" t="inlineStr">
        <is>
          <t>75-2342746</t>
        </is>
      </c>
      <c r="D677" t="inlineStr">
        <is>
          <t>Iowa</t>
        </is>
      </c>
      <c r="E677" t="inlineStr">
        <is>
          <t>IA</t>
        </is>
      </c>
      <c r="F677" t="n">
        <v>2024</v>
      </c>
      <c r="G677" t="n">
        <v>1</v>
      </c>
      <c r="H677" s="13" t="n">
        <v>2837487</v>
      </c>
      <c r="I677" s="12" t="n">
        <v>20</v>
      </c>
      <c r="J677" s="13" t="n">
        <v>25935</v>
      </c>
      <c r="K677" s="13">
        <f>IFERROR($H677/$I677,"")</f>
        <v/>
      </c>
      <c r="L677" s="13" t="n">
        <v>1754990</v>
      </c>
      <c r="M677" t="inlineStr">
        <is>
          <t>MN, IN, WI</t>
        </is>
      </c>
      <c r="N677" t="inlineStr">
        <is>
          <t>No</t>
        </is>
      </c>
      <c r="O677" t="inlineStr">
        <is>
          <t>Not stated</t>
        </is>
      </c>
      <c r="Q677" s="9" t="inlineStr">
        <is>
          <t>https://grantcue.com/foundations/lavern-t-busse-and-audrey-busse-foundation-752342746</t>
        </is>
      </c>
    </row>
    <row r="678">
      <c r="A678">
        <f>IF($E678=$E677,$A677+1,1)</f>
        <v/>
      </c>
      <c r="B678" t="inlineStr">
        <is>
          <t>THE RONA AND JEFFREY ABRAMSON FOUNDATION</t>
        </is>
      </c>
      <c r="C678" t="inlineStr">
        <is>
          <t>45-4116761</t>
        </is>
      </c>
      <c r="D678" t="inlineStr">
        <is>
          <t>Iowa</t>
        </is>
      </c>
      <c r="E678" t="inlineStr">
        <is>
          <t>IA</t>
        </is>
      </c>
      <c r="F678" t="n">
        <v>2024</v>
      </c>
      <c r="G678" t="n">
        <v>1</v>
      </c>
      <c r="H678" s="13" t="n">
        <v>2815684</v>
      </c>
      <c r="I678" s="12" t="n">
        <v>58</v>
      </c>
      <c r="J678" s="13" t="n">
        <v>10000</v>
      </c>
      <c r="K678" s="13">
        <f>IFERROR($H678/$I678,"")</f>
        <v/>
      </c>
      <c r="L678" s="13" t="n">
        <v>889340</v>
      </c>
      <c r="M678" t="inlineStr">
        <is>
          <t>DC, NY, MD</t>
        </is>
      </c>
      <c r="N678" t="inlineStr">
        <is>
          <t>No</t>
        </is>
      </c>
      <c r="O678" t="inlineStr">
        <is>
          <t>Not stated</t>
        </is>
      </c>
      <c r="Q678" s="9" t="inlineStr">
        <is>
          <t>https://grantcue.com/foundations/the-rona-and-jeffrey-abramson-foundation-454116761</t>
        </is>
      </c>
    </row>
    <row r="679">
      <c r="A679">
        <f>IF($E679=$E678,$A678+1,1)</f>
        <v/>
      </c>
      <c r="B679" t="inlineStr">
        <is>
          <t>KENT CORPORATION CHARITABLE FOUNDATION fka KENT-STEIN FOUNDATION</t>
        </is>
      </c>
      <c r="C679" t="inlineStr">
        <is>
          <t>42-6058939</t>
        </is>
      </c>
      <c r="D679" t="inlineStr">
        <is>
          <t>Iowa</t>
        </is>
      </c>
      <c r="E679" t="inlineStr">
        <is>
          <t>IA</t>
        </is>
      </c>
      <c r="F679" t="n">
        <v>2024</v>
      </c>
      <c r="G679" t="n">
        <v>1</v>
      </c>
      <c r="H679" s="13" t="n">
        <v>2680690</v>
      </c>
      <c r="I679" s="12" t="n">
        <v>40</v>
      </c>
      <c r="J679" s="13" t="n">
        <v>10500</v>
      </c>
      <c r="K679" s="13">
        <f>IFERROR($H679/$I679,"")</f>
        <v/>
      </c>
      <c r="L679" s="13" t="n">
        <v>1710700</v>
      </c>
      <c r="M679" t="inlineStr">
        <is>
          <t>IN, IL, ID</t>
        </is>
      </c>
      <c r="N679" t="inlineStr">
        <is>
          <t>Yes</t>
        </is>
      </c>
      <c r="O679" t="inlineStr">
        <is>
          <t>Yes</t>
        </is>
      </c>
      <c r="Q679" s="9" t="inlineStr">
        <is>
          <t>https://grantcue.com/foundations/kent-corporation-charitable-foundation-fka-kent-stein-foundation-426058939</t>
        </is>
      </c>
    </row>
    <row r="680">
      <c r="A680">
        <f>IF($E680=$E679,$A679+1,1)</f>
        <v/>
      </c>
      <c r="B680" t="inlineStr">
        <is>
          <t>TONY SCHNEIDERMAN CHARITABLE TR</t>
        </is>
      </c>
      <c r="C680" t="inlineStr">
        <is>
          <t>92-6201804</t>
        </is>
      </c>
      <c r="D680" t="inlineStr">
        <is>
          <t>Iowa</t>
        </is>
      </c>
      <c r="E680" t="inlineStr">
        <is>
          <t>IA</t>
        </is>
      </c>
      <c r="F680" t="n">
        <v>2025</v>
      </c>
      <c r="G680" t="n">
        <v>2</v>
      </c>
      <c r="H680" s="13" t="n">
        <v>2620105</v>
      </c>
      <c r="I680" s="12" t="n">
        <v>5</v>
      </c>
      <c r="J680" s="13" t="n">
        <v>500000</v>
      </c>
      <c r="K680" s="13">
        <f>IFERROR($H680/$I680,"")</f>
        <v/>
      </c>
      <c r="L680" s="13" t="n">
        <v>1027605</v>
      </c>
      <c r="M680" t="inlineStr">
        <is>
          <t>NY</t>
        </is>
      </c>
      <c r="N680" t="inlineStr">
        <is>
          <t>Yes</t>
        </is>
      </c>
      <c r="O680" t="inlineStr">
        <is>
          <t>Yes</t>
        </is>
      </c>
      <c r="Q680" s="9" t="inlineStr">
        <is>
          <t>https://grantcue.com/foundations/tony-schneiderman-charitable-tr-926201804</t>
        </is>
      </c>
    </row>
    <row r="681">
      <c r="A681">
        <f>IF($E681=$E680,$A680+1,1)</f>
        <v/>
      </c>
      <c r="B681" t="inlineStr">
        <is>
          <t>WEILER FOUNDATION</t>
        </is>
      </c>
      <c r="C681" t="inlineStr">
        <is>
          <t>26-3865871</t>
        </is>
      </c>
      <c r="D681" t="inlineStr">
        <is>
          <t>Iowa</t>
        </is>
      </c>
      <c r="E681" t="inlineStr">
        <is>
          <t>IA</t>
        </is>
      </c>
      <c r="F681" t="n">
        <v>2025</v>
      </c>
      <c r="G681" t="n">
        <v>2</v>
      </c>
      <c r="H681" s="13" t="n">
        <v>2580464</v>
      </c>
      <c r="I681" s="12" t="n">
        <v>118</v>
      </c>
      <c r="J681" s="13" t="n">
        <v>1000</v>
      </c>
      <c r="K681" s="13">
        <f>IFERROR($H681/$I681,"")</f>
        <v/>
      </c>
      <c r="L681" s="13" t="n">
        <v>1000000</v>
      </c>
      <c r="M681" t="inlineStr">
        <is>
          <t>AL, FL, TN</t>
        </is>
      </c>
      <c r="N681" t="inlineStr">
        <is>
          <t>Yes</t>
        </is>
      </c>
      <c r="O681" t="inlineStr">
        <is>
          <t>Yes</t>
        </is>
      </c>
      <c r="Q681" s="9" t="inlineStr">
        <is>
          <t>https://grantcue.com/foundations/weiler-foundation-263865871</t>
        </is>
      </c>
    </row>
    <row r="682">
      <c r="A682">
        <f>IF($E682=$E681,$A681+1,1)</f>
        <v/>
      </c>
      <c r="B682" t="inlineStr">
        <is>
          <t>Harold R Bechtel Charitable Trust</t>
        </is>
      </c>
      <c r="C682" t="inlineStr">
        <is>
          <t>26-1284636</t>
        </is>
      </c>
      <c r="D682" t="inlineStr">
        <is>
          <t>Iowa</t>
        </is>
      </c>
      <c r="E682" t="inlineStr">
        <is>
          <t>IA</t>
        </is>
      </c>
      <c r="F682" t="n">
        <v>2024</v>
      </c>
      <c r="G682" t="n">
        <v>1</v>
      </c>
      <c r="H682" s="13" t="n">
        <v>2522514</v>
      </c>
      <c r="I682" s="12" t="n">
        <v>41</v>
      </c>
      <c r="J682" s="13" t="n">
        <v>25564</v>
      </c>
      <c r="K682" s="13">
        <f>IFERROR($H682/$I682,"")</f>
        <v/>
      </c>
      <c r="L682" s="13" t="n">
        <v>1015000</v>
      </c>
      <c r="M682" t="inlineStr">
        <is>
          <t>IL, MT, MI</t>
        </is>
      </c>
      <c r="N682" t="inlineStr">
        <is>
          <t>Yes</t>
        </is>
      </c>
      <c r="O682" t="inlineStr">
        <is>
          <t>Not stated</t>
        </is>
      </c>
      <c r="Q682" s="9" t="inlineStr">
        <is>
          <t>https://grantcue.com/foundations/harold-r-bechtel-charitable-trust-261284636</t>
        </is>
      </c>
    </row>
    <row r="683">
      <c r="A683">
        <f>IF($E683=$E682,$A682+1,1)</f>
        <v/>
      </c>
      <c r="B683" t="inlineStr">
        <is>
          <t>THE NOBLE FOUNDATION</t>
        </is>
      </c>
      <c r="C683" t="inlineStr">
        <is>
          <t>42-1427324</t>
        </is>
      </c>
      <c r="D683" t="inlineStr">
        <is>
          <t>Iowa</t>
        </is>
      </c>
      <c r="E683" t="inlineStr">
        <is>
          <t>IA</t>
        </is>
      </c>
      <c r="F683" t="n">
        <v>2025</v>
      </c>
      <c r="G683" t="n">
        <v>2</v>
      </c>
      <c r="H683" s="13" t="n">
        <v>2419633</v>
      </c>
      <c r="I683" s="12" t="n">
        <v>61</v>
      </c>
      <c r="J683" s="13" t="n">
        <v>20000</v>
      </c>
      <c r="K683" s="13">
        <f>IFERROR($H683/$I683,"")</f>
        <v/>
      </c>
      <c r="L683" s="13" t="n">
        <v>250000</v>
      </c>
      <c r="M683" t="inlineStr">
        <is>
          <t>AL, NC, DC</t>
        </is>
      </c>
      <c r="N683" t="inlineStr">
        <is>
          <t>No</t>
        </is>
      </c>
      <c r="O683" t="inlineStr">
        <is>
          <t>Not stated</t>
        </is>
      </c>
      <c r="Q683" s="9" t="inlineStr">
        <is>
          <t>https://grantcue.com/foundations/the-noble-foundation-c-o-claudia-miranda-west-bank-421427324</t>
        </is>
      </c>
    </row>
    <row r="684">
      <c r="A684">
        <f>IF($E684=$E683,$A683+1,1)</f>
        <v/>
      </c>
      <c r="B684" t="inlineStr">
        <is>
          <t>COMFORT FAMILY FOUNDATION</t>
        </is>
      </c>
      <c r="C684" t="inlineStr">
        <is>
          <t>27-3079512</t>
        </is>
      </c>
      <c r="D684" t="inlineStr">
        <is>
          <t>Iowa</t>
        </is>
      </c>
      <c r="E684" t="inlineStr">
        <is>
          <t>IA</t>
        </is>
      </c>
      <c r="F684" t="n">
        <v>2025</v>
      </c>
      <c r="G684" t="n">
        <v>2</v>
      </c>
      <c r="H684" s="13" t="n">
        <v>2303000</v>
      </c>
      <c r="I684" s="12" t="n">
        <v>26</v>
      </c>
      <c r="J684" s="13" t="n">
        <v>10000</v>
      </c>
      <c r="K684" s="13">
        <f>IFERROR($H684/$I684,"")</f>
        <v/>
      </c>
      <c r="L684" s="13" t="n">
        <v>1500000</v>
      </c>
      <c r="M684" t="inlineStr">
        <is>
          <t>GA</t>
        </is>
      </c>
      <c r="N684" t="inlineStr">
        <is>
          <t>No</t>
        </is>
      </c>
      <c r="O684" t="inlineStr">
        <is>
          <t>Not stated</t>
        </is>
      </c>
      <c r="Q684" s="9" t="inlineStr">
        <is>
          <t>https://grantcue.com/foundations/comfort-family-foundation-273079512</t>
        </is>
      </c>
    </row>
    <row r="685">
      <c r="A685">
        <f>IF($E685=$E684,$A684+1,1)</f>
        <v/>
      </c>
      <c r="B685" t="inlineStr">
        <is>
          <t>ELLEN GLAZER ZIEGLER FOUNDATION</t>
        </is>
      </c>
      <c r="C685" t="inlineStr">
        <is>
          <t>42-1258465</t>
        </is>
      </c>
      <c r="D685" t="inlineStr">
        <is>
          <t>Iowa</t>
        </is>
      </c>
      <c r="E685" t="inlineStr">
        <is>
          <t>IA</t>
        </is>
      </c>
      <c r="F685" t="n">
        <v>2025</v>
      </c>
      <c r="G685" t="n">
        <v>2</v>
      </c>
      <c r="H685" s="13" t="n">
        <v>2187277</v>
      </c>
      <c r="I685" s="12" t="n">
        <v>8</v>
      </c>
      <c r="J685" s="13" t="n">
        <v>142686</v>
      </c>
      <c r="K685" s="13">
        <f>IFERROR($H685/$I685,"")</f>
        <v/>
      </c>
      <c r="L685" s="13" t="n">
        <v>1321855</v>
      </c>
      <c r="M685" t="inlineStr">
        <is>
          <t>OK, FL, AZ</t>
        </is>
      </c>
      <c r="N685" t="inlineStr">
        <is>
          <t>No</t>
        </is>
      </c>
      <c r="O685" t="inlineStr">
        <is>
          <t>Not stated</t>
        </is>
      </c>
      <c r="Q685" s="9" t="inlineStr">
        <is>
          <t>https://grantcue.com/foundations/ellen-glazer-ziegler-foundation-421258465</t>
        </is>
      </c>
    </row>
    <row r="686">
      <c r="A686">
        <f>IF($E686=$E685,$A685+1,1)</f>
        <v/>
      </c>
      <c r="B686" t="inlineStr">
        <is>
          <t>MAX AND HELEN GUERNSEY CHARITABLE FOUNDATION</t>
        </is>
      </c>
      <c r="C686" t="inlineStr">
        <is>
          <t>42-1460664</t>
        </is>
      </c>
      <c r="D686" t="inlineStr">
        <is>
          <t>Iowa</t>
        </is>
      </c>
      <c r="E686" t="inlineStr">
        <is>
          <t>IA</t>
        </is>
      </c>
      <c r="F686" t="n">
        <v>2024</v>
      </c>
      <c r="G686" t="n">
        <v>1</v>
      </c>
      <c r="H686" s="13" t="n">
        <v>2186400</v>
      </c>
      <c r="I686" s="12" t="n">
        <v>125</v>
      </c>
      <c r="J686" s="13" t="n">
        <v>16000</v>
      </c>
      <c r="K686" s="13">
        <f>IFERROR($H686/$I686,"")</f>
        <v/>
      </c>
      <c r="L686" s="13" t="n">
        <v>35000</v>
      </c>
      <c r="M686" t="inlineStr">
        <is>
          <t>CA, KS, NE</t>
        </is>
      </c>
      <c r="N686" t="inlineStr">
        <is>
          <t>Yes</t>
        </is>
      </c>
      <c r="O686" t="inlineStr">
        <is>
          <t>Not stated</t>
        </is>
      </c>
      <c r="P686" s="9" t="inlineStr">
        <is>
          <t>https://www.guernseyfoundation.com/</t>
        </is>
      </c>
      <c r="Q686" s="9" t="inlineStr">
        <is>
          <t>https://grantcue.com/foundations/max-and-helen-guernsey-charitable-foundation-421460664</t>
        </is>
      </c>
    </row>
    <row r="687">
      <c r="A687">
        <f>IF($E687=$E686,$A686+1,1)</f>
        <v/>
      </c>
      <c r="B687" t="inlineStr">
        <is>
          <t>ARLAN J VAN WYK FAMILY FOUNDATION</t>
        </is>
      </c>
      <c r="C687" t="inlineStr">
        <is>
          <t>42-1484434</t>
        </is>
      </c>
      <c r="D687" t="inlineStr">
        <is>
          <t>Iowa</t>
        </is>
      </c>
      <c r="E687" t="inlineStr">
        <is>
          <t>IA</t>
        </is>
      </c>
      <c r="F687" t="n">
        <v>2025</v>
      </c>
      <c r="G687" t="n">
        <v>2</v>
      </c>
      <c r="H687" s="13" t="n">
        <v>2166900</v>
      </c>
      <c r="I687" s="12" t="n">
        <v>61</v>
      </c>
      <c r="J687" s="13" t="n">
        <v>10000</v>
      </c>
      <c r="K687" s="13">
        <f>IFERROR($H687/$I687,"")</f>
        <v/>
      </c>
      <c r="L687" s="13" t="n">
        <v>250000</v>
      </c>
      <c r="M687" t="inlineStr">
        <is>
          <t>MN, FL, MI</t>
        </is>
      </c>
      <c r="N687" t="inlineStr">
        <is>
          <t>No</t>
        </is>
      </c>
      <c r="O687" t="inlineStr">
        <is>
          <t>Not stated</t>
        </is>
      </c>
      <c r="Q687" s="9" t="inlineStr">
        <is>
          <t>https://grantcue.com/foundations/arlan-j-van-wyk-family-foundation-421484434</t>
        </is>
      </c>
    </row>
    <row r="688">
      <c r="A688">
        <f>IF($E688=$E687,$A687+1,1)</f>
        <v/>
      </c>
      <c r="B688" t="inlineStr">
        <is>
          <t>PAULINE R BARRETT CHARITABLE FOUNDATION</t>
        </is>
      </c>
      <c r="C688" t="inlineStr">
        <is>
          <t>82-4638694</t>
        </is>
      </c>
      <c r="D688" t="inlineStr">
        <is>
          <t>Iowa</t>
        </is>
      </c>
      <c r="E688" t="inlineStr">
        <is>
          <t>IA</t>
        </is>
      </c>
      <c r="F688" t="n">
        <v>2025</v>
      </c>
      <c r="G688" t="n">
        <v>2</v>
      </c>
      <c r="H688" s="13" t="n">
        <v>2135900</v>
      </c>
      <c r="I688" s="12" t="n">
        <v>39</v>
      </c>
      <c r="J688" s="13" t="n">
        <v>25000</v>
      </c>
      <c r="K688" s="13">
        <f>IFERROR($H688/$I688,"")</f>
        <v/>
      </c>
      <c r="L688" s="13" t="n">
        <v>300000</v>
      </c>
      <c r="N688" t="inlineStr">
        <is>
          <t>Yes</t>
        </is>
      </c>
      <c r="O688" t="inlineStr">
        <is>
          <t>Not stated</t>
        </is>
      </c>
      <c r="Q688" s="9" t="inlineStr">
        <is>
          <t>https://grantcue.com/foundations/pauline-r-barrett-charitable-foundation-824638694</t>
        </is>
      </c>
    </row>
    <row r="689">
      <c r="A689">
        <f>IF($E689=$E688,$A688+1,1)</f>
        <v/>
      </c>
      <c r="B689" t="inlineStr">
        <is>
          <t>TOMSON FAMILY FOUNDATION TRUST</t>
        </is>
      </c>
      <c r="C689" t="inlineStr">
        <is>
          <t>35-6947483</t>
        </is>
      </c>
      <c r="D689" t="inlineStr">
        <is>
          <t>Iowa</t>
        </is>
      </c>
      <c r="E689" t="inlineStr">
        <is>
          <t>IA</t>
        </is>
      </c>
      <c r="F689" t="n">
        <v>2025</v>
      </c>
      <c r="G689" t="n">
        <v>2</v>
      </c>
      <c r="H689" s="13" t="n">
        <v>2122010</v>
      </c>
      <c r="I689" s="12" t="n">
        <v>156</v>
      </c>
      <c r="J689" s="13" t="n">
        <v>5000</v>
      </c>
      <c r="K689" s="13">
        <f>IFERROR($H689/$I689,"")</f>
        <v/>
      </c>
      <c r="L689" s="13" t="n">
        <v>250000</v>
      </c>
      <c r="M689" t="inlineStr">
        <is>
          <t>MN, VA, GA</t>
        </is>
      </c>
      <c r="N689" t="inlineStr">
        <is>
          <t>Yes</t>
        </is>
      </c>
      <c r="O689" t="inlineStr">
        <is>
          <t>Not stated</t>
        </is>
      </c>
      <c r="Q689" s="9" t="inlineStr">
        <is>
          <t>https://grantcue.com/foundations/tomson-family-foundation-trust-356947483</t>
        </is>
      </c>
    </row>
    <row r="690">
      <c r="A690">
        <f>IF($E690=$E689,$A689+1,1)</f>
        <v/>
      </c>
      <c r="B690" t="inlineStr">
        <is>
          <t>MEREDITH CORPORATION FOUNDATION</t>
        </is>
      </c>
      <c r="C690" t="inlineStr">
        <is>
          <t>42-1426258</t>
        </is>
      </c>
      <c r="D690" t="inlineStr">
        <is>
          <t>Iowa</t>
        </is>
      </c>
      <c r="E690" t="inlineStr">
        <is>
          <t>IA</t>
        </is>
      </c>
      <c r="F690" t="n">
        <v>2025</v>
      </c>
      <c r="G690" t="n">
        <v>3</v>
      </c>
      <c r="H690" s="13" t="n">
        <v>2118500</v>
      </c>
      <c r="I690" s="12" t="n">
        <v>37</v>
      </c>
      <c r="J690" s="13" t="n">
        <v>12000</v>
      </c>
      <c r="K690" s="13">
        <f>IFERROR($H690/$I690,"")</f>
        <v/>
      </c>
      <c r="L690" s="13" t="n">
        <v>400000</v>
      </c>
      <c r="N690" t="inlineStr">
        <is>
          <t>Yes</t>
        </is>
      </c>
      <c r="O690" t="inlineStr">
        <is>
          <t>Yes</t>
        </is>
      </c>
      <c r="Q690" s="9" t="inlineStr">
        <is>
          <t>https://grantcue.com/foundations/meredith-corporation-foundation-421426258</t>
        </is>
      </c>
    </row>
    <row r="691">
      <c r="A691">
        <f>IF($E691=$E690,$A690+1,1)</f>
        <v/>
      </c>
      <c r="B691" t="inlineStr">
        <is>
          <t>HNI Charitable Foundation</t>
        </is>
      </c>
      <c r="C691" t="inlineStr">
        <is>
          <t>42-1246787</t>
        </is>
      </c>
      <c r="D691" t="inlineStr">
        <is>
          <t>Iowa</t>
        </is>
      </c>
      <c r="E691" t="inlineStr">
        <is>
          <t>IA</t>
        </is>
      </c>
      <c r="F691" t="n">
        <v>2025</v>
      </c>
      <c r="G691" t="n">
        <v>2</v>
      </c>
      <c r="H691" s="13" t="n">
        <v>2073540</v>
      </c>
      <c r="I691" s="12" t="n">
        <v>48</v>
      </c>
      <c r="J691" s="13" t="n">
        <v>8687</v>
      </c>
      <c r="K691" s="13">
        <f>IFERROR($H691/$I691,"")</f>
        <v/>
      </c>
      <c r="L691" s="13" t="n">
        <v>600000</v>
      </c>
      <c r="M691" t="inlineStr">
        <is>
          <t>IN, CA, DC</t>
        </is>
      </c>
      <c r="N691" t="inlineStr">
        <is>
          <t>Yes</t>
        </is>
      </c>
      <c r="O691" t="inlineStr">
        <is>
          <t>Yes</t>
        </is>
      </c>
      <c r="Q691" s="9" t="inlineStr">
        <is>
          <t>https://grantcue.com/foundations/hni-charitable-foundation-421246787</t>
        </is>
      </c>
    </row>
    <row r="692">
      <c r="A692">
        <f>IF($E692=$E691,$A691+1,1)</f>
        <v/>
      </c>
      <c r="B692" t="inlineStr">
        <is>
          <t>R J MCELROY TRUST</t>
        </is>
      </c>
      <c r="C692" t="inlineStr">
        <is>
          <t>42-6173496</t>
        </is>
      </c>
      <c r="D692" t="inlineStr">
        <is>
          <t>Iowa</t>
        </is>
      </c>
      <c r="E692" t="inlineStr">
        <is>
          <t>IA</t>
        </is>
      </c>
      <c r="F692" t="n">
        <v>2024</v>
      </c>
      <c r="G692" t="n">
        <v>1</v>
      </c>
      <c r="H692" s="13" t="n">
        <v>2067110</v>
      </c>
      <c r="I692" s="12" t="n">
        <v>93</v>
      </c>
      <c r="J692" s="13" t="n">
        <v>5000</v>
      </c>
      <c r="K692" s="13">
        <f>IFERROR($H692/$I692,"")</f>
        <v/>
      </c>
      <c r="L692" s="13" t="n">
        <v>615000</v>
      </c>
      <c r="M692" t="inlineStr">
        <is>
          <t>CA, VA, OK</t>
        </is>
      </c>
      <c r="N692" t="inlineStr">
        <is>
          <t>Yes</t>
        </is>
      </c>
      <c r="O692" t="inlineStr">
        <is>
          <t>Yes</t>
        </is>
      </c>
      <c r="Q692" s="9" t="inlineStr">
        <is>
          <t>https://grantcue.com/foundations/r-j-mcelroy-trust-426173496</t>
        </is>
      </c>
    </row>
    <row r="693">
      <c r="A693">
        <f>IF($E693=$E692,$A692+1,1)</f>
        <v/>
      </c>
      <c r="B693" t="inlineStr">
        <is>
          <t>JOHN AND CINDY FAMILY FOUNDATION</t>
        </is>
      </c>
      <c r="C693" t="inlineStr">
        <is>
          <t>81-4362179</t>
        </is>
      </c>
      <c r="D693" t="inlineStr">
        <is>
          <t>Iowa</t>
        </is>
      </c>
      <c r="E693" t="inlineStr">
        <is>
          <t>IA</t>
        </is>
      </c>
      <c r="F693" t="n">
        <v>2025</v>
      </c>
      <c r="G693" t="n">
        <v>2</v>
      </c>
      <c r="H693" s="13" t="n">
        <v>1990000</v>
      </c>
      <c r="I693" s="12" t="n">
        <v>21</v>
      </c>
      <c r="J693" s="13" t="n">
        <v>100000</v>
      </c>
      <c r="K693" s="13">
        <f>IFERROR($H693/$I693,"")</f>
        <v/>
      </c>
      <c r="L693" s="13" t="n">
        <v>200000</v>
      </c>
      <c r="M693" t="inlineStr">
        <is>
          <t>FL</t>
        </is>
      </c>
      <c r="N693" t="inlineStr">
        <is>
          <t>No</t>
        </is>
      </c>
      <c r="O693" t="inlineStr">
        <is>
          <t>Not stated</t>
        </is>
      </c>
      <c r="Q693" s="9" t="inlineStr">
        <is>
          <t>https://grantcue.com/foundations/john-and-cindy-family-foundation-814362179</t>
        </is>
      </c>
    </row>
    <row r="694">
      <c r="A694">
        <f>IF($E694=$E693,$A693+1,1)</f>
        <v/>
      </c>
      <c r="B694" t="inlineStr">
        <is>
          <t>ERNST FAMILY FOUNDATION</t>
        </is>
      </c>
      <c r="C694" t="inlineStr">
        <is>
          <t>84-3518735</t>
        </is>
      </c>
      <c r="D694" t="inlineStr">
        <is>
          <t>Iowa</t>
        </is>
      </c>
      <c r="E694" t="inlineStr">
        <is>
          <t>IA</t>
        </is>
      </c>
      <c r="F694" t="n">
        <v>2025</v>
      </c>
      <c r="G694" t="n">
        <v>2</v>
      </c>
      <c r="H694" s="13" t="n">
        <v>1972500</v>
      </c>
      <c r="I694" s="12" t="n">
        <v>7</v>
      </c>
      <c r="J694" s="13" t="n">
        <v>385000</v>
      </c>
      <c r="K694" s="13">
        <f>IFERROR($H694/$I694,"")</f>
        <v/>
      </c>
      <c r="L694" s="13" t="n">
        <v>525000</v>
      </c>
      <c r="M694" t="inlineStr">
        <is>
          <t>IL, NC, TX</t>
        </is>
      </c>
      <c r="N694" t="inlineStr">
        <is>
          <t>No</t>
        </is>
      </c>
      <c r="O694" t="inlineStr">
        <is>
          <t>Not stated</t>
        </is>
      </c>
      <c r="Q694" s="9" t="inlineStr">
        <is>
          <t>https://grantcue.com/foundations/ernst-family-foundation-843518735</t>
        </is>
      </c>
    </row>
    <row r="695">
      <c r="A695">
        <f>IF($E695=$E694,$A694+1,1)</f>
        <v/>
      </c>
      <c r="B695" t="inlineStr">
        <is>
          <t>CONSTANCE L FRENCH CHARITABLE FOUNDATION TRUST</t>
        </is>
      </c>
      <c r="C695" t="inlineStr">
        <is>
          <t>87-6541249</t>
        </is>
      </c>
      <c r="D695" t="inlineStr">
        <is>
          <t>Iowa</t>
        </is>
      </c>
      <c r="E695" t="inlineStr">
        <is>
          <t>IA</t>
        </is>
      </c>
      <c r="F695" t="n">
        <v>2025</v>
      </c>
      <c r="G695" t="n">
        <v>2</v>
      </c>
      <c r="H695" s="13" t="n">
        <v>1950000</v>
      </c>
      <c r="I695" s="12" t="n">
        <v>6</v>
      </c>
      <c r="J695" s="13" t="n">
        <v>275000</v>
      </c>
      <c r="K695" s="13">
        <f>IFERROR($H695/$I695,"")</f>
        <v/>
      </c>
      <c r="L695" s="13" t="n">
        <v>600000</v>
      </c>
      <c r="N695" t="inlineStr">
        <is>
          <t>No</t>
        </is>
      </c>
      <c r="O695" t="inlineStr">
        <is>
          <t>Not stated</t>
        </is>
      </c>
      <c r="Q695" s="9" t="inlineStr">
        <is>
          <t>https://grantcue.com/foundations/constance-l-french-charitable-foundation-trust-876541249</t>
        </is>
      </c>
    </row>
    <row r="696">
      <c r="A696">
        <f>IF($E696=$E695,$A695+1,1)</f>
        <v/>
      </c>
      <c r="B696" t="inlineStr">
        <is>
          <t>PELLA ROLSCREEN FOUNDATION</t>
        </is>
      </c>
      <c r="C696" t="inlineStr">
        <is>
          <t>23-7043881</t>
        </is>
      </c>
      <c r="D696" t="inlineStr">
        <is>
          <t>Iowa</t>
        </is>
      </c>
      <c r="E696" t="inlineStr">
        <is>
          <t>IA</t>
        </is>
      </c>
      <c r="F696" t="n">
        <v>2024</v>
      </c>
      <c r="G696" t="n">
        <v>1</v>
      </c>
      <c r="H696" s="13" t="n">
        <v>1925418</v>
      </c>
      <c r="I696" s="12" t="n">
        <v>433</v>
      </c>
      <c r="J696" s="13" t="n">
        <v>1029</v>
      </c>
      <c r="K696" s="13">
        <f>IFERROR($H696/$I696,"")</f>
        <v/>
      </c>
      <c r="L696" s="13" t="n">
        <v>244150</v>
      </c>
      <c r="M696" t="inlineStr">
        <is>
          <t>KY, FL, IL</t>
        </is>
      </c>
      <c r="N696" t="inlineStr">
        <is>
          <t>Yes</t>
        </is>
      </c>
      <c r="O696" t="inlineStr">
        <is>
          <t>Not stated</t>
        </is>
      </c>
      <c r="Q696" s="9" t="inlineStr">
        <is>
          <t>https://grantcue.com/foundations/pella-rolscreen-foundation-c-o-pella-corporation-237043881</t>
        </is>
      </c>
    </row>
    <row r="697">
      <c r="A697">
        <f>IF($E697=$E696,$A696+1,1)</f>
        <v/>
      </c>
      <c r="B697" t="inlineStr">
        <is>
          <t>UNITED FIRE GROUP FOUNDATION</t>
        </is>
      </c>
      <c r="C697" t="inlineStr">
        <is>
          <t>42-1492320</t>
        </is>
      </c>
      <c r="D697" t="inlineStr">
        <is>
          <t>Iowa</t>
        </is>
      </c>
      <c r="E697" t="inlineStr">
        <is>
          <t>IA</t>
        </is>
      </c>
      <c r="F697" t="n">
        <v>2025</v>
      </c>
      <c r="G697" t="n">
        <v>2</v>
      </c>
      <c r="H697" s="13" t="n">
        <v>1900500</v>
      </c>
      <c r="I697" s="12" t="n">
        <v>144</v>
      </c>
      <c r="J697" s="13" t="n">
        <v>7500</v>
      </c>
      <c r="K697" s="13">
        <f>IFERROR($H697/$I697,"")</f>
        <v/>
      </c>
      <c r="L697" s="13" t="n">
        <v>210000</v>
      </c>
      <c r="M697" t="inlineStr">
        <is>
          <t>CO, AZ, NE</t>
        </is>
      </c>
      <c r="N697" t="inlineStr">
        <is>
          <t>No</t>
        </is>
      </c>
      <c r="O697" t="inlineStr">
        <is>
          <t>Not stated</t>
        </is>
      </c>
      <c r="Q697" s="9" t="inlineStr">
        <is>
          <t>https://grantcue.com/foundations/united-fire-group-foundation-421492320</t>
        </is>
      </c>
    </row>
    <row r="698">
      <c r="A698">
        <f>IF($E698=$E697,$A697+1,1)</f>
        <v/>
      </c>
      <c r="B698" t="inlineStr">
        <is>
          <t>ROLAND &amp; RUBY HOLDEN FOUNDATION</t>
        </is>
      </c>
      <c r="C698" t="inlineStr">
        <is>
          <t>42-1410022</t>
        </is>
      </c>
      <c r="D698" t="inlineStr">
        <is>
          <t>Iowa</t>
        </is>
      </c>
      <c r="E698" t="inlineStr">
        <is>
          <t>IA</t>
        </is>
      </c>
      <c r="F698" t="n">
        <v>2024</v>
      </c>
      <c r="G698" t="n">
        <v>2</v>
      </c>
      <c r="H698" s="13" t="n">
        <v>1869720</v>
      </c>
      <c r="I698" s="12" t="n">
        <v>6</v>
      </c>
      <c r="J698" s="13" t="n">
        <v>242615</v>
      </c>
      <c r="K698" s="13">
        <f>IFERROR($H698/$I698,"")</f>
        <v/>
      </c>
      <c r="L698" s="13" t="n">
        <v>500245</v>
      </c>
      <c r="N698" t="inlineStr">
        <is>
          <t>No</t>
        </is>
      </c>
      <c r="O698" t="inlineStr">
        <is>
          <t>Not stated</t>
        </is>
      </c>
      <c r="Q698" s="9" t="inlineStr">
        <is>
          <t>https://grantcue.com/foundations/roland-and-ruby-holden-foundation-c-o-kristen-j-wilcox-421410022</t>
        </is>
      </c>
    </row>
    <row r="699">
      <c r="A699">
        <f>IF($E699=$E698,$A698+1,1)</f>
        <v/>
      </c>
      <c r="B699" t="inlineStr">
        <is>
          <t>GEORGE F MURPHY PERPETUAL CHARITABLE TRUST</t>
        </is>
      </c>
      <c r="C699" t="inlineStr">
        <is>
          <t>42-6595689</t>
        </is>
      </c>
      <c r="D699" t="inlineStr">
        <is>
          <t>Iowa</t>
        </is>
      </c>
      <c r="E699" t="inlineStr">
        <is>
          <t>IA</t>
        </is>
      </c>
      <c r="F699" t="n">
        <v>2025</v>
      </c>
      <c r="G699" t="n">
        <v>3</v>
      </c>
      <c r="H699" s="13" t="n">
        <v>1846166</v>
      </c>
      <c r="I699" s="12" t="n">
        <v>15</v>
      </c>
      <c r="J699" s="13" t="n">
        <v>125000</v>
      </c>
      <c r="K699" s="13">
        <f>IFERROR($H699/$I699,"")</f>
        <v/>
      </c>
      <c r="L699" s="13" t="n">
        <v>195375</v>
      </c>
      <c r="N699" t="inlineStr">
        <is>
          <t>No</t>
        </is>
      </c>
      <c r="O699" t="inlineStr">
        <is>
          <t>Not stated</t>
        </is>
      </c>
      <c r="Q699" s="9" t="inlineStr">
        <is>
          <t>https://grantcue.com/foundations/george-f-murphy-perpetual-charitable-trust-426595689</t>
        </is>
      </c>
    </row>
    <row r="700">
      <c r="A700">
        <f>IF($E700=$E699,$A699+1,1)</f>
        <v/>
      </c>
      <c r="B700" t="inlineStr">
        <is>
          <t>VERMEER CHARITABLE FOUNDATION</t>
        </is>
      </c>
      <c r="C700" t="inlineStr">
        <is>
          <t>42-1087640</t>
        </is>
      </c>
      <c r="D700" t="inlineStr">
        <is>
          <t>Iowa</t>
        </is>
      </c>
      <c r="E700" t="inlineStr">
        <is>
          <t>IA</t>
        </is>
      </c>
      <c r="F700" t="n">
        <v>2024</v>
      </c>
      <c r="G700" t="n">
        <v>1</v>
      </c>
      <c r="H700" s="13" t="n">
        <v>1764412</v>
      </c>
      <c r="I700" s="12" t="n">
        <v>75</v>
      </c>
      <c r="J700" s="13" t="n">
        <v>5000</v>
      </c>
      <c r="K700" s="13">
        <f>IFERROR($H700/$I700,"")</f>
        <v/>
      </c>
      <c r="L700" s="13" t="n">
        <v>190700</v>
      </c>
      <c r="M700" t="inlineStr">
        <is>
          <t>IL, KY, MO</t>
        </is>
      </c>
      <c r="N700" t="inlineStr">
        <is>
          <t>No</t>
        </is>
      </c>
      <c r="O700" t="inlineStr">
        <is>
          <t>Yes</t>
        </is>
      </c>
      <c r="Q700" s="9" t="inlineStr">
        <is>
          <t>https://grantcue.com/foundations/vermeer-charitable-foundation-421087640</t>
        </is>
      </c>
    </row>
    <row r="701">
      <c r="A701">
        <f>IF($E701=$E700,$A700+1,1)</f>
        <v/>
      </c>
      <c r="B701" t="inlineStr">
        <is>
          <t>OCHYLSKI FAMILY FOUNDATION</t>
        </is>
      </c>
      <c r="C701" t="inlineStr">
        <is>
          <t>36-4110483</t>
        </is>
      </c>
      <c r="D701" t="inlineStr">
        <is>
          <t>Iowa</t>
        </is>
      </c>
      <c r="E701" t="inlineStr">
        <is>
          <t>IA</t>
        </is>
      </c>
      <c r="F701" t="n">
        <v>2024</v>
      </c>
      <c r="G701" t="n">
        <v>1</v>
      </c>
      <c r="H701" s="13" t="n">
        <v>1729500</v>
      </c>
      <c r="I701" s="12" t="n">
        <v>14</v>
      </c>
      <c r="J701" s="13" t="n">
        <v>90000</v>
      </c>
      <c r="K701" s="13">
        <f>IFERROR($H701/$I701,"")</f>
        <v/>
      </c>
      <c r="L701" s="13" t="n">
        <v>300000</v>
      </c>
      <c r="M701" t="inlineStr">
        <is>
          <t>PA, FL, MA</t>
        </is>
      </c>
      <c r="N701" t="inlineStr">
        <is>
          <t>Yes</t>
        </is>
      </c>
      <c r="O701" t="inlineStr">
        <is>
          <t>Yes</t>
        </is>
      </c>
      <c r="Q701" s="9" t="inlineStr">
        <is>
          <t>https://grantcue.com/foundations/ochylski-family-foundation-364110483</t>
        </is>
      </c>
    </row>
    <row r="702">
      <c r="A702">
        <f>IF($E702=$E701,$A701+1,1)</f>
        <v/>
      </c>
      <c r="B702" t="inlineStr">
        <is>
          <t>NORTHEAST IOWA CHARITABLE FOUNDATION</t>
        </is>
      </c>
      <c r="C702" t="inlineStr">
        <is>
          <t>42-1341188</t>
        </is>
      </c>
      <c r="D702" t="inlineStr">
        <is>
          <t>Iowa</t>
        </is>
      </c>
      <c r="E702" t="inlineStr">
        <is>
          <t>IA</t>
        </is>
      </c>
      <c r="F702" t="n">
        <v>2025</v>
      </c>
      <c r="G702" t="n">
        <v>2</v>
      </c>
      <c r="H702" s="13" t="n">
        <v>1721135</v>
      </c>
      <c r="I702" s="12" t="n">
        <v>26</v>
      </c>
      <c r="J702" s="13" t="n">
        <v>47076</v>
      </c>
      <c r="K702" s="13">
        <f>IFERROR($H702/$I702,"")</f>
        <v/>
      </c>
      <c r="L702" s="13" t="n">
        <v>200000</v>
      </c>
      <c r="N702" t="inlineStr">
        <is>
          <t>Yes</t>
        </is>
      </c>
      <c r="O702" t="inlineStr">
        <is>
          <t>Not stated</t>
        </is>
      </c>
      <c r="Q702" s="9" t="inlineStr">
        <is>
          <t>https://grantcue.com/foundations/northeast-iowa-charitable-foundation-421341188</t>
        </is>
      </c>
    </row>
    <row r="703">
      <c r="A703">
        <f>IF($E703=$E702,$A702+1,1)</f>
        <v/>
      </c>
      <c r="B703" t="inlineStr">
        <is>
          <t>PERRIN FOUNDATION INC</t>
        </is>
      </c>
      <c r="C703" t="inlineStr">
        <is>
          <t>22-6049335</t>
        </is>
      </c>
      <c r="D703" t="inlineStr">
        <is>
          <t>Iowa</t>
        </is>
      </c>
      <c r="E703" t="inlineStr">
        <is>
          <t>IA</t>
        </is>
      </c>
      <c r="F703" t="n">
        <v>2025</v>
      </c>
      <c r="G703" t="n">
        <v>2</v>
      </c>
      <c r="H703" s="13" t="n">
        <v>1717700</v>
      </c>
      <c r="I703" s="12" t="n">
        <v>39</v>
      </c>
      <c r="J703" s="13" t="n">
        <v>17500</v>
      </c>
      <c r="K703" s="13">
        <f>IFERROR($H703/$I703,"")</f>
        <v/>
      </c>
      <c r="L703" s="13" t="n">
        <v>216500</v>
      </c>
      <c r="M703" t="inlineStr">
        <is>
          <t>NJ, KS, PA</t>
        </is>
      </c>
      <c r="N703" t="inlineStr">
        <is>
          <t>Yes</t>
        </is>
      </c>
      <c r="O703" t="inlineStr">
        <is>
          <t>Yes</t>
        </is>
      </c>
      <c r="Q703" s="9" t="inlineStr">
        <is>
          <t>https://grantcue.com/foundations/perrin-foundation-inc-226049335</t>
        </is>
      </c>
    </row>
    <row r="704">
      <c r="A704">
        <f>IF($E704=$E703,$A703+1,1)</f>
        <v/>
      </c>
      <c r="B704" t="inlineStr">
        <is>
          <t>Swinmurn Family Foundation</t>
        </is>
      </c>
      <c r="C704" t="inlineStr">
        <is>
          <t>27-0690223</t>
        </is>
      </c>
      <c r="D704" t="inlineStr">
        <is>
          <t>Iowa</t>
        </is>
      </c>
      <c r="E704" t="inlineStr">
        <is>
          <t>IA</t>
        </is>
      </c>
      <c r="F704" t="n">
        <v>2025</v>
      </c>
      <c r="G704" t="n">
        <v>2</v>
      </c>
      <c r="H704" s="13" t="n">
        <v>1621665</v>
      </c>
      <c r="I704" s="12" t="n">
        <v>7</v>
      </c>
      <c r="J704" s="13" t="n">
        <v>125000</v>
      </c>
      <c r="K704" s="13">
        <f>IFERROR($H704/$I704,"")</f>
        <v/>
      </c>
      <c r="L704" s="13" t="n">
        <v>500000</v>
      </c>
      <c r="M704" t="inlineStr">
        <is>
          <t>OR</t>
        </is>
      </c>
      <c r="N704" t="inlineStr">
        <is>
          <t>No</t>
        </is>
      </c>
      <c r="O704" t="inlineStr">
        <is>
          <t>Not stated</t>
        </is>
      </c>
      <c r="Q704" s="9" t="inlineStr">
        <is>
          <t>https://grantcue.com/foundations/swinmurn-family-foundation-270690223</t>
        </is>
      </c>
    </row>
    <row r="705">
      <c r="A705">
        <f>IF($E705=$E704,$A704+1,1)</f>
        <v/>
      </c>
      <c r="B705" t="inlineStr">
        <is>
          <t>THE GALLAGHER FAMILY FOUNDATION</t>
        </is>
      </c>
      <c r="C705" t="inlineStr">
        <is>
          <t>42-1362579</t>
        </is>
      </c>
      <c r="D705" t="inlineStr">
        <is>
          <t>Iowa</t>
        </is>
      </c>
      <c r="E705" t="inlineStr">
        <is>
          <t>IA</t>
        </is>
      </c>
      <c r="F705" t="n">
        <v>2024</v>
      </c>
      <c r="G705" t="n">
        <v>1</v>
      </c>
      <c r="H705" s="13" t="n">
        <v>1599451</v>
      </c>
      <c r="I705" s="12" t="n">
        <v>60</v>
      </c>
      <c r="J705" s="13" t="n">
        <v>10000</v>
      </c>
      <c r="K705" s="13">
        <f>IFERROR($H705/$I705,"")</f>
        <v/>
      </c>
      <c r="L705" s="13" t="n">
        <v>348333</v>
      </c>
      <c r="M705" t="inlineStr">
        <is>
          <t>DC, MN, WI</t>
        </is>
      </c>
      <c r="N705" t="inlineStr">
        <is>
          <t>No</t>
        </is>
      </c>
      <c r="O705" t="inlineStr">
        <is>
          <t>Not stated</t>
        </is>
      </c>
      <c r="Q705" s="9" t="inlineStr">
        <is>
          <t>https://grantcue.com/foundations/the-gallagher-family-foundation-421362579</t>
        </is>
      </c>
    </row>
    <row r="706">
      <c r="A706">
        <f>IF($E706=$E705,$A705+1,1)</f>
        <v/>
      </c>
      <c r="B706" t="inlineStr">
        <is>
          <t>KINNEY-LINDSTROM FOUNDATION INC</t>
        </is>
      </c>
      <c r="C706" t="inlineStr">
        <is>
          <t>42-6037351</t>
        </is>
      </c>
      <c r="D706" t="inlineStr">
        <is>
          <t>Iowa</t>
        </is>
      </c>
      <c r="E706" t="inlineStr">
        <is>
          <t>IA</t>
        </is>
      </c>
      <c r="F706" t="n">
        <v>2025</v>
      </c>
      <c r="G706" t="n">
        <v>2</v>
      </c>
      <c r="H706" s="13" t="n">
        <v>1575129</v>
      </c>
      <c r="I706" s="12" t="n">
        <v>96</v>
      </c>
      <c r="J706" s="13" t="n">
        <v>6875</v>
      </c>
      <c r="K706" s="13">
        <f>IFERROR($H706/$I706,"")</f>
        <v/>
      </c>
      <c r="L706" s="13" t="n">
        <v>150000</v>
      </c>
      <c r="M706" t="inlineStr">
        <is>
          <t>MN, AR</t>
        </is>
      </c>
      <c r="N706" t="inlineStr">
        <is>
          <t>Yes</t>
        </is>
      </c>
      <c r="O706" t="inlineStr">
        <is>
          <t>Not stated</t>
        </is>
      </c>
      <c r="Q706" s="9" t="inlineStr">
        <is>
          <t>https://grantcue.com/foundations/kinney-lindstrom-foundation-inc-426037351</t>
        </is>
      </c>
    </row>
    <row r="707">
      <c r="A707">
        <f>IF($E707=$E706,$A706+1,1)</f>
        <v/>
      </c>
      <c r="B707" t="inlineStr">
        <is>
          <t>BEER PAUL TW</t>
        </is>
      </c>
      <c r="C707" t="inlineStr">
        <is>
          <t>42-6215149</t>
        </is>
      </c>
      <c r="D707" t="inlineStr">
        <is>
          <t>Iowa</t>
        </is>
      </c>
      <c r="E707" t="inlineStr">
        <is>
          <t>IA</t>
        </is>
      </c>
      <c r="F707" t="n">
        <v>2025</v>
      </c>
      <c r="G707" t="n">
        <v>2</v>
      </c>
      <c r="H707" s="13" t="n">
        <v>1556452</v>
      </c>
      <c r="I707" s="12" t="n">
        <v>12</v>
      </c>
      <c r="J707" s="13" t="n">
        <v>6500</v>
      </c>
      <c r="K707" s="13">
        <f>IFERROR($H707/$I707,"")</f>
        <v/>
      </c>
      <c r="L707" s="13" t="n">
        <v>382727</v>
      </c>
      <c r="M707" t="inlineStr">
        <is>
          <t>NY</t>
        </is>
      </c>
      <c r="N707" t="inlineStr">
        <is>
          <t>No</t>
        </is>
      </c>
      <c r="O707" t="inlineStr">
        <is>
          <t>Not stated</t>
        </is>
      </c>
      <c r="Q707" s="9" t="inlineStr">
        <is>
          <t>https://grantcue.com/foundations/beer-paul-tw-426215149</t>
        </is>
      </c>
    </row>
    <row r="708">
      <c r="A708">
        <f>IF($E708=$E707,$A707+1,1)</f>
        <v/>
      </c>
      <c r="B708" t="inlineStr">
        <is>
          <t>VERSOVA COMMUNITY FOUNDATION</t>
        </is>
      </c>
      <c r="C708" t="inlineStr">
        <is>
          <t>93-1566263</t>
        </is>
      </c>
      <c r="D708" t="inlineStr">
        <is>
          <t>Iowa</t>
        </is>
      </c>
      <c r="E708" t="inlineStr">
        <is>
          <t>IA</t>
        </is>
      </c>
      <c r="F708" t="n">
        <v>2025</v>
      </c>
      <c r="G708" t="n">
        <v>2</v>
      </c>
      <c r="H708" s="13" t="n">
        <v>1538245</v>
      </c>
      <c r="I708" s="12" t="n">
        <v>91</v>
      </c>
      <c r="J708" s="13" t="n">
        <v>2500</v>
      </c>
      <c r="K708" s="13">
        <f>IFERROR($H708/$I708,"")</f>
        <v/>
      </c>
      <c r="L708" s="13" t="n">
        <v>250000</v>
      </c>
      <c r="M708" t="inlineStr">
        <is>
          <t>FL, OH, MI</t>
        </is>
      </c>
      <c r="N708" t="inlineStr">
        <is>
          <t>No</t>
        </is>
      </c>
      <c r="O708" t="inlineStr">
        <is>
          <t>Not stated</t>
        </is>
      </c>
      <c r="Q708" s="9" t="inlineStr">
        <is>
          <t>https://grantcue.com/foundations/versova-community-foundation-931566263</t>
        </is>
      </c>
    </row>
    <row r="709">
      <c r="A709">
        <f>IF($E709=$E708,$A708+1,1)</f>
        <v/>
      </c>
      <c r="B709" t="inlineStr">
        <is>
          <t>BOOKEY FAMILY FOUNDATION</t>
        </is>
      </c>
      <c r="C709" t="inlineStr">
        <is>
          <t>20-3828796</t>
        </is>
      </c>
      <c r="D709" t="inlineStr">
        <is>
          <t>Iowa</t>
        </is>
      </c>
      <c r="E709" t="inlineStr">
        <is>
          <t>IA</t>
        </is>
      </c>
      <c r="F709" t="n">
        <v>2025</v>
      </c>
      <c r="G709" t="n">
        <v>2</v>
      </c>
      <c r="H709" s="13" t="n">
        <v>1469463</v>
      </c>
      <c r="I709" s="12" t="n">
        <v>104</v>
      </c>
      <c r="J709" s="13" t="n">
        <v>8000</v>
      </c>
      <c r="K709" s="13">
        <f>IFERROR($H709/$I709,"")</f>
        <v/>
      </c>
      <c r="L709" s="13" t="n">
        <v>234999</v>
      </c>
      <c r="M709" t="inlineStr">
        <is>
          <t>DC, CA, NY</t>
        </is>
      </c>
      <c r="N709" t="inlineStr">
        <is>
          <t>No</t>
        </is>
      </c>
      <c r="O709" t="inlineStr">
        <is>
          <t>Not stated</t>
        </is>
      </c>
      <c r="Q709" s="9" t="inlineStr">
        <is>
          <t>https://grantcue.com/foundations/bookey-family-foundation-203828796</t>
        </is>
      </c>
    </row>
    <row r="710">
      <c r="A710">
        <f>IF($E710=$E709,$A709+1,1)</f>
        <v/>
      </c>
      <c r="B710" t="inlineStr">
        <is>
          <t>UNDERWOOD FAMILY FOUNDATION</t>
        </is>
      </c>
      <c r="C710" t="inlineStr">
        <is>
          <t>20-1487042</t>
        </is>
      </c>
      <c r="D710" t="inlineStr">
        <is>
          <t>Iowa</t>
        </is>
      </c>
      <c r="E710" t="inlineStr">
        <is>
          <t>IA</t>
        </is>
      </c>
      <c r="F710" t="n">
        <v>2025</v>
      </c>
      <c r="G710" t="n">
        <v>2</v>
      </c>
      <c r="H710" s="13" t="n">
        <v>1447503</v>
      </c>
      <c r="I710" s="12" t="n">
        <v>104</v>
      </c>
      <c r="J710" s="13" t="n">
        <v>5000</v>
      </c>
      <c r="K710" s="13">
        <f>IFERROR($H710/$I710,"")</f>
        <v/>
      </c>
      <c r="L710" s="13" t="n">
        <v>390750</v>
      </c>
      <c r="M710" t="inlineStr">
        <is>
          <t>MN, WA, MO</t>
        </is>
      </c>
      <c r="N710" t="inlineStr">
        <is>
          <t>No</t>
        </is>
      </c>
      <c r="O710" t="inlineStr">
        <is>
          <t>Not stated</t>
        </is>
      </c>
      <c r="Q710" s="9" t="inlineStr">
        <is>
          <t>https://grantcue.com/foundations/underwood-family-foundation-201487042</t>
        </is>
      </c>
    </row>
    <row r="711">
      <c r="A711">
        <f>IF($E711=$E710,$A710+1,1)</f>
        <v/>
      </c>
      <c r="B711" t="inlineStr">
        <is>
          <t>KYLE J &amp; SHARON KRAUSE FAMILY FOUNDATION</t>
        </is>
      </c>
      <c r="C711" t="inlineStr">
        <is>
          <t>46-2098909</t>
        </is>
      </c>
      <c r="D711" t="inlineStr">
        <is>
          <t>Iowa</t>
        </is>
      </c>
      <c r="E711" t="inlineStr">
        <is>
          <t>IA</t>
        </is>
      </c>
      <c r="F711" t="n">
        <v>2024</v>
      </c>
      <c r="G711" t="n">
        <v>1</v>
      </c>
      <c r="H711" s="13" t="n">
        <v>1441682</v>
      </c>
      <c r="I711" s="12" t="n">
        <v>55</v>
      </c>
      <c r="J711" s="13" t="n">
        <v>3165</v>
      </c>
      <c r="K711" s="13">
        <f>IFERROR($H711/$I711,"")</f>
        <v/>
      </c>
      <c r="L711" s="13" t="n">
        <v>609851</v>
      </c>
      <c r="M711" t="inlineStr">
        <is>
          <t>CO, DC, CT</t>
        </is>
      </c>
      <c r="N711" t="inlineStr">
        <is>
          <t>No</t>
        </is>
      </c>
      <c r="O711" t="inlineStr">
        <is>
          <t>Not stated</t>
        </is>
      </c>
      <c r="Q711" s="9" t="inlineStr">
        <is>
          <t>https://grantcue.com/foundations/kyle-j-and-sharon-krause-family-foundation-462098909</t>
        </is>
      </c>
    </row>
    <row r="712">
      <c r="A712">
        <f>IF($E712=$E711,$A711+1,1)</f>
        <v/>
      </c>
      <c r="B712" t="inlineStr">
        <is>
          <t>THE HOWE FOUNDATION</t>
        </is>
      </c>
      <c r="C712" t="inlineStr">
        <is>
          <t>42-1395312</t>
        </is>
      </c>
      <c r="D712" t="inlineStr">
        <is>
          <t>Iowa</t>
        </is>
      </c>
      <c r="E712" t="inlineStr">
        <is>
          <t>IA</t>
        </is>
      </c>
      <c r="F712" t="n">
        <v>2024</v>
      </c>
      <c r="G712" t="n">
        <v>1</v>
      </c>
      <c r="H712" s="13" t="n">
        <v>1409807</v>
      </c>
      <c r="I712" s="12" t="n">
        <v>25</v>
      </c>
      <c r="J712" s="13" t="n">
        <v>10000</v>
      </c>
      <c r="K712" s="13">
        <f>IFERROR($H712/$I712,"")</f>
        <v/>
      </c>
      <c r="L712" s="13" t="n">
        <v>1008975</v>
      </c>
      <c r="M712" t="inlineStr">
        <is>
          <t>DC, IL, GA</t>
        </is>
      </c>
      <c r="N712" t="inlineStr">
        <is>
          <t>No</t>
        </is>
      </c>
      <c r="O712" t="inlineStr">
        <is>
          <t>Not stated</t>
        </is>
      </c>
      <c r="Q712" s="9" t="inlineStr">
        <is>
          <t>https://grantcue.com/foundations/the-howe-foundation-421395312</t>
        </is>
      </c>
    </row>
    <row r="713">
      <c r="A713">
        <f>IF($E713=$E712,$A712+1,1)</f>
        <v/>
      </c>
      <c r="B713" t="inlineStr">
        <is>
          <t>IRVING &amp; ELIZABETH JENSEN FOUNDATION</t>
        </is>
      </c>
      <c r="C713" t="inlineStr">
        <is>
          <t>42-1249886</t>
        </is>
      </c>
      <c r="D713" t="inlineStr">
        <is>
          <t>Iowa</t>
        </is>
      </c>
      <c r="E713" t="inlineStr">
        <is>
          <t>IA</t>
        </is>
      </c>
      <c r="F713" t="n">
        <v>2025</v>
      </c>
      <c r="G713" t="n">
        <v>2</v>
      </c>
      <c r="H713" s="13" t="n">
        <v>1393066</v>
      </c>
      <c r="I713" s="12" t="n">
        <v>5</v>
      </c>
      <c r="J713" s="13" t="n">
        <v>10000</v>
      </c>
      <c r="K713" s="13">
        <f>IFERROR($H713/$I713,"")</f>
        <v/>
      </c>
      <c r="L713" s="13" t="n">
        <v>1072599</v>
      </c>
      <c r="M713" t="inlineStr">
        <is>
          <t>CT</t>
        </is>
      </c>
      <c r="N713" t="inlineStr">
        <is>
          <t>No</t>
        </is>
      </c>
      <c r="O713" t="inlineStr">
        <is>
          <t>Not stated</t>
        </is>
      </c>
      <c r="Q713" s="9" t="inlineStr">
        <is>
          <t>https://grantcue.com/foundations/irving-and-elizabeth-jensen-foundation-421249886</t>
        </is>
      </c>
    </row>
    <row r="714">
      <c r="A714">
        <f>IF($E714=$E713,$A713+1,1)</f>
        <v/>
      </c>
      <c r="B714" t="inlineStr">
        <is>
          <t>EDWIN T MEREDITH FOUNDATION</t>
        </is>
      </c>
      <c r="C714" t="inlineStr">
        <is>
          <t>42-6059818</t>
        </is>
      </c>
      <c r="D714" t="inlineStr">
        <is>
          <t>Iowa</t>
        </is>
      </c>
      <c r="E714" t="inlineStr">
        <is>
          <t>IA</t>
        </is>
      </c>
      <c r="F714" t="n">
        <v>2024</v>
      </c>
      <c r="G714" t="n">
        <v>1</v>
      </c>
      <c r="H714" s="13" t="n">
        <v>1386000</v>
      </c>
      <c r="I714" s="12" t="n">
        <v>19</v>
      </c>
      <c r="J714" s="13" t="n">
        <v>10000</v>
      </c>
      <c r="K714" s="13">
        <f>IFERROR($H714/$I714,"")</f>
        <v/>
      </c>
      <c r="L714" s="13" t="n">
        <v>400000</v>
      </c>
      <c r="M714" t="inlineStr">
        <is>
          <t>WY, FL, CO</t>
        </is>
      </c>
      <c r="N714" t="inlineStr">
        <is>
          <t>No</t>
        </is>
      </c>
      <c r="O714" t="inlineStr">
        <is>
          <t>Not stated</t>
        </is>
      </c>
      <c r="Q714" s="9" t="inlineStr">
        <is>
          <t>https://grantcue.com/foundations/edwin-t-meredith-foundation-426059818</t>
        </is>
      </c>
    </row>
    <row r="715">
      <c r="A715">
        <f>IF($E715=$E714,$A714+1,1)</f>
        <v/>
      </c>
      <c r="B715" t="inlineStr">
        <is>
          <t>MARY K AND DANIEL M KELLY FAMILY FOUNDATION</t>
        </is>
      </c>
      <c r="C715" t="inlineStr">
        <is>
          <t>20-1826362</t>
        </is>
      </c>
      <c r="D715" t="inlineStr">
        <is>
          <t>Iowa</t>
        </is>
      </c>
      <c r="E715" t="inlineStr">
        <is>
          <t>IA</t>
        </is>
      </c>
      <c r="F715" t="n">
        <v>2025</v>
      </c>
      <c r="G715" t="n">
        <v>2</v>
      </c>
      <c r="H715" s="13" t="n">
        <v>1378331</v>
      </c>
      <c r="I715" s="12" t="n">
        <v>150</v>
      </c>
      <c r="J715" s="13" t="n">
        <v>2500</v>
      </c>
      <c r="K715" s="13">
        <f>IFERROR($H715/$I715,"")</f>
        <v/>
      </c>
      <c r="L715" s="13" t="n">
        <v>348600</v>
      </c>
      <c r="M715" t="inlineStr">
        <is>
          <t>MA, MT, CA</t>
        </is>
      </c>
      <c r="N715" t="inlineStr">
        <is>
          <t>No</t>
        </is>
      </c>
      <c r="O715" t="inlineStr">
        <is>
          <t>Not stated</t>
        </is>
      </c>
      <c r="Q715" s="9" t="inlineStr">
        <is>
          <t>https://grantcue.com/foundations/mary-k-and-daniel-m-kelly-family-foundation-c-o-dan-kelly-201826362</t>
        </is>
      </c>
    </row>
    <row r="716">
      <c r="A716">
        <f>IF($E716=$E715,$A715+1,1)</f>
        <v/>
      </c>
      <c r="B716" t="inlineStr">
        <is>
          <t>HARMAN FAMILY CHARITABLE TR MAIN</t>
        </is>
      </c>
      <c r="C716" t="inlineStr">
        <is>
          <t>83-1555150</t>
        </is>
      </c>
      <c r="D716" t="inlineStr">
        <is>
          <t>Iowa</t>
        </is>
      </c>
      <c r="E716" t="inlineStr">
        <is>
          <t>IA</t>
        </is>
      </c>
      <c r="F716" t="n">
        <v>2025</v>
      </c>
      <c r="G716" t="n">
        <v>2</v>
      </c>
      <c r="H716" s="13" t="n">
        <v>1371932</v>
      </c>
      <c r="I716" s="12" t="n">
        <v>19</v>
      </c>
      <c r="J716" s="13" t="n">
        <v>38000</v>
      </c>
      <c r="K716" s="13">
        <f>IFERROR($H716/$I716,"")</f>
        <v/>
      </c>
      <c r="L716" s="13" t="n">
        <v>303106</v>
      </c>
      <c r="M716" t="inlineStr">
        <is>
          <t>TN</t>
        </is>
      </c>
      <c r="N716" t="inlineStr">
        <is>
          <t>No</t>
        </is>
      </c>
      <c r="O716" t="inlineStr">
        <is>
          <t>Not stated</t>
        </is>
      </c>
      <c r="Q716" s="9" t="inlineStr">
        <is>
          <t>https://grantcue.com/foundations/harman-family-charitable-tr-main-831555150</t>
        </is>
      </c>
    </row>
    <row r="717">
      <c r="A717">
        <f>IF($E717=$E716,$A716+1,1)</f>
        <v/>
      </c>
      <c r="B717" t="inlineStr">
        <is>
          <t>THE WLT FOUNDATION</t>
        </is>
      </c>
      <c r="C717" t="inlineStr">
        <is>
          <t>30-6016104</t>
        </is>
      </c>
      <c r="D717" t="inlineStr">
        <is>
          <t>Iowa</t>
        </is>
      </c>
      <c r="E717" t="inlineStr">
        <is>
          <t>IA</t>
        </is>
      </c>
      <c r="F717" t="n">
        <v>2025</v>
      </c>
      <c r="G717" t="n">
        <v>2</v>
      </c>
      <c r="H717" s="13" t="n">
        <v>1325160</v>
      </c>
      <c r="I717" s="12" t="n">
        <v>11</v>
      </c>
      <c r="J717" s="13" t="n">
        <v>50000</v>
      </c>
      <c r="K717" s="13">
        <f>IFERROR($H717/$I717,"")</f>
        <v/>
      </c>
      <c r="L717" s="13" t="n">
        <v>476160</v>
      </c>
      <c r="M717" t="inlineStr">
        <is>
          <t>CO, SC, TX</t>
        </is>
      </c>
      <c r="N717" t="inlineStr">
        <is>
          <t>No</t>
        </is>
      </c>
      <c r="O717" t="inlineStr">
        <is>
          <t>Not stated</t>
        </is>
      </c>
      <c r="Q717" s="9" t="inlineStr">
        <is>
          <t>https://grantcue.com/foundations/the-wlt-foundation-306016104</t>
        </is>
      </c>
    </row>
    <row r="718">
      <c r="A718">
        <f>IF($E718=$E717,$A717+1,1)</f>
        <v/>
      </c>
      <c r="B718" t="inlineStr">
        <is>
          <t>THE SUKUP FAMILY FOUNDATION</t>
        </is>
      </c>
      <c r="C718" t="inlineStr">
        <is>
          <t>42-1488675</t>
        </is>
      </c>
      <c r="D718" t="inlineStr">
        <is>
          <t>Iowa</t>
        </is>
      </c>
      <c r="E718" t="inlineStr">
        <is>
          <t>IA</t>
        </is>
      </c>
      <c r="F718" t="n">
        <v>2024</v>
      </c>
      <c r="G718" t="n">
        <v>1</v>
      </c>
      <c r="H718" s="13" t="n">
        <v>1280000</v>
      </c>
      <c r="I718" s="12" t="n">
        <v>11</v>
      </c>
      <c r="J718" s="13" t="n">
        <v>50000</v>
      </c>
      <c r="K718" s="13">
        <f>IFERROR($H718/$I718,"")</f>
        <v/>
      </c>
      <c r="L718" s="13" t="n">
        <v>500000</v>
      </c>
      <c r="M718" t="inlineStr">
        <is>
          <t>FL, MI, IN</t>
        </is>
      </c>
      <c r="N718" t="inlineStr">
        <is>
          <t>No</t>
        </is>
      </c>
      <c r="O718" t="inlineStr">
        <is>
          <t>Not stated</t>
        </is>
      </c>
      <c r="Q718" s="9" t="inlineStr">
        <is>
          <t>https://grantcue.com/foundations/the-sukup-family-foundation-421488675</t>
        </is>
      </c>
    </row>
    <row r="719">
      <c r="A719">
        <f>IF($E719=$E718,$A718+1,1)</f>
        <v/>
      </c>
      <c r="B719" t="inlineStr">
        <is>
          <t>HERBERT L AND NANCY M TOWNSEND FOUNDATION</t>
        </is>
      </c>
      <c r="C719" t="inlineStr">
        <is>
          <t>47-2479056</t>
        </is>
      </c>
      <c r="D719" t="inlineStr">
        <is>
          <t>Iowa</t>
        </is>
      </c>
      <c r="E719" t="inlineStr">
        <is>
          <t>IA</t>
        </is>
      </c>
      <c r="F719" t="n">
        <v>2024</v>
      </c>
      <c r="G719" t="n">
        <v>1</v>
      </c>
      <c r="H719" s="13" t="n">
        <v>1255012</v>
      </c>
      <c r="I719" s="12" t="n">
        <v>8</v>
      </c>
      <c r="J719" s="13" t="n">
        <v>17500</v>
      </c>
      <c r="K719" s="13">
        <f>IFERROR($H719/$I719,"")</f>
        <v/>
      </c>
      <c r="L719" s="13" t="n">
        <v>762522</v>
      </c>
      <c r="N719" t="inlineStr">
        <is>
          <t>No</t>
        </is>
      </c>
      <c r="O719" t="inlineStr">
        <is>
          <t>Not stated</t>
        </is>
      </c>
      <c r="Q719" s="9" t="inlineStr">
        <is>
          <t>https://grantcue.com/foundations/herbert-l-and-nancy-m-townsend-foundation-472479056</t>
        </is>
      </c>
    </row>
    <row r="720">
      <c r="A720">
        <f>IF($E720=$E719,$A719+1,1)</f>
        <v/>
      </c>
      <c r="B720" t="inlineStr">
        <is>
          <t>BURKE FAMILY FOUNDATION</t>
        </is>
      </c>
      <c r="C720" t="inlineStr">
        <is>
          <t>45-5592432</t>
        </is>
      </c>
      <c r="D720" t="inlineStr">
        <is>
          <t>Iowa</t>
        </is>
      </c>
      <c r="E720" t="inlineStr">
        <is>
          <t>IA</t>
        </is>
      </c>
      <c r="F720" t="n">
        <v>2025</v>
      </c>
      <c r="G720" t="n">
        <v>2</v>
      </c>
      <c r="H720" s="13" t="n">
        <v>1235000</v>
      </c>
      <c r="I720" s="12" t="n">
        <v>51</v>
      </c>
      <c r="J720" s="13" t="n">
        <v>10000</v>
      </c>
      <c r="K720" s="13">
        <f>IFERROR($H720/$I720,"")</f>
        <v/>
      </c>
      <c r="L720" s="13" t="n">
        <v>250000</v>
      </c>
      <c r="M720" t="inlineStr">
        <is>
          <t>MN, VA</t>
        </is>
      </c>
      <c r="N720" t="inlineStr">
        <is>
          <t>No</t>
        </is>
      </c>
      <c r="O720" t="inlineStr">
        <is>
          <t>Not stated</t>
        </is>
      </c>
      <c r="Q720" s="9" t="inlineStr">
        <is>
          <t>https://grantcue.com/foundations/burke-family-foundation-455592432</t>
        </is>
      </c>
    </row>
    <row r="721">
      <c r="A721">
        <f>IF($E721=$E720,$A720+1,1)</f>
        <v/>
      </c>
      <c r="B721" t="inlineStr">
        <is>
          <t>Evans Family Charitable Foundation</t>
        </is>
      </c>
      <c r="C721" t="inlineStr">
        <is>
          <t>86-3415564</t>
        </is>
      </c>
      <c r="D721" t="inlineStr">
        <is>
          <t>Iowa</t>
        </is>
      </c>
      <c r="E721" t="inlineStr">
        <is>
          <t>IA</t>
        </is>
      </c>
      <c r="F721" t="n">
        <v>2025</v>
      </c>
      <c r="G721" t="n">
        <v>2</v>
      </c>
      <c r="H721" s="13" t="n">
        <v>1215000</v>
      </c>
      <c r="I721" s="12" t="n">
        <v>37</v>
      </c>
      <c r="J721" s="13" t="n">
        <v>25000</v>
      </c>
      <c r="K721" s="13">
        <f>IFERROR($H721/$I721,"")</f>
        <v/>
      </c>
      <c r="L721" s="13" t="n">
        <v>80000</v>
      </c>
      <c r="M721" t="inlineStr">
        <is>
          <t>CA, IL, CO</t>
        </is>
      </c>
      <c r="N721" t="inlineStr">
        <is>
          <t>No</t>
        </is>
      </c>
      <c r="O721" t="inlineStr">
        <is>
          <t>Not stated</t>
        </is>
      </c>
      <c r="Q721" s="9" t="inlineStr">
        <is>
          <t>https://grantcue.com/foundations/evans-family-charitable-foundation-863415564</t>
        </is>
      </c>
    </row>
    <row r="722">
      <c r="A722">
        <f>IF($E722=$E721,$A721+1,1)</f>
        <v/>
      </c>
      <c r="B722" t="inlineStr">
        <is>
          <t>PERLEY FAMILY FOUNDATION</t>
        </is>
      </c>
      <c r="C722" t="inlineStr">
        <is>
          <t>87-4043202</t>
        </is>
      </c>
      <c r="D722" t="inlineStr">
        <is>
          <t>Iowa</t>
        </is>
      </c>
      <c r="E722" t="inlineStr">
        <is>
          <t>IA</t>
        </is>
      </c>
      <c r="F722" t="n">
        <v>2025</v>
      </c>
      <c r="G722" t="n">
        <v>2</v>
      </c>
      <c r="H722" s="13" t="n">
        <v>1195000</v>
      </c>
      <c r="I722" s="12" t="n">
        <v>5</v>
      </c>
      <c r="J722" s="13" t="n">
        <v>40000</v>
      </c>
      <c r="K722" s="13">
        <f>IFERROR($H722/$I722,"")</f>
        <v/>
      </c>
      <c r="L722" s="13" t="n">
        <v>825000</v>
      </c>
      <c r="N722" t="inlineStr">
        <is>
          <t>No</t>
        </is>
      </c>
      <c r="O722" t="inlineStr">
        <is>
          <t>Not stated</t>
        </is>
      </c>
      <c r="Q722" s="9" t="inlineStr">
        <is>
          <t>https://grantcue.com/foundations/perley-family-foundation-874043202</t>
        </is>
      </c>
    </row>
    <row r="723">
      <c r="A723">
        <f>IF($E723=$E722,$A722+1,1)</f>
        <v/>
      </c>
      <c r="B723" t="inlineStr">
        <is>
          <t>MICHAEL L PETERSON FOUNDATION</t>
        </is>
      </c>
      <c r="C723" t="inlineStr">
        <is>
          <t>88-2856860</t>
        </is>
      </c>
      <c r="D723" t="inlineStr">
        <is>
          <t>Iowa</t>
        </is>
      </c>
      <c r="E723" t="inlineStr">
        <is>
          <t>IA</t>
        </is>
      </c>
      <c r="F723" t="n">
        <v>2025</v>
      </c>
      <c r="G723" t="n">
        <v>2</v>
      </c>
      <c r="H723" s="13" t="n">
        <v>1177000</v>
      </c>
      <c r="I723" s="12" t="n">
        <v>7</v>
      </c>
      <c r="J723" s="13" t="n">
        <v>20000</v>
      </c>
      <c r="K723" s="13">
        <f>IFERROR($H723/$I723,"")</f>
        <v/>
      </c>
      <c r="L723" s="13" t="n">
        <v>800000</v>
      </c>
      <c r="N723" t="inlineStr">
        <is>
          <t>No</t>
        </is>
      </c>
      <c r="O723" t="inlineStr">
        <is>
          <t>Not stated</t>
        </is>
      </c>
      <c r="Q723" s="9" t="inlineStr">
        <is>
          <t>https://grantcue.com/foundations/michael-l-peterson-foundation-882856860</t>
        </is>
      </c>
    </row>
    <row r="724">
      <c r="A724">
        <f>IF($E724=$E723,$A723+1,1)</f>
        <v/>
      </c>
      <c r="B724" t="inlineStr">
        <is>
          <t>ANDERSON ALLENE CHARITABLE TRUST</t>
        </is>
      </c>
      <c r="C724" t="inlineStr">
        <is>
          <t>92-6456129</t>
        </is>
      </c>
      <c r="D724" t="inlineStr">
        <is>
          <t>Iowa</t>
        </is>
      </c>
      <c r="E724" t="inlineStr">
        <is>
          <t>IA</t>
        </is>
      </c>
      <c r="F724" t="n">
        <v>2025</v>
      </c>
      <c r="G724" t="n">
        <v>3</v>
      </c>
      <c r="H724" s="13" t="n">
        <v>1118939</v>
      </c>
      <c r="I724" s="12" t="n">
        <v>9</v>
      </c>
      <c r="J724" s="13" t="n">
        <v>124230</v>
      </c>
      <c r="K724" s="13">
        <f>IFERROR($H724/$I724,"")</f>
        <v/>
      </c>
      <c r="L724" s="13" t="n">
        <v>137337</v>
      </c>
      <c r="M724" t="inlineStr">
        <is>
          <t>SC, AZ</t>
        </is>
      </c>
      <c r="N724" t="inlineStr">
        <is>
          <t>No</t>
        </is>
      </c>
      <c r="O724" t="inlineStr">
        <is>
          <t>Not stated</t>
        </is>
      </c>
      <c r="Q724" s="9" t="inlineStr">
        <is>
          <t>https://grantcue.com/foundations/anderson-allene-charitable-trust-926456129</t>
        </is>
      </c>
    </row>
    <row r="725">
      <c r="A725">
        <f>IF($E725=$E724,$A724+1,1)</f>
        <v/>
      </c>
      <c r="B725" t="inlineStr">
        <is>
          <t>MYRON J WALKER TRUST</t>
        </is>
      </c>
      <c r="C725" t="inlineStr">
        <is>
          <t>42-6054333</t>
        </is>
      </c>
      <c r="D725" t="inlineStr">
        <is>
          <t>Iowa</t>
        </is>
      </c>
      <c r="E725" t="inlineStr">
        <is>
          <t>IA</t>
        </is>
      </c>
      <c r="F725" t="n">
        <v>2025</v>
      </c>
      <c r="G725" t="n">
        <v>2</v>
      </c>
      <c r="H725" s="13" t="n">
        <v>1093164</v>
      </c>
      <c r="I725" s="12" t="n">
        <v>12</v>
      </c>
      <c r="J725" s="13" t="n">
        <v>91097</v>
      </c>
      <c r="K725" s="13">
        <f>IFERROR($H725/$I725,"")</f>
        <v/>
      </c>
      <c r="L725" s="13" t="n">
        <v>93005</v>
      </c>
      <c r="M725" t="inlineStr">
        <is>
          <t>NE</t>
        </is>
      </c>
      <c r="N725" t="inlineStr">
        <is>
          <t>No</t>
        </is>
      </c>
      <c r="O725" t="inlineStr">
        <is>
          <t>Not stated</t>
        </is>
      </c>
      <c r="Q725" s="9" t="inlineStr">
        <is>
          <t>https://grantcue.com/foundations/myron-j-walker-trust-426054333</t>
        </is>
      </c>
    </row>
    <row r="726">
      <c r="A726">
        <f>IF($E726=$E725,$A725+1,1)</f>
        <v/>
      </c>
      <c r="B726" t="inlineStr">
        <is>
          <t>MAURICE PAUL AND GLENNYS BRIMMER FOUNDATION</t>
        </is>
      </c>
      <c r="C726" t="inlineStr">
        <is>
          <t>26-3667970</t>
        </is>
      </c>
      <c r="D726" t="inlineStr">
        <is>
          <t>Iowa</t>
        </is>
      </c>
      <c r="E726" t="inlineStr">
        <is>
          <t>IA</t>
        </is>
      </c>
      <c r="F726" t="n">
        <v>2025</v>
      </c>
      <c r="G726" t="n">
        <v>2</v>
      </c>
      <c r="H726" s="13" t="n">
        <v>1091509</v>
      </c>
      <c r="I726" s="12" t="n">
        <v>34</v>
      </c>
      <c r="J726" s="13" t="n">
        <v>25000</v>
      </c>
      <c r="K726" s="13">
        <f>IFERROR($H726/$I726,"")</f>
        <v/>
      </c>
      <c r="L726" s="13" t="n">
        <v>50000</v>
      </c>
      <c r="N726" t="inlineStr">
        <is>
          <t>No</t>
        </is>
      </c>
      <c r="O726" t="inlineStr">
        <is>
          <t>Not stated</t>
        </is>
      </c>
      <c r="Q726" s="9" t="inlineStr">
        <is>
          <t>https://grantcue.com/foundations/maurice-paul-and-glennys-brimmer-foundation-263667970</t>
        </is>
      </c>
    </row>
    <row r="727">
      <c r="A727">
        <f>IF($E727=$E726,$A726+1,1)</f>
        <v/>
      </c>
      <c r="B727" t="inlineStr">
        <is>
          <t>VOGEL CHARITIES INC</t>
        </is>
      </c>
      <c r="C727" t="inlineStr">
        <is>
          <t>23-7169167</t>
        </is>
      </c>
      <c r="D727" t="inlineStr">
        <is>
          <t>Iowa</t>
        </is>
      </c>
      <c r="E727" t="inlineStr">
        <is>
          <t>IA</t>
        </is>
      </c>
      <c r="F727" t="n">
        <v>2025</v>
      </c>
      <c r="G727" t="n">
        <v>2</v>
      </c>
      <c r="H727" s="13" t="n">
        <v>1068135</v>
      </c>
      <c r="I727" s="12" t="n">
        <v>14</v>
      </c>
      <c r="J727" s="13" t="n">
        <v>875</v>
      </c>
      <c r="K727" s="13">
        <f>IFERROR($H727/$I727,"")</f>
        <v/>
      </c>
      <c r="L727" s="13" t="n">
        <v>555000</v>
      </c>
      <c r="M727" t="inlineStr">
        <is>
          <t>SD, MN, CA</t>
        </is>
      </c>
      <c r="N727" t="inlineStr">
        <is>
          <t>No</t>
        </is>
      </c>
      <c r="O727" t="inlineStr">
        <is>
          <t>Not stated</t>
        </is>
      </c>
      <c r="Q727" s="9" t="inlineStr">
        <is>
          <t>https://grantcue.com/foundations/vogel-charities-inc-237169167</t>
        </is>
      </c>
    </row>
    <row r="728">
      <c r="A728">
        <f>IF($E728=$E727,$A727+1,1)</f>
        <v/>
      </c>
      <c r="B728" t="inlineStr">
        <is>
          <t>BERYL O AND WILMA SIME ROUNDY CHARITABLE</t>
        </is>
      </c>
      <c r="C728" t="inlineStr">
        <is>
          <t>20-3993988</t>
        </is>
      </c>
      <c r="D728" t="inlineStr">
        <is>
          <t>Iowa</t>
        </is>
      </c>
      <c r="E728" t="inlineStr">
        <is>
          <t>IA</t>
        </is>
      </c>
      <c r="F728" t="n">
        <v>2025</v>
      </c>
      <c r="G728" t="n">
        <v>2</v>
      </c>
      <c r="H728" s="13" t="n">
        <v>1065256</v>
      </c>
      <c r="I728" s="12" t="n">
        <v>18</v>
      </c>
      <c r="J728" s="13" t="n">
        <v>53263</v>
      </c>
      <c r="K728" s="13">
        <f>IFERROR($H728/$I728,"")</f>
        <v/>
      </c>
      <c r="L728" s="13" t="n">
        <v>151535</v>
      </c>
      <c r="M728" t="inlineStr">
        <is>
          <t>ND</t>
        </is>
      </c>
      <c r="N728" t="inlineStr">
        <is>
          <t>No</t>
        </is>
      </c>
      <c r="O728" t="inlineStr">
        <is>
          <t>Not stated</t>
        </is>
      </c>
      <c r="Q728" s="9" t="inlineStr">
        <is>
          <t>https://grantcue.com/foundations/beryl-o-and-wilma-sime-roundy-charitable-203993988</t>
        </is>
      </c>
    </row>
    <row r="729">
      <c r="A729">
        <f>IF($E729=$E728,$A728+1,1)</f>
        <v/>
      </c>
      <c r="B729" t="inlineStr">
        <is>
          <t>LEONARD A GOOD TESTAMENTARY TRUST</t>
        </is>
      </c>
      <c r="C729" t="inlineStr">
        <is>
          <t>42-6453227</t>
        </is>
      </c>
      <c r="D729" t="inlineStr">
        <is>
          <t>Iowa</t>
        </is>
      </c>
      <c r="E729" t="inlineStr">
        <is>
          <t>IA</t>
        </is>
      </c>
      <c r="F729" t="n">
        <v>2025</v>
      </c>
      <c r="G729" t="n">
        <v>2</v>
      </c>
      <c r="H729" s="13" t="n">
        <v>1049931</v>
      </c>
      <c r="I729" s="12" t="n">
        <v>48</v>
      </c>
      <c r="J729" s="13" t="n">
        <v>12250</v>
      </c>
      <c r="K729" s="13">
        <f>IFERROR($H729/$I729,"")</f>
        <v/>
      </c>
      <c r="L729" s="13" t="n">
        <v>115000</v>
      </c>
      <c r="M729" t="inlineStr">
        <is>
          <t>ME</t>
        </is>
      </c>
      <c r="N729" t="inlineStr">
        <is>
          <t>Yes</t>
        </is>
      </c>
      <c r="O729" t="inlineStr">
        <is>
          <t>Not stated</t>
        </is>
      </c>
      <c r="Q729" s="9" t="inlineStr">
        <is>
          <t>https://grantcue.com/foundations/leonard-a-good-testamentary-trust-426453227</t>
        </is>
      </c>
    </row>
    <row r="730">
      <c r="A730">
        <f>IF($E730=$E729,$A729+1,1)</f>
        <v/>
      </c>
      <c r="B730" t="inlineStr">
        <is>
          <t>NEW HOPE FOUNDATION</t>
        </is>
      </c>
      <c r="C730" t="inlineStr">
        <is>
          <t>42-1395902</t>
        </is>
      </c>
      <c r="D730" t="inlineStr">
        <is>
          <t>Iowa</t>
        </is>
      </c>
      <c r="E730" t="inlineStr">
        <is>
          <t>IA</t>
        </is>
      </c>
      <c r="F730" t="n">
        <v>2025</v>
      </c>
      <c r="G730" t="n">
        <v>2</v>
      </c>
      <c r="H730" s="13" t="n">
        <v>1037000</v>
      </c>
      <c r="I730" s="12" t="n">
        <v>128</v>
      </c>
      <c r="J730" s="13" t="n">
        <v>5000</v>
      </c>
      <c r="K730" s="13">
        <f>IFERROR($H730/$I730,"")</f>
        <v/>
      </c>
      <c r="L730" s="13" t="n">
        <v>30000</v>
      </c>
      <c r="M730" t="inlineStr">
        <is>
          <t>DC, PA, TX</t>
        </is>
      </c>
      <c r="N730" t="inlineStr">
        <is>
          <t>No</t>
        </is>
      </c>
      <c r="O730" t="inlineStr">
        <is>
          <t>Not stated</t>
        </is>
      </c>
      <c r="Q730" s="9" t="inlineStr">
        <is>
          <t>https://grantcue.com/foundations/new-hope-foundation-421395902</t>
        </is>
      </c>
    </row>
    <row r="731">
      <c r="A731">
        <f>IF($E731=$E730,$A730+1,1)</f>
        <v/>
      </c>
      <c r="B731" t="inlineStr">
        <is>
          <t>ROBERT GRIFFITH CHARITABLE TRUST</t>
        </is>
      </c>
      <c r="C731" t="inlineStr">
        <is>
          <t>30-6135921</t>
        </is>
      </c>
      <c r="D731" t="inlineStr">
        <is>
          <t>Iowa</t>
        </is>
      </c>
      <c r="E731" t="inlineStr">
        <is>
          <t>IA</t>
        </is>
      </c>
      <c r="F731" t="n">
        <v>2025</v>
      </c>
      <c r="G731" t="n">
        <v>2</v>
      </c>
      <c r="H731" s="13" t="n">
        <v>1033119</v>
      </c>
      <c r="I731" s="12" t="n">
        <v>12</v>
      </c>
      <c r="J731" s="13" t="n">
        <v>52015</v>
      </c>
      <c r="K731" s="13">
        <f>IFERROR($H731/$I731,"")</f>
        <v/>
      </c>
      <c r="L731" s="13" t="n">
        <v>260074</v>
      </c>
      <c r="N731" t="inlineStr">
        <is>
          <t>No</t>
        </is>
      </c>
      <c r="O731" t="inlineStr">
        <is>
          <t>Not stated</t>
        </is>
      </c>
      <c r="Q731" s="9" t="inlineStr">
        <is>
          <t>https://grantcue.com/foundations/robert-griffith-charitable-trust-306135921</t>
        </is>
      </c>
    </row>
    <row r="732">
      <c r="A732">
        <f>IF($E732=$E731,$A731+1,1)</f>
        <v/>
      </c>
      <c r="B732" t="inlineStr">
        <is>
          <t>MARTHA ELLEN TYE FOUNDATION</t>
        </is>
      </c>
      <c r="C732" t="inlineStr">
        <is>
          <t>42-1055988</t>
        </is>
      </c>
      <c r="D732" t="inlineStr">
        <is>
          <t>Iowa</t>
        </is>
      </c>
      <c r="E732" t="inlineStr">
        <is>
          <t>IA</t>
        </is>
      </c>
      <c r="F732" t="n">
        <v>2024</v>
      </c>
      <c r="G732" t="n">
        <v>1</v>
      </c>
      <c r="H732" s="13" t="n">
        <v>1028970</v>
      </c>
      <c r="I732" s="12" t="n">
        <v>40</v>
      </c>
      <c r="J732" s="13" t="n">
        <v>5000</v>
      </c>
      <c r="K732" s="13">
        <f>IFERROR($H732/$I732,"")</f>
        <v/>
      </c>
      <c r="L732" s="13" t="n">
        <v>260000</v>
      </c>
      <c r="M732" t="inlineStr">
        <is>
          <t>TX, MD, IL</t>
        </is>
      </c>
      <c r="N732" t="inlineStr">
        <is>
          <t>Yes</t>
        </is>
      </c>
      <c r="O732" t="inlineStr">
        <is>
          <t>Yes</t>
        </is>
      </c>
      <c r="P732" s="9" t="inlineStr">
        <is>
          <t>https://marthaellentyefoundation.org/</t>
        </is>
      </c>
      <c r="Q732" s="9" t="inlineStr">
        <is>
          <t>https://grantcue.com/foundations/martha-ellen-tye-foundation-421055988</t>
        </is>
      </c>
    </row>
    <row r="733">
      <c r="A733">
        <f>IF($E733=$E732,$A732+1,1)</f>
        <v/>
      </c>
      <c r="B733" t="inlineStr">
        <is>
          <t>THE DENNY AND CANDY ELWELL FOUNDATION</t>
        </is>
      </c>
      <c r="C733" t="inlineStr">
        <is>
          <t>42-1298057</t>
        </is>
      </c>
      <c r="D733" t="inlineStr">
        <is>
          <t>Iowa</t>
        </is>
      </c>
      <c r="E733" t="inlineStr">
        <is>
          <t>IA</t>
        </is>
      </c>
      <c r="F733" t="n">
        <v>2025</v>
      </c>
      <c r="G733" t="n">
        <v>2</v>
      </c>
      <c r="H733" s="13" t="n">
        <v>1017500</v>
      </c>
      <c r="I733" s="12" t="n">
        <v>116</v>
      </c>
      <c r="J733" s="13" t="n">
        <v>5000</v>
      </c>
      <c r="K733" s="13">
        <f>IFERROR($H733/$I733,"")</f>
        <v/>
      </c>
      <c r="L733" s="13" t="n">
        <v>75000</v>
      </c>
      <c r="M733" t="inlineStr">
        <is>
          <t>MN, IL, NC</t>
        </is>
      </c>
      <c r="N733" t="inlineStr">
        <is>
          <t>No</t>
        </is>
      </c>
      <c r="O733" t="inlineStr">
        <is>
          <t>Not stated</t>
        </is>
      </c>
      <c r="Q733" s="9" t="inlineStr">
        <is>
          <t>https://grantcue.com/foundations/the-denny-and-candy-elwell-foundation-421298057</t>
        </is>
      </c>
    </row>
    <row r="734">
      <c r="A734">
        <f>IF($E734=$E733,$A733+1,1)</f>
        <v/>
      </c>
      <c r="B734" t="inlineStr">
        <is>
          <t>The Chesterman Family Foundation</t>
        </is>
      </c>
      <c r="C734" t="inlineStr">
        <is>
          <t>91-2086157</t>
        </is>
      </c>
      <c r="D734" t="inlineStr">
        <is>
          <t>Iowa</t>
        </is>
      </c>
      <c r="E734" t="inlineStr">
        <is>
          <t>IA</t>
        </is>
      </c>
      <c r="F734" t="n">
        <v>2025</v>
      </c>
      <c r="G734" t="n">
        <v>2</v>
      </c>
      <c r="H734" s="13" t="n">
        <v>1001585</v>
      </c>
      <c r="I734" s="12" t="n">
        <v>87</v>
      </c>
      <c r="J734" s="13" t="n">
        <v>5000</v>
      </c>
      <c r="K734" s="13">
        <f>IFERROR($H734/$I734,"")</f>
        <v/>
      </c>
      <c r="L734" s="13" t="n">
        <v>147705</v>
      </c>
      <c r="M734" t="inlineStr">
        <is>
          <t>NE, SD, MN</t>
        </is>
      </c>
      <c r="N734" t="inlineStr">
        <is>
          <t>No</t>
        </is>
      </c>
      <c r="O734" t="inlineStr">
        <is>
          <t>Not stated</t>
        </is>
      </c>
      <c r="Q734" s="9" t="inlineStr">
        <is>
          <t>https://grantcue.com/foundations/the-chesterman-family-foundation-912086157</t>
        </is>
      </c>
    </row>
    <row r="735">
      <c r="A735">
        <f>IF($E735=$E734,$A734+1,1)</f>
        <v/>
      </c>
      <c r="B735" t="inlineStr">
        <is>
          <t>TENACRE FOUNDATION</t>
        </is>
      </c>
      <c r="C735" t="inlineStr">
        <is>
          <t>21-0577480</t>
        </is>
      </c>
      <c r="D735" t="inlineStr">
        <is>
          <t>Kansas</t>
        </is>
      </c>
      <c r="E735" t="inlineStr">
        <is>
          <t>KS</t>
        </is>
      </c>
      <c r="F735" t="n">
        <v>2024</v>
      </c>
      <c r="G735" t="n">
        <v>2</v>
      </c>
      <c r="H735" s="13" t="n">
        <v>82318864</v>
      </c>
      <c r="I735" s="12" t="n">
        <v>178</v>
      </c>
      <c r="J735" s="13" t="n">
        <v>65323.5</v>
      </c>
      <c r="K735" s="13">
        <f>IFERROR($H735/$I735,"")</f>
        <v/>
      </c>
      <c r="L735" s="13" t="n">
        <v>13395400</v>
      </c>
      <c r="M735" t="inlineStr">
        <is>
          <t>NY, NJ, MO</t>
        </is>
      </c>
      <c r="N735" t="inlineStr">
        <is>
          <t>No</t>
        </is>
      </c>
      <c r="O735" t="inlineStr">
        <is>
          <t>Not stated</t>
        </is>
      </c>
      <c r="Q735" s="9" t="inlineStr">
        <is>
          <t>https://grantcue.com/foundations/tenacre-foundation-210577480</t>
        </is>
      </c>
    </row>
    <row r="736">
      <c r="A736">
        <f>IF($E736=$E735,$A735+1,1)</f>
        <v/>
      </c>
      <c r="B736" t="inlineStr">
        <is>
          <t>DANE G HANSEN FOUNDATION</t>
        </is>
      </c>
      <c r="C736" t="inlineStr">
        <is>
          <t>48-6121156</t>
        </is>
      </c>
      <c r="D736" t="inlineStr">
        <is>
          <t>Kansas</t>
        </is>
      </c>
      <c r="E736" t="inlineStr">
        <is>
          <t>KS</t>
        </is>
      </c>
      <c r="F736" t="n">
        <v>2025</v>
      </c>
      <c r="G736" t="n">
        <v>3</v>
      </c>
      <c r="H736" s="13" t="n">
        <v>75097986</v>
      </c>
      <c r="I736" s="12" t="n">
        <v>754</v>
      </c>
      <c r="J736" s="13" t="n">
        <v>20000</v>
      </c>
      <c r="K736" s="13">
        <f>IFERROR($H736/$I736,"")</f>
        <v/>
      </c>
      <c r="L736" s="13" t="n">
        <v>4000000</v>
      </c>
      <c r="M736" t="inlineStr">
        <is>
          <t>MO, TN, CO</t>
        </is>
      </c>
      <c r="N736" t="inlineStr">
        <is>
          <t>Yes</t>
        </is>
      </c>
      <c r="O736" t="inlineStr">
        <is>
          <t>Yes</t>
        </is>
      </c>
      <c r="P736" s="9" t="inlineStr">
        <is>
          <t>https://www.danehansenfoundation.org/</t>
        </is>
      </c>
      <c r="Q736" s="9" t="inlineStr">
        <is>
          <t>https://grantcue.com/foundations/dane-g-hansen-foundation-486121156</t>
        </is>
      </c>
    </row>
    <row r="737">
      <c r="A737">
        <f>IF($E737=$E736,$A736+1,1)</f>
        <v/>
      </c>
      <c r="B737" t="inlineStr">
        <is>
          <t>THE PATTERSON FAMILY FOUNDATION</t>
        </is>
      </c>
      <c r="C737" t="inlineStr">
        <is>
          <t>37-6714807</t>
        </is>
      </c>
      <c r="D737" t="inlineStr">
        <is>
          <t>Kansas</t>
        </is>
      </c>
      <c r="E737" t="inlineStr">
        <is>
          <t>KS</t>
        </is>
      </c>
      <c r="F737" t="n">
        <v>2024</v>
      </c>
      <c r="G737" t="n">
        <v>1</v>
      </c>
      <c r="H737" s="13" t="n">
        <v>57408956</v>
      </c>
      <c r="I737" s="12" t="n">
        <v>262</v>
      </c>
      <c r="J737" s="13" t="n">
        <v>99500</v>
      </c>
      <c r="K737" s="13">
        <f>IFERROR($H737/$I737,"")</f>
        <v/>
      </c>
      <c r="L737" s="13" t="n">
        <v>9000000</v>
      </c>
      <c r="M737" t="inlineStr">
        <is>
          <t>MO, AR, OK</t>
        </is>
      </c>
      <c r="N737" t="inlineStr">
        <is>
          <t>No</t>
        </is>
      </c>
      <c r="O737" t="inlineStr">
        <is>
          <t>Not stated</t>
        </is>
      </c>
      <c r="Q737" s="9" t="inlineStr">
        <is>
          <t>https://grantcue.com/foundations/the-patterson-family-foundation-376714807</t>
        </is>
      </c>
    </row>
    <row r="738">
      <c r="A738">
        <f>IF($E738=$E737,$A737+1,1)</f>
        <v/>
      </c>
      <c r="B738" t="inlineStr">
        <is>
          <t>STANLEY E FULTON FAMILY FOUNDATION</t>
        </is>
      </c>
      <c r="C738" t="inlineStr">
        <is>
          <t>83-0768074</t>
        </is>
      </c>
      <c r="D738" t="inlineStr">
        <is>
          <t>Kansas</t>
        </is>
      </c>
      <c r="E738" t="inlineStr">
        <is>
          <t>KS</t>
        </is>
      </c>
      <c r="F738" t="n">
        <v>2024</v>
      </c>
      <c r="G738" t="n">
        <v>2</v>
      </c>
      <c r="H738" s="13" t="n">
        <v>30404502</v>
      </c>
      <c r="I738" s="12" t="n">
        <v>34</v>
      </c>
      <c r="J738" s="13" t="n">
        <v>475000</v>
      </c>
      <c r="K738" s="13">
        <f>IFERROR($H738/$I738,"")</f>
        <v/>
      </c>
      <c r="L738" s="13" t="n">
        <v>10977000</v>
      </c>
      <c r="M738" t="inlineStr">
        <is>
          <t>TX, AR, VA</t>
        </is>
      </c>
      <c r="N738" t="inlineStr">
        <is>
          <t>No</t>
        </is>
      </c>
      <c r="O738" t="inlineStr">
        <is>
          <t>Not stated</t>
        </is>
      </c>
      <c r="Q738" s="9" t="inlineStr">
        <is>
          <t>https://grantcue.com/foundations/stanley-e-fulton-family-foundation-830768074</t>
        </is>
      </c>
    </row>
    <row r="739">
      <c r="A739">
        <f>IF($E739=$E738,$A738+1,1)</f>
        <v/>
      </c>
      <c r="B739" t="inlineStr">
        <is>
          <t>HOREJSI CHARITABLE FOUNDATION INC</t>
        </is>
      </c>
      <c r="C739" t="inlineStr">
        <is>
          <t>46-0447536</t>
        </is>
      </c>
      <c r="D739" t="inlineStr">
        <is>
          <t>Kansas</t>
        </is>
      </c>
      <c r="E739" t="inlineStr">
        <is>
          <t>KS</t>
        </is>
      </c>
      <c r="F739" t="n">
        <v>2025</v>
      </c>
      <c r="G739" t="n">
        <v>2</v>
      </c>
      <c r="H739" s="13" t="n">
        <v>16984150</v>
      </c>
      <c r="I739" s="12" t="n">
        <v>111</v>
      </c>
      <c r="J739" s="13" t="n">
        <v>10000</v>
      </c>
      <c r="K739" s="13">
        <f>IFERROR($H739/$I739,"")</f>
        <v/>
      </c>
      <c r="L739" s="13" t="n">
        <v>2500000</v>
      </c>
      <c r="M739" t="inlineStr">
        <is>
          <t>AZ, CO, VA</t>
        </is>
      </c>
      <c r="N739" t="inlineStr">
        <is>
          <t>No</t>
        </is>
      </c>
      <c r="O739" t="inlineStr">
        <is>
          <t>Not stated</t>
        </is>
      </c>
      <c r="Q739" s="9" t="inlineStr">
        <is>
          <t>https://grantcue.com/foundations/horejsi-charitable-foundation-inc-460447536</t>
        </is>
      </c>
    </row>
    <row r="740">
      <c r="A740">
        <f>IF($E740=$E739,$A739+1,1)</f>
        <v/>
      </c>
      <c r="B740" t="inlineStr">
        <is>
          <t>THE DEHAEMERS FAMILY CHARITABLE TRUST</t>
        </is>
      </c>
      <c r="C740" t="inlineStr">
        <is>
          <t>43-6931676</t>
        </is>
      </c>
      <c r="D740" t="inlineStr">
        <is>
          <t>Kansas</t>
        </is>
      </c>
      <c r="E740" t="inlineStr">
        <is>
          <t>KS</t>
        </is>
      </c>
      <c r="F740" t="n">
        <v>2025</v>
      </c>
      <c r="G740" t="n">
        <v>2</v>
      </c>
      <c r="H740" s="13" t="n">
        <v>16205000</v>
      </c>
      <c r="I740" s="12" t="n">
        <v>220</v>
      </c>
      <c r="J740" s="13" t="n">
        <v>34000</v>
      </c>
      <c r="K740" s="13">
        <f>IFERROR($H740/$I740,"")</f>
        <v/>
      </c>
      <c r="L740" s="13" t="n">
        <v>1500000</v>
      </c>
      <c r="M740" t="inlineStr">
        <is>
          <t>MO, CO, OH</t>
        </is>
      </c>
      <c r="N740" t="inlineStr">
        <is>
          <t>No</t>
        </is>
      </c>
      <c r="O740" t="inlineStr">
        <is>
          <t>Not stated</t>
        </is>
      </c>
      <c r="Q740" s="9" t="inlineStr">
        <is>
          <t>https://grantcue.com/foundations/the-dehaemers-family-charitable-trust-436931676</t>
        </is>
      </c>
    </row>
    <row r="741">
      <c r="A741">
        <f>IF($E741=$E740,$A740+1,1)</f>
        <v/>
      </c>
      <c r="B741" t="inlineStr">
        <is>
          <t>Kelly Family Foundation</t>
        </is>
      </c>
      <c r="C741" t="inlineStr">
        <is>
          <t>27-6825262</t>
        </is>
      </c>
      <c r="D741" t="inlineStr">
        <is>
          <t>Kansas</t>
        </is>
      </c>
      <c r="E741" t="inlineStr">
        <is>
          <t>KS</t>
        </is>
      </c>
      <c r="F741" t="n">
        <v>2025</v>
      </c>
      <c r="G741" t="n">
        <v>2</v>
      </c>
      <c r="H741" s="13" t="n">
        <v>7830687</v>
      </c>
      <c r="I741" s="12" t="n">
        <v>152</v>
      </c>
      <c r="J741" s="13" t="n">
        <v>15000</v>
      </c>
      <c r="K741" s="13">
        <f>IFERROR($H741/$I741,"")</f>
        <v/>
      </c>
      <c r="L741" s="13" t="n">
        <v>1112610</v>
      </c>
      <c r="M741" t="inlineStr">
        <is>
          <t>MO, SC, MA</t>
        </is>
      </c>
      <c r="N741" t="inlineStr">
        <is>
          <t>Yes</t>
        </is>
      </c>
      <c r="O741" t="inlineStr">
        <is>
          <t>Not stated</t>
        </is>
      </c>
      <c r="Q741" s="9" t="inlineStr">
        <is>
          <t>https://grantcue.com/foundations/kelly-family-foundation-276825262</t>
        </is>
      </c>
    </row>
    <row r="742">
      <c r="A742">
        <f>IF($E742=$E741,$A741+1,1)</f>
        <v/>
      </c>
      <c r="B742" t="inlineStr">
        <is>
          <t>ROBERT E AND PATRICIA SCHMIDT FOUNDATION</t>
        </is>
      </c>
      <c r="C742" t="inlineStr">
        <is>
          <t>48-1077463</t>
        </is>
      </c>
      <c r="D742" t="inlineStr">
        <is>
          <t>Kansas</t>
        </is>
      </c>
      <c r="E742" t="inlineStr">
        <is>
          <t>KS</t>
        </is>
      </c>
      <c r="F742" t="n">
        <v>2024</v>
      </c>
      <c r="G742" t="n">
        <v>2</v>
      </c>
      <c r="H742" s="13" t="n">
        <v>7467111</v>
      </c>
      <c r="I742" s="12" t="n">
        <v>150</v>
      </c>
      <c r="J742" s="13" t="n">
        <v>20000</v>
      </c>
      <c r="K742" s="13">
        <f>IFERROR($H742/$I742,"")</f>
        <v/>
      </c>
      <c r="L742" s="13" t="n">
        <v>500000</v>
      </c>
      <c r="M742" t="inlineStr">
        <is>
          <t>NE, MO, DC</t>
        </is>
      </c>
      <c r="N742" t="inlineStr">
        <is>
          <t>Yes</t>
        </is>
      </c>
      <c r="O742" t="inlineStr">
        <is>
          <t>Yes</t>
        </is>
      </c>
      <c r="Q742" s="9" t="inlineStr">
        <is>
          <t>https://grantcue.com/foundations/robert-e-and-patricia-schmidt-foundation-481077463</t>
        </is>
      </c>
    </row>
    <row r="743">
      <c r="A743">
        <f>IF($E743=$E742,$A742+1,1)</f>
        <v/>
      </c>
      <c r="B743" t="inlineStr">
        <is>
          <t>LEWIS HUMPHREYS CHARITABLE TRUST</t>
        </is>
      </c>
      <c r="C743" t="inlineStr">
        <is>
          <t>59-7276551</t>
        </is>
      </c>
      <c r="D743" t="inlineStr">
        <is>
          <t>Kansas</t>
        </is>
      </c>
      <c r="E743" t="inlineStr">
        <is>
          <t>KS</t>
        </is>
      </c>
      <c r="F743" t="n">
        <v>2024</v>
      </c>
      <c r="G743" t="n">
        <v>1</v>
      </c>
      <c r="H743" s="13" t="n">
        <v>6220800</v>
      </c>
      <c r="I743" s="12" t="n">
        <v>39</v>
      </c>
      <c r="J743" s="13" t="n">
        <v>62208</v>
      </c>
      <c r="K743" s="13">
        <f>IFERROR($H743/$I743,"")</f>
        <v/>
      </c>
      <c r="L743" s="13" t="n">
        <v>622080</v>
      </c>
      <c r="M743" t="inlineStr">
        <is>
          <t>TX, CO, MO</t>
        </is>
      </c>
      <c r="N743" t="inlineStr">
        <is>
          <t>Yes</t>
        </is>
      </c>
      <c r="O743" t="inlineStr">
        <is>
          <t>Yes</t>
        </is>
      </c>
      <c r="Q743" s="9" t="inlineStr">
        <is>
          <t>https://grantcue.com/foundations/lewis-humphreys-charitable-trust-597276551</t>
        </is>
      </c>
    </row>
    <row r="744">
      <c r="A744">
        <f>IF($E744=$E743,$A743+1,1)</f>
        <v/>
      </c>
      <c r="B744" t="inlineStr">
        <is>
          <t>WS &amp; EC JONES TESTAMENTARY TRUST</t>
        </is>
      </c>
      <c r="C744" t="inlineStr">
        <is>
          <t>48-0674648</t>
        </is>
      </c>
      <c r="D744" t="inlineStr">
        <is>
          <t>Kansas</t>
        </is>
      </c>
      <c r="E744" t="inlineStr">
        <is>
          <t>KS</t>
        </is>
      </c>
      <c r="F744" t="n">
        <v>2024</v>
      </c>
      <c r="G744" t="n">
        <v>1</v>
      </c>
      <c r="H744" s="13" t="n">
        <v>6099071</v>
      </c>
      <c r="I744" s="12" t="n">
        <v>26</v>
      </c>
      <c r="J744" s="13" t="n">
        <v>92500</v>
      </c>
      <c r="K744" s="13">
        <f>IFERROR($H744/$I744,"")</f>
        <v/>
      </c>
      <c r="L744" s="13" t="n">
        <v>1425000</v>
      </c>
      <c r="N744" t="inlineStr">
        <is>
          <t>Yes</t>
        </is>
      </c>
      <c r="O744" t="inlineStr">
        <is>
          <t>Yes</t>
        </is>
      </c>
      <c r="Q744" s="9" t="inlineStr">
        <is>
          <t>https://grantcue.com/foundations/ws-and-ec-jones-testamentary-trust-480674648</t>
        </is>
      </c>
    </row>
    <row r="745">
      <c r="A745">
        <f>IF($E745=$E744,$A744+1,1)</f>
        <v/>
      </c>
      <c r="B745" t="inlineStr">
        <is>
          <t>THE WEARY FAMILY FOUNDATION</t>
        </is>
      </c>
      <c r="C745" t="inlineStr">
        <is>
          <t>48-1224093</t>
        </is>
      </c>
      <c r="D745" t="inlineStr">
        <is>
          <t>Kansas</t>
        </is>
      </c>
      <c r="E745" t="inlineStr">
        <is>
          <t>KS</t>
        </is>
      </c>
      <c r="F745" t="n">
        <v>2025</v>
      </c>
      <c r="G745" t="n">
        <v>2</v>
      </c>
      <c r="H745" s="13" t="n">
        <v>6000000</v>
      </c>
      <c r="I745" s="12" t="n">
        <v>55</v>
      </c>
      <c r="J745" s="13" t="n">
        <v>30000</v>
      </c>
      <c r="K745" s="13">
        <f>IFERROR($H745/$I745,"")</f>
        <v/>
      </c>
      <c r="L745" s="13" t="n">
        <v>1492000</v>
      </c>
      <c r="M745" t="inlineStr">
        <is>
          <t>OH</t>
        </is>
      </c>
      <c r="N745" t="inlineStr">
        <is>
          <t>No</t>
        </is>
      </c>
      <c r="O745" t="inlineStr">
        <is>
          <t>Not stated</t>
        </is>
      </c>
      <c r="Q745" s="9" t="inlineStr">
        <is>
          <t>https://grantcue.com/foundations/the-weary-family-foundation-481224093</t>
        </is>
      </c>
    </row>
    <row r="746">
      <c r="A746">
        <f>IF($E746=$E745,$A745+1,1)</f>
        <v/>
      </c>
      <c r="B746" t="inlineStr">
        <is>
          <t>Coleman Family Foundation Inc</t>
        </is>
      </c>
      <c r="C746" t="inlineStr">
        <is>
          <t>43-1947299</t>
        </is>
      </c>
      <c r="D746" t="inlineStr">
        <is>
          <t>Kansas</t>
        </is>
      </c>
      <c r="E746" t="inlineStr">
        <is>
          <t>KS</t>
        </is>
      </c>
      <c r="F746" t="n">
        <v>2025</v>
      </c>
      <c r="G746" t="n">
        <v>2</v>
      </c>
      <c r="H746" s="13" t="n">
        <v>4585500</v>
      </c>
      <c r="I746" s="12" t="n">
        <v>80</v>
      </c>
      <c r="J746" s="13" t="n">
        <v>10000</v>
      </c>
      <c r="K746" s="13">
        <f>IFERROR($H746/$I746,"")</f>
        <v/>
      </c>
      <c r="L746" s="13" t="n">
        <v>1000000</v>
      </c>
      <c r="M746" t="inlineStr">
        <is>
          <t>MO, MN, DC</t>
        </is>
      </c>
      <c r="N746" t="inlineStr">
        <is>
          <t>Yes</t>
        </is>
      </c>
      <c r="O746" t="inlineStr">
        <is>
          <t>Not stated</t>
        </is>
      </c>
      <c r="Q746" s="9" t="inlineStr">
        <is>
          <t>https://grantcue.com/foundations/coleman-family-foundation-inc-431947299</t>
        </is>
      </c>
    </row>
    <row r="747">
      <c r="A747">
        <f>IF($E747=$E746,$A746+1,1)</f>
        <v/>
      </c>
      <c r="B747" t="inlineStr">
        <is>
          <t>TEXTRON CHARITABLE TRUST DTD 122353</t>
        </is>
      </c>
      <c r="C747" t="inlineStr">
        <is>
          <t>25-6115832</t>
        </is>
      </c>
      <c r="D747" t="inlineStr">
        <is>
          <t>Kansas</t>
        </is>
      </c>
      <c r="E747" t="inlineStr">
        <is>
          <t>KS</t>
        </is>
      </c>
      <c r="F747" t="n">
        <v>2024</v>
      </c>
      <c r="G747" t="n">
        <v>1</v>
      </c>
      <c r="H747" s="13" t="n">
        <v>4244405</v>
      </c>
      <c r="I747" s="12" t="n">
        <v>1199</v>
      </c>
      <c r="J747" s="13" t="n">
        <v>500</v>
      </c>
      <c r="K747" s="13">
        <f>IFERROR($H747/$I747,"")</f>
        <v/>
      </c>
      <c r="L747" s="13" t="n">
        <v>500000</v>
      </c>
      <c r="M747" t="inlineStr">
        <is>
          <t>RI, TX, DC</t>
        </is>
      </c>
      <c r="N747" t="inlineStr">
        <is>
          <t>Yes</t>
        </is>
      </c>
      <c r="O747" t="inlineStr">
        <is>
          <t>Yes</t>
        </is>
      </c>
      <c r="Q747" s="9" t="inlineStr">
        <is>
          <t>https://grantcue.com/foundations/textron-charitable-trust-dtd-122353-256115832</t>
        </is>
      </c>
    </row>
    <row r="748">
      <c r="A748">
        <f>IF($E748=$E747,$A747+1,1)</f>
        <v/>
      </c>
      <c r="B748" t="inlineStr">
        <is>
          <t>JOHN W AND EFFIE E SPEAS MEMORIAL TRUST</t>
        </is>
      </c>
      <c r="C748" t="inlineStr">
        <is>
          <t>44-6008249</t>
        </is>
      </c>
      <c r="D748" t="inlineStr">
        <is>
          <t>Kansas</t>
        </is>
      </c>
      <c r="E748" t="inlineStr">
        <is>
          <t>KS</t>
        </is>
      </c>
      <c r="F748" t="n">
        <v>2025</v>
      </c>
      <c r="G748" t="n">
        <v>2</v>
      </c>
      <c r="H748" s="13" t="n">
        <v>4234855</v>
      </c>
      <c r="I748" s="12" t="n">
        <v>87</v>
      </c>
      <c r="J748" s="13" t="n">
        <v>25000</v>
      </c>
      <c r="K748" s="13">
        <f>IFERROR($H748/$I748,"")</f>
        <v/>
      </c>
      <c r="L748" s="13" t="n">
        <v>300000</v>
      </c>
      <c r="M748" t="inlineStr">
        <is>
          <t>MO</t>
        </is>
      </c>
      <c r="N748" t="inlineStr">
        <is>
          <t>Yes</t>
        </is>
      </c>
      <c r="O748" t="inlineStr">
        <is>
          <t>Yes</t>
        </is>
      </c>
      <c r="Q748" s="9" t="inlineStr">
        <is>
          <t>https://grantcue.com/foundations/john-w-and-effie-e-speas-memorial-trust-446008249</t>
        </is>
      </c>
    </row>
    <row r="749">
      <c r="A749">
        <f>IF($E749=$E748,$A748+1,1)</f>
        <v/>
      </c>
      <c r="B749" t="inlineStr">
        <is>
          <t>BEREN SEA FOUNDATION</t>
        </is>
      </c>
      <c r="C749" t="inlineStr">
        <is>
          <t>46-0800568</t>
        </is>
      </c>
      <c r="D749" t="inlineStr">
        <is>
          <t>Kansas</t>
        </is>
      </c>
      <c r="E749" t="inlineStr">
        <is>
          <t>KS</t>
        </is>
      </c>
      <c r="F749" t="n">
        <v>2024</v>
      </c>
      <c r="G749" t="n">
        <v>1</v>
      </c>
      <c r="H749" s="13" t="n">
        <v>4225588</v>
      </c>
      <c r="I749" s="12" t="n">
        <v>14</v>
      </c>
      <c r="J749" s="13" t="n">
        <v>15750</v>
      </c>
      <c r="K749" s="13">
        <f>IFERROR($H749/$I749,"")</f>
        <v/>
      </c>
      <c r="L749" s="13" t="n">
        <v>2775000</v>
      </c>
      <c r="M749" t="inlineStr">
        <is>
          <t>NY, PA, IL</t>
        </is>
      </c>
      <c r="N749" t="inlineStr">
        <is>
          <t>No</t>
        </is>
      </c>
      <c r="O749" t="inlineStr">
        <is>
          <t>Not stated</t>
        </is>
      </c>
      <c r="Q749" s="9" t="inlineStr">
        <is>
          <t>https://grantcue.com/foundations/beren-sea-foundation-460800568</t>
        </is>
      </c>
    </row>
    <row r="750">
      <c r="A750">
        <f>IF($E750=$E749,$A749+1,1)</f>
        <v/>
      </c>
      <c r="B750" t="inlineStr">
        <is>
          <t>WYANDOTTE HEALTH FOUNDATION</t>
        </is>
      </c>
      <c r="C750" t="inlineStr">
        <is>
          <t>48-0547722</t>
        </is>
      </c>
      <c r="D750" t="inlineStr">
        <is>
          <t>Kansas</t>
        </is>
      </c>
      <c r="E750" t="inlineStr">
        <is>
          <t>KS</t>
        </is>
      </c>
      <c r="F750" t="n">
        <v>2024</v>
      </c>
      <c r="G750" t="n">
        <v>2</v>
      </c>
      <c r="H750" s="13" t="n">
        <v>4010570</v>
      </c>
      <c r="I750" s="12" t="n">
        <v>57</v>
      </c>
      <c r="J750" s="13" t="n">
        <v>25000</v>
      </c>
      <c r="K750" s="13">
        <f>IFERROR($H750/$I750,"")</f>
        <v/>
      </c>
      <c r="L750" s="13" t="n">
        <v>870000</v>
      </c>
      <c r="M750" t="inlineStr">
        <is>
          <t>MO</t>
        </is>
      </c>
      <c r="N750" t="inlineStr">
        <is>
          <t>Yes</t>
        </is>
      </c>
      <c r="O750" t="inlineStr">
        <is>
          <t>Yes</t>
        </is>
      </c>
      <c r="P750" s="9" t="inlineStr">
        <is>
          <t>https://wyhealthfnd.org/</t>
        </is>
      </c>
      <c r="Q750" s="9" t="inlineStr">
        <is>
          <t>https://grantcue.com/foundations/wyandotte-health-foundation-480547722</t>
        </is>
      </c>
    </row>
    <row r="751">
      <c r="A751">
        <f>IF($E751=$E750,$A750+1,1)</f>
        <v/>
      </c>
      <c r="B751" t="inlineStr">
        <is>
          <t>DWANE L AND VELMA LUNT WALLACE CHARITABLE FOUNDATION</t>
        </is>
      </c>
      <c r="C751" t="inlineStr">
        <is>
          <t>48-1071478</t>
        </is>
      </c>
      <c r="D751" t="inlineStr">
        <is>
          <t>Kansas</t>
        </is>
      </c>
      <c r="E751" t="inlineStr">
        <is>
          <t>KS</t>
        </is>
      </c>
      <c r="F751" t="n">
        <v>2024</v>
      </c>
      <c r="G751" t="n">
        <v>1</v>
      </c>
      <c r="H751" s="13" t="n">
        <v>3828485</v>
      </c>
      <c r="I751" s="12" t="n">
        <v>59</v>
      </c>
      <c r="J751" s="13" t="n">
        <v>35000</v>
      </c>
      <c r="K751" s="13">
        <f>IFERROR($H751/$I751,"")</f>
        <v/>
      </c>
      <c r="L751" s="13" t="n">
        <v>500000</v>
      </c>
      <c r="M751" t="inlineStr">
        <is>
          <t>NV</t>
        </is>
      </c>
      <c r="N751" t="inlineStr">
        <is>
          <t>Yes</t>
        </is>
      </c>
      <c r="O751" t="inlineStr">
        <is>
          <t>Not stated</t>
        </is>
      </c>
      <c r="P751" s="9" t="inlineStr">
        <is>
          <t>https://kansaswallacefoundation.org/</t>
        </is>
      </c>
      <c r="Q751" s="9" t="inlineStr">
        <is>
          <t>https://grantcue.com/foundations/dwane-l-and-velma-lunt-wallace-charitable-foundation-481071478</t>
        </is>
      </c>
    </row>
    <row r="752">
      <c r="A752">
        <f>IF($E752=$E751,$A751+1,1)</f>
        <v/>
      </c>
      <c r="B752" t="inlineStr">
        <is>
          <t>THE QUINN FOUNDATION</t>
        </is>
      </c>
      <c r="C752" t="inlineStr">
        <is>
          <t>20-4268916</t>
        </is>
      </c>
      <c r="D752" t="inlineStr">
        <is>
          <t>Kansas</t>
        </is>
      </c>
      <c r="E752" t="inlineStr">
        <is>
          <t>KS</t>
        </is>
      </c>
      <c r="F752" t="n">
        <v>2024</v>
      </c>
      <c r="G752" t="n">
        <v>1</v>
      </c>
      <c r="H752" s="13" t="n">
        <v>3513697</v>
      </c>
      <c r="I752" s="12" t="n">
        <v>118</v>
      </c>
      <c r="J752" s="13" t="n">
        <v>5000</v>
      </c>
      <c r="K752" s="13">
        <f>IFERROR($H752/$I752,"")</f>
        <v/>
      </c>
      <c r="L752" s="13" t="n">
        <v>800000</v>
      </c>
      <c r="M752" t="inlineStr">
        <is>
          <t>DC, MO, CA</t>
        </is>
      </c>
      <c r="N752" t="inlineStr">
        <is>
          <t>No</t>
        </is>
      </c>
      <c r="O752" t="inlineStr">
        <is>
          <t>Not stated</t>
        </is>
      </c>
      <c r="Q752" s="9" t="inlineStr">
        <is>
          <t>https://grantcue.com/foundations/the-quinn-foundation-204268916</t>
        </is>
      </c>
    </row>
    <row r="753">
      <c r="A753">
        <f>IF($E753=$E752,$A752+1,1)</f>
        <v/>
      </c>
      <c r="B753" t="inlineStr">
        <is>
          <t>Miller Family Foundation Inc</t>
        </is>
      </c>
      <c r="C753" t="inlineStr">
        <is>
          <t>43-1943960</t>
        </is>
      </c>
      <c r="D753" t="inlineStr">
        <is>
          <t>Kansas</t>
        </is>
      </c>
      <c r="E753" t="inlineStr">
        <is>
          <t>KS</t>
        </is>
      </c>
      <c r="F753" t="n">
        <v>2024</v>
      </c>
      <c r="G753" t="n">
        <v>1</v>
      </c>
      <c r="H753" s="13" t="n">
        <v>3370000</v>
      </c>
      <c r="I753" s="12" t="n">
        <v>48</v>
      </c>
      <c r="J753" s="13" t="n">
        <v>10000</v>
      </c>
      <c r="K753" s="13">
        <f>IFERROR($H753/$I753,"")</f>
        <v/>
      </c>
      <c r="L753" s="13" t="n">
        <v>1538200</v>
      </c>
      <c r="M753" t="inlineStr">
        <is>
          <t>MO, AR, DC</t>
        </is>
      </c>
      <c r="N753" t="inlineStr">
        <is>
          <t>No</t>
        </is>
      </c>
      <c r="O753" t="inlineStr">
        <is>
          <t>Not stated</t>
        </is>
      </c>
      <c r="Q753" s="9" t="inlineStr">
        <is>
          <t>https://grantcue.com/foundations/miller-family-foundation-inc-431943960</t>
        </is>
      </c>
    </row>
    <row r="754">
      <c r="A754">
        <f>IF($E754=$E753,$A753+1,1)</f>
        <v/>
      </c>
      <c r="B754" t="inlineStr">
        <is>
          <t>Berry Foundation Inc</t>
        </is>
      </c>
      <c r="C754" t="inlineStr">
        <is>
          <t>20-3942107</t>
        </is>
      </c>
      <c r="D754" t="inlineStr">
        <is>
          <t>Kansas</t>
        </is>
      </c>
      <c r="E754" t="inlineStr">
        <is>
          <t>KS</t>
        </is>
      </c>
      <c r="F754" t="n">
        <v>2025</v>
      </c>
      <c r="G754" t="n">
        <v>2</v>
      </c>
      <c r="H754" s="13" t="n">
        <v>3184333</v>
      </c>
      <c r="I754" s="12" t="n">
        <v>141</v>
      </c>
      <c r="J754" s="13" t="n">
        <v>5000</v>
      </c>
      <c r="K754" s="13">
        <f>IFERROR($H754/$I754,"")</f>
        <v/>
      </c>
      <c r="L754" s="13" t="n">
        <v>250000</v>
      </c>
      <c r="M754" t="inlineStr">
        <is>
          <t>IL, MO, TX</t>
        </is>
      </c>
      <c r="N754" t="inlineStr">
        <is>
          <t>Yes</t>
        </is>
      </c>
      <c r="O754" t="inlineStr">
        <is>
          <t>Not stated</t>
        </is>
      </c>
      <c r="Q754" s="9" t="inlineStr">
        <is>
          <t>https://grantcue.com/foundations/berry-foundation-inc-203942107</t>
        </is>
      </c>
    </row>
    <row r="755">
      <c r="A755">
        <f>IF($E755=$E754,$A754+1,1)</f>
        <v/>
      </c>
      <c r="B755" t="inlineStr">
        <is>
          <t>WILLIAM A REED AND MARY J REED CHARITABLE FAMILY FOUNDATION</t>
        </is>
      </c>
      <c r="C755" t="inlineStr">
        <is>
          <t>43-6831861</t>
        </is>
      </c>
      <c r="D755" t="inlineStr">
        <is>
          <t>Kansas</t>
        </is>
      </c>
      <c r="E755" t="inlineStr">
        <is>
          <t>KS</t>
        </is>
      </c>
      <c r="F755" t="n">
        <v>2025</v>
      </c>
      <c r="G755" t="n">
        <v>2</v>
      </c>
      <c r="H755" s="13" t="n">
        <v>3000000</v>
      </c>
      <c r="I755" s="12" t="n">
        <v>8</v>
      </c>
      <c r="J755" s="13" t="n">
        <v>400000</v>
      </c>
      <c r="K755" s="13">
        <f>IFERROR($H755/$I755,"")</f>
        <v/>
      </c>
      <c r="L755" s="13" t="n">
        <v>550000</v>
      </c>
      <c r="N755" t="inlineStr">
        <is>
          <t>No</t>
        </is>
      </c>
      <c r="O755" t="inlineStr">
        <is>
          <t>Not stated</t>
        </is>
      </c>
      <c r="Q755" s="9" t="inlineStr">
        <is>
          <t>https://grantcue.com/foundations/william-a-reed-and-mary-j-reed-charitable-family-foundation-436831861</t>
        </is>
      </c>
    </row>
    <row r="756">
      <c r="A756">
        <f>IF($E756=$E755,$A755+1,1)</f>
        <v/>
      </c>
      <c r="B756" t="inlineStr">
        <is>
          <t>KANSAS ALL-STAR SCHOLARS FUND INC</t>
        </is>
      </c>
      <c r="C756" t="inlineStr">
        <is>
          <t>45-4357031</t>
        </is>
      </c>
      <c r="D756" t="inlineStr">
        <is>
          <t>Kansas</t>
        </is>
      </c>
      <c r="E756" t="inlineStr">
        <is>
          <t>KS</t>
        </is>
      </c>
      <c r="F756" t="n">
        <v>2024</v>
      </c>
      <c r="G756" t="n">
        <v>2</v>
      </c>
      <c r="H756" s="13" t="n">
        <v>2893043</v>
      </c>
      <c r="I756" s="12" t="n">
        <v>6</v>
      </c>
      <c r="J756" s="13" t="n">
        <v>357021.5</v>
      </c>
      <c r="K756" s="13">
        <f>IFERROR($H756/$I756,"")</f>
        <v/>
      </c>
      <c r="L756" s="13" t="n">
        <v>813800</v>
      </c>
      <c r="N756" t="inlineStr">
        <is>
          <t>Yes</t>
        </is>
      </c>
      <c r="O756" t="inlineStr">
        <is>
          <t>Yes</t>
        </is>
      </c>
      <c r="P756" s="9" t="inlineStr">
        <is>
          <t>https://www.ksallstarscholarships.com/</t>
        </is>
      </c>
      <c r="Q756" s="9" t="inlineStr">
        <is>
          <t>https://grantcue.com/foundations/kansas-all-star-scholars-fund-inc-454357031</t>
        </is>
      </c>
    </row>
    <row r="757">
      <c r="A757">
        <f>IF($E757=$E756,$A756+1,1)</f>
        <v/>
      </c>
      <c r="B757" t="inlineStr">
        <is>
          <t>The Ledezma Foundation</t>
        </is>
      </c>
      <c r="C757" t="inlineStr">
        <is>
          <t>93-4923556</t>
        </is>
      </c>
      <c r="D757" t="inlineStr">
        <is>
          <t>Kansas</t>
        </is>
      </c>
      <c r="E757" t="inlineStr">
        <is>
          <t>KS</t>
        </is>
      </c>
      <c r="F757" t="n">
        <v>2025</v>
      </c>
      <c r="G757" t="n">
        <v>2</v>
      </c>
      <c r="H757" s="13" t="n">
        <v>2623072</v>
      </c>
      <c r="I757" s="12" t="n">
        <v>14</v>
      </c>
      <c r="J757" s="13" t="n">
        <v>65000</v>
      </c>
      <c r="K757" s="13">
        <f>IFERROR($H757/$I757,"")</f>
        <v/>
      </c>
      <c r="L757" s="13" t="n">
        <v>510000</v>
      </c>
      <c r="M757" t="inlineStr">
        <is>
          <t>MO</t>
        </is>
      </c>
      <c r="N757" t="inlineStr">
        <is>
          <t>Yes</t>
        </is>
      </c>
      <c r="O757" t="inlineStr">
        <is>
          <t>Not stated</t>
        </is>
      </c>
      <c r="Q757" s="9" t="inlineStr">
        <is>
          <t>https://grantcue.com/foundations/the-ledezma-foundation-934923556</t>
        </is>
      </c>
    </row>
    <row r="758">
      <c r="A758">
        <f>IF($E758=$E757,$A757+1,1)</f>
        <v/>
      </c>
      <c r="B758" t="inlineStr">
        <is>
          <t>CHASE KOCH FOUNDATION INC</t>
        </is>
      </c>
      <c r="C758" t="inlineStr">
        <is>
          <t>83-1697305</t>
        </is>
      </c>
      <c r="D758" t="inlineStr">
        <is>
          <t>Kansas</t>
        </is>
      </c>
      <c r="E758" t="inlineStr">
        <is>
          <t>KS</t>
        </is>
      </c>
      <c r="F758" t="n">
        <v>2024</v>
      </c>
      <c r="G758" t="n">
        <v>1</v>
      </c>
      <c r="H758" s="13" t="n">
        <v>2403000</v>
      </c>
      <c r="I758" s="12" t="n">
        <v>10</v>
      </c>
      <c r="J758" s="13" t="n">
        <v>200000</v>
      </c>
      <c r="K758" s="13">
        <f>IFERROR($H758/$I758,"")</f>
        <v/>
      </c>
      <c r="L758" s="13" t="n">
        <v>1000000</v>
      </c>
      <c r="M758" t="inlineStr">
        <is>
          <t>NC, NV, IL</t>
        </is>
      </c>
      <c r="N758" t="inlineStr">
        <is>
          <t>No</t>
        </is>
      </c>
      <c r="O758" t="inlineStr">
        <is>
          <t>Not stated</t>
        </is>
      </c>
      <c r="Q758" s="9" t="inlineStr">
        <is>
          <t>https://grantcue.com/foundations/chase-koch-foundation-inc-831697305</t>
        </is>
      </c>
    </row>
    <row r="759">
      <c r="A759">
        <f>IF($E759=$E758,$A758+1,1)</f>
        <v/>
      </c>
      <c r="B759" t="inlineStr">
        <is>
          <t>DAVID AND TRACY LOCKTON FAMILY FOUNDATION</t>
        </is>
      </c>
      <c r="C759" t="inlineStr">
        <is>
          <t>84-6555083</t>
        </is>
      </c>
      <c r="D759" t="inlineStr">
        <is>
          <t>Kansas</t>
        </is>
      </c>
      <c r="E759" t="inlineStr">
        <is>
          <t>KS</t>
        </is>
      </c>
      <c r="F759" t="n">
        <v>2025</v>
      </c>
      <c r="G759" t="n">
        <v>2</v>
      </c>
      <c r="H759" s="13" t="n">
        <v>2351018</v>
      </c>
      <c r="I759" s="12" t="n">
        <v>17</v>
      </c>
      <c r="J759" s="13" t="n">
        <v>50000</v>
      </c>
      <c r="K759" s="13">
        <f>IFERROR($H759/$I759,"")</f>
        <v/>
      </c>
      <c r="L759" s="13" t="n">
        <v>976141</v>
      </c>
      <c r="M759" t="inlineStr">
        <is>
          <t>MO, MA, FL</t>
        </is>
      </c>
      <c r="N759" t="inlineStr">
        <is>
          <t>No</t>
        </is>
      </c>
      <c r="O759" t="inlineStr">
        <is>
          <t>Not stated</t>
        </is>
      </c>
      <c r="Q759" s="9" t="inlineStr">
        <is>
          <t>https://grantcue.com/foundations/david-and-tracy-lockton-family-foundation-846555083</t>
        </is>
      </c>
    </row>
    <row r="760">
      <c r="A760">
        <f>IF($E760=$E759,$A759+1,1)</f>
        <v/>
      </c>
      <c r="B760" t="inlineStr">
        <is>
          <t>THE LUNSFORD FOUNDATION</t>
        </is>
      </c>
      <c r="C760" t="inlineStr">
        <is>
          <t>26-3739768</t>
        </is>
      </c>
      <c r="D760" t="inlineStr">
        <is>
          <t>Kansas</t>
        </is>
      </c>
      <c r="E760" t="inlineStr">
        <is>
          <t>KS</t>
        </is>
      </c>
      <c r="F760" t="n">
        <v>2024</v>
      </c>
      <c r="G760" t="n">
        <v>1</v>
      </c>
      <c r="H760" s="13" t="n">
        <v>2338900</v>
      </c>
      <c r="I760" s="12" t="n">
        <v>16</v>
      </c>
      <c r="J760" s="13" t="n">
        <v>14833.5</v>
      </c>
      <c r="K760" s="13">
        <f>IFERROR($H760/$I760,"")</f>
        <v/>
      </c>
      <c r="L760" s="13" t="n">
        <v>1795013</v>
      </c>
      <c r="M760" t="inlineStr">
        <is>
          <t>TX, NC, OH</t>
        </is>
      </c>
      <c r="N760" t="inlineStr">
        <is>
          <t>No</t>
        </is>
      </c>
      <c r="O760" t="inlineStr">
        <is>
          <t>Not stated</t>
        </is>
      </c>
      <c r="Q760" s="9" t="inlineStr">
        <is>
          <t>https://grantcue.com/foundations/the-lunsford-foundation-263739768</t>
        </is>
      </c>
    </row>
    <row r="761">
      <c r="A761">
        <f>IF($E761=$E760,$A760+1,1)</f>
        <v/>
      </c>
      <c r="B761" t="inlineStr">
        <is>
          <t>ROC Foundation</t>
        </is>
      </c>
      <c r="C761" t="inlineStr">
        <is>
          <t>88-2415003</t>
        </is>
      </c>
      <c r="D761" t="inlineStr">
        <is>
          <t>Kansas</t>
        </is>
      </c>
      <c r="E761" t="inlineStr">
        <is>
          <t>KS</t>
        </is>
      </c>
      <c r="F761" t="n">
        <v>2024</v>
      </c>
      <c r="G761" t="n">
        <v>1</v>
      </c>
      <c r="H761" s="13" t="n">
        <v>2323000</v>
      </c>
      <c r="I761" s="12" t="n">
        <v>7</v>
      </c>
      <c r="J761" s="13" t="n">
        <v>100000</v>
      </c>
      <c r="K761" s="13">
        <f>IFERROR($H761/$I761,"")</f>
        <v/>
      </c>
      <c r="L761" s="13" t="n">
        <v>1000000</v>
      </c>
      <c r="M761" t="inlineStr">
        <is>
          <t>AZ, CO, TX</t>
        </is>
      </c>
      <c r="N761" t="inlineStr">
        <is>
          <t>No</t>
        </is>
      </c>
      <c r="O761" t="inlineStr">
        <is>
          <t>Not stated</t>
        </is>
      </c>
      <c r="Q761" s="9" t="inlineStr">
        <is>
          <t>https://grantcue.com/foundations/roc-foundation-882415003</t>
        </is>
      </c>
    </row>
    <row r="762">
      <c r="A762">
        <f>IF($E762=$E761,$A761+1,1)</f>
        <v/>
      </c>
      <c r="B762" t="inlineStr">
        <is>
          <t>Mark &amp; Bette Morris Family Foundation</t>
        </is>
      </c>
      <c r="C762" t="inlineStr">
        <is>
          <t>48-1077121</t>
        </is>
      </c>
      <c r="D762" t="inlineStr">
        <is>
          <t>Kansas</t>
        </is>
      </c>
      <c r="E762" t="inlineStr">
        <is>
          <t>KS</t>
        </is>
      </c>
      <c r="F762" t="n">
        <v>2024</v>
      </c>
      <c r="G762" t="n">
        <v>1</v>
      </c>
      <c r="H762" s="13" t="n">
        <v>2315500</v>
      </c>
      <c r="I762" s="12" t="n">
        <v>12</v>
      </c>
      <c r="J762" s="13" t="n">
        <v>99000</v>
      </c>
      <c r="K762" s="13">
        <f>IFERROR($H762/$I762,"")</f>
        <v/>
      </c>
      <c r="L762" s="13" t="n">
        <v>1100000</v>
      </c>
      <c r="M762" t="inlineStr">
        <is>
          <t>MO, OR</t>
        </is>
      </c>
      <c r="N762" t="inlineStr">
        <is>
          <t>No</t>
        </is>
      </c>
      <c r="O762" t="inlineStr">
        <is>
          <t>Not stated</t>
        </is>
      </c>
      <c r="Q762" s="9" t="inlineStr">
        <is>
          <t>https://grantcue.com/foundations/mark-and-bette-morris-family-foundation-481077121</t>
        </is>
      </c>
    </row>
    <row r="763">
      <c r="A763">
        <f>IF($E763=$E762,$A762+1,1)</f>
        <v/>
      </c>
      <c r="B763" t="inlineStr">
        <is>
          <t>COURTNEY S TURNER CHARITABLE TRUST</t>
        </is>
      </c>
      <c r="C763" t="inlineStr">
        <is>
          <t>43-6316904</t>
        </is>
      </c>
      <c r="D763" t="inlineStr">
        <is>
          <t>Kansas</t>
        </is>
      </c>
      <c r="E763" t="inlineStr">
        <is>
          <t>KS</t>
        </is>
      </c>
      <c r="F763" t="n">
        <v>2025</v>
      </c>
      <c r="G763" t="n">
        <v>2</v>
      </c>
      <c r="H763" s="13" t="n">
        <v>2292000</v>
      </c>
      <c r="I763" s="12" t="n">
        <v>66</v>
      </c>
      <c r="J763" s="13" t="n">
        <v>10000</v>
      </c>
      <c r="K763" s="13">
        <f>IFERROR($H763/$I763,"")</f>
        <v/>
      </c>
      <c r="L763" s="13" t="n">
        <v>250000</v>
      </c>
      <c r="M763" t="inlineStr">
        <is>
          <t>MO</t>
        </is>
      </c>
      <c r="N763" t="inlineStr">
        <is>
          <t>Yes</t>
        </is>
      </c>
      <c r="O763" t="inlineStr">
        <is>
          <t>Yes</t>
        </is>
      </c>
      <c r="P763" s="9" t="inlineStr">
        <is>
          <t>https://courtneyturner-trust.org/</t>
        </is>
      </c>
      <c r="Q763" s="9" t="inlineStr">
        <is>
          <t>https://grantcue.com/foundations/courtney-s-turner-charitable-trust-436316904</t>
        </is>
      </c>
    </row>
    <row r="764">
      <c r="A764">
        <f>IF($E764=$E763,$A763+1,1)</f>
        <v/>
      </c>
      <c r="B764" t="inlineStr">
        <is>
          <t>Koch Family Foundation</t>
        </is>
      </c>
      <c r="C764" t="inlineStr">
        <is>
          <t>48-6113560</t>
        </is>
      </c>
      <c r="D764" t="inlineStr">
        <is>
          <t>Kansas</t>
        </is>
      </c>
      <c r="E764" t="inlineStr">
        <is>
          <t>KS</t>
        </is>
      </c>
      <c r="F764" t="n">
        <v>2024</v>
      </c>
      <c r="G764" t="n">
        <v>1</v>
      </c>
      <c r="H764" s="13" t="n">
        <v>2291250</v>
      </c>
      <c r="I764" s="12" t="n">
        <v>534</v>
      </c>
      <c r="J764" s="13" t="n">
        <v>2000</v>
      </c>
      <c r="K764" s="13">
        <f>IFERROR($H764/$I764,"")</f>
        <v/>
      </c>
      <c r="L764" s="13" t="n">
        <v>500000</v>
      </c>
      <c r="M764" t="inlineStr">
        <is>
          <t>NY, VA</t>
        </is>
      </c>
      <c r="N764" t="inlineStr">
        <is>
          <t>Yes</t>
        </is>
      </c>
      <c r="O764" t="inlineStr">
        <is>
          <t>Yes</t>
        </is>
      </c>
      <c r="P764" s="9" t="inlineStr">
        <is>
          <t>https://www.kochfamilyfoundation.org/</t>
        </is>
      </c>
      <c r="Q764" s="9" t="inlineStr">
        <is>
          <t>https://grantcue.com/foundations/koch-family-foundation-486113560</t>
        </is>
      </c>
    </row>
    <row r="765">
      <c r="A765">
        <f>IF($E765=$E764,$A764+1,1)</f>
        <v/>
      </c>
      <c r="B765" t="inlineStr">
        <is>
          <t>Tom Feist Foundation</t>
        </is>
      </c>
      <c r="C765" t="inlineStr">
        <is>
          <t>45-3415301</t>
        </is>
      </c>
      <c r="D765" t="inlineStr">
        <is>
          <t>Kansas</t>
        </is>
      </c>
      <c r="E765" t="inlineStr">
        <is>
          <t>KS</t>
        </is>
      </c>
      <c r="F765" t="n">
        <v>2025</v>
      </c>
      <c r="G765" t="n">
        <v>2</v>
      </c>
      <c r="H765" s="13" t="n">
        <v>2244960</v>
      </c>
      <c r="I765" s="12" t="n">
        <v>20</v>
      </c>
      <c r="J765" s="13" t="n">
        <v>40000</v>
      </c>
      <c r="K765" s="13">
        <f>IFERROR($H765/$I765,"")</f>
        <v/>
      </c>
      <c r="L765" s="13" t="n">
        <v>511000</v>
      </c>
      <c r="M765" t="inlineStr">
        <is>
          <t>UT</t>
        </is>
      </c>
      <c r="N765" t="inlineStr">
        <is>
          <t>Yes</t>
        </is>
      </c>
      <c r="O765" t="inlineStr">
        <is>
          <t>Yes</t>
        </is>
      </c>
      <c r="Q765" s="9" t="inlineStr">
        <is>
          <t>https://grantcue.com/foundations/tom-feist-foundation-453415301</t>
        </is>
      </c>
    </row>
    <row r="766">
      <c r="A766">
        <f>IF($E766=$E765,$A765+1,1)</f>
        <v/>
      </c>
      <c r="B766" t="inlineStr">
        <is>
          <t>LAIR FOUNDATION</t>
        </is>
      </c>
      <c r="C766" t="inlineStr">
        <is>
          <t>26-0600516</t>
        </is>
      </c>
      <c r="D766" t="inlineStr">
        <is>
          <t>Kansas</t>
        </is>
      </c>
      <c r="E766" t="inlineStr">
        <is>
          <t>KS</t>
        </is>
      </c>
      <c r="F766" t="n">
        <v>2025</v>
      </c>
      <c r="G766" t="n">
        <v>2</v>
      </c>
      <c r="H766" s="13" t="n">
        <v>2238950</v>
      </c>
      <c r="I766" s="12" t="n">
        <v>42</v>
      </c>
      <c r="J766" s="13" t="n">
        <v>20000</v>
      </c>
      <c r="K766" s="13">
        <f>IFERROR($H766/$I766,"")</f>
        <v/>
      </c>
      <c r="L766" s="13" t="n">
        <v>430000</v>
      </c>
      <c r="M766" t="inlineStr">
        <is>
          <t>FL, NV, DC</t>
        </is>
      </c>
      <c r="N766" t="inlineStr">
        <is>
          <t>Yes</t>
        </is>
      </c>
      <c r="O766" t="inlineStr">
        <is>
          <t>Yes</t>
        </is>
      </c>
      <c r="Q766" s="9" t="inlineStr">
        <is>
          <t>https://grantcue.com/foundations/lair-foundation-260600516</t>
        </is>
      </c>
    </row>
    <row r="767">
      <c r="A767">
        <f>IF($E767=$E766,$A766+1,1)</f>
        <v/>
      </c>
      <c r="B767" t="inlineStr">
        <is>
          <t>THE WALSH FAMILY FOUNDATION</t>
        </is>
      </c>
      <c r="C767" t="inlineStr">
        <is>
          <t>26-3002122</t>
        </is>
      </c>
      <c r="D767" t="inlineStr">
        <is>
          <t>Kansas</t>
        </is>
      </c>
      <c r="E767" t="inlineStr">
        <is>
          <t>KS</t>
        </is>
      </c>
      <c r="F767" t="n">
        <v>2025</v>
      </c>
      <c r="G767" t="n">
        <v>2</v>
      </c>
      <c r="H767" s="13" t="n">
        <v>2199960</v>
      </c>
      <c r="I767" s="12" t="n">
        <v>7</v>
      </c>
      <c r="J767" s="13" t="n">
        <v>250000</v>
      </c>
      <c r="K767" s="13">
        <f>IFERROR($H767/$I767,"")</f>
        <v/>
      </c>
      <c r="L767" s="13" t="n">
        <v>1000000</v>
      </c>
      <c r="M767" t="inlineStr">
        <is>
          <t>MO</t>
        </is>
      </c>
      <c r="N767" t="inlineStr">
        <is>
          <t>No</t>
        </is>
      </c>
      <c r="O767" t="inlineStr">
        <is>
          <t>Not stated</t>
        </is>
      </c>
      <c r="Q767" s="9" t="inlineStr">
        <is>
          <t>https://grantcue.com/foundations/the-walsh-family-foundation-263002122</t>
        </is>
      </c>
    </row>
    <row r="768">
      <c r="A768">
        <f>IF($E768=$E767,$A767+1,1)</f>
        <v/>
      </c>
      <c r="B768" t="inlineStr">
        <is>
          <t>LIDA L MOFFETT FOUNDATION 15544000</t>
        </is>
      </c>
      <c r="C768" t="inlineStr">
        <is>
          <t>86-2974441</t>
        </is>
      </c>
      <c r="D768" t="inlineStr">
        <is>
          <t>Kansas</t>
        </is>
      </c>
      <c r="E768" t="inlineStr">
        <is>
          <t>KS</t>
        </is>
      </c>
      <c r="F768" t="n">
        <v>2025</v>
      </c>
      <c r="G768" t="n">
        <v>2</v>
      </c>
      <c r="H768" s="13" t="n">
        <v>2093086</v>
      </c>
      <c r="I768" s="12" t="n">
        <v>23</v>
      </c>
      <c r="J768" s="13" t="n">
        <v>62500</v>
      </c>
      <c r="K768" s="13">
        <f>IFERROR($H768/$I768,"")</f>
        <v/>
      </c>
      <c r="L768" s="13" t="n">
        <v>250000</v>
      </c>
      <c r="M768" t="inlineStr">
        <is>
          <t>MO</t>
        </is>
      </c>
      <c r="N768" t="inlineStr">
        <is>
          <t>No</t>
        </is>
      </c>
      <c r="O768" t="inlineStr">
        <is>
          <t>Not stated</t>
        </is>
      </c>
      <c r="Q768" s="9" t="inlineStr">
        <is>
          <t>https://grantcue.com/foundations/lida-l-moffett-foundation-15544000-862974441</t>
        </is>
      </c>
    </row>
    <row r="769">
      <c r="A769">
        <f>IF($E769=$E768,$A768+1,1)</f>
        <v/>
      </c>
      <c r="B769" t="inlineStr">
        <is>
          <t>Ethel &amp; Raymond F Rice Foundation</t>
        </is>
      </c>
      <c r="C769" t="inlineStr">
        <is>
          <t>23-7156608</t>
        </is>
      </c>
      <c r="D769" t="inlineStr">
        <is>
          <t>Kansas</t>
        </is>
      </c>
      <c r="E769" t="inlineStr">
        <is>
          <t>KS</t>
        </is>
      </c>
      <c r="F769" t="n">
        <v>2025</v>
      </c>
      <c r="G769" t="n">
        <v>2</v>
      </c>
      <c r="H769" s="13" t="n">
        <v>2082040</v>
      </c>
      <c r="I769" s="12" t="n">
        <v>64</v>
      </c>
      <c r="J769" s="13" t="n">
        <v>25000</v>
      </c>
      <c r="K769" s="13">
        <f>IFERROR($H769/$I769,"")</f>
        <v/>
      </c>
      <c r="L769" s="13" t="n">
        <v>120000</v>
      </c>
      <c r="M769" t="inlineStr">
        <is>
          <t>MS, TN</t>
        </is>
      </c>
      <c r="N769" t="inlineStr">
        <is>
          <t>Yes</t>
        </is>
      </c>
      <c r="O769" t="inlineStr">
        <is>
          <t>Yes</t>
        </is>
      </c>
      <c r="Q769" s="9" t="inlineStr">
        <is>
          <t>https://grantcue.com/foundations/ethel-and-raymond-f-rice-foundation-237156608</t>
        </is>
      </c>
    </row>
    <row r="770">
      <c r="A770">
        <f>IF($E770=$E769,$A769+1,1)</f>
        <v/>
      </c>
      <c r="B770" t="inlineStr">
        <is>
          <t>RUDD FOUNDATION</t>
        </is>
      </c>
      <c r="C770" t="inlineStr">
        <is>
          <t>88-6059216</t>
        </is>
      </c>
      <c r="D770" t="inlineStr">
        <is>
          <t>Kansas</t>
        </is>
      </c>
      <c r="E770" t="inlineStr">
        <is>
          <t>KS</t>
        </is>
      </c>
      <c r="F770" t="n">
        <v>2024</v>
      </c>
      <c r="G770" t="n">
        <v>1</v>
      </c>
      <c r="H770" s="13" t="n">
        <v>2049040</v>
      </c>
      <c r="I770" s="12" t="n">
        <v>155</v>
      </c>
      <c r="J770" s="13" t="n">
        <v>7085</v>
      </c>
      <c r="K770" s="13">
        <f>IFERROR($H770/$I770,"")</f>
        <v/>
      </c>
      <c r="L770" s="13" t="n">
        <v>500000</v>
      </c>
      <c r="M770" t="inlineStr">
        <is>
          <t>VA, CA, NY</t>
        </is>
      </c>
      <c r="N770" t="inlineStr">
        <is>
          <t>Yes</t>
        </is>
      </c>
      <c r="O770" t="inlineStr">
        <is>
          <t>Yes</t>
        </is>
      </c>
      <c r="P770" s="9" t="inlineStr">
        <is>
          <t>https://www.ruddfoundation.org/</t>
        </is>
      </c>
      <c r="Q770" s="9" t="inlineStr">
        <is>
          <t>https://grantcue.com/foundations/rudd-foundation-886059216</t>
        </is>
      </c>
    </row>
    <row r="771">
      <c r="A771">
        <f>IF($E771=$E770,$A770+1,1)</f>
        <v/>
      </c>
      <c r="B771" t="inlineStr">
        <is>
          <t>ROY AND MYRTLE PARSONS TRUST</t>
        </is>
      </c>
      <c r="C771" t="inlineStr">
        <is>
          <t>04-6977049</t>
        </is>
      </c>
      <c r="D771" t="inlineStr">
        <is>
          <t>Kansas</t>
        </is>
      </c>
      <c r="E771" t="inlineStr">
        <is>
          <t>KS</t>
        </is>
      </c>
      <c r="F771" t="n">
        <v>2025</v>
      </c>
      <c r="G771" t="n">
        <v>2</v>
      </c>
      <c r="H771" s="13" t="n">
        <v>2030433</v>
      </c>
      <c r="I771" s="12" t="n">
        <v>26</v>
      </c>
      <c r="J771" s="13" t="n">
        <v>10000</v>
      </c>
      <c r="K771" s="13">
        <f>IFERROR($H771/$I771,"")</f>
        <v/>
      </c>
      <c r="L771" s="13" t="n">
        <v>360277</v>
      </c>
      <c r="N771" t="inlineStr">
        <is>
          <t>Yes</t>
        </is>
      </c>
      <c r="O771" t="inlineStr">
        <is>
          <t>Not stated</t>
        </is>
      </c>
      <c r="Q771" s="9" t="inlineStr">
        <is>
          <t>https://grantcue.com/foundations/roy-and-myrtle-parsons-trust-046977049</t>
        </is>
      </c>
    </row>
    <row r="772">
      <c r="A772">
        <f>IF($E772=$E771,$A771+1,1)</f>
        <v/>
      </c>
      <c r="B772" t="inlineStr">
        <is>
          <t>INTRUST BANK CHARITABLE TR</t>
        </is>
      </c>
      <c r="C772" t="inlineStr">
        <is>
          <t>48-6102412</t>
        </is>
      </c>
      <c r="D772" t="inlineStr">
        <is>
          <t>Kansas</t>
        </is>
      </c>
      <c r="E772" t="inlineStr">
        <is>
          <t>KS</t>
        </is>
      </c>
      <c r="F772" t="n">
        <v>2025</v>
      </c>
      <c r="G772" t="n">
        <v>2</v>
      </c>
      <c r="H772" s="13" t="n">
        <v>1907543</v>
      </c>
      <c r="I772" s="12" t="n">
        <v>54</v>
      </c>
      <c r="J772" s="13" t="n">
        <v>22500</v>
      </c>
      <c r="K772" s="13">
        <f>IFERROR($H772/$I772,"")</f>
        <v/>
      </c>
      <c r="L772" s="13" t="n">
        <v>261464</v>
      </c>
      <c r="M772" t="inlineStr">
        <is>
          <t>OK, MO, AR</t>
        </is>
      </c>
      <c r="N772" t="inlineStr">
        <is>
          <t>Yes</t>
        </is>
      </c>
      <c r="O772" t="inlineStr">
        <is>
          <t>Not stated</t>
        </is>
      </c>
      <c r="Q772" s="9" t="inlineStr">
        <is>
          <t>https://grantcue.com/foundations/intrust-bank-charitable-tr-486102412</t>
        </is>
      </c>
    </row>
    <row r="773">
      <c r="A773">
        <f>IF($E773=$E772,$A772+1,1)</f>
        <v/>
      </c>
      <c r="B773" t="inlineStr">
        <is>
          <t>JOHN N &amp; MARILYN P MCCONNELL CHARITABLE FOUNDATION INC</t>
        </is>
      </c>
      <c r="C773" t="inlineStr">
        <is>
          <t>47-3373964</t>
        </is>
      </c>
      <c r="D773" t="inlineStr">
        <is>
          <t>Kansas</t>
        </is>
      </c>
      <c r="E773" t="inlineStr">
        <is>
          <t>KS</t>
        </is>
      </c>
      <c r="F773" t="n">
        <v>2024</v>
      </c>
      <c r="G773" t="n">
        <v>1</v>
      </c>
      <c r="H773" s="13" t="n">
        <v>1904720</v>
      </c>
      <c r="I773" s="12" t="n">
        <v>12</v>
      </c>
      <c r="J773" s="13" t="n">
        <v>10000</v>
      </c>
      <c r="K773" s="13">
        <f>IFERROR($H773/$I773,"")</f>
        <v/>
      </c>
      <c r="L773" s="13" t="n">
        <v>661023</v>
      </c>
      <c r="M773" t="inlineStr">
        <is>
          <t>MO, OH, FL</t>
        </is>
      </c>
      <c r="N773" t="inlineStr">
        <is>
          <t>No</t>
        </is>
      </c>
      <c r="O773" t="inlineStr">
        <is>
          <t>Not stated</t>
        </is>
      </c>
      <c r="Q773" s="9" t="inlineStr">
        <is>
          <t>https://grantcue.com/foundations/john-n-and-marilyn-p-mcconnell-charitable-foundation-inc-473373964</t>
        </is>
      </c>
    </row>
    <row r="774">
      <c r="A774">
        <f>IF($E774=$E773,$A773+1,1)</f>
        <v/>
      </c>
      <c r="B774" t="inlineStr">
        <is>
          <t>THE CLOUD L CRAY AND SARA J CRAY FAMILY FOUNDATION</t>
        </is>
      </c>
      <c r="C774" t="inlineStr">
        <is>
          <t>48-1140738</t>
        </is>
      </c>
      <c r="D774" t="inlineStr">
        <is>
          <t>Kansas</t>
        </is>
      </c>
      <c r="E774" t="inlineStr">
        <is>
          <t>KS</t>
        </is>
      </c>
      <c r="F774" t="n">
        <v>2025</v>
      </c>
      <c r="G774" t="n">
        <v>2</v>
      </c>
      <c r="H774" s="13" t="n">
        <v>1805500</v>
      </c>
      <c r="I774" s="12" t="n">
        <v>58</v>
      </c>
      <c r="J774" s="13" t="n">
        <v>13500</v>
      </c>
      <c r="K774" s="13">
        <f>IFERROR($H774/$I774,"")</f>
        <v/>
      </c>
      <c r="L774" s="13" t="n">
        <v>400000</v>
      </c>
      <c r="M774" t="inlineStr">
        <is>
          <t>OH, MT, MO</t>
        </is>
      </c>
      <c r="N774" t="inlineStr">
        <is>
          <t>No</t>
        </is>
      </c>
      <c r="O774" t="inlineStr">
        <is>
          <t>Yes</t>
        </is>
      </c>
      <c r="Q774" s="9" t="inlineStr">
        <is>
          <t>https://grantcue.com/foundations/the-cloud-l-cray-and-sara-j-cray-family-foundation-481140738</t>
        </is>
      </c>
    </row>
    <row r="775">
      <c r="A775">
        <f>IF($E775=$E774,$A774+1,1)</f>
        <v/>
      </c>
      <c r="B775" t="inlineStr">
        <is>
          <t>CINELLI FAMILY FOUNDATION</t>
        </is>
      </c>
      <c r="C775" t="inlineStr">
        <is>
          <t>87-3895218</t>
        </is>
      </c>
      <c r="D775" t="inlineStr">
        <is>
          <t>Kansas</t>
        </is>
      </c>
      <c r="E775" t="inlineStr">
        <is>
          <t>KS</t>
        </is>
      </c>
      <c r="F775" t="n">
        <v>2024</v>
      </c>
      <c r="G775" t="n">
        <v>1</v>
      </c>
      <c r="H775" s="13" t="n">
        <v>1705000</v>
      </c>
      <c r="I775" s="12" t="n">
        <v>16</v>
      </c>
      <c r="J775" s="13" t="n">
        <v>11000</v>
      </c>
      <c r="K775" s="13">
        <f>IFERROR($H775/$I775,"")</f>
        <v/>
      </c>
      <c r="L775" s="13" t="n">
        <v>1000000</v>
      </c>
      <c r="M775" t="inlineStr">
        <is>
          <t>MO, MD, NC</t>
        </is>
      </c>
      <c r="N775" t="inlineStr">
        <is>
          <t>No</t>
        </is>
      </c>
      <c r="O775" t="inlineStr">
        <is>
          <t>Not stated</t>
        </is>
      </c>
      <c r="Q775" s="9" t="inlineStr">
        <is>
          <t>https://grantcue.com/foundations/cinelli-family-foundation-873895218</t>
        </is>
      </c>
    </row>
    <row r="776">
      <c r="A776">
        <f>IF($E776=$E775,$A775+1,1)</f>
        <v/>
      </c>
      <c r="B776" t="inlineStr">
        <is>
          <t>Goebel Family-Star Lumber Charitable Trust</t>
        </is>
      </c>
      <c r="C776" t="inlineStr">
        <is>
          <t>48-1065296</t>
        </is>
      </c>
      <c r="D776" t="inlineStr">
        <is>
          <t>Kansas</t>
        </is>
      </c>
      <c r="E776" t="inlineStr">
        <is>
          <t>KS</t>
        </is>
      </c>
      <c r="F776" t="n">
        <v>2025</v>
      </c>
      <c r="G776" t="n">
        <v>2</v>
      </c>
      <c r="H776" s="13" t="n">
        <v>1613448</v>
      </c>
      <c r="I776" s="12" t="n">
        <v>116</v>
      </c>
      <c r="J776" s="13" t="n">
        <v>5000</v>
      </c>
      <c r="K776" s="13">
        <f>IFERROR($H776/$I776,"")</f>
        <v/>
      </c>
      <c r="L776" s="13" t="n">
        <v>250000</v>
      </c>
      <c r="M776" t="inlineStr">
        <is>
          <t>LA, OK, IA</t>
        </is>
      </c>
      <c r="N776" t="inlineStr">
        <is>
          <t>Yes</t>
        </is>
      </c>
      <c r="O776" t="inlineStr">
        <is>
          <t>Not stated</t>
        </is>
      </c>
      <c r="Q776" s="9" t="inlineStr">
        <is>
          <t>https://grantcue.com/foundations/goebel-family-star-lumber-charitable-trust-481065296</t>
        </is>
      </c>
    </row>
    <row r="777">
      <c r="A777">
        <f>IF($E777=$E776,$A776+1,1)</f>
        <v/>
      </c>
      <c r="B777" t="inlineStr">
        <is>
          <t>BOMHOFF FOUNDATION</t>
        </is>
      </c>
      <c r="C777" t="inlineStr">
        <is>
          <t>48-6377562</t>
        </is>
      </c>
      <c r="D777" t="inlineStr">
        <is>
          <t>Kansas</t>
        </is>
      </c>
      <c r="E777" t="inlineStr">
        <is>
          <t>KS</t>
        </is>
      </c>
      <c r="F777" t="n">
        <v>2024</v>
      </c>
      <c r="G777" t="n">
        <v>1</v>
      </c>
      <c r="H777" s="13" t="n">
        <v>1605000</v>
      </c>
      <c r="I777" s="12" t="n">
        <v>13</v>
      </c>
      <c r="J777" s="13" t="n">
        <v>122000</v>
      </c>
      <c r="K777" s="13">
        <f>IFERROR($H777/$I777,"")</f>
        <v/>
      </c>
      <c r="L777" s="13" t="n">
        <v>208000</v>
      </c>
      <c r="N777" t="inlineStr">
        <is>
          <t>Yes</t>
        </is>
      </c>
      <c r="O777" t="inlineStr">
        <is>
          <t>Not stated</t>
        </is>
      </c>
      <c r="Q777" s="9" t="inlineStr">
        <is>
          <t>https://grantcue.com/foundations/bomhoff-foundation-486377562</t>
        </is>
      </c>
    </row>
    <row r="778">
      <c r="A778">
        <f>IF($E778=$E777,$A777+1,1)</f>
        <v/>
      </c>
      <c r="B778" t="inlineStr">
        <is>
          <t>CLAY BLAIR FOUNDATION</t>
        </is>
      </c>
      <c r="C778" t="inlineStr">
        <is>
          <t>48-1041889</t>
        </is>
      </c>
      <c r="D778" t="inlineStr">
        <is>
          <t>Kansas</t>
        </is>
      </c>
      <c r="E778" t="inlineStr">
        <is>
          <t>KS</t>
        </is>
      </c>
      <c r="F778" t="n">
        <v>2024</v>
      </c>
      <c r="G778" t="n">
        <v>2</v>
      </c>
      <c r="H778" s="13" t="n">
        <v>1543428</v>
      </c>
      <c r="I778" s="12" t="n">
        <v>73</v>
      </c>
      <c r="J778" s="13" t="n">
        <v>10000</v>
      </c>
      <c r="K778" s="13">
        <f>IFERROR($H778/$I778,"")</f>
        <v/>
      </c>
      <c r="L778" s="13" t="n">
        <v>304898</v>
      </c>
      <c r="M778" t="inlineStr">
        <is>
          <t>MO, MN, NM</t>
        </is>
      </c>
      <c r="N778" t="inlineStr">
        <is>
          <t>Yes</t>
        </is>
      </c>
      <c r="O778" t="inlineStr">
        <is>
          <t>Yes</t>
        </is>
      </c>
      <c r="Q778" s="9" t="inlineStr">
        <is>
          <t>https://grantcue.com/foundations/clay-blair-foundation-481041889</t>
        </is>
      </c>
    </row>
    <row r="779">
      <c r="A779">
        <f>IF($E779=$E778,$A778+1,1)</f>
        <v/>
      </c>
      <c r="B779" t="inlineStr">
        <is>
          <t>McCune &amp; Middlekauff Foundation</t>
        </is>
      </c>
      <c r="C779" t="inlineStr">
        <is>
          <t>48-1164218</t>
        </is>
      </c>
      <c r="D779" t="inlineStr">
        <is>
          <t>Kansas</t>
        </is>
      </c>
      <c r="E779" t="inlineStr">
        <is>
          <t>KS</t>
        </is>
      </c>
      <c r="F779" t="n">
        <v>2024</v>
      </c>
      <c r="G779" t="n">
        <v>1</v>
      </c>
      <c r="H779" s="13" t="n">
        <v>1474162</v>
      </c>
      <c r="I779" s="12" t="n">
        <v>30</v>
      </c>
      <c r="J779" s="13" t="n">
        <v>10000</v>
      </c>
      <c r="K779" s="13">
        <f>IFERROR($H779/$I779,"")</f>
        <v/>
      </c>
      <c r="L779" s="13" t="n">
        <v>500000</v>
      </c>
      <c r="N779" t="inlineStr">
        <is>
          <t>Yes</t>
        </is>
      </c>
      <c r="O779" t="inlineStr">
        <is>
          <t>Yes</t>
        </is>
      </c>
      <c r="Q779" s="9" t="inlineStr">
        <is>
          <t>https://grantcue.com/foundations/mccune-and-middlekauff-foundation-481164218</t>
        </is>
      </c>
    </row>
    <row r="780">
      <c r="A780">
        <f>IF($E780=$E779,$A779+1,1)</f>
        <v/>
      </c>
      <c r="B780" t="inlineStr">
        <is>
          <t>1440 VENTURES FOUNDATION INC</t>
        </is>
      </c>
      <c r="C780" t="inlineStr">
        <is>
          <t>87-3894190</t>
        </is>
      </c>
      <c r="D780" t="inlineStr">
        <is>
          <t>Kansas</t>
        </is>
      </c>
      <c r="E780" t="inlineStr">
        <is>
          <t>KS</t>
        </is>
      </c>
      <c r="F780" t="n">
        <v>2024</v>
      </c>
      <c r="G780" t="n">
        <v>2</v>
      </c>
      <c r="H780" s="13" t="n">
        <v>1389600</v>
      </c>
      <c r="I780" s="12" t="n">
        <v>37</v>
      </c>
      <c r="J780" s="13" t="n">
        <v>1000</v>
      </c>
      <c r="K780" s="13">
        <f>IFERROR($H780/$I780,"")</f>
        <v/>
      </c>
      <c r="L780" s="13" t="n">
        <v>800000</v>
      </c>
      <c r="N780" t="inlineStr">
        <is>
          <t>Yes</t>
        </is>
      </c>
      <c r="O780" t="inlineStr">
        <is>
          <t>Yes</t>
        </is>
      </c>
      <c r="Q780" s="9" t="inlineStr">
        <is>
          <t>https://grantcue.com/foundations/1440-ventures-foundation-inc-873894190</t>
        </is>
      </c>
    </row>
    <row r="781">
      <c r="A781">
        <f>IF($E781=$E780,$A780+1,1)</f>
        <v/>
      </c>
      <c r="B781" t="inlineStr">
        <is>
          <t>SARVER CHARITABLE TRUST</t>
        </is>
      </c>
      <c r="C781" t="inlineStr">
        <is>
          <t>48-6298990</t>
        </is>
      </c>
      <c r="D781" t="inlineStr">
        <is>
          <t>Kansas</t>
        </is>
      </c>
      <c r="E781" t="inlineStr">
        <is>
          <t>KS</t>
        </is>
      </c>
      <c r="F781" t="n">
        <v>2025</v>
      </c>
      <c r="G781" t="n">
        <v>2</v>
      </c>
      <c r="H781" s="13" t="n">
        <v>1355093</v>
      </c>
      <c r="I781" s="12" t="n">
        <v>221</v>
      </c>
      <c r="J781" s="13" t="n">
        <v>2200</v>
      </c>
      <c r="K781" s="13">
        <f>IFERROR($H781/$I781,"")</f>
        <v/>
      </c>
      <c r="L781" s="13" t="n">
        <v>78437</v>
      </c>
      <c r="M781" t="inlineStr">
        <is>
          <t>MO</t>
        </is>
      </c>
      <c r="N781" t="inlineStr">
        <is>
          <t>Yes</t>
        </is>
      </c>
      <c r="O781" t="inlineStr">
        <is>
          <t>Yes</t>
        </is>
      </c>
      <c r="Q781" s="9" t="inlineStr">
        <is>
          <t>https://grantcue.com/foundations/sarver-charitable-trust-c-o-the-peoples-bank-486298990</t>
        </is>
      </c>
    </row>
    <row r="782">
      <c r="A782">
        <f>IF($E782=$E781,$A781+1,1)</f>
        <v/>
      </c>
      <c r="B782" t="inlineStr">
        <is>
          <t>BARTON P &amp; MARY D COHEN CHARITABLE 1</t>
        </is>
      </c>
      <c r="C782" t="inlineStr">
        <is>
          <t>26-6205947</t>
        </is>
      </c>
      <c r="D782" t="inlineStr">
        <is>
          <t>Kansas</t>
        </is>
      </c>
      <c r="E782" t="inlineStr">
        <is>
          <t>KS</t>
        </is>
      </c>
      <c r="F782" t="n">
        <v>2025</v>
      </c>
      <c r="G782" t="n">
        <v>2</v>
      </c>
      <c r="H782" s="13" t="n">
        <v>1338663</v>
      </c>
      <c r="I782" s="12" t="n">
        <v>26</v>
      </c>
      <c r="J782" s="13" t="n">
        <v>21250</v>
      </c>
      <c r="K782" s="13">
        <f>IFERROR($H782/$I782,"")</f>
        <v/>
      </c>
      <c r="L782" s="13" t="n">
        <v>499496</v>
      </c>
      <c r="M782" t="inlineStr">
        <is>
          <t>MO</t>
        </is>
      </c>
      <c r="N782" t="inlineStr">
        <is>
          <t>Yes</t>
        </is>
      </c>
      <c r="O782" t="inlineStr">
        <is>
          <t>Not stated</t>
        </is>
      </c>
      <c r="P782" s="9" t="inlineStr">
        <is>
          <t>https://cohentrust.org/</t>
        </is>
      </c>
      <c r="Q782" s="9" t="inlineStr">
        <is>
          <t>https://grantcue.com/foundations/barton-p-and-mary-d-cohen-charitable-1-266205947</t>
        </is>
      </c>
    </row>
    <row r="783">
      <c r="A783">
        <f>IF($E783=$E782,$A782+1,1)</f>
        <v/>
      </c>
      <c r="B783" t="inlineStr">
        <is>
          <t>JACK A WILSON CHARITABLE TRUST</t>
        </is>
      </c>
      <c r="C783" t="inlineStr">
        <is>
          <t>38-7222547</t>
        </is>
      </c>
      <c r="D783" t="inlineStr">
        <is>
          <t>Kansas</t>
        </is>
      </c>
      <c r="E783" t="inlineStr">
        <is>
          <t>KS</t>
        </is>
      </c>
      <c r="F783" t="n">
        <v>2025</v>
      </c>
      <c r="G783" t="n">
        <v>2</v>
      </c>
      <c r="H783" s="13" t="n">
        <v>1296498</v>
      </c>
      <c r="I783" s="12" t="n">
        <v>36</v>
      </c>
      <c r="J783" s="13" t="n">
        <v>27500</v>
      </c>
      <c r="K783" s="13">
        <f>IFERROR($H783/$I783,"")</f>
        <v/>
      </c>
      <c r="L783" s="13" t="n">
        <v>100000</v>
      </c>
      <c r="M783" t="inlineStr">
        <is>
          <t>TN</t>
        </is>
      </c>
      <c r="N783" t="inlineStr">
        <is>
          <t>No</t>
        </is>
      </c>
      <c r="O783" t="inlineStr">
        <is>
          <t>Not stated</t>
        </is>
      </c>
      <c r="Q783" s="9" t="inlineStr">
        <is>
          <t>https://grantcue.com/foundations/jack-a-wilson-charitable-trust-387222547</t>
        </is>
      </c>
    </row>
    <row r="784">
      <c r="A784">
        <f>IF($E784=$E783,$A783+1,1)</f>
        <v/>
      </c>
      <c r="B784" t="inlineStr">
        <is>
          <t>ALL ABOARD FOUNDATION</t>
        </is>
      </c>
      <c r="C784" t="inlineStr">
        <is>
          <t>81-3214863</t>
        </is>
      </c>
      <c r="D784" t="inlineStr">
        <is>
          <t>Kansas</t>
        </is>
      </c>
      <c r="E784" t="inlineStr">
        <is>
          <t>KS</t>
        </is>
      </c>
      <c r="F784" t="n">
        <v>2024</v>
      </c>
      <c r="G784" t="n">
        <v>1</v>
      </c>
      <c r="H784" s="13" t="n">
        <v>1280322</v>
      </c>
      <c r="I784" s="12" t="n">
        <v>5</v>
      </c>
      <c r="J784" s="13" t="n">
        <v>69372</v>
      </c>
      <c r="K784" s="13">
        <f>IFERROR($H784/$I784,"")</f>
        <v/>
      </c>
      <c r="L784" s="13" t="n">
        <v>1011500</v>
      </c>
      <c r="M784" t="inlineStr">
        <is>
          <t>OK</t>
        </is>
      </c>
      <c r="N784" t="inlineStr">
        <is>
          <t>Yes</t>
        </is>
      </c>
      <c r="O784" t="inlineStr">
        <is>
          <t>Not stated</t>
        </is>
      </c>
      <c r="Q784" s="9" t="inlineStr">
        <is>
          <t>https://grantcue.com/foundations/all-aboard-foundation-813214863</t>
        </is>
      </c>
    </row>
    <row r="785">
      <c r="A785">
        <f>IF($E785=$E784,$A784+1,1)</f>
        <v/>
      </c>
      <c r="B785" t="inlineStr">
        <is>
          <t>SPREADING THE GOOD NEWS OF SALVATION FOUNDATION</t>
        </is>
      </c>
      <c r="C785" t="inlineStr">
        <is>
          <t>04-6965300</t>
        </is>
      </c>
      <c r="D785" t="inlineStr">
        <is>
          <t>Kansas</t>
        </is>
      </c>
      <c r="E785" t="inlineStr">
        <is>
          <t>KS</t>
        </is>
      </c>
      <c r="F785" t="n">
        <v>2025</v>
      </c>
      <c r="G785" t="n">
        <v>2</v>
      </c>
      <c r="H785" s="13" t="n">
        <v>1255775</v>
      </c>
      <c r="I785" s="12" t="n">
        <v>6</v>
      </c>
      <c r="J785" s="13" t="n">
        <v>50000</v>
      </c>
      <c r="K785" s="13">
        <f>IFERROR($H785/$I785,"")</f>
        <v/>
      </c>
      <c r="L785" s="13" t="n">
        <v>1030000</v>
      </c>
      <c r="M785" t="inlineStr">
        <is>
          <t>WI, FL, IL</t>
        </is>
      </c>
      <c r="N785" t="inlineStr">
        <is>
          <t>No</t>
        </is>
      </c>
      <c r="O785" t="inlineStr">
        <is>
          <t>Not stated</t>
        </is>
      </c>
      <c r="Q785" s="9" t="inlineStr">
        <is>
          <t>https://grantcue.com/foundations/spreading-the-good-news-of-salvation-foundation-046965300</t>
        </is>
      </c>
    </row>
    <row r="786">
      <c r="A786">
        <f>IF($E786=$E785,$A785+1,1)</f>
        <v/>
      </c>
      <c r="B786" t="inlineStr">
        <is>
          <t>RUSS &amp; HELEN MEYER CHARITABLE TRUST</t>
        </is>
      </c>
      <c r="C786" t="inlineStr">
        <is>
          <t>48-6336357</t>
        </is>
      </c>
      <c r="D786" t="inlineStr">
        <is>
          <t>Kansas</t>
        </is>
      </c>
      <c r="E786" t="inlineStr">
        <is>
          <t>KS</t>
        </is>
      </c>
      <c r="F786" t="n">
        <v>2025</v>
      </c>
      <c r="G786" t="n">
        <v>2</v>
      </c>
      <c r="H786" s="13" t="n">
        <v>1238500</v>
      </c>
      <c r="I786" s="12" t="n">
        <v>61</v>
      </c>
      <c r="J786" s="13" t="n">
        <v>10000</v>
      </c>
      <c r="K786" s="13">
        <f>IFERROR($H786/$I786,"")</f>
        <v/>
      </c>
      <c r="L786" s="13" t="n">
        <v>250000</v>
      </c>
      <c r="M786" t="inlineStr">
        <is>
          <t>IA, OK, TN</t>
        </is>
      </c>
      <c r="N786" t="inlineStr">
        <is>
          <t>No</t>
        </is>
      </c>
      <c r="O786" t="inlineStr">
        <is>
          <t>Not stated</t>
        </is>
      </c>
      <c r="Q786" s="9" t="inlineStr">
        <is>
          <t>https://grantcue.com/foundations/russ-and-helen-meyer-charitable-trust-486336357</t>
        </is>
      </c>
    </row>
    <row r="787">
      <c r="A787">
        <f>IF($E787=$E786,$A786+1,1)</f>
        <v/>
      </c>
      <c r="B787" t="inlineStr">
        <is>
          <t>CHARLES A SULLIVAN FOUNDATION</t>
        </is>
      </c>
      <c r="C787" t="inlineStr">
        <is>
          <t>48-1196696</t>
        </is>
      </c>
      <c r="D787" t="inlineStr">
        <is>
          <t>Kansas</t>
        </is>
      </c>
      <c r="E787" t="inlineStr">
        <is>
          <t>KS</t>
        </is>
      </c>
      <c r="F787" t="n">
        <v>2025</v>
      </c>
      <c r="G787" t="n">
        <v>2</v>
      </c>
      <c r="H787" s="13" t="n">
        <v>1233000</v>
      </c>
      <c r="I787" s="12" t="n">
        <v>89</v>
      </c>
      <c r="J787" s="13" t="n">
        <v>10000</v>
      </c>
      <c r="K787" s="13">
        <f>IFERROR($H787/$I787,"")</f>
        <v/>
      </c>
      <c r="L787" s="13" t="n">
        <v>50000</v>
      </c>
      <c r="M787" t="inlineStr">
        <is>
          <t>MO, OH, CO</t>
        </is>
      </c>
      <c r="N787" t="inlineStr">
        <is>
          <t>No</t>
        </is>
      </c>
      <c r="O787" t="inlineStr">
        <is>
          <t>Not stated</t>
        </is>
      </c>
      <c r="Q787" s="9" t="inlineStr">
        <is>
          <t>https://grantcue.com/foundations/charles-a-sullivan-foundation-481196696</t>
        </is>
      </c>
    </row>
    <row r="788">
      <c r="A788">
        <f>IF($E788=$E787,$A787+1,1)</f>
        <v/>
      </c>
      <c r="B788" t="inlineStr">
        <is>
          <t>THE MORGAN FAMILY FOUNDATION</t>
        </is>
      </c>
      <c r="C788" t="inlineStr">
        <is>
          <t>48-1024615</t>
        </is>
      </c>
      <c r="D788" t="inlineStr">
        <is>
          <t>Kansas</t>
        </is>
      </c>
      <c r="E788" t="inlineStr">
        <is>
          <t>KS</t>
        </is>
      </c>
      <c r="F788" t="n">
        <v>2024</v>
      </c>
      <c r="G788" t="n">
        <v>2</v>
      </c>
      <c r="H788" s="13" t="n">
        <v>1211400</v>
      </c>
      <c r="I788" s="12" t="n">
        <v>35</v>
      </c>
      <c r="J788" s="13" t="n">
        <v>15000</v>
      </c>
      <c r="K788" s="13">
        <f>IFERROR($H788/$I788,"")</f>
        <v/>
      </c>
      <c r="L788" s="13" t="n">
        <v>270000</v>
      </c>
      <c r="M788" t="inlineStr">
        <is>
          <t>MO, CA, IL</t>
        </is>
      </c>
      <c r="N788" t="inlineStr">
        <is>
          <t>Yes</t>
        </is>
      </c>
      <c r="O788" t="inlineStr">
        <is>
          <t>Yes</t>
        </is>
      </c>
      <c r="Q788" s="9" t="inlineStr">
        <is>
          <t>https://grantcue.com/foundations/the-morgan-family-foundation-481024615</t>
        </is>
      </c>
    </row>
    <row r="789">
      <c r="A789">
        <f>IF($E789=$E788,$A788+1,1)</f>
        <v/>
      </c>
      <c r="B789" t="inlineStr">
        <is>
          <t>SAM PRICE FAMILY FOUNDATION</t>
        </is>
      </c>
      <c r="C789" t="inlineStr">
        <is>
          <t>30-0086435</t>
        </is>
      </c>
      <c r="D789" t="inlineStr">
        <is>
          <t>Kansas</t>
        </is>
      </c>
      <c r="E789" t="inlineStr">
        <is>
          <t>KS</t>
        </is>
      </c>
      <c r="F789" t="n">
        <v>2025</v>
      </c>
      <c r="G789" t="n">
        <v>2</v>
      </c>
      <c r="H789" s="13" t="n">
        <v>1157089</v>
      </c>
      <c r="I789" s="12" t="n">
        <v>67</v>
      </c>
      <c r="J789" s="13" t="n">
        <v>10000</v>
      </c>
      <c r="K789" s="13">
        <f>IFERROR($H789/$I789,"")</f>
        <v/>
      </c>
      <c r="L789" s="13" t="n">
        <v>80000</v>
      </c>
      <c r="M789" t="inlineStr">
        <is>
          <t>CA, CO, MO</t>
        </is>
      </c>
      <c r="N789" t="inlineStr">
        <is>
          <t>No</t>
        </is>
      </c>
      <c r="O789" t="inlineStr">
        <is>
          <t>Not stated</t>
        </is>
      </c>
      <c r="Q789" s="9" t="inlineStr">
        <is>
          <t>https://grantcue.com/foundations/sam-price-family-foundation-300086435</t>
        </is>
      </c>
    </row>
    <row r="790">
      <c r="A790">
        <f>IF($E790=$E789,$A789+1,1)</f>
        <v/>
      </c>
      <c r="B790" t="inlineStr">
        <is>
          <t>BARTON P &amp; MARY D COHEN CHARITABLE 2</t>
        </is>
      </c>
      <c r="C790" t="inlineStr">
        <is>
          <t>26-6205956</t>
        </is>
      </c>
      <c r="D790" t="inlineStr">
        <is>
          <t>Kansas</t>
        </is>
      </c>
      <c r="E790" t="inlineStr">
        <is>
          <t>KS</t>
        </is>
      </c>
      <c r="F790" t="n">
        <v>2025</v>
      </c>
      <c r="G790" t="n">
        <v>2</v>
      </c>
      <c r="H790" s="13" t="n">
        <v>1128100</v>
      </c>
      <c r="I790" s="12" t="n">
        <v>15</v>
      </c>
      <c r="J790" s="13" t="n">
        <v>50000</v>
      </c>
      <c r="K790" s="13">
        <f>IFERROR($H790/$I790,"")</f>
        <v/>
      </c>
      <c r="L790" s="13" t="n">
        <v>433100</v>
      </c>
      <c r="M790" t="inlineStr">
        <is>
          <t>MO</t>
        </is>
      </c>
      <c r="N790" t="inlineStr">
        <is>
          <t>Yes</t>
        </is>
      </c>
      <c r="O790" t="inlineStr">
        <is>
          <t>Not stated</t>
        </is>
      </c>
      <c r="P790" s="9" t="inlineStr">
        <is>
          <t>https://cohentrust.org/</t>
        </is>
      </c>
      <c r="Q790" s="9" t="inlineStr">
        <is>
          <t>https://grantcue.com/foundations/barton-p-and-mary-d-cohen-charitable-2-266205956</t>
        </is>
      </c>
    </row>
    <row r="791">
      <c r="A791">
        <f>IF($E791=$E790,$A790+1,1)</f>
        <v/>
      </c>
      <c r="B791" t="inlineStr">
        <is>
          <t>BAUGHMAN FOUNDATION</t>
        </is>
      </c>
      <c r="C791" t="inlineStr">
        <is>
          <t>48-6108797</t>
        </is>
      </c>
      <c r="D791" t="inlineStr">
        <is>
          <t>Kansas</t>
        </is>
      </c>
      <c r="E791" t="inlineStr">
        <is>
          <t>KS</t>
        </is>
      </c>
      <c r="F791" t="n">
        <v>2024</v>
      </c>
      <c r="G791" t="n">
        <v>1</v>
      </c>
      <c r="H791" s="13" t="n">
        <v>1120259</v>
      </c>
      <c r="I791" s="12" t="n">
        <v>32</v>
      </c>
      <c r="J791" s="13" t="n">
        <v>17500</v>
      </c>
      <c r="K791" s="13">
        <f>IFERROR($H791/$I791,"")</f>
        <v/>
      </c>
      <c r="L791" s="13" t="n">
        <v>277500</v>
      </c>
      <c r="M791" t="inlineStr">
        <is>
          <t>OK, CO, TN</t>
        </is>
      </c>
      <c r="N791" t="inlineStr">
        <is>
          <t>Yes</t>
        </is>
      </c>
      <c r="O791" t="inlineStr">
        <is>
          <t>Yes</t>
        </is>
      </c>
      <c r="Q791" s="9" t="inlineStr">
        <is>
          <t>https://grantcue.com/foundations/baughman-foundation-486108797</t>
        </is>
      </c>
    </row>
    <row r="792">
      <c r="A792">
        <f>IF($E792=$E791,$A791+1,1)</f>
        <v/>
      </c>
      <c r="B792" t="inlineStr">
        <is>
          <t>ROBERT &amp; GWEN TYLER CHARITABLE FOUNDATIO</t>
        </is>
      </c>
      <c r="C792" t="inlineStr">
        <is>
          <t>20-0489246</t>
        </is>
      </c>
      <c r="D792" t="inlineStr">
        <is>
          <t>Kansas</t>
        </is>
      </c>
      <c r="E792" t="inlineStr">
        <is>
          <t>KS</t>
        </is>
      </c>
      <c r="F792" t="n">
        <v>2024</v>
      </c>
      <c r="G792" t="n">
        <v>1</v>
      </c>
      <c r="H792" s="13" t="n">
        <v>1110850</v>
      </c>
      <c r="I792" s="12" t="n">
        <v>12</v>
      </c>
      <c r="J792" s="13" t="n">
        <v>37500</v>
      </c>
      <c r="K792" s="13">
        <f>IFERROR($H792/$I792,"")</f>
        <v/>
      </c>
      <c r="L792" s="13" t="n">
        <v>500850</v>
      </c>
      <c r="N792" t="inlineStr">
        <is>
          <t>No</t>
        </is>
      </c>
      <c r="O792" t="inlineStr">
        <is>
          <t>Not stated</t>
        </is>
      </c>
      <c r="Q792" s="9" t="inlineStr">
        <is>
          <t>https://grantcue.com/foundations/robert-and-gwen-tyler-charitable-foundatio-200489246</t>
        </is>
      </c>
    </row>
    <row r="793">
      <c r="A793">
        <f>IF($E793=$E792,$A792+1,1)</f>
        <v/>
      </c>
      <c r="B793" t="inlineStr">
        <is>
          <t>MUCHNIC FOUNDATION</t>
        </is>
      </c>
      <c r="C793" t="inlineStr">
        <is>
          <t>48-6102818</t>
        </is>
      </c>
      <c r="D793" t="inlineStr">
        <is>
          <t>Kansas</t>
        </is>
      </c>
      <c r="E793" t="inlineStr">
        <is>
          <t>KS</t>
        </is>
      </c>
      <c r="F793" t="n">
        <v>2024</v>
      </c>
      <c r="G793" t="n">
        <v>2</v>
      </c>
      <c r="H793" s="13" t="n">
        <v>1077000</v>
      </c>
      <c r="I793" s="12" t="n">
        <v>168</v>
      </c>
      <c r="J793" s="13" t="n">
        <v>5000</v>
      </c>
      <c r="K793" s="13">
        <f>IFERROR($H793/$I793,"")</f>
        <v/>
      </c>
      <c r="L793" s="13" t="n">
        <v>72500</v>
      </c>
      <c r="M793" t="inlineStr">
        <is>
          <t>NY, CO, MO</t>
        </is>
      </c>
      <c r="N793" t="inlineStr">
        <is>
          <t>No</t>
        </is>
      </c>
      <c r="O793" t="inlineStr">
        <is>
          <t>Yes</t>
        </is>
      </c>
      <c r="Q793" s="9" t="inlineStr">
        <is>
          <t>https://grantcue.com/foundations/muchnic-foundation-486102818</t>
        </is>
      </c>
    </row>
    <row r="794">
      <c r="A794">
        <f>IF($E794=$E793,$A793+1,1)</f>
        <v/>
      </c>
      <c r="B794" t="inlineStr">
        <is>
          <t>THE FIDELITY BANK FOUNDATION</t>
        </is>
      </c>
      <c r="C794" t="inlineStr">
        <is>
          <t>48-6112483</t>
        </is>
      </c>
      <c r="D794" t="inlineStr">
        <is>
          <t>Kansas</t>
        </is>
      </c>
      <c r="E794" t="inlineStr">
        <is>
          <t>KS</t>
        </is>
      </c>
      <c r="F794" t="n">
        <v>2024</v>
      </c>
      <c r="G794" t="n">
        <v>1</v>
      </c>
      <c r="H794" s="13" t="n">
        <v>1059715</v>
      </c>
      <c r="I794" s="12" t="n">
        <v>37</v>
      </c>
      <c r="J794" s="13" t="n">
        <v>16000</v>
      </c>
      <c r="K794" s="13">
        <f>IFERROR($H794/$I794,"")</f>
        <v/>
      </c>
      <c r="L794" s="13" t="n">
        <v>100000</v>
      </c>
      <c r="M794" t="inlineStr">
        <is>
          <t>OK, MO</t>
        </is>
      </c>
      <c r="N794" t="inlineStr">
        <is>
          <t>Yes</t>
        </is>
      </c>
      <c r="O794" t="inlineStr">
        <is>
          <t>Yes</t>
        </is>
      </c>
      <c r="Q794" s="9" t="inlineStr">
        <is>
          <t>https://grantcue.com/foundations/the-fidelity-bank-foundation-486112483</t>
        </is>
      </c>
    </row>
    <row r="795">
      <c r="A795">
        <f>IF($E795=$E794,$A794+1,1)</f>
        <v/>
      </c>
      <c r="B795" t="inlineStr">
        <is>
          <t>THE PETE HENRY FOUNDATION</t>
        </is>
      </c>
      <c r="C795" t="inlineStr">
        <is>
          <t>48-1201942</t>
        </is>
      </c>
      <c r="D795" t="inlineStr">
        <is>
          <t>Kansas</t>
        </is>
      </c>
      <c r="E795" t="inlineStr">
        <is>
          <t>KS</t>
        </is>
      </c>
      <c r="F795" t="n">
        <v>2024</v>
      </c>
      <c r="G795" t="n">
        <v>2</v>
      </c>
      <c r="H795" s="13" t="n">
        <v>1035263</v>
      </c>
      <c r="I795" s="12" t="n">
        <v>97</v>
      </c>
      <c r="J795" s="13" t="n">
        <v>3200</v>
      </c>
      <c r="K795" s="13">
        <f>IFERROR($H795/$I795,"")</f>
        <v/>
      </c>
      <c r="L795" s="13" t="n">
        <v>153000</v>
      </c>
      <c r="M795" t="inlineStr">
        <is>
          <t>NE, WY, MN</t>
        </is>
      </c>
      <c r="N795" t="inlineStr">
        <is>
          <t>Yes</t>
        </is>
      </c>
      <c r="O795" t="inlineStr">
        <is>
          <t>Yes</t>
        </is>
      </c>
      <c r="P795" s="9" t="inlineStr">
        <is>
          <t>https://www.petehenryfoundation.com/</t>
        </is>
      </c>
      <c r="Q795" s="9" t="inlineStr">
        <is>
          <t>https://grantcue.com/foundations/the-pete-henry-foundation-481201942</t>
        </is>
      </c>
    </row>
    <row r="796">
      <c r="A796">
        <f>IF($E796=$E795,$A795+1,1)</f>
        <v/>
      </c>
      <c r="B796" t="inlineStr">
        <is>
          <t>Guy &amp; Ruby Casebourn Murphy Charitable Trust</t>
        </is>
      </c>
      <c r="C796" t="inlineStr">
        <is>
          <t>48-6316213</t>
        </is>
      </c>
      <c r="D796" t="inlineStr">
        <is>
          <t>Kansas</t>
        </is>
      </c>
      <c r="E796" t="inlineStr">
        <is>
          <t>KS</t>
        </is>
      </c>
      <c r="F796" t="n">
        <v>2024</v>
      </c>
      <c r="G796" t="n">
        <v>2</v>
      </c>
      <c r="H796" s="13" t="n">
        <v>1007356</v>
      </c>
      <c r="I796" s="12" t="n">
        <v>7</v>
      </c>
      <c r="J796" s="13" t="n">
        <v>60356</v>
      </c>
      <c r="K796" s="13">
        <f>IFERROR($H796/$I796,"")</f>
        <v/>
      </c>
      <c r="L796" s="13" t="n">
        <v>400000</v>
      </c>
      <c r="M796" t="inlineStr">
        <is>
          <t>KY</t>
        </is>
      </c>
      <c r="N796" t="inlineStr">
        <is>
          <t>No</t>
        </is>
      </c>
      <c r="O796" t="inlineStr">
        <is>
          <t>Not stated</t>
        </is>
      </c>
      <c r="Q796" s="9" t="inlineStr">
        <is>
          <t>https://grantcue.com/foundations/guy-and-ruby-casebourn-murphy-charitable-trust-486316213</t>
        </is>
      </c>
    </row>
    <row r="797">
      <c r="A797">
        <f>IF($E797=$E796,$A796+1,1)</f>
        <v/>
      </c>
      <c r="B797" t="inlineStr">
        <is>
          <t>WK Kellogg Foundation</t>
        </is>
      </c>
      <c r="C797" t="inlineStr">
        <is>
          <t>38-1359264</t>
        </is>
      </c>
      <c r="D797" t="inlineStr">
        <is>
          <t>Michigan</t>
        </is>
      </c>
      <c r="E797" t="inlineStr">
        <is>
          <t>MI</t>
        </is>
      </c>
      <c r="F797" t="n">
        <v>2024</v>
      </c>
      <c r="G797" t="n">
        <v>2</v>
      </c>
      <c r="H797" s="13" t="n">
        <v>590333969</v>
      </c>
      <c r="I797" s="12" t="n">
        <v>3597</v>
      </c>
      <c r="J797" s="13" t="n">
        <v>100000</v>
      </c>
      <c r="K797" s="13">
        <f>IFERROR($H797/$I797,"")</f>
        <v/>
      </c>
      <c r="L797" s="13" t="n">
        <v>4996530</v>
      </c>
      <c r="M797" t="inlineStr">
        <is>
          <t>DC, CA, NY</t>
        </is>
      </c>
      <c r="N797" t="inlineStr">
        <is>
          <t>Yes</t>
        </is>
      </c>
      <c r="O797" t="inlineStr">
        <is>
          <t>Yes</t>
        </is>
      </c>
      <c r="P797" s="9" t="inlineStr">
        <is>
          <t>https://www.wkkf.org/</t>
        </is>
      </c>
      <c r="Q797" s="9" t="inlineStr">
        <is>
          <t>https://grantcue.com/foundations/wk-kellogg-foundation-381359264</t>
        </is>
      </c>
    </row>
    <row r="798">
      <c r="A798">
        <f>IF($E798=$E797,$A797+1,1)</f>
        <v/>
      </c>
      <c r="B798" t="inlineStr">
        <is>
          <t>THE GILBERT FAMILY FOUNDATION</t>
        </is>
      </c>
      <c r="C798" t="inlineStr">
        <is>
          <t>35-7294609</t>
        </is>
      </c>
      <c r="D798" t="inlineStr">
        <is>
          <t>Michigan</t>
        </is>
      </c>
      <c r="E798" t="inlineStr">
        <is>
          <t>MI</t>
        </is>
      </c>
      <c r="F798" t="n">
        <v>2024</v>
      </c>
      <c r="G798" t="n">
        <v>2</v>
      </c>
      <c r="H798" s="13" t="n">
        <v>207142598</v>
      </c>
      <c r="I798" s="12" t="n">
        <v>257</v>
      </c>
      <c r="J798" s="13" t="n">
        <v>190000</v>
      </c>
      <c r="K798" s="13">
        <f>IFERROR($H798/$I798,"")</f>
        <v/>
      </c>
      <c r="L798" s="13" t="n">
        <v>19200000</v>
      </c>
      <c r="M798" t="inlineStr">
        <is>
          <t>MD, IL, OH</t>
        </is>
      </c>
      <c r="N798" t="inlineStr">
        <is>
          <t>No</t>
        </is>
      </c>
      <c r="O798" t="inlineStr">
        <is>
          <t>Not stated</t>
        </is>
      </c>
      <c r="Q798" s="9" t="inlineStr">
        <is>
          <t>https://grantcue.com/foundations/the-gilbert-family-foundation-357294609</t>
        </is>
      </c>
    </row>
    <row r="799">
      <c r="A799">
        <f>IF($E799=$E798,$A798+1,1)</f>
        <v/>
      </c>
      <c r="B799" t="inlineStr">
        <is>
          <t>THE KRESGE FOUNDATION</t>
        </is>
      </c>
      <c r="C799" t="inlineStr">
        <is>
          <t>38-1359217</t>
        </is>
      </c>
      <c r="D799" t="inlineStr">
        <is>
          <t>Michigan</t>
        </is>
      </c>
      <c r="E799" t="inlineStr">
        <is>
          <t>MI</t>
        </is>
      </c>
      <c r="F799" t="n">
        <v>2024</v>
      </c>
      <c r="G799" t="n">
        <v>1</v>
      </c>
      <c r="H799" s="13" t="n">
        <v>170024313</v>
      </c>
      <c r="I799" s="12" t="n">
        <v>800</v>
      </c>
      <c r="J799" s="13" t="n">
        <v>140000</v>
      </c>
      <c r="K799" s="13">
        <f>IFERROR($H799/$I799,"")</f>
        <v/>
      </c>
      <c r="L799" s="13" t="n">
        <v>5000000</v>
      </c>
      <c r="M799" t="inlineStr">
        <is>
          <t>DC, CA, NY</t>
        </is>
      </c>
      <c r="N799" t="inlineStr">
        <is>
          <t>Yes</t>
        </is>
      </c>
      <c r="O799" t="inlineStr">
        <is>
          <t>Yes</t>
        </is>
      </c>
      <c r="P799" s="9" t="inlineStr">
        <is>
          <t>https://www.kresge.org/</t>
        </is>
      </c>
      <c r="Q799" s="9" t="inlineStr">
        <is>
          <t>https://grantcue.com/foundations/the-kresge-foundation-381359217</t>
        </is>
      </c>
    </row>
    <row r="800">
      <c r="A800">
        <f>IF($E800=$E799,$A799+1,1)</f>
        <v/>
      </c>
      <c r="B800" t="inlineStr">
        <is>
          <t>CHARLES STEWART MOTT FOUNDATION</t>
        </is>
      </c>
      <c r="C800" t="inlineStr">
        <is>
          <t>38-1211227</t>
        </is>
      </c>
      <c r="D800" t="inlineStr">
        <is>
          <t>Michigan</t>
        </is>
      </c>
      <c r="E800" t="inlineStr">
        <is>
          <t>MI</t>
        </is>
      </c>
      <c r="F800" t="n">
        <v>2024</v>
      </c>
      <c r="G800" t="n">
        <v>1</v>
      </c>
      <c r="H800" s="13" t="n">
        <v>166416133</v>
      </c>
      <c r="I800" s="12" t="n">
        <v>834</v>
      </c>
      <c r="J800" s="13" t="n">
        <v>55000</v>
      </c>
      <c r="K800" s="13">
        <f>IFERROR($H800/$I800,"")</f>
        <v/>
      </c>
      <c r="L800" s="13" t="n">
        <v>15541792</v>
      </c>
      <c r="M800" t="inlineStr">
        <is>
          <t>DC, CA, NY</t>
        </is>
      </c>
      <c r="N800" t="inlineStr">
        <is>
          <t>No</t>
        </is>
      </c>
      <c r="O800" t="inlineStr">
        <is>
          <t>Not stated</t>
        </is>
      </c>
      <c r="Q800" s="9" t="inlineStr">
        <is>
          <t>https://grantcue.com/foundations/charles-stewart-mott-foundation-381211227</t>
        </is>
      </c>
    </row>
    <row r="801">
      <c r="A801">
        <f>IF($E801=$E800,$A800+1,1)</f>
        <v/>
      </c>
      <c r="B801" t="inlineStr">
        <is>
          <t>FORD PHILANTHROPY</t>
        </is>
      </c>
      <c r="C801" t="inlineStr">
        <is>
          <t>38-1459376</t>
        </is>
      </c>
      <c r="D801" t="inlineStr">
        <is>
          <t>Michigan</t>
        </is>
      </c>
      <c r="E801" t="inlineStr">
        <is>
          <t>MI</t>
        </is>
      </c>
      <c r="F801" t="n">
        <v>2025</v>
      </c>
      <c r="G801" t="n">
        <v>2</v>
      </c>
      <c r="H801" s="13" t="n">
        <v>84761410</v>
      </c>
      <c r="I801" s="12" t="n">
        <v>438</v>
      </c>
      <c r="J801" s="13" t="n">
        <v>41650</v>
      </c>
      <c r="K801" s="13">
        <f>IFERROR($H801/$I801,"")</f>
        <v/>
      </c>
      <c r="L801" s="13" t="n">
        <v>10720037</v>
      </c>
      <c r="M801" t="inlineStr">
        <is>
          <t>DC, TN, AZ</t>
        </is>
      </c>
      <c r="N801" t="inlineStr">
        <is>
          <t>No</t>
        </is>
      </c>
      <c r="O801" t="inlineStr">
        <is>
          <t>Not stated</t>
        </is>
      </c>
      <c r="Q801" s="9" t="inlineStr">
        <is>
          <t>https://grantcue.com/foundations/ford-philanthropy-381459376</t>
        </is>
      </c>
    </row>
    <row r="802">
      <c r="A802">
        <f>IF($E802=$E801,$A801+1,1)</f>
        <v/>
      </c>
      <c r="B802" t="inlineStr">
        <is>
          <t>VAUGHAN FOUNDATION</t>
        </is>
      </c>
      <c r="C802" t="inlineStr">
        <is>
          <t>38-3355160</t>
        </is>
      </c>
      <c r="D802" t="inlineStr">
        <is>
          <t>Michigan</t>
        </is>
      </c>
      <c r="E802" t="inlineStr">
        <is>
          <t>MI</t>
        </is>
      </c>
      <c r="F802" t="n">
        <v>2025</v>
      </c>
      <c r="G802" t="n">
        <v>2</v>
      </c>
      <c r="H802" s="13" t="n">
        <v>72014616</v>
      </c>
      <c r="I802" s="12" t="n">
        <v>44</v>
      </c>
      <c r="J802" s="13" t="n">
        <v>50000</v>
      </c>
      <c r="K802" s="13">
        <f>IFERROR($H802/$I802,"")</f>
        <v/>
      </c>
      <c r="L802" s="13" t="n">
        <v>69709616</v>
      </c>
      <c r="M802" t="inlineStr">
        <is>
          <t>IN, WA, TX</t>
        </is>
      </c>
      <c r="N802" t="inlineStr">
        <is>
          <t>No</t>
        </is>
      </c>
      <c r="O802" t="inlineStr">
        <is>
          <t>Not stated</t>
        </is>
      </c>
      <c r="Q802" s="9" t="inlineStr">
        <is>
          <t>https://grantcue.com/foundations/vaughan-foundation-c-o-erik-h-serr-miller-canfield-383355160</t>
        </is>
      </c>
    </row>
    <row r="803">
      <c r="A803">
        <f>IF($E803=$E802,$A802+1,1)</f>
        <v/>
      </c>
      <c r="B803" t="inlineStr">
        <is>
          <t>THE PETER and JOAN SECCHIA FAMILY INC</t>
        </is>
      </c>
      <c r="C803" t="inlineStr">
        <is>
          <t>38-2641093</t>
        </is>
      </c>
      <c r="D803" t="inlineStr">
        <is>
          <t>Michigan</t>
        </is>
      </c>
      <c r="E803" t="inlineStr">
        <is>
          <t>MI</t>
        </is>
      </c>
      <c r="F803" t="n">
        <v>2025</v>
      </c>
      <c r="G803" t="n">
        <v>2</v>
      </c>
      <c r="H803" s="13" t="n">
        <v>64905670</v>
      </c>
      <c r="I803" s="12" t="n">
        <v>159</v>
      </c>
      <c r="J803" s="13" t="n">
        <v>25000</v>
      </c>
      <c r="K803" s="13">
        <f>IFERROR($H803/$I803,"")</f>
        <v/>
      </c>
      <c r="L803" s="13" t="n">
        <v>10000000</v>
      </c>
      <c r="M803" t="inlineStr">
        <is>
          <t>DC, TX, FL</t>
        </is>
      </c>
      <c r="N803" t="inlineStr">
        <is>
          <t>No</t>
        </is>
      </c>
      <c r="O803" t="inlineStr">
        <is>
          <t>Not stated</t>
        </is>
      </c>
      <c r="Q803" s="9" t="inlineStr">
        <is>
          <t>https://grantcue.com/foundations/the-peter-and-joan-secchia-family-inc-382641093</t>
        </is>
      </c>
    </row>
    <row r="804">
      <c r="A804">
        <f>IF($E804=$E803,$A803+1,1)</f>
        <v/>
      </c>
      <c r="B804" t="inlineStr">
        <is>
          <t>William Davidson Foundation</t>
        </is>
      </c>
      <c r="C804" t="inlineStr">
        <is>
          <t>20-3899187</t>
        </is>
      </c>
      <c r="D804" t="inlineStr">
        <is>
          <t>Michigan</t>
        </is>
      </c>
      <c r="E804" t="inlineStr">
        <is>
          <t>MI</t>
        </is>
      </c>
      <c r="F804" t="n">
        <v>2024</v>
      </c>
      <c r="G804" t="n">
        <v>1</v>
      </c>
      <c r="H804" s="13" t="n">
        <v>59609722</v>
      </c>
      <c r="I804" s="12" t="n">
        <v>94</v>
      </c>
      <c r="J804" s="13" t="n">
        <v>287500</v>
      </c>
      <c r="K804" s="13">
        <f>IFERROR($H804/$I804,"")</f>
        <v/>
      </c>
      <c r="L804" s="13" t="n">
        <v>6090000</v>
      </c>
      <c r="M804" t="inlineStr">
        <is>
          <t>NY, DC, MD</t>
        </is>
      </c>
      <c r="N804" t="inlineStr">
        <is>
          <t>No</t>
        </is>
      </c>
      <c r="O804" t="inlineStr">
        <is>
          <t>Not stated</t>
        </is>
      </c>
      <c r="Q804" s="9" t="inlineStr">
        <is>
          <t>https://grantcue.com/foundations/william-davidson-foundation-203899187</t>
        </is>
      </c>
    </row>
    <row r="805">
      <c r="A805">
        <f>IF($E805=$E804,$A804+1,1)</f>
        <v/>
      </c>
      <c r="B805" t="inlineStr">
        <is>
          <t>THE RONDA E STRYKER AND WILLIAM D JOHNSTON FOUNDATION</t>
        </is>
      </c>
      <c r="C805" t="inlineStr">
        <is>
          <t>38-3224966</t>
        </is>
      </c>
      <c r="D805" t="inlineStr">
        <is>
          <t>Michigan</t>
        </is>
      </c>
      <c r="E805" t="inlineStr">
        <is>
          <t>MI</t>
        </is>
      </c>
      <c r="F805" t="n">
        <v>2024</v>
      </c>
      <c r="G805" t="n">
        <v>1</v>
      </c>
      <c r="H805" s="13" t="n">
        <v>53232995</v>
      </c>
      <c r="I805" s="12" t="n">
        <v>176</v>
      </c>
      <c r="J805" s="13" t="n">
        <v>150000</v>
      </c>
      <c r="K805" s="13">
        <f>IFERROR($H805/$I805,"")</f>
        <v/>
      </c>
      <c r="L805" s="13" t="n">
        <v>5000000</v>
      </c>
      <c r="M805" t="inlineStr">
        <is>
          <t>CA, IL</t>
        </is>
      </c>
      <c r="N805" t="inlineStr">
        <is>
          <t>Yes</t>
        </is>
      </c>
      <c r="O805" t="inlineStr">
        <is>
          <t>Yes</t>
        </is>
      </c>
      <c r="P805" s="9" t="inlineStr">
        <is>
          <t>https://strykerjohnstonfoundation.org/</t>
        </is>
      </c>
      <c r="Q805" s="9" t="inlineStr">
        <is>
          <t>https://grantcue.com/foundations/the-ronda-e-stryker-and-william-d-johnston-foundation-383224966</t>
        </is>
      </c>
    </row>
    <row r="806">
      <c r="A806">
        <f>IF($E806=$E805,$A805+1,1)</f>
        <v/>
      </c>
      <c r="B806" t="inlineStr">
        <is>
          <t>THE FRED &amp; BARBARA ERB FAMILY FOUNDATION</t>
        </is>
      </c>
      <c r="C806" t="inlineStr">
        <is>
          <t>20-5966333</t>
        </is>
      </c>
      <c r="D806" t="inlineStr">
        <is>
          <t>Michigan</t>
        </is>
      </c>
      <c r="E806" t="inlineStr">
        <is>
          <t>MI</t>
        </is>
      </c>
      <c r="F806" t="n">
        <v>2024</v>
      </c>
      <c r="G806" t="n">
        <v>2</v>
      </c>
      <c r="H806" s="13" t="n">
        <v>35003142</v>
      </c>
      <c r="I806" s="12" t="n">
        <v>268</v>
      </c>
      <c r="J806" s="13" t="n">
        <v>25000</v>
      </c>
      <c r="K806" s="13">
        <f>IFERROR($H806/$I806,"")</f>
        <v/>
      </c>
      <c r="L806" s="13" t="n">
        <v>3000000</v>
      </c>
      <c r="M806" t="inlineStr">
        <is>
          <t>IL, DC, ONTARIO</t>
        </is>
      </c>
      <c r="N806" t="inlineStr">
        <is>
          <t>Yes</t>
        </is>
      </c>
      <c r="O806" t="inlineStr">
        <is>
          <t>Yes</t>
        </is>
      </c>
      <c r="P806" s="9" t="inlineStr">
        <is>
          <t>https://www.erbff.org/</t>
        </is>
      </c>
      <c r="Q806" s="9" t="inlineStr">
        <is>
          <t>https://grantcue.com/foundations/the-fred-and-barbara-erb-family-foundation-205966333</t>
        </is>
      </c>
    </row>
    <row r="807">
      <c r="A807">
        <f>IF($E807=$E806,$A806+1,1)</f>
        <v/>
      </c>
      <c r="B807" t="inlineStr">
        <is>
          <t>SAMUEL &amp; JEAN FRANKEL FOUNDATION</t>
        </is>
      </c>
      <c r="C807" t="inlineStr">
        <is>
          <t>38-6088399</t>
        </is>
      </c>
      <c r="D807" t="inlineStr">
        <is>
          <t>Michigan</t>
        </is>
      </c>
      <c r="E807" t="inlineStr">
        <is>
          <t>MI</t>
        </is>
      </c>
      <c r="F807" t="n">
        <v>2024</v>
      </c>
      <c r="G807" t="n">
        <v>1</v>
      </c>
      <c r="H807" s="13" t="n">
        <v>30285600</v>
      </c>
      <c r="I807" s="12" t="n">
        <v>7</v>
      </c>
      <c r="J807" s="13" t="n">
        <v>175000</v>
      </c>
      <c r="K807" s="13">
        <f>IFERROR($H807/$I807,"")</f>
        <v/>
      </c>
      <c r="L807" s="13" t="n">
        <v>19600000</v>
      </c>
      <c r="N807" t="inlineStr">
        <is>
          <t>No</t>
        </is>
      </c>
      <c r="O807" t="inlineStr">
        <is>
          <t>Not stated</t>
        </is>
      </c>
      <c r="Q807" s="9" t="inlineStr">
        <is>
          <t>https://grantcue.com/foundations/samuel-and-jean-frankel-foundation-386088399</t>
        </is>
      </c>
    </row>
    <row r="808">
      <c r="A808">
        <f>IF($E808=$E807,$A807+1,1)</f>
        <v/>
      </c>
      <c r="B808" t="inlineStr">
        <is>
          <t>THE SAMUEL AND JEAN FRANKEL JEWISH HERITAGE FOUNDATION</t>
        </is>
      </c>
      <c r="C808" t="inlineStr">
        <is>
          <t>30-0095016</t>
        </is>
      </c>
      <c r="D808" t="inlineStr">
        <is>
          <t>Michigan</t>
        </is>
      </c>
      <c r="E808" t="inlineStr">
        <is>
          <t>MI</t>
        </is>
      </c>
      <c r="F808" t="n">
        <v>2024</v>
      </c>
      <c r="G808" t="n">
        <v>1</v>
      </c>
      <c r="H808" s="13" t="n">
        <v>29800639</v>
      </c>
      <c r="I808" s="12" t="n">
        <v>16</v>
      </c>
      <c r="J808" s="13" t="n">
        <v>220000</v>
      </c>
      <c r="K808" s="13">
        <f>IFERROR($H808/$I808,"")</f>
        <v/>
      </c>
      <c r="L808" s="13" t="n">
        <v>25289785</v>
      </c>
      <c r="M808" t="inlineStr">
        <is>
          <t>NY, DC, MA</t>
        </is>
      </c>
      <c r="N808" t="inlineStr">
        <is>
          <t>No</t>
        </is>
      </c>
      <c r="O808" t="inlineStr">
        <is>
          <t>Not stated</t>
        </is>
      </c>
      <c r="Q808" s="9" t="inlineStr">
        <is>
          <t>https://grantcue.com/foundations/the-samuel-and-jean-frankel-jewish-heritage-foundation-300095016</t>
        </is>
      </c>
    </row>
    <row r="809">
      <c r="A809">
        <f>IF($E809=$E808,$A808+1,1)</f>
        <v/>
      </c>
      <c r="B809" t="inlineStr">
        <is>
          <t>IRVING S GILMORE FOUNDATION</t>
        </is>
      </c>
      <c r="C809" t="inlineStr">
        <is>
          <t>23-7236057</t>
        </is>
      </c>
      <c r="D809" t="inlineStr">
        <is>
          <t>Michigan</t>
        </is>
      </c>
      <c r="E809" t="inlineStr">
        <is>
          <t>MI</t>
        </is>
      </c>
      <c r="F809" t="n">
        <v>2025</v>
      </c>
      <c r="G809" t="n">
        <v>2</v>
      </c>
      <c r="H809" s="13" t="n">
        <v>29353418</v>
      </c>
      <c r="I809" s="12" t="n">
        <v>414</v>
      </c>
      <c r="J809" s="13" t="n">
        <v>25000</v>
      </c>
      <c r="K809" s="13">
        <f>IFERROR($H809/$I809,"")</f>
        <v/>
      </c>
      <c r="L809" s="13" t="n">
        <v>1700000</v>
      </c>
      <c r="M809" t="inlineStr">
        <is>
          <t>CA, TN, FL</t>
        </is>
      </c>
      <c r="N809" t="inlineStr">
        <is>
          <t>Yes</t>
        </is>
      </c>
      <c r="O809" t="inlineStr">
        <is>
          <t>Yes</t>
        </is>
      </c>
      <c r="P809" s="9" t="inlineStr">
        <is>
          <t>https://www.isgilmore.org/</t>
        </is>
      </c>
      <c r="Q809" s="9" t="inlineStr">
        <is>
          <t>https://grantcue.com/foundations/irving-s-gilmore-foundation-237236057</t>
        </is>
      </c>
    </row>
    <row r="810">
      <c r="A810">
        <f>IF($E810=$E809,$A809+1,1)</f>
        <v/>
      </c>
      <c r="B810" t="inlineStr">
        <is>
          <t>CHRIST CARES FOR KIDS FOUNDATION</t>
        </is>
      </c>
      <c r="C810" t="inlineStr">
        <is>
          <t>38-3505507</t>
        </is>
      </c>
      <c r="D810" t="inlineStr">
        <is>
          <t>Michigan</t>
        </is>
      </c>
      <c r="E810" t="inlineStr">
        <is>
          <t>MI</t>
        </is>
      </c>
      <c r="F810" t="n">
        <v>2025</v>
      </c>
      <c r="G810" t="n">
        <v>2</v>
      </c>
      <c r="H810" s="13" t="n">
        <v>26658417</v>
      </c>
      <c r="I810" s="12" t="n">
        <v>53</v>
      </c>
      <c r="J810" s="13" t="n">
        <v>317500</v>
      </c>
      <c r="K810" s="13">
        <f>IFERROR($H810/$I810,"")</f>
        <v/>
      </c>
      <c r="L810" s="13" t="n">
        <v>2500000</v>
      </c>
      <c r="M810" t="inlineStr">
        <is>
          <t>WA, DC, NC</t>
        </is>
      </c>
      <c r="N810" t="inlineStr">
        <is>
          <t>No</t>
        </is>
      </c>
      <c r="O810" t="inlineStr">
        <is>
          <t>Not stated</t>
        </is>
      </c>
      <c r="Q810" s="9" t="inlineStr">
        <is>
          <t>https://grantcue.com/foundations/christ-cares-for-kids-foundation-383505507</t>
        </is>
      </c>
    </row>
    <row r="811">
      <c r="A811">
        <f>IF($E811=$E810,$A810+1,1)</f>
        <v/>
      </c>
      <c r="B811" t="inlineStr">
        <is>
          <t>THE D DAN AND BETTY KAHN FOUNDATION</t>
        </is>
      </c>
      <c r="C811" t="inlineStr">
        <is>
          <t>38-2712361</t>
        </is>
      </c>
      <c r="D811" t="inlineStr">
        <is>
          <t>Michigan</t>
        </is>
      </c>
      <c r="E811" t="inlineStr">
        <is>
          <t>MI</t>
        </is>
      </c>
      <c r="F811" t="n">
        <v>2024</v>
      </c>
      <c r="G811" t="n">
        <v>2</v>
      </c>
      <c r="H811" s="13" t="n">
        <v>23743083</v>
      </c>
      <c r="I811" s="12" t="n">
        <v>11</v>
      </c>
      <c r="J811" s="13" t="n">
        <v>100000</v>
      </c>
      <c r="K811" s="13">
        <f>IFERROR($H811/$I811,"")</f>
        <v/>
      </c>
      <c r="L811" s="13" t="n">
        <v>13000000</v>
      </c>
      <c r="M811" t="inlineStr">
        <is>
          <t>NY</t>
        </is>
      </c>
      <c r="N811" t="inlineStr">
        <is>
          <t>No</t>
        </is>
      </c>
      <c r="O811" t="inlineStr">
        <is>
          <t>Not stated</t>
        </is>
      </c>
      <c r="Q811" s="9" t="inlineStr">
        <is>
          <t>https://grantcue.com/foundations/the-d-dan-and-betty-kahn-foundation-382712361</t>
        </is>
      </c>
    </row>
    <row r="812">
      <c r="A812">
        <f>IF($E812=$E811,$A811+1,1)</f>
        <v/>
      </c>
      <c r="B812" t="inlineStr">
        <is>
          <t>HERRICK FOUNDATION</t>
        </is>
      </c>
      <c r="C812" t="inlineStr">
        <is>
          <t>38-6041517</t>
        </is>
      </c>
      <c r="D812" t="inlineStr">
        <is>
          <t>Michigan</t>
        </is>
      </c>
      <c r="E812" t="inlineStr">
        <is>
          <t>MI</t>
        </is>
      </c>
      <c r="F812" t="n">
        <v>2024</v>
      </c>
      <c r="G812" t="n">
        <v>3</v>
      </c>
      <c r="H812" s="13" t="n">
        <v>23708176</v>
      </c>
      <c r="I812" s="12" t="n">
        <v>194</v>
      </c>
      <c r="J812" s="13" t="n">
        <v>50000</v>
      </c>
      <c r="K812" s="13">
        <f>IFERROR($H812/$I812,"")</f>
        <v/>
      </c>
      <c r="L812" s="13" t="n">
        <v>1555500</v>
      </c>
      <c r="M812" t="inlineStr">
        <is>
          <t>IN, VA, NY</t>
        </is>
      </c>
      <c r="N812" t="inlineStr">
        <is>
          <t>Yes</t>
        </is>
      </c>
      <c r="O812" t="inlineStr">
        <is>
          <t>Not stated</t>
        </is>
      </c>
      <c r="P812" s="9" t="inlineStr">
        <is>
          <t>https://herrickfdn.org/</t>
        </is>
      </c>
      <c r="Q812" s="9" t="inlineStr">
        <is>
          <t>https://grantcue.com/foundations/herrick-foundation-386041517</t>
        </is>
      </c>
    </row>
    <row r="813">
      <c r="A813">
        <f>IF($E813=$E812,$A812+1,1)</f>
        <v/>
      </c>
      <c r="B813" t="inlineStr">
        <is>
          <t>McGregor Fund</t>
        </is>
      </c>
      <c r="C813" t="inlineStr">
        <is>
          <t>38-0808800</t>
        </is>
      </c>
      <c r="D813" t="inlineStr">
        <is>
          <t>Michigan</t>
        </is>
      </c>
      <c r="E813" t="inlineStr">
        <is>
          <t>MI</t>
        </is>
      </c>
      <c r="F813" t="n">
        <v>2024</v>
      </c>
      <c r="G813" t="n">
        <v>2</v>
      </c>
      <c r="H813" s="13" t="n">
        <v>23302537</v>
      </c>
      <c r="I813" s="12" t="n">
        <v>271</v>
      </c>
      <c r="J813" s="13" t="n">
        <v>40000</v>
      </c>
      <c r="K813" s="13">
        <f>IFERROR($H813/$I813,"")</f>
        <v/>
      </c>
      <c r="L813" s="13" t="n">
        <v>650000</v>
      </c>
      <c r="M813" t="inlineStr">
        <is>
          <t>DC, NY, GA</t>
        </is>
      </c>
      <c r="N813" t="inlineStr">
        <is>
          <t>Yes</t>
        </is>
      </c>
      <c r="O813" t="inlineStr">
        <is>
          <t>Yes</t>
        </is>
      </c>
      <c r="P813" s="9" t="inlineStr">
        <is>
          <t>https://www.mcgregorfund.org/</t>
        </is>
      </c>
      <c r="Q813" s="9" t="inlineStr">
        <is>
          <t>https://grantcue.com/foundations/mcgregor-fund-380808800</t>
        </is>
      </c>
    </row>
    <row r="814">
      <c r="A814">
        <f>IF($E814=$E813,$A813+1,1)</f>
        <v/>
      </c>
      <c r="B814" t="inlineStr">
        <is>
          <t>THE MEIJER FOUNDATION</t>
        </is>
      </c>
      <c r="C814" t="inlineStr">
        <is>
          <t>38-6575227</t>
        </is>
      </c>
      <c r="D814" t="inlineStr">
        <is>
          <t>Michigan</t>
        </is>
      </c>
      <c r="E814" t="inlineStr">
        <is>
          <t>MI</t>
        </is>
      </c>
      <c r="F814" t="n">
        <v>2024</v>
      </c>
      <c r="G814" t="n">
        <v>3</v>
      </c>
      <c r="H814" s="13" t="n">
        <v>21949115</v>
      </c>
      <c r="I814" s="12" t="n">
        <v>126</v>
      </c>
      <c r="J814" s="13" t="n">
        <v>50000</v>
      </c>
      <c r="K814" s="13">
        <f>IFERROR($H814/$I814,"")</f>
        <v/>
      </c>
      <c r="L814" s="13" t="n">
        <v>11000000</v>
      </c>
      <c r="M814" t="inlineStr">
        <is>
          <t>OH, NC, IL</t>
        </is>
      </c>
      <c r="N814" t="inlineStr">
        <is>
          <t>No</t>
        </is>
      </c>
      <c r="O814" t="inlineStr">
        <is>
          <t>Not stated</t>
        </is>
      </c>
      <c r="Q814" s="9" t="inlineStr">
        <is>
          <t>https://grantcue.com/foundations/the-meijer-foundation-386575227</t>
        </is>
      </c>
    </row>
    <row r="815">
      <c r="A815">
        <f>IF($E815=$E814,$A814+1,1)</f>
        <v/>
      </c>
      <c r="B815" t="inlineStr">
        <is>
          <t>PENSKE FOUNDATION INC</t>
        </is>
      </c>
      <c r="C815" t="inlineStr">
        <is>
          <t>27-4648290</t>
        </is>
      </c>
      <c r="D815" t="inlineStr">
        <is>
          <t>Michigan</t>
        </is>
      </c>
      <c r="E815" t="inlineStr">
        <is>
          <t>MI</t>
        </is>
      </c>
      <c r="F815" t="n">
        <v>2025</v>
      </c>
      <c r="G815" t="n">
        <v>2</v>
      </c>
      <c r="H815" s="13" t="n">
        <v>20313333</v>
      </c>
      <c r="I815" s="12" t="n">
        <v>47</v>
      </c>
      <c r="J815" s="13" t="n">
        <v>100000</v>
      </c>
      <c r="K815" s="13">
        <f>IFERROR($H815/$I815,"")</f>
        <v/>
      </c>
      <c r="L815" s="13" t="n">
        <v>2250000</v>
      </c>
      <c r="M815" t="inlineStr">
        <is>
          <t>IN, MN, CA</t>
        </is>
      </c>
      <c r="N815" t="inlineStr">
        <is>
          <t>No</t>
        </is>
      </c>
      <c r="O815" t="inlineStr">
        <is>
          <t>Not stated</t>
        </is>
      </c>
      <c r="Q815" s="9" t="inlineStr">
        <is>
          <t>https://grantcue.com/foundations/penske-foundation-inc-274648290</t>
        </is>
      </c>
    </row>
    <row r="816">
      <c r="A816">
        <f>IF($E816=$E815,$A815+1,1)</f>
        <v/>
      </c>
      <c r="B816" t="inlineStr">
        <is>
          <t>DOW COMPANY FOUNDATION</t>
        </is>
      </c>
      <c r="C816" t="inlineStr">
        <is>
          <t>38-2314603</t>
        </is>
      </c>
      <c r="D816" t="inlineStr">
        <is>
          <t>Michigan</t>
        </is>
      </c>
      <c r="E816" t="inlineStr">
        <is>
          <t>MI</t>
        </is>
      </c>
      <c r="F816" t="n">
        <v>2024</v>
      </c>
      <c r="G816" t="n">
        <v>1</v>
      </c>
      <c r="H816" s="13" t="n">
        <v>19610484</v>
      </c>
      <c r="I816" s="12" t="n">
        <v>221</v>
      </c>
      <c r="J816" s="13" t="n">
        <v>10000</v>
      </c>
      <c r="K816" s="13">
        <f>IFERROR($H816/$I816,"")</f>
        <v/>
      </c>
      <c r="L816" s="13" t="n">
        <v>2356233</v>
      </c>
      <c r="M816" t="inlineStr">
        <is>
          <t>VA, CA, TX</t>
        </is>
      </c>
      <c r="N816" t="inlineStr">
        <is>
          <t>Yes</t>
        </is>
      </c>
      <c r="O816" t="inlineStr">
        <is>
          <t>Not stated</t>
        </is>
      </c>
      <c r="P816" s="9" t="inlineStr">
        <is>
          <t>https://corporate.dow.com/en-us/purpose-in-action/global-citizenship/grants-investments.html</t>
        </is>
      </c>
      <c r="Q816" s="9" t="inlineStr">
        <is>
          <t>https://grantcue.com/foundations/dow-company-foundation-382314603</t>
        </is>
      </c>
    </row>
    <row r="817">
      <c r="A817">
        <f>IF($E817=$E816,$A816+1,1)</f>
        <v/>
      </c>
      <c r="B817" t="inlineStr">
        <is>
          <t>DUFFY FOUNDATION</t>
        </is>
      </c>
      <c r="C817" t="inlineStr">
        <is>
          <t>38-2908719</t>
        </is>
      </c>
      <c r="D817" t="inlineStr">
        <is>
          <t>Michigan</t>
        </is>
      </c>
      <c r="E817" t="inlineStr">
        <is>
          <t>MI</t>
        </is>
      </c>
      <c r="F817" t="n">
        <v>2024</v>
      </c>
      <c r="G817" t="n">
        <v>1</v>
      </c>
      <c r="H817" s="13" t="n">
        <v>18219173</v>
      </c>
      <c r="I817" s="12" t="n">
        <v>63</v>
      </c>
      <c r="J817" s="13" t="n">
        <v>90000</v>
      </c>
      <c r="K817" s="13">
        <f>IFERROR($H817/$I817,"")</f>
        <v/>
      </c>
      <c r="L817" s="13" t="n">
        <v>10849173</v>
      </c>
      <c r="M817" t="inlineStr">
        <is>
          <t>IL, IN</t>
        </is>
      </c>
      <c r="N817" t="inlineStr">
        <is>
          <t>No</t>
        </is>
      </c>
      <c r="O817" t="inlineStr">
        <is>
          <t>Not stated</t>
        </is>
      </c>
      <c r="Q817" s="9" t="inlineStr">
        <is>
          <t>https://grantcue.com/foundations/duffy-foundation-382908719</t>
        </is>
      </c>
    </row>
    <row r="818">
      <c r="A818">
        <f>IF($E818=$E817,$A817+1,1)</f>
        <v/>
      </c>
      <c r="B818" t="inlineStr">
        <is>
          <t>THE SKILLMAN FOUNDATION</t>
        </is>
      </c>
      <c r="C818" t="inlineStr">
        <is>
          <t>38-1675780</t>
        </is>
      </c>
      <c r="D818" t="inlineStr">
        <is>
          <t>Michigan</t>
        </is>
      </c>
      <c r="E818" t="inlineStr">
        <is>
          <t>MI</t>
        </is>
      </c>
      <c r="F818" t="n">
        <v>2024</v>
      </c>
      <c r="G818" t="n">
        <v>1</v>
      </c>
      <c r="H818" s="13" t="n">
        <v>17840860</v>
      </c>
      <c r="I818" s="12" t="n">
        <v>416</v>
      </c>
      <c r="J818" s="13" t="n">
        <v>10000</v>
      </c>
      <c r="K818" s="13">
        <f>IFERROR($H818/$I818,"")</f>
        <v/>
      </c>
      <c r="L818" s="13" t="n">
        <v>500000</v>
      </c>
      <c r="M818" t="inlineStr">
        <is>
          <t>NY, DC, MA</t>
        </is>
      </c>
      <c r="N818" t="inlineStr">
        <is>
          <t>Yes</t>
        </is>
      </c>
      <c r="O818" t="inlineStr">
        <is>
          <t>Yes</t>
        </is>
      </c>
      <c r="P818" s="9" t="inlineStr">
        <is>
          <t>http://www.skillman.org/</t>
        </is>
      </c>
      <c r="Q818" s="9" t="inlineStr">
        <is>
          <t>https://grantcue.com/foundations/the-skillman-foundation-381675780</t>
        </is>
      </c>
    </row>
    <row r="819">
      <c r="A819">
        <f>IF($E819=$E818,$A818+1,1)</f>
        <v/>
      </c>
      <c r="B819" t="inlineStr">
        <is>
          <t>HN and Frances C Berger Foundation</t>
        </is>
      </c>
      <c r="C819" t="inlineStr">
        <is>
          <t>52-1757452</t>
        </is>
      </c>
      <c r="D819" t="inlineStr">
        <is>
          <t>Michigan</t>
        </is>
      </c>
      <c r="E819" t="inlineStr">
        <is>
          <t>MI</t>
        </is>
      </c>
      <c r="F819" t="n">
        <v>2024</v>
      </c>
      <c r="G819" t="n">
        <v>1</v>
      </c>
      <c r="H819" s="13" t="n">
        <v>16514846</v>
      </c>
      <c r="I819" s="12" t="n">
        <v>117</v>
      </c>
      <c r="J819" s="13" t="n">
        <v>15000</v>
      </c>
      <c r="K819" s="13">
        <f>IFERROR($H819/$I819,"")</f>
        <v/>
      </c>
      <c r="L819" s="13" t="n">
        <v>10700000</v>
      </c>
      <c r="M819" t="inlineStr">
        <is>
          <t>CA, FL, NC</t>
        </is>
      </c>
      <c r="N819" t="inlineStr">
        <is>
          <t>No</t>
        </is>
      </c>
      <c r="O819" t="inlineStr">
        <is>
          <t>Not stated</t>
        </is>
      </c>
      <c r="Q819" s="9" t="inlineStr">
        <is>
          <t>https://grantcue.com/foundations/hn-and-frances-c-berger-foundation-521757452</t>
        </is>
      </c>
    </row>
    <row r="820">
      <c r="A820">
        <f>IF($E820=$E819,$A819+1,1)</f>
        <v/>
      </c>
      <c r="B820" t="inlineStr">
        <is>
          <t>EDWARD C AND LINDA DRESNER LEVY FOUNDATION</t>
        </is>
      </c>
      <c r="C820" t="inlineStr">
        <is>
          <t>38-6091368</t>
        </is>
      </c>
      <c r="D820" t="inlineStr">
        <is>
          <t>Michigan</t>
        </is>
      </c>
      <c r="E820" t="inlineStr">
        <is>
          <t>MI</t>
        </is>
      </c>
      <c r="F820" t="n">
        <v>2024</v>
      </c>
      <c r="G820" t="n">
        <v>2</v>
      </c>
      <c r="H820" s="13" t="n">
        <v>15980004</v>
      </c>
      <c r="I820" s="12" t="n">
        <v>98</v>
      </c>
      <c r="J820" s="13" t="n">
        <v>12500</v>
      </c>
      <c r="K820" s="13">
        <f>IFERROR($H820/$I820,"")</f>
        <v/>
      </c>
      <c r="L820" s="13" t="n">
        <v>2000000</v>
      </c>
      <c r="M820" t="inlineStr">
        <is>
          <t>CA, MA, DC</t>
        </is>
      </c>
      <c r="N820" t="inlineStr">
        <is>
          <t>No</t>
        </is>
      </c>
      <c r="O820" t="inlineStr">
        <is>
          <t>Not stated</t>
        </is>
      </c>
      <c r="Q820" s="9" t="inlineStr">
        <is>
          <t>https://grantcue.com/foundations/edward-c-and-linda-dresner-levy-foundation-386091368</t>
        </is>
      </c>
    </row>
    <row r="821">
      <c r="A821">
        <f>IF($E821=$E820,$A820+1,1)</f>
        <v/>
      </c>
      <c r="B821" t="inlineStr">
        <is>
          <t>DTE ENERGY FOUNDATION</t>
        </is>
      </c>
      <c r="C821" t="inlineStr">
        <is>
          <t>38-2708636</t>
        </is>
      </c>
      <c r="D821" t="inlineStr">
        <is>
          <t>Michigan</t>
        </is>
      </c>
      <c r="E821" t="inlineStr">
        <is>
          <t>MI</t>
        </is>
      </c>
      <c r="F821" t="n">
        <v>2024</v>
      </c>
      <c r="G821" t="n">
        <v>1</v>
      </c>
      <c r="H821" s="13" t="n">
        <v>15822090</v>
      </c>
      <c r="I821" s="12" t="n">
        <v>442</v>
      </c>
      <c r="J821" s="13" t="n">
        <v>10025</v>
      </c>
      <c r="K821" s="13">
        <f>IFERROR($H821/$I821,"")</f>
        <v/>
      </c>
      <c r="L821" s="13" t="n">
        <v>1200000</v>
      </c>
      <c r="M821" t="inlineStr">
        <is>
          <t>SC, NC, DC</t>
        </is>
      </c>
      <c r="N821" t="inlineStr">
        <is>
          <t>Yes</t>
        </is>
      </c>
      <c r="O821" t="inlineStr">
        <is>
          <t>Yes</t>
        </is>
      </c>
      <c r="P821" s="9" t="inlineStr">
        <is>
          <t>https://www.dtefoundation.com/</t>
        </is>
      </c>
      <c r="Q821" s="9" t="inlineStr">
        <is>
          <t>https://grantcue.com/foundations/dte-energy-foundation-382708636</t>
        </is>
      </c>
    </row>
    <row r="822">
      <c r="A822">
        <f>IF($E822=$E821,$A821+1,1)</f>
        <v/>
      </c>
      <c r="B822" t="inlineStr">
        <is>
          <t>MAX M &amp; MARJORIE S FISHER FOUNDATION INC</t>
        </is>
      </c>
      <c r="C822" t="inlineStr">
        <is>
          <t>38-1784340</t>
        </is>
      </c>
      <c r="D822" t="inlineStr">
        <is>
          <t>Michigan</t>
        </is>
      </c>
      <c r="E822" t="inlineStr">
        <is>
          <t>MI</t>
        </is>
      </c>
      <c r="F822" t="n">
        <v>2024</v>
      </c>
      <c r="G822" t="n">
        <v>1</v>
      </c>
      <c r="H822" s="13" t="n">
        <v>15315204</v>
      </c>
      <c r="I822" s="12" t="n">
        <v>189</v>
      </c>
      <c r="J822" s="13" t="n">
        <v>47908</v>
      </c>
      <c r="K822" s="13">
        <f>IFERROR($H822/$I822,"")</f>
        <v/>
      </c>
      <c r="L822" s="13" t="n">
        <v>1290000</v>
      </c>
      <c r="M822" t="inlineStr">
        <is>
          <t>NY, FL, OH</t>
        </is>
      </c>
      <c r="N822" t="inlineStr">
        <is>
          <t>No</t>
        </is>
      </c>
      <c r="O822" t="inlineStr">
        <is>
          <t>Not stated</t>
        </is>
      </c>
      <c r="Q822" s="9" t="inlineStr">
        <is>
          <t>https://grantcue.com/foundations/max-m-and-marjorie-s-fisher-foundation-inc-381784340</t>
        </is>
      </c>
    </row>
    <row r="823">
      <c r="A823">
        <f>IF($E823=$E822,$A822+1,1)</f>
        <v/>
      </c>
      <c r="B823" t="inlineStr">
        <is>
          <t>THE VIRGINIA A GROOT FOUNDATION</t>
        </is>
      </c>
      <c r="C823" t="inlineStr">
        <is>
          <t>41-1570531</t>
        </is>
      </c>
      <c r="D823" t="inlineStr">
        <is>
          <t>Michigan</t>
        </is>
      </c>
      <c r="E823" t="inlineStr">
        <is>
          <t>MI</t>
        </is>
      </c>
      <c r="F823" t="n">
        <v>2024</v>
      </c>
      <c r="G823" t="n">
        <v>2</v>
      </c>
      <c r="H823" s="13" t="n">
        <v>13267648</v>
      </c>
      <c r="I823" s="12" t="n">
        <v>17</v>
      </c>
      <c r="J823" s="13" t="n">
        <v>30000</v>
      </c>
      <c r="K823" s="13">
        <f>IFERROR($H823/$I823,"")</f>
        <v/>
      </c>
      <c r="L823" s="13" t="n">
        <v>12612048</v>
      </c>
      <c r="M823" t="inlineStr">
        <is>
          <t>NC, IL, NY</t>
        </is>
      </c>
      <c r="N823" t="inlineStr">
        <is>
          <t>Yes</t>
        </is>
      </c>
      <c r="O823" t="inlineStr">
        <is>
          <t>Yes</t>
        </is>
      </c>
      <c r="P823" s="9" t="inlineStr">
        <is>
          <t>https://www.virginiaagrootfoundation.org/</t>
        </is>
      </c>
      <c r="Q823" s="9" t="inlineStr">
        <is>
          <t>https://grantcue.com/foundations/the-virginia-a-groot-foundation-411570531</t>
        </is>
      </c>
    </row>
    <row r="824">
      <c r="A824">
        <f>IF($E824=$E823,$A823+1,1)</f>
        <v/>
      </c>
      <c r="B824" t="inlineStr">
        <is>
          <t>THE RICHARD TAM FOUNDATION</t>
        </is>
      </c>
      <c r="C824" t="inlineStr">
        <is>
          <t>88-0241216</t>
        </is>
      </c>
      <c r="D824" t="inlineStr">
        <is>
          <t>Michigan</t>
        </is>
      </c>
      <c r="E824" t="inlineStr">
        <is>
          <t>MI</t>
        </is>
      </c>
      <c r="F824" t="n">
        <v>2024</v>
      </c>
      <c r="G824" t="n">
        <v>2</v>
      </c>
      <c r="H824" s="13" t="n">
        <v>12665000</v>
      </c>
      <c r="I824" s="12" t="n">
        <v>7</v>
      </c>
      <c r="J824" s="13" t="n">
        <v>1500000</v>
      </c>
      <c r="K824" s="13">
        <f>IFERROR($H824/$I824,"")</f>
        <v/>
      </c>
      <c r="L824" s="13" t="n">
        <v>4315000</v>
      </c>
      <c r="M824" t="inlineStr">
        <is>
          <t>MA, MN</t>
        </is>
      </c>
      <c r="N824" t="inlineStr">
        <is>
          <t>No</t>
        </is>
      </c>
      <c r="O824" t="inlineStr">
        <is>
          <t>Not stated</t>
        </is>
      </c>
      <c r="Q824" s="9" t="inlineStr">
        <is>
          <t>https://grantcue.com/foundations/the-richard-tam-foundation-880241216</t>
        </is>
      </c>
    </row>
    <row r="825">
      <c r="A825">
        <f>IF($E825=$E824,$A824+1,1)</f>
        <v/>
      </c>
      <c r="B825" t="inlineStr">
        <is>
          <t>MANAT FOUNDATION</t>
        </is>
      </c>
      <c r="C825" t="inlineStr">
        <is>
          <t>38-2710511</t>
        </is>
      </c>
      <c r="D825" t="inlineStr">
        <is>
          <t>Michigan</t>
        </is>
      </c>
      <c r="E825" t="inlineStr">
        <is>
          <t>MI</t>
        </is>
      </c>
      <c r="F825" t="n">
        <v>2024</v>
      </c>
      <c r="G825" t="n">
        <v>2</v>
      </c>
      <c r="H825" s="13" t="n">
        <v>12352936</v>
      </c>
      <c r="I825" s="12" t="n">
        <v>41</v>
      </c>
      <c r="J825" s="13" t="n">
        <v>15000</v>
      </c>
      <c r="K825" s="13">
        <f>IFERROR($H825/$I825,"")</f>
        <v/>
      </c>
      <c r="L825" s="13" t="n">
        <v>3311497</v>
      </c>
      <c r="M825" t="inlineStr">
        <is>
          <t>NY, TN, CT</t>
        </is>
      </c>
      <c r="N825" t="inlineStr">
        <is>
          <t>No</t>
        </is>
      </c>
      <c r="O825" t="inlineStr">
        <is>
          <t>Not stated</t>
        </is>
      </c>
      <c r="Q825" s="9" t="inlineStr">
        <is>
          <t>https://grantcue.com/foundations/manat-foundation-382710511</t>
        </is>
      </c>
    </row>
    <row r="826">
      <c r="A826">
        <f>IF($E826=$E825,$A825+1,1)</f>
        <v/>
      </c>
      <c r="B826" t="inlineStr">
        <is>
          <t>DANIEL &amp; PAMELLA DEVOS FOUNDATION</t>
        </is>
      </c>
      <c r="C826" t="inlineStr">
        <is>
          <t>38-3035976</t>
        </is>
      </c>
      <c r="D826" t="inlineStr">
        <is>
          <t>Michigan</t>
        </is>
      </c>
      <c r="E826" t="inlineStr">
        <is>
          <t>MI</t>
        </is>
      </c>
      <c r="F826" t="n">
        <v>2024</v>
      </c>
      <c r="G826" t="n">
        <v>1</v>
      </c>
      <c r="H826" s="13" t="n">
        <v>11461500</v>
      </c>
      <c r="I826" s="12" t="n">
        <v>81</v>
      </c>
      <c r="J826" s="13" t="n">
        <v>32500</v>
      </c>
      <c r="K826" s="13">
        <f>IFERROR($H826/$I826,"")</f>
        <v/>
      </c>
      <c r="L826" s="13" t="n">
        <v>4000000</v>
      </c>
      <c r="M826" t="inlineStr">
        <is>
          <t>IL, DC, NY</t>
        </is>
      </c>
      <c r="N826" t="inlineStr">
        <is>
          <t>Yes</t>
        </is>
      </c>
      <c r="O826" t="inlineStr">
        <is>
          <t>Not stated</t>
        </is>
      </c>
      <c r="P826" s="9" t="inlineStr">
        <is>
          <t>https://dpdevosfoundation.org/</t>
        </is>
      </c>
      <c r="Q826" s="9" t="inlineStr">
        <is>
          <t>https://grantcue.com/foundations/daniel-and-pamella-devos-foundation-383035976</t>
        </is>
      </c>
    </row>
    <row r="827">
      <c r="A827">
        <f>IF($E827=$E826,$A826+1,1)</f>
        <v/>
      </c>
      <c r="B827" t="inlineStr">
        <is>
          <t>DOUGLAS &amp; MARIA DEVOS FOUNDATION</t>
        </is>
      </c>
      <c r="C827" t="inlineStr">
        <is>
          <t>38-3035972</t>
        </is>
      </c>
      <c r="D827" t="inlineStr">
        <is>
          <t>Michigan</t>
        </is>
      </c>
      <c r="E827" t="inlineStr">
        <is>
          <t>MI</t>
        </is>
      </c>
      <c r="F827" t="n">
        <v>2024</v>
      </c>
      <c r="G827" t="n">
        <v>1</v>
      </c>
      <c r="H827" s="13" t="n">
        <v>10462568</v>
      </c>
      <c r="I827" s="12" t="n">
        <v>93</v>
      </c>
      <c r="J827" s="13" t="n">
        <v>30000</v>
      </c>
      <c r="K827" s="13">
        <f>IFERROR($H827/$I827,"")</f>
        <v/>
      </c>
      <c r="L827" s="13" t="n">
        <v>1325000</v>
      </c>
      <c r="M827" t="inlineStr">
        <is>
          <t>PA, IN, VA</t>
        </is>
      </c>
      <c r="N827" t="inlineStr">
        <is>
          <t>Yes</t>
        </is>
      </c>
      <c r="O827" t="inlineStr">
        <is>
          <t>Not stated</t>
        </is>
      </c>
      <c r="Q827" s="9" t="inlineStr">
        <is>
          <t>https://grantcue.com/foundations/douglas-and-maria-devos-foundation-383035972</t>
        </is>
      </c>
    </row>
    <row r="828">
      <c r="A828">
        <f>IF($E828=$E827,$A827+1,1)</f>
        <v/>
      </c>
      <c r="B828" t="inlineStr">
        <is>
          <t>WHIRLPOOL FOUNDATION</t>
        </is>
      </c>
      <c r="C828" t="inlineStr">
        <is>
          <t>38-6077342</t>
        </is>
      </c>
      <c r="D828" t="inlineStr">
        <is>
          <t>Michigan</t>
        </is>
      </c>
      <c r="E828" t="inlineStr">
        <is>
          <t>MI</t>
        </is>
      </c>
      <c r="F828" t="n">
        <v>2024</v>
      </c>
      <c r="G828" t="n">
        <v>1</v>
      </c>
      <c r="H828" s="13" t="n">
        <v>10095034</v>
      </c>
      <c r="I828" s="12" t="n">
        <v>141</v>
      </c>
      <c r="J828" s="13" t="n">
        <v>6000</v>
      </c>
      <c r="K828" s="13">
        <f>IFERROR($H828/$I828,"")</f>
        <v/>
      </c>
      <c r="L828" s="13" t="n">
        <v>1800000</v>
      </c>
      <c r="M828" t="inlineStr">
        <is>
          <t>GA, OH, TN</t>
        </is>
      </c>
      <c r="N828" t="inlineStr">
        <is>
          <t>Yes</t>
        </is>
      </c>
      <c r="O828" t="inlineStr">
        <is>
          <t>Yes</t>
        </is>
      </c>
      <c r="P828" s="9" t="inlineStr">
        <is>
          <t>https://www.whirlpoolcorp.com/our-impact/social-impact/whirlpool-foundation.html</t>
        </is>
      </c>
      <c r="Q828" s="9" t="inlineStr">
        <is>
          <t>https://grantcue.com/foundations/whirlpool-foundation-386077342</t>
        </is>
      </c>
    </row>
    <row r="829">
      <c r="A829">
        <f>IF($E829=$E828,$A828+1,1)</f>
        <v/>
      </c>
      <c r="B829" t="inlineStr">
        <is>
          <t>THOMPSON FOUNDATION</t>
        </is>
      </c>
      <c r="C829" t="inlineStr">
        <is>
          <t>38-3452577</t>
        </is>
      </c>
      <c r="D829" t="inlineStr">
        <is>
          <t>Michigan</t>
        </is>
      </c>
      <c r="E829" t="inlineStr">
        <is>
          <t>MI</t>
        </is>
      </c>
      <c r="F829" t="n">
        <v>2025</v>
      </c>
      <c r="G829" t="n">
        <v>2</v>
      </c>
      <c r="H829" s="13" t="n">
        <v>9930787</v>
      </c>
      <c r="I829" s="12" t="n">
        <v>11</v>
      </c>
      <c r="J829" s="13" t="n">
        <v>278127</v>
      </c>
      <c r="K829" s="13">
        <f>IFERROR($H829/$I829,"")</f>
        <v/>
      </c>
      <c r="L829" s="13" t="n">
        <v>4341250</v>
      </c>
      <c r="N829" t="inlineStr">
        <is>
          <t>No</t>
        </is>
      </c>
      <c r="O829" t="inlineStr">
        <is>
          <t>Not stated</t>
        </is>
      </c>
      <c r="Q829" s="9" t="inlineStr">
        <is>
          <t>https://grantcue.com/foundations/thompson-foundation-383452577</t>
        </is>
      </c>
    </row>
    <row r="830">
      <c r="A830">
        <f>IF($E830=$E829,$A829+1,1)</f>
        <v/>
      </c>
      <c r="B830" t="inlineStr">
        <is>
          <t>DEVOS FAMILY FOUNDATION</t>
        </is>
      </c>
      <c r="C830" t="inlineStr">
        <is>
          <t>86-1509286</t>
        </is>
      </c>
      <c r="D830" t="inlineStr">
        <is>
          <t>Michigan</t>
        </is>
      </c>
      <c r="E830" t="inlineStr">
        <is>
          <t>MI</t>
        </is>
      </c>
      <c r="F830" t="n">
        <v>2024</v>
      </c>
      <c r="G830" t="n">
        <v>1</v>
      </c>
      <c r="H830" s="13" t="n">
        <v>9645232</v>
      </c>
      <c r="I830" s="12" t="n">
        <v>29</v>
      </c>
      <c r="J830" s="13" t="n">
        <v>50000</v>
      </c>
      <c r="K830" s="13">
        <f>IFERROR($H830/$I830,"")</f>
        <v/>
      </c>
      <c r="L830" s="13" t="n">
        <v>4000000</v>
      </c>
      <c r="M830" t="inlineStr">
        <is>
          <t>FL, DC, WA</t>
        </is>
      </c>
      <c r="N830" t="inlineStr">
        <is>
          <t>No</t>
        </is>
      </c>
      <c r="O830" t="inlineStr">
        <is>
          <t>Not stated</t>
        </is>
      </c>
      <c r="Q830" s="9" t="inlineStr">
        <is>
          <t>https://grantcue.com/foundations/devos-family-foundation-861509286</t>
        </is>
      </c>
    </row>
    <row r="831">
      <c r="A831">
        <f>IF($E831=$E830,$A830+1,1)</f>
        <v/>
      </c>
      <c r="B831" t="inlineStr">
        <is>
          <t>HUDSON-WEBBER FOUNDATION</t>
        </is>
      </c>
      <c r="C831" t="inlineStr">
        <is>
          <t>38-6052131</t>
        </is>
      </c>
      <c r="D831" t="inlineStr">
        <is>
          <t>Michigan</t>
        </is>
      </c>
      <c r="E831" t="inlineStr">
        <is>
          <t>MI</t>
        </is>
      </c>
      <c r="F831" t="n">
        <v>2024</v>
      </c>
      <c r="G831" t="n">
        <v>1</v>
      </c>
      <c r="H831" s="13" t="n">
        <v>9099991</v>
      </c>
      <c r="I831" s="12" t="n">
        <v>170</v>
      </c>
      <c r="J831" s="13" t="n">
        <v>13425</v>
      </c>
      <c r="K831" s="13">
        <f>IFERROR($H831/$I831,"")</f>
        <v/>
      </c>
      <c r="L831" s="13" t="n">
        <v>550000</v>
      </c>
      <c r="M831" t="inlineStr">
        <is>
          <t>NY, OH, WI</t>
        </is>
      </c>
      <c r="N831" t="inlineStr">
        <is>
          <t>Yes</t>
        </is>
      </c>
      <c r="O831" t="inlineStr">
        <is>
          <t>Yes</t>
        </is>
      </c>
      <c r="P831" s="9" t="inlineStr">
        <is>
          <t>https://www.hudson-webber.org/</t>
        </is>
      </c>
      <c r="Q831" s="9" t="inlineStr">
        <is>
          <t>https://grantcue.com/foundations/hudson-webber-foundation-386052131</t>
        </is>
      </c>
    </row>
    <row r="832">
      <c r="A832">
        <f>IF($E832=$E831,$A831+1,1)</f>
        <v/>
      </c>
      <c r="B832" t="inlineStr">
        <is>
          <t>THE DAVID AND CAROL VAN ANDEL FAMILY FOUNDATION</t>
        </is>
      </c>
      <c r="C832" t="inlineStr">
        <is>
          <t>20-2110420</t>
        </is>
      </c>
      <c r="D832" t="inlineStr">
        <is>
          <t>Michigan</t>
        </is>
      </c>
      <c r="E832" t="inlineStr">
        <is>
          <t>MI</t>
        </is>
      </c>
      <c r="F832" t="n">
        <v>2024</v>
      </c>
      <c r="G832" t="n">
        <v>1</v>
      </c>
      <c r="H832" s="13" t="n">
        <v>8404702</v>
      </c>
      <c r="I832" s="12" t="n">
        <v>49</v>
      </c>
      <c r="J832" s="13" t="n">
        <v>50500</v>
      </c>
      <c r="K832" s="13">
        <f>IFERROR($H832/$I832,"")</f>
        <v/>
      </c>
      <c r="L832" s="13" t="n">
        <v>2000000</v>
      </c>
      <c r="N832" t="inlineStr">
        <is>
          <t>Yes</t>
        </is>
      </c>
      <c r="O832" t="inlineStr">
        <is>
          <t>Not stated</t>
        </is>
      </c>
      <c r="Q832" s="9" t="inlineStr">
        <is>
          <t>https://grantcue.com/foundations/the-david-and-carol-van-andel-family-foundation-202110420</t>
        </is>
      </c>
    </row>
    <row r="833">
      <c r="A833">
        <f>IF($E833=$E832,$A832+1,1)</f>
        <v/>
      </c>
      <c r="B833" t="inlineStr">
        <is>
          <t>AA VAN ELSLANDER FOUNDATION</t>
        </is>
      </c>
      <c r="C833" t="inlineStr">
        <is>
          <t>81-3973354</t>
        </is>
      </c>
      <c r="D833" t="inlineStr">
        <is>
          <t>Michigan</t>
        </is>
      </c>
      <c r="E833" t="inlineStr">
        <is>
          <t>MI</t>
        </is>
      </c>
      <c r="F833" t="n">
        <v>2024</v>
      </c>
      <c r="G833" t="n">
        <v>1</v>
      </c>
      <c r="H833" s="13" t="n">
        <v>8010000</v>
      </c>
      <c r="I833" s="12" t="n">
        <v>26</v>
      </c>
      <c r="J833" s="13" t="n">
        <v>50000</v>
      </c>
      <c r="K833" s="13">
        <f>IFERROR($H833/$I833,"")</f>
        <v/>
      </c>
      <c r="L833" s="13" t="n">
        <v>4000000</v>
      </c>
      <c r="N833" t="inlineStr">
        <is>
          <t>Yes</t>
        </is>
      </c>
      <c r="O833" t="inlineStr">
        <is>
          <t>Yes</t>
        </is>
      </c>
      <c r="P833" s="9" t="inlineStr">
        <is>
          <t>https://www.vanelslanderfoundation.org/</t>
        </is>
      </c>
      <c r="Q833" s="9" t="inlineStr">
        <is>
          <t>https://grantcue.com/foundations/aa-van-elslander-foundation-813973354</t>
        </is>
      </c>
    </row>
    <row r="834">
      <c r="A834">
        <f>IF($E834=$E833,$A833+1,1)</f>
        <v/>
      </c>
      <c r="B834" t="inlineStr">
        <is>
          <t>RITA L WILLIS FOUNDATION 1300-0002455</t>
        </is>
      </c>
      <c r="C834" t="inlineStr">
        <is>
          <t>38-7204563</t>
        </is>
      </c>
      <c r="D834" t="inlineStr">
        <is>
          <t>Michigan</t>
        </is>
      </c>
      <c r="E834" t="inlineStr">
        <is>
          <t>MI</t>
        </is>
      </c>
      <c r="F834" t="n">
        <v>2025</v>
      </c>
      <c r="G834" t="n">
        <v>2</v>
      </c>
      <c r="H834" s="13" t="n">
        <v>7800000</v>
      </c>
      <c r="I834" s="12" t="n">
        <v>11</v>
      </c>
      <c r="J834" s="13" t="n">
        <v>702000</v>
      </c>
      <c r="K834" s="13">
        <f>IFERROR($H834/$I834,"")</f>
        <v/>
      </c>
      <c r="L834" s="13" t="n">
        <v>2730000</v>
      </c>
      <c r="M834" t="inlineStr">
        <is>
          <t>OK, NY, DC</t>
        </is>
      </c>
      <c r="N834" t="inlineStr">
        <is>
          <t>No</t>
        </is>
      </c>
      <c r="O834" t="inlineStr">
        <is>
          <t>Not stated</t>
        </is>
      </c>
      <c r="Q834" s="9" t="inlineStr">
        <is>
          <t>https://grantcue.com/foundations/rita-l-willis-foundation-1300-0002455-387204563</t>
        </is>
      </c>
    </row>
    <row r="835">
      <c r="A835">
        <f>IF($E835=$E834,$A834+1,1)</f>
        <v/>
      </c>
      <c r="B835" t="inlineStr">
        <is>
          <t>CONSUMERS ENERGY FOUNDATION</t>
        </is>
      </c>
      <c r="C835" t="inlineStr">
        <is>
          <t>38-2935534</t>
        </is>
      </c>
      <c r="D835" t="inlineStr">
        <is>
          <t>Michigan</t>
        </is>
      </c>
      <c r="E835" t="inlineStr">
        <is>
          <t>MI</t>
        </is>
      </c>
      <c r="F835" t="n">
        <v>2024</v>
      </c>
      <c r="G835" t="n">
        <v>1</v>
      </c>
      <c r="H835" s="13" t="n">
        <v>7524138</v>
      </c>
      <c r="I835" s="12" t="n">
        <v>296</v>
      </c>
      <c r="J835" s="13" t="n">
        <v>5000</v>
      </c>
      <c r="K835" s="13">
        <f>IFERROR($H835/$I835,"")</f>
        <v/>
      </c>
      <c r="L835" s="13" t="n">
        <v>500000</v>
      </c>
      <c r="M835" t="inlineStr">
        <is>
          <t>SC, TN, CA</t>
        </is>
      </c>
      <c r="N835" t="inlineStr">
        <is>
          <t>Yes</t>
        </is>
      </c>
      <c r="O835" t="inlineStr">
        <is>
          <t>Yes</t>
        </is>
      </c>
      <c r="P835" s="9" t="inlineStr">
        <is>
          <t>https://www.consumersenergy.com/FOUNDATION</t>
        </is>
      </c>
      <c r="Q835" s="9" t="inlineStr">
        <is>
          <t>https://grantcue.com/foundations/consumers-energy-foundation-382935534</t>
        </is>
      </c>
    </row>
    <row r="836">
      <c r="A836">
        <f>IF($E836=$E835,$A835+1,1)</f>
        <v/>
      </c>
      <c r="B836" t="inlineStr">
        <is>
          <t>HARRY A AND MARGARET D TOWSLEY FOUNDATION</t>
        </is>
      </c>
      <c r="C836" t="inlineStr">
        <is>
          <t>38-6091798</t>
        </is>
      </c>
      <c r="D836" t="inlineStr">
        <is>
          <t>Michigan</t>
        </is>
      </c>
      <c r="E836" t="inlineStr">
        <is>
          <t>MI</t>
        </is>
      </c>
      <c r="F836" t="n">
        <v>2025</v>
      </c>
      <c r="G836" t="n">
        <v>2</v>
      </c>
      <c r="H836" s="13" t="n">
        <v>7430856</v>
      </c>
      <c r="I836" s="12" t="n">
        <v>214</v>
      </c>
      <c r="J836" s="13" t="n">
        <v>20000</v>
      </c>
      <c r="K836" s="13">
        <f>IFERROR($H836/$I836,"")</f>
        <v/>
      </c>
      <c r="L836" s="13" t="n">
        <v>269500</v>
      </c>
      <c r="M836" t="inlineStr">
        <is>
          <t>VA, CA, UT</t>
        </is>
      </c>
      <c r="N836" t="inlineStr">
        <is>
          <t>Yes</t>
        </is>
      </c>
      <c r="O836" t="inlineStr">
        <is>
          <t>Yes</t>
        </is>
      </c>
      <c r="P836" s="9" t="inlineStr">
        <is>
          <t>https://towsleyfoundation.org/</t>
        </is>
      </c>
      <c r="Q836" s="9" t="inlineStr">
        <is>
          <t>https://grantcue.com/foundations/harry-a-and-margaret-d-towsley-foundation-386091798</t>
        </is>
      </c>
    </row>
    <row r="837">
      <c r="A837">
        <f>IF($E837=$E836,$A836+1,1)</f>
        <v/>
      </c>
      <c r="B837" t="inlineStr">
        <is>
          <t>THE MEIJER FOUNDATION</t>
        </is>
      </c>
      <c r="C837" t="inlineStr">
        <is>
          <t>36-5091795</t>
        </is>
      </c>
      <c r="D837" t="inlineStr">
        <is>
          <t>Michigan</t>
        </is>
      </c>
      <c r="E837" t="inlineStr">
        <is>
          <t>MI</t>
        </is>
      </c>
      <c r="F837" t="n">
        <v>2024</v>
      </c>
      <c r="G837" t="n">
        <v>1</v>
      </c>
      <c r="H837" s="13" t="n">
        <v>7406667</v>
      </c>
      <c r="I837" s="12" t="n">
        <v>67</v>
      </c>
      <c r="J837" s="13" t="n">
        <v>50000</v>
      </c>
      <c r="K837" s="13">
        <f>IFERROR($H837/$I837,"")</f>
        <v/>
      </c>
      <c r="L837" s="13" t="n">
        <v>800000</v>
      </c>
      <c r="M837" t="inlineStr">
        <is>
          <t>OH, IL, PA</t>
        </is>
      </c>
      <c r="N837" t="inlineStr">
        <is>
          <t>No</t>
        </is>
      </c>
      <c r="O837" t="inlineStr">
        <is>
          <t>Not stated</t>
        </is>
      </c>
      <c r="Q837" s="9" t="inlineStr">
        <is>
          <t>https://grantcue.com/foundations/the-meijer-foundation-365091795</t>
        </is>
      </c>
    </row>
    <row r="838">
      <c r="A838">
        <f>IF($E838=$E837,$A837+1,1)</f>
        <v/>
      </c>
      <c r="B838" t="inlineStr">
        <is>
          <t>A ALFRED TAUBMAN FOUNDATION</t>
        </is>
      </c>
      <c r="C838" t="inlineStr">
        <is>
          <t>27-1366308</t>
        </is>
      </c>
      <c r="D838" t="inlineStr">
        <is>
          <t>Michigan</t>
        </is>
      </c>
      <c r="E838" t="inlineStr">
        <is>
          <t>MI</t>
        </is>
      </c>
      <c r="F838" t="n">
        <v>2024</v>
      </c>
      <c r="G838" t="n">
        <v>1</v>
      </c>
      <c r="H838" s="13" t="n">
        <v>7343800</v>
      </c>
      <c r="I838" s="12" t="n">
        <v>101</v>
      </c>
      <c r="J838" s="13" t="n">
        <v>25000</v>
      </c>
      <c r="K838" s="13">
        <f>IFERROR($H838/$I838,"")</f>
        <v/>
      </c>
      <c r="L838" s="13" t="n">
        <v>1050000</v>
      </c>
      <c r="M838" t="inlineStr">
        <is>
          <t>NY, DC, FL</t>
        </is>
      </c>
      <c r="N838" t="inlineStr">
        <is>
          <t>No</t>
        </is>
      </c>
      <c r="O838" t="inlineStr">
        <is>
          <t>Not stated</t>
        </is>
      </c>
      <c r="Q838" s="9" t="inlineStr">
        <is>
          <t>https://grantcue.com/foundations/a-alfred-taubman-foundation-271366308</t>
        </is>
      </c>
    </row>
    <row r="839">
      <c r="A839">
        <f>IF($E839=$E838,$A838+1,1)</f>
        <v/>
      </c>
      <c r="B839" t="inlineStr">
        <is>
          <t>STEELCASE FOUNDATION</t>
        </is>
      </c>
      <c r="C839" t="inlineStr">
        <is>
          <t>38-6050470</t>
        </is>
      </c>
      <c r="D839" t="inlineStr">
        <is>
          <t>Michigan</t>
        </is>
      </c>
      <c r="E839" t="inlineStr">
        <is>
          <t>MI</t>
        </is>
      </c>
      <c r="F839" t="n">
        <v>2024</v>
      </c>
      <c r="G839" t="n">
        <v>1</v>
      </c>
      <c r="H839" s="13" t="n">
        <v>7181114</v>
      </c>
      <c r="I839" s="12" t="n">
        <v>98</v>
      </c>
      <c r="J839" s="13" t="n">
        <v>50000</v>
      </c>
      <c r="K839" s="13">
        <f>IFERROR($H839/$I839,"")</f>
        <v/>
      </c>
      <c r="L839" s="13" t="n">
        <v>506026</v>
      </c>
      <c r="M839" t="inlineStr">
        <is>
          <t>DE, AL, TX</t>
        </is>
      </c>
      <c r="N839" t="inlineStr">
        <is>
          <t>No</t>
        </is>
      </c>
      <c r="O839" t="inlineStr">
        <is>
          <t>Yes</t>
        </is>
      </c>
      <c r="Q839" s="9" t="inlineStr">
        <is>
          <t>https://grantcue.com/foundations/steelcase-foundation-386050470</t>
        </is>
      </c>
    </row>
    <row r="840">
      <c r="A840">
        <f>IF($E840=$E839,$A839+1,1)</f>
        <v/>
      </c>
      <c r="B840" t="inlineStr">
        <is>
          <t>DICK AND BETSY DEVOS FAMILY FOUNDATION</t>
        </is>
      </c>
      <c r="C840" t="inlineStr">
        <is>
          <t>38-2902412</t>
        </is>
      </c>
      <c r="D840" t="inlineStr">
        <is>
          <t>Michigan</t>
        </is>
      </c>
      <c r="E840" t="inlineStr">
        <is>
          <t>MI</t>
        </is>
      </c>
      <c r="F840" t="n">
        <v>2024</v>
      </c>
      <c r="G840" t="n">
        <v>1</v>
      </c>
      <c r="H840" s="13" t="n">
        <v>7066885</v>
      </c>
      <c r="I840" s="12" t="n">
        <v>91</v>
      </c>
      <c r="J840" s="13" t="n">
        <v>20000</v>
      </c>
      <c r="K840" s="13">
        <f>IFERROR($H840/$I840,"")</f>
        <v/>
      </c>
      <c r="L840" s="13" t="n">
        <v>1000000</v>
      </c>
      <c r="M840" t="inlineStr">
        <is>
          <t>CO, IL, DC</t>
        </is>
      </c>
      <c r="N840" t="inlineStr">
        <is>
          <t>Yes</t>
        </is>
      </c>
      <c r="O840" t="inlineStr">
        <is>
          <t>Not stated</t>
        </is>
      </c>
      <c r="P840" s="9" t="inlineStr">
        <is>
          <t>https://www.dbdvfoundation.org/</t>
        </is>
      </c>
      <c r="Q840" s="9" t="inlineStr">
        <is>
          <t>https://grantcue.com/foundations/dick-and-betsy-devos-family-foundation-382902412</t>
        </is>
      </c>
    </row>
    <row r="841">
      <c r="A841">
        <f>IF($E841=$E840,$A840+1,1)</f>
        <v/>
      </c>
      <c r="B841" t="inlineStr">
        <is>
          <t>RICHARD AND JANE MANOOGIAN FOUNDATION</t>
        </is>
      </c>
      <c r="C841" t="inlineStr">
        <is>
          <t>38-2531814</t>
        </is>
      </c>
      <c r="D841" t="inlineStr">
        <is>
          <t>Michigan</t>
        </is>
      </c>
      <c r="E841" t="inlineStr">
        <is>
          <t>MI</t>
        </is>
      </c>
      <c r="F841" t="n">
        <v>2024</v>
      </c>
      <c r="G841" t="n">
        <v>2</v>
      </c>
      <c r="H841" s="13" t="n">
        <v>6948561</v>
      </c>
      <c r="I841" s="12" t="n">
        <v>89</v>
      </c>
      <c r="J841" s="13" t="n">
        <v>10000</v>
      </c>
      <c r="K841" s="13">
        <f>IFERROR($H841/$I841,"")</f>
        <v/>
      </c>
      <c r="L841" s="13" t="n">
        <v>3620000</v>
      </c>
      <c r="M841" t="inlineStr">
        <is>
          <t>CA, FL, DC</t>
        </is>
      </c>
      <c r="N841" t="inlineStr">
        <is>
          <t>No</t>
        </is>
      </c>
      <c r="O841" t="inlineStr">
        <is>
          <t>Not stated</t>
        </is>
      </c>
      <c r="Q841" s="9" t="inlineStr">
        <is>
          <t>https://grantcue.com/foundations/richard-and-jane-manoogian-foundation-382531814</t>
        </is>
      </c>
    </row>
    <row r="842">
      <c r="A842">
        <f>IF($E842=$E841,$A841+1,1)</f>
        <v/>
      </c>
      <c r="B842" t="inlineStr">
        <is>
          <t>THE CARLS FOUNDATION</t>
        </is>
      </c>
      <c r="C842" t="inlineStr">
        <is>
          <t>38-6099935</t>
        </is>
      </c>
      <c r="D842" t="inlineStr">
        <is>
          <t>Michigan</t>
        </is>
      </c>
      <c r="E842" t="inlineStr">
        <is>
          <t>MI</t>
        </is>
      </c>
      <c r="F842" t="n">
        <v>2024</v>
      </c>
      <c r="G842" t="n">
        <v>1</v>
      </c>
      <c r="H842" s="13" t="n">
        <v>6802304</v>
      </c>
      <c r="I842" s="12" t="n">
        <v>39</v>
      </c>
      <c r="J842" s="13" t="n">
        <v>100000</v>
      </c>
      <c r="K842" s="13">
        <f>IFERROR($H842/$I842,"")</f>
        <v/>
      </c>
      <c r="L842" s="13" t="n">
        <v>500000</v>
      </c>
      <c r="N842" t="inlineStr">
        <is>
          <t>Yes</t>
        </is>
      </c>
      <c r="O842" t="inlineStr">
        <is>
          <t>Yes</t>
        </is>
      </c>
      <c r="P842" s="9" t="inlineStr">
        <is>
          <t>https://www.carlsfdn.org/</t>
        </is>
      </c>
      <c r="Q842" s="9" t="inlineStr">
        <is>
          <t>https://grantcue.com/foundations/the-carls-foundation-386099935</t>
        </is>
      </c>
    </row>
    <row r="843">
      <c r="A843">
        <f>IF($E843=$E842,$A842+1,1)</f>
        <v/>
      </c>
      <c r="B843" t="inlineStr">
        <is>
          <t>THE MARSAL FAMILY FOUNDATION</t>
        </is>
      </c>
      <c r="C843" t="inlineStr">
        <is>
          <t>84-1367157</t>
        </is>
      </c>
      <c r="D843" t="inlineStr">
        <is>
          <t>Michigan</t>
        </is>
      </c>
      <c r="E843" t="inlineStr">
        <is>
          <t>MI</t>
        </is>
      </c>
      <c r="F843" t="n">
        <v>2024</v>
      </c>
      <c r="G843" t="n">
        <v>1</v>
      </c>
      <c r="H843" s="13" t="n">
        <v>6577350</v>
      </c>
      <c r="I843" s="12" t="n">
        <v>59</v>
      </c>
      <c r="J843" s="13" t="n">
        <v>2500</v>
      </c>
      <c r="K843" s="13">
        <f>IFERROR($H843/$I843,"")</f>
        <v/>
      </c>
      <c r="L843" s="13" t="n">
        <v>5155000</v>
      </c>
      <c r="M843" t="inlineStr">
        <is>
          <t>TX, FL, NY</t>
        </is>
      </c>
      <c r="N843" t="inlineStr">
        <is>
          <t>No</t>
        </is>
      </c>
      <c r="O843" t="inlineStr">
        <is>
          <t>Not stated</t>
        </is>
      </c>
      <c r="Q843" s="9" t="inlineStr">
        <is>
          <t>https://grantcue.com/foundations/the-marsal-family-foundation-c-o-alvarez-and-marsal-inc-841367157</t>
        </is>
      </c>
    </row>
    <row r="844">
      <c r="A844">
        <f>IF($E844=$E843,$A843+1,1)</f>
        <v/>
      </c>
      <c r="B844" t="inlineStr">
        <is>
          <t>MARVIN AND BETTY DANTO FAMILY FOUNDATION</t>
        </is>
      </c>
      <c r="C844" t="inlineStr">
        <is>
          <t>20-3896742</t>
        </is>
      </c>
      <c r="D844" t="inlineStr">
        <is>
          <t>Michigan</t>
        </is>
      </c>
      <c r="E844" t="inlineStr">
        <is>
          <t>MI</t>
        </is>
      </c>
      <c r="F844" t="n">
        <v>2025</v>
      </c>
      <c r="G844" t="n">
        <v>2</v>
      </c>
      <c r="H844" s="13" t="n">
        <v>6479500</v>
      </c>
      <c r="I844" s="12" t="n">
        <v>128</v>
      </c>
      <c r="J844" s="13" t="n">
        <v>20000</v>
      </c>
      <c r="K844" s="13">
        <f>IFERROR($H844/$I844,"")</f>
        <v/>
      </c>
      <c r="L844" s="13" t="n">
        <v>552500</v>
      </c>
      <c r="M844" t="inlineStr">
        <is>
          <t>NY, FL, DC</t>
        </is>
      </c>
      <c r="N844" t="inlineStr">
        <is>
          <t>No</t>
        </is>
      </c>
      <c r="O844" t="inlineStr">
        <is>
          <t>Not stated</t>
        </is>
      </c>
      <c r="Q844" s="9" t="inlineStr">
        <is>
          <t>https://grantcue.com/foundations/marvin-and-betty-danto-family-foundation-203896742</t>
        </is>
      </c>
    </row>
    <row r="845">
      <c r="A845">
        <f>IF($E845=$E844,$A844+1,1)</f>
        <v/>
      </c>
      <c r="B845" t="inlineStr">
        <is>
          <t>Cascade Hemophilia Consortium</t>
        </is>
      </c>
      <c r="C845" t="inlineStr">
        <is>
          <t>38-3199649</t>
        </is>
      </c>
      <c r="D845" t="inlineStr">
        <is>
          <t>Michigan</t>
        </is>
      </c>
      <c r="E845" t="inlineStr">
        <is>
          <t>MI</t>
        </is>
      </c>
      <c r="F845" t="n">
        <v>2024</v>
      </c>
      <c r="G845" t="n">
        <v>1</v>
      </c>
      <c r="H845" s="13" t="n">
        <v>6265961</v>
      </c>
      <c r="I845" s="12" t="n">
        <v>29</v>
      </c>
      <c r="J845" s="13" t="n">
        <v>174986</v>
      </c>
      <c r="K845" s="13">
        <f>IFERROR($H845/$I845,"")</f>
        <v/>
      </c>
      <c r="L845" s="13" t="n">
        <v>850000</v>
      </c>
      <c r="M845" t="inlineStr">
        <is>
          <t>OH, IN, MO</t>
        </is>
      </c>
      <c r="N845" t="inlineStr">
        <is>
          <t>No</t>
        </is>
      </c>
      <c r="O845" t="inlineStr">
        <is>
          <t>Not stated</t>
        </is>
      </c>
      <c r="Q845" s="9" t="inlineStr">
        <is>
          <t>https://grantcue.com/foundations/cascade-hemophilia-consortium-383199649</t>
        </is>
      </c>
    </row>
    <row r="846">
      <c r="A846">
        <f>IF($E846=$E845,$A845+1,1)</f>
        <v/>
      </c>
      <c r="B846" t="inlineStr">
        <is>
          <t>MICAH 68 FOUNDATION</t>
        </is>
      </c>
      <c r="C846" t="inlineStr">
        <is>
          <t>20-5900630</t>
        </is>
      </c>
      <c r="D846" t="inlineStr">
        <is>
          <t>Michigan</t>
        </is>
      </c>
      <c r="E846" t="inlineStr">
        <is>
          <t>MI</t>
        </is>
      </c>
      <c r="F846" t="n">
        <v>2025</v>
      </c>
      <c r="G846" t="n">
        <v>2</v>
      </c>
      <c r="H846" s="13" t="n">
        <v>5970120</v>
      </c>
      <c r="I846" s="12" t="n">
        <v>92</v>
      </c>
      <c r="J846" s="13" t="n">
        <v>50000</v>
      </c>
      <c r="K846" s="13">
        <f>IFERROR($H846/$I846,"")</f>
        <v/>
      </c>
      <c r="L846" s="13" t="n">
        <v>1031000</v>
      </c>
      <c r="M846" t="inlineStr">
        <is>
          <t>TX, MD, FL</t>
        </is>
      </c>
      <c r="N846" t="inlineStr">
        <is>
          <t>No</t>
        </is>
      </c>
      <c r="O846" t="inlineStr">
        <is>
          <t>Not stated</t>
        </is>
      </c>
      <c r="Q846" s="9" t="inlineStr">
        <is>
          <t>https://grantcue.com/foundations/micah-68-foundation-205900630</t>
        </is>
      </c>
    </row>
    <row r="847">
      <c r="A847">
        <f>IF($E847=$E846,$A846+1,1)</f>
        <v/>
      </c>
      <c r="B847" t="inlineStr">
        <is>
          <t>BILL AND BEA IDEMA FOUNDATION</t>
        </is>
      </c>
      <c r="C847" t="inlineStr">
        <is>
          <t>38-2653272</t>
        </is>
      </c>
      <c r="D847" t="inlineStr">
        <is>
          <t>Michigan</t>
        </is>
      </c>
      <c r="E847" t="inlineStr">
        <is>
          <t>MI</t>
        </is>
      </c>
      <c r="F847" t="n">
        <v>2024</v>
      </c>
      <c r="G847" t="n">
        <v>1</v>
      </c>
      <c r="H847" s="13" t="n">
        <v>5930000</v>
      </c>
      <c r="I847" s="12" t="n">
        <v>8</v>
      </c>
      <c r="J847" s="13" t="n">
        <v>125000</v>
      </c>
      <c r="K847" s="13">
        <f>IFERROR($H847/$I847,"")</f>
        <v/>
      </c>
      <c r="L847" s="13" t="n">
        <v>3500000</v>
      </c>
      <c r="N847" t="inlineStr">
        <is>
          <t>No</t>
        </is>
      </c>
      <c r="O847" t="inlineStr">
        <is>
          <t>Not stated</t>
        </is>
      </c>
      <c r="Q847" s="9" t="inlineStr">
        <is>
          <t>https://grantcue.com/foundations/bill-and-bea-idema-foundation-382653272</t>
        </is>
      </c>
    </row>
    <row r="848">
      <c r="A848">
        <f>IF($E848=$E847,$A847+1,1)</f>
        <v/>
      </c>
      <c r="B848" t="inlineStr">
        <is>
          <t>STEVEN C LEUTHOLD FAMILY FOUNDATION</t>
        </is>
      </c>
      <c r="C848" t="inlineStr">
        <is>
          <t>41-1680986</t>
        </is>
      </c>
      <c r="D848" t="inlineStr">
        <is>
          <t>Michigan</t>
        </is>
      </c>
      <c r="E848" t="inlineStr">
        <is>
          <t>MI</t>
        </is>
      </c>
      <c r="F848" t="n">
        <v>2025</v>
      </c>
      <c r="G848" t="n">
        <v>2</v>
      </c>
      <c r="H848" s="13" t="n">
        <v>5795067</v>
      </c>
      <c r="I848" s="12" t="n">
        <v>184</v>
      </c>
      <c r="J848" s="13" t="n">
        <v>10000</v>
      </c>
      <c r="K848" s="13">
        <f>IFERROR($H848/$I848,"")</f>
        <v/>
      </c>
      <c r="L848" s="13" t="n">
        <v>1000000</v>
      </c>
      <c r="M848" t="inlineStr">
        <is>
          <t>NC, ID, AZ</t>
        </is>
      </c>
      <c r="N848" t="inlineStr">
        <is>
          <t>Yes</t>
        </is>
      </c>
      <c r="O848" t="inlineStr">
        <is>
          <t>Not stated</t>
        </is>
      </c>
      <c r="P848" s="9" t="inlineStr">
        <is>
          <t>https://www.sclff.org/</t>
        </is>
      </c>
      <c r="Q848" s="9" t="inlineStr">
        <is>
          <t>https://grantcue.com/foundations/steven-c-leuthold-family-foundation-411680986</t>
        </is>
      </c>
    </row>
    <row r="849">
      <c r="A849">
        <f>IF($E849=$E848,$A848+1,1)</f>
        <v/>
      </c>
      <c r="B849" t="inlineStr">
        <is>
          <t>STEVE &amp; AMY VAN ANDEL FOUNDATION</t>
        </is>
      </c>
      <c r="C849" t="inlineStr">
        <is>
          <t>20-2110604</t>
        </is>
      </c>
      <c r="D849" t="inlineStr">
        <is>
          <t>Michigan</t>
        </is>
      </c>
      <c r="E849" t="inlineStr">
        <is>
          <t>MI</t>
        </is>
      </c>
      <c r="F849" t="n">
        <v>2024</v>
      </c>
      <c r="G849" t="n">
        <v>1</v>
      </c>
      <c r="H849" s="13" t="n">
        <v>5502833</v>
      </c>
      <c r="I849" s="12" t="n">
        <v>63</v>
      </c>
      <c r="J849" s="13" t="n">
        <v>20000</v>
      </c>
      <c r="K849" s="13">
        <f>IFERROR($H849/$I849,"")</f>
        <v/>
      </c>
      <c r="L849" s="13" t="n">
        <v>1000000</v>
      </c>
      <c r="M849" t="inlineStr">
        <is>
          <t>TX, MN, KY</t>
        </is>
      </c>
      <c r="N849" t="inlineStr">
        <is>
          <t>No</t>
        </is>
      </c>
      <c r="O849" t="inlineStr">
        <is>
          <t>Not stated</t>
        </is>
      </c>
      <c r="Q849" s="9" t="inlineStr">
        <is>
          <t>https://grantcue.com/foundations/steve-and-amy-van-andel-foundation-202110604</t>
        </is>
      </c>
    </row>
    <row r="850">
      <c r="A850">
        <f>IF($E850=$E849,$A849+1,1)</f>
        <v/>
      </c>
      <c r="B850" t="inlineStr">
        <is>
          <t>GROSFELD FOUNDATION</t>
        </is>
      </c>
      <c r="C850" t="inlineStr">
        <is>
          <t>38-2575307</t>
        </is>
      </c>
      <c r="D850" t="inlineStr">
        <is>
          <t>Michigan</t>
        </is>
      </c>
      <c r="E850" t="inlineStr">
        <is>
          <t>MI</t>
        </is>
      </c>
      <c r="F850" t="n">
        <v>2024</v>
      </c>
      <c r="G850" t="n">
        <v>1</v>
      </c>
      <c r="H850" s="13" t="n">
        <v>5391814</v>
      </c>
      <c r="I850" s="12" t="n">
        <v>45</v>
      </c>
      <c r="J850" s="13" t="n">
        <v>10000</v>
      </c>
      <c r="K850" s="13">
        <f>IFERROR($H850/$I850,"")</f>
        <v/>
      </c>
      <c r="L850" s="13" t="n">
        <v>1659353</v>
      </c>
      <c r="M850" t="inlineStr">
        <is>
          <t>NY, FL, MD</t>
        </is>
      </c>
      <c r="N850" t="inlineStr">
        <is>
          <t>No</t>
        </is>
      </c>
      <c r="O850" t="inlineStr">
        <is>
          <t>Not stated</t>
        </is>
      </c>
      <c r="Q850" s="9" t="inlineStr">
        <is>
          <t>https://grantcue.com/foundations/grosfeld-foundation-382575307</t>
        </is>
      </c>
    </row>
    <row r="851">
      <c r="A851">
        <f>IF($E851=$E850,$A850+1,1)</f>
        <v/>
      </c>
      <c r="B851" t="inlineStr">
        <is>
          <t>MONROE-BROWN FOUNDATION</t>
        </is>
      </c>
      <c r="C851" t="inlineStr">
        <is>
          <t>38-2513263</t>
        </is>
      </c>
      <c r="D851" t="inlineStr">
        <is>
          <t>Michigan</t>
        </is>
      </c>
      <c r="E851" t="inlineStr">
        <is>
          <t>MI</t>
        </is>
      </c>
      <c r="F851" t="n">
        <v>2025</v>
      </c>
      <c r="G851" t="n">
        <v>2</v>
      </c>
      <c r="H851" s="13" t="n">
        <v>5390661</v>
      </c>
      <c r="I851" s="12" t="n">
        <v>29</v>
      </c>
      <c r="J851" s="13" t="n">
        <v>72667</v>
      </c>
      <c r="K851" s="13">
        <f>IFERROR($H851/$I851,"")</f>
        <v/>
      </c>
      <c r="L851" s="13" t="n">
        <v>500000</v>
      </c>
      <c r="M851" t="inlineStr">
        <is>
          <t>SC, NE, MD</t>
        </is>
      </c>
      <c r="N851" t="inlineStr">
        <is>
          <t>No</t>
        </is>
      </c>
      <c r="O851" t="inlineStr">
        <is>
          <t>Not stated</t>
        </is>
      </c>
      <c r="Q851" s="9" t="inlineStr">
        <is>
          <t>https://grantcue.com/foundations/monroe-brown-foundation-382513263</t>
        </is>
      </c>
    </row>
    <row r="852">
      <c r="A852">
        <f>IF($E852=$E851,$A851+1,1)</f>
        <v/>
      </c>
      <c r="B852" t="inlineStr">
        <is>
          <t>COOK FAMILY FOUNDATION</t>
        </is>
      </c>
      <c r="C852" t="inlineStr">
        <is>
          <t>38-2283809</t>
        </is>
      </c>
      <c r="D852" t="inlineStr">
        <is>
          <t>Michigan</t>
        </is>
      </c>
      <c r="E852" t="inlineStr">
        <is>
          <t>MI</t>
        </is>
      </c>
      <c r="F852" t="n">
        <v>2025</v>
      </c>
      <c r="G852" t="n">
        <v>3</v>
      </c>
      <c r="H852" s="13" t="n">
        <v>5311610</v>
      </c>
      <c r="I852" s="12" t="n">
        <v>48</v>
      </c>
      <c r="J852" s="13" t="n">
        <v>60000</v>
      </c>
      <c r="K852" s="13">
        <f>IFERROR($H852/$I852,"")</f>
        <v/>
      </c>
      <c r="L852" s="13" t="n">
        <v>1040000</v>
      </c>
      <c r="N852" t="inlineStr">
        <is>
          <t>Yes</t>
        </is>
      </c>
      <c r="O852" t="inlineStr">
        <is>
          <t>Yes</t>
        </is>
      </c>
      <c r="P852" s="9" t="inlineStr">
        <is>
          <t>https://www.cookfamilyfoundation.org/</t>
        </is>
      </c>
      <c r="Q852" s="9" t="inlineStr">
        <is>
          <t>https://grantcue.com/foundations/cook-family-foundation-382283809</t>
        </is>
      </c>
    </row>
    <row r="853">
      <c r="A853">
        <f>IF($E853=$E852,$A852+1,1)</f>
        <v/>
      </c>
      <c r="B853" t="inlineStr">
        <is>
          <t>BOSCH COMMUNITY FUND</t>
        </is>
      </c>
      <c r="C853" t="inlineStr">
        <is>
          <t>45-4020765</t>
        </is>
      </c>
      <c r="D853" t="inlineStr">
        <is>
          <t>Michigan</t>
        </is>
      </c>
      <c r="E853" t="inlineStr">
        <is>
          <t>MI</t>
        </is>
      </c>
      <c r="F853" t="n">
        <v>2024</v>
      </c>
      <c r="G853" t="n">
        <v>1</v>
      </c>
      <c r="H853" s="13" t="n">
        <v>5115862</v>
      </c>
      <c r="I853" s="12" t="n">
        <v>222</v>
      </c>
      <c r="J853" s="13" t="n">
        <v>15000</v>
      </c>
      <c r="K853" s="13">
        <f>IFERROR($H853/$I853,"")</f>
        <v/>
      </c>
      <c r="L853" s="13" t="n">
        <v>300000</v>
      </c>
      <c r="M853" t="inlineStr">
        <is>
          <t>SC, NC, CA</t>
        </is>
      </c>
      <c r="N853" t="inlineStr">
        <is>
          <t>No</t>
        </is>
      </c>
      <c r="O853" t="inlineStr">
        <is>
          <t>Not stated</t>
        </is>
      </c>
      <c r="Q853" s="9" t="inlineStr">
        <is>
          <t>https://grantcue.com/foundations/bosch-community-fund-454020765</t>
        </is>
      </c>
    </row>
    <row r="854">
      <c r="A854">
        <f>IF($E854=$E853,$A853+1,1)</f>
        <v/>
      </c>
      <c r="B854" t="inlineStr">
        <is>
          <t>SONG FOUNDATION</t>
        </is>
      </c>
      <c r="C854" t="inlineStr">
        <is>
          <t>84-3950307</t>
        </is>
      </c>
      <c r="D854" t="inlineStr">
        <is>
          <t>Michigan</t>
        </is>
      </c>
      <c r="E854" t="inlineStr">
        <is>
          <t>MI</t>
        </is>
      </c>
      <c r="F854" t="n">
        <v>2024</v>
      </c>
      <c r="G854" t="n">
        <v>2</v>
      </c>
      <c r="H854" s="13" t="n">
        <v>5060500</v>
      </c>
      <c r="I854" s="12" t="n">
        <v>93</v>
      </c>
      <c r="J854" s="13" t="n">
        <v>30000</v>
      </c>
      <c r="K854" s="13">
        <f>IFERROR($H854/$I854,"")</f>
        <v/>
      </c>
      <c r="L854" s="13" t="n">
        <v>250000</v>
      </c>
      <c r="M854" t="inlineStr">
        <is>
          <t>OH, CA, DC</t>
        </is>
      </c>
      <c r="N854" t="inlineStr">
        <is>
          <t>No</t>
        </is>
      </c>
      <c r="O854" t="inlineStr">
        <is>
          <t>Not stated</t>
        </is>
      </c>
      <c r="Q854" s="9" t="inlineStr">
        <is>
          <t>https://grantcue.com/foundations/song-foundation-843950307</t>
        </is>
      </c>
    </row>
    <row r="855">
      <c r="A855">
        <f>IF($E855=$E854,$A854+1,1)</f>
        <v/>
      </c>
      <c r="B855" t="inlineStr">
        <is>
          <t>BURT FOUNDATION</t>
        </is>
      </c>
      <c r="C855" t="inlineStr">
        <is>
          <t>38-3309907</t>
        </is>
      </c>
      <c r="D855" t="inlineStr">
        <is>
          <t>Michigan</t>
        </is>
      </c>
      <c r="E855" t="inlineStr">
        <is>
          <t>MI</t>
        </is>
      </c>
      <c r="F855" t="n">
        <v>2025</v>
      </c>
      <c r="G855" t="n">
        <v>2</v>
      </c>
      <c r="H855" s="13" t="n">
        <v>4797500</v>
      </c>
      <c r="I855" s="12" t="n">
        <v>59</v>
      </c>
      <c r="J855" s="13" t="n">
        <v>75000</v>
      </c>
      <c r="K855" s="13">
        <f>IFERROR($H855/$I855,"")</f>
        <v/>
      </c>
      <c r="L855" s="13" t="n">
        <v>300000</v>
      </c>
      <c r="M855" t="inlineStr">
        <is>
          <t>AZ, CA, UT</t>
        </is>
      </c>
      <c r="N855" t="inlineStr">
        <is>
          <t>No</t>
        </is>
      </c>
      <c r="O855" t="inlineStr">
        <is>
          <t>Not stated</t>
        </is>
      </c>
      <c r="Q855" s="9" t="inlineStr">
        <is>
          <t>https://grantcue.com/foundations/burt-foundation-c-o-erik-h-serr-miller-canfield-383309907</t>
        </is>
      </c>
    </row>
    <row r="856">
      <c r="A856">
        <f>IF($E856=$E855,$A855+1,1)</f>
        <v/>
      </c>
      <c r="B856" t="inlineStr">
        <is>
          <t>Frey Foundation</t>
        </is>
      </c>
      <c r="C856" t="inlineStr">
        <is>
          <t>23-7094777</t>
        </is>
      </c>
      <c r="D856" t="inlineStr">
        <is>
          <t>Michigan</t>
        </is>
      </c>
      <c r="E856" t="inlineStr">
        <is>
          <t>MI</t>
        </is>
      </c>
      <c r="F856" t="n">
        <v>2024</v>
      </c>
      <c r="G856" t="n">
        <v>1</v>
      </c>
      <c r="H856" s="13" t="n">
        <v>4780950</v>
      </c>
      <c r="I856" s="12" t="n">
        <v>195</v>
      </c>
      <c r="J856" s="13" t="n">
        <v>5000</v>
      </c>
      <c r="K856" s="13">
        <f>IFERROR($H856/$I856,"")</f>
        <v/>
      </c>
      <c r="L856" s="13" t="n">
        <v>500000</v>
      </c>
      <c r="M856" t="inlineStr">
        <is>
          <t>NC, CT, IL</t>
        </is>
      </c>
      <c r="N856" t="inlineStr">
        <is>
          <t>Yes</t>
        </is>
      </c>
      <c r="O856" t="inlineStr">
        <is>
          <t>Yes</t>
        </is>
      </c>
      <c r="P856" s="9" t="inlineStr">
        <is>
          <t>http://freyfdn.org/</t>
        </is>
      </c>
      <c r="Q856" s="9" t="inlineStr">
        <is>
          <t>https://grantcue.com/foundations/frey-foundation-237094777</t>
        </is>
      </c>
    </row>
    <row r="857">
      <c r="A857">
        <f>IF($E857=$E856,$A856+1,1)</f>
        <v/>
      </c>
      <c r="B857" t="inlineStr">
        <is>
          <t>APMPFF Inc</t>
        </is>
      </c>
      <c r="C857" t="inlineStr">
        <is>
          <t>81-0719050</t>
        </is>
      </c>
      <c r="D857" t="inlineStr">
        <is>
          <t>Michigan</t>
        </is>
      </c>
      <c r="E857" t="inlineStr">
        <is>
          <t>MI</t>
        </is>
      </c>
      <c r="F857" t="n">
        <v>2025</v>
      </c>
      <c r="G857" t="n">
        <v>2</v>
      </c>
      <c r="H857" s="13" t="n">
        <v>4774865</v>
      </c>
      <c r="I857" s="12" t="n">
        <v>36</v>
      </c>
      <c r="J857" s="13" t="n">
        <v>50000</v>
      </c>
      <c r="K857" s="13">
        <f>IFERROR($H857/$I857,"")</f>
        <v/>
      </c>
      <c r="L857" s="13" t="n">
        <v>2410000</v>
      </c>
      <c r="M857" t="inlineStr">
        <is>
          <t>IL, CO, CA</t>
        </is>
      </c>
      <c r="N857" t="inlineStr">
        <is>
          <t>No</t>
        </is>
      </c>
      <c r="O857" t="inlineStr">
        <is>
          <t>Not stated</t>
        </is>
      </c>
      <c r="Q857" s="9" t="inlineStr">
        <is>
          <t>https://grantcue.com/foundations/apmpff-inc-810719050</t>
        </is>
      </c>
    </row>
    <row r="858">
      <c r="A858">
        <f>IF($E858=$E857,$A857+1,1)</f>
        <v/>
      </c>
      <c r="B858" t="inlineStr">
        <is>
          <t>OLESON FOUNDATION</t>
        </is>
      </c>
      <c r="C858" t="inlineStr">
        <is>
          <t>38-6083080</t>
        </is>
      </c>
      <c r="D858" t="inlineStr">
        <is>
          <t>Michigan</t>
        </is>
      </c>
      <c r="E858" t="inlineStr">
        <is>
          <t>MI</t>
        </is>
      </c>
      <c r="F858" t="n">
        <v>2025</v>
      </c>
      <c r="G858" t="n">
        <v>3</v>
      </c>
      <c r="H858" s="13" t="n">
        <v>4743121</v>
      </c>
      <c r="I858" s="12" t="n">
        <v>230</v>
      </c>
      <c r="J858" s="13" t="n">
        <v>11100</v>
      </c>
      <c r="K858" s="13">
        <f>IFERROR($H858/$I858,"")</f>
        <v/>
      </c>
      <c r="L858" s="13" t="n">
        <v>90000</v>
      </c>
      <c r="M858" t="inlineStr">
        <is>
          <t>RI, WV, DC</t>
        </is>
      </c>
      <c r="N858" t="inlineStr">
        <is>
          <t>Yes</t>
        </is>
      </c>
      <c r="O858" t="inlineStr">
        <is>
          <t>Yes</t>
        </is>
      </c>
      <c r="P858" s="9" t="inlineStr">
        <is>
          <t>https://olesonfoundation.org/</t>
        </is>
      </c>
      <c r="Q858" s="9" t="inlineStr">
        <is>
          <t>https://grantcue.com/foundations/oleson-foundation-386083080</t>
        </is>
      </c>
    </row>
    <row r="859">
      <c r="A859">
        <f>IF($E859=$E858,$A858+1,1)</f>
        <v/>
      </c>
      <c r="B859" t="inlineStr">
        <is>
          <t>ANDREW R AND JANET F MILLER FOUNDATION</t>
        </is>
      </c>
      <c r="C859" t="inlineStr">
        <is>
          <t>82-6699990</t>
        </is>
      </c>
      <c r="D859" t="inlineStr">
        <is>
          <t>Michigan</t>
        </is>
      </c>
      <c r="E859" t="inlineStr">
        <is>
          <t>MI</t>
        </is>
      </c>
      <c r="F859" t="n">
        <v>2025</v>
      </c>
      <c r="G859" t="n">
        <v>2</v>
      </c>
      <c r="H859" s="13" t="n">
        <v>4740000</v>
      </c>
      <c r="I859" s="12" t="n">
        <v>34</v>
      </c>
      <c r="J859" s="13" t="n">
        <v>32500</v>
      </c>
      <c r="K859" s="13">
        <f>IFERROR($H859/$I859,"")</f>
        <v/>
      </c>
      <c r="L859" s="13" t="n">
        <v>2025000</v>
      </c>
      <c r="M859" t="inlineStr">
        <is>
          <t>CA, FL, IL</t>
        </is>
      </c>
      <c r="N859" t="inlineStr">
        <is>
          <t>No</t>
        </is>
      </c>
      <c r="O859" t="inlineStr">
        <is>
          <t>Not stated</t>
        </is>
      </c>
      <c r="Q859" s="9" t="inlineStr">
        <is>
          <t>https://grantcue.com/foundations/andrew-r-and-janet-f-miller-foundation-c-o-robert-t-napier-harrison-llp-826699990</t>
        </is>
      </c>
    </row>
    <row r="860">
      <c r="A860">
        <f>IF($E860=$E859,$A859+1,1)</f>
        <v/>
      </c>
      <c r="B860" t="inlineStr">
        <is>
          <t>MARTIN AND PATRICIA JAHN FOUNDATION</t>
        </is>
      </c>
      <c r="C860" t="inlineStr">
        <is>
          <t>26-0411725</t>
        </is>
      </c>
      <c r="D860" t="inlineStr">
        <is>
          <t>Michigan</t>
        </is>
      </c>
      <c r="E860" t="inlineStr">
        <is>
          <t>MI</t>
        </is>
      </c>
      <c r="F860" t="n">
        <v>2025</v>
      </c>
      <c r="G860" t="n">
        <v>2</v>
      </c>
      <c r="H860" s="13" t="n">
        <v>4720073</v>
      </c>
      <c r="I860" s="12" t="n">
        <v>34</v>
      </c>
      <c r="J860" s="13" t="n">
        <v>13000</v>
      </c>
      <c r="K860" s="13">
        <f>IFERROR($H860/$I860,"")</f>
        <v/>
      </c>
      <c r="L860" s="13" t="n">
        <v>1042138</v>
      </c>
      <c r="M860" t="inlineStr">
        <is>
          <t>IL, NY, IN</t>
        </is>
      </c>
      <c r="N860" t="inlineStr">
        <is>
          <t>No</t>
        </is>
      </c>
      <c r="O860" t="inlineStr">
        <is>
          <t>Not stated</t>
        </is>
      </c>
      <c r="Q860" s="9" t="inlineStr">
        <is>
          <t>https://grantcue.com/foundations/martin-and-patricia-jahn-foundation-260411725</t>
        </is>
      </c>
    </row>
    <row r="861">
      <c r="A861">
        <f>IF($E861=$E860,$A860+1,1)</f>
        <v/>
      </c>
      <c r="B861" t="inlineStr">
        <is>
          <t>DENSO NORTH AMERICA FOUNDATION</t>
        </is>
      </c>
      <c r="C861" t="inlineStr">
        <is>
          <t>38-3547055</t>
        </is>
      </c>
      <c r="D861" t="inlineStr">
        <is>
          <t>Michigan</t>
        </is>
      </c>
      <c r="E861" t="inlineStr">
        <is>
          <t>MI</t>
        </is>
      </c>
      <c r="F861" t="n">
        <v>2025</v>
      </c>
      <c r="G861" t="n">
        <v>2</v>
      </c>
      <c r="H861" s="13" t="n">
        <v>4691122</v>
      </c>
      <c r="I861" s="12" t="n">
        <v>31</v>
      </c>
      <c r="J861" s="13" t="n">
        <v>150000</v>
      </c>
      <c r="K861" s="13">
        <f>IFERROR($H861/$I861,"")</f>
        <v/>
      </c>
      <c r="L861" s="13" t="n">
        <v>450000</v>
      </c>
      <c r="M861" t="inlineStr">
        <is>
          <t>TN, DC, CA</t>
        </is>
      </c>
      <c r="N861" t="inlineStr">
        <is>
          <t>Yes</t>
        </is>
      </c>
      <c r="O861" t="inlineStr">
        <is>
          <t>Not stated</t>
        </is>
      </c>
      <c r="P861" s="9" t="inlineStr">
        <is>
          <t>https://www.densofoundation.org/</t>
        </is>
      </c>
      <c r="Q861" s="9" t="inlineStr">
        <is>
          <t>https://grantcue.com/foundations/denso-north-america-foundation-383547055</t>
        </is>
      </c>
    </row>
    <row r="862">
      <c r="A862">
        <f>IF($E862=$E861,$A861+1,1)</f>
        <v/>
      </c>
      <c r="B862" t="inlineStr">
        <is>
          <t>John and Judy Spoelhof Foundation</t>
        </is>
      </c>
      <c r="C862" t="inlineStr">
        <is>
          <t>38-2492821</t>
        </is>
      </c>
      <c r="D862" t="inlineStr">
        <is>
          <t>Michigan</t>
        </is>
      </c>
      <c r="E862" t="inlineStr">
        <is>
          <t>MI</t>
        </is>
      </c>
      <c r="F862" t="n">
        <v>2025</v>
      </c>
      <c r="G862" t="n">
        <v>2</v>
      </c>
      <c r="H862" s="13" t="n">
        <v>4614050</v>
      </c>
      <c r="I862" s="12" t="n">
        <v>122</v>
      </c>
      <c r="J862" s="13" t="n">
        <v>17500</v>
      </c>
      <c r="K862" s="13">
        <f>IFERROR($H862/$I862,"")</f>
        <v/>
      </c>
      <c r="L862" s="13" t="n">
        <v>550000</v>
      </c>
      <c r="M862" t="inlineStr">
        <is>
          <t>SD, DC, CO</t>
        </is>
      </c>
      <c r="N862" t="inlineStr">
        <is>
          <t>No</t>
        </is>
      </c>
      <c r="O862" t="inlineStr">
        <is>
          <t>Not stated</t>
        </is>
      </c>
      <c r="Q862" s="9" t="inlineStr">
        <is>
          <t>https://grantcue.com/foundations/john-and-judy-spoelhof-foundation-382492821</t>
        </is>
      </c>
    </row>
    <row r="863">
      <c r="A863">
        <f>IF($E863=$E862,$A862+1,1)</f>
        <v/>
      </c>
      <c r="B863" t="inlineStr">
        <is>
          <t>J IRA AND NICKI HARRIS FAMILY FOUNDATION INC</t>
        </is>
      </c>
      <c r="C863" t="inlineStr">
        <is>
          <t>65-0805468</t>
        </is>
      </c>
      <c r="D863" t="inlineStr">
        <is>
          <t>Michigan</t>
        </is>
      </c>
      <c r="E863" t="inlineStr">
        <is>
          <t>MI</t>
        </is>
      </c>
      <c r="F863" t="n">
        <v>2024</v>
      </c>
      <c r="G863" t="n">
        <v>2</v>
      </c>
      <c r="H863" s="13" t="n">
        <v>4606100</v>
      </c>
      <c r="I863" s="12" t="n">
        <v>89</v>
      </c>
      <c r="J863" s="13" t="n">
        <v>10000</v>
      </c>
      <c r="K863" s="13">
        <f>IFERROR($H863/$I863,"")</f>
        <v/>
      </c>
      <c r="L863" s="13" t="n">
        <v>1075000</v>
      </c>
      <c r="M863" t="inlineStr">
        <is>
          <t>NY, FL, ID</t>
        </is>
      </c>
      <c r="N863" t="inlineStr">
        <is>
          <t>No</t>
        </is>
      </c>
      <c r="O863" t="inlineStr">
        <is>
          <t>Not stated</t>
        </is>
      </c>
      <c r="Q863" s="9" t="inlineStr">
        <is>
          <t>https://grantcue.com/foundations/j-ira-and-nicki-harris-family-foundation-inc-650805468</t>
        </is>
      </c>
    </row>
    <row r="864">
      <c r="A864">
        <f>IF($E864=$E863,$A863+1,1)</f>
        <v/>
      </c>
      <c r="B864" t="inlineStr">
        <is>
          <t>THE SHINE FOUNDATION</t>
        </is>
      </c>
      <c r="C864" t="inlineStr">
        <is>
          <t>20-5940421</t>
        </is>
      </c>
      <c r="D864" t="inlineStr">
        <is>
          <t>Michigan</t>
        </is>
      </c>
      <c r="E864" t="inlineStr">
        <is>
          <t>MI</t>
        </is>
      </c>
      <c r="F864" t="n">
        <v>2025</v>
      </c>
      <c r="G864" t="n">
        <v>2</v>
      </c>
      <c r="H864" s="13" t="n">
        <v>4403311</v>
      </c>
      <c r="I864" s="12" t="n">
        <v>77</v>
      </c>
      <c r="J864" s="13" t="n">
        <v>35000</v>
      </c>
      <c r="K864" s="13">
        <f>IFERROR($H864/$I864,"")</f>
        <v/>
      </c>
      <c r="L864" s="13" t="n">
        <v>350000</v>
      </c>
      <c r="M864" t="inlineStr">
        <is>
          <t>MA, NY, UT</t>
        </is>
      </c>
      <c r="N864" t="inlineStr">
        <is>
          <t>No</t>
        </is>
      </c>
      <c r="O864" t="inlineStr">
        <is>
          <t>Not stated</t>
        </is>
      </c>
      <c r="Q864" s="9" t="inlineStr">
        <is>
          <t>https://grantcue.com/foundations/the-shine-foundation-205940421</t>
        </is>
      </c>
    </row>
    <row r="865">
      <c r="A865">
        <f>IF($E865=$E864,$A864+1,1)</f>
        <v/>
      </c>
      <c r="B865" t="inlineStr">
        <is>
          <t>JERRY &amp; MARCIA TUBERGEN FOUNDATION</t>
        </is>
      </c>
      <c r="C865" t="inlineStr">
        <is>
          <t>38-3297265</t>
        </is>
      </c>
      <c r="D865" t="inlineStr">
        <is>
          <t>Michigan</t>
        </is>
      </c>
      <c r="E865" t="inlineStr">
        <is>
          <t>MI</t>
        </is>
      </c>
      <c r="F865" t="n">
        <v>2024</v>
      </c>
      <c r="G865" t="n">
        <v>1</v>
      </c>
      <c r="H865" s="13" t="n">
        <v>4364405</v>
      </c>
      <c r="I865" s="12" t="n">
        <v>53</v>
      </c>
      <c r="J865" s="13" t="n">
        <v>10000</v>
      </c>
      <c r="K865" s="13">
        <f>IFERROR($H865/$I865,"")</f>
        <v/>
      </c>
      <c r="L865" s="13" t="n">
        <v>1500000</v>
      </c>
      <c r="M865" t="inlineStr">
        <is>
          <t>TN, GA, CO</t>
        </is>
      </c>
      <c r="N865" t="inlineStr">
        <is>
          <t>No</t>
        </is>
      </c>
      <c r="O865" t="inlineStr">
        <is>
          <t>Not stated</t>
        </is>
      </c>
      <c r="Q865" s="9" t="inlineStr">
        <is>
          <t>https://grantcue.com/foundations/jerry-and-marcia-tubergen-foundation-383297265</t>
        </is>
      </c>
    </row>
    <row r="866">
      <c r="A866">
        <f>IF($E866=$E865,$A865+1,1)</f>
        <v/>
      </c>
      <c r="B866" t="inlineStr">
        <is>
          <t>PETER C &amp; EMAJEAN COOK FOUNDATION</t>
        </is>
      </c>
      <c r="C866" t="inlineStr">
        <is>
          <t>38-2752251</t>
        </is>
      </c>
      <c r="D866" t="inlineStr">
        <is>
          <t>Michigan</t>
        </is>
      </c>
      <c r="E866" t="inlineStr">
        <is>
          <t>MI</t>
        </is>
      </c>
      <c r="F866" t="n">
        <v>2024</v>
      </c>
      <c r="G866" t="n">
        <v>1</v>
      </c>
      <c r="H866" s="13" t="n">
        <v>4329589</v>
      </c>
      <c r="I866" s="12" t="n">
        <v>188</v>
      </c>
      <c r="J866" s="13" t="n">
        <v>7500</v>
      </c>
      <c r="K866" s="13">
        <f>IFERROR($H866/$I866,"")</f>
        <v/>
      </c>
      <c r="L866" s="13" t="n">
        <v>233334</v>
      </c>
      <c r="M866" t="inlineStr">
        <is>
          <t>FL, VA, TX</t>
        </is>
      </c>
      <c r="N866" t="inlineStr">
        <is>
          <t>Yes</t>
        </is>
      </c>
      <c r="O866" t="inlineStr">
        <is>
          <t>Not stated</t>
        </is>
      </c>
      <c r="P866" s="9" t="inlineStr">
        <is>
          <t>https://cookfoundationgr.org/</t>
        </is>
      </c>
      <c r="Q866" s="9" t="inlineStr">
        <is>
          <t>https://grantcue.com/foundations/peter-c-and-emajean-cook-foundation-382752251</t>
        </is>
      </c>
    </row>
    <row r="867">
      <c r="A867">
        <f>IF($E867=$E866,$A866+1,1)</f>
        <v/>
      </c>
      <c r="B867" t="inlineStr">
        <is>
          <t>ANNA PAULINA FOUNDATION</t>
        </is>
      </c>
      <c r="C867" t="inlineStr">
        <is>
          <t>38-6061335</t>
        </is>
      </c>
      <c r="D867" t="inlineStr">
        <is>
          <t>Michigan</t>
        </is>
      </c>
      <c r="E867" t="inlineStr">
        <is>
          <t>MI</t>
        </is>
      </c>
      <c r="F867" t="n">
        <v>2025</v>
      </c>
      <c r="G867" t="n">
        <v>2</v>
      </c>
      <c r="H867" s="13" t="n">
        <v>4268500</v>
      </c>
      <c r="I867" s="12" t="n">
        <v>91</v>
      </c>
      <c r="J867" s="13" t="n">
        <v>5000</v>
      </c>
      <c r="K867" s="13">
        <f>IFERROR($H867/$I867,"")</f>
        <v/>
      </c>
      <c r="L867" s="13" t="n">
        <v>1000000</v>
      </c>
      <c r="M867" t="inlineStr">
        <is>
          <t>DC, VA, GA</t>
        </is>
      </c>
      <c r="N867" t="inlineStr">
        <is>
          <t>No</t>
        </is>
      </c>
      <c r="O867" t="inlineStr">
        <is>
          <t>Not stated</t>
        </is>
      </c>
      <c r="Q867" s="9" t="inlineStr">
        <is>
          <t>https://grantcue.com/foundations/anna-paulina-foundation-386061335</t>
        </is>
      </c>
    </row>
    <row r="868">
      <c r="A868">
        <f>IF($E868=$E867,$A867+1,1)</f>
        <v/>
      </c>
      <c r="B868" t="inlineStr">
        <is>
          <t>RIVER CITY FOUNDATION</t>
        </is>
      </c>
      <c r="C868" t="inlineStr">
        <is>
          <t>38-2966996</t>
        </is>
      </c>
      <c r="D868" t="inlineStr">
        <is>
          <t>Michigan</t>
        </is>
      </c>
      <c r="E868" t="inlineStr">
        <is>
          <t>MI</t>
        </is>
      </c>
      <c r="F868" t="n">
        <v>2024</v>
      </c>
      <c r="G868" t="n">
        <v>2</v>
      </c>
      <c r="H868" s="13" t="n">
        <v>4202758</v>
      </c>
      <c r="I868" s="12" t="n">
        <v>20</v>
      </c>
      <c r="J868" s="13" t="n">
        <v>100561</v>
      </c>
      <c r="K868" s="13">
        <f>IFERROR($H868/$I868,"")</f>
        <v/>
      </c>
      <c r="L868" s="13" t="n">
        <v>1001788</v>
      </c>
      <c r="M868" t="inlineStr">
        <is>
          <t>IL</t>
        </is>
      </c>
      <c r="N868" t="inlineStr">
        <is>
          <t>No</t>
        </is>
      </c>
      <c r="O868" t="inlineStr">
        <is>
          <t>Not stated</t>
        </is>
      </c>
      <c r="Q868" s="9" t="inlineStr">
        <is>
          <t>https://grantcue.com/foundations/river-city-foundation-382966996</t>
        </is>
      </c>
    </row>
    <row r="869">
      <c r="A869">
        <f>IF($E869=$E868,$A868+1,1)</f>
        <v/>
      </c>
      <c r="B869" t="inlineStr">
        <is>
          <t>PETER J &amp; CONSTANCE M CRACCHIOLO FNDN</t>
        </is>
      </c>
      <c r="C869" t="inlineStr">
        <is>
          <t>38-2561770</t>
        </is>
      </c>
      <c r="D869" t="inlineStr">
        <is>
          <t>Michigan</t>
        </is>
      </c>
      <c r="E869" t="inlineStr">
        <is>
          <t>MI</t>
        </is>
      </c>
      <c r="F869" t="n">
        <v>2024</v>
      </c>
      <c r="G869" t="n">
        <v>2</v>
      </c>
      <c r="H869" s="13" t="n">
        <v>4193000</v>
      </c>
      <c r="I869" s="12" t="n">
        <v>92</v>
      </c>
      <c r="J869" s="13" t="n">
        <v>10000</v>
      </c>
      <c r="K869" s="13">
        <f>IFERROR($H869/$I869,"")</f>
        <v/>
      </c>
      <c r="L869" s="13" t="n">
        <v>400000</v>
      </c>
      <c r="M869" t="inlineStr">
        <is>
          <t>FL</t>
        </is>
      </c>
      <c r="N869" t="inlineStr">
        <is>
          <t>No</t>
        </is>
      </c>
      <c r="O869" t="inlineStr">
        <is>
          <t>Not stated</t>
        </is>
      </c>
      <c r="Q869" s="9" t="inlineStr">
        <is>
          <t>https://grantcue.com/foundations/peter-j-and-constance-m-cracchiolo-fndn-382561770</t>
        </is>
      </c>
    </row>
    <row r="870">
      <c r="A870">
        <f>IF($E870=$E869,$A869+1,1)</f>
        <v/>
      </c>
      <c r="B870" t="inlineStr">
        <is>
          <t>CDV5 FOUNDATION</t>
        </is>
      </c>
      <c r="C870" t="inlineStr">
        <is>
          <t>38-3035978</t>
        </is>
      </c>
      <c r="D870" t="inlineStr">
        <is>
          <t>Michigan</t>
        </is>
      </c>
      <c r="E870" t="inlineStr">
        <is>
          <t>MI</t>
        </is>
      </c>
      <c r="F870" t="n">
        <v>2024</v>
      </c>
      <c r="G870" t="n">
        <v>1</v>
      </c>
      <c r="H870" s="13" t="n">
        <v>4172500</v>
      </c>
      <c r="I870" s="12" t="n">
        <v>59</v>
      </c>
      <c r="J870" s="13" t="n">
        <v>25000</v>
      </c>
      <c r="K870" s="13">
        <f>IFERROR($H870/$I870,"")</f>
        <v/>
      </c>
      <c r="L870" s="13" t="n">
        <v>925000</v>
      </c>
      <c r="M870" t="inlineStr">
        <is>
          <t>CO, NM, DC</t>
        </is>
      </c>
      <c r="N870" t="inlineStr">
        <is>
          <t>Yes</t>
        </is>
      </c>
      <c r="O870" t="inlineStr">
        <is>
          <t>Not stated</t>
        </is>
      </c>
      <c r="P870" s="9" t="inlineStr">
        <is>
          <t>https://cdv5foundation.org/</t>
        </is>
      </c>
      <c r="Q870" s="9" t="inlineStr">
        <is>
          <t>https://grantcue.com/foundations/cdv5-foundation-383035978</t>
        </is>
      </c>
    </row>
    <row r="871">
      <c r="A871">
        <f>IF($E871=$E870,$A870+1,1)</f>
        <v/>
      </c>
      <c r="B871" t="inlineStr">
        <is>
          <t>RUTH MOTT FOUNDATION</t>
        </is>
      </c>
      <c r="C871" t="inlineStr">
        <is>
          <t>38-2876435</t>
        </is>
      </c>
      <c r="D871" t="inlineStr">
        <is>
          <t>Michigan</t>
        </is>
      </c>
      <c r="E871" t="inlineStr">
        <is>
          <t>MI</t>
        </is>
      </c>
      <c r="F871" t="n">
        <v>2024</v>
      </c>
      <c r="G871" t="n">
        <v>1</v>
      </c>
      <c r="H871" s="13" t="n">
        <v>4127430</v>
      </c>
      <c r="I871" s="12" t="n">
        <v>51</v>
      </c>
      <c r="J871" s="13" t="n">
        <v>50000</v>
      </c>
      <c r="K871" s="13">
        <f>IFERROR($H871/$I871,"")</f>
        <v/>
      </c>
      <c r="L871" s="13" t="n">
        <v>400000</v>
      </c>
      <c r="M871" t="inlineStr">
        <is>
          <t>IL, DC</t>
        </is>
      </c>
      <c r="N871" t="inlineStr">
        <is>
          <t>Yes</t>
        </is>
      </c>
      <c r="O871" t="inlineStr">
        <is>
          <t>Yes</t>
        </is>
      </c>
      <c r="P871" s="9" t="inlineStr">
        <is>
          <t>http://www.ruthmottfoundation.org/</t>
        </is>
      </c>
      <c r="Q871" s="9" t="inlineStr">
        <is>
          <t>https://grantcue.com/foundations/ruth-mott-foundation-382876435</t>
        </is>
      </c>
    </row>
    <row r="872">
      <c r="A872">
        <f>IF($E872=$E871,$A871+1,1)</f>
        <v/>
      </c>
      <c r="B872" t="inlineStr">
        <is>
          <t>ELIZABETH ALLAN &amp; WARREN SHELDEN FUND</t>
        </is>
      </c>
      <c r="C872" t="inlineStr">
        <is>
          <t>38-6052198</t>
        </is>
      </c>
      <c r="D872" t="inlineStr">
        <is>
          <t>Michigan</t>
        </is>
      </c>
      <c r="E872" t="inlineStr">
        <is>
          <t>MI</t>
        </is>
      </c>
      <c r="F872" t="n">
        <v>2024</v>
      </c>
      <c r="G872" t="n">
        <v>1</v>
      </c>
      <c r="H872" s="13" t="n">
        <v>4084500</v>
      </c>
      <c r="I872" s="12" t="n">
        <v>57</v>
      </c>
      <c r="J872" s="13" t="n">
        <v>25000</v>
      </c>
      <c r="K872" s="13">
        <f>IFERROR($H872/$I872,"")</f>
        <v/>
      </c>
      <c r="L872" s="13" t="n">
        <v>1100000</v>
      </c>
      <c r="M872" t="inlineStr">
        <is>
          <t>FL, IL, MN</t>
        </is>
      </c>
      <c r="N872" t="inlineStr">
        <is>
          <t>Yes</t>
        </is>
      </c>
      <c r="O872" t="inlineStr">
        <is>
          <t>Yes</t>
        </is>
      </c>
      <c r="Q872" s="9" t="inlineStr">
        <is>
          <t>https://grantcue.com/foundations/elizabeth-allan-and-warren-shelden-fund-386052198</t>
        </is>
      </c>
    </row>
    <row r="873">
      <c r="A873">
        <f>IF($E873=$E872,$A872+1,1)</f>
        <v/>
      </c>
      <c r="B873" t="inlineStr">
        <is>
          <t>LEINWEBER FOUNDATION</t>
        </is>
      </c>
      <c r="C873" t="inlineStr">
        <is>
          <t>81-0834290</t>
        </is>
      </c>
      <c r="D873" t="inlineStr">
        <is>
          <t>Michigan</t>
        </is>
      </c>
      <c r="E873" t="inlineStr">
        <is>
          <t>MI</t>
        </is>
      </c>
      <c r="F873" t="n">
        <v>2024</v>
      </c>
      <c r="G873" t="n">
        <v>1</v>
      </c>
      <c r="H873" s="13" t="n">
        <v>4075084</v>
      </c>
      <c r="I873" s="12" t="n">
        <v>15</v>
      </c>
      <c r="J873" s="13" t="n">
        <v>75000</v>
      </c>
      <c r="K873" s="13">
        <f>IFERROR($H873/$I873,"")</f>
        <v/>
      </c>
      <c r="L873" s="13" t="n">
        <v>3000084</v>
      </c>
      <c r="M873" t="inlineStr">
        <is>
          <t>NY, FL</t>
        </is>
      </c>
      <c r="N873" t="inlineStr">
        <is>
          <t>Yes</t>
        </is>
      </c>
      <c r="O873" t="inlineStr">
        <is>
          <t>Yes</t>
        </is>
      </c>
      <c r="P873" s="9" t="inlineStr">
        <is>
          <t>https://www.leinweberfoundation.org/</t>
        </is>
      </c>
      <c r="Q873" s="9" t="inlineStr">
        <is>
          <t>https://grantcue.com/foundations/leinweber-foundation-810834290</t>
        </is>
      </c>
    </row>
    <row r="874">
      <c r="A874">
        <f>IF($E874=$E873,$A873+1,1)</f>
        <v/>
      </c>
      <c r="B874" t="inlineStr">
        <is>
          <t>William &amp; Claire Dart Foundation</t>
        </is>
      </c>
      <c r="C874" t="inlineStr">
        <is>
          <t>38-2562664</t>
        </is>
      </c>
      <c r="D874" t="inlineStr">
        <is>
          <t>Michigan</t>
        </is>
      </c>
      <c r="E874" t="inlineStr">
        <is>
          <t>MI</t>
        </is>
      </c>
      <c r="F874" t="n">
        <v>2023</v>
      </c>
      <c r="G874" t="n">
        <v>1</v>
      </c>
      <c r="H874" s="13" t="n">
        <v>3900000</v>
      </c>
      <c r="I874" s="12" t="n">
        <v>5</v>
      </c>
      <c r="J874" s="13" t="n">
        <v>700000</v>
      </c>
      <c r="K874" s="13">
        <f>IFERROR($H874/$I874,"")</f>
        <v/>
      </c>
      <c r="L874" s="13" t="n">
        <v>1500000</v>
      </c>
      <c r="N874" t="inlineStr">
        <is>
          <t>No</t>
        </is>
      </c>
      <c r="O874" t="inlineStr">
        <is>
          <t>Not stated</t>
        </is>
      </c>
      <c r="Q874" s="9" t="inlineStr">
        <is>
          <t>https://grantcue.com/foundations/william-and-claire-dart-foundation-382562664</t>
        </is>
      </c>
    </row>
    <row r="875">
      <c r="A875">
        <f>IF($E875=$E874,$A874+1,1)</f>
        <v/>
      </c>
      <c r="B875" t="inlineStr">
        <is>
          <t>Wayne and Joan Webber Foundation</t>
        </is>
      </c>
      <c r="C875" t="inlineStr">
        <is>
          <t>38-3390733</t>
        </is>
      </c>
      <c r="D875" t="inlineStr">
        <is>
          <t>Michigan</t>
        </is>
      </c>
      <c r="E875" t="inlineStr">
        <is>
          <t>MI</t>
        </is>
      </c>
      <c r="F875" t="n">
        <v>2024</v>
      </c>
      <c r="G875" t="n">
        <v>1</v>
      </c>
      <c r="H875" s="13" t="n">
        <v>3895157</v>
      </c>
      <c r="I875" s="12" t="n">
        <v>35</v>
      </c>
      <c r="J875" s="13" t="n">
        <v>25000</v>
      </c>
      <c r="K875" s="13">
        <f>IFERROR($H875/$I875,"")</f>
        <v/>
      </c>
      <c r="L875" s="13" t="n">
        <v>1000000</v>
      </c>
      <c r="M875" t="inlineStr">
        <is>
          <t>TX, TN, FL</t>
        </is>
      </c>
      <c r="N875" t="inlineStr">
        <is>
          <t>No</t>
        </is>
      </c>
      <c r="O875" t="inlineStr">
        <is>
          <t>Not stated</t>
        </is>
      </c>
      <c r="Q875" s="9" t="inlineStr">
        <is>
          <t>https://grantcue.com/foundations/wayne-and-joan-webber-foundation-383390733</t>
        </is>
      </c>
    </row>
    <row r="876">
      <c r="A876">
        <f>IF($E876=$E875,$A875+1,1)</f>
        <v/>
      </c>
      <c r="B876" t="inlineStr">
        <is>
          <t>J C KENNEDY FOUNDATION INC</t>
        </is>
      </c>
      <c r="C876" t="inlineStr">
        <is>
          <t>20-0424251</t>
        </is>
      </c>
      <c r="D876" t="inlineStr">
        <is>
          <t>Michigan</t>
        </is>
      </c>
      <c r="E876" t="inlineStr">
        <is>
          <t>MI</t>
        </is>
      </c>
      <c r="F876" t="n">
        <v>2024</v>
      </c>
      <c r="G876" t="n">
        <v>1</v>
      </c>
      <c r="H876" s="13" t="n">
        <v>3848580</v>
      </c>
      <c r="I876" s="12" t="n">
        <v>77</v>
      </c>
      <c r="J876" s="13" t="n">
        <v>15000</v>
      </c>
      <c r="K876" s="13">
        <f>IFERROR($H876/$I876,"")</f>
        <v/>
      </c>
      <c r="L876" s="13" t="n">
        <v>1654000</v>
      </c>
      <c r="M876" t="inlineStr">
        <is>
          <t>GA, TN, OR</t>
        </is>
      </c>
      <c r="N876" t="inlineStr">
        <is>
          <t>No</t>
        </is>
      </c>
      <c r="O876" t="inlineStr">
        <is>
          <t>Not stated</t>
        </is>
      </c>
      <c r="Q876" s="9" t="inlineStr">
        <is>
          <t>https://grantcue.com/foundations/j-c-kennedy-foundation-inc-200424251</t>
        </is>
      </c>
    </row>
    <row r="877">
      <c r="A877">
        <f>IF($E877=$E876,$A876+1,1)</f>
        <v/>
      </c>
      <c r="B877" t="inlineStr">
        <is>
          <t>THE STEPHANIE AND BARRY ZEKELMAN FOUNDATION</t>
        </is>
      </c>
      <c r="C877" t="inlineStr">
        <is>
          <t>35-2815005</t>
        </is>
      </c>
      <c r="D877" t="inlineStr">
        <is>
          <t>Michigan</t>
        </is>
      </c>
      <c r="E877" t="inlineStr">
        <is>
          <t>MI</t>
        </is>
      </c>
      <c r="F877" t="n">
        <v>2025</v>
      </c>
      <c r="G877" t="n">
        <v>2</v>
      </c>
      <c r="H877" s="13" t="n">
        <v>3787316</v>
      </c>
      <c r="I877" s="12" t="n">
        <v>21</v>
      </c>
      <c r="J877" s="13" t="n">
        <v>50000</v>
      </c>
      <c r="K877" s="13">
        <f>IFERROR($H877/$I877,"")</f>
        <v/>
      </c>
      <c r="L877" s="13" t="n">
        <v>1333333</v>
      </c>
      <c r="M877" t="inlineStr">
        <is>
          <t>NY, DC, IN</t>
        </is>
      </c>
      <c r="N877" t="inlineStr">
        <is>
          <t>Yes</t>
        </is>
      </c>
      <c r="O877" t="inlineStr">
        <is>
          <t>Yes</t>
        </is>
      </c>
      <c r="Q877" s="9" t="inlineStr">
        <is>
          <t>https://grantcue.com/foundations/the-stephanie-and-barry-zekelman-foundation-352815005</t>
        </is>
      </c>
    </row>
    <row r="878">
      <c r="A878">
        <f>IF($E878=$E877,$A877+1,1)</f>
        <v/>
      </c>
      <c r="B878" t="inlineStr">
        <is>
          <t>MOJO FOUNDATION</t>
        </is>
      </c>
      <c r="C878" t="inlineStr">
        <is>
          <t>38-3325750</t>
        </is>
      </c>
      <c r="D878" t="inlineStr">
        <is>
          <t>Michigan</t>
        </is>
      </c>
      <c r="E878" t="inlineStr">
        <is>
          <t>MI</t>
        </is>
      </c>
      <c r="F878" t="n">
        <v>2024</v>
      </c>
      <c r="G878" t="n">
        <v>1</v>
      </c>
      <c r="H878" s="13" t="n">
        <v>3782000</v>
      </c>
      <c r="I878" s="12" t="n">
        <v>55</v>
      </c>
      <c r="J878" s="13" t="n">
        <v>20000</v>
      </c>
      <c r="K878" s="13">
        <f>IFERROR($H878/$I878,"")</f>
        <v/>
      </c>
      <c r="L878" s="13" t="n">
        <v>1250000</v>
      </c>
      <c r="M878" t="inlineStr">
        <is>
          <t>IL, OH, KS</t>
        </is>
      </c>
      <c r="N878" t="inlineStr">
        <is>
          <t>Yes</t>
        </is>
      </c>
      <c r="O878" t="inlineStr">
        <is>
          <t>Not stated</t>
        </is>
      </c>
      <c r="Q878" s="9" t="inlineStr">
        <is>
          <t>https://grantcue.com/foundations/mojo-foundation-c-o-michael-a-mcgraw-383325750</t>
        </is>
      </c>
    </row>
    <row r="879">
      <c r="A879">
        <f>IF($E879=$E878,$A878+1,1)</f>
        <v/>
      </c>
      <c r="B879" t="inlineStr">
        <is>
          <t>HAROLD AND PENNY B BLUMENSTEIN FOUNDATION CORPORATION</t>
        </is>
      </c>
      <c r="C879" t="inlineStr">
        <is>
          <t>38-2710389</t>
        </is>
      </c>
      <c r="D879" t="inlineStr">
        <is>
          <t>Michigan</t>
        </is>
      </c>
      <c r="E879" t="inlineStr">
        <is>
          <t>MI</t>
        </is>
      </c>
      <c r="F879" t="n">
        <v>2025</v>
      </c>
      <c r="G879" t="n">
        <v>2</v>
      </c>
      <c r="H879" s="13" t="n">
        <v>3685391</v>
      </c>
      <c r="I879" s="12" t="n">
        <v>153</v>
      </c>
      <c r="J879" s="13" t="n">
        <v>3000</v>
      </c>
      <c r="K879" s="13">
        <f>IFERROR($H879/$I879,"")</f>
        <v/>
      </c>
      <c r="L879" s="13" t="n">
        <v>418389</v>
      </c>
      <c r="M879" t="inlineStr">
        <is>
          <t>FL, NY, DC</t>
        </is>
      </c>
      <c r="N879" t="inlineStr">
        <is>
          <t>No</t>
        </is>
      </c>
      <c r="O879" t="inlineStr">
        <is>
          <t>Not stated</t>
        </is>
      </c>
      <c r="Q879" s="9" t="inlineStr">
        <is>
          <t>https://grantcue.com/foundations/harold-and-penny-b-blumenstein-foundation-corporation-382710389</t>
        </is>
      </c>
    </row>
    <row r="880">
      <c r="A880">
        <f>IF($E880=$E879,$A879+1,1)</f>
        <v/>
      </c>
      <c r="B880" t="inlineStr">
        <is>
          <t>FOSTER FAMILY FOUNDATION DTD 5241997 THE</t>
        </is>
      </c>
      <c r="C880" t="inlineStr">
        <is>
          <t>38-3357234</t>
        </is>
      </c>
      <c r="D880" t="inlineStr">
        <is>
          <t>Michigan</t>
        </is>
      </c>
      <c r="E880" t="inlineStr">
        <is>
          <t>MI</t>
        </is>
      </c>
      <c r="F880" t="n">
        <v>2025</v>
      </c>
      <c r="G880" t="n">
        <v>2</v>
      </c>
      <c r="H880" s="13" t="n">
        <v>3650000</v>
      </c>
      <c r="I880" s="12" t="n">
        <v>6</v>
      </c>
      <c r="J880" s="13" t="n">
        <v>625000</v>
      </c>
      <c r="K880" s="13">
        <f>IFERROR($H880/$I880,"")</f>
        <v/>
      </c>
      <c r="L880" s="13" t="n">
        <v>1000000</v>
      </c>
      <c r="M880" t="inlineStr">
        <is>
          <t>MN</t>
        </is>
      </c>
      <c r="N880" t="inlineStr">
        <is>
          <t>No</t>
        </is>
      </c>
      <c r="O880" t="inlineStr">
        <is>
          <t>Not stated</t>
        </is>
      </c>
      <c r="Q880" s="9" t="inlineStr">
        <is>
          <t>https://grantcue.com/foundations/foster-family-foundation-dtd-5241997-the-383357234</t>
        </is>
      </c>
    </row>
    <row r="881">
      <c r="A881">
        <f>IF($E881=$E880,$A880+1,1)</f>
        <v/>
      </c>
      <c r="B881" t="inlineStr">
        <is>
          <t>THE VATTIKUTI FOUNDATION</t>
        </is>
      </c>
      <c r="C881" t="inlineStr">
        <is>
          <t>38-3380162</t>
        </is>
      </c>
      <c r="D881" t="inlineStr">
        <is>
          <t>Michigan</t>
        </is>
      </c>
      <c r="E881" t="inlineStr">
        <is>
          <t>MI</t>
        </is>
      </c>
      <c r="F881" t="n">
        <v>2024</v>
      </c>
      <c r="G881" t="n">
        <v>2</v>
      </c>
      <c r="H881" s="13" t="n">
        <v>3627309</v>
      </c>
      <c r="I881" s="12" t="n">
        <v>24</v>
      </c>
      <c r="J881" s="13" t="n">
        <v>10000</v>
      </c>
      <c r="K881" s="13">
        <f>IFERROR($H881/$I881,"")</f>
        <v/>
      </c>
      <c r="L881" s="13" t="n">
        <v>2160000</v>
      </c>
      <c r="M881" t="inlineStr">
        <is>
          <t>FL, BANGALORE, WV</t>
        </is>
      </c>
      <c r="N881" t="inlineStr">
        <is>
          <t>No</t>
        </is>
      </c>
      <c r="O881" t="inlineStr">
        <is>
          <t>Not stated</t>
        </is>
      </c>
      <c r="Q881" s="9" t="inlineStr">
        <is>
          <t>https://grantcue.com/foundations/the-vattikuti-foundation-383380162</t>
        </is>
      </c>
    </row>
    <row r="882">
      <c r="A882">
        <f>IF($E882=$E881,$A881+1,1)</f>
        <v/>
      </c>
      <c r="B882" t="inlineStr">
        <is>
          <t>William T and Frances A Little Foundation</t>
        </is>
      </c>
      <c r="C882" t="inlineStr">
        <is>
          <t>38-3443723</t>
        </is>
      </c>
      <c r="D882" t="inlineStr">
        <is>
          <t>Michigan</t>
        </is>
      </c>
      <c r="E882" t="inlineStr">
        <is>
          <t>MI</t>
        </is>
      </c>
      <c r="F882" t="n">
        <v>2025</v>
      </c>
      <c r="G882" t="n">
        <v>2</v>
      </c>
      <c r="H882" s="13" t="n">
        <v>3555000</v>
      </c>
      <c r="I882" s="12" t="n">
        <v>46</v>
      </c>
      <c r="J882" s="13" t="n">
        <v>60000</v>
      </c>
      <c r="K882" s="13">
        <f>IFERROR($H882/$I882,"")</f>
        <v/>
      </c>
      <c r="L882" s="13" t="n">
        <v>200000</v>
      </c>
      <c r="M882" t="inlineStr">
        <is>
          <t>FL, NJ, MN</t>
        </is>
      </c>
      <c r="N882" t="inlineStr">
        <is>
          <t>No</t>
        </is>
      </c>
      <c r="O882" t="inlineStr">
        <is>
          <t>Not stated</t>
        </is>
      </c>
      <c r="Q882" s="9" t="inlineStr">
        <is>
          <t>https://grantcue.com/foundations/william-t-and-frances-a-little-foundation-383443723</t>
        </is>
      </c>
    </row>
    <row r="883">
      <c r="A883">
        <f>IF($E883=$E882,$A882+1,1)</f>
        <v/>
      </c>
      <c r="B883" t="inlineStr">
        <is>
          <t>DOUG MEIJER AND KENDALL MEIJER FOUNDATION</t>
        </is>
      </c>
      <c r="C883" t="inlineStr">
        <is>
          <t>85-4116661</t>
        </is>
      </c>
      <c r="D883" t="inlineStr">
        <is>
          <t>Michigan</t>
        </is>
      </c>
      <c r="E883" t="inlineStr">
        <is>
          <t>MI</t>
        </is>
      </c>
      <c r="F883" t="n">
        <v>2025</v>
      </c>
      <c r="G883" t="n">
        <v>2</v>
      </c>
      <c r="H883" s="13" t="n">
        <v>3542500</v>
      </c>
      <c r="I883" s="12" t="n">
        <v>28</v>
      </c>
      <c r="J883" s="13" t="n">
        <v>50000</v>
      </c>
      <c r="K883" s="13">
        <f>IFERROR($H883/$I883,"")</f>
        <v/>
      </c>
      <c r="L883" s="13" t="n">
        <v>600000</v>
      </c>
      <c r="M883" t="inlineStr">
        <is>
          <t>NY, IL, IN</t>
        </is>
      </c>
      <c r="N883" t="inlineStr">
        <is>
          <t>No</t>
        </is>
      </c>
      <c r="O883" t="inlineStr">
        <is>
          <t>Not stated</t>
        </is>
      </c>
      <c r="Q883" s="9" t="inlineStr">
        <is>
          <t>https://grantcue.com/foundations/doug-meijer-and-kendall-meijer-foundation-854116661</t>
        </is>
      </c>
    </row>
    <row r="884">
      <c r="A884">
        <f>IF($E884=$E883,$A883+1,1)</f>
        <v/>
      </c>
      <c r="B884" t="inlineStr">
        <is>
          <t>SOUTHWEST MICHIGAN REHAB FOUNDATION</t>
        </is>
      </c>
      <c r="C884" t="inlineStr">
        <is>
          <t>38-2939930</t>
        </is>
      </c>
      <c r="D884" t="inlineStr">
        <is>
          <t>Michigan</t>
        </is>
      </c>
      <c r="E884" t="inlineStr">
        <is>
          <t>MI</t>
        </is>
      </c>
      <c r="F884" t="n">
        <v>2024</v>
      </c>
      <c r="G884" t="n">
        <v>1</v>
      </c>
      <c r="H884" s="13" t="n">
        <v>3538639</v>
      </c>
      <c r="I884" s="12" t="n">
        <v>8</v>
      </c>
      <c r="J884" s="13" t="n">
        <v>74874.5</v>
      </c>
      <c r="K884" s="13">
        <f>IFERROR($H884/$I884,"")</f>
        <v/>
      </c>
      <c r="L884" s="13" t="n">
        <v>2311115</v>
      </c>
      <c r="N884" t="inlineStr">
        <is>
          <t>Yes</t>
        </is>
      </c>
      <c r="O884" t="inlineStr">
        <is>
          <t>Yes</t>
        </is>
      </c>
      <c r="P884" s="9" t="inlineStr">
        <is>
          <t>https://www.swmrf.org/</t>
        </is>
      </c>
      <c r="Q884" s="9" t="inlineStr">
        <is>
          <t>https://grantcue.com/foundations/southwest-michigan-rehab-foundation-382939930</t>
        </is>
      </c>
    </row>
    <row r="885">
      <c r="A885">
        <f>IF($E885=$E884,$A884+1,1)</f>
        <v/>
      </c>
      <c r="B885" t="inlineStr">
        <is>
          <t>THE GEORGE G FUND</t>
        </is>
      </c>
      <c r="C885" t="inlineStr">
        <is>
          <t>85-6576699</t>
        </is>
      </c>
      <c r="D885" t="inlineStr">
        <is>
          <t>Michigan</t>
        </is>
      </c>
      <c r="E885" t="inlineStr">
        <is>
          <t>MI</t>
        </is>
      </c>
      <c r="F885" t="n">
        <v>2025</v>
      </c>
      <c r="G885" t="n">
        <v>2</v>
      </c>
      <c r="H885" s="13" t="n">
        <v>3475000</v>
      </c>
      <c r="I885" s="12" t="n">
        <v>23</v>
      </c>
      <c r="J885" s="13" t="n">
        <v>75000</v>
      </c>
      <c r="K885" s="13">
        <f>IFERROR($H885/$I885,"")</f>
        <v/>
      </c>
      <c r="L885" s="13" t="n">
        <v>800000</v>
      </c>
      <c r="M885" t="inlineStr">
        <is>
          <t>PA, DC, NY</t>
        </is>
      </c>
      <c r="N885" t="inlineStr">
        <is>
          <t>No</t>
        </is>
      </c>
      <c r="O885" t="inlineStr">
        <is>
          <t>Not stated</t>
        </is>
      </c>
      <c r="Q885" s="9" t="inlineStr">
        <is>
          <t>https://grantcue.com/foundations/the-george-g-fund-856576699</t>
        </is>
      </c>
    </row>
    <row r="886">
      <c r="A886">
        <f>IF($E886=$E885,$A885+1,1)</f>
        <v/>
      </c>
      <c r="B886" t="inlineStr">
        <is>
          <t>The Brookby Foundation</t>
        </is>
      </c>
      <c r="C886" t="inlineStr">
        <is>
          <t>38-3202330</t>
        </is>
      </c>
      <c r="D886" t="inlineStr">
        <is>
          <t>Michigan</t>
        </is>
      </c>
      <c r="E886" t="inlineStr">
        <is>
          <t>MI</t>
        </is>
      </c>
      <c r="F886" t="n">
        <v>2024</v>
      </c>
      <c r="G886" t="n">
        <v>1</v>
      </c>
      <c r="H886" s="13" t="n">
        <v>3464606</v>
      </c>
      <c r="I886" s="12" t="n">
        <v>151</v>
      </c>
      <c r="J886" s="13" t="n">
        <v>1500</v>
      </c>
      <c r="K886" s="13">
        <f>IFERROR($H886/$I886,"")</f>
        <v/>
      </c>
      <c r="L886" s="13" t="n">
        <v>500000</v>
      </c>
      <c r="M886" t="inlineStr">
        <is>
          <t>WI, OR, IL</t>
        </is>
      </c>
      <c r="N886" t="inlineStr">
        <is>
          <t>Yes</t>
        </is>
      </c>
      <c r="O886" t="inlineStr">
        <is>
          <t>Yes</t>
        </is>
      </c>
      <c r="P886" s="9" t="inlineStr">
        <is>
          <t>https://brookbyfoundation.org/</t>
        </is>
      </c>
      <c r="Q886" s="9" t="inlineStr">
        <is>
          <t>https://grantcue.com/foundations/the-brookby-foundation-383202330</t>
        </is>
      </c>
    </row>
    <row r="887">
      <c r="A887">
        <f>IF($E887=$E886,$A886+1,1)</f>
        <v/>
      </c>
      <c r="B887" t="inlineStr">
        <is>
          <t>BLUESPRUCE FOUNDATION</t>
        </is>
      </c>
      <c r="C887" t="inlineStr">
        <is>
          <t>84-3854465</t>
        </is>
      </c>
      <c r="D887" t="inlineStr">
        <is>
          <t>Michigan</t>
        </is>
      </c>
      <c r="E887" t="inlineStr">
        <is>
          <t>MI</t>
        </is>
      </c>
      <c r="F887" t="n">
        <v>2025</v>
      </c>
      <c r="G887" t="n">
        <v>2</v>
      </c>
      <c r="H887" s="13" t="n">
        <v>3428491</v>
      </c>
      <c r="I887" s="12" t="n">
        <v>38</v>
      </c>
      <c r="J887" s="13" t="n">
        <v>5000</v>
      </c>
      <c r="K887" s="13">
        <f>IFERROR($H887/$I887,"")</f>
        <v/>
      </c>
      <c r="L887" s="13" t="n">
        <v>1237056</v>
      </c>
      <c r="M887" t="inlineStr">
        <is>
          <t>CO, IL, NY</t>
        </is>
      </c>
      <c r="N887" t="inlineStr">
        <is>
          <t>No</t>
        </is>
      </c>
      <c r="O887" t="inlineStr">
        <is>
          <t>Not stated</t>
        </is>
      </c>
      <c r="Q887" s="9" t="inlineStr">
        <is>
          <t>https://grantcue.com/foundations/bluespruce-foundation-843854465</t>
        </is>
      </c>
    </row>
    <row r="888">
      <c r="A888">
        <f>IF($E888=$E887,$A887+1,1)</f>
        <v/>
      </c>
      <c r="B888" t="inlineStr">
        <is>
          <t>MARVIN AND ROSALIE OKUN FOUNDATION</t>
        </is>
      </c>
      <c r="C888" t="inlineStr">
        <is>
          <t>38-3323820</t>
        </is>
      </c>
      <c r="D888" t="inlineStr">
        <is>
          <t>Michigan</t>
        </is>
      </c>
      <c r="E888" t="inlineStr">
        <is>
          <t>MI</t>
        </is>
      </c>
      <c r="F888" t="n">
        <v>2025</v>
      </c>
      <c r="G888" t="n">
        <v>2</v>
      </c>
      <c r="H888" s="13" t="n">
        <v>3400610</v>
      </c>
      <c r="I888" s="12" t="n">
        <v>166</v>
      </c>
      <c r="J888" s="13" t="n">
        <v>12500</v>
      </c>
      <c r="K888" s="13">
        <f>IFERROR($H888/$I888,"")</f>
        <v/>
      </c>
      <c r="L888" s="13" t="n">
        <v>150000</v>
      </c>
      <c r="M888" t="inlineStr">
        <is>
          <t>NY</t>
        </is>
      </c>
      <c r="N888" t="inlineStr">
        <is>
          <t>Yes</t>
        </is>
      </c>
      <c r="O888" t="inlineStr">
        <is>
          <t>Yes</t>
        </is>
      </c>
      <c r="P888" s="9" t="inlineStr">
        <is>
          <t>https://theokunfoundation.org/</t>
        </is>
      </c>
      <c r="Q888" s="9" t="inlineStr">
        <is>
          <t>https://grantcue.com/foundations/marvin-and-rosalie-okun-foundation-383323820</t>
        </is>
      </c>
    </row>
    <row r="889">
      <c r="A889">
        <f>IF($E889=$E888,$A888+1,1)</f>
        <v/>
      </c>
      <c r="B889" t="inlineStr">
        <is>
          <t>BILL AND GIGI CLEMENTS FOUNDATION</t>
        </is>
      </c>
      <c r="C889" t="inlineStr">
        <is>
          <t>73-1645124</t>
        </is>
      </c>
      <c r="D889" t="inlineStr">
        <is>
          <t>Michigan</t>
        </is>
      </c>
      <c r="E889" t="inlineStr">
        <is>
          <t>MI</t>
        </is>
      </c>
      <c r="F889" t="n">
        <v>2025</v>
      </c>
      <c r="G889" t="n">
        <v>2</v>
      </c>
      <c r="H889" s="13" t="n">
        <v>3397836</v>
      </c>
      <c r="I889" s="12" t="n">
        <v>18</v>
      </c>
      <c r="J889" s="13" t="n">
        <v>20000</v>
      </c>
      <c r="K889" s="13">
        <f>IFERROR($H889/$I889,"")</f>
        <v/>
      </c>
      <c r="L889" s="13" t="n">
        <v>833334</v>
      </c>
      <c r="M889" t="inlineStr">
        <is>
          <t>DC, NC, TX</t>
        </is>
      </c>
      <c r="N889" t="inlineStr">
        <is>
          <t>No</t>
        </is>
      </c>
      <c r="O889" t="inlineStr">
        <is>
          <t>Not stated</t>
        </is>
      </c>
      <c r="Q889" s="9" t="inlineStr">
        <is>
          <t>https://grantcue.com/foundations/bill-and-gigi-clements-foundation-731645124</t>
        </is>
      </c>
    </row>
    <row r="890">
      <c r="A890">
        <f>IF($E890=$E889,$A889+1,1)</f>
        <v/>
      </c>
      <c r="B890" t="inlineStr">
        <is>
          <t>The Serra Foundation</t>
        </is>
      </c>
      <c r="C890" t="inlineStr">
        <is>
          <t>26-1675789</t>
        </is>
      </c>
      <c r="D890" t="inlineStr">
        <is>
          <t>Michigan</t>
        </is>
      </c>
      <c r="E890" t="inlineStr">
        <is>
          <t>MI</t>
        </is>
      </c>
      <c r="F890" t="n">
        <v>2025</v>
      </c>
      <c r="G890" t="n">
        <v>2</v>
      </c>
      <c r="H890" s="13" t="n">
        <v>3392476</v>
      </c>
      <c r="I890" s="12" t="n">
        <v>109</v>
      </c>
      <c r="J890" s="13" t="n">
        <v>2500</v>
      </c>
      <c r="K890" s="13">
        <f>IFERROR($H890/$I890,"")</f>
        <v/>
      </c>
      <c r="L890" s="13" t="n">
        <v>1202000</v>
      </c>
      <c r="M890" t="inlineStr">
        <is>
          <t>IL, OH, NY</t>
        </is>
      </c>
      <c r="N890" t="inlineStr">
        <is>
          <t>Yes</t>
        </is>
      </c>
      <c r="O890" t="inlineStr">
        <is>
          <t>Not stated</t>
        </is>
      </c>
      <c r="Q890" s="9" t="inlineStr">
        <is>
          <t>https://grantcue.com/foundations/the-serra-foundation-261675789</t>
        </is>
      </c>
    </row>
    <row r="891">
      <c r="A891">
        <f>IF($E891=$E890,$A890+1,1)</f>
        <v/>
      </c>
      <c r="B891" t="inlineStr">
        <is>
          <t>SUZANNE UPJOHN DELANO PARISH FOUNDATION</t>
        </is>
      </c>
      <c r="C891" t="inlineStr">
        <is>
          <t>38-2484268</t>
        </is>
      </c>
      <c r="D891" t="inlineStr">
        <is>
          <t>Michigan</t>
        </is>
      </c>
      <c r="E891" t="inlineStr">
        <is>
          <t>MI</t>
        </is>
      </c>
      <c r="F891" t="n">
        <v>2024</v>
      </c>
      <c r="G891" t="n">
        <v>1</v>
      </c>
      <c r="H891" s="13" t="n">
        <v>3377418</v>
      </c>
      <c r="I891" s="12" t="n">
        <v>78</v>
      </c>
      <c r="J891" s="13" t="n">
        <v>25000</v>
      </c>
      <c r="K891" s="13">
        <f>IFERROR($H891/$I891,"")</f>
        <v/>
      </c>
      <c r="L891" s="13" t="n">
        <v>300000</v>
      </c>
      <c r="M891" t="inlineStr">
        <is>
          <t>CO</t>
        </is>
      </c>
      <c r="N891" t="inlineStr">
        <is>
          <t>No</t>
        </is>
      </c>
      <c r="O891" t="inlineStr">
        <is>
          <t>Not stated</t>
        </is>
      </c>
      <c r="Q891" s="9" t="inlineStr">
        <is>
          <t>https://grantcue.com/foundations/suzanne-upjohn-delano-parish-foundation-382484268</t>
        </is>
      </c>
    </row>
    <row r="892">
      <c r="A892">
        <f>IF($E892=$E891,$A891+1,1)</f>
        <v/>
      </c>
      <c r="B892" t="inlineStr">
        <is>
          <t>THE JONES FAMILY FOUNDATION</t>
        </is>
      </c>
      <c r="C892" t="inlineStr">
        <is>
          <t>26-1548355</t>
        </is>
      </c>
      <c r="D892" t="inlineStr">
        <is>
          <t>Michigan</t>
        </is>
      </c>
      <c r="E892" t="inlineStr">
        <is>
          <t>MI</t>
        </is>
      </c>
      <c r="F892" t="n">
        <v>2025</v>
      </c>
      <c r="G892" t="n">
        <v>2</v>
      </c>
      <c r="H892" s="13" t="n">
        <v>3375280</v>
      </c>
      <c r="I892" s="12" t="n">
        <v>49</v>
      </c>
      <c r="J892" s="13" t="n">
        <v>15000</v>
      </c>
      <c r="K892" s="13">
        <f>IFERROR($H892/$I892,"")</f>
        <v/>
      </c>
      <c r="L892" s="13" t="n">
        <v>500000</v>
      </c>
      <c r="M892" t="inlineStr">
        <is>
          <t>MD, OK, MN</t>
        </is>
      </c>
      <c r="N892" t="inlineStr">
        <is>
          <t>No</t>
        </is>
      </c>
      <c r="O892" t="inlineStr">
        <is>
          <t>Not stated</t>
        </is>
      </c>
      <c r="Q892" s="9" t="inlineStr">
        <is>
          <t>https://grantcue.com/foundations/the-jones-family-foundation-261548355</t>
        </is>
      </c>
    </row>
    <row r="893">
      <c r="A893">
        <f>IF($E893=$E892,$A892+1,1)</f>
        <v/>
      </c>
      <c r="B893" t="inlineStr">
        <is>
          <t>EDMUND F AND VIRGINIA B BALL FOUNDATION INC</t>
        </is>
      </c>
      <c r="C893" t="inlineStr">
        <is>
          <t>35-1911169</t>
        </is>
      </c>
      <c r="D893" t="inlineStr">
        <is>
          <t>Michigan</t>
        </is>
      </c>
      <c r="E893" t="inlineStr">
        <is>
          <t>MI</t>
        </is>
      </c>
      <c r="F893" t="n">
        <v>2023</v>
      </c>
      <c r="G893" t="n">
        <v>1</v>
      </c>
      <c r="H893" s="13" t="n">
        <v>3367684</v>
      </c>
      <c r="I893" s="12" t="n">
        <v>12</v>
      </c>
      <c r="J893" s="13" t="n">
        <v>75000</v>
      </c>
      <c r="K893" s="13">
        <f>IFERROR($H893/$I893,"")</f>
        <v/>
      </c>
      <c r="L893" s="13" t="n">
        <v>2035000</v>
      </c>
      <c r="M893" t="inlineStr">
        <is>
          <t>IN, PA</t>
        </is>
      </c>
      <c r="N893" t="inlineStr">
        <is>
          <t>Yes</t>
        </is>
      </c>
      <c r="O893" t="inlineStr">
        <is>
          <t>Yes</t>
        </is>
      </c>
      <c r="P893" s="9" t="inlineStr">
        <is>
          <t>https://www.evballfoundation.org/</t>
        </is>
      </c>
      <c r="Q893" s="9" t="inlineStr">
        <is>
          <t>https://grantcue.com/foundations/edmund-f-and-virginia-b-ball-foundation-inc-351911169</t>
        </is>
      </c>
    </row>
    <row r="894">
      <c r="A894">
        <f>IF($E894=$E893,$A893+1,1)</f>
        <v/>
      </c>
      <c r="B894" t="inlineStr">
        <is>
          <t>ALLEN FOUNDATION</t>
        </is>
      </c>
      <c r="C894" t="inlineStr">
        <is>
          <t>51-0152562</t>
        </is>
      </c>
      <c r="D894" t="inlineStr">
        <is>
          <t>Michigan</t>
        </is>
      </c>
      <c r="E894" t="inlineStr">
        <is>
          <t>MI</t>
        </is>
      </c>
      <c r="F894" t="n">
        <v>2025</v>
      </c>
      <c r="G894" t="n">
        <v>2</v>
      </c>
      <c r="H894" s="13" t="n">
        <v>3336389</v>
      </c>
      <c r="I894" s="12" t="n">
        <v>88</v>
      </c>
      <c r="J894" s="13" t="n">
        <v>30000</v>
      </c>
      <c r="K894" s="13">
        <f>IFERROR($H894/$I894,"")</f>
        <v/>
      </c>
      <c r="L894" s="13" t="n">
        <v>200000</v>
      </c>
      <c r="M894" t="inlineStr">
        <is>
          <t>MA, CA, FL</t>
        </is>
      </c>
      <c r="N894" t="inlineStr">
        <is>
          <t>Yes</t>
        </is>
      </c>
      <c r="O894" t="inlineStr">
        <is>
          <t>Yes</t>
        </is>
      </c>
      <c r="P894" s="9" t="inlineStr">
        <is>
          <t>https://www.allenfoundation.org/</t>
        </is>
      </c>
      <c r="Q894" s="9" t="inlineStr">
        <is>
          <t>https://grantcue.com/foundations/allen-foundation-510152562</t>
        </is>
      </c>
    </row>
    <row r="895">
      <c r="A895">
        <f>IF($E895=$E894,$A894+1,1)</f>
        <v/>
      </c>
      <c r="B895" t="inlineStr">
        <is>
          <t>THE ALRO STEEL FOUNDATION</t>
        </is>
      </c>
      <c r="C895" t="inlineStr">
        <is>
          <t>30-0254220</t>
        </is>
      </c>
      <c r="D895" t="inlineStr">
        <is>
          <t>Michigan</t>
        </is>
      </c>
      <c r="E895" t="inlineStr">
        <is>
          <t>MI</t>
        </is>
      </c>
      <c r="F895" t="n">
        <v>2024</v>
      </c>
      <c r="G895" t="n">
        <v>1</v>
      </c>
      <c r="H895" s="13" t="n">
        <v>3327650</v>
      </c>
      <c r="I895" s="12" t="n">
        <v>107</v>
      </c>
      <c r="J895" s="13" t="n">
        <v>2000</v>
      </c>
      <c r="K895" s="13">
        <f>IFERROR($H895/$I895,"")</f>
        <v/>
      </c>
      <c r="L895" s="13" t="n">
        <v>2000000</v>
      </c>
      <c r="M895" t="inlineStr">
        <is>
          <t>IL, VA, IA</t>
        </is>
      </c>
      <c r="N895" t="inlineStr">
        <is>
          <t>No</t>
        </is>
      </c>
      <c r="O895" t="inlineStr">
        <is>
          <t>Not stated</t>
        </is>
      </c>
      <c r="Q895" s="9" t="inlineStr">
        <is>
          <t>https://grantcue.com/foundations/the-alro-steel-foundation-300254220</t>
        </is>
      </c>
    </row>
    <row r="896">
      <c r="A896">
        <f>IF($E896=$E895,$A895+1,1)</f>
        <v/>
      </c>
      <c r="B896" t="inlineStr">
        <is>
          <t>Janet Carrington Foundation</t>
        </is>
      </c>
      <c r="C896" t="inlineStr">
        <is>
          <t>06-1519819</t>
        </is>
      </c>
      <c r="D896" t="inlineStr">
        <is>
          <t>Michigan</t>
        </is>
      </c>
      <c r="E896" t="inlineStr">
        <is>
          <t>MI</t>
        </is>
      </c>
      <c r="F896" t="n">
        <v>2025</v>
      </c>
      <c r="G896" t="n">
        <v>2</v>
      </c>
      <c r="H896" s="13" t="n">
        <v>3235500</v>
      </c>
      <c r="I896" s="12" t="n">
        <v>11</v>
      </c>
      <c r="J896" s="13" t="n">
        <v>40000</v>
      </c>
      <c r="K896" s="13">
        <f>IFERROR($H896/$I896,"")</f>
        <v/>
      </c>
      <c r="L896" s="13" t="n">
        <v>2600000</v>
      </c>
      <c r="M896" t="inlineStr">
        <is>
          <t>IA, DC, NY</t>
        </is>
      </c>
      <c r="N896" t="inlineStr">
        <is>
          <t>No</t>
        </is>
      </c>
      <c r="O896" t="inlineStr">
        <is>
          <t>Not stated</t>
        </is>
      </c>
      <c r="Q896" s="9" t="inlineStr">
        <is>
          <t>https://grantcue.com/foundations/janet-carrington-foundation-061519819</t>
        </is>
      </c>
    </row>
    <row r="897">
      <c r="A897">
        <f>IF($E897=$E896,$A896+1,1)</f>
        <v/>
      </c>
      <c r="B897" t="inlineStr">
        <is>
          <t>Republic Services Charitable Foundation</t>
        </is>
      </c>
      <c r="C897" t="inlineStr">
        <is>
          <t>82-1349416</t>
        </is>
      </c>
      <c r="D897" t="inlineStr">
        <is>
          <t>Michigan</t>
        </is>
      </c>
      <c r="E897" t="inlineStr">
        <is>
          <t>MI</t>
        </is>
      </c>
      <c r="F897" t="n">
        <v>2024</v>
      </c>
      <c r="G897" t="n">
        <v>1</v>
      </c>
      <c r="H897" s="13" t="n">
        <v>3195000</v>
      </c>
      <c r="I897" s="12" t="n">
        <v>26</v>
      </c>
      <c r="J897" s="13" t="n">
        <v>125000</v>
      </c>
      <c r="K897" s="13">
        <f>IFERROR($H897/$I897,"")</f>
        <v/>
      </c>
      <c r="L897" s="13" t="n">
        <v>250000</v>
      </c>
      <c r="M897" t="inlineStr">
        <is>
          <t>TX, AZ, CA</t>
        </is>
      </c>
      <c r="N897" t="inlineStr">
        <is>
          <t>No</t>
        </is>
      </c>
      <c r="O897" t="inlineStr">
        <is>
          <t>Not stated</t>
        </is>
      </c>
      <c r="Q897" s="9" t="inlineStr">
        <is>
          <t>https://grantcue.com/foundations/republic-services-charitable-foundation-821349416</t>
        </is>
      </c>
    </row>
    <row r="898">
      <c r="A898">
        <f>IF($E898=$E897,$A897+1,1)</f>
        <v/>
      </c>
      <c r="B898" t="inlineStr">
        <is>
          <t>MILNER HOTELS FOUNDATION</t>
        </is>
      </c>
      <c r="C898" t="inlineStr">
        <is>
          <t>81-3340826</t>
        </is>
      </c>
      <c r="D898" t="inlineStr">
        <is>
          <t>Michigan</t>
        </is>
      </c>
      <c r="E898" t="inlineStr">
        <is>
          <t>MI</t>
        </is>
      </c>
      <c r="F898" t="n">
        <v>2025</v>
      </c>
      <c r="G898" t="n">
        <v>2</v>
      </c>
      <c r="H898" s="13" t="n">
        <v>3191000</v>
      </c>
      <c r="I898" s="12" t="n">
        <v>47</v>
      </c>
      <c r="J898" s="13" t="n">
        <v>50000</v>
      </c>
      <c r="K898" s="13">
        <f>IFERROR($H898/$I898,"")</f>
        <v/>
      </c>
      <c r="L898" s="13" t="n">
        <v>250000</v>
      </c>
      <c r="M898" t="inlineStr">
        <is>
          <t>IL, OH, NY</t>
        </is>
      </c>
      <c r="N898" t="inlineStr">
        <is>
          <t>No</t>
        </is>
      </c>
      <c r="O898" t="inlineStr">
        <is>
          <t>Not stated</t>
        </is>
      </c>
      <c r="Q898" s="9" t="inlineStr">
        <is>
          <t>https://grantcue.com/foundations/milner-hotels-foundation-813340826</t>
        </is>
      </c>
    </row>
    <row r="899">
      <c r="A899">
        <f>IF($E899=$E898,$A898+1,1)</f>
        <v/>
      </c>
      <c r="B899" t="inlineStr">
        <is>
          <t>WILLIAM &amp; MARTHA FORD FUND</t>
        </is>
      </c>
      <c r="C899" t="inlineStr">
        <is>
          <t>38-6066335</t>
        </is>
      </c>
      <c r="D899" t="inlineStr">
        <is>
          <t>Michigan</t>
        </is>
      </c>
      <c r="E899" t="inlineStr">
        <is>
          <t>MI</t>
        </is>
      </c>
      <c r="F899" t="n">
        <v>2024</v>
      </c>
      <c r="G899" t="n">
        <v>1</v>
      </c>
      <c r="H899" s="13" t="n">
        <v>3164400</v>
      </c>
      <c r="I899" s="12" t="n">
        <v>65</v>
      </c>
      <c r="J899" s="13" t="n">
        <v>1000</v>
      </c>
      <c r="K899" s="13">
        <f>IFERROR($H899/$I899,"")</f>
        <v/>
      </c>
      <c r="L899" s="13" t="n">
        <v>2150000</v>
      </c>
      <c r="M899" t="inlineStr">
        <is>
          <t>OH, FL, NY</t>
        </is>
      </c>
      <c r="N899" t="inlineStr">
        <is>
          <t>Yes</t>
        </is>
      </c>
      <c r="O899" t="inlineStr">
        <is>
          <t>Not stated</t>
        </is>
      </c>
      <c r="Q899" s="9" t="inlineStr">
        <is>
          <t>https://grantcue.com/foundations/william-and-martha-ford-fund-386066335</t>
        </is>
      </c>
    </row>
    <row r="900">
      <c r="A900">
        <f>IF($E900=$E899,$A899+1,1)</f>
        <v/>
      </c>
      <c r="B900" t="inlineStr">
        <is>
          <t>VERA AND JOSEPH DRESNER FOUNDATION DBA DRESNER FOUNDATION</t>
        </is>
      </c>
      <c r="C900" t="inlineStr">
        <is>
          <t>20-5838578</t>
        </is>
      </c>
      <c r="D900" t="inlineStr">
        <is>
          <t>Michigan</t>
        </is>
      </c>
      <c r="E900" t="inlineStr">
        <is>
          <t>MI</t>
        </is>
      </c>
      <c r="F900" t="n">
        <v>2024</v>
      </c>
      <c r="G900" t="n">
        <v>1</v>
      </c>
      <c r="H900" s="13" t="n">
        <v>3037070</v>
      </c>
      <c r="I900" s="12" t="n">
        <v>71</v>
      </c>
      <c r="J900" s="13" t="n">
        <v>12500</v>
      </c>
      <c r="K900" s="13">
        <f>IFERROR($H900/$I900,"")</f>
        <v/>
      </c>
      <c r="L900" s="13" t="n">
        <v>400000</v>
      </c>
      <c r="M900" t="inlineStr">
        <is>
          <t>WA, CO, OR</t>
        </is>
      </c>
      <c r="N900" t="inlineStr">
        <is>
          <t>No</t>
        </is>
      </c>
      <c r="O900" t="inlineStr">
        <is>
          <t>Not stated</t>
        </is>
      </c>
      <c r="Q900" s="9" t="inlineStr">
        <is>
          <t>https://grantcue.com/foundations/vera-and-joseph-dresner-foundation-dba-dresner-foundation-205838578</t>
        </is>
      </c>
    </row>
    <row r="901">
      <c r="A901">
        <f>IF($E901=$E900,$A900+1,1)</f>
        <v/>
      </c>
      <c r="B901" t="inlineStr">
        <is>
          <t>AHAVAS AVRAHAM FOUNDATION</t>
        </is>
      </c>
      <c r="C901" t="inlineStr">
        <is>
          <t>46-2028020</t>
        </is>
      </c>
      <c r="D901" t="inlineStr">
        <is>
          <t>Michigan</t>
        </is>
      </c>
      <c r="E901" t="inlineStr">
        <is>
          <t>MI</t>
        </is>
      </c>
      <c r="F901" t="n">
        <v>2024</v>
      </c>
      <c r="G901" t="n">
        <v>1</v>
      </c>
      <c r="H901" s="13" t="n">
        <v>3009291</v>
      </c>
      <c r="I901" s="12" t="n">
        <v>286</v>
      </c>
      <c r="J901" s="13" t="n">
        <v>2000</v>
      </c>
      <c r="K901" s="13">
        <f>IFERROR($H901/$I901,"")</f>
        <v/>
      </c>
      <c r="L901" s="13" t="n">
        <v>500000</v>
      </c>
      <c r="M901" t="inlineStr">
        <is>
          <t>NJ, NY, DC</t>
        </is>
      </c>
      <c r="N901" t="inlineStr">
        <is>
          <t>Yes</t>
        </is>
      </c>
      <c r="O901" t="inlineStr">
        <is>
          <t>Not stated</t>
        </is>
      </c>
      <c r="Q901" s="9" t="inlineStr">
        <is>
          <t>https://grantcue.com/foundations/ahavas-avraham-foundation-462028020</t>
        </is>
      </c>
    </row>
    <row r="902">
      <c r="A902">
        <f>IF($E902=$E901,$A901+1,1)</f>
        <v/>
      </c>
      <c r="B902" t="inlineStr">
        <is>
          <t>Dart Foundation fka Solid Waste Management Foundation</t>
        </is>
      </c>
      <c r="C902" t="inlineStr">
        <is>
          <t>38-2849841</t>
        </is>
      </c>
      <c r="D902" t="inlineStr">
        <is>
          <t>Michigan</t>
        </is>
      </c>
      <c r="E902" t="inlineStr">
        <is>
          <t>MI</t>
        </is>
      </c>
      <c r="F902" t="n">
        <v>2023</v>
      </c>
      <c r="G902" t="n">
        <v>1</v>
      </c>
      <c r="H902" s="13" t="n">
        <v>2930000</v>
      </c>
      <c r="I902" s="12" t="n">
        <v>22</v>
      </c>
      <c r="J902" s="13" t="n">
        <v>50000</v>
      </c>
      <c r="K902" s="13">
        <f>IFERROR($H902/$I902,"")</f>
        <v/>
      </c>
      <c r="L902" s="13" t="n">
        <v>900000</v>
      </c>
      <c r="M902" t="inlineStr">
        <is>
          <t>NY, GA, MD</t>
        </is>
      </c>
      <c r="N902" t="inlineStr">
        <is>
          <t>Yes</t>
        </is>
      </c>
      <c r="O902" t="inlineStr">
        <is>
          <t>Not stated</t>
        </is>
      </c>
      <c r="Q902" s="9" t="inlineStr">
        <is>
          <t>https://grantcue.com/foundations/dart-foundation-fka-solid-waste-management-foundation-382849841</t>
        </is>
      </c>
    </row>
    <row r="903">
      <c r="A903">
        <f>IF($E903=$E902,$A902+1,1)</f>
        <v/>
      </c>
      <c r="B903" t="inlineStr">
        <is>
          <t>ETHEL AND JAMES FLINN FOUNDATION</t>
        </is>
      </c>
      <c r="C903" t="inlineStr">
        <is>
          <t>38-2143122</t>
        </is>
      </c>
      <c r="D903" t="inlineStr">
        <is>
          <t>Michigan</t>
        </is>
      </c>
      <c r="E903" t="inlineStr">
        <is>
          <t>MI</t>
        </is>
      </c>
      <c r="F903" t="n">
        <v>2024</v>
      </c>
      <c r="G903" t="n">
        <v>1</v>
      </c>
      <c r="H903" s="13" t="n">
        <v>2886200</v>
      </c>
      <c r="I903" s="12" t="n">
        <v>83</v>
      </c>
      <c r="J903" s="13" t="n">
        <v>15000</v>
      </c>
      <c r="K903" s="13">
        <f>IFERROR($H903/$I903,"")</f>
        <v/>
      </c>
      <c r="L903" s="13" t="n">
        <v>200000</v>
      </c>
      <c r="M903" t="inlineStr">
        <is>
          <t>DC, CT</t>
        </is>
      </c>
      <c r="N903" t="inlineStr">
        <is>
          <t>Yes</t>
        </is>
      </c>
      <c r="O903" t="inlineStr">
        <is>
          <t>Yes</t>
        </is>
      </c>
      <c r="P903" s="9" t="inlineStr">
        <is>
          <t>https://www.flinnfoundation.org/</t>
        </is>
      </c>
      <c r="Q903" s="9" t="inlineStr">
        <is>
          <t>https://grantcue.com/foundations/ethel-and-james-flinn-foundation-382143122</t>
        </is>
      </c>
    </row>
    <row r="904">
      <c r="A904">
        <f>IF($E904=$E903,$A903+1,1)</f>
        <v/>
      </c>
      <c r="B904" t="inlineStr">
        <is>
          <t>THE ALVIN L GLICK FOUNDATION</t>
        </is>
      </c>
      <c r="C904" t="inlineStr">
        <is>
          <t>38-3551619</t>
        </is>
      </c>
      <c r="D904" t="inlineStr">
        <is>
          <t>Michigan</t>
        </is>
      </c>
      <c r="E904" t="inlineStr">
        <is>
          <t>MI</t>
        </is>
      </c>
      <c r="F904" t="n">
        <v>2024</v>
      </c>
      <c r="G904" t="n">
        <v>1</v>
      </c>
      <c r="H904" s="13" t="n">
        <v>2823150</v>
      </c>
      <c r="I904" s="12" t="n">
        <v>111</v>
      </c>
      <c r="J904" s="13" t="n">
        <v>5000</v>
      </c>
      <c r="K904" s="13">
        <f>IFERROR($H904/$I904,"")</f>
        <v/>
      </c>
      <c r="L904" s="13" t="n">
        <v>500000</v>
      </c>
      <c r="M904" t="inlineStr">
        <is>
          <t>AZ, CO, IN</t>
        </is>
      </c>
      <c r="N904" t="inlineStr">
        <is>
          <t>No</t>
        </is>
      </c>
      <c r="O904" t="inlineStr">
        <is>
          <t>Not stated</t>
        </is>
      </c>
      <c r="Q904" s="9" t="inlineStr">
        <is>
          <t>https://grantcue.com/foundations/the-alvin-l-glick-foundation-383551619</t>
        </is>
      </c>
    </row>
    <row r="905">
      <c r="A905">
        <f>IF($E905=$E904,$A904+1,1)</f>
        <v/>
      </c>
      <c r="B905" t="inlineStr">
        <is>
          <t>BOB AND LEDA PALMATTER FOUNDATION</t>
        </is>
      </c>
      <c r="C905" t="inlineStr">
        <is>
          <t>81-4662111</t>
        </is>
      </c>
      <c r="D905" t="inlineStr">
        <is>
          <t>Michigan</t>
        </is>
      </c>
      <c r="E905" t="inlineStr">
        <is>
          <t>MI</t>
        </is>
      </c>
      <c r="F905" t="n">
        <v>2025</v>
      </c>
      <c r="G905" t="n">
        <v>4</v>
      </c>
      <c r="H905" s="13" t="n">
        <v>2791100</v>
      </c>
      <c r="I905" s="12" t="n">
        <v>20</v>
      </c>
      <c r="J905" s="13" t="n">
        <v>73000</v>
      </c>
      <c r="K905" s="13">
        <f>IFERROR($H905/$I905,"")</f>
        <v/>
      </c>
      <c r="L905" s="13" t="n">
        <v>547000</v>
      </c>
      <c r="M905" t="inlineStr">
        <is>
          <t>NY, MD</t>
        </is>
      </c>
      <c r="N905" t="inlineStr">
        <is>
          <t>No</t>
        </is>
      </c>
      <c r="O905" t="inlineStr">
        <is>
          <t>Not stated</t>
        </is>
      </c>
      <c r="Q905" s="9" t="inlineStr">
        <is>
          <t>https://grantcue.com/foundations/bob-and-leda-palmatter-foundation-814662111</t>
        </is>
      </c>
    </row>
    <row r="906">
      <c r="A906">
        <f>IF($E906=$E905,$A905+1,1)</f>
        <v/>
      </c>
      <c r="B906" t="inlineStr">
        <is>
          <t>ALEX AND MARIE MANOOGIAN FOUNDATION</t>
        </is>
      </c>
      <c r="C906" t="inlineStr">
        <is>
          <t>38-6089952</t>
        </is>
      </c>
      <c r="D906" t="inlineStr">
        <is>
          <t>Michigan</t>
        </is>
      </c>
      <c r="E906" t="inlineStr">
        <is>
          <t>MI</t>
        </is>
      </c>
      <c r="F906" t="n">
        <v>2025</v>
      </c>
      <c r="G906" t="n">
        <v>2</v>
      </c>
      <c r="H906" s="13" t="n">
        <v>2788386</v>
      </c>
      <c r="I906" s="12" t="n">
        <v>15</v>
      </c>
      <c r="J906" s="13" t="n">
        <v>53400</v>
      </c>
      <c r="K906" s="13">
        <f>IFERROR($H906/$I906,"")</f>
        <v/>
      </c>
      <c r="L906" s="13" t="n">
        <v>1283650</v>
      </c>
      <c r="M906" t="inlineStr">
        <is>
          <t>NY</t>
        </is>
      </c>
      <c r="N906" t="inlineStr">
        <is>
          <t>No</t>
        </is>
      </c>
      <c r="O906" t="inlineStr">
        <is>
          <t>Not stated</t>
        </is>
      </c>
      <c r="Q906" s="9" t="inlineStr">
        <is>
          <t>https://grantcue.com/foundations/alex-and-marie-manoogian-foundation-386089952</t>
        </is>
      </c>
    </row>
    <row r="907">
      <c r="A907">
        <f>IF($E907=$E906,$A906+1,1)</f>
        <v/>
      </c>
      <c r="B907" t="inlineStr">
        <is>
          <t>JOSEPH G AND HELEN I ZIMMERMAN CHARITABLE TRUST</t>
        </is>
      </c>
      <c r="C907" t="inlineStr">
        <is>
          <t>83-1163711</t>
        </is>
      </c>
      <c r="D907" t="inlineStr">
        <is>
          <t>Michigan</t>
        </is>
      </c>
      <c r="E907" t="inlineStr">
        <is>
          <t>MI</t>
        </is>
      </c>
      <c r="F907" t="n">
        <v>2025</v>
      </c>
      <c r="G907" t="n">
        <v>2</v>
      </c>
      <c r="H907" s="13" t="n">
        <v>2762662</v>
      </c>
      <c r="I907" s="12" t="n">
        <v>26</v>
      </c>
      <c r="J907" s="13" t="n">
        <v>10000</v>
      </c>
      <c r="K907" s="13">
        <f>IFERROR($H907/$I907,"")</f>
        <v/>
      </c>
      <c r="L907" s="13" t="n">
        <v>1500000</v>
      </c>
      <c r="N907" t="inlineStr">
        <is>
          <t>No</t>
        </is>
      </c>
      <c r="O907" t="inlineStr">
        <is>
          <t>Not stated</t>
        </is>
      </c>
      <c r="Q907" s="9" t="inlineStr">
        <is>
          <t>https://grantcue.com/foundations/joseph-g-and-helen-i-zimmerman-charitable-trust-831163711</t>
        </is>
      </c>
    </row>
    <row r="908">
      <c r="A908">
        <f>IF($E908=$E907,$A907+1,1)</f>
        <v/>
      </c>
      <c r="B908" t="inlineStr">
        <is>
          <t>SYLARN FOUNDATION</t>
        </is>
      </c>
      <c r="C908" t="inlineStr">
        <is>
          <t>47-4866886</t>
        </is>
      </c>
      <c r="D908" t="inlineStr">
        <is>
          <t>Michigan</t>
        </is>
      </c>
      <c r="E908" t="inlineStr">
        <is>
          <t>MI</t>
        </is>
      </c>
      <c r="F908" t="n">
        <v>2025</v>
      </c>
      <c r="G908" t="n">
        <v>2</v>
      </c>
      <c r="H908" s="13" t="n">
        <v>2756915</v>
      </c>
      <c r="I908" s="12" t="n">
        <v>16</v>
      </c>
      <c r="J908" s="13" t="n">
        <v>47500</v>
      </c>
      <c r="K908" s="13">
        <f>IFERROR($H908/$I908,"")</f>
        <v/>
      </c>
      <c r="L908" s="13" t="n">
        <v>1091600</v>
      </c>
      <c r="M908" t="inlineStr">
        <is>
          <t>DC, NY, FL</t>
        </is>
      </c>
      <c r="N908" t="inlineStr">
        <is>
          <t>No</t>
        </is>
      </c>
      <c r="O908" t="inlineStr">
        <is>
          <t>Not stated</t>
        </is>
      </c>
      <c r="Q908" s="9" t="inlineStr">
        <is>
          <t>https://grantcue.com/foundations/sylarn-foundation-474866886</t>
        </is>
      </c>
    </row>
    <row r="909">
      <c r="A909">
        <f>IF($E909=$E908,$A908+1,1)</f>
        <v/>
      </c>
      <c r="B909" t="inlineStr">
        <is>
          <t>KRW FOUNDATION</t>
        </is>
      </c>
      <c r="C909" t="inlineStr">
        <is>
          <t>38-3384598</t>
        </is>
      </c>
      <c r="D909" t="inlineStr">
        <is>
          <t>Michigan</t>
        </is>
      </c>
      <c r="E909" t="inlineStr">
        <is>
          <t>MI</t>
        </is>
      </c>
      <c r="F909" t="n">
        <v>2024</v>
      </c>
      <c r="G909" t="n">
        <v>1</v>
      </c>
      <c r="H909" s="13" t="n">
        <v>2755000</v>
      </c>
      <c r="I909" s="12" t="n">
        <v>34</v>
      </c>
      <c r="J909" s="13" t="n">
        <v>50000</v>
      </c>
      <c r="K909" s="13">
        <f>IFERROR($H909/$I909,"")</f>
        <v/>
      </c>
      <c r="L909" s="13" t="n">
        <v>500000</v>
      </c>
      <c r="M909" t="inlineStr">
        <is>
          <t>DC, FL</t>
        </is>
      </c>
      <c r="N909" t="inlineStr">
        <is>
          <t>Yes</t>
        </is>
      </c>
      <c r="O909" t="inlineStr">
        <is>
          <t>Not stated</t>
        </is>
      </c>
      <c r="Q909" s="9" t="inlineStr">
        <is>
          <t>https://grantcue.com/foundations/krw-foundation-383384598</t>
        </is>
      </c>
    </row>
    <row r="910">
      <c r="A910">
        <f>IF($E910=$E909,$A909+1,1)</f>
        <v/>
      </c>
      <c r="B910" t="inlineStr">
        <is>
          <t>THE LLOYD AND MABEL JOHNSON FOUNDATION</t>
        </is>
      </c>
      <c r="C910" t="inlineStr">
        <is>
          <t>59-3009032</t>
        </is>
      </c>
      <c r="D910" t="inlineStr">
        <is>
          <t>Michigan</t>
        </is>
      </c>
      <c r="E910" t="inlineStr">
        <is>
          <t>MI</t>
        </is>
      </c>
      <c r="F910" t="n">
        <v>2024</v>
      </c>
      <c r="G910" t="n">
        <v>1</v>
      </c>
      <c r="H910" s="13" t="n">
        <v>2754350</v>
      </c>
      <c r="I910" s="12" t="n">
        <v>60</v>
      </c>
      <c r="J910" s="13" t="n">
        <v>27500</v>
      </c>
      <c r="K910" s="13">
        <f>IFERROR($H910/$I910,"")</f>
        <v/>
      </c>
      <c r="L910" s="13" t="n">
        <v>200000</v>
      </c>
      <c r="M910" t="inlineStr">
        <is>
          <t>TX, FL, WI</t>
        </is>
      </c>
      <c r="N910" t="inlineStr">
        <is>
          <t>No</t>
        </is>
      </c>
      <c r="O910" t="inlineStr">
        <is>
          <t>Not stated</t>
        </is>
      </c>
      <c r="Q910" s="9" t="inlineStr">
        <is>
          <t>https://grantcue.com/foundations/the-lloyd-and-mabel-johnson-foundation-593009032</t>
        </is>
      </c>
    </row>
    <row r="911">
      <c r="A911">
        <f>IF($E911=$E910,$A910+1,1)</f>
        <v/>
      </c>
      <c r="B911" t="inlineStr">
        <is>
          <t>CHARBONEAU FAMILY FOUNDATION</t>
        </is>
      </c>
      <c r="C911" t="inlineStr">
        <is>
          <t>20-8080199</t>
        </is>
      </c>
      <c r="D911" t="inlineStr">
        <is>
          <t>Michigan</t>
        </is>
      </c>
      <c r="E911" t="inlineStr">
        <is>
          <t>MI</t>
        </is>
      </c>
      <c r="F911" t="n">
        <v>2025</v>
      </c>
      <c r="G911" t="n">
        <v>2</v>
      </c>
      <c r="H911" s="13" t="n">
        <v>2735000</v>
      </c>
      <c r="I911" s="12" t="n">
        <v>53</v>
      </c>
      <c r="J911" s="13" t="n">
        <v>20000</v>
      </c>
      <c r="K911" s="13">
        <f>IFERROR($H911/$I911,"")</f>
        <v/>
      </c>
      <c r="L911" s="13" t="n">
        <v>220000</v>
      </c>
      <c r="M911" t="inlineStr">
        <is>
          <t>VA, NC, CO</t>
        </is>
      </c>
      <c r="N911" t="inlineStr">
        <is>
          <t>No</t>
        </is>
      </c>
      <c r="O911" t="inlineStr">
        <is>
          <t>Not stated</t>
        </is>
      </c>
      <c r="Q911" s="9" t="inlineStr">
        <is>
          <t>https://grantcue.com/foundations/charboneau-family-foundation-208080199</t>
        </is>
      </c>
    </row>
    <row r="912">
      <c r="A912">
        <f>IF($E912=$E911,$A911+1,1)</f>
        <v/>
      </c>
      <c r="B912" t="inlineStr">
        <is>
          <t>UFP INDUSTRIES FOUNDATION</t>
        </is>
      </c>
      <c r="C912" t="inlineStr">
        <is>
          <t>38-3161777</t>
        </is>
      </c>
      <c r="D912" t="inlineStr">
        <is>
          <t>Michigan</t>
        </is>
      </c>
      <c r="E912" t="inlineStr">
        <is>
          <t>MI</t>
        </is>
      </c>
      <c r="F912" t="n">
        <v>2024</v>
      </c>
      <c r="G912" t="n">
        <v>2</v>
      </c>
      <c r="H912" s="13" t="n">
        <v>2716303</v>
      </c>
      <c r="I912" s="12" t="n">
        <v>208</v>
      </c>
      <c r="J912" s="13" t="n">
        <v>3000</v>
      </c>
      <c r="K912" s="13">
        <f>IFERROR($H912/$I912,"")</f>
        <v/>
      </c>
      <c r="L912" s="13" t="n">
        <v>1027500</v>
      </c>
      <c r="M912" t="inlineStr">
        <is>
          <t>GA, TX, NC</t>
        </is>
      </c>
      <c r="N912" t="inlineStr">
        <is>
          <t>No</t>
        </is>
      </c>
      <c r="O912" t="inlineStr">
        <is>
          <t>Not stated</t>
        </is>
      </c>
      <c r="Q912" s="9" t="inlineStr">
        <is>
          <t>https://grantcue.com/foundations/ufp-industries-foundation-383161777</t>
        </is>
      </c>
    </row>
    <row r="913">
      <c r="A913">
        <f>IF($E913=$E912,$A912+1,1)</f>
        <v/>
      </c>
      <c r="B913" t="inlineStr">
        <is>
          <t>HERBERT H AND BARBARA C DOW FOUNDATION</t>
        </is>
      </c>
      <c r="C913" t="inlineStr">
        <is>
          <t>38-6058513</t>
        </is>
      </c>
      <c r="D913" t="inlineStr">
        <is>
          <t>Michigan</t>
        </is>
      </c>
      <c r="E913" t="inlineStr">
        <is>
          <t>MI</t>
        </is>
      </c>
      <c r="F913" t="n">
        <v>2025</v>
      </c>
      <c r="G913" t="n">
        <v>2</v>
      </c>
      <c r="H913" s="13" t="n">
        <v>2702000</v>
      </c>
      <c r="I913" s="12" t="n">
        <v>53</v>
      </c>
      <c r="J913" s="13" t="n">
        <v>40000</v>
      </c>
      <c r="K913" s="13">
        <f>IFERROR($H913/$I913,"")</f>
        <v/>
      </c>
      <c r="L913" s="13" t="n">
        <v>175000</v>
      </c>
      <c r="M913" t="inlineStr">
        <is>
          <t>AZ, DC, FL</t>
        </is>
      </c>
      <c r="N913" t="inlineStr">
        <is>
          <t>No</t>
        </is>
      </c>
      <c r="O913" t="inlineStr">
        <is>
          <t>Not stated</t>
        </is>
      </c>
      <c r="Q913" s="9" t="inlineStr">
        <is>
          <t>https://grantcue.com/foundations/herbert-h-and-barbara-c-dow-foundation-386058513</t>
        </is>
      </c>
    </row>
    <row r="914">
      <c r="A914">
        <f>IF($E914=$E913,$A913+1,1)</f>
        <v/>
      </c>
      <c r="B914" t="inlineStr">
        <is>
          <t>GROWING TREE FOUNDATION</t>
        </is>
      </c>
      <c r="C914" t="inlineStr">
        <is>
          <t>87-2623940</t>
        </is>
      </c>
      <c r="D914" t="inlineStr">
        <is>
          <t>Michigan</t>
        </is>
      </c>
      <c r="E914" t="inlineStr">
        <is>
          <t>MI</t>
        </is>
      </c>
      <c r="F914" t="n">
        <v>2024</v>
      </c>
      <c r="G914" t="n">
        <v>2</v>
      </c>
      <c r="H914" s="13" t="n">
        <v>2698691</v>
      </c>
      <c r="I914" s="12" t="n">
        <v>24</v>
      </c>
      <c r="J914" s="13" t="n">
        <v>40000</v>
      </c>
      <c r="K914" s="13">
        <f>IFERROR($H914/$I914,"")</f>
        <v/>
      </c>
      <c r="L914" s="13" t="n">
        <v>600000</v>
      </c>
      <c r="M914" t="inlineStr">
        <is>
          <t>IL, CA, WA</t>
        </is>
      </c>
      <c r="N914" t="inlineStr">
        <is>
          <t>No</t>
        </is>
      </c>
      <c r="O914" t="inlineStr">
        <is>
          <t>Not stated</t>
        </is>
      </c>
      <c r="Q914" s="9" t="inlineStr">
        <is>
          <t>https://grantcue.com/foundations/growing-tree-foundation-872623940</t>
        </is>
      </c>
    </row>
    <row r="915">
      <c r="A915">
        <f>IF($E915=$E914,$A914+1,1)</f>
        <v/>
      </c>
      <c r="B915" t="inlineStr">
        <is>
          <t>DANIEL AND SHARON BOWEN FOUNDATION</t>
        </is>
      </c>
      <c r="C915" t="inlineStr">
        <is>
          <t>20-5984891</t>
        </is>
      </c>
      <c r="D915" t="inlineStr">
        <is>
          <t>Michigan</t>
        </is>
      </c>
      <c r="E915" t="inlineStr">
        <is>
          <t>MI</t>
        </is>
      </c>
      <c r="F915" t="n">
        <v>2024</v>
      </c>
      <c r="G915" t="n">
        <v>1</v>
      </c>
      <c r="H915" s="13" t="n">
        <v>2697499</v>
      </c>
      <c r="I915" s="12" t="n">
        <v>17</v>
      </c>
      <c r="J915" s="13" t="n">
        <v>20000</v>
      </c>
      <c r="K915" s="13">
        <f>IFERROR($H915/$I915,"")</f>
        <v/>
      </c>
      <c r="L915" s="13" t="n">
        <v>2000000</v>
      </c>
      <c r="M915" t="inlineStr">
        <is>
          <t>IL, AZ</t>
        </is>
      </c>
      <c r="N915" t="inlineStr">
        <is>
          <t>No</t>
        </is>
      </c>
      <c r="O915" t="inlineStr">
        <is>
          <t>Not stated</t>
        </is>
      </c>
      <c r="Q915" s="9" t="inlineStr">
        <is>
          <t>https://grantcue.com/foundations/daniel-and-sharon-bowen-foundation-205984891</t>
        </is>
      </c>
    </row>
    <row r="916">
      <c r="A916">
        <f>IF($E916=$E915,$A915+1,1)</f>
        <v/>
      </c>
      <c r="B916" t="inlineStr">
        <is>
          <t>WEISER CHARITABLE FOUNDATION</t>
        </is>
      </c>
      <c r="C916" t="inlineStr">
        <is>
          <t>83-2165204</t>
        </is>
      </c>
      <c r="D916" t="inlineStr">
        <is>
          <t>Michigan</t>
        </is>
      </c>
      <c r="E916" t="inlineStr">
        <is>
          <t>MI</t>
        </is>
      </c>
      <c r="F916" t="n">
        <v>2023</v>
      </c>
      <c r="G916" t="n">
        <v>1</v>
      </c>
      <c r="H916" s="13" t="n">
        <v>2666133</v>
      </c>
      <c r="I916" s="12" t="n">
        <v>27</v>
      </c>
      <c r="J916" s="13" t="n">
        <v>30000</v>
      </c>
      <c r="K916" s="13">
        <f>IFERROR($H916/$I916,"")</f>
        <v/>
      </c>
      <c r="L916" s="13" t="n">
        <v>1275000</v>
      </c>
      <c r="M916" t="inlineStr">
        <is>
          <t>VA, NY, IL</t>
        </is>
      </c>
      <c r="N916" t="inlineStr">
        <is>
          <t>No</t>
        </is>
      </c>
      <c r="O916" t="inlineStr">
        <is>
          <t>Not stated</t>
        </is>
      </c>
      <c r="Q916" s="9" t="inlineStr">
        <is>
          <t>https://grantcue.com/foundations/weiser-charitable-foundation-832165204</t>
        </is>
      </c>
    </row>
    <row r="917">
      <c r="A917">
        <f>IF($E917=$E916,$A916+1,1)</f>
        <v/>
      </c>
      <c r="B917" t="inlineStr">
        <is>
          <t>LAYBEL FAMILY FOUNDATION</t>
        </is>
      </c>
      <c r="C917" t="inlineStr">
        <is>
          <t>38-3347294</t>
        </is>
      </c>
      <c r="D917" t="inlineStr">
        <is>
          <t>Michigan</t>
        </is>
      </c>
      <c r="E917" t="inlineStr">
        <is>
          <t>MI</t>
        </is>
      </c>
      <c r="F917" t="n">
        <v>2025</v>
      </c>
      <c r="G917" t="n">
        <v>2</v>
      </c>
      <c r="H917" s="13" t="n">
        <v>2647500</v>
      </c>
      <c r="I917" s="12" t="n">
        <v>41</v>
      </c>
      <c r="J917" s="13" t="n">
        <v>50000</v>
      </c>
      <c r="K917" s="13">
        <f>IFERROR($H917/$I917,"")</f>
        <v/>
      </c>
      <c r="L917" s="13" t="n">
        <v>325000</v>
      </c>
      <c r="M917" t="inlineStr">
        <is>
          <t>NY, DC, TN</t>
        </is>
      </c>
      <c r="N917" t="inlineStr">
        <is>
          <t>No</t>
        </is>
      </c>
      <c r="O917" t="inlineStr">
        <is>
          <t>Not stated</t>
        </is>
      </c>
      <c r="Q917" s="9" t="inlineStr">
        <is>
          <t>https://grantcue.com/foundations/laybel-family-foundation-383347294</t>
        </is>
      </c>
    </row>
    <row r="918">
      <c r="A918">
        <f>IF($E918=$E917,$A917+1,1)</f>
        <v/>
      </c>
      <c r="B918" t="inlineStr">
        <is>
          <t>HAROLD AND GRACE UPJOHN FOUNDATION</t>
        </is>
      </c>
      <c r="C918" t="inlineStr">
        <is>
          <t>38-6052963</t>
        </is>
      </c>
      <c r="D918" t="inlineStr">
        <is>
          <t>Michigan</t>
        </is>
      </c>
      <c r="E918" t="inlineStr">
        <is>
          <t>MI</t>
        </is>
      </c>
      <c r="F918" t="n">
        <v>2024</v>
      </c>
      <c r="G918" t="n">
        <v>2</v>
      </c>
      <c r="H918" s="13" t="n">
        <v>2607930</v>
      </c>
      <c r="I918" s="12" t="n">
        <v>196</v>
      </c>
      <c r="J918" s="13" t="n">
        <v>10500</v>
      </c>
      <c r="K918" s="13">
        <f>IFERROR($H918/$I918,"")</f>
        <v/>
      </c>
      <c r="L918" s="13" t="n">
        <v>37000</v>
      </c>
      <c r="M918" t="inlineStr">
        <is>
          <t>VA, OH</t>
        </is>
      </c>
      <c r="N918" t="inlineStr">
        <is>
          <t>Yes</t>
        </is>
      </c>
      <c r="O918" t="inlineStr">
        <is>
          <t>Not stated</t>
        </is>
      </c>
      <c r="P918" s="9" t="inlineStr">
        <is>
          <t>https://www.haroldandgraceupjohnfoundation.org/</t>
        </is>
      </c>
      <c r="Q918" s="9" t="inlineStr">
        <is>
          <t>https://grantcue.com/foundations/harold-and-grace-upjohn-foundation-386052963</t>
        </is>
      </c>
    </row>
    <row r="919">
      <c r="A919">
        <f>IF($E919=$E918,$A918+1,1)</f>
        <v/>
      </c>
      <c r="B919" t="inlineStr">
        <is>
          <t>JULIUS AND CYNTHIA HUEBNER FOUNDATION</t>
        </is>
      </c>
      <c r="C919" t="inlineStr">
        <is>
          <t>38-3321090</t>
        </is>
      </c>
      <c r="D919" t="inlineStr">
        <is>
          <t>Michigan</t>
        </is>
      </c>
      <c r="E919" t="inlineStr">
        <is>
          <t>MI</t>
        </is>
      </c>
      <c r="F919" t="n">
        <v>2025</v>
      </c>
      <c r="G919" t="n">
        <v>2</v>
      </c>
      <c r="H919" s="13" t="n">
        <v>2585000</v>
      </c>
      <c r="I919" s="12" t="n">
        <v>25</v>
      </c>
      <c r="J919" s="13" t="n">
        <v>100000</v>
      </c>
      <c r="K919" s="13">
        <f>IFERROR($H919/$I919,"")</f>
        <v/>
      </c>
      <c r="L919" s="13" t="n">
        <v>333350</v>
      </c>
      <c r="M919" t="inlineStr">
        <is>
          <t>IL, PA, MA</t>
        </is>
      </c>
      <c r="N919" t="inlineStr">
        <is>
          <t>No</t>
        </is>
      </c>
      <c r="O919" t="inlineStr">
        <is>
          <t>Not stated</t>
        </is>
      </c>
      <c r="Q919" s="9" t="inlineStr">
        <is>
          <t>https://grantcue.com/foundations/julius-and-cynthia-huebner-foundation-383321090</t>
        </is>
      </c>
    </row>
    <row r="920">
      <c r="A920">
        <f>IF($E920=$E919,$A919+1,1)</f>
        <v/>
      </c>
      <c r="B920" t="inlineStr">
        <is>
          <t>HENRY E &amp; CONSUELO S WENGER FOUNDATION INC</t>
        </is>
      </c>
      <c r="C920" t="inlineStr">
        <is>
          <t>38-6077419</t>
        </is>
      </c>
      <c r="D920" t="inlineStr">
        <is>
          <t>Michigan</t>
        </is>
      </c>
      <c r="E920" t="inlineStr">
        <is>
          <t>MI</t>
        </is>
      </c>
      <c r="F920" t="n">
        <v>2025</v>
      </c>
      <c r="G920" t="n">
        <v>2</v>
      </c>
      <c r="H920" s="13" t="n">
        <v>2570400</v>
      </c>
      <c r="I920" s="12" t="n">
        <v>138</v>
      </c>
      <c r="J920" s="13" t="n">
        <v>5000</v>
      </c>
      <c r="K920" s="13">
        <f>IFERROR($H920/$I920,"")</f>
        <v/>
      </c>
      <c r="L920" s="13" t="n">
        <v>300000</v>
      </c>
      <c r="M920" t="inlineStr">
        <is>
          <t>NY, WA, FL</t>
        </is>
      </c>
      <c r="N920" t="inlineStr">
        <is>
          <t>No</t>
        </is>
      </c>
      <c r="O920" t="inlineStr">
        <is>
          <t>Not stated</t>
        </is>
      </c>
      <c r="Q920" s="9" t="inlineStr">
        <is>
          <t>https://grantcue.com/foundations/henry-e-and-consuelo-s-wenger-foundation-inc-386077419</t>
        </is>
      </c>
    </row>
    <row r="921">
      <c r="A921">
        <f>IF($E921=$E920,$A920+1,1)</f>
        <v/>
      </c>
      <c r="B921" t="inlineStr">
        <is>
          <t>MOLINELLO FAMILY FOUNDATION</t>
        </is>
      </c>
      <c r="C921" t="inlineStr">
        <is>
          <t>38-3494266</t>
        </is>
      </c>
      <c r="D921" t="inlineStr">
        <is>
          <t>Michigan</t>
        </is>
      </c>
      <c r="E921" t="inlineStr">
        <is>
          <t>MI</t>
        </is>
      </c>
      <c r="F921" t="n">
        <v>2025</v>
      </c>
      <c r="G921" t="n">
        <v>2</v>
      </c>
      <c r="H921" s="13" t="n">
        <v>2560000</v>
      </c>
      <c r="I921" s="12" t="n">
        <v>68</v>
      </c>
      <c r="J921" s="13" t="n">
        <v>30000</v>
      </c>
      <c r="K921" s="13">
        <f>IFERROR($H921/$I921,"")</f>
        <v/>
      </c>
      <c r="L921" s="13" t="n">
        <v>100000</v>
      </c>
      <c r="M921" t="inlineStr">
        <is>
          <t>TN, MN</t>
        </is>
      </c>
      <c r="N921" t="inlineStr">
        <is>
          <t>No</t>
        </is>
      </c>
      <c r="O921" t="inlineStr">
        <is>
          <t>Not stated</t>
        </is>
      </c>
      <c r="Q921" s="9" t="inlineStr">
        <is>
          <t>https://grantcue.com/foundations/molinello-family-foundation-383494266</t>
        </is>
      </c>
    </row>
    <row r="922">
      <c r="A922">
        <f>IF($E922=$E921,$A921+1,1)</f>
        <v/>
      </c>
      <c r="B922" t="inlineStr">
        <is>
          <t>Harold C and Janet A Baldauf Foundation</t>
        </is>
      </c>
      <c r="C922" t="inlineStr">
        <is>
          <t>38-2956559</t>
        </is>
      </c>
      <c r="D922" t="inlineStr">
        <is>
          <t>Michigan</t>
        </is>
      </c>
      <c r="E922" t="inlineStr">
        <is>
          <t>MI</t>
        </is>
      </c>
      <c r="F922" t="n">
        <v>2025</v>
      </c>
      <c r="G922" t="n">
        <v>2</v>
      </c>
      <c r="H922" s="13" t="n">
        <v>2507250</v>
      </c>
      <c r="I922" s="12" t="n">
        <v>36</v>
      </c>
      <c r="J922" s="13" t="n">
        <v>2000</v>
      </c>
      <c r="K922" s="13">
        <f>IFERROR($H922/$I922,"")</f>
        <v/>
      </c>
      <c r="L922" s="13" t="n">
        <v>1618500</v>
      </c>
      <c r="M922" t="inlineStr">
        <is>
          <t>AZ, MN, VA</t>
        </is>
      </c>
      <c r="N922" t="inlineStr">
        <is>
          <t>No</t>
        </is>
      </c>
      <c r="O922" t="inlineStr">
        <is>
          <t>Not stated</t>
        </is>
      </c>
      <c r="Q922" s="9" t="inlineStr">
        <is>
          <t>https://grantcue.com/foundations/harold-c-and-janet-a-baldauf-foundation-382956559</t>
        </is>
      </c>
    </row>
    <row r="923">
      <c r="A923">
        <f>IF($E923=$E922,$A922+1,1)</f>
        <v/>
      </c>
      <c r="B923" t="inlineStr">
        <is>
          <t>THOMAS AND CAROL CRACCHIOLO FOUNDATION</t>
        </is>
      </c>
      <c r="C923" t="inlineStr">
        <is>
          <t>38-2543263</t>
        </is>
      </c>
      <c r="D923" t="inlineStr">
        <is>
          <t>Michigan</t>
        </is>
      </c>
      <c r="E923" t="inlineStr">
        <is>
          <t>MI</t>
        </is>
      </c>
      <c r="F923" t="n">
        <v>2024</v>
      </c>
      <c r="G923" t="n">
        <v>2</v>
      </c>
      <c r="H923" s="13" t="n">
        <v>2494003</v>
      </c>
      <c r="I923" s="12" t="n">
        <v>86</v>
      </c>
      <c r="J923" s="13" t="n">
        <v>8000</v>
      </c>
      <c r="K923" s="13">
        <f>IFERROR($H923/$I923,"")</f>
        <v/>
      </c>
      <c r="L923" s="13" t="n">
        <v>673239</v>
      </c>
      <c r="M923" t="inlineStr">
        <is>
          <t>OH, DC, NY</t>
        </is>
      </c>
      <c r="N923" t="inlineStr">
        <is>
          <t>No</t>
        </is>
      </c>
      <c r="O923" t="inlineStr">
        <is>
          <t>Not stated</t>
        </is>
      </c>
      <c r="Q923" s="9" t="inlineStr">
        <is>
          <t>https://grantcue.com/foundations/thomas-and-carol-cracchiolo-foundation-382543263</t>
        </is>
      </c>
    </row>
    <row r="924">
      <c r="A924">
        <f>IF($E924=$E923,$A923+1,1)</f>
        <v/>
      </c>
      <c r="B924" t="inlineStr">
        <is>
          <t>THE POKAGON FUND INC</t>
        </is>
      </c>
      <c r="C924" t="inlineStr">
        <is>
          <t>30-0130499</t>
        </is>
      </c>
      <c r="D924" t="inlineStr">
        <is>
          <t>Michigan</t>
        </is>
      </c>
      <c r="E924" t="inlineStr">
        <is>
          <t>MI</t>
        </is>
      </c>
      <c r="F924" t="n">
        <v>2024</v>
      </c>
      <c r="G924" t="n">
        <v>2</v>
      </c>
      <c r="H924" s="13" t="n">
        <v>2493049</v>
      </c>
      <c r="I924" s="12" t="n">
        <v>240</v>
      </c>
      <c r="J924" s="13" t="n">
        <v>3000</v>
      </c>
      <c r="K924" s="13">
        <f>IFERROR($H924/$I924,"")</f>
        <v/>
      </c>
      <c r="L924" s="13" t="n">
        <v>300000</v>
      </c>
      <c r="M924" t="inlineStr">
        <is>
          <t>IN, FL, IL</t>
        </is>
      </c>
      <c r="N924" t="inlineStr">
        <is>
          <t>Yes</t>
        </is>
      </c>
      <c r="O924" t="inlineStr">
        <is>
          <t>Yes</t>
        </is>
      </c>
      <c r="P924" s="9" t="inlineStr">
        <is>
          <t>https://pokagonfund.org/</t>
        </is>
      </c>
      <c r="Q924" s="9" t="inlineStr">
        <is>
          <t>https://grantcue.com/foundations/the-pokagon-fund-inc-300130499</t>
        </is>
      </c>
    </row>
    <row r="925">
      <c r="A925">
        <f>IF($E925=$E924,$A924+1,1)</f>
        <v/>
      </c>
      <c r="B925" t="inlineStr">
        <is>
          <t>THE SHAW &amp; BETTY WALKER FOUNDATION</t>
        </is>
      </c>
      <c r="C925" t="inlineStr">
        <is>
          <t>38-3125893</t>
        </is>
      </c>
      <c r="D925" t="inlineStr">
        <is>
          <t>Michigan</t>
        </is>
      </c>
      <c r="E925" t="inlineStr">
        <is>
          <t>MI</t>
        </is>
      </c>
      <c r="F925" t="n">
        <v>2025</v>
      </c>
      <c r="G925" t="n">
        <v>2</v>
      </c>
      <c r="H925" s="13" t="n">
        <v>2490000</v>
      </c>
      <c r="I925" s="12" t="n">
        <v>103</v>
      </c>
      <c r="J925" s="13" t="n">
        <v>15000</v>
      </c>
      <c r="K925" s="13">
        <f>IFERROR($H925/$I925,"")</f>
        <v/>
      </c>
      <c r="L925" s="13" t="n">
        <v>200000</v>
      </c>
      <c r="M925" t="inlineStr">
        <is>
          <t>WY, DC, TX</t>
        </is>
      </c>
      <c r="N925" t="inlineStr">
        <is>
          <t>No</t>
        </is>
      </c>
      <c r="O925" t="inlineStr">
        <is>
          <t>Not stated</t>
        </is>
      </c>
      <c r="Q925" s="9" t="inlineStr">
        <is>
          <t>https://grantcue.com/foundations/the-shaw-and-betty-walker-foundation-383125893</t>
        </is>
      </c>
    </row>
    <row r="926">
      <c r="A926">
        <f>IF($E926=$E925,$A925+1,1)</f>
        <v/>
      </c>
      <c r="B926" t="inlineStr">
        <is>
          <t>BREACH FAMILY FOUNDATION</t>
        </is>
      </c>
      <c r="C926" t="inlineStr">
        <is>
          <t>83-2901970</t>
        </is>
      </c>
      <c r="D926" t="inlineStr">
        <is>
          <t>Michigan</t>
        </is>
      </c>
      <c r="E926" t="inlineStr">
        <is>
          <t>MI</t>
        </is>
      </c>
      <c r="F926" t="n">
        <v>2024</v>
      </c>
      <c r="G926" t="n">
        <v>1</v>
      </c>
      <c r="H926" s="13" t="n">
        <v>2471860</v>
      </c>
      <c r="I926" s="12" t="n">
        <v>12</v>
      </c>
      <c r="J926" s="13" t="n">
        <v>25000</v>
      </c>
      <c r="K926" s="13">
        <f>IFERROR($H926/$I926,"")</f>
        <v/>
      </c>
      <c r="L926" s="13" t="n">
        <v>2000000</v>
      </c>
      <c r="M926" t="inlineStr">
        <is>
          <t>NY, TX, CA</t>
        </is>
      </c>
      <c r="N926" t="inlineStr">
        <is>
          <t>No</t>
        </is>
      </c>
      <c r="O926" t="inlineStr">
        <is>
          <t>Not stated</t>
        </is>
      </c>
      <c r="Q926" s="9" t="inlineStr">
        <is>
          <t>https://grantcue.com/foundations/breach-family-foundation-832901970</t>
        </is>
      </c>
    </row>
    <row r="927">
      <c r="A927">
        <f>IF($E927=$E926,$A926+1,1)</f>
        <v/>
      </c>
      <c r="B927" t="inlineStr">
        <is>
          <t>STEWART AND LENORE KNIFF FAMILY FOUNDATI</t>
        </is>
      </c>
      <c r="C927" t="inlineStr">
        <is>
          <t>38-3338626</t>
        </is>
      </c>
      <c r="D927" t="inlineStr">
        <is>
          <t>Michigan</t>
        </is>
      </c>
      <c r="E927" t="inlineStr">
        <is>
          <t>MI</t>
        </is>
      </c>
      <c r="F927" t="n">
        <v>2025</v>
      </c>
      <c r="G927" t="n">
        <v>2</v>
      </c>
      <c r="H927" s="13" t="n">
        <v>2432500</v>
      </c>
      <c r="I927" s="12" t="n">
        <v>88</v>
      </c>
      <c r="J927" s="13" t="n">
        <v>16250</v>
      </c>
      <c r="K927" s="13">
        <f>IFERROR($H927/$I927,"")</f>
        <v/>
      </c>
      <c r="L927" s="13" t="n">
        <v>130000</v>
      </c>
      <c r="M927" t="inlineStr">
        <is>
          <t>WA, FL, IN</t>
        </is>
      </c>
      <c r="N927" t="inlineStr">
        <is>
          <t>No</t>
        </is>
      </c>
      <c r="O927" t="inlineStr">
        <is>
          <t>Not stated</t>
        </is>
      </c>
      <c r="Q927" s="9" t="inlineStr">
        <is>
          <t>https://grantcue.com/foundations/stewart-and-lenore-kniff-family-foundati-383338626</t>
        </is>
      </c>
    </row>
    <row r="928">
      <c r="A928">
        <f>IF($E928=$E927,$A927+1,1)</f>
        <v/>
      </c>
      <c r="B928" t="inlineStr">
        <is>
          <t>THE COLD HEADING FOUNDATION</t>
        </is>
      </c>
      <c r="C928" t="inlineStr">
        <is>
          <t>23-7005737</t>
        </is>
      </c>
      <c r="D928" t="inlineStr">
        <is>
          <t>Michigan</t>
        </is>
      </c>
      <c r="E928" t="inlineStr">
        <is>
          <t>MI</t>
        </is>
      </c>
      <c r="F928" t="n">
        <v>2025</v>
      </c>
      <c r="G928" t="n">
        <v>2</v>
      </c>
      <c r="H928" s="13" t="n">
        <v>2412500</v>
      </c>
      <c r="I928" s="12" t="n">
        <v>93</v>
      </c>
      <c r="J928" s="13" t="n">
        <v>5000</v>
      </c>
      <c r="K928" s="13">
        <f>IFERROR($H928/$I928,"")</f>
        <v/>
      </c>
      <c r="L928" s="13" t="n">
        <v>360000</v>
      </c>
      <c r="M928" t="inlineStr">
        <is>
          <t>NV, OH, IL</t>
        </is>
      </c>
      <c r="N928" t="inlineStr">
        <is>
          <t>No</t>
        </is>
      </c>
      <c r="O928" t="inlineStr">
        <is>
          <t>Not stated</t>
        </is>
      </c>
      <c r="Q928" s="9" t="inlineStr">
        <is>
          <t>https://grantcue.com/foundations/the-cold-heading-foundation-237005737</t>
        </is>
      </c>
    </row>
    <row r="929">
      <c r="A929">
        <f>IF($E929=$E928,$A928+1,1)</f>
        <v/>
      </c>
      <c r="B929" t="inlineStr">
        <is>
          <t>FWG FOUNDATION</t>
        </is>
      </c>
      <c r="C929" t="inlineStr">
        <is>
          <t>20-8032599</t>
        </is>
      </c>
      <c r="D929" t="inlineStr">
        <is>
          <t>Michigan</t>
        </is>
      </c>
      <c r="E929" t="inlineStr">
        <is>
          <t>MI</t>
        </is>
      </c>
      <c r="F929" t="n">
        <v>2025</v>
      </c>
      <c r="G929" t="n">
        <v>2</v>
      </c>
      <c r="H929" s="13" t="n">
        <v>2409850</v>
      </c>
      <c r="I929" s="12" t="n">
        <v>146</v>
      </c>
      <c r="J929" s="13" t="n">
        <v>15000</v>
      </c>
      <c r="K929" s="13">
        <f>IFERROR($H929/$I929,"")</f>
        <v/>
      </c>
      <c r="L929" s="13" t="n">
        <v>94450</v>
      </c>
      <c r="M929" t="inlineStr">
        <is>
          <t>VA, DC, CO</t>
        </is>
      </c>
      <c r="N929" t="inlineStr">
        <is>
          <t>No</t>
        </is>
      </c>
      <c r="O929" t="inlineStr">
        <is>
          <t>Not stated</t>
        </is>
      </c>
      <c r="Q929" s="9" t="inlineStr">
        <is>
          <t>https://grantcue.com/foundations/fwg-foundation-208032599</t>
        </is>
      </c>
    </row>
    <row r="930">
      <c r="A930">
        <f>IF($E930=$E929,$A929+1,1)</f>
        <v/>
      </c>
      <c r="B930" t="inlineStr">
        <is>
          <t>THE ROBERT E &amp; ROSEMARY PRICE FOUNDATION</t>
        </is>
      </c>
      <c r="C930" t="inlineStr">
        <is>
          <t>38-3247629</t>
        </is>
      </c>
      <c r="D930" t="inlineStr">
        <is>
          <t>Michigan</t>
        </is>
      </c>
      <c r="E930" t="inlineStr">
        <is>
          <t>MI</t>
        </is>
      </c>
      <c r="F930" t="n">
        <v>2025</v>
      </c>
      <c r="G930" t="n">
        <v>4</v>
      </c>
      <c r="H930" s="13" t="n">
        <v>2403850</v>
      </c>
      <c r="I930" s="12" t="n">
        <v>90</v>
      </c>
      <c r="J930" s="13" t="n">
        <v>20000</v>
      </c>
      <c r="K930" s="13">
        <f>IFERROR($H930/$I930,"")</f>
        <v/>
      </c>
      <c r="L930" s="13" t="n">
        <v>100000</v>
      </c>
      <c r="M930" t="inlineStr">
        <is>
          <t>MN, WI, OH</t>
        </is>
      </c>
      <c r="N930" t="inlineStr">
        <is>
          <t>No</t>
        </is>
      </c>
      <c r="O930" t="inlineStr">
        <is>
          <t>Not stated</t>
        </is>
      </c>
      <c r="Q930" s="9" t="inlineStr">
        <is>
          <t>https://grantcue.com/foundations/the-robert-e-and-rosemary-price-foundation-383247629</t>
        </is>
      </c>
    </row>
    <row r="931">
      <c r="A931">
        <f>IF($E931=$E930,$A930+1,1)</f>
        <v/>
      </c>
      <c r="B931" t="inlineStr">
        <is>
          <t>HRD-C FOUNDATION</t>
        </is>
      </c>
      <c r="C931" t="inlineStr">
        <is>
          <t>45-3591216</t>
        </is>
      </c>
      <c r="D931" t="inlineStr">
        <is>
          <t>Michigan</t>
        </is>
      </c>
      <c r="E931" t="inlineStr">
        <is>
          <t>MI</t>
        </is>
      </c>
      <c r="F931" t="n">
        <v>2024</v>
      </c>
      <c r="G931" t="n">
        <v>2</v>
      </c>
      <c r="H931" s="13" t="n">
        <v>2396729</v>
      </c>
      <c r="I931" s="12" t="n">
        <v>50</v>
      </c>
      <c r="J931" s="13" t="n">
        <v>14422</v>
      </c>
      <c r="K931" s="13">
        <f>IFERROR($H931/$I931,"")</f>
        <v/>
      </c>
      <c r="L931" s="13" t="n">
        <v>1009338</v>
      </c>
      <c r="M931" t="inlineStr">
        <is>
          <t>OH, CT, NY</t>
        </is>
      </c>
      <c r="N931" t="inlineStr">
        <is>
          <t>No</t>
        </is>
      </c>
      <c r="O931" t="inlineStr">
        <is>
          <t>Not stated</t>
        </is>
      </c>
      <c r="Q931" s="9" t="inlineStr">
        <is>
          <t>https://grantcue.com/foundations/hrd-c-foundation-453591216</t>
        </is>
      </c>
    </row>
    <row r="932">
      <c r="A932">
        <f>IF($E932=$E931,$A931+1,1)</f>
        <v/>
      </c>
      <c r="B932" t="inlineStr">
        <is>
          <t>PATHWAYS FOUNDATION</t>
        </is>
      </c>
      <c r="C932" t="inlineStr">
        <is>
          <t>45-6643839</t>
        </is>
      </c>
      <c r="D932" t="inlineStr">
        <is>
          <t>Michigan</t>
        </is>
      </c>
      <c r="E932" t="inlineStr">
        <is>
          <t>MI</t>
        </is>
      </c>
      <c r="F932" t="n">
        <v>2024</v>
      </c>
      <c r="G932" t="n">
        <v>1</v>
      </c>
      <c r="H932" s="13" t="n">
        <v>2387500</v>
      </c>
      <c r="I932" s="12" t="n">
        <v>19</v>
      </c>
      <c r="J932" s="13" t="n">
        <v>100000</v>
      </c>
      <c r="K932" s="13">
        <f>IFERROR($H932/$I932,"")</f>
        <v/>
      </c>
      <c r="L932" s="13" t="n">
        <v>300000</v>
      </c>
      <c r="M932" t="inlineStr">
        <is>
          <t>ME, NY, GA</t>
        </is>
      </c>
      <c r="N932" t="inlineStr">
        <is>
          <t>No</t>
        </is>
      </c>
      <c r="O932" t="inlineStr">
        <is>
          <t>Not stated</t>
        </is>
      </c>
      <c r="Q932" s="9" t="inlineStr">
        <is>
          <t>https://grantcue.com/foundations/pathways-foundation-456643839</t>
        </is>
      </c>
    </row>
    <row r="933">
      <c r="A933">
        <f>IF($E933=$E932,$A932+1,1)</f>
        <v/>
      </c>
      <c r="B933" t="inlineStr">
        <is>
          <t>KOHN CHARITABLE TRUST</t>
        </is>
      </c>
      <c r="C933" t="inlineStr">
        <is>
          <t>81-4683592</t>
        </is>
      </c>
      <c r="D933" t="inlineStr">
        <is>
          <t>Michigan</t>
        </is>
      </c>
      <c r="E933" t="inlineStr">
        <is>
          <t>MI</t>
        </is>
      </c>
      <c r="F933" t="n">
        <v>2024</v>
      </c>
      <c r="G933" t="n">
        <v>1</v>
      </c>
      <c r="H933" s="13" t="n">
        <v>2327000</v>
      </c>
      <c r="I933" s="12" t="n">
        <v>6</v>
      </c>
      <c r="J933" s="13" t="n">
        <v>280500</v>
      </c>
      <c r="K933" s="13">
        <f>IFERROR($H933/$I933,"")</f>
        <v/>
      </c>
      <c r="L933" s="13" t="n">
        <v>1246000</v>
      </c>
      <c r="M933" t="inlineStr">
        <is>
          <t>PA, NC</t>
        </is>
      </c>
      <c r="N933" t="inlineStr">
        <is>
          <t>No</t>
        </is>
      </c>
      <c r="O933" t="inlineStr">
        <is>
          <t>Not stated</t>
        </is>
      </c>
      <c r="Q933" s="9" t="inlineStr">
        <is>
          <t>https://grantcue.com/foundations/kohn-charitable-trust-814683592</t>
        </is>
      </c>
    </row>
    <row r="934">
      <c r="A934">
        <f>IF($E934=$E933,$A933+1,1)</f>
        <v/>
      </c>
      <c r="B934" t="inlineStr">
        <is>
          <t>LEWIS FAMILY CHARITABLE TRUST</t>
        </is>
      </c>
      <c r="C934" t="inlineStr">
        <is>
          <t>38-6517224</t>
        </is>
      </c>
      <c r="D934" t="inlineStr">
        <is>
          <t>Michigan</t>
        </is>
      </c>
      <c r="E934" t="inlineStr">
        <is>
          <t>MI</t>
        </is>
      </c>
      <c r="F934" t="n">
        <v>2025</v>
      </c>
      <c r="G934" t="n">
        <v>2</v>
      </c>
      <c r="H934" s="13" t="n">
        <v>2325599</v>
      </c>
      <c r="I934" s="12" t="n">
        <v>58</v>
      </c>
      <c r="J934" s="13" t="n">
        <v>5175</v>
      </c>
      <c r="K934" s="13">
        <f>IFERROR($H934/$I934,"")</f>
        <v/>
      </c>
      <c r="L934" s="13" t="n">
        <v>375550</v>
      </c>
      <c r="M934" t="inlineStr">
        <is>
          <t>FL, DC, NY</t>
        </is>
      </c>
      <c r="N934" t="inlineStr">
        <is>
          <t>No</t>
        </is>
      </c>
      <c r="O934" t="inlineStr">
        <is>
          <t>Not stated</t>
        </is>
      </c>
      <c r="Q934" s="9" t="inlineStr">
        <is>
          <t>https://grantcue.com/foundations/lewis-family-charitable-trust-386517224</t>
        </is>
      </c>
    </row>
    <row r="935">
      <c r="A935">
        <f>IF($E935=$E934,$A934+1,1)</f>
        <v/>
      </c>
      <c r="B935" t="inlineStr">
        <is>
          <t>Jack E and Eleanor Cannon Hill Foundation</t>
        </is>
      </c>
      <c r="C935" t="inlineStr">
        <is>
          <t>38-3119249</t>
        </is>
      </c>
      <c r="D935" t="inlineStr">
        <is>
          <t>Michigan</t>
        </is>
      </c>
      <c r="E935" t="inlineStr">
        <is>
          <t>MI</t>
        </is>
      </c>
      <c r="F935" t="n">
        <v>2025</v>
      </c>
      <c r="G935" t="n">
        <v>2</v>
      </c>
      <c r="H935" s="13" t="n">
        <v>2289182</v>
      </c>
      <c r="I935" s="12" t="n">
        <v>22</v>
      </c>
      <c r="J935" s="13" t="n">
        <v>30000</v>
      </c>
      <c r="K935" s="13">
        <f>IFERROR($H935/$I935,"")</f>
        <v/>
      </c>
      <c r="L935" s="13" t="n">
        <v>551763</v>
      </c>
      <c r="M935" t="inlineStr">
        <is>
          <t>SC, NY</t>
        </is>
      </c>
      <c r="N935" t="inlineStr">
        <is>
          <t>Yes</t>
        </is>
      </c>
      <c r="O935" t="inlineStr">
        <is>
          <t>Not stated</t>
        </is>
      </c>
      <c r="Q935" s="9" t="inlineStr">
        <is>
          <t>https://grantcue.com/foundations/jack-e-and-eleanor-cannon-hill-foundation-383119249</t>
        </is>
      </c>
    </row>
    <row r="936">
      <c r="A936">
        <f>IF($E936=$E935,$A935+1,1)</f>
        <v/>
      </c>
      <c r="B936" t="inlineStr">
        <is>
          <t>MARGARET DUNNING FOUNDATION</t>
        </is>
      </c>
      <c r="C936" t="inlineStr">
        <is>
          <t>38-3352930</t>
        </is>
      </c>
      <c r="D936" t="inlineStr">
        <is>
          <t>Michigan</t>
        </is>
      </c>
      <c r="E936" t="inlineStr">
        <is>
          <t>MI</t>
        </is>
      </c>
      <c r="F936" t="n">
        <v>2025</v>
      </c>
      <c r="G936" t="n">
        <v>2</v>
      </c>
      <c r="H936" s="13" t="n">
        <v>2277000</v>
      </c>
      <c r="I936" s="12" t="n">
        <v>63</v>
      </c>
      <c r="J936" s="13" t="n">
        <v>30000</v>
      </c>
      <c r="K936" s="13">
        <f>IFERROR($H936/$I936,"")</f>
        <v/>
      </c>
      <c r="L936" s="13" t="n">
        <v>90000</v>
      </c>
      <c r="M936" t="inlineStr">
        <is>
          <t>CA, FL, AZ</t>
        </is>
      </c>
      <c r="N936" t="inlineStr">
        <is>
          <t>Yes</t>
        </is>
      </c>
      <c r="O936" t="inlineStr">
        <is>
          <t>Yes</t>
        </is>
      </c>
      <c r="P936" s="9" t="inlineStr">
        <is>
          <t>https://www.margaretdunningfdn.org/</t>
        </is>
      </c>
      <c r="Q936" s="9" t="inlineStr">
        <is>
          <t>https://grantcue.com/foundations/margaret-dunning-foundation-383352930</t>
        </is>
      </c>
    </row>
    <row r="937">
      <c r="A937">
        <f>IF($E937=$E936,$A936+1,1)</f>
        <v/>
      </c>
      <c r="B937" t="inlineStr">
        <is>
          <t>DANIALLE AND PETER KARMANOS JR FAMILY FOUNDATION</t>
        </is>
      </c>
      <c r="C937" t="inlineStr">
        <is>
          <t>85-6590383</t>
        </is>
      </c>
      <c r="D937" t="inlineStr">
        <is>
          <t>Michigan</t>
        </is>
      </c>
      <c r="E937" t="inlineStr">
        <is>
          <t>MI</t>
        </is>
      </c>
      <c r="F937" t="n">
        <v>2025</v>
      </c>
      <c r="G937" t="n">
        <v>2</v>
      </c>
      <c r="H937" s="13" t="n">
        <v>2209100</v>
      </c>
      <c r="I937" s="12" t="n">
        <v>47</v>
      </c>
      <c r="J937" s="13" t="n">
        <v>10000</v>
      </c>
      <c r="K937" s="13">
        <f>IFERROR($H937/$I937,"")</f>
        <v/>
      </c>
      <c r="L937" s="13" t="n">
        <v>800000</v>
      </c>
      <c r="M937" t="inlineStr">
        <is>
          <t>NY, DC, TX</t>
        </is>
      </c>
      <c r="N937" t="inlineStr">
        <is>
          <t>No</t>
        </is>
      </c>
      <c r="O937" t="inlineStr">
        <is>
          <t>Not stated</t>
        </is>
      </c>
      <c r="Q937" s="9" t="inlineStr">
        <is>
          <t>https://grantcue.com/foundations/danialle-and-peter-karmanos-jr-family-foundation-856590383</t>
        </is>
      </c>
    </row>
    <row r="938">
      <c r="A938">
        <f>IF($E938=$E937,$A937+1,1)</f>
        <v/>
      </c>
      <c r="B938" t="inlineStr">
        <is>
          <t>STANLEY AND JUDITH FRANKEL FAMILY FOUNDATION</t>
        </is>
      </c>
      <c r="C938" t="inlineStr">
        <is>
          <t>38-3531285</t>
        </is>
      </c>
      <c r="D938" t="inlineStr">
        <is>
          <t>Michigan</t>
        </is>
      </c>
      <c r="E938" t="inlineStr">
        <is>
          <t>MI</t>
        </is>
      </c>
      <c r="F938" t="n">
        <v>2024</v>
      </c>
      <c r="G938" t="n">
        <v>1</v>
      </c>
      <c r="H938" s="13" t="n">
        <v>2190400</v>
      </c>
      <c r="I938" s="12" t="n">
        <v>21</v>
      </c>
      <c r="J938" s="13" t="n">
        <v>36000</v>
      </c>
      <c r="K938" s="13">
        <f>IFERROR($H938/$I938,"")</f>
        <v/>
      </c>
      <c r="L938" s="13" t="n">
        <v>1454000</v>
      </c>
      <c r="M938" t="inlineStr">
        <is>
          <t>NY, PA</t>
        </is>
      </c>
      <c r="N938" t="inlineStr">
        <is>
          <t>No</t>
        </is>
      </c>
      <c r="O938" t="inlineStr">
        <is>
          <t>Not stated</t>
        </is>
      </c>
      <c r="Q938" s="9" t="inlineStr">
        <is>
          <t>https://grantcue.com/foundations/stanley-and-judith-frankel-family-foundation-383531285</t>
        </is>
      </c>
    </row>
    <row r="939">
      <c r="A939">
        <f>IF($E939=$E938,$A938+1,1)</f>
        <v/>
      </c>
      <c r="B939" t="inlineStr">
        <is>
          <t>BERNARD J AND CAMILLE CEBELAK FOUNDATION</t>
        </is>
      </c>
      <c r="C939" t="inlineStr">
        <is>
          <t>38-2641979</t>
        </is>
      </c>
      <c r="D939" t="inlineStr">
        <is>
          <t>Michigan</t>
        </is>
      </c>
      <c r="E939" t="inlineStr">
        <is>
          <t>MI</t>
        </is>
      </c>
      <c r="F939" t="n">
        <v>2025</v>
      </c>
      <c r="G939" t="n">
        <v>2</v>
      </c>
      <c r="H939" s="13" t="n">
        <v>2165125</v>
      </c>
      <c r="I939" s="12" t="n">
        <v>20</v>
      </c>
      <c r="J939" s="13" t="n">
        <v>87500</v>
      </c>
      <c r="K939" s="13">
        <f>IFERROR($H939/$I939,"")</f>
        <v/>
      </c>
      <c r="L939" s="13" t="n">
        <v>500000</v>
      </c>
      <c r="N939" t="inlineStr">
        <is>
          <t>No</t>
        </is>
      </c>
      <c r="O939" t="inlineStr">
        <is>
          <t>Not stated</t>
        </is>
      </c>
      <c r="Q939" s="9" t="inlineStr">
        <is>
          <t>https://grantcue.com/foundations/bernard-j-and-camille-cebelak-foundation-382641979</t>
        </is>
      </c>
    </row>
    <row r="940">
      <c r="A940">
        <f>IF($E940=$E939,$A939+1,1)</f>
        <v/>
      </c>
      <c r="B940" t="inlineStr">
        <is>
          <t>JOE D PENTECOST FOUNDATION</t>
        </is>
      </c>
      <c r="C940" t="inlineStr">
        <is>
          <t>35-2178154</t>
        </is>
      </c>
      <c r="D940" t="inlineStr">
        <is>
          <t>Michigan</t>
        </is>
      </c>
      <c r="E940" t="inlineStr">
        <is>
          <t>MI</t>
        </is>
      </c>
      <c r="F940" t="n">
        <v>2025</v>
      </c>
      <c r="G940" t="n">
        <v>2</v>
      </c>
      <c r="H940" s="13" t="n">
        <v>2145500</v>
      </c>
      <c r="I940" s="12" t="n">
        <v>84</v>
      </c>
      <c r="J940" s="13" t="n">
        <v>10000</v>
      </c>
      <c r="K940" s="13">
        <f>IFERROR($H940/$I940,"")</f>
        <v/>
      </c>
      <c r="L940" s="13" t="n">
        <v>200000</v>
      </c>
      <c r="M940" t="inlineStr">
        <is>
          <t>ID, VA, IN</t>
        </is>
      </c>
      <c r="N940" t="inlineStr">
        <is>
          <t>No</t>
        </is>
      </c>
      <c r="O940" t="inlineStr">
        <is>
          <t>Not stated</t>
        </is>
      </c>
      <c r="Q940" s="9" t="inlineStr">
        <is>
          <t>https://grantcue.com/foundations/joe-d-pentecost-foundation-352178154</t>
        </is>
      </c>
    </row>
    <row r="941">
      <c r="A941">
        <f>IF($E941=$E940,$A940+1,1)</f>
        <v/>
      </c>
      <c r="B941" t="inlineStr">
        <is>
          <t>BEA ALDRINK IDEMA FOUNDATION</t>
        </is>
      </c>
      <c r="C941" t="inlineStr">
        <is>
          <t>27-2534791</t>
        </is>
      </c>
      <c r="D941" t="inlineStr">
        <is>
          <t>Michigan</t>
        </is>
      </c>
      <c r="E941" t="inlineStr">
        <is>
          <t>MI</t>
        </is>
      </c>
      <c r="F941" t="n">
        <v>2025</v>
      </c>
      <c r="G941" t="n">
        <v>2</v>
      </c>
      <c r="H941" s="13" t="n">
        <v>2143000</v>
      </c>
      <c r="I941" s="12" t="n">
        <v>46</v>
      </c>
      <c r="J941" s="13" t="n">
        <v>25000</v>
      </c>
      <c r="K941" s="13">
        <f>IFERROR($H941/$I941,"")</f>
        <v/>
      </c>
      <c r="L941" s="13" t="n">
        <v>500000</v>
      </c>
      <c r="M941" t="inlineStr">
        <is>
          <t>KY, OH, NC</t>
        </is>
      </c>
      <c r="N941" t="inlineStr">
        <is>
          <t>No</t>
        </is>
      </c>
      <c r="O941" t="inlineStr">
        <is>
          <t>Not stated</t>
        </is>
      </c>
      <c r="Q941" s="9" t="inlineStr">
        <is>
          <t>https://grantcue.com/foundations/bea-aldrink-idema-foundation-272534791</t>
        </is>
      </c>
    </row>
    <row r="942">
      <c r="A942">
        <f>IF($E942=$E941,$A941+1,1)</f>
        <v/>
      </c>
      <c r="B942" t="inlineStr">
        <is>
          <t>HOWARD MILLER FOUNDATION</t>
        </is>
      </c>
      <c r="C942" t="inlineStr">
        <is>
          <t>38-2137226</t>
        </is>
      </c>
      <c r="D942" t="inlineStr">
        <is>
          <t>Michigan</t>
        </is>
      </c>
      <c r="E942" t="inlineStr">
        <is>
          <t>MI</t>
        </is>
      </c>
      <c r="F942" t="n">
        <v>2025</v>
      </c>
      <c r="G942" t="n">
        <v>2</v>
      </c>
      <c r="H942" s="13" t="n">
        <v>2129000</v>
      </c>
      <c r="I942" s="12" t="n">
        <v>116</v>
      </c>
      <c r="J942" s="13" t="n">
        <v>12500</v>
      </c>
      <c r="K942" s="13">
        <f>IFERROR($H942/$I942,"")</f>
        <v/>
      </c>
      <c r="L942" s="13" t="n">
        <v>280000</v>
      </c>
      <c r="M942" t="inlineStr">
        <is>
          <t>WA, DC, TX</t>
        </is>
      </c>
      <c r="N942" t="inlineStr">
        <is>
          <t>Yes</t>
        </is>
      </c>
      <c r="O942" t="inlineStr">
        <is>
          <t>Yes</t>
        </is>
      </c>
      <c r="Q942" s="9" t="inlineStr">
        <is>
          <t>https://grantcue.com/foundations/howard-miller-foundation-382137226</t>
        </is>
      </c>
    </row>
    <row r="943">
      <c r="A943">
        <f>IF($E943=$E942,$A942+1,1)</f>
        <v/>
      </c>
      <c r="B943" t="inlineStr">
        <is>
          <t>ENNA FOUNDATION</t>
        </is>
      </c>
      <c r="C943" t="inlineStr">
        <is>
          <t>84-3284192</t>
        </is>
      </c>
      <c r="D943" t="inlineStr">
        <is>
          <t>Michigan</t>
        </is>
      </c>
      <c r="E943" t="inlineStr">
        <is>
          <t>MI</t>
        </is>
      </c>
      <c r="F943" t="n">
        <v>2024</v>
      </c>
      <c r="G943" t="n">
        <v>1</v>
      </c>
      <c r="H943" s="13" t="n">
        <v>2125892</v>
      </c>
      <c r="I943" s="12" t="n">
        <v>37</v>
      </c>
      <c r="J943" s="13" t="n">
        <v>50000</v>
      </c>
      <c r="K943" s="13">
        <f>IFERROR($H943/$I943,"")</f>
        <v/>
      </c>
      <c r="L943" s="13" t="n">
        <v>175000</v>
      </c>
      <c r="N943" t="inlineStr">
        <is>
          <t>Yes</t>
        </is>
      </c>
      <c r="O943" t="inlineStr">
        <is>
          <t>Yes</t>
        </is>
      </c>
      <c r="P943" s="9" t="inlineStr">
        <is>
          <t>https://www.enna.foundation/</t>
        </is>
      </c>
      <c r="Q943" s="9" t="inlineStr">
        <is>
          <t>https://grantcue.com/foundations/enna-foundation-c-o-greenleaf-trust-843284192</t>
        </is>
      </c>
    </row>
    <row r="944">
      <c r="A944">
        <f>IF($E944=$E943,$A943+1,1)</f>
        <v/>
      </c>
      <c r="B944" t="inlineStr">
        <is>
          <t>THE RAVITZ FOUNDATION</t>
        </is>
      </c>
      <c r="C944" t="inlineStr">
        <is>
          <t>38-3508943</t>
        </is>
      </c>
      <c r="D944" t="inlineStr">
        <is>
          <t>Michigan</t>
        </is>
      </c>
      <c r="E944" t="inlineStr">
        <is>
          <t>MI</t>
        </is>
      </c>
      <c r="F944" t="n">
        <v>2024</v>
      </c>
      <c r="G944" t="n">
        <v>1</v>
      </c>
      <c r="H944" s="13" t="n">
        <v>2093700</v>
      </c>
      <c r="I944" s="12" t="n">
        <v>66</v>
      </c>
      <c r="J944" s="13" t="n">
        <v>16000</v>
      </c>
      <c r="K944" s="13">
        <f>IFERROR($H944/$I944,"")</f>
        <v/>
      </c>
      <c r="L944" s="13" t="n">
        <v>247500</v>
      </c>
      <c r="M944" t="inlineStr">
        <is>
          <t>NY, MA, NC</t>
        </is>
      </c>
      <c r="N944" t="inlineStr">
        <is>
          <t>No</t>
        </is>
      </c>
      <c r="O944" t="inlineStr">
        <is>
          <t>Not stated</t>
        </is>
      </c>
      <c r="Q944" s="9" t="inlineStr">
        <is>
          <t>https://grantcue.com/foundations/the-ravitz-foundation-383508943</t>
        </is>
      </c>
    </row>
    <row r="945">
      <c r="A945">
        <f>IF($E945=$E944,$A944+1,1)</f>
        <v/>
      </c>
      <c r="B945" t="inlineStr">
        <is>
          <t>DOROTHY U DALTON FOUNDATION INC</t>
        </is>
      </c>
      <c r="C945" t="inlineStr">
        <is>
          <t>38-2240062</t>
        </is>
      </c>
      <c r="D945" t="inlineStr">
        <is>
          <t>Michigan</t>
        </is>
      </c>
      <c r="E945" t="inlineStr">
        <is>
          <t>MI</t>
        </is>
      </c>
      <c r="F945" t="n">
        <v>2024</v>
      </c>
      <c r="G945" t="n">
        <v>1</v>
      </c>
      <c r="H945" s="13" t="n">
        <v>2082700</v>
      </c>
      <c r="I945" s="12" t="n">
        <v>100</v>
      </c>
      <c r="J945" s="13" t="n">
        <v>12750</v>
      </c>
      <c r="K945" s="13">
        <f>IFERROR($H945/$I945,"")</f>
        <v/>
      </c>
      <c r="L945" s="13" t="n">
        <v>150000</v>
      </c>
      <c r="N945" t="inlineStr">
        <is>
          <t>No</t>
        </is>
      </c>
      <c r="O945" t="inlineStr">
        <is>
          <t>Yes</t>
        </is>
      </c>
      <c r="Q945" s="9" t="inlineStr">
        <is>
          <t>https://grantcue.com/foundations/dorothy-u-dalton-foundation-inc-382240062</t>
        </is>
      </c>
    </row>
    <row r="946">
      <c r="A946">
        <f>IF($E946=$E945,$A945+1,1)</f>
        <v/>
      </c>
      <c r="B946" t="inlineStr">
        <is>
          <t>PEYSER FOUNDATION FOR POPULATION HEALTH</t>
        </is>
      </c>
      <c r="C946" t="inlineStr">
        <is>
          <t>26-1752209</t>
        </is>
      </c>
      <c r="D946" t="inlineStr">
        <is>
          <t>Michigan</t>
        </is>
      </c>
      <c r="E946" t="inlineStr">
        <is>
          <t>MI</t>
        </is>
      </c>
      <c r="F946" t="n">
        <v>2024</v>
      </c>
      <c r="G946" t="n">
        <v>1</v>
      </c>
      <c r="H946" s="13" t="n">
        <v>2043962</v>
      </c>
      <c r="I946" s="12" t="n">
        <v>12</v>
      </c>
      <c r="J946" s="13" t="n">
        <v>54000.5</v>
      </c>
      <c r="K946" s="13">
        <f>IFERROR($H946/$I946,"")</f>
        <v/>
      </c>
      <c r="L946" s="13" t="n">
        <v>878839</v>
      </c>
      <c r="M946" t="inlineStr">
        <is>
          <t>NY, VT, IA</t>
        </is>
      </c>
      <c r="N946" t="inlineStr">
        <is>
          <t>No</t>
        </is>
      </c>
      <c r="O946" t="inlineStr">
        <is>
          <t>Not stated</t>
        </is>
      </c>
      <c r="Q946" s="9" t="inlineStr">
        <is>
          <t>https://grantcue.com/foundations/peyser-foundation-for-population-health-261752209</t>
        </is>
      </c>
    </row>
    <row r="947">
      <c r="A947">
        <f>IF($E947=$E946,$A946+1,1)</f>
        <v/>
      </c>
      <c r="B947" t="inlineStr">
        <is>
          <t>HERE TO HELP FOUNDATION</t>
        </is>
      </c>
      <c r="C947" t="inlineStr">
        <is>
          <t>20-8057969</t>
        </is>
      </c>
      <c r="D947" t="inlineStr">
        <is>
          <t>Michigan</t>
        </is>
      </c>
      <c r="E947" t="inlineStr">
        <is>
          <t>MI</t>
        </is>
      </c>
      <c r="F947" t="n">
        <v>2025</v>
      </c>
      <c r="G947" t="n">
        <v>2</v>
      </c>
      <c r="H947" s="13" t="n">
        <v>2031747</v>
      </c>
      <c r="I947" s="12" t="n">
        <v>6627</v>
      </c>
      <c r="J947" s="13" t="n">
        <v>150</v>
      </c>
      <c r="K947" s="13">
        <f>IFERROR($H947/$I947,"")</f>
        <v/>
      </c>
      <c r="L947" s="13" t="n">
        <v>3530</v>
      </c>
      <c r="N947" t="inlineStr">
        <is>
          <t>Yes</t>
        </is>
      </c>
      <c r="O947" t="inlineStr">
        <is>
          <t>Not stated</t>
        </is>
      </c>
      <c r="P947" s="9" t="inlineStr">
        <is>
          <t>https://www.heretohelpfoundation.org/</t>
        </is>
      </c>
      <c r="Q947" s="9" t="inlineStr">
        <is>
          <t>https://grantcue.com/foundations/here-to-help-foundation-208057969</t>
        </is>
      </c>
    </row>
    <row r="948">
      <c r="A948">
        <f>IF($E948=$E947,$A947+1,1)</f>
        <v/>
      </c>
      <c r="B948" t="inlineStr">
        <is>
          <t>PERRIGO COMPANY CHARITABLE FOUNDATION</t>
        </is>
      </c>
      <c r="C948" t="inlineStr">
        <is>
          <t>38-3553518</t>
        </is>
      </c>
      <c r="D948" t="inlineStr">
        <is>
          <t>Michigan</t>
        </is>
      </c>
      <c r="E948" t="inlineStr">
        <is>
          <t>MI</t>
        </is>
      </c>
      <c r="F948" t="n">
        <v>2024</v>
      </c>
      <c r="G948" t="n">
        <v>2</v>
      </c>
      <c r="H948" s="13" t="n">
        <v>2015744</v>
      </c>
      <c r="I948" s="12" t="n">
        <v>227</v>
      </c>
      <c r="J948" s="13" t="n">
        <v>5000</v>
      </c>
      <c r="K948" s="13">
        <f>IFERROR($H948/$I948,"")</f>
        <v/>
      </c>
      <c r="L948" s="13" t="n">
        <v>207521</v>
      </c>
      <c r="M948" t="inlineStr">
        <is>
          <t>TN, NY, VT</t>
        </is>
      </c>
      <c r="N948" t="inlineStr">
        <is>
          <t>Yes</t>
        </is>
      </c>
      <c r="O948" t="inlineStr">
        <is>
          <t>Not stated</t>
        </is>
      </c>
      <c r="P948" s="9" t="inlineStr">
        <is>
          <t>https://www.perrigo.com/ABOUT/PERRIGO-FOUNDATION.ASPX</t>
        </is>
      </c>
      <c r="Q948" s="9" t="inlineStr">
        <is>
          <t>https://grantcue.com/foundations/perrigo-company-charitable-foundation-383553518</t>
        </is>
      </c>
    </row>
    <row r="949">
      <c r="A949">
        <f>IF($E949=$E948,$A948+1,1)</f>
        <v/>
      </c>
      <c r="B949" t="inlineStr">
        <is>
          <t>SAWYER FOUNDATION CHARITABLE TR</t>
        </is>
      </c>
      <c r="C949" t="inlineStr">
        <is>
          <t>85-6488444</t>
        </is>
      </c>
      <c r="D949" t="inlineStr">
        <is>
          <t>Michigan</t>
        </is>
      </c>
      <c r="E949" t="inlineStr">
        <is>
          <t>MI</t>
        </is>
      </c>
      <c r="F949" t="n">
        <v>2024</v>
      </c>
      <c r="G949" t="n">
        <v>2</v>
      </c>
      <c r="H949" s="13" t="n">
        <v>1987292</v>
      </c>
      <c r="I949" s="12" t="n">
        <v>47</v>
      </c>
      <c r="J949" s="13" t="n">
        <v>1500</v>
      </c>
      <c r="K949" s="13">
        <f>IFERROR($H949/$I949,"")</f>
        <v/>
      </c>
      <c r="L949" s="13" t="n">
        <v>500000</v>
      </c>
      <c r="M949" t="inlineStr">
        <is>
          <t>FL, PA, TX</t>
        </is>
      </c>
      <c r="N949" t="inlineStr">
        <is>
          <t>No</t>
        </is>
      </c>
      <c r="O949" t="inlineStr">
        <is>
          <t>Not stated</t>
        </is>
      </c>
      <c r="Q949" s="9" t="inlineStr">
        <is>
          <t>https://grantcue.com/foundations/sawyer-foundation-charitable-tr-856488444</t>
        </is>
      </c>
    </row>
    <row r="950">
      <c r="A950">
        <f>IF($E950=$E949,$A949+1,1)</f>
        <v/>
      </c>
      <c r="B950" t="inlineStr">
        <is>
          <t>EDWARD AND NORMA JEAN MEER CHARITABLE FOUNDATION</t>
        </is>
      </c>
      <c r="C950" t="inlineStr">
        <is>
          <t>85-3925777</t>
        </is>
      </c>
      <c r="D950" t="inlineStr">
        <is>
          <t>Michigan</t>
        </is>
      </c>
      <c r="E950" t="inlineStr">
        <is>
          <t>MI</t>
        </is>
      </c>
      <c r="F950" t="n">
        <v>2025</v>
      </c>
      <c r="G950" t="n">
        <v>2</v>
      </c>
      <c r="H950" s="13" t="n">
        <v>1967547</v>
      </c>
      <c r="I950" s="12" t="n">
        <v>167</v>
      </c>
      <c r="J950" s="13" t="n">
        <v>1800</v>
      </c>
      <c r="K950" s="13">
        <f>IFERROR($H950/$I950,"")</f>
        <v/>
      </c>
      <c r="L950" s="13" t="n">
        <v>419000</v>
      </c>
      <c r="M950" t="inlineStr">
        <is>
          <t>NY, NJ, MD</t>
        </is>
      </c>
      <c r="N950" t="inlineStr">
        <is>
          <t>No</t>
        </is>
      </c>
      <c r="O950" t="inlineStr">
        <is>
          <t>Not stated</t>
        </is>
      </c>
      <c r="Q950" s="9" t="inlineStr">
        <is>
          <t>https://grantcue.com/foundations/edward-and-norma-jean-meer-charitable-foundation-853925777</t>
        </is>
      </c>
    </row>
    <row r="951">
      <c r="A951">
        <f>IF($E951=$E950,$A950+1,1)</f>
        <v/>
      </c>
      <c r="B951" t="inlineStr">
        <is>
          <t>THE THOMPSON FAMILY FOUNDATION</t>
        </is>
      </c>
      <c r="C951" t="inlineStr">
        <is>
          <t>38-3447218</t>
        </is>
      </c>
      <c r="D951" t="inlineStr">
        <is>
          <t>Michigan</t>
        </is>
      </c>
      <c r="E951" t="inlineStr">
        <is>
          <t>MI</t>
        </is>
      </c>
      <c r="F951" t="n">
        <v>2024</v>
      </c>
      <c r="G951" t="n">
        <v>1</v>
      </c>
      <c r="H951" s="13" t="n">
        <v>1954345</v>
      </c>
      <c r="I951" s="12" t="n">
        <v>56</v>
      </c>
      <c r="J951" s="13" t="n">
        <v>15000</v>
      </c>
      <c r="K951" s="13">
        <f>IFERROR($H951/$I951,"")</f>
        <v/>
      </c>
      <c r="L951" s="13" t="n">
        <v>175200</v>
      </c>
      <c r="M951" t="inlineStr">
        <is>
          <t>NY, VA, TN</t>
        </is>
      </c>
      <c r="N951" t="inlineStr">
        <is>
          <t>No</t>
        </is>
      </c>
      <c r="O951" t="inlineStr">
        <is>
          <t>Not stated</t>
        </is>
      </c>
      <c r="Q951" s="9" t="inlineStr">
        <is>
          <t>https://grantcue.com/foundations/the-thompson-family-foundation-383447218</t>
        </is>
      </c>
    </row>
    <row r="952">
      <c r="A952">
        <f>IF($E952=$E951,$A951+1,1)</f>
        <v/>
      </c>
      <c r="B952" t="inlineStr">
        <is>
          <t>CORNUCOPIA FAMILY FOUNDATION</t>
        </is>
      </c>
      <c r="C952" t="inlineStr">
        <is>
          <t>20-8080952</t>
        </is>
      </c>
      <c r="D952" t="inlineStr">
        <is>
          <t>Michigan</t>
        </is>
      </c>
      <c r="E952" t="inlineStr">
        <is>
          <t>MI</t>
        </is>
      </c>
      <c r="F952" t="n">
        <v>2024</v>
      </c>
      <c r="G952" t="n">
        <v>1</v>
      </c>
      <c r="H952" s="13" t="n">
        <v>1947456</v>
      </c>
      <c r="I952" s="12" t="n">
        <v>24</v>
      </c>
      <c r="J952" s="13" t="n">
        <v>31666.5</v>
      </c>
      <c r="K952" s="13">
        <f>IFERROR($H952/$I952,"")</f>
        <v/>
      </c>
      <c r="L952" s="13" t="n">
        <v>1048075</v>
      </c>
      <c r="M952" t="inlineStr">
        <is>
          <t>CO, FL</t>
        </is>
      </c>
      <c r="N952" t="inlineStr">
        <is>
          <t>No</t>
        </is>
      </c>
      <c r="O952" t="inlineStr">
        <is>
          <t>Not stated</t>
        </is>
      </c>
      <c r="Q952" s="9" t="inlineStr">
        <is>
          <t>https://grantcue.com/foundations/cornucopia-family-foundation-208080952</t>
        </is>
      </c>
    </row>
    <row r="953">
      <c r="A953">
        <f>IF($E953=$E952,$A952+1,1)</f>
        <v/>
      </c>
      <c r="B953" t="inlineStr">
        <is>
          <t>BESSER FOUNDATION</t>
        </is>
      </c>
      <c r="C953" t="inlineStr">
        <is>
          <t>38-6071938</t>
        </is>
      </c>
      <c r="D953" t="inlineStr">
        <is>
          <t>Michigan</t>
        </is>
      </c>
      <c r="E953" t="inlineStr">
        <is>
          <t>MI</t>
        </is>
      </c>
      <c r="F953" t="n">
        <v>2025</v>
      </c>
      <c r="G953" t="n">
        <v>2</v>
      </c>
      <c r="H953" s="13" t="n">
        <v>1946426</v>
      </c>
      <c r="I953" s="12" t="n">
        <v>33</v>
      </c>
      <c r="J953" s="13" t="n">
        <v>25000</v>
      </c>
      <c r="K953" s="13">
        <f>IFERROR($H953/$I953,"")</f>
        <v/>
      </c>
      <c r="L953" s="13" t="n">
        <v>343554</v>
      </c>
      <c r="N953" t="inlineStr">
        <is>
          <t>Yes</t>
        </is>
      </c>
      <c r="O953" t="inlineStr">
        <is>
          <t>Yes</t>
        </is>
      </c>
      <c r="Q953" s="9" t="inlineStr">
        <is>
          <t>https://grantcue.com/foundations/besser-foundation-386071938</t>
        </is>
      </c>
    </row>
    <row r="954">
      <c r="A954">
        <f>IF($E954=$E953,$A953+1,1)</f>
        <v/>
      </c>
      <c r="B954" t="inlineStr">
        <is>
          <t>ZLOTOFF GENERATIONS FUND</t>
        </is>
      </c>
      <c r="C954" t="inlineStr">
        <is>
          <t>26-4094446</t>
        </is>
      </c>
      <c r="D954" t="inlineStr">
        <is>
          <t>Michigan</t>
        </is>
      </c>
      <c r="E954" t="inlineStr">
        <is>
          <t>MI</t>
        </is>
      </c>
      <c r="F954" t="n">
        <v>2025</v>
      </c>
      <c r="G954" t="n">
        <v>2</v>
      </c>
      <c r="H954" s="13" t="n">
        <v>1944290</v>
      </c>
      <c r="I954" s="12" t="n">
        <v>39</v>
      </c>
      <c r="J954" s="13" t="n">
        <v>5000</v>
      </c>
      <c r="K954" s="13">
        <f>IFERROR($H954/$I954,"")</f>
        <v/>
      </c>
      <c r="L954" s="13" t="n">
        <v>495000</v>
      </c>
      <c r="M954" t="inlineStr">
        <is>
          <t>NY, MA, FL</t>
        </is>
      </c>
      <c r="N954" t="inlineStr">
        <is>
          <t>No</t>
        </is>
      </c>
      <c r="O954" t="inlineStr">
        <is>
          <t>Not stated</t>
        </is>
      </c>
      <c r="Q954" s="9" t="inlineStr">
        <is>
          <t>https://grantcue.com/foundations/zlotoff-generations-fund-264094446</t>
        </is>
      </c>
    </row>
    <row r="955">
      <c r="A955">
        <f>IF($E955=$E954,$A954+1,1)</f>
        <v/>
      </c>
      <c r="B955" t="inlineStr">
        <is>
          <t>DOUGLAS &amp; SANDRA DEKOCK FAMILY FOUN</t>
        </is>
      </c>
      <c r="C955" t="inlineStr">
        <is>
          <t>38-3534244</t>
        </is>
      </c>
      <c r="D955" t="inlineStr">
        <is>
          <t>Michigan</t>
        </is>
      </c>
      <c r="E955" t="inlineStr">
        <is>
          <t>MI</t>
        </is>
      </c>
      <c r="F955" t="n">
        <v>2025</v>
      </c>
      <c r="G955" t="n">
        <v>2</v>
      </c>
      <c r="H955" s="13" t="n">
        <v>1926750</v>
      </c>
      <c r="I955" s="12" t="n">
        <v>125</v>
      </c>
      <c r="J955" s="13" t="n">
        <v>9000</v>
      </c>
      <c r="K955" s="13">
        <f>IFERROR($H955/$I955,"")</f>
        <v/>
      </c>
      <c r="L955" s="13" t="n">
        <v>340000</v>
      </c>
      <c r="M955" t="inlineStr">
        <is>
          <t>IL, NJ, NM</t>
        </is>
      </c>
      <c r="N955" t="inlineStr">
        <is>
          <t>No</t>
        </is>
      </c>
      <c r="O955" t="inlineStr">
        <is>
          <t>Not stated</t>
        </is>
      </c>
      <c r="Q955" s="9" t="inlineStr">
        <is>
          <t>https://grantcue.com/foundations/douglas-and-sandra-dekock-family-foun-c-o-douglas-dekock-383534244</t>
        </is>
      </c>
    </row>
    <row r="956">
      <c r="A956">
        <f>IF($E956=$E955,$A955+1,1)</f>
        <v/>
      </c>
      <c r="B956" t="inlineStr">
        <is>
          <t>THE DOORNINK FOUNDATION</t>
        </is>
      </c>
      <c r="C956" t="inlineStr">
        <is>
          <t>38-3386701</t>
        </is>
      </c>
      <c r="D956" t="inlineStr">
        <is>
          <t>Michigan</t>
        </is>
      </c>
      <c r="E956" t="inlineStr">
        <is>
          <t>MI</t>
        </is>
      </c>
      <c r="F956" t="n">
        <v>2025</v>
      </c>
      <c r="G956" t="n">
        <v>2</v>
      </c>
      <c r="H956" s="13" t="n">
        <v>1925128</v>
      </c>
      <c r="I956" s="12" t="n">
        <v>31</v>
      </c>
      <c r="J956" s="13" t="n">
        <v>25000</v>
      </c>
      <c r="K956" s="13">
        <f>IFERROR($H956/$I956,"")</f>
        <v/>
      </c>
      <c r="L956" s="13" t="n">
        <v>600000</v>
      </c>
      <c r="M956" t="inlineStr">
        <is>
          <t>FL, NJ, NY</t>
        </is>
      </c>
      <c r="N956" t="inlineStr">
        <is>
          <t>No</t>
        </is>
      </c>
      <c r="O956" t="inlineStr">
        <is>
          <t>Not stated</t>
        </is>
      </c>
      <c r="Q956" s="9" t="inlineStr">
        <is>
          <t>https://grantcue.com/foundations/the-doornink-foundation-383386701</t>
        </is>
      </c>
    </row>
    <row r="957">
      <c r="A957">
        <f>IF($E957=$E956,$A956+1,1)</f>
        <v/>
      </c>
      <c r="B957" t="inlineStr">
        <is>
          <t>Daniel J Kobasic Foundation</t>
        </is>
      </c>
      <c r="C957" t="inlineStr">
        <is>
          <t>83-1149474</t>
        </is>
      </c>
      <c r="D957" t="inlineStr">
        <is>
          <t>Michigan</t>
        </is>
      </c>
      <c r="E957" t="inlineStr">
        <is>
          <t>MI</t>
        </is>
      </c>
      <c r="F957" t="n">
        <v>2024</v>
      </c>
      <c r="G957" t="n">
        <v>1</v>
      </c>
      <c r="H957" s="13" t="n">
        <v>1886071</v>
      </c>
      <c r="I957" s="12" t="n">
        <v>38</v>
      </c>
      <c r="J957" s="13" t="n">
        <v>7497</v>
      </c>
      <c r="K957" s="13">
        <f>IFERROR($H957/$I957,"")</f>
        <v/>
      </c>
      <c r="L957" s="13" t="n">
        <v>308663</v>
      </c>
      <c r="M957" t="inlineStr">
        <is>
          <t>IA, NY, WI</t>
        </is>
      </c>
      <c r="N957" t="inlineStr">
        <is>
          <t>No</t>
        </is>
      </c>
      <c r="O957" t="inlineStr">
        <is>
          <t>Not stated</t>
        </is>
      </c>
      <c r="Q957" s="9" t="inlineStr">
        <is>
          <t>https://grantcue.com/foundations/daniel-j-kobasic-foundation-831149474</t>
        </is>
      </c>
    </row>
    <row r="958">
      <c r="A958">
        <f>IF($E958=$E957,$A957+1,1)</f>
        <v/>
      </c>
      <c r="B958" t="inlineStr">
        <is>
          <t>Dickert Family Foundation 62177-9</t>
        </is>
      </c>
      <c r="C958" t="inlineStr">
        <is>
          <t>25-1820176</t>
        </is>
      </c>
      <c r="D958" t="inlineStr">
        <is>
          <t>Michigan</t>
        </is>
      </c>
      <c r="E958" t="inlineStr">
        <is>
          <t>MI</t>
        </is>
      </c>
      <c r="F958" t="n">
        <v>2025</v>
      </c>
      <c r="G958" t="n">
        <v>2</v>
      </c>
      <c r="H958" s="13" t="n">
        <v>1870253</v>
      </c>
      <c r="I958" s="12" t="n">
        <v>13</v>
      </c>
      <c r="J958" s="13" t="n">
        <v>20000</v>
      </c>
      <c r="K958" s="13">
        <f>IFERROR($H958/$I958,"")</f>
        <v/>
      </c>
      <c r="L958" s="13" t="n">
        <v>1381245</v>
      </c>
      <c r="M958" t="inlineStr">
        <is>
          <t>PA</t>
        </is>
      </c>
      <c r="N958" t="inlineStr">
        <is>
          <t>Yes</t>
        </is>
      </c>
      <c r="O958" t="inlineStr">
        <is>
          <t>Yes</t>
        </is>
      </c>
      <c r="Q958" s="9" t="inlineStr">
        <is>
          <t>https://grantcue.com/foundations/dickert-family-foundation-62177-9-251820176</t>
        </is>
      </c>
    </row>
    <row r="959">
      <c r="A959">
        <f>IF($E959=$E958,$A958+1,1)</f>
        <v/>
      </c>
      <c r="B959" t="inlineStr">
        <is>
          <t>Cronin Foundation</t>
        </is>
      </c>
      <c r="C959" t="inlineStr">
        <is>
          <t>38-2908362</t>
        </is>
      </c>
      <c r="D959" t="inlineStr">
        <is>
          <t>Michigan</t>
        </is>
      </c>
      <c r="E959" t="inlineStr">
        <is>
          <t>MI</t>
        </is>
      </c>
      <c r="F959" t="n">
        <v>2024</v>
      </c>
      <c r="G959" t="n">
        <v>2</v>
      </c>
      <c r="H959" s="13" t="n">
        <v>1864206</v>
      </c>
      <c r="I959" s="12" t="n">
        <v>28</v>
      </c>
      <c r="J959" s="13" t="n">
        <v>26200</v>
      </c>
      <c r="K959" s="13">
        <f>IFERROR($H959/$I959,"")</f>
        <v/>
      </c>
      <c r="L959" s="13" t="n">
        <v>242317</v>
      </c>
      <c r="N959" t="inlineStr">
        <is>
          <t>Yes</t>
        </is>
      </c>
      <c r="O959" t="inlineStr">
        <is>
          <t>Yes</t>
        </is>
      </c>
      <c r="Q959" s="9" t="inlineStr">
        <is>
          <t>https://grantcue.com/foundations/cronin-foundation-382908362</t>
        </is>
      </c>
    </row>
    <row r="960">
      <c r="A960">
        <f>IF($E960=$E959,$A959+1,1)</f>
        <v/>
      </c>
      <c r="B960" t="inlineStr">
        <is>
          <t>Jim and Diana Huckle Family Foundation</t>
        </is>
      </c>
      <c r="C960" t="inlineStr">
        <is>
          <t>37-6474117</t>
        </is>
      </c>
      <c r="D960" t="inlineStr">
        <is>
          <t>Michigan</t>
        </is>
      </c>
      <c r="E960" t="inlineStr">
        <is>
          <t>MI</t>
        </is>
      </c>
      <c r="F960" t="n">
        <v>2025</v>
      </c>
      <c r="G960" t="n">
        <v>2</v>
      </c>
      <c r="H960" s="13" t="n">
        <v>1858293</v>
      </c>
      <c r="I960" s="12" t="n">
        <v>21</v>
      </c>
      <c r="J960" s="13" t="n">
        <v>50000</v>
      </c>
      <c r="K960" s="13">
        <f>IFERROR($H960/$I960,"")</f>
        <v/>
      </c>
      <c r="L960" s="13" t="n">
        <v>333334</v>
      </c>
      <c r="N960" t="inlineStr">
        <is>
          <t>No</t>
        </is>
      </c>
      <c r="O960" t="inlineStr">
        <is>
          <t>Not stated</t>
        </is>
      </c>
      <c r="Q960" s="9" t="inlineStr">
        <is>
          <t>https://grantcue.com/foundations/jim-and-diana-huckle-family-foundation-376474117</t>
        </is>
      </c>
    </row>
    <row r="961">
      <c r="A961">
        <f>IF($E961=$E960,$A960+1,1)</f>
        <v/>
      </c>
      <c r="B961" t="inlineStr">
        <is>
          <t>ISHBIA FAMILY FOUNDATION INC</t>
        </is>
      </c>
      <c r="C961" t="inlineStr">
        <is>
          <t>92-3921785</t>
        </is>
      </c>
      <c r="D961" t="inlineStr">
        <is>
          <t>Michigan</t>
        </is>
      </c>
      <c r="E961" t="inlineStr">
        <is>
          <t>MI</t>
        </is>
      </c>
      <c r="F961" t="n">
        <v>2024</v>
      </c>
      <c r="G961" t="n">
        <v>1</v>
      </c>
      <c r="H961" s="13" t="n">
        <v>1854333</v>
      </c>
      <c r="I961" s="12" t="n">
        <v>5</v>
      </c>
      <c r="J961" s="13" t="n">
        <v>49765</v>
      </c>
      <c r="K961" s="13">
        <f>IFERROR($H961/$I961,"")</f>
        <v/>
      </c>
      <c r="L961" s="13" t="n">
        <v>1305158</v>
      </c>
      <c r="M961" t="inlineStr">
        <is>
          <t>IL, FL, UT</t>
        </is>
      </c>
      <c r="N961" t="inlineStr">
        <is>
          <t>No</t>
        </is>
      </c>
      <c r="O961" t="inlineStr">
        <is>
          <t>Not stated</t>
        </is>
      </c>
      <c r="Q961" s="9" t="inlineStr">
        <is>
          <t>https://grantcue.com/foundations/ishbia-family-foundation-inc-923921785</t>
        </is>
      </c>
    </row>
    <row r="962">
      <c r="A962">
        <f>IF($E962=$E961,$A961+1,1)</f>
        <v/>
      </c>
      <c r="B962" t="inlineStr">
        <is>
          <t>BORRA FAMILY FOUNDATION</t>
        </is>
      </c>
      <c r="C962" t="inlineStr">
        <is>
          <t>31-1533388</t>
        </is>
      </c>
      <c r="D962" t="inlineStr">
        <is>
          <t>Michigan</t>
        </is>
      </c>
      <c r="E962" t="inlineStr">
        <is>
          <t>MI</t>
        </is>
      </c>
      <c r="F962" t="n">
        <v>2025</v>
      </c>
      <c r="G962" t="n">
        <v>2</v>
      </c>
      <c r="H962" s="13" t="n">
        <v>1825000</v>
      </c>
      <c r="I962" s="12" t="n">
        <v>5</v>
      </c>
      <c r="J962" s="13" t="n">
        <v>400000</v>
      </c>
      <c r="K962" s="13">
        <f>IFERROR($H962/$I962,"")</f>
        <v/>
      </c>
      <c r="L962" s="13" t="n">
        <v>425000</v>
      </c>
      <c r="M962" t="inlineStr">
        <is>
          <t>OH</t>
        </is>
      </c>
      <c r="N962" t="inlineStr">
        <is>
          <t>No</t>
        </is>
      </c>
      <c r="O962" t="inlineStr">
        <is>
          <t>Not stated</t>
        </is>
      </c>
      <c r="Q962" s="9" t="inlineStr">
        <is>
          <t>https://grantcue.com/foundations/borra-family-foundation-311533388</t>
        </is>
      </c>
    </row>
    <row r="963">
      <c r="A963">
        <f>IF($E963=$E962,$A962+1,1)</f>
        <v/>
      </c>
      <c r="B963" t="inlineStr">
        <is>
          <t>The Mackey Foundation</t>
        </is>
      </c>
      <c r="C963" t="inlineStr">
        <is>
          <t>38-3134945</t>
        </is>
      </c>
      <c r="D963" t="inlineStr">
        <is>
          <t>Michigan</t>
        </is>
      </c>
      <c r="E963" t="inlineStr">
        <is>
          <t>MI</t>
        </is>
      </c>
      <c r="F963" t="n">
        <v>2025</v>
      </c>
      <c r="G963" t="n">
        <v>2</v>
      </c>
      <c r="H963" s="13" t="n">
        <v>1822000</v>
      </c>
      <c r="I963" s="12" t="n">
        <v>41</v>
      </c>
      <c r="J963" s="13" t="n">
        <v>30000</v>
      </c>
      <c r="K963" s="13">
        <f>IFERROR($H963/$I963,"")</f>
        <v/>
      </c>
      <c r="L963" s="13" t="n">
        <v>165000</v>
      </c>
      <c r="M963" t="inlineStr">
        <is>
          <t>OH, NY</t>
        </is>
      </c>
      <c r="N963" t="inlineStr">
        <is>
          <t>No</t>
        </is>
      </c>
      <c r="O963" t="inlineStr">
        <is>
          <t>Not stated</t>
        </is>
      </c>
      <c r="Q963" s="9" t="inlineStr">
        <is>
          <t>https://grantcue.com/foundations/the-mackey-foundation-383134945</t>
        </is>
      </c>
    </row>
    <row r="964">
      <c r="A964">
        <f>IF($E964=$E963,$A963+1,1)</f>
        <v/>
      </c>
      <c r="B964" t="inlineStr">
        <is>
          <t>JENKINS FOUNDATION</t>
        </is>
      </c>
      <c r="C964" t="inlineStr">
        <is>
          <t>27-0467778</t>
        </is>
      </c>
      <c r="D964" t="inlineStr">
        <is>
          <t>Michigan</t>
        </is>
      </c>
      <c r="E964" t="inlineStr">
        <is>
          <t>MI</t>
        </is>
      </c>
      <c r="F964" t="n">
        <v>2024</v>
      </c>
      <c r="G964" t="n">
        <v>1</v>
      </c>
      <c r="H964" s="13" t="n">
        <v>1820732</v>
      </c>
      <c r="I964" s="12" t="n">
        <v>30</v>
      </c>
      <c r="J964" s="13" t="n">
        <v>40000</v>
      </c>
      <c r="K964" s="13">
        <f>IFERROR($H964/$I964,"")</f>
        <v/>
      </c>
      <c r="L964" s="13" t="n">
        <v>600000</v>
      </c>
      <c r="M964" t="inlineStr">
        <is>
          <t>CA</t>
        </is>
      </c>
      <c r="N964" t="inlineStr">
        <is>
          <t>No</t>
        </is>
      </c>
      <c r="O964" t="inlineStr">
        <is>
          <t>Not stated</t>
        </is>
      </c>
      <c r="Q964" s="9" t="inlineStr">
        <is>
          <t>https://grantcue.com/foundations/jenkins-foundation-270467778</t>
        </is>
      </c>
    </row>
    <row r="965">
      <c r="A965">
        <f>IF($E965=$E964,$A964+1,1)</f>
        <v/>
      </c>
      <c r="B965" t="inlineStr">
        <is>
          <t>FETTIG FAMILY FOUNDATION</t>
        </is>
      </c>
      <c r="C965" t="inlineStr">
        <is>
          <t>85-3633145</t>
        </is>
      </c>
      <c r="D965" t="inlineStr">
        <is>
          <t>Michigan</t>
        </is>
      </c>
      <c r="E965" t="inlineStr">
        <is>
          <t>MI</t>
        </is>
      </c>
      <c r="F965" t="n">
        <v>2025</v>
      </c>
      <c r="G965" t="n">
        <v>2</v>
      </c>
      <c r="H965" s="13" t="n">
        <v>1807876</v>
      </c>
      <c r="I965" s="12" t="n">
        <v>47</v>
      </c>
      <c r="J965" s="13" t="n">
        <v>7515</v>
      </c>
      <c r="K965" s="13">
        <f>IFERROR($H965/$I965,"")</f>
        <v/>
      </c>
      <c r="L965" s="13" t="n">
        <v>1135000</v>
      </c>
      <c r="M965" t="inlineStr">
        <is>
          <t>IN, TN, CA</t>
        </is>
      </c>
      <c r="N965" t="inlineStr">
        <is>
          <t>No</t>
        </is>
      </c>
      <c r="O965" t="inlineStr">
        <is>
          <t>Not stated</t>
        </is>
      </c>
      <c r="Q965" s="9" t="inlineStr">
        <is>
          <t>https://grantcue.com/foundations/fettig-family-foundation-853633145</t>
        </is>
      </c>
    </row>
    <row r="966">
      <c r="A966">
        <f>IF($E966=$E965,$A965+1,1)</f>
        <v/>
      </c>
      <c r="B966" t="inlineStr">
        <is>
          <t>THE S L HICKMAN FAMILY FOUNDATION</t>
        </is>
      </c>
      <c r="C966" t="inlineStr">
        <is>
          <t>38-3349206</t>
        </is>
      </c>
      <c r="D966" t="inlineStr">
        <is>
          <t>Michigan</t>
        </is>
      </c>
      <c r="E966" t="inlineStr">
        <is>
          <t>MI</t>
        </is>
      </c>
      <c r="F966" t="n">
        <v>2024</v>
      </c>
      <c r="G966" t="n">
        <v>1</v>
      </c>
      <c r="H966" s="13" t="n">
        <v>1779041</v>
      </c>
      <c r="I966" s="12" t="n">
        <v>13</v>
      </c>
      <c r="J966" s="13" t="n">
        <v>10000</v>
      </c>
      <c r="K966" s="13">
        <f>IFERROR($H966/$I966,"")</f>
        <v/>
      </c>
      <c r="L966" s="13" t="n">
        <v>1000000</v>
      </c>
      <c r="M966" t="inlineStr">
        <is>
          <t>NY, SC, WY</t>
        </is>
      </c>
      <c r="N966" t="inlineStr">
        <is>
          <t>Yes</t>
        </is>
      </c>
      <c r="O966" t="inlineStr">
        <is>
          <t>Yes</t>
        </is>
      </c>
      <c r="Q966" s="9" t="inlineStr">
        <is>
          <t>https://grantcue.com/foundations/the-s-l-hickman-family-foundation-383349206</t>
        </is>
      </c>
    </row>
    <row r="967">
      <c r="A967">
        <f>IF($E967=$E966,$A966+1,1)</f>
        <v/>
      </c>
      <c r="B967" t="inlineStr">
        <is>
          <t>Redbud Foundation</t>
        </is>
      </c>
      <c r="C967" t="inlineStr">
        <is>
          <t>26-0375951</t>
        </is>
      </c>
      <c r="D967" t="inlineStr">
        <is>
          <t>Michigan</t>
        </is>
      </c>
      <c r="E967" t="inlineStr">
        <is>
          <t>MI</t>
        </is>
      </c>
      <c r="F967" t="n">
        <v>2024</v>
      </c>
      <c r="G967" t="n">
        <v>1</v>
      </c>
      <c r="H967" s="13" t="n">
        <v>1774800</v>
      </c>
      <c r="I967" s="12" t="n">
        <v>11</v>
      </c>
      <c r="J967" s="13" t="n">
        <v>90000</v>
      </c>
      <c r="K967" s="13">
        <f>IFERROR($H967/$I967,"")</f>
        <v/>
      </c>
      <c r="L967" s="13" t="n">
        <v>615000</v>
      </c>
      <c r="M967" t="inlineStr">
        <is>
          <t>KS, CO, NY</t>
        </is>
      </c>
      <c r="N967" t="inlineStr">
        <is>
          <t>No</t>
        </is>
      </c>
      <c r="O967" t="inlineStr">
        <is>
          <t>Not stated</t>
        </is>
      </c>
      <c r="Q967" s="9" t="inlineStr">
        <is>
          <t>https://grantcue.com/foundations/redbud-foundation-260375951</t>
        </is>
      </c>
    </row>
    <row r="968">
      <c r="A968">
        <f>IF($E968=$E967,$A967+1,1)</f>
        <v/>
      </c>
      <c r="B968" t="inlineStr">
        <is>
          <t>MULLICK FOUNDATION</t>
        </is>
      </c>
      <c r="C968" t="inlineStr">
        <is>
          <t>45-2044199</t>
        </is>
      </c>
      <c r="D968" t="inlineStr">
        <is>
          <t>Michigan</t>
        </is>
      </c>
      <c r="E968" t="inlineStr">
        <is>
          <t>MI</t>
        </is>
      </c>
      <c r="F968" t="n">
        <v>2024</v>
      </c>
      <c r="G968" t="n">
        <v>1</v>
      </c>
      <c r="H968" s="13" t="n">
        <v>1771877</v>
      </c>
      <c r="I968" s="12" t="n">
        <v>16</v>
      </c>
      <c r="J968" s="13" t="n">
        <v>4250</v>
      </c>
      <c r="K968" s="13">
        <f>IFERROR($H968/$I968,"")</f>
        <v/>
      </c>
      <c r="L968" s="13" t="n">
        <v>750000</v>
      </c>
      <c r="M968" t="inlineStr">
        <is>
          <t>TX, MD</t>
        </is>
      </c>
      <c r="N968" t="inlineStr">
        <is>
          <t>Yes</t>
        </is>
      </c>
      <c r="O968" t="inlineStr">
        <is>
          <t>Yes</t>
        </is>
      </c>
      <c r="Q968" s="9" t="inlineStr">
        <is>
          <t>https://grantcue.com/foundations/mullick-foundation-452044199</t>
        </is>
      </c>
    </row>
    <row r="969">
      <c r="A969">
        <f>IF($E969=$E968,$A968+1,1)</f>
        <v/>
      </c>
      <c r="B969" t="inlineStr">
        <is>
          <t>THE ROBERT M MORAND SCHOLARSHIP FUND</t>
        </is>
      </c>
      <c r="C969" t="inlineStr">
        <is>
          <t>46-3200516</t>
        </is>
      </c>
      <c r="D969" t="inlineStr">
        <is>
          <t>Michigan</t>
        </is>
      </c>
      <c r="E969" t="inlineStr">
        <is>
          <t>MI</t>
        </is>
      </c>
      <c r="F969" t="n">
        <v>2025</v>
      </c>
      <c r="G969" t="n">
        <v>2</v>
      </c>
      <c r="H969" s="13" t="n">
        <v>1768311</v>
      </c>
      <c r="I969" s="12" t="n">
        <v>7</v>
      </c>
      <c r="J969" s="13" t="n">
        <v>17000</v>
      </c>
      <c r="K969" s="13">
        <f>IFERROR($H969/$I969,"")</f>
        <v/>
      </c>
      <c r="L969" s="13" t="n">
        <v>1666311</v>
      </c>
      <c r="N969" t="inlineStr">
        <is>
          <t>No</t>
        </is>
      </c>
      <c r="O969" t="inlineStr">
        <is>
          <t>Not stated</t>
        </is>
      </c>
      <c r="Q969" s="9" t="inlineStr">
        <is>
          <t>https://grantcue.com/foundations/the-robert-m-morand-scholarship-fund-463200516</t>
        </is>
      </c>
    </row>
    <row r="970">
      <c r="A970">
        <f>IF($E970=$E969,$A969+1,1)</f>
        <v/>
      </c>
      <c r="B970" t="inlineStr">
        <is>
          <t>THE ARCTICA AND ABBEY FOUNDATION</t>
        </is>
      </c>
      <c r="C970" t="inlineStr">
        <is>
          <t>20-0396535</t>
        </is>
      </c>
      <c r="D970" t="inlineStr">
        <is>
          <t>Michigan</t>
        </is>
      </c>
      <c r="E970" t="inlineStr">
        <is>
          <t>MI</t>
        </is>
      </c>
      <c r="F970" t="n">
        <v>2025</v>
      </c>
      <c r="G970" t="n">
        <v>2</v>
      </c>
      <c r="H970" s="13" t="n">
        <v>1760897</v>
      </c>
      <c r="I970" s="12" t="n">
        <v>13</v>
      </c>
      <c r="J970" s="13" t="n">
        <v>3000</v>
      </c>
      <c r="K970" s="13">
        <f>IFERROR($H970/$I970,"")</f>
        <v/>
      </c>
      <c r="L970" s="13" t="n">
        <v>1698897</v>
      </c>
      <c r="M970" t="inlineStr">
        <is>
          <t>DC, UT, VA</t>
        </is>
      </c>
      <c r="N970" t="inlineStr">
        <is>
          <t>No</t>
        </is>
      </c>
      <c r="O970" t="inlineStr">
        <is>
          <t>Not stated</t>
        </is>
      </c>
      <c r="Q970" s="9" t="inlineStr">
        <is>
          <t>https://grantcue.com/foundations/the-arctica-and-abbey-foundation-200396535</t>
        </is>
      </c>
    </row>
    <row r="971">
      <c r="A971">
        <f>IF($E971=$E970,$A970+1,1)</f>
        <v/>
      </c>
      <c r="B971" t="inlineStr">
        <is>
          <t>TONI A WISNE FOUNDATION</t>
        </is>
      </c>
      <c r="C971" t="inlineStr">
        <is>
          <t>20-4120018</t>
        </is>
      </c>
      <c r="D971" t="inlineStr">
        <is>
          <t>Michigan</t>
        </is>
      </c>
      <c r="E971" t="inlineStr">
        <is>
          <t>MI</t>
        </is>
      </c>
      <c r="F971" t="n">
        <v>2024</v>
      </c>
      <c r="G971" t="n">
        <v>1</v>
      </c>
      <c r="H971" s="13" t="n">
        <v>1753900</v>
      </c>
      <c r="I971" s="12" t="n">
        <v>40</v>
      </c>
      <c r="J971" s="13" t="n">
        <v>30000</v>
      </c>
      <c r="K971" s="13">
        <f>IFERROR($H971/$I971,"")</f>
        <v/>
      </c>
      <c r="L971" s="13" t="n">
        <v>212000</v>
      </c>
      <c r="M971" t="inlineStr">
        <is>
          <t>IL, FL, CA</t>
        </is>
      </c>
      <c r="N971" t="inlineStr">
        <is>
          <t>Yes</t>
        </is>
      </c>
      <c r="O971" t="inlineStr">
        <is>
          <t>Not stated</t>
        </is>
      </c>
      <c r="Q971" s="9" t="inlineStr">
        <is>
          <t>https://grantcue.com/foundations/toni-a-wisne-foundation-204120018</t>
        </is>
      </c>
    </row>
    <row r="972">
      <c r="A972">
        <f>IF($E972=$E971,$A971+1,1)</f>
        <v/>
      </c>
      <c r="B972" t="inlineStr">
        <is>
          <t>J FERRANTINO CHARITABLE FOUNDATION</t>
        </is>
      </c>
      <c r="C972" t="inlineStr">
        <is>
          <t>26-4457061</t>
        </is>
      </c>
      <c r="D972" t="inlineStr">
        <is>
          <t>Michigan</t>
        </is>
      </c>
      <c r="E972" t="inlineStr">
        <is>
          <t>MI</t>
        </is>
      </c>
      <c r="F972" t="n">
        <v>2024</v>
      </c>
      <c r="G972" t="n">
        <v>1</v>
      </c>
      <c r="H972" s="13" t="n">
        <v>1737001</v>
      </c>
      <c r="I972" s="12" t="n">
        <v>25</v>
      </c>
      <c r="J972" s="13" t="n">
        <v>50000</v>
      </c>
      <c r="K972" s="13">
        <f>IFERROR($H972/$I972,"")</f>
        <v/>
      </c>
      <c r="L972" s="13" t="n">
        <v>500000</v>
      </c>
      <c r="M972" t="inlineStr">
        <is>
          <t>IL, VA, TX</t>
        </is>
      </c>
      <c r="N972" t="inlineStr">
        <is>
          <t>No</t>
        </is>
      </c>
      <c r="O972" t="inlineStr">
        <is>
          <t>Not stated</t>
        </is>
      </c>
      <c r="Q972" s="9" t="inlineStr">
        <is>
          <t>https://grantcue.com/foundations/j-ferrantino-charitable-foundation-264457061</t>
        </is>
      </c>
    </row>
    <row r="973">
      <c r="A973">
        <f>IF($E973=$E972,$A972+1,1)</f>
        <v/>
      </c>
      <c r="B973" t="inlineStr">
        <is>
          <t>MOHLER FDN-D&amp;M MOHLER FD-WDP</t>
        </is>
      </c>
      <c r="C973" t="inlineStr">
        <is>
          <t>43-6782973</t>
        </is>
      </c>
      <c r="D973" t="inlineStr">
        <is>
          <t>Michigan</t>
        </is>
      </c>
      <c r="E973" t="inlineStr">
        <is>
          <t>MI</t>
        </is>
      </c>
      <c r="F973" t="n">
        <v>2025</v>
      </c>
      <c r="G973" t="n">
        <v>2</v>
      </c>
      <c r="H973" s="13" t="n">
        <v>1729686</v>
      </c>
      <c r="I973" s="12" t="n">
        <v>22</v>
      </c>
      <c r="J973" s="13" t="n">
        <v>6270</v>
      </c>
      <c r="K973" s="13">
        <f>IFERROR($H973/$I973,"")</f>
        <v/>
      </c>
      <c r="L973" s="13" t="n">
        <v>253834</v>
      </c>
      <c r="N973" t="inlineStr">
        <is>
          <t>No</t>
        </is>
      </c>
      <c r="O973" t="inlineStr">
        <is>
          <t>Not stated</t>
        </is>
      </c>
      <c r="Q973" s="9" t="inlineStr">
        <is>
          <t>https://grantcue.com/foundations/mohler-fdn-d-and-m-mohler-fd-wdp-436782973</t>
        </is>
      </c>
    </row>
    <row r="974">
      <c r="A974">
        <f>IF($E974=$E973,$A973+1,1)</f>
        <v/>
      </c>
      <c r="B974" t="inlineStr">
        <is>
          <t>RESET VENTURES INC</t>
        </is>
      </c>
      <c r="C974" t="inlineStr">
        <is>
          <t>83-3400356</t>
        </is>
      </c>
      <c r="D974" t="inlineStr">
        <is>
          <t>Michigan</t>
        </is>
      </c>
      <c r="E974" t="inlineStr">
        <is>
          <t>MI</t>
        </is>
      </c>
      <c r="F974" t="n">
        <v>2024</v>
      </c>
      <c r="G974" t="n">
        <v>2</v>
      </c>
      <c r="H974" s="13" t="n">
        <v>1715000</v>
      </c>
      <c r="I974" s="12" t="n">
        <v>30</v>
      </c>
      <c r="J974" s="13" t="n">
        <v>27500</v>
      </c>
      <c r="K974" s="13">
        <f>IFERROR($H974/$I974,"")</f>
        <v/>
      </c>
      <c r="L974" s="13" t="n">
        <v>300000</v>
      </c>
      <c r="M974" t="inlineStr">
        <is>
          <t>IL</t>
        </is>
      </c>
      <c r="N974" t="inlineStr">
        <is>
          <t>Yes</t>
        </is>
      </c>
      <c r="O974" t="inlineStr">
        <is>
          <t>Not stated</t>
        </is>
      </c>
      <c r="Q974" s="9" t="inlineStr">
        <is>
          <t>https://grantcue.com/foundations/reset-ventures-inc-833400356</t>
        </is>
      </c>
    </row>
    <row r="975">
      <c r="A975">
        <f>IF($E975=$E974,$A974+1,1)</f>
        <v/>
      </c>
      <c r="B975" t="inlineStr">
        <is>
          <t>BENARD L MAAS FOUNDATION</t>
        </is>
      </c>
      <c r="C975" t="inlineStr">
        <is>
          <t>38-6096405</t>
        </is>
      </c>
      <c r="D975" t="inlineStr">
        <is>
          <t>Michigan</t>
        </is>
      </c>
      <c r="E975" t="inlineStr">
        <is>
          <t>MI</t>
        </is>
      </c>
      <c r="F975" t="n">
        <v>2025</v>
      </c>
      <c r="G975" t="n">
        <v>3</v>
      </c>
      <c r="H975" s="13" t="n">
        <v>1714810</v>
      </c>
      <c r="I975" s="12" t="n">
        <v>105</v>
      </c>
      <c r="J975" s="13" t="n">
        <v>7500</v>
      </c>
      <c r="K975" s="13">
        <f>IFERROR($H975/$I975,"")</f>
        <v/>
      </c>
      <c r="L975" s="13" t="n">
        <v>100000</v>
      </c>
      <c r="M975" t="inlineStr">
        <is>
          <t>OH, FL, NY</t>
        </is>
      </c>
      <c r="N975" t="inlineStr">
        <is>
          <t>No</t>
        </is>
      </c>
      <c r="O975" t="inlineStr">
        <is>
          <t>Not stated</t>
        </is>
      </c>
      <c r="Q975" s="9" t="inlineStr">
        <is>
          <t>https://grantcue.com/foundations/benard-l-maas-foundation-386096405</t>
        </is>
      </c>
    </row>
    <row r="976">
      <c r="A976">
        <f>IF($E976=$E975,$A975+1,1)</f>
        <v/>
      </c>
      <c r="B976" t="inlineStr">
        <is>
          <t>LRG IMPACT</t>
        </is>
      </c>
      <c r="C976" t="inlineStr">
        <is>
          <t>88-2216431</t>
        </is>
      </c>
      <c r="D976" t="inlineStr">
        <is>
          <t>Michigan</t>
        </is>
      </c>
      <c r="E976" t="inlineStr">
        <is>
          <t>MI</t>
        </is>
      </c>
      <c r="F976" t="n">
        <v>2025</v>
      </c>
      <c r="G976" t="n">
        <v>2</v>
      </c>
      <c r="H976" s="13" t="n">
        <v>1698933</v>
      </c>
      <c r="I976" s="12" t="n">
        <v>17</v>
      </c>
      <c r="J976" s="13" t="n">
        <v>50000</v>
      </c>
      <c r="K976" s="13">
        <f>IFERROR($H976/$I976,"")</f>
        <v/>
      </c>
      <c r="L976" s="13" t="n">
        <v>466767</v>
      </c>
      <c r="M976" t="inlineStr">
        <is>
          <t>OH, WA, MD</t>
        </is>
      </c>
      <c r="N976" t="inlineStr">
        <is>
          <t>No</t>
        </is>
      </c>
      <c r="O976" t="inlineStr">
        <is>
          <t>Not stated</t>
        </is>
      </c>
      <c r="Q976" s="9" t="inlineStr">
        <is>
          <t>https://grantcue.com/foundations/lrg-impact-882216431</t>
        </is>
      </c>
    </row>
    <row r="977">
      <c r="A977">
        <f>IF($E977=$E976,$A976+1,1)</f>
        <v/>
      </c>
      <c r="B977" t="inlineStr">
        <is>
          <t>The SEED Foundation</t>
        </is>
      </c>
      <c r="C977" t="inlineStr">
        <is>
          <t>20-5456221</t>
        </is>
      </c>
      <c r="D977" t="inlineStr">
        <is>
          <t>Michigan</t>
        </is>
      </c>
      <c r="E977" t="inlineStr">
        <is>
          <t>MI</t>
        </is>
      </c>
      <c r="F977" t="n">
        <v>2025</v>
      </c>
      <c r="G977" t="n">
        <v>2</v>
      </c>
      <c r="H977" s="13" t="n">
        <v>1665000</v>
      </c>
      <c r="I977" s="12" t="n">
        <v>24</v>
      </c>
      <c r="J977" s="13" t="n">
        <v>10000</v>
      </c>
      <c r="K977" s="13">
        <f>IFERROR($H977/$I977,"")</f>
        <v/>
      </c>
      <c r="L977" s="13" t="n">
        <v>600000</v>
      </c>
      <c r="M977" t="inlineStr">
        <is>
          <t>FL, TX, IA</t>
        </is>
      </c>
      <c r="N977" t="inlineStr">
        <is>
          <t>No</t>
        </is>
      </c>
      <c r="O977" t="inlineStr">
        <is>
          <t>Not stated</t>
        </is>
      </c>
      <c r="Q977" s="9" t="inlineStr">
        <is>
          <t>https://grantcue.com/foundations/the-seed-foundation-205456221</t>
        </is>
      </c>
    </row>
    <row r="978">
      <c r="A978">
        <f>IF($E978=$E977,$A977+1,1)</f>
        <v/>
      </c>
      <c r="B978" t="inlineStr">
        <is>
          <t>Polish Womens Alliance of America Charitable and Educational Foundation</t>
        </is>
      </c>
      <c r="C978" t="inlineStr">
        <is>
          <t>36-4480318</t>
        </is>
      </c>
      <c r="D978" t="inlineStr">
        <is>
          <t>Michigan</t>
        </is>
      </c>
      <c r="E978" t="inlineStr">
        <is>
          <t>MI</t>
        </is>
      </c>
      <c r="F978" t="n">
        <v>2024</v>
      </c>
      <c r="G978" t="n">
        <v>2</v>
      </c>
      <c r="H978" s="13" t="n">
        <v>1659204</v>
      </c>
      <c r="I978" s="12" t="n">
        <v>6</v>
      </c>
      <c r="J978" s="13" t="n">
        <v>161028</v>
      </c>
      <c r="K978" s="13">
        <f>IFERROR($H978/$I978,"")</f>
        <v/>
      </c>
      <c r="L978" s="13" t="n">
        <v>1060155</v>
      </c>
      <c r="M978" t="inlineStr">
        <is>
          <t>IL</t>
        </is>
      </c>
      <c r="N978" t="inlineStr">
        <is>
          <t>Yes</t>
        </is>
      </c>
      <c r="O978" t="inlineStr">
        <is>
          <t>Not stated</t>
        </is>
      </c>
      <c r="Q978" s="9" t="inlineStr">
        <is>
          <t>https://grantcue.com/foundations/polish-womens-alliance-of-america-charitable-and-educational-foundation-364480318</t>
        </is>
      </c>
    </row>
    <row r="979">
      <c r="A979">
        <f>IF($E979=$E978,$A978+1,1)</f>
        <v/>
      </c>
      <c r="B979" t="inlineStr">
        <is>
          <t>THE WILLIAMSON FOUNDATION INC</t>
        </is>
      </c>
      <c r="C979" t="inlineStr">
        <is>
          <t>46-3367106</t>
        </is>
      </c>
      <c r="D979" t="inlineStr">
        <is>
          <t>Michigan</t>
        </is>
      </c>
      <c r="E979" t="inlineStr">
        <is>
          <t>MI</t>
        </is>
      </c>
      <c r="F979" t="n">
        <v>2025</v>
      </c>
      <c r="G979" t="n">
        <v>4</v>
      </c>
      <c r="H979" s="13" t="n">
        <v>1654477</v>
      </c>
      <c r="I979" s="12" t="n">
        <v>118</v>
      </c>
      <c r="J979" s="13" t="n">
        <v>8250</v>
      </c>
      <c r="K979" s="13">
        <f>IFERROR($H979/$I979,"")</f>
        <v/>
      </c>
      <c r="L979" s="13" t="n">
        <v>160000</v>
      </c>
      <c r="M979" t="inlineStr">
        <is>
          <t>VA, FL, KS</t>
        </is>
      </c>
      <c r="N979" t="inlineStr">
        <is>
          <t>No</t>
        </is>
      </c>
      <c r="O979" t="inlineStr">
        <is>
          <t>Not stated</t>
        </is>
      </c>
      <c r="Q979" s="9" t="inlineStr">
        <is>
          <t>https://grantcue.com/foundations/the-williamson-foundation-inc-463367106</t>
        </is>
      </c>
    </row>
    <row r="980">
      <c r="A980">
        <f>IF($E980=$E979,$A979+1,1)</f>
        <v/>
      </c>
      <c r="B980" t="inlineStr">
        <is>
          <t>THE HENRY FORD II FUND</t>
        </is>
      </c>
      <c r="C980" t="inlineStr">
        <is>
          <t>38-6066332</t>
        </is>
      </c>
      <c r="D980" t="inlineStr">
        <is>
          <t>Michigan</t>
        </is>
      </c>
      <c r="E980" t="inlineStr">
        <is>
          <t>MI</t>
        </is>
      </c>
      <c r="F980" t="n">
        <v>2024</v>
      </c>
      <c r="G980" t="n">
        <v>1</v>
      </c>
      <c r="H980" s="13" t="n">
        <v>1630000</v>
      </c>
      <c r="I980" s="12" t="n">
        <v>15</v>
      </c>
      <c r="J980" s="13" t="n">
        <v>50000</v>
      </c>
      <c r="K980" s="13">
        <f>IFERROR($H980/$I980,"")</f>
        <v/>
      </c>
      <c r="L980" s="13" t="n">
        <v>1000000</v>
      </c>
      <c r="M980" t="inlineStr">
        <is>
          <t>MD, NY, MA</t>
        </is>
      </c>
      <c r="N980" t="inlineStr">
        <is>
          <t>Yes</t>
        </is>
      </c>
      <c r="O980" t="inlineStr">
        <is>
          <t>Not stated</t>
        </is>
      </c>
      <c r="Q980" s="9" t="inlineStr">
        <is>
          <t>https://grantcue.com/foundations/the-henry-ford-ii-fund-386066332</t>
        </is>
      </c>
    </row>
    <row r="981">
      <c r="A981">
        <f>IF($E981=$E980,$A980+1,1)</f>
        <v/>
      </c>
      <c r="B981" t="inlineStr">
        <is>
          <t>The Pedersen Foundation</t>
        </is>
      </c>
      <c r="C981" t="inlineStr">
        <is>
          <t>47-1188416</t>
        </is>
      </c>
      <c r="D981" t="inlineStr">
        <is>
          <t>Michigan</t>
        </is>
      </c>
      <c r="E981" t="inlineStr">
        <is>
          <t>MI</t>
        </is>
      </c>
      <c r="F981" t="n">
        <v>2024</v>
      </c>
      <c r="G981" t="n">
        <v>1</v>
      </c>
      <c r="H981" s="13" t="n">
        <v>1625000</v>
      </c>
      <c r="I981" s="12" t="n">
        <v>24</v>
      </c>
      <c r="J981" s="13" t="n">
        <v>10000</v>
      </c>
      <c r="K981" s="13">
        <f>IFERROR($H981/$I981,"")</f>
        <v/>
      </c>
      <c r="L981" s="13" t="n">
        <v>1100000</v>
      </c>
      <c r="M981" t="inlineStr">
        <is>
          <t>VA, UT, FL</t>
        </is>
      </c>
      <c r="N981" t="inlineStr">
        <is>
          <t>No</t>
        </is>
      </c>
      <c r="O981" t="inlineStr">
        <is>
          <t>Not stated</t>
        </is>
      </c>
      <c r="Q981" s="9" t="inlineStr">
        <is>
          <t>https://grantcue.com/foundations/the-pedersen-foundation-c-o-gino-zaccardelli-mcguirewoods-llp-471188416</t>
        </is>
      </c>
    </row>
    <row r="982">
      <c r="A982">
        <f>IF($E982=$E981,$A981+1,1)</f>
        <v/>
      </c>
      <c r="B982" t="inlineStr">
        <is>
          <t>Charles F&amp; Adeline Barth Charitable Foundation</t>
        </is>
      </c>
      <c r="C982" t="inlineStr">
        <is>
          <t>38-6556893</t>
        </is>
      </c>
      <c r="D982" t="inlineStr">
        <is>
          <t>Michigan</t>
        </is>
      </c>
      <c r="E982" t="inlineStr">
        <is>
          <t>MI</t>
        </is>
      </c>
      <c r="F982" t="n">
        <v>2025</v>
      </c>
      <c r="G982" t="n">
        <v>2</v>
      </c>
      <c r="H982" s="13" t="n">
        <v>1610761</v>
      </c>
      <c r="I982" s="12" t="n">
        <v>41</v>
      </c>
      <c r="J982" s="13" t="n">
        <v>3000</v>
      </c>
      <c r="K982" s="13">
        <f>IFERROR($H982/$I982,"")</f>
        <v/>
      </c>
      <c r="L982" s="13" t="n">
        <v>1492561</v>
      </c>
      <c r="N982" t="inlineStr">
        <is>
          <t>Yes</t>
        </is>
      </c>
      <c r="O982" t="inlineStr">
        <is>
          <t>Yes</t>
        </is>
      </c>
      <c r="Q982" s="9" t="inlineStr">
        <is>
          <t>https://grantcue.com/foundations/charles-f-and-adeline-barth-charitable-foundation-386556893</t>
        </is>
      </c>
    </row>
    <row r="983">
      <c r="A983">
        <f>IF($E983=$E982,$A982+1,1)</f>
        <v/>
      </c>
      <c r="B983" t="inlineStr">
        <is>
          <t>ELIZABETH HEKMAN GORDON FAMILY FOUNDATION</t>
        </is>
      </c>
      <c r="C983" t="inlineStr">
        <is>
          <t>26-2355707</t>
        </is>
      </c>
      <c r="D983" t="inlineStr">
        <is>
          <t>Michigan</t>
        </is>
      </c>
      <c r="E983" t="inlineStr">
        <is>
          <t>MI</t>
        </is>
      </c>
      <c r="F983" t="n">
        <v>2025</v>
      </c>
      <c r="G983" t="n">
        <v>2</v>
      </c>
      <c r="H983" s="13" t="n">
        <v>1606600</v>
      </c>
      <c r="I983" s="12" t="n">
        <v>30</v>
      </c>
      <c r="J983" s="13" t="n">
        <v>5050</v>
      </c>
      <c r="K983" s="13">
        <f>IFERROR($H983/$I983,"")</f>
        <v/>
      </c>
      <c r="L983" s="13" t="n">
        <v>500000</v>
      </c>
      <c r="M983" t="inlineStr">
        <is>
          <t>DC, IL, GA</t>
        </is>
      </c>
      <c r="N983" t="inlineStr">
        <is>
          <t>No</t>
        </is>
      </c>
      <c r="O983" t="inlineStr">
        <is>
          <t>Not stated</t>
        </is>
      </c>
      <c r="Q983" s="9" t="inlineStr">
        <is>
          <t>https://grantcue.com/foundations/elizabeth-hekman-gordon-family-foundation-262355707</t>
        </is>
      </c>
    </row>
    <row r="984">
      <c r="A984">
        <f>IF($E984=$E983,$A983+1,1)</f>
        <v/>
      </c>
      <c r="B984" t="inlineStr">
        <is>
          <t>LORENE AND BEN MAIBACH FOUNDATION</t>
        </is>
      </c>
      <c r="C984" t="inlineStr">
        <is>
          <t>38-6146651</t>
        </is>
      </c>
      <c r="D984" t="inlineStr">
        <is>
          <t>Michigan</t>
        </is>
      </c>
      <c r="E984" t="inlineStr">
        <is>
          <t>MI</t>
        </is>
      </c>
      <c r="F984" t="n">
        <v>2025</v>
      </c>
      <c r="G984" t="n">
        <v>2</v>
      </c>
      <c r="H984" s="13" t="n">
        <v>1603589</v>
      </c>
      <c r="I984" s="12" t="n">
        <v>25</v>
      </c>
      <c r="J984" s="13" t="n">
        <v>50000</v>
      </c>
      <c r="K984" s="13">
        <f>IFERROR($H984/$I984,"")</f>
        <v/>
      </c>
      <c r="L984" s="13" t="n">
        <v>350000</v>
      </c>
      <c r="M984" t="inlineStr">
        <is>
          <t>IL, IN, CA</t>
        </is>
      </c>
      <c r="N984" t="inlineStr">
        <is>
          <t>No</t>
        </is>
      </c>
      <c r="O984" t="inlineStr">
        <is>
          <t>Not stated</t>
        </is>
      </c>
      <c r="Q984" s="9" t="inlineStr">
        <is>
          <t>https://grantcue.com/foundations/lorene-and-ben-maibach-foundation-386146651</t>
        </is>
      </c>
    </row>
    <row r="985">
      <c r="A985">
        <f>IF($E985=$E984,$A984+1,1)</f>
        <v/>
      </c>
      <c r="B985" t="inlineStr">
        <is>
          <t>ANDREW AND GLADYS VAN NOORD FOUNDATION</t>
        </is>
      </c>
      <c r="C985" t="inlineStr">
        <is>
          <t>27-4255801</t>
        </is>
      </c>
      <c r="D985" t="inlineStr">
        <is>
          <t>Michigan</t>
        </is>
      </c>
      <c r="E985" t="inlineStr">
        <is>
          <t>MI</t>
        </is>
      </c>
      <c r="F985" t="n">
        <v>2025</v>
      </c>
      <c r="G985" t="n">
        <v>2</v>
      </c>
      <c r="H985" s="13" t="n">
        <v>1600000</v>
      </c>
      <c r="I985" s="12" t="n">
        <v>39</v>
      </c>
      <c r="J985" s="13" t="n">
        <v>20000</v>
      </c>
      <c r="K985" s="13">
        <f>IFERROR($H985/$I985,"")</f>
        <v/>
      </c>
      <c r="L985" s="13" t="n">
        <v>190000</v>
      </c>
      <c r="M985" t="inlineStr">
        <is>
          <t>NC, TX, CO</t>
        </is>
      </c>
      <c r="N985" t="inlineStr">
        <is>
          <t>No</t>
        </is>
      </c>
      <c r="O985" t="inlineStr">
        <is>
          <t>Not stated</t>
        </is>
      </c>
      <c r="Q985" s="9" t="inlineStr">
        <is>
          <t>https://grantcue.com/foundations/andrew-and-gladys-van-noord-foundation-274255801</t>
        </is>
      </c>
    </row>
    <row r="986">
      <c r="A986">
        <f>IF($E986=$E985,$A985+1,1)</f>
        <v/>
      </c>
      <c r="B986" t="inlineStr">
        <is>
          <t>EILEEN DEVRIES FAMILY FOUNDATION</t>
        </is>
      </c>
      <c r="C986" t="inlineStr">
        <is>
          <t>38-3180271</t>
        </is>
      </c>
      <c r="D986" t="inlineStr">
        <is>
          <t>Michigan</t>
        </is>
      </c>
      <c r="E986" t="inlineStr">
        <is>
          <t>MI</t>
        </is>
      </c>
      <c r="F986" t="n">
        <v>2024</v>
      </c>
      <c r="G986" t="n">
        <v>1</v>
      </c>
      <c r="H986" s="13" t="n">
        <v>1585267</v>
      </c>
      <c r="I986" s="12" t="n">
        <v>17</v>
      </c>
      <c r="J986" s="13" t="n">
        <v>100000</v>
      </c>
      <c r="K986" s="13">
        <f>IFERROR($H986/$I986,"")</f>
        <v/>
      </c>
      <c r="L986" s="13" t="n">
        <v>260000</v>
      </c>
      <c r="N986" t="inlineStr">
        <is>
          <t>No</t>
        </is>
      </c>
      <c r="O986" t="inlineStr">
        <is>
          <t>Not stated</t>
        </is>
      </c>
      <c r="Q986" s="9" t="inlineStr">
        <is>
          <t>https://grantcue.com/foundations/eileen-devries-family-foundation-383180271</t>
        </is>
      </c>
    </row>
    <row r="987">
      <c r="A987">
        <f>IF($E987=$E986,$A986+1,1)</f>
        <v/>
      </c>
      <c r="B987" t="inlineStr">
        <is>
          <t>BRONSTEIN FAMILY FOUNDATION</t>
        </is>
      </c>
      <c r="C987" t="inlineStr">
        <is>
          <t>88-2609952</t>
        </is>
      </c>
      <c r="D987" t="inlineStr">
        <is>
          <t>Michigan</t>
        </is>
      </c>
      <c r="E987" t="inlineStr">
        <is>
          <t>MI</t>
        </is>
      </c>
      <c r="F987" t="n">
        <v>2025</v>
      </c>
      <c r="G987" t="n">
        <v>2</v>
      </c>
      <c r="H987" s="13" t="n">
        <v>1577703</v>
      </c>
      <c r="I987" s="12" t="n">
        <v>18</v>
      </c>
      <c r="J987" s="13" t="n">
        <v>22500</v>
      </c>
      <c r="K987" s="13">
        <f>IFERROR($H987/$I987,"")</f>
        <v/>
      </c>
      <c r="L987" s="13" t="n">
        <v>440000</v>
      </c>
      <c r="M987" t="inlineStr">
        <is>
          <t>CA, IL, FL</t>
        </is>
      </c>
      <c r="N987" t="inlineStr">
        <is>
          <t>No</t>
        </is>
      </c>
      <c r="O987" t="inlineStr">
        <is>
          <t>Not stated</t>
        </is>
      </c>
      <c r="Q987" s="9" t="inlineStr">
        <is>
          <t>https://grantcue.com/foundations/bronstein-family-foundation-882609952</t>
        </is>
      </c>
    </row>
    <row r="988">
      <c r="A988">
        <f>IF($E988=$E987,$A987+1,1)</f>
        <v/>
      </c>
      <c r="B988" t="inlineStr">
        <is>
          <t>THE SKILLING AND ANDREWS FOUNDATION</t>
        </is>
      </c>
      <c r="C988" t="inlineStr">
        <is>
          <t>38-3335356</t>
        </is>
      </c>
      <c r="D988" t="inlineStr">
        <is>
          <t>Michigan</t>
        </is>
      </c>
      <c r="E988" t="inlineStr">
        <is>
          <t>MI</t>
        </is>
      </c>
      <c r="F988" t="n">
        <v>2025</v>
      </c>
      <c r="G988" t="n">
        <v>2</v>
      </c>
      <c r="H988" s="13" t="n">
        <v>1565000</v>
      </c>
      <c r="I988" s="12" t="n">
        <v>36</v>
      </c>
      <c r="J988" s="13" t="n">
        <v>10000</v>
      </c>
      <c r="K988" s="13">
        <f>IFERROR($H988/$I988,"")</f>
        <v/>
      </c>
      <c r="L988" s="13" t="n">
        <v>500000</v>
      </c>
      <c r="M988" t="inlineStr">
        <is>
          <t>CA, OR, IN</t>
        </is>
      </c>
      <c r="N988" t="inlineStr">
        <is>
          <t>No</t>
        </is>
      </c>
      <c r="O988" t="inlineStr">
        <is>
          <t>Not stated</t>
        </is>
      </c>
      <c r="Q988" s="9" t="inlineStr">
        <is>
          <t>https://grantcue.com/foundations/the-skilling-and-andrews-foundation-383335356</t>
        </is>
      </c>
    </row>
    <row r="989">
      <c r="A989">
        <f>IF($E989=$E988,$A988+1,1)</f>
        <v/>
      </c>
      <c r="B989" t="inlineStr">
        <is>
          <t>DAVID P SHEETZ FOUNDATION</t>
        </is>
      </c>
      <c r="C989" t="inlineStr">
        <is>
          <t>26-4068454</t>
        </is>
      </c>
      <c r="D989" t="inlineStr">
        <is>
          <t>Michigan</t>
        </is>
      </c>
      <c r="E989" t="inlineStr">
        <is>
          <t>MI</t>
        </is>
      </c>
      <c r="F989" t="n">
        <v>2025</v>
      </c>
      <c r="G989" t="n">
        <v>2</v>
      </c>
      <c r="H989" s="13" t="n">
        <v>1540000</v>
      </c>
      <c r="I989" s="12" t="n">
        <v>62</v>
      </c>
      <c r="J989" s="13" t="n">
        <v>15000</v>
      </c>
      <c r="K989" s="13">
        <f>IFERROR($H989/$I989,"")</f>
        <v/>
      </c>
      <c r="L989" s="13" t="n">
        <v>300000</v>
      </c>
      <c r="M989" t="inlineStr">
        <is>
          <t>IN, NY, CA</t>
        </is>
      </c>
      <c r="N989" t="inlineStr">
        <is>
          <t>Yes</t>
        </is>
      </c>
      <c r="O989" t="inlineStr">
        <is>
          <t>Not stated</t>
        </is>
      </c>
      <c r="Q989" s="9" t="inlineStr">
        <is>
          <t>https://grantcue.com/foundations/david-p-sheetz-foundation-264068454</t>
        </is>
      </c>
    </row>
    <row r="990">
      <c r="A990">
        <f>IF($E990=$E989,$A989+1,1)</f>
        <v/>
      </c>
      <c r="B990" t="inlineStr">
        <is>
          <t>THE SAMUEL &amp; JEAN FRANKEL HEALTH AND RESEARCH FOUNDATION</t>
        </is>
      </c>
      <c r="C990" t="inlineStr">
        <is>
          <t>30-0095044</t>
        </is>
      </c>
      <c r="D990" t="inlineStr">
        <is>
          <t>Michigan</t>
        </is>
      </c>
      <c r="E990" t="inlineStr">
        <is>
          <t>MI</t>
        </is>
      </c>
      <c r="F990" t="n">
        <v>2024</v>
      </c>
      <c r="G990" t="n">
        <v>1</v>
      </c>
      <c r="H990" s="13" t="n">
        <v>1520000</v>
      </c>
      <c r="I990" s="12" t="n">
        <v>26</v>
      </c>
      <c r="J990" s="13" t="n">
        <v>5000</v>
      </c>
      <c r="K990" s="13">
        <f>IFERROR($H990/$I990,"")</f>
        <v/>
      </c>
      <c r="L990" s="13" t="n">
        <v>600000</v>
      </c>
      <c r="M990" t="inlineStr">
        <is>
          <t>VA, NY, MD</t>
        </is>
      </c>
      <c r="N990" t="inlineStr">
        <is>
          <t>No</t>
        </is>
      </c>
      <c r="O990" t="inlineStr">
        <is>
          <t>Not stated</t>
        </is>
      </c>
      <c r="Q990" s="9" t="inlineStr">
        <is>
          <t>https://grantcue.com/foundations/the-samuel-and-jean-frankel-health-and-research-foundation-300095044</t>
        </is>
      </c>
    </row>
    <row r="991">
      <c r="A991">
        <f>IF($E991=$E990,$A990+1,1)</f>
        <v/>
      </c>
      <c r="B991" t="inlineStr">
        <is>
          <t>Alden and Vada Dow Fund</t>
        </is>
      </c>
      <c r="C991" t="inlineStr">
        <is>
          <t>38-6058512</t>
        </is>
      </c>
      <c r="D991" t="inlineStr">
        <is>
          <t>Michigan</t>
        </is>
      </c>
      <c r="E991" t="inlineStr">
        <is>
          <t>MI</t>
        </is>
      </c>
      <c r="F991" t="n">
        <v>2025</v>
      </c>
      <c r="G991" t="n">
        <v>2</v>
      </c>
      <c r="H991" s="13" t="n">
        <v>1510000</v>
      </c>
      <c r="I991" s="12" t="n">
        <v>60</v>
      </c>
      <c r="J991" s="13" t="n">
        <v>22500</v>
      </c>
      <c r="K991" s="13">
        <f>IFERROR($H991/$I991,"")</f>
        <v/>
      </c>
      <c r="L991" s="13" t="n">
        <v>233390</v>
      </c>
      <c r="N991" t="inlineStr">
        <is>
          <t>No</t>
        </is>
      </c>
      <c r="O991" t="inlineStr">
        <is>
          <t>Not stated</t>
        </is>
      </c>
      <c r="Q991" s="9" t="inlineStr">
        <is>
          <t>https://grantcue.com/foundations/alden-and-vada-dow-fund-386058512</t>
        </is>
      </c>
    </row>
    <row r="992">
      <c r="A992">
        <f>IF($E992=$E991,$A991+1,1)</f>
        <v/>
      </c>
      <c r="B992" t="inlineStr">
        <is>
          <t>EDP FOUNDATION</t>
        </is>
      </c>
      <c r="C992" t="inlineStr">
        <is>
          <t>38-3323377</t>
        </is>
      </c>
      <c r="D992" t="inlineStr">
        <is>
          <t>Michigan</t>
        </is>
      </c>
      <c r="E992" t="inlineStr">
        <is>
          <t>MI</t>
        </is>
      </c>
      <c r="F992" t="n">
        <v>2024</v>
      </c>
      <c r="G992" t="n">
        <v>1</v>
      </c>
      <c r="H992" s="13" t="n">
        <v>1503000</v>
      </c>
      <c r="I992" s="12" t="n">
        <v>23</v>
      </c>
      <c r="J992" s="13" t="n">
        <v>50000</v>
      </c>
      <c r="K992" s="13">
        <f>IFERROR($H992/$I992,"")</f>
        <v/>
      </c>
      <c r="L992" s="13" t="n">
        <v>200000</v>
      </c>
      <c r="M992" t="inlineStr">
        <is>
          <t>NY, DC, NM</t>
        </is>
      </c>
      <c r="N992" t="inlineStr">
        <is>
          <t>No</t>
        </is>
      </c>
      <c r="O992" t="inlineStr">
        <is>
          <t>Not stated</t>
        </is>
      </c>
      <c r="Q992" s="9" t="inlineStr">
        <is>
          <t>https://grantcue.com/foundations/edp-foundation-383323377</t>
        </is>
      </c>
    </row>
    <row r="993">
      <c r="A993">
        <f>IF($E993=$E992,$A992+1,1)</f>
        <v/>
      </c>
      <c r="B993" t="inlineStr">
        <is>
          <t>THE LEWIS PRIZE FOUNDATION INC</t>
        </is>
      </c>
      <c r="C993" t="inlineStr">
        <is>
          <t>82-4263697</t>
        </is>
      </c>
      <c r="D993" t="inlineStr">
        <is>
          <t>Michigan</t>
        </is>
      </c>
      <c r="E993" t="inlineStr">
        <is>
          <t>MI</t>
        </is>
      </c>
      <c r="F993" t="n">
        <v>2025</v>
      </c>
      <c r="G993" t="n">
        <v>2</v>
      </c>
      <c r="H993" s="13" t="n">
        <v>1485083</v>
      </c>
      <c r="I993" s="12" t="n">
        <v>27</v>
      </c>
      <c r="J993" s="13" t="n">
        <v>50000</v>
      </c>
      <c r="K993" s="13">
        <f>IFERROR($H993/$I993,"")</f>
        <v/>
      </c>
      <c r="L993" s="13" t="n">
        <v>167000</v>
      </c>
      <c r="M993" t="inlineStr">
        <is>
          <t>GU, LA, KY</t>
        </is>
      </c>
      <c r="N993" t="inlineStr">
        <is>
          <t>No</t>
        </is>
      </c>
      <c r="O993" t="inlineStr">
        <is>
          <t>Not stated</t>
        </is>
      </c>
      <c r="Q993" s="9" t="inlineStr">
        <is>
          <t>https://grantcue.com/foundations/the-lewis-prize-foundation-inc-824263697</t>
        </is>
      </c>
    </row>
    <row r="994">
      <c r="A994">
        <f>IF($E994=$E993,$A993+1,1)</f>
        <v/>
      </c>
      <c r="B994" t="inlineStr">
        <is>
          <t>RAY &amp; PEG HIRVONEN CHARITABLE FOUNDATION</t>
        </is>
      </c>
      <c r="C994" t="inlineStr">
        <is>
          <t>31-1388018</t>
        </is>
      </c>
      <c r="D994" t="inlineStr">
        <is>
          <t>Michigan</t>
        </is>
      </c>
      <c r="E994" t="inlineStr">
        <is>
          <t>MI</t>
        </is>
      </c>
      <c r="F994" t="n">
        <v>2024</v>
      </c>
      <c r="G994" t="n">
        <v>2</v>
      </c>
      <c r="H994" s="13" t="n">
        <v>1483565</v>
      </c>
      <c r="I994" s="12" t="n">
        <v>89</v>
      </c>
      <c r="J994" s="13" t="n">
        <v>5000</v>
      </c>
      <c r="K994" s="13">
        <f>IFERROR($H994/$I994,"")</f>
        <v/>
      </c>
      <c r="L994" s="13" t="n">
        <v>250000</v>
      </c>
      <c r="M994" t="inlineStr">
        <is>
          <t>FL, IL</t>
        </is>
      </c>
      <c r="N994" t="inlineStr">
        <is>
          <t>Yes</t>
        </is>
      </c>
      <c r="O994" t="inlineStr">
        <is>
          <t>Not stated</t>
        </is>
      </c>
      <c r="Q994" s="9" t="inlineStr">
        <is>
          <t>https://grantcue.com/foundations/ray-and-peg-hirvonen-charitable-foundation-311388018</t>
        </is>
      </c>
    </row>
    <row r="995">
      <c r="A995">
        <f>IF($E995=$E994,$A994+1,1)</f>
        <v/>
      </c>
      <c r="B995" t="inlineStr">
        <is>
          <t>ELAINE STERN FOUNDATION</t>
        </is>
      </c>
      <c r="C995" t="inlineStr">
        <is>
          <t>81-4062393</t>
        </is>
      </c>
      <c r="D995" t="inlineStr">
        <is>
          <t>Michigan</t>
        </is>
      </c>
      <c r="E995" t="inlineStr">
        <is>
          <t>MI</t>
        </is>
      </c>
      <c r="F995" t="n">
        <v>2025</v>
      </c>
      <c r="G995" t="n">
        <v>2</v>
      </c>
      <c r="H995" s="13" t="n">
        <v>1480550</v>
      </c>
      <c r="I995" s="12" t="n">
        <v>31</v>
      </c>
      <c r="J995" s="13" t="n">
        <v>50000</v>
      </c>
      <c r="K995" s="13">
        <f>IFERROR($H995/$I995,"")</f>
        <v/>
      </c>
      <c r="L995" s="13" t="n">
        <v>100000</v>
      </c>
      <c r="N995" t="inlineStr">
        <is>
          <t>No</t>
        </is>
      </c>
      <c r="O995" t="inlineStr">
        <is>
          <t>Not stated</t>
        </is>
      </c>
      <c r="Q995" s="9" t="inlineStr">
        <is>
          <t>https://grantcue.com/foundations/elaine-stern-foundation-814062393</t>
        </is>
      </c>
    </row>
    <row r="996">
      <c r="A996">
        <f>IF($E996=$E995,$A995+1,1)</f>
        <v/>
      </c>
      <c r="B996" t="inlineStr">
        <is>
          <t>LA-Z-BOY FOUNDATION</t>
        </is>
      </c>
      <c r="C996" t="inlineStr">
        <is>
          <t>38-6087673</t>
        </is>
      </c>
      <c r="D996" t="inlineStr">
        <is>
          <t>Michigan</t>
        </is>
      </c>
      <c r="E996" t="inlineStr">
        <is>
          <t>MI</t>
        </is>
      </c>
      <c r="F996" t="n">
        <v>2024</v>
      </c>
      <c r="G996" t="n">
        <v>1</v>
      </c>
      <c r="H996" s="13" t="n">
        <v>1478000</v>
      </c>
      <c r="I996" s="12" t="n">
        <v>120</v>
      </c>
      <c r="J996" s="13" t="n">
        <v>5000</v>
      </c>
      <c r="K996" s="13">
        <f>IFERROR($H996/$I996,"")</f>
        <v/>
      </c>
      <c r="L996" s="13" t="n">
        <v>140000</v>
      </c>
      <c r="M996" t="inlineStr">
        <is>
          <t>TN, MO, AR</t>
        </is>
      </c>
      <c r="N996" t="inlineStr">
        <is>
          <t>Yes</t>
        </is>
      </c>
      <c r="O996" t="inlineStr">
        <is>
          <t>Yes</t>
        </is>
      </c>
      <c r="Q996" s="9" t="inlineStr">
        <is>
          <t>https://grantcue.com/foundations/la-z-boy-foundation-386087673</t>
        </is>
      </c>
    </row>
    <row r="997">
      <c r="A997">
        <f>IF($E997=$E996,$A996+1,1)</f>
        <v/>
      </c>
      <c r="B997" t="inlineStr">
        <is>
          <t>Challenger Foundation</t>
        </is>
      </c>
      <c r="C997" t="inlineStr">
        <is>
          <t>13-7109402</t>
        </is>
      </c>
      <c r="D997" t="inlineStr">
        <is>
          <t>Michigan</t>
        </is>
      </c>
      <c r="E997" t="inlineStr">
        <is>
          <t>MI</t>
        </is>
      </c>
      <c r="F997" t="n">
        <v>2024</v>
      </c>
      <c r="G997" t="n">
        <v>1</v>
      </c>
      <c r="H997" s="13" t="n">
        <v>1475096</v>
      </c>
      <c r="I997" s="12" t="n">
        <v>10</v>
      </c>
      <c r="J997" s="13" t="n">
        <v>62500</v>
      </c>
      <c r="K997" s="13">
        <f>IFERROR($H997/$I997,"")</f>
        <v/>
      </c>
      <c r="L997" s="13" t="n">
        <v>500096</v>
      </c>
      <c r="M997" t="inlineStr">
        <is>
          <t>PA, IL, NY</t>
        </is>
      </c>
      <c r="N997" t="inlineStr">
        <is>
          <t>No</t>
        </is>
      </c>
      <c r="O997" t="inlineStr">
        <is>
          <t>Not stated</t>
        </is>
      </c>
      <c r="Q997" s="9" t="inlineStr">
        <is>
          <t>https://grantcue.com/foundations/challenger-foundation-137109402</t>
        </is>
      </c>
    </row>
    <row r="998">
      <c r="A998">
        <f>IF($E998=$E997,$A997+1,1)</f>
        <v/>
      </c>
      <c r="B998" t="inlineStr">
        <is>
          <t>THE DOUGLAS F ALLISON FOUNDATION</t>
        </is>
      </c>
      <c r="C998" t="inlineStr">
        <is>
          <t>47-2307697</t>
        </is>
      </c>
      <c r="D998" t="inlineStr">
        <is>
          <t>Michigan</t>
        </is>
      </c>
      <c r="E998" t="inlineStr">
        <is>
          <t>MI</t>
        </is>
      </c>
      <c r="F998" t="n">
        <v>2024</v>
      </c>
      <c r="G998" t="n">
        <v>1</v>
      </c>
      <c r="H998" s="13" t="n">
        <v>1475000</v>
      </c>
      <c r="I998" s="12" t="n">
        <v>8</v>
      </c>
      <c r="J998" s="13" t="n">
        <v>200000</v>
      </c>
      <c r="K998" s="13">
        <f>IFERROR($H998/$I998,"")</f>
        <v/>
      </c>
      <c r="L998" s="13" t="n">
        <v>250000</v>
      </c>
      <c r="M998" t="inlineStr">
        <is>
          <t>UT</t>
        </is>
      </c>
      <c r="N998" t="inlineStr">
        <is>
          <t>No</t>
        </is>
      </c>
      <c r="O998" t="inlineStr">
        <is>
          <t>Not stated</t>
        </is>
      </c>
      <c r="Q998" s="9" t="inlineStr">
        <is>
          <t>https://grantcue.com/foundations/the-douglas-f-allison-foundation-472307697</t>
        </is>
      </c>
    </row>
    <row r="999">
      <c r="A999">
        <f>IF($E999=$E998,$A998+1,1)</f>
        <v/>
      </c>
      <c r="B999" t="inlineStr">
        <is>
          <t>THE BAUM FAMILY FOUNDATION</t>
        </is>
      </c>
      <c r="C999" t="inlineStr">
        <is>
          <t>38-3443737</t>
        </is>
      </c>
      <c r="D999" t="inlineStr">
        <is>
          <t>Michigan</t>
        </is>
      </c>
      <c r="E999" t="inlineStr">
        <is>
          <t>MI</t>
        </is>
      </c>
      <c r="F999" t="n">
        <v>2024</v>
      </c>
      <c r="G999" t="n">
        <v>2</v>
      </c>
      <c r="H999" s="13" t="n">
        <v>1460000</v>
      </c>
      <c r="I999" s="12" t="n">
        <v>33</v>
      </c>
      <c r="J999" s="13" t="n">
        <v>10000</v>
      </c>
      <c r="K999" s="13">
        <f>IFERROR($H999/$I999,"")</f>
        <v/>
      </c>
      <c r="L999" s="13" t="n">
        <v>250000</v>
      </c>
      <c r="M999" t="inlineStr">
        <is>
          <t>SC</t>
        </is>
      </c>
      <c r="N999" t="inlineStr">
        <is>
          <t>No</t>
        </is>
      </c>
      <c r="O999" t="inlineStr">
        <is>
          <t>Not stated</t>
        </is>
      </c>
      <c r="Q999" s="9" t="inlineStr">
        <is>
          <t>https://grantcue.com/foundations/the-baum-family-foundation-383443737</t>
        </is>
      </c>
    </row>
    <row r="1000">
      <c r="A1000">
        <f>IF($E1000=$E999,$A999+1,1)</f>
        <v/>
      </c>
      <c r="B1000" t="inlineStr">
        <is>
          <t>THE HURST FOUNDATION</t>
        </is>
      </c>
      <c r="C1000" t="inlineStr">
        <is>
          <t>38-6089457</t>
        </is>
      </c>
      <c r="D1000" t="inlineStr">
        <is>
          <t>Michigan</t>
        </is>
      </c>
      <c r="E1000" t="inlineStr">
        <is>
          <t>MI</t>
        </is>
      </c>
      <c r="F1000" t="n">
        <v>2025</v>
      </c>
      <c r="G1000" t="n">
        <v>2</v>
      </c>
      <c r="H1000" s="13" t="n">
        <v>1437400</v>
      </c>
      <c r="I1000" s="12" t="n">
        <v>77</v>
      </c>
      <c r="J1000" s="13" t="n">
        <v>5050</v>
      </c>
      <c r="K1000" s="13">
        <f>IFERROR($H1000/$I1000,"")</f>
        <v/>
      </c>
      <c r="L1000" s="13" t="n">
        <v>250000</v>
      </c>
      <c r="M1000" t="inlineStr">
        <is>
          <t>SD, CA, WI</t>
        </is>
      </c>
      <c r="N1000" t="inlineStr">
        <is>
          <t>Yes</t>
        </is>
      </c>
      <c r="O1000" t="inlineStr">
        <is>
          <t>Yes</t>
        </is>
      </c>
      <c r="Q1000" s="9" t="inlineStr">
        <is>
          <t>https://grantcue.com/foundations/the-hurst-foundation-386089457</t>
        </is>
      </c>
    </row>
    <row r="1001">
      <c r="A1001">
        <f>IF($E1001=$E1000,$A1000+1,1)</f>
        <v/>
      </c>
      <c r="B1001" t="inlineStr">
        <is>
          <t>AMB JOHN RAKOLTA JR AND TERRY L RAKOLTA FOUNDATION</t>
        </is>
      </c>
      <c r="C1001" t="inlineStr">
        <is>
          <t>93-1516359</t>
        </is>
      </c>
      <c r="D1001" t="inlineStr">
        <is>
          <t>Michigan</t>
        </is>
      </c>
      <c r="E1001" t="inlineStr">
        <is>
          <t>MI</t>
        </is>
      </c>
      <c r="F1001" t="n">
        <v>2025</v>
      </c>
      <c r="G1001" t="n">
        <v>2</v>
      </c>
      <c r="H1001" s="13" t="n">
        <v>1436656</v>
      </c>
      <c r="I1001" s="12" t="n">
        <v>38</v>
      </c>
      <c r="J1001" s="13" t="n">
        <v>5000</v>
      </c>
      <c r="K1001" s="13">
        <f>IFERROR($H1001/$I1001,"")</f>
        <v/>
      </c>
      <c r="L1001" s="13" t="n">
        <v>709806</v>
      </c>
      <c r="M1001" t="inlineStr">
        <is>
          <t>WI, FL, DC</t>
        </is>
      </c>
      <c r="N1001" t="inlineStr">
        <is>
          <t>No</t>
        </is>
      </c>
      <c r="O1001" t="inlineStr">
        <is>
          <t>Not stated</t>
        </is>
      </c>
      <c r="Q1001" s="9" t="inlineStr">
        <is>
          <t>https://grantcue.com/foundations/amb-john-rakolta-jr-and-terry-l-rakolta-foundation-931516359</t>
        </is>
      </c>
    </row>
    <row r="1002">
      <c r="A1002">
        <f>IF($E1002=$E1001,$A1001+1,1)</f>
        <v/>
      </c>
      <c r="B1002" t="inlineStr">
        <is>
          <t>DE WITT FAMILIES CONDUIT FOUNDATION</t>
        </is>
      </c>
      <c r="C1002" t="inlineStr">
        <is>
          <t>38-2761226</t>
        </is>
      </c>
      <c r="D1002" t="inlineStr">
        <is>
          <t>Michigan</t>
        </is>
      </c>
      <c r="E1002" t="inlineStr">
        <is>
          <t>MI</t>
        </is>
      </c>
      <c r="F1002" t="n">
        <v>2025</v>
      </c>
      <c r="G1002" t="n">
        <v>2</v>
      </c>
      <c r="H1002" s="13" t="n">
        <v>1424501</v>
      </c>
      <c r="I1002" s="12" t="n">
        <v>211</v>
      </c>
      <c r="J1002" s="13" t="n">
        <v>1000</v>
      </c>
      <c r="K1002" s="13">
        <f>IFERROR($H1002/$I1002,"")</f>
        <v/>
      </c>
      <c r="L1002" s="13" t="n">
        <v>200000</v>
      </c>
      <c r="M1002" t="inlineStr">
        <is>
          <t>TX, FL, CO</t>
        </is>
      </c>
      <c r="N1002" t="inlineStr">
        <is>
          <t>No</t>
        </is>
      </c>
      <c r="O1002" t="inlineStr">
        <is>
          <t>Not stated</t>
        </is>
      </c>
      <c r="Q1002" s="9" t="inlineStr">
        <is>
          <t>https://grantcue.com/foundations/de-witt-families-conduit-foundation-382761226</t>
        </is>
      </c>
    </row>
    <row r="1003">
      <c r="A1003">
        <f>IF($E1003=$E1002,$A1002+1,1)</f>
        <v/>
      </c>
      <c r="B1003" t="inlineStr">
        <is>
          <t>TED AND JANE VON VOIGTLANDER FOUNDATION</t>
        </is>
      </c>
      <c r="C1003" t="inlineStr">
        <is>
          <t>20-5003935</t>
        </is>
      </c>
      <c r="D1003" t="inlineStr">
        <is>
          <t>Michigan</t>
        </is>
      </c>
      <c r="E1003" t="inlineStr">
        <is>
          <t>MI</t>
        </is>
      </c>
      <c r="F1003" t="n">
        <v>2024</v>
      </c>
      <c r="G1003" t="n">
        <v>1</v>
      </c>
      <c r="H1003" s="13" t="n">
        <v>1419500</v>
      </c>
      <c r="I1003" s="12" t="n">
        <v>17</v>
      </c>
      <c r="J1003" s="13" t="n">
        <v>10000</v>
      </c>
      <c r="K1003" s="13">
        <f>IFERROR($H1003/$I1003,"")</f>
        <v/>
      </c>
      <c r="L1003" s="13" t="n">
        <v>1000000</v>
      </c>
      <c r="N1003" t="inlineStr">
        <is>
          <t>No</t>
        </is>
      </c>
      <c r="O1003" t="inlineStr">
        <is>
          <t>Not stated</t>
        </is>
      </c>
      <c r="Q1003" s="9" t="inlineStr">
        <is>
          <t>https://grantcue.com/foundations/ted-and-jane-von-voigtlander-foundation-205003935</t>
        </is>
      </c>
    </row>
    <row r="1004">
      <c r="A1004">
        <f>IF($E1004=$E1003,$A1003+1,1)</f>
        <v/>
      </c>
      <c r="B1004" t="inlineStr">
        <is>
          <t>WS &amp; LOIS VANDALSON FOUNDATION</t>
        </is>
      </c>
      <c r="C1004" t="inlineStr">
        <is>
          <t>38-3607246</t>
        </is>
      </c>
      <c r="D1004" t="inlineStr">
        <is>
          <t>Michigan</t>
        </is>
      </c>
      <c r="E1004" t="inlineStr">
        <is>
          <t>MI</t>
        </is>
      </c>
      <c r="F1004" t="n">
        <v>2025</v>
      </c>
      <c r="G1004" t="n">
        <v>2</v>
      </c>
      <c r="H1004" s="13" t="n">
        <v>1408000</v>
      </c>
      <c r="I1004" s="12" t="n">
        <v>60</v>
      </c>
      <c r="J1004" s="13" t="n">
        <v>20000</v>
      </c>
      <c r="K1004" s="13">
        <f>IFERROR($H1004/$I1004,"")</f>
        <v/>
      </c>
      <c r="L1004" s="13" t="n">
        <v>150000</v>
      </c>
      <c r="N1004" t="inlineStr">
        <is>
          <t>No</t>
        </is>
      </c>
      <c r="O1004" t="inlineStr">
        <is>
          <t>Not stated</t>
        </is>
      </c>
      <c r="Q1004" s="9" t="inlineStr">
        <is>
          <t>https://grantcue.com/foundations/ws-and-lois-vandalson-foundation-383607246</t>
        </is>
      </c>
    </row>
    <row r="1005">
      <c r="A1005">
        <f>IF($E1005=$E1004,$A1004+1,1)</f>
        <v/>
      </c>
      <c r="B1005" t="inlineStr">
        <is>
          <t>GREATER LANSING FOUNDATION</t>
        </is>
      </c>
      <c r="C1005" t="inlineStr">
        <is>
          <t>38-6057513</t>
        </is>
      </c>
      <c r="D1005" t="inlineStr">
        <is>
          <t>Michigan</t>
        </is>
      </c>
      <c r="E1005" t="inlineStr">
        <is>
          <t>MI</t>
        </is>
      </c>
      <c r="F1005" t="n">
        <v>2025</v>
      </c>
      <c r="G1005" t="n">
        <v>2</v>
      </c>
      <c r="H1005" s="13" t="n">
        <v>1391862</v>
      </c>
      <c r="I1005" s="12" t="n">
        <v>48</v>
      </c>
      <c r="J1005" s="13" t="n">
        <v>8029</v>
      </c>
      <c r="K1005" s="13">
        <f>IFERROR($H1005/$I1005,"")</f>
        <v/>
      </c>
      <c r="L1005" s="13" t="n">
        <v>582861</v>
      </c>
      <c r="M1005" t="inlineStr">
        <is>
          <t>DC, IL, CA</t>
        </is>
      </c>
      <c r="N1005" t="inlineStr">
        <is>
          <t>Yes</t>
        </is>
      </c>
      <c r="O1005" t="inlineStr">
        <is>
          <t>Yes</t>
        </is>
      </c>
      <c r="Q1005" s="9" t="inlineStr">
        <is>
          <t>https://grantcue.com/foundations/greater-lansing-foundation-386057513</t>
        </is>
      </c>
    </row>
    <row r="1006">
      <c r="A1006">
        <f>IF($E1006=$E1005,$A1005+1,1)</f>
        <v/>
      </c>
      <c r="B1006" t="inlineStr">
        <is>
          <t>DANIEL J LOEPP FAMILY FOUNDATION</t>
        </is>
      </c>
      <c r="C1006" t="inlineStr">
        <is>
          <t>46-4542944</t>
        </is>
      </c>
      <c r="D1006" t="inlineStr">
        <is>
          <t>Michigan</t>
        </is>
      </c>
      <c r="E1006" t="inlineStr">
        <is>
          <t>MI</t>
        </is>
      </c>
      <c r="F1006" t="n">
        <v>2025</v>
      </c>
      <c r="G1006" t="n">
        <v>2</v>
      </c>
      <c r="H1006" s="13" t="n">
        <v>1387573</v>
      </c>
      <c r="I1006" s="12" t="n">
        <v>37</v>
      </c>
      <c r="J1006" s="13" t="n">
        <v>10000</v>
      </c>
      <c r="K1006" s="13">
        <f>IFERROR($H1006/$I1006,"")</f>
        <v/>
      </c>
      <c r="L1006" s="13" t="n">
        <v>350000</v>
      </c>
      <c r="M1006" t="inlineStr">
        <is>
          <t>IL, CA</t>
        </is>
      </c>
      <c r="N1006" t="inlineStr">
        <is>
          <t>No</t>
        </is>
      </c>
      <c r="O1006" t="inlineStr">
        <is>
          <t>Not stated</t>
        </is>
      </c>
      <c r="Q1006" s="9" t="inlineStr">
        <is>
          <t>https://grantcue.com/foundations/daniel-j-loepp-family-foundation-c-o-kelly-m-burnell-464542944</t>
        </is>
      </c>
    </row>
    <row r="1007">
      <c r="A1007">
        <f>IF($E1007=$E1006,$A1006+1,1)</f>
        <v/>
      </c>
      <c r="B1007" t="inlineStr">
        <is>
          <t>COCHRAN FAMILY FOUNDATION</t>
        </is>
      </c>
      <c r="C1007" t="inlineStr">
        <is>
          <t>47-5176217</t>
        </is>
      </c>
      <c r="D1007" t="inlineStr">
        <is>
          <t>Michigan</t>
        </is>
      </c>
      <c r="E1007" t="inlineStr">
        <is>
          <t>MI</t>
        </is>
      </c>
      <c r="F1007" t="n">
        <v>2025</v>
      </c>
      <c r="G1007" t="n">
        <v>2</v>
      </c>
      <c r="H1007" s="13" t="n">
        <v>1386120</v>
      </c>
      <c r="I1007" s="12" t="n">
        <v>10</v>
      </c>
      <c r="J1007" s="13" t="n">
        <v>117074</v>
      </c>
      <c r="K1007" s="13">
        <f>IFERROR($H1007/$I1007,"")</f>
        <v/>
      </c>
      <c r="L1007" s="13" t="n">
        <v>241243</v>
      </c>
      <c r="N1007" t="inlineStr">
        <is>
          <t>No</t>
        </is>
      </c>
      <c r="O1007" t="inlineStr">
        <is>
          <t>Not stated</t>
        </is>
      </c>
      <c r="Q1007" s="9" t="inlineStr">
        <is>
          <t>https://grantcue.com/foundations/cochran-family-foundation-475176217</t>
        </is>
      </c>
    </row>
    <row r="1008">
      <c r="A1008">
        <f>IF($E1008=$E1007,$A1007+1,1)</f>
        <v/>
      </c>
      <c r="B1008" t="inlineStr">
        <is>
          <t>ROBERT W AND LYNN H BROWNE FOUNDATION</t>
        </is>
      </c>
      <c r="C1008" t="inlineStr">
        <is>
          <t>38-2452645</t>
        </is>
      </c>
      <c r="D1008" t="inlineStr">
        <is>
          <t>Michigan</t>
        </is>
      </c>
      <c r="E1008" t="inlineStr">
        <is>
          <t>MI</t>
        </is>
      </c>
      <c r="F1008" t="n">
        <v>2025</v>
      </c>
      <c r="G1008" t="n">
        <v>2</v>
      </c>
      <c r="H1008" s="13" t="n">
        <v>1382500</v>
      </c>
      <c r="I1008" s="12" t="n">
        <v>21</v>
      </c>
      <c r="J1008" s="13" t="n">
        <v>25000</v>
      </c>
      <c r="K1008" s="13">
        <f>IFERROR($H1008/$I1008,"")</f>
        <v/>
      </c>
      <c r="L1008" s="13" t="n">
        <v>530000</v>
      </c>
      <c r="M1008" t="inlineStr">
        <is>
          <t>DC, CA</t>
        </is>
      </c>
      <c r="N1008" t="inlineStr">
        <is>
          <t>Yes</t>
        </is>
      </c>
      <c r="O1008" t="inlineStr">
        <is>
          <t>Yes</t>
        </is>
      </c>
      <c r="Q1008" s="9" t="inlineStr">
        <is>
          <t>https://grantcue.com/foundations/robert-w-and-lynn-h-browne-foundation-382452645</t>
        </is>
      </c>
    </row>
    <row r="1009">
      <c r="A1009">
        <f>IF($E1009=$E1008,$A1008+1,1)</f>
        <v/>
      </c>
      <c r="B1009" t="inlineStr">
        <is>
          <t>MICHAEL GROSS FAMILY FOUNDATION</t>
        </is>
      </c>
      <c r="C1009" t="inlineStr">
        <is>
          <t>46-7067025</t>
        </is>
      </c>
      <c r="D1009" t="inlineStr">
        <is>
          <t>Michigan</t>
        </is>
      </c>
      <c r="E1009" t="inlineStr">
        <is>
          <t>MI</t>
        </is>
      </c>
      <c r="F1009" t="n">
        <v>2024</v>
      </c>
      <c r="G1009" t="n">
        <v>1</v>
      </c>
      <c r="H1009" s="13" t="n">
        <v>1360500</v>
      </c>
      <c r="I1009" s="12" t="n">
        <v>10</v>
      </c>
      <c r="J1009" s="13" t="n">
        <v>50000</v>
      </c>
      <c r="K1009" s="13">
        <f>IFERROR($H1009/$I1009,"")</f>
        <v/>
      </c>
      <c r="L1009" s="13" t="n">
        <v>750000</v>
      </c>
      <c r="M1009" t="inlineStr">
        <is>
          <t>NY, IL</t>
        </is>
      </c>
      <c r="N1009" t="inlineStr">
        <is>
          <t>Yes</t>
        </is>
      </c>
      <c r="O1009" t="inlineStr">
        <is>
          <t>Not stated</t>
        </is>
      </c>
      <c r="Q1009" s="9" t="inlineStr">
        <is>
          <t>https://grantcue.com/foundations/michael-gross-family-foundation-467067025</t>
        </is>
      </c>
    </row>
    <row r="1010">
      <c r="A1010">
        <f>IF($E1010=$E1009,$A1009+1,1)</f>
        <v/>
      </c>
      <c r="B1010" t="inlineStr">
        <is>
          <t>WELLER FAMILY FOUNDATION</t>
        </is>
      </c>
      <c r="C1010" t="inlineStr">
        <is>
          <t>38-3588896</t>
        </is>
      </c>
      <c r="D1010" t="inlineStr">
        <is>
          <t>Michigan</t>
        </is>
      </c>
      <c r="E1010" t="inlineStr">
        <is>
          <t>MI</t>
        </is>
      </c>
      <c r="F1010" t="n">
        <v>2025</v>
      </c>
      <c r="G1010" t="n">
        <v>2</v>
      </c>
      <c r="H1010" s="13" t="n">
        <v>1349975</v>
      </c>
      <c r="I1010" s="12" t="n">
        <v>48</v>
      </c>
      <c r="J1010" s="13" t="n">
        <v>5000</v>
      </c>
      <c r="K1010" s="13">
        <f>IFERROR($H1010/$I1010,"")</f>
        <v/>
      </c>
      <c r="L1010" s="13" t="n">
        <v>1000000</v>
      </c>
      <c r="M1010" t="inlineStr">
        <is>
          <t>CO</t>
        </is>
      </c>
      <c r="N1010" t="inlineStr">
        <is>
          <t>No</t>
        </is>
      </c>
      <c r="O1010" t="inlineStr">
        <is>
          <t>Not stated</t>
        </is>
      </c>
      <c r="Q1010" s="9" t="inlineStr">
        <is>
          <t>https://grantcue.com/foundations/weller-family-foundation-383588896</t>
        </is>
      </c>
    </row>
    <row r="1011">
      <c r="A1011">
        <f>IF($E1011=$E1010,$A1010+1,1)</f>
        <v/>
      </c>
      <c r="B1011" t="inlineStr">
        <is>
          <t>BILL NYGREN FOUNDATION</t>
        </is>
      </c>
      <c r="C1011" t="inlineStr">
        <is>
          <t>36-3987600</t>
        </is>
      </c>
      <c r="D1011" t="inlineStr">
        <is>
          <t>Michigan</t>
        </is>
      </c>
      <c r="E1011" t="inlineStr">
        <is>
          <t>MI</t>
        </is>
      </c>
      <c r="F1011" t="n">
        <v>2024</v>
      </c>
      <c r="G1011" t="n">
        <v>1</v>
      </c>
      <c r="H1011" s="13" t="n">
        <v>1340750</v>
      </c>
      <c r="I1011" s="12" t="n">
        <v>33</v>
      </c>
      <c r="J1011" s="13" t="n">
        <v>17500</v>
      </c>
      <c r="K1011" s="13">
        <f>IFERROR($H1011/$I1011,"")</f>
        <v/>
      </c>
      <c r="L1011" s="13" t="n">
        <v>205000</v>
      </c>
      <c r="M1011" t="inlineStr">
        <is>
          <t>IL, CA, CT</t>
        </is>
      </c>
      <c r="N1011" t="inlineStr">
        <is>
          <t>No</t>
        </is>
      </c>
      <c r="O1011" t="inlineStr">
        <is>
          <t>Not stated</t>
        </is>
      </c>
      <c r="Q1011" s="9" t="inlineStr">
        <is>
          <t>https://grantcue.com/foundations/bill-nygren-foundation-363987600</t>
        </is>
      </c>
    </row>
    <row r="1012">
      <c r="A1012">
        <f>IF($E1012=$E1011,$A1011+1,1)</f>
        <v/>
      </c>
      <c r="B1012" t="inlineStr">
        <is>
          <t>ALAN JAY AND SUE KAUFMAN FOUNDATION</t>
        </is>
      </c>
      <c r="C1012" t="inlineStr">
        <is>
          <t>38-2770140</t>
        </is>
      </c>
      <c r="D1012" t="inlineStr">
        <is>
          <t>Michigan</t>
        </is>
      </c>
      <c r="E1012" t="inlineStr">
        <is>
          <t>MI</t>
        </is>
      </c>
      <c r="F1012" t="n">
        <v>2024</v>
      </c>
      <c r="G1012" t="n">
        <v>2</v>
      </c>
      <c r="H1012" s="13" t="n">
        <v>1340393</v>
      </c>
      <c r="I1012" s="12" t="n">
        <v>67</v>
      </c>
      <c r="J1012" s="13" t="n">
        <v>2610</v>
      </c>
      <c r="K1012" s="13">
        <f>IFERROR($H1012/$I1012,"")</f>
        <v/>
      </c>
      <c r="L1012" s="13" t="n">
        <v>311599</v>
      </c>
      <c r="M1012" t="inlineStr">
        <is>
          <t>NY, CO, FL</t>
        </is>
      </c>
      <c r="N1012" t="inlineStr">
        <is>
          <t>No</t>
        </is>
      </c>
      <c r="O1012" t="inlineStr">
        <is>
          <t>Not stated</t>
        </is>
      </c>
      <c r="Q1012" s="9" t="inlineStr">
        <is>
          <t>https://grantcue.com/foundations/alan-jay-and-sue-kaufman-foundation-382770140</t>
        </is>
      </c>
    </row>
    <row r="1013">
      <c r="A1013">
        <f>IF($E1013=$E1012,$A1012+1,1)</f>
        <v/>
      </c>
      <c r="B1013" t="inlineStr">
        <is>
          <t>BENSON &amp; EDITH FORD FUND</t>
        </is>
      </c>
      <c r="C1013" t="inlineStr">
        <is>
          <t>38-6066333</t>
        </is>
      </c>
      <c r="D1013" t="inlineStr">
        <is>
          <t>Michigan</t>
        </is>
      </c>
      <c r="E1013" t="inlineStr">
        <is>
          <t>MI</t>
        </is>
      </c>
      <c r="F1013" t="n">
        <v>2024</v>
      </c>
      <c r="G1013" t="n">
        <v>1</v>
      </c>
      <c r="H1013" s="13" t="n">
        <v>1333000</v>
      </c>
      <c r="I1013" s="12" t="n">
        <v>24</v>
      </c>
      <c r="J1013" s="13" t="n">
        <v>7750</v>
      </c>
      <c r="K1013" s="13">
        <f>IFERROR($H1013/$I1013,"")</f>
        <v/>
      </c>
      <c r="L1013" s="13" t="n">
        <v>700000</v>
      </c>
      <c r="M1013" t="inlineStr">
        <is>
          <t>FL</t>
        </is>
      </c>
      <c r="N1013" t="inlineStr">
        <is>
          <t>Yes</t>
        </is>
      </c>
      <c r="O1013" t="inlineStr">
        <is>
          <t>Not stated</t>
        </is>
      </c>
      <c r="Q1013" s="9" t="inlineStr">
        <is>
          <t>https://grantcue.com/foundations/benson-and-edith-ford-fund-386066333</t>
        </is>
      </c>
    </row>
    <row r="1014">
      <c r="A1014">
        <f>IF($E1014=$E1013,$A1013+1,1)</f>
        <v/>
      </c>
      <c r="B1014" t="inlineStr">
        <is>
          <t>The Hinkle Foundation</t>
        </is>
      </c>
      <c r="C1014" t="inlineStr">
        <is>
          <t>23-7367419</t>
        </is>
      </c>
      <c r="D1014" t="inlineStr">
        <is>
          <t>Michigan</t>
        </is>
      </c>
      <c r="E1014" t="inlineStr">
        <is>
          <t>MI</t>
        </is>
      </c>
      <c r="F1014" t="n">
        <v>2023</v>
      </c>
      <c r="G1014" t="n">
        <v>1</v>
      </c>
      <c r="H1014" s="13" t="n">
        <v>1323504</v>
      </c>
      <c r="I1014" s="12" t="n">
        <v>22</v>
      </c>
      <c r="J1014" s="13" t="n">
        <v>26400</v>
      </c>
      <c r="K1014" s="13">
        <f>IFERROR($H1014/$I1014,"")</f>
        <v/>
      </c>
      <c r="L1014" s="13" t="n">
        <v>500000</v>
      </c>
      <c r="M1014" t="inlineStr">
        <is>
          <t>CA, NY, DC</t>
        </is>
      </c>
      <c r="N1014" t="inlineStr">
        <is>
          <t>No</t>
        </is>
      </c>
      <c r="O1014" t="inlineStr">
        <is>
          <t>Not stated</t>
        </is>
      </c>
      <c r="Q1014" s="9" t="inlineStr">
        <is>
          <t>https://grantcue.com/foundations/the-hinkle-foundation-237367419</t>
        </is>
      </c>
    </row>
    <row r="1015">
      <c r="A1015">
        <f>IF($E1015=$E1014,$A1014+1,1)</f>
        <v/>
      </c>
      <c r="B1015" t="inlineStr">
        <is>
          <t>Clausen Family Foundation</t>
        </is>
      </c>
      <c r="C1015" t="inlineStr">
        <is>
          <t>85-1573003</t>
        </is>
      </c>
      <c r="D1015" t="inlineStr">
        <is>
          <t>Michigan</t>
        </is>
      </c>
      <c r="E1015" t="inlineStr">
        <is>
          <t>MI</t>
        </is>
      </c>
      <c r="F1015" t="n">
        <v>2025</v>
      </c>
      <c r="G1015" t="n">
        <v>2</v>
      </c>
      <c r="H1015" s="13" t="n">
        <v>1313466</v>
      </c>
      <c r="I1015" s="12" t="n">
        <v>9</v>
      </c>
      <c r="J1015" s="13" t="n">
        <v>55466</v>
      </c>
      <c r="K1015" s="13">
        <f>IFERROR($H1015/$I1015,"")</f>
        <v/>
      </c>
      <c r="L1015" s="13" t="n">
        <v>600000</v>
      </c>
      <c r="M1015" t="inlineStr">
        <is>
          <t>CO, OR, CA</t>
        </is>
      </c>
      <c r="N1015" t="inlineStr">
        <is>
          <t>No</t>
        </is>
      </c>
      <c r="O1015" t="inlineStr">
        <is>
          <t>Not stated</t>
        </is>
      </c>
      <c r="Q1015" s="9" t="inlineStr">
        <is>
          <t>https://grantcue.com/foundations/clausen-family-foundation-851573003</t>
        </is>
      </c>
    </row>
    <row r="1016">
      <c r="A1016">
        <f>IF($E1016=$E1015,$A1015+1,1)</f>
        <v/>
      </c>
      <c r="B1016" t="inlineStr">
        <is>
          <t>MATILDA R WILSON FUND</t>
        </is>
      </c>
      <c r="C1016" t="inlineStr">
        <is>
          <t>38-6087665</t>
        </is>
      </c>
      <c r="D1016" t="inlineStr">
        <is>
          <t>Michigan</t>
        </is>
      </c>
      <c r="E1016" t="inlineStr">
        <is>
          <t>MI</t>
        </is>
      </c>
      <c r="F1016" t="n">
        <v>2024</v>
      </c>
      <c r="G1016" t="n">
        <v>1</v>
      </c>
      <c r="H1016" s="13" t="n">
        <v>1294050</v>
      </c>
      <c r="I1016" s="12" t="n">
        <v>24</v>
      </c>
      <c r="J1016" s="13" t="n">
        <v>25000</v>
      </c>
      <c r="K1016" s="13">
        <f>IFERROR($H1016/$I1016,"")</f>
        <v/>
      </c>
      <c r="L1016" s="13" t="n">
        <v>400000</v>
      </c>
      <c r="M1016" t="inlineStr">
        <is>
          <t>WI</t>
        </is>
      </c>
      <c r="N1016" t="inlineStr">
        <is>
          <t>Yes</t>
        </is>
      </c>
      <c r="O1016" t="inlineStr">
        <is>
          <t>Yes</t>
        </is>
      </c>
      <c r="Q1016" s="9" t="inlineStr">
        <is>
          <t>https://grantcue.com/foundations/matilda-r-wilson-fund-386087665</t>
        </is>
      </c>
    </row>
    <row r="1017">
      <c r="A1017">
        <f>IF($E1017=$E1016,$A1016+1,1)</f>
        <v/>
      </c>
      <c r="B1017" t="inlineStr">
        <is>
          <t>Wm McNally Family Foundation</t>
        </is>
      </c>
      <c r="C1017" t="inlineStr">
        <is>
          <t>38-2429175</t>
        </is>
      </c>
      <c r="D1017" t="inlineStr">
        <is>
          <t>Michigan</t>
        </is>
      </c>
      <c r="E1017" t="inlineStr">
        <is>
          <t>MI</t>
        </is>
      </c>
      <c r="F1017" t="n">
        <v>2025</v>
      </c>
      <c r="G1017" t="n">
        <v>2</v>
      </c>
      <c r="H1017" s="13" t="n">
        <v>1273491</v>
      </c>
      <c r="I1017" s="12" t="n">
        <v>76</v>
      </c>
      <c r="J1017" s="13" t="n">
        <v>8353.5</v>
      </c>
      <c r="K1017" s="13">
        <f>IFERROR($H1017/$I1017,"")</f>
        <v/>
      </c>
      <c r="L1017" s="13" t="n">
        <v>100000</v>
      </c>
      <c r="M1017" t="inlineStr">
        <is>
          <t>MN, AK, MO</t>
        </is>
      </c>
      <c r="N1017" t="inlineStr">
        <is>
          <t>Yes</t>
        </is>
      </c>
      <c r="O1017" t="inlineStr">
        <is>
          <t>Not stated</t>
        </is>
      </c>
      <c r="Q1017" s="9" t="inlineStr">
        <is>
          <t>https://grantcue.com/foundations/wm-mcnally-family-foundation-382429175</t>
        </is>
      </c>
    </row>
    <row r="1018">
      <c r="A1018">
        <f>IF($E1018=$E1017,$A1017+1,1)</f>
        <v/>
      </c>
      <c r="B1018" t="inlineStr">
        <is>
          <t>NICKLESS FAMILY CHARITABLE FOUNDATION</t>
        </is>
      </c>
      <c r="C1018" t="inlineStr">
        <is>
          <t>38-3501091</t>
        </is>
      </c>
      <c r="D1018" t="inlineStr">
        <is>
          <t>Michigan</t>
        </is>
      </c>
      <c r="E1018" t="inlineStr">
        <is>
          <t>MI</t>
        </is>
      </c>
      <c r="F1018" t="n">
        <v>2025</v>
      </c>
      <c r="G1018" t="n">
        <v>2</v>
      </c>
      <c r="H1018" s="13" t="n">
        <v>1263166</v>
      </c>
      <c r="I1018" s="12" t="n">
        <v>61</v>
      </c>
      <c r="J1018" s="13" t="n">
        <v>11000</v>
      </c>
      <c r="K1018" s="13">
        <f>IFERROR($H1018/$I1018,"")</f>
        <v/>
      </c>
      <c r="L1018" s="13" t="n">
        <v>150000</v>
      </c>
      <c r="M1018" t="inlineStr">
        <is>
          <t>NY, NV, OR</t>
        </is>
      </c>
      <c r="N1018" t="inlineStr">
        <is>
          <t>Yes</t>
        </is>
      </c>
      <c r="O1018" t="inlineStr">
        <is>
          <t>Not stated</t>
        </is>
      </c>
      <c r="Q1018" s="9" t="inlineStr">
        <is>
          <t>https://grantcue.com/foundations/nickless-family-charitable-foundation-383501091</t>
        </is>
      </c>
    </row>
    <row r="1019">
      <c r="A1019">
        <f>IF($E1019=$E1018,$A1018+1,1)</f>
        <v/>
      </c>
      <c r="B1019" t="inlineStr">
        <is>
          <t>THE GREGG AND HARRIET ORLEY FAMILY FOUNDATION</t>
        </is>
      </c>
      <c r="C1019" t="inlineStr">
        <is>
          <t>32-0087856</t>
        </is>
      </c>
      <c r="D1019" t="inlineStr">
        <is>
          <t>Michigan</t>
        </is>
      </c>
      <c r="E1019" t="inlineStr">
        <is>
          <t>MI</t>
        </is>
      </c>
      <c r="F1019" t="n">
        <v>2025</v>
      </c>
      <c r="G1019" t="n">
        <v>2</v>
      </c>
      <c r="H1019" s="13" t="n">
        <v>1262770</v>
      </c>
      <c r="I1019" s="12" t="n">
        <v>24</v>
      </c>
      <c r="J1019" s="13" t="n">
        <v>1380</v>
      </c>
      <c r="K1019" s="13">
        <f>IFERROR($H1019/$I1019,"")</f>
        <v/>
      </c>
      <c r="L1019" s="13" t="n">
        <v>916429</v>
      </c>
      <c r="M1019" t="inlineStr">
        <is>
          <t>CA</t>
        </is>
      </c>
      <c r="N1019" t="inlineStr">
        <is>
          <t>No</t>
        </is>
      </c>
      <c r="O1019" t="inlineStr">
        <is>
          <t>Not stated</t>
        </is>
      </c>
      <c r="Q1019" s="9" t="inlineStr">
        <is>
          <t>https://grantcue.com/foundations/the-gregg-and-harriet-orley-family-foundation-320087856</t>
        </is>
      </c>
    </row>
    <row r="1020">
      <c r="A1020">
        <f>IF($E1020=$E1019,$A1019+1,1)</f>
        <v/>
      </c>
      <c r="B1020" t="inlineStr">
        <is>
          <t>S &amp; S CHARITABLE FOUNDATION</t>
        </is>
      </c>
      <c r="C1020" t="inlineStr">
        <is>
          <t>87-3844316</t>
        </is>
      </c>
      <c r="D1020" t="inlineStr">
        <is>
          <t>Michigan</t>
        </is>
      </c>
      <c r="E1020" t="inlineStr">
        <is>
          <t>MI</t>
        </is>
      </c>
      <c r="F1020" t="n">
        <v>2024</v>
      </c>
      <c r="G1020" t="n">
        <v>1</v>
      </c>
      <c r="H1020" s="13" t="n">
        <v>1261000</v>
      </c>
      <c r="I1020" s="12" t="n">
        <v>13</v>
      </c>
      <c r="J1020" s="13" t="n">
        <v>50000</v>
      </c>
      <c r="K1020" s="13">
        <f>IFERROR($H1020/$I1020,"")</f>
        <v/>
      </c>
      <c r="L1020" s="13" t="n">
        <v>450000</v>
      </c>
      <c r="M1020" t="inlineStr">
        <is>
          <t>CA, WI, DC</t>
        </is>
      </c>
      <c r="N1020" t="inlineStr">
        <is>
          <t>No</t>
        </is>
      </c>
      <c r="O1020" t="inlineStr">
        <is>
          <t>Not stated</t>
        </is>
      </c>
      <c r="Q1020" s="9" t="inlineStr">
        <is>
          <t>https://grantcue.com/foundations/s-and-s-charitable-foundation-873844316</t>
        </is>
      </c>
    </row>
    <row r="1021">
      <c r="A1021">
        <f>IF($E1021=$E1020,$A1020+1,1)</f>
        <v/>
      </c>
      <c r="B1021" t="inlineStr">
        <is>
          <t>The R &amp; E Scott Foundation</t>
        </is>
      </c>
      <c r="C1021" t="inlineStr">
        <is>
          <t>77-0486556</t>
        </is>
      </c>
      <c r="D1021" t="inlineStr">
        <is>
          <t>Michigan</t>
        </is>
      </c>
      <c r="E1021" t="inlineStr">
        <is>
          <t>MI</t>
        </is>
      </c>
      <c r="F1021" t="n">
        <v>2025</v>
      </c>
      <c r="G1021" t="n">
        <v>2</v>
      </c>
      <c r="H1021" s="13" t="n">
        <v>1255000</v>
      </c>
      <c r="I1021" s="12" t="n">
        <v>13</v>
      </c>
      <c r="J1021" s="13" t="n">
        <v>30000</v>
      </c>
      <c r="K1021" s="13">
        <f>IFERROR($H1021/$I1021,"")</f>
        <v/>
      </c>
      <c r="L1021" s="13" t="n">
        <v>300000</v>
      </c>
      <c r="M1021" t="inlineStr">
        <is>
          <t>CA, KS</t>
        </is>
      </c>
      <c r="N1021" t="inlineStr">
        <is>
          <t>No</t>
        </is>
      </c>
      <c r="O1021" t="inlineStr">
        <is>
          <t>Not stated</t>
        </is>
      </c>
      <c r="Q1021" s="9" t="inlineStr">
        <is>
          <t>https://grantcue.com/foundations/the-r-and-e-scott-foundation-770486556</t>
        </is>
      </c>
    </row>
    <row r="1022">
      <c r="A1022">
        <f>IF($E1022=$E1021,$A1021+1,1)</f>
        <v/>
      </c>
      <c r="B1022" t="inlineStr">
        <is>
          <t>THE WALTERS FAMILY FOUNDATION</t>
        </is>
      </c>
      <c r="C1022" t="inlineStr">
        <is>
          <t>47-1395696</t>
        </is>
      </c>
      <c r="D1022" t="inlineStr">
        <is>
          <t>Michigan</t>
        </is>
      </c>
      <c r="E1022" t="inlineStr">
        <is>
          <t>MI</t>
        </is>
      </c>
      <c r="F1022" t="n">
        <v>2024</v>
      </c>
      <c r="G1022" t="n">
        <v>1</v>
      </c>
      <c r="H1022" s="13" t="n">
        <v>1248000</v>
      </c>
      <c r="I1022" s="12" t="n">
        <v>22</v>
      </c>
      <c r="J1022" s="13" t="n">
        <v>50000</v>
      </c>
      <c r="K1022" s="13">
        <f>IFERROR($H1022/$I1022,"")</f>
        <v/>
      </c>
      <c r="L1022" s="13" t="n">
        <v>150000</v>
      </c>
      <c r="M1022" t="inlineStr">
        <is>
          <t>TN, NC, DC</t>
        </is>
      </c>
      <c r="N1022" t="inlineStr">
        <is>
          <t>No</t>
        </is>
      </c>
      <c r="O1022" t="inlineStr">
        <is>
          <t>Not stated</t>
        </is>
      </c>
      <c r="Q1022" s="9" t="inlineStr">
        <is>
          <t>https://grantcue.com/foundations/the-walters-family-foundation-471395696</t>
        </is>
      </c>
    </row>
    <row r="1023">
      <c r="A1023">
        <f>IF($E1023=$E1022,$A1022+1,1)</f>
        <v/>
      </c>
      <c r="B1023" t="inlineStr">
        <is>
          <t>The A Paul and Carol C Schaap Foundation</t>
        </is>
      </c>
      <c r="C1023" t="inlineStr">
        <is>
          <t>20-7097647</t>
        </is>
      </c>
      <c r="D1023" t="inlineStr">
        <is>
          <t>Michigan</t>
        </is>
      </c>
      <c r="E1023" t="inlineStr">
        <is>
          <t>MI</t>
        </is>
      </c>
      <c r="F1023" t="n">
        <v>2025</v>
      </c>
      <c r="G1023" t="n">
        <v>2</v>
      </c>
      <c r="H1023" s="13" t="n">
        <v>1232663</v>
      </c>
      <c r="I1023" s="12" t="n">
        <v>10</v>
      </c>
      <c r="J1023" s="13" t="n">
        <v>44745</v>
      </c>
      <c r="K1023" s="13">
        <f>IFERROR($H1023/$I1023,"")</f>
        <v/>
      </c>
      <c r="L1023" s="13" t="n">
        <v>274613</v>
      </c>
      <c r="N1023" t="inlineStr">
        <is>
          <t>Yes</t>
        </is>
      </c>
      <c r="O1023" t="inlineStr">
        <is>
          <t>Not stated</t>
        </is>
      </c>
      <c r="Q1023" s="9" t="inlineStr">
        <is>
          <t>https://grantcue.com/foundations/the-a-paul-and-carol-c-schaap-foundation-207097647</t>
        </is>
      </c>
    </row>
    <row r="1024">
      <c r="A1024">
        <f>IF($E1024=$E1023,$A1023+1,1)</f>
        <v/>
      </c>
      <c r="B1024" t="inlineStr">
        <is>
          <t>PAUL &amp; ROSE SUCHOVSKY CHARITABLE TUA</t>
        </is>
      </c>
      <c r="C1024" t="inlineStr">
        <is>
          <t>45-6831625</t>
        </is>
      </c>
      <c r="D1024" t="inlineStr">
        <is>
          <t>Michigan</t>
        </is>
      </c>
      <c r="E1024" t="inlineStr">
        <is>
          <t>MI</t>
        </is>
      </c>
      <c r="F1024" t="n">
        <v>2025</v>
      </c>
      <c r="G1024" t="n">
        <v>2</v>
      </c>
      <c r="H1024" s="13" t="n">
        <v>1217756</v>
      </c>
      <c r="I1024" s="12" t="n">
        <v>14</v>
      </c>
      <c r="J1024" s="13" t="n">
        <v>48710</v>
      </c>
      <c r="K1024" s="13">
        <f>IFERROR($H1024/$I1024,"")</f>
        <v/>
      </c>
      <c r="L1024" s="13" t="n">
        <v>268477</v>
      </c>
      <c r="N1024" t="inlineStr">
        <is>
          <t>No</t>
        </is>
      </c>
      <c r="O1024" t="inlineStr">
        <is>
          <t>Not stated</t>
        </is>
      </c>
      <c r="Q1024" s="9" t="inlineStr">
        <is>
          <t>https://grantcue.com/foundations/paul-and-rose-suchovsky-charitable-tua-456831625</t>
        </is>
      </c>
    </row>
    <row r="1025">
      <c r="A1025">
        <f>IF($E1025=$E1024,$A1024+1,1)</f>
        <v/>
      </c>
      <c r="B1025" t="inlineStr">
        <is>
          <t>ROBERT F BEARD CHARITABLE FOUNDAT'N</t>
        </is>
      </c>
      <c r="C1025" t="inlineStr">
        <is>
          <t>38-3168934</t>
        </is>
      </c>
      <c r="D1025" t="inlineStr">
        <is>
          <t>Michigan</t>
        </is>
      </c>
      <c r="E1025" t="inlineStr">
        <is>
          <t>MI</t>
        </is>
      </c>
      <c r="F1025" t="n">
        <v>2025</v>
      </c>
      <c r="G1025" t="n">
        <v>2</v>
      </c>
      <c r="H1025" s="13" t="n">
        <v>1215000</v>
      </c>
      <c r="I1025" s="12" t="n">
        <v>72</v>
      </c>
      <c r="J1025" s="13" t="n">
        <v>13750</v>
      </c>
      <c r="K1025" s="13">
        <f>IFERROR($H1025/$I1025,"")</f>
        <v/>
      </c>
      <c r="L1025" s="13" t="n">
        <v>66000</v>
      </c>
      <c r="M1025" t="inlineStr">
        <is>
          <t>DC, CA, PA</t>
        </is>
      </c>
      <c r="N1025" t="inlineStr">
        <is>
          <t>No</t>
        </is>
      </c>
      <c r="O1025" t="inlineStr">
        <is>
          <t>Not stated</t>
        </is>
      </c>
      <c r="Q1025" s="9" t="inlineStr">
        <is>
          <t>https://grantcue.com/foundations/robert-f-beard-charitable-foundat-n-c-o-james-r-clark-383168934</t>
        </is>
      </c>
    </row>
    <row r="1026">
      <c r="A1026">
        <f>IF($E1026=$E1025,$A1025+1,1)</f>
        <v/>
      </c>
      <c r="B1026" t="inlineStr">
        <is>
          <t>THE EUGENE APPLEBAUM FAMILY FOUNDATION</t>
        </is>
      </c>
      <c r="C1026" t="inlineStr">
        <is>
          <t>38-2782955</t>
        </is>
      </c>
      <c r="D1026" t="inlineStr">
        <is>
          <t>Michigan</t>
        </is>
      </c>
      <c r="E1026" t="inlineStr">
        <is>
          <t>MI</t>
        </is>
      </c>
      <c r="F1026" t="n">
        <v>2024</v>
      </c>
      <c r="G1026" t="n">
        <v>2</v>
      </c>
      <c r="H1026" s="13" t="n">
        <v>1209312</v>
      </c>
      <c r="I1026" s="12" t="n">
        <v>89</v>
      </c>
      <c r="J1026" s="13" t="n">
        <v>5000</v>
      </c>
      <c r="K1026" s="13">
        <f>IFERROR($H1026/$I1026,"")</f>
        <v/>
      </c>
      <c r="L1026" s="13" t="n">
        <v>125000</v>
      </c>
      <c r="M1026" t="inlineStr">
        <is>
          <t>NY, MN, MA</t>
        </is>
      </c>
      <c r="N1026" t="inlineStr">
        <is>
          <t>No</t>
        </is>
      </c>
      <c r="O1026" t="inlineStr">
        <is>
          <t>Not stated</t>
        </is>
      </c>
      <c r="Q1026" s="9" t="inlineStr">
        <is>
          <t>https://grantcue.com/foundations/the-eugene-applebaum-family-foundation-382782955</t>
        </is>
      </c>
    </row>
    <row r="1027">
      <c r="A1027">
        <f>IF($E1027=$E1026,$A1026+1,1)</f>
        <v/>
      </c>
      <c r="B1027" t="inlineStr">
        <is>
          <t>GUMENICK FAMILY FOUNDATION</t>
        </is>
      </c>
      <c r="C1027" t="inlineStr">
        <is>
          <t>87-3393247</t>
        </is>
      </c>
      <c r="D1027" t="inlineStr">
        <is>
          <t>Michigan</t>
        </is>
      </c>
      <c r="E1027" t="inlineStr">
        <is>
          <t>MI</t>
        </is>
      </c>
      <c r="F1027" t="n">
        <v>2025</v>
      </c>
      <c r="G1027" t="n">
        <v>2</v>
      </c>
      <c r="H1027" s="13" t="n">
        <v>1206273</v>
      </c>
      <c r="I1027" s="12" t="n">
        <v>38</v>
      </c>
      <c r="J1027" s="13" t="n">
        <v>750</v>
      </c>
      <c r="K1027" s="13">
        <f>IFERROR($H1027/$I1027,"")</f>
        <v/>
      </c>
      <c r="L1027" s="13" t="n">
        <v>342000</v>
      </c>
      <c r="M1027" t="inlineStr">
        <is>
          <t>MA, DC, NY</t>
        </is>
      </c>
      <c r="N1027" t="inlineStr">
        <is>
          <t>No</t>
        </is>
      </c>
      <c r="O1027" t="inlineStr">
        <is>
          <t>Not stated</t>
        </is>
      </c>
      <c r="Q1027" s="9" t="inlineStr">
        <is>
          <t>https://grantcue.com/foundations/gumenick-family-foundation-873393247</t>
        </is>
      </c>
    </row>
    <row r="1028">
      <c r="A1028">
        <f>IF($E1028=$E1027,$A1027+1,1)</f>
        <v/>
      </c>
      <c r="B1028" t="inlineStr">
        <is>
          <t>THE MICHAEL F MCMANUS FOUNDATION</t>
        </is>
      </c>
      <c r="C1028" t="inlineStr">
        <is>
          <t>38-6174305</t>
        </is>
      </c>
      <c r="D1028" t="inlineStr">
        <is>
          <t>Michigan</t>
        </is>
      </c>
      <c r="E1028" t="inlineStr">
        <is>
          <t>MI</t>
        </is>
      </c>
      <c r="F1028" t="n">
        <v>2025</v>
      </c>
      <c r="G1028" t="n">
        <v>2</v>
      </c>
      <c r="H1028" s="13" t="n">
        <v>1198917</v>
      </c>
      <c r="I1028" s="12" t="n">
        <v>48</v>
      </c>
      <c r="J1028" s="13" t="n">
        <v>7500</v>
      </c>
      <c r="K1028" s="13">
        <f>IFERROR($H1028/$I1028,"")</f>
        <v/>
      </c>
      <c r="L1028" s="13" t="n">
        <v>480000</v>
      </c>
      <c r="M1028" t="inlineStr">
        <is>
          <t>AL, FL, NY</t>
        </is>
      </c>
      <c r="N1028" t="inlineStr">
        <is>
          <t>No</t>
        </is>
      </c>
      <c r="O1028" t="inlineStr">
        <is>
          <t>Not stated</t>
        </is>
      </c>
      <c r="Q1028" s="9" t="inlineStr">
        <is>
          <t>https://grantcue.com/foundations/the-michael-f-mcmanus-foundation-386174305</t>
        </is>
      </c>
    </row>
    <row r="1029">
      <c r="A1029">
        <f>IF($E1029=$E1028,$A1028+1,1)</f>
        <v/>
      </c>
      <c r="B1029" t="inlineStr">
        <is>
          <t>DEANY'S DAYS FOUNDATION</t>
        </is>
      </c>
      <c r="C1029" t="inlineStr">
        <is>
          <t>85-3887504</t>
        </is>
      </c>
      <c r="D1029" t="inlineStr">
        <is>
          <t>Michigan</t>
        </is>
      </c>
      <c r="E1029" t="inlineStr">
        <is>
          <t>MI</t>
        </is>
      </c>
      <c r="F1029" t="n">
        <v>2025</v>
      </c>
      <c r="G1029" t="n">
        <v>2</v>
      </c>
      <c r="H1029" s="13" t="n">
        <v>1172800</v>
      </c>
      <c r="I1029" s="12" t="n">
        <v>17</v>
      </c>
      <c r="J1029" s="13" t="n">
        <v>25000</v>
      </c>
      <c r="K1029" s="13">
        <f>IFERROR($H1029/$I1029,"")</f>
        <v/>
      </c>
      <c r="L1029" s="13" t="n">
        <v>460000</v>
      </c>
      <c r="M1029" t="inlineStr">
        <is>
          <t>DE, WA, DC</t>
        </is>
      </c>
      <c r="N1029" t="inlineStr">
        <is>
          <t>No</t>
        </is>
      </c>
      <c r="O1029" t="inlineStr">
        <is>
          <t>Not stated</t>
        </is>
      </c>
      <c r="Q1029" s="9" t="inlineStr">
        <is>
          <t>https://grantcue.com/foundations/deany-s-days-foundation-853887504</t>
        </is>
      </c>
    </row>
    <row r="1030">
      <c r="A1030">
        <f>IF($E1030=$E1029,$A1029+1,1)</f>
        <v/>
      </c>
      <c r="B1030" t="inlineStr">
        <is>
          <t>Abrams Family Foundation</t>
        </is>
      </c>
      <c r="C1030" t="inlineStr">
        <is>
          <t>47-5673855</t>
        </is>
      </c>
      <c r="D1030" t="inlineStr">
        <is>
          <t>Michigan</t>
        </is>
      </c>
      <c r="E1030" t="inlineStr">
        <is>
          <t>MI</t>
        </is>
      </c>
      <c r="F1030" t="n">
        <v>2025</v>
      </c>
      <c r="G1030" t="n">
        <v>2</v>
      </c>
      <c r="H1030" s="13" t="n">
        <v>1138200</v>
      </c>
      <c r="I1030" s="12" t="n">
        <v>50</v>
      </c>
      <c r="J1030" s="13" t="n">
        <v>10000</v>
      </c>
      <c r="K1030" s="13">
        <f>IFERROR($H1030/$I1030,"")</f>
        <v/>
      </c>
      <c r="L1030" s="13" t="n">
        <v>160000</v>
      </c>
      <c r="M1030" t="inlineStr">
        <is>
          <t>MN, FL, TN</t>
        </is>
      </c>
      <c r="N1030" t="inlineStr">
        <is>
          <t>No</t>
        </is>
      </c>
      <c r="O1030" t="inlineStr">
        <is>
          <t>Not stated</t>
        </is>
      </c>
      <c r="Q1030" s="9" t="inlineStr">
        <is>
          <t>https://grantcue.com/foundations/abrams-family-foundation-475673855</t>
        </is>
      </c>
    </row>
    <row r="1031">
      <c r="A1031">
        <f>IF($E1031=$E1030,$A1030+1,1)</f>
        <v/>
      </c>
      <c r="B1031" t="inlineStr">
        <is>
          <t>JOSEPH R &amp; HELEN SHAKER FAMILY FOUNDATION</t>
        </is>
      </c>
      <c r="C1031" t="inlineStr">
        <is>
          <t>36-3572999</t>
        </is>
      </c>
      <c r="D1031" t="inlineStr">
        <is>
          <t>Michigan</t>
        </is>
      </c>
      <c r="E1031" t="inlineStr">
        <is>
          <t>MI</t>
        </is>
      </c>
      <c r="F1031" t="n">
        <v>2024</v>
      </c>
      <c r="G1031" t="n">
        <v>2</v>
      </c>
      <c r="H1031" s="13" t="n">
        <v>1134668</v>
      </c>
      <c r="I1031" s="12" t="n">
        <v>145</v>
      </c>
      <c r="J1031" s="13" t="n">
        <v>1250</v>
      </c>
      <c r="K1031" s="13">
        <f>IFERROR($H1031/$I1031,"")</f>
        <v/>
      </c>
      <c r="L1031" s="13" t="n">
        <v>236321</v>
      </c>
      <c r="M1031" t="inlineStr">
        <is>
          <t>IL, TN, NY</t>
        </is>
      </c>
      <c r="N1031" t="inlineStr">
        <is>
          <t>No</t>
        </is>
      </c>
      <c r="O1031" t="inlineStr">
        <is>
          <t>Not stated</t>
        </is>
      </c>
      <c r="Q1031" s="9" t="inlineStr">
        <is>
          <t>https://grantcue.com/foundations/joseph-r-and-helen-shaker-family-foundation-363572999</t>
        </is>
      </c>
    </row>
    <row r="1032">
      <c r="A1032">
        <f>IF($E1032=$E1031,$A1031+1,1)</f>
        <v/>
      </c>
      <c r="B1032" t="inlineStr">
        <is>
          <t>LAUGHLIN FOUNDATION</t>
        </is>
      </c>
      <c r="C1032" t="inlineStr">
        <is>
          <t>99-6249875</t>
        </is>
      </c>
      <c r="D1032" t="inlineStr">
        <is>
          <t>Michigan</t>
        </is>
      </c>
      <c r="E1032" t="inlineStr">
        <is>
          <t>MI</t>
        </is>
      </c>
      <c r="F1032" t="n">
        <v>2025</v>
      </c>
      <c r="G1032" t="n">
        <v>2</v>
      </c>
      <c r="H1032" s="13" t="n">
        <v>1132708</v>
      </c>
      <c r="I1032" s="12" t="n">
        <v>20</v>
      </c>
      <c r="J1032" s="13" t="n">
        <v>56558</v>
      </c>
      <c r="K1032" s="13">
        <f>IFERROR($H1032/$I1032,"")</f>
        <v/>
      </c>
      <c r="L1032" s="13" t="n">
        <v>170138</v>
      </c>
      <c r="M1032" t="inlineStr">
        <is>
          <t>TN, IN</t>
        </is>
      </c>
      <c r="N1032" t="inlineStr">
        <is>
          <t>No</t>
        </is>
      </c>
      <c r="O1032" t="inlineStr">
        <is>
          <t>Not stated</t>
        </is>
      </c>
      <c r="Q1032" s="9" t="inlineStr">
        <is>
          <t>https://grantcue.com/foundations/laughlin-foundation-996249875</t>
        </is>
      </c>
    </row>
    <row r="1033">
      <c r="A1033">
        <f>IF($E1033=$E1032,$A1032+1,1)</f>
        <v/>
      </c>
      <c r="B1033" t="inlineStr">
        <is>
          <t>THE GEORGE EDWARD DURELL FOUNDATION</t>
        </is>
      </c>
      <c r="C1033" t="inlineStr">
        <is>
          <t>31-1111800</t>
        </is>
      </c>
      <c r="D1033" t="inlineStr">
        <is>
          <t>Michigan</t>
        </is>
      </c>
      <c r="E1033" t="inlineStr">
        <is>
          <t>MI</t>
        </is>
      </c>
      <c r="F1033" t="n">
        <v>2024</v>
      </c>
      <c r="G1033" t="n">
        <v>1</v>
      </c>
      <c r="H1033" s="13" t="n">
        <v>1130000</v>
      </c>
      <c r="I1033" s="12" t="n">
        <v>33</v>
      </c>
      <c r="J1033" s="13" t="n">
        <v>7500</v>
      </c>
      <c r="K1033" s="13">
        <f>IFERROR($H1033/$I1033,"")</f>
        <v/>
      </c>
      <c r="L1033" s="13" t="n">
        <v>250000</v>
      </c>
      <c r="M1033" t="inlineStr">
        <is>
          <t>OH, MO, VA</t>
        </is>
      </c>
      <c r="N1033" t="inlineStr">
        <is>
          <t>No</t>
        </is>
      </c>
      <c r="O1033" t="inlineStr">
        <is>
          <t>Not stated</t>
        </is>
      </c>
      <c r="Q1033" s="9" t="inlineStr">
        <is>
          <t>https://grantcue.com/foundations/the-george-edward-durell-foundation-311111800</t>
        </is>
      </c>
    </row>
    <row r="1034">
      <c r="A1034">
        <f>IF($E1034=$E1033,$A1033+1,1)</f>
        <v/>
      </c>
      <c r="B1034" t="inlineStr">
        <is>
          <t>JANE AND TOM TANG FOUNDATION FOR EDUCATION INC</t>
        </is>
      </c>
      <c r="C1034" t="inlineStr">
        <is>
          <t>22-3693816</t>
        </is>
      </c>
      <c r="D1034" t="inlineStr">
        <is>
          <t>Michigan</t>
        </is>
      </c>
      <c r="E1034" t="inlineStr">
        <is>
          <t>MI</t>
        </is>
      </c>
      <c r="F1034" t="n">
        <v>2025</v>
      </c>
      <c r="G1034" t="n">
        <v>2</v>
      </c>
      <c r="H1034" s="13" t="n">
        <v>1128440</v>
      </c>
      <c r="I1034" s="12" t="n">
        <v>7</v>
      </c>
      <c r="J1034" s="13" t="n">
        <v>150000</v>
      </c>
      <c r="K1034" s="13">
        <f>IFERROR($H1034/$I1034,"")</f>
        <v/>
      </c>
      <c r="L1034" s="13" t="n">
        <v>400000</v>
      </c>
      <c r="M1034" t="inlineStr">
        <is>
          <t>PA, ZHEJIANG, IN</t>
        </is>
      </c>
      <c r="N1034" t="inlineStr">
        <is>
          <t>No</t>
        </is>
      </c>
      <c r="O1034" t="inlineStr">
        <is>
          <t>Not stated</t>
        </is>
      </c>
      <c r="Q1034" s="9" t="inlineStr">
        <is>
          <t>https://grantcue.com/foundations/jane-and-tom-tang-foundation-for-education-inc-223693816</t>
        </is>
      </c>
    </row>
    <row r="1035">
      <c r="A1035">
        <f>IF($E1035=$E1034,$A1034+1,1)</f>
        <v/>
      </c>
      <c r="B1035" t="inlineStr">
        <is>
          <t>THE WHITING FOUNDATION</t>
        </is>
      </c>
      <c r="C1035" t="inlineStr">
        <is>
          <t>38-6056693</t>
        </is>
      </c>
      <c r="D1035" t="inlineStr">
        <is>
          <t>Michigan</t>
        </is>
      </c>
      <c r="E1035" t="inlineStr">
        <is>
          <t>MI</t>
        </is>
      </c>
      <c r="F1035" t="n">
        <v>2024</v>
      </c>
      <c r="G1035" t="n">
        <v>1</v>
      </c>
      <c r="H1035" s="13" t="n">
        <v>1125285</v>
      </c>
      <c r="I1035" s="12" t="n">
        <v>36</v>
      </c>
      <c r="J1035" s="13" t="n">
        <v>15092.5</v>
      </c>
      <c r="K1035" s="13">
        <f>IFERROR($H1035/$I1035,"")</f>
        <v/>
      </c>
      <c r="L1035" s="13" t="n">
        <v>210000</v>
      </c>
      <c r="M1035" t="inlineStr">
        <is>
          <t>NY, IL, VA</t>
        </is>
      </c>
      <c r="N1035" t="inlineStr">
        <is>
          <t>Yes</t>
        </is>
      </c>
      <c r="O1035" t="inlineStr">
        <is>
          <t>Yes</t>
        </is>
      </c>
      <c r="Q1035" s="9" t="inlineStr">
        <is>
          <t>https://grantcue.com/foundations/the-whiting-foundation-386056693</t>
        </is>
      </c>
    </row>
    <row r="1036">
      <c r="A1036">
        <f>IF($E1036=$E1035,$A1035+1,1)</f>
        <v/>
      </c>
      <c r="B1036" t="inlineStr">
        <is>
          <t>RICHARD C DEVEREAUX FOUNDATION</t>
        </is>
      </c>
      <c r="C1036" t="inlineStr">
        <is>
          <t>38-2638858</t>
        </is>
      </c>
      <c r="D1036" t="inlineStr">
        <is>
          <t>Michigan</t>
        </is>
      </c>
      <c r="E1036" t="inlineStr">
        <is>
          <t>MI</t>
        </is>
      </c>
      <c r="F1036" t="n">
        <v>2024</v>
      </c>
      <c r="G1036" t="n">
        <v>2</v>
      </c>
      <c r="H1036" s="13" t="n">
        <v>1112000</v>
      </c>
      <c r="I1036" s="12" t="n">
        <v>17</v>
      </c>
      <c r="J1036" s="13" t="n">
        <v>50000</v>
      </c>
      <c r="K1036" s="13">
        <f>IFERROR($H1036/$I1036,"")</f>
        <v/>
      </c>
      <c r="L1036" s="13" t="n">
        <v>200000</v>
      </c>
      <c r="M1036" t="inlineStr">
        <is>
          <t>VA, DC, KS</t>
        </is>
      </c>
      <c r="N1036" t="inlineStr">
        <is>
          <t>No</t>
        </is>
      </c>
      <c r="O1036" t="inlineStr">
        <is>
          <t>Not stated</t>
        </is>
      </c>
      <c r="Q1036" s="9" t="inlineStr">
        <is>
          <t>https://grantcue.com/foundations/richard-c-devereaux-foundation-382638858</t>
        </is>
      </c>
    </row>
    <row r="1037">
      <c r="A1037">
        <f>IF($E1037=$E1036,$A1036+1,1)</f>
        <v/>
      </c>
      <c r="B1037" t="inlineStr">
        <is>
          <t>THE SHEPHERDS HAND INC</t>
        </is>
      </c>
      <c r="C1037" t="inlineStr">
        <is>
          <t>38-2092191</t>
        </is>
      </c>
      <c r="D1037" t="inlineStr">
        <is>
          <t>Michigan</t>
        </is>
      </c>
      <c r="E1037" t="inlineStr">
        <is>
          <t>MI</t>
        </is>
      </c>
      <c r="F1037" t="n">
        <v>2025</v>
      </c>
      <c r="G1037" t="n">
        <v>2</v>
      </c>
      <c r="H1037" s="13" t="n">
        <v>1111787</v>
      </c>
      <c r="I1037" s="12" t="n">
        <v>200</v>
      </c>
      <c r="J1037" s="13" t="n">
        <v>5000</v>
      </c>
      <c r="K1037" s="13">
        <f>IFERROR($H1037/$I1037,"")</f>
        <v/>
      </c>
      <c r="L1037" s="13" t="n">
        <v>25000</v>
      </c>
      <c r="M1037" t="inlineStr">
        <is>
          <t>FL, IL, CO</t>
        </is>
      </c>
      <c r="N1037" t="inlineStr">
        <is>
          <t>Yes</t>
        </is>
      </c>
      <c r="O1037" t="inlineStr">
        <is>
          <t>Not stated</t>
        </is>
      </c>
      <c r="Q1037" s="9" t="inlineStr">
        <is>
          <t>https://grantcue.com/foundations/the-shepherds-hand-inc-382092191</t>
        </is>
      </c>
    </row>
    <row r="1038">
      <c r="A1038">
        <f>IF($E1038=$E1037,$A1037+1,1)</f>
        <v/>
      </c>
      <c r="B1038" t="inlineStr">
        <is>
          <t>THE LYNNE AND HOWARD HALPERN FAMILY FOUNDATION INC</t>
        </is>
      </c>
      <c r="C1038" t="inlineStr">
        <is>
          <t>58-2502288</t>
        </is>
      </c>
      <c r="D1038" t="inlineStr">
        <is>
          <t>Michigan</t>
        </is>
      </c>
      <c r="E1038" t="inlineStr">
        <is>
          <t>MI</t>
        </is>
      </c>
      <c r="F1038" t="n">
        <v>2024</v>
      </c>
      <c r="G1038" t="n">
        <v>2</v>
      </c>
      <c r="H1038" s="13" t="n">
        <v>1101280</v>
      </c>
      <c r="I1038" s="12" t="n">
        <v>30</v>
      </c>
      <c r="J1038" s="13" t="n">
        <v>4000</v>
      </c>
      <c r="K1038" s="13">
        <f>IFERROR($H1038/$I1038,"")</f>
        <v/>
      </c>
      <c r="L1038" s="13" t="n">
        <v>753950</v>
      </c>
      <c r="M1038" t="inlineStr">
        <is>
          <t>FL, GA, NC</t>
        </is>
      </c>
      <c r="N1038" t="inlineStr">
        <is>
          <t>No</t>
        </is>
      </c>
      <c r="O1038" t="inlineStr">
        <is>
          <t>Not stated</t>
        </is>
      </c>
      <c r="Q1038" s="9" t="inlineStr">
        <is>
          <t>https://grantcue.com/foundations/the-lynne-and-howard-halpern-family-foundation-inc-582502288</t>
        </is>
      </c>
    </row>
    <row r="1039">
      <c r="A1039">
        <f>IF($E1039=$E1038,$A1038+1,1)</f>
        <v/>
      </c>
      <c r="B1039" t="inlineStr">
        <is>
          <t>WORD INVESTMENTS INC</t>
        </is>
      </c>
      <c r="C1039" t="inlineStr">
        <is>
          <t>38-2470907</t>
        </is>
      </c>
      <c r="D1039" t="inlineStr">
        <is>
          <t>Michigan</t>
        </is>
      </c>
      <c r="E1039" t="inlineStr">
        <is>
          <t>MI</t>
        </is>
      </c>
      <c r="F1039" t="n">
        <v>2025</v>
      </c>
      <c r="G1039" t="n">
        <v>2</v>
      </c>
      <c r="H1039" s="13" t="n">
        <v>1097012</v>
      </c>
      <c r="I1039" s="12" t="n">
        <v>49</v>
      </c>
      <c r="J1039" s="13" t="n">
        <v>5500</v>
      </c>
      <c r="K1039" s="13">
        <f>IFERROR($H1039/$I1039,"")</f>
        <v/>
      </c>
      <c r="L1039" s="13" t="n">
        <v>300441</v>
      </c>
      <c r="M1039" t="inlineStr">
        <is>
          <t>GA, MO, TX</t>
        </is>
      </c>
      <c r="N1039" t="inlineStr">
        <is>
          <t>Yes</t>
        </is>
      </c>
      <c r="O1039" t="inlineStr">
        <is>
          <t>Not stated</t>
        </is>
      </c>
      <c r="Q1039" s="9" t="inlineStr">
        <is>
          <t>https://grantcue.com/foundations/word-investments-inc-382470907</t>
        </is>
      </c>
    </row>
    <row r="1040">
      <c r="A1040">
        <f>IF($E1040=$E1039,$A1039+1,1)</f>
        <v/>
      </c>
      <c r="B1040" t="inlineStr">
        <is>
          <t>DEGROOT FAMILY FOUNDATION</t>
        </is>
      </c>
      <c r="C1040" t="inlineStr">
        <is>
          <t>06-1654753</t>
        </is>
      </c>
      <c r="D1040" t="inlineStr">
        <is>
          <t>Michigan</t>
        </is>
      </c>
      <c r="E1040" t="inlineStr">
        <is>
          <t>MI</t>
        </is>
      </c>
      <c r="F1040" t="n">
        <v>2025</v>
      </c>
      <c r="G1040" t="n">
        <v>2</v>
      </c>
      <c r="H1040" s="13" t="n">
        <v>1094605</v>
      </c>
      <c r="I1040" s="12" t="n">
        <v>36</v>
      </c>
      <c r="J1040" s="13" t="n">
        <v>20000</v>
      </c>
      <c r="K1040" s="13">
        <f>IFERROR($H1040/$I1040,"")</f>
        <v/>
      </c>
      <c r="L1040" s="13" t="n">
        <v>100000</v>
      </c>
      <c r="M1040" t="inlineStr">
        <is>
          <t>WA, FL</t>
        </is>
      </c>
      <c r="N1040" t="inlineStr">
        <is>
          <t>No</t>
        </is>
      </c>
      <c r="O1040" t="inlineStr">
        <is>
          <t>Not stated</t>
        </is>
      </c>
      <c r="Q1040" s="9" t="inlineStr">
        <is>
          <t>https://grantcue.com/foundations/degroot-family-foundation-061654753</t>
        </is>
      </c>
    </row>
    <row r="1041">
      <c r="A1041">
        <f>IF($E1041=$E1040,$A1040+1,1)</f>
        <v/>
      </c>
      <c r="B1041" t="inlineStr">
        <is>
          <t>HALL FAMILY CHARITABLE FOUNDATION</t>
        </is>
      </c>
      <c r="C1041" t="inlineStr">
        <is>
          <t>23-7241202</t>
        </is>
      </c>
      <c r="D1041" t="inlineStr">
        <is>
          <t>Michigan</t>
        </is>
      </c>
      <c r="E1041" t="inlineStr">
        <is>
          <t>MI</t>
        </is>
      </c>
      <c r="F1041" t="n">
        <v>2024</v>
      </c>
      <c r="G1041" t="n">
        <v>2</v>
      </c>
      <c r="H1041" s="13" t="n">
        <v>1093349</v>
      </c>
      <c r="I1041" s="12" t="n">
        <v>70</v>
      </c>
      <c r="J1041" s="13" t="n">
        <v>3362.5</v>
      </c>
      <c r="K1041" s="13">
        <f>IFERROR($H1041/$I1041,"")</f>
        <v/>
      </c>
      <c r="L1041" s="13" t="n">
        <v>150000</v>
      </c>
      <c r="M1041" t="inlineStr">
        <is>
          <t>FL, GA, TX</t>
        </is>
      </c>
      <c r="N1041" t="inlineStr">
        <is>
          <t>No</t>
        </is>
      </c>
      <c r="O1041" t="inlineStr">
        <is>
          <t>Not stated</t>
        </is>
      </c>
      <c r="Q1041" s="9" t="inlineStr">
        <is>
          <t>https://grantcue.com/foundations/hall-family-charitable-foundation-237241202</t>
        </is>
      </c>
    </row>
    <row r="1042">
      <c r="A1042">
        <f>IF($E1042=$E1041,$A1041+1,1)</f>
        <v/>
      </c>
      <c r="B1042" t="inlineStr">
        <is>
          <t>The Broad Family Foundation</t>
        </is>
      </c>
      <c r="C1042" t="inlineStr">
        <is>
          <t>30-0841409</t>
        </is>
      </c>
      <c r="D1042" t="inlineStr">
        <is>
          <t>Michigan</t>
        </is>
      </c>
      <c r="E1042" t="inlineStr">
        <is>
          <t>MI</t>
        </is>
      </c>
      <c r="F1042" t="n">
        <v>2025</v>
      </c>
      <c r="G1042" t="n">
        <v>2</v>
      </c>
      <c r="H1042" s="13" t="n">
        <v>1092650</v>
      </c>
      <c r="I1042" s="12" t="n">
        <v>61</v>
      </c>
      <c r="J1042" s="13" t="n">
        <v>10000</v>
      </c>
      <c r="K1042" s="13">
        <f>IFERROR($H1042/$I1042,"")</f>
        <v/>
      </c>
      <c r="L1042" s="13" t="n">
        <v>60000</v>
      </c>
      <c r="N1042" t="inlineStr">
        <is>
          <t>No</t>
        </is>
      </c>
      <c r="O1042" t="inlineStr">
        <is>
          <t>Not stated</t>
        </is>
      </c>
      <c r="Q1042" s="9" t="inlineStr">
        <is>
          <t>https://grantcue.com/foundations/the-broad-family-foundation-300841409</t>
        </is>
      </c>
    </row>
    <row r="1043">
      <c r="A1043">
        <f>IF($E1043=$E1042,$A1042+1,1)</f>
        <v/>
      </c>
      <c r="B1043" t="inlineStr">
        <is>
          <t>The Leppien Foundation</t>
        </is>
      </c>
      <c r="C1043" t="inlineStr">
        <is>
          <t>38-2692343</t>
        </is>
      </c>
      <c r="D1043" t="inlineStr">
        <is>
          <t>Michigan</t>
        </is>
      </c>
      <c r="E1043" t="inlineStr">
        <is>
          <t>MI</t>
        </is>
      </c>
      <c r="F1043" t="n">
        <v>2024</v>
      </c>
      <c r="G1043" t="n">
        <v>1</v>
      </c>
      <c r="H1043" s="13" t="n">
        <v>1072200</v>
      </c>
      <c r="I1043" s="12" t="n">
        <v>11</v>
      </c>
      <c r="J1043" s="13" t="n">
        <v>50000</v>
      </c>
      <c r="K1043" s="13">
        <f>IFERROR($H1043/$I1043,"")</f>
        <v/>
      </c>
      <c r="L1043" s="13" t="n">
        <v>250000</v>
      </c>
      <c r="M1043" t="inlineStr">
        <is>
          <t>IN, TX, NC</t>
        </is>
      </c>
      <c r="N1043" t="inlineStr">
        <is>
          <t>No</t>
        </is>
      </c>
      <c r="O1043" t="inlineStr">
        <is>
          <t>Not stated</t>
        </is>
      </c>
      <c r="Q1043" s="9" t="inlineStr">
        <is>
          <t>https://grantcue.com/foundations/the-leppien-foundation-382692343</t>
        </is>
      </c>
    </row>
    <row r="1044">
      <c r="A1044">
        <f>IF($E1044=$E1043,$A1043+1,1)</f>
        <v/>
      </c>
      <c r="B1044" t="inlineStr">
        <is>
          <t>STRUM ALLESEE FAMILY FOUNDATION</t>
        </is>
      </c>
      <c r="C1044" t="inlineStr">
        <is>
          <t>38-3379630</t>
        </is>
      </c>
      <c r="D1044" t="inlineStr">
        <is>
          <t>Michigan</t>
        </is>
      </c>
      <c r="E1044" t="inlineStr">
        <is>
          <t>MI</t>
        </is>
      </c>
      <c r="F1044" t="n">
        <v>2025</v>
      </c>
      <c r="G1044" t="n">
        <v>2</v>
      </c>
      <c r="H1044" s="13" t="n">
        <v>1065000</v>
      </c>
      <c r="I1044" s="12" t="n">
        <v>40</v>
      </c>
      <c r="J1044" s="13" t="n">
        <v>15000</v>
      </c>
      <c r="K1044" s="13">
        <f>IFERROR($H1044/$I1044,"")</f>
        <v/>
      </c>
      <c r="L1044" s="13" t="n">
        <v>175000</v>
      </c>
      <c r="M1044" t="inlineStr">
        <is>
          <t>FL</t>
        </is>
      </c>
      <c r="N1044" t="inlineStr">
        <is>
          <t>No</t>
        </is>
      </c>
      <c r="O1044" t="inlineStr">
        <is>
          <t>Not stated</t>
        </is>
      </c>
      <c r="Q1044" s="9" t="inlineStr">
        <is>
          <t>https://grantcue.com/foundations/strum-allesee-family-foundation-383379630</t>
        </is>
      </c>
    </row>
    <row r="1045">
      <c r="A1045">
        <f>IF($E1045=$E1044,$A1044+1,1)</f>
        <v/>
      </c>
      <c r="B1045" t="inlineStr">
        <is>
          <t>Debra and Kenneth Caplan Foundation</t>
        </is>
      </c>
      <c r="C1045" t="inlineStr">
        <is>
          <t>46-5641218</t>
        </is>
      </c>
      <c r="D1045" t="inlineStr">
        <is>
          <t>Michigan</t>
        </is>
      </c>
      <c r="E1045" t="inlineStr">
        <is>
          <t>MI</t>
        </is>
      </c>
      <c r="F1045" t="n">
        <v>2024</v>
      </c>
      <c r="G1045" t="n">
        <v>1</v>
      </c>
      <c r="H1045" s="13" t="n">
        <v>1061335</v>
      </c>
      <c r="I1045" s="12" t="n">
        <v>50</v>
      </c>
      <c r="J1045" s="13" t="n">
        <v>5000</v>
      </c>
      <c r="K1045" s="13">
        <f>IFERROR($H1045/$I1045,"")</f>
        <v/>
      </c>
      <c r="L1045" s="13" t="n">
        <v>300658</v>
      </c>
      <c r="M1045" t="inlineStr">
        <is>
          <t>NY, NJ, RI</t>
        </is>
      </c>
      <c r="N1045" t="inlineStr">
        <is>
          <t>No</t>
        </is>
      </c>
      <c r="O1045" t="inlineStr">
        <is>
          <t>Not stated</t>
        </is>
      </c>
      <c r="Q1045" s="9" t="inlineStr">
        <is>
          <t>https://grantcue.com/foundations/debra-and-kenneth-caplan-foundation-465641218</t>
        </is>
      </c>
    </row>
    <row r="1046">
      <c r="A1046">
        <f>IF($E1046=$E1045,$A1045+1,1)</f>
        <v/>
      </c>
      <c r="B1046" t="inlineStr">
        <is>
          <t>PETER &amp; JULIE FISHER CUMMINGS FOUNDATION</t>
        </is>
      </c>
      <c r="C1046" t="inlineStr">
        <is>
          <t>30-0291756</t>
        </is>
      </c>
      <c r="D1046" t="inlineStr">
        <is>
          <t>Michigan</t>
        </is>
      </c>
      <c r="E1046" t="inlineStr">
        <is>
          <t>MI</t>
        </is>
      </c>
      <c r="F1046" t="n">
        <v>2024</v>
      </c>
      <c r="G1046" t="n">
        <v>1</v>
      </c>
      <c r="H1046" s="13" t="n">
        <v>1060000</v>
      </c>
      <c r="I1046" s="12" t="n">
        <v>5</v>
      </c>
      <c r="J1046" s="13" t="n">
        <v>200000</v>
      </c>
      <c r="K1046" s="13">
        <f>IFERROR($H1046/$I1046,"")</f>
        <v/>
      </c>
      <c r="L1046" s="13" t="n">
        <v>500000</v>
      </c>
      <c r="M1046" t="inlineStr">
        <is>
          <t>FL</t>
        </is>
      </c>
      <c r="N1046" t="inlineStr">
        <is>
          <t>No</t>
        </is>
      </c>
      <c r="O1046" t="inlineStr">
        <is>
          <t>Not stated</t>
        </is>
      </c>
      <c r="Q1046" s="9" t="inlineStr">
        <is>
          <t>https://grantcue.com/foundations/peter-and-julie-fisher-cummings-foundation-300291756</t>
        </is>
      </c>
    </row>
    <row r="1047">
      <c r="A1047">
        <f>IF($E1047=$E1046,$A1046+1,1)</f>
        <v/>
      </c>
      <c r="B1047" t="inlineStr">
        <is>
          <t>THE HOUGH FOUNDATION</t>
        </is>
      </c>
      <c r="C1047" t="inlineStr">
        <is>
          <t>45-2697781</t>
        </is>
      </c>
      <c r="D1047" t="inlineStr">
        <is>
          <t>Michigan</t>
        </is>
      </c>
      <c r="E1047" t="inlineStr">
        <is>
          <t>MI</t>
        </is>
      </c>
      <c r="F1047" t="n">
        <v>2024</v>
      </c>
      <c r="G1047" t="n">
        <v>1</v>
      </c>
      <c r="H1047" s="13" t="n">
        <v>1055000</v>
      </c>
      <c r="I1047" s="12" t="n">
        <v>22</v>
      </c>
      <c r="J1047" s="13" t="n">
        <v>8250</v>
      </c>
      <c r="K1047" s="13">
        <f>IFERROR($H1047/$I1047,"")</f>
        <v/>
      </c>
      <c r="L1047" s="13" t="n">
        <v>501000</v>
      </c>
      <c r="M1047" t="inlineStr">
        <is>
          <t>MT, DC, FL</t>
        </is>
      </c>
      <c r="N1047" t="inlineStr">
        <is>
          <t>No</t>
        </is>
      </c>
      <c r="O1047" t="inlineStr">
        <is>
          <t>Not stated</t>
        </is>
      </c>
      <c r="Q1047" s="9" t="inlineStr">
        <is>
          <t>https://grantcue.com/foundations/the-hough-foundation-452697781</t>
        </is>
      </c>
    </row>
    <row r="1048">
      <c r="A1048">
        <f>IF($E1048=$E1047,$A1047+1,1)</f>
        <v/>
      </c>
      <c r="B1048" t="inlineStr">
        <is>
          <t>RJDM INC</t>
        </is>
      </c>
      <c r="C1048" t="inlineStr">
        <is>
          <t>46-3297784</t>
        </is>
      </c>
      <c r="D1048" t="inlineStr">
        <is>
          <t>Michigan</t>
        </is>
      </c>
      <c r="E1048" t="inlineStr">
        <is>
          <t>MI</t>
        </is>
      </c>
      <c r="F1048" t="n">
        <v>2025</v>
      </c>
      <c r="G1048" t="n">
        <v>2</v>
      </c>
      <c r="H1048" s="13" t="n">
        <v>1053905</v>
      </c>
      <c r="I1048" s="12" t="n">
        <v>413</v>
      </c>
      <c r="J1048" s="13" t="n">
        <v>1000</v>
      </c>
      <c r="K1048" s="13">
        <f>IFERROR($H1048/$I1048,"")</f>
        <v/>
      </c>
      <c r="L1048" s="13" t="n">
        <v>50000</v>
      </c>
      <c r="M1048" t="inlineStr">
        <is>
          <t>IN, VA, DC</t>
        </is>
      </c>
      <c r="N1048" t="inlineStr">
        <is>
          <t>No</t>
        </is>
      </c>
      <c r="O1048" t="inlineStr">
        <is>
          <t>Not stated</t>
        </is>
      </c>
      <c r="Q1048" s="9" t="inlineStr">
        <is>
          <t>https://grantcue.com/foundations/rjdm-inc-463297784</t>
        </is>
      </c>
    </row>
    <row r="1049">
      <c r="A1049">
        <f>IF($E1049=$E1048,$A1048+1,1)</f>
        <v/>
      </c>
      <c r="B1049" t="inlineStr">
        <is>
          <t>JEAN MR SMITH FOUNDATION</t>
        </is>
      </c>
      <c r="C1049" t="inlineStr">
        <is>
          <t>38-3323030</t>
        </is>
      </c>
      <c r="D1049" t="inlineStr">
        <is>
          <t>Michigan</t>
        </is>
      </c>
      <c r="E1049" t="inlineStr">
        <is>
          <t>MI</t>
        </is>
      </c>
      <c r="F1049" t="n">
        <v>2025</v>
      </c>
      <c r="G1049" t="n">
        <v>2</v>
      </c>
      <c r="H1049" s="13" t="n">
        <v>1053732</v>
      </c>
      <c r="I1049" s="12" t="n">
        <v>166</v>
      </c>
      <c r="J1049" s="13" t="n">
        <v>6500</v>
      </c>
      <c r="K1049" s="13">
        <f>IFERROR($H1049/$I1049,"")</f>
        <v/>
      </c>
      <c r="L1049" s="13" t="n">
        <v>70000</v>
      </c>
      <c r="N1049" t="inlineStr">
        <is>
          <t>Yes</t>
        </is>
      </c>
      <c r="O1049" t="inlineStr">
        <is>
          <t>Yes</t>
        </is>
      </c>
      <c r="Q1049" s="9" t="inlineStr">
        <is>
          <t>https://grantcue.com/foundations/jean-mr-smith-foundation-383323030</t>
        </is>
      </c>
    </row>
    <row r="1050">
      <c r="A1050">
        <f>IF($E1050=$E1049,$A1049+1,1)</f>
        <v/>
      </c>
      <c r="B1050" t="inlineStr">
        <is>
          <t>HERM AND SHIRLEY GEERS FOUNDATION</t>
        </is>
      </c>
      <c r="C1050" t="inlineStr">
        <is>
          <t>46-1534415</t>
        </is>
      </c>
      <c r="D1050" t="inlineStr">
        <is>
          <t>Michigan</t>
        </is>
      </c>
      <c r="E1050" t="inlineStr">
        <is>
          <t>MI</t>
        </is>
      </c>
      <c r="F1050" t="n">
        <v>2025</v>
      </c>
      <c r="G1050" t="n">
        <v>2</v>
      </c>
      <c r="H1050" s="13" t="n">
        <v>1053725</v>
      </c>
      <c r="I1050" s="12" t="n">
        <v>43</v>
      </c>
      <c r="J1050" s="13" t="n">
        <v>20000</v>
      </c>
      <c r="K1050" s="13">
        <f>IFERROR($H1050/$I1050,"")</f>
        <v/>
      </c>
      <c r="L1050" s="13" t="n">
        <v>102000</v>
      </c>
      <c r="M1050" t="inlineStr">
        <is>
          <t>WA, OK, TN</t>
        </is>
      </c>
      <c r="N1050" t="inlineStr">
        <is>
          <t>No</t>
        </is>
      </c>
      <c r="O1050" t="inlineStr">
        <is>
          <t>Not stated</t>
        </is>
      </c>
      <c r="Q1050" s="9" t="inlineStr">
        <is>
          <t>https://grantcue.com/foundations/herm-and-shirley-geers-foundation-461534415</t>
        </is>
      </c>
    </row>
    <row r="1051">
      <c r="A1051">
        <f>IF($E1051=$E1050,$A1050+1,1)</f>
        <v/>
      </c>
      <c r="B1051" t="inlineStr">
        <is>
          <t>ORSA FOUNDATION</t>
        </is>
      </c>
      <c r="C1051" t="inlineStr">
        <is>
          <t>93-2610244</t>
        </is>
      </c>
      <c r="D1051" t="inlineStr">
        <is>
          <t>Michigan</t>
        </is>
      </c>
      <c r="E1051" t="inlineStr">
        <is>
          <t>MI</t>
        </is>
      </c>
      <c r="F1051" t="n">
        <v>2025</v>
      </c>
      <c r="G1051" t="n">
        <v>2</v>
      </c>
      <c r="H1051" s="13" t="n">
        <v>1049820</v>
      </c>
      <c r="I1051" s="12" t="n">
        <v>93</v>
      </c>
      <c r="J1051" s="13" t="n">
        <v>8000</v>
      </c>
      <c r="K1051" s="13">
        <f>IFERROR($H1051/$I1051,"")</f>
        <v/>
      </c>
      <c r="L1051" s="13" t="n">
        <v>67000</v>
      </c>
      <c r="M1051" t="inlineStr">
        <is>
          <t>MO, UT</t>
        </is>
      </c>
      <c r="N1051" t="inlineStr">
        <is>
          <t>No</t>
        </is>
      </c>
      <c r="O1051" t="inlineStr">
        <is>
          <t>Not stated</t>
        </is>
      </c>
      <c r="Q1051" s="9" t="inlineStr">
        <is>
          <t>https://grantcue.com/foundations/orsa-foundation-932610244</t>
        </is>
      </c>
    </row>
    <row r="1052">
      <c r="A1052">
        <f>IF($E1052=$E1051,$A1051+1,1)</f>
        <v/>
      </c>
      <c r="B1052" t="inlineStr">
        <is>
          <t>THE PATRICE K AARON FAMILY FOUNDATION</t>
        </is>
      </c>
      <c r="C1052" t="inlineStr">
        <is>
          <t>30-0001664</t>
        </is>
      </c>
      <c r="D1052" t="inlineStr">
        <is>
          <t>Michigan</t>
        </is>
      </c>
      <c r="E1052" t="inlineStr">
        <is>
          <t>MI</t>
        </is>
      </c>
      <c r="F1052" t="n">
        <v>2024</v>
      </c>
      <c r="G1052" t="n">
        <v>1</v>
      </c>
      <c r="H1052" s="13" t="n">
        <v>1043043</v>
      </c>
      <c r="I1052" s="12" t="n">
        <v>21</v>
      </c>
      <c r="J1052" s="13" t="n">
        <v>40000</v>
      </c>
      <c r="K1052" s="13">
        <f>IFERROR($H1052/$I1052,"")</f>
        <v/>
      </c>
      <c r="L1052" s="13" t="n">
        <v>193965</v>
      </c>
      <c r="M1052" t="inlineStr">
        <is>
          <t>CA, MA, VT</t>
        </is>
      </c>
      <c r="N1052" t="inlineStr">
        <is>
          <t>No</t>
        </is>
      </c>
      <c r="O1052" t="inlineStr">
        <is>
          <t>Not stated</t>
        </is>
      </c>
      <c r="Q1052" s="9" t="inlineStr">
        <is>
          <t>https://grantcue.com/foundations/the-patrice-k-aaron-family-foundation-300001664</t>
        </is>
      </c>
    </row>
    <row r="1053">
      <c r="A1053">
        <f>IF($E1053=$E1052,$A1052+1,1)</f>
        <v/>
      </c>
      <c r="B1053" t="inlineStr">
        <is>
          <t>RICHARD D AND LYNETTE S MERILLAT NON-PROFIT CORPORATION</t>
        </is>
      </c>
      <c r="C1053" t="inlineStr">
        <is>
          <t>38-3148627</t>
        </is>
      </c>
      <c r="D1053" t="inlineStr">
        <is>
          <t>Michigan</t>
        </is>
      </c>
      <c r="E1053" t="inlineStr">
        <is>
          <t>MI</t>
        </is>
      </c>
      <c r="F1053" t="n">
        <v>2024</v>
      </c>
      <c r="G1053" t="n">
        <v>2</v>
      </c>
      <c r="H1053" s="13" t="n">
        <v>1038100</v>
      </c>
      <c r="I1053" s="12" t="n">
        <v>20</v>
      </c>
      <c r="J1053" s="13" t="n">
        <v>10000</v>
      </c>
      <c r="K1053" s="13">
        <f>IFERROR($H1053/$I1053,"")</f>
        <v/>
      </c>
      <c r="L1053" s="13" t="n">
        <v>440000</v>
      </c>
      <c r="M1053" t="inlineStr">
        <is>
          <t>CA, TX, NC</t>
        </is>
      </c>
      <c r="N1053" t="inlineStr">
        <is>
          <t>No</t>
        </is>
      </c>
      <c r="O1053" t="inlineStr">
        <is>
          <t>Not stated</t>
        </is>
      </c>
      <c r="Q1053" s="9" t="inlineStr">
        <is>
          <t>https://grantcue.com/foundations/richard-d-and-lynette-s-merillat-non-profit-corporation-383148627</t>
        </is>
      </c>
    </row>
    <row r="1054">
      <c r="A1054">
        <f>IF($E1054=$E1053,$A1053+1,1)</f>
        <v/>
      </c>
      <c r="B1054" t="inlineStr">
        <is>
          <t>SIEG DUNLAP FOUNDATION</t>
        </is>
      </c>
      <c r="C1054" t="inlineStr">
        <is>
          <t>20-3641412</t>
        </is>
      </c>
      <c r="D1054" t="inlineStr">
        <is>
          <t>Michigan</t>
        </is>
      </c>
      <c r="E1054" t="inlineStr">
        <is>
          <t>MI</t>
        </is>
      </c>
      <c r="F1054" t="n">
        <v>2025</v>
      </c>
      <c r="G1054" t="n">
        <v>2</v>
      </c>
      <c r="H1054" s="13" t="n">
        <v>1024808</v>
      </c>
      <c r="I1054" s="12" t="n">
        <v>250</v>
      </c>
      <c r="J1054" s="13" t="n">
        <v>2750</v>
      </c>
      <c r="K1054" s="13">
        <f>IFERROR($H1054/$I1054,"")</f>
        <v/>
      </c>
      <c r="L1054" s="13" t="n">
        <v>25000</v>
      </c>
      <c r="M1054" t="inlineStr">
        <is>
          <t>IL, DC, VA</t>
        </is>
      </c>
      <c r="N1054" t="inlineStr">
        <is>
          <t>No</t>
        </is>
      </c>
      <c r="O1054" t="inlineStr">
        <is>
          <t>Not stated</t>
        </is>
      </c>
      <c r="Q1054" s="9" t="inlineStr">
        <is>
          <t>https://grantcue.com/foundations/sieg-dunlap-foundation-203641412</t>
        </is>
      </c>
    </row>
    <row r="1055">
      <c r="A1055">
        <f>IF($E1055=$E1054,$A1054+1,1)</f>
        <v/>
      </c>
      <c r="B1055" t="inlineStr">
        <is>
          <t>LIBERTY FOUNDATION</t>
        </is>
      </c>
      <c r="C1055" t="inlineStr">
        <is>
          <t>82-3656138</t>
        </is>
      </c>
      <c r="D1055" t="inlineStr">
        <is>
          <t>Michigan</t>
        </is>
      </c>
      <c r="E1055" t="inlineStr">
        <is>
          <t>MI</t>
        </is>
      </c>
      <c r="F1055" t="n">
        <v>2025</v>
      </c>
      <c r="G1055" t="n">
        <v>2</v>
      </c>
      <c r="H1055" s="13" t="n">
        <v>1017000</v>
      </c>
      <c r="I1055" s="12" t="n">
        <v>17</v>
      </c>
      <c r="J1055" s="13" t="n">
        <v>50000</v>
      </c>
      <c r="K1055" s="13">
        <f>IFERROR($H1055/$I1055,"")</f>
        <v/>
      </c>
      <c r="L1055" s="13" t="n">
        <v>143500</v>
      </c>
      <c r="M1055" t="inlineStr">
        <is>
          <t>WI, IN, OH</t>
        </is>
      </c>
      <c r="N1055" t="inlineStr">
        <is>
          <t>No</t>
        </is>
      </c>
      <c r="O1055" t="inlineStr">
        <is>
          <t>Not stated</t>
        </is>
      </c>
      <c r="Q1055" s="9" t="inlineStr">
        <is>
          <t>https://grantcue.com/foundations/liberty-foundation-823656138</t>
        </is>
      </c>
    </row>
    <row r="1056">
      <c r="A1056">
        <f>IF($E1056=$E1055,$A1055+1,1)</f>
        <v/>
      </c>
      <c r="B1056" t="inlineStr">
        <is>
          <t>KLOPCIC FAMILY FOUNDATION</t>
        </is>
      </c>
      <c r="C1056" t="inlineStr">
        <is>
          <t>38-3211779</t>
        </is>
      </c>
      <c r="D1056" t="inlineStr">
        <is>
          <t>Michigan</t>
        </is>
      </c>
      <c r="E1056" t="inlineStr">
        <is>
          <t>MI</t>
        </is>
      </c>
      <c r="F1056" t="n">
        <v>2025</v>
      </c>
      <c r="G1056" t="n">
        <v>2</v>
      </c>
      <c r="H1056" s="13" t="n">
        <v>1016500</v>
      </c>
      <c r="I1056" s="12" t="n">
        <v>13</v>
      </c>
      <c r="J1056" s="13" t="n">
        <v>50000</v>
      </c>
      <c r="K1056" s="13">
        <f>IFERROR($H1056/$I1056,"")</f>
        <v/>
      </c>
      <c r="L1056" s="13" t="n">
        <v>200000</v>
      </c>
      <c r="N1056" t="inlineStr">
        <is>
          <t>No</t>
        </is>
      </c>
      <c r="O1056" t="inlineStr">
        <is>
          <t>Not stated</t>
        </is>
      </c>
      <c r="Q1056" s="9" t="inlineStr">
        <is>
          <t>https://grantcue.com/foundations/klopcic-family-foundation-383211779</t>
        </is>
      </c>
    </row>
    <row r="1057">
      <c r="A1057">
        <f>IF($E1057=$E1056,$A1056+1,1)</f>
        <v/>
      </c>
      <c r="B1057" t="inlineStr">
        <is>
          <t>THE SAMUEL L WESTERMAN FOUNDATION</t>
        </is>
      </c>
      <c r="C1057" t="inlineStr">
        <is>
          <t>23-7108795</t>
        </is>
      </c>
      <c r="D1057" t="inlineStr">
        <is>
          <t>Michigan</t>
        </is>
      </c>
      <c r="E1057" t="inlineStr">
        <is>
          <t>MI</t>
        </is>
      </c>
      <c r="F1057" t="n">
        <v>2025</v>
      </c>
      <c r="G1057" t="n">
        <v>2</v>
      </c>
      <c r="H1057" s="13" t="n">
        <v>1015150</v>
      </c>
      <c r="I1057" s="12" t="n">
        <v>277</v>
      </c>
      <c r="J1057" s="13" t="n">
        <v>2000</v>
      </c>
      <c r="K1057" s="13">
        <f>IFERROR($H1057/$I1057,"")</f>
        <v/>
      </c>
      <c r="L1057" s="13" t="n">
        <v>30000</v>
      </c>
      <c r="M1057" t="inlineStr">
        <is>
          <t>IN, OH, DC</t>
        </is>
      </c>
      <c r="N1057" t="inlineStr">
        <is>
          <t>Yes</t>
        </is>
      </c>
      <c r="O1057" t="inlineStr">
        <is>
          <t>Not stated</t>
        </is>
      </c>
      <c r="Q1057" s="9" t="inlineStr">
        <is>
          <t>https://grantcue.com/foundations/the-samuel-l-westerman-foundation-237108795</t>
        </is>
      </c>
    </row>
    <row r="1058">
      <c r="A1058">
        <f>IF($E1058=$E1057,$A1057+1,1)</f>
        <v/>
      </c>
      <c r="B1058" t="inlineStr">
        <is>
          <t>OLIVER DEWEY MARCKS FOUNDATION</t>
        </is>
      </c>
      <c r="C1058" t="inlineStr">
        <is>
          <t>38-6081311</t>
        </is>
      </c>
      <c r="D1058" t="inlineStr">
        <is>
          <t>Michigan</t>
        </is>
      </c>
      <c r="E1058" t="inlineStr">
        <is>
          <t>MI</t>
        </is>
      </c>
      <c r="F1058" t="n">
        <v>2025</v>
      </c>
      <c r="G1058" t="n">
        <v>2</v>
      </c>
      <c r="H1058" s="13" t="n">
        <v>1015000</v>
      </c>
      <c r="I1058" s="12" t="n">
        <v>68</v>
      </c>
      <c r="J1058" s="13" t="n">
        <v>10000</v>
      </c>
      <c r="K1058" s="13">
        <f>IFERROR($H1058/$I1058,"")</f>
        <v/>
      </c>
      <c r="L1058" s="13" t="n">
        <v>75000</v>
      </c>
      <c r="M1058" t="inlineStr">
        <is>
          <t>OH, PA, DE</t>
        </is>
      </c>
      <c r="N1058" t="inlineStr">
        <is>
          <t>No</t>
        </is>
      </c>
      <c r="O1058" t="inlineStr">
        <is>
          <t>Not stated</t>
        </is>
      </c>
      <c r="Q1058" s="9" t="inlineStr">
        <is>
          <t>https://grantcue.com/foundations/oliver-dewey-marcks-foundation-386081311</t>
        </is>
      </c>
    </row>
    <row r="1059">
      <c r="A1059">
        <f>IF($E1059=$E1058,$A1058+1,1)</f>
        <v/>
      </c>
      <c r="B1059" t="inlineStr">
        <is>
          <t>C JOHN AND REVA MILLER CHARITABLE FOUNDA</t>
        </is>
      </c>
      <c r="C1059" t="inlineStr">
        <is>
          <t>38-2623333</t>
        </is>
      </c>
      <c r="D1059" t="inlineStr">
        <is>
          <t>Michigan</t>
        </is>
      </c>
      <c r="E1059" t="inlineStr">
        <is>
          <t>MI</t>
        </is>
      </c>
      <c r="F1059" t="n">
        <v>2024</v>
      </c>
      <c r="G1059" t="n">
        <v>2</v>
      </c>
      <c r="H1059" s="13" t="n">
        <v>1012200</v>
      </c>
      <c r="I1059" s="12" t="n">
        <v>47</v>
      </c>
      <c r="J1059" s="13" t="n">
        <v>15000</v>
      </c>
      <c r="K1059" s="13">
        <f>IFERROR($H1059/$I1059,"")</f>
        <v/>
      </c>
      <c r="L1059" s="13" t="n">
        <v>276250</v>
      </c>
      <c r="M1059" t="inlineStr">
        <is>
          <t>GA, FL, CO</t>
        </is>
      </c>
      <c r="N1059" t="inlineStr">
        <is>
          <t>No</t>
        </is>
      </c>
      <c r="O1059" t="inlineStr">
        <is>
          <t>Not stated</t>
        </is>
      </c>
      <c r="Q1059" s="9" t="inlineStr">
        <is>
          <t>https://grantcue.com/foundations/c-john-and-reva-miller-charitable-founda-382623333</t>
        </is>
      </c>
    </row>
    <row r="1060">
      <c r="A1060">
        <f>IF($E1060=$E1059,$A1059+1,1)</f>
        <v/>
      </c>
      <c r="B1060" t="inlineStr">
        <is>
          <t>THE WADHAMS FAMILY FOUNDATION</t>
        </is>
      </c>
      <c r="C1060" t="inlineStr">
        <is>
          <t>47-4718116</t>
        </is>
      </c>
      <c r="D1060" t="inlineStr">
        <is>
          <t>Michigan</t>
        </is>
      </c>
      <c r="E1060" t="inlineStr">
        <is>
          <t>MI</t>
        </is>
      </c>
      <c r="F1060" t="n">
        <v>2024</v>
      </c>
      <c r="G1060" t="n">
        <v>1</v>
      </c>
      <c r="H1060" s="13" t="n">
        <v>1010500</v>
      </c>
      <c r="I1060" s="12" t="n">
        <v>15</v>
      </c>
      <c r="J1060" s="13" t="n">
        <v>17500</v>
      </c>
      <c r="K1060" s="13">
        <f>IFERROR($H1060/$I1060,"")</f>
        <v/>
      </c>
      <c r="L1060" s="13" t="n">
        <v>710000</v>
      </c>
      <c r="M1060" t="inlineStr">
        <is>
          <t>NH</t>
        </is>
      </c>
      <c r="N1060" t="inlineStr">
        <is>
          <t>No</t>
        </is>
      </c>
      <c r="O1060" t="inlineStr">
        <is>
          <t>Not stated</t>
        </is>
      </c>
      <c r="Q1060" s="9" t="inlineStr">
        <is>
          <t>https://grantcue.com/foundations/the-wadhams-family-foundation-474718116</t>
        </is>
      </c>
    </row>
    <row r="1061">
      <c r="A1061">
        <f>IF($E1061=$E1060,$A1060+1,1)</f>
        <v/>
      </c>
      <c r="B1061" t="inlineStr">
        <is>
          <t>HACKETT FAMILY FOUNDATION</t>
        </is>
      </c>
      <c r="C1061" t="inlineStr">
        <is>
          <t>87-3913508</t>
        </is>
      </c>
      <c r="D1061" t="inlineStr">
        <is>
          <t>Michigan</t>
        </is>
      </c>
      <c r="E1061" t="inlineStr">
        <is>
          <t>MI</t>
        </is>
      </c>
      <c r="F1061" t="n">
        <v>2025</v>
      </c>
      <c r="G1061" t="n">
        <v>2</v>
      </c>
      <c r="H1061" s="13" t="n">
        <v>1005000</v>
      </c>
      <c r="I1061" s="12" t="n">
        <v>30</v>
      </c>
      <c r="J1061" s="13" t="n">
        <v>15000</v>
      </c>
      <c r="K1061" s="13">
        <f>IFERROR($H1061/$I1061,"")</f>
        <v/>
      </c>
      <c r="L1061" s="13" t="n">
        <v>125000</v>
      </c>
      <c r="M1061" t="inlineStr">
        <is>
          <t>KY, OH, PA</t>
        </is>
      </c>
      <c r="N1061" t="inlineStr">
        <is>
          <t>No</t>
        </is>
      </c>
      <c r="O1061" t="inlineStr">
        <is>
          <t>Not stated</t>
        </is>
      </c>
      <c r="Q1061" s="9" t="inlineStr">
        <is>
          <t>https://grantcue.com/foundations/hackett-family-foundation-873913508</t>
        </is>
      </c>
    </row>
    <row r="1062">
      <c r="A1062">
        <f>IF($E1062=$E1061,$A1061+1,1)</f>
        <v/>
      </c>
      <c r="B1062" t="inlineStr">
        <is>
          <t>HY AND GRETA BERKOWITZ FOUNDATION</t>
        </is>
      </c>
      <c r="C1062" t="inlineStr">
        <is>
          <t>38-1907981</t>
        </is>
      </c>
      <c r="D1062" t="inlineStr">
        <is>
          <t>Michigan</t>
        </is>
      </c>
      <c r="E1062" t="inlineStr">
        <is>
          <t>MI</t>
        </is>
      </c>
      <c r="F1062" t="n">
        <v>2024</v>
      </c>
      <c r="G1062" t="n">
        <v>1</v>
      </c>
      <c r="H1062" s="13" t="n">
        <v>1000913</v>
      </c>
      <c r="I1062" s="12" t="n">
        <v>24</v>
      </c>
      <c r="J1062" s="13" t="n">
        <v>4750</v>
      </c>
      <c r="K1062" s="13">
        <f>IFERROR($H1062/$I1062,"")</f>
        <v/>
      </c>
      <c r="L1062" s="13" t="n">
        <v>505000</v>
      </c>
      <c r="M1062" t="inlineStr">
        <is>
          <t>OH, MA, NY</t>
        </is>
      </c>
      <c r="N1062" t="inlineStr">
        <is>
          <t>Yes</t>
        </is>
      </c>
      <c r="O1062" t="inlineStr">
        <is>
          <t>Not stated</t>
        </is>
      </c>
      <c r="Q1062" s="9" t="inlineStr">
        <is>
          <t>https://grantcue.com/foundations/hy-and-greta-berkowitz-foundation-381907981</t>
        </is>
      </c>
    </row>
    <row r="1063">
      <c r="A1063">
        <f>IF($E1063=$E1062,$A1062+1,1)</f>
        <v/>
      </c>
      <c r="B1063" t="inlineStr">
        <is>
          <t>MARGARET A CARGILL FOUNDATION</t>
        </is>
      </c>
      <c r="C1063" t="inlineStr">
        <is>
          <t>37-1758406</t>
        </is>
      </c>
      <c r="D1063" t="inlineStr">
        <is>
          <t>Minnesota</t>
        </is>
      </c>
      <c r="E1063" t="inlineStr">
        <is>
          <t>MN</t>
        </is>
      </c>
      <c r="F1063" t="n">
        <v>2024</v>
      </c>
      <c r="G1063" t="n">
        <v>1</v>
      </c>
      <c r="H1063" s="13" t="n">
        <v>146746000</v>
      </c>
      <c r="I1063" s="12" t="n">
        <v>312</v>
      </c>
      <c r="J1063" s="13" t="n">
        <v>250000</v>
      </c>
      <c r="K1063" s="13">
        <f>IFERROR($H1063/$I1063,"")</f>
        <v/>
      </c>
      <c r="L1063" s="13" t="n">
        <v>3662000</v>
      </c>
      <c r="M1063" t="inlineStr">
        <is>
          <t>DC, MD, NY</t>
        </is>
      </c>
      <c r="N1063" t="inlineStr">
        <is>
          <t>No</t>
        </is>
      </c>
      <c r="O1063" t="inlineStr">
        <is>
          <t>Not stated</t>
        </is>
      </c>
      <c r="Q1063" s="9" t="inlineStr">
        <is>
          <t>https://grantcue.com/foundations/margaret-a-cargill-foundation-371758406</t>
        </is>
      </c>
    </row>
    <row r="1064">
      <c r="A1064">
        <f>IF($E1064=$E1063,$A1063+1,1)</f>
        <v/>
      </c>
      <c r="B1064" t="inlineStr">
        <is>
          <t>The McKnight Foundation</t>
        </is>
      </c>
      <c r="C1064" t="inlineStr">
        <is>
          <t>41-0754835</t>
        </is>
      </c>
      <c r="D1064" t="inlineStr">
        <is>
          <t>Minnesota</t>
        </is>
      </c>
      <c r="E1064" t="inlineStr">
        <is>
          <t>MN</t>
        </is>
      </c>
      <c r="F1064" t="n">
        <v>2024</v>
      </c>
      <c r="G1064" t="n">
        <v>1</v>
      </c>
      <c r="H1064" s="13" t="n">
        <v>145891450</v>
      </c>
      <c r="I1064" s="12" t="n">
        <v>790</v>
      </c>
      <c r="J1064" s="13" t="n">
        <v>100000</v>
      </c>
      <c r="K1064" s="13">
        <f>IFERROR($H1064/$I1064,"")</f>
        <v/>
      </c>
      <c r="L1064" s="13" t="n">
        <v>10000000</v>
      </c>
      <c r="M1064" t="inlineStr">
        <is>
          <t>CA, DC, NY</t>
        </is>
      </c>
      <c r="N1064" t="inlineStr">
        <is>
          <t>Yes</t>
        </is>
      </c>
      <c r="O1064" t="inlineStr">
        <is>
          <t>Yes</t>
        </is>
      </c>
      <c r="P1064" s="9" t="inlineStr">
        <is>
          <t>https://www.mcknight.org/</t>
        </is>
      </c>
      <c r="Q1064" s="9" t="inlineStr">
        <is>
          <t>https://grantcue.com/foundations/the-mcknight-foundation-410754835</t>
        </is>
      </c>
    </row>
    <row r="1065">
      <c r="A1065">
        <f>IF($E1065=$E1064,$A1064+1,1)</f>
        <v/>
      </c>
      <c r="B1065" t="inlineStr">
        <is>
          <t>Fred C and Katherine B Andersen Foundation</t>
        </is>
      </c>
      <c r="C1065" t="inlineStr">
        <is>
          <t>41-6020920</t>
        </is>
      </c>
      <c r="D1065" t="inlineStr">
        <is>
          <t>Minnesota</t>
        </is>
      </c>
      <c r="E1065" t="inlineStr">
        <is>
          <t>MN</t>
        </is>
      </c>
      <c r="F1065" t="n">
        <v>2025</v>
      </c>
      <c r="G1065" t="n">
        <v>2</v>
      </c>
      <c r="H1065" s="13" t="n">
        <v>132282567</v>
      </c>
      <c r="I1065" s="12" t="n">
        <v>561</v>
      </c>
      <c r="J1065" s="13" t="n">
        <v>60000</v>
      </c>
      <c r="K1065" s="13">
        <f>IFERROR($H1065/$I1065,"")</f>
        <v/>
      </c>
      <c r="L1065" s="13" t="n">
        <v>10650000</v>
      </c>
      <c r="M1065" t="inlineStr">
        <is>
          <t>WI, TX, AZ</t>
        </is>
      </c>
      <c r="N1065" t="inlineStr">
        <is>
          <t>Yes</t>
        </is>
      </c>
      <c r="O1065" t="inlineStr">
        <is>
          <t>Yes</t>
        </is>
      </c>
      <c r="P1065" s="9" t="inlineStr">
        <is>
          <t>https://fkandersen.org/</t>
        </is>
      </c>
      <c r="Q1065" s="9" t="inlineStr">
        <is>
          <t>https://grantcue.com/foundations/fred-c-and-katherine-b-andersen-foundation-416020920</t>
        </is>
      </c>
    </row>
    <row r="1066">
      <c r="A1066">
        <f>IF($E1066=$E1065,$A1065+1,1)</f>
        <v/>
      </c>
      <c r="B1066" t="inlineStr">
        <is>
          <t>OTTO BREMER TRUST</t>
        </is>
      </c>
      <c r="C1066" t="inlineStr">
        <is>
          <t>41-6019050</t>
        </is>
      </c>
      <c r="D1066" t="inlineStr">
        <is>
          <t>Minnesota</t>
        </is>
      </c>
      <c r="E1066" t="inlineStr">
        <is>
          <t>MN</t>
        </is>
      </c>
      <c r="F1066" t="n">
        <v>2025</v>
      </c>
      <c r="G1066" t="n">
        <v>2</v>
      </c>
      <c r="H1066" s="13" t="n">
        <v>125777336</v>
      </c>
      <c r="I1066" s="12" t="n">
        <v>1063</v>
      </c>
      <c r="J1066" s="13" t="n">
        <v>55000</v>
      </c>
      <c r="K1066" s="13">
        <f>IFERROR($H1066/$I1066,"")</f>
        <v/>
      </c>
      <c r="L1066" s="13" t="n">
        <v>4200000</v>
      </c>
      <c r="M1066" t="inlineStr">
        <is>
          <t>WI, ND, MT</t>
        </is>
      </c>
      <c r="N1066" t="inlineStr">
        <is>
          <t>Yes</t>
        </is>
      </c>
      <c r="O1066" t="inlineStr">
        <is>
          <t>Yes</t>
        </is>
      </c>
      <c r="P1066" s="9" t="inlineStr">
        <is>
          <t>https://www.ottobremer.org/</t>
        </is>
      </c>
      <c r="Q1066" s="9" t="inlineStr">
        <is>
          <t>https://grantcue.com/foundations/otto-bremer-trust-416019050</t>
        </is>
      </c>
    </row>
    <row r="1067">
      <c r="A1067">
        <f>IF($E1067=$E1066,$A1066+1,1)</f>
        <v/>
      </c>
      <c r="B1067" t="inlineStr">
        <is>
          <t>THE BUSH FOUNDATION</t>
        </is>
      </c>
      <c r="C1067" t="inlineStr">
        <is>
          <t>41-6017815</t>
        </is>
      </c>
      <c r="D1067" t="inlineStr">
        <is>
          <t>Minnesota</t>
        </is>
      </c>
      <c r="E1067" t="inlineStr">
        <is>
          <t>MN</t>
        </is>
      </c>
      <c r="F1067" t="n">
        <v>2024</v>
      </c>
      <c r="G1067" t="n">
        <v>1</v>
      </c>
      <c r="H1067" s="13" t="n">
        <v>53713449</v>
      </c>
      <c r="I1067" s="12" t="n">
        <v>148</v>
      </c>
      <c r="J1067" s="13" t="n">
        <v>150000</v>
      </c>
      <c r="K1067" s="13">
        <f>IFERROR($H1067/$I1067,"")</f>
        <v/>
      </c>
      <c r="L1067" s="13" t="n">
        <v>4200000</v>
      </c>
      <c r="M1067" t="inlineStr">
        <is>
          <t>SD, DC, ND</t>
        </is>
      </c>
      <c r="N1067" t="inlineStr">
        <is>
          <t>Yes</t>
        </is>
      </c>
      <c r="O1067" t="inlineStr">
        <is>
          <t>Yes</t>
        </is>
      </c>
      <c r="P1067" s="9" t="inlineStr">
        <is>
          <t>https://www.bushfoundation.org/</t>
        </is>
      </c>
      <c r="Q1067" s="9" t="inlineStr">
        <is>
          <t>https://grantcue.com/foundations/the-bush-foundation-416017815</t>
        </is>
      </c>
    </row>
    <row r="1068">
      <c r="A1068">
        <f>IF($E1068=$E1067,$A1067+1,1)</f>
        <v/>
      </c>
      <c r="B1068" t="inlineStr">
        <is>
          <t>THE RICHARD M SCHULZE FAMILY FOUNDATION</t>
        </is>
      </c>
      <c r="C1068" t="inlineStr">
        <is>
          <t>46-5588406</t>
        </is>
      </c>
      <c r="D1068" t="inlineStr">
        <is>
          <t>Minnesota</t>
        </is>
      </c>
      <c r="E1068" t="inlineStr">
        <is>
          <t>MN</t>
        </is>
      </c>
      <c r="F1068" t="n">
        <v>2024</v>
      </c>
      <c r="G1068" t="n">
        <v>1</v>
      </c>
      <c r="H1068" s="13" t="n">
        <v>47882684</v>
      </c>
      <c r="I1068" s="12" t="n">
        <v>1431</v>
      </c>
      <c r="J1068" s="13" t="n">
        <v>5000</v>
      </c>
      <c r="K1068" s="13">
        <f>IFERROR($H1068/$I1068,"")</f>
        <v/>
      </c>
      <c r="L1068" s="13" t="n">
        <v>10000000</v>
      </c>
      <c r="M1068" t="inlineStr">
        <is>
          <t>FL, MI, GA</t>
        </is>
      </c>
      <c r="N1068" t="inlineStr">
        <is>
          <t>Yes</t>
        </is>
      </c>
      <c r="O1068" t="inlineStr">
        <is>
          <t>Yes</t>
        </is>
      </c>
      <c r="P1068" s="9" t="inlineStr">
        <is>
          <t>https://www.schulzefamilyfoundation.org/</t>
        </is>
      </c>
      <c r="Q1068" s="9" t="inlineStr">
        <is>
          <t>https://grantcue.com/foundations/the-richard-m-schulze-family-foundation-465588406</t>
        </is>
      </c>
    </row>
    <row r="1069">
      <c r="A1069">
        <f>IF($E1069=$E1068,$A1068+1,1)</f>
        <v/>
      </c>
      <c r="B1069" t="inlineStr">
        <is>
          <t>GHR Foundation</t>
        </is>
      </c>
      <c r="C1069" t="inlineStr">
        <is>
          <t>45-3996122</t>
        </is>
      </c>
      <c r="D1069" t="inlineStr">
        <is>
          <t>Minnesota</t>
        </is>
      </c>
      <c r="E1069" t="inlineStr">
        <is>
          <t>MN</t>
        </is>
      </c>
      <c r="F1069" t="n">
        <v>2024</v>
      </c>
      <c r="G1069" t="n">
        <v>1</v>
      </c>
      <c r="H1069" s="13" t="n">
        <v>36431731</v>
      </c>
      <c r="I1069" s="12" t="n">
        <v>155</v>
      </c>
      <c r="J1069" s="13" t="n">
        <v>100000</v>
      </c>
      <c r="K1069" s="13">
        <f>IFERROR($H1069/$I1069,"")</f>
        <v/>
      </c>
      <c r="L1069" s="13" t="n">
        <v>2050000</v>
      </c>
      <c r="M1069" t="inlineStr">
        <is>
          <t>IL, DC, MO</t>
        </is>
      </c>
      <c r="N1069" t="inlineStr">
        <is>
          <t>No</t>
        </is>
      </c>
      <c r="O1069" t="inlineStr">
        <is>
          <t>Not stated</t>
        </is>
      </c>
      <c r="Q1069" s="9" t="inlineStr">
        <is>
          <t>https://grantcue.com/foundations/ghr-foundation-453996122</t>
        </is>
      </c>
    </row>
    <row r="1070">
      <c r="A1070">
        <f>IF($E1070=$E1069,$A1069+1,1)</f>
        <v/>
      </c>
      <c r="B1070" t="inlineStr">
        <is>
          <t>THE SAUER FAMILY FOUNDATION</t>
        </is>
      </c>
      <c r="C1070" t="inlineStr">
        <is>
          <t>41-1859711</t>
        </is>
      </c>
      <c r="D1070" t="inlineStr">
        <is>
          <t>Minnesota</t>
        </is>
      </c>
      <c r="E1070" t="inlineStr">
        <is>
          <t>MN</t>
        </is>
      </c>
      <c r="F1070" t="n">
        <v>2025</v>
      </c>
      <c r="G1070" t="n">
        <v>2</v>
      </c>
      <c r="H1070" s="13" t="n">
        <v>35131465</v>
      </c>
      <c r="I1070" s="12" t="n">
        <v>235</v>
      </c>
      <c r="J1070" s="13" t="n">
        <v>86200</v>
      </c>
      <c r="K1070" s="13">
        <f>IFERROR($H1070/$I1070,"")</f>
        <v/>
      </c>
      <c r="L1070" s="13" t="n">
        <v>9000000</v>
      </c>
      <c r="M1070" t="inlineStr">
        <is>
          <t>OH, CA, MO</t>
        </is>
      </c>
      <c r="N1070" t="inlineStr">
        <is>
          <t>Yes</t>
        </is>
      </c>
      <c r="O1070" t="inlineStr">
        <is>
          <t>Yes</t>
        </is>
      </c>
      <c r="P1070" s="9" t="inlineStr">
        <is>
          <t>https://www.sauerff.org/</t>
        </is>
      </c>
      <c r="Q1070" s="9" t="inlineStr">
        <is>
          <t>https://grantcue.com/foundations/the-sauer-family-foundation-411859711</t>
        </is>
      </c>
    </row>
    <row r="1071">
      <c r="A1071">
        <f>IF($E1071=$E1070,$A1070+1,1)</f>
        <v/>
      </c>
      <c r="B1071" t="inlineStr">
        <is>
          <t>TARGET FOUNDATION</t>
        </is>
      </c>
      <c r="C1071" t="inlineStr">
        <is>
          <t>41-6017088</t>
        </is>
      </c>
      <c r="D1071" t="inlineStr">
        <is>
          <t>Minnesota</t>
        </is>
      </c>
      <c r="E1071" t="inlineStr">
        <is>
          <t>MN</t>
        </is>
      </c>
      <c r="F1071" t="n">
        <v>2024</v>
      </c>
      <c r="G1071" t="n">
        <v>1</v>
      </c>
      <c r="H1071" s="13" t="n">
        <v>23075000</v>
      </c>
      <c r="I1071" s="12" t="n">
        <v>125</v>
      </c>
      <c r="J1071" s="13" t="n">
        <v>100000</v>
      </c>
      <c r="K1071" s="13">
        <f>IFERROR($H1071/$I1071,"")</f>
        <v/>
      </c>
      <c r="L1071" s="13" t="n">
        <v>1000000</v>
      </c>
      <c r="M1071" t="inlineStr">
        <is>
          <t>NY, CA, DC</t>
        </is>
      </c>
      <c r="N1071" t="inlineStr">
        <is>
          <t>Yes</t>
        </is>
      </c>
      <c r="O1071" t="inlineStr">
        <is>
          <t>Yes</t>
        </is>
      </c>
      <c r="P1071" s="9" t="inlineStr">
        <is>
          <t>https://corporate.target.com/SUSTAINABILITY-GOVERNANCE</t>
        </is>
      </c>
      <c r="Q1071" s="9" t="inlineStr">
        <is>
          <t>https://grantcue.com/foundations/target-foundation-416017088</t>
        </is>
      </c>
    </row>
    <row r="1072">
      <c r="A1072">
        <f>IF($E1072=$E1071,$A1071+1,1)</f>
        <v/>
      </c>
      <c r="B1072" t="inlineStr">
        <is>
          <t>HUGH J ANDERSEN FOUNDATION</t>
        </is>
      </c>
      <c r="C1072" t="inlineStr">
        <is>
          <t>41-6020914</t>
        </is>
      </c>
      <c r="D1072" t="inlineStr">
        <is>
          <t>Minnesota</t>
        </is>
      </c>
      <c r="E1072" t="inlineStr">
        <is>
          <t>MN</t>
        </is>
      </c>
      <c r="F1072" t="n">
        <v>2025</v>
      </c>
      <c r="G1072" t="n">
        <v>2</v>
      </c>
      <c r="H1072" s="13" t="n">
        <v>21537800</v>
      </c>
      <c r="I1072" s="12" t="n">
        <v>534</v>
      </c>
      <c r="J1072" s="13" t="n">
        <v>29000</v>
      </c>
      <c r="K1072" s="13">
        <f>IFERROR($H1072/$I1072,"")</f>
        <v/>
      </c>
      <c r="L1072" s="13" t="n">
        <v>500000</v>
      </c>
      <c r="M1072" t="inlineStr">
        <is>
          <t>WI, NY, CA</t>
        </is>
      </c>
      <c r="N1072" t="inlineStr">
        <is>
          <t>Yes</t>
        </is>
      </c>
      <c r="O1072" t="inlineStr">
        <is>
          <t>Yes</t>
        </is>
      </c>
      <c r="P1072" s="9" t="inlineStr">
        <is>
          <t>https://www.srinc.biz/HJA</t>
        </is>
      </c>
      <c r="Q1072" s="9" t="inlineStr">
        <is>
          <t>https://grantcue.com/foundations/hugh-j-andersen-foundation-416020914</t>
        </is>
      </c>
    </row>
    <row r="1073">
      <c r="A1073">
        <f>IF($E1073=$E1072,$A1072+1,1)</f>
        <v/>
      </c>
      <c r="B1073" t="inlineStr">
        <is>
          <t>BENTSON FOUNDATION</t>
        </is>
      </c>
      <c r="C1073" t="inlineStr">
        <is>
          <t>41-6020204</t>
        </is>
      </c>
      <c r="D1073" t="inlineStr">
        <is>
          <t>Minnesota</t>
        </is>
      </c>
      <c r="E1073" t="inlineStr">
        <is>
          <t>MN</t>
        </is>
      </c>
      <c r="F1073" t="n">
        <v>2025</v>
      </c>
      <c r="G1073" t="n">
        <v>2</v>
      </c>
      <c r="H1073" s="13" t="n">
        <v>20986967</v>
      </c>
      <c r="I1073" s="12" t="n">
        <v>80</v>
      </c>
      <c r="J1073" s="13" t="n">
        <v>35000</v>
      </c>
      <c r="K1073" s="13">
        <f>IFERROR($H1073/$I1073,"")</f>
        <v/>
      </c>
      <c r="L1073" s="13" t="n">
        <v>7097369</v>
      </c>
      <c r="M1073" t="inlineStr">
        <is>
          <t>CA, SD, PA</t>
        </is>
      </c>
      <c r="N1073" t="inlineStr">
        <is>
          <t>Yes</t>
        </is>
      </c>
      <c r="O1073" t="inlineStr">
        <is>
          <t>Not stated</t>
        </is>
      </c>
      <c r="P1073" s="9" t="inlineStr">
        <is>
          <t>https://www.bentsonfoundation.org/</t>
        </is>
      </c>
      <c r="Q1073" s="9" t="inlineStr">
        <is>
          <t>https://grantcue.com/foundations/bentson-foundation-416020204</t>
        </is>
      </c>
    </row>
    <row r="1074">
      <c r="A1074">
        <f>IF($E1074=$E1073,$A1073+1,1)</f>
        <v/>
      </c>
      <c r="B1074" t="inlineStr">
        <is>
          <t>NORTHWEST AREA FOUNDATION</t>
        </is>
      </c>
      <c r="C1074" t="inlineStr">
        <is>
          <t>41-0719221</t>
        </is>
      </c>
      <c r="D1074" t="inlineStr">
        <is>
          <t>Minnesota</t>
        </is>
      </c>
      <c r="E1074" t="inlineStr">
        <is>
          <t>MN</t>
        </is>
      </c>
      <c r="F1074" t="n">
        <v>2024</v>
      </c>
      <c r="G1074" t="n">
        <v>1</v>
      </c>
      <c r="H1074" s="13" t="n">
        <v>18241029</v>
      </c>
      <c r="I1074" s="12" t="n">
        <v>149</v>
      </c>
      <c r="J1074" s="13" t="n">
        <v>100000</v>
      </c>
      <c r="K1074" s="13">
        <f>IFERROR($H1074/$I1074,"")</f>
        <v/>
      </c>
      <c r="L1074" s="13" t="n">
        <v>700000</v>
      </c>
      <c r="M1074" t="inlineStr">
        <is>
          <t>OR, WA, SD</t>
        </is>
      </c>
      <c r="N1074" t="inlineStr">
        <is>
          <t>No</t>
        </is>
      </c>
      <c r="O1074" t="inlineStr">
        <is>
          <t>Not stated</t>
        </is>
      </c>
      <c r="Q1074" s="9" t="inlineStr">
        <is>
          <t>https://grantcue.com/foundations/northwest-area-foundation-410719221</t>
        </is>
      </c>
    </row>
    <row r="1075">
      <c r="A1075">
        <f>IF($E1075=$E1074,$A1074+1,1)</f>
        <v/>
      </c>
      <c r="B1075" t="inlineStr">
        <is>
          <t>Robert and Ardis James Foundation Inc</t>
        </is>
      </c>
      <c r="C1075" t="inlineStr">
        <is>
          <t>46-3298762</t>
        </is>
      </c>
      <c r="D1075" t="inlineStr">
        <is>
          <t>Minnesota</t>
        </is>
      </c>
      <c r="E1075" t="inlineStr">
        <is>
          <t>MN</t>
        </is>
      </c>
      <c r="F1075" t="n">
        <v>2024</v>
      </c>
      <c r="G1075" t="n">
        <v>1</v>
      </c>
      <c r="H1075" s="13" t="n">
        <v>18194400</v>
      </c>
      <c r="I1075" s="12" t="n">
        <v>110</v>
      </c>
      <c r="J1075" s="13" t="n">
        <v>50000</v>
      </c>
      <c r="K1075" s="13">
        <f>IFERROR($H1075/$I1075,"")</f>
        <v/>
      </c>
      <c r="L1075" s="13" t="n">
        <v>2500000</v>
      </c>
      <c r="M1075" t="inlineStr">
        <is>
          <t>MA, DC, NY</t>
        </is>
      </c>
      <c r="N1075" t="inlineStr">
        <is>
          <t>No</t>
        </is>
      </c>
      <c r="O1075" t="inlineStr">
        <is>
          <t>Not stated</t>
        </is>
      </c>
      <c r="Q1075" s="9" t="inlineStr">
        <is>
          <t>https://grantcue.com/foundations/robert-and-ardis-james-foundation-inc-463298762</t>
        </is>
      </c>
    </row>
    <row r="1076">
      <c r="A1076">
        <f>IF($E1076=$E1075,$A1075+1,1)</f>
        <v/>
      </c>
      <c r="B1076" t="inlineStr">
        <is>
          <t>C K BLANDIN FOUNDATION</t>
        </is>
      </c>
      <c r="C1076" t="inlineStr">
        <is>
          <t>41-6038619</t>
        </is>
      </c>
      <c r="D1076" t="inlineStr">
        <is>
          <t>Minnesota</t>
        </is>
      </c>
      <c r="E1076" t="inlineStr">
        <is>
          <t>MN</t>
        </is>
      </c>
      <c r="F1076" t="n">
        <v>2024</v>
      </c>
      <c r="G1076" t="n">
        <v>1</v>
      </c>
      <c r="H1076" s="13" t="n">
        <v>15804895</v>
      </c>
      <c r="I1076" s="12" t="n">
        <v>931</v>
      </c>
      <c r="J1076" s="13" t="n">
        <v>2900</v>
      </c>
      <c r="K1076" s="13">
        <f>IFERROR($H1076/$I1076,"")</f>
        <v/>
      </c>
      <c r="L1076" s="13" t="n">
        <v>335000</v>
      </c>
      <c r="N1076" t="inlineStr">
        <is>
          <t>Yes</t>
        </is>
      </c>
      <c r="O1076" t="inlineStr">
        <is>
          <t>Not stated</t>
        </is>
      </c>
      <c r="P1076" s="9" t="inlineStr">
        <is>
          <t>https://www.blandinfoundation.org/</t>
        </is>
      </c>
      <c r="Q1076" s="9" t="inlineStr">
        <is>
          <t>https://grantcue.com/foundations/c-k-blandin-foundation-416038619</t>
        </is>
      </c>
    </row>
    <row r="1077">
      <c r="A1077">
        <f>IF($E1077=$E1076,$A1076+1,1)</f>
        <v/>
      </c>
      <c r="B1077" t="inlineStr">
        <is>
          <t>POHLAD FAMILY FOUNDATION</t>
        </is>
      </c>
      <c r="C1077" t="inlineStr">
        <is>
          <t>41-1768558</t>
        </is>
      </c>
      <c r="D1077" t="inlineStr">
        <is>
          <t>Minnesota</t>
        </is>
      </c>
      <c r="E1077" t="inlineStr">
        <is>
          <t>MN</t>
        </is>
      </c>
      <c r="F1077" t="n">
        <v>2024</v>
      </c>
      <c r="G1077" t="n">
        <v>1</v>
      </c>
      <c r="H1077" s="13" t="n">
        <v>14055097</v>
      </c>
      <c r="I1077" s="12" t="n">
        <v>372</v>
      </c>
      <c r="J1077" s="13" t="n">
        <v>626</v>
      </c>
      <c r="K1077" s="13">
        <f>IFERROR($H1077/$I1077,"")</f>
        <v/>
      </c>
      <c r="L1077" s="13" t="n">
        <v>1500000</v>
      </c>
      <c r="M1077" t="inlineStr">
        <is>
          <t>DC, IA, CA</t>
        </is>
      </c>
      <c r="N1077" t="inlineStr">
        <is>
          <t>Yes</t>
        </is>
      </c>
      <c r="O1077" t="inlineStr">
        <is>
          <t>Yes</t>
        </is>
      </c>
      <c r="P1077" s="9" t="inlineStr">
        <is>
          <t>https://pohladfoundation.org/</t>
        </is>
      </c>
      <c r="Q1077" s="9" t="inlineStr">
        <is>
          <t>https://grantcue.com/foundations/pohlad-family-foundation-411768558</t>
        </is>
      </c>
    </row>
    <row r="1078">
      <c r="A1078">
        <f>IF($E1078=$E1077,$A1077+1,1)</f>
        <v/>
      </c>
      <c r="B1078" t="inlineStr">
        <is>
          <t>CARGILL FOUNDATION</t>
        </is>
      </c>
      <c r="C1078" t="inlineStr">
        <is>
          <t>41-6020221</t>
        </is>
      </c>
      <c r="D1078" t="inlineStr">
        <is>
          <t>Minnesota</t>
        </is>
      </c>
      <c r="E1078" t="inlineStr">
        <is>
          <t>MN</t>
        </is>
      </c>
      <c r="F1078" t="n">
        <v>2024</v>
      </c>
      <c r="G1078" t="n">
        <v>1</v>
      </c>
      <c r="H1078" s="13" t="n">
        <v>13000000</v>
      </c>
      <c r="I1078" s="12" t="n">
        <v>95</v>
      </c>
      <c r="J1078" s="13" t="n">
        <v>100000</v>
      </c>
      <c r="K1078" s="13">
        <f>IFERROR($H1078/$I1078,"")</f>
        <v/>
      </c>
      <c r="L1078" s="13" t="n">
        <v>1500000</v>
      </c>
      <c r="M1078" t="inlineStr">
        <is>
          <t>MO, CA, GA</t>
        </is>
      </c>
      <c r="N1078" t="inlineStr">
        <is>
          <t>Yes</t>
        </is>
      </c>
      <c r="O1078" t="inlineStr">
        <is>
          <t>Yes</t>
        </is>
      </c>
      <c r="P1078" s="9" t="inlineStr">
        <is>
          <t>https://www.cargill.com/about/community/cargill-foundation-headquarters</t>
        </is>
      </c>
      <c r="Q1078" s="9" t="inlineStr">
        <is>
          <t>https://grantcue.com/foundations/cargill-foundation-416020221</t>
        </is>
      </c>
    </row>
    <row r="1079">
      <c r="A1079">
        <f>IF($E1079=$E1078,$A1078+1,1)</f>
        <v/>
      </c>
      <c r="B1079" t="inlineStr">
        <is>
          <t>KAHR FOUNDATION-IMA</t>
        </is>
      </c>
      <c r="C1079" t="inlineStr">
        <is>
          <t>43-2093439</t>
        </is>
      </c>
      <c r="D1079" t="inlineStr">
        <is>
          <t>Minnesota</t>
        </is>
      </c>
      <c r="E1079" t="inlineStr">
        <is>
          <t>MN</t>
        </is>
      </c>
      <c r="F1079" t="n">
        <v>2024</v>
      </c>
      <c r="G1079" t="n">
        <v>1</v>
      </c>
      <c r="H1079" s="13" t="n">
        <v>12687866</v>
      </c>
      <c r="I1079" s="12" t="n">
        <v>61</v>
      </c>
      <c r="J1079" s="13" t="n">
        <v>50000</v>
      </c>
      <c r="K1079" s="13">
        <f>IFERROR($H1079/$I1079,"")</f>
        <v/>
      </c>
      <c r="L1079" s="13" t="n">
        <v>1624120</v>
      </c>
      <c r="M1079" t="inlineStr">
        <is>
          <t>MA, IA, CA</t>
        </is>
      </c>
      <c r="N1079" t="inlineStr">
        <is>
          <t>No</t>
        </is>
      </c>
      <c r="O1079" t="inlineStr">
        <is>
          <t>Not stated</t>
        </is>
      </c>
      <c r="Q1079" s="9" t="inlineStr">
        <is>
          <t>https://grantcue.com/foundations/kahr-foundation-ima-432093439</t>
        </is>
      </c>
    </row>
    <row r="1080">
      <c r="A1080">
        <f>IF($E1080=$E1079,$A1079+1,1)</f>
        <v/>
      </c>
      <c r="B1080" t="inlineStr">
        <is>
          <t>HARDENBERGH FOUNDATION</t>
        </is>
      </c>
      <c r="C1080" t="inlineStr">
        <is>
          <t>41-6011826</t>
        </is>
      </c>
      <c r="D1080" t="inlineStr">
        <is>
          <t>Minnesota</t>
        </is>
      </c>
      <c r="E1080" t="inlineStr">
        <is>
          <t>MN</t>
        </is>
      </c>
      <c r="F1080" t="n">
        <v>2025</v>
      </c>
      <c r="G1080" t="n">
        <v>2</v>
      </c>
      <c r="H1080" s="13" t="n">
        <v>12622250</v>
      </c>
      <c r="I1080" s="12" t="n">
        <v>337</v>
      </c>
      <c r="J1080" s="13" t="n">
        <v>15000</v>
      </c>
      <c r="K1080" s="13">
        <f>IFERROR($H1080/$I1080,"")</f>
        <v/>
      </c>
      <c r="L1080" s="13" t="n">
        <v>765000</v>
      </c>
      <c r="M1080" t="inlineStr">
        <is>
          <t>GA, IL, WI</t>
        </is>
      </c>
      <c r="N1080" t="inlineStr">
        <is>
          <t>Yes</t>
        </is>
      </c>
      <c r="O1080" t="inlineStr">
        <is>
          <t>Yes</t>
        </is>
      </c>
      <c r="P1080" s="9" t="inlineStr">
        <is>
          <t>https://hardenberghfoundation.org/</t>
        </is>
      </c>
      <c r="Q1080" s="9" t="inlineStr">
        <is>
          <t>https://grantcue.com/foundations/hardenbergh-foundation-416011826</t>
        </is>
      </c>
    </row>
    <row r="1081">
      <c r="A1081">
        <f>IF($E1081=$E1080,$A1080+1,1)</f>
        <v/>
      </c>
      <c r="B1081" t="inlineStr">
        <is>
          <t>RBC Foundation - USA</t>
        </is>
      </c>
      <c r="C1081" t="inlineStr">
        <is>
          <t>41-6030639</t>
        </is>
      </c>
      <c r="D1081" t="inlineStr">
        <is>
          <t>Minnesota</t>
        </is>
      </c>
      <c r="E1081" t="inlineStr">
        <is>
          <t>MN</t>
        </is>
      </c>
      <c r="F1081" t="n">
        <v>2023</v>
      </c>
      <c r="G1081" t="n">
        <v>1</v>
      </c>
      <c r="H1081" s="13" t="n">
        <v>12193575</v>
      </c>
      <c r="I1081" s="12" t="n">
        <v>8</v>
      </c>
      <c r="J1081" s="13" t="n">
        <v>430925</v>
      </c>
      <c r="K1081" s="13">
        <f>IFERROR($H1081/$I1081,"")</f>
        <v/>
      </c>
      <c r="L1081" s="13" t="n">
        <v>9243600</v>
      </c>
      <c r="N1081" t="inlineStr">
        <is>
          <t>Yes</t>
        </is>
      </c>
      <c r="O1081" t="inlineStr">
        <is>
          <t>Yes</t>
        </is>
      </c>
      <c r="P1081" s="9" t="inlineStr">
        <is>
          <t>http://www.rbcwealthmanagement.com/</t>
        </is>
      </c>
      <c r="Q1081" s="9" t="inlineStr">
        <is>
          <t>https://grantcue.com/foundations/rbc-foundation-usa-416030639</t>
        </is>
      </c>
    </row>
    <row r="1082">
      <c r="A1082">
        <f>IF($E1082=$E1081,$A1081+1,1)</f>
        <v/>
      </c>
      <c r="B1082" t="inlineStr">
        <is>
          <t>THE WURTELE FOUNDATION</t>
        </is>
      </c>
      <c r="C1082" t="inlineStr">
        <is>
          <t>81-4479493</t>
        </is>
      </c>
      <c r="D1082" t="inlineStr">
        <is>
          <t>Minnesota</t>
        </is>
      </c>
      <c r="E1082" t="inlineStr">
        <is>
          <t>MN</t>
        </is>
      </c>
      <c r="F1082" t="n">
        <v>2025</v>
      </c>
      <c r="G1082" t="n">
        <v>2</v>
      </c>
      <c r="H1082" s="13" t="n">
        <v>12000000</v>
      </c>
      <c r="I1082" s="12" t="n">
        <v>6</v>
      </c>
      <c r="J1082" s="13" t="n">
        <v>1500000</v>
      </c>
      <c r="K1082" s="13">
        <f>IFERROR($H1082/$I1082,"")</f>
        <v/>
      </c>
      <c r="L1082" s="13" t="n">
        <v>5000000</v>
      </c>
      <c r="M1082" t="inlineStr">
        <is>
          <t>MA</t>
        </is>
      </c>
      <c r="N1082" t="inlineStr">
        <is>
          <t>No</t>
        </is>
      </c>
      <c r="O1082" t="inlineStr">
        <is>
          <t>Not stated</t>
        </is>
      </c>
      <c r="Q1082" s="9" t="inlineStr">
        <is>
          <t>https://grantcue.com/foundations/the-wurtele-foundation-814479493</t>
        </is>
      </c>
    </row>
    <row r="1083">
      <c r="A1083">
        <f>IF($E1083=$E1082,$A1082+1,1)</f>
        <v/>
      </c>
      <c r="B1083" t="inlineStr">
        <is>
          <t>The Buntrock Foundation for Leadership</t>
        </is>
      </c>
      <c r="C1083" t="inlineStr">
        <is>
          <t>81-2443983</t>
        </is>
      </c>
      <c r="D1083" t="inlineStr">
        <is>
          <t>Minnesota</t>
        </is>
      </c>
      <c r="E1083" t="inlineStr">
        <is>
          <t>MN</t>
        </is>
      </c>
      <c r="F1083" t="n">
        <v>2024</v>
      </c>
      <c r="G1083" t="n">
        <v>1</v>
      </c>
      <c r="H1083" s="13" t="n">
        <v>10853747</v>
      </c>
      <c r="I1083" s="12" t="n">
        <v>10</v>
      </c>
      <c r="J1083" s="13" t="n">
        <v>1071925</v>
      </c>
      <c r="K1083" s="13">
        <f>IFERROR($H1083/$I1083,"")</f>
        <v/>
      </c>
      <c r="L1083" s="13" t="n">
        <v>2500000</v>
      </c>
      <c r="M1083" t="inlineStr">
        <is>
          <t>CA, IL, AZ</t>
        </is>
      </c>
      <c r="N1083" t="inlineStr">
        <is>
          <t>No</t>
        </is>
      </c>
      <c r="O1083" t="inlineStr">
        <is>
          <t>Not stated</t>
        </is>
      </c>
      <c r="Q1083" s="9" t="inlineStr">
        <is>
          <t>https://grantcue.com/foundations/the-buntrock-foundation-for-leadership-812443983</t>
        </is>
      </c>
    </row>
    <row r="1084">
      <c r="A1084">
        <f>IF($E1084=$E1083,$A1083+1,1)</f>
        <v/>
      </c>
      <c r="B1084" t="inlineStr">
        <is>
          <t>OFFUTT FAMILY FOUNDATION</t>
        </is>
      </c>
      <c r="C1084" t="inlineStr">
        <is>
          <t>26-6574983</t>
        </is>
      </c>
      <c r="D1084" t="inlineStr">
        <is>
          <t>Minnesota</t>
        </is>
      </c>
      <c r="E1084" t="inlineStr">
        <is>
          <t>MN</t>
        </is>
      </c>
      <c r="F1084" t="n">
        <v>2024</v>
      </c>
      <c r="G1084" t="n">
        <v>1</v>
      </c>
      <c r="H1084" s="13" t="n">
        <v>9568220</v>
      </c>
      <c r="I1084" s="12" t="n">
        <v>114</v>
      </c>
      <c r="J1084" s="13" t="n">
        <v>5000</v>
      </c>
      <c r="K1084" s="13">
        <f>IFERROR($H1084/$I1084,"")</f>
        <v/>
      </c>
      <c r="L1084" s="13" t="n">
        <v>6000000</v>
      </c>
      <c r="M1084" t="inlineStr">
        <is>
          <t>ND, NY, IA</t>
        </is>
      </c>
      <c r="N1084" t="inlineStr">
        <is>
          <t>No</t>
        </is>
      </c>
      <c r="O1084" t="inlineStr">
        <is>
          <t>Not stated</t>
        </is>
      </c>
      <c r="Q1084" s="9" t="inlineStr">
        <is>
          <t>https://grantcue.com/foundations/offutt-family-foundation-266574983</t>
        </is>
      </c>
    </row>
    <row r="1085">
      <c r="A1085">
        <f>IF($E1085=$E1084,$A1084+1,1)</f>
        <v/>
      </c>
      <c r="B1085" t="inlineStr">
        <is>
          <t>LAND O'LAKES FOUNDATION</t>
        </is>
      </c>
      <c r="C1085" t="inlineStr">
        <is>
          <t>41-1864977</t>
        </is>
      </c>
      <c r="D1085" t="inlineStr">
        <is>
          <t>Minnesota</t>
        </is>
      </c>
      <c r="E1085" t="inlineStr">
        <is>
          <t>MN</t>
        </is>
      </c>
      <c r="F1085" t="n">
        <v>2025</v>
      </c>
      <c r="G1085" t="n">
        <v>2</v>
      </c>
      <c r="H1085" s="13" t="n">
        <v>9156207</v>
      </c>
      <c r="I1085" s="12" t="n">
        <v>1903</v>
      </c>
      <c r="J1085" s="13" t="n">
        <v>1000</v>
      </c>
      <c r="K1085" s="13">
        <f>IFERROR($H1085/$I1085,"")</f>
        <v/>
      </c>
      <c r="L1085" s="13" t="n">
        <v>2250000</v>
      </c>
      <c r="M1085" t="inlineStr">
        <is>
          <t>SC, IA, CA</t>
        </is>
      </c>
      <c r="N1085" t="inlineStr">
        <is>
          <t>Yes</t>
        </is>
      </c>
      <c r="O1085" t="inlineStr">
        <is>
          <t>Not stated</t>
        </is>
      </c>
      <c r="P1085" s="9" t="inlineStr">
        <is>
          <t>https://foundation.landolakesinc.com/</t>
        </is>
      </c>
      <c r="Q1085" s="9" t="inlineStr">
        <is>
          <t>https://grantcue.com/foundations/land-o-lakes-foundation-411864977</t>
        </is>
      </c>
    </row>
    <row r="1086">
      <c r="A1086">
        <f>IF($E1086=$E1085,$A1085+1,1)</f>
        <v/>
      </c>
      <c r="B1086" t="inlineStr">
        <is>
          <t>PIPER SANDLER FOUNDATION</t>
        </is>
      </c>
      <c r="C1086" t="inlineStr">
        <is>
          <t>41-1734808</t>
        </is>
      </c>
      <c r="D1086" t="inlineStr">
        <is>
          <t>Minnesota</t>
        </is>
      </c>
      <c r="E1086" t="inlineStr">
        <is>
          <t>MN</t>
        </is>
      </c>
      <c r="F1086" t="n">
        <v>2025</v>
      </c>
      <c r="G1086" t="n">
        <v>2</v>
      </c>
      <c r="H1086" s="13" t="n">
        <v>8982101</v>
      </c>
      <c r="I1086" s="12" t="n">
        <v>152</v>
      </c>
      <c r="J1086" s="13" t="n">
        <v>4000</v>
      </c>
      <c r="K1086" s="13">
        <f>IFERROR($H1086/$I1086,"")</f>
        <v/>
      </c>
      <c r="L1086" s="13" t="n">
        <v>2249185</v>
      </c>
      <c r="M1086" t="inlineStr">
        <is>
          <t>NY, TX, IL</t>
        </is>
      </c>
      <c r="N1086" t="inlineStr">
        <is>
          <t>Yes</t>
        </is>
      </c>
      <c r="O1086" t="inlineStr">
        <is>
          <t>Yes</t>
        </is>
      </c>
      <c r="P1086" s="9" t="inlineStr">
        <is>
          <t>https://www.pipersandler.com/</t>
        </is>
      </c>
      <c r="Q1086" s="9" t="inlineStr">
        <is>
          <t>https://grantcue.com/foundations/piper-sandler-foundation-411734808</t>
        </is>
      </c>
    </row>
    <row r="1087">
      <c r="A1087">
        <f>IF($E1087=$E1086,$A1086+1,1)</f>
        <v/>
      </c>
      <c r="B1087" t="inlineStr">
        <is>
          <t>LYNNE &amp; ANDREW REDLEAF FOUNDATION</t>
        </is>
      </c>
      <c r="C1087" t="inlineStr">
        <is>
          <t>81-1290745</t>
        </is>
      </c>
      <c r="D1087" t="inlineStr">
        <is>
          <t>Minnesota</t>
        </is>
      </c>
      <c r="E1087" t="inlineStr">
        <is>
          <t>MN</t>
        </is>
      </c>
      <c r="F1087" t="n">
        <v>2024</v>
      </c>
      <c r="G1087" t="n">
        <v>1</v>
      </c>
      <c r="H1087" s="13" t="n">
        <v>8798500</v>
      </c>
      <c r="I1087" s="12" t="n">
        <v>19</v>
      </c>
      <c r="J1087" s="13" t="n">
        <v>100000</v>
      </c>
      <c r="K1087" s="13">
        <f>IFERROR($H1087/$I1087,"")</f>
        <v/>
      </c>
      <c r="L1087" s="13" t="n">
        <v>3006500</v>
      </c>
      <c r="M1087" t="inlineStr">
        <is>
          <t>NY, CT, DC</t>
        </is>
      </c>
      <c r="N1087" t="inlineStr">
        <is>
          <t>No</t>
        </is>
      </c>
      <c r="O1087" t="inlineStr">
        <is>
          <t>Not stated</t>
        </is>
      </c>
      <c r="Q1087" s="9" t="inlineStr">
        <is>
          <t>https://grantcue.com/foundations/lynne-and-andrew-redleaf-foundation-811290745</t>
        </is>
      </c>
    </row>
    <row r="1088">
      <c r="A1088">
        <f>IF($E1088=$E1087,$A1087+1,1)</f>
        <v/>
      </c>
      <c r="B1088" t="inlineStr">
        <is>
          <t>DOUGHERTY FAMILY FOUNDATION</t>
        </is>
      </c>
      <c r="C1088" t="inlineStr">
        <is>
          <t>41-1883370</t>
        </is>
      </c>
      <c r="D1088" t="inlineStr">
        <is>
          <t>Minnesota</t>
        </is>
      </c>
      <c r="E1088" t="inlineStr">
        <is>
          <t>MN</t>
        </is>
      </c>
      <c r="F1088" t="n">
        <v>2025</v>
      </c>
      <c r="G1088" t="n">
        <v>2</v>
      </c>
      <c r="H1088" s="13" t="n">
        <v>8633350</v>
      </c>
      <c r="I1088" s="12" t="n">
        <v>45</v>
      </c>
      <c r="J1088" s="13" t="n">
        <v>5000</v>
      </c>
      <c r="K1088" s="13">
        <f>IFERROR($H1088/$I1088,"")</f>
        <v/>
      </c>
      <c r="L1088" s="13" t="n">
        <v>5000000</v>
      </c>
      <c r="M1088" t="inlineStr">
        <is>
          <t>FL, MT, DC</t>
        </is>
      </c>
      <c r="N1088" t="inlineStr">
        <is>
          <t>No</t>
        </is>
      </c>
      <c r="O1088" t="inlineStr">
        <is>
          <t>Not stated</t>
        </is>
      </c>
      <c r="Q1088" s="9" t="inlineStr">
        <is>
          <t>https://grantcue.com/foundations/dougherty-family-foundation-411883370</t>
        </is>
      </c>
    </row>
    <row r="1089">
      <c r="A1089">
        <f>IF($E1089=$E1088,$A1088+1,1)</f>
        <v/>
      </c>
      <c r="B1089" t="inlineStr">
        <is>
          <t>DAVID &amp; JANIS LARSON FOUNDATION</t>
        </is>
      </c>
      <c r="C1089" t="inlineStr">
        <is>
          <t>41-1957525</t>
        </is>
      </c>
      <c r="D1089" t="inlineStr">
        <is>
          <t>Minnesota</t>
        </is>
      </c>
      <c r="E1089" t="inlineStr">
        <is>
          <t>MN</t>
        </is>
      </c>
      <c r="F1089" t="n">
        <v>2024</v>
      </c>
      <c r="G1089" t="n">
        <v>1</v>
      </c>
      <c r="H1089" s="13" t="n">
        <v>8390000</v>
      </c>
      <c r="I1089" s="12" t="n">
        <v>45</v>
      </c>
      <c r="J1089" s="13" t="n">
        <v>100000</v>
      </c>
      <c r="K1089" s="13">
        <f>IFERROR($H1089/$I1089,"")</f>
        <v/>
      </c>
      <c r="L1089" s="13" t="n">
        <v>1301500</v>
      </c>
      <c r="M1089" t="inlineStr">
        <is>
          <t>KS, WI, MO</t>
        </is>
      </c>
      <c r="N1089" t="inlineStr">
        <is>
          <t>No</t>
        </is>
      </c>
      <c r="O1089" t="inlineStr">
        <is>
          <t>Not stated</t>
        </is>
      </c>
      <c r="Q1089" s="9" t="inlineStr">
        <is>
          <t>https://grantcue.com/foundations/david-and-janis-larson-foundation-c-o-first-trust-company-llc-411957525</t>
        </is>
      </c>
    </row>
    <row r="1090">
      <c r="A1090">
        <f>IF($E1090=$E1089,$A1089+1,1)</f>
        <v/>
      </c>
      <c r="B1090" t="inlineStr">
        <is>
          <t>FR BIGELOW FOUNDATION</t>
        </is>
      </c>
      <c r="C1090" t="inlineStr">
        <is>
          <t>51-0232651</t>
        </is>
      </c>
      <c r="D1090" t="inlineStr">
        <is>
          <t>Minnesota</t>
        </is>
      </c>
      <c r="E1090" t="inlineStr">
        <is>
          <t>MN</t>
        </is>
      </c>
      <c r="F1090" t="n">
        <v>2024</v>
      </c>
      <c r="G1090" t="n">
        <v>1</v>
      </c>
      <c r="H1090" s="13" t="n">
        <v>7882000</v>
      </c>
      <c r="I1090" s="12" t="n">
        <v>218</v>
      </c>
      <c r="J1090" s="13" t="n">
        <v>30000</v>
      </c>
      <c r="K1090" s="13">
        <f>IFERROR($H1090/$I1090,"")</f>
        <v/>
      </c>
      <c r="L1090" s="13" t="n">
        <v>600000</v>
      </c>
      <c r="M1090" t="inlineStr">
        <is>
          <t>IL, OH</t>
        </is>
      </c>
      <c r="N1090" t="inlineStr">
        <is>
          <t>Yes</t>
        </is>
      </c>
      <c r="O1090" t="inlineStr">
        <is>
          <t>Yes</t>
        </is>
      </c>
      <c r="P1090" s="9" t="inlineStr">
        <is>
          <t>https://frbigelow.org/</t>
        </is>
      </c>
      <c r="Q1090" s="9" t="inlineStr">
        <is>
          <t>https://grantcue.com/foundations/fr-bigelow-foundation-510232651</t>
        </is>
      </c>
    </row>
    <row r="1091">
      <c r="A1091">
        <f>IF($E1091=$E1090,$A1090+1,1)</f>
        <v/>
      </c>
      <c r="B1091" t="inlineStr">
        <is>
          <t>XCEL ENERGY FOUNDATION</t>
        </is>
      </c>
      <c r="C1091" t="inlineStr">
        <is>
          <t>41-2007734</t>
        </is>
      </c>
      <c r="D1091" t="inlineStr">
        <is>
          <t>Minnesota</t>
        </is>
      </c>
      <c r="E1091" t="inlineStr">
        <is>
          <t>MN</t>
        </is>
      </c>
      <c r="F1091" t="n">
        <v>2024</v>
      </c>
      <c r="G1091" t="n">
        <v>1</v>
      </c>
      <c r="H1091" s="13" t="n">
        <v>7725349</v>
      </c>
      <c r="I1091" s="12" t="n">
        <v>1820</v>
      </c>
      <c r="J1091" s="13" t="n">
        <v>512.5</v>
      </c>
      <c r="K1091" s="13">
        <f>IFERROR($H1091/$I1091,"")</f>
        <v/>
      </c>
      <c r="L1091" s="13" t="n">
        <v>619552</v>
      </c>
      <c r="M1091" t="inlineStr">
        <is>
          <t>CO, TX, WI</t>
        </is>
      </c>
      <c r="N1091" t="inlineStr">
        <is>
          <t>Yes</t>
        </is>
      </c>
      <c r="O1091" t="inlineStr">
        <is>
          <t>Yes</t>
        </is>
      </c>
      <c r="P1091" s="9" t="inlineStr">
        <is>
          <t>https://my.xcelenergy.com/S/COMMUNITY</t>
        </is>
      </c>
      <c r="Q1091" s="9" t="inlineStr">
        <is>
          <t>https://grantcue.com/foundations/xcel-energy-foundation-412007734</t>
        </is>
      </c>
    </row>
    <row r="1092">
      <c r="A1092">
        <f>IF($E1092=$E1091,$A1091+1,1)</f>
        <v/>
      </c>
      <c r="B1092" t="inlineStr">
        <is>
          <t>BRANCHES FOUNDATION</t>
        </is>
      </c>
      <c r="C1092" t="inlineStr">
        <is>
          <t>41-6463939</t>
        </is>
      </c>
      <c r="D1092" t="inlineStr">
        <is>
          <t>Minnesota</t>
        </is>
      </c>
      <c r="E1092" t="inlineStr">
        <is>
          <t>MN</t>
        </is>
      </c>
      <c r="F1092" t="n">
        <v>2025</v>
      </c>
      <c r="G1092" t="n">
        <v>2</v>
      </c>
      <c r="H1092" s="13" t="n">
        <v>7255000</v>
      </c>
      <c r="I1092" s="12" t="n">
        <v>67</v>
      </c>
      <c r="J1092" s="13" t="n">
        <v>40000</v>
      </c>
      <c r="K1092" s="13">
        <f>IFERROR($H1092/$I1092,"")</f>
        <v/>
      </c>
      <c r="L1092" s="13" t="n">
        <v>600000</v>
      </c>
      <c r="M1092" t="inlineStr">
        <is>
          <t>CO, NC, VA</t>
        </is>
      </c>
      <c r="N1092" t="inlineStr">
        <is>
          <t>No</t>
        </is>
      </c>
      <c r="O1092" t="inlineStr">
        <is>
          <t>Not stated</t>
        </is>
      </c>
      <c r="Q1092" s="9" t="inlineStr">
        <is>
          <t>https://grantcue.com/foundations/branches-foundation-416463939</t>
        </is>
      </c>
    </row>
    <row r="1093">
      <c r="A1093">
        <f>IF($E1093=$E1092,$A1092+1,1)</f>
        <v/>
      </c>
      <c r="B1093" t="inlineStr">
        <is>
          <t>STALEY FAMILY FOUNDATION</t>
        </is>
      </c>
      <c r="C1093" t="inlineStr">
        <is>
          <t>26-3442296</t>
        </is>
      </c>
      <c r="D1093" t="inlineStr">
        <is>
          <t>Minnesota</t>
        </is>
      </c>
      <c r="E1093" t="inlineStr">
        <is>
          <t>MN</t>
        </is>
      </c>
      <c r="F1093" t="n">
        <v>2025</v>
      </c>
      <c r="G1093" t="n">
        <v>2</v>
      </c>
      <c r="H1093" s="13" t="n">
        <v>7177900</v>
      </c>
      <c r="I1093" s="12" t="n">
        <v>257</v>
      </c>
      <c r="J1093" s="13" t="n">
        <v>10000</v>
      </c>
      <c r="K1093" s="13">
        <f>IFERROR($H1093/$I1093,"")</f>
        <v/>
      </c>
      <c r="L1093" s="13" t="n">
        <v>350000</v>
      </c>
      <c r="M1093" t="inlineStr">
        <is>
          <t>CO, IL, CA</t>
        </is>
      </c>
      <c r="N1093" t="inlineStr">
        <is>
          <t>No</t>
        </is>
      </c>
      <c r="O1093" t="inlineStr">
        <is>
          <t>Not stated</t>
        </is>
      </c>
      <c r="Q1093" s="9" t="inlineStr">
        <is>
          <t>https://grantcue.com/foundations/staley-family-foundation-263442296</t>
        </is>
      </c>
    </row>
    <row r="1094">
      <c r="A1094">
        <f>IF($E1094=$E1093,$A1093+1,1)</f>
        <v/>
      </c>
      <c r="B1094" t="inlineStr">
        <is>
          <t>SF FOUNDATION</t>
        </is>
      </c>
      <c r="C1094" t="inlineStr">
        <is>
          <t>36-4146804</t>
        </is>
      </c>
      <c r="D1094" t="inlineStr">
        <is>
          <t>Minnesota</t>
        </is>
      </c>
      <c r="E1094" t="inlineStr">
        <is>
          <t>MN</t>
        </is>
      </c>
      <c r="F1094" t="n">
        <v>2024</v>
      </c>
      <c r="G1094" t="n">
        <v>2</v>
      </c>
      <c r="H1094" s="13" t="n">
        <v>6840000</v>
      </c>
      <c r="I1094" s="12" t="n">
        <v>22</v>
      </c>
      <c r="J1094" s="13" t="n">
        <v>37500</v>
      </c>
      <c r="K1094" s="13">
        <f>IFERROR($H1094/$I1094,"")</f>
        <v/>
      </c>
      <c r="L1094" s="13" t="n">
        <v>2000000</v>
      </c>
      <c r="M1094" t="inlineStr">
        <is>
          <t>IL, CT</t>
        </is>
      </c>
      <c r="N1094" t="inlineStr">
        <is>
          <t>No</t>
        </is>
      </c>
      <c r="O1094" t="inlineStr">
        <is>
          <t>Not stated</t>
        </is>
      </c>
      <c r="Q1094" s="9" t="inlineStr">
        <is>
          <t>https://grantcue.com/foundations/sf-foundation-364146804</t>
        </is>
      </c>
    </row>
    <row r="1095">
      <c r="A1095">
        <f>IF($E1095=$E1094,$A1094+1,1)</f>
        <v/>
      </c>
      <c r="B1095" t="inlineStr">
        <is>
          <t>MORTENSON FAMILY FOUNDATION</t>
        </is>
      </c>
      <c r="C1095" t="inlineStr">
        <is>
          <t>41-1958621</t>
        </is>
      </c>
      <c r="D1095" t="inlineStr">
        <is>
          <t>Minnesota</t>
        </is>
      </c>
      <c r="E1095" t="inlineStr">
        <is>
          <t>MN</t>
        </is>
      </c>
      <c r="F1095" t="n">
        <v>2024</v>
      </c>
      <c r="G1095" t="n">
        <v>1</v>
      </c>
      <c r="H1095" s="13" t="n">
        <v>6205000</v>
      </c>
      <c r="I1095" s="12" t="n">
        <v>262</v>
      </c>
      <c r="J1095" s="13" t="n">
        <v>15000</v>
      </c>
      <c r="K1095" s="13">
        <f>IFERROR($H1095/$I1095,"")</f>
        <v/>
      </c>
      <c r="L1095" s="13" t="n">
        <v>250000</v>
      </c>
      <c r="M1095" t="inlineStr">
        <is>
          <t>HI, CA, CO</t>
        </is>
      </c>
      <c r="N1095" t="inlineStr">
        <is>
          <t>Yes</t>
        </is>
      </c>
      <c r="O1095" t="inlineStr">
        <is>
          <t>Yes</t>
        </is>
      </c>
      <c r="P1095" s="9" t="inlineStr">
        <is>
          <t>https://mortensonfamily.org/</t>
        </is>
      </c>
      <c r="Q1095" s="9" t="inlineStr">
        <is>
          <t>https://grantcue.com/foundations/mortenson-family-foundation-411958621</t>
        </is>
      </c>
    </row>
    <row r="1096">
      <c r="A1096">
        <f>IF($E1096=$E1095,$A1095+1,1)</f>
        <v/>
      </c>
      <c r="B1096" t="inlineStr">
        <is>
          <t>PETER J KING FAMILY FOUNDATION</t>
        </is>
      </c>
      <c r="C1096" t="inlineStr">
        <is>
          <t>26-1600569</t>
        </is>
      </c>
      <c r="D1096" t="inlineStr">
        <is>
          <t>Minnesota</t>
        </is>
      </c>
      <c r="E1096" t="inlineStr">
        <is>
          <t>MN</t>
        </is>
      </c>
      <c r="F1096" t="n">
        <v>2024</v>
      </c>
      <c r="G1096" t="n">
        <v>1</v>
      </c>
      <c r="H1096" s="13" t="n">
        <v>6185490</v>
      </c>
      <c r="I1096" s="12" t="n">
        <v>24</v>
      </c>
      <c r="J1096" s="13" t="n">
        <v>18500</v>
      </c>
      <c r="K1096" s="13">
        <f>IFERROR($H1096/$I1096,"")</f>
        <v/>
      </c>
      <c r="L1096" s="13" t="n">
        <v>1308000</v>
      </c>
      <c r="M1096" t="inlineStr">
        <is>
          <t>MI, WI</t>
        </is>
      </c>
      <c r="N1096" t="inlineStr">
        <is>
          <t>No</t>
        </is>
      </c>
      <c r="O1096" t="inlineStr">
        <is>
          <t>Not stated</t>
        </is>
      </c>
      <c r="Q1096" s="9" t="inlineStr">
        <is>
          <t>https://grantcue.com/foundations/peter-j-king-family-foundation-261600569</t>
        </is>
      </c>
    </row>
    <row r="1097">
      <c r="A1097">
        <f>IF($E1097=$E1096,$A1096+1,1)</f>
        <v/>
      </c>
      <c r="B1097" t="inlineStr">
        <is>
          <t>SAFETY SIGNS FAMILY EDUCATION FOUNDATION</t>
        </is>
      </c>
      <c r="C1097" t="inlineStr">
        <is>
          <t>83-2843410</t>
        </is>
      </c>
      <c r="D1097" t="inlineStr">
        <is>
          <t>Minnesota</t>
        </is>
      </c>
      <c r="E1097" t="inlineStr">
        <is>
          <t>MN</t>
        </is>
      </c>
      <c r="F1097" t="n">
        <v>2025</v>
      </c>
      <c r="G1097" t="n">
        <v>2</v>
      </c>
      <c r="H1097" s="13" t="n">
        <v>6110447</v>
      </c>
      <c r="I1097" s="12" t="n">
        <v>10</v>
      </c>
      <c r="J1097" s="13" t="n">
        <v>5000</v>
      </c>
      <c r="K1097" s="13">
        <f>IFERROR($H1097/$I1097,"")</f>
        <v/>
      </c>
      <c r="L1097" s="13" t="n">
        <v>6074545</v>
      </c>
      <c r="M1097" t="inlineStr">
        <is>
          <t>IL, FL</t>
        </is>
      </c>
      <c r="N1097" t="inlineStr">
        <is>
          <t>No</t>
        </is>
      </c>
      <c r="O1097" t="inlineStr">
        <is>
          <t>Not stated</t>
        </is>
      </c>
      <c r="Q1097" s="9" t="inlineStr">
        <is>
          <t>https://grantcue.com/foundations/safety-signs-family-education-foundation-832843410</t>
        </is>
      </c>
    </row>
    <row r="1098">
      <c r="A1098">
        <f>IF($E1098=$E1097,$A1097+1,1)</f>
        <v/>
      </c>
      <c r="B1098" t="inlineStr">
        <is>
          <t>KOPP FAMILY FOUNDATION</t>
        </is>
      </c>
      <c r="C1098" t="inlineStr">
        <is>
          <t>36-3485918</t>
        </is>
      </c>
      <c r="D1098" t="inlineStr">
        <is>
          <t>Minnesota</t>
        </is>
      </c>
      <c r="E1098" t="inlineStr">
        <is>
          <t>MN</t>
        </is>
      </c>
      <c r="F1098" t="n">
        <v>2025</v>
      </c>
      <c r="G1098" t="n">
        <v>2</v>
      </c>
      <c r="H1098" s="13" t="n">
        <v>6064929</v>
      </c>
      <c r="I1098" s="12" t="n">
        <v>487</v>
      </c>
      <c r="J1098" s="13" t="n">
        <v>2500</v>
      </c>
      <c r="K1098" s="13">
        <f>IFERROR($H1098/$I1098,"")</f>
        <v/>
      </c>
      <c r="L1098" s="13" t="n">
        <v>250000</v>
      </c>
      <c r="N1098" t="inlineStr">
        <is>
          <t>No</t>
        </is>
      </c>
      <c r="O1098" t="inlineStr">
        <is>
          <t>Not stated</t>
        </is>
      </c>
      <c r="Q1098" s="9" t="inlineStr">
        <is>
          <t>https://grantcue.com/foundations/kopp-family-foundation-363485918</t>
        </is>
      </c>
    </row>
    <row r="1099">
      <c r="A1099">
        <f>IF($E1099=$E1098,$A1098+1,1)</f>
        <v/>
      </c>
      <c r="B1099" t="inlineStr">
        <is>
          <t>ALLISS EDUCATIONAL FOUNDATION-EQUITY</t>
        </is>
      </c>
      <c r="C1099" t="inlineStr">
        <is>
          <t>41-6011054</t>
        </is>
      </c>
      <c r="D1099" t="inlineStr">
        <is>
          <t>Minnesota</t>
        </is>
      </c>
      <c r="E1099" t="inlineStr">
        <is>
          <t>MN</t>
        </is>
      </c>
      <c r="F1099" t="n">
        <v>2024</v>
      </c>
      <c r="G1099" t="n">
        <v>1</v>
      </c>
      <c r="H1099" s="13" t="n">
        <v>5918593</v>
      </c>
      <c r="I1099" s="12" t="n">
        <v>22</v>
      </c>
      <c r="J1099" s="13" t="n">
        <v>201008.5</v>
      </c>
      <c r="K1099" s="13">
        <f>IFERROR($H1099/$I1099,"")</f>
        <v/>
      </c>
      <c r="L1099" s="13" t="n">
        <v>1171043</v>
      </c>
      <c r="N1099" t="inlineStr">
        <is>
          <t>Yes</t>
        </is>
      </c>
      <c r="O1099" t="inlineStr">
        <is>
          <t>Yes</t>
        </is>
      </c>
      <c r="Q1099" s="9" t="inlineStr">
        <is>
          <t>https://grantcue.com/foundations/alliss-educational-foundation-equity-416011054</t>
        </is>
      </c>
    </row>
    <row r="1100">
      <c r="A1100">
        <f>IF($E1100=$E1099,$A1099+1,1)</f>
        <v/>
      </c>
      <c r="B1100" t="inlineStr">
        <is>
          <t>EQUITABLE FOUNDATION INC</t>
        </is>
      </c>
      <c r="C1100" t="inlineStr">
        <is>
          <t>13-1340512</t>
        </is>
      </c>
      <c r="D1100" t="inlineStr">
        <is>
          <t>Minnesota</t>
        </is>
      </c>
      <c r="E1100" t="inlineStr">
        <is>
          <t>MN</t>
        </is>
      </c>
      <c r="F1100" t="n">
        <v>2024</v>
      </c>
      <c r="G1100" t="n">
        <v>1</v>
      </c>
      <c r="H1100" s="13" t="n">
        <v>5538325</v>
      </c>
      <c r="I1100" s="12" t="n">
        <v>1453</v>
      </c>
      <c r="J1100" s="13" t="n">
        <v>500</v>
      </c>
      <c r="K1100" s="13">
        <f>IFERROR($H1100/$I1100,"")</f>
        <v/>
      </c>
      <c r="L1100" s="13" t="n">
        <v>1750000</v>
      </c>
      <c r="M1100" t="inlineStr">
        <is>
          <t>NC, DC, NY</t>
        </is>
      </c>
      <c r="N1100" t="inlineStr">
        <is>
          <t>Yes</t>
        </is>
      </c>
      <c r="O1100" t="inlineStr">
        <is>
          <t>Yes</t>
        </is>
      </c>
      <c r="P1100" s="9" t="inlineStr">
        <is>
          <t>https://www.equitable.com/FOUNDATION</t>
        </is>
      </c>
      <c r="Q1100" s="9" t="inlineStr">
        <is>
          <t>https://grantcue.com/foundations/equitable-foundation-inc-131340512</t>
        </is>
      </c>
    </row>
    <row r="1101">
      <c r="A1101">
        <f>IF($E1101=$E1100,$A1100+1,1)</f>
        <v/>
      </c>
      <c r="B1101" t="inlineStr">
        <is>
          <t>Opus Foundation</t>
        </is>
      </c>
      <c r="C1101" t="inlineStr">
        <is>
          <t>41-1983284</t>
        </is>
      </c>
      <c r="D1101" t="inlineStr">
        <is>
          <t>Minnesota</t>
        </is>
      </c>
      <c r="E1101" t="inlineStr">
        <is>
          <t>MN</t>
        </is>
      </c>
      <c r="F1101" t="n">
        <v>2024</v>
      </c>
      <c r="G1101" t="n">
        <v>1</v>
      </c>
      <c r="H1101" s="13" t="n">
        <v>5486926</v>
      </c>
      <c r="I1101" s="12" t="n">
        <v>164</v>
      </c>
      <c r="J1101" s="13" t="n">
        <v>10000</v>
      </c>
      <c r="K1101" s="13">
        <f>IFERROR($H1101/$I1101,"")</f>
        <v/>
      </c>
      <c r="L1101" s="13" t="n">
        <v>333334</v>
      </c>
      <c r="M1101" t="inlineStr">
        <is>
          <t>CO, MO, AZ</t>
        </is>
      </c>
      <c r="N1101" t="inlineStr">
        <is>
          <t>No</t>
        </is>
      </c>
      <c r="O1101" t="inlineStr">
        <is>
          <t>Not stated</t>
        </is>
      </c>
      <c r="Q1101" s="9" t="inlineStr">
        <is>
          <t>https://grantcue.com/foundations/opus-foundation-411983284</t>
        </is>
      </c>
    </row>
    <row r="1102">
      <c r="A1102">
        <f>IF($E1102=$E1101,$A1101+1,1)</f>
        <v/>
      </c>
      <c r="B1102" t="inlineStr">
        <is>
          <t>Jerome Foundation Inc</t>
        </is>
      </c>
      <c r="C1102" t="inlineStr">
        <is>
          <t>41-6035163</t>
        </is>
      </c>
      <c r="D1102" t="inlineStr">
        <is>
          <t>Minnesota</t>
        </is>
      </c>
      <c r="E1102" t="inlineStr">
        <is>
          <t>MN</t>
        </is>
      </c>
      <c r="F1102" t="n">
        <v>2024</v>
      </c>
      <c r="G1102" t="n">
        <v>1</v>
      </c>
      <c r="H1102" s="13" t="n">
        <v>5318510</v>
      </c>
      <c r="I1102" s="12" t="n">
        <v>168</v>
      </c>
      <c r="J1102" s="13" t="n">
        <v>25000</v>
      </c>
      <c r="K1102" s="13">
        <f>IFERROR($H1102/$I1102,"")</f>
        <v/>
      </c>
      <c r="L1102" s="13" t="n">
        <v>200000</v>
      </c>
      <c r="M1102" t="inlineStr">
        <is>
          <t>NY, CA, SD</t>
        </is>
      </c>
      <c r="N1102" t="inlineStr">
        <is>
          <t>Yes</t>
        </is>
      </c>
      <c r="O1102" t="inlineStr">
        <is>
          <t>Yes</t>
        </is>
      </c>
      <c r="P1102" s="9" t="inlineStr">
        <is>
          <t>https://www.jeromefdn.org/</t>
        </is>
      </c>
      <c r="Q1102" s="9" t="inlineStr">
        <is>
          <t>https://grantcue.com/foundations/jerome-foundation-inc-416035163</t>
        </is>
      </c>
    </row>
    <row r="1103">
      <c r="A1103">
        <f>IF($E1103=$E1102,$A1102+1,1)</f>
        <v/>
      </c>
      <c r="B1103" t="inlineStr">
        <is>
          <t>CLOVERFIELDS FOUNDATION</t>
        </is>
      </c>
      <c r="C1103" t="inlineStr">
        <is>
          <t>20-1919362</t>
        </is>
      </c>
      <c r="D1103" t="inlineStr">
        <is>
          <t>Minnesota</t>
        </is>
      </c>
      <c r="E1103" t="inlineStr">
        <is>
          <t>MN</t>
        </is>
      </c>
      <c r="F1103" t="n">
        <v>2024</v>
      </c>
      <c r="G1103" t="n">
        <v>1</v>
      </c>
      <c r="H1103" s="13" t="n">
        <v>5258000</v>
      </c>
      <c r="I1103" s="12" t="n">
        <v>31</v>
      </c>
      <c r="J1103" s="13" t="n">
        <v>30000</v>
      </c>
      <c r="K1103" s="13">
        <f>IFERROR($H1103/$I1103,"")</f>
        <v/>
      </c>
      <c r="L1103" s="13" t="n">
        <v>1005000</v>
      </c>
      <c r="M1103" t="inlineStr">
        <is>
          <t>PA, MA, IL</t>
        </is>
      </c>
      <c r="N1103" t="inlineStr">
        <is>
          <t>No</t>
        </is>
      </c>
      <c r="O1103" t="inlineStr">
        <is>
          <t>Not stated</t>
        </is>
      </c>
      <c r="Q1103" s="9" t="inlineStr">
        <is>
          <t>https://grantcue.com/foundations/cloverfields-foundation-201919362</t>
        </is>
      </c>
    </row>
    <row r="1104">
      <c r="A1104">
        <f>IF($E1104=$E1103,$A1103+1,1)</f>
        <v/>
      </c>
      <c r="B1104" t="inlineStr">
        <is>
          <t>THE JAMES M STANTON FOUNDATION</t>
        </is>
      </c>
      <c r="C1104" t="inlineStr">
        <is>
          <t>27-5085632</t>
        </is>
      </c>
      <c r="D1104" t="inlineStr">
        <is>
          <t>Minnesota</t>
        </is>
      </c>
      <c r="E1104" t="inlineStr">
        <is>
          <t>MN</t>
        </is>
      </c>
      <c r="F1104" t="n">
        <v>2024</v>
      </c>
      <c r="G1104" t="n">
        <v>1</v>
      </c>
      <c r="H1104" s="13" t="n">
        <v>5071440</v>
      </c>
      <c r="I1104" s="12" t="n">
        <v>34</v>
      </c>
      <c r="J1104" s="13" t="n">
        <v>50000</v>
      </c>
      <c r="K1104" s="13">
        <f>IFERROR($H1104/$I1104,"")</f>
        <v/>
      </c>
      <c r="L1104" s="13" t="n">
        <v>1000000</v>
      </c>
      <c r="M1104" t="inlineStr">
        <is>
          <t>ID</t>
        </is>
      </c>
      <c r="N1104" t="inlineStr">
        <is>
          <t>No</t>
        </is>
      </c>
      <c r="O1104" t="inlineStr">
        <is>
          <t>Not stated</t>
        </is>
      </c>
      <c r="Q1104" s="9" t="inlineStr">
        <is>
          <t>https://grantcue.com/foundations/the-james-m-stanton-foundation-275085632</t>
        </is>
      </c>
    </row>
    <row r="1105">
      <c r="A1105">
        <f>IF($E1105=$E1104,$A1104+1,1)</f>
        <v/>
      </c>
      <c r="B1105" t="inlineStr">
        <is>
          <t>GEORGE FAMILY FOUNDATION</t>
        </is>
      </c>
      <c r="C1105" t="inlineStr">
        <is>
          <t>41-1730855</t>
        </is>
      </c>
      <c r="D1105" t="inlineStr">
        <is>
          <t>Minnesota</t>
        </is>
      </c>
      <c r="E1105" t="inlineStr">
        <is>
          <t>MN</t>
        </is>
      </c>
      <c r="F1105" t="n">
        <v>2024</v>
      </c>
      <c r="G1105" t="n">
        <v>1</v>
      </c>
      <c r="H1105" s="13" t="n">
        <v>5017464</v>
      </c>
      <c r="I1105" s="12" t="n">
        <v>166</v>
      </c>
      <c r="J1105" s="13" t="n">
        <v>20000</v>
      </c>
      <c r="K1105" s="13">
        <f>IFERROR($H1105/$I1105,"")</f>
        <v/>
      </c>
      <c r="L1105" s="13" t="n">
        <v>1038245</v>
      </c>
      <c r="M1105" t="inlineStr">
        <is>
          <t>CA, NC, DC</t>
        </is>
      </c>
      <c r="N1105" t="inlineStr">
        <is>
          <t>No</t>
        </is>
      </c>
      <c r="O1105" t="inlineStr">
        <is>
          <t>Not stated</t>
        </is>
      </c>
      <c r="Q1105" s="9" t="inlineStr">
        <is>
          <t>https://grantcue.com/foundations/george-family-foundation-411730855</t>
        </is>
      </c>
    </row>
    <row r="1106">
      <c r="A1106">
        <f>IF($E1106=$E1105,$A1105+1,1)</f>
        <v/>
      </c>
      <c r="B1106" t="inlineStr">
        <is>
          <t>ROOTED PHILANTHROPIC</t>
        </is>
      </c>
      <c r="C1106" t="inlineStr">
        <is>
          <t>30-1319784</t>
        </is>
      </c>
      <c r="D1106" t="inlineStr">
        <is>
          <t>Minnesota</t>
        </is>
      </c>
      <c r="E1106" t="inlineStr">
        <is>
          <t>MN</t>
        </is>
      </c>
      <c r="F1106" t="n">
        <v>2025</v>
      </c>
      <c r="G1106" t="n">
        <v>2</v>
      </c>
      <c r="H1106" s="13" t="n">
        <v>4824600</v>
      </c>
      <c r="I1106" s="12" t="n">
        <v>85</v>
      </c>
      <c r="J1106" s="13" t="n">
        <v>35000</v>
      </c>
      <c r="K1106" s="13">
        <f>IFERROR($H1106/$I1106,"")</f>
        <v/>
      </c>
      <c r="L1106" s="13" t="n">
        <v>530000</v>
      </c>
      <c r="M1106" t="inlineStr">
        <is>
          <t>NY, TX</t>
        </is>
      </c>
      <c r="N1106" t="inlineStr">
        <is>
          <t>No</t>
        </is>
      </c>
      <c r="O1106" t="inlineStr">
        <is>
          <t>Not stated</t>
        </is>
      </c>
      <c r="Q1106" s="9" t="inlineStr">
        <is>
          <t>https://grantcue.com/foundations/rooted-philanthropic-301319784</t>
        </is>
      </c>
    </row>
    <row r="1107">
      <c r="A1107">
        <f>IF($E1107=$E1106,$A1106+1,1)</f>
        <v/>
      </c>
      <c r="B1107" t="inlineStr">
        <is>
          <t>HRK FOUNDATION</t>
        </is>
      </c>
      <c r="C1107" t="inlineStr">
        <is>
          <t>41-6020911</t>
        </is>
      </c>
      <c r="D1107" t="inlineStr">
        <is>
          <t>Minnesota</t>
        </is>
      </c>
      <c r="E1107" t="inlineStr">
        <is>
          <t>MN</t>
        </is>
      </c>
      <c r="F1107" t="n">
        <v>2024</v>
      </c>
      <c r="G1107" t="n">
        <v>1</v>
      </c>
      <c r="H1107" s="13" t="n">
        <v>4692996</v>
      </c>
      <c r="I1107" s="12" t="n">
        <v>212</v>
      </c>
      <c r="J1107" s="13" t="n">
        <v>5000</v>
      </c>
      <c r="K1107" s="13">
        <f>IFERROR($H1107/$I1107,"")</f>
        <v/>
      </c>
      <c r="L1107" s="13" t="n">
        <v>2010919</v>
      </c>
      <c r="M1107" t="inlineStr">
        <is>
          <t>WI, ME, SD</t>
        </is>
      </c>
      <c r="N1107" t="inlineStr">
        <is>
          <t>Yes</t>
        </is>
      </c>
      <c r="O1107" t="inlineStr">
        <is>
          <t>Yes</t>
        </is>
      </c>
      <c r="P1107" s="9" t="inlineStr">
        <is>
          <t>https://www.hrkfoundation.org/</t>
        </is>
      </c>
      <c r="Q1107" s="9" t="inlineStr">
        <is>
          <t>https://grantcue.com/foundations/hrk-foundation-416020911</t>
        </is>
      </c>
    </row>
    <row r="1108">
      <c r="A1108">
        <f>IF($E1108=$E1107,$A1107+1,1)</f>
        <v/>
      </c>
      <c r="B1108" t="inlineStr">
        <is>
          <t>4 CORNERSTONES FOUNDATION</t>
        </is>
      </c>
      <c r="C1108" t="inlineStr">
        <is>
          <t>84-4038769</t>
        </is>
      </c>
      <c r="D1108" t="inlineStr">
        <is>
          <t>Minnesota</t>
        </is>
      </c>
      <c r="E1108" t="inlineStr">
        <is>
          <t>MN</t>
        </is>
      </c>
      <c r="F1108" t="n">
        <v>2025</v>
      </c>
      <c r="G1108" t="n">
        <v>2</v>
      </c>
      <c r="H1108" s="13" t="n">
        <v>4673127</v>
      </c>
      <c r="I1108" s="12" t="n">
        <v>52</v>
      </c>
      <c r="J1108" s="13" t="n">
        <v>34587.5</v>
      </c>
      <c r="K1108" s="13">
        <f>IFERROR($H1108/$I1108,"")</f>
        <v/>
      </c>
      <c r="L1108" s="13" t="n">
        <v>550000</v>
      </c>
      <c r="M1108" t="inlineStr">
        <is>
          <t>OR, KY, WI</t>
        </is>
      </c>
      <c r="N1108" t="inlineStr">
        <is>
          <t>No</t>
        </is>
      </c>
      <c r="O1108" t="inlineStr">
        <is>
          <t>Not stated</t>
        </is>
      </c>
      <c r="Q1108" s="9" t="inlineStr">
        <is>
          <t>https://grantcue.com/foundations/4-cornerstones-foundation-844038769</t>
        </is>
      </c>
    </row>
    <row r="1109">
      <c r="A1109">
        <f>IF($E1109=$E1108,$A1108+1,1)</f>
        <v/>
      </c>
      <c r="B1109" t="inlineStr">
        <is>
          <t>CIRESI WALBURN FOUNDATION</t>
        </is>
      </c>
      <c r="C1109" t="inlineStr">
        <is>
          <t>41-1955286</t>
        </is>
      </c>
      <c r="D1109" t="inlineStr">
        <is>
          <t>Minnesota</t>
        </is>
      </c>
      <c r="E1109" t="inlineStr">
        <is>
          <t>MN</t>
        </is>
      </c>
      <c r="F1109" t="n">
        <v>2024</v>
      </c>
      <c r="G1109" t="n">
        <v>2</v>
      </c>
      <c r="H1109" s="13" t="n">
        <v>4653500</v>
      </c>
      <c r="I1109" s="12" t="n">
        <v>59</v>
      </c>
      <c r="J1109" s="13" t="n">
        <v>50000</v>
      </c>
      <c r="K1109" s="13">
        <f>IFERROR($H1109/$I1109,"")</f>
        <v/>
      </c>
      <c r="L1109" s="13" t="n">
        <v>608500</v>
      </c>
      <c r="M1109" t="inlineStr">
        <is>
          <t>MA, NC</t>
        </is>
      </c>
      <c r="N1109" t="inlineStr">
        <is>
          <t>Yes</t>
        </is>
      </c>
      <c r="O1109" t="inlineStr">
        <is>
          <t>Yes</t>
        </is>
      </c>
      <c r="P1109" s="9" t="inlineStr">
        <is>
          <t>https://www.ciresiwalburnfoundation.org/</t>
        </is>
      </c>
      <c r="Q1109" s="9" t="inlineStr">
        <is>
          <t>https://grantcue.com/foundations/ciresi-walburn-foundation-411955286</t>
        </is>
      </c>
    </row>
    <row r="1110">
      <c r="A1110">
        <f>IF($E1110=$E1109,$A1109+1,1)</f>
        <v/>
      </c>
      <c r="B1110" t="inlineStr">
        <is>
          <t>ROOM &amp; BOARD FOUNDATION</t>
        </is>
      </c>
      <c r="C1110" t="inlineStr">
        <is>
          <t>81-0876152</t>
        </is>
      </c>
      <c r="D1110" t="inlineStr">
        <is>
          <t>Minnesota</t>
        </is>
      </c>
      <c r="E1110" t="inlineStr">
        <is>
          <t>MN</t>
        </is>
      </c>
      <c r="F1110" t="n">
        <v>2024</v>
      </c>
      <c r="G1110" t="n">
        <v>2</v>
      </c>
      <c r="H1110" s="13" t="n">
        <v>4630175</v>
      </c>
      <c r="I1110" s="12" t="n">
        <v>8</v>
      </c>
      <c r="J1110" s="13" t="n">
        <v>35000</v>
      </c>
      <c r="K1110" s="13">
        <f>IFERROR($H1110/$I1110,"")</f>
        <v/>
      </c>
      <c r="L1110" s="13" t="n">
        <v>4344000</v>
      </c>
      <c r="M1110" t="inlineStr">
        <is>
          <t>CA</t>
        </is>
      </c>
      <c r="N1110" t="inlineStr">
        <is>
          <t>No</t>
        </is>
      </c>
      <c r="O1110" t="inlineStr">
        <is>
          <t>Not stated</t>
        </is>
      </c>
      <c r="Q1110" s="9" t="inlineStr">
        <is>
          <t>https://grantcue.com/foundations/room-and-board-foundation-810876152</t>
        </is>
      </c>
    </row>
    <row r="1111">
      <c r="A1111">
        <f>IF($E1111=$E1110,$A1110+1,1)</f>
        <v/>
      </c>
      <c r="B1111" t="inlineStr">
        <is>
          <t>BCBSM Foundation Inc</t>
        </is>
      </c>
      <c r="C1111" t="inlineStr">
        <is>
          <t>36-3525653</t>
        </is>
      </c>
      <c r="D1111" t="inlineStr">
        <is>
          <t>Minnesota</t>
        </is>
      </c>
      <c r="E1111" t="inlineStr">
        <is>
          <t>MN</t>
        </is>
      </c>
      <c r="F1111" t="n">
        <v>2024</v>
      </c>
      <c r="G1111" t="n">
        <v>1</v>
      </c>
      <c r="H1111" s="13" t="n">
        <v>4573035</v>
      </c>
      <c r="I1111" s="12" t="n">
        <v>51</v>
      </c>
      <c r="J1111" s="13" t="n">
        <v>100000</v>
      </c>
      <c r="K1111" s="13">
        <f>IFERROR($H1111/$I1111,"")</f>
        <v/>
      </c>
      <c r="L1111" s="13" t="n">
        <v>236710</v>
      </c>
      <c r="M1111" t="inlineStr">
        <is>
          <t>VA, FL</t>
        </is>
      </c>
      <c r="N1111" t="inlineStr">
        <is>
          <t>Yes</t>
        </is>
      </c>
      <c r="O1111" t="inlineStr">
        <is>
          <t>Yes</t>
        </is>
      </c>
      <c r="P1111" s="9" t="inlineStr">
        <is>
          <t>https://www.bluecrossmn.com/foundation</t>
        </is>
      </c>
      <c r="Q1111" s="9" t="inlineStr">
        <is>
          <t>https://grantcue.com/foundations/bcbsm-foundation-inc-363525653</t>
        </is>
      </c>
    </row>
    <row r="1112">
      <c r="A1112">
        <f>IF($E1112=$E1111,$A1111+1,1)</f>
        <v/>
      </c>
      <c r="B1112" t="inlineStr">
        <is>
          <t>The Allen &amp; Company Foundation Inc</t>
        </is>
      </c>
      <c r="C1112" t="inlineStr">
        <is>
          <t>85-1764562</t>
        </is>
      </c>
      <c r="D1112" t="inlineStr">
        <is>
          <t>Minnesota</t>
        </is>
      </c>
      <c r="E1112" t="inlineStr">
        <is>
          <t>MN</t>
        </is>
      </c>
      <c r="F1112" t="n">
        <v>2025</v>
      </c>
      <c r="G1112" t="n">
        <v>2</v>
      </c>
      <c r="H1112" s="13" t="n">
        <v>4537500</v>
      </c>
      <c r="I1112" s="12" t="n">
        <v>33</v>
      </c>
      <c r="J1112" s="13" t="n">
        <v>50000</v>
      </c>
      <c r="K1112" s="13">
        <f>IFERROR($H1112/$I1112,"")</f>
        <v/>
      </c>
      <c r="L1112" s="13" t="n">
        <v>750000</v>
      </c>
      <c r="M1112" t="inlineStr">
        <is>
          <t>OH, NY, NH</t>
        </is>
      </c>
      <c r="N1112" t="inlineStr">
        <is>
          <t>No</t>
        </is>
      </c>
      <c r="O1112" t="inlineStr">
        <is>
          <t>Not stated</t>
        </is>
      </c>
      <c r="Q1112" s="9" t="inlineStr">
        <is>
          <t>https://grantcue.com/foundations/the-allen-and-company-foundation-inc-851764562</t>
        </is>
      </c>
    </row>
    <row r="1113">
      <c r="A1113">
        <f>IF($E1113=$E1112,$A1112+1,1)</f>
        <v/>
      </c>
      <c r="B1113" t="inlineStr">
        <is>
          <t>THE HUBBARD BROADCASTING FOUNDATION</t>
        </is>
      </c>
      <c r="C1113" t="inlineStr">
        <is>
          <t>41-6022291</t>
        </is>
      </c>
      <c r="D1113" t="inlineStr">
        <is>
          <t>Minnesota</t>
        </is>
      </c>
      <c r="E1113" t="inlineStr">
        <is>
          <t>MN</t>
        </is>
      </c>
      <c r="F1113" t="n">
        <v>2025</v>
      </c>
      <c r="G1113" t="n">
        <v>2</v>
      </c>
      <c r="H1113" s="13" t="n">
        <v>4508075</v>
      </c>
      <c r="I1113" s="12" t="n">
        <v>314</v>
      </c>
      <c r="J1113" s="13" t="n">
        <v>10000</v>
      </c>
      <c r="K1113" s="13">
        <f>IFERROR($H1113/$I1113,"")</f>
        <v/>
      </c>
      <c r="L1113" s="13" t="n">
        <v>50000</v>
      </c>
      <c r="M1113" t="inlineStr">
        <is>
          <t>WI, IL, NM</t>
        </is>
      </c>
      <c r="N1113" t="inlineStr">
        <is>
          <t>Yes</t>
        </is>
      </c>
      <c r="O1113" t="inlineStr">
        <is>
          <t>Yes</t>
        </is>
      </c>
      <c r="Q1113" s="9" t="inlineStr">
        <is>
          <t>https://grantcue.com/foundations/the-hubbard-broadcasting-foundation-416022291</t>
        </is>
      </c>
    </row>
    <row r="1114">
      <c r="A1114">
        <f>IF($E1114=$E1113,$A1113+1,1)</f>
        <v/>
      </c>
      <c r="B1114" t="inlineStr">
        <is>
          <t>The Jennings Family Foundation</t>
        </is>
      </c>
      <c r="C1114" t="inlineStr">
        <is>
          <t>41-1765206</t>
        </is>
      </c>
      <c r="D1114" t="inlineStr">
        <is>
          <t>Minnesota</t>
        </is>
      </c>
      <c r="E1114" t="inlineStr">
        <is>
          <t>MN</t>
        </is>
      </c>
      <c r="F1114" t="n">
        <v>2024</v>
      </c>
      <c r="G1114" t="n">
        <v>1</v>
      </c>
      <c r="H1114" s="13" t="n">
        <v>4470000</v>
      </c>
      <c r="I1114" s="12" t="n">
        <v>42</v>
      </c>
      <c r="J1114" s="13" t="n">
        <v>50000</v>
      </c>
      <c r="K1114" s="13">
        <f>IFERROR($H1114/$I1114,"")</f>
        <v/>
      </c>
      <c r="L1114" s="13" t="n">
        <v>600000</v>
      </c>
      <c r="M1114" t="inlineStr">
        <is>
          <t>CO, DC, IL</t>
        </is>
      </c>
      <c r="N1114" t="inlineStr">
        <is>
          <t>Yes</t>
        </is>
      </c>
      <c r="O1114" t="inlineStr">
        <is>
          <t>Not stated</t>
        </is>
      </c>
      <c r="Q1114" s="9" t="inlineStr">
        <is>
          <t>https://grantcue.com/foundations/the-jennings-family-foundation-c-o-national-christian-foundation-tc-411765206</t>
        </is>
      </c>
    </row>
    <row r="1115">
      <c r="A1115">
        <f>IF($E1115=$E1114,$A1114+1,1)</f>
        <v/>
      </c>
      <c r="B1115" t="inlineStr">
        <is>
          <t>THE LUCAS BROTHERS FOUNDATION</t>
        </is>
      </c>
      <c r="C1115" t="inlineStr">
        <is>
          <t>94-2781117</t>
        </is>
      </c>
      <c r="D1115" t="inlineStr">
        <is>
          <t>Minnesota</t>
        </is>
      </c>
      <c r="E1115" t="inlineStr">
        <is>
          <t>MN</t>
        </is>
      </c>
      <c r="F1115" t="n">
        <v>2024</v>
      </c>
      <c r="G1115" t="n">
        <v>2</v>
      </c>
      <c r="H1115" s="13" t="n">
        <v>4451999</v>
      </c>
      <c r="I1115" s="12" t="n">
        <v>10</v>
      </c>
      <c r="J1115" s="13" t="n">
        <v>225000</v>
      </c>
      <c r="K1115" s="13">
        <f>IFERROR($H1115/$I1115,"")</f>
        <v/>
      </c>
      <c r="L1115" s="13" t="n">
        <v>1199999</v>
      </c>
      <c r="M1115" t="inlineStr">
        <is>
          <t>CA, UT</t>
        </is>
      </c>
      <c r="N1115" t="inlineStr">
        <is>
          <t>No</t>
        </is>
      </c>
      <c r="O1115" t="inlineStr">
        <is>
          <t>Not stated</t>
        </is>
      </c>
      <c r="Q1115" s="9" t="inlineStr">
        <is>
          <t>https://grantcue.com/foundations/the-lucas-brothers-foundation-942781117</t>
        </is>
      </c>
    </row>
    <row r="1116">
      <c r="A1116">
        <f>IF($E1116=$E1115,$A1115+1,1)</f>
        <v/>
      </c>
      <c r="B1116" t="inlineStr">
        <is>
          <t>JOHN W MOOTY FOUNDATION TRUST</t>
        </is>
      </c>
      <c r="C1116" t="inlineStr">
        <is>
          <t>41-1686710</t>
        </is>
      </c>
      <c r="D1116" t="inlineStr">
        <is>
          <t>Minnesota</t>
        </is>
      </c>
      <c r="E1116" t="inlineStr">
        <is>
          <t>MN</t>
        </is>
      </c>
      <c r="F1116" t="n">
        <v>2025</v>
      </c>
      <c r="G1116" t="n">
        <v>2</v>
      </c>
      <c r="H1116" s="13" t="n">
        <v>4400118</v>
      </c>
      <c r="I1116" s="12" t="n">
        <v>120</v>
      </c>
      <c r="J1116" s="13" t="n">
        <v>15085.5</v>
      </c>
      <c r="K1116" s="13">
        <f>IFERROR($H1116/$I1116,"")</f>
        <v/>
      </c>
      <c r="L1116" s="13" t="n">
        <v>481766</v>
      </c>
      <c r="M1116" t="inlineStr">
        <is>
          <t>AZ, CA, NY</t>
        </is>
      </c>
      <c r="N1116" t="inlineStr">
        <is>
          <t>Yes</t>
        </is>
      </c>
      <c r="O1116" t="inlineStr">
        <is>
          <t>Not stated</t>
        </is>
      </c>
      <c r="Q1116" s="9" t="inlineStr">
        <is>
          <t>https://grantcue.com/foundations/john-w-mooty-foundation-trust-411686710</t>
        </is>
      </c>
    </row>
    <row r="1117">
      <c r="A1117">
        <f>IF($E1117=$E1116,$A1116+1,1)</f>
        <v/>
      </c>
      <c r="B1117" t="inlineStr">
        <is>
          <t>JOYFUL NOISE CHARITABLE FOUNDATION</t>
        </is>
      </c>
      <c r="C1117" t="inlineStr">
        <is>
          <t>41-1978254</t>
        </is>
      </c>
      <c r="D1117" t="inlineStr">
        <is>
          <t>Minnesota</t>
        </is>
      </c>
      <c r="E1117" t="inlineStr">
        <is>
          <t>MN</t>
        </is>
      </c>
      <c r="F1117" t="n">
        <v>2024</v>
      </c>
      <c r="G1117" t="n">
        <v>1</v>
      </c>
      <c r="H1117" s="13" t="n">
        <v>4217200</v>
      </c>
      <c r="I1117" s="12" t="n">
        <v>17</v>
      </c>
      <c r="J1117" s="13" t="n">
        <v>27000</v>
      </c>
      <c r="K1117" s="13">
        <f>IFERROR($H1117/$I1117,"")</f>
        <v/>
      </c>
      <c r="L1117" s="13" t="n">
        <v>1000000</v>
      </c>
      <c r="M1117" t="inlineStr">
        <is>
          <t>CA, FL, CO</t>
        </is>
      </c>
      <c r="N1117" t="inlineStr">
        <is>
          <t>No</t>
        </is>
      </c>
      <c r="O1117" t="inlineStr">
        <is>
          <t>Not stated</t>
        </is>
      </c>
      <c r="Q1117" s="9" t="inlineStr">
        <is>
          <t>https://grantcue.com/foundations/joyful-noise-charitable-foundation-411978254</t>
        </is>
      </c>
    </row>
    <row r="1118">
      <c r="A1118">
        <f>IF($E1118=$E1117,$A1117+1,1)</f>
        <v/>
      </c>
      <c r="B1118" t="inlineStr">
        <is>
          <t>PLANNING AND ART RESOURCES FOR COMMUNITIES INC</t>
        </is>
      </c>
      <c r="C1118" t="inlineStr">
        <is>
          <t>13-4350414</t>
        </is>
      </c>
      <c r="D1118" t="inlineStr">
        <is>
          <t>Minnesota</t>
        </is>
      </c>
      <c r="E1118" t="inlineStr">
        <is>
          <t>MN</t>
        </is>
      </c>
      <c r="F1118" t="n">
        <v>2023</v>
      </c>
      <c r="G1118" t="n">
        <v>1</v>
      </c>
      <c r="H1118" s="13" t="n">
        <v>4210000</v>
      </c>
      <c r="I1118" s="12" t="n">
        <v>9</v>
      </c>
      <c r="J1118" s="13" t="n">
        <v>150000</v>
      </c>
      <c r="K1118" s="13">
        <f>IFERROR($H1118/$I1118,"")</f>
        <v/>
      </c>
      <c r="L1118" s="13" t="n">
        <v>2750000</v>
      </c>
      <c r="M1118" t="inlineStr">
        <is>
          <t>NY, ME</t>
        </is>
      </c>
      <c r="N1118" t="inlineStr">
        <is>
          <t>No</t>
        </is>
      </c>
      <c r="O1118" t="inlineStr">
        <is>
          <t>Not stated</t>
        </is>
      </c>
      <c r="Q1118" s="9" t="inlineStr">
        <is>
          <t>https://grantcue.com/foundations/planning-and-art-resources-for-communities-inc-134350414</t>
        </is>
      </c>
    </row>
    <row r="1119">
      <c r="A1119">
        <f>IF($E1119=$E1118,$A1118+1,1)</f>
        <v/>
      </c>
      <c r="B1119" t="inlineStr">
        <is>
          <t>CUMMINS FAMILY FOUNDATION</t>
        </is>
      </c>
      <c r="C1119" t="inlineStr">
        <is>
          <t>41-1920226</t>
        </is>
      </c>
      <c r="D1119" t="inlineStr">
        <is>
          <t>Minnesota</t>
        </is>
      </c>
      <c r="E1119" t="inlineStr">
        <is>
          <t>MN</t>
        </is>
      </c>
      <c r="F1119" t="n">
        <v>2024</v>
      </c>
      <c r="G1119" t="n">
        <v>2</v>
      </c>
      <c r="H1119" s="13" t="n">
        <v>4200000</v>
      </c>
      <c r="I1119" s="12" t="n">
        <v>9</v>
      </c>
      <c r="J1119" s="13" t="n">
        <v>250000</v>
      </c>
      <c r="K1119" s="13">
        <f>IFERROR($H1119/$I1119,"")</f>
        <v/>
      </c>
      <c r="L1119" s="13" t="n">
        <v>2500000</v>
      </c>
      <c r="M1119" t="inlineStr">
        <is>
          <t>CA, ND</t>
        </is>
      </c>
      <c r="N1119" t="inlineStr">
        <is>
          <t>No</t>
        </is>
      </c>
      <c r="O1119" t="inlineStr">
        <is>
          <t>Not stated</t>
        </is>
      </c>
      <c r="Q1119" s="9" t="inlineStr">
        <is>
          <t>https://grantcue.com/foundations/cummins-family-foundation-411920226</t>
        </is>
      </c>
    </row>
    <row r="1120">
      <c r="A1120">
        <f>IF($E1120=$E1119,$A1119+1,1)</f>
        <v/>
      </c>
      <c r="B1120" t="inlineStr">
        <is>
          <t>Harry &amp; Jan Sweere Foundation</t>
        </is>
      </c>
      <c r="C1120" t="inlineStr">
        <is>
          <t>30-6538381</t>
        </is>
      </c>
      <c r="D1120" t="inlineStr">
        <is>
          <t>Minnesota</t>
        </is>
      </c>
      <c r="E1120" t="inlineStr">
        <is>
          <t>MN</t>
        </is>
      </c>
      <c r="F1120" t="n">
        <v>2024</v>
      </c>
      <c r="G1120" t="n">
        <v>1</v>
      </c>
      <c r="H1120" s="13" t="n">
        <v>4194371</v>
      </c>
      <c r="I1120" s="12" t="n">
        <v>45</v>
      </c>
      <c r="J1120" s="13" t="n">
        <v>50000</v>
      </c>
      <c r="K1120" s="13">
        <f>IFERROR($H1120/$I1120,"")</f>
        <v/>
      </c>
      <c r="L1120" s="13" t="n">
        <v>1219371</v>
      </c>
      <c r="M1120" t="inlineStr">
        <is>
          <t>TN, CA, WI</t>
        </is>
      </c>
      <c r="N1120" t="inlineStr">
        <is>
          <t>No</t>
        </is>
      </c>
      <c r="O1120" t="inlineStr">
        <is>
          <t>Not stated</t>
        </is>
      </c>
      <c r="Q1120" s="9" t="inlineStr">
        <is>
          <t>https://grantcue.com/foundations/harry-and-jan-sweere-foundation-306538381</t>
        </is>
      </c>
    </row>
    <row r="1121">
      <c r="A1121">
        <f>IF($E1121=$E1120,$A1120+1,1)</f>
        <v/>
      </c>
      <c r="B1121" t="inlineStr">
        <is>
          <t>CROSS WORKS FOUNDATION</t>
        </is>
      </c>
      <c r="C1121" t="inlineStr">
        <is>
          <t>87-3113879</t>
        </is>
      </c>
      <c r="D1121" t="inlineStr">
        <is>
          <t>Minnesota</t>
        </is>
      </c>
      <c r="E1121" t="inlineStr">
        <is>
          <t>MN</t>
        </is>
      </c>
      <c r="F1121" t="n">
        <v>2024</v>
      </c>
      <c r="G1121" t="n">
        <v>1</v>
      </c>
      <c r="H1121" s="13" t="n">
        <v>4081134</v>
      </c>
      <c r="I1121" s="12" t="n">
        <v>32</v>
      </c>
      <c r="J1121" s="13" t="n">
        <v>24375</v>
      </c>
      <c r="K1121" s="13">
        <f>IFERROR($H1121/$I1121,"")</f>
        <v/>
      </c>
      <c r="L1121" s="13" t="n">
        <v>700000</v>
      </c>
      <c r="M1121" t="inlineStr">
        <is>
          <t>ND</t>
        </is>
      </c>
      <c r="N1121" t="inlineStr">
        <is>
          <t>No</t>
        </is>
      </c>
      <c r="O1121" t="inlineStr">
        <is>
          <t>Not stated</t>
        </is>
      </c>
      <c r="Q1121" s="9" t="inlineStr">
        <is>
          <t>https://grantcue.com/foundations/cross-works-foundation-873113879</t>
        </is>
      </c>
    </row>
    <row r="1122">
      <c r="A1122">
        <f>IF($E1122=$E1121,$A1121+1,1)</f>
        <v/>
      </c>
      <c r="B1122" t="inlineStr">
        <is>
          <t>LLOYD K JOHNSON FOUNDATION</t>
        </is>
      </c>
      <c r="C1122" t="inlineStr">
        <is>
          <t>51-0180842</t>
        </is>
      </c>
      <c r="D1122" t="inlineStr">
        <is>
          <t>Minnesota</t>
        </is>
      </c>
      <c r="E1122" t="inlineStr">
        <is>
          <t>MN</t>
        </is>
      </c>
      <c r="F1122" t="n">
        <v>2025</v>
      </c>
      <c r="G1122" t="n">
        <v>2</v>
      </c>
      <c r="H1122" s="13" t="n">
        <v>4029689</v>
      </c>
      <c r="I1122" s="12" t="n">
        <v>141</v>
      </c>
      <c r="J1122" s="13" t="n">
        <v>15000</v>
      </c>
      <c r="K1122" s="13">
        <f>IFERROR($H1122/$I1122,"")</f>
        <v/>
      </c>
      <c r="L1122" s="13" t="n">
        <v>1265000</v>
      </c>
      <c r="M1122" t="inlineStr">
        <is>
          <t>WI</t>
        </is>
      </c>
      <c r="N1122" t="inlineStr">
        <is>
          <t>Yes</t>
        </is>
      </c>
      <c r="O1122" t="inlineStr">
        <is>
          <t>Yes</t>
        </is>
      </c>
      <c r="P1122" s="9" t="inlineStr">
        <is>
          <t>https://lkjf.org/</t>
        </is>
      </c>
      <c r="Q1122" s="9" t="inlineStr">
        <is>
          <t>https://grantcue.com/foundations/lloyd-k-johnson-foundation-510180842</t>
        </is>
      </c>
    </row>
    <row r="1123">
      <c r="A1123">
        <f>IF($E1123=$E1122,$A1122+1,1)</f>
        <v/>
      </c>
      <c r="B1123" t="inlineStr">
        <is>
          <t>Frank S and Julia M Ladner Family Foundation</t>
        </is>
      </c>
      <c r="C1123" t="inlineStr">
        <is>
          <t>61-1248781</t>
        </is>
      </c>
      <c r="D1123" t="inlineStr">
        <is>
          <t>Minnesota</t>
        </is>
      </c>
      <c r="E1123" t="inlineStr">
        <is>
          <t>MN</t>
        </is>
      </c>
      <c r="F1123" t="n">
        <v>2024</v>
      </c>
      <c r="G1123" t="n">
        <v>1</v>
      </c>
      <c r="H1123" s="13" t="n">
        <v>4013000</v>
      </c>
      <c r="I1123" s="12" t="n">
        <v>89</v>
      </c>
      <c r="J1123" s="13" t="n">
        <v>15000</v>
      </c>
      <c r="K1123" s="13">
        <f>IFERROR($H1123/$I1123,"")</f>
        <v/>
      </c>
      <c r="L1123" s="13" t="n">
        <v>1000000</v>
      </c>
      <c r="M1123" t="inlineStr">
        <is>
          <t>IL, DC, IA</t>
        </is>
      </c>
      <c r="N1123" t="inlineStr">
        <is>
          <t>No</t>
        </is>
      </c>
      <c r="O1123" t="inlineStr">
        <is>
          <t>Not stated</t>
        </is>
      </c>
      <c r="Q1123" s="9" t="inlineStr">
        <is>
          <t>https://grantcue.com/foundations/frank-s-and-julia-m-ladner-family-foundation-611248781</t>
        </is>
      </c>
    </row>
    <row r="1124">
      <c r="A1124">
        <f>IF($E1124=$E1123,$A1123+1,1)</f>
        <v/>
      </c>
      <c r="B1124" t="inlineStr">
        <is>
          <t>L &amp; N ANDREAS FOUNDATION</t>
        </is>
      </c>
      <c r="C1124" t="inlineStr">
        <is>
          <t>36-3382956</t>
        </is>
      </c>
      <c r="D1124" t="inlineStr">
        <is>
          <t>Minnesota</t>
        </is>
      </c>
      <c r="E1124" t="inlineStr">
        <is>
          <t>MN</t>
        </is>
      </c>
      <c r="F1124" t="n">
        <v>2024</v>
      </c>
      <c r="G1124" t="n">
        <v>2</v>
      </c>
      <c r="H1124" s="13" t="n">
        <v>4004000</v>
      </c>
      <c r="I1124" s="12" t="n">
        <v>236</v>
      </c>
      <c r="J1124" s="13" t="n">
        <v>10000</v>
      </c>
      <c r="K1124" s="13">
        <f>IFERROR($H1124/$I1124,"")</f>
        <v/>
      </c>
      <c r="L1124" s="13" t="n">
        <v>300000</v>
      </c>
      <c r="M1124" t="inlineStr">
        <is>
          <t>GRAND CAYMAN, CO, CA</t>
        </is>
      </c>
      <c r="N1124" t="inlineStr">
        <is>
          <t>No</t>
        </is>
      </c>
      <c r="O1124" t="inlineStr">
        <is>
          <t>Not stated</t>
        </is>
      </c>
      <c r="Q1124" s="9" t="inlineStr">
        <is>
          <t>https://grantcue.com/foundations/l-and-n-andreas-foundation-363382956</t>
        </is>
      </c>
    </row>
    <row r="1125">
      <c r="A1125">
        <f>IF($E1125=$E1124,$A1124+1,1)</f>
        <v/>
      </c>
      <c r="B1125" t="inlineStr">
        <is>
          <t>Kendrick B Melrose Family Foundation</t>
        </is>
      </c>
      <c r="C1125" t="inlineStr">
        <is>
          <t>41-1894134</t>
        </is>
      </c>
      <c r="D1125" t="inlineStr">
        <is>
          <t>Minnesota</t>
        </is>
      </c>
      <c r="E1125" t="inlineStr">
        <is>
          <t>MN</t>
        </is>
      </c>
      <c r="F1125" t="n">
        <v>2025</v>
      </c>
      <c r="G1125" t="n">
        <v>2</v>
      </c>
      <c r="H1125" s="13" t="n">
        <v>3979100</v>
      </c>
      <c r="I1125" s="12" t="n">
        <v>26</v>
      </c>
      <c r="J1125" s="13" t="n">
        <v>20000</v>
      </c>
      <c r="K1125" s="13">
        <f>IFERROR($H1125/$I1125,"")</f>
        <v/>
      </c>
      <c r="L1125" s="13" t="n">
        <v>1068000</v>
      </c>
      <c r="M1125" t="inlineStr">
        <is>
          <t>KS, CO, HI</t>
        </is>
      </c>
      <c r="N1125" t="inlineStr">
        <is>
          <t>No</t>
        </is>
      </c>
      <c r="O1125" t="inlineStr">
        <is>
          <t>Not stated</t>
        </is>
      </c>
      <c r="Q1125" s="9" t="inlineStr">
        <is>
          <t>https://grantcue.com/foundations/kendrick-b-melrose-family-foundation-411894134</t>
        </is>
      </c>
    </row>
    <row r="1126">
      <c r="A1126">
        <f>IF($E1126=$E1125,$A1125+1,1)</f>
        <v/>
      </c>
      <c r="B1126" t="inlineStr">
        <is>
          <t>BOSTON SCIENTIFIC FOUNDATION INC</t>
        </is>
      </c>
      <c r="C1126" t="inlineStr">
        <is>
          <t>04-3556844</t>
        </is>
      </c>
      <c r="D1126" t="inlineStr">
        <is>
          <t>Minnesota</t>
        </is>
      </c>
      <c r="E1126" t="inlineStr">
        <is>
          <t>MN</t>
        </is>
      </c>
      <c r="F1126" t="n">
        <v>2025</v>
      </c>
      <c r="G1126" t="n">
        <v>2</v>
      </c>
      <c r="H1126" s="13" t="n">
        <v>3955001</v>
      </c>
      <c r="I1126" s="12" t="n">
        <v>106</v>
      </c>
      <c r="J1126" s="13" t="n">
        <v>19907.5</v>
      </c>
      <c r="K1126" s="13">
        <f>IFERROR($H1126/$I1126,"")</f>
        <v/>
      </c>
      <c r="L1126" s="13" t="n">
        <v>600000</v>
      </c>
      <c r="M1126" t="inlineStr">
        <is>
          <t>MA, FL, IL</t>
        </is>
      </c>
      <c r="N1126" t="inlineStr">
        <is>
          <t>Yes</t>
        </is>
      </c>
      <c r="O1126" t="inlineStr">
        <is>
          <t>Yes</t>
        </is>
      </c>
      <c r="P1126" s="9" t="inlineStr">
        <is>
          <t>https://www.bostonscientific.com/</t>
        </is>
      </c>
      <c r="Q1126" s="9" t="inlineStr">
        <is>
          <t>https://grantcue.com/foundations/boston-scientific-foundation-inc-043556844</t>
        </is>
      </c>
    </row>
    <row r="1127">
      <c r="A1127">
        <f>IF($E1127=$E1126,$A1126+1,1)</f>
        <v/>
      </c>
      <c r="B1127" t="inlineStr">
        <is>
          <t>LKQ COMMUNITY FOUNDATION</t>
        </is>
      </c>
      <c r="C1127" t="inlineStr">
        <is>
          <t>84-4058990</t>
        </is>
      </c>
      <c r="D1127" t="inlineStr">
        <is>
          <t>Minnesota</t>
        </is>
      </c>
      <c r="E1127" t="inlineStr">
        <is>
          <t>MN</t>
        </is>
      </c>
      <c r="F1127" t="n">
        <v>2024</v>
      </c>
      <c r="G1127" t="n">
        <v>1</v>
      </c>
      <c r="H1127" s="13" t="n">
        <v>3892969</v>
      </c>
      <c r="I1127" s="12" t="n">
        <v>46</v>
      </c>
      <c r="J1127" s="13" t="n">
        <v>25000</v>
      </c>
      <c r="K1127" s="13">
        <f>IFERROR($H1127/$I1127,"")</f>
        <v/>
      </c>
      <c r="L1127" s="13" t="n">
        <v>1055210</v>
      </c>
      <c r="M1127" t="inlineStr">
        <is>
          <t>DC, VA, TN</t>
        </is>
      </c>
      <c r="N1127" t="inlineStr">
        <is>
          <t>No</t>
        </is>
      </c>
      <c r="O1127" t="inlineStr">
        <is>
          <t>Not stated</t>
        </is>
      </c>
      <c r="Q1127" s="9" t="inlineStr">
        <is>
          <t>https://grantcue.com/foundations/lkq-community-foundation-844058990</t>
        </is>
      </c>
    </row>
    <row r="1128">
      <c r="A1128">
        <f>IF($E1128=$E1127,$A1127+1,1)</f>
        <v/>
      </c>
      <c r="B1128" t="inlineStr">
        <is>
          <t>EDELSTEIN FAMILY FOUNDATION 984609</t>
        </is>
      </c>
      <c r="C1128" t="inlineStr">
        <is>
          <t>41-6013675</t>
        </is>
      </c>
      <c r="D1128" t="inlineStr">
        <is>
          <t>Minnesota</t>
        </is>
      </c>
      <c r="E1128" t="inlineStr">
        <is>
          <t>MN</t>
        </is>
      </c>
      <c r="F1128" t="n">
        <v>2025</v>
      </c>
      <c r="G1128" t="n">
        <v>2</v>
      </c>
      <c r="H1128" s="13" t="n">
        <v>3869558</v>
      </c>
      <c r="I1128" s="12" t="n">
        <v>28</v>
      </c>
      <c r="J1128" s="13" t="n">
        <v>99162.5</v>
      </c>
      <c r="K1128" s="13">
        <f>IFERROR($H1128/$I1128,"")</f>
        <v/>
      </c>
      <c r="L1128" s="13" t="n">
        <v>303507</v>
      </c>
      <c r="M1128" t="inlineStr">
        <is>
          <t>MA, CO, NY</t>
        </is>
      </c>
      <c r="N1128" t="inlineStr">
        <is>
          <t>No</t>
        </is>
      </c>
      <c r="O1128" t="inlineStr">
        <is>
          <t>Not stated</t>
        </is>
      </c>
      <c r="Q1128" s="9" t="inlineStr">
        <is>
          <t>https://grantcue.com/foundations/edelstein-family-foundation-984609-416013675</t>
        </is>
      </c>
    </row>
    <row r="1129">
      <c r="A1129">
        <f>IF($E1129=$E1128,$A1128+1,1)</f>
        <v/>
      </c>
      <c r="B1129" t="inlineStr">
        <is>
          <t>WHALEY FOUNDATION</t>
        </is>
      </c>
      <c r="C1129" t="inlineStr">
        <is>
          <t>41-1988112</t>
        </is>
      </c>
      <c r="D1129" t="inlineStr">
        <is>
          <t>Minnesota</t>
        </is>
      </c>
      <c r="E1129" t="inlineStr">
        <is>
          <t>MN</t>
        </is>
      </c>
      <c r="F1129" t="n">
        <v>2025</v>
      </c>
      <c r="G1129" t="n">
        <v>3</v>
      </c>
      <c r="H1129" s="13" t="n">
        <v>3849500</v>
      </c>
      <c r="I1129" s="12" t="n">
        <v>88</v>
      </c>
      <c r="J1129" s="13" t="n">
        <v>5000</v>
      </c>
      <c r="K1129" s="13">
        <f>IFERROR($H1129/$I1129,"")</f>
        <v/>
      </c>
      <c r="L1129" s="13" t="n">
        <v>500000</v>
      </c>
      <c r="M1129" t="inlineStr">
        <is>
          <t>CO, DC, NY</t>
        </is>
      </c>
      <c r="N1129" t="inlineStr">
        <is>
          <t>No</t>
        </is>
      </c>
      <c r="O1129" t="inlineStr">
        <is>
          <t>Not stated</t>
        </is>
      </c>
      <c r="Q1129" s="9" t="inlineStr">
        <is>
          <t>https://grantcue.com/foundations/whaley-foundation-411988112</t>
        </is>
      </c>
    </row>
    <row r="1130">
      <c r="A1130">
        <f>IF($E1130=$E1129,$A1129+1,1)</f>
        <v/>
      </c>
      <c r="B1130" t="inlineStr">
        <is>
          <t>SID AND CAROL VERDOORN FAMILY FOUNDATION</t>
        </is>
      </c>
      <c r="C1130" t="inlineStr">
        <is>
          <t>41-1926065</t>
        </is>
      </c>
      <c r="D1130" t="inlineStr">
        <is>
          <t>Minnesota</t>
        </is>
      </c>
      <c r="E1130" t="inlineStr">
        <is>
          <t>MN</t>
        </is>
      </c>
      <c r="F1130" t="n">
        <v>2024</v>
      </c>
      <c r="G1130" t="n">
        <v>1</v>
      </c>
      <c r="H1130" s="13" t="n">
        <v>3745000</v>
      </c>
      <c r="I1130" s="12" t="n">
        <v>20</v>
      </c>
      <c r="J1130" s="13" t="n">
        <v>40000</v>
      </c>
      <c r="K1130" s="13">
        <f>IFERROR($H1130/$I1130,"")</f>
        <v/>
      </c>
      <c r="L1130" s="13" t="n">
        <v>1300000</v>
      </c>
      <c r="M1130" t="inlineStr">
        <is>
          <t>IA, MD, VA</t>
        </is>
      </c>
      <c r="N1130" t="inlineStr">
        <is>
          <t>No</t>
        </is>
      </c>
      <c r="O1130" t="inlineStr">
        <is>
          <t>Not stated</t>
        </is>
      </c>
      <c r="Q1130" s="9" t="inlineStr">
        <is>
          <t>https://grantcue.com/foundations/sid-and-carol-verdoorn-family-foundation-411926065</t>
        </is>
      </c>
    </row>
    <row r="1131">
      <c r="A1131">
        <f>IF($E1131=$E1130,$A1130+1,1)</f>
        <v/>
      </c>
      <c r="B1131" t="inlineStr">
        <is>
          <t>LEON J SIMKINS CHARITABLE FOUNDATION</t>
        </is>
      </c>
      <c r="C1131" t="inlineStr">
        <is>
          <t>59-2757208</t>
        </is>
      </c>
      <c r="D1131" t="inlineStr">
        <is>
          <t>Minnesota</t>
        </is>
      </c>
      <c r="E1131" t="inlineStr">
        <is>
          <t>MN</t>
        </is>
      </c>
      <c r="F1131" t="n">
        <v>2024</v>
      </c>
      <c r="G1131" t="n">
        <v>2</v>
      </c>
      <c r="H1131" s="13" t="n">
        <v>3735770</v>
      </c>
      <c r="I1131" s="12" t="n">
        <v>39</v>
      </c>
      <c r="J1131" s="13" t="n">
        <v>5000</v>
      </c>
      <c r="K1131" s="13">
        <f>IFERROR($H1131/$I1131,"")</f>
        <v/>
      </c>
      <c r="L1131" s="13" t="n">
        <v>2400000</v>
      </c>
      <c r="M1131" t="inlineStr">
        <is>
          <t>FL, NY, MD</t>
        </is>
      </c>
      <c r="N1131" t="inlineStr">
        <is>
          <t>No</t>
        </is>
      </c>
      <c r="O1131" t="inlineStr">
        <is>
          <t>Not stated</t>
        </is>
      </c>
      <c r="Q1131" s="9" t="inlineStr">
        <is>
          <t>https://grantcue.com/foundations/leon-j-simkins-charitable-foundation-592757208</t>
        </is>
      </c>
    </row>
    <row r="1132">
      <c r="A1132">
        <f>IF($E1132=$E1131,$A1131+1,1)</f>
        <v/>
      </c>
      <c r="B1132" t="inlineStr">
        <is>
          <t>SUNDET FOUNDATION</t>
        </is>
      </c>
      <c r="C1132" t="inlineStr">
        <is>
          <t>41-1378654</t>
        </is>
      </c>
      <c r="D1132" t="inlineStr">
        <is>
          <t>Minnesota</t>
        </is>
      </c>
      <c r="E1132" t="inlineStr">
        <is>
          <t>MN</t>
        </is>
      </c>
      <c r="F1132" t="n">
        <v>2025</v>
      </c>
      <c r="G1132" t="n">
        <v>2</v>
      </c>
      <c r="H1132" s="13" t="n">
        <v>3651348</v>
      </c>
      <c r="I1132" s="12" t="n">
        <v>113</v>
      </c>
      <c r="J1132" s="13" t="n">
        <v>8500</v>
      </c>
      <c r="K1132" s="13">
        <f>IFERROR($H1132/$I1132,"")</f>
        <v/>
      </c>
      <c r="L1132" s="13" t="n">
        <v>271259</v>
      </c>
      <c r="M1132" t="inlineStr">
        <is>
          <t>VA, CO, AZ</t>
        </is>
      </c>
      <c r="N1132" t="inlineStr">
        <is>
          <t>No</t>
        </is>
      </c>
      <c r="O1132" t="inlineStr">
        <is>
          <t>Not stated</t>
        </is>
      </c>
      <c r="Q1132" s="9" t="inlineStr">
        <is>
          <t>https://grantcue.com/foundations/sundet-foundation-411378654</t>
        </is>
      </c>
    </row>
    <row r="1133">
      <c r="A1133">
        <f>IF($E1133=$E1132,$A1132+1,1)</f>
        <v/>
      </c>
      <c r="B1133" t="inlineStr">
        <is>
          <t>FIREFLY SCIENTISTS FOUNDATION</t>
        </is>
      </c>
      <c r="C1133" t="inlineStr">
        <is>
          <t>47-2340029</t>
        </is>
      </c>
      <c r="D1133" t="inlineStr">
        <is>
          <t>Minnesota</t>
        </is>
      </c>
      <c r="E1133" t="inlineStr">
        <is>
          <t>MN</t>
        </is>
      </c>
      <c r="F1133" t="n">
        <v>2024</v>
      </c>
      <c r="G1133" t="n">
        <v>1</v>
      </c>
      <c r="H1133" s="13" t="n">
        <v>3645400</v>
      </c>
      <c r="I1133" s="12" t="n">
        <v>49</v>
      </c>
      <c r="J1133" s="13" t="n">
        <v>50000</v>
      </c>
      <c r="K1133" s="13">
        <f>IFERROR($H1133/$I1133,"")</f>
        <v/>
      </c>
      <c r="L1133" s="13" t="n">
        <v>450000</v>
      </c>
      <c r="M1133" t="inlineStr">
        <is>
          <t>NY, CA, NV</t>
        </is>
      </c>
      <c r="N1133" t="inlineStr">
        <is>
          <t>No</t>
        </is>
      </c>
      <c r="O1133" t="inlineStr">
        <is>
          <t>Not stated</t>
        </is>
      </c>
      <c r="Q1133" s="9" t="inlineStr">
        <is>
          <t>https://grantcue.com/foundations/firefly-scientists-foundation-472340029</t>
        </is>
      </c>
    </row>
    <row r="1134">
      <c r="A1134">
        <f>IF($E1134=$E1133,$A1133+1,1)</f>
        <v/>
      </c>
      <c r="B1134" t="inlineStr">
        <is>
          <t>SLAGGIE FAMILY FOUNDATION</t>
        </is>
      </c>
      <c r="C1134" t="inlineStr">
        <is>
          <t>41-1878894</t>
        </is>
      </c>
      <c r="D1134" t="inlineStr">
        <is>
          <t>Minnesota</t>
        </is>
      </c>
      <c r="E1134" t="inlineStr">
        <is>
          <t>MN</t>
        </is>
      </c>
      <c r="F1134" t="n">
        <v>2024</v>
      </c>
      <c r="G1134" t="n">
        <v>1</v>
      </c>
      <c r="H1134" s="13" t="n">
        <v>3633710</v>
      </c>
      <c r="I1134" s="12" t="n">
        <v>86</v>
      </c>
      <c r="J1134" s="13" t="n">
        <v>5000</v>
      </c>
      <c r="K1134" s="13">
        <f>IFERROR($H1134/$I1134,"")</f>
        <v/>
      </c>
      <c r="L1134" s="13" t="n">
        <v>1566500</v>
      </c>
      <c r="M1134" t="inlineStr">
        <is>
          <t>MA, WI, CA</t>
        </is>
      </c>
      <c r="N1134" t="inlineStr">
        <is>
          <t>Yes</t>
        </is>
      </c>
      <c r="O1134" t="inlineStr">
        <is>
          <t>Yes</t>
        </is>
      </c>
      <c r="Q1134" s="9" t="inlineStr">
        <is>
          <t>https://grantcue.com/foundations/slaggie-family-foundation-411878894</t>
        </is>
      </c>
    </row>
    <row r="1135">
      <c r="A1135">
        <f>IF($E1135=$E1134,$A1134+1,1)</f>
        <v/>
      </c>
      <c r="B1135" t="inlineStr">
        <is>
          <t>THE IVAN BOWEN FAMILY FOUNDATION</t>
        </is>
      </c>
      <c r="C1135" t="inlineStr">
        <is>
          <t>36-4465774</t>
        </is>
      </c>
      <c r="D1135" t="inlineStr">
        <is>
          <t>Minnesota</t>
        </is>
      </c>
      <c r="E1135" t="inlineStr">
        <is>
          <t>MN</t>
        </is>
      </c>
      <c r="F1135" t="n">
        <v>2025</v>
      </c>
      <c r="G1135" t="n">
        <v>2</v>
      </c>
      <c r="H1135" s="13" t="n">
        <v>3506000</v>
      </c>
      <c r="I1135" s="12" t="n">
        <v>27</v>
      </c>
      <c r="J1135" s="13" t="n">
        <v>100000</v>
      </c>
      <c r="K1135" s="13">
        <f>IFERROR($H1135/$I1135,"")</f>
        <v/>
      </c>
      <c r="L1135" s="13" t="n">
        <v>575000</v>
      </c>
      <c r="M1135" t="inlineStr">
        <is>
          <t>FL, AZ, MD</t>
        </is>
      </c>
      <c r="N1135" t="inlineStr">
        <is>
          <t>No</t>
        </is>
      </c>
      <c r="O1135" t="inlineStr">
        <is>
          <t>Not stated</t>
        </is>
      </c>
      <c r="Q1135" s="9" t="inlineStr">
        <is>
          <t>https://grantcue.com/foundations/the-ivan-bowen-family-foundation-364465774</t>
        </is>
      </c>
    </row>
    <row r="1136">
      <c r="A1136">
        <f>IF($E1136=$E1135,$A1135+1,1)</f>
        <v/>
      </c>
      <c r="B1136" t="inlineStr">
        <is>
          <t>NORMAN C SKALICKY CHARITABLE TRUST</t>
        </is>
      </c>
      <c r="C1136" t="inlineStr">
        <is>
          <t>86-1752747</t>
        </is>
      </c>
      <c r="D1136" t="inlineStr">
        <is>
          <t>Minnesota</t>
        </is>
      </c>
      <c r="E1136" t="inlineStr">
        <is>
          <t>MN</t>
        </is>
      </c>
      <c r="F1136" t="n">
        <v>2025</v>
      </c>
      <c r="G1136" t="n">
        <v>2</v>
      </c>
      <c r="H1136" s="13" t="n">
        <v>3500000</v>
      </c>
      <c r="I1136" s="12" t="n">
        <v>34</v>
      </c>
      <c r="J1136" s="13" t="n">
        <v>75000</v>
      </c>
      <c r="K1136" s="13">
        <f>IFERROR($H1136/$I1136,"")</f>
        <v/>
      </c>
      <c r="L1136" s="13" t="n">
        <v>425000</v>
      </c>
      <c r="M1136" t="inlineStr">
        <is>
          <t>TX</t>
        </is>
      </c>
      <c r="N1136" t="inlineStr">
        <is>
          <t>No</t>
        </is>
      </c>
      <c r="O1136" t="inlineStr">
        <is>
          <t>Not stated</t>
        </is>
      </c>
      <c r="Q1136" s="9" t="inlineStr">
        <is>
          <t>https://grantcue.com/foundations/norman-c-skalicky-charitable-trust-861752747</t>
        </is>
      </c>
    </row>
    <row r="1137">
      <c r="A1137">
        <f>IF($E1137=$E1136,$A1136+1,1)</f>
        <v/>
      </c>
      <c r="B1137" t="inlineStr">
        <is>
          <t>THE DECARSKY FOUNDATION</t>
        </is>
      </c>
      <c r="C1137" t="inlineStr">
        <is>
          <t>26-1622196</t>
        </is>
      </c>
      <c r="D1137" t="inlineStr">
        <is>
          <t>Minnesota</t>
        </is>
      </c>
      <c r="E1137" t="inlineStr">
        <is>
          <t>MN</t>
        </is>
      </c>
      <c r="F1137" t="n">
        <v>2025</v>
      </c>
      <c r="G1137" t="n">
        <v>2</v>
      </c>
      <c r="H1137" s="13" t="n">
        <v>3361867</v>
      </c>
      <c r="I1137" s="12" t="n">
        <v>21</v>
      </c>
      <c r="J1137" s="13" t="n">
        <v>5816</v>
      </c>
      <c r="K1137" s="13">
        <f>IFERROR($H1137/$I1137,"")</f>
        <v/>
      </c>
      <c r="L1137" s="13" t="n">
        <v>1661817</v>
      </c>
      <c r="M1137" t="inlineStr">
        <is>
          <t>KS</t>
        </is>
      </c>
      <c r="N1137" t="inlineStr">
        <is>
          <t>No</t>
        </is>
      </c>
      <c r="O1137" t="inlineStr">
        <is>
          <t>Not stated</t>
        </is>
      </c>
      <c r="Q1137" s="9" t="inlineStr">
        <is>
          <t>https://grantcue.com/foundations/the-decarsky-foundation-261622196</t>
        </is>
      </c>
    </row>
    <row r="1138">
      <c r="A1138">
        <f>IF($E1138=$E1137,$A1137+1,1)</f>
        <v/>
      </c>
      <c r="B1138" t="inlineStr">
        <is>
          <t>CLA FOUNDATION</t>
        </is>
      </c>
      <c r="C1138" t="inlineStr">
        <is>
          <t>47-3544862</t>
        </is>
      </c>
      <c r="D1138" t="inlineStr">
        <is>
          <t>Minnesota</t>
        </is>
      </c>
      <c r="E1138" t="inlineStr">
        <is>
          <t>MN</t>
        </is>
      </c>
      <c r="F1138" t="n">
        <v>2024</v>
      </c>
      <c r="G1138" t="n">
        <v>1</v>
      </c>
      <c r="H1138" s="13" t="n">
        <v>3335500</v>
      </c>
      <c r="I1138" s="12" t="n">
        <v>202</v>
      </c>
      <c r="J1138" s="13" t="n">
        <v>14000</v>
      </c>
      <c r="K1138" s="13">
        <f>IFERROR($H1138/$I1138,"")</f>
        <v/>
      </c>
      <c r="L1138" s="13" t="n">
        <v>200000</v>
      </c>
      <c r="M1138" t="inlineStr">
        <is>
          <t>WI, MD, MA</t>
        </is>
      </c>
      <c r="N1138" t="inlineStr">
        <is>
          <t>No</t>
        </is>
      </c>
      <c r="O1138" t="inlineStr">
        <is>
          <t>Not stated</t>
        </is>
      </c>
      <c r="Q1138" s="9" t="inlineStr">
        <is>
          <t>https://grantcue.com/foundations/cla-foundation-473544862</t>
        </is>
      </c>
    </row>
    <row r="1139">
      <c r="A1139">
        <f>IF($E1139=$E1138,$A1138+1,1)</f>
        <v/>
      </c>
      <c r="B1139" t="inlineStr">
        <is>
          <t>HUGH AND MICHELLE HARVEY FAMILY FOUNDATION</t>
        </is>
      </c>
      <c r="C1139" t="inlineStr">
        <is>
          <t>26-3640406</t>
        </is>
      </c>
      <c r="D1139" t="inlineStr">
        <is>
          <t>Minnesota</t>
        </is>
      </c>
      <c r="E1139" t="inlineStr">
        <is>
          <t>MN</t>
        </is>
      </c>
      <c r="F1139" t="n">
        <v>2024</v>
      </c>
      <c r="G1139" t="n">
        <v>1</v>
      </c>
      <c r="H1139" s="13" t="n">
        <v>3334724</v>
      </c>
      <c r="I1139" s="12" t="n">
        <v>45</v>
      </c>
      <c r="J1139" s="13" t="n">
        <v>15000</v>
      </c>
      <c r="K1139" s="13">
        <f>IFERROR($H1139/$I1139,"")</f>
        <v/>
      </c>
      <c r="L1139" s="13" t="n">
        <v>1904500</v>
      </c>
      <c r="M1139" t="inlineStr">
        <is>
          <t>CO, IL, NY</t>
        </is>
      </c>
      <c r="N1139" t="inlineStr">
        <is>
          <t>No</t>
        </is>
      </c>
      <c r="O1139" t="inlineStr">
        <is>
          <t>Not stated</t>
        </is>
      </c>
      <c r="Q1139" s="9" t="inlineStr">
        <is>
          <t>https://grantcue.com/foundations/hugh-and-michelle-harvey-family-foundation-263640406</t>
        </is>
      </c>
    </row>
    <row r="1140">
      <c r="A1140">
        <f>IF($E1140=$E1139,$A1139+1,1)</f>
        <v/>
      </c>
      <c r="B1140" t="inlineStr">
        <is>
          <t>Osilas Foundation</t>
        </is>
      </c>
      <c r="C1140" t="inlineStr">
        <is>
          <t>41-1955001</t>
        </is>
      </c>
      <c r="D1140" t="inlineStr">
        <is>
          <t>Minnesota</t>
        </is>
      </c>
      <c r="E1140" t="inlineStr">
        <is>
          <t>MN</t>
        </is>
      </c>
      <c r="F1140" t="n">
        <v>2025</v>
      </c>
      <c r="G1140" t="n">
        <v>2</v>
      </c>
      <c r="H1140" s="13" t="n">
        <v>3259615</v>
      </c>
      <c r="I1140" s="12" t="n">
        <v>75</v>
      </c>
      <c r="J1140" s="13" t="n">
        <v>10000</v>
      </c>
      <c r="K1140" s="13">
        <f>IFERROR($H1140/$I1140,"")</f>
        <v/>
      </c>
      <c r="L1140" s="13" t="n">
        <v>585000</v>
      </c>
      <c r="M1140" t="inlineStr">
        <is>
          <t>VA, NY, CO</t>
        </is>
      </c>
      <c r="N1140" t="inlineStr">
        <is>
          <t>No</t>
        </is>
      </c>
      <c r="O1140" t="inlineStr">
        <is>
          <t>Not stated</t>
        </is>
      </c>
      <c r="Q1140" s="9" t="inlineStr">
        <is>
          <t>https://grantcue.com/foundations/osilas-foundation-411955001</t>
        </is>
      </c>
    </row>
    <row r="1141">
      <c r="A1141">
        <f>IF($E1141=$E1140,$A1140+1,1)</f>
        <v/>
      </c>
      <c r="B1141" t="inlineStr">
        <is>
          <t>NORMAN AND EVANGELINE HAGFORS FOUNDATION</t>
        </is>
      </c>
      <c r="C1141" t="inlineStr">
        <is>
          <t>47-2030913</t>
        </is>
      </c>
      <c r="D1141" t="inlineStr">
        <is>
          <t>Minnesota</t>
        </is>
      </c>
      <c r="E1141" t="inlineStr">
        <is>
          <t>MN</t>
        </is>
      </c>
      <c r="F1141" t="n">
        <v>2025</v>
      </c>
      <c r="G1141" t="n">
        <v>2</v>
      </c>
      <c r="H1141" s="13" t="n">
        <v>3212000</v>
      </c>
      <c r="I1141" s="12" t="n">
        <v>32</v>
      </c>
      <c r="J1141" s="13" t="n">
        <v>100000</v>
      </c>
      <c r="K1141" s="13">
        <f>IFERROR($H1141/$I1141,"")</f>
        <v/>
      </c>
      <c r="L1141" s="13" t="n">
        <v>400000</v>
      </c>
      <c r="M1141" t="inlineStr">
        <is>
          <t>CA, FL, NE</t>
        </is>
      </c>
      <c r="N1141" t="inlineStr">
        <is>
          <t>No</t>
        </is>
      </c>
      <c r="O1141" t="inlineStr">
        <is>
          <t>Not stated</t>
        </is>
      </c>
      <c r="Q1141" s="9" t="inlineStr">
        <is>
          <t>https://grantcue.com/foundations/norman-and-evangeline-hagfors-foundation-attn-terry-l-slye-472030913</t>
        </is>
      </c>
    </row>
    <row r="1142">
      <c r="A1142">
        <f>IF($E1142=$E1141,$A1141+1,1)</f>
        <v/>
      </c>
      <c r="B1142" t="inlineStr">
        <is>
          <t>REMICK FAMILY FOUNDATION</t>
        </is>
      </c>
      <c r="C1142" t="inlineStr">
        <is>
          <t>41-1909124</t>
        </is>
      </c>
      <c r="D1142" t="inlineStr">
        <is>
          <t>Minnesota</t>
        </is>
      </c>
      <c r="E1142" t="inlineStr">
        <is>
          <t>MN</t>
        </is>
      </c>
      <c r="F1142" t="n">
        <v>2025</v>
      </c>
      <c r="G1142" t="n">
        <v>2</v>
      </c>
      <c r="H1142" s="13" t="n">
        <v>3211900</v>
      </c>
      <c r="I1142" s="12" t="n">
        <v>37</v>
      </c>
      <c r="J1142" s="13" t="n">
        <v>75000</v>
      </c>
      <c r="K1142" s="13">
        <f>IFERROR($H1142/$I1142,"")</f>
        <v/>
      </c>
      <c r="L1142" s="13" t="n">
        <v>450000</v>
      </c>
      <c r="M1142" t="inlineStr">
        <is>
          <t>IN, CA, DC</t>
        </is>
      </c>
      <c r="N1142" t="inlineStr">
        <is>
          <t>No</t>
        </is>
      </c>
      <c r="O1142" t="inlineStr">
        <is>
          <t>Not stated</t>
        </is>
      </c>
      <c r="Q1142" s="9" t="inlineStr">
        <is>
          <t>https://grantcue.com/foundations/remick-family-foundation-411909124</t>
        </is>
      </c>
    </row>
    <row r="1143">
      <c r="A1143">
        <f>IF($E1143=$E1142,$A1142+1,1)</f>
        <v/>
      </c>
      <c r="B1143" t="inlineStr">
        <is>
          <t>SIT INVESTMENT ASSOCIATES FOUNDATION</t>
        </is>
      </c>
      <c r="C1143" t="inlineStr">
        <is>
          <t>41-1468021</t>
        </is>
      </c>
      <c r="D1143" t="inlineStr">
        <is>
          <t>Minnesota</t>
        </is>
      </c>
      <c r="E1143" t="inlineStr">
        <is>
          <t>MN</t>
        </is>
      </c>
      <c r="F1143" t="n">
        <v>2024</v>
      </c>
      <c r="G1143" t="n">
        <v>1</v>
      </c>
      <c r="H1143" s="13" t="n">
        <v>3200325</v>
      </c>
      <c r="I1143" s="12" t="n">
        <v>118</v>
      </c>
      <c r="J1143" s="13" t="n">
        <v>5000</v>
      </c>
      <c r="K1143" s="13">
        <f>IFERROR($H1143/$I1143,"")</f>
        <v/>
      </c>
      <c r="L1143" s="13" t="n">
        <v>785000</v>
      </c>
      <c r="M1143" t="inlineStr">
        <is>
          <t>KS, CA, MA</t>
        </is>
      </c>
      <c r="N1143" t="inlineStr">
        <is>
          <t>No</t>
        </is>
      </c>
      <c r="O1143" t="inlineStr">
        <is>
          <t>Not stated</t>
        </is>
      </c>
      <c r="Q1143" s="9" t="inlineStr">
        <is>
          <t>https://grantcue.com/foundations/sit-investment-associates-foundation-411468021</t>
        </is>
      </c>
    </row>
    <row r="1144">
      <c r="A1144">
        <f>IF($E1144=$E1143,$A1143+1,1)</f>
        <v/>
      </c>
      <c r="B1144" t="inlineStr">
        <is>
          <t>RAFT CHARITABLE FOUNDATION</t>
        </is>
      </c>
      <c r="C1144" t="inlineStr">
        <is>
          <t>37-6439235</t>
        </is>
      </c>
      <c r="D1144" t="inlineStr">
        <is>
          <t>Minnesota</t>
        </is>
      </c>
      <c r="E1144" t="inlineStr">
        <is>
          <t>MN</t>
        </is>
      </c>
      <c r="F1144" t="n">
        <v>2025</v>
      </c>
      <c r="G1144" t="n">
        <v>2</v>
      </c>
      <c r="H1144" s="13" t="n">
        <v>3180000</v>
      </c>
      <c r="I1144" s="12" t="n">
        <v>63</v>
      </c>
      <c r="J1144" s="13" t="n">
        <v>30000</v>
      </c>
      <c r="K1144" s="13">
        <f>IFERROR($H1144/$I1144,"")</f>
        <v/>
      </c>
      <c r="L1144" s="13" t="n">
        <v>260000</v>
      </c>
      <c r="M1144" t="inlineStr">
        <is>
          <t>DC, WI, AR</t>
        </is>
      </c>
      <c r="N1144" t="inlineStr">
        <is>
          <t>No</t>
        </is>
      </c>
      <c r="O1144" t="inlineStr">
        <is>
          <t>Not stated</t>
        </is>
      </c>
      <c r="Q1144" s="9" t="inlineStr">
        <is>
          <t>https://grantcue.com/foundations/raft-charitable-foundation-376439235</t>
        </is>
      </c>
    </row>
    <row r="1145">
      <c r="A1145">
        <f>IF($E1145=$E1144,$A1144+1,1)</f>
        <v/>
      </c>
      <c r="B1145" t="inlineStr">
        <is>
          <t>THE GRACO FOUNDATION</t>
        </is>
      </c>
      <c r="C1145" t="inlineStr">
        <is>
          <t>41-6023537</t>
        </is>
      </c>
      <c r="D1145" t="inlineStr">
        <is>
          <t>Minnesota</t>
        </is>
      </c>
      <c r="E1145" t="inlineStr">
        <is>
          <t>MN</t>
        </is>
      </c>
      <c r="F1145" t="n">
        <v>2025</v>
      </c>
      <c r="G1145" t="n">
        <v>2</v>
      </c>
      <c r="H1145" s="13" t="n">
        <v>3176508</v>
      </c>
      <c r="I1145" s="12" t="n">
        <v>80</v>
      </c>
      <c r="J1145" s="13" t="n">
        <v>10000</v>
      </c>
      <c r="K1145" s="13">
        <f>IFERROR($H1145/$I1145,"")</f>
        <v/>
      </c>
      <c r="L1145" s="13" t="n">
        <v>214000</v>
      </c>
      <c r="M1145" t="inlineStr">
        <is>
          <t>DE, MI, SD</t>
        </is>
      </c>
      <c r="N1145" t="inlineStr">
        <is>
          <t>No</t>
        </is>
      </c>
      <c r="O1145" t="inlineStr">
        <is>
          <t>Not stated</t>
        </is>
      </c>
      <c r="Q1145" s="9" t="inlineStr">
        <is>
          <t>https://grantcue.com/foundations/the-graco-foundation-416023537</t>
        </is>
      </c>
    </row>
    <row r="1146">
      <c r="A1146">
        <f>IF($E1146=$E1145,$A1145+1,1)</f>
        <v/>
      </c>
      <c r="B1146" t="inlineStr">
        <is>
          <t>DELUXE CORPORATION FOUNDATION</t>
        </is>
      </c>
      <c r="C1146" t="inlineStr">
        <is>
          <t>41-6034786</t>
        </is>
      </c>
      <c r="D1146" t="inlineStr">
        <is>
          <t>Minnesota</t>
        </is>
      </c>
      <c r="E1146" t="inlineStr">
        <is>
          <t>MN</t>
        </is>
      </c>
      <c r="F1146" t="n">
        <v>2025</v>
      </c>
      <c r="G1146" t="n">
        <v>2</v>
      </c>
      <c r="H1146" s="13" t="n">
        <v>3169819</v>
      </c>
      <c r="I1146" s="12" t="n">
        <v>44</v>
      </c>
      <c r="J1146" s="13" t="n">
        <v>25000</v>
      </c>
      <c r="K1146" s="13">
        <f>IFERROR($H1146/$I1146,"")</f>
        <v/>
      </c>
      <c r="L1146" s="13" t="n">
        <v>280644</v>
      </c>
      <c r="M1146" t="inlineStr">
        <is>
          <t>DC, SC, GA</t>
        </is>
      </c>
      <c r="N1146" t="inlineStr">
        <is>
          <t>Yes</t>
        </is>
      </c>
      <c r="O1146" t="inlineStr">
        <is>
          <t>Yes</t>
        </is>
      </c>
      <c r="Q1146" s="9" t="inlineStr">
        <is>
          <t>https://grantcue.com/foundations/deluxe-corporation-foundation-416034786</t>
        </is>
      </c>
    </row>
    <row r="1147">
      <c r="A1147">
        <f>IF($E1147=$E1146,$A1146+1,1)</f>
        <v/>
      </c>
      <c r="B1147" t="inlineStr">
        <is>
          <t>MURIEL WHITESIDE CHARITABLE TR</t>
        </is>
      </c>
      <c r="C1147" t="inlineStr">
        <is>
          <t>41-6370669</t>
        </is>
      </c>
      <c r="D1147" t="inlineStr">
        <is>
          <t>Minnesota</t>
        </is>
      </c>
      <c r="E1147" t="inlineStr">
        <is>
          <t>MN</t>
        </is>
      </c>
      <c r="F1147" t="n">
        <v>2025</v>
      </c>
      <c r="G1147" t="n">
        <v>2</v>
      </c>
      <c r="H1147" s="13" t="n">
        <v>3168143</v>
      </c>
      <c r="I1147" s="12" t="n">
        <v>24</v>
      </c>
      <c r="J1147" s="13" t="n">
        <v>114486.5</v>
      </c>
      <c r="K1147" s="13">
        <f>IFERROR($H1147/$I1147,"")</f>
        <v/>
      </c>
      <c r="L1147" s="13" t="n">
        <v>263656</v>
      </c>
      <c r="M1147" t="inlineStr">
        <is>
          <t>MD, TX, IL</t>
        </is>
      </c>
      <c r="N1147" t="inlineStr">
        <is>
          <t>No</t>
        </is>
      </c>
      <c r="O1147" t="inlineStr">
        <is>
          <t>Not stated</t>
        </is>
      </c>
      <c r="Q1147" s="9" t="inlineStr">
        <is>
          <t>https://grantcue.com/foundations/muriel-whiteside-charitable-tr-416370669</t>
        </is>
      </c>
    </row>
    <row r="1148">
      <c r="A1148">
        <f>IF($E1148=$E1147,$A1147+1,1)</f>
        <v/>
      </c>
      <c r="B1148" t="inlineStr">
        <is>
          <t>HOVEIDA FAMILY FOUNDATION</t>
        </is>
      </c>
      <c r="C1148" t="inlineStr">
        <is>
          <t>85-4041310</t>
        </is>
      </c>
      <c r="D1148" t="inlineStr">
        <is>
          <t>Minnesota</t>
        </is>
      </c>
      <c r="E1148" t="inlineStr">
        <is>
          <t>MN</t>
        </is>
      </c>
      <c r="F1148" t="n">
        <v>2024</v>
      </c>
      <c r="G1148" t="n">
        <v>1</v>
      </c>
      <c r="H1148" s="13" t="n">
        <v>3111000</v>
      </c>
      <c r="I1148" s="12" t="n">
        <v>32</v>
      </c>
      <c r="J1148" s="13" t="n">
        <v>20000</v>
      </c>
      <c r="K1148" s="13">
        <f>IFERROR($H1148/$I1148,"")</f>
        <v/>
      </c>
      <c r="L1148" s="13" t="n">
        <v>2000000</v>
      </c>
      <c r="M1148" t="inlineStr">
        <is>
          <t>NJ, VA, WA</t>
        </is>
      </c>
      <c r="N1148" t="inlineStr">
        <is>
          <t>No</t>
        </is>
      </c>
      <c r="O1148" t="inlineStr">
        <is>
          <t>Not stated</t>
        </is>
      </c>
      <c r="Q1148" s="9" t="inlineStr">
        <is>
          <t>https://grantcue.com/foundations/hoveida-family-foundation-854041310</t>
        </is>
      </c>
    </row>
    <row r="1149">
      <c r="A1149">
        <f>IF($E1149=$E1148,$A1148+1,1)</f>
        <v/>
      </c>
      <c r="B1149" t="inlineStr">
        <is>
          <t>EVERT FOUNDATION 60 SOUTH SIXTH STREET</t>
        </is>
      </c>
      <c r="C1149" t="inlineStr">
        <is>
          <t>41-6543299</t>
        </is>
      </c>
      <c r="D1149" t="inlineStr">
        <is>
          <t>Minnesota</t>
        </is>
      </c>
      <c r="E1149" t="inlineStr">
        <is>
          <t>MN</t>
        </is>
      </c>
      <c r="F1149" t="n">
        <v>2025</v>
      </c>
      <c r="G1149" t="n">
        <v>2</v>
      </c>
      <c r="H1149" s="13" t="n">
        <v>3101881</v>
      </c>
      <c r="I1149" s="12" t="n">
        <v>5</v>
      </c>
      <c r="J1149" s="13" t="n">
        <v>225000</v>
      </c>
      <c r="K1149" s="13">
        <f>IFERROR($H1149/$I1149,"")</f>
        <v/>
      </c>
      <c r="L1149" s="13" t="n">
        <v>2551881</v>
      </c>
      <c r="N1149" t="inlineStr">
        <is>
          <t>No</t>
        </is>
      </c>
      <c r="O1149" t="inlineStr">
        <is>
          <t>Not stated</t>
        </is>
      </c>
      <c r="Q1149" s="9" t="inlineStr">
        <is>
          <t>https://grantcue.com/foundations/evert-foundation-60-south-sixth-street-416543299</t>
        </is>
      </c>
    </row>
    <row r="1150">
      <c r="A1150">
        <f>IF($E1150=$E1149,$A1149+1,1)</f>
        <v/>
      </c>
      <c r="B1150" t="inlineStr">
        <is>
          <t>HORMEL FOODS CORPORATION CHARITABLE TRUST</t>
        </is>
      </c>
      <c r="C1150" t="inlineStr">
        <is>
          <t>01-0761416</t>
        </is>
      </c>
      <c r="D1150" t="inlineStr">
        <is>
          <t>Minnesota</t>
        </is>
      </c>
      <c r="E1150" t="inlineStr">
        <is>
          <t>MN</t>
        </is>
      </c>
      <c r="F1150" t="n">
        <v>2025</v>
      </c>
      <c r="G1150" t="n">
        <v>2</v>
      </c>
      <c r="H1150" s="13" t="n">
        <v>3002056</v>
      </c>
      <c r="I1150" s="12" t="n">
        <v>251</v>
      </c>
      <c r="J1150" s="13" t="n">
        <v>5000</v>
      </c>
      <c r="K1150" s="13">
        <f>IFERROR($H1150/$I1150,"")</f>
        <v/>
      </c>
      <c r="L1150" s="13" t="n">
        <v>116600</v>
      </c>
      <c r="M1150" t="inlineStr">
        <is>
          <t>IA, IL, GA</t>
        </is>
      </c>
      <c r="N1150" t="inlineStr">
        <is>
          <t>No</t>
        </is>
      </c>
      <c r="O1150" t="inlineStr">
        <is>
          <t>Not stated</t>
        </is>
      </c>
      <c r="Q1150" s="9" t="inlineStr">
        <is>
          <t>https://grantcue.com/foundations/hormel-foods-corporation-charitable-trust-010761416</t>
        </is>
      </c>
    </row>
    <row r="1151">
      <c r="A1151">
        <f>IF($E1151=$E1150,$A1150+1,1)</f>
        <v/>
      </c>
      <c r="B1151" t="inlineStr">
        <is>
          <t>MELALEUCA FOUNDATION</t>
        </is>
      </c>
      <c r="C1151" t="inlineStr">
        <is>
          <t>20-0513976</t>
        </is>
      </c>
      <c r="D1151" t="inlineStr">
        <is>
          <t>Minnesota</t>
        </is>
      </c>
      <c r="E1151" t="inlineStr">
        <is>
          <t>MN</t>
        </is>
      </c>
      <c r="F1151" t="n">
        <v>2025</v>
      </c>
      <c r="G1151" t="n">
        <v>2</v>
      </c>
      <c r="H1151" s="13" t="n">
        <v>2986823</v>
      </c>
      <c r="I1151" s="12" t="n">
        <v>27</v>
      </c>
      <c r="J1151" s="13" t="n">
        <v>25000</v>
      </c>
      <c r="K1151" s="13">
        <f>IFERROR($H1151/$I1151,"")</f>
        <v/>
      </c>
      <c r="L1151" s="13" t="n">
        <v>1250000</v>
      </c>
      <c r="M1151" t="inlineStr">
        <is>
          <t>ID, DC, CO</t>
        </is>
      </c>
      <c r="N1151" t="inlineStr">
        <is>
          <t>No</t>
        </is>
      </c>
      <c r="O1151" t="inlineStr">
        <is>
          <t>Not stated</t>
        </is>
      </c>
      <c r="Q1151" s="9" t="inlineStr">
        <is>
          <t>https://grantcue.com/foundations/melaleuca-foundation-200513976</t>
        </is>
      </c>
    </row>
    <row r="1152">
      <c r="A1152">
        <f>IF($E1152=$E1151,$A1151+1,1)</f>
        <v/>
      </c>
      <c r="B1152" t="inlineStr">
        <is>
          <t>GEORGE W NEILSON FOUNDATION</t>
        </is>
      </c>
      <c r="C1152" t="inlineStr">
        <is>
          <t>41-6022186</t>
        </is>
      </c>
      <c r="D1152" t="inlineStr">
        <is>
          <t>Minnesota</t>
        </is>
      </c>
      <c r="E1152" t="inlineStr">
        <is>
          <t>MN</t>
        </is>
      </c>
      <c r="F1152" t="n">
        <v>2025</v>
      </c>
      <c r="G1152" t="n">
        <v>2</v>
      </c>
      <c r="H1152" s="13" t="n">
        <v>2978475</v>
      </c>
      <c r="I1152" s="12" t="n">
        <v>64</v>
      </c>
      <c r="J1152" s="13" t="n">
        <v>25500</v>
      </c>
      <c r="K1152" s="13">
        <f>IFERROR($H1152/$I1152,"")</f>
        <v/>
      </c>
      <c r="L1152" s="13" t="n">
        <v>400000</v>
      </c>
      <c r="M1152" t="inlineStr">
        <is>
          <t>ND</t>
        </is>
      </c>
      <c r="N1152" t="inlineStr">
        <is>
          <t>Yes</t>
        </is>
      </c>
      <c r="O1152" t="inlineStr">
        <is>
          <t>Not stated</t>
        </is>
      </c>
      <c r="P1152" s="9" t="inlineStr">
        <is>
          <t>https://www.gwnf.org/</t>
        </is>
      </c>
      <c r="Q1152" s="9" t="inlineStr">
        <is>
          <t>https://grantcue.com/foundations/george-w-neilson-foundation-416022186</t>
        </is>
      </c>
    </row>
    <row r="1153">
      <c r="A1153">
        <f>IF($E1153=$E1152,$A1152+1,1)</f>
        <v/>
      </c>
      <c r="B1153" t="inlineStr">
        <is>
          <t>ALDRIDGE FAMILY FOUNDATION INC</t>
        </is>
      </c>
      <c r="C1153" t="inlineStr">
        <is>
          <t>47-2597843</t>
        </is>
      </c>
      <c r="D1153" t="inlineStr">
        <is>
          <t>Minnesota</t>
        </is>
      </c>
      <c r="E1153" t="inlineStr">
        <is>
          <t>MN</t>
        </is>
      </c>
      <c r="F1153" t="n">
        <v>2025</v>
      </c>
      <c r="G1153" t="n">
        <v>2</v>
      </c>
      <c r="H1153" s="13" t="n">
        <v>2967717</v>
      </c>
      <c r="I1153" s="12" t="n">
        <v>59</v>
      </c>
      <c r="J1153" s="13" t="n">
        <v>10000</v>
      </c>
      <c r="K1153" s="13">
        <f>IFERROR($H1153/$I1153,"")</f>
        <v/>
      </c>
      <c r="L1153" s="13" t="n">
        <v>750000</v>
      </c>
      <c r="M1153" t="inlineStr">
        <is>
          <t>MD, WI, IL</t>
        </is>
      </c>
      <c r="N1153" t="inlineStr">
        <is>
          <t>No</t>
        </is>
      </c>
      <c r="O1153" t="inlineStr">
        <is>
          <t>Not stated</t>
        </is>
      </c>
      <c r="Q1153" s="9" t="inlineStr">
        <is>
          <t>https://grantcue.com/foundations/aldridge-family-foundation-inc-472597843</t>
        </is>
      </c>
    </row>
    <row r="1154">
      <c r="A1154">
        <f>IF($E1154=$E1153,$A1153+1,1)</f>
        <v/>
      </c>
      <c r="B1154" t="inlineStr">
        <is>
          <t>HIAWATHA EDUCATION FOUNDATION</t>
        </is>
      </c>
      <c r="C1154" t="inlineStr">
        <is>
          <t>36-3537959</t>
        </is>
      </c>
      <c r="D1154" t="inlineStr">
        <is>
          <t>Minnesota</t>
        </is>
      </c>
      <c r="E1154" t="inlineStr">
        <is>
          <t>MN</t>
        </is>
      </c>
      <c r="F1154" t="n">
        <v>2024</v>
      </c>
      <c r="G1154" t="n">
        <v>1</v>
      </c>
      <c r="H1154" s="13" t="n">
        <v>2951350</v>
      </c>
      <c r="I1154" s="12" t="n">
        <v>34</v>
      </c>
      <c r="J1154" s="13" t="n">
        <v>47600</v>
      </c>
      <c r="K1154" s="13">
        <f>IFERROR($H1154/$I1154,"")</f>
        <v/>
      </c>
      <c r="L1154" s="13" t="n">
        <v>1350000</v>
      </c>
      <c r="M1154" t="inlineStr">
        <is>
          <t>TN, TX</t>
        </is>
      </c>
      <c r="N1154" t="inlineStr">
        <is>
          <t>Yes</t>
        </is>
      </c>
      <c r="O1154" t="inlineStr">
        <is>
          <t>Yes</t>
        </is>
      </c>
      <c r="Q1154" s="9" t="inlineStr">
        <is>
          <t>https://grantcue.com/foundations/hiawatha-education-foundation-363537959</t>
        </is>
      </c>
    </row>
    <row r="1155">
      <c r="A1155">
        <f>IF($E1155=$E1154,$A1154+1,1)</f>
        <v/>
      </c>
      <c r="B1155" t="inlineStr">
        <is>
          <t>PATRICK AND AIMEE BUTLER FAMILY</t>
        </is>
      </c>
      <c r="C1155" t="inlineStr">
        <is>
          <t>41-6009902</t>
        </is>
      </c>
      <c r="D1155" t="inlineStr">
        <is>
          <t>Minnesota</t>
        </is>
      </c>
      <c r="E1155" t="inlineStr">
        <is>
          <t>MN</t>
        </is>
      </c>
      <c r="F1155" t="n">
        <v>2024</v>
      </c>
      <c r="G1155" t="n">
        <v>1</v>
      </c>
      <c r="H1155" s="13" t="n">
        <v>2924750</v>
      </c>
      <c r="I1155" s="12" t="n">
        <v>88</v>
      </c>
      <c r="J1155" s="13" t="n">
        <v>27500</v>
      </c>
      <c r="K1155" s="13">
        <f>IFERROR($H1155/$I1155,"")</f>
        <v/>
      </c>
      <c r="L1155" s="13" t="n">
        <v>150000</v>
      </c>
      <c r="M1155" t="inlineStr">
        <is>
          <t>MA, WA, VT</t>
        </is>
      </c>
      <c r="N1155" t="inlineStr">
        <is>
          <t>No</t>
        </is>
      </c>
      <c r="O1155" t="inlineStr">
        <is>
          <t>Yes</t>
        </is>
      </c>
      <c r="Q1155" s="9" t="inlineStr">
        <is>
          <t>https://grantcue.com/foundations/patrick-and-aimee-butler-family-416009902</t>
        </is>
      </c>
    </row>
    <row r="1156">
      <c r="A1156">
        <f>IF($E1156=$E1155,$A1155+1,1)</f>
        <v/>
      </c>
      <c r="B1156" t="inlineStr">
        <is>
          <t>AMY'S LEGACY FOUNDATION</t>
        </is>
      </c>
      <c r="C1156" t="inlineStr">
        <is>
          <t>81-4184096</t>
        </is>
      </c>
      <c r="D1156" t="inlineStr">
        <is>
          <t>Minnesota</t>
        </is>
      </c>
      <c r="E1156" t="inlineStr">
        <is>
          <t>MN</t>
        </is>
      </c>
      <c r="F1156" t="n">
        <v>2024</v>
      </c>
      <c r="G1156" t="n">
        <v>1</v>
      </c>
      <c r="H1156" s="13" t="n">
        <v>2868050</v>
      </c>
      <c r="I1156" s="12" t="n">
        <v>60</v>
      </c>
      <c r="J1156" s="13" t="n">
        <v>25000</v>
      </c>
      <c r="K1156" s="13">
        <f>IFERROR($H1156/$I1156,"")</f>
        <v/>
      </c>
      <c r="L1156" s="13" t="n">
        <v>921500</v>
      </c>
      <c r="M1156" t="inlineStr">
        <is>
          <t>IL, CO, KY</t>
        </is>
      </c>
      <c r="N1156" t="inlineStr">
        <is>
          <t>No</t>
        </is>
      </c>
      <c r="O1156" t="inlineStr">
        <is>
          <t>Not stated</t>
        </is>
      </c>
      <c r="Q1156" s="9" t="inlineStr">
        <is>
          <t>https://grantcue.com/foundations/amy-s-legacy-foundation-814184096</t>
        </is>
      </c>
    </row>
    <row r="1157">
      <c r="A1157">
        <f>IF($E1157=$E1156,$A1156+1,1)</f>
        <v/>
      </c>
      <c r="B1157" t="inlineStr">
        <is>
          <t>ROGERS FAMILY FOUNDATION</t>
        </is>
      </c>
      <c r="C1157" t="inlineStr">
        <is>
          <t>47-1341296</t>
        </is>
      </c>
      <c r="D1157" t="inlineStr">
        <is>
          <t>Minnesota</t>
        </is>
      </c>
      <c r="E1157" t="inlineStr">
        <is>
          <t>MN</t>
        </is>
      </c>
      <c r="F1157" t="n">
        <v>2025</v>
      </c>
      <c r="G1157" t="n">
        <v>2</v>
      </c>
      <c r="H1157" s="13" t="n">
        <v>2832888</v>
      </c>
      <c r="I1157" s="12" t="n">
        <v>102</v>
      </c>
      <c r="J1157" s="13" t="n">
        <v>10000</v>
      </c>
      <c r="K1157" s="13">
        <f>IFERROR($H1157/$I1157,"")</f>
        <v/>
      </c>
      <c r="L1157" s="13" t="n">
        <v>130000</v>
      </c>
      <c r="M1157" t="inlineStr">
        <is>
          <t>CA, AZ, MA</t>
        </is>
      </c>
      <c r="N1157" t="inlineStr">
        <is>
          <t>No</t>
        </is>
      </c>
      <c r="O1157" t="inlineStr">
        <is>
          <t>Not stated</t>
        </is>
      </c>
      <c r="Q1157" s="9" t="inlineStr">
        <is>
          <t>https://grantcue.com/foundations/rogers-family-foundation-471341296</t>
        </is>
      </c>
    </row>
    <row r="1158">
      <c r="A1158">
        <f>IF($E1158=$E1157,$A1157+1,1)</f>
        <v/>
      </c>
      <c r="B1158" t="inlineStr">
        <is>
          <t>THE HAWKINS FAMILY FOUNDATION</t>
        </is>
      </c>
      <c r="C1158" t="inlineStr">
        <is>
          <t>41-1925282</t>
        </is>
      </c>
      <c r="D1158" t="inlineStr">
        <is>
          <t>Minnesota</t>
        </is>
      </c>
      <c r="E1158" t="inlineStr">
        <is>
          <t>MN</t>
        </is>
      </c>
      <c r="F1158" t="n">
        <v>2025</v>
      </c>
      <c r="G1158" t="n">
        <v>2</v>
      </c>
      <c r="H1158" s="13" t="n">
        <v>2825350</v>
      </c>
      <c r="I1158" s="12" t="n">
        <v>88</v>
      </c>
      <c r="J1158" s="13" t="n">
        <v>2000</v>
      </c>
      <c r="K1158" s="13">
        <f>IFERROR($H1158/$I1158,"")</f>
        <v/>
      </c>
      <c r="L1158" s="13" t="n">
        <v>2000000</v>
      </c>
      <c r="M1158" t="inlineStr">
        <is>
          <t>TN, FL, VA</t>
        </is>
      </c>
      <c r="N1158" t="inlineStr">
        <is>
          <t>Yes</t>
        </is>
      </c>
      <c r="O1158" t="inlineStr">
        <is>
          <t>Not stated</t>
        </is>
      </c>
      <c r="Q1158" s="9" t="inlineStr">
        <is>
          <t>https://grantcue.com/foundations/the-hawkins-family-foundation-411925282</t>
        </is>
      </c>
    </row>
    <row r="1159">
      <c r="A1159">
        <f>IF($E1159=$E1158,$A1158+1,1)</f>
        <v/>
      </c>
      <c r="B1159" t="inlineStr">
        <is>
          <t>JOHN AND DENISE GRAVES FOUNDATION</t>
        </is>
      </c>
      <c r="C1159" t="inlineStr">
        <is>
          <t>47-1300668</t>
        </is>
      </c>
      <c r="D1159" t="inlineStr">
        <is>
          <t>Minnesota</t>
        </is>
      </c>
      <c r="E1159" t="inlineStr">
        <is>
          <t>MN</t>
        </is>
      </c>
      <c r="F1159" t="n">
        <v>2024</v>
      </c>
      <c r="G1159" t="n">
        <v>1</v>
      </c>
      <c r="H1159" s="13" t="n">
        <v>2801285</v>
      </c>
      <c r="I1159" s="12" t="n">
        <v>85</v>
      </c>
      <c r="J1159" s="13" t="n">
        <v>30000</v>
      </c>
      <c r="K1159" s="13">
        <f>IFERROR($H1159/$I1159,"")</f>
        <v/>
      </c>
      <c r="L1159" s="13" t="n">
        <v>250000</v>
      </c>
      <c r="M1159" t="inlineStr">
        <is>
          <t>NY, CA, LA</t>
        </is>
      </c>
      <c r="N1159" t="inlineStr">
        <is>
          <t>Yes</t>
        </is>
      </c>
      <c r="O1159" t="inlineStr">
        <is>
          <t>Yes</t>
        </is>
      </c>
      <c r="P1159" s="9" t="inlineStr">
        <is>
          <t>https://www.jdgravesfoundation.org/</t>
        </is>
      </c>
      <c r="Q1159" s="9" t="inlineStr">
        <is>
          <t>https://grantcue.com/foundations/john-and-denise-graves-foundation-471300668</t>
        </is>
      </c>
    </row>
    <row r="1160">
      <c r="A1160">
        <f>IF($E1160=$E1159,$A1159+1,1)</f>
        <v/>
      </c>
      <c r="B1160" t="inlineStr">
        <is>
          <t>THE ROSEN FAMILY FOUNDATION INC</t>
        </is>
      </c>
      <c r="C1160" t="inlineStr">
        <is>
          <t>41-2054672</t>
        </is>
      </c>
      <c r="D1160" t="inlineStr">
        <is>
          <t>Minnesota</t>
        </is>
      </c>
      <c r="E1160" t="inlineStr">
        <is>
          <t>MN</t>
        </is>
      </c>
      <c r="F1160" t="n">
        <v>2025</v>
      </c>
      <c r="G1160" t="n">
        <v>2</v>
      </c>
      <c r="H1160" s="13" t="n">
        <v>2714202</v>
      </c>
      <c r="I1160" s="12" t="n">
        <v>27</v>
      </c>
      <c r="J1160" s="13" t="n">
        <v>49998</v>
      </c>
      <c r="K1160" s="13">
        <f>IFERROR($H1160/$I1160,"")</f>
        <v/>
      </c>
      <c r="L1160" s="13" t="n">
        <v>1000000</v>
      </c>
      <c r="M1160" t="inlineStr">
        <is>
          <t>WI, NE, DC</t>
        </is>
      </c>
      <c r="N1160" t="inlineStr">
        <is>
          <t>No</t>
        </is>
      </c>
      <c r="O1160" t="inlineStr">
        <is>
          <t>Not stated</t>
        </is>
      </c>
      <c r="Q1160" s="9" t="inlineStr">
        <is>
          <t>https://grantcue.com/foundations/the-rosen-family-foundation-inc-412054672</t>
        </is>
      </c>
    </row>
    <row r="1161">
      <c r="A1161">
        <f>IF($E1161=$E1160,$A1160+1,1)</f>
        <v/>
      </c>
      <c r="B1161" t="inlineStr">
        <is>
          <t>MARDAG FOUNDATION</t>
        </is>
      </c>
      <c r="C1161" t="inlineStr">
        <is>
          <t>41-1698990</t>
        </is>
      </c>
      <c r="D1161" t="inlineStr">
        <is>
          <t>Minnesota</t>
        </is>
      </c>
      <c r="E1161" t="inlineStr">
        <is>
          <t>MN</t>
        </is>
      </c>
      <c r="F1161" t="n">
        <v>2024</v>
      </c>
      <c r="G1161" t="n">
        <v>1</v>
      </c>
      <c r="H1161" s="13" t="n">
        <v>2711750</v>
      </c>
      <c r="I1161" s="12" t="n">
        <v>117</v>
      </c>
      <c r="J1161" s="13" t="n">
        <v>25000</v>
      </c>
      <c r="K1161" s="13">
        <f>IFERROR($H1161/$I1161,"")</f>
        <v/>
      </c>
      <c r="L1161" s="13" t="n">
        <v>50000</v>
      </c>
      <c r="N1161" t="inlineStr">
        <is>
          <t>Yes</t>
        </is>
      </c>
      <c r="O1161" t="inlineStr">
        <is>
          <t>Yes</t>
        </is>
      </c>
      <c r="P1161" s="9" t="inlineStr">
        <is>
          <t>https://www.mardag.org/</t>
        </is>
      </c>
      <c r="Q1161" s="9" t="inlineStr">
        <is>
          <t>https://grantcue.com/foundations/mardag-foundation-411698990</t>
        </is>
      </c>
    </row>
    <row r="1162">
      <c r="A1162">
        <f>IF($E1162=$E1161,$A1161+1,1)</f>
        <v/>
      </c>
      <c r="B1162" t="inlineStr">
        <is>
          <t>Better Way Foundation</t>
        </is>
      </c>
      <c r="C1162" t="inlineStr">
        <is>
          <t>36-3608625</t>
        </is>
      </c>
      <c r="D1162" t="inlineStr">
        <is>
          <t>Minnesota</t>
        </is>
      </c>
      <c r="E1162" t="inlineStr">
        <is>
          <t>MN</t>
        </is>
      </c>
      <c r="F1162" t="n">
        <v>2024</v>
      </c>
      <c r="G1162" t="n">
        <v>1</v>
      </c>
      <c r="H1162" s="13" t="n">
        <v>2695000</v>
      </c>
      <c r="I1162" s="12" t="n">
        <v>45</v>
      </c>
      <c r="J1162" s="13" t="n">
        <v>30000</v>
      </c>
      <c r="K1162" s="13">
        <f>IFERROR($H1162/$I1162,"")</f>
        <v/>
      </c>
      <c r="L1162" s="13" t="n">
        <v>200000</v>
      </c>
      <c r="M1162" t="inlineStr">
        <is>
          <t>NM, SD, MA</t>
        </is>
      </c>
      <c r="N1162" t="inlineStr">
        <is>
          <t>No</t>
        </is>
      </c>
      <c r="O1162" t="inlineStr">
        <is>
          <t>Not stated</t>
        </is>
      </c>
      <c r="Q1162" s="9" t="inlineStr">
        <is>
          <t>https://grantcue.com/foundations/better-way-foundation-363608625</t>
        </is>
      </c>
    </row>
    <row r="1163">
      <c r="A1163">
        <f>IF($E1163=$E1162,$A1162+1,1)</f>
        <v/>
      </c>
      <c r="B1163" t="inlineStr">
        <is>
          <t>MG MEZZANOTTE FOUNDATION</t>
        </is>
      </c>
      <c r="C1163" t="inlineStr">
        <is>
          <t>30-6508848</t>
        </is>
      </c>
      <c r="D1163" t="inlineStr">
        <is>
          <t>Minnesota</t>
        </is>
      </c>
      <c r="E1163" t="inlineStr">
        <is>
          <t>MN</t>
        </is>
      </c>
      <c r="F1163" t="n">
        <v>2025</v>
      </c>
      <c r="G1163" t="n">
        <v>2</v>
      </c>
      <c r="H1163" s="13" t="n">
        <v>2613917</v>
      </c>
      <c r="I1163" s="12" t="n">
        <v>49</v>
      </c>
      <c r="J1163" s="13" t="n">
        <v>10000</v>
      </c>
      <c r="K1163" s="13">
        <f>IFERROR($H1163/$I1163,"")</f>
        <v/>
      </c>
      <c r="L1163" s="13" t="n">
        <v>543417</v>
      </c>
      <c r="M1163" t="inlineStr">
        <is>
          <t>VA, IL, DC</t>
        </is>
      </c>
      <c r="N1163" t="inlineStr">
        <is>
          <t>No</t>
        </is>
      </c>
      <c r="O1163" t="inlineStr">
        <is>
          <t>Not stated</t>
        </is>
      </c>
      <c r="Q1163" s="9" t="inlineStr">
        <is>
          <t>https://grantcue.com/foundations/mg-mezzanotte-foundation-306508848</t>
        </is>
      </c>
    </row>
    <row r="1164">
      <c r="A1164">
        <f>IF($E1164=$E1163,$A1163+1,1)</f>
        <v/>
      </c>
      <c r="B1164" t="inlineStr">
        <is>
          <t>THE JAY AND ROSE PHILLIPS FAMILY FOUNDATION OF MINNESOTA</t>
        </is>
      </c>
      <c r="C1164" t="inlineStr">
        <is>
          <t>27-4196509</t>
        </is>
      </c>
      <c r="D1164" t="inlineStr">
        <is>
          <t>Minnesota</t>
        </is>
      </c>
      <c r="E1164" t="inlineStr">
        <is>
          <t>MN</t>
        </is>
      </c>
      <c r="F1164" t="n">
        <v>2024</v>
      </c>
      <c r="G1164" t="n">
        <v>1</v>
      </c>
      <c r="H1164" s="13" t="n">
        <v>2573487</v>
      </c>
      <c r="I1164" s="12" t="n">
        <v>120</v>
      </c>
      <c r="J1164" s="13" t="n">
        <v>10000</v>
      </c>
      <c r="K1164" s="13">
        <f>IFERROR($H1164/$I1164,"")</f>
        <v/>
      </c>
      <c r="L1164" s="13" t="n">
        <v>237500</v>
      </c>
      <c r="M1164" t="inlineStr">
        <is>
          <t>CA, NY, IL</t>
        </is>
      </c>
      <c r="N1164" t="inlineStr">
        <is>
          <t>No</t>
        </is>
      </c>
      <c r="O1164" t="inlineStr">
        <is>
          <t>Not stated</t>
        </is>
      </c>
      <c r="Q1164" s="9" t="inlineStr">
        <is>
          <t>https://grantcue.com/foundations/the-jay-and-rose-phillips-family-foundation-of-minnesota-274196509</t>
        </is>
      </c>
    </row>
    <row r="1165">
      <c r="A1165">
        <f>IF($E1165=$E1164,$A1164+1,1)</f>
        <v/>
      </c>
      <c r="B1165" t="inlineStr">
        <is>
          <t>Andersen Corporate Foundation</t>
        </is>
      </c>
      <c r="C1165" t="inlineStr">
        <is>
          <t>41-6020912</t>
        </is>
      </c>
      <c r="D1165" t="inlineStr">
        <is>
          <t>Minnesota</t>
        </is>
      </c>
      <c r="E1165" t="inlineStr">
        <is>
          <t>MN</t>
        </is>
      </c>
      <c r="F1165" t="n">
        <v>2023</v>
      </c>
      <c r="G1165" t="n">
        <v>1</v>
      </c>
      <c r="H1165" s="13" t="n">
        <v>2521500</v>
      </c>
      <c r="I1165" s="12" t="n">
        <v>162</v>
      </c>
      <c r="J1165" s="13" t="n">
        <v>10000</v>
      </c>
      <c r="K1165" s="13">
        <f>IFERROR($H1165/$I1165,"")</f>
        <v/>
      </c>
      <c r="L1165" s="13" t="n">
        <v>250000</v>
      </c>
      <c r="M1165" t="inlineStr">
        <is>
          <t>WI, IA, AZ</t>
        </is>
      </c>
      <c r="N1165" t="inlineStr">
        <is>
          <t>Yes</t>
        </is>
      </c>
      <c r="O1165" t="inlineStr">
        <is>
          <t>Yes</t>
        </is>
      </c>
      <c r="P1165" s="9" t="inlineStr">
        <is>
          <t>https://www.andersenwindows.com/ABOUT/COMMUNITY/</t>
        </is>
      </c>
      <c r="Q1165" s="9" t="inlineStr">
        <is>
          <t>https://grantcue.com/foundations/andersen-corporate-foundation-416020912</t>
        </is>
      </c>
    </row>
    <row r="1166">
      <c r="A1166">
        <f>IF($E1166=$E1165,$A1165+1,1)</f>
        <v/>
      </c>
      <c r="B1166" t="inlineStr">
        <is>
          <t>CAMARA-PRESS FOUNDATION</t>
        </is>
      </c>
      <c r="C1166" t="inlineStr">
        <is>
          <t>27-1985444</t>
        </is>
      </c>
      <c r="D1166" t="inlineStr">
        <is>
          <t>Minnesota</t>
        </is>
      </c>
      <c r="E1166" t="inlineStr">
        <is>
          <t>MN</t>
        </is>
      </c>
      <c r="F1166" t="n">
        <v>2025</v>
      </c>
      <c r="G1166" t="n">
        <v>2</v>
      </c>
      <c r="H1166" s="13" t="n">
        <v>2427000</v>
      </c>
      <c r="I1166" s="12" t="n">
        <v>43</v>
      </c>
      <c r="J1166" s="13" t="n">
        <v>40000</v>
      </c>
      <c r="K1166" s="13">
        <f>IFERROR($H1166/$I1166,"")</f>
        <v/>
      </c>
      <c r="L1166" s="13" t="n">
        <v>275000</v>
      </c>
      <c r="M1166" t="inlineStr">
        <is>
          <t>IL, NH, HI</t>
        </is>
      </c>
      <c r="N1166" t="inlineStr">
        <is>
          <t>No</t>
        </is>
      </c>
      <c r="O1166" t="inlineStr">
        <is>
          <t>Not stated</t>
        </is>
      </c>
      <c r="Q1166" s="9" t="inlineStr">
        <is>
          <t>https://grantcue.com/foundations/camara-press-foundation-271985444</t>
        </is>
      </c>
    </row>
    <row r="1167">
      <c r="A1167">
        <f>IF($E1167=$E1166,$A1166+1,1)</f>
        <v/>
      </c>
      <c r="B1167" t="inlineStr">
        <is>
          <t>The Corridoni Foundation for Agency and Self-Determination</t>
        </is>
      </c>
      <c r="C1167" t="inlineStr">
        <is>
          <t>46-3717962</t>
        </is>
      </c>
      <c r="D1167" t="inlineStr">
        <is>
          <t>Minnesota</t>
        </is>
      </c>
      <c r="E1167" t="inlineStr">
        <is>
          <t>MN</t>
        </is>
      </c>
      <c r="F1167" t="n">
        <v>2025</v>
      </c>
      <c r="G1167" t="n">
        <v>2</v>
      </c>
      <c r="H1167" s="13" t="n">
        <v>2375000</v>
      </c>
      <c r="I1167" s="12" t="n">
        <v>39</v>
      </c>
      <c r="J1167" s="13" t="n">
        <v>10000</v>
      </c>
      <c r="K1167" s="13">
        <f>IFERROR($H1167/$I1167,"")</f>
        <v/>
      </c>
      <c r="L1167" s="13" t="n">
        <v>625000</v>
      </c>
      <c r="M1167" t="inlineStr">
        <is>
          <t>PA, IL, MA</t>
        </is>
      </c>
      <c r="N1167" t="inlineStr">
        <is>
          <t>No</t>
        </is>
      </c>
      <c r="O1167" t="inlineStr">
        <is>
          <t>Not stated</t>
        </is>
      </c>
      <c r="Q1167" s="9" t="inlineStr">
        <is>
          <t>https://grantcue.com/foundations/the-corridoni-foundation-for-agency-and-self-determination-463717962</t>
        </is>
      </c>
    </row>
    <row r="1168">
      <c r="A1168">
        <f>IF($E1168=$E1167,$A1167+1,1)</f>
        <v/>
      </c>
      <c r="B1168" t="inlineStr">
        <is>
          <t>FREY FOUNDATION</t>
        </is>
      </c>
      <c r="C1168" t="inlineStr">
        <is>
          <t>36-3588505</t>
        </is>
      </c>
      <c r="D1168" t="inlineStr">
        <is>
          <t>Minnesota</t>
        </is>
      </c>
      <c r="E1168" t="inlineStr">
        <is>
          <t>MN</t>
        </is>
      </c>
      <c r="F1168" t="n">
        <v>2024</v>
      </c>
      <c r="G1168" t="n">
        <v>2</v>
      </c>
      <c r="H1168" s="13" t="n">
        <v>2371688</v>
      </c>
      <c r="I1168" s="12" t="n">
        <v>96</v>
      </c>
      <c r="J1168" s="13" t="n">
        <v>17000</v>
      </c>
      <c r="K1168" s="13">
        <f>IFERROR($H1168/$I1168,"")</f>
        <v/>
      </c>
      <c r="L1168" s="13" t="n">
        <v>105000</v>
      </c>
      <c r="M1168" t="inlineStr">
        <is>
          <t>ID, IL, VA</t>
        </is>
      </c>
      <c r="N1168" t="inlineStr">
        <is>
          <t>No</t>
        </is>
      </c>
      <c r="O1168" t="inlineStr">
        <is>
          <t>Not stated</t>
        </is>
      </c>
      <c r="Q1168" s="9" t="inlineStr">
        <is>
          <t>https://grantcue.com/foundations/frey-foundation-363588505</t>
        </is>
      </c>
    </row>
    <row r="1169">
      <c r="A1169">
        <f>IF($E1169=$E1168,$A1168+1,1)</f>
        <v/>
      </c>
      <c r="B1169" t="inlineStr">
        <is>
          <t>LRE FOUNDATION</t>
        </is>
      </c>
      <c r="C1169" t="inlineStr">
        <is>
          <t>20-4973856</t>
        </is>
      </c>
      <c r="D1169" t="inlineStr">
        <is>
          <t>Minnesota</t>
        </is>
      </c>
      <c r="E1169" t="inlineStr">
        <is>
          <t>MN</t>
        </is>
      </c>
      <c r="F1169" t="n">
        <v>2025</v>
      </c>
      <c r="G1169" t="n">
        <v>2</v>
      </c>
      <c r="H1169" s="13" t="n">
        <v>2335000</v>
      </c>
      <c r="I1169" s="12" t="n">
        <v>49</v>
      </c>
      <c r="J1169" s="13" t="n">
        <v>30000</v>
      </c>
      <c r="K1169" s="13">
        <f>IFERROR($H1169/$I1169,"")</f>
        <v/>
      </c>
      <c r="L1169" s="13" t="n">
        <v>160000</v>
      </c>
      <c r="M1169" t="inlineStr">
        <is>
          <t>PA, NC</t>
        </is>
      </c>
      <c r="N1169" t="inlineStr">
        <is>
          <t>No</t>
        </is>
      </c>
      <c r="O1169" t="inlineStr">
        <is>
          <t>Not stated</t>
        </is>
      </c>
      <c r="Q1169" s="9" t="inlineStr">
        <is>
          <t>https://grantcue.com/foundations/lre-foundation-204973856</t>
        </is>
      </c>
    </row>
    <row r="1170">
      <c r="A1170">
        <f>IF($E1170=$E1169,$A1169+1,1)</f>
        <v/>
      </c>
      <c r="B1170" t="inlineStr">
        <is>
          <t>DRISCOLL FOUNDATION</t>
        </is>
      </c>
      <c r="C1170" t="inlineStr">
        <is>
          <t>41-6012065</t>
        </is>
      </c>
      <c r="D1170" t="inlineStr">
        <is>
          <t>Minnesota</t>
        </is>
      </c>
      <c r="E1170" t="inlineStr">
        <is>
          <t>MN</t>
        </is>
      </c>
      <c r="F1170" t="n">
        <v>2024</v>
      </c>
      <c r="G1170" t="n">
        <v>2</v>
      </c>
      <c r="H1170" s="13" t="n">
        <v>2295500</v>
      </c>
      <c r="I1170" s="12" t="n">
        <v>176</v>
      </c>
      <c r="J1170" s="13" t="n">
        <v>5000</v>
      </c>
      <c r="K1170" s="13">
        <f>IFERROR($H1170/$I1170,"")</f>
        <v/>
      </c>
      <c r="L1170" s="13" t="n">
        <v>100000</v>
      </c>
      <c r="M1170" t="inlineStr">
        <is>
          <t>WA, CO, DC</t>
        </is>
      </c>
      <c r="N1170" t="inlineStr">
        <is>
          <t>No</t>
        </is>
      </c>
      <c r="O1170" t="inlineStr">
        <is>
          <t>Not stated</t>
        </is>
      </c>
      <c r="Q1170" s="9" t="inlineStr">
        <is>
          <t>https://grantcue.com/foundations/driscoll-foundation-416012065</t>
        </is>
      </c>
    </row>
    <row r="1171">
      <c r="A1171">
        <f>IF($E1171=$E1170,$A1170+1,1)</f>
        <v/>
      </c>
      <c r="B1171" t="inlineStr">
        <is>
          <t>DCM FOUNDATION</t>
        </is>
      </c>
      <c r="C1171" t="inlineStr">
        <is>
          <t>84-2496333</t>
        </is>
      </c>
      <c r="D1171" t="inlineStr">
        <is>
          <t>Minnesota</t>
        </is>
      </c>
      <c r="E1171" t="inlineStr">
        <is>
          <t>MN</t>
        </is>
      </c>
      <c r="F1171" t="n">
        <v>2025</v>
      </c>
      <c r="G1171" t="n">
        <v>2</v>
      </c>
      <c r="H1171" s="13" t="n">
        <v>2272302</v>
      </c>
      <c r="I1171" s="12" t="n">
        <v>34</v>
      </c>
      <c r="J1171" s="13" t="n">
        <v>25000</v>
      </c>
      <c r="K1171" s="13">
        <f>IFERROR($H1171/$I1171,"")</f>
        <v/>
      </c>
      <c r="L1171" s="13" t="n">
        <v>400000</v>
      </c>
      <c r="M1171" t="inlineStr">
        <is>
          <t>FL, NC, CA</t>
        </is>
      </c>
      <c r="N1171" t="inlineStr">
        <is>
          <t>No</t>
        </is>
      </c>
      <c r="O1171" t="inlineStr">
        <is>
          <t>Not stated</t>
        </is>
      </c>
      <c r="Q1171" s="9" t="inlineStr">
        <is>
          <t>https://grantcue.com/foundations/dcm-foundation-842496333</t>
        </is>
      </c>
    </row>
    <row r="1172">
      <c r="A1172">
        <f>IF($E1172=$E1171,$A1171+1,1)</f>
        <v/>
      </c>
      <c r="B1172" t="inlineStr">
        <is>
          <t>CLB FOUNDATION</t>
        </is>
      </c>
      <c r="C1172" t="inlineStr">
        <is>
          <t>81-1617742</t>
        </is>
      </c>
      <c r="D1172" t="inlineStr">
        <is>
          <t>Minnesota</t>
        </is>
      </c>
      <c r="E1172" t="inlineStr">
        <is>
          <t>MN</t>
        </is>
      </c>
      <c r="F1172" t="n">
        <v>2025</v>
      </c>
      <c r="G1172" t="n">
        <v>2</v>
      </c>
      <c r="H1172" s="13" t="n">
        <v>2267505</v>
      </c>
      <c r="I1172" s="12" t="n">
        <v>35</v>
      </c>
      <c r="J1172" s="13" t="n">
        <v>50000</v>
      </c>
      <c r="K1172" s="13">
        <f>IFERROR($H1172/$I1172,"")</f>
        <v/>
      </c>
      <c r="L1172" s="13" t="n">
        <v>250000</v>
      </c>
      <c r="M1172" t="inlineStr">
        <is>
          <t>FL, MI, NC</t>
        </is>
      </c>
      <c r="N1172" t="inlineStr">
        <is>
          <t>No</t>
        </is>
      </c>
      <c r="O1172" t="inlineStr">
        <is>
          <t>Not stated</t>
        </is>
      </c>
      <c r="Q1172" s="9" t="inlineStr">
        <is>
          <t>https://grantcue.com/foundations/clb-foundation-811617742</t>
        </is>
      </c>
    </row>
    <row r="1173">
      <c r="A1173">
        <f>IF($E1173=$E1172,$A1172+1,1)</f>
        <v/>
      </c>
      <c r="B1173" t="inlineStr">
        <is>
          <t>FOUNDATION FOR EDUCATIONAL RESEARCH AND DEVELOPMENT</t>
        </is>
      </c>
      <c r="C1173" t="inlineStr">
        <is>
          <t>41-1876141</t>
        </is>
      </c>
      <c r="D1173" t="inlineStr">
        <is>
          <t>Minnesota</t>
        </is>
      </c>
      <c r="E1173" t="inlineStr">
        <is>
          <t>MN</t>
        </is>
      </c>
      <c r="F1173" t="n">
        <v>2024</v>
      </c>
      <c r="G1173" t="n">
        <v>1</v>
      </c>
      <c r="H1173" s="13" t="n">
        <v>2209751</v>
      </c>
      <c r="I1173" s="12" t="n">
        <v>7</v>
      </c>
      <c r="J1173" s="13" t="n">
        <v>125000</v>
      </c>
      <c r="K1173" s="13">
        <f>IFERROR($H1173/$I1173,"")</f>
        <v/>
      </c>
      <c r="L1173" s="13" t="n">
        <v>1356418</v>
      </c>
      <c r="M1173" t="inlineStr">
        <is>
          <t>NY</t>
        </is>
      </c>
      <c r="N1173" t="inlineStr">
        <is>
          <t>No</t>
        </is>
      </c>
      <c r="O1173" t="inlineStr">
        <is>
          <t>Not stated</t>
        </is>
      </c>
      <c r="Q1173" s="9" t="inlineStr">
        <is>
          <t>https://grantcue.com/foundations/foundation-for-educational-research-and-development-411876141</t>
        </is>
      </c>
    </row>
    <row r="1174">
      <c r="A1174">
        <f>IF($E1174=$E1173,$A1173+1,1)</f>
        <v/>
      </c>
      <c r="B1174" t="inlineStr">
        <is>
          <t>HERSEY FOUNDATION</t>
        </is>
      </c>
      <c r="C1174" t="inlineStr">
        <is>
          <t>23-7001771</t>
        </is>
      </c>
      <c r="D1174" t="inlineStr">
        <is>
          <t>Minnesota</t>
        </is>
      </c>
      <c r="E1174" t="inlineStr">
        <is>
          <t>MN</t>
        </is>
      </c>
      <c r="F1174" t="n">
        <v>2025</v>
      </c>
      <c r="G1174" t="n">
        <v>2</v>
      </c>
      <c r="H1174" s="13" t="n">
        <v>2153000</v>
      </c>
      <c r="I1174" s="12" t="n">
        <v>14</v>
      </c>
      <c r="J1174" s="13" t="n">
        <v>75000</v>
      </c>
      <c r="K1174" s="13">
        <f>IFERROR($H1174/$I1174,"")</f>
        <v/>
      </c>
      <c r="L1174" s="13" t="n">
        <v>700000</v>
      </c>
      <c r="M1174" t="inlineStr">
        <is>
          <t>FL, NY, RI</t>
        </is>
      </c>
      <c r="N1174" t="inlineStr">
        <is>
          <t>No</t>
        </is>
      </c>
      <c r="O1174" t="inlineStr">
        <is>
          <t>Not stated</t>
        </is>
      </c>
      <c r="Q1174" s="9" t="inlineStr">
        <is>
          <t>https://grantcue.com/foundations/hersey-foundation-237001771</t>
        </is>
      </c>
    </row>
    <row r="1175">
      <c r="A1175">
        <f>IF($E1175=$E1174,$A1174+1,1)</f>
        <v/>
      </c>
      <c r="B1175" t="inlineStr">
        <is>
          <t>MORGAN FAMILY FOUNDATION</t>
        </is>
      </c>
      <c r="C1175" t="inlineStr">
        <is>
          <t>30-0205024</t>
        </is>
      </c>
      <c r="D1175" t="inlineStr">
        <is>
          <t>Minnesota</t>
        </is>
      </c>
      <c r="E1175" t="inlineStr">
        <is>
          <t>MN</t>
        </is>
      </c>
      <c r="F1175" t="n">
        <v>2024</v>
      </c>
      <c r="G1175" t="n">
        <v>1</v>
      </c>
      <c r="H1175" s="13" t="n">
        <v>2144874</v>
      </c>
      <c r="I1175" s="12" t="n">
        <v>109</v>
      </c>
      <c r="J1175" s="13" t="n">
        <v>2000</v>
      </c>
      <c r="K1175" s="13">
        <f>IFERROR($H1175/$I1175,"")</f>
        <v/>
      </c>
      <c r="L1175" s="13" t="n">
        <v>100000</v>
      </c>
      <c r="M1175" t="inlineStr">
        <is>
          <t>OH, GA, PA</t>
        </is>
      </c>
      <c r="N1175" t="inlineStr">
        <is>
          <t>Yes</t>
        </is>
      </c>
      <c r="O1175" t="inlineStr">
        <is>
          <t>Yes</t>
        </is>
      </c>
      <c r="P1175" s="9" t="inlineStr">
        <is>
          <t>https://www.morganfamilyfdn.org/</t>
        </is>
      </c>
      <c r="Q1175" s="9" t="inlineStr">
        <is>
          <t>https://grantcue.com/foundations/morgan-family-foundation-300205024</t>
        </is>
      </c>
    </row>
    <row r="1176">
      <c r="A1176">
        <f>IF($E1176=$E1175,$A1175+1,1)</f>
        <v/>
      </c>
      <c r="B1176" t="inlineStr">
        <is>
          <t>LUKIS FOUNDATION</t>
        </is>
      </c>
      <c r="C1176" t="inlineStr">
        <is>
          <t>41-1708009</t>
        </is>
      </c>
      <c r="D1176" t="inlineStr">
        <is>
          <t>Minnesota</t>
        </is>
      </c>
      <c r="E1176" t="inlineStr">
        <is>
          <t>MN</t>
        </is>
      </c>
      <c r="F1176" t="n">
        <v>2024</v>
      </c>
      <c r="G1176" t="n">
        <v>1</v>
      </c>
      <c r="H1176" s="13" t="n">
        <v>2141000</v>
      </c>
      <c r="I1176" s="12" t="n">
        <v>23</v>
      </c>
      <c r="J1176" s="13" t="n">
        <v>40000</v>
      </c>
      <c r="K1176" s="13">
        <f>IFERROR($H1176/$I1176,"")</f>
        <v/>
      </c>
      <c r="L1176" s="13" t="n">
        <v>1050000</v>
      </c>
      <c r="M1176" t="inlineStr">
        <is>
          <t>ME, CA, VA</t>
        </is>
      </c>
      <c r="N1176" t="inlineStr">
        <is>
          <t>No</t>
        </is>
      </c>
      <c r="O1176" t="inlineStr">
        <is>
          <t>Not stated</t>
        </is>
      </c>
      <c r="Q1176" s="9" t="inlineStr">
        <is>
          <t>https://grantcue.com/foundations/lukis-foundation-411708009</t>
        </is>
      </c>
    </row>
    <row r="1177">
      <c r="A1177">
        <f>IF($E1177=$E1176,$A1176+1,1)</f>
        <v/>
      </c>
      <c r="B1177" t="inlineStr">
        <is>
          <t>KITSELMAN FDN HARRY JANET-MAIN 769905</t>
        </is>
      </c>
      <c r="C1177" t="inlineStr">
        <is>
          <t>41-6491134</t>
        </is>
      </c>
      <c r="D1177" t="inlineStr">
        <is>
          <t>Minnesota</t>
        </is>
      </c>
      <c r="E1177" t="inlineStr">
        <is>
          <t>MN</t>
        </is>
      </c>
      <c r="F1177" t="n">
        <v>2025</v>
      </c>
      <c r="G1177" t="n">
        <v>2</v>
      </c>
      <c r="H1177" s="13" t="n">
        <v>2129331</v>
      </c>
      <c r="I1177" s="12" t="n">
        <v>31</v>
      </c>
      <c r="J1177" s="13" t="n">
        <v>30000</v>
      </c>
      <c r="K1177" s="13">
        <f>IFERROR($H1177/$I1177,"")</f>
        <v/>
      </c>
      <c r="L1177" s="13" t="n">
        <v>500000</v>
      </c>
      <c r="M1177" t="inlineStr">
        <is>
          <t>NY</t>
        </is>
      </c>
      <c r="N1177" t="inlineStr">
        <is>
          <t>No</t>
        </is>
      </c>
      <c r="O1177" t="inlineStr">
        <is>
          <t>Not stated</t>
        </is>
      </c>
      <c r="Q1177" s="9" t="inlineStr">
        <is>
          <t>https://grantcue.com/foundations/kitselman-fdn-harry-janet-main-769905-416491134</t>
        </is>
      </c>
    </row>
    <row r="1178">
      <c r="A1178">
        <f>IF($E1178=$E1177,$A1177+1,1)</f>
        <v/>
      </c>
      <c r="B1178" t="inlineStr">
        <is>
          <t>GLEN A TAYLOR FOUNDATION</t>
        </is>
      </c>
      <c r="C1178" t="inlineStr">
        <is>
          <t>41-1737411</t>
        </is>
      </c>
      <c r="D1178" t="inlineStr">
        <is>
          <t>Minnesota</t>
        </is>
      </c>
      <c r="E1178" t="inlineStr">
        <is>
          <t>MN</t>
        </is>
      </c>
      <c r="F1178" t="n">
        <v>2024</v>
      </c>
      <c r="G1178" t="n">
        <v>1</v>
      </c>
      <c r="H1178" s="13" t="n">
        <v>2122427</v>
      </c>
      <c r="I1178" s="12" t="n">
        <v>35</v>
      </c>
      <c r="J1178" s="13" t="n">
        <v>5000</v>
      </c>
      <c r="K1178" s="13">
        <f>IFERROR($H1178/$I1178,"")</f>
        <v/>
      </c>
      <c r="L1178" s="13" t="n">
        <v>1000000</v>
      </c>
      <c r="N1178" t="inlineStr">
        <is>
          <t>Yes</t>
        </is>
      </c>
      <c r="O1178" t="inlineStr">
        <is>
          <t>Not stated</t>
        </is>
      </c>
      <c r="Q1178" s="9" t="inlineStr">
        <is>
          <t>https://grantcue.com/foundations/glen-a-taylor-foundation-411737411</t>
        </is>
      </c>
    </row>
    <row r="1179">
      <c r="A1179">
        <f>IF($E1179=$E1178,$A1178+1,1)</f>
        <v/>
      </c>
      <c r="B1179" t="inlineStr">
        <is>
          <t>THE DOUGLASS BRANDENBORG FAMILY FDN</t>
        </is>
      </c>
      <c r="C1179" t="inlineStr">
        <is>
          <t>41-1958170</t>
        </is>
      </c>
      <c r="D1179" t="inlineStr">
        <is>
          <t>Minnesota</t>
        </is>
      </c>
      <c r="E1179" t="inlineStr">
        <is>
          <t>MN</t>
        </is>
      </c>
      <c r="F1179" t="n">
        <v>2024</v>
      </c>
      <c r="G1179" t="n">
        <v>1</v>
      </c>
      <c r="H1179" s="13" t="n">
        <v>2107668</v>
      </c>
      <c r="I1179" s="12" t="n">
        <v>23</v>
      </c>
      <c r="J1179" s="13" t="n">
        <v>75000</v>
      </c>
      <c r="K1179" s="13">
        <f>IFERROR($H1179/$I1179,"")</f>
        <v/>
      </c>
      <c r="L1179" s="13" t="n">
        <v>275000</v>
      </c>
      <c r="M1179" t="inlineStr">
        <is>
          <t>CA, MI</t>
        </is>
      </c>
      <c r="N1179" t="inlineStr">
        <is>
          <t>No</t>
        </is>
      </c>
      <c r="O1179" t="inlineStr">
        <is>
          <t>Not stated</t>
        </is>
      </c>
      <c r="Q1179" s="9" t="inlineStr">
        <is>
          <t>https://grantcue.com/foundations/the-douglass-brandenborg-family-fdn-411958170</t>
        </is>
      </c>
    </row>
    <row r="1180">
      <c r="A1180">
        <f>IF($E1180=$E1179,$A1179+1,1)</f>
        <v/>
      </c>
      <c r="B1180" t="inlineStr">
        <is>
          <t>BAKKEN FAMILY WRC FOUNDATION</t>
        </is>
      </c>
      <c r="C1180" t="inlineStr">
        <is>
          <t>41-1796283</t>
        </is>
      </c>
      <c r="D1180" t="inlineStr">
        <is>
          <t>Minnesota</t>
        </is>
      </c>
      <c r="E1180" t="inlineStr">
        <is>
          <t>MN</t>
        </is>
      </c>
      <c r="F1180" t="n">
        <v>2025</v>
      </c>
      <c r="G1180" t="n">
        <v>2</v>
      </c>
      <c r="H1180" s="13" t="n">
        <v>2100000</v>
      </c>
      <c r="I1180" s="12" t="n">
        <v>54</v>
      </c>
      <c r="J1180" s="13" t="n">
        <v>15000</v>
      </c>
      <c r="K1180" s="13">
        <f>IFERROR($H1180/$I1180,"")</f>
        <v/>
      </c>
      <c r="L1180" s="13" t="n">
        <v>268600</v>
      </c>
      <c r="M1180" t="inlineStr">
        <is>
          <t>NY, CO, GA</t>
        </is>
      </c>
      <c r="N1180" t="inlineStr">
        <is>
          <t>No</t>
        </is>
      </c>
      <c r="O1180" t="inlineStr">
        <is>
          <t>Not stated</t>
        </is>
      </c>
      <c r="Q1180" s="9" t="inlineStr">
        <is>
          <t>https://grantcue.com/foundations/bakken-family-wrc-foundation-411796283</t>
        </is>
      </c>
    </row>
    <row r="1181">
      <c r="A1181">
        <f>IF($E1181=$E1180,$A1180+1,1)</f>
        <v/>
      </c>
      <c r="B1181" t="inlineStr">
        <is>
          <t>ROSALIE GADIENT CHARITABLE TR</t>
        </is>
      </c>
      <c r="C1181" t="inlineStr">
        <is>
          <t>30-6736268</t>
        </is>
      </c>
      <c r="D1181" t="inlineStr">
        <is>
          <t>Minnesota</t>
        </is>
      </c>
      <c r="E1181" t="inlineStr">
        <is>
          <t>MN</t>
        </is>
      </c>
      <c r="F1181" t="n">
        <v>2025</v>
      </c>
      <c r="G1181" t="n">
        <v>2</v>
      </c>
      <c r="H1181" s="13" t="n">
        <v>2085671</v>
      </c>
      <c r="I1181" s="12" t="n">
        <v>9</v>
      </c>
      <c r="J1181" s="13" t="n">
        <v>208567</v>
      </c>
      <c r="K1181" s="13">
        <f>IFERROR($H1181/$I1181,"")</f>
        <v/>
      </c>
      <c r="L1181" s="13" t="n">
        <v>312851</v>
      </c>
      <c r="M1181" t="inlineStr">
        <is>
          <t>VA, IA, MD</t>
        </is>
      </c>
      <c r="N1181" t="inlineStr">
        <is>
          <t>No</t>
        </is>
      </c>
      <c r="O1181" t="inlineStr">
        <is>
          <t>Not stated</t>
        </is>
      </c>
      <c r="Q1181" s="9" t="inlineStr">
        <is>
          <t>https://grantcue.com/foundations/rosalie-gadient-charitable-tr-306736268</t>
        </is>
      </c>
    </row>
    <row r="1182">
      <c r="A1182">
        <f>IF($E1182=$E1181,$A1181+1,1)</f>
        <v/>
      </c>
      <c r="B1182" t="inlineStr">
        <is>
          <t>HOLMES CSM FAMILY FOUNDATION</t>
        </is>
      </c>
      <c r="C1182" t="inlineStr">
        <is>
          <t>93-1220868</t>
        </is>
      </c>
      <c r="D1182" t="inlineStr">
        <is>
          <t>Minnesota</t>
        </is>
      </c>
      <c r="E1182" t="inlineStr">
        <is>
          <t>MN</t>
        </is>
      </c>
      <c r="F1182" t="n">
        <v>2025</v>
      </c>
      <c r="G1182" t="n">
        <v>2</v>
      </c>
      <c r="H1182" s="13" t="n">
        <v>2074585</v>
      </c>
      <c r="I1182" s="12" t="n">
        <v>14</v>
      </c>
      <c r="J1182" s="13" t="n">
        <v>50000</v>
      </c>
      <c r="K1182" s="13">
        <f>IFERROR($H1182/$I1182,"")</f>
        <v/>
      </c>
      <c r="L1182" s="13" t="n">
        <v>735000</v>
      </c>
      <c r="M1182" t="inlineStr">
        <is>
          <t>FL</t>
        </is>
      </c>
      <c r="N1182" t="inlineStr">
        <is>
          <t>No</t>
        </is>
      </c>
      <c r="O1182" t="inlineStr">
        <is>
          <t>Not stated</t>
        </is>
      </c>
      <c r="Q1182" s="9" t="inlineStr">
        <is>
          <t>https://grantcue.com/foundations/holmes-csm-family-foundation-931220868</t>
        </is>
      </c>
    </row>
    <row r="1183">
      <c r="A1183">
        <f>IF($E1183=$E1182,$A1182+1,1)</f>
        <v/>
      </c>
      <c r="B1183" t="inlineStr">
        <is>
          <t>THE HALLORAN FAMILY FOUNDATION INC</t>
        </is>
      </c>
      <c r="C1183" t="inlineStr">
        <is>
          <t>46-4342361</t>
        </is>
      </c>
      <c r="D1183" t="inlineStr">
        <is>
          <t>Minnesota</t>
        </is>
      </c>
      <c r="E1183" t="inlineStr">
        <is>
          <t>MN</t>
        </is>
      </c>
      <c r="F1183" t="n">
        <v>2024</v>
      </c>
      <c r="G1183" t="n">
        <v>1</v>
      </c>
      <c r="H1183" s="13" t="n">
        <v>2046946</v>
      </c>
      <c r="I1183" s="12" t="n">
        <v>16</v>
      </c>
      <c r="J1183" s="13" t="n">
        <v>49308</v>
      </c>
      <c r="K1183" s="13">
        <f>IFERROR($H1183/$I1183,"")</f>
        <v/>
      </c>
      <c r="L1183" s="13" t="n">
        <v>461332</v>
      </c>
      <c r="M1183" t="inlineStr">
        <is>
          <t>OLSO, CO, BASEL</t>
        </is>
      </c>
      <c r="N1183" t="inlineStr">
        <is>
          <t>No</t>
        </is>
      </c>
      <c r="O1183" t="inlineStr">
        <is>
          <t>Not stated</t>
        </is>
      </c>
      <c r="Q1183" s="9" t="inlineStr">
        <is>
          <t>https://grantcue.com/foundations/the-halloran-family-foundation-inc-464342361</t>
        </is>
      </c>
    </row>
    <row r="1184">
      <c r="A1184">
        <f>IF($E1184=$E1183,$A1183+1,1)</f>
        <v/>
      </c>
      <c r="B1184" t="inlineStr">
        <is>
          <t>HANSON FAMILY FOUNDATION</t>
        </is>
      </c>
      <c r="C1184" t="inlineStr">
        <is>
          <t>47-5595423</t>
        </is>
      </c>
      <c r="D1184" t="inlineStr">
        <is>
          <t>Minnesota</t>
        </is>
      </c>
      <c r="E1184" t="inlineStr">
        <is>
          <t>MN</t>
        </is>
      </c>
      <c r="F1184" t="n">
        <v>2025</v>
      </c>
      <c r="G1184" t="n">
        <v>2</v>
      </c>
      <c r="H1184" s="13" t="n">
        <v>1921565</v>
      </c>
      <c r="I1184" s="12" t="n">
        <v>14</v>
      </c>
      <c r="J1184" s="13" t="n">
        <v>67500</v>
      </c>
      <c r="K1184" s="13">
        <f>IFERROR($H1184/$I1184,"")</f>
        <v/>
      </c>
      <c r="L1184" s="13" t="n">
        <v>700000</v>
      </c>
      <c r="M1184" t="inlineStr">
        <is>
          <t>MI, NC, FL</t>
        </is>
      </c>
      <c r="N1184" t="inlineStr">
        <is>
          <t>No</t>
        </is>
      </c>
      <c r="O1184" t="inlineStr">
        <is>
          <t>Not stated</t>
        </is>
      </c>
      <c r="Q1184" s="9" t="inlineStr">
        <is>
          <t>https://grantcue.com/foundations/hanson-family-foundation-475595423</t>
        </is>
      </c>
    </row>
    <row r="1185">
      <c r="A1185">
        <f>IF($E1185=$E1184,$A1184+1,1)</f>
        <v/>
      </c>
      <c r="B1185" t="inlineStr">
        <is>
          <t>THE CORNWALL FOUNDATION M A</t>
        </is>
      </c>
      <c r="C1185" t="inlineStr">
        <is>
          <t>41-1956489</t>
        </is>
      </c>
      <c r="D1185" t="inlineStr">
        <is>
          <t>Minnesota</t>
        </is>
      </c>
      <c r="E1185" t="inlineStr">
        <is>
          <t>MN</t>
        </is>
      </c>
      <c r="F1185" t="n">
        <v>2025</v>
      </c>
      <c r="G1185" t="n">
        <v>2</v>
      </c>
      <c r="H1185" s="13" t="n">
        <v>1916000</v>
      </c>
      <c r="I1185" s="12" t="n">
        <v>58</v>
      </c>
      <c r="J1185" s="13" t="n">
        <v>10000</v>
      </c>
      <c r="K1185" s="13">
        <f>IFERROR($H1185/$I1185,"")</f>
        <v/>
      </c>
      <c r="L1185" s="13" t="n">
        <v>155000</v>
      </c>
      <c r="M1185" t="inlineStr">
        <is>
          <t>PA, IN, AZ</t>
        </is>
      </c>
      <c r="N1185" t="inlineStr">
        <is>
          <t>No</t>
        </is>
      </c>
      <c r="O1185" t="inlineStr">
        <is>
          <t>Not stated</t>
        </is>
      </c>
      <c r="Q1185" s="9" t="inlineStr">
        <is>
          <t>https://grantcue.com/foundations/the-cornwall-foundation-m-a-411956489</t>
        </is>
      </c>
    </row>
    <row r="1186">
      <c r="A1186">
        <f>IF($E1186=$E1185,$A1185+1,1)</f>
        <v/>
      </c>
      <c r="B1186" t="inlineStr">
        <is>
          <t>LENZMEIER FAMILY FOUNDATION</t>
        </is>
      </c>
      <c r="C1186" t="inlineStr">
        <is>
          <t>20-0472176</t>
        </is>
      </c>
      <c r="D1186" t="inlineStr">
        <is>
          <t>Minnesota</t>
        </is>
      </c>
      <c r="E1186" t="inlineStr">
        <is>
          <t>MN</t>
        </is>
      </c>
      <c r="F1186" t="n">
        <v>2024</v>
      </c>
      <c r="G1186" t="n">
        <v>1</v>
      </c>
      <c r="H1186" s="13" t="n">
        <v>1913500</v>
      </c>
      <c r="I1186" s="12" t="n">
        <v>22</v>
      </c>
      <c r="J1186" s="13" t="n">
        <v>60000</v>
      </c>
      <c r="K1186" s="13">
        <f>IFERROR($H1186/$I1186,"")</f>
        <v/>
      </c>
      <c r="L1186" s="13" t="n">
        <v>308000</v>
      </c>
      <c r="M1186" t="inlineStr">
        <is>
          <t>CA</t>
        </is>
      </c>
      <c r="N1186" t="inlineStr">
        <is>
          <t>No</t>
        </is>
      </c>
      <c r="O1186" t="inlineStr">
        <is>
          <t>Not stated</t>
        </is>
      </c>
      <c r="Q1186" s="9" t="inlineStr">
        <is>
          <t>https://grantcue.com/foundations/lenzmeier-family-foundation-200472176</t>
        </is>
      </c>
    </row>
    <row r="1187">
      <c r="A1187">
        <f>IF($E1187=$E1186,$A1186+1,1)</f>
        <v/>
      </c>
      <c r="B1187" t="inlineStr">
        <is>
          <t>Jim &amp; Yvonne Sexton Family Foundation</t>
        </is>
      </c>
      <c r="C1187" t="inlineStr">
        <is>
          <t>41-1312086</t>
        </is>
      </c>
      <c r="D1187" t="inlineStr">
        <is>
          <t>Minnesota</t>
        </is>
      </c>
      <c r="E1187" t="inlineStr">
        <is>
          <t>MN</t>
        </is>
      </c>
      <c r="F1187" t="n">
        <v>2024</v>
      </c>
      <c r="G1187" t="n">
        <v>2</v>
      </c>
      <c r="H1187" s="13" t="n">
        <v>1908500</v>
      </c>
      <c r="I1187" s="12" t="n">
        <v>29</v>
      </c>
      <c r="J1187" s="13" t="n">
        <v>20000</v>
      </c>
      <c r="K1187" s="13">
        <f>IFERROR($H1187/$I1187,"")</f>
        <v/>
      </c>
      <c r="L1187" s="13" t="n">
        <v>500000</v>
      </c>
      <c r="M1187" t="inlineStr">
        <is>
          <t>FL, MA</t>
        </is>
      </c>
      <c r="N1187" t="inlineStr">
        <is>
          <t>Yes</t>
        </is>
      </c>
      <c r="O1187" t="inlineStr">
        <is>
          <t>Not stated</t>
        </is>
      </c>
      <c r="Q1187" s="9" t="inlineStr">
        <is>
          <t>https://grantcue.com/foundations/jim-and-yvonne-sexton-family-foundation-411312086</t>
        </is>
      </c>
    </row>
    <row r="1188">
      <c r="A1188">
        <f>IF($E1188=$E1187,$A1187+1,1)</f>
        <v/>
      </c>
      <c r="B1188" t="inlineStr">
        <is>
          <t>WEBSTER FAMILY FOUNDATION</t>
        </is>
      </c>
      <c r="C1188" t="inlineStr">
        <is>
          <t>33-1143931</t>
        </is>
      </c>
      <c r="D1188" t="inlineStr">
        <is>
          <t>Minnesota</t>
        </is>
      </c>
      <c r="E1188" t="inlineStr">
        <is>
          <t>MN</t>
        </is>
      </c>
      <c r="F1188" t="n">
        <v>2025</v>
      </c>
      <c r="G1188" t="n">
        <v>2</v>
      </c>
      <c r="H1188" s="13" t="n">
        <v>1890500</v>
      </c>
      <c r="I1188" s="12" t="n">
        <v>35</v>
      </c>
      <c r="J1188" s="13" t="n">
        <v>50000</v>
      </c>
      <c r="K1188" s="13">
        <f>IFERROR($H1188/$I1188,"")</f>
        <v/>
      </c>
      <c r="L1188" s="13" t="n">
        <v>125000</v>
      </c>
      <c r="M1188" t="inlineStr">
        <is>
          <t>AZ, GA, MO</t>
        </is>
      </c>
      <c r="N1188" t="inlineStr">
        <is>
          <t>No</t>
        </is>
      </c>
      <c r="O1188" t="inlineStr">
        <is>
          <t>Not stated</t>
        </is>
      </c>
      <c r="Q1188" s="9" t="inlineStr">
        <is>
          <t>https://grantcue.com/foundations/webster-family-foundation-331143931</t>
        </is>
      </c>
    </row>
    <row r="1189">
      <c r="A1189">
        <f>IF($E1189=$E1188,$A1188+1,1)</f>
        <v/>
      </c>
      <c r="B1189" t="inlineStr">
        <is>
          <t>THE PATCH FOUNDATION</t>
        </is>
      </c>
      <c r="C1189" t="inlineStr">
        <is>
          <t>41-1873951</t>
        </is>
      </c>
      <c r="D1189" t="inlineStr">
        <is>
          <t>Minnesota</t>
        </is>
      </c>
      <c r="E1189" t="inlineStr">
        <is>
          <t>MN</t>
        </is>
      </c>
      <c r="F1189" t="n">
        <v>2025</v>
      </c>
      <c r="G1189" t="n">
        <v>2</v>
      </c>
      <c r="H1189" s="13" t="n">
        <v>1885000</v>
      </c>
      <c r="I1189" s="12" t="n">
        <v>76</v>
      </c>
      <c r="J1189" s="13" t="n">
        <v>10000</v>
      </c>
      <c r="K1189" s="13">
        <f>IFERROR($H1189/$I1189,"")</f>
        <v/>
      </c>
      <c r="L1189" s="13" t="n">
        <v>150000</v>
      </c>
      <c r="M1189" t="inlineStr">
        <is>
          <t>IL, MA, AZ</t>
        </is>
      </c>
      <c r="N1189" t="inlineStr">
        <is>
          <t>No</t>
        </is>
      </c>
      <c r="O1189" t="inlineStr">
        <is>
          <t>Not stated</t>
        </is>
      </c>
      <c r="Q1189" s="9" t="inlineStr">
        <is>
          <t>https://grantcue.com/foundations/the-patch-foundation-411873951</t>
        </is>
      </c>
    </row>
    <row r="1190">
      <c r="A1190">
        <f>IF($E1190=$E1189,$A1189+1,1)</f>
        <v/>
      </c>
      <c r="B1190" t="inlineStr">
        <is>
          <t>DOMINIUM FOUNDATION</t>
        </is>
      </c>
      <c r="C1190" t="inlineStr">
        <is>
          <t>82-4434752</t>
        </is>
      </c>
      <c r="D1190" t="inlineStr">
        <is>
          <t>Minnesota</t>
        </is>
      </c>
      <c r="E1190" t="inlineStr">
        <is>
          <t>MN</t>
        </is>
      </c>
      <c r="F1190" t="n">
        <v>2024</v>
      </c>
      <c r="G1190" t="n">
        <v>1</v>
      </c>
      <c r="H1190" s="13" t="n">
        <v>1877344</v>
      </c>
      <c r="I1190" s="12" t="n">
        <v>36</v>
      </c>
      <c r="J1190" s="13" t="n">
        <v>535</v>
      </c>
      <c r="K1190" s="13">
        <f>IFERROR($H1190/$I1190,"")</f>
        <v/>
      </c>
      <c r="L1190" s="13" t="n">
        <v>1570914</v>
      </c>
      <c r="M1190" t="inlineStr">
        <is>
          <t>IL, TX, MS</t>
        </is>
      </c>
      <c r="N1190" t="inlineStr">
        <is>
          <t>No</t>
        </is>
      </c>
      <c r="O1190" t="inlineStr">
        <is>
          <t>Not stated</t>
        </is>
      </c>
      <c r="Q1190" s="9" t="inlineStr">
        <is>
          <t>https://grantcue.com/foundations/dominium-foundation-824434752</t>
        </is>
      </c>
    </row>
    <row r="1191">
      <c r="A1191">
        <f>IF($E1191=$E1190,$A1190+1,1)</f>
        <v/>
      </c>
      <c r="B1191" t="inlineStr">
        <is>
          <t>The Taylor Foundation</t>
        </is>
      </c>
      <c r="C1191" t="inlineStr">
        <is>
          <t>45-4904514</t>
        </is>
      </c>
      <c r="D1191" t="inlineStr">
        <is>
          <t>Minnesota</t>
        </is>
      </c>
      <c r="E1191" t="inlineStr">
        <is>
          <t>MN</t>
        </is>
      </c>
      <c r="F1191" t="n">
        <v>2025</v>
      </c>
      <c r="G1191" t="n">
        <v>2</v>
      </c>
      <c r="H1191" s="13" t="n">
        <v>1860000</v>
      </c>
      <c r="I1191" s="12" t="n">
        <v>7</v>
      </c>
      <c r="J1191" s="13" t="n">
        <v>250000</v>
      </c>
      <c r="K1191" s="13">
        <f>IFERROR($H1191/$I1191,"")</f>
        <v/>
      </c>
      <c r="L1191" s="13" t="n">
        <v>750000</v>
      </c>
      <c r="M1191" t="inlineStr">
        <is>
          <t>KY</t>
        </is>
      </c>
      <c r="N1191" t="inlineStr">
        <is>
          <t>Yes</t>
        </is>
      </c>
      <c r="O1191" t="inlineStr">
        <is>
          <t>Not stated</t>
        </is>
      </c>
      <c r="Q1191" s="9" t="inlineStr">
        <is>
          <t>https://grantcue.com/foundations/the-taylor-foundation-454904514</t>
        </is>
      </c>
    </row>
    <row r="1192">
      <c r="A1192">
        <f>IF($E1192=$E1191,$A1191+1,1)</f>
        <v/>
      </c>
      <c r="B1192" t="inlineStr">
        <is>
          <t>TOZER FOUNDATION INC</t>
        </is>
      </c>
      <c r="C1192" t="inlineStr">
        <is>
          <t>41-6011518</t>
        </is>
      </c>
      <c r="D1192" t="inlineStr">
        <is>
          <t>Minnesota</t>
        </is>
      </c>
      <c r="E1192" t="inlineStr">
        <is>
          <t>MN</t>
        </is>
      </c>
      <c r="F1192" t="n">
        <v>2024</v>
      </c>
      <c r="G1192" t="n">
        <v>2</v>
      </c>
      <c r="H1192" s="13" t="n">
        <v>1846825</v>
      </c>
      <c r="I1192" s="12" t="n">
        <v>674</v>
      </c>
      <c r="J1192" s="13" t="n">
        <v>2750</v>
      </c>
      <c r="K1192" s="13">
        <f>IFERROR($H1192/$I1192,"")</f>
        <v/>
      </c>
      <c r="L1192" s="13" t="n">
        <v>2750</v>
      </c>
      <c r="M1192" t="inlineStr">
        <is>
          <t>WI, IA, ND</t>
        </is>
      </c>
      <c r="N1192" t="inlineStr">
        <is>
          <t>Yes</t>
        </is>
      </c>
      <c r="O1192" t="inlineStr">
        <is>
          <t>Yes</t>
        </is>
      </c>
      <c r="P1192" s="9" t="inlineStr">
        <is>
          <t>https://tozerfoundation.com/</t>
        </is>
      </c>
      <c r="Q1192" s="9" t="inlineStr">
        <is>
          <t>https://grantcue.com/foundations/tozer-foundation-inc-c-o-lake-elmo-bank-trust-dept-416011518</t>
        </is>
      </c>
    </row>
    <row r="1193">
      <c r="A1193">
        <f>IF($E1193=$E1192,$A1192+1,1)</f>
        <v/>
      </c>
      <c r="B1193" t="inlineStr">
        <is>
          <t>ANDERSON FOUNDATION</t>
        </is>
      </c>
      <c r="C1193" t="inlineStr">
        <is>
          <t>41-1953725</t>
        </is>
      </c>
      <c r="D1193" t="inlineStr">
        <is>
          <t>Minnesota</t>
        </is>
      </c>
      <c r="E1193" t="inlineStr">
        <is>
          <t>MN</t>
        </is>
      </c>
      <c r="F1193" t="n">
        <v>2025</v>
      </c>
      <c r="G1193" t="n">
        <v>2</v>
      </c>
      <c r="H1193" s="13" t="n">
        <v>1826500</v>
      </c>
      <c r="I1193" s="12" t="n">
        <v>86</v>
      </c>
      <c r="J1193" s="13" t="n">
        <v>10000</v>
      </c>
      <c r="K1193" s="13">
        <f>IFERROR($H1193/$I1193,"")</f>
        <v/>
      </c>
      <c r="L1193" s="13" t="n">
        <v>210000</v>
      </c>
      <c r="M1193" t="inlineStr">
        <is>
          <t>NY, CA, DE</t>
        </is>
      </c>
      <c r="N1193" t="inlineStr">
        <is>
          <t>No</t>
        </is>
      </c>
      <c r="O1193" t="inlineStr">
        <is>
          <t>Not stated</t>
        </is>
      </c>
      <c r="Q1193" s="9" t="inlineStr">
        <is>
          <t>https://grantcue.com/foundations/anderson-foundation-411953725</t>
        </is>
      </c>
    </row>
    <row r="1194">
      <c r="A1194">
        <f>IF($E1194=$E1193,$A1193+1,1)</f>
        <v/>
      </c>
      <c r="B1194" t="inlineStr">
        <is>
          <t>THE FRANDSEN FAMILY FOUNDATION</t>
        </is>
      </c>
      <c r="C1194" t="inlineStr">
        <is>
          <t>82-4618033</t>
        </is>
      </c>
      <c r="D1194" t="inlineStr">
        <is>
          <t>Minnesota</t>
        </is>
      </c>
      <c r="E1194" t="inlineStr">
        <is>
          <t>MN</t>
        </is>
      </c>
      <c r="F1194" t="n">
        <v>2025</v>
      </c>
      <c r="G1194" t="n">
        <v>2</v>
      </c>
      <c r="H1194" s="13" t="n">
        <v>1824280</v>
      </c>
      <c r="I1194" s="12" t="n">
        <v>20</v>
      </c>
      <c r="J1194" s="13" t="n">
        <v>5000</v>
      </c>
      <c r="K1194" s="13">
        <f>IFERROR($H1194/$I1194,"")</f>
        <v/>
      </c>
      <c r="L1194" s="13" t="n">
        <v>1018802</v>
      </c>
      <c r="M1194" t="inlineStr">
        <is>
          <t>WI</t>
        </is>
      </c>
      <c r="N1194" t="inlineStr">
        <is>
          <t>Yes</t>
        </is>
      </c>
      <c r="O1194" t="inlineStr">
        <is>
          <t>Not stated</t>
        </is>
      </c>
      <c r="Q1194" s="9" t="inlineStr">
        <is>
          <t>https://grantcue.com/foundations/the-frandsen-family-foundation-824618033</t>
        </is>
      </c>
    </row>
    <row r="1195">
      <c r="A1195">
        <f>IF($E1195=$E1194,$A1194+1,1)</f>
        <v/>
      </c>
      <c r="B1195" t="inlineStr">
        <is>
          <t>THE OLSETH FOUNDATION</t>
        </is>
      </c>
      <c r="C1195" t="inlineStr">
        <is>
          <t>41-1875950</t>
        </is>
      </c>
      <c r="D1195" t="inlineStr">
        <is>
          <t>Minnesota</t>
        </is>
      </c>
      <c r="E1195" t="inlineStr">
        <is>
          <t>MN</t>
        </is>
      </c>
      <c r="F1195" t="n">
        <v>2025</v>
      </c>
      <c r="G1195" t="n">
        <v>2</v>
      </c>
      <c r="H1195" s="13" t="n">
        <v>1823238</v>
      </c>
      <c r="I1195" s="12" t="n">
        <v>102</v>
      </c>
      <c r="J1195" s="13" t="n">
        <v>10000</v>
      </c>
      <c r="K1195" s="13">
        <f>IFERROR($H1195/$I1195,"")</f>
        <v/>
      </c>
      <c r="L1195" s="13" t="n">
        <v>110000</v>
      </c>
      <c r="M1195" t="inlineStr">
        <is>
          <t>OR, DC, CA</t>
        </is>
      </c>
      <c r="N1195" t="inlineStr">
        <is>
          <t>No</t>
        </is>
      </c>
      <c r="O1195" t="inlineStr">
        <is>
          <t>Not stated</t>
        </is>
      </c>
      <c r="Q1195" s="9" t="inlineStr">
        <is>
          <t>https://grantcue.com/foundations/the-olseth-foundation-411875950</t>
        </is>
      </c>
    </row>
    <row r="1196">
      <c r="A1196">
        <f>IF($E1196=$E1195,$A1195+1,1)</f>
        <v/>
      </c>
      <c r="B1196" t="inlineStr">
        <is>
          <t>JAB FOUNDATION</t>
        </is>
      </c>
      <c r="C1196" t="inlineStr">
        <is>
          <t>41-6426986</t>
        </is>
      </c>
      <c r="D1196" t="inlineStr">
        <is>
          <t>Minnesota</t>
        </is>
      </c>
      <c r="E1196" t="inlineStr">
        <is>
          <t>MN</t>
        </is>
      </c>
      <c r="F1196" t="n">
        <v>2025</v>
      </c>
      <c r="G1196" t="n">
        <v>2</v>
      </c>
      <c r="H1196" s="13" t="n">
        <v>1820983</v>
      </c>
      <c r="I1196" s="12" t="n">
        <v>47</v>
      </c>
      <c r="J1196" s="13" t="n">
        <v>13500</v>
      </c>
      <c r="K1196" s="13">
        <f>IFERROR($H1196/$I1196,"")</f>
        <v/>
      </c>
      <c r="L1196" s="13" t="n">
        <v>401000</v>
      </c>
      <c r="M1196" t="inlineStr">
        <is>
          <t>MD, WI, OR</t>
        </is>
      </c>
      <c r="N1196" t="inlineStr">
        <is>
          <t>No</t>
        </is>
      </c>
      <c r="O1196" t="inlineStr">
        <is>
          <t>Not stated</t>
        </is>
      </c>
      <c r="Q1196" s="9" t="inlineStr">
        <is>
          <t>https://grantcue.com/foundations/jab-foundation-416426986</t>
        </is>
      </c>
    </row>
    <row r="1197">
      <c r="A1197">
        <f>IF($E1197=$E1196,$A1196+1,1)</f>
        <v/>
      </c>
      <c r="B1197" t="inlineStr">
        <is>
          <t>Shank Family Foundation</t>
        </is>
      </c>
      <c r="C1197" t="inlineStr">
        <is>
          <t>26-1609483</t>
        </is>
      </c>
      <c r="D1197" t="inlineStr">
        <is>
          <t>Minnesota</t>
        </is>
      </c>
      <c r="E1197" t="inlineStr">
        <is>
          <t>MN</t>
        </is>
      </c>
      <c r="F1197" t="n">
        <v>2025</v>
      </c>
      <c r="G1197" t="n">
        <v>2</v>
      </c>
      <c r="H1197" s="13" t="n">
        <v>1819334</v>
      </c>
      <c r="I1197" s="12" t="n">
        <v>17</v>
      </c>
      <c r="J1197" s="13" t="n">
        <v>25000</v>
      </c>
      <c r="K1197" s="13">
        <f>IFERROR($H1197/$I1197,"")</f>
        <v/>
      </c>
      <c r="L1197" s="13" t="n">
        <v>1000000</v>
      </c>
      <c r="M1197" t="inlineStr">
        <is>
          <t>FL, NY, OR</t>
        </is>
      </c>
      <c r="N1197" t="inlineStr">
        <is>
          <t>No</t>
        </is>
      </c>
      <c r="O1197" t="inlineStr">
        <is>
          <t>Not stated</t>
        </is>
      </c>
      <c r="Q1197" s="9" t="inlineStr">
        <is>
          <t>https://grantcue.com/foundations/shank-family-foundation-261609483</t>
        </is>
      </c>
    </row>
    <row r="1198">
      <c r="A1198">
        <f>IF($E1198=$E1197,$A1197+1,1)</f>
        <v/>
      </c>
      <c r="B1198" t="inlineStr">
        <is>
          <t>MARY RUTH WEISEL FOUNDATION</t>
        </is>
      </c>
      <c r="C1198" t="inlineStr">
        <is>
          <t>86-3717265</t>
        </is>
      </c>
      <c r="D1198" t="inlineStr">
        <is>
          <t>Minnesota</t>
        </is>
      </c>
      <c r="E1198" t="inlineStr">
        <is>
          <t>MN</t>
        </is>
      </c>
      <c r="F1198" t="n">
        <v>2025</v>
      </c>
      <c r="G1198" t="n">
        <v>2</v>
      </c>
      <c r="H1198" s="13" t="n">
        <v>1785970</v>
      </c>
      <c r="I1198" s="12" t="n">
        <v>33</v>
      </c>
      <c r="J1198" s="13" t="n">
        <v>50000</v>
      </c>
      <c r="K1198" s="13">
        <f>IFERROR($H1198/$I1198,"")</f>
        <v/>
      </c>
      <c r="L1198" s="13" t="n">
        <v>479337</v>
      </c>
      <c r="M1198" t="inlineStr">
        <is>
          <t>NY, OR, WI</t>
        </is>
      </c>
      <c r="N1198" t="inlineStr">
        <is>
          <t>No</t>
        </is>
      </c>
      <c r="O1198" t="inlineStr">
        <is>
          <t>Not stated</t>
        </is>
      </c>
      <c r="Q1198" s="9" t="inlineStr">
        <is>
          <t>https://grantcue.com/foundations/mary-ruth-weisel-foundation-863717265</t>
        </is>
      </c>
    </row>
    <row r="1199">
      <c r="A1199">
        <f>IF($E1199=$E1198,$A1198+1,1)</f>
        <v/>
      </c>
      <c r="B1199" t="inlineStr">
        <is>
          <t>GRASSLAND TRUST</t>
        </is>
      </c>
      <c r="C1199" t="inlineStr">
        <is>
          <t>38-3357237</t>
        </is>
      </c>
      <c r="D1199" t="inlineStr">
        <is>
          <t>Minnesota</t>
        </is>
      </c>
      <c r="E1199" t="inlineStr">
        <is>
          <t>MN</t>
        </is>
      </c>
      <c r="F1199" t="n">
        <v>2025</v>
      </c>
      <c r="G1199" t="n">
        <v>2</v>
      </c>
      <c r="H1199" s="13" t="n">
        <v>1783262</v>
      </c>
      <c r="I1199" s="12" t="n">
        <v>36</v>
      </c>
      <c r="J1199" s="13" t="n">
        <v>20000</v>
      </c>
      <c r="K1199" s="13">
        <f>IFERROR($H1199/$I1199,"")</f>
        <v/>
      </c>
      <c r="L1199" s="13" t="n">
        <v>410000</v>
      </c>
      <c r="M1199" t="inlineStr">
        <is>
          <t>AZ, IL, MT</t>
        </is>
      </c>
      <c r="N1199" t="inlineStr">
        <is>
          <t>No</t>
        </is>
      </c>
      <c r="O1199" t="inlineStr">
        <is>
          <t>Not stated</t>
        </is>
      </c>
      <c r="Q1199" s="9" t="inlineStr">
        <is>
          <t>https://grantcue.com/foundations/grassland-trust-383357237</t>
        </is>
      </c>
    </row>
    <row r="1200">
      <c r="A1200">
        <f>IF($E1200=$E1199,$A1199+1,1)</f>
        <v/>
      </c>
      <c r="B1200" t="inlineStr">
        <is>
          <t>THE VICTOR AND CHRISTINE ANTHONY FAMILY FOUNDATION INC</t>
        </is>
      </c>
      <c r="C1200" t="inlineStr">
        <is>
          <t>26-0851891</t>
        </is>
      </c>
      <c r="D1200" t="inlineStr">
        <is>
          <t>Minnesota</t>
        </is>
      </c>
      <c r="E1200" t="inlineStr">
        <is>
          <t>MN</t>
        </is>
      </c>
      <c r="F1200" t="n">
        <v>2024</v>
      </c>
      <c r="G1200" t="n">
        <v>2</v>
      </c>
      <c r="H1200" s="13" t="n">
        <v>1766666</v>
      </c>
      <c r="I1200" s="12" t="n">
        <v>84</v>
      </c>
      <c r="J1200" s="13" t="n">
        <v>10000</v>
      </c>
      <c r="K1200" s="13">
        <f>IFERROR($H1200/$I1200,"")</f>
        <v/>
      </c>
      <c r="L1200" s="13" t="n">
        <v>166666</v>
      </c>
      <c r="M1200" t="inlineStr">
        <is>
          <t>WI, PA, MD</t>
        </is>
      </c>
      <c r="N1200" t="inlineStr">
        <is>
          <t>Yes</t>
        </is>
      </c>
      <c r="O1200" t="inlineStr">
        <is>
          <t>Not stated</t>
        </is>
      </c>
      <c r="Q1200" s="9" t="inlineStr">
        <is>
          <t>https://grantcue.com/foundations/the-victor-and-christine-anthony-family-foundation-inc-260851891</t>
        </is>
      </c>
    </row>
    <row r="1201">
      <c r="A1201">
        <f>IF($E1201=$E1200,$A1200+1,1)</f>
        <v/>
      </c>
      <c r="B1201" t="inlineStr">
        <is>
          <t>Otter Tail Power Company Foundation</t>
        </is>
      </c>
      <c r="C1201" t="inlineStr">
        <is>
          <t>83-2710944</t>
        </is>
      </c>
      <c r="D1201" t="inlineStr">
        <is>
          <t>Minnesota</t>
        </is>
      </c>
      <c r="E1201" t="inlineStr">
        <is>
          <t>MN</t>
        </is>
      </c>
      <c r="F1201" t="n">
        <v>2025</v>
      </c>
      <c r="G1201" t="n">
        <v>2</v>
      </c>
      <c r="H1201" s="13" t="n">
        <v>1748848</v>
      </c>
      <c r="I1201" s="12" t="n">
        <v>389</v>
      </c>
      <c r="J1201" s="13" t="n">
        <v>1190</v>
      </c>
      <c r="K1201" s="13">
        <f>IFERROR($H1201/$I1201,"")</f>
        <v/>
      </c>
      <c r="L1201" s="13" t="n">
        <v>60000</v>
      </c>
      <c r="M1201" t="inlineStr">
        <is>
          <t>ND, SD, VA</t>
        </is>
      </c>
      <c r="N1201" t="inlineStr">
        <is>
          <t>Yes</t>
        </is>
      </c>
      <c r="O1201" t="inlineStr">
        <is>
          <t>Yes</t>
        </is>
      </c>
      <c r="P1201" s="9" t="inlineStr">
        <is>
          <t>https://www.otpco.com/</t>
        </is>
      </c>
      <c r="Q1201" s="9" t="inlineStr">
        <is>
          <t>https://grantcue.com/foundations/otter-tail-power-company-foundation-832710944</t>
        </is>
      </c>
    </row>
    <row r="1202">
      <c r="A1202">
        <f>IF($E1202=$E1201,$A1201+1,1)</f>
        <v/>
      </c>
      <c r="B1202" t="inlineStr">
        <is>
          <t>SANDCASTLE FOUNDATION</t>
        </is>
      </c>
      <c r="C1202" t="inlineStr">
        <is>
          <t>81-2450108</t>
        </is>
      </c>
      <c r="D1202" t="inlineStr">
        <is>
          <t>Minnesota</t>
        </is>
      </c>
      <c r="E1202" t="inlineStr">
        <is>
          <t>MN</t>
        </is>
      </c>
      <c r="F1202" t="n">
        <v>2025</v>
      </c>
      <c r="G1202" t="n">
        <v>2</v>
      </c>
      <c r="H1202" s="13" t="n">
        <v>1740000</v>
      </c>
      <c r="I1202" s="12" t="n">
        <v>73</v>
      </c>
      <c r="J1202" s="13" t="n">
        <v>20000</v>
      </c>
      <c r="K1202" s="13">
        <f>IFERROR($H1202/$I1202,"")</f>
        <v/>
      </c>
      <c r="L1202" s="13" t="n">
        <v>75000</v>
      </c>
      <c r="M1202" t="inlineStr">
        <is>
          <t>MO, NY, MT</t>
        </is>
      </c>
      <c r="N1202" t="inlineStr">
        <is>
          <t>No</t>
        </is>
      </c>
      <c r="O1202" t="inlineStr">
        <is>
          <t>Not stated</t>
        </is>
      </c>
      <c r="Q1202" s="9" t="inlineStr">
        <is>
          <t>https://grantcue.com/foundations/sandcastle-foundation-812450108</t>
        </is>
      </c>
    </row>
    <row r="1203">
      <c r="A1203">
        <f>IF($E1203=$E1202,$A1202+1,1)</f>
        <v/>
      </c>
      <c r="B1203" t="inlineStr">
        <is>
          <t>Leonard J Mikulay Foundation</t>
        </is>
      </c>
      <c r="C1203" t="inlineStr">
        <is>
          <t>46-3026002</t>
        </is>
      </c>
      <c r="D1203" t="inlineStr">
        <is>
          <t>Minnesota</t>
        </is>
      </c>
      <c r="E1203" t="inlineStr">
        <is>
          <t>MN</t>
        </is>
      </c>
      <c r="F1203" t="n">
        <v>2025</v>
      </c>
      <c r="G1203" t="n">
        <v>2</v>
      </c>
      <c r="H1203" s="13" t="n">
        <v>1719000</v>
      </c>
      <c r="I1203" s="12" t="n">
        <v>13</v>
      </c>
      <c r="J1203" s="13" t="n">
        <v>80000</v>
      </c>
      <c r="K1203" s="13">
        <f>IFERROR($H1203/$I1203,"")</f>
        <v/>
      </c>
      <c r="L1203" s="13" t="n">
        <v>1000000</v>
      </c>
      <c r="N1203" t="inlineStr">
        <is>
          <t>No</t>
        </is>
      </c>
      <c r="O1203" t="inlineStr">
        <is>
          <t>Not stated</t>
        </is>
      </c>
      <c r="Q1203" s="9" t="inlineStr">
        <is>
          <t>https://grantcue.com/foundations/leonard-j-mikulay-foundation-463026002</t>
        </is>
      </c>
    </row>
    <row r="1204">
      <c r="A1204">
        <f>IF($E1204=$E1203,$A1203+1,1)</f>
        <v/>
      </c>
      <c r="B1204" t="inlineStr">
        <is>
          <t>THE NELSON FAMILY FOUNDATION INC</t>
        </is>
      </c>
      <c r="C1204" t="inlineStr">
        <is>
          <t>39-1868979</t>
        </is>
      </c>
      <c r="D1204" t="inlineStr">
        <is>
          <t>Minnesota</t>
        </is>
      </c>
      <c r="E1204" t="inlineStr">
        <is>
          <t>MN</t>
        </is>
      </c>
      <c r="F1204" t="n">
        <v>2024</v>
      </c>
      <c r="G1204" t="n">
        <v>1</v>
      </c>
      <c r="H1204" s="13" t="n">
        <v>1709500</v>
      </c>
      <c r="I1204" s="12" t="n">
        <v>17</v>
      </c>
      <c r="J1204" s="13" t="n">
        <v>100000</v>
      </c>
      <c r="K1204" s="13">
        <f>IFERROR($H1204/$I1204,"")</f>
        <v/>
      </c>
      <c r="L1204" s="13" t="n">
        <v>270000</v>
      </c>
      <c r="M1204" t="inlineStr">
        <is>
          <t>CO, CA, TX</t>
        </is>
      </c>
      <c r="N1204" t="inlineStr">
        <is>
          <t>No</t>
        </is>
      </c>
      <c r="O1204" t="inlineStr">
        <is>
          <t>Not stated</t>
        </is>
      </c>
      <c r="Q1204" s="9" t="inlineStr">
        <is>
          <t>https://grantcue.com/foundations/the-nelson-family-foundation-inc-391868979</t>
        </is>
      </c>
    </row>
    <row r="1205">
      <c r="A1205">
        <f>IF($E1205=$E1204,$A1204+1,1)</f>
        <v/>
      </c>
      <c r="B1205" t="inlineStr">
        <is>
          <t>ARSHER CHARITABLE TRUST</t>
        </is>
      </c>
      <c r="C1205" t="inlineStr">
        <is>
          <t>41-6331441</t>
        </is>
      </c>
      <c r="D1205" t="inlineStr">
        <is>
          <t>Minnesota</t>
        </is>
      </c>
      <c r="E1205" t="inlineStr">
        <is>
          <t>MN</t>
        </is>
      </c>
      <c r="F1205" t="n">
        <v>2025</v>
      </c>
      <c r="G1205" t="n">
        <v>2</v>
      </c>
      <c r="H1205" s="13" t="n">
        <v>1693500</v>
      </c>
      <c r="I1205" s="12" t="n">
        <v>92</v>
      </c>
      <c r="J1205" s="13" t="n">
        <v>8750</v>
      </c>
      <c r="K1205" s="13">
        <f>IFERROR($H1205/$I1205,"")</f>
        <v/>
      </c>
      <c r="L1205" s="13" t="n">
        <v>110000</v>
      </c>
      <c r="M1205" t="inlineStr">
        <is>
          <t>NY, NH, MI</t>
        </is>
      </c>
      <c r="N1205" t="inlineStr">
        <is>
          <t>No</t>
        </is>
      </c>
      <c r="O1205" t="inlineStr">
        <is>
          <t>Not stated</t>
        </is>
      </c>
      <c r="Q1205" s="9" t="inlineStr">
        <is>
          <t>https://grantcue.com/foundations/arsher-charitable-trust-416331441</t>
        </is>
      </c>
    </row>
    <row r="1206">
      <c r="A1206">
        <f>IF($E1206=$E1205,$A1205+1,1)</f>
        <v/>
      </c>
      <c r="B1206" t="inlineStr">
        <is>
          <t>TANKENOFF FAMILIES FOUNDATION</t>
        </is>
      </c>
      <c r="C1206" t="inlineStr">
        <is>
          <t>41-1905115</t>
        </is>
      </c>
      <c r="D1206" t="inlineStr">
        <is>
          <t>Minnesota</t>
        </is>
      </c>
      <c r="E1206" t="inlineStr">
        <is>
          <t>MN</t>
        </is>
      </c>
      <c r="F1206" t="n">
        <v>2025</v>
      </c>
      <c r="G1206" t="n">
        <v>2</v>
      </c>
      <c r="H1206" s="13" t="n">
        <v>1664538</v>
      </c>
      <c r="I1206" s="12" t="n">
        <v>138</v>
      </c>
      <c r="J1206" s="13" t="n">
        <v>5000</v>
      </c>
      <c r="K1206" s="13">
        <f>IFERROR($H1206/$I1206,"")</f>
        <v/>
      </c>
      <c r="L1206" s="13" t="n">
        <v>175000</v>
      </c>
      <c r="M1206" t="inlineStr">
        <is>
          <t>DC, NY, WI</t>
        </is>
      </c>
      <c r="N1206" t="inlineStr">
        <is>
          <t>No</t>
        </is>
      </c>
      <c r="O1206" t="inlineStr">
        <is>
          <t>Not stated</t>
        </is>
      </c>
      <c r="Q1206" s="9" t="inlineStr">
        <is>
          <t>https://grantcue.com/foundations/tankenoff-families-foundation-411905115</t>
        </is>
      </c>
    </row>
    <row r="1207">
      <c r="A1207">
        <f>IF($E1207=$E1206,$A1206+1,1)</f>
        <v/>
      </c>
      <c r="B1207" t="inlineStr">
        <is>
          <t>RUTH A AND RAYMOND A REISTER CHARITABLE TRUST</t>
        </is>
      </c>
      <c r="C1207" t="inlineStr">
        <is>
          <t>47-5516393</t>
        </is>
      </c>
      <c r="D1207" t="inlineStr">
        <is>
          <t>Minnesota</t>
        </is>
      </c>
      <c r="E1207" t="inlineStr">
        <is>
          <t>MN</t>
        </is>
      </c>
      <c r="F1207" t="n">
        <v>2025</v>
      </c>
      <c r="G1207" t="n">
        <v>2</v>
      </c>
      <c r="H1207" s="13" t="n">
        <v>1648766</v>
      </c>
      <c r="I1207" s="12" t="n">
        <v>34</v>
      </c>
      <c r="J1207" s="13" t="n">
        <v>25000</v>
      </c>
      <c r="K1207" s="13">
        <f>IFERROR($H1207/$I1207,"")</f>
        <v/>
      </c>
      <c r="L1207" s="13" t="n">
        <v>333333</v>
      </c>
      <c r="M1207" t="inlineStr">
        <is>
          <t>MI</t>
        </is>
      </c>
      <c r="N1207" t="inlineStr">
        <is>
          <t>No</t>
        </is>
      </c>
      <c r="O1207" t="inlineStr">
        <is>
          <t>Not stated</t>
        </is>
      </c>
      <c r="Q1207" s="9" t="inlineStr">
        <is>
          <t>https://grantcue.com/foundations/ruth-a-and-raymond-a-reister-charitable-trust-475516393</t>
        </is>
      </c>
    </row>
    <row r="1208">
      <c r="A1208">
        <f>IF($E1208=$E1207,$A1207+1,1)</f>
        <v/>
      </c>
      <c r="B1208" t="inlineStr">
        <is>
          <t>EDWARDS MEMORIAL TRUST</t>
        </is>
      </c>
      <c r="C1208" t="inlineStr">
        <is>
          <t>41-6011292</t>
        </is>
      </c>
      <c r="D1208" t="inlineStr">
        <is>
          <t>Minnesota</t>
        </is>
      </c>
      <c r="E1208" t="inlineStr">
        <is>
          <t>MN</t>
        </is>
      </c>
      <c r="F1208" t="n">
        <v>2025</v>
      </c>
      <c r="G1208" t="n">
        <v>2</v>
      </c>
      <c r="H1208" s="13" t="n">
        <v>1629000</v>
      </c>
      <c r="I1208" s="12" t="n">
        <v>46</v>
      </c>
      <c r="J1208" s="13" t="n">
        <v>20000</v>
      </c>
      <c r="K1208" s="13">
        <f>IFERROR($H1208/$I1208,"")</f>
        <v/>
      </c>
      <c r="L1208" s="13" t="n">
        <v>250000</v>
      </c>
      <c r="N1208" t="inlineStr">
        <is>
          <t>No</t>
        </is>
      </c>
      <c r="O1208" t="inlineStr">
        <is>
          <t>Not stated</t>
        </is>
      </c>
      <c r="Q1208" s="9" t="inlineStr">
        <is>
          <t>https://grantcue.com/foundations/edwards-memorial-trust-416011292</t>
        </is>
      </c>
    </row>
    <row r="1209">
      <c r="A1209">
        <f>IF($E1209=$E1208,$A1208+1,1)</f>
        <v/>
      </c>
      <c r="B1209" t="inlineStr">
        <is>
          <t>THE MCNEELY FOUNDATION</t>
        </is>
      </c>
      <c r="C1209" t="inlineStr">
        <is>
          <t>41-1392221</t>
        </is>
      </c>
      <c r="D1209" t="inlineStr">
        <is>
          <t>Minnesota</t>
        </is>
      </c>
      <c r="E1209" t="inlineStr">
        <is>
          <t>MN</t>
        </is>
      </c>
      <c r="F1209" t="n">
        <v>2024</v>
      </c>
      <c r="G1209" t="n">
        <v>1</v>
      </c>
      <c r="H1209" s="13" t="n">
        <v>1628375</v>
      </c>
      <c r="I1209" s="12" t="n">
        <v>117</v>
      </c>
      <c r="J1209" s="13" t="n">
        <v>2500</v>
      </c>
      <c r="K1209" s="13">
        <f>IFERROR($H1209/$I1209,"")</f>
        <v/>
      </c>
      <c r="L1209" s="13" t="n">
        <v>125000</v>
      </c>
      <c r="M1209" t="inlineStr">
        <is>
          <t>CA, WI, MT</t>
        </is>
      </c>
      <c r="N1209" t="inlineStr">
        <is>
          <t>Yes</t>
        </is>
      </c>
      <c r="O1209" t="inlineStr">
        <is>
          <t>Yes</t>
        </is>
      </c>
      <c r="Q1209" s="9" t="inlineStr">
        <is>
          <t>https://grantcue.com/foundations/the-mcneely-foundation-411392221</t>
        </is>
      </c>
    </row>
    <row r="1210">
      <c r="A1210">
        <f>IF($E1210=$E1209,$A1209+1,1)</f>
        <v/>
      </c>
      <c r="B1210" t="inlineStr">
        <is>
          <t>NIVIN AND DUNCAN MACMILLAN FOUNDATION</t>
        </is>
      </c>
      <c r="C1210" t="inlineStr">
        <is>
          <t>26-2162073</t>
        </is>
      </c>
      <c r="D1210" t="inlineStr">
        <is>
          <t>Minnesota</t>
        </is>
      </c>
      <c r="E1210" t="inlineStr">
        <is>
          <t>MN</t>
        </is>
      </c>
      <c r="F1210" t="n">
        <v>2024</v>
      </c>
      <c r="G1210" t="n">
        <v>1</v>
      </c>
      <c r="H1210" s="13" t="n">
        <v>1623550</v>
      </c>
      <c r="I1210" s="12" t="n">
        <v>45</v>
      </c>
      <c r="J1210" s="13" t="n">
        <v>5000</v>
      </c>
      <c r="K1210" s="13">
        <f>IFERROR($H1210/$I1210,"")</f>
        <v/>
      </c>
      <c r="L1210" s="13" t="n">
        <v>500000</v>
      </c>
      <c r="M1210" t="inlineStr">
        <is>
          <t>FL, IN, PA</t>
        </is>
      </c>
      <c r="N1210" t="inlineStr">
        <is>
          <t>No</t>
        </is>
      </c>
      <c r="O1210" t="inlineStr">
        <is>
          <t>Not stated</t>
        </is>
      </c>
      <c r="Q1210" s="9" t="inlineStr">
        <is>
          <t>https://grantcue.com/foundations/nivin-and-duncan-macmillan-foundation-262162073</t>
        </is>
      </c>
    </row>
    <row r="1211">
      <c r="A1211">
        <f>IF($E1211=$E1210,$A1210+1,1)</f>
        <v/>
      </c>
      <c r="B1211" t="inlineStr">
        <is>
          <t>MIKE &amp; LINDA FITERMAN FAMILY FOUNDATION</t>
        </is>
      </c>
      <c r="C1211" t="inlineStr">
        <is>
          <t>41-6058465</t>
        </is>
      </c>
      <c r="D1211" t="inlineStr">
        <is>
          <t>Minnesota</t>
        </is>
      </c>
      <c r="E1211" t="inlineStr">
        <is>
          <t>MN</t>
        </is>
      </c>
      <c r="F1211" t="n">
        <v>2024</v>
      </c>
      <c r="G1211" t="n">
        <v>1</v>
      </c>
      <c r="H1211" s="13" t="n">
        <v>1606000</v>
      </c>
      <c r="I1211" s="12" t="n">
        <v>116</v>
      </c>
      <c r="J1211" s="13" t="n">
        <v>5000</v>
      </c>
      <c r="K1211" s="13">
        <f>IFERROR($H1211/$I1211,"")</f>
        <v/>
      </c>
      <c r="L1211" s="13" t="n">
        <v>274000</v>
      </c>
      <c r="M1211" t="inlineStr">
        <is>
          <t>VA, IL, NY</t>
        </is>
      </c>
      <c r="N1211" t="inlineStr">
        <is>
          <t>Yes</t>
        </is>
      </c>
      <c r="O1211" t="inlineStr">
        <is>
          <t>Yes</t>
        </is>
      </c>
      <c r="Q1211" s="9" t="inlineStr">
        <is>
          <t>https://grantcue.com/foundations/mike-and-linda-fiterman-family-foundation-416058465</t>
        </is>
      </c>
    </row>
    <row r="1212">
      <c r="A1212">
        <f>IF($E1212=$E1211,$A1211+1,1)</f>
        <v/>
      </c>
      <c r="B1212" t="inlineStr">
        <is>
          <t>HARVEY FELDMAN CHARITABLE TRUST</t>
        </is>
      </c>
      <c r="C1212" t="inlineStr">
        <is>
          <t>81-6263982</t>
        </is>
      </c>
      <c r="D1212" t="inlineStr">
        <is>
          <t>Minnesota</t>
        </is>
      </c>
      <c r="E1212" t="inlineStr">
        <is>
          <t>MN</t>
        </is>
      </c>
      <c r="F1212" t="n">
        <v>2025</v>
      </c>
      <c r="G1212" t="n">
        <v>2</v>
      </c>
      <c r="H1212" s="13" t="n">
        <v>1602000</v>
      </c>
      <c r="I1212" s="12" t="n">
        <v>28</v>
      </c>
      <c r="J1212" s="13" t="n">
        <v>7500</v>
      </c>
      <c r="K1212" s="13">
        <f>IFERROR($H1212/$I1212,"")</f>
        <v/>
      </c>
      <c r="L1212" s="13" t="n">
        <v>270000</v>
      </c>
      <c r="M1212" t="inlineStr">
        <is>
          <t>NJ, WI, NY</t>
        </is>
      </c>
      <c r="N1212" t="inlineStr">
        <is>
          <t>No</t>
        </is>
      </c>
      <c r="O1212" t="inlineStr">
        <is>
          <t>Not stated</t>
        </is>
      </c>
      <c r="Q1212" s="9" t="inlineStr">
        <is>
          <t>https://grantcue.com/foundations/harvey-feldman-charitable-trust-816263982</t>
        </is>
      </c>
    </row>
    <row r="1213">
      <c r="A1213">
        <f>IF($E1213=$E1212,$A1212+1,1)</f>
        <v/>
      </c>
      <c r="B1213" t="inlineStr">
        <is>
          <t>JAMES DANIEL HUMPHREY FOUNDATION WELLS FARGO</t>
        </is>
      </c>
      <c r="C1213" t="inlineStr">
        <is>
          <t>41-6263553</t>
        </is>
      </c>
      <c r="D1213" t="inlineStr">
        <is>
          <t>Minnesota</t>
        </is>
      </c>
      <c r="E1213" t="inlineStr">
        <is>
          <t>MN</t>
        </is>
      </c>
      <c r="F1213" t="n">
        <v>2024</v>
      </c>
      <c r="G1213" t="n">
        <v>1</v>
      </c>
      <c r="H1213" s="13" t="n">
        <v>1600000</v>
      </c>
      <c r="I1213" s="12" t="n">
        <v>24</v>
      </c>
      <c r="J1213" s="13" t="n">
        <v>80000</v>
      </c>
      <c r="K1213" s="13">
        <f>IFERROR($H1213/$I1213,"")</f>
        <v/>
      </c>
      <c r="L1213" s="13" t="n">
        <v>120000</v>
      </c>
      <c r="M1213" t="inlineStr">
        <is>
          <t>MA, CA, NY</t>
        </is>
      </c>
      <c r="N1213" t="inlineStr">
        <is>
          <t>No</t>
        </is>
      </c>
      <c r="O1213" t="inlineStr">
        <is>
          <t>Not stated</t>
        </is>
      </c>
      <c r="Q1213" s="9" t="inlineStr">
        <is>
          <t>https://grantcue.com/foundations/james-daniel-humphrey-foundation-wells-fargo-416263553</t>
        </is>
      </c>
    </row>
    <row r="1214">
      <c r="A1214">
        <f>IF($E1214=$E1213,$A1213+1,1)</f>
        <v/>
      </c>
      <c r="B1214" t="inlineStr">
        <is>
          <t>KS FAMILY FOUNDATION</t>
        </is>
      </c>
      <c r="C1214" t="inlineStr">
        <is>
          <t>81-4952607</t>
        </is>
      </c>
      <c r="D1214" t="inlineStr">
        <is>
          <t>Minnesota</t>
        </is>
      </c>
      <c r="E1214" t="inlineStr">
        <is>
          <t>MN</t>
        </is>
      </c>
      <c r="F1214" t="n">
        <v>2024</v>
      </c>
      <c r="G1214" t="n">
        <v>1</v>
      </c>
      <c r="H1214" s="13" t="n">
        <v>1568980</v>
      </c>
      <c r="I1214" s="12" t="n">
        <v>11</v>
      </c>
      <c r="J1214" s="13" t="n">
        <v>80000</v>
      </c>
      <c r="K1214" s="13">
        <f>IFERROR($H1214/$I1214,"")</f>
        <v/>
      </c>
      <c r="L1214" s="13" t="n">
        <v>351180</v>
      </c>
      <c r="M1214" t="inlineStr">
        <is>
          <t>NY, IL, OH</t>
        </is>
      </c>
      <c r="N1214" t="inlineStr">
        <is>
          <t>Yes</t>
        </is>
      </c>
      <c r="O1214" t="inlineStr">
        <is>
          <t>Yes</t>
        </is>
      </c>
      <c r="Q1214" s="9" t="inlineStr">
        <is>
          <t>https://grantcue.com/foundations/ks-family-foundation-814952607</t>
        </is>
      </c>
    </row>
    <row r="1215">
      <c r="A1215">
        <f>IF($E1215=$E1214,$A1214+1,1)</f>
        <v/>
      </c>
      <c r="B1215" t="inlineStr">
        <is>
          <t>MCGLYNN FAMILY FOUNDATION</t>
        </is>
      </c>
      <c r="C1215" t="inlineStr">
        <is>
          <t>41-1784157</t>
        </is>
      </c>
      <c r="D1215" t="inlineStr">
        <is>
          <t>Minnesota</t>
        </is>
      </c>
      <c r="E1215" t="inlineStr">
        <is>
          <t>MN</t>
        </is>
      </c>
      <c r="F1215" t="n">
        <v>2025</v>
      </c>
      <c r="G1215" t="n">
        <v>2</v>
      </c>
      <c r="H1215" s="13" t="n">
        <v>1560000</v>
      </c>
      <c r="I1215" s="12" t="n">
        <v>110</v>
      </c>
      <c r="J1215" s="13" t="n">
        <v>10000</v>
      </c>
      <c r="K1215" s="13">
        <f>IFERROR($H1215/$I1215,"")</f>
        <v/>
      </c>
      <c r="L1215" s="13" t="n">
        <v>114000</v>
      </c>
      <c r="M1215" t="inlineStr">
        <is>
          <t>FL, NY, CA</t>
        </is>
      </c>
      <c r="N1215" t="inlineStr">
        <is>
          <t>No</t>
        </is>
      </c>
      <c r="O1215" t="inlineStr">
        <is>
          <t>Not stated</t>
        </is>
      </c>
      <c r="Q1215" s="9" t="inlineStr">
        <is>
          <t>https://grantcue.com/foundations/mcglynn-family-foundation-411784157</t>
        </is>
      </c>
    </row>
    <row r="1216">
      <c r="A1216">
        <f>IF($E1216=$E1215,$A1215+1,1)</f>
        <v/>
      </c>
      <c r="B1216" t="inlineStr">
        <is>
          <t>BLYTHE BRENDEN-MANN FOUNDATION</t>
        </is>
      </c>
      <c r="C1216" t="inlineStr">
        <is>
          <t>41-6546887</t>
        </is>
      </c>
      <c r="D1216" t="inlineStr">
        <is>
          <t>Minnesota</t>
        </is>
      </c>
      <c r="E1216" t="inlineStr">
        <is>
          <t>MN</t>
        </is>
      </c>
      <c r="F1216" t="n">
        <v>2024</v>
      </c>
      <c r="G1216" t="n">
        <v>1</v>
      </c>
      <c r="H1216" s="13" t="n">
        <v>1559700</v>
      </c>
      <c r="I1216" s="12" t="n">
        <v>11</v>
      </c>
      <c r="J1216" s="13" t="n">
        <v>20000</v>
      </c>
      <c r="K1216" s="13">
        <f>IFERROR($H1216/$I1216,"")</f>
        <v/>
      </c>
      <c r="L1216" s="13" t="n">
        <v>964700</v>
      </c>
      <c r="M1216" t="inlineStr">
        <is>
          <t>NY, DC</t>
        </is>
      </c>
      <c r="N1216" t="inlineStr">
        <is>
          <t>No</t>
        </is>
      </c>
      <c r="O1216" t="inlineStr">
        <is>
          <t>Not stated</t>
        </is>
      </c>
      <c r="Q1216" s="9" t="inlineStr">
        <is>
          <t>https://grantcue.com/foundations/blythe-brenden-mann-foundation-416546887</t>
        </is>
      </c>
    </row>
    <row r="1217">
      <c r="A1217">
        <f>IF($E1217=$E1216,$A1216+1,1)</f>
        <v/>
      </c>
      <c r="B1217" t="inlineStr">
        <is>
          <t>HAAG FAMILY FOUNDATION</t>
        </is>
      </c>
      <c r="C1217" t="inlineStr">
        <is>
          <t>41-1885356</t>
        </is>
      </c>
      <c r="D1217" t="inlineStr">
        <is>
          <t>Minnesota</t>
        </is>
      </c>
      <c r="E1217" t="inlineStr">
        <is>
          <t>MN</t>
        </is>
      </c>
      <c r="F1217" t="n">
        <v>2024</v>
      </c>
      <c r="G1217" t="n">
        <v>1</v>
      </c>
      <c r="H1217" s="13" t="n">
        <v>1558922</v>
      </c>
      <c r="I1217" s="12" t="n">
        <v>61</v>
      </c>
      <c r="J1217" s="13" t="n">
        <v>10000</v>
      </c>
      <c r="K1217" s="13">
        <f>IFERROR($H1217/$I1217,"")</f>
        <v/>
      </c>
      <c r="L1217" s="13" t="n">
        <v>200000</v>
      </c>
      <c r="M1217" t="inlineStr">
        <is>
          <t>TX, IL, NY</t>
        </is>
      </c>
      <c r="N1217" t="inlineStr">
        <is>
          <t>No</t>
        </is>
      </c>
      <c r="O1217" t="inlineStr">
        <is>
          <t>Not stated</t>
        </is>
      </c>
      <c r="Q1217" s="9" t="inlineStr">
        <is>
          <t>https://grantcue.com/foundations/haag-family-foundation-411885356</t>
        </is>
      </c>
    </row>
    <row r="1218">
      <c r="A1218">
        <f>IF($E1218=$E1217,$A1217+1,1)</f>
        <v/>
      </c>
      <c r="B1218" t="inlineStr">
        <is>
          <t>ORDEAN FOUNDATION</t>
        </is>
      </c>
      <c r="C1218" t="inlineStr">
        <is>
          <t>41-0711611</t>
        </is>
      </c>
      <c r="D1218" t="inlineStr">
        <is>
          <t>Minnesota</t>
        </is>
      </c>
      <c r="E1218" t="inlineStr">
        <is>
          <t>MN</t>
        </is>
      </c>
      <c r="F1218" t="n">
        <v>2024</v>
      </c>
      <c r="G1218" t="n">
        <v>1</v>
      </c>
      <c r="H1218" s="13" t="n">
        <v>1547000</v>
      </c>
      <c r="I1218" s="12" t="n">
        <v>50</v>
      </c>
      <c r="J1218" s="13" t="n">
        <v>20000</v>
      </c>
      <c r="K1218" s="13">
        <f>IFERROR($H1218/$I1218,"")</f>
        <v/>
      </c>
      <c r="L1218" s="13" t="n">
        <v>145000</v>
      </c>
      <c r="M1218" t="inlineStr">
        <is>
          <t>WI</t>
        </is>
      </c>
      <c r="N1218" t="inlineStr">
        <is>
          <t>Yes</t>
        </is>
      </c>
      <c r="O1218" t="inlineStr">
        <is>
          <t>Yes</t>
        </is>
      </c>
      <c r="P1218" s="9" t="inlineStr">
        <is>
          <t>https://www.ordean.org/</t>
        </is>
      </c>
      <c r="Q1218" s="9" t="inlineStr">
        <is>
          <t>https://grantcue.com/foundations/ordean-foundation-410711611</t>
        </is>
      </c>
    </row>
    <row r="1219">
      <c r="A1219">
        <f>IF($E1219=$E1218,$A1218+1,1)</f>
        <v/>
      </c>
      <c r="B1219" t="inlineStr">
        <is>
          <t>THE PHILEONA FOUNDATION</t>
        </is>
      </c>
      <c r="C1219" t="inlineStr">
        <is>
          <t>41-1763225</t>
        </is>
      </c>
      <c r="D1219" t="inlineStr">
        <is>
          <t>Minnesota</t>
        </is>
      </c>
      <c r="E1219" t="inlineStr">
        <is>
          <t>MN</t>
        </is>
      </c>
      <c r="F1219" t="n">
        <v>2023</v>
      </c>
      <c r="G1219" t="n">
        <v>1</v>
      </c>
      <c r="H1219" s="13" t="n">
        <v>1539435</v>
      </c>
      <c r="I1219" s="12" t="n">
        <v>53</v>
      </c>
      <c r="J1219" s="13" t="n">
        <v>5000</v>
      </c>
      <c r="K1219" s="13">
        <f>IFERROR($H1219/$I1219,"")</f>
        <v/>
      </c>
      <c r="L1219" s="13" t="n">
        <v>540535</v>
      </c>
      <c r="M1219" t="inlineStr">
        <is>
          <t>NY, FL, CA</t>
        </is>
      </c>
      <c r="N1219" t="inlineStr">
        <is>
          <t>No</t>
        </is>
      </c>
      <c r="O1219" t="inlineStr">
        <is>
          <t>Not stated</t>
        </is>
      </c>
      <c r="Q1219" s="9" t="inlineStr">
        <is>
          <t>https://grantcue.com/foundations/the-phileona-foundation-411763225</t>
        </is>
      </c>
    </row>
    <row r="1220">
      <c r="A1220">
        <f>IF($E1220=$E1219,$A1219+1,1)</f>
        <v/>
      </c>
      <c r="B1220" t="inlineStr">
        <is>
          <t>THE RICHARD K DAVIS &amp; THERESA A DAVIS FAMILY</t>
        </is>
      </c>
      <c r="C1220" t="inlineStr">
        <is>
          <t>32-6487439</t>
        </is>
      </c>
      <c r="D1220" t="inlineStr">
        <is>
          <t>Minnesota</t>
        </is>
      </c>
      <c r="E1220" t="inlineStr">
        <is>
          <t>MN</t>
        </is>
      </c>
      <c r="F1220" t="n">
        <v>2025</v>
      </c>
      <c r="G1220" t="n">
        <v>2</v>
      </c>
      <c r="H1220" s="13" t="n">
        <v>1532500</v>
      </c>
      <c r="I1220" s="12" t="n">
        <v>25</v>
      </c>
      <c r="J1220" s="13" t="n">
        <v>25000</v>
      </c>
      <c r="K1220" s="13">
        <f>IFERROR($H1220/$I1220,"")</f>
        <v/>
      </c>
      <c r="L1220" s="13" t="n">
        <v>200000</v>
      </c>
      <c r="M1220" t="inlineStr">
        <is>
          <t>AZ, CO, CA</t>
        </is>
      </c>
      <c r="N1220" t="inlineStr">
        <is>
          <t>No</t>
        </is>
      </c>
      <c r="O1220" t="inlineStr">
        <is>
          <t>Not stated</t>
        </is>
      </c>
      <c r="Q1220" s="9" t="inlineStr">
        <is>
          <t>https://grantcue.com/foundations/the-richard-k-davis-and-theresa-a-davis-family-326487439</t>
        </is>
      </c>
    </row>
    <row r="1221">
      <c r="A1221">
        <f>IF($E1221=$E1220,$A1220+1,1)</f>
        <v/>
      </c>
      <c r="B1221" t="inlineStr">
        <is>
          <t>THE BILL AND MARGARET MARVIN FOUNDATION</t>
        </is>
      </c>
      <c r="C1221" t="inlineStr">
        <is>
          <t>27-4708403</t>
        </is>
      </c>
      <c r="D1221" t="inlineStr">
        <is>
          <t>Minnesota</t>
        </is>
      </c>
      <c r="E1221" t="inlineStr">
        <is>
          <t>MN</t>
        </is>
      </c>
      <c r="F1221" t="n">
        <v>2025</v>
      </c>
      <c r="G1221" t="n">
        <v>2</v>
      </c>
      <c r="H1221" s="13" t="n">
        <v>1532000</v>
      </c>
      <c r="I1221" s="12" t="n">
        <v>5</v>
      </c>
      <c r="J1221" s="13" t="n">
        <v>200000</v>
      </c>
      <c r="K1221" s="13">
        <f>IFERROR($H1221/$I1221,"")</f>
        <v/>
      </c>
      <c r="L1221" s="13" t="n">
        <v>557000</v>
      </c>
      <c r="N1221" t="inlineStr">
        <is>
          <t>No</t>
        </is>
      </c>
      <c r="O1221" t="inlineStr">
        <is>
          <t>Not stated</t>
        </is>
      </c>
      <c r="Q1221" s="9" t="inlineStr">
        <is>
          <t>https://grantcue.com/foundations/the-bill-and-margaret-marvin-foundation-274708403</t>
        </is>
      </c>
    </row>
    <row r="1222">
      <c r="A1222">
        <f>IF($E1222=$E1221,$A1221+1,1)</f>
        <v/>
      </c>
      <c r="B1222" t="inlineStr">
        <is>
          <t>MINNESOTA POWER FOUNDATION</t>
        </is>
      </c>
      <c r="C1222" t="inlineStr">
        <is>
          <t>56-2560595</t>
        </is>
      </c>
      <c r="D1222" t="inlineStr">
        <is>
          <t>Minnesota</t>
        </is>
      </c>
      <c r="E1222" t="inlineStr">
        <is>
          <t>MN</t>
        </is>
      </c>
      <c r="F1222" t="n">
        <v>2025</v>
      </c>
      <c r="G1222" t="n">
        <v>2</v>
      </c>
      <c r="H1222" s="13" t="n">
        <v>1525490</v>
      </c>
      <c r="I1222" s="12" t="n">
        <v>311</v>
      </c>
      <c r="J1222" s="13" t="n">
        <v>1000</v>
      </c>
      <c r="K1222" s="13">
        <f>IFERROR($H1222/$I1222,"")</f>
        <v/>
      </c>
      <c r="L1222" s="13" t="n">
        <v>99500</v>
      </c>
      <c r="M1222" t="inlineStr">
        <is>
          <t>WI, ND</t>
        </is>
      </c>
      <c r="N1222" t="inlineStr">
        <is>
          <t>Yes</t>
        </is>
      </c>
      <c r="O1222" t="inlineStr">
        <is>
          <t>Yes</t>
        </is>
      </c>
      <c r="P1222" s="9" t="inlineStr">
        <is>
          <t>https://mnpower.com/COMPANY/MPFOUNDATION</t>
        </is>
      </c>
      <c r="Q1222" s="9" t="inlineStr">
        <is>
          <t>https://grantcue.com/foundations/minnesota-power-foundation-562560595</t>
        </is>
      </c>
    </row>
    <row r="1223">
      <c r="A1223">
        <f>IF($E1223=$E1222,$A1222+1,1)</f>
        <v/>
      </c>
      <c r="B1223" t="inlineStr">
        <is>
          <t>MARSHALL H AND NELLIE ALWORTH MEMORIAL FUND</t>
        </is>
      </c>
      <c r="C1223" t="inlineStr">
        <is>
          <t>41-0797340</t>
        </is>
      </c>
      <c r="D1223" t="inlineStr">
        <is>
          <t>Minnesota</t>
        </is>
      </c>
      <c r="E1223" t="inlineStr">
        <is>
          <t>MN</t>
        </is>
      </c>
      <c r="F1223" t="n">
        <v>2024</v>
      </c>
      <c r="G1223" t="n">
        <v>1</v>
      </c>
      <c r="H1223" s="13" t="n">
        <v>1512000</v>
      </c>
      <c r="I1223" s="12" t="n">
        <v>566</v>
      </c>
      <c r="J1223" s="13" t="n">
        <v>2500</v>
      </c>
      <c r="K1223" s="13">
        <f>IFERROR($H1223/$I1223,"")</f>
        <v/>
      </c>
      <c r="L1223" s="13" t="n">
        <v>3000</v>
      </c>
      <c r="N1223" t="inlineStr">
        <is>
          <t>Yes</t>
        </is>
      </c>
      <c r="O1223" t="inlineStr">
        <is>
          <t>Yes</t>
        </is>
      </c>
      <c r="P1223" s="9" t="inlineStr">
        <is>
          <t>https://www.alworthscholarship.org/</t>
        </is>
      </c>
      <c r="Q1223" s="9" t="inlineStr">
        <is>
          <t>https://grantcue.com/foundations/marshall-h-and-nellie-alworth-memorial-fund-410797340</t>
        </is>
      </c>
    </row>
    <row r="1224">
      <c r="A1224">
        <f>IF($E1224=$E1223,$A1223+1,1)</f>
        <v/>
      </c>
      <c r="B1224" t="inlineStr">
        <is>
          <t>DUGAN-SCALLON FOUNDATION</t>
        </is>
      </c>
      <c r="C1224" t="inlineStr">
        <is>
          <t>86-6635517</t>
        </is>
      </c>
      <c r="D1224" t="inlineStr">
        <is>
          <t>Minnesota</t>
        </is>
      </c>
      <c r="E1224" t="inlineStr">
        <is>
          <t>MN</t>
        </is>
      </c>
      <c r="F1224" t="n">
        <v>2025</v>
      </c>
      <c r="G1224" t="n">
        <v>2</v>
      </c>
      <c r="H1224" s="13" t="n">
        <v>1494176</v>
      </c>
      <c r="I1224" s="12" t="n">
        <v>30</v>
      </c>
      <c r="J1224" s="13" t="n">
        <v>25000</v>
      </c>
      <c r="K1224" s="13">
        <f>IFERROR($H1224/$I1224,"")</f>
        <v/>
      </c>
      <c r="L1224" s="13" t="n">
        <v>362500</v>
      </c>
      <c r="M1224" t="inlineStr">
        <is>
          <t>MO, PA, CA</t>
        </is>
      </c>
      <c r="N1224" t="inlineStr">
        <is>
          <t>No</t>
        </is>
      </c>
      <c r="O1224" t="inlineStr">
        <is>
          <t>Not stated</t>
        </is>
      </c>
      <c r="Q1224" s="9" t="inlineStr">
        <is>
          <t>https://grantcue.com/foundations/dugan-scallon-foundation-866635517</t>
        </is>
      </c>
    </row>
    <row r="1225">
      <c r="A1225">
        <f>IF($E1225=$E1224,$A1224+1,1)</f>
        <v/>
      </c>
      <c r="B1225" t="inlineStr">
        <is>
          <t>H WILLIAM LURTON FOUNDATION</t>
        </is>
      </c>
      <c r="C1225" t="inlineStr">
        <is>
          <t>36-3492652</t>
        </is>
      </c>
      <c r="D1225" t="inlineStr">
        <is>
          <t>Minnesota</t>
        </is>
      </c>
      <c r="E1225" t="inlineStr">
        <is>
          <t>MN</t>
        </is>
      </c>
      <c r="F1225" t="n">
        <v>2024</v>
      </c>
      <c r="G1225" t="n">
        <v>1</v>
      </c>
      <c r="H1225" s="13" t="n">
        <v>1490003</v>
      </c>
      <c r="I1225" s="12" t="n">
        <v>39</v>
      </c>
      <c r="J1225" s="13" t="n">
        <v>10000</v>
      </c>
      <c r="K1225" s="13">
        <f>IFERROR($H1225/$I1225,"")</f>
        <v/>
      </c>
      <c r="L1225" s="13" t="n">
        <v>503000</v>
      </c>
      <c r="M1225" t="inlineStr">
        <is>
          <t>CO, ID, TX</t>
        </is>
      </c>
      <c r="N1225" t="inlineStr">
        <is>
          <t>No</t>
        </is>
      </c>
      <c r="O1225" t="inlineStr">
        <is>
          <t>Not stated</t>
        </is>
      </c>
      <c r="Q1225" s="9" t="inlineStr">
        <is>
          <t>https://grantcue.com/foundations/h-william-lurton-foundation-363492652</t>
        </is>
      </c>
    </row>
    <row r="1226">
      <c r="A1226">
        <f>IF($E1226=$E1225,$A1225+1,1)</f>
        <v/>
      </c>
      <c r="B1226" t="inlineStr">
        <is>
          <t>FIRST COMMUNITY HEALTH FOUNDATON</t>
        </is>
      </c>
      <c r="C1226" t="inlineStr">
        <is>
          <t>41-0635532</t>
        </is>
      </c>
      <c r="D1226" t="inlineStr">
        <is>
          <t>Minnesota</t>
        </is>
      </c>
      <c r="E1226" t="inlineStr">
        <is>
          <t>MN</t>
        </is>
      </c>
      <c r="F1226" t="n">
        <v>2025</v>
      </c>
      <c r="G1226" t="n">
        <v>2</v>
      </c>
      <c r="H1226" s="13" t="n">
        <v>1487382</v>
      </c>
      <c r="I1226" s="12" t="n">
        <v>22</v>
      </c>
      <c r="J1226" s="13" t="n">
        <v>50000</v>
      </c>
      <c r="K1226" s="13">
        <f>IFERROR($H1226/$I1226,"")</f>
        <v/>
      </c>
      <c r="L1226" s="13" t="n">
        <v>300000</v>
      </c>
      <c r="N1226" t="inlineStr">
        <is>
          <t>Yes</t>
        </is>
      </c>
      <c r="O1226" t="inlineStr">
        <is>
          <t>Yes</t>
        </is>
      </c>
      <c r="P1226" s="9" t="inlineStr">
        <is>
          <t>https://www.thevictoryfund.org/</t>
        </is>
      </c>
      <c r="Q1226" s="9" t="inlineStr">
        <is>
          <t>https://grantcue.com/foundations/first-community-health-foundaton-410635532</t>
        </is>
      </c>
    </row>
    <row r="1227">
      <c r="A1227">
        <f>IF($E1227=$E1226,$A1226+1,1)</f>
        <v/>
      </c>
      <c r="B1227" t="inlineStr">
        <is>
          <t>ASTRUP FAMILY FOUNDATION</t>
        </is>
      </c>
      <c r="C1227" t="inlineStr">
        <is>
          <t>47-2413421</t>
        </is>
      </c>
      <c r="D1227" t="inlineStr">
        <is>
          <t>Minnesota</t>
        </is>
      </c>
      <c r="E1227" t="inlineStr">
        <is>
          <t>MN</t>
        </is>
      </c>
      <c r="F1227" t="n">
        <v>2025</v>
      </c>
      <c r="G1227" t="n">
        <v>2</v>
      </c>
      <c r="H1227" s="13" t="n">
        <v>1466294</v>
      </c>
      <c r="I1227" s="12" t="n">
        <v>106</v>
      </c>
      <c r="J1227" s="13" t="n">
        <v>5000</v>
      </c>
      <c r="K1227" s="13">
        <f>IFERROR($H1227/$I1227,"")</f>
        <v/>
      </c>
      <c r="L1227" s="13" t="n">
        <v>150000</v>
      </c>
      <c r="M1227" t="inlineStr">
        <is>
          <t>IL, VA, TN</t>
        </is>
      </c>
      <c r="N1227" t="inlineStr">
        <is>
          <t>No</t>
        </is>
      </c>
      <c r="O1227" t="inlineStr">
        <is>
          <t>Not stated</t>
        </is>
      </c>
      <c r="Q1227" s="9" t="inlineStr">
        <is>
          <t>https://grantcue.com/foundations/astrup-family-foundation-472413421</t>
        </is>
      </c>
    </row>
    <row r="1228">
      <c r="A1228">
        <f>IF($E1228=$E1227,$A1227+1,1)</f>
        <v/>
      </c>
      <c r="B1228" t="inlineStr">
        <is>
          <t>ROGER &amp; NANCY MCCABE FOUNDATION</t>
        </is>
      </c>
      <c r="C1228" t="inlineStr">
        <is>
          <t>20-2990948</t>
        </is>
      </c>
      <c r="D1228" t="inlineStr">
        <is>
          <t>Minnesota</t>
        </is>
      </c>
      <c r="E1228" t="inlineStr">
        <is>
          <t>MN</t>
        </is>
      </c>
      <c r="F1228" t="n">
        <v>2025</v>
      </c>
      <c r="G1228" t="n">
        <v>2</v>
      </c>
      <c r="H1228" s="13" t="n">
        <v>1463000</v>
      </c>
      <c r="I1228" s="12" t="n">
        <v>19</v>
      </c>
      <c r="J1228" s="13" t="n">
        <v>25000</v>
      </c>
      <c r="K1228" s="13">
        <f>IFERROR($H1228/$I1228,"")</f>
        <v/>
      </c>
      <c r="L1228" s="13" t="n">
        <v>621000</v>
      </c>
      <c r="M1228" t="inlineStr">
        <is>
          <t>IL, MI, VA</t>
        </is>
      </c>
      <c r="N1228" t="inlineStr">
        <is>
          <t>No</t>
        </is>
      </c>
      <c r="O1228" t="inlineStr">
        <is>
          <t>Not stated</t>
        </is>
      </c>
      <c r="Q1228" s="9" t="inlineStr">
        <is>
          <t>https://grantcue.com/foundations/roger-and-nancy-mccabe-foundation-202990948</t>
        </is>
      </c>
    </row>
    <row r="1229">
      <c r="A1229">
        <f>IF($E1229=$E1228,$A1228+1,1)</f>
        <v/>
      </c>
      <c r="B1229" t="inlineStr">
        <is>
          <t>TURNER FAMILY FOUNDATION</t>
        </is>
      </c>
      <c r="C1229" t="inlineStr">
        <is>
          <t>41-1975570</t>
        </is>
      </c>
      <c r="D1229" t="inlineStr">
        <is>
          <t>Minnesota</t>
        </is>
      </c>
      <c r="E1229" t="inlineStr">
        <is>
          <t>MN</t>
        </is>
      </c>
      <c r="F1229" t="n">
        <v>2025</v>
      </c>
      <c r="G1229" t="n">
        <v>2</v>
      </c>
      <c r="H1229" s="13" t="n">
        <v>1462259</v>
      </c>
      <c r="I1229" s="12" t="n">
        <v>42</v>
      </c>
      <c r="J1229" s="13" t="n">
        <v>7500</v>
      </c>
      <c r="K1229" s="13">
        <f>IFERROR($H1229/$I1229,"")</f>
        <v/>
      </c>
      <c r="L1229" s="13" t="n">
        <v>501759</v>
      </c>
      <c r="M1229" t="inlineStr">
        <is>
          <t>CA, NJ, CT</t>
        </is>
      </c>
      <c r="N1229" t="inlineStr">
        <is>
          <t>No</t>
        </is>
      </c>
      <c r="O1229" t="inlineStr">
        <is>
          <t>Not stated</t>
        </is>
      </c>
      <c r="Q1229" s="9" t="inlineStr">
        <is>
          <t>https://grantcue.com/foundations/turner-family-foundation-411975570</t>
        </is>
      </c>
    </row>
    <row r="1230">
      <c r="A1230">
        <f>IF($E1230=$E1229,$A1229+1,1)</f>
        <v/>
      </c>
      <c r="B1230" t="inlineStr">
        <is>
          <t>THE EAGLE FOUNDATION</t>
        </is>
      </c>
      <c r="C1230" t="inlineStr">
        <is>
          <t>20-8070601</t>
        </is>
      </c>
      <c r="D1230" t="inlineStr">
        <is>
          <t>Minnesota</t>
        </is>
      </c>
      <c r="E1230" t="inlineStr">
        <is>
          <t>MN</t>
        </is>
      </c>
      <c r="F1230" t="n">
        <v>2024</v>
      </c>
      <c r="G1230" t="n">
        <v>1</v>
      </c>
      <c r="H1230" s="13" t="n">
        <v>1444746</v>
      </c>
      <c r="I1230" s="12" t="n">
        <v>101</v>
      </c>
      <c r="J1230" s="13" t="n">
        <v>5000</v>
      </c>
      <c r="K1230" s="13">
        <f>IFERROR($H1230/$I1230,"")</f>
        <v/>
      </c>
      <c r="L1230" s="13" t="n">
        <v>300000</v>
      </c>
      <c r="M1230" t="inlineStr">
        <is>
          <t>ND, IA, FL</t>
        </is>
      </c>
      <c r="N1230" t="inlineStr">
        <is>
          <t>Yes</t>
        </is>
      </c>
      <c r="O1230" t="inlineStr">
        <is>
          <t>Not stated</t>
        </is>
      </c>
      <c r="Q1230" s="9" t="inlineStr">
        <is>
          <t>https://grantcue.com/foundations/the-eagle-foundation-208070601</t>
        </is>
      </c>
    </row>
    <row r="1231">
      <c r="A1231">
        <f>IF($E1231=$E1230,$A1230+1,1)</f>
        <v/>
      </c>
      <c r="B1231" t="inlineStr">
        <is>
          <t>JOSEPH R BAYER FAMILY FOUNDATION</t>
        </is>
      </c>
      <c r="C1231" t="inlineStr">
        <is>
          <t>85-4018822</t>
        </is>
      </c>
      <c r="D1231" t="inlineStr">
        <is>
          <t>Minnesota</t>
        </is>
      </c>
      <c r="E1231" t="inlineStr">
        <is>
          <t>MN</t>
        </is>
      </c>
      <c r="F1231" t="n">
        <v>2024</v>
      </c>
      <c r="G1231" t="n">
        <v>1</v>
      </c>
      <c r="H1231" s="13" t="n">
        <v>1441400</v>
      </c>
      <c r="I1231" s="12" t="n">
        <v>39</v>
      </c>
      <c r="J1231" s="13" t="n">
        <v>1000</v>
      </c>
      <c r="K1231" s="13">
        <f>IFERROR($H1231/$I1231,"")</f>
        <v/>
      </c>
      <c r="L1231" s="13" t="n">
        <v>752500</v>
      </c>
      <c r="M1231" t="inlineStr">
        <is>
          <t>CO, MD, CA</t>
        </is>
      </c>
      <c r="N1231" t="inlineStr">
        <is>
          <t>No</t>
        </is>
      </c>
      <c r="O1231" t="inlineStr">
        <is>
          <t>Not stated</t>
        </is>
      </c>
      <c r="Q1231" s="9" t="inlineStr">
        <is>
          <t>https://grantcue.com/foundations/joseph-r-bayer-family-foundation-854018822</t>
        </is>
      </c>
    </row>
    <row r="1232">
      <c r="A1232">
        <f>IF($E1232=$E1231,$A1231+1,1)</f>
        <v/>
      </c>
      <c r="B1232" t="inlineStr">
        <is>
          <t>THE WALSER FOUNDATION</t>
        </is>
      </c>
      <c r="C1232" t="inlineStr">
        <is>
          <t>20-4968499</t>
        </is>
      </c>
      <c r="D1232" t="inlineStr">
        <is>
          <t>Minnesota</t>
        </is>
      </c>
      <c r="E1232" t="inlineStr">
        <is>
          <t>MN</t>
        </is>
      </c>
      <c r="F1232" t="n">
        <v>2024</v>
      </c>
      <c r="G1232" t="n">
        <v>1</v>
      </c>
      <c r="H1232" s="13" t="n">
        <v>1420365</v>
      </c>
      <c r="I1232" s="12" t="n">
        <v>189</v>
      </c>
      <c r="J1232" s="13" t="n">
        <v>5000</v>
      </c>
      <c r="K1232" s="13">
        <f>IFERROR($H1232/$I1232,"")</f>
        <v/>
      </c>
      <c r="L1232" s="13" t="n">
        <v>50000</v>
      </c>
      <c r="M1232" t="inlineStr">
        <is>
          <t>KS, IL, TX</t>
        </is>
      </c>
      <c r="N1232" t="inlineStr">
        <is>
          <t>Yes</t>
        </is>
      </c>
      <c r="O1232" t="inlineStr">
        <is>
          <t>Yes</t>
        </is>
      </c>
      <c r="Q1232" s="9" t="inlineStr">
        <is>
          <t>https://grantcue.com/foundations/the-walser-foundation-204968499</t>
        </is>
      </c>
    </row>
    <row r="1233">
      <c r="A1233">
        <f>IF($E1233=$E1232,$A1232+1,1)</f>
        <v/>
      </c>
      <c r="B1233" t="inlineStr">
        <is>
          <t>ROBINS KAPLAN FOUNDATION</t>
        </is>
      </c>
      <c r="C1233" t="inlineStr">
        <is>
          <t>41-1735325</t>
        </is>
      </c>
      <c r="D1233" t="inlineStr">
        <is>
          <t>Minnesota</t>
        </is>
      </c>
      <c r="E1233" t="inlineStr">
        <is>
          <t>MN</t>
        </is>
      </c>
      <c r="F1233" t="n">
        <v>2024</v>
      </c>
      <c r="G1233" t="n">
        <v>2</v>
      </c>
      <c r="H1233" s="13" t="n">
        <v>1418594</v>
      </c>
      <c r="I1233" s="12" t="n">
        <v>239</v>
      </c>
      <c r="J1233" s="13" t="n">
        <v>3000</v>
      </c>
      <c r="K1233" s="13">
        <f>IFERROR($H1233/$I1233,"")</f>
        <v/>
      </c>
      <c r="L1233" s="13" t="n">
        <v>60600</v>
      </c>
      <c r="M1233" t="inlineStr">
        <is>
          <t>CA, MA, DC</t>
        </is>
      </c>
      <c r="N1233" t="inlineStr">
        <is>
          <t>No</t>
        </is>
      </c>
      <c r="O1233" t="inlineStr">
        <is>
          <t>Not stated</t>
        </is>
      </c>
      <c r="Q1233" s="9" t="inlineStr">
        <is>
          <t>https://grantcue.com/foundations/robins-kaplan-foundation-411735325</t>
        </is>
      </c>
    </row>
    <row r="1234">
      <c r="A1234">
        <f>IF($E1234=$E1233,$A1233+1,1)</f>
        <v/>
      </c>
      <c r="B1234" t="inlineStr">
        <is>
          <t>PATTERSON FOUNDATION</t>
        </is>
      </c>
      <c r="C1234" t="inlineStr">
        <is>
          <t>74-3076772</t>
        </is>
      </c>
      <c r="D1234" t="inlineStr">
        <is>
          <t>Minnesota</t>
        </is>
      </c>
      <c r="E1234" t="inlineStr">
        <is>
          <t>MN</t>
        </is>
      </c>
      <c r="F1234" t="n">
        <v>2024</v>
      </c>
      <c r="G1234" t="n">
        <v>1</v>
      </c>
      <c r="H1234" s="13" t="n">
        <v>1415809</v>
      </c>
      <c r="I1234" s="12" t="n">
        <v>119</v>
      </c>
      <c r="J1234" s="13" t="n">
        <v>3000</v>
      </c>
      <c r="K1234" s="13">
        <f>IFERROR($H1234/$I1234,"")</f>
        <v/>
      </c>
      <c r="L1234" s="13" t="n">
        <v>652837</v>
      </c>
      <c r="M1234" t="inlineStr">
        <is>
          <t>CO, MA, PA</t>
        </is>
      </c>
      <c r="N1234" t="inlineStr">
        <is>
          <t>Yes</t>
        </is>
      </c>
      <c r="O1234" t="inlineStr">
        <is>
          <t>Yes</t>
        </is>
      </c>
      <c r="P1234" s="9" t="inlineStr">
        <is>
          <t>https://www.pattersonfoundation.net/</t>
        </is>
      </c>
      <c r="Q1234" s="9" t="inlineStr">
        <is>
          <t>https://grantcue.com/foundations/patterson-foundation-743076772</t>
        </is>
      </c>
    </row>
    <row r="1235">
      <c r="A1235">
        <f>IF($E1235=$E1234,$A1234+1,1)</f>
        <v/>
      </c>
      <c r="B1235" t="inlineStr">
        <is>
          <t>ROEHL FAMILY FOUNDATION</t>
        </is>
      </c>
      <c r="C1235" t="inlineStr">
        <is>
          <t>47-6490311</t>
        </is>
      </c>
      <c r="D1235" t="inlineStr">
        <is>
          <t>Minnesota</t>
        </is>
      </c>
      <c r="E1235" t="inlineStr">
        <is>
          <t>MN</t>
        </is>
      </c>
      <c r="F1235" t="n">
        <v>2025</v>
      </c>
      <c r="G1235" t="n">
        <v>2</v>
      </c>
      <c r="H1235" s="13" t="n">
        <v>1410000</v>
      </c>
      <c r="I1235" s="12" t="n">
        <v>72</v>
      </c>
      <c r="J1235" s="13" t="n">
        <v>12000</v>
      </c>
      <c r="K1235" s="13">
        <f>IFERROR($H1235/$I1235,"")</f>
        <v/>
      </c>
      <c r="L1235" s="13" t="n">
        <v>100000</v>
      </c>
      <c r="M1235" t="inlineStr">
        <is>
          <t>IA, IL, WI</t>
        </is>
      </c>
      <c r="N1235" t="inlineStr">
        <is>
          <t>No</t>
        </is>
      </c>
      <c r="O1235" t="inlineStr">
        <is>
          <t>Not stated</t>
        </is>
      </c>
      <c r="Q1235" s="9" t="inlineStr">
        <is>
          <t>https://grantcue.com/foundations/roehl-family-foundation-476490311</t>
        </is>
      </c>
    </row>
    <row r="1236">
      <c r="A1236">
        <f>IF($E1236=$E1235,$A1235+1,1)</f>
        <v/>
      </c>
      <c r="B1236" t="inlineStr">
        <is>
          <t>BAME FOUNDATION</t>
        </is>
      </c>
      <c r="C1236" t="inlineStr">
        <is>
          <t>27-4159707</t>
        </is>
      </c>
      <c r="D1236" t="inlineStr">
        <is>
          <t>Minnesota</t>
        </is>
      </c>
      <c r="E1236" t="inlineStr">
        <is>
          <t>MN</t>
        </is>
      </c>
      <c r="F1236" t="n">
        <v>2024</v>
      </c>
      <c r="G1236" t="n">
        <v>1</v>
      </c>
      <c r="H1236" s="13" t="n">
        <v>1409427</v>
      </c>
      <c r="I1236" s="12" t="n">
        <v>125</v>
      </c>
      <c r="J1236" s="13" t="n">
        <v>2500</v>
      </c>
      <c r="K1236" s="13">
        <f>IFERROR($H1236/$I1236,"")</f>
        <v/>
      </c>
      <c r="L1236" s="13" t="n">
        <v>367073</v>
      </c>
      <c r="M1236" t="inlineStr">
        <is>
          <t>WI, HI, NY</t>
        </is>
      </c>
      <c r="N1236" t="inlineStr">
        <is>
          <t>Yes</t>
        </is>
      </c>
      <c r="O1236" t="inlineStr">
        <is>
          <t>Yes</t>
        </is>
      </c>
      <c r="P1236" s="9" t="inlineStr">
        <is>
          <t>https://donate.onecause.com/BAMEFOUNDATION</t>
        </is>
      </c>
      <c r="Q1236" s="9" t="inlineStr">
        <is>
          <t>https://grantcue.com/foundations/bame-foundation-274159707</t>
        </is>
      </c>
    </row>
    <row r="1237">
      <c r="A1237">
        <f>IF($E1237=$E1236,$A1236+1,1)</f>
        <v/>
      </c>
      <c r="B1237" t="inlineStr">
        <is>
          <t>MARGARET H &amp; JAMES E KELLEY FOUNDATION INC</t>
        </is>
      </c>
      <c r="C1237" t="inlineStr">
        <is>
          <t>41-6017973</t>
        </is>
      </c>
      <c r="D1237" t="inlineStr">
        <is>
          <t>Minnesota</t>
        </is>
      </c>
      <c r="E1237" t="inlineStr">
        <is>
          <t>MN</t>
        </is>
      </c>
      <c r="F1237" t="n">
        <v>2023</v>
      </c>
      <c r="G1237" t="n">
        <v>1</v>
      </c>
      <c r="H1237" s="13" t="n">
        <v>1400000</v>
      </c>
      <c r="I1237" s="12" t="n">
        <v>74</v>
      </c>
      <c r="J1237" s="13" t="n">
        <v>10000</v>
      </c>
      <c r="K1237" s="13">
        <f>IFERROR($H1237/$I1237,"")</f>
        <v/>
      </c>
      <c r="L1237" s="13" t="n">
        <v>120000</v>
      </c>
      <c r="M1237" t="inlineStr">
        <is>
          <t>WY, IA, NY</t>
        </is>
      </c>
      <c r="N1237" t="inlineStr">
        <is>
          <t>Yes</t>
        </is>
      </c>
      <c r="O1237" t="inlineStr">
        <is>
          <t>Yes</t>
        </is>
      </c>
      <c r="Q1237" s="9" t="inlineStr">
        <is>
          <t>https://grantcue.com/foundations/margaret-h-and-james-e-kelley-foundation-inc-416017973</t>
        </is>
      </c>
    </row>
    <row r="1238">
      <c r="A1238">
        <f>IF($E1238=$E1237,$A1237+1,1)</f>
        <v/>
      </c>
      <c r="B1238" t="inlineStr">
        <is>
          <t>FLEETWOOD FOUNDATION</t>
        </is>
      </c>
      <c r="C1238" t="inlineStr">
        <is>
          <t>41-1794941</t>
        </is>
      </c>
      <c r="D1238" t="inlineStr">
        <is>
          <t>Minnesota</t>
        </is>
      </c>
      <c r="E1238" t="inlineStr">
        <is>
          <t>MN</t>
        </is>
      </c>
      <c r="F1238" t="n">
        <v>2024</v>
      </c>
      <c r="G1238" t="n">
        <v>1</v>
      </c>
      <c r="H1238" s="13" t="n">
        <v>1374700</v>
      </c>
      <c r="I1238" s="12" t="n">
        <v>126</v>
      </c>
      <c r="J1238" s="13" t="n">
        <v>5250</v>
      </c>
      <c r="K1238" s="13">
        <f>IFERROR($H1238/$I1238,"")</f>
        <v/>
      </c>
      <c r="L1238" s="13" t="n">
        <v>100000</v>
      </c>
      <c r="M1238" t="inlineStr">
        <is>
          <t>FL, CT, NY</t>
        </is>
      </c>
      <c r="N1238" t="inlineStr">
        <is>
          <t>No</t>
        </is>
      </c>
      <c r="O1238" t="inlineStr">
        <is>
          <t>Not stated</t>
        </is>
      </c>
      <c r="Q1238" s="9" t="inlineStr">
        <is>
          <t>https://grantcue.com/foundations/fleetwood-foundation-411794941</t>
        </is>
      </c>
    </row>
    <row r="1239">
      <c r="A1239">
        <f>IF($E1239=$E1238,$A1238+1,1)</f>
        <v/>
      </c>
      <c r="B1239" t="inlineStr">
        <is>
          <t>COMMUNICATING FOR AGRICULTURE SCHOLARSHIP AND EDUCATION FOUNDATIO</t>
        </is>
      </c>
      <c r="C1239" t="inlineStr">
        <is>
          <t>41-1388895</t>
        </is>
      </c>
      <c r="D1239" t="inlineStr">
        <is>
          <t>Minnesota</t>
        </is>
      </c>
      <c r="E1239" t="inlineStr">
        <is>
          <t>MN</t>
        </is>
      </c>
      <c r="F1239" t="n">
        <v>2025</v>
      </c>
      <c r="G1239" t="n">
        <v>2</v>
      </c>
      <c r="H1239" s="13" t="n">
        <v>1362893</v>
      </c>
      <c r="I1239" s="12" t="n">
        <v>13</v>
      </c>
      <c r="J1239" s="13" t="n">
        <v>15000</v>
      </c>
      <c r="K1239" s="13">
        <f>IFERROR($H1239/$I1239,"")</f>
        <v/>
      </c>
      <c r="L1239" s="13" t="n">
        <v>1211893</v>
      </c>
      <c r="M1239" t="inlineStr">
        <is>
          <t>NY, TX, CA</t>
        </is>
      </c>
      <c r="N1239" t="inlineStr">
        <is>
          <t>No</t>
        </is>
      </c>
      <c r="O1239" t="inlineStr">
        <is>
          <t>Not stated</t>
        </is>
      </c>
      <c r="Q1239" s="9" t="inlineStr">
        <is>
          <t>https://grantcue.com/foundations/communicating-for-agriculture-scholarship-and-education-foundatio-411388895</t>
        </is>
      </c>
    </row>
    <row r="1240">
      <c r="A1240">
        <f>IF($E1240=$E1239,$A1239+1,1)</f>
        <v/>
      </c>
      <c r="B1240" t="inlineStr">
        <is>
          <t>THE WILLIAM D AND JOYCE E SEXTON FAMILY FOUNDATION</t>
        </is>
      </c>
      <c r="C1240" t="inlineStr">
        <is>
          <t>68-0551421</t>
        </is>
      </c>
      <c r="D1240" t="inlineStr">
        <is>
          <t>Minnesota</t>
        </is>
      </c>
      <c r="E1240" t="inlineStr">
        <is>
          <t>MN</t>
        </is>
      </c>
      <c r="F1240" t="n">
        <v>2025</v>
      </c>
      <c r="G1240" t="n">
        <v>2</v>
      </c>
      <c r="H1240" s="13" t="n">
        <v>1356000</v>
      </c>
      <c r="I1240" s="12" t="n">
        <v>143</v>
      </c>
      <c r="J1240" s="13" t="n">
        <v>5000</v>
      </c>
      <c r="K1240" s="13">
        <f>IFERROR($H1240/$I1240,"")</f>
        <v/>
      </c>
      <c r="L1240" s="13" t="n">
        <v>82000</v>
      </c>
      <c r="M1240" t="inlineStr">
        <is>
          <t>NV, TX, IN</t>
        </is>
      </c>
      <c r="N1240" t="inlineStr">
        <is>
          <t>No</t>
        </is>
      </c>
      <c r="O1240" t="inlineStr">
        <is>
          <t>Not stated</t>
        </is>
      </c>
      <c r="Q1240" s="9" t="inlineStr">
        <is>
          <t>https://grantcue.com/foundations/the-william-d-and-joyce-e-sexton-family-foundation-680551421</t>
        </is>
      </c>
    </row>
    <row r="1241">
      <c r="A1241">
        <f>IF($E1241=$E1240,$A1240+1,1)</f>
        <v/>
      </c>
      <c r="B1241" t="inlineStr">
        <is>
          <t>RICE FAMILY FOUNDATION</t>
        </is>
      </c>
      <c r="C1241" t="inlineStr">
        <is>
          <t>36-3529826</t>
        </is>
      </c>
      <c r="D1241" t="inlineStr">
        <is>
          <t>Minnesota</t>
        </is>
      </c>
      <c r="E1241" t="inlineStr">
        <is>
          <t>MN</t>
        </is>
      </c>
      <c r="F1241" t="n">
        <v>2024</v>
      </c>
      <c r="G1241" t="n">
        <v>2</v>
      </c>
      <c r="H1241" s="13" t="n">
        <v>1348000</v>
      </c>
      <c r="I1241" s="12" t="n">
        <v>142</v>
      </c>
      <c r="J1241" s="13" t="n">
        <v>5000</v>
      </c>
      <c r="K1241" s="13">
        <f>IFERROR($H1241/$I1241,"")</f>
        <v/>
      </c>
      <c r="L1241" s="13" t="n">
        <v>40000</v>
      </c>
      <c r="M1241" t="inlineStr">
        <is>
          <t>WI, MI, MA</t>
        </is>
      </c>
      <c r="N1241" t="inlineStr">
        <is>
          <t>No</t>
        </is>
      </c>
      <c r="O1241" t="inlineStr">
        <is>
          <t>Not stated</t>
        </is>
      </c>
      <c r="Q1241" s="9" t="inlineStr">
        <is>
          <t>https://grantcue.com/foundations/rice-family-foundation-c-o-james-a-bowditch-363529826</t>
        </is>
      </c>
    </row>
    <row r="1242">
      <c r="A1242">
        <f>IF($E1242=$E1241,$A1241+1,1)</f>
        <v/>
      </c>
      <c r="B1242" t="inlineStr">
        <is>
          <t>HAROLD F GRIFFITHS FOUNDATION</t>
        </is>
      </c>
      <c r="C1242" t="inlineStr">
        <is>
          <t>82-3381652</t>
        </is>
      </c>
      <c r="D1242" t="inlineStr">
        <is>
          <t>Minnesota</t>
        </is>
      </c>
      <c r="E1242" t="inlineStr">
        <is>
          <t>MN</t>
        </is>
      </c>
      <c r="F1242" t="n">
        <v>2025</v>
      </c>
      <c r="G1242" t="n">
        <v>2</v>
      </c>
      <c r="H1242" s="13" t="n">
        <v>1343750</v>
      </c>
      <c r="I1242" s="12" t="n">
        <v>40</v>
      </c>
      <c r="J1242" s="13" t="n">
        <v>30000</v>
      </c>
      <c r="K1242" s="13">
        <f>IFERROR($H1242/$I1242,"")</f>
        <v/>
      </c>
      <c r="L1242" s="13" t="n">
        <v>80000</v>
      </c>
      <c r="M1242" t="inlineStr">
        <is>
          <t>FL, DC, CA</t>
        </is>
      </c>
      <c r="N1242" t="inlineStr">
        <is>
          <t>No</t>
        </is>
      </c>
      <c r="O1242" t="inlineStr">
        <is>
          <t>Not stated</t>
        </is>
      </c>
      <c r="Q1242" s="9" t="inlineStr">
        <is>
          <t>https://grantcue.com/foundations/harold-f-griffiths-foundation-823381652</t>
        </is>
      </c>
    </row>
    <row r="1243">
      <c r="A1243">
        <f>IF($E1243=$E1242,$A1242+1,1)</f>
        <v/>
      </c>
      <c r="B1243" t="inlineStr">
        <is>
          <t>SKANSE FAMILY FOUNDATION</t>
        </is>
      </c>
      <c r="C1243" t="inlineStr">
        <is>
          <t>46-4811031</t>
        </is>
      </c>
      <c r="D1243" t="inlineStr">
        <is>
          <t>Minnesota</t>
        </is>
      </c>
      <c r="E1243" t="inlineStr">
        <is>
          <t>MN</t>
        </is>
      </c>
      <c r="F1243" t="n">
        <v>2025</v>
      </c>
      <c r="G1243" t="n">
        <v>2</v>
      </c>
      <c r="H1243" s="13" t="n">
        <v>1343500</v>
      </c>
      <c r="I1243" s="12" t="n">
        <v>62</v>
      </c>
      <c r="J1243" s="13" t="n">
        <v>10000</v>
      </c>
      <c r="K1243" s="13">
        <f>IFERROR($H1243/$I1243,"")</f>
        <v/>
      </c>
      <c r="L1243" s="13" t="n">
        <v>500000</v>
      </c>
      <c r="M1243" t="inlineStr">
        <is>
          <t>NC, LA, WA</t>
        </is>
      </c>
      <c r="N1243" t="inlineStr">
        <is>
          <t>No</t>
        </is>
      </c>
      <c r="O1243" t="inlineStr">
        <is>
          <t>Not stated</t>
        </is>
      </c>
      <c r="Q1243" s="9" t="inlineStr">
        <is>
          <t>https://grantcue.com/foundations/skanse-family-foundation-464811031</t>
        </is>
      </c>
    </row>
    <row r="1244">
      <c r="A1244">
        <f>IF($E1244=$E1243,$A1243+1,1)</f>
        <v/>
      </c>
      <c r="B1244" t="inlineStr">
        <is>
          <t>THE VANN FAMILY FOUNDATION INC</t>
        </is>
      </c>
      <c r="C1244" t="inlineStr">
        <is>
          <t>35-2008538</t>
        </is>
      </c>
      <c r="D1244" t="inlineStr">
        <is>
          <t>Minnesota</t>
        </is>
      </c>
      <c r="E1244" t="inlineStr">
        <is>
          <t>MN</t>
        </is>
      </c>
      <c r="F1244" t="n">
        <v>2025</v>
      </c>
      <c r="G1244" t="n">
        <v>2</v>
      </c>
      <c r="H1244" s="13" t="n">
        <v>1340311</v>
      </c>
      <c r="I1244" s="12" t="n">
        <v>13</v>
      </c>
      <c r="J1244" s="13" t="n">
        <v>1631</v>
      </c>
      <c r="K1244" s="13">
        <f>IFERROR($H1244/$I1244,"")</f>
        <v/>
      </c>
      <c r="L1244" s="13" t="n">
        <v>1095000</v>
      </c>
      <c r="M1244" t="inlineStr">
        <is>
          <t>IN, ME, SC</t>
        </is>
      </c>
      <c r="N1244" t="inlineStr">
        <is>
          <t>Yes</t>
        </is>
      </c>
      <c r="O1244" t="inlineStr">
        <is>
          <t>Yes</t>
        </is>
      </c>
      <c r="Q1244" s="9" t="inlineStr">
        <is>
          <t>https://grantcue.com/foundations/the-vann-family-foundation-inc-352008538</t>
        </is>
      </c>
    </row>
    <row r="1245">
      <c r="A1245">
        <f>IF($E1245=$E1244,$A1244+1,1)</f>
        <v/>
      </c>
      <c r="B1245" t="inlineStr">
        <is>
          <t>DONALDSON FOUNDATION</t>
        </is>
      </c>
      <c r="C1245" t="inlineStr">
        <is>
          <t>41-6052950</t>
        </is>
      </c>
      <c r="D1245" t="inlineStr">
        <is>
          <t>Minnesota</t>
        </is>
      </c>
      <c r="E1245" t="inlineStr">
        <is>
          <t>MN</t>
        </is>
      </c>
      <c r="F1245" t="n">
        <v>2024</v>
      </c>
      <c r="G1245" t="n">
        <v>1</v>
      </c>
      <c r="H1245" s="13" t="n">
        <v>1340160</v>
      </c>
      <c r="I1245" s="12" t="n">
        <v>73</v>
      </c>
      <c r="J1245" s="13" t="n">
        <v>10000</v>
      </c>
      <c r="K1245" s="13">
        <f>IFERROR($H1245/$I1245,"")</f>
        <v/>
      </c>
      <c r="L1245" s="13" t="n">
        <v>205000</v>
      </c>
      <c r="M1245" t="inlineStr">
        <is>
          <t>WI, IA, TN</t>
        </is>
      </c>
      <c r="N1245" t="inlineStr">
        <is>
          <t>Yes</t>
        </is>
      </c>
      <c r="O1245" t="inlineStr">
        <is>
          <t>Not stated</t>
        </is>
      </c>
      <c r="P1245" s="9" t="inlineStr">
        <is>
          <t>http://donaldson.com/en/about/community/foundation.html</t>
        </is>
      </c>
      <c r="Q1245" s="9" t="inlineStr">
        <is>
          <t>https://grantcue.com/foundations/donaldson-foundation-416052950</t>
        </is>
      </c>
    </row>
    <row r="1246">
      <c r="A1246">
        <f>IF($E1246=$E1245,$A1245+1,1)</f>
        <v/>
      </c>
      <c r="B1246" t="inlineStr">
        <is>
          <t>JA WEDUM FOUNDATION</t>
        </is>
      </c>
      <c r="C1246" t="inlineStr">
        <is>
          <t>41-6025661</t>
        </is>
      </c>
      <c r="D1246" t="inlineStr">
        <is>
          <t>Minnesota</t>
        </is>
      </c>
      <c r="E1246" t="inlineStr">
        <is>
          <t>MN</t>
        </is>
      </c>
      <c r="F1246" t="n">
        <v>2024</v>
      </c>
      <c r="G1246" t="n">
        <v>1</v>
      </c>
      <c r="H1246" s="13" t="n">
        <v>1326000</v>
      </c>
      <c r="I1246" s="12" t="n">
        <v>108</v>
      </c>
      <c r="J1246" s="13" t="n">
        <v>5000</v>
      </c>
      <c r="K1246" s="13">
        <f>IFERROR($H1246/$I1246,"")</f>
        <v/>
      </c>
      <c r="L1246" s="13" t="n">
        <v>500000</v>
      </c>
      <c r="M1246" t="inlineStr">
        <is>
          <t>NC, ID, WA</t>
        </is>
      </c>
      <c r="N1246" t="inlineStr">
        <is>
          <t>Yes</t>
        </is>
      </c>
      <c r="O1246" t="inlineStr">
        <is>
          <t>Not stated</t>
        </is>
      </c>
      <c r="P1246" s="9" t="inlineStr">
        <is>
          <t>https://www.wedumfoundation.org/</t>
        </is>
      </c>
      <c r="Q1246" s="9" t="inlineStr">
        <is>
          <t>https://grantcue.com/foundations/ja-wedum-foundation-416025661</t>
        </is>
      </c>
    </row>
    <row r="1247">
      <c r="A1247">
        <f>IF($E1247=$E1246,$A1246+1,1)</f>
        <v/>
      </c>
      <c r="B1247" t="inlineStr">
        <is>
          <t>RRW &amp; FLORENCE BERGLUND FAMILY FOUNDATION</t>
        </is>
      </c>
      <c r="C1247" t="inlineStr">
        <is>
          <t>20-6126546</t>
        </is>
      </c>
      <c r="D1247" t="inlineStr">
        <is>
          <t>Minnesota</t>
        </is>
      </c>
      <c r="E1247" t="inlineStr">
        <is>
          <t>MN</t>
        </is>
      </c>
      <c r="F1247" t="n">
        <v>2025</v>
      </c>
      <c r="G1247" t="n">
        <v>2</v>
      </c>
      <c r="H1247" s="13" t="n">
        <v>1316500</v>
      </c>
      <c r="I1247" s="12" t="n">
        <v>5</v>
      </c>
      <c r="J1247" s="13" t="n">
        <v>245000</v>
      </c>
      <c r="K1247" s="13">
        <f>IFERROR($H1247/$I1247,"")</f>
        <v/>
      </c>
      <c r="L1247" s="13" t="n">
        <v>500000</v>
      </c>
      <c r="N1247" t="inlineStr">
        <is>
          <t>No</t>
        </is>
      </c>
      <c r="O1247" t="inlineStr">
        <is>
          <t>Not stated</t>
        </is>
      </c>
      <c r="Q1247" s="9" t="inlineStr">
        <is>
          <t>https://grantcue.com/foundations/rrw-and-florence-berglund-family-foundation-206126546</t>
        </is>
      </c>
    </row>
    <row r="1248">
      <c r="A1248">
        <f>IF($E1248=$E1247,$A1247+1,1)</f>
        <v/>
      </c>
      <c r="B1248" t="inlineStr">
        <is>
          <t>CAMPBELL FOUNDATION</t>
        </is>
      </c>
      <c r="C1248" t="inlineStr">
        <is>
          <t>41-1988560</t>
        </is>
      </c>
      <c r="D1248" t="inlineStr">
        <is>
          <t>Minnesota</t>
        </is>
      </c>
      <c r="E1248" t="inlineStr">
        <is>
          <t>MN</t>
        </is>
      </c>
      <c r="F1248" t="n">
        <v>2024</v>
      </c>
      <c r="G1248" t="n">
        <v>1</v>
      </c>
      <c r="H1248" s="13" t="n">
        <v>1307000</v>
      </c>
      <c r="I1248" s="12" t="n">
        <v>30</v>
      </c>
      <c r="J1248" s="13" t="n">
        <v>10000</v>
      </c>
      <c r="K1248" s="13">
        <f>IFERROR($H1248/$I1248,"")</f>
        <v/>
      </c>
      <c r="L1248" s="13" t="n">
        <v>575000</v>
      </c>
      <c r="M1248" t="inlineStr">
        <is>
          <t>FL, NY, SD</t>
        </is>
      </c>
      <c r="N1248" t="inlineStr">
        <is>
          <t>No</t>
        </is>
      </c>
      <c r="O1248" t="inlineStr">
        <is>
          <t>Not stated</t>
        </is>
      </c>
      <c r="Q1248" s="9" t="inlineStr">
        <is>
          <t>https://grantcue.com/foundations/campbell-foundation-carmen-d-campbell-trustee-411988560</t>
        </is>
      </c>
    </row>
    <row r="1249">
      <c r="A1249">
        <f>IF($E1249=$E1248,$A1248+1,1)</f>
        <v/>
      </c>
      <c r="B1249" t="inlineStr">
        <is>
          <t>LINSMAYER JAMES B FDN TR-MAIN</t>
        </is>
      </c>
      <c r="C1249" t="inlineStr">
        <is>
          <t>35-6791172</t>
        </is>
      </c>
      <c r="D1249" t="inlineStr">
        <is>
          <t>Minnesota</t>
        </is>
      </c>
      <c r="E1249" t="inlineStr">
        <is>
          <t>MN</t>
        </is>
      </c>
      <c r="F1249" t="n">
        <v>2025</v>
      </c>
      <c r="G1249" t="n">
        <v>2</v>
      </c>
      <c r="H1249" s="13" t="n">
        <v>1302200</v>
      </c>
      <c r="I1249" s="12" t="n">
        <v>103</v>
      </c>
      <c r="J1249" s="13" t="n">
        <v>10000</v>
      </c>
      <c r="K1249" s="13">
        <f>IFERROR($H1249/$I1249,"")</f>
        <v/>
      </c>
      <c r="L1249" s="13" t="n">
        <v>25000</v>
      </c>
      <c r="M1249" t="inlineStr">
        <is>
          <t>CA</t>
        </is>
      </c>
      <c r="N1249" t="inlineStr">
        <is>
          <t>Yes</t>
        </is>
      </c>
      <c r="O1249" t="inlineStr">
        <is>
          <t>Not stated</t>
        </is>
      </c>
      <c r="Q1249" s="9" t="inlineStr">
        <is>
          <t>https://grantcue.com/foundations/linsmayer-james-b-fdn-tr-main-356791172</t>
        </is>
      </c>
    </row>
    <row r="1250">
      <c r="A1250">
        <f>IF($E1250=$E1249,$A1249+1,1)</f>
        <v/>
      </c>
      <c r="B1250" t="inlineStr">
        <is>
          <t>MAGGIE APPLAUDS GREAT GOALS IN EDUCATION INC</t>
        </is>
      </c>
      <c r="C1250" t="inlineStr">
        <is>
          <t>41-1884780</t>
        </is>
      </c>
      <c r="D1250" t="inlineStr">
        <is>
          <t>Minnesota</t>
        </is>
      </c>
      <c r="E1250" t="inlineStr">
        <is>
          <t>MN</t>
        </is>
      </c>
      <c r="F1250" t="n">
        <v>2024</v>
      </c>
      <c r="G1250" t="n">
        <v>1</v>
      </c>
      <c r="H1250" s="13" t="n">
        <v>1300000</v>
      </c>
      <c r="I1250" s="12" t="n">
        <v>15</v>
      </c>
      <c r="J1250" s="13" t="n">
        <v>10000</v>
      </c>
      <c r="K1250" s="13">
        <f>IFERROR($H1250/$I1250,"")</f>
        <v/>
      </c>
      <c r="L1250" s="13" t="n">
        <v>500000</v>
      </c>
      <c r="M1250" t="inlineStr">
        <is>
          <t>FL</t>
        </is>
      </c>
      <c r="N1250" t="inlineStr">
        <is>
          <t>Yes</t>
        </is>
      </c>
      <c r="O1250" t="inlineStr">
        <is>
          <t>Not stated</t>
        </is>
      </c>
      <c r="Q1250" s="9" t="inlineStr">
        <is>
          <t>https://grantcue.com/foundations/maggie-applauds-great-goals-in-education-inc-411884780</t>
        </is>
      </c>
    </row>
    <row r="1251">
      <c r="A1251">
        <f>IF($E1251=$E1250,$A1250+1,1)</f>
        <v/>
      </c>
      <c r="B1251" t="inlineStr">
        <is>
          <t>PENSHORN JOSHUA 24 FOUNDATION</t>
        </is>
      </c>
      <c r="C1251" t="inlineStr">
        <is>
          <t>46-1586597</t>
        </is>
      </c>
      <c r="D1251" t="inlineStr">
        <is>
          <t>Minnesota</t>
        </is>
      </c>
      <c r="E1251" t="inlineStr">
        <is>
          <t>MN</t>
        </is>
      </c>
      <c r="F1251" t="n">
        <v>2024</v>
      </c>
      <c r="G1251" t="n">
        <v>1</v>
      </c>
      <c r="H1251" s="13" t="n">
        <v>1276600</v>
      </c>
      <c r="I1251" s="12" t="n">
        <v>39</v>
      </c>
      <c r="J1251" s="13" t="n">
        <v>15000</v>
      </c>
      <c r="K1251" s="13">
        <f>IFERROR($H1251/$I1251,"")</f>
        <v/>
      </c>
      <c r="L1251" s="13" t="n">
        <v>140000</v>
      </c>
      <c r="M1251" t="inlineStr">
        <is>
          <t>NC, MO, IN</t>
        </is>
      </c>
      <c r="N1251" t="inlineStr">
        <is>
          <t>No</t>
        </is>
      </c>
      <c r="O1251" t="inlineStr">
        <is>
          <t>Not stated</t>
        </is>
      </c>
      <c r="Q1251" s="9" t="inlineStr">
        <is>
          <t>https://grantcue.com/foundations/penshorn-joshua-24-foundation-461586597</t>
        </is>
      </c>
    </row>
    <row r="1252">
      <c r="A1252">
        <f>IF($E1252=$E1251,$A1251+1,1)</f>
        <v/>
      </c>
      <c r="B1252" t="inlineStr">
        <is>
          <t>RAY AND NYLENE NEWKIRK FAMILY FOUNDATION</t>
        </is>
      </c>
      <c r="C1252" t="inlineStr">
        <is>
          <t>85-3763691</t>
        </is>
      </c>
      <c r="D1252" t="inlineStr">
        <is>
          <t>Minnesota</t>
        </is>
      </c>
      <c r="E1252" t="inlineStr">
        <is>
          <t>MN</t>
        </is>
      </c>
      <c r="F1252" t="n">
        <v>2025</v>
      </c>
      <c r="G1252" t="n">
        <v>2</v>
      </c>
      <c r="H1252" s="13" t="n">
        <v>1272011</v>
      </c>
      <c r="I1252" s="12" t="n">
        <v>70</v>
      </c>
      <c r="J1252" s="13" t="n">
        <v>8500</v>
      </c>
      <c r="K1252" s="13">
        <f>IFERROR($H1252/$I1252,"")</f>
        <v/>
      </c>
      <c r="L1252" s="13" t="n">
        <v>175000</v>
      </c>
      <c r="M1252" t="inlineStr">
        <is>
          <t>TN, WI, CO</t>
        </is>
      </c>
      <c r="N1252" t="inlineStr">
        <is>
          <t>No</t>
        </is>
      </c>
      <c r="O1252" t="inlineStr">
        <is>
          <t>Not stated</t>
        </is>
      </c>
      <c r="Q1252" s="9" t="inlineStr">
        <is>
          <t>https://grantcue.com/foundations/ray-and-nylene-newkirk-family-foundation-853763691</t>
        </is>
      </c>
    </row>
    <row r="1253">
      <c r="A1253">
        <f>IF($E1253=$E1252,$A1252+1,1)</f>
        <v/>
      </c>
      <c r="B1253" t="inlineStr">
        <is>
          <t>WEYERHAEUSER FAMILY FOUNDATIONINC</t>
        </is>
      </c>
      <c r="C1253" t="inlineStr">
        <is>
          <t>41-6012062</t>
        </is>
      </c>
      <c r="D1253" t="inlineStr">
        <is>
          <t>Minnesota</t>
        </is>
      </c>
      <c r="E1253" t="inlineStr">
        <is>
          <t>MN</t>
        </is>
      </c>
      <c r="F1253" t="n">
        <v>2024</v>
      </c>
      <c r="G1253" t="n">
        <v>1</v>
      </c>
      <c r="H1253" s="13" t="n">
        <v>1265900</v>
      </c>
      <c r="I1253" s="12" t="n">
        <v>50</v>
      </c>
      <c r="J1253" s="13" t="n">
        <v>25000</v>
      </c>
      <c r="K1253" s="13">
        <f>IFERROR($H1253/$I1253,"")</f>
        <v/>
      </c>
      <c r="L1253" s="13" t="n">
        <v>213952</v>
      </c>
      <c r="M1253" t="inlineStr">
        <is>
          <t>CA, WA, VA</t>
        </is>
      </c>
      <c r="N1253" t="inlineStr">
        <is>
          <t>Yes</t>
        </is>
      </c>
      <c r="O1253" t="inlineStr">
        <is>
          <t>Yes</t>
        </is>
      </c>
      <c r="P1253" s="9" t="inlineStr">
        <is>
          <t>https://www.wfamilyfoundation.org/</t>
        </is>
      </c>
      <c r="Q1253" s="9" t="inlineStr">
        <is>
          <t>https://grantcue.com/foundations/weyerhaeuser-family-foundationinc-416012062</t>
        </is>
      </c>
    </row>
    <row r="1254">
      <c r="A1254">
        <f>IF($E1254=$E1253,$A1253+1,1)</f>
        <v/>
      </c>
      <c r="B1254" t="inlineStr">
        <is>
          <t>MARILYN AND GLEN NELSON FAMILY FOUNDATION</t>
        </is>
      </c>
      <c r="C1254" t="inlineStr">
        <is>
          <t>41-1876884</t>
        </is>
      </c>
      <c r="D1254" t="inlineStr">
        <is>
          <t>Minnesota</t>
        </is>
      </c>
      <c r="E1254" t="inlineStr">
        <is>
          <t>MN</t>
        </is>
      </c>
      <c r="F1254" t="n">
        <v>2025</v>
      </c>
      <c r="G1254" t="n">
        <v>2</v>
      </c>
      <c r="H1254" s="13" t="n">
        <v>1258449</v>
      </c>
      <c r="I1254" s="12" t="n">
        <v>6</v>
      </c>
      <c r="J1254" s="13" t="n">
        <v>124636</v>
      </c>
      <c r="K1254" s="13">
        <f>IFERROR($H1254/$I1254,"")</f>
        <v/>
      </c>
      <c r="L1254" s="13" t="n">
        <v>499318</v>
      </c>
      <c r="M1254" t="inlineStr">
        <is>
          <t>MA, DC</t>
        </is>
      </c>
      <c r="N1254" t="inlineStr">
        <is>
          <t>No</t>
        </is>
      </c>
      <c r="O1254" t="inlineStr">
        <is>
          <t>Not stated</t>
        </is>
      </c>
      <c r="Q1254" s="9" t="inlineStr">
        <is>
          <t>https://grantcue.com/foundations/marilyn-and-glen-nelson-family-foundation-411876884</t>
        </is>
      </c>
    </row>
    <row r="1255">
      <c r="A1255">
        <f>IF($E1255=$E1254,$A1254+1,1)</f>
        <v/>
      </c>
      <c r="B1255" t="inlineStr">
        <is>
          <t>JOSEPH F AND MARY M FLEISCHHACKER FAMILY FOUNDATION</t>
        </is>
      </c>
      <c r="C1255" t="inlineStr">
        <is>
          <t>47-6591915</t>
        </is>
      </c>
      <c r="D1255" t="inlineStr">
        <is>
          <t>Minnesota</t>
        </is>
      </c>
      <c r="E1255" t="inlineStr">
        <is>
          <t>MN</t>
        </is>
      </c>
      <c r="F1255" t="n">
        <v>2025</v>
      </c>
      <c r="G1255" t="n">
        <v>2</v>
      </c>
      <c r="H1255" s="13" t="n">
        <v>1255000</v>
      </c>
      <c r="I1255" s="12" t="n">
        <v>34</v>
      </c>
      <c r="J1255" s="13" t="n">
        <v>17500</v>
      </c>
      <c r="K1255" s="13">
        <f>IFERROR($H1255/$I1255,"")</f>
        <v/>
      </c>
      <c r="L1255" s="13" t="n">
        <v>218750</v>
      </c>
      <c r="M1255" t="inlineStr">
        <is>
          <t>LA, WY, AZ</t>
        </is>
      </c>
      <c r="N1255" t="inlineStr">
        <is>
          <t>No</t>
        </is>
      </c>
      <c r="O1255" t="inlineStr">
        <is>
          <t>Not stated</t>
        </is>
      </c>
      <c r="Q1255" s="9" t="inlineStr">
        <is>
          <t>https://grantcue.com/foundations/joseph-f-and-mary-m-fleischhacker-family-foundation-476591915</t>
        </is>
      </c>
    </row>
    <row r="1256">
      <c r="A1256">
        <f>IF($E1256=$E1255,$A1255+1,1)</f>
        <v/>
      </c>
      <c r="B1256" t="inlineStr">
        <is>
          <t>STEVENS SQUARE FOUNDATION</t>
        </is>
      </c>
      <c r="C1256" t="inlineStr">
        <is>
          <t>41-1380920</t>
        </is>
      </c>
      <c r="D1256" t="inlineStr">
        <is>
          <t>Minnesota</t>
        </is>
      </c>
      <c r="E1256" t="inlineStr">
        <is>
          <t>MN</t>
        </is>
      </c>
      <c r="F1256" t="n">
        <v>2025</v>
      </c>
      <c r="G1256" t="n">
        <v>2</v>
      </c>
      <c r="H1256" s="13" t="n">
        <v>1249150</v>
      </c>
      <c r="I1256" s="12" t="n">
        <v>62</v>
      </c>
      <c r="J1256" s="13" t="n">
        <v>20000</v>
      </c>
      <c r="K1256" s="13">
        <f>IFERROR($H1256/$I1256,"")</f>
        <v/>
      </c>
      <c r="L1256" s="13" t="n">
        <v>30000</v>
      </c>
      <c r="M1256" t="inlineStr">
        <is>
          <t>NY</t>
        </is>
      </c>
      <c r="N1256" t="inlineStr">
        <is>
          <t>Yes</t>
        </is>
      </c>
      <c r="O1256" t="inlineStr">
        <is>
          <t>Yes</t>
        </is>
      </c>
      <c r="P1256" s="9" t="inlineStr">
        <is>
          <t>https://www.thestevenssquarefoundation.org/</t>
        </is>
      </c>
      <c r="Q1256" s="9" t="inlineStr">
        <is>
          <t>https://grantcue.com/foundations/stevens-square-foundation-411380920</t>
        </is>
      </c>
    </row>
    <row r="1257">
      <c r="A1257">
        <f>IF($E1257=$E1256,$A1256+1,1)</f>
        <v/>
      </c>
      <c r="B1257" t="inlineStr">
        <is>
          <t>RAYMOND B PINSON FAMILY FOUNDATION</t>
        </is>
      </c>
      <c r="C1257" t="inlineStr">
        <is>
          <t>41-1922232</t>
        </is>
      </c>
      <c r="D1257" t="inlineStr">
        <is>
          <t>Minnesota</t>
        </is>
      </c>
      <c r="E1257" t="inlineStr">
        <is>
          <t>MN</t>
        </is>
      </c>
      <c r="F1257" t="n">
        <v>2024</v>
      </c>
      <c r="G1257" t="n">
        <v>1</v>
      </c>
      <c r="H1257" s="13" t="n">
        <v>1224000</v>
      </c>
      <c r="I1257" s="12" t="n">
        <v>29</v>
      </c>
      <c r="J1257" s="13" t="n">
        <v>12000</v>
      </c>
      <c r="K1257" s="13">
        <f>IFERROR($H1257/$I1257,"")</f>
        <v/>
      </c>
      <c r="L1257" s="13" t="n">
        <v>367000</v>
      </c>
      <c r="M1257" t="inlineStr">
        <is>
          <t>FL, NY, KY</t>
        </is>
      </c>
      <c r="N1257" t="inlineStr">
        <is>
          <t>No</t>
        </is>
      </c>
      <c r="O1257" t="inlineStr">
        <is>
          <t>Not stated</t>
        </is>
      </c>
      <c r="Q1257" s="9" t="inlineStr">
        <is>
          <t>https://grantcue.com/foundations/raymond-b-pinson-family-foundation-411922232</t>
        </is>
      </c>
    </row>
    <row r="1258">
      <c r="A1258">
        <f>IF($E1258=$E1257,$A1257+1,1)</f>
        <v/>
      </c>
      <c r="B1258" t="inlineStr">
        <is>
          <t>PATRICIA ANN EMBERG CHARITABLE TRUST</t>
        </is>
      </c>
      <c r="C1258" t="inlineStr">
        <is>
          <t>30-1251567</t>
        </is>
      </c>
      <c r="D1258" t="inlineStr">
        <is>
          <t>Minnesota</t>
        </is>
      </c>
      <c r="E1258" t="inlineStr">
        <is>
          <t>MN</t>
        </is>
      </c>
      <c r="F1258" t="n">
        <v>2025</v>
      </c>
      <c r="G1258" t="n">
        <v>2</v>
      </c>
      <c r="H1258" s="13" t="n">
        <v>1220000</v>
      </c>
      <c r="I1258" s="12" t="n">
        <v>33</v>
      </c>
      <c r="J1258" s="13" t="n">
        <v>4500</v>
      </c>
      <c r="K1258" s="13">
        <f>IFERROR($H1258/$I1258,"")</f>
        <v/>
      </c>
      <c r="L1258" s="13" t="n">
        <v>280696</v>
      </c>
      <c r="M1258" t="inlineStr">
        <is>
          <t>WI</t>
        </is>
      </c>
      <c r="N1258" t="inlineStr">
        <is>
          <t>Yes</t>
        </is>
      </c>
      <c r="O1258" t="inlineStr">
        <is>
          <t>Yes</t>
        </is>
      </c>
      <c r="Q1258" s="9" t="inlineStr">
        <is>
          <t>https://grantcue.com/foundations/patricia-ann-emberg-charitable-trust-301251567</t>
        </is>
      </c>
    </row>
    <row r="1259">
      <c r="A1259">
        <f>IF($E1259=$E1258,$A1258+1,1)</f>
        <v/>
      </c>
      <c r="B1259" t="inlineStr">
        <is>
          <t>THE HODDER FAMILY FOUNDATION</t>
        </is>
      </c>
      <c r="C1259" t="inlineStr">
        <is>
          <t>84-3967503</t>
        </is>
      </c>
      <c r="D1259" t="inlineStr">
        <is>
          <t>Minnesota</t>
        </is>
      </c>
      <c r="E1259" t="inlineStr">
        <is>
          <t>MN</t>
        </is>
      </c>
      <c r="F1259" t="n">
        <v>2025</v>
      </c>
      <c r="G1259" t="n">
        <v>2</v>
      </c>
      <c r="H1259" s="13" t="n">
        <v>1214000</v>
      </c>
      <c r="I1259" s="12" t="n">
        <v>106</v>
      </c>
      <c r="J1259" s="13" t="n">
        <v>6750</v>
      </c>
      <c r="K1259" s="13">
        <f>IFERROR($H1259/$I1259,"")</f>
        <v/>
      </c>
      <c r="L1259" s="13" t="n">
        <v>55000</v>
      </c>
      <c r="M1259" t="inlineStr">
        <is>
          <t>CA, MD, DC</t>
        </is>
      </c>
      <c r="N1259" t="inlineStr">
        <is>
          <t>No</t>
        </is>
      </c>
      <c r="O1259" t="inlineStr">
        <is>
          <t>Not stated</t>
        </is>
      </c>
      <c r="Q1259" s="9" t="inlineStr">
        <is>
          <t>https://grantcue.com/foundations/the-hodder-family-foundation-c-o-abbot-downing-mac-n9305-530-843967503</t>
        </is>
      </c>
    </row>
    <row r="1260">
      <c r="A1260">
        <f>IF($E1260=$E1259,$A1259+1,1)</f>
        <v/>
      </c>
      <c r="B1260" t="inlineStr">
        <is>
          <t>THE WILLIAM AND SANDRA SNYDER FOUNDATION</t>
        </is>
      </c>
      <c r="C1260" t="inlineStr">
        <is>
          <t>81-2999373</t>
        </is>
      </c>
      <c r="D1260" t="inlineStr">
        <is>
          <t>Minnesota</t>
        </is>
      </c>
      <c r="E1260" t="inlineStr">
        <is>
          <t>MN</t>
        </is>
      </c>
      <c r="F1260" t="n">
        <v>2025</v>
      </c>
      <c r="G1260" t="n">
        <v>2</v>
      </c>
      <c r="H1260" s="13" t="n">
        <v>1210200</v>
      </c>
      <c r="I1260" s="12" t="n">
        <v>34</v>
      </c>
      <c r="J1260" s="13" t="n">
        <v>10000</v>
      </c>
      <c r="K1260" s="13">
        <f>IFERROR($H1260/$I1260,"")</f>
        <v/>
      </c>
      <c r="L1260" s="13" t="n">
        <v>498000</v>
      </c>
      <c r="M1260" t="inlineStr">
        <is>
          <t>FL, MO, KS</t>
        </is>
      </c>
      <c r="N1260" t="inlineStr">
        <is>
          <t>No</t>
        </is>
      </c>
      <c r="O1260" t="inlineStr">
        <is>
          <t>Not stated</t>
        </is>
      </c>
      <c r="Q1260" s="9" t="inlineStr">
        <is>
          <t>https://grantcue.com/foundations/the-william-and-sandra-snyder-foundation-812999373</t>
        </is>
      </c>
    </row>
    <row r="1261">
      <c r="A1261">
        <f>IF($E1261=$E1260,$A1260+1,1)</f>
        <v/>
      </c>
      <c r="B1261" t="inlineStr">
        <is>
          <t>MARK &amp; VIRGINIA ROMETTY FOUNDATION</t>
        </is>
      </c>
      <c r="C1261" t="inlineStr">
        <is>
          <t>99-6848615</t>
        </is>
      </c>
      <c r="D1261" t="inlineStr">
        <is>
          <t>Minnesota</t>
        </is>
      </c>
      <c r="E1261" t="inlineStr">
        <is>
          <t>MN</t>
        </is>
      </c>
      <c r="F1261" t="n">
        <v>2025</v>
      </c>
      <c r="G1261" t="n">
        <v>2</v>
      </c>
      <c r="H1261" s="13" t="n">
        <v>1210000</v>
      </c>
      <c r="I1261" s="12" t="n">
        <v>9</v>
      </c>
      <c r="J1261" s="13" t="n">
        <v>100000</v>
      </c>
      <c r="K1261" s="13">
        <f>IFERROR($H1261/$I1261,"")</f>
        <v/>
      </c>
      <c r="L1261" s="13" t="n">
        <v>400000</v>
      </c>
      <c r="M1261" t="inlineStr">
        <is>
          <t>IL, DC, FL</t>
        </is>
      </c>
      <c r="N1261" t="inlineStr">
        <is>
          <t>No</t>
        </is>
      </c>
      <c r="O1261" t="inlineStr">
        <is>
          <t>Not stated</t>
        </is>
      </c>
      <c r="Q1261" s="9" t="inlineStr">
        <is>
          <t>https://grantcue.com/foundations/mark-and-virginia-rometty-foundation-996848615</t>
        </is>
      </c>
    </row>
    <row r="1262">
      <c r="A1262">
        <f>IF($E1262=$E1261,$A1261+1,1)</f>
        <v/>
      </c>
      <c r="B1262" t="inlineStr">
        <is>
          <t>ALBERT W CHERNE FOUNDATION</t>
        </is>
      </c>
      <c r="C1262" t="inlineStr">
        <is>
          <t>23-7005356</t>
        </is>
      </c>
      <c r="D1262" t="inlineStr">
        <is>
          <t>Minnesota</t>
        </is>
      </c>
      <c r="E1262" t="inlineStr">
        <is>
          <t>MN</t>
        </is>
      </c>
      <c r="F1262" t="n">
        <v>2025</v>
      </c>
      <c r="G1262" t="n">
        <v>2</v>
      </c>
      <c r="H1262" s="13" t="n">
        <v>1199500</v>
      </c>
      <c r="I1262" s="12" t="n">
        <v>33</v>
      </c>
      <c r="J1262" s="13" t="n">
        <v>10000</v>
      </c>
      <c r="K1262" s="13">
        <f>IFERROR($H1262/$I1262,"")</f>
        <v/>
      </c>
      <c r="L1262" s="13" t="n">
        <v>200000</v>
      </c>
      <c r="M1262" t="inlineStr">
        <is>
          <t>AZ, WI, MI</t>
        </is>
      </c>
      <c r="N1262" t="inlineStr">
        <is>
          <t>No</t>
        </is>
      </c>
      <c r="O1262" t="inlineStr">
        <is>
          <t>Not stated</t>
        </is>
      </c>
      <c r="Q1262" s="9" t="inlineStr">
        <is>
          <t>https://grantcue.com/foundations/albert-w-cherne-foundation-237005356</t>
        </is>
      </c>
    </row>
    <row r="1263">
      <c r="A1263">
        <f>IF($E1263=$E1262,$A1262+1,1)</f>
        <v/>
      </c>
      <c r="B1263" t="inlineStr">
        <is>
          <t>W G CHRISTIANSON FOUNDATION</t>
        </is>
      </c>
      <c r="C1263" t="inlineStr">
        <is>
          <t>41-1743109</t>
        </is>
      </c>
      <c r="D1263" t="inlineStr">
        <is>
          <t>Minnesota</t>
        </is>
      </c>
      <c r="E1263" t="inlineStr">
        <is>
          <t>MN</t>
        </is>
      </c>
      <c r="F1263" t="n">
        <v>2025</v>
      </c>
      <c r="G1263" t="n">
        <v>2</v>
      </c>
      <c r="H1263" s="13" t="n">
        <v>1181000</v>
      </c>
      <c r="I1263" s="12" t="n">
        <v>70</v>
      </c>
      <c r="J1263" s="13" t="n">
        <v>2000</v>
      </c>
      <c r="K1263" s="13">
        <f>IFERROR($H1263/$I1263,"")</f>
        <v/>
      </c>
      <c r="L1263" s="13" t="n">
        <v>80000</v>
      </c>
      <c r="M1263" t="inlineStr">
        <is>
          <t>CA, IL, OH</t>
        </is>
      </c>
      <c r="N1263" t="inlineStr">
        <is>
          <t>No</t>
        </is>
      </c>
      <c r="O1263" t="inlineStr">
        <is>
          <t>Not stated</t>
        </is>
      </c>
      <c r="Q1263" s="9" t="inlineStr">
        <is>
          <t>https://grantcue.com/foundations/w-g-christianson-foundation-411743109</t>
        </is>
      </c>
    </row>
    <row r="1264">
      <c r="A1264">
        <f>IF($E1264=$E1263,$A1263+1,1)</f>
        <v/>
      </c>
      <c r="B1264" t="inlineStr">
        <is>
          <t>Mary and Ralph Gesualdo Family Foundation</t>
        </is>
      </c>
      <c r="C1264" t="inlineStr">
        <is>
          <t>46-1584255</t>
        </is>
      </c>
      <c r="D1264" t="inlineStr">
        <is>
          <t>Minnesota</t>
        </is>
      </c>
      <c r="E1264" t="inlineStr">
        <is>
          <t>MN</t>
        </is>
      </c>
      <c r="F1264" t="n">
        <v>2024</v>
      </c>
      <c r="G1264" t="n">
        <v>1</v>
      </c>
      <c r="H1264" s="13" t="n">
        <v>1176500</v>
      </c>
      <c r="I1264" s="12" t="n">
        <v>22</v>
      </c>
      <c r="J1264" s="13" t="n">
        <v>20000</v>
      </c>
      <c r="K1264" s="13">
        <f>IFERROR($H1264/$I1264,"")</f>
        <v/>
      </c>
      <c r="L1264" s="13" t="n">
        <v>625000</v>
      </c>
      <c r="M1264" t="inlineStr">
        <is>
          <t>IL, NY, CT</t>
        </is>
      </c>
      <c r="N1264" t="inlineStr">
        <is>
          <t>Yes</t>
        </is>
      </c>
      <c r="O1264" t="inlineStr">
        <is>
          <t>Not stated</t>
        </is>
      </c>
      <c r="Q1264" s="9" t="inlineStr">
        <is>
          <t>https://grantcue.com/foundations/mary-and-ralph-gesualdo-family-foundation-461584255</t>
        </is>
      </c>
    </row>
    <row r="1265">
      <c r="A1265">
        <f>IF($E1265=$E1264,$A1264+1,1)</f>
        <v/>
      </c>
      <c r="B1265" t="inlineStr">
        <is>
          <t>PATRICK AND COLLEEN BOLLOM CHARITABLE TR</t>
        </is>
      </c>
      <c r="C1265" t="inlineStr">
        <is>
          <t>87-6858206</t>
        </is>
      </c>
      <c r="D1265" t="inlineStr">
        <is>
          <t>Minnesota</t>
        </is>
      </c>
      <c r="E1265" t="inlineStr">
        <is>
          <t>MN</t>
        </is>
      </c>
      <c r="F1265" t="n">
        <v>2025</v>
      </c>
      <c r="G1265" t="n">
        <v>2</v>
      </c>
      <c r="H1265" s="13" t="n">
        <v>1171214</v>
      </c>
      <c r="I1265" s="12" t="n">
        <v>25</v>
      </c>
      <c r="J1265" s="13" t="n">
        <v>25000</v>
      </c>
      <c r="K1265" s="13">
        <f>IFERROR($H1265/$I1265,"")</f>
        <v/>
      </c>
      <c r="L1265" s="13" t="n">
        <v>250000</v>
      </c>
      <c r="M1265" t="inlineStr">
        <is>
          <t>NM, WI, VA</t>
        </is>
      </c>
      <c r="N1265" t="inlineStr">
        <is>
          <t>No</t>
        </is>
      </c>
      <c r="O1265" t="inlineStr">
        <is>
          <t>Not stated</t>
        </is>
      </c>
      <c r="Q1265" s="9" t="inlineStr">
        <is>
          <t>https://grantcue.com/foundations/patrick-and-colleen-bollom-charitable-tr-876858206</t>
        </is>
      </c>
    </row>
    <row r="1266">
      <c r="A1266">
        <f>IF($E1266=$E1265,$A1265+1,1)</f>
        <v/>
      </c>
      <c r="B1266" t="inlineStr">
        <is>
          <t>Chorzempa Family Foundation</t>
        </is>
      </c>
      <c r="C1266" t="inlineStr">
        <is>
          <t>41-1875585</t>
        </is>
      </c>
      <c r="D1266" t="inlineStr">
        <is>
          <t>Minnesota</t>
        </is>
      </c>
      <c r="E1266" t="inlineStr">
        <is>
          <t>MN</t>
        </is>
      </c>
      <c r="F1266" t="n">
        <v>2024</v>
      </c>
      <c r="G1266" t="n">
        <v>1</v>
      </c>
      <c r="H1266" s="13" t="n">
        <v>1166000</v>
      </c>
      <c r="I1266" s="12" t="n">
        <v>41</v>
      </c>
      <c r="J1266" s="13" t="n">
        <v>20000</v>
      </c>
      <c r="K1266" s="13">
        <f>IFERROR($H1266/$I1266,"")</f>
        <v/>
      </c>
      <c r="L1266" s="13" t="n">
        <v>150000</v>
      </c>
      <c r="M1266" t="inlineStr">
        <is>
          <t>MO, CO, DC</t>
        </is>
      </c>
      <c r="N1266" t="inlineStr">
        <is>
          <t>No</t>
        </is>
      </c>
      <c r="O1266" t="inlineStr">
        <is>
          <t>Not stated</t>
        </is>
      </c>
      <c r="Q1266" s="9" t="inlineStr">
        <is>
          <t>https://grantcue.com/foundations/chorzempa-family-foundation-411875585</t>
        </is>
      </c>
    </row>
    <row r="1267">
      <c r="A1267">
        <f>IF($E1267=$E1266,$A1266+1,1)</f>
        <v/>
      </c>
      <c r="B1267" t="inlineStr">
        <is>
          <t>E W HALLETT CHARITABLE TR UA</t>
        </is>
      </c>
      <c r="C1267" t="inlineStr">
        <is>
          <t>41-6261160</t>
        </is>
      </c>
      <c r="D1267" t="inlineStr">
        <is>
          <t>Minnesota</t>
        </is>
      </c>
      <c r="E1267" t="inlineStr">
        <is>
          <t>MN</t>
        </is>
      </c>
      <c r="F1267" t="n">
        <v>2024</v>
      </c>
      <c r="G1267" t="n">
        <v>2</v>
      </c>
      <c r="H1267" s="13" t="n">
        <v>1163198</v>
      </c>
      <c r="I1267" s="12" t="n">
        <v>34</v>
      </c>
      <c r="J1267" s="13" t="n">
        <v>18000</v>
      </c>
      <c r="K1267" s="13">
        <f>IFERROR($H1267/$I1267,"")</f>
        <v/>
      </c>
      <c r="L1267" s="13" t="n">
        <v>223680</v>
      </c>
      <c r="M1267" t="inlineStr">
        <is>
          <t>MI</t>
        </is>
      </c>
      <c r="N1267" t="inlineStr">
        <is>
          <t>Yes</t>
        </is>
      </c>
      <c r="O1267" t="inlineStr">
        <is>
          <t>Yes</t>
        </is>
      </c>
      <c r="P1267" s="9" t="inlineStr">
        <is>
          <t>https://www.halletttrusts.org/</t>
        </is>
      </c>
      <c r="Q1267" s="9" t="inlineStr">
        <is>
          <t>https://grantcue.com/foundations/e-w-hallett-charitable-tr-ua-416261160</t>
        </is>
      </c>
    </row>
    <row r="1268">
      <c r="A1268">
        <f>IF($E1268=$E1267,$A1267+1,1)</f>
        <v/>
      </c>
      <c r="B1268" t="inlineStr">
        <is>
          <t>HEJ FIELD FOUNDATION INC</t>
        </is>
      </c>
      <c r="C1268" t="inlineStr">
        <is>
          <t>92-1275711</t>
        </is>
      </c>
      <c r="D1268" t="inlineStr">
        <is>
          <t>Minnesota</t>
        </is>
      </c>
      <c r="E1268" t="inlineStr">
        <is>
          <t>MN</t>
        </is>
      </c>
      <c r="F1268" t="n">
        <v>2025</v>
      </c>
      <c r="G1268" t="n">
        <v>2</v>
      </c>
      <c r="H1268" s="13" t="n">
        <v>1149867</v>
      </c>
      <c r="I1268" s="12" t="n">
        <v>28</v>
      </c>
      <c r="J1268" s="13" t="n">
        <v>7500</v>
      </c>
      <c r="K1268" s="13">
        <f>IFERROR($H1268/$I1268,"")</f>
        <v/>
      </c>
      <c r="L1268" s="13" t="n">
        <v>200000</v>
      </c>
      <c r="M1268" t="inlineStr">
        <is>
          <t>WI, CA, FL</t>
        </is>
      </c>
      <c r="N1268" t="inlineStr">
        <is>
          <t>No</t>
        </is>
      </c>
      <c r="O1268" t="inlineStr">
        <is>
          <t>Not stated</t>
        </is>
      </c>
      <c r="Q1268" s="9" t="inlineStr">
        <is>
          <t>https://grantcue.com/foundations/hej-field-foundation-inc-921275711</t>
        </is>
      </c>
    </row>
    <row r="1269">
      <c r="A1269">
        <f>IF($E1269=$E1268,$A1268+1,1)</f>
        <v/>
      </c>
      <c r="B1269" t="inlineStr">
        <is>
          <t>THE JANICE GARDNER FOUNDATION</t>
        </is>
      </c>
      <c r="C1269" t="inlineStr">
        <is>
          <t>41-1603464</t>
        </is>
      </c>
      <c r="D1269" t="inlineStr">
        <is>
          <t>Minnesota</t>
        </is>
      </c>
      <c r="E1269" t="inlineStr">
        <is>
          <t>MN</t>
        </is>
      </c>
      <c r="F1269" t="n">
        <v>2024</v>
      </c>
      <c r="G1269" t="n">
        <v>1</v>
      </c>
      <c r="H1269" s="13" t="n">
        <v>1144430</v>
      </c>
      <c r="I1269" s="12" t="n">
        <v>23</v>
      </c>
      <c r="J1269" s="13" t="n">
        <v>50000</v>
      </c>
      <c r="K1269" s="13">
        <f>IFERROR($H1269/$I1269,"")</f>
        <v/>
      </c>
      <c r="L1269" s="13" t="n">
        <v>250000</v>
      </c>
      <c r="M1269" t="inlineStr">
        <is>
          <t>KY, PA</t>
        </is>
      </c>
      <c r="N1269" t="inlineStr">
        <is>
          <t>Yes</t>
        </is>
      </c>
      <c r="O1269" t="inlineStr">
        <is>
          <t>Yes</t>
        </is>
      </c>
      <c r="Q1269" s="9" t="inlineStr">
        <is>
          <t>https://grantcue.com/foundations/the-janice-gardner-foundation-411603464</t>
        </is>
      </c>
    </row>
    <row r="1270">
      <c r="A1270">
        <f>IF($E1270=$E1269,$A1269+1,1)</f>
        <v/>
      </c>
      <c r="B1270" t="inlineStr">
        <is>
          <t>JULIE &amp; DOUG BAKER JR FOUNDATION</t>
        </is>
      </c>
      <c r="C1270" t="inlineStr">
        <is>
          <t>46-1734894</t>
        </is>
      </c>
      <c r="D1270" t="inlineStr">
        <is>
          <t>Minnesota</t>
        </is>
      </c>
      <c r="E1270" t="inlineStr">
        <is>
          <t>MN</t>
        </is>
      </c>
      <c r="F1270" t="n">
        <v>2024</v>
      </c>
      <c r="G1270" t="n">
        <v>1</v>
      </c>
      <c r="H1270" s="13" t="n">
        <v>1133700</v>
      </c>
      <c r="I1270" s="12" t="n">
        <v>32</v>
      </c>
      <c r="J1270" s="13" t="n">
        <v>12500</v>
      </c>
      <c r="K1270" s="13">
        <f>IFERROR($H1270/$I1270,"")</f>
        <v/>
      </c>
      <c r="L1270" s="13" t="n">
        <v>192000</v>
      </c>
      <c r="M1270" t="inlineStr">
        <is>
          <t>NC, WI</t>
        </is>
      </c>
      <c r="N1270" t="inlineStr">
        <is>
          <t>No</t>
        </is>
      </c>
      <c r="O1270" t="inlineStr">
        <is>
          <t>Not stated</t>
        </is>
      </c>
      <c r="Q1270" s="9" t="inlineStr">
        <is>
          <t>https://grantcue.com/foundations/julie-and-doug-baker-jr-foundation-461734894</t>
        </is>
      </c>
    </row>
    <row r="1271">
      <c r="A1271">
        <f>IF($E1271=$E1270,$A1270+1,1)</f>
        <v/>
      </c>
      <c r="B1271" t="inlineStr">
        <is>
          <t>INSPIRED INVESTMENT LEADERSHIP</t>
        </is>
      </c>
      <c r="C1271" t="inlineStr">
        <is>
          <t>47-4229930</t>
        </is>
      </c>
      <c r="D1271" t="inlineStr">
        <is>
          <t>Minnesota</t>
        </is>
      </c>
      <c r="E1271" t="inlineStr">
        <is>
          <t>MN</t>
        </is>
      </c>
      <c r="F1271" t="n">
        <v>2025</v>
      </c>
      <c r="G1271" t="n">
        <v>3</v>
      </c>
      <c r="H1271" s="13" t="n">
        <v>1130000</v>
      </c>
      <c r="I1271" s="12" t="n">
        <v>13</v>
      </c>
      <c r="J1271" s="13" t="n">
        <v>50000</v>
      </c>
      <c r="K1271" s="13">
        <f>IFERROR($H1271/$I1271,"")</f>
        <v/>
      </c>
      <c r="L1271" s="13" t="n">
        <v>250000</v>
      </c>
      <c r="M1271" t="inlineStr">
        <is>
          <t>IL, VA</t>
        </is>
      </c>
      <c r="N1271" t="inlineStr">
        <is>
          <t>No</t>
        </is>
      </c>
      <c r="O1271" t="inlineStr">
        <is>
          <t>Not stated</t>
        </is>
      </c>
      <c r="Q1271" s="9" t="inlineStr">
        <is>
          <t>https://grantcue.com/foundations/inspired-investment-leadership-474229930</t>
        </is>
      </c>
    </row>
    <row r="1272">
      <c r="A1272">
        <f>IF($E1272=$E1271,$A1271+1,1)</f>
        <v/>
      </c>
      <c r="B1272" t="inlineStr">
        <is>
          <t>Otter Tail Corporation Foundation</t>
        </is>
      </c>
      <c r="C1272" t="inlineStr">
        <is>
          <t>83-1883575</t>
        </is>
      </c>
      <c r="D1272" t="inlineStr">
        <is>
          <t>Minnesota</t>
        </is>
      </c>
      <c r="E1272" t="inlineStr">
        <is>
          <t>MN</t>
        </is>
      </c>
      <c r="F1272" t="n">
        <v>2025</v>
      </c>
      <c r="G1272" t="n">
        <v>2</v>
      </c>
      <c r="H1272" s="13" t="n">
        <v>1129025</v>
      </c>
      <c r="I1272" s="12" t="n">
        <v>119</v>
      </c>
      <c r="J1272" s="13" t="n">
        <v>5000</v>
      </c>
      <c r="K1272" s="13">
        <f>IFERROR($H1272/$I1272,"")</f>
        <v/>
      </c>
      <c r="L1272" s="13" t="n">
        <v>125000</v>
      </c>
      <c r="M1272" t="inlineStr">
        <is>
          <t>ND, AZ, GA</t>
        </is>
      </c>
      <c r="N1272" t="inlineStr">
        <is>
          <t>Yes</t>
        </is>
      </c>
      <c r="O1272" t="inlineStr">
        <is>
          <t>Yes</t>
        </is>
      </c>
      <c r="P1272" s="9" t="inlineStr">
        <is>
          <t>https://ottertail.com/</t>
        </is>
      </c>
      <c r="Q1272" s="9" t="inlineStr">
        <is>
          <t>https://grantcue.com/foundations/otter-tail-corporation-foundation-831883575</t>
        </is>
      </c>
    </row>
    <row r="1273">
      <c r="A1273">
        <f>IF($E1273=$E1272,$A1272+1,1)</f>
        <v/>
      </c>
      <c r="B1273" t="inlineStr">
        <is>
          <t>PHILOTIMO FOUNDATION</t>
        </is>
      </c>
      <c r="C1273" t="inlineStr">
        <is>
          <t>45-3914930</t>
        </is>
      </c>
      <c r="D1273" t="inlineStr">
        <is>
          <t>Minnesota</t>
        </is>
      </c>
      <c r="E1273" t="inlineStr">
        <is>
          <t>MN</t>
        </is>
      </c>
      <c r="F1273" t="n">
        <v>2025</v>
      </c>
      <c r="G1273" t="n">
        <v>2</v>
      </c>
      <c r="H1273" s="13" t="n">
        <v>1123115</v>
      </c>
      <c r="I1273" s="12" t="n">
        <v>45</v>
      </c>
      <c r="J1273" s="13" t="n">
        <v>10000</v>
      </c>
      <c r="K1273" s="13">
        <f>IFERROR($H1273/$I1273,"")</f>
        <v/>
      </c>
      <c r="L1273" s="13" t="n">
        <v>140000</v>
      </c>
      <c r="M1273" t="inlineStr">
        <is>
          <t>NY, VA, TN</t>
        </is>
      </c>
      <c r="N1273" t="inlineStr">
        <is>
          <t>No</t>
        </is>
      </c>
      <c r="O1273" t="inlineStr">
        <is>
          <t>Not stated</t>
        </is>
      </c>
      <c r="Q1273" s="9" t="inlineStr">
        <is>
          <t>https://grantcue.com/foundations/philotimo-foundation-453914930</t>
        </is>
      </c>
    </row>
    <row r="1274">
      <c r="A1274">
        <f>IF($E1274=$E1273,$A1273+1,1)</f>
        <v/>
      </c>
      <c r="B1274" t="inlineStr">
        <is>
          <t>API GROUP FOUNDATION</t>
        </is>
      </c>
      <c r="C1274" t="inlineStr">
        <is>
          <t>84-4060369</t>
        </is>
      </c>
      <c r="D1274" t="inlineStr">
        <is>
          <t>Minnesota</t>
        </is>
      </c>
      <c r="E1274" t="inlineStr">
        <is>
          <t>MN</t>
        </is>
      </c>
      <c r="F1274" t="n">
        <v>2024</v>
      </c>
      <c r="G1274" t="n">
        <v>1</v>
      </c>
      <c r="H1274" s="13" t="n">
        <v>1096500</v>
      </c>
      <c r="I1274" s="12" t="n">
        <v>55</v>
      </c>
      <c r="J1274" s="13" t="n">
        <v>10000</v>
      </c>
      <c r="K1274" s="13">
        <f>IFERROR($H1274/$I1274,"")</f>
        <v/>
      </c>
      <c r="L1274" s="13" t="n">
        <v>300000</v>
      </c>
      <c r="M1274" t="inlineStr">
        <is>
          <t>IA, TX, WI</t>
        </is>
      </c>
      <c r="N1274" t="inlineStr">
        <is>
          <t>No</t>
        </is>
      </c>
      <c r="O1274" t="inlineStr">
        <is>
          <t>Not stated</t>
        </is>
      </c>
      <c r="Q1274" s="9" t="inlineStr">
        <is>
          <t>https://grantcue.com/foundations/api-group-foundation-844060369</t>
        </is>
      </c>
    </row>
    <row r="1275">
      <c r="A1275">
        <f>IF($E1275=$E1274,$A1274+1,1)</f>
        <v/>
      </c>
      <c r="B1275" t="inlineStr">
        <is>
          <t>GUY GROVE FAMILY FOUNDATION</t>
        </is>
      </c>
      <c r="C1275" t="inlineStr">
        <is>
          <t>20-0197268</t>
        </is>
      </c>
      <c r="D1275" t="inlineStr">
        <is>
          <t>Minnesota</t>
        </is>
      </c>
      <c r="E1275" t="inlineStr">
        <is>
          <t>MN</t>
        </is>
      </c>
      <c r="F1275" t="n">
        <v>2024</v>
      </c>
      <c r="G1275" t="n">
        <v>2</v>
      </c>
      <c r="H1275" s="13" t="n">
        <v>1095500</v>
      </c>
      <c r="I1275" s="12" t="n">
        <v>43</v>
      </c>
      <c r="J1275" s="13" t="n">
        <v>25000</v>
      </c>
      <c r="K1275" s="13">
        <f>IFERROR($H1275/$I1275,"")</f>
        <v/>
      </c>
      <c r="L1275" s="13" t="n">
        <v>100000</v>
      </c>
      <c r="M1275" t="inlineStr">
        <is>
          <t>NY, VA, TN</t>
        </is>
      </c>
      <c r="N1275" t="inlineStr">
        <is>
          <t>No</t>
        </is>
      </c>
      <c r="O1275" t="inlineStr">
        <is>
          <t>Not stated</t>
        </is>
      </c>
      <c r="Q1275" s="9" t="inlineStr">
        <is>
          <t>https://grantcue.com/foundations/guy-grove-family-foundation-200197268</t>
        </is>
      </c>
    </row>
    <row r="1276">
      <c r="A1276">
        <f>IF($E1276=$E1275,$A1275+1,1)</f>
        <v/>
      </c>
      <c r="B1276" t="inlineStr">
        <is>
          <t>PAUL AND SUZANNE HANIFL FOUNDATION</t>
        </is>
      </c>
      <c r="C1276" t="inlineStr">
        <is>
          <t>36-4334519</t>
        </is>
      </c>
      <c r="D1276" t="inlineStr">
        <is>
          <t>Minnesota</t>
        </is>
      </c>
      <c r="E1276" t="inlineStr">
        <is>
          <t>MN</t>
        </is>
      </c>
      <c r="F1276" t="n">
        <v>2024</v>
      </c>
      <c r="G1276" t="n">
        <v>2</v>
      </c>
      <c r="H1276" s="13" t="n">
        <v>1091780</v>
      </c>
      <c r="I1276" s="12" t="n">
        <v>39</v>
      </c>
      <c r="J1276" s="13" t="n">
        <v>5500</v>
      </c>
      <c r="K1276" s="13">
        <f>IFERROR($H1276/$I1276,"")</f>
        <v/>
      </c>
      <c r="L1276" s="13" t="n">
        <v>600000</v>
      </c>
      <c r="M1276" t="inlineStr">
        <is>
          <t>FL, IL, WA</t>
        </is>
      </c>
      <c r="N1276" t="inlineStr">
        <is>
          <t>No</t>
        </is>
      </c>
      <c r="O1276" t="inlineStr">
        <is>
          <t>Not stated</t>
        </is>
      </c>
      <c r="Q1276" s="9" t="inlineStr">
        <is>
          <t>https://grantcue.com/foundations/paul-and-suzanne-hanifl-foundation-364334519</t>
        </is>
      </c>
    </row>
    <row r="1277">
      <c r="A1277">
        <f>IF($E1277=$E1276,$A1276+1,1)</f>
        <v/>
      </c>
      <c r="B1277" t="inlineStr">
        <is>
          <t>ALFRED A IVERSEN AND FAMILY FOUNDATION</t>
        </is>
      </c>
      <c r="C1277" t="inlineStr">
        <is>
          <t>04-3781038</t>
        </is>
      </c>
      <c r="D1277" t="inlineStr">
        <is>
          <t>Minnesota</t>
        </is>
      </c>
      <c r="E1277" t="inlineStr">
        <is>
          <t>MN</t>
        </is>
      </c>
      <c r="F1277" t="n">
        <v>2024</v>
      </c>
      <c r="G1277" t="n">
        <v>1</v>
      </c>
      <c r="H1277" s="13" t="n">
        <v>1090000</v>
      </c>
      <c r="I1277" s="12" t="n">
        <v>5</v>
      </c>
      <c r="J1277" s="13" t="n">
        <v>25000</v>
      </c>
      <c r="K1277" s="13">
        <f>IFERROR($H1277/$I1277,"")</f>
        <v/>
      </c>
      <c r="L1277" s="13" t="n">
        <v>1000000</v>
      </c>
      <c r="N1277" t="inlineStr">
        <is>
          <t>No</t>
        </is>
      </c>
      <c r="O1277" t="inlineStr">
        <is>
          <t>Not stated</t>
        </is>
      </c>
      <c r="Q1277" s="9" t="inlineStr">
        <is>
          <t>https://grantcue.com/foundations/alfred-a-iversen-and-family-foundation-043781038</t>
        </is>
      </c>
    </row>
    <row r="1278">
      <c r="A1278">
        <f>IF($E1278=$E1277,$A1277+1,1)</f>
        <v/>
      </c>
      <c r="B1278" t="inlineStr">
        <is>
          <t>ELMAR FAMILY FOUNDATION</t>
        </is>
      </c>
      <c r="C1278" t="inlineStr">
        <is>
          <t>27-1454722</t>
        </is>
      </c>
      <c r="D1278" t="inlineStr">
        <is>
          <t>Minnesota</t>
        </is>
      </c>
      <c r="E1278" t="inlineStr">
        <is>
          <t>MN</t>
        </is>
      </c>
      <c r="F1278" t="n">
        <v>2024</v>
      </c>
      <c r="G1278" t="n">
        <v>1</v>
      </c>
      <c r="H1278" s="13" t="n">
        <v>1088612</v>
      </c>
      <c r="I1278" s="12" t="n">
        <v>15</v>
      </c>
      <c r="J1278" s="13" t="n">
        <v>25000</v>
      </c>
      <c r="K1278" s="13">
        <f>IFERROR($H1278/$I1278,"")</f>
        <v/>
      </c>
      <c r="L1278" s="13" t="n">
        <v>291512</v>
      </c>
      <c r="M1278" t="inlineStr">
        <is>
          <t>NY, MA, CA</t>
        </is>
      </c>
      <c r="N1278" t="inlineStr">
        <is>
          <t>No</t>
        </is>
      </c>
      <c r="O1278" t="inlineStr">
        <is>
          <t>Not stated</t>
        </is>
      </c>
      <c r="Q1278" s="9" t="inlineStr">
        <is>
          <t>https://grantcue.com/foundations/elmar-family-foundation-c-o-marshall-lehman-271454722</t>
        </is>
      </c>
    </row>
    <row r="1279">
      <c r="A1279">
        <f>IF($E1279=$E1278,$A1278+1,1)</f>
        <v/>
      </c>
      <c r="B1279" t="inlineStr">
        <is>
          <t>THE ENGDAHL FAMILY FOUNDATION</t>
        </is>
      </c>
      <c r="C1279" t="inlineStr">
        <is>
          <t>20-5257180</t>
        </is>
      </c>
      <c r="D1279" t="inlineStr">
        <is>
          <t>Minnesota</t>
        </is>
      </c>
      <c r="E1279" t="inlineStr">
        <is>
          <t>MN</t>
        </is>
      </c>
      <c r="F1279" t="n">
        <v>2024</v>
      </c>
      <c r="G1279" t="n">
        <v>1</v>
      </c>
      <c r="H1279" s="13" t="n">
        <v>1087930</v>
      </c>
      <c r="I1279" s="12" t="n">
        <v>15</v>
      </c>
      <c r="J1279" s="13" t="n">
        <v>40000</v>
      </c>
      <c r="K1279" s="13">
        <f>IFERROR($H1279/$I1279,"")</f>
        <v/>
      </c>
      <c r="L1279" s="13" t="n">
        <v>250000</v>
      </c>
      <c r="M1279" t="inlineStr">
        <is>
          <t>NC, MI</t>
        </is>
      </c>
      <c r="N1279" t="inlineStr">
        <is>
          <t>No</t>
        </is>
      </c>
      <c r="O1279" t="inlineStr">
        <is>
          <t>Not stated</t>
        </is>
      </c>
      <c r="Q1279" s="9" t="inlineStr">
        <is>
          <t>https://grantcue.com/foundations/the-engdahl-family-foundation-c-o-nancy-graser-205257180</t>
        </is>
      </c>
    </row>
    <row r="1280">
      <c r="A1280">
        <f>IF($E1280=$E1279,$A1279+1,1)</f>
        <v/>
      </c>
      <c r="B1280" t="inlineStr">
        <is>
          <t>BERNARD &amp; NANCY KARWICK FOUNDATION</t>
        </is>
      </c>
      <c r="C1280" t="inlineStr">
        <is>
          <t>81-4726531</t>
        </is>
      </c>
      <c r="D1280" t="inlineStr">
        <is>
          <t>Minnesota</t>
        </is>
      </c>
      <c r="E1280" t="inlineStr">
        <is>
          <t>MN</t>
        </is>
      </c>
      <c r="F1280" t="n">
        <v>2024</v>
      </c>
      <c r="G1280" t="n">
        <v>1</v>
      </c>
      <c r="H1280" s="13" t="n">
        <v>1084100</v>
      </c>
      <c r="I1280" s="12" t="n">
        <v>19</v>
      </c>
      <c r="J1280" s="13" t="n">
        <v>1000</v>
      </c>
      <c r="K1280" s="13">
        <f>IFERROR($H1280/$I1280,"")</f>
        <v/>
      </c>
      <c r="L1280" s="13" t="n">
        <v>1000000</v>
      </c>
      <c r="M1280" t="inlineStr">
        <is>
          <t>DC, CA, NY</t>
        </is>
      </c>
      <c r="N1280" t="inlineStr">
        <is>
          <t>No</t>
        </is>
      </c>
      <c r="O1280" t="inlineStr">
        <is>
          <t>Not stated</t>
        </is>
      </c>
      <c r="Q1280" s="9" t="inlineStr">
        <is>
          <t>https://grantcue.com/foundations/bernard-and-nancy-karwick-foundation-c-o-carneypacheco-and-frangiosa-pc-814726531</t>
        </is>
      </c>
    </row>
    <row r="1281">
      <c r="A1281">
        <f>IF($E1281=$E1280,$A1280+1,1)</f>
        <v/>
      </c>
      <c r="B1281" t="inlineStr">
        <is>
          <t>MARK G AND TERESA M FLEISCHHACKER FAMILY FOUNDATION</t>
        </is>
      </c>
      <c r="C1281" t="inlineStr">
        <is>
          <t>47-6649415</t>
        </is>
      </c>
      <c r="D1281" t="inlineStr">
        <is>
          <t>Minnesota</t>
        </is>
      </c>
      <c r="E1281" t="inlineStr">
        <is>
          <t>MN</t>
        </is>
      </c>
      <c r="F1281" t="n">
        <v>2025</v>
      </c>
      <c r="G1281" t="n">
        <v>2</v>
      </c>
      <c r="H1281" s="13" t="n">
        <v>1081650</v>
      </c>
      <c r="I1281" s="12" t="n">
        <v>17</v>
      </c>
      <c r="J1281" s="13" t="n">
        <v>20000</v>
      </c>
      <c r="K1281" s="13">
        <f>IFERROR($H1281/$I1281,"")</f>
        <v/>
      </c>
      <c r="L1281" s="13" t="n">
        <v>400000</v>
      </c>
      <c r="N1281" t="inlineStr">
        <is>
          <t>No</t>
        </is>
      </c>
      <c r="O1281" t="inlineStr">
        <is>
          <t>Not stated</t>
        </is>
      </c>
      <c r="Q1281" s="9" t="inlineStr">
        <is>
          <t>https://grantcue.com/foundations/mark-g-and-teresa-m-fleischhacker-family-foundation-476649415</t>
        </is>
      </c>
    </row>
    <row r="1282">
      <c r="A1282">
        <f>IF($E1282=$E1281,$A1281+1,1)</f>
        <v/>
      </c>
      <c r="B1282" t="inlineStr">
        <is>
          <t>HB FULLER COMPANY FOUNDATION</t>
        </is>
      </c>
      <c r="C1282" t="inlineStr">
        <is>
          <t>36-3500811</t>
        </is>
      </c>
      <c r="D1282" t="inlineStr">
        <is>
          <t>Minnesota</t>
        </is>
      </c>
      <c r="E1282" t="inlineStr">
        <is>
          <t>MN</t>
        </is>
      </c>
      <c r="F1282" t="n">
        <v>2023</v>
      </c>
      <c r="G1282" t="n">
        <v>1</v>
      </c>
      <c r="H1282" s="13" t="n">
        <v>1080810</v>
      </c>
      <c r="I1282" s="12" t="n">
        <v>110</v>
      </c>
      <c r="J1282" s="13" t="n">
        <v>5000</v>
      </c>
      <c r="K1282" s="13">
        <f>IFERROR($H1282/$I1282,"")</f>
        <v/>
      </c>
      <c r="L1282" s="13" t="n">
        <v>300000</v>
      </c>
      <c r="M1282" t="inlineStr">
        <is>
          <t>DC, OH, SC</t>
        </is>
      </c>
      <c r="N1282" t="inlineStr">
        <is>
          <t>No</t>
        </is>
      </c>
      <c r="O1282" t="inlineStr">
        <is>
          <t>Not stated</t>
        </is>
      </c>
      <c r="Q1282" s="9" t="inlineStr">
        <is>
          <t>https://grantcue.com/foundations/hb-fuller-company-foundation-363500811</t>
        </is>
      </c>
    </row>
    <row r="1283">
      <c r="A1283">
        <f>IF($E1283=$E1282,$A1282+1,1)</f>
        <v/>
      </c>
      <c r="B1283" t="inlineStr">
        <is>
          <t>GROTTO FOUNDATION INC</t>
        </is>
      </c>
      <c r="C1283" t="inlineStr">
        <is>
          <t>41-6052604</t>
        </is>
      </c>
      <c r="D1283" t="inlineStr">
        <is>
          <t>Minnesota</t>
        </is>
      </c>
      <c r="E1283" t="inlineStr">
        <is>
          <t>MN</t>
        </is>
      </c>
      <c r="F1283" t="n">
        <v>2024</v>
      </c>
      <c r="G1283" t="n">
        <v>1</v>
      </c>
      <c r="H1283" s="13" t="n">
        <v>1073750</v>
      </c>
      <c r="I1283" s="12" t="n">
        <v>28</v>
      </c>
      <c r="J1283" s="13" t="n">
        <v>37500</v>
      </c>
      <c r="K1283" s="13">
        <f>IFERROR($H1283/$I1283,"")</f>
        <v/>
      </c>
      <c r="L1283" s="13" t="n">
        <v>100000</v>
      </c>
      <c r="M1283" t="inlineStr">
        <is>
          <t>WI</t>
        </is>
      </c>
      <c r="N1283" t="inlineStr">
        <is>
          <t>Yes</t>
        </is>
      </c>
      <c r="O1283" t="inlineStr">
        <is>
          <t>Yes</t>
        </is>
      </c>
      <c r="P1283" s="9" t="inlineStr">
        <is>
          <t>https://www.grottofoundation.org/</t>
        </is>
      </c>
      <c r="Q1283" s="9" t="inlineStr">
        <is>
          <t>https://grantcue.com/foundations/grotto-foundation-inc-416052604</t>
        </is>
      </c>
    </row>
    <row r="1284">
      <c r="A1284">
        <f>IF($E1284=$E1283,$A1283+1,1)</f>
        <v/>
      </c>
      <c r="B1284" t="inlineStr">
        <is>
          <t>SCHMOKER FAMILY FOUNDATION</t>
        </is>
      </c>
      <c r="C1284" t="inlineStr">
        <is>
          <t>36-3493282</t>
        </is>
      </c>
      <c r="D1284" t="inlineStr">
        <is>
          <t>Minnesota</t>
        </is>
      </c>
      <c r="E1284" t="inlineStr">
        <is>
          <t>MN</t>
        </is>
      </c>
      <c r="F1284" t="n">
        <v>2025</v>
      </c>
      <c r="G1284" t="n">
        <v>2</v>
      </c>
      <c r="H1284" s="13" t="n">
        <v>1068300</v>
      </c>
      <c r="I1284" s="12" t="n">
        <v>35</v>
      </c>
      <c r="J1284" s="13" t="n">
        <v>25000</v>
      </c>
      <c r="K1284" s="13">
        <f>IFERROR($H1284/$I1284,"")</f>
        <v/>
      </c>
      <c r="L1284" s="13" t="n">
        <v>150000</v>
      </c>
      <c r="M1284" t="inlineStr">
        <is>
          <t>NE, TN, NY</t>
        </is>
      </c>
      <c r="N1284" t="inlineStr">
        <is>
          <t>Yes</t>
        </is>
      </c>
      <c r="O1284" t="inlineStr">
        <is>
          <t>Yes</t>
        </is>
      </c>
      <c r="Q1284" s="9" t="inlineStr">
        <is>
          <t>https://grantcue.com/foundations/schmoker-family-foundation-363493282</t>
        </is>
      </c>
    </row>
    <row r="1285">
      <c r="A1285">
        <f>IF($E1285=$E1284,$A1284+1,1)</f>
        <v/>
      </c>
      <c r="B1285" t="inlineStr">
        <is>
          <t>COSSACK FOUNDATION</t>
        </is>
      </c>
      <c r="C1285" t="inlineStr">
        <is>
          <t>20-3635940</t>
        </is>
      </c>
      <c r="D1285" t="inlineStr">
        <is>
          <t>Minnesota</t>
        </is>
      </c>
      <c r="E1285" t="inlineStr">
        <is>
          <t>MN</t>
        </is>
      </c>
      <c r="F1285" t="n">
        <v>2025</v>
      </c>
      <c r="G1285" t="n">
        <v>3</v>
      </c>
      <c r="H1285" s="13" t="n">
        <v>1066491</v>
      </c>
      <c r="I1285" s="12" t="n">
        <v>14</v>
      </c>
      <c r="J1285" s="13" t="n">
        <v>27500</v>
      </c>
      <c r="K1285" s="13">
        <f>IFERROR($H1285/$I1285,"")</f>
        <v/>
      </c>
      <c r="L1285" s="13" t="n">
        <v>613908</v>
      </c>
      <c r="N1285" t="inlineStr">
        <is>
          <t>No</t>
        </is>
      </c>
      <c r="O1285" t="inlineStr">
        <is>
          <t>Not stated</t>
        </is>
      </c>
      <c r="Q1285" s="9" t="inlineStr">
        <is>
          <t>https://grantcue.com/foundations/cossack-foundation-203635940</t>
        </is>
      </c>
    </row>
    <row r="1286">
      <c r="A1286">
        <f>IF($E1286=$E1285,$A1285+1,1)</f>
        <v/>
      </c>
      <c r="B1286" t="inlineStr">
        <is>
          <t>SCHWAN'S CORPORATE GIVING FOUNDATION</t>
        </is>
      </c>
      <c r="C1286" t="inlineStr">
        <is>
          <t>41-1990835</t>
        </is>
      </c>
      <c r="D1286" t="inlineStr">
        <is>
          <t>Minnesota</t>
        </is>
      </c>
      <c r="E1286" t="inlineStr">
        <is>
          <t>MN</t>
        </is>
      </c>
      <c r="F1286" t="n">
        <v>2025</v>
      </c>
      <c r="G1286" t="n">
        <v>2</v>
      </c>
      <c r="H1286" s="13" t="n">
        <v>1066031</v>
      </c>
      <c r="I1286" s="12" t="n">
        <v>42</v>
      </c>
      <c r="J1286" s="13" t="n">
        <v>2000</v>
      </c>
      <c r="K1286" s="13">
        <f>IFERROR($H1286/$I1286,"")</f>
        <v/>
      </c>
      <c r="L1286" s="13" t="n">
        <v>155000</v>
      </c>
      <c r="M1286" t="inlineStr">
        <is>
          <t>IL, OH, FL</t>
        </is>
      </c>
      <c r="N1286" t="inlineStr">
        <is>
          <t>No</t>
        </is>
      </c>
      <c r="O1286" t="inlineStr">
        <is>
          <t>Not stated</t>
        </is>
      </c>
      <c r="Q1286" s="9" t="inlineStr">
        <is>
          <t>https://grantcue.com/foundations/schwan-s-corporate-giving-foundation-411990835</t>
        </is>
      </c>
    </row>
    <row r="1287">
      <c r="A1287">
        <f>IF($E1287=$E1286,$A1286+1,1)</f>
        <v/>
      </c>
      <c r="B1287" t="inlineStr">
        <is>
          <t>KINNEY FAMILY FOUNDATION</t>
        </is>
      </c>
      <c r="C1287" t="inlineStr">
        <is>
          <t>65-1205543</t>
        </is>
      </c>
      <c r="D1287" t="inlineStr">
        <is>
          <t>Minnesota</t>
        </is>
      </c>
      <c r="E1287" t="inlineStr">
        <is>
          <t>MN</t>
        </is>
      </c>
      <c r="F1287" t="n">
        <v>2025</v>
      </c>
      <c r="G1287" t="n">
        <v>2</v>
      </c>
      <c r="H1287" s="13" t="n">
        <v>1059781</v>
      </c>
      <c r="I1287" s="12" t="n">
        <v>76</v>
      </c>
      <c r="J1287" s="13" t="n">
        <v>15000</v>
      </c>
      <c r="K1287" s="13">
        <f>IFERROR($H1287/$I1287,"")</f>
        <v/>
      </c>
      <c r="L1287" s="13" t="n">
        <v>54628</v>
      </c>
      <c r="M1287" t="inlineStr">
        <is>
          <t>WI, DC, TX</t>
        </is>
      </c>
      <c r="N1287" t="inlineStr">
        <is>
          <t>No</t>
        </is>
      </c>
      <c r="O1287" t="inlineStr">
        <is>
          <t>Not stated</t>
        </is>
      </c>
      <c r="Q1287" s="9" t="inlineStr">
        <is>
          <t>https://grantcue.com/foundations/kinney-family-foundation-651205543</t>
        </is>
      </c>
    </row>
    <row r="1288">
      <c r="A1288">
        <f>IF($E1288=$E1287,$A1287+1,1)</f>
        <v/>
      </c>
      <c r="B1288" t="inlineStr">
        <is>
          <t>RIVER ROAD FOUNDATION</t>
        </is>
      </c>
      <c r="C1288" t="inlineStr">
        <is>
          <t>41-2008605</t>
        </is>
      </c>
      <c r="D1288" t="inlineStr">
        <is>
          <t>Minnesota</t>
        </is>
      </c>
      <c r="E1288" t="inlineStr">
        <is>
          <t>MN</t>
        </is>
      </c>
      <c r="F1288" t="n">
        <v>2025</v>
      </c>
      <c r="G1288" t="n">
        <v>2</v>
      </c>
      <c r="H1288" s="13" t="n">
        <v>1050002</v>
      </c>
      <c r="I1288" s="12" t="n">
        <v>47</v>
      </c>
      <c r="J1288" s="13" t="n">
        <v>10000</v>
      </c>
      <c r="K1288" s="13">
        <f>IFERROR($H1288/$I1288,"")</f>
        <v/>
      </c>
      <c r="L1288" s="13" t="n">
        <v>145000</v>
      </c>
      <c r="M1288" t="inlineStr">
        <is>
          <t>NY, OR, GA</t>
        </is>
      </c>
      <c r="N1288" t="inlineStr">
        <is>
          <t>Yes</t>
        </is>
      </c>
      <c r="O1288" t="inlineStr">
        <is>
          <t>Yes</t>
        </is>
      </c>
      <c r="Q1288" s="9" t="inlineStr">
        <is>
          <t>https://grantcue.com/foundations/river-road-foundation-412008605</t>
        </is>
      </c>
    </row>
    <row r="1289">
      <c r="A1289">
        <f>IF($E1289=$E1288,$A1288+1,1)</f>
        <v/>
      </c>
      <c r="B1289" t="inlineStr">
        <is>
          <t>OCORA FOUNDATION</t>
        </is>
      </c>
      <c r="C1289" t="inlineStr">
        <is>
          <t>85-4273077</t>
        </is>
      </c>
      <c r="D1289" t="inlineStr">
        <is>
          <t>Minnesota</t>
        </is>
      </c>
      <c r="E1289" t="inlineStr">
        <is>
          <t>MN</t>
        </is>
      </c>
      <c r="F1289" t="n">
        <v>2025</v>
      </c>
      <c r="G1289" t="n">
        <v>2</v>
      </c>
      <c r="H1289" s="13" t="n">
        <v>1044500</v>
      </c>
      <c r="I1289" s="12" t="n">
        <v>16</v>
      </c>
      <c r="J1289" s="13" t="n">
        <v>77500</v>
      </c>
      <c r="K1289" s="13">
        <f>IFERROR($H1289/$I1289,"")</f>
        <v/>
      </c>
      <c r="L1289" s="13" t="n">
        <v>100000</v>
      </c>
      <c r="N1289" t="inlineStr">
        <is>
          <t>No</t>
        </is>
      </c>
      <c r="O1289" t="inlineStr">
        <is>
          <t>Not stated</t>
        </is>
      </c>
      <c r="Q1289" s="9" t="inlineStr">
        <is>
          <t>https://grantcue.com/foundations/ocora-foundation-854273077</t>
        </is>
      </c>
    </row>
    <row r="1290">
      <c r="A1290">
        <f>IF($E1290=$E1289,$A1289+1,1)</f>
        <v/>
      </c>
      <c r="B1290" t="inlineStr">
        <is>
          <t>MCVAY FOUNDATION</t>
        </is>
      </c>
      <c r="C1290" t="inlineStr">
        <is>
          <t>36-3311833</t>
        </is>
      </c>
      <c r="D1290" t="inlineStr">
        <is>
          <t>Minnesota</t>
        </is>
      </c>
      <c r="E1290" t="inlineStr">
        <is>
          <t>MN</t>
        </is>
      </c>
      <c r="F1290" t="n">
        <v>2024</v>
      </c>
      <c r="G1290" t="n">
        <v>1</v>
      </c>
      <c r="H1290" s="13" t="n">
        <v>1042000</v>
      </c>
      <c r="I1290" s="12" t="n">
        <v>67</v>
      </c>
      <c r="J1290" s="13" t="n">
        <v>10000</v>
      </c>
      <c r="K1290" s="13">
        <f>IFERROR($H1290/$I1290,"")</f>
        <v/>
      </c>
      <c r="L1290" s="13" t="n">
        <v>95000</v>
      </c>
      <c r="M1290" t="inlineStr">
        <is>
          <t>KS, IL, CO</t>
        </is>
      </c>
      <c r="N1290" t="inlineStr">
        <is>
          <t>No</t>
        </is>
      </c>
      <c r="O1290" t="inlineStr">
        <is>
          <t>Not stated</t>
        </is>
      </c>
      <c r="Q1290" s="9" t="inlineStr">
        <is>
          <t>https://grantcue.com/foundations/mcvay-foundation-363311833</t>
        </is>
      </c>
    </row>
    <row r="1291">
      <c r="A1291">
        <f>IF($E1291=$E1290,$A1290+1,1)</f>
        <v/>
      </c>
      <c r="B1291" t="inlineStr">
        <is>
          <t>THE JAYE F AND BETTY F DYER FOUNDATION</t>
        </is>
      </c>
      <c r="C1291" t="inlineStr">
        <is>
          <t>41-1390020</t>
        </is>
      </c>
      <c r="D1291" t="inlineStr">
        <is>
          <t>Minnesota</t>
        </is>
      </c>
      <c r="E1291" t="inlineStr">
        <is>
          <t>MN</t>
        </is>
      </c>
      <c r="F1291" t="n">
        <v>2025</v>
      </c>
      <c r="G1291" t="n">
        <v>2</v>
      </c>
      <c r="H1291" s="13" t="n">
        <v>1039000</v>
      </c>
      <c r="I1291" s="12" t="n">
        <v>37</v>
      </c>
      <c r="J1291" s="13" t="n">
        <v>10000</v>
      </c>
      <c r="K1291" s="13">
        <f>IFERROR($H1291/$I1291,"")</f>
        <v/>
      </c>
      <c r="L1291" s="13" t="n">
        <v>500000</v>
      </c>
      <c r="M1291" t="inlineStr">
        <is>
          <t>NC, FL</t>
        </is>
      </c>
      <c r="N1291" t="inlineStr">
        <is>
          <t>No</t>
        </is>
      </c>
      <c r="O1291" t="inlineStr">
        <is>
          <t>Not stated</t>
        </is>
      </c>
      <c r="Q1291" s="9" t="inlineStr">
        <is>
          <t>https://grantcue.com/foundations/the-jaye-f-and-betty-f-dyer-foundation-411390020</t>
        </is>
      </c>
    </row>
    <row r="1292">
      <c r="A1292">
        <f>IF($E1292=$E1291,$A1291+1,1)</f>
        <v/>
      </c>
      <c r="B1292" t="inlineStr">
        <is>
          <t>THE LULU FOUNDATION</t>
        </is>
      </c>
      <c r="C1292" t="inlineStr">
        <is>
          <t>82-3555198</t>
        </is>
      </c>
      <c r="D1292" t="inlineStr">
        <is>
          <t>Minnesota</t>
        </is>
      </c>
      <c r="E1292" t="inlineStr">
        <is>
          <t>MN</t>
        </is>
      </c>
      <c r="F1292" t="n">
        <v>2025</v>
      </c>
      <c r="G1292" t="n">
        <v>2</v>
      </c>
      <c r="H1292" s="13" t="n">
        <v>1035000</v>
      </c>
      <c r="I1292" s="12" t="n">
        <v>76</v>
      </c>
      <c r="J1292" s="13" t="n">
        <v>10000</v>
      </c>
      <c r="K1292" s="13">
        <f>IFERROR($H1292/$I1292,"")</f>
        <v/>
      </c>
      <c r="L1292" s="13" t="n">
        <v>40000</v>
      </c>
      <c r="M1292" t="inlineStr">
        <is>
          <t>NY, AL, LA</t>
        </is>
      </c>
      <c r="N1292" t="inlineStr">
        <is>
          <t>No</t>
        </is>
      </c>
      <c r="O1292" t="inlineStr">
        <is>
          <t>Not stated</t>
        </is>
      </c>
      <c r="Q1292" s="9" t="inlineStr">
        <is>
          <t>https://grantcue.com/foundations/the-lulu-foundation-823555198</t>
        </is>
      </c>
    </row>
    <row r="1293">
      <c r="A1293">
        <f>IF($E1293=$E1292,$A1292+1,1)</f>
        <v/>
      </c>
      <c r="B1293" t="inlineStr">
        <is>
          <t>VAN DYKEBILLY FOUNDATION</t>
        </is>
      </c>
      <c r="C1293" t="inlineStr">
        <is>
          <t>46-3987730</t>
        </is>
      </c>
      <c r="D1293" t="inlineStr">
        <is>
          <t>Minnesota</t>
        </is>
      </c>
      <c r="E1293" t="inlineStr">
        <is>
          <t>MN</t>
        </is>
      </c>
      <c r="F1293" t="n">
        <v>2025</v>
      </c>
      <c r="G1293" t="n">
        <v>2</v>
      </c>
      <c r="H1293" s="13" t="n">
        <v>1031200</v>
      </c>
      <c r="I1293" s="12" t="n">
        <v>83</v>
      </c>
      <c r="J1293" s="13" t="n">
        <v>5000</v>
      </c>
      <c r="K1293" s="13">
        <f>IFERROR($H1293/$I1293,"")</f>
        <v/>
      </c>
      <c r="L1293" s="13" t="n">
        <v>130000</v>
      </c>
      <c r="M1293" t="inlineStr">
        <is>
          <t>DC, VA, IL</t>
        </is>
      </c>
      <c r="N1293" t="inlineStr">
        <is>
          <t>No</t>
        </is>
      </c>
      <c r="O1293" t="inlineStr">
        <is>
          <t>Not stated</t>
        </is>
      </c>
      <c r="Q1293" s="9" t="inlineStr">
        <is>
          <t>https://grantcue.com/foundations/van-dykebilly-foundation-463987730</t>
        </is>
      </c>
    </row>
    <row r="1294">
      <c r="A1294">
        <f>IF($E1294=$E1293,$A1293+1,1)</f>
        <v/>
      </c>
      <c r="B1294" t="inlineStr">
        <is>
          <t>JOY IN BLUE FOUNDATION</t>
        </is>
      </c>
      <c r="C1294" t="inlineStr">
        <is>
          <t>83-0528682</t>
        </is>
      </c>
      <c r="D1294" t="inlineStr">
        <is>
          <t>Minnesota</t>
        </is>
      </c>
      <c r="E1294" t="inlineStr">
        <is>
          <t>MN</t>
        </is>
      </c>
      <c r="F1294" t="n">
        <v>2024</v>
      </c>
      <c r="G1294" t="n">
        <v>1</v>
      </c>
      <c r="H1294" s="13" t="n">
        <v>1011500</v>
      </c>
      <c r="I1294" s="12" t="n">
        <v>31</v>
      </c>
      <c r="J1294" s="13" t="n">
        <v>30000</v>
      </c>
      <c r="K1294" s="13">
        <f>IFERROR($H1294/$I1294,"")</f>
        <v/>
      </c>
      <c r="L1294" s="13" t="n">
        <v>100000</v>
      </c>
      <c r="M1294" t="inlineStr">
        <is>
          <t>DC, MA, CA</t>
        </is>
      </c>
      <c r="N1294" t="inlineStr">
        <is>
          <t>No</t>
        </is>
      </c>
      <c r="O1294" t="inlineStr">
        <is>
          <t>Not stated</t>
        </is>
      </c>
      <c r="Q1294" s="9" t="inlineStr">
        <is>
          <t>https://grantcue.com/foundations/joy-in-blue-foundation-830528682</t>
        </is>
      </c>
    </row>
    <row r="1295">
      <c r="A1295">
        <f>IF($E1295=$E1294,$A1294+1,1)</f>
        <v/>
      </c>
      <c r="B1295" t="inlineStr">
        <is>
          <t>ALBERT VICTOR RAVENHOLT FUND</t>
        </is>
      </c>
      <c r="C1295" t="inlineStr">
        <is>
          <t>80-0656106</t>
        </is>
      </c>
      <c r="D1295" t="inlineStr">
        <is>
          <t>Minnesota</t>
        </is>
      </c>
      <c r="E1295" t="inlineStr">
        <is>
          <t>MN</t>
        </is>
      </c>
      <c r="F1295" t="n">
        <v>2025</v>
      </c>
      <c r="G1295" t="n">
        <v>2</v>
      </c>
      <c r="H1295" s="13" t="n">
        <v>1010500</v>
      </c>
      <c r="I1295" s="12" t="n">
        <v>27</v>
      </c>
      <c r="J1295" s="13" t="n">
        <v>25000</v>
      </c>
      <c r="K1295" s="13">
        <f>IFERROR($H1295/$I1295,"")</f>
        <v/>
      </c>
      <c r="L1295" s="13" t="n">
        <v>200000</v>
      </c>
      <c r="M1295" t="inlineStr">
        <is>
          <t>WA, WI, GA</t>
        </is>
      </c>
      <c r="N1295" t="inlineStr">
        <is>
          <t>Yes</t>
        </is>
      </c>
      <c r="O1295" t="inlineStr">
        <is>
          <t>Not stated</t>
        </is>
      </c>
      <c r="Q1295" s="9" t="inlineStr">
        <is>
          <t>https://grantcue.com/foundations/albert-victor-ravenholt-fund-800656106</t>
        </is>
      </c>
    </row>
    <row r="1296">
      <c r="A1296">
        <f>IF($E1296=$E1295,$A1295+1,1)</f>
        <v/>
      </c>
      <c r="B1296" t="inlineStr">
        <is>
          <t>BUUCK FAMILY FOUNDATION</t>
        </is>
      </c>
      <c r="C1296" t="inlineStr">
        <is>
          <t>41-1796911</t>
        </is>
      </c>
      <c r="D1296" t="inlineStr">
        <is>
          <t>Minnesota</t>
        </is>
      </c>
      <c r="E1296" t="inlineStr">
        <is>
          <t>MN</t>
        </is>
      </c>
      <c r="F1296" t="n">
        <v>2024</v>
      </c>
      <c r="G1296" t="n">
        <v>1</v>
      </c>
      <c r="H1296" s="13" t="n">
        <v>1005000</v>
      </c>
      <c r="I1296" s="12" t="n">
        <v>30</v>
      </c>
      <c r="J1296" s="13" t="n">
        <v>20000</v>
      </c>
      <c r="K1296" s="13">
        <f>IFERROR($H1296/$I1296,"")</f>
        <v/>
      </c>
      <c r="L1296" s="13" t="n">
        <v>250000</v>
      </c>
      <c r="M1296" t="inlineStr">
        <is>
          <t>CA, DC, TN</t>
        </is>
      </c>
      <c r="N1296" t="inlineStr">
        <is>
          <t>No</t>
        </is>
      </c>
      <c r="O1296" t="inlineStr">
        <is>
          <t>Not stated</t>
        </is>
      </c>
      <c r="Q1296" s="9" t="inlineStr">
        <is>
          <t>https://grantcue.com/foundations/buuck-family-foundation-411796911</t>
        </is>
      </c>
    </row>
    <row r="1297">
      <c r="A1297">
        <f>IF($E1297=$E1296,$A1296+1,1)</f>
        <v/>
      </c>
      <c r="B1297" t="inlineStr">
        <is>
          <t>THE SUNDERLAND FOUNDATION</t>
        </is>
      </c>
      <c r="C1297" t="inlineStr">
        <is>
          <t>44-6011082</t>
        </is>
      </c>
      <c r="D1297" t="inlineStr">
        <is>
          <t>Missouri</t>
        </is>
      </c>
      <c r="E1297" t="inlineStr">
        <is>
          <t>MO</t>
        </is>
      </c>
      <c r="F1297" t="n">
        <v>2024</v>
      </c>
      <c r="G1297" t="n">
        <v>1</v>
      </c>
      <c r="H1297" s="13" t="n">
        <v>177031515</v>
      </c>
      <c r="I1297" s="12" t="n">
        <v>96</v>
      </c>
      <c r="J1297" s="13" t="n">
        <v>375000</v>
      </c>
      <c r="K1297" s="13">
        <f>IFERROR($H1297/$I1297,"")</f>
        <v/>
      </c>
      <c r="L1297" s="13" t="n">
        <v>25000000</v>
      </c>
      <c r="M1297" t="inlineStr">
        <is>
          <t>KS, NY, DC</t>
        </is>
      </c>
      <c r="N1297" t="inlineStr">
        <is>
          <t>Yes</t>
        </is>
      </c>
      <c r="O1297" t="inlineStr">
        <is>
          <t>Not stated</t>
        </is>
      </c>
      <c r="P1297" s="9" t="inlineStr">
        <is>
          <t>https://www.sunderland.org/</t>
        </is>
      </c>
      <c r="Q1297" s="9" t="inlineStr">
        <is>
          <t>https://grantcue.com/foundations/the-sunderland-foundation-446011082</t>
        </is>
      </c>
    </row>
    <row r="1298">
      <c r="A1298">
        <f>IF($E1298=$E1297,$A1297+1,1)</f>
        <v/>
      </c>
      <c r="B1298" t="inlineStr">
        <is>
          <t>EWING MARION KAUFFMAN FOUNDATION</t>
        </is>
      </c>
      <c r="C1298" t="inlineStr">
        <is>
          <t>43-6064859</t>
        </is>
      </c>
      <c r="D1298" t="inlineStr">
        <is>
          <t>Missouri</t>
        </is>
      </c>
      <c r="E1298" t="inlineStr">
        <is>
          <t>MO</t>
        </is>
      </c>
      <c r="F1298" t="n">
        <v>2024</v>
      </c>
      <c r="G1298" t="n">
        <v>1</v>
      </c>
      <c r="H1298" s="13" t="n">
        <v>95048595</v>
      </c>
      <c r="I1298" s="12" t="n">
        <v>364</v>
      </c>
      <c r="J1298" s="13" t="n">
        <v>75000</v>
      </c>
      <c r="K1298" s="13">
        <f>IFERROR($H1298/$I1298,"")</f>
        <v/>
      </c>
      <c r="L1298" s="13" t="n">
        <v>20475583</v>
      </c>
      <c r="M1298" t="inlineStr">
        <is>
          <t>KS, DC, IL</t>
        </is>
      </c>
      <c r="N1298" t="inlineStr">
        <is>
          <t>Yes</t>
        </is>
      </c>
      <c r="O1298" t="inlineStr">
        <is>
          <t>Yes</t>
        </is>
      </c>
      <c r="P1298" s="9" t="inlineStr">
        <is>
          <t>https://www.kauffman.org/</t>
        </is>
      </c>
      <c r="Q1298" s="9" t="inlineStr">
        <is>
          <t>https://grantcue.com/foundations/ewing-marion-kauffman-foundation-436064859</t>
        </is>
      </c>
    </row>
    <row r="1299">
      <c r="A1299">
        <f>IF($E1299=$E1298,$A1298+1,1)</f>
        <v/>
      </c>
      <c r="B1299" t="inlineStr">
        <is>
          <t>THE CRAWFORD TAYLOR FOUNDATION</t>
        </is>
      </c>
      <c r="C1299" t="inlineStr">
        <is>
          <t>43-1790817</t>
        </is>
      </c>
      <c r="D1299" t="inlineStr">
        <is>
          <t>Missouri</t>
        </is>
      </c>
      <c r="E1299" t="inlineStr">
        <is>
          <t>MO</t>
        </is>
      </c>
      <c r="F1299" t="n">
        <v>2025</v>
      </c>
      <c r="G1299" t="n">
        <v>2</v>
      </c>
      <c r="H1299" s="13" t="n">
        <v>94987091</v>
      </c>
      <c r="I1299" s="12" t="n">
        <v>92</v>
      </c>
      <c r="J1299" s="13" t="n">
        <v>27500</v>
      </c>
      <c r="K1299" s="13">
        <f>IFERROR($H1299/$I1299,"")</f>
        <v/>
      </c>
      <c r="L1299" s="13" t="n">
        <v>16000000</v>
      </c>
      <c r="M1299" t="inlineStr">
        <is>
          <t>DC, FL, IL</t>
        </is>
      </c>
      <c r="N1299" t="inlineStr">
        <is>
          <t>No</t>
        </is>
      </c>
      <c r="O1299" t="inlineStr">
        <is>
          <t>Yes</t>
        </is>
      </c>
      <c r="Q1299" s="9" t="inlineStr">
        <is>
          <t>https://grantcue.com/foundations/the-crawford-taylor-foundation-431790817</t>
        </is>
      </c>
    </row>
    <row r="1300">
      <c r="A1300">
        <f>IF($E1300=$E1299,$A1299+1,1)</f>
        <v/>
      </c>
      <c r="B1300" t="inlineStr">
        <is>
          <t>Stanley M Herzog Charitable Foundation</t>
        </is>
      </c>
      <c r="C1300" t="inlineStr">
        <is>
          <t>81-4698720</t>
        </is>
      </c>
      <c r="D1300" t="inlineStr">
        <is>
          <t>Missouri</t>
        </is>
      </c>
      <c r="E1300" t="inlineStr">
        <is>
          <t>MO</t>
        </is>
      </c>
      <c r="F1300" t="n">
        <v>2024</v>
      </c>
      <c r="G1300" t="n">
        <v>2</v>
      </c>
      <c r="H1300" s="13" t="n">
        <v>74400865</v>
      </c>
      <c r="I1300" s="12" t="n">
        <v>154</v>
      </c>
      <c r="J1300" s="13" t="n">
        <v>5000</v>
      </c>
      <c r="K1300" s="13">
        <f>IFERROR($H1300/$I1300,"")</f>
        <v/>
      </c>
      <c r="L1300" s="13" t="n">
        <v>59814058</v>
      </c>
      <c r="M1300" t="inlineStr">
        <is>
          <t>VA, KY, TX</t>
        </is>
      </c>
      <c r="N1300" t="inlineStr">
        <is>
          <t>Yes</t>
        </is>
      </c>
      <c r="O1300" t="inlineStr">
        <is>
          <t>Yes</t>
        </is>
      </c>
      <c r="P1300" s="9" t="inlineStr">
        <is>
          <t>https://herzogfoundation.com/</t>
        </is>
      </c>
      <c r="Q1300" s="9" t="inlineStr">
        <is>
          <t>https://grantcue.com/foundations/stanley-m-herzog-charitable-foundation-814698720</t>
        </is>
      </c>
    </row>
    <row r="1301">
      <c r="A1301">
        <f>IF($E1301=$E1300,$A1300+1,1)</f>
        <v/>
      </c>
      <c r="B1301" t="inlineStr">
        <is>
          <t>EDWARD JONES FOUNDATION</t>
        </is>
      </c>
      <c r="C1301" t="inlineStr">
        <is>
          <t>92-1435643</t>
        </is>
      </c>
      <c r="D1301" t="inlineStr">
        <is>
          <t>Missouri</t>
        </is>
      </c>
      <c r="E1301" t="inlineStr">
        <is>
          <t>MO</t>
        </is>
      </c>
      <c r="F1301" t="n">
        <v>2024</v>
      </c>
      <c r="G1301" t="n">
        <v>2</v>
      </c>
      <c r="H1301" s="13" t="n">
        <v>42024092</v>
      </c>
      <c r="I1301" s="12" t="n">
        <v>10455</v>
      </c>
      <c r="J1301" s="13" t="n">
        <v>258</v>
      </c>
      <c r="K1301" s="13">
        <f>IFERROR($H1301/$I1301,"")</f>
        <v/>
      </c>
      <c r="L1301" s="13" t="n">
        <v>4533797</v>
      </c>
      <c r="M1301" t="inlineStr">
        <is>
          <t>NY, IL, MT</t>
        </is>
      </c>
      <c r="N1301" t="inlineStr">
        <is>
          <t>No</t>
        </is>
      </c>
      <c r="O1301" t="inlineStr">
        <is>
          <t>Not stated</t>
        </is>
      </c>
      <c r="Q1301" s="9" t="inlineStr">
        <is>
          <t>https://grantcue.com/foundations/edward-jones-foundation-921435643</t>
        </is>
      </c>
    </row>
    <row r="1302">
      <c r="A1302">
        <f>IF($E1302=$E1301,$A1301+1,1)</f>
        <v/>
      </c>
      <c r="B1302" t="inlineStr">
        <is>
          <t>MAC FIVE FOUNDATION INC</t>
        </is>
      </c>
      <c r="C1302" t="inlineStr">
        <is>
          <t>36-4507175</t>
        </is>
      </c>
      <c r="D1302" t="inlineStr">
        <is>
          <t>Missouri</t>
        </is>
      </c>
      <c r="E1302" t="inlineStr">
        <is>
          <t>MO</t>
        </is>
      </c>
      <c r="F1302" t="n">
        <v>2025</v>
      </c>
      <c r="G1302" t="n">
        <v>2</v>
      </c>
      <c r="H1302" s="13" t="n">
        <v>33035660</v>
      </c>
      <c r="I1302" s="12" t="n">
        <v>37</v>
      </c>
      <c r="J1302" s="13" t="n">
        <v>100000</v>
      </c>
      <c r="K1302" s="13">
        <f>IFERROR($H1302/$I1302,"")</f>
        <v/>
      </c>
      <c r="L1302" s="13" t="n">
        <v>9000000</v>
      </c>
      <c r="M1302" t="inlineStr">
        <is>
          <t>NE, OH, IL</t>
        </is>
      </c>
      <c r="N1302" t="inlineStr">
        <is>
          <t>No</t>
        </is>
      </c>
      <c r="O1302" t="inlineStr">
        <is>
          <t>Not stated</t>
        </is>
      </c>
      <c r="Q1302" s="9" t="inlineStr">
        <is>
          <t>https://grantcue.com/foundations/mac-five-foundation-inc-364507175</t>
        </is>
      </c>
    </row>
    <row r="1303">
      <c r="A1303">
        <f>IF($E1303=$E1302,$A1302+1,1)</f>
        <v/>
      </c>
      <c r="B1303" t="inlineStr">
        <is>
          <t>JAMES S MCDONNELL FOUNDATION</t>
        </is>
      </c>
      <c r="C1303" t="inlineStr">
        <is>
          <t>54-2074788</t>
        </is>
      </c>
      <c r="D1303" t="inlineStr">
        <is>
          <t>Missouri</t>
        </is>
      </c>
      <c r="E1303" t="inlineStr">
        <is>
          <t>MO</t>
        </is>
      </c>
      <c r="F1303" t="n">
        <v>2024</v>
      </c>
      <c r="G1303" t="n">
        <v>1</v>
      </c>
      <c r="H1303" s="13" t="n">
        <v>30094150</v>
      </c>
      <c r="I1303" s="12" t="n">
        <v>82</v>
      </c>
      <c r="J1303" s="13" t="n">
        <v>115000</v>
      </c>
      <c r="K1303" s="13">
        <f>IFERROR($H1303/$I1303,"")</f>
        <v/>
      </c>
      <c r="L1303" s="13" t="n">
        <v>5120000</v>
      </c>
      <c r="M1303" t="inlineStr">
        <is>
          <t>DC, WV, PA</t>
        </is>
      </c>
      <c r="N1303" t="inlineStr">
        <is>
          <t>Yes</t>
        </is>
      </c>
      <c r="O1303" t="inlineStr">
        <is>
          <t>Yes</t>
        </is>
      </c>
      <c r="P1303" s="9" t="inlineStr">
        <is>
          <t>https://www.jsmf.org/</t>
        </is>
      </c>
      <c r="Q1303" s="9" t="inlineStr">
        <is>
          <t>https://grantcue.com/foundations/james-s-mcdonnell-foundation-542074788</t>
        </is>
      </c>
    </row>
    <row r="1304">
      <c r="A1304">
        <f>IF($E1304=$E1303,$A1303+1,1)</f>
        <v/>
      </c>
      <c r="B1304" t="inlineStr">
        <is>
          <t>THE JSM CHARITABLE TRUST</t>
        </is>
      </c>
      <c r="C1304" t="inlineStr">
        <is>
          <t>43-1769438</t>
        </is>
      </c>
      <c r="D1304" t="inlineStr">
        <is>
          <t>Missouri</t>
        </is>
      </c>
      <c r="E1304" t="inlineStr">
        <is>
          <t>MO</t>
        </is>
      </c>
      <c r="F1304" t="n">
        <v>2025</v>
      </c>
      <c r="G1304" t="n">
        <v>2</v>
      </c>
      <c r="H1304" s="13" t="n">
        <v>26524500</v>
      </c>
      <c r="I1304" s="12" t="n">
        <v>27</v>
      </c>
      <c r="J1304" s="13" t="n">
        <v>275000</v>
      </c>
      <c r="K1304" s="13">
        <f>IFERROR($H1304/$I1304,"")</f>
        <v/>
      </c>
      <c r="L1304" s="13" t="n">
        <v>9050000</v>
      </c>
      <c r="M1304" t="inlineStr">
        <is>
          <t>VA, WV, PA</t>
        </is>
      </c>
      <c r="N1304" t="inlineStr">
        <is>
          <t>No</t>
        </is>
      </c>
      <c r="O1304" t="inlineStr">
        <is>
          <t>Not stated</t>
        </is>
      </c>
      <c r="Q1304" s="9" t="inlineStr">
        <is>
          <t>https://grantcue.com/foundations/the-jsm-charitable-trust-431769438</t>
        </is>
      </c>
    </row>
    <row r="1305">
      <c r="A1305">
        <f>IF($E1305=$E1304,$A1304+1,1)</f>
        <v/>
      </c>
      <c r="B1305" t="inlineStr">
        <is>
          <t>WWW FOUNDATION</t>
        </is>
      </c>
      <c r="C1305" t="inlineStr">
        <is>
          <t>95-3694741</t>
        </is>
      </c>
      <c r="D1305" t="inlineStr">
        <is>
          <t>Missouri</t>
        </is>
      </c>
      <c r="E1305" t="inlineStr">
        <is>
          <t>MO</t>
        </is>
      </c>
      <c r="F1305" t="n">
        <v>2024</v>
      </c>
      <c r="G1305" t="n">
        <v>2</v>
      </c>
      <c r="H1305" s="13" t="n">
        <v>25620262</v>
      </c>
      <c r="I1305" s="12" t="n">
        <v>242</v>
      </c>
      <c r="J1305" s="13" t="n">
        <v>15000</v>
      </c>
      <c r="K1305" s="13">
        <f>IFERROR($H1305/$I1305,"")</f>
        <v/>
      </c>
      <c r="L1305" s="13" t="n">
        <v>9523911</v>
      </c>
      <c r="M1305" t="inlineStr">
        <is>
          <t>CA, WA, VA</t>
        </is>
      </c>
      <c r="N1305" t="inlineStr">
        <is>
          <t>No</t>
        </is>
      </c>
      <c r="O1305" t="inlineStr">
        <is>
          <t>Not stated</t>
        </is>
      </c>
      <c r="Q1305" s="9" t="inlineStr">
        <is>
          <t>https://grantcue.com/foundations/www-foundation-953694741</t>
        </is>
      </c>
    </row>
    <row r="1306">
      <c r="A1306">
        <f>IF($E1306=$E1305,$A1305+1,1)</f>
        <v/>
      </c>
      <c r="B1306" t="inlineStr">
        <is>
          <t>Hauck Charitable Foundation</t>
        </is>
      </c>
      <c r="C1306" t="inlineStr">
        <is>
          <t>43-1467676</t>
        </is>
      </c>
      <c r="D1306" t="inlineStr">
        <is>
          <t>Missouri</t>
        </is>
      </c>
      <c r="E1306" t="inlineStr">
        <is>
          <t>MO</t>
        </is>
      </c>
      <c r="F1306" t="n">
        <v>2025</v>
      </c>
      <c r="G1306" t="n">
        <v>3</v>
      </c>
      <c r="H1306" s="13" t="n">
        <v>24754000</v>
      </c>
      <c r="I1306" s="12" t="n">
        <v>49</v>
      </c>
      <c r="J1306" s="13" t="n">
        <v>200000</v>
      </c>
      <c r="K1306" s="13">
        <f>IFERROR($H1306/$I1306,"")</f>
        <v/>
      </c>
      <c r="L1306" s="13" t="n">
        <v>4000000</v>
      </c>
      <c r="M1306" t="inlineStr">
        <is>
          <t>NY, TX, DC</t>
        </is>
      </c>
      <c r="N1306" t="inlineStr">
        <is>
          <t>Yes</t>
        </is>
      </c>
      <c r="O1306" t="inlineStr">
        <is>
          <t>Yes</t>
        </is>
      </c>
      <c r="Q1306" s="9" t="inlineStr">
        <is>
          <t>https://grantcue.com/foundations/hauck-charitable-foundation-431467676</t>
        </is>
      </c>
    </row>
    <row r="1307">
      <c r="A1307">
        <f>IF($E1307=$E1306,$A1306+1,1)</f>
        <v/>
      </c>
      <c r="B1307" t="inlineStr">
        <is>
          <t>THE BOLICK FOUNDATION</t>
        </is>
      </c>
      <c r="C1307" t="inlineStr">
        <is>
          <t>56-6086348</t>
        </is>
      </c>
      <c r="D1307" t="inlineStr">
        <is>
          <t>Missouri</t>
        </is>
      </c>
      <c r="E1307" t="inlineStr">
        <is>
          <t>MO</t>
        </is>
      </c>
      <c r="F1307" t="n">
        <v>2024</v>
      </c>
      <c r="G1307" t="n">
        <v>1</v>
      </c>
      <c r="H1307" s="13" t="n">
        <v>22514785</v>
      </c>
      <c r="I1307" s="12" t="n">
        <v>266</v>
      </c>
      <c r="J1307" s="13" t="n">
        <v>39787</v>
      </c>
      <c r="K1307" s="13">
        <f>IFERROR($H1307/$I1307,"")</f>
        <v/>
      </c>
      <c r="L1307" s="13" t="n">
        <v>6674089</v>
      </c>
      <c r="M1307" t="inlineStr">
        <is>
          <t>PA, NC, TX</t>
        </is>
      </c>
      <c r="N1307" t="inlineStr">
        <is>
          <t>No</t>
        </is>
      </c>
      <c r="O1307" t="inlineStr">
        <is>
          <t>Not stated</t>
        </is>
      </c>
      <c r="Q1307" s="9" t="inlineStr">
        <is>
          <t>https://grantcue.com/foundations/the-bolick-foundation-566086348</t>
        </is>
      </c>
    </row>
    <row r="1308">
      <c r="A1308">
        <f>IF($E1308=$E1307,$A1307+1,1)</f>
        <v/>
      </c>
      <c r="B1308" t="inlineStr">
        <is>
          <t>WORLD WIDE TECHNOLOGY FOUNDATION</t>
        </is>
      </c>
      <c r="C1308" t="inlineStr">
        <is>
          <t>26-3571211</t>
        </is>
      </c>
      <c r="D1308" t="inlineStr">
        <is>
          <t>Missouri</t>
        </is>
      </c>
      <c r="E1308" t="inlineStr">
        <is>
          <t>MO</t>
        </is>
      </c>
      <c r="F1308" t="n">
        <v>2025</v>
      </c>
      <c r="G1308" t="n">
        <v>2</v>
      </c>
      <c r="H1308" s="13" t="n">
        <v>21758391</v>
      </c>
      <c r="I1308" s="12" t="n">
        <v>418</v>
      </c>
      <c r="J1308" s="13" t="n">
        <v>6000</v>
      </c>
      <c r="K1308" s="13">
        <f>IFERROR($H1308/$I1308,"")</f>
        <v/>
      </c>
      <c r="L1308" s="13" t="n">
        <v>2510000</v>
      </c>
      <c r="M1308" t="inlineStr">
        <is>
          <t>CA, VA, NY</t>
        </is>
      </c>
      <c r="N1308" t="inlineStr">
        <is>
          <t>No</t>
        </is>
      </c>
      <c r="O1308" t="inlineStr">
        <is>
          <t>Not stated</t>
        </is>
      </c>
      <c r="Q1308" s="9" t="inlineStr">
        <is>
          <t>https://grantcue.com/foundations/world-wide-technology-foundation-263571211</t>
        </is>
      </c>
    </row>
    <row r="1309">
      <c r="A1309">
        <f>IF($E1309=$E1308,$A1308+1,1)</f>
        <v/>
      </c>
      <c r="B1309" t="inlineStr">
        <is>
          <t>THE HWS CHARITABLE FOUNDATION INC</t>
        </is>
      </c>
      <c r="C1309" t="inlineStr">
        <is>
          <t>13-3666768</t>
        </is>
      </c>
      <c r="D1309" t="inlineStr">
        <is>
          <t>Missouri</t>
        </is>
      </c>
      <c r="E1309" t="inlineStr">
        <is>
          <t>MO</t>
        </is>
      </c>
      <c r="F1309" t="n">
        <v>2025</v>
      </c>
      <c r="G1309" t="n">
        <v>2</v>
      </c>
      <c r="H1309" s="13" t="n">
        <v>21471366</v>
      </c>
      <c r="I1309" s="12" t="n">
        <v>232</v>
      </c>
      <c r="J1309" s="13" t="n">
        <v>62299.5</v>
      </c>
      <c r="K1309" s="13">
        <f>IFERROR($H1309/$I1309,"")</f>
        <v/>
      </c>
      <c r="L1309" s="13" t="n">
        <v>1020000</v>
      </c>
      <c r="M1309" t="inlineStr">
        <is>
          <t>TX, IA, CO</t>
        </is>
      </c>
      <c r="N1309" t="inlineStr">
        <is>
          <t>No</t>
        </is>
      </c>
      <c r="O1309" t="inlineStr">
        <is>
          <t>Not stated</t>
        </is>
      </c>
      <c r="Q1309" s="9" t="inlineStr">
        <is>
          <t>https://grantcue.com/foundations/the-hws-charitable-foundation-inc-133666768</t>
        </is>
      </c>
    </row>
    <row r="1310">
      <c r="A1310">
        <f>IF($E1310=$E1309,$A1309+1,1)</f>
        <v/>
      </c>
      <c r="B1310" t="inlineStr">
        <is>
          <t>STEWARD FAMILY FOUNDATION</t>
        </is>
      </c>
      <c r="C1310" t="inlineStr">
        <is>
          <t>46-1802424</t>
        </is>
      </c>
      <c r="D1310" t="inlineStr">
        <is>
          <t>Missouri</t>
        </is>
      </c>
      <c r="E1310" t="inlineStr">
        <is>
          <t>MO</t>
        </is>
      </c>
      <c r="F1310" t="n">
        <v>2025</v>
      </c>
      <c r="G1310" t="n">
        <v>2</v>
      </c>
      <c r="H1310" s="13" t="n">
        <v>19576529</v>
      </c>
      <c r="I1310" s="12" t="n">
        <v>5</v>
      </c>
      <c r="J1310" s="13" t="n">
        <v>350000</v>
      </c>
      <c r="K1310" s="13">
        <f>IFERROR($H1310/$I1310,"")</f>
        <v/>
      </c>
      <c r="L1310" s="13" t="n">
        <v>9561133</v>
      </c>
      <c r="M1310" t="inlineStr">
        <is>
          <t>VA</t>
        </is>
      </c>
      <c r="N1310" t="inlineStr">
        <is>
          <t>No</t>
        </is>
      </c>
      <c r="O1310" t="inlineStr">
        <is>
          <t>Not stated</t>
        </is>
      </c>
      <c r="Q1310" s="9" t="inlineStr">
        <is>
          <t>https://grantcue.com/foundations/steward-family-foundation-461802424</t>
        </is>
      </c>
    </row>
    <row r="1311">
      <c r="A1311">
        <f>IF($E1311=$E1310,$A1310+1,1)</f>
        <v/>
      </c>
      <c r="B1311" t="inlineStr">
        <is>
          <t>MICHAEL AND NOEMI NEIDORFF FAMILY FOUNDA</t>
        </is>
      </c>
      <c r="C1311" t="inlineStr">
        <is>
          <t>92-1373749</t>
        </is>
      </c>
      <c r="D1311" t="inlineStr">
        <is>
          <t>Missouri</t>
        </is>
      </c>
      <c r="E1311" t="inlineStr">
        <is>
          <t>MO</t>
        </is>
      </c>
      <c r="F1311" t="n">
        <v>2024</v>
      </c>
      <c r="G1311" t="n">
        <v>2</v>
      </c>
      <c r="H1311" s="13" t="n">
        <v>18400000</v>
      </c>
      <c r="I1311" s="12" t="n">
        <v>20</v>
      </c>
      <c r="J1311" s="13" t="n">
        <v>850000</v>
      </c>
      <c r="K1311" s="13">
        <f>IFERROR($H1311/$I1311,"")</f>
        <v/>
      </c>
      <c r="L1311" s="13" t="n">
        <v>2000000</v>
      </c>
      <c r="M1311" t="inlineStr">
        <is>
          <t>NV, PA, IL</t>
        </is>
      </c>
      <c r="N1311" t="inlineStr">
        <is>
          <t>No</t>
        </is>
      </c>
      <c r="O1311" t="inlineStr">
        <is>
          <t>Not stated</t>
        </is>
      </c>
      <c r="Q1311" s="9" t="inlineStr">
        <is>
          <t>https://grantcue.com/foundations/michael-and-noemi-neidorff-family-founda-921373749</t>
        </is>
      </c>
    </row>
    <row r="1312">
      <c r="A1312">
        <f>IF($E1312=$E1311,$A1311+1,1)</f>
        <v/>
      </c>
      <c r="B1312" t="inlineStr">
        <is>
          <t>MACCARTHY FOUNDATION</t>
        </is>
      </c>
      <c r="C1312" t="inlineStr">
        <is>
          <t>45-2225206</t>
        </is>
      </c>
      <c r="D1312" t="inlineStr">
        <is>
          <t>Missouri</t>
        </is>
      </c>
      <c r="E1312" t="inlineStr">
        <is>
          <t>MO</t>
        </is>
      </c>
      <c r="F1312" t="n">
        <v>2025</v>
      </c>
      <c r="G1312" t="n">
        <v>2</v>
      </c>
      <c r="H1312" s="13" t="n">
        <v>16435000</v>
      </c>
      <c r="I1312" s="12" t="n">
        <v>18</v>
      </c>
      <c r="J1312" s="13" t="n">
        <v>15000</v>
      </c>
      <c r="K1312" s="13">
        <f>IFERROR($H1312/$I1312,"")</f>
        <v/>
      </c>
      <c r="L1312" s="13" t="n">
        <v>5175000</v>
      </c>
      <c r="N1312" t="inlineStr">
        <is>
          <t>No</t>
        </is>
      </c>
      <c r="O1312" t="inlineStr">
        <is>
          <t>Not stated</t>
        </is>
      </c>
      <c r="Q1312" s="9" t="inlineStr">
        <is>
          <t>https://grantcue.com/foundations/maccarthy-foundation-452225206</t>
        </is>
      </c>
    </row>
    <row r="1313">
      <c r="A1313">
        <f>IF($E1313=$E1312,$A1312+1,1)</f>
        <v/>
      </c>
      <c r="B1313" t="inlineStr">
        <is>
          <t>BERGES FAMILY FOUNDATION</t>
        </is>
      </c>
      <c r="C1313" t="inlineStr">
        <is>
          <t>47-1426743</t>
        </is>
      </c>
      <c r="D1313" t="inlineStr">
        <is>
          <t>Missouri</t>
        </is>
      </c>
      <c r="E1313" t="inlineStr">
        <is>
          <t>MO</t>
        </is>
      </c>
      <c r="F1313" t="n">
        <v>2024</v>
      </c>
      <c r="G1313" t="n">
        <v>1</v>
      </c>
      <c r="H1313" s="13" t="n">
        <v>16229105</v>
      </c>
      <c r="I1313" s="12" t="n">
        <v>57</v>
      </c>
      <c r="J1313" s="13" t="n">
        <v>100000</v>
      </c>
      <c r="K1313" s="13">
        <f>IFERROR($H1313/$I1313,"")</f>
        <v/>
      </c>
      <c r="L1313" s="13" t="n">
        <v>4000000</v>
      </c>
      <c r="M1313" t="inlineStr">
        <is>
          <t>CA, VA, MN</t>
        </is>
      </c>
      <c r="N1313" t="inlineStr">
        <is>
          <t>Yes</t>
        </is>
      </c>
      <c r="O1313" t="inlineStr">
        <is>
          <t>Yes</t>
        </is>
      </c>
      <c r="P1313" s="9" t="inlineStr">
        <is>
          <t>https://bergesfamilyfoundation.org/</t>
        </is>
      </c>
      <c r="Q1313" s="9" t="inlineStr">
        <is>
          <t>https://grantcue.com/foundations/berges-family-foundation-471426743</t>
        </is>
      </c>
    </row>
    <row r="1314">
      <c r="A1314">
        <f>IF($E1314=$E1313,$A1313+1,1)</f>
        <v/>
      </c>
      <c r="B1314" t="inlineStr">
        <is>
          <t>THE CALL OF DUTY ENDOWMENT</t>
        </is>
      </c>
      <c r="C1314" t="inlineStr">
        <is>
          <t>37-1589072</t>
        </is>
      </c>
      <c r="D1314" t="inlineStr">
        <is>
          <t>Missouri</t>
        </is>
      </c>
      <c r="E1314" t="inlineStr">
        <is>
          <t>MO</t>
        </is>
      </c>
      <c r="F1314" t="n">
        <v>2024</v>
      </c>
      <c r="G1314" t="n">
        <v>2</v>
      </c>
      <c r="H1314" s="13" t="n">
        <v>15744825</v>
      </c>
      <c r="I1314" s="12" t="n">
        <v>21</v>
      </c>
      <c r="J1314" s="13" t="n">
        <v>503500</v>
      </c>
      <c r="K1314" s="13">
        <f>IFERROR($H1314/$I1314,"")</f>
        <v/>
      </c>
      <c r="L1314" s="13" t="n">
        <v>2500000</v>
      </c>
      <c r="M1314" t="inlineStr">
        <is>
          <t>GA, AL, CA</t>
        </is>
      </c>
      <c r="N1314" t="inlineStr">
        <is>
          <t>No</t>
        </is>
      </c>
      <c r="O1314" t="inlineStr">
        <is>
          <t>Not stated</t>
        </is>
      </c>
      <c r="Q1314" s="9" t="inlineStr">
        <is>
          <t>https://grantcue.com/foundations/the-call-of-duty-endowment-371589072</t>
        </is>
      </c>
    </row>
    <row r="1315">
      <c r="A1315">
        <f>IF($E1315=$E1314,$A1314+1,1)</f>
        <v/>
      </c>
      <c r="B1315" t="inlineStr">
        <is>
          <t>WILLIAM T KEMPER FOUNDATION</t>
        </is>
      </c>
      <c r="C1315" t="inlineStr">
        <is>
          <t>43-6345116</t>
        </is>
      </c>
      <c r="D1315" t="inlineStr">
        <is>
          <t>Missouri</t>
        </is>
      </c>
      <c r="E1315" t="inlineStr">
        <is>
          <t>MO</t>
        </is>
      </c>
      <c r="F1315" t="n">
        <v>2023</v>
      </c>
      <c r="G1315" t="n">
        <v>1</v>
      </c>
      <c r="H1315" s="13" t="n">
        <v>15488378</v>
      </c>
      <c r="I1315" s="12" t="n">
        <v>142</v>
      </c>
      <c r="J1315" s="13" t="n">
        <v>38161.5</v>
      </c>
      <c r="K1315" s="13">
        <f>IFERROR($H1315/$I1315,"")</f>
        <v/>
      </c>
      <c r="L1315" s="13" t="n">
        <v>1500000</v>
      </c>
      <c r="M1315" t="inlineStr">
        <is>
          <t>KS, MA, NJ</t>
        </is>
      </c>
      <c r="N1315" t="inlineStr">
        <is>
          <t>Yes</t>
        </is>
      </c>
      <c r="O1315" t="inlineStr">
        <is>
          <t>Yes</t>
        </is>
      </c>
      <c r="Q1315" s="9" t="inlineStr">
        <is>
          <t>https://grantcue.com/foundations/william-t-kemper-foundation-commerce-bank-trustee-436345116</t>
        </is>
      </c>
    </row>
    <row r="1316">
      <c r="A1316">
        <f>IF($E1316=$E1315,$A1315+1,1)</f>
        <v/>
      </c>
      <c r="B1316" t="inlineStr">
        <is>
          <t>TAYLOR FAMILY FOUNDATION</t>
        </is>
      </c>
      <c r="C1316" t="inlineStr">
        <is>
          <t>90-0686250</t>
        </is>
      </c>
      <c r="D1316" t="inlineStr">
        <is>
          <t>Missouri</t>
        </is>
      </c>
      <c r="E1316" t="inlineStr">
        <is>
          <t>MO</t>
        </is>
      </c>
      <c r="F1316" t="n">
        <v>2025</v>
      </c>
      <c r="G1316" t="n">
        <v>2</v>
      </c>
      <c r="H1316" s="13" t="n">
        <v>15469000</v>
      </c>
      <c r="I1316" s="12" t="n">
        <v>35</v>
      </c>
      <c r="J1316" s="13" t="n">
        <v>10000</v>
      </c>
      <c r="K1316" s="13">
        <f>IFERROR($H1316/$I1316,"")</f>
        <v/>
      </c>
      <c r="L1316" s="13" t="n">
        <v>13020000</v>
      </c>
      <c r="M1316" t="inlineStr">
        <is>
          <t>DC, ME, FL</t>
        </is>
      </c>
      <c r="N1316" t="inlineStr">
        <is>
          <t>No</t>
        </is>
      </c>
      <c r="O1316" t="inlineStr">
        <is>
          <t>Not stated</t>
        </is>
      </c>
      <c r="Q1316" s="9" t="inlineStr">
        <is>
          <t>https://grantcue.com/foundations/taylor-family-foundation-900686250</t>
        </is>
      </c>
    </row>
    <row r="1317">
      <c r="A1317">
        <f>IF($E1317=$E1316,$A1316+1,1)</f>
        <v/>
      </c>
      <c r="B1317" t="inlineStr">
        <is>
          <t>Alvin Goldfarb Foundation</t>
        </is>
      </c>
      <c r="C1317" t="inlineStr">
        <is>
          <t>43-1621937</t>
        </is>
      </c>
      <c r="D1317" t="inlineStr">
        <is>
          <t>Missouri</t>
        </is>
      </c>
      <c r="E1317" t="inlineStr">
        <is>
          <t>MO</t>
        </is>
      </c>
      <c r="F1317" t="n">
        <v>2024</v>
      </c>
      <c r="G1317" t="n">
        <v>1</v>
      </c>
      <c r="H1317" s="13" t="n">
        <v>13778305</v>
      </c>
      <c r="I1317" s="12" t="n">
        <v>7</v>
      </c>
      <c r="J1317" s="13" t="n">
        <v>154400</v>
      </c>
      <c r="K1317" s="13">
        <f>IFERROR($H1317/$I1317,"")</f>
        <v/>
      </c>
      <c r="L1317" s="13" t="n">
        <v>11413425</v>
      </c>
      <c r="N1317" t="inlineStr">
        <is>
          <t>No</t>
        </is>
      </c>
      <c r="O1317" t="inlineStr">
        <is>
          <t>Not stated</t>
        </is>
      </c>
      <c r="Q1317" s="9" t="inlineStr">
        <is>
          <t>https://grantcue.com/foundations/alvin-goldfarb-foundation-431621937</t>
        </is>
      </c>
    </row>
    <row r="1318">
      <c r="A1318">
        <f>IF($E1318=$E1317,$A1317+1,1)</f>
        <v/>
      </c>
      <c r="B1318" t="inlineStr">
        <is>
          <t>THE BELLWETHER FOUNDATION</t>
        </is>
      </c>
      <c r="C1318" t="inlineStr">
        <is>
          <t>22-2635309</t>
        </is>
      </c>
      <c r="D1318" t="inlineStr">
        <is>
          <t>Missouri</t>
        </is>
      </c>
      <c r="E1318" t="inlineStr">
        <is>
          <t>MO</t>
        </is>
      </c>
      <c r="F1318" t="n">
        <v>2025</v>
      </c>
      <c r="G1318" t="n">
        <v>2</v>
      </c>
      <c r="H1318" s="13" t="n">
        <v>12833000</v>
      </c>
      <c r="I1318" s="12" t="n">
        <v>66</v>
      </c>
      <c r="J1318" s="13" t="n">
        <v>5000</v>
      </c>
      <c r="K1318" s="13">
        <f>IFERROR($H1318/$I1318,"")</f>
        <v/>
      </c>
      <c r="L1318" s="13" t="n">
        <v>2600000</v>
      </c>
      <c r="M1318" t="inlineStr">
        <is>
          <t>FL, DC, CT</t>
        </is>
      </c>
      <c r="N1318" t="inlineStr">
        <is>
          <t>No</t>
        </is>
      </c>
      <c r="O1318" t="inlineStr">
        <is>
          <t>Not stated</t>
        </is>
      </c>
      <c r="Q1318" s="9" t="inlineStr">
        <is>
          <t>https://grantcue.com/foundations/the-bellwether-foundation-222635309</t>
        </is>
      </c>
    </row>
    <row r="1319">
      <c r="A1319">
        <f>IF($E1319=$E1318,$A1318+1,1)</f>
        <v/>
      </c>
      <c r="B1319" t="inlineStr">
        <is>
          <t>BONIFACE FOUNDATION</t>
        </is>
      </c>
      <c r="C1319" t="inlineStr">
        <is>
          <t>43-1841204</t>
        </is>
      </c>
      <c r="D1319" t="inlineStr">
        <is>
          <t>Missouri</t>
        </is>
      </c>
      <c r="E1319" t="inlineStr">
        <is>
          <t>MO</t>
        </is>
      </c>
      <c r="F1319" t="n">
        <v>2024</v>
      </c>
      <c r="G1319" t="n">
        <v>1</v>
      </c>
      <c r="H1319" s="13" t="n">
        <v>12645765</v>
      </c>
      <c r="I1319" s="12" t="n">
        <v>96</v>
      </c>
      <c r="J1319" s="13" t="n">
        <v>25000</v>
      </c>
      <c r="K1319" s="13">
        <f>IFERROR($H1319/$I1319,"")</f>
        <v/>
      </c>
      <c r="L1319" s="13" t="n">
        <v>3000000</v>
      </c>
      <c r="M1319" t="inlineStr">
        <is>
          <t>FL</t>
        </is>
      </c>
      <c r="N1319" t="inlineStr">
        <is>
          <t>No</t>
        </is>
      </c>
      <c r="O1319" t="inlineStr">
        <is>
          <t>Not stated</t>
        </is>
      </c>
      <c r="Q1319" s="9" t="inlineStr">
        <is>
          <t>https://grantcue.com/foundations/boniface-foundation-431841204</t>
        </is>
      </c>
    </row>
    <row r="1320">
      <c r="A1320">
        <f>IF($E1320=$E1319,$A1319+1,1)</f>
        <v/>
      </c>
      <c r="B1320" t="inlineStr">
        <is>
          <t>JULIUS &amp; KATHERYN HOMMER FOUNDATION</t>
        </is>
      </c>
      <c r="C1320" t="inlineStr">
        <is>
          <t>23-2847257</t>
        </is>
      </c>
      <c r="D1320" t="inlineStr">
        <is>
          <t>Missouri</t>
        </is>
      </c>
      <c r="E1320" t="inlineStr">
        <is>
          <t>MO</t>
        </is>
      </c>
      <c r="F1320" t="n">
        <v>2025</v>
      </c>
      <c r="G1320" t="n">
        <v>2</v>
      </c>
      <c r="H1320" s="13" t="n">
        <v>12415368</v>
      </c>
      <c r="I1320" s="12" t="n">
        <v>46</v>
      </c>
      <c r="J1320" s="13" t="n">
        <v>12500</v>
      </c>
      <c r="K1320" s="13">
        <f>IFERROR($H1320/$I1320,"")</f>
        <v/>
      </c>
      <c r="L1320" s="13" t="n">
        <v>11085368</v>
      </c>
      <c r="M1320" t="inlineStr">
        <is>
          <t>PA, NJ, UT</t>
        </is>
      </c>
      <c r="N1320" t="inlineStr">
        <is>
          <t>No</t>
        </is>
      </c>
      <c r="O1320" t="inlineStr">
        <is>
          <t>Not stated</t>
        </is>
      </c>
      <c r="Q1320" s="9" t="inlineStr">
        <is>
          <t>https://grantcue.com/foundations/julius-and-katheryn-hommer-foundation-232847257</t>
        </is>
      </c>
    </row>
    <row r="1321">
      <c r="A1321">
        <f>IF($E1321=$E1320,$A1320+1,1)</f>
        <v/>
      </c>
      <c r="B1321" t="inlineStr">
        <is>
          <t>MURIEL MCBRIEN KAUFFMAN FAMILY FOUNDATION</t>
        </is>
      </c>
      <c r="C1321" t="inlineStr">
        <is>
          <t>43-1460787</t>
        </is>
      </c>
      <c r="D1321" t="inlineStr">
        <is>
          <t>Missouri</t>
        </is>
      </c>
      <c r="E1321" t="inlineStr">
        <is>
          <t>MO</t>
        </is>
      </c>
      <c r="F1321" t="n">
        <v>2024</v>
      </c>
      <c r="G1321" t="n">
        <v>1</v>
      </c>
      <c r="H1321" s="13" t="n">
        <v>12224728</v>
      </c>
      <c r="I1321" s="12" t="n">
        <v>189</v>
      </c>
      <c r="J1321" s="13" t="n">
        <v>10000</v>
      </c>
      <c r="K1321" s="13">
        <f>IFERROR($H1321/$I1321,"")</f>
        <v/>
      </c>
      <c r="L1321" s="13" t="n">
        <v>3333333</v>
      </c>
      <c r="M1321" t="inlineStr">
        <is>
          <t>NY, KS, CA</t>
        </is>
      </c>
      <c r="N1321" t="inlineStr">
        <is>
          <t>Yes</t>
        </is>
      </c>
      <c r="O1321" t="inlineStr">
        <is>
          <t>Not stated</t>
        </is>
      </c>
      <c r="P1321" s="9" t="inlineStr">
        <is>
          <t>https://www.mmkf.org/</t>
        </is>
      </c>
      <c r="Q1321" s="9" t="inlineStr">
        <is>
          <t>https://grantcue.com/foundations/muriel-mcbrien-kauffman-family-foundation-431460787</t>
        </is>
      </c>
    </row>
    <row r="1322">
      <c r="A1322">
        <f>IF($E1322=$E1321,$A1321+1,1)</f>
        <v/>
      </c>
      <c r="B1322" t="inlineStr">
        <is>
          <t>SALLY ANN FIRESTONE FOUNDATION</t>
        </is>
      </c>
      <c r="C1322" t="inlineStr">
        <is>
          <t>43-1330037</t>
        </is>
      </c>
      <c r="D1322" t="inlineStr">
        <is>
          <t>Missouri</t>
        </is>
      </c>
      <c r="E1322" t="inlineStr">
        <is>
          <t>MO</t>
        </is>
      </c>
      <c r="F1322" t="n">
        <v>2025</v>
      </c>
      <c r="G1322" t="n">
        <v>2</v>
      </c>
      <c r="H1322" s="13" t="n">
        <v>10133741</v>
      </c>
      <c r="I1322" s="12" t="n">
        <v>82</v>
      </c>
      <c r="J1322" s="13" t="n">
        <v>52500</v>
      </c>
      <c r="K1322" s="13">
        <f>IFERROR($H1322/$I1322,"")</f>
        <v/>
      </c>
      <c r="L1322" s="13" t="n">
        <v>1811199</v>
      </c>
      <c r="M1322" t="inlineStr">
        <is>
          <t>KS, IL, CO</t>
        </is>
      </c>
      <c r="N1322" t="inlineStr">
        <is>
          <t>No</t>
        </is>
      </c>
      <c r="O1322" t="inlineStr">
        <is>
          <t>Not stated</t>
        </is>
      </c>
      <c r="Q1322" s="9" t="inlineStr">
        <is>
          <t>https://grantcue.com/foundations/sally-ann-firestone-foundation-431330037</t>
        </is>
      </c>
    </row>
    <row r="1323">
      <c r="A1323">
        <f>IF($E1323=$E1322,$A1322+1,1)</f>
        <v/>
      </c>
      <c r="B1323" t="inlineStr">
        <is>
          <t>ERIC P &amp; EVELYN E NEWMAN CHARITABLE FOUNDATION DTD 8/1/2013</t>
        </is>
      </c>
      <c r="C1323" t="inlineStr">
        <is>
          <t>46-3396538</t>
        </is>
      </c>
      <c r="D1323" t="inlineStr">
        <is>
          <t>Missouri</t>
        </is>
      </c>
      <c r="E1323" t="inlineStr">
        <is>
          <t>MO</t>
        </is>
      </c>
      <c r="F1323" t="n">
        <v>2025</v>
      </c>
      <c r="G1323" t="n">
        <v>2</v>
      </c>
      <c r="H1323" s="13" t="n">
        <v>9944000</v>
      </c>
      <c r="I1323" s="12" t="n">
        <v>37</v>
      </c>
      <c r="J1323" s="13" t="n">
        <v>50000</v>
      </c>
      <c r="K1323" s="13">
        <f>IFERROR($H1323/$I1323,"")</f>
        <v/>
      </c>
      <c r="L1323" s="13" t="n">
        <v>1565000</v>
      </c>
      <c r="M1323" t="inlineStr">
        <is>
          <t>MA, PA, WI</t>
        </is>
      </c>
      <c r="N1323" t="inlineStr">
        <is>
          <t>No</t>
        </is>
      </c>
      <c r="O1323" t="inlineStr">
        <is>
          <t>Not stated</t>
        </is>
      </c>
      <c r="Q1323" s="9" t="inlineStr">
        <is>
          <t>https://grantcue.com/foundations/eric-p-and-evelyn-e-newman-charitable-foundation-dtd-8-1-2013-463396538</t>
        </is>
      </c>
    </row>
    <row r="1324">
      <c r="A1324">
        <f>IF($E1324=$E1323,$A1323+1,1)</f>
        <v/>
      </c>
      <c r="B1324" t="inlineStr">
        <is>
          <t>PERSHING CHARITABLE TRUST</t>
        </is>
      </c>
      <c r="C1324" t="inlineStr">
        <is>
          <t>43-6103545</t>
        </is>
      </c>
      <c r="D1324" t="inlineStr">
        <is>
          <t>Missouri</t>
        </is>
      </c>
      <c r="E1324" t="inlineStr">
        <is>
          <t>MO</t>
        </is>
      </c>
      <c r="F1324" t="n">
        <v>2024</v>
      </c>
      <c r="G1324" t="n">
        <v>2</v>
      </c>
      <c r="H1324" s="13" t="n">
        <v>9932155</v>
      </c>
      <c r="I1324" s="12" t="n">
        <v>160</v>
      </c>
      <c r="J1324" s="13" t="n">
        <v>28277.5</v>
      </c>
      <c r="K1324" s="13">
        <f>IFERROR($H1324/$I1324,"")</f>
        <v/>
      </c>
      <c r="L1324" s="13" t="n">
        <v>600000</v>
      </c>
      <c r="M1324" t="inlineStr">
        <is>
          <t>MA, CO, IL</t>
        </is>
      </c>
      <c r="N1324" t="inlineStr">
        <is>
          <t>Yes</t>
        </is>
      </c>
      <c r="O1324" t="inlineStr">
        <is>
          <t>Not stated</t>
        </is>
      </c>
      <c r="Q1324" s="9" t="inlineStr">
        <is>
          <t>https://grantcue.com/foundations/pershing-charitable-trust-436103545</t>
        </is>
      </c>
    </row>
    <row r="1325">
      <c r="A1325">
        <f>IF($E1325=$E1324,$A1324+1,1)</f>
        <v/>
      </c>
      <c r="B1325" t="inlineStr">
        <is>
          <t>COMMUNITY IMPACT NETWORK</t>
        </is>
      </c>
      <c r="C1325" t="inlineStr">
        <is>
          <t>82-3242275</t>
        </is>
      </c>
      <c r="D1325" t="inlineStr">
        <is>
          <t>Missouri</t>
        </is>
      </c>
      <c r="E1325" t="inlineStr">
        <is>
          <t>MO</t>
        </is>
      </c>
      <c r="F1325" t="n">
        <v>2024</v>
      </c>
      <c r="G1325" t="n">
        <v>1</v>
      </c>
      <c r="H1325" s="13" t="n">
        <v>9118060</v>
      </c>
      <c r="I1325" s="12" t="n">
        <v>41</v>
      </c>
      <c r="J1325" s="13" t="n">
        <v>3500</v>
      </c>
      <c r="K1325" s="13">
        <f>IFERROR($H1325/$I1325,"")</f>
        <v/>
      </c>
      <c r="L1325" s="13" t="n">
        <v>3284000</v>
      </c>
      <c r="M1325" t="inlineStr">
        <is>
          <t>MD</t>
        </is>
      </c>
      <c r="N1325" t="inlineStr">
        <is>
          <t>No</t>
        </is>
      </c>
      <c r="O1325" t="inlineStr">
        <is>
          <t>Not stated</t>
        </is>
      </c>
      <c r="Q1325" s="9" t="inlineStr">
        <is>
          <t>https://grantcue.com/foundations/community-impact-network-823242275</t>
        </is>
      </c>
    </row>
    <row r="1326">
      <c r="A1326">
        <f>IF($E1326=$E1325,$A1325+1,1)</f>
        <v/>
      </c>
      <c r="B1326" t="inlineStr">
        <is>
          <t>HAB CHARITABLE CORPORATION</t>
        </is>
      </c>
      <c r="C1326" t="inlineStr">
        <is>
          <t>82-0722046</t>
        </is>
      </c>
      <c r="D1326" t="inlineStr">
        <is>
          <t>Missouri</t>
        </is>
      </c>
      <c r="E1326" t="inlineStr">
        <is>
          <t>MO</t>
        </is>
      </c>
      <c r="F1326" t="n">
        <v>2024</v>
      </c>
      <c r="G1326" t="n">
        <v>2</v>
      </c>
      <c r="H1326" s="13" t="n">
        <v>8791112</v>
      </c>
      <c r="I1326" s="12" t="n">
        <v>30</v>
      </c>
      <c r="J1326" s="13" t="n">
        <v>25000</v>
      </c>
      <c r="K1326" s="13">
        <f>IFERROR($H1326/$I1326,"")</f>
        <v/>
      </c>
      <c r="L1326" s="13" t="n">
        <v>3174524</v>
      </c>
      <c r="M1326" t="inlineStr">
        <is>
          <t>NY, CT, VT</t>
        </is>
      </c>
      <c r="N1326" t="inlineStr">
        <is>
          <t>No</t>
        </is>
      </c>
      <c r="O1326" t="inlineStr">
        <is>
          <t>Not stated</t>
        </is>
      </c>
      <c r="Q1326" s="9" t="inlineStr">
        <is>
          <t>https://grantcue.com/foundations/hab-charitable-corporation-820722046</t>
        </is>
      </c>
    </row>
    <row r="1327">
      <c r="A1327">
        <f>IF($E1327=$E1326,$A1326+1,1)</f>
        <v/>
      </c>
      <c r="B1327" t="inlineStr">
        <is>
          <t>THE SOSLAND FOUNDATION</t>
        </is>
      </c>
      <c r="C1327" t="inlineStr">
        <is>
          <t>44-6007129</t>
        </is>
      </c>
      <c r="D1327" t="inlineStr">
        <is>
          <t>Missouri</t>
        </is>
      </c>
      <c r="E1327" t="inlineStr">
        <is>
          <t>MO</t>
        </is>
      </c>
      <c r="F1327" t="n">
        <v>2024</v>
      </c>
      <c r="G1327" t="n">
        <v>2</v>
      </c>
      <c r="H1327" s="13" t="n">
        <v>8441379</v>
      </c>
      <c r="I1327" s="12" t="n">
        <v>257</v>
      </c>
      <c r="J1327" s="13" t="n">
        <v>5000</v>
      </c>
      <c r="K1327" s="13">
        <f>IFERROR($H1327/$I1327,"")</f>
        <v/>
      </c>
      <c r="L1327" s="13" t="n">
        <v>1068261</v>
      </c>
      <c r="N1327" t="inlineStr">
        <is>
          <t>Yes</t>
        </is>
      </c>
      <c r="O1327" t="inlineStr">
        <is>
          <t>Not stated</t>
        </is>
      </c>
      <c r="P1327" s="9" t="inlineStr">
        <is>
          <t>https://www.soslandfoundation.org/</t>
        </is>
      </c>
      <c r="Q1327" s="9" t="inlineStr">
        <is>
          <t>https://grantcue.com/foundations/the-sosland-foundation-446007129</t>
        </is>
      </c>
    </row>
    <row r="1328">
      <c r="A1328">
        <f>IF($E1328=$E1327,$A1327+1,1)</f>
        <v/>
      </c>
      <c r="B1328" t="inlineStr">
        <is>
          <t>ADELE BRAUN CHARITABLE FOUNDATION</t>
        </is>
      </c>
      <c r="C1328" t="inlineStr">
        <is>
          <t>26-6407431</t>
        </is>
      </c>
      <c r="D1328" t="inlineStr">
        <is>
          <t>Missouri</t>
        </is>
      </c>
      <c r="E1328" t="inlineStr">
        <is>
          <t>MO</t>
        </is>
      </c>
      <c r="F1328" t="n">
        <v>2025</v>
      </c>
      <c r="G1328" t="n">
        <v>2</v>
      </c>
      <c r="H1328" s="13" t="n">
        <v>8341000</v>
      </c>
      <c r="I1328" s="12" t="n">
        <v>52</v>
      </c>
      <c r="J1328" s="13" t="n">
        <v>50000</v>
      </c>
      <c r="K1328" s="13">
        <f>IFERROR($H1328/$I1328,"")</f>
        <v/>
      </c>
      <c r="L1328" s="13" t="n">
        <v>800000</v>
      </c>
      <c r="M1328" t="inlineStr">
        <is>
          <t>KY, CO, TN</t>
        </is>
      </c>
      <c r="N1328" t="inlineStr">
        <is>
          <t>No</t>
        </is>
      </c>
      <c r="O1328" t="inlineStr">
        <is>
          <t>Not stated</t>
        </is>
      </c>
      <c r="Q1328" s="9" t="inlineStr">
        <is>
          <t>https://grantcue.com/foundations/adele-braun-charitable-foundation-266407431</t>
        </is>
      </c>
    </row>
    <row r="1329">
      <c r="A1329">
        <f>IF($E1329=$E1328,$A1328+1,1)</f>
        <v/>
      </c>
      <c r="B1329" t="inlineStr">
        <is>
          <t>ROBERT L MCCARTHY CHARITABLE TRUST</t>
        </is>
      </c>
      <c r="C1329" t="inlineStr">
        <is>
          <t>85-3138236</t>
        </is>
      </c>
      <c r="D1329" t="inlineStr">
        <is>
          <t>Missouri</t>
        </is>
      </c>
      <c r="E1329" t="inlineStr">
        <is>
          <t>MO</t>
        </is>
      </c>
      <c r="F1329" t="n">
        <v>2025</v>
      </c>
      <c r="G1329" t="n">
        <v>2</v>
      </c>
      <c r="H1329" s="13" t="n">
        <v>8300000</v>
      </c>
      <c r="I1329" s="12" t="n">
        <v>9</v>
      </c>
      <c r="J1329" s="13" t="n">
        <v>1000000</v>
      </c>
      <c r="K1329" s="13">
        <f>IFERROR($H1329/$I1329,"")</f>
        <v/>
      </c>
      <c r="L1329" s="13" t="n">
        <v>1200000</v>
      </c>
      <c r="N1329" t="inlineStr">
        <is>
          <t>No</t>
        </is>
      </c>
      <c r="O1329" t="inlineStr">
        <is>
          <t>Not stated</t>
        </is>
      </c>
      <c r="Q1329" s="9" t="inlineStr">
        <is>
          <t>https://grantcue.com/foundations/robert-l-mccarthy-charitable-trust-853138236</t>
        </is>
      </c>
    </row>
    <row r="1330">
      <c r="A1330">
        <f>IF($E1330=$E1329,$A1329+1,1)</f>
        <v/>
      </c>
      <c r="B1330" t="inlineStr">
        <is>
          <t>THE JEREMIAH 924 FOUNDATION</t>
        </is>
      </c>
      <c r="C1330" t="inlineStr">
        <is>
          <t>46-1301779</t>
        </is>
      </c>
      <c r="D1330" t="inlineStr">
        <is>
          <t>Missouri</t>
        </is>
      </c>
      <c r="E1330" t="inlineStr">
        <is>
          <t>MO</t>
        </is>
      </c>
      <c r="F1330" t="n">
        <v>2024</v>
      </c>
      <c r="G1330" t="n">
        <v>1</v>
      </c>
      <c r="H1330" s="13" t="n">
        <v>8270628</v>
      </c>
      <c r="I1330" s="12" t="n">
        <v>28</v>
      </c>
      <c r="J1330" s="13" t="n">
        <v>101500</v>
      </c>
      <c r="K1330" s="13">
        <f>IFERROR($H1330/$I1330,"")</f>
        <v/>
      </c>
      <c r="L1330" s="13" t="n">
        <v>2000000</v>
      </c>
      <c r="M1330" t="inlineStr">
        <is>
          <t>TN, GA, TX</t>
        </is>
      </c>
      <c r="N1330" t="inlineStr">
        <is>
          <t>No</t>
        </is>
      </c>
      <c r="O1330" t="inlineStr">
        <is>
          <t>Not stated</t>
        </is>
      </c>
      <c r="Q1330" s="9" t="inlineStr">
        <is>
          <t>https://grantcue.com/foundations/the-jeremiah-924-foundation-461301779</t>
        </is>
      </c>
    </row>
    <row r="1331">
      <c r="A1331">
        <f>IF($E1331=$E1330,$A1330+1,1)</f>
        <v/>
      </c>
      <c r="B1331" t="inlineStr">
        <is>
          <t>BROWN DANA CHARITABLE TRUST</t>
        </is>
      </c>
      <c r="C1331" t="inlineStr">
        <is>
          <t>43-6531876</t>
        </is>
      </c>
      <c r="D1331" t="inlineStr">
        <is>
          <t>Missouri</t>
        </is>
      </c>
      <c r="E1331" t="inlineStr">
        <is>
          <t>MO</t>
        </is>
      </c>
      <c r="F1331" t="n">
        <v>2024</v>
      </c>
      <c r="G1331" t="n">
        <v>2</v>
      </c>
      <c r="H1331" s="13" t="n">
        <v>8046372</v>
      </c>
      <c r="I1331" s="12" t="n">
        <v>192</v>
      </c>
      <c r="J1331" s="13" t="n">
        <v>25000</v>
      </c>
      <c r="K1331" s="13">
        <f>IFERROR($H1331/$I1331,"")</f>
        <v/>
      </c>
      <c r="L1331" s="13" t="n">
        <v>500000</v>
      </c>
      <c r="M1331" t="inlineStr">
        <is>
          <t>IL, OR, MI</t>
        </is>
      </c>
      <c r="N1331" t="inlineStr">
        <is>
          <t>Yes</t>
        </is>
      </c>
      <c r="O1331" t="inlineStr">
        <is>
          <t>Yes</t>
        </is>
      </c>
      <c r="P1331" s="9" t="inlineStr">
        <is>
          <t>https://danabrowncharitabletrust.org/</t>
        </is>
      </c>
      <c r="Q1331" s="9" t="inlineStr">
        <is>
          <t>https://grantcue.com/foundations/brown-dana-charitable-trust-436531876</t>
        </is>
      </c>
    </row>
    <row r="1332">
      <c r="A1332">
        <f>IF($E1332=$E1331,$A1331+1,1)</f>
        <v/>
      </c>
      <c r="B1332" t="inlineStr">
        <is>
          <t>JEFFERSON FOUNDATION</t>
        </is>
      </c>
      <c r="C1332" t="inlineStr">
        <is>
          <t>90-0898945</t>
        </is>
      </c>
      <c r="D1332" t="inlineStr">
        <is>
          <t>Missouri</t>
        </is>
      </c>
      <c r="E1332" t="inlineStr">
        <is>
          <t>MO</t>
        </is>
      </c>
      <c r="F1332" t="n">
        <v>2024</v>
      </c>
      <c r="G1332" t="n">
        <v>1</v>
      </c>
      <c r="H1332" s="13" t="n">
        <v>7672546</v>
      </c>
      <c r="I1332" s="12" t="n">
        <v>219</v>
      </c>
      <c r="J1332" s="13" t="n">
        <v>22500</v>
      </c>
      <c r="K1332" s="13">
        <f>IFERROR($H1332/$I1332,"")</f>
        <v/>
      </c>
      <c r="L1332" s="13" t="n">
        <v>345488</v>
      </c>
      <c r="M1332" t="inlineStr">
        <is>
          <t>NC</t>
        </is>
      </c>
      <c r="N1332" t="inlineStr">
        <is>
          <t>No</t>
        </is>
      </c>
      <c r="O1332" t="inlineStr">
        <is>
          <t>Not stated</t>
        </is>
      </c>
      <c r="Q1332" s="9" t="inlineStr">
        <is>
          <t>https://grantcue.com/foundations/jefferson-foundation-900898945</t>
        </is>
      </c>
    </row>
    <row r="1333">
      <c r="A1333">
        <f>IF($E1333=$E1332,$A1332+1,1)</f>
        <v/>
      </c>
      <c r="B1333" t="inlineStr">
        <is>
          <t>DENNIS M JONES FAMILY FOUNDATION</t>
        </is>
      </c>
      <c r="C1333" t="inlineStr">
        <is>
          <t>43-6786094</t>
        </is>
      </c>
      <c r="D1333" t="inlineStr">
        <is>
          <t>Missouri</t>
        </is>
      </c>
      <c r="E1333" t="inlineStr">
        <is>
          <t>MO</t>
        </is>
      </c>
      <c r="F1333" t="n">
        <v>2025</v>
      </c>
      <c r="G1333" t="n">
        <v>2</v>
      </c>
      <c r="H1333" s="13" t="n">
        <v>7222500</v>
      </c>
      <c r="I1333" s="12" t="n">
        <v>73</v>
      </c>
      <c r="J1333" s="13" t="n">
        <v>50000</v>
      </c>
      <c r="K1333" s="13">
        <f>IFERROR($H1333/$I1333,"")</f>
        <v/>
      </c>
      <c r="L1333" s="13" t="n">
        <v>500000</v>
      </c>
      <c r="M1333" t="inlineStr">
        <is>
          <t>DC, NY, TX</t>
        </is>
      </c>
      <c r="N1333" t="inlineStr">
        <is>
          <t>No</t>
        </is>
      </c>
      <c r="O1333" t="inlineStr">
        <is>
          <t>Not stated</t>
        </is>
      </c>
      <c r="Q1333" s="9" t="inlineStr">
        <is>
          <t>https://grantcue.com/foundations/dennis-m-jones-family-foundation-436786094</t>
        </is>
      </c>
    </row>
    <row r="1334">
      <c r="A1334">
        <f>IF($E1334=$E1333,$A1333+1,1)</f>
        <v/>
      </c>
      <c r="B1334" t="inlineStr">
        <is>
          <t>K-ED FOUNDATION</t>
        </is>
      </c>
      <c r="C1334" t="inlineStr">
        <is>
          <t>87-2127462</t>
        </is>
      </c>
      <c r="D1334" t="inlineStr">
        <is>
          <t>Missouri</t>
        </is>
      </c>
      <c r="E1334" t="inlineStr">
        <is>
          <t>MO</t>
        </is>
      </c>
      <c r="F1334" t="n">
        <v>2025</v>
      </c>
      <c r="G1334" t="n">
        <v>2</v>
      </c>
      <c r="H1334" s="13" t="n">
        <v>6869506</v>
      </c>
      <c r="I1334" s="12" t="n">
        <v>43</v>
      </c>
      <c r="J1334" s="13" t="n">
        <v>15000</v>
      </c>
      <c r="K1334" s="13">
        <f>IFERROR($H1334/$I1334,"")</f>
        <v/>
      </c>
      <c r="L1334" s="13" t="n">
        <v>2300000</v>
      </c>
      <c r="M1334" t="inlineStr">
        <is>
          <t>CA, TX, GA</t>
        </is>
      </c>
      <c r="N1334" t="inlineStr">
        <is>
          <t>No</t>
        </is>
      </c>
      <c r="O1334" t="inlineStr">
        <is>
          <t>Not stated</t>
        </is>
      </c>
      <c r="Q1334" s="9" t="inlineStr">
        <is>
          <t>https://grantcue.com/foundations/k-ed-foundation-872127462</t>
        </is>
      </c>
    </row>
    <row r="1335">
      <c r="A1335">
        <f>IF($E1335=$E1334,$A1334+1,1)</f>
        <v/>
      </c>
      <c r="B1335" t="inlineStr">
        <is>
          <t>THE STOWERS FOUNDATION</t>
        </is>
      </c>
      <c r="C1335" t="inlineStr">
        <is>
          <t>32-6176805</t>
        </is>
      </c>
      <c r="D1335" t="inlineStr">
        <is>
          <t>Missouri</t>
        </is>
      </c>
      <c r="E1335" t="inlineStr">
        <is>
          <t>MO</t>
        </is>
      </c>
      <c r="F1335" t="n">
        <v>2024</v>
      </c>
      <c r="G1335" t="n">
        <v>1</v>
      </c>
      <c r="H1335" s="13" t="n">
        <v>6832873</v>
      </c>
      <c r="I1335" s="12" t="n">
        <v>27</v>
      </c>
      <c r="J1335" s="13" t="n">
        <v>133103</v>
      </c>
      <c r="K1335" s="13">
        <f>IFERROR($H1335/$I1335,"")</f>
        <v/>
      </c>
      <c r="L1335" s="13" t="n">
        <v>1027770</v>
      </c>
      <c r="M1335" t="inlineStr">
        <is>
          <t>CO, KS, CA</t>
        </is>
      </c>
      <c r="N1335" t="inlineStr">
        <is>
          <t>No</t>
        </is>
      </c>
      <c r="O1335" t="inlineStr">
        <is>
          <t>Not stated</t>
        </is>
      </c>
      <c r="Q1335" s="9" t="inlineStr">
        <is>
          <t>https://grantcue.com/foundations/the-stowers-foundation-326176805</t>
        </is>
      </c>
    </row>
    <row r="1336">
      <c r="A1336">
        <f>IF($E1336=$E1335,$A1335+1,1)</f>
        <v/>
      </c>
      <c r="B1336" t="inlineStr">
        <is>
          <t>GATEWAY FOUNDATION</t>
        </is>
      </c>
      <c r="C1336" t="inlineStr">
        <is>
          <t>20-6294706</t>
        </is>
      </c>
      <c r="D1336" t="inlineStr">
        <is>
          <t>Missouri</t>
        </is>
      </c>
      <c r="E1336" t="inlineStr">
        <is>
          <t>MO</t>
        </is>
      </c>
      <c r="F1336" t="n">
        <v>2024</v>
      </c>
      <c r="G1336" t="n">
        <v>2</v>
      </c>
      <c r="H1336" s="13" t="n">
        <v>6623648</v>
      </c>
      <c r="I1336" s="12" t="n">
        <v>21</v>
      </c>
      <c r="J1336" s="13" t="n">
        <v>43989</v>
      </c>
      <c r="K1336" s="13">
        <f>IFERROR($H1336/$I1336,"")</f>
        <v/>
      </c>
      <c r="L1336" s="13" t="n">
        <v>3370075</v>
      </c>
      <c r="N1336" t="inlineStr">
        <is>
          <t>No</t>
        </is>
      </c>
      <c r="O1336" t="inlineStr">
        <is>
          <t>Not stated</t>
        </is>
      </c>
      <c r="Q1336" s="9" t="inlineStr">
        <is>
          <t>https://grantcue.com/foundations/gateway-foundation-206294706</t>
        </is>
      </c>
    </row>
    <row r="1337">
      <c r="A1337">
        <f>IF($E1337=$E1336,$A1336+1,1)</f>
        <v/>
      </c>
      <c r="B1337" t="inlineStr">
        <is>
          <t>JORDAN MARY R &amp; ETTIE A CHARITABLE</t>
        </is>
      </c>
      <c r="C1337" t="inlineStr">
        <is>
          <t>43-6020554</t>
        </is>
      </c>
      <c r="D1337" t="inlineStr">
        <is>
          <t>Missouri</t>
        </is>
      </c>
      <c r="E1337" t="inlineStr">
        <is>
          <t>MO</t>
        </is>
      </c>
      <c r="F1337" t="n">
        <v>2025</v>
      </c>
      <c r="G1337" t="n">
        <v>5</v>
      </c>
      <c r="H1337" s="13" t="n">
        <v>6145550</v>
      </c>
      <c r="I1337" s="12" t="n">
        <v>431</v>
      </c>
      <c r="J1337" s="13" t="n">
        <v>7500</v>
      </c>
      <c r="K1337" s="13">
        <f>IFERROR($H1337/$I1337,"")</f>
        <v/>
      </c>
      <c r="L1337" s="13" t="n">
        <v>250000</v>
      </c>
      <c r="M1337" t="inlineStr">
        <is>
          <t>KY, DC, MS</t>
        </is>
      </c>
      <c r="N1337" t="inlineStr">
        <is>
          <t>Yes</t>
        </is>
      </c>
      <c r="O1337" t="inlineStr">
        <is>
          <t>Not stated</t>
        </is>
      </c>
      <c r="Q1337" s="9" t="inlineStr">
        <is>
          <t>https://grantcue.com/foundations/jordan-mary-r-and-ettie-a-charitable-436020554</t>
        </is>
      </c>
    </row>
    <row r="1338">
      <c r="A1338">
        <f>IF($E1338=$E1337,$A1337+1,1)</f>
        <v/>
      </c>
      <c r="B1338" t="inlineStr">
        <is>
          <t>ORSCHELN INDUSTRIES FOUNDATION INC</t>
        </is>
      </c>
      <c r="C1338" t="inlineStr">
        <is>
          <t>23-7115623</t>
        </is>
      </c>
      <c r="D1338" t="inlineStr">
        <is>
          <t>Missouri</t>
        </is>
      </c>
      <c r="E1338" t="inlineStr">
        <is>
          <t>MO</t>
        </is>
      </c>
      <c r="F1338" t="n">
        <v>2024</v>
      </c>
      <c r="G1338" t="n">
        <v>2</v>
      </c>
      <c r="H1338" s="13" t="n">
        <v>6035107</v>
      </c>
      <c r="I1338" s="12" t="n">
        <v>552</v>
      </c>
      <c r="J1338" s="13" t="n">
        <v>1000</v>
      </c>
      <c r="K1338" s="13">
        <f>IFERROR($H1338/$I1338,"")</f>
        <v/>
      </c>
      <c r="L1338" s="13" t="n">
        <v>1000000</v>
      </c>
      <c r="M1338" t="inlineStr">
        <is>
          <t>KS, VA, CO</t>
        </is>
      </c>
      <c r="N1338" t="inlineStr">
        <is>
          <t>Yes</t>
        </is>
      </c>
      <c r="O1338" t="inlineStr">
        <is>
          <t>Yes</t>
        </is>
      </c>
      <c r="Q1338" s="9" t="inlineStr">
        <is>
          <t>https://grantcue.com/foundations/orscheln-industries-foundation-inc-237115623</t>
        </is>
      </c>
    </row>
    <row r="1339">
      <c r="A1339">
        <f>IF($E1339=$E1338,$A1338+1,1)</f>
        <v/>
      </c>
      <c r="B1339" t="inlineStr">
        <is>
          <t>RX FOUNDATION</t>
        </is>
      </c>
      <c r="C1339" t="inlineStr">
        <is>
          <t>81-0556499</t>
        </is>
      </c>
      <c r="D1339" t="inlineStr">
        <is>
          <t>Missouri</t>
        </is>
      </c>
      <c r="E1339" t="inlineStr">
        <is>
          <t>MO</t>
        </is>
      </c>
      <c r="F1339" t="n">
        <v>2024</v>
      </c>
      <c r="G1339" t="n">
        <v>2</v>
      </c>
      <c r="H1339" s="13" t="n">
        <v>5830000</v>
      </c>
      <c r="I1339" s="12" t="n">
        <v>66</v>
      </c>
      <c r="J1339" s="13" t="n">
        <v>100000</v>
      </c>
      <c r="K1339" s="13">
        <f>IFERROR($H1339/$I1339,"")</f>
        <v/>
      </c>
      <c r="L1339" s="13" t="n">
        <v>150000</v>
      </c>
      <c r="M1339" t="inlineStr">
        <is>
          <t>MA, CA, OH</t>
        </is>
      </c>
      <c r="N1339" t="inlineStr">
        <is>
          <t>No</t>
        </is>
      </c>
      <c r="O1339" t="inlineStr">
        <is>
          <t>Not stated</t>
        </is>
      </c>
      <c r="Q1339" s="9" t="inlineStr">
        <is>
          <t>https://grantcue.com/foundations/rx-foundation-810556499</t>
        </is>
      </c>
    </row>
    <row r="1340">
      <c r="A1340">
        <f>IF($E1340=$E1339,$A1339+1,1)</f>
        <v/>
      </c>
      <c r="B1340" t="inlineStr">
        <is>
          <t>THE WILLIAM R ORTHWEIN JR AND LAURA RAND ORTHWEIN FOUNDATION INC</t>
        </is>
      </c>
      <c r="C1340" t="inlineStr">
        <is>
          <t>46-4746588</t>
        </is>
      </c>
      <c r="D1340" t="inlineStr">
        <is>
          <t>Missouri</t>
        </is>
      </c>
      <c r="E1340" t="inlineStr">
        <is>
          <t>MO</t>
        </is>
      </c>
      <c r="F1340" t="n">
        <v>2024</v>
      </c>
      <c r="G1340" t="n">
        <v>1</v>
      </c>
      <c r="H1340" s="13" t="n">
        <v>5665380</v>
      </c>
      <c r="I1340" s="12" t="n">
        <v>43</v>
      </c>
      <c r="J1340" s="13" t="n">
        <v>50000</v>
      </c>
      <c r="K1340" s="13">
        <f>IFERROR($H1340/$I1340,"")</f>
        <v/>
      </c>
      <c r="L1340" s="13" t="n">
        <v>531505</v>
      </c>
      <c r="M1340" t="inlineStr">
        <is>
          <t>CT, TN, OK</t>
        </is>
      </c>
      <c r="N1340" t="inlineStr">
        <is>
          <t>Yes</t>
        </is>
      </c>
      <c r="O1340" t="inlineStr">
        <is>
          <t>Yes</t>
        </is>
      </c>
      <c r="Q1340" s="9" t="inlineStr">
        <is>
          <t>https://grantcue.com/foundations/the-william-r-orthwein-jr-and-laura-rand-orthwein-foundation-inc-464746588</t>
        </is>
      </c>
    </row>
    <row r="1341">
      <c r="A1341">
        <f>IF($E1341=$E1340,$A1340+1,1)</f>
        <v/>
      </c>
      <c r="B1341" t="inlineStr">
        <is>
          <t>THE SHERMAN FAMILY FOUNDATION</t>
        </is>
      </c>
      <c r="C1341" t="inlineStr">
        <is>
          <t>20-5667031</t>
        </is>
      </c>
      <c r="D1341" t="inlineStr">
        <is>
          <t>Missouri</t>
        </is>
      </c>
      <c r="E1341" t="inlineStr">
        <is>
          <t>MO</t>
        </is>
      </c>
      <c r="F1341" t="n">
        <v>2024</v>
      </c>
      <c r="G1341" t="n">
        <v>1</v>
      </c>
      <c r="H1341" s="13" t="n">
        <v>5494474</v>
      </c>
      <c r="I1341" s="12" t="n">
        <v>116</v>
      </c>
      <c r="J1341" s="13" t="n">
        <v>20000</v>
      </c>
      <c r="K1341" s="13">
        <f>IFERROR($H1341/$I1341,"")</f>
        <v/>
      </c>
      <c r="L1341" s="13" t="n">
        <v>508143</v>
      </c>
      <c r="M1341" t="inlineStr">
        <is>
          <t>KS, MA, TN</t>
        </is>
      </c>
      <c r="N1341" t="inlineStr">
        <is>
          <t>No</t>
        </is>
      </c>
      <c r="O1341" t="inlineStr">
        <is>
          <t>Not stated</t>
        </is>
      </c>
      <c r="Q1341" s="9" t="inlineStr">
        <is>
          <t>https://grantcue.com/foundations/the-sherman-family-foundation-c-o-mary-n-sherman-205667031</t>
        </is>
      </c>
    </row>
    <row r="1342">
      <c r="A1342">
        <f>IF($E1342=$E1341,$A1341+1,1)</f>
        <v/>
      </c>
      <c r="B1342" t="inlineStr">
        <is>
          <t>EDWARD J MALLINCKRODT JR FOUNDATION</t>
        </is>
      </c>
      <c r="C1342" t="inlineStr">
        <is>
          <t>43-6030295</t>
        </is>
      </c>
      <c r="D1342" t="inlineStr">
        <is>
          <t>Missouri</t>
        </is>
      </c>
      <c r="E1342" t="inlineStr">
        <is>
          <t>MO</t>
        </is>
      </c>
      <c r="F1342" t="n">
        <v>2024</v>
      </c>
      <c r="G1342" t="n">
        <v>2</v>
      </c>
      <c r="H1342" s="13" t="n">
        <v>5274000</v>
      </c>
      <c r="I1342" s="12" t="n">
        <v>56</v>
      </c>
      <c r="J1342" s="13" t="n">
        <v>75000</v>
      </c>
      <c r="K1342" s="13">
        <f>IFERROR($H1342/$I1342,"")</f>
        <v/>
      </c>
      <c r="L1342" s="13" t="n">
        <v>332000</v>
      </c>
      <c r="M1342" t="inlineStr">
        <is>
          <t>NY, CA, MA</t>
        </is>
      </c>
      <c r="N1342" t="inlineStr">
        <is>
          <t>Yes</t>
        </is>
      </c>
      <c r="O1342" t="inlineStr">
        <is>
          <t>Yes</t>
        </is>
      </c>
      <c r="P1342" s="9" t="inlineStr">
        <is>
          <t>https://emallinckrodtfoundation.org/</t>
        </is>
      </c>
      <c r="Q1342" s="9" t="inlineStr">
        <is>
          <t>https://grantcue.com/foundations/edward-j-mallinckrodt-jr-foundation-436030295</t>
        </is>
      </c>
    </row>
    <row r="1343">
      <c r="A1343">
        <f>IF($E1343=$E1342,$A1342+1,1)</f>
        <v/>
      </c>
      <c r="B1343" t="inlineStr">
        <is>
          <t>JAY HENGES CHARITABLE TRUST</t>
        </is>
      </c>
      <c r="C1343" t="inlineStr">
        <is>
          <t>43-1197938</t>
        </is>
      </c>
      <c r="D1343" t="inlineStr">
        <is>
          <t>Missouri</t>
        </is>
      </c>
      <c r="E1343" t="inlineStr">
        <is>
          <t>MO</t>
        </is>
      </c>
      <c r="F1343" t="n">
        <v>2025</v>
      </c>
      <c r="G1343" t="n">
        <v>2</v>
      </c>
      <c r="H1343" s="13" t="n">
        <v>5037000</v>
      </c>
      <c r="I1343" s="12" t="n">
        <v>59</v>
      </c>
      <c r="J1343" s="13" t="n">
        <v>15000</v>
      </c>
      <c r="K1343" s="13">
        <f>IFERROR($H1343/$I1343,"")</f>
        <v/>
      </c>
      <c r="L1343" s="13" t="n">
        <v>2500000</v>
      </c>
      <c r="M1343" t="inlineStr">
        <is>
          <t>VA, MI, ID</t>
        </is>
      </c>
      <c r="N1343" t="inlineStr">
        <is>
          <t>No</t>
        </is>
      </c>
      <c r="O1343" t="inlineStr">
        <is>
          <t>Not stated</t>
        </is>
      </c>
      <c r="Q1343" s="9" t="inlineStr">
        <is>
          <t>https://grantcue.com/foundations/jay-henges-charitable-trust-431197938</t>
        </is>
      </c>
    </row>
    <row r="1344">
      <c r="A1344">
        <f>IF($E1344=$E1343,$A1343+1,1)</f>
        <v/>
      </c>
      <c r="B1344" t="inlineStr">
        <is>
          <t>Loyce &amp; Annette Turner Foundation Inc</t>
        </is>
      </c>
      <c r="C1344" t="inlineStr">
        <is>
          <t>58-2360399</t>
        </is>
      </c>
      <c r="D1344" t="inlineStr">
        <is>
          <t>Missouri</t>
        </is>
      </c>
      <c r="E1344" t="inlineStr">
        <is>
          <t>MO</t>
        </is>
      </c>
      <c r="F1344" t="n">
        <v>2024</v>
      </c>
      <c r="G1344" t="n">
        <v>1</v>
      </c>
      <c r="H1344" s="13" t="n">
        <v>5014303</v>
      </c>
      <c r="I1344" s="12" t="n">
        <v>7</v>
      </c>
      <c r="J1344" s="13" t="n">
        <v>100000</v>
      </c>
      <c r="K1344" s="13">
        <f>IFERROR($H1344/$I1344,"")</f>
        <v/>
      </c>
      <c r="L1344" s="13" t="n">
        <v>1616108</v>
      </c>
      <c r="M1344" t="inlineStr">
        <is>
          <t>NE, GA</t>
        </is>
      </c>
      <c r="N1344" t="inlineStr">
        <is>
          <t>No</t>
        </is>
      </c>
      <c r="O1344" t="inlineStr">
        <is>
          <t>Not stated</t>
        </is>
      </c>
      <c r="Q1344" s="9" t="inlineStr">
        <is>
          <t>https://grantcue.com/foundations/loyce-and-annette-turner-foundation-inc-582360399</t>
        </is>
      </c>
    </row>
    <row r="1345">
      <c r="A1345">
        <f>IF($E1345=$E1344,$A1344+1,1)</f>
        <v/>
      </c>
      <c r="B1345" t="inlineStr">
        <is>
          <t>Viragh Family Foundation</t>
        </is>
      </c>
      <c r="C1345" t="inlineStr">
        <is>
          <t>52-2284009</t>
        </is>
      </c>
      <c r="D1345" t="inlineStr">
        <is>
          <t>Missouri</t>
        </is>
      </c>
      <c r="E1345" t="inlineStr">
        <is>
          <t>MO</t>
        </is>
      </c>
      <c r="F1345" t="n">
        <v>2024</v>
      </c>
      <c r="G1345" t="n">
        <v>2</v>
      </c>
      <c r="H1345" s="13" t="n">
        <v>4935708</v>
      </c>
      <c r="I1345" s="12" t="n">
        <v>76</v>
      </c>
      <c r="J1345" s="13" t="n">
        <v>43500</v>
      </c>
      <c r="K1345" s="13">
        <f>IFERROR($H1345/$I1345,"")</f>
        <v/>
      </c>
      <c r="L1345" s="13" t="n">
        <v>675000</v>
      </c>
      <c r="M1345" t="inlineStr">
        <is>
          <t>CA, MD, DC</t>
        </is>
      </c>
      <c r="N1345" t="inlineStr">
        <is>
          <t>No</t>
        </is>
      </c>
      <c r="O1345" t="inlineStr">
        <is>
          <t>Not stated</t>
        </is>
      </c>
      <c r="Q1345" s="9" t="inlineStr">
        <is>
          <t>https://grantcue.com/foundations/viragh-family-foundation-522284009</t>
        </is>
      </c>
    </row>
    <row r="1346">
      <c r="A1346">
        <f>IF($E1346=$E1345,$A1345+1,1)</f>
        <v/>
      </c>
      <c r="B1346" t="inlineStr">
        <is>
          <t>THE FRANCIS FAMILY FOUNDATION</t>
        </is>
      </c>
      <c r="C1346" t="inlineStr">
        <is>
          <t>43-1492132</t>
        </is>
      </c>
      <c r="D1346" t="inlineStr">
        <is>
          <t>Missouri</t>
        </is>
      </c>
      <c r="E1346" t="inlineStr">
        <is>
          <t>MO</t>
        </is>
      </c>
      <c r="F1346" t="n">
        <v>2024</v>
      </c>
      <c r="G1346" t="n">
        <v>1</v>
      </c>
      <c r="H1346" s="13" t="n">
        <v>4781502</v>
      </c>
      <c r="I1346" s="12" t="n">
        <v>174</v>
      </c>
      <c r="J1346" s="13" t="n">
        <v>7750</v>
      </c>
      <c r="K1346" s="13">
        <f>IFERROR($H1346/$I1346,"")</f>
        <v/>
      </c>
      <c r="L1346" s="13" t="n">
        <v>300000</v>
      </c>
      <c r="M1346" t="inlineStr">
        <is>
          <t>DC, CA, KS</t>
        </is>
      </c>
      <c r="N1346" t="inlineStr">
        <is>
          <t>Yes</t>
        </is>
      </c>
      <c r="O1346" t="inlineStr">
        <is>
          <t>Yes</t>
        </is>
      </c>
      <c r="P1346" s="9" t="inlineStr">
        <is>
          <t>https://www.francisfoundation.org/</t>
        </is>
      </c>
      <c r="Q1346" s="9" t="inlineStr">
        <is>
          <t>https://grantcue.com/foundations/the-francis-family-foundation-431492132</t>
        </is>
      </c>
    </row>
    <row r="1347">
      <c r="A1347">
        <f>IF($E1347=$E1346,$A1346+1,1)</f>
        <v/>
      </c>
      <c r="B1347" t="inlineStr">
        <is>
          <t>A J SCHWARTZE COMMUNITY FOUNDATION</t>
        </is>
      </c>
      <c r="C1347" t="inlineStr">
        <is>
          <t>43-1092255</t>
        </is>
      </c>
      <c r="D1347" t="inlineStr">
        <is>
          <t>Missouri</t>
        </is>
      </c>
      <c r="E1347" t="inlineStr">
        <is>
          <t>MO</t>
        </is>
      </c>
      <c r="F1347" t="n">
        <v>2024</v>
      </c>
      <c r="G1347" t="n">
        <v>2</v>
      </c>
      <c r="H1347" s="13" t="n">
        <v>4725585</v>
      </c>
      <c r="I1347" s="12" t="n">
        <v>142</v>
      </c>
      <c r="J1347" s="13" t="n">
        <v>15000</v>
      </c>
      <c r="K1347" s="13">
        <f>IFERROR($H1347/$I1347,"")</f>
        <v/>
      </c>
      <c r="L1347" s="13" t="n">
        <v>355000</v>
      </c>
      <c r="N1347" t="inlineStr">
        <is>
          <t>Yes</t>
        </is>
      </c>
      <c r="O1347" t="inlineStr">
        <is>
          <t>Yes</t>
        </is>
      </c>
      <c r="Q1347" s="9" t="inlineStr">
        <is>
          <t>https://grantcue.com/foundations/a-j-schwartze-community-foundation-431092255</t>
        </is>
      </c>
    </row>
    <row r="1348">
      <c r="A1348">
        <f>IF($E1348=$E1347,$A1347+1,1)</f>
        <v/>
      </c>
      <c r="B1348" t="inlineStr">
        <is>
          <t>CRUSE LEE H TRUST DTD 04301987</t>
        </is>
      </c>
      <c r="C1348" t="inlineStr">
        <is>
          <t>76-6188736</t>
        </is>
      </c>
      <c r="D1348" t="inlineStr">
        <is>
          <t>Missouri</t>
        </is>
      </c>
      <c r="E1348" t="inlineStr">
        <is>
          <t>MO</t>
        </is>
      </c>
      <c r="F1348" t="n">
        <v>2025</v>
      </c>
      <c r="G1348" t="n">
        <v>2</v>
      </c>
      <c r="H1348" s="13" t="n">
        <v>4712000</v>
      </c>
      <c r="I1348" s="12" t="n">
        <v>49</v>
      </c>
      <c r="J1348" s="13" t="n">
        <v>50000</v>
      </c>
      <c r="K1348" s="13">
        <f>IFERROR($H1348/$I1348,"")</f>
        <v/>
      </c>
      <c r="L1348" s="13" t="n">
        <v>650000</v>
      </c>
      <c r="M1348" t="inlineStr">
        <is>
          <t>MN, IN</t>
        </is>
      </c>
      <c r="N1348" t="inlineStr">
        <is>
          <t>No</t>
        </is>
      </c>
      <c r="O1348" t="inlineStr">
        <is>
          <t>Not stated</t>
        </is>
      </c>
      <c r="Q1348" s="9" t="inlineStr">
        <is>
          <t>https://grantcue.com/foundations/cruse-lee-h-trust-dtd-04301987-766188736</t>
        </is>
      </c>
    </row>
    <row r="1349">
      <c r="A1349">
        <f>IF($E1349=$E1348,$A1348+1,1)</f>
        <v/>
      </c>
      <c r="B1349" t="inlineStr">
        <is>
          <t>SOUERS CHARITABLE TRUST</t>
        </is>
      </c>
      <c r="C1349" t="inlineStr">
        <is>
          <t>43-6079817</t>
        </is>
      </c>
      <c r="D1349" t="inlineStr">
        <is>
          <t>Missouri</t>
        </is>
      </c>
      <c r="E1349" t="inlineStr">
        <is>
          <t>MO</t>
        </is>
      </c>
      <c r="F1349" t="n">
        <v>2024</v>
      </c>
      <c r="G1349" t="n">
        <v>1</v>
      </c>
      <c r="H1349" s="13" t="n">
        <v>4603824</v>
      </c>
      <c r="I1349" s="12" t="n">
        <v>25</v>
      </c>
      <c r="J1349" s="13" t="n">
        <v>91283</v>
      </c>
      <c r="K1349" s="13">
        <f>IFERROR($H1349/$I1349,"")</f>
        <v/>
      </c>
      <c r="L1349" s="13" t="n">
        <v>932491</v>
      </c>
      <c r="M1349" t="inlineStr">
        <is>
          <t>DC, OH, TX</t>
        </is>
      </c>
      <c r="N1349" t="inlineStr">
        <is>
          <t>No</t>
        </is>
      </c>
      <c r="O1349" t="inlineStr">
        <is>
          <t>Not stated</t>
        </is>
      </c>
      <c r="Q1349" s="9" t="inlineStr">
        <is>
          <t>https://grantcue.com/foundations/souers-charitable-trust-436079817</t>
        </is>
      </c>
    </row>
    <row r="1350">
      <c r="A1350">
        <f>IF($E1350=$E1349,$A1349+1,1)</f>
        <v/>
      </c>
      <c r="B1350" t="inlineStr">
        <is>
          <t>The Dierberg Foundation</t>
        </is>
      </c>
      <c r="C1350" t="inlineStr">
        <is>
          <t>43-6897690</t>
        </is>
      </c>
      <c r="D1350" t="inlineStr">
        <is>
          <t>Missouri</t>
        </is>
      </c>
      <c r="E1350" t="inlineStr">
        <is>
          <t>MO</t>
        </is>
      </c>
      <c r="F1350" t="n">
        <v>2025</v>
      </c>
      <c r="G1350" t="n">
        <v>2</v>
      </c>
      <c r="H1350" s="13" t="n">
        <v>4540029</v>
      </c>
      <c r="I1350" s="12" t="n">
        <v>36</v>
      </c>
      <c r="J1350" s="13" t="n">
        <v>11000</v>
      </c>
      <c r="K1350" s="13">
        <f>IFERROR($H1350/$I1350,"")</f>
        <v/>
      </c>
      <c r="L1350" s="13" t="n">
        <v>2504321</v>
      </c>
      <c r="M1350" t="inlineStr">
        <is>
          <t>NJ, OH, IL</t>
        </is>
      </c>
      <c r="N1350" t="inlineStr">
        <is>
          <t>No</t>
        </is>
      </c>
      <c r="O1350" t="inlineStr">
        <is>
          <t>Not stated</t>
        </is>
      </c>
      <c r="Q1350" s="9" t="inlineStr">
        <is>
          <t>https://grantcue.com/foundations/the-dierberg-foundation-436897690</t>
        </is>
      </c>
    </row>
    <row r="1351">
      <c r="A1351">
        <f>IF($E1351=$E1350,$A1350+1,1)</f>
        <v/>
      </c>
      <c r="B1351" t="inlineStr">
        <is>
          <t>ROSS FAMILY FOUNDATION</t>
        </is>
      </c>
      <c r="C1351" t="inlineStr">
        <is>
          <t>46-6432496</t>
        </is>
      </c>
      <c r="D1351" t="inlineStr">
        <is>
          <t>Missouri</t>
        </is>
      </c>
      <c r="E1351" t="inlineStr">
        <is>
          <t>MO</t>
        </is>
      </c>
      <c r="F1351" t="n">
        <v>2024</v>
      </c>
      <c r="G1351" t="n">
        <v>1</v>
      </c>
      <c r="H1351" s="13" t="n">
        <v>4478000</v>
      </c>
      <c r="I1351" s="12" t="n">
        <v>73</v>
      </c>
      <c r="J1351" s="13" t="n">
        <v>12000</v>
      </c>
      <c r="K1351" s="13">
        <f>IFERROR($H1351/$I1351,"")</f>
        <v/>
      </c>
      <c r="L1351" s="13" t="n">
        <v>1285000</v>
      </c>
      <c r="M1351" t="inlineStr">
        <is>
          <t>FL, KS, TX</t>
        </is>
      </c>
      <c r="N1351" t="inlineStr">
        <is>
          <t>Yes</t>
        </is>
      </c>
      <c r="O1351" t="inlineStr">
        <is>
          <t>Not stated</t>
        </is>
      </c>
      <c r="Q1351" s="9" t="inlineStr">
        <is>
          <t>https://grantcue.com/foundations/ross-family-foundation-466432496</t>
        </is>
      </c>
    </row>
    <row r="1352">
      <c r="A1352">
        <f>IF($E1352=$E1351,$A1351+1,1)</f>
        <v/>
      </c>
      <c r="B1352" t="inlineStr">
        <is>
          <t>RIO VISTA FOUNDATION</t>
        </is>
      </c>
      <c r="C1352" t="inlineStr">
        <is>
          <t>47-5213534</t>
        </is>
      </c>
      <c r="D1352" t="inlineStr">
        <is>
          <t>Missouri</t>
        </is>
      </c>
      <c r="E1352" t="inlineStr">
        <is>
          <t>MO</t>
        </is>
      </c>
      <c r="F1352" t="n">
        <v>2024</v>
      </c>
      <c r="G1352" t="n">
        <v>1</v>
      </c>
      <c r="H1352" s="13" t="n">
        <v>4375333</v>
      </c>
      <c r="I1352" s="12" t="n">
        <v>11</v>
      </c>
      <c r="J1352" s="13" t="n">
        <v>150000</v>
      </c>
      <c r="K1352" s="13">
        <f>IFERROR($H1352/$I1352,"")</f>
        <v/>
      </c>
      <c r="L1352" s="13" t="n">
        <v>2600000</v>
      </c>
      <c r="M1352" t="inlineStr">
        <is>
          <t>CO</t>
        </is>
      </c>
      <c r="N1352" t="inlineStr">
        <is>
          <t>No</t>
        </is>
      </c>
      <c r="O1352" t="inlineStr">
        <is>
          <t>Not stated</t>
        </is>
      </c>
      <c r="Q1352" s="9" t="inlineStr">
        <is>
          <t>https://grantcue.com/foundations/rio-vista-foundation-475213534</t>
        </is>
      </c>
    </row>
    <row r="1353">
      <c r="A1353">
        <f>IF($E1353=$E1352,$A1352+1,1)</f>
        <v/>
      </c>
      <c r="B1353" t="inlineStr">
        <is>
          <t>LAY FAMILY FOUNDATION A CORPORATION</t>
        </is>
      </c>
      <c r="C1353" t="inlineStr">
        <is>
          <t>43-1510405</t>
        </is>
      </c>
      <c r="D1353" t="inlineStr">
        <is>
          <t>Missouri</t>
        </is>
      </c>
      <c r="E1353" t="inlineStr">
        <is>
          <t>MO</t>
        </is>
      </c>
      <c r="F1353" t="n">
        <v>2024</v>
      </c>
      <c r="G1353" t="n">
        <v>1</v>
      </c>
      <c r="H1353" s="13" t="n">
        <v>4361194</v>
      </c>
      <c r="I1353" s="12" t="n">
        <v>19</v>
      </c>
      <c r="J1353" s="13" t="n">
        <v>175000</v>
      </c>
      <c r="K1353" s="13">
        <f>IFERROR($H1353/$I1353,"")</f>
        <v/>
      </c>
      <c r="L1353" s="13" t="n">
        <v>760090</v>
      </c>
      <c r="M1353" t="inlineStr">
        <is>
          <t>MA</t>
        </is>
      </c>
      <c r="N1353" t="inlineStr">
        <is>
          <t>No</t>
        </is>
      </c>
      <c r="O1353" t="inlineStr">
        <is>
          <t>Not stated</t>
        </is>
      </c>
      <c r="Q1353" s="9" t="inlineStr">
        <is>
          <t>https://grantcue.com/foundations/lay-family-foundation-a-corporation-c-o-tod-moses-cpa-431510405</t>
        </is>
      </c>
    </row>
    <row r="1354">
      <c r="A1354">
        <f>IF($E1354=$E1353,$A1353+1,1)</f>
        <v/>
      </c>
      <c r="B1354" t="inlineStr">
        <is>
          <t>AUGUST A BUSCH III CHARITABLE TRUST</t>
        </is>
      </c>
      <c r="C1354" t="inlineStr">
        <is>
          <t>43-1435400</t>
        </is>
      </c>
      <c r="D1354" t="inlineStr">
        <is>
          <t>Missouri</t>
        </is>
      </c>
      <c r="E1354" t="inlineStr">
        <is>
          <t>MO</t>
        </is>
      </c>
      <c r="F1354" t="n">
        <v>2025</v>
      </c>
      <c r="G1354" t="n">
        <v>2</v>
      </c>
      <c r="H1354" s="13" t="n">
        <v>4241420</v>
      </c>
      <c r="I1354" s="12" t="n">
        <v>128</v>
      </c>
      <c r="J1354" s="13" t="n">
        <v>5000</v>
      </c>
      <c r="K1354" s="13">
        <f>IFERROR($H1354/$I1354,"")</f>
        <v/>
      </c>
      <c r="L1354" s="13" t="n">
        <v>750000</v>
      </c>
      <c r="M1354" t="inlineStr">
        <is>
          <t>FL, MD, DC</t>
        </is>
      </c>
      <c r="N1354" t="inlineStr">
        <is>
          <t>Yes</t>
        </is>
      </c>
      <c r="O1354" t="inlineStr">
        <is>
          <t>Not stated</t>
        </is>
      </c>
      <c r="Q1354" s="9" t="inlineStr">
        <is>
          <t>https://grantcue.com/foundations/august-a-busch-iii-charitable-trust-431435400</t>
        </is>
      </c>
    </row>
    <row r="1355">
      <c r="A1355">
        <f>IF($E1355=$E1354,$A1354+1,1)</f>
        <v/>
      </c>
      <c r="B1355" t="inlineStr">
        <is>
          <t>HATCH FOUNDATION</t>
        </is>
      </c>
      <c r="C1355" t="inlineStr">
        <is>
          <t>84-3891130</t>
        </is>
      </c>
      <c r="D1355" t="inlineStr">
        <is>
          <t>Missouri</t>
        </is>
      </c>
      <c r="E1355" t="inlineStr">
        <is>
          <t>MO</t>
        </is>
      </c>
      <c r="F1355" t="n">
        <v>2025</v>
      </c>
      <c r="G1355" t="n">
        <v>2</v>
      </c>
      <c r="H1355" s="13" t="n">
        <v>4232202</v>
      </c>
      <c r="I1355" s="12" t="n">
        <v>75</v>
      </c>
      <c r="J1355" s="13" t="n">
        <v>19360</v>
      </c>
      <c r="K1355" s="13">
        <f>IFERROR($H1355/$I1355,"")</f>
        <v/>
      </c>
      <c r="L1355" s="13" t="n">
        <v>1400000</v>
      </c>
      <c r="M1355" t="inlineStr">
        <is>
          <t>MD</t>
        </is>
      </c>
      <c r="N1355" t="inlineStr">
        <is>
          <t>No</t>
        </is>
      </c>
      <c r="O1355" t="inlineStr">
        <is>
          <t>Not stated</t>
        </is>
      </c>
      <c r="Q1355" s="9" t="inlineStr">
        <is>
          <t>https://grantcue.com/foundations/hatch-foundation-843891130</t>
        </is>
      </c>
    </row>
    <row r="1356">
      <c r="A1356">
        <f>IF($E1356=$E1355,$A1355+1,1)</f>
        <v/>
      </c>
      <c r="B1356" t="inlineStr">
        <is>
          <t>THE KRANZBERG FAMILY CHARITABLE FOUNDATION</t>
        </is>
      </c>
      <c r="C1356" t="inlineStr">
        <is>
          <t>43-6852835</t>
        </is>
      </c>
      <c r="D1356" t="inlineStr">
        <is>
          <t>Missouri</t>
        </is>
      </c>
      <c r="E1356" t="inlineStr">
        <is>
          <t>MO</t>
        </is>
      </c>
      <c r="F1356" t="n">
        <v>2024</v>
      </c>
      <c r="G1356" t="n">
        <v>1</v>
      </c>
      <c r="H1356" s="13" t="n">
        <v>4213813</v>
      </c>
      <c r="I1356" s="12" t="n">
        <v>154</v>
      </c>
      <c r="J1356" s="13" t="n">
        <v>1000</v>
      </c>
      <c r="K1356" s="13">
        <f>IFERROR($H1356/$I1356,"")</f>
        <v/>
      </c>
      <c r="L1356" s="13" t="n">
        <v>3020000</v>
      </c>
      <c r="M1356" t="inlineStr">
        <is>
          <t>CO, NY, PA</t>
        </is>
      </c>
      <c r="N1356" t="inlineStr">
        <is>
          <t>Yes</t>
        </is>
      </c>
      <c r="O1356" t="inlineStr">
        <is>
          <t>Not stated</t>
        </is>
      </c>
      <c r="Q1356" s="9" t="inlineStr">
        <is>
          <t>https://grantcue.com/foundations/the-kranzberg-family-charitable-foundation-436852835</t>
        </is>
      </c>
    </row>
    <row r="1357">
      <c r="A1357">
        <f>IF($E1357=$E1356,$A1356+1,1)</f>
        <v/>
      </c>
      <c r="B1357" t="inlineStr">
        <is>
          <t>VICTOR E SPEAS FOUNDATION</t>
        </is>
      </c>
      <c r="C1357" t="inlineStr">
        <is>
          <t>44-6008340</t>
        </is>
      </c>
      <c r="D1357" t="inlineStr">
        <is>
          <t>Missouri</t>
        </is>
      </c>
      <c r="E1357" t="inlineStr">
        <is>
          <t>MO</t>
        </is>
      </c>
      <c r="F1357" t="n">
        <v>2025</v>
      </c>
      <c r="G1357" t="n">
        <v>2</v>
      </c>
      <c r="H1357" s="13" t="n">
        <v>4051000</v>
      </c>
      <c r="I1357" s="12" t="n">
        <v>76</v>
      </c>
      <c r="J1357" s="13" t="n">
        <v>40000</v>
      </c>
      <c r="K1357" s="13">
        <f>IFERROR($H1357/$I1357,"")</f>
        <v/>
      </c>
      <c r="L1357" s="13" t="n">
        <v>250000</v>
      </c>
      <c r="M1357" t="inlineStr">
        <is>
          <t>KS, NY</t>
        </is>
      </c>
      <c r="N1357" t="inlineStr">
        <is>
          <t>Yes</t>
        </is>
      </c>
      <c r="O1357" t="inlineStr">
        <is>
          <t>Yes</t>
        </is>
      </c>
      <c r="Q1357" s="9" t="inlineStr">
        <is>
          <t>https://grantcue.com/foundations/victor-e-speas-foundation-446008340</t>
        </is>
      </c>
    </row>
    <row r="1358">
      <c r="A1358">
        <f>IF($E1358=$E1357,$A1357+1,1)</f>
        <v/>
      </c>
      <c r="B1358" t="inlineStr">
        <is>
          <t>SNUG HARBOR FOUNDATION</t>
        </is>
      </c>
      <c r="C1358" t="inlineStr">
        <is>
          <t>37-6589535</t>
        </is>
      </c>
      <c r="D1358" t="inlineStr">
        <is>
          <t>Missouri</t>
        </is>
      </c>
      <c r="E1358" t="inlineStr">
        <is>
          <t>MO</t>
        </is>
      </c>
      <c r="F1358" t="n">
        <v>2025</v>
      </c>
      <c r="G1358" t="n">
        <v>2</v>
      </c>
      <c r="H1358" s="13" t="n">
        <v>3966667</v>
      </c>
      <c r="I1358" s="12" t="n">
        <v>15</v>
      </c>
      <c r="J1358" s="13" t="n">
        <v>75000</v>
      </c>
      <c r="K1358" s="13">
        <f>IFERROR($H1358/$I1358,"")</f>
        <v/>
      </c>
      <c r="L1358" s="13" t="n">
        <v>2766667</v>
      </c>
      <c r="M1358" t="inlineStr">
        <is>
          <t>NY, CT, NC</t>
        </is>
      </c>
      <c r="N1358" t="inlineStr">
        <is>
          <t>No</t>
        </is>
      </c>
      <c r="O1358" t="inlineStr">
        <is>
          <t>Not stated</t>
        </is>
      </c>
      <c r="Q1358" s="9" t="inlineStr">
        <is>
          <t>https://grantcue.com/foundations/snug-harbor-foundation-376589535</t>
        </is>
      </c>
    </row>
    <row r="1359">
      <c r="A1359">
        <f>IF($E1359=$E1358,$A1358+1,1)</f>
        <v/>
      </c>
      <c r="B1359" t="inlineStr">
        <is>
          <t>RGA FOUNDATION</t>
        </is>
      </c>
      <c r="C1359" t="inlineStr">
        <is>
          <t>81-3433180</t>
        </is>
      </c>
      <c r="D1359" t="inlineStr">
        <is>
          <t>Missouri</t>
        </is>
      </c>
      <c r="E1359" t="inlineStr">
        <is>
          <t>MO</t>
        </is>
      </c>
      <c r="F1359" t="n">
        <v>2025</v>
      </c>
      <c r="G1359" t="n">
        <v>2</v>
      </c>
      <c r="H1359" s="13" t="n">
        <v>3918753</v>
      </c>
      <c r="I1359" s="12" t="n">
        <v>65</v>
      </c>
      <c r="J1359" s="13" t="n">
        <v>25000</v>
      </c>
      <c r="K1359" s="13">
        <f>IFERROR($H1359/$I1359,"")</f>
        <v/>
      </c>
      <c r="L1359" s="13" t="n">
        <v>600000</v>
      </c>
      <c r="M1359" t="inlineStr">
        <is>
          <t>SC, IL, MA</t>
        </is>
      </c>
      <c r="N1359" t="inlineStr">
        <is>
          <t>Yes</t>
        </is>
      </c>
      <c r="O1359" t="inlineStr">
        <is>
          <t>Yes</t>
        </is>
      </c>
      <c r="Q1359" s="9" t="inlineStr">
        <is>
          <t>https://grantcue.com/foundations/rga-foundation-813433180</t>
        </is>
      </c>
    </row>
    <row r="1360">
      <c r="A1360">
        <f>IF($E1360=$E1359,$A1359+1,1)</f>
        <v/>
      </c>
      <c r="B1360" t="inlineStr">
        <is>
          <t>IR TUA KD&amp;ML STEADLEY CHARITABLE</t>
        </is>
      </c>
      <c r="C1360" t="inlineStr">
        <is>
          <t>43-6120866</t>
        </is>
      </c>
      <c r="D1360" t="inlineStr">
        <is>
          <t>Missouri</t>
        </is>
      </c>
      <c r="E1360" t="inlineStr">
        <is>
          <t>MO</t>
        </is>
      </c>
      <c r="F1360" t="n">
        <v>2025</v>
      </c>
      <c r="G1360" t="n">
        <v>2</v>
      </c>
      <c r="H1360" s="13" t="n">
        <v>3661294</v>
      </c>
      <c r="I1360" s="12" t="n">
        <v>35</v>
      </c>
      <c r="J1360" s="13" t="n">
        <v>50000</v>
      </c>
      <c r="K1360" s="13">
        <f>IFERROR($H1360/$I1360,"")</f>
        <v/>
      </c>
      <c r="L1360" s="13" t="n">
        <v>924000</v>
      </c>
      <c r="N1360" t="inlineStr">
        <is>
          <t>Yes</t>
        </is>
      </c>
      <c r="O1360" t="inlineStr">
        <is>
          <t>Not stated</t>
        </is>
      </c>
      <c r="Q1360" s="9" t="inlineStr">
        <is>
          <t>https://grantcue.com/foundations/ir-tua-kd-and-ml-steadley-charitable-436120866</t>
        </is>
      </c>
    </row>
    <row r="1361">
      <c r="A1361">
        <f>IF($E1361=$E1360,$A1360+1,1)</f>
        <v/>
      </c>
      <c r="B1361" t="inlineStr">
        <is>
          <t>OPPENSTEIN BROTHERS FOUNDATION</t>
        </is>
      </c>
      <c r="C1361" t="inlineStr">
        <is>
          <t>43-6203035</t>
        </is>
      </c>
      <c r="D1361" t="inlineStr">
        <is>
          <t>Missouri</t>
        </is>
      </c>
      <c r="E1361" t="inlineStr">
        <is>
          <t>MO</t>
        </is>
      </c>
      <c r="F1361" t="n">
        <v>2025</v>
      </c>
      <c r="G1361" t="n">
        <v>2</v>
      </c>
      <c r="H1361" s="13" t="n">
        <v>3632000</v>
      </c>
      <c r="I1361" s="12" t="n">
        <v>236</v>
      </c>
      <c r="J1361" s="13" t="n">
        <v>15000</v>
      </c>
      <c r="K1361" s="13">
        <f>IFERROR($H1361/$I1361,"")</f>
        <v/>
      </c>
      <c r="L1361" s="13" t="n">
        <v>100000</v>
      </c>
      <c r="M1361" t="inlineStr">
        <is>
          <t>KS</t>
        </is>
      </c>
      <c r="N1361" t="inlineStr">
        <is>
          <t>Yes</t>
        </is>
      </c>
      <c r="O1361" t="inlineStr">
        <is>
          <t>Not stated</t>
        </is>
      </c>
      <c r="Q1361" s="9" t="inlineStr">
        <is>
          <t>https://grantcue.com/foundations/oppenstein-brothers-foundation-436203035</t>
        </is>
      </c>
    </row>
    <row r="1362">
      <c r="A1362">
        <f>IF($E1362=$E1361,$A1361+1,1)</f>
        <v/>
      </c>
      <c r="B1362" t="inlineStr">
        <is>
          <t>SARLI FAMILY FOUNDATION</t>
        </is>
      </c>
      <c r="C1362" t="inlineStr">
        <is>
          <t>33-1020940</t>
        </is>
      </c>
      <c r="D1362" t="inlineStr">
        <is>
          <t>Missouri</t>
        </is>
      </c>
      <c r="E1362" t="inlineStr">
        <is>
          <t>MO</t>
        </is>
      </c>
      <c r="F1362" t="n">
        <v>2025</v>
      </c>
      <c r="G1362" t="n">
        <v>2</v>
      </c>
      <c r="H1362" s="13" t="n">
        <v>3560000</v>
      </c>
      <c r="I1362" s="12" t="n">
        <v>46</v>
      </c>
      <c r="J1362" s="13" t="n">
        <v>75000</v>
      </c>
      <c r="K1362" s="13">
        <f>IFERROR($H1362/$I1362,"")</f>
        <v/>
      </c>
      <c r="L1362" s="13" t="n">
        <v>200000</v>
      </c>
      <c r="M1362" t="inlineStr">
        <is>
          <t>KS</t>
        </is>
      </c>
      <c r="N1362" t="inlineStr">
        <is>
          <t>No</t>
        </is>
      </c>
      <c r="O1362" t="inlineStr">
        <is>
          <t>Not stated</t>
        </is>
      </c>
      <c r="Q1362" s="9" t="inlineStr">
        <is>
          <t>https://grantcue.com/foundations/sarli-family-foundation-331020940</t>
        </is>
      </c>
    </row>
    <row r="1363">
      <c r="A1363">
        <f>IF($E1363=$E1362,$A1362+1,1)</f>
        <v/>
      </c>
      <c r="B1363" t="inlineStr">
        <is>
          <t>Stifel Foundation Inc</t>
        </is>
      </c>
      <c r="C1363" t="inlineStr">
        <is>
          <t>27-1439256</t>
        </is>
      </c>
      <c r="D1363" t="inlineStr">
        <is>
          <t>Missouri</t>
        </is>
      </c>
      <c r="E1363" t="inlineStr">
        <is>
          <t>MO</t>
        </is>
      </c>
      <c r="F1363" t="n">
        <v>2025</v>
      </c>
      <c r="G1363" t="n">
        <v>2</v>
      </c>
      <c r="H1363" s="13" t="n">
        <v>3557500</v>
      </c>
      <c r="I1363" s="12" t="n">
        <v>67</v>
      </c>
      <c r="J1363" s="13" t="n">
        <v>15000</v>
      </c>
      <c r="K1363" s="13">
        <f>IFERROR($H1363/$I1363,"")</f>
        <v/>
      </c>
      <c r="L1363" s="13" t="n">
        <v>1000000</v>
      </c>
      <c r="M1363" t="inlineStr">
        <is>
          <t>NY, CA, VA</t>
        </is>
      </c>
      <c r="N1363" t="inlineStr">
        <is>
          <t>No</t>
        </is>
      </c>
      <c r="O1363" t="inlineStr">
        <is>
          <t>Not stated</t>
        </is>
      </c>
      <c r="Q1363" s="9" t="inlineStr">
        <is>
          <t>https://grantcue.com/foundations/stifel-foundation-inc-271439256</t>
        </is>
      </c>
    </row>
    <row r="1364">
      <c r="A1364">
        <f>IF($E1364=$E1363,$A1363+1,1)</f>
        <v/>
      </c>
      <c r="B1364" t="inlineStr">
        <is>
          <t>TRIO FOUNDATION OF ST LOUIS</t>
        </is>
      </c>
      <c r="C1364" t="inlineStr">
        <is>
          <t>43-1553538</t>
        </is>
      </c>
      <c r="D1364" t="inlineStr">
        <is>
          <t>Missouri</t>
        </is>
      </c>
      <c r="E1364" t="inlineStr">
        <is>
          <t>MO</t>
        </is>
      </c>
      <c r="F1364" t="n">
        <v>2025</v>
      </c>
      <c r="G1364" t="n">
        <v>2</v>
      </c>
      <c r="H1364" s="13" t="n">
        <v>3542500</v>
      </c>
      <c r="I1364" s="12" t="n">
        <v>191</v>
      </c>
      <c r="J1364" s="13" t="n">
        <v>20000</v>
      </c>
      <c r="K1364" s="13">
        <f>IFERROR($H1364/$I1364,"")</f>
        <v/>
      </c>
      <c r="L1364" s="13" t="n">
        <v>50000</v>
      </c>
      <c r="M1364" t="inlineStr">
        <is>
          <t>GA, TN, FL</t>
        </is>
      </c>
      <c r="N1364" t="inlineStr">
        <is>
          <t>Yes</t>
        </is>
      </c>
      <c r="O1364" t="inlineStr">
        <is>
          <t>Yes</t>
        </is>
      </c>
      <c r="Q1364" s="9" t="inlineStr">
        <is>
          <t>https://grantcue.com/foundations/trio-foundation-of-st-louis-431553538</t>
        </is>
      </c>
    </row>
    <row r="1365">
      <c r="A1365">
        <f>IF($E1365=$E1364,$A1364+1,1)</f>
        <v/>
      </c>
      <c r="B1365" t="inlineStr">
        <is>
          <t>JMG FOUNDATION</t>
        </is>
      </c>
      <c r="C1365" t="inlineStr">
        <is>
          <t>27-3017668</t>
        </is>
      </c>
      <c r="D1365" t="inlineStr">
        <is>
          <t>Missouri</t>
        </is>
      </c>
      <c r="E1365" t="inlineStr">
        <is>
          <t>MO</t>
        </is>
      </c>
      <c r="F1365" t="n">
        <v>2025</v>
      </c>
      <c r="G1365" t="n">
        <v>2</v>
      </c>
      <c r="H1365" s="13" t="n">
        <v>3436450</v>
      </c>
      <c r="I1365" s="12" t="n">
        <v>55</v>
      </c>
      <c r="J1365" s="13" t="n">
        <v>20000</v>
      </c>
      <c r="K1365" s="13">
        <f>IFERROR($H1365/$I1365,"")</f>
        <v/>
      </c>
      <c r="L1365" s="13" t="n">
        <v>525000</v>
      </c>
      <c r="M1365" t="inlineStr">
        <is>
          <t>IL, FL, IN</t>
        </is>
      </c>
      <c r="N1365" t="inlineStr">
        <is>
          <t>No</t>
        </is>
      </c>
      <c r="O1365" t="inlineStr">
        <is>
          <t>Not stated</t>
        </is>
      </c>
      <c r="Q1365" s="9" t="inlineStr">
        <is>
          <t>https://grantcue.com/foundations/jmg-foundation-273017668</t>
        </is>
      </c>
    </row>
    <row r="1366">
      <c r="A1366">
        <f>IF($E1366=$E1365,$A1365+1,1)</f>
        <v/>
      </c>
      <c r="B1366" t="inlineStr">
        <is>
          <t>THE WILLIAM V CAMPBELL FAMILY FOUNDATION</t>
        </is>
      </c>
      <c r="C1366" t="inlineStr">
        <is>
          <t>27-0387300</t>
        </is>
      </c>
      <c r="D1366" t="inlineStr">
        <is>
          <t>Missouri</t>
        </is>
      </c>
      <c r="E1366" t="inlineStr">
        <is>
          <t>MO</t>
        </is>
      </c>
      <c r="F1366" t="n">
        <v>2025</v>
      </c>
      <c r="G1366" t="n">
        <v>2</v>
      </c>
      <c r="H1366" s="13" t="n">
        <v>3350000</v>
      </c>
      <c r="I1366" s="12" t="n">
        <v>18</v>
      </c>
      <c r="J1366" s="13" t="n">
        <v>100000</v>
      </c>
      <c r="K1366" s="13">
        <f>IFERROR($H1366/$I1366,"")</f>
        <v/>
      </c>
      <c r="L1366" s="13" t="n">
        <v>1000000</v>
      </c>
      <c r="M1366" t="inlineStr">
        <is>
          <t>CA, TX, FL</t>
        </is>
      </c>
      <c r="N1366" t="inlineStr">
        <is>
          <t>No</t>
        </is>
      </c>
      <c r="O1366" t="inlineStr">
        <is>
          <t>Not stated</t>
        </is>
      </c>
      <c r="Q1366" s="9" t="inlineStr">
        <is>
          <t>https://grantcue.com/foundations/the-william-v-campbell-family-foundation-270387300</t>
        </is>
      </c>
    </row>
    <row r="1367">
      <c r="A1367">
        <f>IF($E1367=$E1366,$A1366+1,1)</f>
        <v/>
      </c>
      <c r="B1367" t="inlineStr">
        <is>
          <t>INTERCO CHARITABLE TRUST</t>
        </is>
      </c>
      <c r="C1367" t="inlineStr">
        <is>
          <t>31-1593436</t>
        </is>
      </c>
      <c r="D1367" t="inlineStr">
        <is>
          <t>Missouri</t>
        </is>
      </c>
      <c r="E1367" t="inlineStr">
        <is>
          <t>MO</t>
        </is>
      </c>
      <c r="F1367" t="n">
        <v>2024</v>
      </c>
      <c r="G1367" t="n">
        <v>1</v>
      </c>
      <c r="H1367" s="13" t="n">
        <v>3228970</v>
      </c>
      <c r="I1367" s="12" t="n">
        <v>54</v>
      </c>
      <c r="J1367" s="13" t="n">
        <v>30000</v>
      </c>
      <c r="K1367" s="13">
        <f>IFERROR($H1367/$I1367,"")</f>
        <v/>
      </c>
      <c r="L1367" s="13" t="n">
        <v>275000</v>
      </c>
      <c r="M1367" t="inlineStr">
        <is>
          <t>FL, DC, IL</t>
        </is>
      </c>
      <c r="N1367" t="inlineStr">
        <is>
          <t>Yes</t>
        </is>
      </c>
      <c r="O1367" t="inlineStr">
        <is>
          <t>Not stated</t>
        </is>
      </c>
      <c r="Q1367" s="9" t="inlineStr">
        <is>
          <t>https://grantcue.com/foundations/interco-charitable-trust-311593436</t>
        </is>
      </c>
    </row>
    <row r="1368">
      <c r="A1368">
        <f>IF($E1368=$E1367,$A1367+1,1)</f>
        <v/>
      </c>
      <c r="B1368" t="inlineStr">
        <is>
          <t>HENRY A JUBEL FOUNDATION</t>
        </is>
      </c>
      <c r="C1368" t="inlineStr">
        <is>
          <t>45-3551627</t>
        </is>
      </c>
      <c r="D1368" t="inlineStr">
        <is>
          <t>Missouri</t>
        </is>
      </c>
      <c r="E1368" t="inlineStr">
        <is>
          <t>MO</t>
        </is>
      </c>
      <c r="F1368" t="n">
        <v>2025</v>
      </c>
      <c r="G1368" t="n">
        <v>2</v>
      </c>
      <c r="H1368" s="13" t="n">
        <v>3101739</v>
      </c>
      <c r="I1368" s="12" t="n">
        <v>16</v>
      </c>
      <c r="J1368" s="13" t="n">
        <v>25257.5</v>
      </c>
      <c r="K1368" s="13">
        <f>IFERROR($H1368/$I1368,"")</f>
        <v/>
      </c>
      <c r="L1368" s="13" t="n">
        <v>750000</v>
      </c>
      <c r="M1368" t="inlineStr">
        <is>
          <t>NY, NC</t>
        </is>
      </c>
      <c r="N1368" t="inlineStr">
        <is>
          <t>Yes</t>
        </is>
      </c>
      <c r="O1368" t="inlineStr">
        <is>
          <t>Not stated</t>
        </is>
      </c>
      <c r="Q1368" s="9" t="inlineStr">
        <is>
          <t>https://grantcue.com/foundations/henry-a-jubel-foundation-453551627</t>
        </is>
      </c>
    </row>
    <row r="1369">
      <c r="A1369">
        <f>IF($E1369=$E1368,$A1368+1,1)</f>
        <v/>
      </c>
      <c r="B1369" t="inlineStr">
        <is>
          <t>UMB FINANCIAL CORPORATION CHARITABLE</t>
        </is>
      </c>
      <c r="C1369" t="inlineStr">
        <is>
          <t>20-5093263</t>
        </is>
      </c>
      <c r="D1369" t="inlineStr">
        <is>
          <t>Missouri</t>
        </is>
      </c>
      <c r="E1369" t="inlineStr">
        <is>
          <t>MO</t>
        </is>
      </c>
      <c r="F1369" t="n">
        <v>2024</v>
      </c>
      <c r="G1369" t="n">
        <v>1</v>
      </c>
      <c r="H1369" s="13" t="n">
        <v>2997667</v>
      </c>
      <c r="I1369" s="12" t="n">
        <v>36</v>
      </c>
      <c r="J1369" s="13" t="n">
        <v>50000</v>
      </c>
      <c r="K1369" s="13">
        <f>IFERROR($H1369/$I1369,"")</f>
        <v/>
      </c>
      <c r="L1369" s="13" t="n">
        <v>400000</v>
      </c>
      <c r="M1369" t="inlineStr">
        <is>
          <t>KS, CO, AZ</t>
        </is>
      </c>
      <c r="N1369" t="inlineStr">
        <is>
          <t>Yes</t>
        </is>
      </c>
      <c r="O1369" t="inlineStr">
        <is>
          <t>Not stated</t>
        </is>
      </c>
      <c r="Q1369" s="9" t="inlineStr">
        <is>
          <t>https://grantcue.com/foundations/umb-financial-corporation-charitable-205093263</t>
        </is>
      </c>
    </row>
    <row r="1370">
      <c r="A1370">
        <f>IF($E1370=$E1369,$A1369+1,1)</f>
        <v/>
      </c>
      <c r="B1370" t="inlineStr">
        <is>
          <t>MELVA LONG TRUST</t>
        </is>
      </c>
      <c r="C1370" t="inlineStr">
        <is>
          <t>30-6722342</t>
        </is>
      </c>
      <c r="D1370" t="inlineStr">
        <is>
          <t>Missouri</t>
        </is>
      </c>
      <c r="E1370" t="inlineStr">
        <is>
          <t>MO</t>
        </is>
      </c>
      <c r="F1370" t="n">
        <v>2025</v>
      </c>
      <c r="G1370" t="n">
        <v>2</v>
      </c>
      <c r="H1370" s="13" t="n">
        <v>2957884</v>
      </c>
      <c r="I1370" s="12" t="n">
        <v>26</v>
      </c>
      <c r="J1370" s="13" t="n">
        <v>77941</v>
      </c>
      <c r="K1370" s="13">
        <f>IFERROR($H1370/$I1370,"")</f>
        <v/>
      </c>
      <c r="L1370" s="13" t="n">
        <v>350736</v>
      </c>
      <c r="M1370" t="inlineStr">
        <is>
          <t>FL, TN, NY</t>
        </is>
      </c>
      <c r="N1370" t="inlineStr">
        <is>
          <t>No</t>
        </is>
      </c>
      <c r="O1370" t="inlineStr">
        <is>
          <t>Not stated</t>
        </is>
      </c>
      <c r="Q1370" s="9" t="inlineStr">
        <is>
          <t>https://grantcue.com/foundations/melva-long-trust-306722342</t>
        </is>
      </c>
    </row>
    <row r="1371">
      <c r="A1371">
        <f>IF($E1371=$E1370,$A1370+1,1)</f>
        <v/>
      </c>
      <c r="B1371" t="inlineStr">
        <is>
          <t>THE BLUE CLOUD FOUNDATION INC</t>
        </is>
      </c>
      <c r="C1371" t="inlineStr">
        <is>
          <t>92-1328095</t>
        </is>
      </c>
      <c r="D1371" t="inlineStr">
        <is>
          <t>Missouri</t>
        </is>
      </c>
      <c r="E1371" t="inlineStr">
        <is>
          <t>MO</t>
        </is>
      </c>
      <c r="F1371" t="n">
        <v>2025</v>
      </c>
      <c r="G1371" t="n">
        <v>2</v>
      </c>
      <c r="H1371" s="13" t="n">
        <v>2947751</v>
      </c>
      <c r="I1371" s="12" t="n">
        <v>23</v>
      </c>
      <c r="J1371" s="13" t="n">
        <v>50000</v>
      </c>
      <c r="K1371" s="13">
        <f>IFERROR($H1371/$I1371,"")</f>
        <v/>
      </c>
      <c r="L1371" s="13" t="n">
        <v>500000</v>
      </c>
      <c r="M1371" t="inlineStr">
        <is>
          <t>AL, PA, LA</t>
        </is>
      </c>
      <c r="N1371" t="inlineStr">
        <is>
          <t>No</t>
        </is>
      </c>
      <c r="O1371" t="inlineStr">
        <is>
          <t>Not stated</t>
        </is>
      </c>
      <c r="Q1371" s="9" t="inlineStr">
        <is>
          <t>https://grantcue.com/foundations/the-blue-cloud-foundation-inc-921328095</t>
        </is>
      </c>
    </row>
    <row r="1372">
      <c r="A1372">
        <f>IF($E1372=$E1371,$A1371+1,1)</f>
        <v/>
      </c>
      <c r="B1372" t="inlineStr">
        <is>
          <t>POTT FOUNDATION</t>
        </is>
      </c>
      <c r="C1372" t="inlineStr">
        <is>
          <t>43-6041541</t>
        </is>
      </c>
      <c r="D1372" t="inlineStr">
        <is>
          <t>Missouri</t>
        </is>
      </c>
      <c r="E1372" t="inlineStr">
        <is>
          <t>MO</t>
        </is>
      </c>
      <c r="F1372" t="n">
        <v>2025</v>
      </c>
      <c r="G1372" t="n">
        <v>2</v>
      </c>
      <c r="H1372" s="13" t="n">
        <v>2878500</v>
      </c>
      <c r="I1372" s="12" t="n">
        <v>180</v>
      </c>
      <c r="J1372" s="13" t="n">
        <v>10000</v>
      </c>
      <c r="K1372" s="13">
        <f>IFERROR($H1372/$I1372,"")</f>
        <v/>
      </c>
      <c r="L1372" s="13" t="n">
        <v>90000</v>
      </c>
      <c r="M1372" t="inlineStr">
        <is>
          <t>IL, VA, NC</t>
        </is>
      </c>
      <c r="N1372" t="inlineStr">
        <is>
          <t>Yes</t>
        </is>
      </c>
      <c r="O1372" t="inlineStr">
        <is>
          <t>Yes</t>
        </is>
      </c>
      <c r="Q1372" s="9" t="inlineStr">
        <is>
          <t>https://grantcue.com/foundations/pott-foundation-436041541</t>
        </is>
      </c>
    </row>
    <row r="1373">
      <c r="A1373">
        <f>IF($E1373=$E1372,$A1372+1,1)</f>
        <v/>
      </c>
      <c r="B1373" t="inlineStr">
        <is>
          <t>R C KEMPER JR CHARITABLE TRUST 10023600</t>
        </is>
      </c>
      <c r="C1373" t="inlineStr">
        <is>
          <t>44-6013840</t>
        </is>
      </c>
      <c r="D1373" t="inlineStr">
        <is>
          <t>Missouri</t>
        </is>
      </c>
      <c r="E1373" t="inlineStr">
        <is>
          <t>MO</t>
        </is>
      </c>
      <c r="F1373" t="n">
        <v>2024</v>
      </c>
      <c r="G1373" t="n">
        <v>1</v>
      </c>
      <c r="H1373" s="13" t="n">
        <v>2874833</v>
      </c>
      <c r="I1373" s="12" t="n">
        <v>28</v>
      </c>
      <c r="J1373" s="13" t="n">
        <v>64500</v>
      </c>
      <c r="K1373" s="13">
        <f>IFERROR($H1373/$I1373,"")</f>
        <v/>
      </c>
      <c r="L1373" s="13" t="n">
        <v>500000</v>
      </c>
      <c r="M1373" t="inlineStr">
        <is>
          <t>KS, MA, NY</t>
        </is>
      </c>
      <c r="N1373" t="inlineStr">
        <is>
          <t>No</t>
        </is>
      </c>
      <c r="O1373" t="inlineStr">
        <is>
          <t>Not stated</t>
        </is>
      </c>
      <c r="Q1373" s="9" t="inlineStr">
        <is>
          <t>https://grantcue.com/foundations/r-c-kemper-jr-charitable-trust-10023600-446013840</t>
        </is>
      </c>
    </row>
    <row r="1374">
      <c r="A1374">
        <f>IF($E1374=$E1373,$A1373+1,1)</f>
        <v/>
      </c>
      <c r="B1374" t="inlineStr">
        <is>
          <t>HERMANN FAMILY FOUNDATION</t>
        </is>
      </c>
      <c r="C1374" t="inlineStr">
        <is>
          <t>43-1616989</t>
        </is>
      </c>
      <c r="D1374" t="inlineStr">
        <is>
          <t>Missouri</t>
        </is>
      </c>
      <c r="E1374" t="inlineStr">
        <is>
          <t>MO</t>
        </is>
      </c>
      <c r="F1374" t="n">
        <v>2024</v>
      </c>
      <c r="G1374" t="n">
        <v>1</v>
      </c>
      <c r="H1374" s="13" t="n">
        <v>2867352</v>
      </c>
      <c r="I1374" s="12" t="n">
        <v>46</v>
      </c>
      <c r="J1374" s="13" t="n">
        <v>4500</v>
      </c>
      <c r="K1374" s="13">
        <f>IFERROR($H1374/$I1374,"")</f>
        <v/>
      </c>
      <c r="L1374" s="13" t="n">
        <v>1000000</v>
      </c>
      <c r="M1374" t="inlineStr">
        <is>
          <t>OH, MI, CA</t>
        </is>
      </c>
      <c r="N1374" t="inlineStr">
        <is>
          <t>Yes</t>
        </is>
      </c>
      <c r="O1374" t="inlineStr">
        <is>
          <t>Not stated</t>
        </is>
      </c>
      <c r="Q1374" s="9" t="inlineStr">
        <is>
          <t>https://grantcue.com/foundations/hermann-family-foundation-431616989</t>
        </is>
      </c>
    </row>
    <row r="1375">
      <c r="A1375">
        <f>IF($E1375=$E1374,$A1374+1,1)</f>
        <v/>
      </c>
      <c r="B1375" t="inlineStr">
        <is>
          <t>EVERGREEN HILLS HOMES CHARITABLE FOUNDATION</t>
        </is>
      </c>
      <c r="C1375" t="inlineStr">
        <is>
          <t>43-1093578</t>
        </is>
      </c>
      <c r="D1375" t="inlineStr">
        <is>
          <t>Missouri</t>
        </is>
      </c>
      <c r="E1375" t="inlineStr">
        <is>
          <t>MO</t>
        </is>
      </c>
      <c r="F1375" t="n">
        <v>2023</v>
      </c>
      <c r="G1375" t="n">
        <v>1</v>
      </c>
      <c r="H1375" s="13" t="n">
        <v>2838550</v>
      </c>
      <c r="I1375" s="12" t="n">
        <v>5</v>
      </c>
      <c r="J1375" s="13" t="n">
        <v>4638</v>
      </c>
      <c r="K1375" s="13">
        <f>IFERROR($H1375/$I1375,"")</f>
        <v/>
      </c>
      <c r="L1375" s="13" t="n">
        <v>2820000</v>
      </c>
      <c r="N1375" t="inlineStr">
        <is>
          <t>No</t>
        </is>
      </c>
      <c r="O1375" t="inlineStr">
        <is>
          <t>Not stated</t>
        </is>
      </c>
      <c r="Q1375" s="9" t="inlineStr">
        <is>
          <t>https://grantcue.com/foundations/evergreen-hills-homes-charitable-foundation-431093578</t>
        </is>
      </c>
    </row>
    <row r="1376">
      <c r="A1376">
        <f>IF($E1376=$E1375,$A1375+1,1)</f>
        <v/>
      </c>
      <c r="B1376" t="inlineStr">
        <is>
          <t>ENID AND CROSBY KEMPER FOUNDATION 10018904</t>
        </is>
      </c>
      <c r="C1376" t="inlineStr">
        <is>
          <t>23-7279896</t>
        </is>
      </c>
      <c r="D1376" t="inlineStr">
        <is>
          <t>Missouri</t>
        </is>
      </c>
      <c r="E1376" t="inlineStr">
        <is>
          <t>MO</t>
        </is>
      </c>
      <c r="F1376" t="n">
        <v>2024</v>
      </c>
      <c r="G1376" t="n">
        <v>1</v>
      </c>
      <c r="H1376" s="13" t="n">
        <v>2832279</v>
      </c>
      <c r="I1376" s="12" t="n">
        <v>61</v>
      </c>
      <c r="J1376" s="13" t="n">
        <v>20000</v>
      </c>
      <c r="K1376" s="13">
        <f>IFERROR($H1376/$I1376,"")</f>
        <v/>
      </c>
      <c r="L1376" s="13" t="n">
        <v>500000</v>
      </c>
      <c r="M1376" t="inlineStr">
        <is>
          <t>KS, CO, MA</t>
        </is>
      </c>
      <c r="N1376" t="inlineStr">
        <is>
          <t>No</t>
        </is>
      </c>
      <c r="O1376" t="inlineStr">
        <is>
          <t>Not stated</t>
        </is>
      </c>
      <c r="Q1376" s="9" t="inlineStr">
        <is>
          <t>https://grantcue.com/foundations/enid-and-crosby-kemper-foundation-10018904-237279896</t>
        </is>
      </c>
    </row>
    <row r="1377">
      <c r="A1377">
        <f>IF($E1377=$E1376,$A1376+1,1)</f>
        <v/>
      </c>
      <c r="B1377" t="inlineStr">
        <is>
          <t>WM AND MARGARET SCHREIBER CHAR TR</t>
        </is>
      </c>
      <c r="C1377" t="inlineStr">
        <is>
          <t>32-6490204</t>
        </is>
      </c>
      <c r="D1377" t="inlineStr">
        <is>
          <t>Missouri</t>
        </is>
      </c>
      <c r="E1377" t="inlineStr">
        <is>
          <t>MO</t>
        </is>
      </c>
      <c r="F1377" t="n">
        <v>2025</v>
      </c>
      <c r="G1377" t="n">
        <v>2</v>
      </c>
      <c r="H1377" s="13" t="n">
        <v>2817500</v>
      </c>
      <c r="I1377" s="12" t="n">
        <v>121</v>
      </c>
      <c r="J1377" s="13" t="n">
        <v>10000</v>
      </c>
      <c r="K1377" s="13">
        <f>IFERROR($H1377/$I1377,"")</f>
        <v/>
      </c>
      <c r="L1377" s="13" t="n">
        <v>285000</v>
      </c>
      <c r="M1377" t="inlineStr">
        <is>
          <t>KS, TN, NY</t>
        </is>
      </c>
      <c r="N1377" t="inlineStr">
        <is>
          <t>No</t>
        </is>
      </c>
      <c r="O1377" t="inlineStr">
        <is>
          <t>Not stated</t>
        </is>
      </c>
      <c r="Q1377" s="9" t="inlineStr">
        <is>
          <t>https://grantcue.com/foundations/wm-and-margaret-schreiber-char-tr-326490204</t>
        </is>
      </c>
    </row>
    <row r="1378">
      <c r="A1378">
        <f>IF($E1378=$E1377,$A1377+1,1)</f>
        <v/>
      </c>
      <c r="B1378" t="inlineStr">
        <is>
          <t>THE BAUM FAMILY FOUNDATION</t>
        </is>
      </c>
      <c r="C1378" t="inlineStr">
        <is>
          <t>35-2481660</t>
        </is>
      </c>
      <c r="D1378" t="inlineStr">
        <is>
          <t>Missouri</t>
        </is>
      </c>
      <c r="E1378" t="inlineStr">
        <is>
          <t>MO</t>
        </is>
      </c>
      <c r="F1378" t="n">
        <v>2024</v>
      </c>
      <c r="G1378" t="n">
        <v>1</v>
      </c>
      <c r="H1378" s="13" t="n">
        <v>2816666</v>
      </c>
      <c r="I1378" s="12" t="n">
        <v>30</v>
      </c>
      <c r="J1378" s="13" t="n">
        <v>75000</v>
      </c>
      <c r="K1378" s="13">
        <f>IFERROR($H1378/$I1378,"")</f>
        <v/>
      </c>
      <c r="L1378" s="13" t="n">
        <v>284000</v>
      </c>
      <c r="M1378" t="inlineStr">
        <is>
          <t>KS, MA</t>
        </is>
      </c>
      <c r="N1378" t="inlineStr">
        <is>
          <t>No</t>
        </is>
      </c>
      <c r="O1378" t="inlineStr">
        <is>
          <t>Not stated</t>
        </is>
      </c>
      <c r="Q1378" s="9" t="inlineStr">
        <is>
          <t>https://grantcue.com/foundations/the-baum-family-foundation-352481660</t>
        </is>
      </c>
    </row>
    <row r="1379">
      <c r="A1379">
        <f>IF($E1379=$E1378,$A1378+1,1)</f>
        <v/>
      </c>
      <c r="B1379" t="inlineStr">
        <is>
          <t>HAYDEN FREEDOM FOUNDATION</t>
        </is>
      </c>
      <c r="C1379" t="inlineStr">
        <is>
          <t>84-4457911</t>
        </is>
      </c>
      <c r="D1379" t="inlineStr">
        <is>
          <t>Missouri</t>
        </is>
      </c>
      <c r="E1379" t="inlineStr">
        <is>
          <t>MO</t>
        </is>
      </c>
      <c r="F1379" t="n">
        <v>2025</v>
      </c>
      <c r="G1379" t="n">
        <v>2</v>
      </c>
      <c r="H1379" s="13" t="n">
        <v>2785800</v>
      </c>
      <c r="I1379" s="12" t="n">
        <v>49</v>
      </c>
      <c r="J1379" s="13" t="n">
        <v>25000</v>
      </c>
      <c r="K1379" s="13">
        <f>IFERROR($H1379/$I1379,"")</f>
        <v/>
      </c>
      <c r="L1379" s="13" t="n">
        <v>781000</v>
      </c>
      <c r="M1379" t="inlineStr">
        <is>
          <t>AZ, CA, TN</t>
        </is>
      </c>
      <c r="N1379" t="inlineStr">
        <is>
          <t>No</t>
        </is>
      </c>
      <c r="O1379" t="inlineStr">
        <is>
          <t>Not stated</t>
        </is>
      </c>
      <c r="Q1379" s="9" t="inlineStr">
        <is>
          <t>https://grantcue.com/foundations/hayden-freedom-foundation-844457911</t>
        </is>
      </c>
    </row>
    <row r="1380">
      <c r="A1380">
        <f>IF($E1380=$E1379,$A1379+1,1)</f>
        <v/>
      </c>
      <c r="B1380" t="inlineStr">
        <is>
          <t>WILLIAM T KEMPER CHARITABLE TRUST 10015200</t>
        </is>
      </c>
      <c r="C1380" t="inlineStr">
        <is>
          <t>43-6362480</t>
        </is>
      </c>
      <c r="D1380" t="inlineStr">
        <is>
          <t>Missouri</t>
        </is>
      </c>
      <c r="E1380" t="inlineStr">
        <is>
          <t>MO</t>
        </is>
      </c>
      <c r="F1380" t="n">
        <v>2024</v>
      </c>
      <c r="G1380" t="n">
        <v>1</v>
      </c>
      <c r="H1380" s="13" t="n">
        <v>2762500</v>
      </c>
      <c r="I1380" s="12" t="n">
        <v>38</v>
      </c>
      <c r="J1380" s="13" t="n">
        <v>25000</v>
      </c>
      <c r="K1380" s="13">
        <f>IFERROR($H1380/$I1380,"")</f>
        <v/>
      </c>
      <c r="L1380" s="13" t="n">
        <v>732000</v>
      </c>
      <c r="M1380" t="inlineStr">
        <is>
          <t>CO, IA, NM</t>
        </is>
      </c>
      <c r="N1380" t="inlineStr">
        <is>
          <t>No</t>
        </is>
      </c>
      <c r="O1380" t="inlineStr">
        <is>
          <t>Not stated</t>
        </is>
      </c>
      <c r="Q1380" s="9" t="inlineStr">
        <is>
          <t>https://grantcue.com/foundations/william-t-kemper-charitable-trust-10015200-436362480</t>
        </is>
      </c>
    </row>
    <row r="1381">
      <c r="A1381">
        <f>IF($E1381=$E1380,$A1380+1,1)</f>
        <v/>
      </c>
      <c r="B1381" t="inlineStr">
        <is>
          <t>RICHARD J STERN FOUNDATION FOR THE ARTS</t>
        </is>
      </c>
      <c r="C1381" t="inlineStr">
        <is>
          <t>43-6313811</t>
        </is>
      </c>
      <c r="D1381" t="inlineStr">
        <is>
          <t>Missouri</t>
        </is>
      </c>
      <c r="E1381" t="inlineStr">
        <is>
          <t>MO</t>
        </is>
      </c>
      <c r="F1381" t="n">
        <v>2024</v>
      </c>
      <c r="G1381" t="n">
        <v>1</v>
      </c>
      <c r="H1381" s="13" t="n">
        <v>2732077</v>
      </c>
      <c r="I1381" s="12" t="n">
        <v>75</v>
      </c>
      <c r="J1381" s="13" t="n">
        <v>15000</v>
      </c>
      <c r="K1381" s="13">
        <f>IFERROR($H1381/$I1381,"")</f>
        <v/>
      </c>
      <c r="L1381" s="13" t="n">
        <v>300000</v>
      </c>
      <c r="M1381" t="inlineStr">
        <is>
          <t>KS</t>
        </is>
      </c>
      <c r="N1381" t="inlineStr">
        <is>
          <t>Yes</t>
        </is>
      </c>
      <c r="O1381" t="inlineStr">
        <is>
          <t>Not stated</t>
        </is>
      </c>
      <c r="Q1381" s="9" t="inlineStr">
        <is>
          <t>https://grantcue.com/foundations/richard-j-stern-foundation-for-the-arts-commerce-bank-trustee-436313811</t>
        </is>
      </c>
    </row>
    <row r="1382">
      <c r="A1382">
        <f>IF($E1382=$E1381,$A1381+1,1)</f>
        <v/>
      </c>
      <c r="B1382" t="inlineStr">
        <is>
          <t>O'LOUGHLIN FAMILY FOUNDATION</t>
        </is>
      </c>
      <c r="C1382" t="inlineStr">
        <is>
          <t>81-4146828</t>
        </is>
      </c>
      <c r="D1382" t="inlineStr">
        <is>
          <t>Missouri</t>
        </is>
      </c>
      <c r="E1382" t="inlineStr">
        <is>
          <t>MO</t>
        </is>
      </c>
      <c r="F1382" t="n">
        <v>2025</v>
      </c>
      <c r="G1382" t="n">
        <v>2</v>
      </c>
      <c r="H1382" s="13" t="n">
        <v>2720500</v>
      </c>
      <c r="I1382" s="12" t="n">
        <v>7</v>
      </c>
      <c r="J1382" s="13" t="n">
        <v>15000</v>
      </c>
      <c r="K1382" s="13">
        <f>IFERROR($H1382/$I1382,"")</f>
        <v/>
      </c>
      <c r="L1382" s="13" t="n">
        <v>1340000</v>
      </c>
      <c r="N1382" t="inlineStr">
        <is>
          <t>No</t>
        </is>
      </c>
      <c r="O1382" t="inlineStr">
        <is>
          <t>Not stated</t>
        </is>
      </c>
      <c r="Q1382" s="9" t="inlineStr">
        <is>
          <t>https://grantcue.com/foundations/o-loughlin-family-foundation-814146828</t>
        </is>
      </c>
    </row>
    <row r="1383">
      <c r="A1383">
        <f>IF($E1383=$E1382,$A1382+1,1)</f>
        <v/>
      </c>
      <c r="B1383" t="inlineStr">
        <is>
          <t>J R ALBERT FOUNDATION</t>
        </is>
      </c>
      <c r="C1383" t="inlineStr">
        <is>
          <t>26-0147405</t>
        </is>
      </c>
      <c r="D1383" t="inlineStr">
        <is>
          <t>Missouri</t>
        </is>
      </c>
      <c r="E1383" t="inlineStr">
        <is>
          <t>MO</t>
        </is>
      </c>
      <c r="F1383" t="n">
        <v>2025</v>
      </c>
      <c r="G1383" t="n">
        <v>2</v>
      </c>
      <c r="H1383" s="13" t="n">
        <v>2682500</v>
      </c>
      <c r="I1383" s="12" t="n">
        <v>79</v>
      </c>
      <c r="J1383" s="13" t="n">
        <v>30000</v>
      </c>
      <c r="K1383" s="13">
        <f>IFERROR($H1383/$I1383,"")</f>
        <v/>
      </c>
      <c r="L1383" s="13" t="n">
        <v>100000</v>
      </c>
      <c r="M1383" t="inlineStr">
        <is>
          <t>IL, MN, WI</t>
        </is>
      </c>
      <c r="N1383" t="inlineStr">
        <is>
          <t>No</t>
        </is>
      </c>
      <c r="O1383" t="inlineStr">
        <is>
          <t>Not stated</t>
        </is>
      </c>
      <c r="Q1383" s="9" t="inlineStr">
        <is>
          <t>https://grantcue.com/foundations/j-r-albert-foundation-260147405</t>
        </is>
      </c>
    </row>
    <row r="1384">
      <c r="A1384">
        <f>IF($E1384=$E1383,$A1383+1,1)</f>
        <v/>
      </c>
      <c r="B1384" t="inlineStr">
        <is>
          <t>RICHARD RINEY FAMILY FOUNDATION</t>
        </is>
      </c>
      <c r="C1384" t="inlineStr">
        <is>
          <t>82-3411673</t>
        </is>
      </c>
      <c r="D1384" t="inlineStr">
        <is>
          <t>Missouri</t>
        </is>
      </c>
      <c r="E1384" t="inlineStr">
        <is>
          <t>MO</t>
        </is>
      </c>
      <c r="F1384" t="n">
        <v>2025</v>
      </c>
      <c r="G1384" t="n">
        <v>2</v>
      </c>
      <c r="H1384" s="13" t="n">
        <v>2639151</v>
      </c>
      <c r="I1384" s="12" t="n">
        <v>11</v>
      </c>
      <c r="J1384" s="13" t="n">
        <v>50000</v>
      </c>
      <c r="K1384" s="13">
        <f>IFERROR($H1384/$I1384,"")</f>
        <v/>
      </c>
      <c r="L1384" s="13" t="n">
        <v>979077</v>
      </c>
      <c r="M1384" t="inlineStr">
        <is>
          <t>NY, IL, MT</t>
        </is>
      </c>
      <c r="N1384" t="inlineStr">
        <is>
          <t>No</t>
        </is>
      </c>
      <c r="O1384" t="inlineStr">
        <is>
          <t>Not stated</t>
        </is>
      </c>
      <c r="Q1384" s="9" t="inlineStr">
        <is>
          <t>https://grantcue.com/foundations/richard-riney-family-foundation-823411673</t>
        </is>
      </c>
    </row>
    <row r="1385">
      <c r="A1385">
        <f>IF($E1385=$E1384,$A1384+1,1)</f>
        <v/>
      </c>
      <c r="B1385" t="inlineStr">
        <is>
          <t>THE SHAUGHNESSY FAMILY FOUNDATION</t>
        </is>
      </c>
      <c r="C1385" t="inlineStr">
        <is>
          <t>43-6648962</t>
        </is>
      </c>
      <c r="D1385" t="inlineStr">
        <is>
          <t>Missouri</t>
        </is>
      </c>
      <c r="E1385" t="inlineStr">
        <is>
          <t>MO</t>
        </is>
      </c>
      <c r="F1385" t="n">
        <v>2024</v>
      </c>
      <c r="G1385" t="n">
        <v>1</v>
      </c>
      <c r="H1385" s="13" t="n">
        <v>2537778</v>
      </c>
      <c r="I1385" s="12" t="n">
        <v>8</v>
      </c>
      <c r="J1385" s="13" t="n">
        <v>57500</v>
      </c>
      <c r="K1385" s="13">
        <f>IFERROR($H1385/$I1385,"")</f>
        <v/>
      </c>
      <c r="L1385" s="13" t="n">
        <v>2137778</v>
      </c>
      <c r="N1385" t="inlineStr">
        <is>
          <t>No</t>
        </is>
      </c>
      <c r="O1385" t="inlineStr">
        <is>
          <t>Not stated</t>
        </is>
      </c>
      <c r="Q1385" s="9" t="inlineStr">
        <is>
          <t>https://grantcue.com/foundations/the-shaughnessy-family-foundation-c-o-joseph-f-shaughnessy-436648962</t>
        </is>
      </c>
    </row>
    <row r="1386">
      <c r="A1386">
        <f>IF($E1386=$E1385,$A1385+1,1)</f>
        <v/>
      </c>
      <c r="B1386" t="inlineStr">
        <is>
          <t>EDWARD F SWINNEY TRUST</t>
        </is>
      </c>
      <c r="C1386" t="inlineStr">
        <is>
          <t>44-6009264</t>
        </is>
      </c>
      <c r="D1386" t="inlineStr">
        <is>
          <t>Missouri</t>
        </is>
      </c>
      <c r="E1386" t="inlineStr">
        <is>
          <t>MO</t>
        </is>
      </c>
      <c r="F1386" t="n">
        <v>2025</v>
      </c>
      <c r="G1386" t="n">
        <v>2</v>
      </c>
      <c r="H1386" s="13" t="n">
        <v>2497500</v>
      </c>
      <c r="I1386" s="12" t="n">
        <v>39</v>
      </c>
      <c r="J1386" s="13" t="n">
        <v>45000</v>
      </c>
      <c r="K1386" s="13">
        <f>IFERROR($H1386/$I1386,"")</f>
        <v/>
      </c>
      <c r="L1386" s="13" t="n">
        <v>250000</v>
      </c>
      <c r="N1386" t="inlineStr">
        <is>
          <t>Yes</t>
        </is>
      </c>
      <c r="O1386" t="inlineStr">
        <is>
          <t>Yes</t>
        </is>
      </c>
      <c r="Q1386" s="9" t="inlineStr">
        <is>
          <t>https://grantcue.com/foundations/edward-f-swinney-trust-446009264</t>
        </is>
      </c>
    </row>
    <row r="1387">
      <c r="A1387">
        <f>IF($E1387=$E1386,$A1386+1,1)</f>
        <v/>
      </c>
      <c r="B1387" t="inlineStr">
        <is>
          <t>JACK AND ROBIN HAKE FOUNDATION</t>
        </is>
      </c>
      <c r="C1387" t="inlineStr">
        <is>
          <t>27-1417162</t>
        </is>
      </c>
      <c r="D1387" t="inlineStr">
        <is>
          <t>Missouri</t>
        </is>
      </c>
      <c r="E1387" t="inlineStr">
        <is>
          <t>MO</t>
        </is>
      </c>
      <c r="F1387" t="n">
        <v>2025</v>
      </c>
      <c r="G1387" t="n">
        <v>2</v>
      </c>
      <c r="H1387" s="13" t="n">
        <v>2455200</v>
      </c>
      <c r="I1387" s="12" t="n">
        <v>42</v>
      </c>
      <c r="J1387" s="13" t="n">
        <v>30000</v>
      </c>
      <c r="K1387" s="13">
        <f>IFERROR($H1387/$I1387,"")</f>
        <v/>
      </c>
      <c r="L1387" s="13" t="n">
        <v>250000</v>
      </c>
      <c r="M1387" t="inlineStr">
        <is>
          <t>IL, TX, OH</t>
        </is>
      </c>
      <c r="N1387" t="inlineStr">
        <is>
          <t>No</t>
        </is>
      </c>
      <c r="O1387" t="inlineStr">
        <is>
          <t>Not stated</t>
        </is>
      </c>
      <c r="Q1387" s="9" t="inlineStr">
        <is>
          <t>https://grantcue.com/foundations/jack-and-robin-hake-foundation-271417162</t>
        </is>
      </c>
    </row>
    <row r="1388">
      <c r="A1388">
        <f>IF($E1388=$E1387,$A1387+1,1)</f>
        <v/>
      </c>
      <c r="B1388" t="inlineStr">
        <is>
          <t>DEER CREEK FOUNDATION</t>
        </is>
      </c>
      <c r="C1388" t="inlineStr">
        <is>
          <t>43-6052774</t>
        </is>
      </c>
      <c r="D1388" t="inlineStr">
        <is>
          <t>Missouri</t>
        </is>
      </c>
      <c r="E1388" t="inlineStr">
        <is>
          <t>MO</t>
        </is>
      </c>
      <c r="F1388" t="n">
        <v>2024</v>
      </c>
      <c r="G1388" t="n">
        <v>1</v>
      </c>
      <c r="H1388" s="13" t="n">
        <v>2422000</v>
      </c>
      <c r="I1388" s="12" t="n">
        <v>15</v>
      </c>
      <c r="J1388" s="13" t="n">
        <v>100000</v>
      </c>
      <c r="K1388" s="13">
        <f>IFERROR($H1388/$I1388,"")</f>
        <v/>
      </c>
      <c r="L1388" s="13" t="n">
        <v>1000000</v>
      </c>
      <c r="M1388" t="inlineStr">
        <is>
          <t>CA, DC, LA</t>
        </is>
      </c>
      <c r="N1388" t="inlineStr">
        <is>
          <t>Yes</t>
        </is>
      </c>
      <c r="O1388" t="inlineStr">
        <is>
          <t>Not stated</t>
        </is>
      </c>
      <c r="Q1388" s="9" t="inlineStr">
        <is>
          <t>https://grantcue.com/foundations/deer-creek-foundation-436052774</t>
        </is>
      </c>
    </row>
    <row r="1389">
      <c r="A1389">
        <f>IF($E1389=$E1388,$A1388+1,1)</f>
        <v/>
      </c>
      <c r="B1389" t="inlineStr">
        <is>
          <t>TUA CLAYTON&amp;ODESSA L OFSTAD FDN</t>
        </is>
      </c>
      <c r="C1389" t="inlineStr">
        <is>
          <t>85-6300108</t>
        </is>
      </c>
      <c r="D1389" t="inlineStr">
        <is>
          <t>Missouri</t>
        </is>
      </c>
      <c r="E1389" t="inlineStr">
        <is>
          <t>MO</t>
        </is>
      </c>
      <c r="F1389" t="n">
        <v>2024</v>
      </c>
      <c r="G1389" t="n">
        <v>1</v>
      </c>
      <c r="H1389" s="13" t="n">
        <v>2380000</v>
      </c>
      <c r="I1389" s="12" t="n">
        <v>24</v>
      </c>
      <c r="J1389" s="13" t="n">
        <v>100000</v>
      </c>
      <c r="K1389" s="13">
        <f>IFERROR($H1389/$I1389,"")</f>
        <v/>
      </c>
      <c r="L1389" s="13" t="n">
        <v>250000</v>
      </c>
      <c r="M1389" t="inlineStr">
        <is>
          <t>SD, DC, IL</t>
        </is>
      </c>
      <c r="N1389" t="inlineStr">
        <is>
          <t>No</t>
        </is>
      </c>
      <c r="O1389" t="inlineStr">
        <is>
          <t>Not stated</t>
        </is>
      </c>
      <c r="Q1389" s="9" t="inlineStr">
        <is>
          <t>https://grantcue.com/foundations/tua-clayton-and-odessa-l-ofstad-fdn-856300108</t>
        </is>
      </c>
    </row>
    <row r="1390">
      <c r="A1390">
        <f>IF($E1390=$E1389,$A1389+1,1)</f>
        <v/>
      </c>
      <c r="B1390" t="inlineStr">
        <is>
          <t>V &amp; H CHARITABLE FOUNDATION</t>
        </is>
      </c>
      <c r="C1390" t="inlineStr">
        <is>
          <t>43-6378149</t>
        </is>
      </c>
      <c r="D1390" t="inlineStr">
        <is>
          <t>Missouri</t>
        </is>
      </c>
      <c r="E1390" t="inlineStr">
        <is>
          <t>MO</t>
        </is>
      </c>
      <c r="F1390" t="n">
        <v>2024</v>
      </c>
      <c r="G1390" t="n">
        <v>2</v>
      </c>
      <c r="H1390" s="13" t="n">
        <v>2362247</v>
      </c>
      <c r="I1390" s="12" t="n">
        <v>28</v>
      </c>
      <c r="J1390" s="13" t="n">
        <v>20000</v>
      </c>
      <c r="K1390" s="13">
        <f>IFERROR($H1390/$I1390,"")</f>
        <v/>
      </c>
      <c r="L1390" s="13" t="n">
        <v>1504497</v>
      </c>
      <c r="M1390" t="inlineStr">
        <is>
          <t>KS, CA</t>
        </is>
      </c>
      <c r="N1390" t="inlineStr">
        <is>
          <t>No</t>
        </is>
      </c>
      <c r="O1390" t="inlineStr">
        <is>
          <t>Not stated</t>
        </is>
      </c>
      <c r="Q1390" s="9" t="inlineStr">
        <is>
          <t>https://grantcue.com/foundations/v-and-h-charitable-foundation-436378149</t>
        </is>
      </c>
    </row>
    <row r="1391">
      <c r="A1391">
        <f>IF($E1391=$E1390,$A1390+1,1)</f>
        <v/>
      </c>
      <c r="B1391" t="inlineStr">
        <is>
          <t>JOSEPH &amp; FLORENCE ROBLEE FOUNDATION</t>
        </is>
      </c>
      <c r="C1391" t="inlineStr">
        <is>
          <t>43-6109579</t>
        </is>
      </c>
      <c r="D1391" t="inlineStr">
        <is>
          <t>Missouri</t>
        </is>
      </c>
      <c r="E1391" t="inlineStr">
        <is>
          <t>MO</t>
        </is>
      </c>
      <c r="F1391" t="n">
        <v>2025</v>
      </c>
      <c r="G1391" t="n">
        <v>2</v>
      </c>
      <c r="H1391" s="13" t="n">
        <v>2361381</v>
      </c>
      <c r="I1391" s="12" t="n">
        <v>57</v>
      </c>
      <c r="J1391" s="13" t="n">
        <v>25000</v>
      </c>
      <c r="K1391" s="13">
        <f>IFERROR($H1391/$I1391,"")</f>
        <v/>
      </c>
      <c r="L1391" s="13" t="n">
        <v>1070000</v>
      </c>
      <c r="M1391" t="inlineStr">
        <is>
          <t>FL, IL, NC</t>
        </is>
      </c>
      <c r="N1391" t="inlineStr">
        <is>
          <t>Yes</t>
        </is>
      </c>
      <c r="O1391" t="inlineStr">
        <is>
          <t>Yes</t>
        </is>
      </c>
      <c r="P1391" s="9" t="inlineStr">
        <is>
          <t>http://robleefoundation.org/applying.php</t>
        </is>
      </c>
      <c r="Q1391" s="9" t="inlineStr">
        <is>
          <t>https://grantcue.com/foundations/joseph-and-florence-roblee-foundation-436109579</t>
        </is>
      </c>
    </row>
    <row r="1392">
      <c r="A1392">
        <f>IF($E1392=$E1391,$A1391+1,1)</f>
        <v/>
      </c>
      <c r="B1392" t="inlineStr">
        <is>
          <t>THE BLACK-CHESLIK FAMILY FOUNDATION</t>
        </is>
      </c>
      <c r="C1392" t="inlineStr">
        <is>
          <t>85-4166535</t>
        </is>
      </c>
      <c r="D1392" t="inlineStr">
        <is>
          <t>Missouri</t>
        </is>
      </c>
      <c r="E1392" t="inlineStr">
        <is>
          <t>MO</t>
        </is>
      </c>
      <c r="F1392" t="n">
        <v>2025</v>
      </c>
      <c r="G1392" t="n">
        <v>2</v>
      </c>
      <c r="H1392" s="13" t="n">
        <v>2311850</v>
      </c>
      <c r="I1392" s="12" t="n">
        <v>27</v>
      </c>
      <c r="J1392" s="13" t="n">
        <v>10000</v>
      </c>
      <c r="K1392" s="13">
        <f>IFERROR($H1392/$I1392,"")</f>
        <v/>
      </c>
      <c r="L1392" s="13" t="n">
        <v>1500000</v>
      </c>
      <c r="M1392" t="inlineStr">
        <is>
          <t>IN, WA, CA</t>
        </is>
      </c>
      <c r="N1392" t="inlineStr">
        <is>
          <t>No</t>
        </is>
      </c>
      <c r="O1392" t="inlineStr">
        <is>
          <t>Not stated</t>
        </is>
      </c>
      <c r="Q1392" s="9" t="inlineStr">
        <is>
          <t>https://grantcue.com/foundations/the-black-cheslik-family-foundation-854166535</t>
        </is>
      </c>
    </row>
    <row r="1393">
      <c r="A1393">
        <f>IF($E1393=$E1392,$A1392+1,1)</f>
        <v/>
      </c>
      <c r="B1393" t="inlineStr">
        <is>
          <t>GARCIA FAMILY FOUNDATION I INC</t>
        </is>
      </c>
      <c r="C1393" t="inlineStr">
        <is>
          <t>54-2085787</t>
        </is>
      </c>
      <c r="D1393" t="inlineStr">
        <is>
          <t>Missouri</t>
        </is>
      </c>
      <c r="E1393" t="inlineStr">
        <is>
          <t>MO</t>
        </is>
      </c>
      <c r="F1393" t="n">
        <v>2024</v>
      </c>
      <c r="G1393" t="n">
        <v>1</v>
      </c>
      <c r="H1393" s="13" t="n">
        <v>2297253</v>
      </c>
      <c r="I1393" s="12" t="n">
        <v>23</v>
      </c>
      <c r="J1393" s="13" t="n">
        <v>24029</v>
      </c>
      <c r="K1393" s="13">
        <f>IFERROR($H1393/$I1393,"")</f>
        <v/>
      </c>
      <c r="L1393" s="13" t="n">
        <v>1647253</v>
      </c>
      <c r="M1393" t="inlineStr">
        <is>
          <t>TX, FL, DC</t>
        </is>
      </c>
      <c r="N1393" t="inlineStr">
        <is>
          <t>No</t>
        </is>
      </c>
      <c r="O1393" t="inlineStr">
        <is>
          <t>Not stated</t>
        </is>
      </c>
      <c r="Q1393" s="9" t="inlineStr">
        <is>
          <t>https://grantcue.com/foundations/garcia-family-foundation-i-inc-542085787</t>
        </is>
      </c>
    </row>
    <row r="1394">
      <c r="A1394">
        <f>IF($E1394=$E1393,$A1393+1,1)</f>
        <v/>
      </c>
      <c r="B1394" t="inlineStr">
        <is>
          <t>MILLER NICHOLS CHARITABLE FOUNDATION</t>
        </is>
      </c>
      <c r="C1394" t="inlineStr">
        <is>
          <t>43-1567351</t>
        </is>
      </c>
      <c r="D1394" t="inlineStr">
        <is>
          <t>Missouri</t>
        </is>
      </c>
      <c r="E1394" t="inlineStr">
        <is>
          <t>MO</t>
        </is>
      </c>
      <c r="F1394" t="n">
        <v>2025</v>
      </c>
      <c r="G1394" t="n">
        <v>2</v>
      </c>
      <c r="H1394" s="13" t="n">
        <v>2283000</v>
      </c>
      <c r="I1394" s="12" t="n">
        <v>82</v>
      </c>
      <c r="J1394" s="13" t="n">
        <v>5000</v>
      </c>
      <c r="K1394" s="13">
        <f>IFERROR($H1394/$I1394,"")</f>
        <v/>
      </c>
      <c r="L1394" s="13" t="n">
        <v>750000</v>
      </c>
      <c r="M1394" t="inlineStr">
        <is>
          <t>NM, CO, KS</t>
        </is>
      </c>
      <c r="N1394" t="inlineStr">
        <is>
          <t>No</t>
        </is>
      </c>
      <c r="O1394" t="inlineStr">
        <is>
          <t>Not stated</t>
        </is>
      </c>
      <c r="Q1394" s="9" t="inlineStr">
        <is>
          <t>https://grantcue.com/foundations/miller-nichols-charitable-foundation-431567351</t>
        </is>
      </c>
    </row>
    <row r="1395">
      <c r="A1395">
        <f>IF($E1395=$E1394,$A1394+1,1)</f>
        <v/>
      </c>
      <c r="B1395" t="inlineStr">
        <is>
          <t>Spire Foundation</t>
        </is>
      </c>
      <c r="C1395" t="inlineStr">
        <is>
          <t>43-6068197</t>
        </is>
      </c>
      <c r="D1395" t="inlineStr">
        <is>
          <t>Missouri</t>
        </is>
      </c>
      <c r="E1395" t="inlineStr">
        <is>
          <t>MO</t>
        </is>
      </c>
      <c r="F1395" t="n">
        <v>2023</v>
      </c>
      <c r="G1395" t="n">
        <v>1</v>
      </c>
      <c r="H1395" s="13" t="n">
        <v>2216306</v>
      </c>
      <c r="I1395" s="12" t="n">
        <v>7</v>
      </c>
      <c r="J1395" s="13" t="n">
        <v>70000</v>
      </c>
      <c r="K1395" s="13">
        <f>IFERROR($H1395/$I1395,"")</f>
        <v/>
      </c>
      <c r="L1395" s="13" t="n">
        <v>1881306</v>
      </c>
      <c r="N1395" t="inlineStr">
        <is>
          <t>Yes</t>
        </is>
      </c>
      <c r="O1395" t="inlineStr">
        <is>
          <t>Yes</t>
        </is>
      </c>
      <c r="Q1395" s="9" t="inlineStr">
        <is>
          <t>https://grantcue.com/foundations/spire-foundation-436068197</t>
        </is>
      </c>
    </row>
    <row r="1396">
      <c r="A1396">
        <f>IF($E1396=$E1395,$A1395+1,1)</f>
        <v/>
      </c>
      <c r="B1396" t="inlineStr">
        <is>
          <t>TOM W BENNETT ESTATE</t>
        </is>
      </c>
      <c r="C1396" t="inlineStr">
        <is>
          <t>30-6311068</t>
        </is>
      </c>
      <c r="D1396" t="inlineStr">
        <is>
          <t>Missouri</t>
        </is>
      </c>
      <c r="E1396" t="inlineStr">
        <is>
          <t>MO</t>
        </is>
      </c>
      <c r="F1396" t="n">
        <v>2025</v>
      </c>
      <c r="G1396" t="n">
        <v>2</v>
      </c>
      <c r="H1396" s="13" t="n">
        <v>2203501</v>
      </c>
      <c r="I1396" s="12" t="n">
        <v>49</v>
      </c>
      <c r="J1396" s="13" t="n">
        <v>51652</v>
      </c>
      <c r="K1396" s="13">
        <f>IFERROR($H1396/$I1396,"")</f>
        <v/>
      </c>
      <c r="L1396" s="13" t="n">
        <v>87469</v>
      </c>
      <c r="M1396" t="inlineStr">
        <is>
          <t>DC</t>
        </is>
      </c>
      <c r="N1396" t="inlineStr">
        <is>
          <t>No</t>
        </is>
      </c>
      <c r="O1396" t="inlineStr">
        <is>
          <t>Not stated</t>
        </is>
      </c>
      <c r="Q1396" s="9" t="inlineStr">
        <is>
          <t>https://grantcue.com/foundations/tom-w-bennett-estate-306311068</t>
        </is>
      </c>
    </row>
    <row r="1397">
      <c r="A1397">
        <f>IF($E1397=$E1396,$A1396+1,1)</f>
        <v/>
      </c>
      <c r="B1397" t="inlineStr">
        <is>
          <t>Canfield Family Foundation</t>
        </is>
      </c>
      <c r="C1397" t="inlineStr">
        <is>
          <t>43-6854712</t>
        </is>
      </c>
      <c r="D1397" t="inlineStr">
        <is>
          <t>Missouri</t>
        </is>
      </c>
      <c r="E1397" t="inlineStr">
        <is>
          <t>MO</t>
        </is>
      </c>
      <c r="F1397" t="n">
        <v>2024</v>
      </c>
      <c r="G1397" t="n">
        <v>1</v>
      </c>
      <c r="H1397" s="13" t="n">
        <v>2191500</v>
      </c>
      <c r="I1397" s="12" t="n">
        <v>12</v>
      </c>
      <c r="J1397" s="13" t="n">
        <v>16500</v>
      </c>
      <c r="K1397" s="13">
        <f>IFERROR($H1397/$I1397,"")</f>
        <v/>
      </c>
      <c r="L1397" s="13" t="n">
        <v>2025000</v>
      </c>
      <c r="M1397" t="inlineStr">
        <is>
          <t>FL, VA, TX</t>
        </is>
      </c>
      <c r="N1397" t="inlineStr">
        <is>
          <t>No</t>
        </is>
      </c>
      <c r="O1397" t="inlineStr">
        <is>
          <t>Not stated</t>
        </is>
      </c>
      <c r="Q1397" s="9" t="inlineStr">
        <is>
          <t>https://grantcue.com/foundations/canfield-family-foundation-436854712</t>
        </is>
      </c>
    </row>
    <row r="1398">
      <c r="A1398">
        <f>IF($E1398=$E1397,$A1397+1,1)</f>
        <v/>
      </c>
      <c r="B1398" t="inlineStr">
        <is>
          <t>JULIAN I &amp; HOPE R EDISON FOUNDATION INC</t>
        </is>
      </c>
      <c r="C1398" t="inlineStr">
        <is>
          <t>43-6027034</t>
        </is>
      </c>
      <c r="D1398" t="inlineStr">
        <is>
          <t>Missouri</t>
        </is>
      </c>
      <c r="E1398" t="inlineStr">
        <is>
          <t>MO</t>
        </is>
      </c>
      <c r="F1398" t="n">
        <v>2024</v>
      </c>
      <c r="G1398" t="n">
        <v>1</v>
      </c>
      <c r="H1398" s="13" t="n">
        <v>2185478</v>
      </c>
      <c r="I1398" s="12" t="n">
        <v>41</v>
      </c>
      <c r="J1398" s="13" t="n">
        <v>15000</v>
      </c>
      <c r="K1398" s="13">
        <f>IFERROR($H1398/$I1398,"")</f>
        <v/>
      </c>
      <c r="L1398" s="13" t="n">
        <v>1020000</v>
      </c>
      <c r="M1398" t="inlineStr">
        <is>
          <t>NY, MA</t>
        </is>
      </c>
      <c r="N1398" t="inlineStr">
        <is>
          <t>No</t>
        </is>
      </c>
      <c r="O1398" t="inlineStr">
        <is>
          <t>Not stated</t>
        </is>
      </c>
      <c r="Q1398" s="9" t="inlineStr">
        <is>
          <t>https://grantcue.com/foundations/julian-i-and-hope-r-edison-foundation-inc-436027034</t>
        </is>
      </c>
    </row>
    <row r="1399">
      <c r="A1399">
        <f>IF($E1399=$E1398,$A1398+1,1)</f>
        <v/>
      </c>
      <c r="B1399" t="inlineStr">
        <is>
          <t>BUNGE FOUNDATION</t>
        </is>
      </c>
      <c r="C1399" t="inlineStr">
        <is>
          <t>43-1617648</t>
        </is>
      </c>
      <c r="D1399" t="inlineStr">
        <is>
          <t>Missouri</t>
        </is>
      </c>
      <c r="E1399" t="inlineStr">
        <is>
          <t>MO</t>
        </is>
      </c>
      <c r="F1399" t="n">
        <v>2025</v>
      </c>
      <c r="G1399" t="n">
        <v>2</v>
      </c>
      <c r="H1399" s="13" t="n">
        <v>2175614</v>
      </c>
      <c r="I1399" s="12" t="n">
        <v>133</v>
      </c>
      <c r="J1399" s="13" t="n">
        <v>1500</v>
      </c>
      <c r="K1399" s="13">
        <f>IFERROR($H1399/$I1399,"")</f>
        <v/>
      </c>
      <c r="L1399" s="13" t="n">
        <v>300000</v>
      </c>
      <c r="M1399" t="inlineStr">
        <is>
          <t>AL, IN, TN</t>
        </is>
      </c>
      <c r="N1399" t="inlineStr">
        <is>
          <t>Yes</t>
        </is>
      </c>
      <c r="O1399" t="inlineStr">
        <is>
          <t>Yes</t>
        </is>
      </c>
      <c r="Q1399" s="9" t="inlineStr">
        <is>
          <t>https://grantcue.com/foundations/bunge-foundation-431617648</t>
        </is>
      </c>
    </row>
    <row r="1400">
      <c r="A1400">
        <f>IF($E1400=$E1399,$A1399+1,1)</f>
        <v/>
      </c>
      <c r="B1400" t="inlineStr">
        <is>
          <t>J WALTER THOMPSON COMPANY FUND INC</t>
        </is>
      </c>
      <c r="C1400" t="inlineStr">
        <is>
          <t>13-6020644</t>
        </is>
      </c>
      <c r="D1400" t="inlineStr">
        <is>
          <t>Missouri</t>
        </is>
      </c>
      <c r="E1400" t="inlineStr">
        <is>
          <t>MO</t>
        </is>
      </c>
      <c r="F1400" t="n">
        <v>2025</v>
      </c>
      <c r="G1400" t="n">
        <v>3</v>
      </c>
      <c r="H1400" s="13" t="n">
        <v>2172964</v>
      </c>
      <c r="I1400" s="12" t="n">
        <v>11</v>
      </c>
      <c r="J1400" s="13" t="n">
        <v>2500</v>
      </c>
      <c r="K1400" s="13">
        <f>IFERROR($H1400/$I1400,"")</f>
        <v/>
      </c>
      <c r="L1400" s="13" t="n">
        <v>1995179</v>
      </c>
      <c r="M1400" t="inlineStr">
        <is>
          <t>IL, NY, CA</t>
        </is>
      </c>
      <c r="N1400" t="inlineStr">
        <is>
          <t>Yes</t>
        </is>
      </c>
      <c r="O1400" t="inlineStr">
        <is>
          <t>Yes</t>
        </is>
      </c>
      <c r="Q1400" s="9" t="inlineStr">
        <is>
          <t>https://grantcue.com/foundations/j-walter-thompson-company-fund-inc-136020644</t>
        </is>
      </c>
    </row>
    <row r="1401">
      <c r="A1401">
        <f>IF($E1401=$E1400,$A1400+1,1)</f>
        <v/>
      </c>
      <c r="B1401" t="inlineStr">
        <is>
          <t>SURENDRA AND KAREN GUPTA ARC FOUNDATION</t>
        </is>
      </c>
      <c r="C1401" t="inlineStr">
        <is>
          <t>43-1889980</t>
        </is>
      </c>
      <c r="D1401" t="inlineStr">
        <is>
          <t>Missouri</t>
        </is>
      </c>
      <c r="E1401" t="inlineStr">
        <is>
          <t>MO</t>
        </is>
      </c>
      <c r="F1401" t="n">
        <v>2025</v>
      </c>
      <c r="G1401" t="n">
        <v>2</v>
      </c>
      <c r="H1401" s="13" t="n">
        <v>2159907</v>
      </c>
      <c r="I1401" s="12" t="n">
        <v>292</v>
      </c>
      <c r="J1401" s="13" t="n">
        <v>1500</v>
      </c>
      <c r="K1401" s="13">
        <f>IFERROR($H1401/$I1401,"")</f>
        <v/>
      </c>
      <c r="L1401" s="13" t="n">
        <v>300000</v>
      </c>
      <c r="M1401" t="inlineStr">
        <is>
          <t>OH, CA, NY</t>
        </is>
      </c>
      <c r="N1401" t="inlineStr">
        <is>
          <t>Yes</t>
        </is>
      </c>
      <c r="O1401" t="inlineStr">
        <is>
          <t>Not stated</t>
        </is>
      </c>
      <c r="P1401" s="9" t="inlineStr">
        <is>
          <t>https://www.gaeafoundation.org/</t>
        </is>
      </c>
      <c r="Q1401" s="9" t="inlineStr">
        <is>
          <t>https://grantcue.com/foundations/surendra-and-karen-gupta-arc-foundation-431889980</t>
        </is>
      </c>
    </row>
    <row r="1402">
      <c r="A1402">
        <f>IF($E1402=$E1401,$A1401+1,1)</f>
        <v/>
      </c>
      <c r="B1402" t="inlineStr">
        <is>
          <t>Robert E Oliphant Charitable Foundation Trust</t>
        </is>
      </c>
      <c r="C1402" t="inlineStr">
        <is>
          <t>31-6652673</t>
        </is>
      </c>
      <c r="D1402" t="inlineStr">
        <is>
          <t>Missouri</t>
        </is>
      </c>
      <c r="E1402" t="inlineStr">
        <is>
          <t>MO</t>
        </is>
      </c>
      <c r="F1402" t="n">
        <v>2025</v>
      </c>
      <c r="G1402" t="n">
        <v>2</v>
      </c>
      <c r="H1402" s="13" t="n">
        <v>2151000</v>
      </c>
      <c r="I1402" s="12" t="n">
        <v>26</v>
      </c>
      <c r="J1402" s="13" t="n">
        <v>50000</v>
      </c>
      <c r="K1402" s="13">
        <f>IFERROR($H1402/$I1402,"")</f>
        <v/>
      </c>
      <c r="L1402" s="13" t="n">
        <v>400000</v>
      </c>
      <c r="N1402" t="inlineStr">
        <is>
          <t>No</t>
        </is>
      </c>
      <c r="O1402" t="inlineStr">
        <is>
          <t>Not stated</t>
        </is>
      </c>
      <c r="Q1402" s="9" t="inlineStr">
        <is>
          <t>https://grantcue.com/foundations/robert-e-oliphant-charitable-foundation-trust-316652673</t>
        </is>
      </c>
    </row>
    <row r="1403">
      <c r="A1403">
        <f>IF($E1403=$E1402,$A1402+1,1)</f>
        <v/>
      </c>
      <c r="B1403" t="inlineStr">
        <is>
          <t>G KENNETH AND ANN BAUM PHILANTHROPIC FUND</t>
        </is>
      </c>
      <c r="C1403" t="inlineStr">
        <is>
          <t>46-4198523</t>
        </is>
      </c>
      <c r="D1403" t="inlineStr">
        <is>
          <t>Missouri</t>
        </is>
      </c>
      <c r="E1403" t="inlineStr">
        <is>
          <t>MO</t>
        </is>
      </c>
      <c r="F1403" t="n">
        <v>2024</v>
      </c>
      <c r="G1403" t="n">
        <v>1</v>
      </c>
      <c r="H1403" s="13" t="n">
        <v>2066290</v>
      </c>
      <c r="I1403" s="12" t="n">
        <v>97</v>
      </c>
      <c r="J1403" s="13" t="n">
        <v>5500</v>
      </c>
      <c r="K1403" s="13">
        <f>IFERROR($H1403/$I1403,"")</f>
        <v/>
      </c>
      <c r="L1403" s="13" t="n">
        <v>261915</v>
      </c>
      <c r="M1403" t="inlineStr">
        <is>
          <t>MN, KS, MA</t>
        </is>
      </c>
      <c r="N1403" t="inlineStr">
        <is>
          <t>No</t>
        </is>
      </c>
      <c r="O1403" t="inlineStr">
        <is>
          <t>Not stated</t>
        </is>
      </c>
      <c r="Q1403" s="9" t="inlineStr">
        <is>
          <t>https://grantcue.com/foundations/g-kenneth-and-ann-baum-philanthropic-fund-464198523</t>
        </is>
      </c>
    </row>
    <row r="1404">
      <c r="A1404">
        <f>IF($E1404=$E1403,$A1403+1,1)</f>
        <v/>
      </c>
      <c r="B1404" t="inlineStr">
        <is>
          <t>WSDC FOUNDATION</t>
        </is>
      </c>
      <c r="C1404" t="inlineStr">
        <is>
          <t>20-5444923</t>
        </is>
      </c>
      <c r="D1404" t="inlineStr">
        <is>
          <t>Missouri</t>
        </is>
      </c>
      <c r="E1404" t="inlineStr">
        <is>
          <t>MO</t>
        </is>
      </c>
      <c r="F1404" t="n">
        <v>2024</v>
      </c>
      <c r="G1404" t="n">
        <v>1</v>
      </c>
      <c r="H1404" s="13" t="n">
        <v>2040000</v>
      </c>
      <c r="I1404" s="12" t="n">
        <v>25</v>
      </c>
      <c r="J1404" s="13" t="n">
        <v>50000</v>
      </c>
      <c r="K1404" s="13">
        <f>IFERROR($H1404/$I1404,"")</f>
        <v/>
      </c>
      <c r="L1404" s="13" t="n">
        <v>600000</v>
      </c>
      <c r="M1404" t="inlineStr">
        <is>
          <t>CO, CA, FL</t>
        </is>
      </c>
      <c r="N1404" t="inlineStr">
        <is>
          <t>No</t>
        </is>
      </c>
      <c r="O1404" t="inlineStr">
        <is>
          <t>Not stated</t>
        </is>
      </c>
      <c r="Q1404" s="9" t="inlineStr">
        <is>
          <t>https://grantcue.com/foundations/wsdc-foundation-205444923</t>
        </is>
      </c>
    </row>
    <row r="1405">
      <c r="A1405">
        <f>IF($E1405=$E1404,$A1404+1,1)</f>
        <v/>
      </c>
      <c r="B1405" t="inlineStr">
        <is>
          <t>COMMERCE BANCSHARES FOUNDATION</t>
        </is>
      </c>
      <c r="C1405" t="inlineStr">
        <is>
          <t>44-6012453</t>
        </is>
      </c>
      <c r="D1405" t="inlineStr">
        <is>
          <t>Missouri</t>
        </is>
      </c>
      <c r="E1405" t="inlineStr">
        <is>
          <t>MO</t>
        </is>
      </c>
      <c r="F1405" t="n">
        <v>2024</v>
      </c>
      <c r="G1405" t="n">
        <v>1</v>
      </c>
      <c r="H1405" s="13" t="n">
        <v>2034526</v>
      </c>
      <c r="I1405" s="12" t="n">
        <v>645</v>
      </c>
      <c r="J1405" s="13" t="n">
        <v>1500</v>
      </c>
      <c r="K1405" s="13">
        <f>IFERROR($H1405/$I1405,"")</f>
        <v/>
      </c>
      <c r="L1405" s="13" t="n">
        <v>60500</v>
      </c>
      <c r="M1405" t="inlineStr">
        <is>
          <t>KS, IL, OK</t>
        </is>
      </c>
      <c r="N1405" t="inlineStr">
        <is>
          <t>Yes</t>
        </is>
      </c>
      <c r="O1405" t="inlineStr">
        <is>
          <t>Not stated</t>
        </is>
      </c>
      <c r="Q1405" s="9" t="inlineStr">
        <is>
          <t>https://grantcue.com/foundations/commerce-bancshares-foundation-446012453</t>
        </is>
      </c>
    </row>
    <row r="1406">
      <c r="A1406">
        <f>IF($E1406=$E1405,$A1405+1,1)</f>
        <v/>
      </c>
      <c r="B1406" t="inlineStr">
        <is>
          <t>MASON AVE FAMILY FOUNDATION</t>
        </is>
      </c>
      <c r="C1406" t="inlineStr">
        <is>
          <t>37-6634026</t>
        </is>
      </c>
      <c r="D1406" t="inlineStr">
        <is>
          <t>Missouri</t>
        </is>
      </c>
      <c r="E1406" t="inlineStr">
        <is>
          <t>MO</t>
        </is>
      </c>
      <c r="F1406" t="n">
        <v>2025</v>
      </c>
      <c r="G1406" t="n">
        <v>2</v>
      </c>
      <c r="H1406" s="13" t="n">
        <v>2033805</v>
      </c>
      <c r="I1406" s="12" t="n">
        <v>35</v>
      </c>
      <c r="J1406" s="13" t="n">
        <v>50000</v>
      </c>
      <c r="K1406" s="13">
        <f>IFERROR($H1406/$I1406,"")</f>
        <v/>
      </c>
      <c r="L1406" s="13" t="n">
        <v>315000</v>
      </c>
      <c r="M1406" t="inlineStr">
        <is>
          <t>NC, IL, MA</t>
        </is>
      </c>
      <c r="N1406" t="inlineStr">
        <is>
          <t>No</t>
        </is>
      </c>
      <c r="O1406" t="inlineStr">
        <is>
          <t>Not stated</t>
        </is>
      </c>
      <c r="Q1406" s="9" t="inlineStr">
        <is>
          <t>https://grantcue.com/foundations/mason-ave-family-foundation-376634026</t>
        </is>
      </c>
    </row>
    <row r="1407">
      <c r="A1407">
        <f>IF($E1407=$E1406,$A1406+1,1)</f>
        <v/>
      </c>
      <c r="B1407" t="inlineStr">
        <is>
          <t>HUNT FAMILY FOUNDATION</t>
        </is>
      </c>
      <c r="C1407" t="inlineStr">
        <is>
          <t>43-1299453</t>
        </is>
      </c>
      <c r="D1407" t="inlineStr">
        <is>
          <t>Missouri</t>
        </is>
      </c>
      <c r="E1407" t="inlineStr">
        <is>
          <t>MO</t>
        </is>
      </c>
      <c r="F1407" t="n">
        <v>2024</v>
      </c>
      <c r="G1407" t="n">
        <v>1</v>
      </c>
      <c r="H1407" s="13" t="n">
        <v>1966514</v>
      </c>
      <c r="I1407" s="12" t="n">
        <v>75</v>
      </c>
      <c r="J1407" s="13" t="n">
        <v>6783</v>
      </c>
      <c r="K1407" s="13">
        <f>IFERROR($H1407/$I1407,"")</f>
        <v/>
      </c>
      <c r="L1407" s="13" t="n">
        <v>738406</v>
      </c>
      <c r="M1407" t="inlineStr">
        <is>
          <t>KS, OH, OK</t>
        </is>
      </c>
      <c r="N1407" t="inlineStr">
        <is>
          <t>Yes</t>
        </is>
      </c>
      <c r="O1407" t="inlineStr">
        <is>
          <t>Not stated</t>
        </is>
      </c>
      <c r="Q1407" s="9" t="inlineStr">
        <is>
          <t>https://grantcue.com/foundations/hunt-family-foundation-431299453</t>
        </is>
      </c>
    </row>
    <row r="1408">
      <c r="A1408">
        <f>IF($E1408=$E1407,$A1407+1,1)</f>
        <v/>
      </c>
      <c r="B1408" t="inlineStr">
        <is>
          <t>Robert J Trulaske Jr Family Foundation</t>
        </is>
      </c>
      <c r="C1408" t="inlineStr">
        <is>
          <t>20-3825944</t>
        </is>
      </c>
      <c r="D1408" t="inlineStr">
        <is>
          <t>Missouri</t>
        </is>
      </c>
      <c r="E1408" t="inlineStr">
        <is>
          <t>MO</t>
        </is>
      </c>
      <c r="F1408" t="n">
        <v>2024</v>
      </c>
      <c r="G1408" t="n">
        <v>1</v>
      </c>
      <c r="H1408" s="13" t="n">
        <v>1947025</v>
      </c>
      <c r="I1408" s="12" t="n">
        <v>24</v>
      </c>
      <c r="J1408" s="13" t="n">
        <v>40000</v>
      </c>
      <c r="K1408" s="13">
        <f>IFERROR($H1408/$I1408,"")</f>
        <v/>
      </c>
      <c r="L1408" s="13" t="n">
        <v>450000</v>
      </c>
      <c r="M1408" t="inlineStr">
        <is>
          <t>MI, IN</t>
        </is>
      </c>
      <c r="N1408" t="inlineStr">
        <is>
          <t>No</t>
        </is>
      </c>
      <c r="O1408" t="inlineStr">
        <is>
          <t>Not stated</t>
        </is>
      </c>
      <c r="Q1408" s="9" t="inlineStr">
        <is>
          <t>https://grantcue.com/foundations/robert-j-trulaske-jr-family-foundation-203825944</t>
        </is>
      </c>
    </row>
    <row r="1409">
      <c r="A1409">
        <f>IF($E1409=$E1408,$A1408+1,1)</f>
        <v/>
      </c>
      <c r="B1409" t="inlineStr">
        <is>
          <t>SHEPARD MCCASKILL FOUNDATION</t>
        </is>
      </c>
      <c r="C1409" t="inlineStr">
        <is>
          <t>46-4264871</t>
        </is>
      </c>
      <c r="D1409" t="inlineStr">
        <is>
          <t>Missouri</t>
        </is>
      </c>
      <c r="E1409" t="inlineStr">
        <is>
          <t>MO</t>
        </is>
      </c>
      <c r="F1409" t="n">
        <v>2025</v>
      </c>
      <c r="G1409" t="n">
        <v>2</v>
      </c>
      <c r="H1409" s="13" t="n">
        <v>1934700</v>
      </c>
      <c r="I1409" s="12" t="n">
        <v>25</v>
      </c>
      <c r="J1409" s="13" t="n">
        <v>2500</v>
      </c>
      <c r="K1409" s="13">
        <f>IFERROR($H1409/$I1409,"")</f>
        <v/>
      </c>
      <c r="L1409" s="13" t="n">
        <v>330000</v>
      </c>
      <c r="M1409" t="inlineStr">
        <is>
          <t>OH, DC</t>
        </is>
      </c>
      <c r="N1409" t="inlineStr">
        <is>
          <t>No</t>
        </is>
      </c>
      <c r="O1409" t="inlineStr">
        <is>
          <t>Not stated</t>
        </is>
      </c>
      <c r="Q1409" s="9" t="inlineStr">
        <is>
          <t>https://grantcue.com/foundations/shepard-mccaskill-foundation-c-o-argos-family-office-llc-464264871</t>
        </is>
      </c>
    </row>
    <row r="1410">
      <c r="A1410">
        <f>IF($E1410=$E1409,$A1409+1,1)</f>
        <v/>
      </c>
      <c r="B1410" t="inlineStr">
        <is>
          <t>Steven L Trulaske Sr Family Foundation</t>
        </is>
      </c>
      <c r="C1410" t="inlineStr">
        <is>
          <t>20-3825998</t>
        </is>
      </c>
      <c r="D1410" t="inlineStr">
        <is>
          <t>Missouri</t>
        </is>
      </c>
      <c r="E1410" t="inlineStr">
        <is>
          <t>MO</t>
        </is>
      </c>
      <c r="F1410" t="n">
        <v>2025</v>
      </c>
      <c r="G1410" t="n">
        <v>2</v>
      </c>
      <c r="H1410" s="13" t="n">
        <v>1921680</v>
      </c>
      <c r="I1410" s="12" t="n">
        <v>12</v>
      </c>
      <c r="J1410" s="13" t="n">
        <v>142500</v>
      </c>
      <c r="K1410" s="13">
        <f>IFERROR($H1410/$I1410,"")</f>
        <v/>
      </c>
      <c r="L1410" s="13" t="n">
        <v>500000</v>
      </c>
      <c r="M1410" t="inlineStr">
        <is>
          <t>IN, MI</t>
        </is>
      </c>
      <c r="N1410" t="inlineStr">
        <is>
          <t>No</t>
        </is>
      </c>
      <c r="O1410" t="inlineStr">
        <is>
          <t>Not stated</t>
        </is>
      </c>
      <c r="Q1410" s="9" t="inlineStr">
        <is>
          <t>https://grantcue.com/foundations/steven-l-trulaske-sr-family-foundation-203825998</t>
        </is>
      </c>
    </row>
    <row r="1411">
      <c r="A1411">
        <f>IF($E1411=$E1410,$A1410+1,1)</f>
        <v/>
      </c>
      <c r="B1411" t="inlineStr">
        <is>
          <t>GUTH FOUNDATION CHARITABLE TRUST</t>
        </is>
      </c>
      <c r="C1411" t="inlineStr">
        <is>
          <t>43-6462823</t>
        </is>
      </c>
      <c r="D1411" t="inlineStr">
        <is>
          <t>Missouri</t>
        </is>
      </c>
      <c r="E1411" t="inlineStr">
        <is>
          <t>MO</t>
        </is>
      </c>
      <c r="F1411" t="n">
        <v>2025</v>
      </c>
      <c r="G1411" t="n">
        <v>2</v>
      </c>
      <c r="H1411" s="13" t="n">
        <v>1842100</v>
      </c>
      <c r="I1411" s="12" t="n">
        <v>68</v>
      </c>
      <c r="J1411" s="13" t="n">
        <v>20000</v>
      </c>
      <c r="K1411" s="13">
        <f>IFERROR($H1411/$I1411,"")</f>
        <v/>
      </c>
      <c r="L1411" s="13" t="n">
        <v>100000</v>
      </c>
      <c r="M1411" t="inlineStr">
        <is>
          <t>DC, NJ, TX</t>
        </is>
      </c>
      <c r="N1411" t="inlineStr">
        <is>
          <t>No</t>
        </is>
      </c>
      <c r="O1411" t="inlineStr">
        <is>
          <t>Not stated</t>
        </is>
      </c>
      <c r="Q1411" s="9" t="inlineStr">
        <is>
          <t>https://grantcue.com/foundations/guth-foundation-charitable-trust-436462823</t>
        </is>
      </c>
    </row>
    <row r="1412">
      <c r="A1412">
        <f>IF($E1412=$E1411,$A1411+1,1)</f>
        <v/>
      </c>
      <c r="B1412" t="inlineStr">
        <is>
          <t>The Margaret Blanke Grigg Foundation</t>
        </is>
      </c>
      <c r="C1412" t="inlineStr">
        <is>
          <t>43-1699657</t>
        </is>
      </c>
      <c r="D1412" t="inlineStr">
        <is>
          <t>Missouri</t>
        </is>
      </c>
      <c r="E1412" t="inlineStr">
        <is>
          <t>MO</t>
        </is>
      </c>
      <c r="F1412" t="n">
        <v>2025</v>
      </c>
      <c r="G1412" t="n">
        <v>2</v>
      </c>
      <c r="H1412" s="13" t="n">
        <v>1838500</v>
      </c>
      <c r="I1412" s="12" t="n">
        <v>44</v>
      </c>
      <c r="J1412" s="13" t="n">
        <v>24500</v>
      </c>
      <c r="K1412" s="13">
        <f>IFERROR($H1412/$I1412,"")</f>
        <v/>
      </c>
      <c r="L1412" s="13" t="n">
        <v>269000</v>
      </c>
      <c r="M1412" t="inlineStr">
        <is>
          <t>MD</t>
        </is>
      </c>
      <c r="N1412" t="inlineStr">
        <is>
          <t>No</t>
        </is>
      </c>
      <c r="O1412" t="inlineStr">
        <is>
          <t>Not stated</t>
        </is>
      </c>
      <c r="Q1412" s="9" t="inlineStr">
        <is>
          <t>https://grantcue.com/foundations/the-margaret-blanke-grigg-foundation-431699657</t>
        </is>
      </c>
    </row>
    <row r="1413">
      <c r="A1413">
        <f>IF($E1413=$E1412,$A1412+1,1)</f>
        <v/>
      </c>
      <c r="B1413" t="inlineStr">
        <is>
          <t>ROBERT AND ANNA DRURY FAMILY FOUNDATION TRUST</t>
        </is>
      </c>
      <c r="C1413" t="inlineStr">
        <is>
          <t>46-0608945</t>
        </is>
      </c>
      <c r="D1413" t="inlineStr">
        <is>
          <t>Missouri</t>
        </is>
      </c>
      <c r="E1413" t="inlineStr">
        <is>
          <t>MO</t>
        </is>
      </c>
      <c r="F1413" t="n">
        <v>2024</v>
      </c>
      <c r="G1413" t="n">
        <v>2</v>
      </c>
      <c r="H1413" s="13" t="n">
        <v>1835185</v>
      </c>
      <c r="I1413" s="12" t="n">
        <v>169</v>
      </c>
      <c r="J1413" s="13" t="n">
        <v>3000</v>
      </c>
      <c r="K1413" s="13">
        <f>IFERROR($H1413/$I1413,"")</f>
        <v/>
      </c>
      <c r="L1413" s="13" t="n">
        <v>200000</v>
      </c>
      <c r="M1413" t="inlineStr">
        <is>
          <t>TX, NC, CA</t>
        </is>
      </c>
      <c r="N1413" t="inlineStr">
        <is>
          <t>No</t>
        </is>
      </c>
      <c r="O1413" t="inlineStr">
        <is>
          <t>Not stated</t>
        </is>
      </c>
      <c r="Q1413" s="9" t="inlineStr">
        <is>
          <t>https://grantcue.com/foundations/robert-and-anna-drury-family-foundation-trust-460608945</t>
        </is>
      </c>
    </row>
    <row r="1414">
      <c r="A1414">
        <f>IF($E1414=$E1413,$A1413+1,1)</f>
        <v/>
      </c>
      <c r="B1414" t="inlineStr">
        <is>
          <t>THE BALLMANN FAMILY PRIVATE FOUNDATION</t>
        </is>
      </c>
      <c r="C1414" t="inlineStr">
        <is>
          <t>43-6466750</t>
        </is>
      </c>
      <c r="D1414" t="inlineStr">
        <is>
          <t>Missouri</t>
        </is>
      </c>
      <c r="E1414" t="inlineStr">
        <is>
          <t>MO</t>
        </is>
      </c>
      <c r="F1414" t="n">
        <v>2024</v>
      </c>
      <c r="G1414" t="n">
        <v>1</v>
      </c>
      <c r="H1414" s="13" t="n">
        <v>1834375</v>
      </c>
      <c r="I1414" s="12" t="n">
        <v>35</v>
      </c>
      <c r="J1414" s="13" t="n">
        <v>37500</v>
      </c>
      <c r="K1414" s="13">
        <f>IFERROR($H1414/$I1414,"")</f>
        <v/>
      </c>
      <c r="L1414" s="13" t="n">
        <v>140625</v>
      </c>
      <c r="M1414" t="inlineStr">
        <is>
          <t>CA, VA, GA</t>
        </is>
      </c>
      <c r="N1414" t="inlineStr">
        <is>
          <t>No</t>
        </is>
      </c>
      <c r="O1414" t="inlineStr">
        <is>
          <t>Not stated</t>
        </is>
      </c>
      <c r="Q1414" s="9" t="inlineStr">
        <is>
          <t>https://grantcue.com/foundations/the-ballmann-family-private-foundation-436466750</t>
        </is>
      </c>
    </row>
    <row r="1415">
      <c r="A1415">
        <f>IF($E1415=$E1414,$A1414+1,1)</f>
        <v/>
      </c>
      <c r="B1415" t="inlineStr">
        <is>
          <t>ELIZABETH A HULL CHARITABLE TRUST</t>
        </is>
      </c>
      <c r="C1415" t="inlineStr">
        <is>
          <t>43-6345246</t>
        </is>
      </c>
      <c r="D1415" t="inlineStr">
        <is>
          <t>Missouri</t>
        </is>
      </c>
      <c r="E1415" t="inlineStr">
        <is>
          <t>MO</t>
        </is>
      </c>
      <c r="F1415" t="n">
        <v>2024</v>
      </c>
      <c r="G1415" t="n">
        <v>1</v>
      </c>
      <c r="H1415" s="13" t="n">
        <v>1828696</v>
      </c>
      <c r="I1415" s="12" t="n">
        <v>6</v>
      </c>
      <c r="J1415" s="13" t="n">
        <v>228587</v>
      </c>
      <c r="K1415" s="13">
        <f>IFERROR($H1415/$I1415,"")</f>
        <v/>
      </c>
      <c r="L1415" s="13" t="n">
        <v>457174</v>
      </c>
      <c r="M1415" t="inlineStr">
        <is>
          <t>KY, NC, VA</t>
        </is>
      </c>
      <c r="N1415" t="inlineStr">
        <is>
          <t>No</t>
        </is>
      </c>
      <c r="O1415" t="inlineStr">
        <is>
          <t>Not stated</t>
        </is>
      </c>
      <c r="Q1415" s="9" t="inlineStr">
        <is>
          <t>https://grantcue.com/foundations/elizabeth-a-hull-charitable-trust-436345246</t>
        </is>
      </c>
    </row>
    <row r="1416">
      <c r="A1416">
        <f>IF($E1416=$E1415,$A1415+1,1)</f>
        <v/>
      </c>
      <c r="B1416" t="inlineStr">
        <is>
          <t>ROBERT M - BOBBY - ALLISON CHARITABLE TR</t>
        </is>
      </c>
      <c r="C1416" t="inlineStr">
        <is>
          <t>93-1608911</t>
        </is>
      </c>
      <c r="D1416" t="inlineStr">
        <is>
          <t>Missouri</t>
        </is>
      </c>
      <c r="E1416" t="inlineStr">
        <is>
          <t>MO</t>
        </is>
      </c>
      <c r="F1416" t="n">
        <v>2024</v>
      </c>
      <c r="G1416" t="n">
        <v>2</v>
      </c>
      <c r="H1416" s="13" t="n">
        <v>1759000</v>
      </c>
      <c r="I1416" s="12" t="n">
        <v>43</v>
      </c>
      <c r="J1416" s="13" t="n">
        <v>41000</v>
      </c>
      <c r="K1416" s="13">
        <f>IFERROR($H1416/$I1416,"")</f>
        <v/>
      </c>
      <c r="L1416" s="13" t="n">
        <v>79500</v>
      </c>
      <c r="N1416" t="inlineStr">
        <is>
          <t>Yes</t>
        </is>
      </c>
      <c r="O1416" t="inlineStr">
        <is>
          <t>Yes</t>
        </is>
      </c>
      <c r="P1416" s="9" t="inlineStr">
        <is>
          <t>https://www.bobbyallisonfund.org/</t>
        </is>
      </c>
      <c r="Q1416" s="9" t="inlineStr">
        <is>
          <t>https://grantcue.com/foundations/robert-m-bobby-allison-charitable-tr-931608911</t>
        </is>
      </c>
    </row>
    <row r="1417">
      <c r="A1417">
        <f>IF($E1417=$E1416,$A1416+1,1)</f>
        <v/>
      </c>
      <c r="B1417" t="inlineStr">
        <is>
          <t>APEX OIL COMPANY CHARITABLE FOUNDATION</t>
        </is>
      </c>
      <c r="C1417" t="inlineStr">
        <is>
          <t>71-0914470</t>
        </is>
      </c>
      <c r="D1417" t="inlineStr">
        <is>
          <t>Missouri</t>
        </is>
      </c>
      <c r="E1417" t="inlineStr">
        <is>
          <t>MO</t>
        </is>
      </c>
      <c r="F1417" t="n">
        <v>2025</v>
      </c>
      <c r="G1417" t="n">
        <v>2</v>
      </c>
      <c r="H1417" s="13" t="n">
        <v>1739000</v>
      </c>
      <c r="I1417" s="12" t="n">
        <v>48</v>
      </c>
      <c r="J1417" s="13" t="n">
        <v>10000</v>
      </c>
      <c r="K1417" s="13">
        <f>IFERROR($H1417/$I1417,"")</f>
        <v/>
      </c>
      <c r="L1417" s="13" t="n">
        <v>155000</v>
      </c>
      <c r="M1417" t="inlineStr">
        <is>
          <t>MN, TX, UT</t>
        </is>
      </c>
      <c r="N1417" t="inlineStr">
        <is>
          <t>No</t>
        </is>
      </c>
      <c r="O1417" t="inlineStr">
        <is>
          <t>Not stated</t>
        </is>
      </c>
      <c r="Q1417" s="9" t="inlineStr">
        <is>
          <t>https://grantcue.com/foundations/apex-oil-company-charitable-foundation-710914470</t>
        </is>
      </c>
    </row>
    <row r="1418">
      <c r="A1418">
        <f>IF($E1418=$E1417,$A1417+1,1)</f>
        <v/>
      </c>
      <c r="B1418" t="inlineStr">
        <is>
          <t>Chapman Family Foundation</t>
        </is>
      </c>
      <c r="C1418" t="inlineStr">
        <is>
          <t>26-6665176</t>
        </is>
      </c>
      <c r="D1418" t="inlineStr">
        <is>
          <t>Missouri</t>
        </is>
      </c>
      <c r="E1418" t="inlineStr">
        <is>
          <t>MO</t>
        </is>
      </c>
      <c r="F1418" t="n">
        <v>2025</v>
      </c>
      <c r="G1418" t="n">
        <v>2</v>
      </c>
      <c r="H1418" s="13" t="n">
        <v>1735430</v>
      </c>
      <c r="I1418" s="12" t="n">
        <v>12</v>
      </c>
      <c r="J1418" s="13" t="n">
        <v>16700</v>
      </c>
      <c r="K1418" s="13">
        <f>IFERROR($H1418/$I1418,"")</f>
        <v/>
      </c>
      <c r="L1418" s="13" t="n">
        <v>1500000</v>
      </c>
      <c r="M1418" t="inlineStr">
        <is>
          <t>NC, NY, IL</t>
        </is>
      </c>
      <c r="N1418" t="inlineStr">
        <is>
          <t>No</t>
        </is>
      </c>
      <c r="O1418" t="inlineStr">
        <is>
          <t>Not stated</t>
        </is>
      </c>
      <c r="Q1418" s="9" t="inlineStr">
        <is>
          <t>https://grantcue.com/foundations/chapman-family-foundation-266665176</t>
        </is>
      </c>
    </row>
    <row r="1419">
      <c r="A1419">
        <f>IF($E1419=$E1418,$A1418+1,1)</f>
        <v/>
      </c>
      <c r="B1419" t="inlineStr">
        <is>
          <t>CARRIE J LOOSE TRUST</t>
        </is>
      </c>
      <c r="C1419" t="inlineStr">
        <is>
          <t>44-6009246</t>
        </is>
      </c>
      <c r="D1419" t="inlineStr">
        <is>
          <t>Missouri</t>
        </is>
      </c>
      <c r="E1419" t="inlineStr">
        <is>
          <t>MO</t>
        </is>
      </c>
      <c r="F1419" t="n">
        <v>2025</v>
      </c>
      <c r="G1419" t="n">
        <v>2</v>
      </c>
      <c r="H1419" s="13" t="n">
        <v>1732000</v>
      </c>
      <c r="I1419" s="12" t="n">
        <v>35</v>
      </c>
      <c r="J1419" s="13" t="n">
        <v>50000</v>
      </c>
      <c r="K1419" s="13">
        <f>IFERROR($H1419/$I1419,"")</f>
        <v/>
      </c>
      <c r="L1419" s="13" t="n">
        <v>100000</v>
      </c>
      <c r="M1419" t="inlineStr">
        <is>
          <t>KS, TX, IL</t>
        </is>
      </c>
      <c r="N1419" t="inlineStr">
        <is>
          <t>Yes</t>
        </is>
      </c>
      <c r="O1419" t="inlineStr">
        <is>
          <t>Yes</t>
        </is>
      </c>
      <c r="Q1419" s="9" t="inlineStr">
        <is>
          <t>https://grantcue.com/foundations/carrie-j-loose-trust-446009246</t>
        </is>
      </c>
    </row>
    <row r="1420">
      <c r="A1420">
        <f>IF($E1420=$E1419,$A1419+1,1)</f>
        <v/>
      </c>
      <c r="B1420" t="inlineStr">
        <is>
          <t>THE MCGEE FOUNDATION</t>
        </is>
      </c>
      <c r="C1420" t="inlineStr">
        <is>
          <t>44-6006285</t>
        </is>
      </c>
      <c r="D1420" t="inlineStr">
        <is>
          <t>Missouri</t>
        </is>
      </c>
      <c r="E1420" t="inlineStr">
        <is>
          <t>MO</t>
        </is>
      </c>
      <c r="F1420" t="n">
        <v>2025</v>
      </c>
      <c r="G1420" t="n">
        <v>2</v>
      </c>
      <c r="H1420" s="13" t="n">
        <v>1713373</v>
      </c>
      <c r="I1420" s="12" t="n">
        <v>60</v>
      </c>
      <c r="J1420" s="13" t="n">
        <v>25000</v>
      </c>
      <c r="K1420" s="13">
        <f>IFERROR($H1420/$I1420,"")</f>
        <v/>
      </c>
      <c r="L1420" s="13" t="n">
        <v>52000</v>
      </c>
      <c r="M1420" t="inlineStr">
        <is>
          <t>KS</t>
        </is>
      </c>
      <c r="N1420" t="inlineStr">
        <is>
          <t>Yes</t>
        </is>
      </c>
      <c r="O1420" t="inlineStr">
        <is>
          <t>Yes</t>
        </is>
      </c>
      <c r="Q1420" s="9" t="inlineStr">
        <is>
          <t>https://grantcue.com/foundations/the-mcgee-foundation-c-o-b-joseph-duffy-iii-446006285</t>
        </is>
      </c>
    </row>
    <row r="1421">
      <c r="A1421">
        <f>IF($E1421=$E1420,$A1420+1,1)</f>
        <v/>
      </c>
      <c r="B1421" t="inlineStr">
        <is>
          <t>VICTOR E &amp; CAROLINE E SCHUTTE FOUNDATION</t>
        </is>
      </c>
      <c r="C1421" t="inlineStr">
        <is>
          <t>43-1661684</t>
        </is>
      </c>
      <c r="D1421" t="inlineStr">
        <is>
          <t>Missouri</t>
        </is>
      </c>
      <c r="E1421" t="inlineStr">
        <is>
          <t>MO</t>
        </is>
      </c>
      <c r="F1421" t="n">
        <v>2025</v>
      </c>
      <c r="G1421" t="n">
        <v>2</v>
      </c>
      <c r="H1421" s="13" t="n">
        <v>1700000</v>
      </c>
      <c r="I1421" s="12" t="n">
        <v>17</v>
      </c>
      <c r="J1421" s="13" t="n">
        <v>50000</v>
      </c>
      <c r="K1421" s="13">
        <f>IFERROR($H1421/$I1421,"")</f>
        <v/>
      </c>
      <c r="L1421" s="13" t="n">
        <v>400000</v>
      </c>
      <c r="M1421" t="inlineStr">
        <is>
          <t>KS</t>
        </is>
      </c>
      <c r="N1421" t="inlineStr">
        <is>
          <t>Yes</t>
        </is>
      </c>
      <c r="O1421" t="inlineStr">
        <is>
          <t>Not stated</t>
        </is>
      </c>
      <c r="Q1421" s="9" t="inlineStr">
        <is>
          <t>https://grantcue.com/foundations/victor-e-and-caroline-e-schutte-foundation-431661684</t>
        </is>
      </c>
    </row>
    <row r="1422">
      <c r="A1422">
        <f>IF($E1422=$E1421,$A1421+1,1)</f>
        <v/>
      </c>
      <c r="B1422" t="inlineStr">
        <is>
          <t>ARVIN GOTTLIEB CHARITABLE FOUNDATION 10015600</t>
        </is>
      </c>
      <c r="C1422" t="inlineStr">
        <is>
          <t>43-6380792</t>
        </is>
      </c>
      <c r="D1422" t="inlineStr">
        <is>
          <t>Missouri</t>
        </is>
      </c>
      <c r="E1422" t="inlineStr">
        <is>
          <t>MO</t>
        </is>
      </c>
      <c r="F1422" t="n">
        <v>2024</v>
      </c>
      <c r="G1422" t="n">
        <v>1</v>
      </c>
      <c r="H1422" s="13" t="n">
        <v>1695000</v>
      </c>
      <c r="I1422" s="12" t="n">
        <v>47</v>
      </c>
      <c r="J1422" s="13" t="n">
        <v>25000</v>
      </c>
      <c r="K1422" s="13">
        <f>IFERROR($H1422/$I1422,"")</f>
        <v/>
      </c>
      <c r="L1422" s="13" t="n">
        <v>150000</v>
      </c>
      <c r="M1422" t="inlineStr">
        <is>
          <t>CA, KS</t>
        </is>
      </c>
      <c r="N1422" t="inlineStr">
        <is>
          <t>No</t>
        </is>
      </c>
      <c r="O1422" t="inlineStr">
        <is>
          <t>Not stated</t>
        </is>
      </c>
      <c r="Q1422" s="9" t="inlineStr">
        <is>
          <t>https://grantcue.com/foundations/arvin-gottlieb-charitable-foundation-10015600-436380792</t>
        </is>
      </c>
    </row>
    <row r="1423">
      <c r="A1423">
        <f>IF($E1423=$E1422,$A1422+1,1)</f>
        <v/>
      </c>
      <c r="B1423" t="inlineStr">
        <is>
          <t>THOMAS A KOOYUMJIAN FAMILY FOUNDATION</t>
        </is>
      </c>
      <c r="C1423" t="inlineStr">
        <is>
          <t>36-3406582</t>
        </is>
      </c>
      <c r="D1423" t="inlineStr">
        <is>
          <t>Missouri</t>
        </is>
      </c>
      <c r="E1423" t="inlineStr">
        <is>
          <t>MO</t>
        </is>
      </c>
      <c r="F1423" t="n">
        <v>2025</v>
      </c>
      <c r="G1423" t="n">
        <v>2</v>
      </c>
      <c r="H1423" s="13" t="n">
        <v>1656574</v>
      </c>
      <c r="I1423" s="12" t="n">
        <v>39</v>
      </c>
      <c r="J1423" s="13" t="n">
        <v>5000</v>
      </c>
      <c r="K1423" s="13">
        <f>IFERROR($H1423/$I1423,"")</f>
        <v/>
      </c>
      <c r="L1423" s="13" t="n">
        <v>460000</v>
      </c>
      <c r="M1423" t="inlineStr">
        <is>
          <t>IL, FL, CA</t>
        </is>
      </c>
      <c r="N1423" t="inlineStr">
        <is>
          <t>No</t>
        </is>
      </c>
      <c r="O1423" t="inlineStr">
        <is>
          <t>Not stated</t>
        </is>
      </c>
      <c r="Q1423" s="9" t="inlineStr">
        <is>
          <t>https://grantcue.com/foundations/thomas-a-kooyumjian-family-foundation-attn-tony-kooyumjian-363406582</t>
        </is>
      </c>
    </row>
    <row r="1424">
      <c r="A1424">
        <f>IF($E1424=$E1423,$A1423+1,1)</f>
        <v/>
      </c>
      <c r="B1424" t="inlineStr">
        <is>
          <t>THE CHOD FAMILY FOUNDATION</t>
        </is>
      </c>
      <c r="C1424" t="inlineStr">
        <is>
          <t>43-6475433</t>
        </is>
      </c>
      <c r="D1424" t="inlineStr">
        <is>
          <t>Missouri</t>
        </is>
      </c>
      <c r="E1424" t="inlineStr">
        <is>
          <t>MO</t>
        </is>
      </c>
      <c r="F1424" t="n">
        <v>2025</v>
      </c>
      <c r="G1424" t="n">
        <v>2</v>
      </c>
      <c r="H1424" s="13" t="n">
        <v>1654380</v>
      </c>
      <c r="I1424" s="12" t="n">
        <v>67</v>
      </c>
      <c r="J1424" s="13" t="n">
        <v>6800</v>
      </c>
      <c r="K1424" s="13">
        <f>IFERROR($H1424/$I1424,"")</f>
        <v/>
      </c>
      <c r="L1424" s="13" t="n">
        <v>260000</v>
      </c>
      <c r="M1424" t="inlineStr">
        <is>
          <t>CA, DC</t>
        </is>
      </c>
      <c r="N1424" t="inlineStr">
        <is>
          <t>No</t>
        </is>
      </c>
      <c r="O1424" t="inlineStr">
        <is>
          <t>Not stated</t>
        </is>
      </c>
      <c r="Q1424" s="9" t="inlineStr">
        <is>
          <t>https://grantcue.com/foundations/the-chod-family-foundation-c-o-greensfelder-hemker-and-gale-436475433</t>
        </is>
      </c>
    </row>
    <row r="1425">
      <c r="A1425">
        <f>IF($E1425=$E1424,$A1424+1,1)</f>
        <v/>
      </c>
      <c r="B1425" t="inlineStr">
        <is>
          <t>EC SIMMONS III FOUNDATION</t>
        </is>
      </c>
      <c r="C1425" t="inlineStr">
        <is>
          <t>43-6579684</t>
        </is>
      </c>
      <c r="D1425" t="inlineStr">
        <is>
          <t>Missouri</t>
        </is>
      </c>
      <c r="E1425" t="inlineStr">
        <is>
          <t>MO</t>
        </is>
      </c>
      <c r="F1425" t="n">
        <v>2025</v>
      </c>
      <c r="G1425" t="n">
        <v>2</v>
      </c>
      <c r="H1425" s="13" t="n">
        <v>1610000</v>
      </c>
      <c r="I1425" s="12" t="n">
        <v>23</v>
      </c>
      <c r="J1425" s="13" t="n">
        <v>40000</v>
      </c>
      <c r="K1425" s="13">
        <f>IFERROR($H1425/$I1425,"")</f>
        <v/>
      </c>
      <c r="L1425" s="13" t="n">
        <v>770000</v>
      </c>
      <c r="M1425" t="inlineStr">
        <is>
          <t>MA, MN, IL</t>
        </is>
      </c>
      <c r="N1425" t="inlineStr">
        <is>
          <t>No</t>
        </is>
      </c>
      <c r="O1425" t="inlineStr">
        <is>
          <t>Not stated</t>
        </is>
      </c>
      <c r="Q1425" s="9" t="inlineStr">
        <is>
          <t>https://grantcue.com/foundations/ec-simmons-iii-foundation-c-o-jane-simmons-436579684</t>
        </is>
      </c>
    </row>
    <row r="1426">
      <c r="A1426">
        <f>IF($E1426=$E1425,$A1425+1,1)</f>
        <v/>
      </c>
      <c r="B1426" t="inlineStr">
        <is>
          <t>THE DRURY FAMILY CHARITABLE FOUNDATION</t>
        </is>
      </c>
      <c r="C1426" t="inlineStr">
        <is>
          <t>47-7320432</t>
        </is>
      </c>
      <c r="D1426" t="inlineStr">
        <is>
          <t>Missouri</t>
        </is>
      </c>
      <c r="E1426" t="inlineStr">
        <is>
          <t>MO</t>
        </is>
      </c>
      <c r="F1426" t="n">
        <v>2025</v>
      </c>
      <c r="G1426" t="n">
        <v>2</v>
      </c>
      <c r="H1426" s="13" t="n">
        <v>1610000</v>
      </c>
      <c r="I1426" s="12" t="n">
        <v>19</v>
      </c>
      <c r="J1426" s="13" t="n">
        <v>100000</v>
      </c>
      <c r="K1426" s="13">
        <f>IFERROR($H1426/$I1426,"")</f>
        <v/>
      </c>
      <c r="L1426" s="13" t="n">
        <v>200000</v>
      </c>
      <c r="M1426" t="inlineStr">
        <is>
          <t>CO, PA, IL</t>
        </is>
      </c>
      <c r="N1426" t="inlineStr">
        <is>
          <t>Yes</t>
        </is>
      </c>
      <c r="O1426" t="inlineStr">
        <is>
          <t>Not stated</t>
        </is>
      </c>
      <c r="Q1426" s="9" t="inlineStr">
        <is>
          <t>https://grantcue.com/foundations/the-drury-family-charitable-foundation-477320432</t>
        </is>
      </c>
    </row>
    <row r="1427">
      <c r="A1427">
        <f>IF($E1427=$E1426,$A1426+1,1)</f>
        <v/>
      </c>
      <c r="B1427" t="inlineStr">
        <is>
          <t>COOK FAMILY FOUNDATION</t>
        </is>
      </c>
      <c r="C1427" t="inlineStr">
        <is>
          <t>82-3097433</t>
        </is>
      </c>
      <c r="D1427" t="inlineStr">
        <is>
          <t>Missouri</t>
        </is>
      </c>
      <c r="E1427" t="inlineStr">
        <is>
          <t>MO</t>
        </is>
      </c>
      <c r="F1427" t="n">
        <v>2025</v>
      </c>
      <c r="G1427" t="n">
        <v>2</v>
      </c>
      <c r="H1427" s="13" t="n">
        <v>1602497</v>
      </c>
      <c r="I1427" s="12" t="n">
        <v>31</v>
      </c>
      <c r="J1427" s="13" t="n">
        <v>20000</v>
      </c>
      <c r="K1427" s="13">
        <f>IFERROR($H1427/$I1427,"")</f>
        <v/>
      </c>
      <c r="L1427" s="13" t="n">
        <v>250000</v>
      </c>
      <c r="M1427" t="inlineStr">
        <is>
          <t>OH</t>
        </is>
      </c>
      <c r="N1427" t="inlineStr">
        <is>
          <t>Yes</t>
        </is>
      </c>
      <c r="O1427" t="inlineStr">
        <is>
          <t>Not stated</t>
        </is>
      </c>
      <c r="Q1427" s="9" t="inlineStr">
        <is>
          <t>https://grantcue.com/foundations/cook-family-foundation-823097433</t>
        </is>
      </c>
    </row>
    <row r="1428">
      <c r="A1428">
        <f>IF($E1428=$E1427,$A1427+1,1)</f>
        <v/>
      </c>
      <c r="B1428" t="inlineStr">
        <is>
          <t>GEZELLIG FOUNDATION</t>
        </is>
      </c>
      <c r="C1428" t="inlineStr">
        <is>
          <t>84-1890917</t>
        </is>
      </c>
      <c r="D1428" t="inlineStr">
        <is>
          <t>Missouri</t>
        </is>
      </c>
      <c r="E1428" t="inlineStr">
        <is>
          <t>MO</t>
        </is>
      </c>
      <c r="F1428" t="n">
        <v>2025</v>
      </c>
      <c r="G1428" t="n">
        <v>2</v>
      </c>
      <c r="H1428" s="13" t="n">
        <v>1595500</v>
      </c>
      <c r="I1428" s="12" t="n">
        <v>35</v>
      </c>
      <c r="J1428" s="13" t="n">
        <v>25000</v>
      </c>
      <c r="K1428" s="13">
        <f>IFERROR($H1428/$I1428,"")</f>
        <v/>
      </c>
      <c r="L1428" s="13" t="n">
        <v>225000</v>
      </c>
      <c r="M1428" t="inlineStr">
        <is>
          <t>DC, NY, MA</t>
        </is>
      </c>
      <c r="N1428" t="inlineStr">
        <is>
          <t>No</t>
        </is>
      </c>
      <c r="O1428" t="inlineStr">
        <is>
          <t>Not stated</t>
        </is>
      </c>
      <c r="Q1428" s="9" t="inlineStr">
        <is>
          <t>https://grantcue.com/foundations/gezellig-foundation-841890917</t>
        </is>
      </c>
    </row>
    <row r="1429">
      <c r="A1429">
        <f>IF($E1429=$E1428,$A1428+1,1)</f>
        <v/>
      </c>
      <c r="B1429" t="inlineStr">
        <is>
          <t>ENGELHARDT FAMILY FOUNDATION</t>
        </is>
      </c>
      <c r="C1429" t="inlineStr">
        <is>
          <t>43-6926810</t>
        </is>
      </c>
      <c r="D1429" t="inlineStr">
        <is>
          <t>Missouri</t>
        </is>
      </c>
      <c r="E1429" t="inlineStr">
        <is>
          <t>MO</t>
        </is>
      </c>
      <c r="F1429" t="n">
        <v>2025</v>
      </c>
      <c r="G1429" t="n">
        <v>2</v>
      </c>
      <c r="H1429" s="13" t="n">
        <v>1591203</v>
      </c>
      <c r="I1429" s="12" t="n">
        <v>44</v>
      </c>
      <c r="J1429" s="13" t="n">
        <v>2500</v>
      </c>
      <c r="K1429" s="13">
        <f>IFERROR($H1429/$I1429,"")</f>
        <v/>
      </c>
      <c r="L1429" s="13" t="n">
        <v>520325</v>
      </c>
      <c r="M1429" t="inlineStr">
        <is>
          <t>IL, AZ, OH</t>
        </is>
      </c>
      <c r="N1429" t="inlineStr">
        <is>
          <t>No</t>
        </is>
      </c>
      <c r="O1429" t="inlineStr">
        <is>
          <t>Not stated</t>
        </is>
      </c>
      <c r="Q1429" s="9" t="inlineStr">
        <is>
          <t>https://grantcue.com/foundations/engelhardt-family-foundation-436926810</t>
        </is>
      </c>
    </row>
    <row r="1430">
      <c r="A1430">
        <f>IF($E1430=$E1429,$A1429+1,1)</f>
        <v/>
      </c>
      <c r="B1430" t="inlineStr">
        <is>
          <t>THE SCHNEIDER FOUNDATION</t>
        </is>
      </c>
      <c r="C1430" t="inlineStr">
        <is>
          <t>43-1530098</t>
        </is>
      </c>
      <c r="D1430" t="inlineStr">
        <is>
          <t>Missouri</t>
        </is>
      </c>
      <c r="E1430" t="inlineStr">
        <is>
          <t>MO</t>
        </is>
      </c>
      <c r="F1430" t="n">
        <v>2024</v>
      </c>
      <c r="G1430" t="n">
        <v>2</v>
      </c>
      <c r="H1430" s="13" t="n">
        <v>1565000</v>
      </c>
      <c r="I1430" s="12" t="n">
        <v>19</v>
      </c>
      <c r="J1430" s="13" t="n">
        <v>30000</v>
      </c>
      <c r="K1430" s="13">
        <f>IFERROR($H1430/$I1430,"")</f>
        <v/>
      </c>
      <c r="L1430" s="13" t="n">
        <v>290000</v>
      </c>
      <c r="N1430" t="inlineStr">
        <is>
          <t>Yes</t>
        </is>
      </c>
      <c r="O1430" t="inlineStr">
        <is>
          <t>Not stated</t>
        </is>
      </c>
      <c r="Q1430" s="9" t="inlineStr">
        <is>
          <t>https://grantcue.com/foundations/the-schneider-foundation-431530098</t>
        </is>
      </c>
    </row>
    <row r="1431">
      <c r="A1431">
        <f>IF($E1431=$E1430,$A1430+1,1)</f>
        <v/>
      </c>
      <c r="B1431" t="inlineStr">
        <is>
          <t>Towle Family Foundation</t>
        </is>
      </c>
      <c r="C1431" t="inlineStr">
        <is>
          <t>43-1800405</t>
        </is>
      </c>
      <c r="D1431" t="inlineStr">
        <is>
          <t>Missouri</t>
        </is>
      </c>
      <c r="E1431" t="inlineStr">
        <is>
          <t>MO</t>
        </is>
      </c>
      <c r="F1431" t="n">
        <v>2023</v>
      </c>
      <c r="G1431" t="n">
        <v>1</v>
      </c>
      <c r="H1431" s="13" t="n">
        <v>1561000</v>
      </c>
      <c r="I1431" s="12" t="n">
        <v>16</v>
      </c>
      <c r="J1431" s="13" t="n">
        <v>88000</v>
      </c>
      <c r="K1431" s="13">
        <f>IFERROR($H1431/$I1431,"")</f>
        <v/>
      </c>
      <c r="L1431" s="13" t="n">
        <v>250000</v>
      </c>
      <c r="M1431" t="inlineStr">
        <is>
          <t>ME, CO, PA</t>
        </is>
      </c>
      <c r="N1431" t="inlineStr">
        <is>
          <t>No</t>
        </is>
      </c>
      <c r="O1431" t="inlineStr">
        <is>
          <t>Not stated</t>
        </is>
      </c>
      <c r="Q1431" s="9" t="inlineStr">
        <is>
          <t>https://grantcue.com/foundations/towle-family-foundation-431800405</t>
        </is>
      </c>
    </row>
    <row r="1432">
      <c r="A1432">
        <f>IF($E1432=$E1431,$A1431+1,1)</f>
        <v/>
      </c>
      <c r="B1432" t="inlineStr">
        <is>
          <t>HARLENE &amp; MARVIN WOOL FOUNDATION</t>
        </is>
      </c>
      <c r="C1432" t="inlineStr">
        <is>
          <t>46-4519154</t>
        </is>
      </c>
      <c r="D1432" t="inlineStr">
        <is>
          <t>Missouri</t>
        </is>
      </c>
      <c r="E1432" t="inlineStr">
        <is>
          <t>MO</t>
        </is>
      </c>
      <c r="F1432" t="n">
        <v>2024</v>
      </c>
      <c r="G1432" t="n">
        <v>1</v>
      </c>
      <c r="H1432" s="13" t="n">
        <v>1550000</v>
      </c>
      <c r="I1432" s="12" t="n">
        <v>60</v>
      </c>
      <c r="J1432" s="13" t="n">
        <v>15000</v>
      </c>
      <c r="K1432" s="13">
        <f>IFERROR($H1432/$I1432,"")</f>
        <v/>
      </c>
      <c r="L1432" s="13" t="n">
        <v>250000</v>
      </c>
      <c r="M1432" t="inlineStr">
        <is>
          <t>CA, OH, IL</t>
        </is>
      </c>
      <c r="N1432" t="inlineStr">
        <is>
          <t>Yes</t>
        </is>
      </c>
      <c r="O1432" t="inlineStr">
        <is>
          <t>Yes</t>
        </is>
      </c>
      <c r="P1432" s="9" t="inlineStr">
        <is>
          <t>https://thewoolfoundation.org/</t>
        </is>
      </c>
      <c r="Q1432" s="9" t="inlineStr">
        <is>
          <t>https://grantcue.com/foundations/harlene-and-marvin-wool-foundation-c-o-plancorp-464519154</t>
        </is>
      </c>
    </row>
    <row r="1433">
      <c r="A1433">
        <f>IF($E1433=$E1432,$A1432+1,1)</f>
        <v/>
      </c>
      <c r="B1433" t="inlineStr">
        <is>
          <t>WILLIAM A KERR FOUNDATION</t>
        </is>
      </c>
      <c r="C1433" t="inlineStr">
        <is>
          <t>43-1770857</t>
        </is>
      </c>
      <c r="D1433" t="inlineStr">
        <is>
          <t>Missouri</t>
        </is>
      </c>
      <c r="E1433" t="inlineStr">
        <is>
          <t>MO</t>
        </is>
      </c>
      <c r="F1433" t="n">
        <v>2025</v>
      </c>
      <c r="G1433" t="n">
        <v>2</v>
      </c>
      <c r="H1433" s="13" t="n">
        <v>1540000</v>
      </c>
      <c r="I1433" s="12" t="n">
        <v>104</v>
      </c>
      <c r="J1433" s="13" t="n">
        <v>5000</v>
      </c>
      <c r="K1433" s="13">
        <f>IFERROR($H1433/$I1433,"")</f>
        <v/>
      </c>
      <c r="L1433" s="13" t="n">
        <v>107500</v>
      </c>
      <c r="M1433" t="inlineStr">
        <is>
          <t>CA, FL, IL</t>
        </is>
      </c>
      <c r="N1433" t="inlineStr">
        <is>
          <t>No</t>
        </is>
      </c>
      <c r="O1433" t="inlineStr">
        <is>
          <t>Not stated</t>
        </is>
      </c>
      <c r="Q1433" s="9" t="inlineStr">
        <is>
          <t>https://grantcue.com/foundations/william-a-kerr-foundation-431770857</t>
        </is>
      </c>
    </row>
    <row r="1434">
      <c r="A1434">
        <f>IF($E1434=$E1433,$A1433+1,1)</f>
        <v/>
      </c>
      <c r="B1434" t="inlineStr">
        <is>
          <t>Jungerman Foundation for Justice</t>
        </is>
      </c>
      <c r="C1434" t="inlineStr">
        <is>
          <t>43-6889743</t>
        </is>
      </c>
      <c r="D1434" t="inlineStr">
        <is>
          <t>Missouri</t>
        </is>
      </c>
      <c r="E1434" t="inlineStr">
        <is>
          <t>MO</t>
        </is>
      </c>
      <c r="F1434" t="n">
        <v>2024</v>
      </c>
      <c r="G1434" t="n">
        <v>1</v>
      </c>
      <c r="H1434" s="13" t="n">
        <v>1534231</v>
      </c>
      <c r="I1434" s="12" t="n">
        <v>22</v>
      </c>
      <c r="J1434" s="13" t="n">
        <v>37500</v>
      </c>
      <c r="K1434" s="13">
        <f>IFERROR($H1434/$I1434,"")</f>
        <v/>
      </c>
      <c r="L1434" s="13" t="n">
        <v>300000</v>
      </c>
      <c r="M1434" t="inlineStr">
        <is>
          <t>NY, WI, OH</t>
        </is>
      </c>
      <c r="N1434" t="inlineStr">
        <is>
          <t>No</t>
        </is>
      </c>
      <c r="O1434" t="inlineStr">
        <is>
          <t>Not stated</t>
        </is>
      </c>
      <c r="Q1434" s="9" t="inlineStr">
        <is>
          <t>https://grantcue.com/foundations/jungerman-foundation-for-justice-436889743</t>
        </is>
      </c>
    </row>
    <row r="1435">
      <c r="A1435">
        <f>IF($E1435=$E1434,$A1434+1,1)</f>
        <v/>
      </c>
      <c r="B1435" t="inlineStr">
        <is>
          <t>JERRY AND JUDY KENT FAMILY FOUNDATION</t>
        </is>
      </c>
      <c r="C1435" t="inlineStr">
        <is>
          <t>37-6612795</t>
        </is>
      </c>
      <c r="D1435" t="inlineStr">
        <is>
          <t>Missouri</t>
        </is>
      </c>
      <c r="E1435" t="inlineStr">
        <is>
          <t>MO</t>
        </is>
      </c>
      <c r="F1435" t="n">
        <v>2024</v>
      </c>
      <c r="G1435" t="n">
        <v>1</v>
      </c>
      <c r="H1435" s="13" t="n">
        <v>1524286</v>
      </c>
      <c r="I1435" s="12" t="n">
        <v>32</v>
      </c>
      <c r="J1435" s="13" t="n">
        <v>9200</v>
      </c>
      <c r="K1435" s="13">
        <f>IFERROR($H1435/$I1435,"")</f>
        <v/>
      </c>
      <c r="L1435" s="13" t="n">
        <v>300000</v>
      </c>
      <c r="M1435" t="inlineStr">
        <is>
          <t>SC, CO, IN</t>
        </is>
      </c>
      <c r="N1435" t="inlineStr">
        <is>
          <t>No</t>
        </is>
      </c>
      <c r="O1435" t="inlineStr">
        <is>
          <t>Not stated</t>
        </is>
      </c>
      <c r="Q1435" s="9" t="inlineStr">
        <is>
          <t>https://grantcue.com/foundations/jerry-and-judy-kent-family-foundation-376612795</t>
        </is>
      </c>
    </row>
    <row r="1436">
      <c r="A1436">
        <f>IF($E1436=$E1435,$A1435+1,1)</f>
        <v/>
      </c>
      <c r="B1436" t="inlineStr">
        <is>
          <t>BETSY HOSCH PATTERSON AND THOMAS O PATTERSON</t>
        </is>
      </c>
      <c r="C1436" t="inlineStr">
        <is>
          <t>37-6652127</t>
        </is>
      </c>
      <c r="D1436" t="inlineStr">
        <is>
          <t>Missouri</t>
        </is>
      </c>
      <c r="E1436" t="inlineStr">
        <is>
          <t>MO</t>
        </is>
      </c>
      <c r="F1436" t="n">
        <v>2025</v>
      </c>
      <c r="G1436" t="n">
        <v>3</v>
      </c>
      <c r="H1436" s="13" t="n">
        <v>1504542</v>
      </c>
      <c r="I1436" s="12" t="n">
        <v>6</v>
      </c>
      <c r="J1436" s="13" t="n">
        <v>256750</v>
      </c>
      <c r="K1436" s="13">
        <f>IFERROR($H1436/$I1436,"")</f>
        <v/>
      </c>
      <c r="L1436" s="13" t="n">
        <v>256750</v>
      </c>
      <c r="N1436" t="inlineStr">
        <is>
          <t>No</t>
        </is>
      </c>
      <c r="O1436" t="inlineStr">
        <is>
          <t>Not stated</t>
        </is>
      </c>
      <c r="Q1436" s="9" t="inlineStr">
        <is>
          <t>https://grantcue.com/foundations/betsy-hosch-patterson-and-thomas-o-patterson-376652127</t>
        </is>
      </c>
    </row>
    <row r="1437">
      <c r="A1437">
        <f>IF($E1437=$E1436,$A1436+1,1)</f>
        <v/>
      </c>
      <c r="B1437" t="inlineStr">
        <is>
          <t>SHIVERS CANCER FOUNDATION</t>
        </is>
      </c>
      <c r="C1437" t="inlineStr">
        <is>
          <t>74-1715889</t>
        </is>
      </c>
      <c r="D1437" t="inlineStr">
        <is>
          <t>Missouri</t>
        </is>
      </c>
      <c r="E1437" t="inlineStr">
        <is>
          <t>MO</t>
        </is>
      </c>
      <c r="F1437" t="n">
        <v>2025</v>
      </c>
      <c r="G1437" t="n">
        <v>2</v>
      </c>
      <c r="H1437" s="13" t="n">
        <v>1495620</v>
      </c>
      <c r="I1437" s="12" t="n">
        <v>12</v>
      </c>
      <c r="J1437" s="13" t="n">
        <v>92060</v>
      </c>
      <c r="K1437" s="13">
        <f>IFERROR($H1437/$I1437,"")</f>
        <v/>
      </c>
      <c r="L1437" s="13" t="n">
        <v>450000</v>
      </c>
      <c r="M1437" t="inlineStr">
        <is>
          <t>TX</t>
        </is>
      </c>
      <c r="N1437" t="inlineStr">
        <is>
          <t>No</t>
        </is>
      </c>
      <c r="O1437" t="inlineStr">
        <is>
          <t>Not stated</t>
        </is>
      </c>
      <c r="Q1437" s="9" t="inlineStr">
        <is>
          <t>https://grantcue.com/foundations/shivers-cancer-foundation-741715889</t>
        </is>
      </c>
    </row>
    <row r="1438">
      <c r="A1438">
        <f>IF($E1438=$E1437,$A1437+1,1)</f>
        <v/>
      </c>
      <c r="B1438" t="inlineStr">
        <is>
          <t>SCHELL FAMILY FOUNDATION</t>
        </is>
      </c>
      <c r="C1438" t="inlineStr">
        <is>
          <t>38-3654424</t>
        </is>
      </c>
      <c r="D1438" t="inlineStr">
        <is>
          <t>Missouri</t>
        </is>
      </c>
      <c r="E1438" t="inlineStr">
        <is>
          <t>MO</t>
        </is>
      </c>
      <c r="F1438" t="n">
        <v>2025</v>
      </c>
      <c r="G1438" t="n">
        <v>2</v>
      </c>
      <c r="H1438" s="13" t="n">
        <v>1490000</v>
      </c>
      <c r="I1438" s="12" t="n">
        <v>47</v>
      </c>
      <c r="J1438" s="13" t="n">
        <v>20000</v>
      </c>
      <c r="K1438" s="13">
        <f>IFERROR($H1438/$I1438,"")</f>
        <v/>
      </c>
      <c r="L1438" s="13" t="n">
        <v>240000</v>
      </c>
      <c r="M1438" t="inlineStr">
        <is>
          <t>KS, NY, TX</t>
        </is>
      </c>
      <c r="N1438" t="inlineStr">
        <is>
          <t>No</t>
        </is>
      </c>
      <c r="O1438" t="inlineStr">
        <is>
          <t>Not stated</t>
        </is>
      </c>
      <c r="Q1438" s="9" t="inlineStr">
        <is>
          <t>https://grantcue.com/foundations/schell-family-foundation-383654424</t>
        </is>
      </c>
    </row>
    <row r="1439">
      <c r="A1439">
        <f>IF($E1439=$E1438,$A1438+1,1)</f>
        <v/>
      </c>
      <c r="B1439" t="inlineStr">
        <is>
          <t>DAWSON HERITAGE FOUNDATION 30535007936</t>
        </is>
      </c>
      <c r="C1439" t="inlineStr">
        <is>
          <t>43-6829649</t>
        </is>
      </c>
      <c r="D1439" t="inlineStr">
        <is>
          <t>Missouri</t>
        </is>
      </c>
      <c r="E1439" t="inlineStr">
        <is>
          <t>MO</t>
        </is>
      </c>
      <c r="F1439" t="n">
        <v>2025</v>
      </c>
      <c r="G1439" t="n">
        <v>2</v>
      </c>
      <c r="H1439" s="13" t="n">
        <v>1473737</v>
      </c>
      <c r="I1439" s="12" t="n">
        <v>22</v>
      </c>
      <c r="J1439" s="13" t="n">
        <v>5000</v>
      </c>
      <c r="K1439" s="13">
        <f>IFERROR($H1439/$I1439,"")</f>
        <v/>
      </c>
      <c r="L1439" s="13" t="n">
        <v>621334</v>
      </c>
      <c r="M1439" t="inlineStr">
        <is>
          <t>KS, ME, VA</t>
        </is>
      </c>
      <c r="N1439" t="inlineStr">
        <is>
          <t>Yes</t>
        </is>
      </c>
      <c r="O1439" t="inlineStr">
        <is>
          <t>Not stated</t>
        </is>
      </c>
      <c r="Q1439" s="9" t="inlineStr">
        <is>
          <t>https://grantcue.com/foundations/dawson-heritage-foundation-30535007936-436829649</t>
        </is>
      </c>
    </row>
    <row r="1440">
      <c r="A1440">
        <f>IF($E1440=$E1439,$A1439+1,1)</f>
        <v/>
      </c>
      <c r="B1440" t="inlineStr">
        <is>
          <t>MT TABOR CHARITABLE FOUNDATION</t>
        </is>
      </c>
      <c r="C1440" t="inlineStr">
        <is>
          <t>81-6184999</t>
        </is>
      </c>
      <c r="D1440" t="inlineStr">
        <is>
          <t>Missouri</t>
        </is>
      </c>
      <c r="E1440" t="inlineStr">
        <is>
          <t>MO</t>
        </is>
      </c>
      <c r="F1440" t="n">
        <v>2025</v>
      </c>
      <c r="G1440" t="n">
        <v>2</v>
      </c>
      <c r="H1440" s="13" t="n">
        <v>1473540</v>
      </c>
      <c r="I1440" s="12" t="n">
        <v>11</v>
      </c>
      <c r="J1440" s="13" t="n">
        <v>85000</v>
      </c>
      <c r="K1440" s="13">
        <f>IFERROR($H1440/$I1440,"")</f>
        <v/>
      </c>
      <c r="L1440" s="13" t="n">
        <v>500000</v>
      </c>
      <c r="M1440" t="inlineStr">
        <is>
          <t>NY</t>
        </is>
      </c>
      <c r="N1440" t="inlineStr">
        <is>
          <t>No</t>
        </is>
      </c>
      <c r="O1440" t="inlineStr">
        <is>
          <t>Not stated</t>
        </is>
      </c>
      <c r="Q1440" s="9" t="inlineStr">
        <is>
          <t>https://grantcue.com/foundations/mt-tabor-charitable-foundation-816184999</t>
        </is>
      </c>
    </row>
    <row r="1441">
      <c r="A1441">
        <f>IF($E1441=$E1440,$A1440+1,1)</f>
        <v/>
      </c>
      <c r="B1441" t="inlineStr">
        <is>
          <t>IA LENOIR CHARITABLE TR</t>
        </is>
      </c>
      <c r="C1441" t="inlineStr">
        <is>
          <t>47-6682909</t>
        </is>
      </c>
      <c r="D1441" t="inlineStr">
        <is>
          <t>Missouri</t>
        </is>
      </c>
      <c r="E1441" t="inlineStr">
        <is>
          <t>MO</t>
        </is>
      </c>
      <c r="F1441" t="n">
        <v>2024</v>
      </c>
      <c r="G1441" t="n">
        <v>1</v>
      </c>
      <c r="H1441" s="13" t="n">
        <v>1445000</v>
      </c>
      <c r="I1441" s="12" t="n">
        <v>54</v>
      </c>
      <c r="J1441" s="13" t="n">
        <v>10000</v>
      </c>
      <c r="K1441" s="13">
        <f>IFERROR($H1441/$I1441,"")</f>
        <v/>
      </c>
      <c r="L1441" s="13" t="n">
        <v>150000</v>
      </c>
      <c r="M1441" t="inlineStr">
        <is>
          <t>FL, MA, SC</t>
        </is>
      </c>
      <c r="N1441" t="inlineStr">
        <is>
          <t>Yes</t>
        </is>
      </c>
      <c r="O1441" t="inlineStr">
        <is>
          <t>Not stated</t>
        </is>
      </c>
      <c r="Q1441" s="9" t="inlineStr">
        <is>
          <t>https://grantcue.com/foundations/ia-lenoir-charitable-tr-476682909</t>
        </is>
      </c>
    </row>
    <row r="1442">
      <c r="A1442">
        <f>IF($E1442=$E1441,$A1441+1,1)</f>
        <v/>
      </c>
      <c r="B1442" t="inlineStr">
        <is>
          <t>The Campership Fund</t>
        </is>
      </c>
      <c r="C1442" t="inlineStr">
        <is>
          <t>58-1987690</t>
        </is>
      </c>
      <c r="D1442" t="inlineStr">
        <is>
          <t>Missouri</t>
        </is>
      </c>
      <c r="E1442" t="inlineStr">
        <is>
          <t>MO</t>
        </is>
      </c>
      <c r="F1442" t="n">
        <v>2024</v>
      </c>
      <c r="G1442" t="n">
        <v>1</v>
      </c>
      <c r="H1442" s="13" t="n">
        <v>1444915</v>
      </c>
      <c r="I1442" s="12" t="n">
        <v>8</v>
      </c>
      <c r="J1442" s="13" t="n">
        <v>138349.5</v>
      </c>
      <c r="K1442" s="13">
        <f>IFERROR($H1442/$I1442,"")</f>
        <v/>
      </c>
      <c r="L1442" s="13" t="n">
        <v>442216</v>
      </c>
      <c r="M1442" t="inlineStr">
        <is>
          <t>ME, CO, MI</t>
        </is>
      </c>
      <c r="N1442" t="inlineStr">
        <is>
          <t>Yes</t>
        </is>
      </c>
      <c r="O1442" t="inlineStr">
        <is>
          <t>Not stated</t>
        </is>
      </c>
      <c r="P1442" s="9" t="inlineStr">
        <is>
          <t>https://www.campershipfund.org/</t>
        </is>
      </c>
      <c r="Q1442" s="9" t="inlineStr">
        <is>
          <t>https://grantcue.com/foundations/the-campership-fund-581987690</t>
        </is>
      </c>
    </row>
    <row r="1443">
      <c r="A1443">
        <f>IF($E1443=$E1442,$A1442+1,1)</f>
        <v/>
      </c>
      <c r="B1443" t="inlineStr">
        <is>
          <t>CARL &amp; JEANNE DEUTSCH FOUNDATION</t>
        </is>
      </c>
      <c r="C1443" t="inlineStr">
        <is>
          <t>43-1937855</t>
        </is>
      </c>
      <c r="D1443" t="inlineStr">
        <is>
          <t>Missouri</t>
        </is>
      </c>
      <c r="E1443" t="inlineStr">
        <is>
          <t>MO</t>
        </is>
      </c>
      <c r="F1443" t="n">
        <v>2024</v>
      </c>
      <c r="G1443" t="n">
        <v>2</v>
      </c>
      <c r="H1443" s="13" t="n">
        <v>1436189</v>
      </c>
      <c r="I1443" s="12" t="n">
        <v>24</v>
      </c>
      <c r="J1443" s="13" t="n">
        <v>25000</v>
      </c>
      <c r="K1443" s="13">
        <f>IFERROR($H1443/$I1443,"")</f>
        <v/>
      </c>
      <c r="L1443" s="13" t="n">
        <v>250000</v>
      </c>
      <c r="M1443" t="inlineStr">
        <is>
          <t>IL, FL</t>
        </is>
      </c>
      <c r="N1443" t="inlineStr">
        <is>
          <t>No</t>
        </is>
      </c>
      <c r="O1443" t="inlineStr">
        <is>
          <t>Not stated</t>
        </is>
      </c>
      <c r="Q1443" s="9" t="inlineStr">
        <is>
          <t>https://grantcue.com/foundations/carl-and-jeanne-deutsch-foundation-431937855</t>
        </is>
      </c>
    </row>
    <row r="1444">
      <c r="A1444">
        <f>IF($E1444=$E1443,$A1443+1,1)</f>
        <v/>
      </c>
      <c r="B1444" t="inlineStr">
        <is>
          <t>THE FINERTY FAMILY FOUNDATION</t>
        </is>
      </c>
      <c r="C1444" t="inlineStr">
        <is>
          <t>43-1867107</t>
        </is>
      </c>
      <c r="D1444" t="inlineStr">
        <is>
          <t>Missouri</t>
        </is>
      </c>
      <c r="E1444" t="inlineStr">
        <is>
          <t>MO</t>
        </is>
      </c>
      <c r="F1444" t="n">
        <v>2025</v>
      </c>
      <c r="G1444" t="n">
        <v>2</v>
      </c>
      <c r="H1444" s="13" t="n">
        <v>1416994</v>
      </c>
      <c r="I1444" s="12" t="n">
        <v>74</v>
      </c>
      <c r="J1444" s="13" t="n">
        <v>2500</v>
      </c>
      <c r="K1444" s="13">
        <f>IFERROR($H1444/$I1444,"")</f>
        <v/>
      </c>
      <c r="L1444" s="13" t="n">
        <v>366470</v>
      </c>
      <c r="M1444" t="inlineStr">
        <is>
          <t>IA, IL, SC</t>
        </is>
      </c>
      <c r="N1444" t="inlineStr">
        <is>
          <t>No</t>
        </is>
      </c>
      <c r="O1444" t="inlineStr">
        <is>
          <t>Not stated</t>
        </is>
      </c>
      <c r="Q1444" s="9" t="inlineStr">
        <is>
          <t>https://grantcue.com/foundations/the-finerty-family-foundation-431867107</t>
        </is>
      </c>
    </row>
    <row r="1445">
      <c r="A1445">
        <f>IF($E1445=$E1444,$A1444+1,1)</f>
        <v/>
      </c>
      <c r="B1445" t="inlineStr">
        <is>
          <t>MULLINIX FAMILY FOUNDATION</t>
        </is>
      </c>
      <c r="C1445" t="inlineStr">
        <is>
          <t>87-4027501</t>
        </is>
      </c>
      <c r="D1445" t="inlineStr">
        <is>
          <t>Missouri</t>
        </is>
      </c>
      <c r="E1445" t="inlineStr">
        <is>
          <t>MO</t>
        </is>
      </c>
      <c r="F1445" t="n">
        <v>2024</v>
      </c>
      <c r="G1445" t="n">
        <v>1</v>
      </c>
      <c r="H1445" s="13" t="n">
        <v>1415000</v>
      </c>
      <c r="I1445" s="12" t="n">
        <v>17</v>
      </c>
      <c r="J1445" s="13" t="n">
        <v>55000</v>
      </c>
      <c r="K1445" s="13">
        <f>IFERROR($H1445/$I1445,"")</f>
        <v/>
      </c>
      <c r="L1445" s="13" t="n">
        <v>500000</v>
      </c>
      <c r="M1445" t="inlineStr">
        <is>
          <t>KS, CA, FL</t>
        </is>
      </c>
      <c r="N1445" t="inlineStr">
        <is>
          <t>No</t>
        </is>
      </c>
      <c r="O1445" t="inlineStr">
        <is>
          <t>Not stated</t>
        </is>
      </c>
      <c r="Q1445" s="9" t="inlineStr">
        <is>
          <t>https://grantcue.com/foundations/mullinix-family-foundation-874027501</t>
        </is>
      </c>
    </row>
    <row r="1446">
      <c r="A1446">
        <f>IF($E1446=$E1445,$A1445+1,1)</f>
        <v/>
      </c>
      <c r="B1446" t="inlineStr">
        <is>
          <t>THE ALBRECHT FAMILY CHARITABLE FOUNDATION</t>
        </is>
      </c>
      <c r="C1446" t="inlineStr">
        <is>
          <t>20-7509796</t>
        </is>
      </c>
      <c r="D1446" t="inlineStr">
        <is>
          <t>Missouri</t>
        </is>
      </c>
      <c r="E1446" t="inlineStr">
        <is>
          <t>MO</t>
        </is>
      </c>
      <c r="F1446" t="n">
        <v>2025</v>
      </c>
      <c r="G1446" t="n">
        <v>2</v>
      </c>
      <c r="H1446" s="13" t="n">
        <v>1406500</v>
      </c>
      <c r="I1446" s="12" t="n">
        <v>58</v>
      </c>
      <c r="J1446" s="13" t="n">
        <v>10000</v>
      </c>
      <c r="K1446" s="13">
        <f>IFERROR($H1446/$I1446,"")</f>
        <v/>
      </c>
      <c r="L1446" s="13" t="n">
        <v>115000</v>
      </c>
      <c r="M1446" t="inlineStr">
        <is>
          <t>UT, CA, VA</t>
        </is>
      </c>
      <c r="N1446" t="inlineStr">
        <is>
          <t>Yes</t>
        </is>
      </c>
      <c r="O1446" t="inlineStr">
        <is>
          <t>Not stated</t>
        </is>
      </c>
      <c r="P1446" s="9" t="inlineStr">
        <is>
          <t>https://albrechtfoundation.org/</t>
        </is>
      </c>
      <c r="Q1446" s="9" t="inlineStr">
        <is>
          <t>https://grantcue.com/foundations/the-albrecht-family-charitable-foundation-207509796</t>
        </is>
      </c>
    </row>
    <row r="1447">
      <c r="A1447">
        <f>IF($E1447=$E1446,$A1446+1,1)</f>
        <v/>
      </c>
      <c r="B1447" t="inlineStr">
        <is>
          <t>STANLEY &amp; LUCY LOPATA FOUNDATION</t>
        </is>
      </c>
      <c r="C1447" t="inlineStr">
        <is>
          <t>43-6099972</t>
        </is>
      </c>
      <c r="D1447" t="inlineStr">
        <is>
          <t>Missouri</t>
        </is>
      </c>
      <c r="E1447" t="inlineStr">
        <is>
          <t>MO</t>
        </is>
      </c>
      <c r="F1447" t="n">
        <v>2025</v>
      </c>
      <c r="G1447" t="n">
        <v>2</v>
      </c>
      <c r="H1447" s="13" t="n">
        <v>1402000</v>
      </c>
      <c r="I1447" s="12" t="n">
        <v>87</v>
      </c>
      <c r="J1447" s="13" t="n">
        <v>12000</v>
      </c>
      <c r="K1447" s="13">
        <f>IFERROR($H1447/$I1447,"")</f>
        <v/>
      </c>
      <c r="L1447" s="13" t="n">
        <v>70000</v>
      </c>
      <c r="M1447" t="inlineStr">
        <is>
          <t>PA, DC, NY</t>
        </is>
      </c>
      <c r="N1447" t="inlineStr">
        <is>
          <t>No</t>
        </is>
      </c>
      <c r="O1447" t="inlineStr">
        <is>
          <t>Not stated</t>
        </is>
      </c>
      <c r="Q1447" s="9" t="inlineStr">
        <is>
          <t>https://grantcue.com/foundations/stanley-and-lucy-lopata-foundation-c-o-lopata-flegel-and-co-llp-436099972</t>
        </is>
      </c>
    </row>
    <row r="1448">
      <c r="A1448">
        <f>IF($E1448=$E1447,$A1447+1,1)</f>
        <v/>
      </c>
      <c r="B1448" t="inlineStr">
        <is>
          <t>DAVID B LICHTENSTEIN FOUNDATION</t>
        </is>
      </c>
      <c r="C1448" t="inlineStr">
        <is>
          <t>43-6033786</t>
        </is>
      </c>
      <c r="D1448" t="inlineStr">
        <is>
          <t>Missouri</t>
        </is>
      </c>
      <c r="E1448" t="inlineStr">
        <is>
          <t>MO</t>
        </is>
      </c>
      <c r="F1448" t="n">
        <v>2025</v>
      </c>
      <c r="G1448" t="n">
        <v>2</v>
      </c>
      <c r="H1448" s="13" t="n">
        <v>1394028</v>
      </c>
      <c r="I1448" s="12" t="n">
        <v>42</v>
      </c>
      <c r="J1448" s="13" t="n">
        <v>5000</v>
      </c>
      <c r="K1448" s="13">
        <f>IFERROR($H1448/$I1448,"")</f>
        <v/>
      </c>
      <c r="L1448" s="13" t="n">
        <v>414500</v>
      </c>
      <c r="M1448" t="inlineStr">
        <is>
          <t>VA, CA, TX</t>
        </is>
      </c>
      <c r="N1448" t="inlineStr">
        <is>
          <t>No</t>
        </is>
      </c>
      <c r="O1448" t="inlineStr">
        <is>
          <t>Not stated</t>
        </is>
      </c>
      <c r="Q1448" s="9" t="inlineStr">
        <is>
          <t>https://grantcue.com/foundations/david-b-lichtenstein-foundation-436033786</t>
        </is>
      </c>
    </row>
    <row r="1449">
      <c r="A1449">
        <f>IF($E1449=$E1448,$A1448+1,1)</f>
        <v/>
      </c>
      <c r="B1449" t="inlineStr">
        <is>
          <t>THE SEELEY FOUNDATION</t>
        </is>
      </c>
      <c r="C1449" t="inlineStr">
        <is>
          <t>36-6049991</t>
        </is>
      </c>
      <c r="D1449" t="inlineStr">
        <is>
          <t>Missouri</t>
        </is>
      </c>
      <c r="E1449" t="inlineStr">
        <is>
          <t>MO</t>
        </is>
      </c>
      <c r="F1449" t="n">
        <v>2025</v>
      </c>
      <c r="G1449" t="n">
        <v>2</v>
      </c>
      <c r="H1449" s="13" t="n">
        <v>1374506</v>
      </c>
      <c r="I1449" s="12" t="n">
        <v>52</v>
      </c>
      <c r="J1449" s="13" t="n">
        <v>15000</v>
      </c>
      <c r="K1449" s="13">
        <f>IFERROR($H1449/$I1449,"")</f>
        <v/>
      </c>
      <c r="L1449" s="13" t="n">
        <v>110000</v>
      </c>
      <c r="M1449" t="inlineStr">
        <is>
          <t>VA, WY, DC</t>
        </is>
      </c>
      <c r="N1449" t="inlineStr">
        <is>
          <t>No</t>
        </is>
      </c>
      <c r="O1449" t="inlineStr">
        <is>
          <t>Not stated</t>
        </is>
      </c>
      <c r="Q1449" s="9" t="inlineStr">
        <is>
          <t>https://grantcue.com/foundations/the-seeley-foundation-366049991</t>
        </is>
      </c>
    </row>
    <row r="1450">
      <c r="A1450">
        <f>IF($E1450=$E1449,$A1449+1,1)</f>
        <v/>
      </c>
      <c r="B1450" t="inlineStr">
        <is>
          <t>JCA CHARITABLE FOUNDATION</t>
        </is>
      </c>
      <c r="C1450" t="inlineStr">
        <is>
          <t>43-1930192</t>
        </is>
      </c>
      <c r="D1450" t="inlineStr">
        <is>
          <t>Missouri</t>
        </is>
      </c>
      <c r="E1450" t="inlineStr">
        <is>
          <t>MO</t>
        </is>
      </c>
      <c r="F1450" t="n">
        <v>2025</v>
      </c>
      <c r="G1450" t="n">
        <v>2</v>
      </c>
      <c r="H1450" s="13" t="n">
        <v>1364390</v>
      </c>
      <c r="I1450" s="12" t="n">
        <v>21</v>
      </c>
      <c r="J1450" s="13" t="n">
        <v>25000</v>
      </c>
      <c r="K1450" s="13">
        <f>IFERROR($H1450/$I1450,"")</f>
        <v/>
      </c>
      <c r="L1450" s="13" t="n">
        <v>358333</v>
      </c>
      <c r="M1450" t="inlineStr">
        <is>
          <t>IL</t>
        </is>
      </c>
      <c r="N1450" t="inlineStr">
        <is>
          <t>No</t>
        </is>
      </c>
      <c r="O1450" t="inlineStr">
        <is>
          <t>Not stated</t>
        </is>
      </c>
      <c r="Q1450" s="9" t="inlineStr">
        <is>
          <t>https://grantcue.com/foundations/jca-charitable-foundation-431930192</t>
        </is>
      </c>
    </row>
    <row r="1451">
      <c r="A1451">
        <f>IF($E1451=$E1450,$A1450+1,1)</f>
        <v/>
      </c>
      <c r="B1451" t="inlineStr">
        <is>
          <t>R C KEMPER CHARITABLE TRUST 10017800</t>
        </is>
      </c>
      <c r="C1451" t="inlineStr">
        <is>
          <t>44-6010318</t>
        </is>
      </c>
      <c r="D1451" t="inlineStr">
        <is>
          <t>Missouri</t>
        </is>
      </c>
      <c r="E1451" t="inlineStr">
        <is>
          <t>MO</t>
        </is>
      </c>
      <c r="F1451" t="n">
        <v>2024</v>
      </c>
      <c r="G1451" t="n">
        <v>1</v>
      </c>
      <c r="H1451" s="13" t="n">
        <v>1360000</v>
      </c>
      <c r="I1451" s="12" t="n">
        <v>27</v>
      </c>
      <c r="J1451" s="13" t="n">
        <v>20000</v>
      </c>
      <c r="K1451" s="13">
        <f>IFERROR($H1451/$I1451,"")</f>
        <v/>
      </c>
      <c r="L1451" s="13" t="n">
        <v>500000</v>
      </c>
      <c r="M1451" t="inlineStr">
        <is>
          <t>CO, KS, CA</t>
        </is>
      </c>
      <c r="N1451" t="inlineStr">
        <is>
          <t>No</t>
        </is>
      </c>
      <c r="O1451" t="inlineStr">
        <is>
          <t>Not stated</t>
        </is>
      </c>
      <c r="Q1451" s="9" t="inlineStr">
        <is>
          <t>https://grantcue.com/foundations/r-c-kemper-charitable-trust-10017800-446010318</t>
        </is>
      </c>
    </row>
    <row r="1452">
      <c r="A1452">
        <f>IF($E1452=$E1451,$A1451+1,1)</f>
        <v/>
      </c>
      <c r="B1452" t="inlineStr">
        <is>
          <t>Mirner Family Foundation</t>
        </is>
      </c>
      <c r="C1452" t="inlineStr">
        <is>
          <t>47-7410894</t>
        </is>
      </c>
      <c r="D1452" t="inlineStr">
        <is>
          <t>Missouri</t>
        </is>
      </c>
      <c r="E1452" t="inlineStr">
        <is>
          <t>MO</t>
        </is>
      </c>
      <c r="F1452" t="n">
        <v>2025</v>
      </c>
      <c r="G1452" t="n">
        <v>2</v>
      </c>
      <c r="H1452" s="13" t="n">
        <v>1351190</v>
      </c>
      <c r="I1452" s="12" t="n">
        <v>10</v>
      </c>
      <c r="J1452" s="13" t="n">
        <v>55000</v>
      </c>
      <c r="K1452" s="13">
        <f>IFERROR($H1452/$I1452,"")</f>
        <v/>
      </c>
      <c r="L1452" s="13" t="n">
        <v>433465</v>
      </c>
      <c r="M1452" t="inlineStr">
        <is>
          <t>FL</t>
        </is>
      </c>
      <c r="N1452" t="inlineStr">
        <is>
          <t>No</t>
        </is>
      </c>
      <c r="O1452" t="inlineStr">
        <is>
          <t>Not stated</t>
        </is>
      </c>
      <c r="Q1452" s="9" t="inlineStr">
        <is>
          <t>https://grantcue.com/foundations/mirner-family-foundation-477410894</t>
        </is>
      </c>
    </row>
    <row r="1453">
      <c r="A1453">
        <f>IF($E1453=$E1452,$A1452+1,1)</f>
        <v/>
      </c>
      <c r="B1453" t="inlineStr">
        <is>
          <t>The Hulston Family Foundation</t>
        </is>
      </c>
      <c r="C1453" t="inlineStr">
        <is>
          <t>43-1781350</t>
        </is>
      </c>
      <c r="D1453" t="inlineStr">
        <is>
          <t>Missouri</t>
        </is>
      </c>
      <c r="E1453" t="inlineStr">
        <is>
          <t>MO</t>
        </is>
      </c>
      <c r="F1453" t="n">
        <v>2024</v>
      </c>
      <c r="G1453" t="n">
        <v>1</v>
      </c>
      <c r="H1453" s="13" t="n">
        <v>1350000</v>
      </c>
      <c r="I1453" s="12" t="n">
        <v>47</v>
      </c>
      <c r="J1453" s="13" t="n">
        <v>20000</v>
      </c>
      <c r="K1453" s="13">
        <f>IFERROR($H1453/$I1453,"")</f>
        <v/>
      </c>
      <c r="L1453" s="13" t="n">
        <v>300000</v>
      </c>
      <c r="M1453" t="inlineStr">
        <is>
          <t>KS, VA</t>
        </is>
      </c>
      <c r="N1453" t="inlineStr">
        <is>
          <t>No</t>
        </is>
      </c>
      <c r="O1453" t="inlineStr">
        <is>
          <t>Not stated</t>
        </is>
      </c>
      <c r="Q1453" s="9" t="inlineStr">
        <is>
          <t>https://grantcue.com/foundations/the-hulston-family-foundation-431781350</t>
        </is>
      </c>
    </row>
    <row r="1454">
      <c r="A1454">
        <f>IF($E1454=$E1453,$A1453+1,1)</f>
        <v/>
      </c>
      <c r="B1454" t="inlineStr">
        <is>
          <t>ALLEN P AND JOSEPHINE B GREEN</t>
        </is>
      </c>
      <c r="C1454" t="inlineStr">
        <is>
          <t>43-6030135</t>
        </is>
      </c>
      <c r="D1454" t="inlineStr">
        <is>
          <t>Missouri</t>
        </is>
      </c>
      <c r="E1454" t="inlineStr">
        <is>
          <t>MO</t>
        </is>
      </c>
      <c r="F1454" t="n">
        <v>2025</v>
      </c>
      <c r="G1454" t="n">
        <v>2</v>
      </c>
      <c r="H1454" s="13" t="n">
        <v>1319750</v>
      </c>
      <c r="I1454" s="12" t="n">
        <v>80</v>
      </c>
      <c r="J1454" s="13" t="n">
        <v>15550</v>
      </c>
      <c r="K1454" s="13">
        <f>IFERROR($H1454/$I1454,"")</f>
        <v/>
      </c>
      <c r="L1454" s="13" t="n">
        <v>52000</v>
      </c>
      <c r="M1454" t="inlineStr">
        <is>
          <t>KS, OH, NE</t>
        </is>
      </c>
      <c r="N1454" t="inlineStr">
        <is>
          <t>Yes</t>
        </is>
      </c>
      <c r="O1454" t="inlineStr">
        <is>
          <t>Yes</t>
        </is>
      </c>
      <c r="P1454" s="9" t="inlineStr">
        <is>
          <t>https://www.greenfdn.org/</t>
        </is>
      </c>
      <c r="Q1454" s="9" t="inlineStr">
        <is>
          <t>https://grantcue.com/foundations/allen-p-and-josephine-b-green-436030135</t>
        </is>
      </c>
    </row>
    <row r="1455">
      <c r="A1455">
        <f>IF($E1455=$E1454,$A1454+1,1)</f>
        <v/>
      </c>
      <c r="B1455" t="inlineStr">
        <is>
          <t>SUNNEN FOUNDATION</t>
        </is>
      </c>
      <c r="C1455" t="inlineStr">
        <is>
          <t>43-6029156</t>
        </is>
      </c>
      <c r="D1455" t="inlineStr">
        <is>
          <t>Missouri</t>
        </is>
      </c>
      <c r="E1455" t="inlineStr">
        <is>
          <t>MO</t>
        </is>
      </c>
      <c r="F1455" t="n">
        <v>2024</v>
      </c>
      <c r="G1455" t="n">
        <v>1</v>
      </c>
      <c r="H1455" s="13" t="n">
        <v>1318959</v>
      </c>
      <c r="I1455" s="12" t="n">
        <v>28</v>
      </c>
      <c r="J1455" s="13" t="n">
        <v>10000</v>
      </c>
      <c r="K1455" s="13">
        <f>IFERROR($H1455/$I1455,"")</f>
        <v/>
      </c>
      <c r="L1455" s="13" t="n">
        <v>622000</v>
      </c>
      <c r="M1455" t="inlineStr">
        <is>
          <t>AL, CT, VA</t>
        </is>
      </c>
      <c r="N1455" t="inlineStr">
        <is>
          <t>Yes</t>
        </is>
      </c>
      <c r="O1455" t="inlineStr">
        <is>
          <t>Yes</t>
        </is>
      </c>
      <c r="Q1455" s="9" t="inlineStr">
        <is>
          <t>https://grantcue.com/foundations/sunnen-foundation-436029156</t>
        </is>
      </c>
    </row>
    <row r="1456">
      <c r="A1456">
        <f>IF($E1456=$E1455,$A1455+1,1)</f>
        <v/>
      </c>
      <c r="B1456" t="inlineStr">
        <is>
          <t>HELEN GRIFFIN CHARITABLE TRUST</t>
        </is>
      </c>
      <c r="C1456" t="inlineStr">
        <is>
          <t>36-7169702</t>
        </is>
      </c>
      <c r="D1456" t="inlineStr">
        <is>
          <t>Missouri</t>
        </is>
      </c>
      <c r="E1456" t="inlineStr">
        <is>
          <t>MO</t>
        </is>
      </c>
      <c r="F1456" t="n">
        <v>2024</v>
      </c>
      <c r="G1456" t="n">
        <v>2</v>
      </c>
      <c r="H1456" s="13" t="n">
        <v>1294440</v>
      </c>
      <c r="I1456" s="12" t="n">
        <v>14</v>
      </c>
      <c r="J1456" s="13" t="n">
        <v>64722</v>
      </c>
      <c r="K1456" s="13">
        <f>IFERROR($H1456/$I1456,"")</f>
        <v/>
      </c>
      <c r="L1456" s="13" t="n">
        <v>196306</v>
      </c>
      <c r="M1456" t="inlineStr">
        <is>
          <t>WI, IL</t>
        </is>
      </c>
      <c r="N1456" t="inlineStr">
        <is>
          <t>No</t>
        </is>
      </c>
      <c r="O1456" t="inlineStr">
        <is>
          <t>Not stated</t>
        </is>
      </c>
      <c r="Q1456" s="9" t="inlineStr">
        <is>
          <t>https://grantcue.com/foundations/helen-griffin-charitable-trust-367169702</t>
        </is>
      </c>
    </row>
    <row r="1457">
      <c r="A1457">
        <f>IF($E1457=$E1456,$A1456+1,1)</f>
        <v/>
      </c>
      <c r="B1457" t="inlineStr">
        <is>
          <t>P WAYNE AND JANE B GOODE FOUNDATION</t>
        </is>
      </c>
      <c r="C1457" t="inlineStr">
        <is>
          <t>43-1908028</t>
        </is>
      </c>
      <c r="D1457" t="inlineStr">
        <is>
          <t>Missouri</t>
        </is>
      </c>
      <c r="E1457" t="inlineStr">
        <is>
          <t>MO</t>
        </is>
      </c>
      <c r="F1457" t="n">
        <v>2024</v>
      </c>
      <c r="G1457" t="n">
        <v>2</v>
      </c>
      <c r="H1457" s="13" t="n">
        <v>1277293</v>
      </c>
      <c r="I1457" s="12" t="n">
        <v>163</v>
      </c>
      <c r="J1457" s="13" t="n">
        <v>1000</v>
      </c>
      <c r="K1457" s="13">
        <f>IFERROR($H1457/$I1457,"")</f>
        <v/>
      </c>
      <c r="L1457" s="13" t="n">
        <v>55000</v>
      </c>
      <c r="M1457" t="inlineStr">
        <is>
          <t>WA, WI, IL</t>
        </is>
      </c>
      <c r="N1457" t="inlineStr">
        <is>
          <t>No</t>
        </is>
      </c>
      <c r="O1457" t="inlineStr">
        <is>
          <t>Not stated</t>
        </is>
      </c>
      <c r="Q1457" s="9" t="inlineStr">
        <is>
          <t>https://grantcue.com/foundations/p-wayne-and-jane-b-goode-foundation-431908028</t>
        </is>
      </c>
    </row>
    <row r="1458">
      <c r="A1458">
        <f>IF($E1458=$E1457,$A1457+1,1)</f>
        <v/>
      </c>
      <c r="B1458" t="inlineStr">
        <is>
          <t>LEO R BUDER FOUNDATION TRUST</t>
        </is>
      </c>
      <c r="C1458" t="inlineStr">
        <is>
          <t>43-6023142</t>
        </is>
      </c>
      <c r="D1458" t="inlineStr">
        <is>
          <t>Missouri</t>
        </is>
      </c>
      <c r="E1458" t="inlineStr">
        <is>
          <t>MO</t>
        </is>
      </c>
      <c r="F1458" t="n">
        <v>2024</v>
      </c>
      <c r="G1458" t="n">
        <v>1</v>
      </c>
      <c r="H1458" s="13" t="n">
        <v>1254638</v>
      </c>
      <c r="I1458" s="12" t="n">
        <v>36</v>
      </c>
      <c r="J1458" s="13" t="n">
        <v>24794</v>
      </c>
      <c r="K1458" s="13">
        <f>IFERROR($H1458/$I1458,"")</f>
        <v/>
      </c>
      <c r="L1458" s="13" t="n">
        <v>74375</v>
      </c>
      <c r="M1458" t="inlineStr">
        <is>
          <t>IL, VA, DC</t>
        </is>
      </c>
      <c r="N1458" t="inlineStr">
        <is>
          <t>No</t>
        </is>
      </c>
      <c r="O1458" t="inlineStr">
        <is>
          <t>Not stated</t>
        </is>
      </c>
      <c r="Q1458" s="9" t="inlineStr">
        <is>
          <t>https://grantcue.com/foundations/leo-r-buder-foundation-trust-436023142</t>
        </is>
      </c>
    </row>
    <row r="1459">
      <c r="A1459">
        <f>IF($E1459=$E1458,$A1458+1,1)</f>
        <v/>
      </c>
      <c r="B1459" t="inlineStr">
        <is>
          <t>EDWARD K LOVE CONSERVATION FDN</t>
        </is>
      </c>
      <c r="C1459" t="inlineStr">
        <is>
          <t>43-6022352</t>
        </is>
      </c>
      <c r="D1459" t="inlineStr">
        <is>
          <t>Missouri</t>
        </is>
      </c>
      <c r="E1459" t="inlineStr">
        <is>
          <t>MO</t>
        </is>
      </c>
      <c r="F1459" t="n">
        <v>2024</v>
      </c>
      <c r="G1459" t="n">
        <v>2</v>
      </c>
      <c r="H1459" s="13" t="n">
        <v>1250000</v>
      </c>
      <c r="I1459" s="12" t="n">
        <v>22</v>
      </c>
      <c r="J1459" s="13" t="n">
        <v>50000</v>
      </c>
      <c r="K1459" s="13">
        <f>IFERROR($H1459/$I1459,"")</f>
        <v/>
      </c>
      <c r="L1459" s="13" t="n">
        <v>100000</v>
      </c>
      <c r="M1459" t="inlineStr">
        <is>
          <t>TN, NY</t>
        </is>
      </c>
      <c r="N1459" t="inlineStr">
        <is>
          <t>Yes</t>
        </is>
      </c>
      <c r="O1459" t="inlineStr">
        <is>
          <t>Yes</t>
        </is>
      </c>
      <c r="Q1459" s="9" t="inlineStr">
        <is>
          <t>https://grantcue.com/foundations/edward-k-love-conservation-fdn-436022352</t>
        </is>
      </c>
    </row>
    <row r="1460">
      <c r="A1460">
        <f>IF($E1460=$E1459,$A1459+1,1)</f>
        <v/>
      </c>
      <c r="B1460" t="inlineStr">
        <is>
          <t>MILFELD FAMILY CHARITABLE TRUST</t>
        </is>
      </c>
      <c r="C1460" t="inlineStr">
        <is>
          <t>43-6616289</t>
        </is>
      </c>
      <c r="D1460" t="inlineStr">
        <is>
          <t>Missouri</t>
        </is>
      </c>
      <c r="E1460" t="inlineStr">
        <is>
          <t>MO</t>
        </is>
      </c>
      <c r="F1460" t="n">
        <v>2024</v>
      </c>
      <c r="G1460" t="n">
        <v>1</v>
      </c>
      <c r="H1460" s="13" t="n">
        <v>1250000</v>
      </c>
      <c r="I1460" s="12" t="n">
        <v>5</v>
      </c>
      <c r="J1460" s="13" t="n">
        <v>50000</v>
      </c>
      <c r="K1460" s="13">
        <f>IFERROR($H1460/$I1460,"")</f>
        <v/>
      </c>
      <c r="L1460" s="13" t="n">
        <v>1000000</v>
      </c>
      <c r="N1460" t="inlineStr">
        <is>
          <t>No</t>
        </is>
      </c>
      <c r="O1460" t="inlineStr">
        <is>
          <t>Not stated</t>
        </is>
      </c>
      <c r="Q1460" s="9" t="inlineStr">
        <is>
          <t>https://grantcue.com/foundations/milfeld-family-charitable-trust-436616289</t>
        </is>
      </c>
    </row>
    <row r="1461">
      <c r="A1461">
        <f>IF($E1461=$E1460,$A1460+1,1)</f>
        <v/>
      </c>
      <c r="B1461" t="inlineStr">
        <is>
          <t>LOUETTA M COWDEN FOUNDATION</t>
        </is>
      </c>
      <c r="C1461" t="inlineStr">
        <is>
          <t>43-6052617</t>
        </is>
      </c>
      <c r="D1461" t="inlineStr">
        <is>
          <t>Missouri</t>
        </is>
      </c>
      <c r="E1461" t="inlineStr">
        <is>
          <t>MO</t>
        </is>
      </c>
      <c r="F1461" t="n">
        <v>2025</v>
      </c>
      <c r="G1461" t="n">
        <v>2</v>
      </c>
      <c r="H1461" s="13" t="n">
        <v>1247000</v>
      </c>
      <c r="I1461" s="12" t="n">
        <v>38</v>
      </c>
      <c r="J1461" s="13" t="n">
        <v>27500</v>
      </c>
      <c r="K1461" s="13">
        <f>IFERROR($H1461/$I1461,"")</f>
        <v/>
      </c>
      <c r="L1461" s="13" t="n">
        <v>75000</v>
      </c>
      <c r="N1461" t="inlineStr">
        <is>
          <t>Yes</t>
        </is>
      </c>
      <c r="O1461" t="inlineStr">
        <is>
          <t>Yes</t>
        </is>
      </c>
      <c r="Q1461" s="9" t="inlineStr">
        <is>
          <t>https://grantcue.com/foundations/louetta-m-cowden-foundation-436052617</t>
        </is>
      </c>
    </row>
    <row r="1462">
      <c r="A1462">
        <f>IF($E1462=$E1461,$A1461+1,1)</f>
        <v/>
      </c>
      <c r="B1462" t="inlineStr">
        <is>
          <t>MINERVA GUNDELFINGER CHARITABLE TRUST</t>
        </is>
      </c>
      <c r="C1462" t="inlineStr">
        <is>
          <t>30-6275998</t>
        </is>
      </c>
      <c r="D1462" t="inlineStr">
        <is>
          <t>Missouri</t>
        </is>
      </c>
      <c r="E1462" t="inlineStr">
        <is>
          <t>MO</t>
        </is>
      </c>
      <c r="F1462" t="n">
        <v>2025</v>
      </c>
      <c r="G1462" t="n">
        <v>2</v>
      </c>
      <c r="H1462" s="13" t="n">
        <v>1243194</v>
      </c>
      <c r="I1462" s="12" t="n">
        <v>12</v>
      </c>
      <c r="J1462" s="13" t="n">
        <v>115954</v>
      </c>
      <c r="K1462" s="13">
        <f>IFERROR($H1462/$I1462,"")</f>
        <v/>
      </c>
      <c r="L1462" s="13" t="n">
        <v>132685</v>
      </c>
      <c r="M1462" t="inlineStr">
        <is>
          <t>KS</t>
        </is>
      </c>
      <c r="N1462" t="inlineStr">
        <is>
          <t>No</t>
        </is>
      </c>
      <c r="O1462" t="inlineStr">
        <is>
          <t>Not stated</t>
        </is>
      </c>
      <c r="Q1462" s="9" t="inlineStr">
        <is>
          <t>https://grantcue.com/foundations/minerva-gundelfinger-charitable-trust-306275998</t>
        </is>
      </c>
    </row>
    <row r="1463">
      <c r="A1463">
        <f>IF($E1463=$E1462,$A1462+1,1)</f>
        <v/>
      </c>
      <c r="B1463" t="inlineStr">
        <is>
          <t>HUTTON &amp; JOST MEMORIAL TRUST</t>
        </is>
      </c>
      <c r="C1463" t="inlineStr">
        <is>
          <t>43-6266746</t>
        </is>
      </c>
      <c r="D1463" t="inlineStr">
        <is>
          <t>Missouri</t>
        </is>
      </c>
      <c r="E1463" t="inlineStr">
        <is>
          <t>MO</t>
        </is>
      </c>
      <c r="F1463" t="n">
        <v>2025</v>
      </c>
      <c r="G1463" t="n">
        <v>2</v>
      </c>
      <c r="H1463" s="13" t="n">
        <v>1240464</v>
      </c>
      <c r="I1463" s="12" t="n">
        <v>20</v>
      </c>
      <c r="J1463" s="13" t="n">
        <v>55888</v>
      </c>
      <c r="K1463" s="13">
        <f>IFERROR($H1463/$I1463,"")</f>
        <v/>
      </c>
      <c r="L1463" s="13" t="n">
        <v>167663</v>
      </c>
      <c r="M1463" t="inlineStr">
        <is>
          <t>PA, IL, KS</t>
        </is>
      </c>
      <c r="N1463" t="inlineStr">
        <is>
          <t>No</t>
        </is>
      </c>
      <c r="O1463" t="inlineStr">
        <is>
          <t>Not stated</t>
        </is>
      </c>
      <c r="Q1463" s="9" t="inlineStr">
        <is>
          <t>https://grantcue.com/foundations/hutton-and-jost-memorial-trust-436266746</t>
        </is>
      </c>
    </row>
    <row r="1464">
      <c r="A1464">
        <f>IF($E1464=$E1463,$A1463+1,1)</f>
        <v/>
      </c>
      <c r="B1464" t="inlineStr">
        <is>
          <t>DARR FAMILY FOUNDATION</t>
        </is>
      </c>
      <c r="C1464" t="inlineStr">
        <is>
          <t>37-1439200</t>
        </is>
      </c>
      <c r="D1464" t="inlineStr">
        <is>
          <t>Missouri</t>
        </is>
      </c>
      <c r="E1464" t="inlineStr">
        <is>
          <t>MO</t>
        </is>
      </c>
      <c r="F1464" t="n">
        <v>2024</v>
      </c>
      <c r="G1464" t="n">
        <v>2</v>
      </c>
      <c r="H1464" s="13" t="n">
        <v>1221950</v>
      </c>
      <c r="I1464" s="12" t="n">
        <v>7</v>
      </c>
      <c r="J1464" s="13" t="n">
        <v>58506</v>
      </c>
      <c r="K1464" s="13">
        <f>IFERROR($H1464/$I1464,"")</f>
        <v/>
      </c>
      <c r="L1464" s="13" t="n">
        <v>500000</v>
      </c>
      <c r="N1464" t="inlineStr">
        <is>
          <t>Yes</t>
        </is>
      </c>
      <c r="O1464" t="inlineStr">
        <is>
          <t>Yes</t>
        </is>
      </c>
      <c r="P1464" s="9" t="inlineStr">
        <is>
          <t>https://darrff.org/</t>
        </is>
      </c>
      <c r="Q1464" s="9" t="inlineStr">
        <is>
          <t>https://grantcue.com/foundations/darr-family-foundation-371439200</t>
        </is>
      </c>
    </row>
    <row r="1465">
      <c r="A1465">
        <f>IF($E1465=$E1464,$A1464+1,1)</f>
        <v/>
      </c>
      <c r="B1465" t="inlineStr">
        <is>
          <t>The Daniel G and Wanda K O'Dell Family Foundation</t>
        </is>
      </c>
      <c r="C1465" t="inlineStr">
        <is>
          <t>27-1525255</t>
        </is>
      </c>
      <c r="D1465" t="inlineStr">
        <is>
          <t>Missouri</t>
        </is>
      </c>
      <c r="E1465" t="inlineStr">
        <is>
          <t>MO</t>
        </is>
      </c>
      <c r="F1465" t="n">
        <v>2025</v>
      </c>
      <c r="G1465" t="n">
        <v>2</v>
      </c>
      <c r="H1465" s="13" t="n">
        <v>1213303</v>
      </c>
      <c r="I1465" s="12" t="n">
        <v>95</v>
      </c>
      <c r="J1465" s="13" t="n">
        <v>2500</v>
      </c>
      <c r="K1465" s="13">
        <f>IFERROR($H1465/$I1465,"")</f>
        <v/>
      </c>
      <c r="L1465" s="13" t="n">
        <v>200000</v>
      </c>
      <c r="M1465" t="inlineStr">
        <is>
          <t>NV, MN, DC</t>
        </is>
      </c>
      <c r="N1465" t="inlineStr">
        <is>
          <t>No</t>
        </is>
      </c>
      <c r="O1465" t="inlineStr">
        <is>
          <t>Not stated</t>
        </is>
      </c>
      <c r="Q1465" s="9" t="inlineStr">
        <is>
          <t>https://grantcue.com/foundations/the-daniel-g-and-wanda-k-o-dell-family-foundation-271525255</t>
        </is>
      </c>
    </row>
    <row r="1466">
      <c r="A1466">
        <f>IF($E1466=$E1465,$A1465+1,1)</f>
        <v/>
      </c>
      <c r="B1466" t="inlineStr">
        <is>
          <t>TKD FOUNDATION</t>
        </is>
      </c>
      <c r="C1466" t="inlineStr">
        <is>
          <t>82-3906537</t>
        </is>
      </c>
      <c r="D1466" t="inlineStr">
        <is>
          <t>Missouri</t>
        </is>
      </c>
      <c r="E1466" t="inlineStr">
        <is>
          <t>MO</t>
        </is>
      </c>
      <c r="F1466" t="n">
        <v>2024</v>
      </c>
      <c r="G1466" t="n">
        <v>1</v>
      </c>
      <c r="H1466" s="13" t="n">
        <v>1185500</v>
      </c>
      <c r="I1466" s="12" t="n">
        <v>5</v>
      </c>
      <c r="J1466" s="13" t="n">
        <v>162000</v>
      </c>
      <c r="K1466" s="13">
        <f>IFERROR($H1466/$I1466,"")</f>
        <v/>
      </c>
      <c r="L1466" s="13" t="n">
        <v>500000</v>
      </c>
      <c r="N1466" t="inlineStr">
        <is>
          <t>No</t>
        </is>
      </c>
      <c r="O1466" t="inlineStr">
        <is>
          <t>Not stated</t>
        </is>
      </c>
      <c r="Q1466" s="9" t="inlineStr">
        <is>
          <t>https://grantcue.com/foundations/tkd-foundation-823906537</t>
        </is>
      </c>
    </row>
    <row r="1467">
      <c r="A1467">
        <f>IF($E1467=$E1466,$A1466+1,1)</f>
        <v/>
      </c>
      <c r="B1467" t="inlineStr">
        <is>
          <t>GLADYS M RICKARD CHARITABLE TRUST</t>
        </is>
      </c>
      <c r="C1467" t="inlineStr">
        <is>
          <t>34-7182531</t>
        </is>
      </c>
      <c r="D1467" t="inlineStr">
        <is>
          <t>Missouri</t>
        </is>
      </c>
      <c r="E1467" t="inlineStr">
        <is>
          <t>MO</t>
        </is>
      </c>
      <c r="F1467" t="n">
        <v>2025</v>
      </c>
      <c r="G1467" t="n">
        <v>2</v>
      </c>
      <c r="H1467" s="13" t="n">
        <v>1163077</v>
      </c>
      <c r="I1467" s="12" t="n">
        <v>41</v>
      </c>
      <c r="J1467" s="13" t="n">
        <v>17500</v>
      </c>
      <c r="K1467" s="13">
        <f>IFERROR($H1467/$I1467,"")</f>
        <v/>
      </c>
      <c r="L1467" s="13" t="n">
        <v>100000</v>
      </c>
      <c r="M1467" t="inlineStr">
        <is>
          <t>IA</t>
        </is>
      </c>
      <c r="N1467" t="inlineStr">
        <is>
          <t>Yes</t>
        </is>
      </c>
      <c r="O1467" t="inlineStr">
        <is>
          <t>Yes</t>
        </is>
      </c>
      <c r="Q1467" s="9" t="inlineStr">
        <is>
          <t>https://grantcue.com/foundations/gladys-m-rickard-charitable-trust-347182531</t>
        </is>
      </c>
    </row>
    <row r="1468">
      <c r="A1468">
        <f>IF($E1468=$E1467,$A1467+1,1)</f>
        <v/>
      </c>
      <c r="B1468" t="inlineStr">
        <is>
          <t>STUPP BROS BRIDGE &amp; IRON FOUNDATION</t>
        </is>
      </c>
      <c r="C1468" t="inlineStr">
        <is>
          <t>23-7412437</t>
        </is>
      </c>
      <c r="D1468" t="inlineStr">
        <is>
          <t>Missouri</t>
        </is>
      </c>
      <c r="E1468" t="inlineStr">
        <is>
          <t>MO</t>
        </is>
      </c>
      <c r="F1468" t="n">
        <v>2024</v>
      </c>
      <c r="G1468" t="n">
        <v>2</v>
      </c>
      <c r="H1468" s="13" t="n">
        <v>1158821</v>
      </c>
      <c r="I1468" s="12" t="n">
        <v>196</v>
      </c>
      <c r="J1468" s="13" t="n">
        <v>2500</v>
      </c>
      <c r="K1468" s="13">
        <f>IFERROR($H1468/$I1468,"")</f>
        <v/>
      </c>
      <c r="L1468" s="13" t="n">
        <v>112000</v>
      </c>
      <c r="M1468" t="inlineStr">
        <is>
          <t>CO, LA, KY</t>
        </is>
      </c>
      <c r="N1468" t="inlineStr">
        <is>
          <t>No</t>
        </is>
      </c>
      <c r="O1468" t="inlineStr">
        <is>
          <t>Not stated</t>
        </is>
      </c>
      <c r="Q1468" s="9" t="inlineStr">
        <is>
          <t>https://grantcue.com/foundations/stupp-bros-bridge-and-iron-foundation-237412437</t>
        </is>
      </c>
    </row>
    <row r="1469">
      <c r="A1469">
        <f>IF($E1469=$E1468,$A1468+1,1)</f>
        <v/>
      </c>
      <c r="B1469" t="inlineStr">
        <is>
          <t>TUW SUSIE T BOVARD CHARITABLE</t>
        </is>
      </c>
      <c r="C1469" t="inlineStr">
        <is>
          <t>30-6714511</t>
        </is>
      </c>
      <c r="D1469" t="inlineStr">
        <is>
          <t>Missouri</t>
        </is>
      </c>
      <c r="E1469" t="inlineStr">
        <is>
          <t>MO</t>
        </is>
      </c>
      <c r="F1469" t="n">
        <v>2025</v>
      </c>
      <c r="G1469" t="n">
        <v>2</v>
      </c>
      <c r="H1469" s="13" t="n">
        <v>1157096</v>
      </c>
      <c r="I1469" s="12" t="n">
        <v>8</v>
      </c>
      <c r="J1469" s="13" t="n">
        <v>144637</v>
      </c>
      <c r="K1469" s="13">
        <f>IFERROR($H1469/$I1469,"")</f>
        <v/>
      </c>
      <c r="L1469" s="13" t="n">
        <v>148459</v>
      </c>
      <c r="M1469" t="inlineStr">
        <is>
          <t>VA</t>
        </is>
      </c>
      <c r="N1469" t="inlineStr">
        <is>
          <t>No</t>
        </is>
      </c>
      <c r="O1469" t="inlineStr">
        <is>
          <t>Not stated</t>
        </is>
      </c>
      <c r="Q1469" s="9" t="inlineStr">
        <is>
          <t>https://grantcue.com/foundations/tuw-susie-t-bovard-charitable-306714511</t>
        </is>
      </c>
    </row>
    <row r="1470">
      <c r="A1470">
        <f>IF($E1470=$E1469,$A1469+1,1)</f>
        <v/>
      </c>
      <c r="B1470" t="inlineStr">
        <is>
          <t>KUHN FOUNDATION</t>
        </is>
      </c>
      <c r="C1470" t="inlineStr">
        <is>
          <t>20-3067498</t>
        </is>
      </c>
      <c r="D1470" t="inlineStr">
        <is>
          <t>Missouri</t>
        </is>
      </c>
      <c r="E1470" t="inlineStr">
        <is>
          <t>MO</t>
        </is>
      </c>
      <c r="F1470" t="n">
        <v>2024</v>
      </c>
      <c r="G1470" t="n">
        <v>1</v>
      </c>
      <c r="H1470" s="13" t="n">
        <v>1153750</v>
      </c>
      <c r="I1470" s="12" t="n">
        <v>68</v>
      </c>
      <c r="J1470" s="13" t="n">
        <v>5000</v>
      </c>
      <c r="K1470" s="13">
        <f>IFERROR($H1470/$I1470,"")</f>
        <v/>
      </c>
      <c r="L1470" s="13" t="n">
        <v>115000</v>
      </c>
      <c r="M1470" t="inlineStr">
        <is>
          <t>NY, IL, DC</t>
        </is>
      </c>
      <c r="N1470" t="inlineStr">
        <is>
          <t>Yes</t>
        </is>
      </c>
      <c r="O1470" t="inlineStr">
        <is>
          <t>Not stated</t>
        </is>
      </c>
      <c r="Q1470" s="9" t="inlineStr">
        <is>
          <t>https://grantcue.com/foundations/kuhn-foundation-203067498</t>
        </is>
      </c>
    </row>
    <row r="1471">
      <c r="A1471">
        <f>IF($E1471=$E1470,$A1470+1,1)</f>
        <v/>
      </c>
      <c r="B1471" t="inlineStr">
        <is>
          <t>JEROME &amp; NANCY KALISHMAN FAMILY FOUNDATION</t>
        </is>
      </c>
      <c r="C1471" t="inlineStr">
        <is>
          <t>43-6407739</t>
        </is>
      </c>
      <c r="D1471" t="inlineStr">
        <is>
          <t>Missouri</t>
        </is>
      </c>
      <c r="E1471" t="inlineStr">
        <is>
          <t>MO</t>
        </is>
      </c>
      <c r="F1471" t="n">
        <v>2024</v>
      </c>
      <c r="G1471" t="n">
        <v>3</v>
      </c>
      <c r="H1471" s="13" t="n">
        <v>1123856</v>
      </c>
      <c r="I1471" s="12" t="n">
        <v>21</v>
      </c>
      <c r="J1471" s="13" t="n">
        <v>20000</v>
      </c>
      <c r="K1471" s="13">
        <f>IFERROR($H1471/$I1471,"")</f>
        <v/>
      </c>
      <c r="L1471" s="13" t="n">
        <v>500000</v>
      </c>
      <c r="M1471" t="inlineStr">
        <is>
          <t>OH, WI, WY</t>
        </is>
      </c>
      <c r="N1471" t="inlineStr">
        <is>
          <t>Yes</t>
        </is>
      </c>
      <c r="O1471" t="inlineStr">
        <is>
          <t>Not stated</t>
        </is>
      </c>
      <c r="Q1471" s="9" t="inlineStr">
        <is>
          <t>https://grantcue.com/foundations/jerome-and-nancy-kalishman-family-foundation-436407739</t>
        </is>
      </c>
    </row>
    <row r="1472">
      <c r="A1472">
        <f>IF($E1472=$E1471,$A1471+1,1)</f>
        <v/>
      </c>
      <c r="B1472" t="inlineStr">
        <is>
          <t>DAVID AND DOROTHY KEMPER FAMILY FOUNDATION</t>
        </is>
      </c>
      <c r="C1472" t="inlineStr">
        <is>
          <t>84-2708703</t>
        </is>
      </c>
      <c r="D1472" t="inlineStr">
        <is>
          <t>Missouri</t>
        </is>
      </c>
      <c r="E1472" t="inlineStr">
        <is>
          <t>MO</t>
        </is>
      </c>
      <c r="F1472" t="n">
        <v>2024</v>
      </c>
      <c r="G1472" t="n">
        <v>2</v>
      </c>
      <c r="H1472" s="13" t="n">
        <v>1123636</v>
      </c>
      <c r="I1472" s="12" t="n">
        <v>39</v>
      </c>
      <c r="J1472" s="13" t="n">
        <v>5000</v>
      </c>
      <c r="K1472" s="13">
        <f>IFERROR($H1472/$I1472,"")</f>
        <v/>
      </c>
      <c r="L1472" s="13" t="n">
        <v>424159</v>
      </c>
      <c r="M1472" t="inlineStr">
        <is>
          <t>NY, MA, CA</t>
        </is>
      </c>
      <c r="N1472" t="inlineStr">
        <is>
          <t>Yes</t>
        </is>
      </c>
      <c r="O1472" t="inlineStr">
        <is>
          <t>Not stated</t>
        </is>
      </c>
      <c r="Q1472" s="9" t="inlineStr">
        <is>
          <t>https://grantcue.com/foundations/david-and-dorothy-kemper-family-foundation-842708703</t>
        </is>
      </c>
    </row>
    <row r="1473">
      <c r="A1473">
        <f>IF($E1473=$E1472,$A1472+1,1)</f>
        <v/>
      </c>
      <c r="B1473" t="inlineStr">
        <is>
          <t>THE FOUR LEAF CLOVER FOUNDATION</t>
        </is>
      </c>
      <c r="C1473" t="inlineStr">
        <is>
          <t>37-6535092</t>
        </is>
      </c>
      <c r="D1473" t="inlineStr">
        <is>
          <t>Missouri</t>
        </is>
      </c>
      <c r="E1473" t="inlineStr">
        <is>
          <t>MO</t>
        </is>
      </c>
      <c r="F1473" t="n">
        <v>2024</v>
      </c>
      <c r="G1473" t="n">
        <v>1</v>
      </c>
      <c r="H1473" s="13" t="n">
        <v>1106000</v>
      </c>
      <c r="I1473" s="12" t="n">
        <v>46</v>
      </c>
      <c r="J1473" s="13" t="n">
        <v>10000</v>
      </c>
      <c r="K1473" s="13">
        <f>IFERROR($H1473/$I1473,"")</f>
        <v/>
      </c>
      <c r="L1473" s="13" t="n">
        <v>120000</v>
      </c>
      <c r="M1473" t="inlineStr">
        <is>
          <t>MN, NY, LA</t>
        </is>
      </c>
      <c r="N1473" t="inlineStr">
        <is>
          <t>No</t>
        </is>
      </c>
      <c r="O1473" t="inlineStr">
        <is>
          <t>Not stated</t>
        </is>
      </c>
      <c r="Q1473" s="9" t="inlineStr">
        <is>
          <t>https://grantcue.com/foundations/the-four-leaf-clover-foundation-376535092</t>
        </is>
      </c>
    </row>
    <row r="1474">
      <c r="A1474">
        <f>IF($E1474=$E1473,$A1473+1,1)</f>
        <v/>
      </c>
      <c r="B1474" t="inlineStr">
        <is>
          <t>RENEE C CROMWELL TRUST FBO CHARITIE</t>
        </is>
      </c>
      <c r="C1474" t="inlineStr">
        <is>
          <t>43-6113386</t>
        </is>
      </c>
      <c r="D1474" t="inlineStr">
        <is>
          <t>Missouri</t>
        </is>
      </c>
      <c r="E1474" t="inlineStr">
        <is>
          <t>MO</t>
        </is>
      </c>
      <c r="F1474" t="n">
        <v>2024</v>
      </c>
      <c r="G1474" t="n">
        <v>1</v>
      </c>
      <c r="H1474" s="13" t="n">
        <v>1094450</v>
      </c>
      <c r="I1474" s="12" t="n">
        <v>7</v>
      </c>
      <c r="J1474" s="13" t="n">
        <v>117259</v>
      </c>
      <c r="K1474" s="13">
        <f>IFERROR($H1474/$I1474,"")</f>
        <v/>
      </c>
      <c r="L1474" s="13" t="n">
        <v>312695</v>
      </c>
      <c r="M1474" t="inlineStr">
        <is>
          <t>KS</t>
        </is>
      </c>
      <c r="N1474" t="inlineStr">
        <is>
          <t>No</t>
        </is>
      </c>
      <c r="O1474" t="inlineStr">
        <is>
          <t>Not stated</t>
        </is>
      </c>
      <c r="Q1474" s="9" t="inlineStr">
        <is>
          <t>https://grantcue.com/foundations/renee-c-cromwell-trust-fbo-charitie-436113386</t>
        </is>
      </c>
    </row>
    <row r="1475">
      <c r="A1475">
        <f>IF($E1475=$E1474,$A1474+1,1)</f>
        <v/>
      </c>
      <c r="B1475" t="inlineStr">
        <is>
          <t>THE FEATHERSTON FOUNDATION INC</t>
        </is>
      </c>
      <c r="C1475" t="inlineStr">
        <is>
          <t>54-1985894</t>
        </is>
      </c>
      <c r="D1475" t="inlineStr">
        <is>
          <t>Missouri</t>
        </is>
      </c>
      <c r="E1475" t="inlineStr">
        <is>
          <t>MO</t>
        </is>
      </c>
      <c r="F1475" t="n">
        <v>2025</v>
      </c>
      <c r="G1475" t="n">
        <v>2</v>
      </c>
      <c r="H1475" s="13" t="n">
        <v>1090753</v>
      </c>
      <c r="I1475" s="12" t="n">
        <v>9</v>
      </c>
      <c r="J1475" s="13" t="n">
        <v>5000</v>
      </c>
      <c r="K1475" s="13">
        <f>IFERROR($H1475/$I1475,"")</f>
        <v/>
      </c>
      <c r="L1475" s="13" t="n">
        <v>1054253</v>
      </c>
      <c r="M1475" t="inlineStr">
        <is>
          <t>VA</t>
        </is>
      </c>
      <c r="N1475" t="inlineStr">
        <is>
          <t>No</t>
        </is>
      </c>
      <c r="O1475" t="inlineStr">
        <is>
          <t>Not stated</t>
        </is>
      </c>
      <c r="Q1475" s="9" t="inlineStr">
        <is>
          <t>https://grantcue.com/foundations/the-featherston-foundation-inc-541985894</t>
        </is>
      </c>
    </row>
    <row r="1476">
      <c r="A1476">
        <f>IF($E1476=$E1475,$A1475+1,1)</f>
        <v/>
      </c>
      <c r="B1476" t="inlineStr">
        <is>
          <t>THE CANDA CHARITABLE TRUST</t>
        </is>
      </c>
      <c r="C1476" t="inlineStr">
        <is>
          <t>88-6176061</t>
        </is>
      </c>
      <c r="D1476" t="inlineStr">
        <is>
          <t>Missouri</t>
        </is>
      </c>
      <c r="E1476" t="inlineStr">
        <is>
          <t>MO</t>
        </is>
      </c>
      <c r="F1476" t="n">
        <v>2024</v>
      </c>
      <c r="G1476" t="n">
        <v>1</v>
      </c>
      <c r="H1476" s="13" t="n">
        <v>1086000</v>
      </c>
      <c r="I1476" s="12" t="n">
        <v>24</v>
      </c>
      <c r="J1476" s="13" t="n">
        <v>50000</v>
      </c>
      <c r="K1476" s="13">
        <f>IFERROR($H1476/$I1476,"")</f>
        <v/>
      </c>
      <c r="L1476" s="13" t="n">
        <v>100000</v>
      </c>
      <c r="N1476" t="inlineStr">
        <is>
          <t>No</t>
        </is>
      </c>
      <c r="O1476" t="inlineStr">
        <is>
          <t>Yes</t>
        </is>
      </c>
      <c r="Q1476" s="9" t="inlineStr">
        <is>
          <t>https://grantcue.com/foundations/the-canda-charitable-trust-886176061</t>
        </is>
      </c>
    </row>
    <row r="1477">
      <c r="A1477">
        <f>IF($E1477=$E1476,$A1476+1,1)</f>
        <v/>
      </c>
      <c r="B1477" t="inlineStr">
        <is>
          <t>FERALDO WILLIAM PABLO MEM FND-UMA</t>
        </is>
      </c>
      <c r="C1477" t="inlineStr">
        <is>
          <t>43-6019398</t>
        </is>
      </c>
      <c r="D1477" t="inlineStr">
        <is>
          <t>Missouri</t>
        </is>
      </c>
      <c r="E1477" t="inlineStr">
        <is>
          <t>MO</t>
        </is>
      </c>
      <c r="F1477" t="n">
        <v>2025</v>
      </c>
      <c r="G1477" t="n">
        <v>2</v>
      </c>
      <c r="H1477" s="13" t="n">
        <v>1081612</v>
      </c>
      <c r="I1477" s="12" t="n">
        <v>6</v>
      </c>
      <c r="J1477" s="13" t="n">
        <v>210000</v>
      </c>
      <c r="K1477" s="13">
        <f>IFERROR($H1477/$I1477,"")</f>
        <v/>
      </c>
      <c r="L1477" s="13" t="n">
        <v>216196</v>
      </c>
      <c r="M1477" t="inlineStr">
        <is>
          <t>MI</t>
        </is>
      </c>
      <c r="N1477" t="inlineStr">
        <is>
          <t>Yes</t>
        </is>
      </c>
      <c r="O1477" t="inlineStr">
        <is>
          <t>Yes</t>
        </is>
      </c>
      <c r="Q1477" s="9" t="inlineStr">
        <is>
          <t>https://grantcue.com/foundations/feraldo-william-pablo-mem-fnd-uma-436019398</t>
        </is>
      </c>
    </row>
    <row r="1478">
      <c r="A1478">
        <f>IF($E1478=$E1477,$A1477+1,1)</f>
        <v/>
      </c>
      <c r="B1478" t="inlineStr">
        <is>
          <t>ELMER C RHODEN CHARITABLE FOUNDATION</t>
        </is>
      </c>
      <c r="C1478" t="inlineStr">
        <is>
          <t>43-1337876</t>
        </is>
      </c>
      <c r="D1478" t="inlineStr">
        <is>
          <t>Missouri</t>
        </is>
      </c>
      <c r="E1478" t="inlineStr">
        <is>
          <t>MO</t>
        </is>
      </c>
      <c r="F1478" t="n">
        <v>2024</v>
      </c>
      <c r="G1478" t="n">
        <v>2</v>
      </c>
      <c r="H1478" s="13" t="n">
        <v>1079320</v>
      </c>
      <c r="I1478" s="12" t="n">
        <v>27</v>
      </c>
      <c r="J1478" s="13" t="n">
        <v>35000</v>
      </c>
      <c r="K1478" s="13">
        <f>IFERROR($H1478/$I1478,"")</f>
        <v/>
      </c>
      <c r="L1478" s="13" t="n">
        <v>110000</v>
      </c>
      <c r="M1478" t="inlineStr">
        <is>
          <t>KS, CA, IL</t>
        </is>
      </c>
      <c r="N1478" t="inlineStr">
        <is>
          <t>No</t>
        </is>
      </c>
      <c r="O1478" t="inlineStr">
        <is>
          <t>Not stated</t>
        </is>
      </c>
      <c r="Q1478" s="9" t="inlineStr">
        <is>
          <t>https://grantcue.com/foundations/elmer-c-rhoden-charitable-foundation-co-431337876</t>
        </is>
      </c>
    </row>
    <row r="1479">
      <c r="A1479">
        <f>IF($E1479=$E1478,$A1478+1,1)</f>
        <v/>
      </c>
      <c r="B1479" t="inlineStr">
        <is>
          <t>JOE AND LENORE LAMBERT FOUNDATION</t>
        </is>
      </c>
      <c r="C1479" t="inlineStr">
        <is>
          <t>43-1578457</t>
        </is>
      </c>
      <c r="D1479" t="inlineStr">
        <is>
          <t>Missouri</t>
        </is>
      </c>
      <c r="E1479" t="inlineStr">
        <is>
          <t>MO</t>
        </is>
      </c>
      <c r="F1479" t="n">
        <v>2025</v>
      </c>
      <c r="G1479" t="n">
        <v>2</v>
      </c>
      <c r="H1479" s="13" t="n">
        <v>1035467</v>
      </c>
      <c r="I1479" s="12" t="n">
        <v>29</v>
      </c>
      <c r="J1479" s="13" t="n">
        <v>10000</v>
      </c>
      <c r="K1479" s="13">
        <f>IFERROR($H1479/$I1479,"")</f>
        <v/>
      </c>
      <c r="L1479" s="13" t="n">
        <v>300000</v>
      </c>
      <c r="N1479" t="inlineStr">
        <is>
          <t>No</t>
        </is>
      </c>
      <c r="O1479" t="inlineStr">
        <is>
          <t>Not stated</t>
        </is>
      </c>
      <c r="Q1479" s="9" t="inlineStr">
        <is>
          <t>https://grantcue.com/foundations/joe-and-lenore-lambert-foundation-431578457</t>
        </is>
      </c>
    </row>
    <row r="1480">
      <c r="A1480">
        <f>IF($E1480=$E1479,$A1479+1,1)</f>
        <v/>
      </c>
      <c r="B1480" t="inlineStr">
        <is>
          <t>BLUESCOPE FOUNDATION NORTH AMERICA</t>
        </is>
      </c>
      <c r="C1480" t="inlineStr">
        <is>
          <t>44-0663648</t>
        </is>
      </c>
      <c r="D1480" t="inlineStr">
        <is>
          <t>Missouri</t>
        </is>
      </c>
      <c r="E1480" t="inlineStr">
        <is>
          <t>MO</t>
        </is>
      </c>
      <c r="F1480" t="n">
        <v>2024</v>
      </c>
      <c r="G1480" t="n">
        <v>1</v>
      </c>
      <c r="H1480" s="13" t="n">
        <v>1032883</v>
      </c>
      <c r="I1480" s="12" t="n">
        <v>211</v>
      </c>
      <c r="J1480" s="13" t="n">
        <v>3000</v>
      </c>
      <c r="K1480" s="13">
        <f>IFERROR($H1480/$I1480,"")</f>
        <v/>
      </c>
      <c r="L1480" s="13" t="n">
        <v>75000</v>
      </c>
      <c r="M1480" t="inlineStr">
        <is>
          <t>TN, WA, WI</t>
        </is>
      </c>
      <c r="N1480" t="inlineStr">
        <is>
          <t>Yes</t>
        </is>
      </c>
      <c r="O1480" t="inlineStr">
        <is>
          <t>Not stated</t>
        </is>
      </c>
      <c r="P1480" s="9" t="inlineStr">
        <is>
          <t>https://bluescopebuildings.com/COMMUNITY-GIVING/</t>
        </is>
      </c>
      <c r="Q1480" s="9" t="inlineStr">
        <is>
          <t>https://grantcue.com/foundations/bluescope-foundation-north-america-440663648</t>
        </is>
      </c>
    </row>
    <row r="1481">
      <c r="A1481">
        <f>IF($E1481=$E1480,$A1480+1,1)</f>
        <v/>
      </c>
      <c r="B1481" t="inlineStr">
        <is>
          <t>Clifford Willard Gaylord Foundation</t>
        </is>
      </c>
      <c r="C1481" t="inlineStr">
        <is>
          <t>43-6027517</t>
        </is>
      </c>
      <c r="D1481" t="inlineStr">
        <is>
          <t>Missouri</t>
        </is>
      </c>
      <c r="E1481" t="inlineStr">
        <is>
          <t>MO</t>
        </is>
      </c>
      <c r="F1481" t="n">
        <v>2025</v>
      </c>
      <c r="G1481" t="n">
        <v>2</v>
      </c>
      <c r="H1481" s="13" t="n">
        <v>1032000</v>
      </c>
      <c r="I1481" s="12" t="n">
        <v>104</v>
      </c>
      <c r="J1481" s="13" t="n">
        <v>8000</v>
      </c>
      <c r="K1481" s="13">
        <f>IFERROR($H1481/$I1481,"")</f>
        <v/>
      </c>
      <c r="L1481" s="13" t="n">
        <v>40000</v>
      </c>
      <c r="N1481" t="inlineStr">
        <is>
          <t>Yes</t>
        </is>
      </c>
      <c r="O1481" t="inlineStr">
        <is>
          <t>Yes</t>
        </is>
      </c>
      <c r="P1481" s="9" t="inlineStr">
        <is>
          <t>https://www.cliffordgaylordfoundation.org/</t>
        </is>
      </c>
      <c r="Q1481" s="9" t="inlineStr">
        <is>
          <t>https://grantcue.com/foundations/clifford-willard-gaylord-foundation-436027517</t>
        </is>
      </c>
    </row>
    <row r="1482">
      <c r="A1482">
        <f>IF($E1482=$E1481,$A1481+1,1)</f>
        <v/>
      </c>
      <c r="B1482" t="inlineStr">
        <is>
          <t>THE SHUMAKER FAMILY FOUNDATION</t>
        </is>
      </c>
      <c r="C1482" t="inlineStr">
        <is>
          <t>65-6406193</t>
        </is>
      </c>
      <c r="D1482" t="inlineStr">
        <is>
          <t>Missouri</t>
        </is>
      </c>
      <c r="E1482" t="inlineStr">
        <is>
          <t>MO</t>
        </is>
      </c>
      <c r="F1482" t="n">
        <v>2024</v>
      </c>
      <c r="G1482" t="n">
        <v>1</v>
      </c>
      <c r="H1482" s="13" t="n">
        <v>1032000</v>
      </c>
      <c r="I1482" s="12" t="n">
        <v>93</v>
      </c>
      <c r="J1482" s="13" t="n">
        <v>8000</v>
      </c>
      <c r="K1482" s="13">
        <f>IFERROR($H1482/$I1482,"")</f>
        <v/>
      </c>
      <c r="L1482" s="13" t="n">
        <v>37000</v>
      </c>
      <c r="M1482" t="inlineStr">
        <is>
          <t>KS, CA, NY</t>
        </is>
      </c>
      <c r="N1482" t="inlineStr">
        <is>
          <t>Yes</t>
        </is>
      </c>
      <c r="O1482" t="inlineStr">
        <is>
          <t>Yes</t>
        </is>
      </c>
      <c r="P1482" s="9" t="inlineStr">
        <is>
          <t>https://www.shumakerfamiyfoundation.org/</t>
        </is>
      </c>
      <c r="Q1482" s="9" t="inlineStr">
        <is>
          <t>https://grantcue.com/foundations/the-shumaker-family-foundation-656406193</t>
        </is>
      </c>
    </row>
    <row r="1483">
      <c r="A1483">
        <f>IF($E1483=$E1482,$A1482+1,1)</f>
        <v/>
      </c>
      <c r="B1483" t="inlineStr">
        <is>
          <t>NORMAN J STUPP FOUNDATION</t>
        </is>
      </c>
      <c r="C1483" t="inlineStr">
        <is>
          <t>43-6027433</t>
        </is>
      </c>
      <c r="D1483" t="inlineStr">
        <is>
          <t>Missouri</t>
        </is>
      </c>
      <c r="E1483" t="inlineStr">
        <is>
          <t>MO</t>
        </is>
      </c>
      <c r="F1483" t="n">
        <v>2024</v>
      </c>
      <c r="G1483" t="n">
        <v>1</v>
      </c>
      <c r="H1483" s="13" t="n">
        <v>1030500</v>
      </c>
      <c r="I1483" s="12" t="n">
        <v>80</v>
      </c>
      <c r="J1483" s="13" t="n">
        <v>10000</v>
      </c>
      <c r="K1483" s="13">
        <f>IFERROR($H1483/$I1483,"")</f>
        <v/>
      </c>
      <c r="L1483" s="13" t="n">
        <v>50000</v>
      </c>
      <c r="M1483" t="inlineStr">
        <is>
          <t>IL, TX</t>
        </is>
      </c>
      <c r="N1483" t="inlineStr">
        <is>
          <t>Yes</t>
        </is>
      </c>
      <c r="O1483" t="inlineStr">
        <is>
          <t>Yes</t>
        </is>
      </c>
      <c r="Q1483" s="9" t="inlineStr">
        <is>
          <t>https://grantcue.com/foundations/norman-j-stupp-foundation-436027433</t>
        </is>
      </c>
    </row>
    <row r="1484">
      <c r="A1484">
        <f>IF($E1484=$E1483,$A1483+1,1)</f>
        <v/>
      </c>
      <c r="B1484" t="inlineStr">
        <is>
          <t>THE LANTER FAMILY FOUNDATION</t>
        </is>
      </c>
      <c r="C1484" t="inlineStr">
        <is>
          <t>84-3602824</t>
        </is>
      </c>
      <c r="D1484" t="inlineStr">
        <is>
          <t>Missouri</t>
        </is>
      </c>
      <c r="E1484" t="inlineStr">
        <is>
          <t>MO</t>
        </is>
      </c>
      <c r="F1484" t="n">
        <v>2024</v>
      </c>
      <c r="G1484" t="n">
        <v>1</v>
      </c>
      <c r="H1484" s="13" t="n">
        <v>1016675</v>
      </c>
      <c r="I1484" s="12" t="n">
        <v>45</v>
      </c>
      <c r="J1484" s="13" t="n">
        <v>20000</v>
      </c>
      <c r="K1484" s="13">
        <f>IFERROR($H1484/$I1484,"")</f>
        <v/>
      </c>
      <c r="L1484" s="13" t="n">
        <v>75000</v>
      </c>
      <c r="M1484" t="inlineStr">
        <is>
          <t>AZ, IL, CO</t>
        </is>
      </c>
      <c r="N1484" t="inlineStr">
        <is>
          <t>No</t>
        </is>
      </c>
      <c r="O1484" t="inlineStr">
        <is>
          <t>Not stated</t>
        </is>
      </c>
      <c r="Q1484" s="9" t="inlineStr">
        <is>
          <t>https://grantcue.com/foundations/the-lanter-family-foundation-c-o-harrison-llp-843602824</t>
        </is>
      </c>
    </row>
    <row r="1485">
      <c r="A1485">
        <f>IF($E1485=$E1484,$A1484+1,1)</f>
        <v/>
      </c>
      <c r="B1485" t="inlineStr">
        <is>
          <t>BLAND FAMILY FOUNDATION</t>
        </is>
      </c>
      <c r="C1485" t="inlineStr">
        <is>
          <t>30-0135800</t>
        </is>
      </c>
      <c r="D1485" t="inlineStr">
        <is>
          <t>Missouri</t>
        </is>
      </c>
      <c r="E1485" t="inlineStr">
        <is>
          <t>MO</t>
        </is>
      </c>
      <c r="F1485" t="n">
        <v>2024</v>
      </c>
      <c r="G1485" t="n">
        <v>2</v>
      </c>
      <c r="H1485" s="13" t="n">
        <v>1008700</v>
      </c>
      <c r="I1485" s="12" t="n">
        <v>173</v>
      </c>
      <c r="J1485" s="13" t="n">
        <v>4000</v>
      </c>
      <c r="K1485" s="13">
        <f>IFERROR($H1485/$I1485,"")</f>
        <v/>
      </c>
      <c r="L1485" s="13" t="n">
        <v>30000</v>
      </c>
      <c r="M1485" t="inlineStr">
        <is>
          <t>OR, CA, CT</t>
        </is>
      </c>
      <c r="N1485" t="inlineStr">
        <is>
          <t>No</t>
        </is>
      </c>
      <c r="O1485" t="inlineStr">
        <is>
          <t>Not stated</t>
        </is>
      </c>
      <c r="Q1485" s="9" t="inlineStr">
        <is>
          <t>https://grantcue.com/foundations/bland-family-foundation-attn-ryan-easley-300135800</t>
        </is>
      </c>
    </row>
    <row r="1486">
      <c r="A1486">
        <f>IF($E1486=$E1485,$A1485+1,1)</f>
        <v/>
      </c>
      <c r="B1486" t="inlineStr">
        <is>
          <t>WILLIAM GUITAR LITTLE CHARITABLE FUND</t>
        </is>
      </c>
      <c r="C1486" t="inlineStr">
        <is>
          <t>84-3430598</t>
        </is>
      </c>
      <c r="D1486" t="inlineStr">
        <is>
          <t>Missouri</t>
        </is>
      </c>
      <c r="E1486" t="inlineStr">
        <is>
          <t>MO</t>
        </is>
      </c>
      <c r="F1486" t="n">
        <v>2025</v>
      </c>
      <c r="G1486" t="n">
        <v>2</v>
      </c>
      <c r="H1486" s="13" t="n">
        <v>1000595</v>
      </c>
      <c r="I1486" s="12" t="n">
        <v>10</v>
      </c>
      <c r="J1486" s="13" t="n">
        <v>50000</v>
      </c>
      <c r="K1486" s="13">
        <f>IFERROR($H1486/$I1486,"")</f>
        <v/>
      </c>
      <c r="L1486" s="13" t="n">
        <v>405150</v>
      </c>
      <c r="M1486" t="inlineStr">
        <is>
          <t>NY</t>
        </is>
      </c>
      <c r="N1486" t="inlineStr">
        <is>
          <t>No</t>
        </is>
      </c>
      <c r="O1486" t="inlineStr">
        <is>
          <t>Not stated</t>
        </is>
      </c>
      <c r="Q1486" s="9" t="inlineStr">
        <is>
          <t>https://grantcue.com/foundations/william-guitar-little-charitable-fund-c-o-harrison-llp-843430598</t>
        </is>
      </c>
    </row>
    <row r="1487">
      <c r="A1487">
        <f>IF($E1487=$E1486,$A1486+1,1)</f>
        <v/>
      </c>
      <c r="B1487" t="inlineStr">
        <is>
          <t>THE SHERWOOD FOUNDATION</t>
        </is>
      </c>
      <c r="C1487" t="inlineStr">
        <is>
          <t>47-0824755</t>
        </is>
      </c>
      <c r="D1487" t="inlineStr">
        <is>
          <t>Nebraska</t>
        </is>
      </c>
      <c r="E1487" t="inlineStr">
        <is>
          <t>NE</t>
        </is>
      </c>
      <c r="F1487" t="n">
        <v>2025</v>
      </c>
      <c r="G1487" t="n">
        <v>2</v>
      </c>
      <c r="H1487" s="13" t="n">
        <v>552490887</v>
      </c>
      <c r="I1487" s="12" t="n">
        <v>1620</v>
      </c>
      <c r="J1487" s="13" t="n">
        <v>80000</v>
      </c>
      <c r="K1487" s="13">
        <f>IFERROR($H1487/$I1487,"")</f>
        <v/>
      </c>
      <c r="L1487" s="13" t="n">
        <v>24659375</v>
      </c>
      <c r="M1487" t="inlineStr">
        <is>
          <t>IA, DC, NY</t>
        </is>
      </c>
      <c r="N1487" t="inlineStr">
        <is>
          <t>No</t>
        </is>
      </c>
      <c r="O1487" t="inlineStr">
        <is>
          <t>Not stated</t>
        </is>
      </c>
      <c r="Q1487" s="9" t="inlineStr">
        <is>
          <t>https://grantcue.com/foundations/the-sherwood-foundation-470824755</t>
        </is>
      </c>
    </row>
    <row r="1488">
      <c r="A1488">
        <f>IF($E1488=$E1487,$A1487+1,1)</f>
        <v/>
      </c>
      <c r="B1488" t="inlineStr">
        <is>
          <t>THE CHARLES AND MARY HEIDER FAMILY FOUNDATION</t>
        </is>
      </c>
      <c r="C1488" t="inlineStr">
        <is>
          <t>47-0810266</t>
        </is>
      </c>
      <c r="D1488" t="inlineStr">
        <is>
          <t>Nebraska</t>
        </is>
      </c>
      <c r="E1488" t="inlineStr">
        <is>
          <t>NE</t>
        </is>
      </c>
      <c r="F1488" t="n">
        <v>2025</v>
      </c>
      <c r="G1488" t="n">
        <v>2</v>
      </c>
      <c r="H1488" s="13" t="n">
        <v>71069440</v>
      </c>
      <c r="I1488" s="12" t="n">
        <v>300</v>
      </c>
      <c r="J1488" s="13" t="n">
        <v>17500</v>
      </c>
      <c r="K1488" s="13">
        <f>IFERROR($H1488/$I1488,"")</f>
        <v/>
      </c>
      <c r="L1488" s="13" t="n">
        <v>25189040</v>
      </c>
      <c r="M1488" t="inlineStr">
        <is>
          <t>IL, CO, SD</t>
        </is>
      </c>
      <c r="N1488" t="inlineStr">
        <is>
          <t>No</t>
        </is>
      </c>
      <c r="O1488" t="inlineStr">
        <is>
          <t>Not stated</t>
        </is>
      </c>
      <c r="Q1488" s="9" t="inlineStr">
        <is>
          <t>https://grantcue.com/foundations/the-charles-and-mary-heider-family-foundation-470810266</t>
        </is>
      </c>
    </row>
    <row r="1489">
      <c r="A1489">
        <f>IF($E1489=$E1488,$A1488+1,1)</f>
        <v/>
      </c>
      <c r="B1489" t="inlineStr">
        <is>
          <t>BUFFETT EARLY CHILDHOOD FUND</t>
        </is>
      </c>
      <c r="C1489" t="inlineStr">
        <is>
          <t>20-1768874</t>
        </is>
      </c>
      <c r="D1489" t="inlineStr">
        <is>
          <t>Nebraska</t>
        </is>
      </c>
      <c r="E1489" t="inlineStr">
        <is>
          <t>NE</t>
        </is>
      </c>
      <c r="F1489" t="n">
        <v>2025</v>
      </c>
      <c r="G1489" t="n">
        <v>2</v>
      </c>
      <c r="H1489" s="13" t="n">
        <v>65220831</v>
      </c>
      <c r="I1489" s="12" t="n">
        <v>83</v>
      </c>
      <c r="J1489" s="13" t="n">
        <v>194097</v>
      </c>
      <c r="K1489" s="13">
        <f>IFERROR($H1489/$I1489,"")</f>
        <v/>
      </c>
      <c r="L1489" s="13" t="n">
        <v>5440550</v>
      </c>
      <c r="M1489" t="inlineStr">
        <is>
          <t>IL, DC, MA</t>
        </is>
      </c>
      <c r="N1489" t="inlineStr">
        <is>
          <t>No</t>
        </is>
      </c>
      <c r="O1489" t="inlineStr">
        <is>
          <t>Not stated</t>
        </is>
      </c>
      <c r="Q1489" s="9" t="inlineStr">
        <is>
          <t>https://grantcue.com/foundations/buffett-early-childhood-fund-201768874</t>
        </is>
      </c>
    </row>
    <row r="1490">
      <c r="A1490">
        <f>IF($E1490=$E1489,$A1489+1,1)</f>
        <v/>
      </c>
      <c r="B1490" t="inlineStr">
        <is>
          <t>THE HOLLAND FOUNDATION</t>
        </is>
      </c>
      <c r="C1490" t="inlineStr">
        <is>
          <t>47-0804949</t>
        </is>
      </c>
      <c r="D1490" t="inlineStr">
        <is>
          <t>Nebraska</t>
        </is>
      </c>
      <c r="E1490" t="inlineStr">
        <is>
          <t>NE</t>
        </is>
      </c>
      <c r="F1490" t="n">
        <v>2025</v>
      </c>
      <c r="G1490" t="n">
        <v>2</v>
      </c>
      <c r="H1490" s="13" t="n">
        <v>59476898</v>
      </c>
      <c r="I1490" s="12" t="n">
        <v>78</v>
      </c>
      <c r="J1490" s="13" t="n">
        <v>100000</v>
      </c>
      <c r="K1490" s="13">
        <f>IFERROR($H1490/$I1490,"")</f>
        <v/>
      </c>
      <c r="L1490" s="13" t="n">
        <v>30359157</v>
      </c>
      <c r="M1490" t="inlineStr">
        <is>
          <t>TX, MN, HI</t>
        </is>
      </c>
      <c r="N1490" t="inlineStr">
        <is>
          <t>No</t>
        </is>
      </c>
      <c r="O1490" t="inlineStr">
        <is>
          <t>Not stated</t>
        </is>
      </c>
      <c r="Q1490" s="9" t="inlineStr">
        <is>
          <t>https://grantcue.com/foundations/the-holland-foundation-470804949</t>
        </is>
      </c>
    </row>
    <row r="1491">
      <c r="A1491">
        <f>IF($E1491=$E1490,$A1490+1,1)</f>
        <v/>
      </c>
      <c r="B1491" t="inlineStr">
        <is>
          <t>THE LOZIER FOUNDATION</t>
        </is>
      </c>
      <c r="C1491" t="inlineStr">
        <is>
          <t>94-3027928</t>
        </is>
      </c>
      <c r="D1491" t="inlineStr">
        <is>
          <t>Nebraska</t>
        </is>
      </c>
      <c r="E1491" t="inlineStr">
        <is>
          <t>NE</t>
        </is>
      </c>
      <c r="F1491" t="n">
        <v>2024</v>
      </c>
      <c r="G1491" t="n">
        <v>1</v>
      </c>
      <c r="H1491" s="13" t="n">
        <v>49221417</v>
      </c>
      <c r="I1491" s="12" t="n">
        <v>450</v>
      </c>
      <c r="J1491" s="13" t="n">
        <v>38128</v>
      </c>
      <c r="K1491" s="13">
        <f>IFERROR($H1491/$I1491,"")</f>
        <v/>
      </c>
      <c r="L1491" s="13" t="n">
        <v>2000000</v>
      </c>
      <c r="M1491" t="inlineStr">
        <is>
          <t>IA, DC, CA</t>
        </is>
      </c>
      <c r="N1491" t="inlineStr">
        <is>
          <t>No</t>
        </is>
      </c>
      <c r="O1491" t="inlineStr">
        <is>
          <t>Not stated</t>
        </is>
      </c>
      <c r="Q1491" s="9" t="inlineStr">
        <is>
          <t>https://grantcue.com/foundations/the-lozier-foundation-943027928</t>
        </is>
      </c>
    </row>
    <row r="1492">
      <c r="A1492">
        <f>IF($E1492=$E1491,$A1491+1,1)</f>
        <v/>
      </c>
      <c r="B1492" t="inlineStr">
        <is>
          <t>WALTER SCOTT FAMILY FOUNDATION</t>
        </is>
      </c>
      <c r="C1492" t="inlineStr">
        <is>
          <t>47-1116371</t>
        </is>
      </c>
      <c r="D1492" t="inlineStr">
        <is>
          <t>Nebraska</t>
        </is>
      </c>
      <c r="E1492" t="inlineStr">
        <is>
          <t>NE</t>
        </is>
      </c>
      <c r="F1492" t="n">
        <v>2024</v>
      </c>
      <c r="G1492" t="n">
        <v>1</v>
      </c>
      <c r="H1492" s="13" t="n">
        <v>46261034</v>
      </c>
      <c r="I1492" s="12" t="n">
        <v>78</v>
      </c>
      <c r="J1492" s="13" t="n">
        <v>50000</v>
      </c>
      <c r="K1492" s="13">
        <f>IFERROR($H1492/$I1492,"")</f>
        <v/>
      </c>
      <c r="L1492" s="13" t="n">
        <v>9000000</v>
      </c>
      <c r="M1492" t="inlineStr">
        <is>
          <t>IA, HI, MA</t>
        </is>
      </c>
      <c r="N1492" t="inlineStr">
        <is>
          <t>No</t>
        </is>
      </c>
      <c r="O1492" t="inlineStr">
        <is>
          <t>Not stated</t>
        </is>
      </c>
      <c r="Q1492" s="9" t="inlineStr">
        <is>
          <t>https://grantcue.com/foundations/walter-scott-family-foundation-471116371</t>
        </is>
      </c>
    </row>
    <row r="1493">
      <c r="A1493">
        <f>IF($E1493=$E1492,$A1492+1,1)</f>
        <v/>
      </c>
      <c r="B1493" t="inlineStr">
        <is>
          <t>Eagle Foundation</t>
        </is>
      </c>
      <c r="C1493" t="inlineStr">
        <is>
          <t>47-0773892</t>
        </is>
      </c>
      <c r="D1493" t="inlineStr">
        <is>
          <t>Nebraska</t>
        </is>
      </c>
      <c r="E1493" t="inlineStr">
        <is>
          <t>NE</t>
        </is>
      </c>
      <c r="F1493" t="n">
        <v>2024</v>
      </c>
      <c r="G1493" t="n">
        <v>1</v>
      </c>
      <c r="H1493" s="13" t="n">
        <v>41301025</v>
      </c>
      <c r="I1493" s="12" t="n">
        <v>65</v>
      </c>
      <c r="J1493" s="13" t="n">
        <v>200000</v>
      </c>
      <c r="K1493" s="13">
        <f>IFERROR($H1493/$I1493,"")</f>
        <v/>
      </c>
      <c r="L1493" s="13" t="n">
        <v>6000000</v>
      </c>
      <c r="M1493" t="inlineStr">
        <is>
          <t>MA, MD, WA</t>
        </is>
      </c>
      <c r="N1493" t="inlineStr">
        <is>
          <t>No</t>
        </is>
      </c>
      <c r="O1493" t="inlineStr">
        <is>
          <t>Not stated</t>
        </is>
      </c>
      <c r="Q1493" s="9" t="inlineStr">
        <is>
          <t>https://grantcue.com/foundations/eagle-foundation-470773892</t>
        </is>
      </c>
    </row>
    <row r="1494">
      <c r="A1494">
        <f>IF($E1494=$E1493,$A1493+1,1)</f>
        <v/>
      </c>
      <c r="B1494" t="inlineStr">
        <is>
          <t>ROBERT B DAUGHERTY FOUNDATION</t>
        </is>
      </c>
      <c r="C1494" t="inlineStr">
        <is>
          <t>36-3766006</t>
        </is>
      </c>
      <c r="D1494" t="inlineStr">
        <is>
          <t>Nebraska</t>
        </is>
      </c>
      <c r="E1494" t="inlineStr">
        <is>
          <t>NE</t>
        </is>
      </c>
      <c r="F1494" t="n">
        <v>2024</v>
      </c>
      <c r="G1494" t="n">
        <v>1</v>
      </c>
      <c r="H1494" s="13" t="n">
        <v>37893000</v>
      </c>
      <c r="I1494" s="12" t="n">
        <v>120</v>
      </c>
      <c r="J1494" s="13" t="n">
        <v>77500</v>
      </c>
      <c r="K1494" s="13">
        <f>IFERROR($H1494/$I1494,"")</f>
        <v/>
      </c>
      <c r="L1494" s="13" t="n">
        <v>4810000</v>
      </c>
      <c r="M1494" t="inlineStr">
        <is>
          <t>IA, MT, CA</t>
        </is>
      </c>
      <c r="N1494" t="inlineStr">
        <is>
          <t>Yes</t>
        </is>
      </c>
      <c r="O1494" t="inlineStr">
        <is>
          <t>Not stated</t>
        </is>
      </c>
      <c r="P1494" s="9" t="inlineStr">
        <is>
          <t>https://www.daughertyfdn.org/</t>
        </is>
      </c>
      <c r="Q1494" s="9" t="inlineStr">
        <is>
          <t>https://grantcue.com/foundations/robert-b-daugherty-foundation-363766006</t>
        </is>
      </c>
    </row>
    <row r="1495">
      <c r="A1495">
        <f>IF($E1495=$E1494,$A1494+1,1)</f>
        <v/>
      </c>
      <c r="B1495" t="inlineStr">
        <is>
          <t>WEITZ FAMILY FOUNDATION</t>
        </is>
      </c>
      <c r="C1495" t="inlineStr">
        <is>
          <t>47-0834133</t>
        </is>
      </c>
      <c r="D1495" t="inlineStr">
        <is>
          <t>Nebraska</t>
        </is>
      </c>
      <c r="E1495" t="inlineStr">
        <is>
          <t>NE</t>
        </is>
      </c>
      <c r="F1495" t="n">
        <v>2024</v>
      </c>
      <c r="G1495" t="n">
        <v>2</v>
      </c>
      <c r="H1495" s="13" t="n">
        <v>34990887</v>
      </c>
      <c r="I1495" s="12" t="n">
        <v>338</v>
      </c>
      <c r="J1495" s="13" t="n">
        <v>50000</v>
      </c>
      <c r="K1495" s="13">
        <f>IFERROR($H1495/$I1495,"")</f>
        <v/>
      </c>
      <c r="L1495" s="13" t="n">
        <v>1000000</v>
      </c>
      <c r="M1495" t="inlineStr">
        <is>
          <t>IL, NY, MN</t>
        </is>
      </c>
      <c r="N1495" t="inlineStr">
        <is>
          <t>No</t>
        </is>
      </c>
      <c r="O1495" t="inlineStr">
        <is>
          <t>Not stated</t>
        </is>
      </c>
      <c r="Q1495" s="9" t="inlineStr">
        <is>
          <t>https://grantcue.com/foundations/weitz-family-foundation-470834133</t>
        </is>
      </c>
    </row>
    <row r="1496">
      <c r="A1496">
        <f>IF($E1496=$E1495,$A1495+1,1)</f>
        <v/>
      </c>
      <c r="B1496" t="inlineStr">
        <is>
          <t>THE HAWKS FOUNDATION</t>
        </is>
      </c>
      <c r="C1496" t="inlineStr">
        <is>
          <t>47-6194021</t>
        </is>
      </c>
      <c r="D1496" t="inlineStr">
        <is>
          <t>Nebraska</t>
        </is>
      </c>
      <c r="E1496" t="inlineStr">
        <is>
          <t>NE</t>
        </is>
      </c>
      <c r="F1496" t="n">
        <v>2024</v>
      </c>
      <c r="G1496" t="n">
        <v>1</v>
      </c>
      <c r="H1496" s="13" t="n">
        <v>32624070</v>
      </c>
      <c r="I1496" s="12" t="n">
        <v>141</v>
      </c>
      <c r="J1496" s="13" t="n">
        <v>40000</v>
      </c>
      <c r="K1496" s="13">
        <f>IFERROR($H1496/$I1496,"")</f>
        <v/>
      </c>
      <c r="L1496" s="13" t="n">
        <v>6949615</v>
      </c>
      <c r="M1496" t="inlineStr">
        <is>
          <t>NY, IA, TX</t>
        </is>
      </c>
      <c r="N1496" t="inlineStr">
        <is>
          <t>Yes</t>
        </is>
      </c>
      <c r="O1496" t="inlineStr">
        <is>
          <t>Not stated</t>
        </is>
      </c>
      <c r="Q1496" s="9" t="inlineStr">
        <is>
          <t>https://grantcue.com/foundations/the-hawks-foundation-476194021</t>
        </is>
      </c>
    </row>
    <row r="1497">
      <c r="A1497">
        <f>IF($E1497=$E1496,$A1496+1,1)</f>
        <v/>
      </c>
      <c r="B1497" t="inlineStr">
        <is>
          <t>REBECCA SUSAN BUFFETT FOUNDATION</t>
        </is>
      </c>
      <c r="C1497" t="inlineStr">
        <is>
          <t>36-4201771</t>
        </is>
      </c>
      <c r="D1497" t="inlineStr">
        <is>
          <t>Nebraska</t>
        </is>
      </c>
      <c r="E1497" t="inlineStr">
        <is>
          <t>NE</t>
        </is>
      </c>
      <c r="F1497" t="n">
        <v>2025</v>
      </c>
      <c r="G1497" t="n">
        <v>2</v>
      </c>
      <c r="H1497" s="13" t="n">
        <v>31118537</v>
      </c>
      <c r="I1497" s="12" t="n">
        <v>70</v>
      </c>
      <c r="J1497" s="13" t="n">
        <v>27960</v>
      </c>
      <c r="K1497" s="13">
        <f>IFERROR($H1497/$I1497,"")</f>
        <v/>
      </c>
      <c r="L1497" s="13" t="n">
        <v>11624238</v>
      </c>
      <c r="M1497" t="inlineStr">
        <is>
          <t>IL, IA, CA</t>
        </is>
      </c>
      <c r="N1497" t="inlineStr">
        <is>
          <t>No</t>
        </is>
      </c>
      <c r="O1497" t="inlineStr">
        <is>
          <t>Not stated</t>
        </is>
      </c>
      <c r="Q1497" s="9" t="inlineStr">
        <is>
          <t>https://grantcue.com/foundations/rebecca-susan-buffett-foundation-364201771</t>
        </is>
      </c>
    </row>
    <row r="1498">
      <c r="A1498">
        <f>IF($E1498=$E1497,$A1497+1,1)</f>
        <v/>
      </c>
      <c r="B1498" t="inlineStr">
        <is>
          <t>Peter Kiewit Foundation</t>
        </is>
      </c>
      <c r="C1498" t="inlineStr">
        <is>
          <t>47-6098282</t>
        </is>
      </c>
      <c r="D1498" t="inlineStr">
        <is>
          <t>Nebraska</t>
        </is>
      </c>
      <c r="E1498" t="inlineStr">
        <is>
          <t>NE</t>
        </is>
      </c>
      <c r="F1498" t="n">
        <v>2024</v>
      </c>
      <c r="G1498" t="n">
        <v>1</v>
      </c>
      <c r="H1498" s="13" t="n">
        <v>29162344</v>
      </c>
      <c r="I1498" s="12" t="n">
        <v>160</v>
      </c>
      <c r="J1498" s="13" t="n">
        <v>50000</v>
      </c>
      <c r="K1498" s="13">
        <f>IFERROR($H1498/$I1498,"")</f>
        <v/>
      </c>
      <c r="L1498" s="13" t="n">
        <v>5000000</v>
      </c>
      <c r="M1498" t="inlineStr">
        <is>
          <t>IA</t>
        </is>
      </c>
      <c r="N1498" t="inlineStr">
        <is>
          <t>No</t>
        </is>
      </c>
      <c r="O1498" t="inlineStr">
        <is>
          <t>Not stated</t>
        </is>
      </c>
      <c r="Q1498" s="9" t="inlineStr">
        <is>
          <t>https://grantcue.com/foundations/peter-kiewit-foundation-476098282</t>
        </is>
      </c>
    </row>
    <row r="1499">
      <c r="A1499">
        <f>IF($E1499=$E1498,$A1498+1,1)</f>
        <v/>
      </c>
      <c r="B1499" t="inlineStr">
        <is>
          <t>THE CLAIRE M HUBBARD FOUNDATION</t>
        </is>
      </c>
      <c r="C1499" t="inlineStr">
        <is>
          <t>20-2364902</t>
        </is>
      </c>
      <c r="D1499" t="inlineStr">
        <is>
          <t>Nebraska</t>
        </is>
      </c>
      <c r="E1499" t="inlineStr">
        <is>
          <t>NE</t>
        </is>
      </c>
      <c r="F1499" t="n">
        <v>2024</v>
      </c>
      <c r="G1499" t="n">
        <v>2</v>
      </c>
      <c r="H1499" s="13" t="n">
        <v>19009914</v>
      </c>
      <c r="I1499" s="12" t="n">
        <v>10</v>
      </c>
      <c r="J1499" s="13" t="n">
        <v>972785</v>
      </c>
      <c r="K1499" s="13">
        <f>IFERROR($H1499/$I1499,"")</f>
        <v/>
      </c>
      <c r="L1499" s="13" t="n">
        <v>6632664</v>
      </c>
      <c r="M1499" t="inlineStr">
        <is>
          <t>VA</t>
        </is>
      </c>
      <c r="N1499" t="inlineStr">
        <is>
          <t>No</t>
        </is>
      </c>
      <c r="O1499" t="inlineStr">
        <is>
          <t>Not stated</t>
        </is>
      </c>
      <c r="Q1499" s="9" t="inlineStr">
        <is>
          <t>https://grantcue.com/foundations/the-claire-m-hubbard-foundation-202364902</t>
        </is>
      </c>
    </row>
    <row r="1500">
      <c r="A1500">
        <f>IF($E1500=$E1499,$A1499+1,1)</f>
        <v/>
      </c>
      <c r="B1500" t="inlineStr">
        <is>
          <t>UNION PACIFIC FOUNDATION</t>
        </is>
      </c>
      <c r="C1500" t="inlineStr">
        <is>
          <t>13-6406825</t>
        </is>
      </c>
      <c r="D1500" t="inlineStr">
        <is>
          <t>Nebraska</t>
        </is>
      </c>
      <c r="E1500" t="inlineStr">
        <is>
          <t>NE</t>
        </is>
      </c>
      <c r="F1500" t="n">
        <v>2025</v>
      </c>
      <c r="G1500" t="n">
        <v>2</v>
      </c>
      <c r="H1500" s="13" t="n">
        <v>18397000</v>
      </c>
      <c r="I1500" s="12" t="n">
        <v>941</v>
      </c>
      <c r="J1500" s="13" t="n">
        <v>10000</v>
      </c>
      <c r="K1500" s="13">
        <f>IFERROR($H1500/$I1500,"")</f>
        <v/>
      </c>
      <c r="L1500" s="13" t="n">
        <v>900000</v>
      </c>
      <c r="M1500" t="inlineStr">
        <is>
          <t>TX, CA, IL</t>
        </is>
      </c>
      <c r="N1500" t="inlineStr">
        <is>
          <t>Yes</t>
        </is>
      </c>
      <c r="O1500" t="inlineStr">
        <is>
          <t>Yes</t>
        </is>
      </c>
      <c r="P1500" s="9" t="inlineStr">
        <is>
          <t>https://www.up.com/communities/philanthropic-giving</t>
        </is>
      </c>
      <c r="Q1500" s="9" t="inlineStr">
        <is>
          <t>https://grantcue.com/foundations/union-pacific-foundation-136406825</t>
        </is>
      </c>
    </row>
    <row r="1501">
      <c r="A1501">
        <f>IF($E1501=$E1500,$A1500+1,1)</f>
        <v/>
      </c>
      <c r="B1501" t="inlineStr">
        <is>
          <t>HERBERT J LAVIGNE FAMILY FOUNDATION</t>
        </is>
      </c>
      <c r="C1501" t="inlineStr">
        <is>
          <t>26-0009084</t>
        </is>
      </c>
      <c r="D1501" t="inlineStr">
        <is>
          <t>Nebraska</t>
        </is>
      </c>
      <c r="E1501" t="inlineStr">
        <is>
          <t>NE</t>
        </is>
      </c>
      <c r="F1501" t="n">
        <v>2025</v>
      </c>
      <c r="G1501" t="n">
        <v>2</v>
      </c>
      <c r="H1501" s="13" t="n">
        <v>14833000</v>
      </c>
      <c r="I1501" s="12" t="n">
        <v>18</v>
      </c>
      <c r="J1501" s="13" t="n">
        <v>200000</v>
      </c>
      <c r="K1501" s="13">
        <f>IFERROR($H1501/$I1501,"")</f>
        <v/>
      </c>
      <c r="L1501" s="13" t="n">
        <v>12500000</v>
      </c>
      <c r="M1501" t="inlineStr">
        <is>
          <t>IA, PA</t>
        </is>
      </c>
      <c r="N1501" t="inlineStr">
        <is>
          <t>No</t>
        </is>
      </c>
      <c r="O1501" t="inlineStr">
        <is>
          <t>Not stated</t>
        </is>
      </c>
      <c r="Q1501" s="9" t="inlineStr">
        <is>
          <t>https://grantcue.com/foundations/herbert-j-lavigne-family-foundation-260009084</t>
        </is>
      </c>
    </row>
    <row r="1502">
      <c r="A1502">
        <f>IF($E1502=$E1501,$A1501+1,1)</f>
        <v/>
      </c>
      <c r="B1502" t="inlineStr">
        <is>
          <t>D F DILLON FOUNDATION</t>
        </is>
      </c>
      <c r="C1502" t="inlineStr">
        <is>
          <t>91-1805591</t>
        </is>
      </c>
      <c r="D1502" t="inlineStr">
        <is>
          <t>Nebraska</t>
        </is>
      </c>
      <c r="E1502" t="inlineStr">
        <is>
          <t>NE</t>
        </is>
      </c>
      <c r="F1502" t="n">
        <v>2025</v>
      </c>
      <c r="G1502" t="n">
        <v>2</v>
      </c>
      <c r="H1502" s="13" t="n">
        <v>14680575</v>
      </c>
      <c r="I1502" s="12" t="n">
        <v>225</v>
      </c>
      <c r="J1502" s="13" t="n">
        <v>30000</v>
      </c>
      <c r="K1502" s="13">
        <f>IFERROR($H1502/$I1502,"")</f>
        <v/>
      </c>
      <c r="L1502" s="13" t="n">
        <v>1000000</v>
      </c>
      <c r="M1502" t="inlineStr">
        <is>
          <t>CO, DC, VA</t>
        </is>
      </c>
      <c r="N1502" t="inlineStr">
        <is>
          <t>No</t>
        </is>
      </c>
      <c r="O1502" t="inlineStr">
        <is>
          <t>Not stated</t>
        </is>
      </c>
      <c r="Q1502" s="9" t="inlineStr">
        <is>
          <t>https://grantcue.com/foundations/d-f-dillon-foundation-c-o-joseph-kerrigan-911805591</t>
        </is>
      </c>
    </row>
    <row r="1503">
      <c r="A1503">
        <f>IF($E1503=$E1502,$A1502+1,1)</f>
        <v/>
      </c>
      <c r="B1503" t="inlineStr">
        <is>
          <t>WALT &amp; TERI BETTINGER FOUNDATION</t>
        </is>
      </c>
      <c r="C1503" t="inlineStr">
        <is>
          <t>34-1907847</t>
        </is>
      </c>
      <c r="D1503" t="inlineStr">
        <is>
          <t>Nebraska</t>
        </is>
      </c>
      <c r="E1503" t="inlineStr">
        <is>
          <t>NE</t>
        </is>
      </c>
      <c r="F1503" t="n">
        <v>2025</v>
      </c>
      <c r="G1503" t="n">
        <v>2</v>
      </c>
      <c r="H1503" s="13" t="n">
        <v>14406455</v>
      </c>
      <c r="I1503" s="12" t="n">
        <v>16</v>
      </c>
      <c r="J1503" s="13" t="n">
        <v>55000</v>
      </c>
      <c r="K1503" s="13">
        <f>IFERROR($H1503/$I1503,"")</f>
        <v/>
      </c>
      <c r="L1503" s="13" t="n">
        <v>7550117</v>
      </c>
      <c r="M1503" t="inlineStr">
        <is>
          <t>IN, OH, ID</t>
        </is>
      </c>
      <c r="N1503" t="inlineStr">
        <is>
          <t>No</t>
        </is>
      </c>
      <c r="O1503" t="inlineStr">
        <is>
          <t>Not stated</t>
        </is>
      </c>
      <c r="Q1503" s="9" t="inlineStr">
        <is>
          <t>https://grantcue.com/foundations/walt-and-teri-bettinger-foundation-walter-w-bettinger-ii-trustee-341907847</t>
        </is>
      </c>
    </row>
    <row r="1504">
      <c r="A1504">
        <f>IF($E1504=$E1503,$A1503+1,1)</f>
        <v/>
      </c>
      <c r="B1504" t="inlineStr">
        <is>
          <t>RICHARD BROOKE FOUNDATION</t>
        </is>
      </c>
      <c r="C1504" t="inlineStr">
        <is>
          <t>47-2497511</t>
        </is>
      </c>
      <c r="D1504" t="inlineStr">
        <is>
          <t>Nebraska</t>
        </is>
      </c>
      <c r="E1504" t="inlineStr">
        <is>
          <t>NE</t>
        </is>
      </c>
      <c r="F1504" t="n">
        <v>2025</v>
      </c>
      <c r="G1504" t="n">
        <v>2</v>
      </c>
      <c r="H1504" s="13" t="n">
        <v>12139900</v>
      </c>
      <c r="I1504" s="12" t="n">
        <v>134</v>
      </c>
      <c r="J1504" s="13" t="n">
        <v>75000</v>
      </c>
      <c r="K1504" s="13">
        <f>IFERROR($H1504/$I1504,"")</f>
        <v/>
      </c>
      <c r="L1504" s="13" t="n">
        <v>1000000</v>
      </c>
      <c r="M1504" t="inlineStr">
        <is>
          <t>CA, IA, CO</t>
        </is>
      </c>
      <c r="N1504" t="inlineStr">
        <is>
          <t>No</t>
        </is>
      </c>
      <c r="O1504" t="inlineStr">
        <is>
          <t>Not stated</t>
        </is>
      </c>
      <c r="Q1504" s="9" t="inlineStr">
        <is>
          <t>https://grantcue.com/foundations/richard-brooke-foundation-472497511</t>
        </is>
      </c>
    </row>
    <row r="1505">
      <c r="A1505">
        <f>IF($E1505=$E1504,$A1504+1,1)</f>
        <v/>
      </c>
      <c r="B1505" t="inlineStr">
        <is>
          <t>Hirschfeld Family Foundation Inc</t>
        </is>
      </c>
      <c r="C1505" t="inlineStr">
        <is>
          <t>47-0762188</t>
        </is>
      </c>
      <c r="D1505" t="inlineStr">
        <is>
          <t>Nebraska</t>
        </is>
      </c>
      <c r="E1505" t="inlineStr">
        <is>
          <t>NE</t>
        </is>
      </c>
      <c r="F1505" t="n">
        <v>2024</v>
      </c>
      <c r="G1505" t="n">
        <v>1</v>
      </c>
      <c r="H1505" s="13" t="n">
        <v>11070939</v>
      </c>
      <c r="I1505" s="12" t="n">
        <v>60</v>
      </c>
      <c r="J1505" s="13" t="n">
        <v>25000</v>
      </c>
      <c r="K1505" s="13">
        <f>IFERROR($H1505/$I1505,"")</f>
        <v/>
      </c>
      <c r="L1505" s="13" t="n">
        <v>5500000</v>
      </c>
      <c r="M1505" t="inlineStr">
        <is>
          <t>VA, OK, ME</t>
        </is>
      </c>
      <c r="N1505" t="inlineStr">
        <is>
          <t>Yes</t>
        </is>
      </c>
      <c r="O1505" t="inlineStr">
        <is>
          <t>Not stated</t>
        </is>
      </c>
      <c r="Q1505" s="9" t="inlineStr">
        <is>
          <t>https://grantcue.com/foundations/hirschfeld-family-foundation-inc-470762188</t>
        </is>
      </c>
    </row>
    <row r="1506">
      <c r="A1506">
        <f>IF($E1506=$E1505,$A1505+1,1)</f>
        <v/>
      </c>
      <c r="B1506" t="inlineStr">
        <is>
          <t>LELAND J &amp; DOROTHY H OLSON CHARITABLE FOUNDATION</t>
        </is>
      </c>
      <c r="C1506" t="inlineStr">
        <is>
          <t>47-0748772</t>
        </is>
      </c>
      <c r="D1506" t="inlineStr">
        <is>
          <t>Nebraska</t>
        </is>
      </c>
      <c r="E1506" t="inlineStr">
        <is>
          <t>NE</t>
        </is>
      </c>
      <c r="F1506" t="n">
        <v>2024</v>
      </c>
      <c r="G1506" t="n">
        <v>1</v>
      </c>
      <c r="H1506" s="13" t="n">
        <v>9455922</v>
      </c>
      <c r="I1506" s="12" t="n">
        <v>80</v>
      </c>
      <c r="J1506" s="13" t="n">
        <v>46500</v>
      </c>
      <c r="K1506" s="13">
        <f>IFERROR($H1506/$I1506,"")</f>
        <v/>
      </c>
      <c r="L1506" s="13" t="n">
        <v>1150000</v>
      </c>
      <c r="M1506" t="inlineStr">
        <is>
          <t>WA, IA, MI</t>
        </is>
      </c>
      <c r="N1506" t="inlineStr">
        <is>
          <t>Yes</t>
        </is>
      </c>
      <c r="O1506" t="inlineStr">
        <is>
          <t>Yes</t>
        </is>
      </c>
      <c r="P1506" s="9" t="inlineStr">
        <is>
          <t>https://www.olsonfoundation.org/</t>
        </is>
      </c>
      <c r="Q1506" s="9" t="inlineStr">
        <is>
          <t>https://grantcue.com/foundations/leland-j-and-dorothy-h-olson-charitable-foundation-470748772</t>
        </is>
      </c>
    </row>
    <row r="1507">
      <c r="A1507">
        <f>IF($E1507=$E1506,$A1506+1,1)</f>
        <v/>
      </c>
      <c r="B1507" t="inlineStr">
        <is>
          <t>LeRoy Thom Jean Thom and T-L Foundation</t>
        </is>
      </c>
      <c r="C1507" t="inlineStr">
        <is>
          <t>47-0776789</t>
        </is>
      </c>
      <c r="D1507" t="inlineStr">
        <is>
          <t>Nebraska</t>
        </is>
      </c>
      <c r="E1507" t="inlineStr">
        <is>
          <t>NE</t>
        </is>
      </c>
      <c r="F1507" t="n">
        <v>2025</v>
      </c>
      <c r="G1507" t="n">
        <v>2</v>
      </c>
      <c r="H1507" s="13" t="n">
        <v>8573000</v>
      </c>
      <c r="I1507" s="12" t="n">
        <v>243</v>
      </c>
      <c r="J1507" s="13" t="n">
        <v>15000</v>
      </c>
      <c r="K1507" s="13">
        <f>IFERROR($H1507/$I1507,"")</f>
        <v/>
      </c>
      <c r="L1507" s="13" t="n">
        <v>500000</v>
      </c>
      <c r="M1507" t="inlineStr">
        <is>
          <t>TX, MI, NC</t>
        </is>
      </c>
      <c r="N1507" t="inlineStr">
        <is>
          <t>Yes</t>
        </is>
      </c>
      <c r="O1507" t="inlineStr">
        <is>
          <t>Not stated</t>
        </is>
      </c>
      <c r="Q1507" s="9" t="inlineStr">
        <is>
          <t>https://grantcue.com/foundations/leroy-thom-jean-thom-and-t-l-foundation-470776789</t>
        </is>
      </c>
    </row>
    <row r="1508">
      <c r="A1508">
        <f>IF($E1508=$E1507,$A1507+1,1)</f>
        <v/>
      </c>
      <c r="B1508" t="inlineStr">
        <is>
          <t>VICTOR E AND ROSA M BLUM FOUNDATION</t>
        </is>
      </c>
      <c r="C1508" t="inlineStr">
        <is>
          <t>47-0811590</t>
        </is>
      </c>
      <c r="D1508" t="inlineStr">
        <is>
          <t>Nebraska</t>
        </is>
      </c>
      <c r="E1508" t="inlineStr">
        <is>
          <t>NE</t>
        </is>
      </c>
      <c r="F1508" t="n">
        <v>2025</v>
      </c>
      <c r="G1508" t="n">
        <v>2</v>
      </c>
      <c r="H1508" s="13" t="n">
        <v>8137333</v>
      </c>
      <c r="I1508" s="12" t="n">
        <v>27</v>
      </c>
      <c r="J1508" s="13" t="n">
        <v>5000</v>
      </c>
      <c r="K1508" s="13">
        <f>IFERROR($H1508/$I1508,"")</f>
        <v/>
      </c>
      <c r="L1508" s="13" t="n">
        <v>3694032</v>
      </c>
      <c r="N1508" t="inlineStr">
        <is>
          <t>Yes</t>
        </is>
      </c>
      <c r="O1508" t="inlineStr">
        <is>
          <t>Not stated</t>
        </is>
      </c>
      <c r="Q1508" s="9" t="inlineStr">
        <is>
          <t>https://grantcue.com/foundations/victor-e-and-rosa-m-blum-foundation-470811590</t>
        </is>
      </c>
    </row>
    <row r="1509">
      <c r="A1509">
        <f>IF($E1509=$E1508,$A1508+1,1)</f>
        <v/>
      </c>
      <c r="B1509" t="inlineStr">
        <is>
          <t>ABEL FOUNDATION</t>
        </is>
      </c>
      <c r="C1509" t="inlineStr">
        <is>
          <t>47-6041771</t>
        </is>
      </c>
      <c r="D1509" t="inlineStr">
        <is>
          <t>Nebraska</t>
        </is>
      </c>
      <c r="E1509" t="inlineStr">
        <is>
          <t>NE</t>
        </is>
      </c>
      <c r="F1509" t="n">
        <v>2025</v>
      </c>
      <c r="G1509" t="n">
        <v>2</v>
      </c>
      <c r="H1509" s="13" t="n">
        <v>7974993</v>
      </c>
      <c r="I1509" s="12" t="n">
        <v>187</v>
      </c>
      <c r="J1509" s="13" t="n">
        <v>10000</v>
      </c>
      <c r="K1509" s="13">
        <f>IFERROR($H1509/$I1509,"")</f>
        <v/>
      </c>
      <c r="L1509" s="13" t="n">
        <v>933333</v>
      </c>
      <c r="M1509" t="inlineStr">
        <is>
          <t>NY, CA, MO</t>
        </is>
      </c>
      <c r="N1509" t="inlineStr">
        <is>
          <t>Yes</t>
        </is>
      </c>
      <c r="O1509" t="inlineStr">
        <is>
          <t>Not stated</t>
        </is>
      </c>
      <c r="P1509" s="9" t="inlineStr">
        <is>
          <t>https://www.abelfoundation.org/</t>
        </is>
      </c>
      <c r="Q1509" s="9" t="inlineStr">
        <is>
          <t>https://grantcue.com/foundations/abel-foundation-476041771</t>
        </is>
      </c>
    </row>
    <row r="1510">
      <c r="A1510">
        <f>IF($E1510=$E1509,$A1509+1,1)</f>
        <v/>
      </c>
      <c r="B1510" t="inlineStr">
        <is>
          <t>Lauritzen Foundation</t>
        </is>
      </c>
      <c r="C1510" t="inlineStr">
        <is>
          <t>23-7352686</t>
        </is>
      </c>
      <c r="D1510" t="inlineStr">
        <is>
          <t>Nebraska</t>
        </is>
      </c>
      <c r="E1510" t="inlineStr">
        <is>
          <t>NE</t>
        </is>
      </c>
      <c r="F1510" t="n">
        <v>2024</v>
      </c>
      <c r="G1510" t="n">
        <v>1</v>
      </c>
      <c r="H1510" s="13" t="n">
        <v>7662998</v>
      </c>
      <c r="I1510" s="12" t="n">
        <v>31</v>
      </c>
      <c r="J1510" s="13" t="n">
        <v>35000</v>
      </c>
      <c r="K1510" s="13">
        <f>IFERROR($H1510/$I1510,"")</f>
        <v/>
      </c>
      <c r="L1510" s="13" t="n">
        <v>1600000</v>
      </c>
      <c r="M1510" t="inlineStr">
        <is>
          <t>NJ, MN, MO</t>
        </is>
      </c>
      <c r="N1510" t="inlineStr">
        <is>
          <t>No</t>
        </is>
      </c>
      <c r="O1510" t="inlineStr">
        <is>
          <t>Not stated</t>
        </is>
      </c>
      <c r="Q1510" s="9" t="inlineStr">
        <is>
          <t>https://grantcue.com/foundations/lauritzen-foundation-237352686</t>
        </is>
      </c>
    </row>
    <row r="1511">
      <c r="A1511">
        <f>IF($E1511=$E1510,$A1510+1,1)</f>
        <v/>
      </c>
      <c r="B1511" t="inlineStr">
        <is>
          <t>SEEDS OF FAITH INC</t>
        </is>
      </c>
      <c r="C1511" t="inlineStr">
        <is>
          <t>39-1938697</t>
        </is>
      </c>
      <c r="D1511" t="inlineStr">
        <is>
          <t>Nebraska</t>
        </is>
      </c>
      <c r="E1511" t="inlineStr">
        <is>
          <t>NE</t>
        </is>
      </c>
      <c r="F1511" t="n">
        <v>2025</v>
      </c>
      <c r="G1511" t="n">
        <v>2</v>
      </c>
      <c r="H1511" s="13" t="n">
        <v>7386040</v>
      </c>
      <c r="I1511" s="12" t="n">
        <v>23</v>
      </c>
      <c r="J1511" s="13" t="n">
        <v>50000</v>
      </c>
      <c r="K1511" s="13">
        <f>IFERROR($H1511/$I1511,"")</f>
        <v/>
      </c>
      <c r="L1511" s="13" t="n">
        <v>5928540</v>
      </c>
      <c r="M1511" t="inlineStr">
        <is>
          <t>WI, MN, NY</t>
        </is>
      </c>
      <c r="N1511" t="inlineStr">
        <is>
          <t>Yes</t>
        </is>
      </c>
      <c r="O1511" t="inlineStr">
        <is>
          <t>Not stated</t>
        </is>
      </c>
      <c r="Q1511" s="9" t="inlineStr">
        <is>
          <t>https://grantcue.com/foundations/seeds-of-faith-inc-391938697</t>
        </is>
      </c>
    </row>
    <row r="1512">
      <c r="A1512">
        <f>IF($E1512=$E1511,$A1511+1,1)</f>
        <v/>
      </c>
      <c r="B1512" t="inlineStr">
        <is>
          <t>DIABETES CARE FOUNDATION</t>
        </is>
      </c>
      <c r="C1512" t="inlineStr">
        <is>
          <t>47-0670115</t>
        </is>
      </c>
      <c r="D1512" t="inlineStr">
        <is>
          <t>Nebraska</t>
        </is>
      </c>
      <c r="E1512" t="inlineStr">
        <is>
          <t>NE</t>
        </is>
      </c>
      <c r="F1512" t="n">
        <v>2025</v>
      </c>
      <c r="G1512" t="n">
        <v>2</v>
      </c>
      <c r="H1512" s="13" t="n">
        <v>7002558</v>
      </c>
      <c r="I1512" s="12" t="n">
        <v>48</v>
      </c>
      <c r="J1512" s="13" t="n">
        <v>10000</v>
      </c>
      <c r="K1512" s="13">
        <f>IFERROR($H1512/$I1512,"")</f>
        <v/>
      </c>
      <c r="L1512" s="13" t="n">
        <v>2235044</v>
      </c>
      <c r="M1512" t="inlineStr">
        <is>
          <t>TX, IL, IA</t>
        </is>
      </c>
      <c r="N1512" t="inlineStr">
        <is>
          <t>No</t>
        </is>
      </c>
      <c r="O1512" t="inlineStr">
        <is>
          <t>Not stated</t>
        </is>
      </c>
      <c r="Q1512" s="9" t="inlineStr">
        <is>
          <t>https://grantcue.com/foundations/diabetes-care-foundation-470670115</t>
        </is>
      </c>
    </row>
    <row r="1513">
      <c r="A1513">
        <f>IF($E1513=$E1512,$A1512+1,1)</f>
        <v/>
      </c>
      <c r="B1513" t="inlineStr">
        <is>
          <t>RICHARD P &amp; LAURINE KIMMEL CHARITABLE FOUNDATION INC</t>
        </is>
      </c>
      <c r="C1513" t="inlineStr">
        <is>
          <t>36-3617581</t>
        </is>
      </c>
      <c r="D1513" t="inlineStr">
        <is>
          <t>Nebraska</t>
        </is>
      </c>
      <c r="E1513" t="inlineStr">
        <is>
          <t>NE</t>
        </is>
      </c>
      <c r="F1513" t="n">
        <v>2025</v>
      </c>
      <c r="G1513" t="n">
        <v>2</v>
      </c>
      <c r="H1513" s="13" t="n">
        <v>6211897</v>
      </c>
      <c r="I1513" s="12" t="n">
        <v>7</v>
      </c>
      <c r="J1513" s="13" t="n">
        <v>550000</v>
      </c>
      <c r="K1513" s="13">
        <f>IFERROR($H1513/$I1513,"")</f>
        <v/>
      </c>
      <c r="L1513" s="13" t="n">
        <v>3000000</v>
      </c>
      <c r="N1513" t="inlineStr">
        <is>
          <t>Yes</t>
        </is>
      </c>
      <c r="O1513" t="inlineStr">
        <is>
          <t>Yes</t>
        </is>
      </c>
      <c r="P1513" s="9" t="inlineStr">
        <is>
          <t>https://kimmelfoundation.org/</t>
        </is>
      </c>
      <c r="Q1513" s="9" t="inlineStr">
        <is>
          <t>https://grantcue.com/foundations/richard-p-and-laurine-kimmel-charitable-foundation-inc-363617581</t>
        </is>
      </c>
    </row>
    <row r="1514">
      <c r="A1514">
        <f>IF($E1514=$E1513,$A1513+1,1)</f>
        <v/>
      </c>
      <c r="B1514" t="inlineStr">
        <is>
          <t>MUTUAL OF OMAHA FOUNDATION</t>
        </is>
      </c>
      <c r="C1514" t="inlineStr">
        <is>
          <t>20-2176636</t>
        </is>
      </c>
      <c r="D1514" t="inlineStr">
        <is>
          <t>Nebraska</t>
        </is>
      </c>
      <c r="E1514" t="inlineStr">
        <is>
          <t>NE</t>
        </is>
      </c>
      <c r="F1514" t="n">
        <v>2024</v>
      </c>
      <c r="G1514" t="n">
        <v>1</v>
      </c>
      <c r="H1514" s="13" t="n">
        <v>5613717</v>
      </c>
      <c r="I1514" s="12" t="n">
        <v>137</v>
      </c>
      <c r="J1514" s="13" t="n">
        <v>25000</v>
      </c>
      <c r="K1514" s="13">
        <f>IFERROR($H1514/$I1514,"")</f>
        <v/>
      </c>
      <c r="L1514" s="13" t="n">
        <v>250000</v>
      </c>
      <c r="M1514" t="inlineStr">
        <is>
          <t>DC, IA, SC</t>
        </is>
      </c>
      <c r="N1514" t="inlineStr">
        <is>
          <t>No</t>
        </is>
      </c>
      <c r="O1514" t="inlineStr">
        <is>
          <t>Not stated</t>
        </is>
      </c>
      <c r="Q1514" s="9" t="inlineStr">
        <is>
          <t>https://grantcue.com/foundations/mutual-of-omaha-foundation-202176636</t>
        </is>
      </c>
    </row>
    <row r="1515">
      <c r="A1515">
        <f>IF($E1515=$E1514,$A1514+1,1)</f>
        <v/>
      </c>
      <c r="B1515" t="inlineStr">
        <is>
          <t>PUBLIC LIFE FOUNDATION OF OWENSBORO</t>
        </is>
      </c>
      <c r="C1515" t="inlineStr">
        <is>
          <t>61-6232654</t>
        </is>
      </c>
      <c r="D1515" t="inlineStr">
        <is>
          <t>Nebraska</t>
        </is>
      </c>
      <c r="E1515" t="inlineStr">
        <is>
          <t>NE</t>
        </is>
      </c>
      <c r="F1515" t="n">
        <v>2025</v>
      </c>
      <c r="G1515" t="n">
        <v>2</v>
      </c>
      <c r="H1515" s="13" t="n">
        <v>5189651</v>
      </c>
      <c r="I1515" s="12" t="n">
        <v>52</v>
      </c>
      <c r="J1515" s="13" t="n">
        <v>3000</v>
      </c>
      <c r="K1515" s="13">
        <f>IFERROR($H1515/$I1515,"")</f>
        <v/>
      </c>
      <c r="L1515" s="13" t="n">
        <v>3518819</v>
      </c>
      <c r="M1515" t="inlineStr">
        <is>
          <t>KY, GA, OH</t>
        </is>
      </c>
      <c r="N1515" t="inlineStr">
        <is>
          <t>No</t>
        </is>
      </c>
      <c r="O1515" t="inlineStr">
        <is>
          <t>Not stated</t>
        </is>
      </c>
      <c r="Q1515" s="9" t="inlineStr">
        <is>
          <t>https://grantcue.com/foundations/public-life-foundation-of-owensboro-616232654</t>
        </is>
      </c>
    </row>
    <row r="1516">
      <c r="A1516">
        <f>IF($E1516=$E1515,$A1515+1,1)</f>
        <v/>
      </c>
      <c r="B1516" t="inlineStr">
        <is>
          <t>Horizon Charitable Foundation</t>
        </is>
      </c>
      <c r="C1516" t="inlineStr">
        <is>
          <t>83-1406109</t>
        </is>
      </c>
      <c r="D1516" t="inlineStr">
        <is>
          <t>Nebraska</t>
        </is>
      </c>
      <c r="E1516" t="inlineStr">
        <is>
          <t>NE</t>
        </is>
      </c>
      <c r="F1516" t="n">
        <v>2024</v>
      </c>
      <c r="G1516" t="n">
        <v>1</v>
      </c>
      <c r="H1516" s="13" t="n">
        <v>5104000</v>
      </c>
      <c r="I1516" s="12" t="n">
        <v>14</v>
      </c>
      <c r="J1516" s="13" t="n">
        <v>150000</v>
      </c>
      <c r="K1516" s="13">
        <f>IFERROR($H1516/$I1516,"")</f>
        <v/>
      </c>
      <c r="L1516" s="13" t="n">
        <v>3000000</v>
      </c>
      <c r="M1516" t="inlineStr">
        <is>
          <t>NY, WI, MA</t>
        </is>
      </c>
      <c r="N1516" t="inlineStr">
        <is>
          <t>No</t>
        </is>
      </c>
      <c r="O1516" t="inlineStr">
        <is>
          <t>Not stated</t>
        </is>
      </c>
      <c r="Q1516" s="9" t="inlineStr">
        <is>
          <t>https://grantcue.com/foundations/horizon-charitable-foundation-831406109</t>
        </is>
      </c>
    </row>
    <row r="1517">
      <c r="A1517">
        <f>IF($E1517=$E1516,$A1516+1,1)</f>
        <v/>
      </c>
      <c r="B1517" t="inlineStr">
        <is>
          <t>THE GIVING 3 FOUNDATION</t>
        </is>
      </c>
      <c r="C1517" t="inlineStr">
        <is>
          <t>26-3740254</t>
        </is>
      </c>
      <c r="D1517" t="inlineStr">
        <is>
          <t>Nebraska</t>
        </is>
      </c>
      <c r="E1517" t="inlineStr">
        <is>
          <t>NE</t>
        </is>
      </c>
      <c r="F1517" t="n">
        <v>2025</v>
      </c>
      <c r="G1517" t="n">
        <v>2</v>
      </c>
      <c r="H1517" s="13" t="n">
        <v>4993257</v>
      </c>
      <c r="I1517" s="12" t="n">
        <v>48</v>
      </c>
      <c r="J1517" s="13" t="n">
        <v>20000</v>
      </c>
      <c r="K1517" s="13">
        <f>IFERROR($H1517/$I1517,"")</f>
        <v/>
      </c>
      <c r="L1517" s="13" t="n">
        <v>1000000</v>
      </c>
      <c r="M1517" t="inlineStr">
        <is>
          <t>IL, CA, NJ</t>
        </is>
      </c>
      <c r="N1517" t="inlineStr">
        <is>
          <t>No</t>
        </is>
      </c>
      <c r="O1517" t="inlineStr">
        <is>
          <t>Not stated</t>
        </is>
      </c>
      <c r="Q1517" s="9" t="inlineStr">
        <is>
          <t>https://grantcue.com/foundations/the-giving-3-foundation-263740254</t>
        </is>
      </c>
    </row>
    <row r="1518">
      <c r="A1518">
        <f>IF($E1518=$E1517,$A1517+1,1)</f>
        <v/>
      </c>
      <c r="B1518" t="inlineStr">
        <is>
          <t>DEBBY DURHAM FAMILY FOUNDATION</t>
        </is>
      </c>
      <c r="C1518" t="inlineStr">
        <is>
          <t>47-0830372</t>
        </is>
      </c>
      <c r="D1518" t="inlineStr">
        <is>
          <t>Nebraska</t>
        </is>
      </c>
      <c r="E1518" t="inlineStr">
        <is>
          <t>NE</t>
        </is>
      </c>
      <c r="F1518" t="n">
        <v>2025</v>
      </c>
      <c r="G1518" t="n">
        <v>2</v>
      </c>
      <c r="H1518" s="13" t="n">
        <v>4087520</v>
      </c>
      <c r="I1518" s="12" t="n">
        <v>132</v>
      </c>
      <c r="J1518" s="13" t="n">
        <v>20000</v>
      </c>
      <c r="K1518" s="13">
        <f>IFERROR($H1518/$I1518,"")</f>
        <v/>
      </c>
      <c r="L1518" s="13" t="n">
        <v>329000</v>
      </c>
      <c r="M1518" t="inlineStr">
        <is>
          <t>TX, KS, DC</t>
        </is>
      </c>
      <c r="N1518" t="inlineStr">
        <is>
          <t>No</t>
        </is>
      </c>
      <c r="O1518" t="inlineStr">
        <is>
          <t>Not stated</t>
        </is>
      </c>
      <c r="Q1518" s="9" t="inlineStr">
        <is>
          <t>https://grantcue.com/foundations/debby-durham-family-foundation-c-o-hancock-and-dana-pc-470830372</t>
        </is>
      </c>
    </row>
    <row r="1519">
      <c r="A1519">
        <f>IF($E1519=$E1518,$A1518+1,1)</f>
        <v/>
      </c>
      <c r="B1519" t="inlineStr">
        <is>
          <t>PAUL JOHN ANTON &amp; DORIS WIRTH FOUNDATION INC</t>
        </is>
      </c>
      <c r="C1519" t="inlineStr">
        <is>
          <t>47-0662109</t>
        </is>
      </c>
      <c r="D1519" t="inlineStr">
        <is>
          <t>Nebraska</t>
        </is>
      </c>
      <c r="E1519" t="inlineStr">
        <is>
          <t>NE</t>
        </is>
      </c>
      <c r="F1519" t="n">
        <v>2025</v>
      </c>
      <c r="G1519" t="n">
        <v>4</v>
      </c>
      <c r="H1519" s="13" t="n">
        <v>3983055</v>
      </c>
      <c r="I1519" s="12" t="n">
        <v>107</v>
      </c>
      <c r="J1519" s="13" t="n">
        <v>10000</v>
      </c>
      <c r="K1519" s="13">
        <f>IFERROR($H1519/$I1519,"")</f>
        <v/>
      </c>
      <c r="L1519" s="13" t="n">
        <v>500000</v>
      </c>
      <c r="N1519" t="inlineStr">
        <is>
          <t>No</t>
        </is>
      </c>
      <c r="O1519" t="inlineStr">
        <is>
          <t>Not stated</t>
        </is>
      </c>
      <c r="Q1519" s="9" t="inlineStr">
        <is>
          <t>https://grantcue.com/foundations/paul-john-anton-and-doris-wirth-foundation-inc-470662109</t>
        </is>
      </c>
    </row>
    <row r="1520">
      <c r="A1520">
        <f>IF($E1520=$E1519,$A1519+1,1)</f>
        <v/>
      </c>
      <c r="B1520" t="inlineStr">
        <is>
          <t>BRIDGES FAMILY CHARITABLE FOUNDATION</t>
        </is>
      </c>
      <c r="C1520" t="inlineStr">
        <is>
          <t>47-0827646</t>
        </is>
      </c>
      <c r="D1520" t="inlineStr">
        <is>
          <t>Nebraska</t>
        </is>
      </c>
      <c r="E1520" t="inlineStr">
        <is>
          <t>NE</t>
        </is>
      </c>
      <c r="F1520" t="n">
        <v>2025</v>
      </c>
      <c r="G1520" t="n">
        <v>2</v>
      </c>
      <c r="H1520" s="13" t="n">
        <v>3560398</v>
      </c>
      <c r="I1520" s="12" t="n">
        <v>11</v>
      </c>
      <c r="J1520" s="13" t="n">
        <v>225129</v>
      </c>
      <c r="K1520" s="13">
        <f>IFERROR($H1520/$I1520,"")</f>
        <v/>
      </c>
      <c r="L1520" s="13" t="n">
        <v>928410</v>
      </c>
      <c r="N1520" t="inlineStr">
        <is>
          <t>Yes</t>
        </is>
      </c>
      <c r="O1520" t="inlineStr">
        <is>
          <t>Not stated</t>
        </is>
      </c>
      <c r="Q1520" s="9" t="inlineStr">
        <is>
          <t>https://grantcue.com/foundations/bridges-family-charitable-foundation-470827646</t>
        </is>
      </c>
    </row>
    <row r="1521">
      <c r="A1521">
        <f>IF($E1521=$E1520,$A1520+1,1)</f>
        <v/>
      </c>
      <c r="B1521" t="inlineStr">
        <is>
          <t>DR C C AND MABEL L CRISS MEMORIAL</t>
        </is>
      </c>
      <c r="C1521" t="inlineStr">
        <is>
          <t>47-0601105</t>
        </is>
      </c>
      <c r="D1521" t="inlineStr">
        <is>
          <t>Nebraska</t>
        </is>
      </c>
      <c r="E1521" t="inlineStr">
        <is>
          <t>NE</t>
        </is>
      </c>
      <c r="F1521" t="n">
        <v>2024</v>
      </c>
      <c r="G1521" t="n">
        <v>2</v>
      </c>
      <c r="H1521" s="13" t="n">
        <v>3428850</v>
      </c>
      <c r="I1521" s="12" t="n">
        <v>52</v>
      </c>
      <c r="J1521" s="13" t="n">
        <v>37500</v>
      </c>
      <c r="K1521" s="13">
        <f>IFERROR($H1521/$I1521,"")</f>
        <v/>
      </c>
      <c r="L1521" s="13" t="n">
        <v>700000</v>
      </c>
      <c r="M1521" t="inlineStr">
        <is>
          <t>PA, CA</t>
        </is>
      </c>
      <c r="N1521" t="inlineStr">
        <is>
          <t>No</t>
        </is>
      </c>
      <c r="O1521" t="inlineStr">
        <is>
          <t>Not stated</t>
        </is>
      </c>
      <c r="Q1521" s="9" t="inlineStr">
        <is>
          <t>https://grantcue.com/foundations/dr-c-c-and-mabel-l-criss-memorial-470601105</t>
        </is>
      </c>
    </row>
    <row r="1522">
      <c r="A1522">
        <f>IF($E1522=$E1521,$A1521+1,1)</f>
        <v/>
      </c>
      <c r="B1522" t="inlineStr">
        <is>
          <t>CL WERNER FOUNDATION</t>
        </is>
      </c>
      <c r="C1522" t="inlineStr">
        <is>
          <t>26-3839487</t>
        </is>
      </c>
      <c r="D1522" t="inlineStr">
        <is>
          <t>Nebraska</t>
        </is>
      </c>
      <c r="E1522" t="inlineStr">
        <is>
          <t>NE</t>
        </is>
      </c>
      <c r="F1522" t="n">
        <v>2024</v>
      </c>
      <c r="G1522" t="n">
        <v>1</v>
      </c>
      <c r="H1522" s="13" t="n">
        <v>3075245</v>
      </c>
      <c r="I1522" s="12" t="n">
        <v>61</v>
      </c>
      <c r="J1522" s="13" t="n">
        <v>20000</v>
      </c>
      <c r="K1522" s="13">
        <f>IFERROR($H1522/$I1522,"")</f>
        <v/>
      </c>
      <c r="L1522" s="13" t="n">
        <v>500000</v>
      </c>
      <c r="M1522" t="inlineStr">
        <is>
          <t>CO, CA, HI</t>
        </is>
      </c>
      <c r="N1522" t="inlineStr">
        <is>
          <t>Yes</t>
        </is>
      </c>
      <c r="O1522" t="inlineStr">
        <is>
          <t>Yes</t>
        </is>
      </c>
      <c r="P1522" s="9" t="inlineStr">
        <is>
          <t>https://clwernerfoundation.org/</t>
        </is>
      </c>
      <c r="Q1522" s="9" t="inlineStr">
        <is>
          <t>https://grantcue.com/foundations/cl-werner-foundation-263839487</t>
        </is>
      </c>
    </row>
    <row r="1523">
      <c r="A1523">
        <f>IF($E1523=$E1522,$A1522+1,1)</f>
        <v/>
      </c>
      <c r="B1523" t="inlineStr">
        <is>
          <t>BARON &amp; BLUE FOUNDATION</t>
        </is>
      </c>
      <c r="C1523" t="inlineStr">
        <is>
          <t>75-2965720</t>
        </is>
      </c>
      <c r="D1523" t="inlineStr">
        <is>
          <t>Nebraska</t>
        </is>
      </c>
      <c r="E1523" t="inlineStr">
        <is>
          <t>NE</t>
        </is>
      </c>
      <c r="F1523" t="n">
        <v>2025</v>
      </c>
      <c r="G1523" t="n">
        <v>2</v>
      </c>
      <c r="H1523" s="13" t="n">
        <v>3011275</v>
      </c>
      <c r="I1523" s="12" t="n">
        <v>51</v>
      </c>
      <c r="J1523" s="13" t="n">
        <v>15000</v>
      </c>
      <c r="K1523" s="13">
        <f>IFERROR($H1523/$I1523,"")</f>
        <v/>
      </c>
      <c r="L1523" s="13" t="n">
        <v>2084275</v>
      </c>
      <c r="M1523" t="inlineStr">
        <is>
          <t>TX</t>
        </is>
      </c>
      <c r="N1523" t="inlineStr">
        <is>
          <t>Yes</t>
        </is>
      </c>
      <c r="O1523" t="inlineStr">
        <is>
          <t>Yes</t>
        </is>
      </c>
      <c r="P1523" s="9" t="inlineStr">
        <is>
          <t>https://www.baronandbluefoundation.org/</t>
        </is>
      </c>
      <c r="Q1523" s="9" t="inlineStr">
        <is>
          <t>https://grantcue.com/foundations/baron-and-blue-foundation-752965720</t>
        </is>
      </c>
    </row>
    <row r="1524">
      <c r="A1524">
        <f>IF($E1524=$E1523,$A1523+1,1)</f>
        <v/>
      </c>
      <c r="B1524" t="inlineStr">
        <is>
          <t>PHILLIP AND TERRI SCHRAGER FOUNDATION</t>
        </is>
      </c>
      <c r="C1524" t="inlineStr">
        <is>
          <t>23-7184025</t>
        </is>
      </c>
      <c r="D1524" t="inlineStr">
        <is>
          <t>Nebraska</t>
        </is>
      </c>
      <c r="E1524" t="inlineStr">
        <is>
          <t>NE</t>
        </is>
      </c>
      <c r="F1524" t="n">
        <v>2025</v>
      </c>
      <c r="G1524" t="n">
        <v>2</v>
      </c>
      <c r="H1524" s="13" t="n">
        <v>2948465</v>
      </c>
      <c r="I1524" s="12" t="n">
        <v>59</v>
      </c>
      <c r="J1524" s="13" t="n">
        <v>10000</v>
      </c>
      <c r="K1524" s="13">
        <f>IFERROR($H1524/$I1524,"")</f>
        <v/>
      </c>
      <c r="L1524" s="13" t="n">
        <v>548323</v>
      </c>
      <c r="M1524" t="inlineStr">
        <is>
          <t>CO, DC, IA</t>
        </is>
      </c>
      <c r="N1524" t="inlineStr">
        <is>
          <t>No</t>
        </is>
      </c>
      <c r="O1524" t="inlineStr">
        <is>
          <t>Not stated</t>
        </is>
      </c>
      <c r="Q1524" s="9" t="inlineStr">
        <is>
          <t>https://grantcue.com/foundations/phillip-and-terri-schrager-foundation-237184025</t>
        </is>
      </c>
    </row>
    <row r="1525">
      <c r="A1525">
        <f>IF($E1525=$E1524,$A1524+1,1)</f>
        <v/>
      </c>
      <c r="B1525" t="inlineStr">
        <is>
          <t>DONALD E NIELSEN FOUNDATION INC</t>
        </is>
      </c>
      <c r="C1525" t="inlineStr">
        <is>
          <t>20-2629290</t>
        </is>
      </c>
      <c r="D1525" t="inlineStr">
        <is>
          <t>Nebraska</t>
        </is>
      </c>
      <c r="E1525" t="inlineStr">
        <is>
          <t>NE</t>
        </is>
      </c>
      <c r="F1525" t="n">
        <v>2024</v>
      </c>
      <c r="G1525" t="n">
        <v>2</v>
      </c>
      <c r="H1525" s="13" t="n">
        <v>2934063</v>
      </c>
      <c r="I1525" s="12" t="n">
        <v>25</v>
      </c>
      <c r="J1525" s="13" t="n">
        <v>48000</v>
      </c>
      <c r="K1525" s="13">
        <f>IFERROR($H1525/$I1525,"")</f>
        <v/>
      </c>
      <c r="L1525" s="13" t="n">
        <v>1000000</v>
      </c>
      <c r="M1525" t="inlineStr">
        <is>
          <t>GA</t>
        </is>
      </c>
      <c r="N1525" t="inlineStr">
        <is>
          <t>Yes</t>
        </is>
      </c>
      <c r="O1525" t="inlineStr">
        <is>
          <t>Not stated</t>
        </is>
      </c>
      <c r="Q1525" s="9" t="inlineStr">
        <is>
          <t>https://grantcue.com/foundations/donald-e-nielsen-foundation-inc-202629290</t>
        </is>
      </c>
    </row>
    <row r="1526">
      <c r="A1526">
        <f>IF($E1526=$E1525,$A1525+1,1)</f>
        <v/>
      </c>
      <c r="B1526" t="inlineStr">
        <is>
          <t>Gilbert M and Martha H Hitchcock Foundation</t>
        </is>
      </c>
      <c r="C1526" t="inlineStr">
        <is>
          <t>47-6025723</t>
        </is>
      </c>
      <c r="D1526" t="inlineStr">
        <is>
          <t>Nebraska</t>
        </is>
      </c>
      <c r="E1526" t="inlineStr">
        <is>
          <t>NE</t>
        </is>
      </c>
      <c r="F1526" t="n">
        <v>2025</v>
      </c>
      <c r="G1526" t="n">
        <v>2</v>
      </c>
      <c r="H1526" s="13" t="n">
        <v>2823100</v>
      </c>
      <c r="I1526" s="12" t="n">
        <v>145</v>
      </c>
      <c r="J1526" s="13" t="n">
        <v>10000</v>
      </c>
      <c r="K1526" s="13">
        <f>IFERROR($H1526/$I1526,"")</f>
        <v/>
      </c>
      <c r="L1526" s="13" t="n">
        <v>184000</v>
      </c>
      <c r="M1526" t="inlineStr">
        <is>
          <t>IA, VA, MO</t>
        </is>
      </c>
      <c r="N1526" t="inlineStr">
        <is>
          <t>Yes</t>
        </is>
      </c>
      <c r="O1526" t="inlineStr">
        <is>
          <t>Yes</t>
        </is>
      </c>
      <c r="Q1526" s="9" t="inlineStr">
        <is>
          <t>https://grantcue.com/foundations/gilbert-m-and-martha-h-hitchcock-foundation-476025723</t>
        </is>
      </c>
    </row>
    <row r="1527">
      <c r="A1527">
        <f>IF($E1527=$E1526,$A1526+1,1)</f>
        <v/>
      </c>
      <c r="B1527" t="inlineStr">
        <is>
          <t>GARDNER FOUNDATION</t>
        </is>
      </c>
      <c r="C1527" t="inlineStr">
        <is>
          <t>36-3705723</t>
        </is>
      </c>
      <c r="D1527" t="inlineStr">
        <is>
          <t>Nebraska</t>
        </is>
      </c>
      <c r="E1527" t="inlineStr">
        <is>
          <t>NE</t>
        </is>
      </c>
      <c r="F1527" t="n">
        <v>2025</v>
      </c>
      <c r="G1527" t="n">
        <v>2</v>
      </c>
      <c r="H1527" s="13" t="n">
        <v>2779999</v>
      </c>
      <c r="I1527" s="12" t="n">
        <v>41</v>
      </c>
      <c r="J1527" s="13" t="n">
        <v>20000</v>
      </c>
      <c r="K1527" s="13">
        <f>IFERROR($H1527/$I1527,"")</f>
        <v/>
      </c>
      <c r="L1527" s="13" t="n">
        <v>764194</v>
      </c>
      <c r="M1527" t="inlineStr">
        <is>
          <t>SC, MN, FL</t>
        </is>
      </c>
      <c r="N1527" t="inlineStr">
        <is>
          <t>Yes</t>
        </is>
      </c>
      <c r="O1527" t="inlineStr">
        <is>
          <t>Not stated</t>
        </is>
      </c>
      <c r="Q1527" s="9" t="inlineStr">
        <is>
          <t>https://grantcue.com/foundations/gardner-foundation-363705723</t>
        </is>
      </c>
    </row>
    <row r="1528">
      <c r="A1528">
        <f>IF($E1528=$E1527,$A1527+1,1)</f>
        <v/>
      </c>
      <c r="B1528" t="inlineStr">
        <is>
          <t>LEVITAN FAMILY FOUNDATION</t>
        </is>
      </c>
      <c r="C1528" t="inlineStr">
        <is>
          <t>20-2071411</t>
        </is>
      </c>
      <c r="D1528" t="inlineStr">
        <is>
          <t>Nebraska</t>
        </is>
      </c>
      <c r="E1528" t="inlineStr">
        <is>
          <t>NE</t>
        </is>
      </c>
      <c r="F1528" t="n">
        <v>2025</v>
      </c>
      <c r="G1528" t="n">
        <v>2</v>
      </c>
      <c r="H1528" s="13" t="n">
        <v>2728449</v>
      </c>
      <c r="I1528" s="12" t="n">
        <v>20</v>
      </c>
      <c r="J1528" s="13" t="n">
        <v>3750</v>
      </c>
      <c r="K1528" s="13">
        <f>IFERROR($H1528/$I1528,"")</f>
        <v/>
      </c>
      <c r="L1528" s="13" t="n">
        <v>2516423</v>
      </c>
      <c r="M1528" t="inlineStr">
        <is>
          <t>WA, NY, NC</t>
        </is>
      </c>
      <c r="N1528" t="inlineStr">
        <is>
          <t>Yes</t>
        </is>
      </c>
      <c r="O1528" t="inlineStr">
        <is>
          <t>Not stated</t>
        </is>
      </c>
      <c r="Q1528" s="9" t="inlineStr">
        <is>
          <t>https://grantcue.com/foundations/levitan-family-foundation-202071411</t>
        </is>
      </c>
    </row>
    <row r="1529">
      <c r="A1529">
        <f>IF($E1529=$E1528,$A1528+1,1)</f>
        <v/>
      </c>
      <c r="B1529" t="inlineStr">
        <is>
          <t>THE ROD RHODEN FOUNDATION</t>
        </is>
      </c>
      <c r="C1529" t="inlineStr">
        <is>
          <t>45-4081296</t>
        </is>
      </c>
      <c r="D1529" t="inlineStr">
        <is>
          <t>Nebraska</t>
        </is>
      </c>
      <c r="E1529" t="inlineStr">
        <is>
          <t>NE</t>
        </is>
      </c>
      <c r="F1529" t="n">
        <v>2025</v>
      </c>
      <c r="G1529" t="n">
        <v>2</v>
      </c>
      <c r="H1529" s="13" t="n">
        <v>2693750</v>
      </c>
      <c r="I1529" s="12" t="n">
        <v>43</v>
      </c>
      <c r="J1529" s="13" t="n">
        <v>5000</v>
      </c>
      <c r="K1529" s="13">
        <f>IFERROR($H1529/$I1529,"")</f>
        <v/>
      </c>
      <c r="L1529" s="13" t="n">
        <v>600000</v>
      </c>
      <c r="M1529" t="inlineStr">
        <is>
          <t>IA, NY, KS</t>
        </is>
      </c>
      <c r="N1529" t="inlineStr">
        <is>
          <t>Yes</t>
        </is>
      </c>
      <c r="O1529" t="inlineStr">
        <is>
          <t>Not stated</t>
        </is>
      </c>
      <c r="Q1529" s="9" t="inlineStr">
        <is>
          <t>https://grantcue.com/foundations/the-rod-rhoden-foundation-c-o-rodney-d-rhoden-454081296</t>
        </is>
      </c>
    </row>
    <row r="1530">
      <c r="A1530">
        <f>IF($E1530=$E1529,$A1529+1,1)</f>
        <v/>
      </c>
      <c r="B1530" t="inlineStr">
        <is>
          <t>STEPHEN F DWYER MEMORIAL FOUNDATION</t>
        </is>
      </c>
      <c r="C1530" t="inlineStr">
        <is>
          <t>46-4785565</t>
        </is>
      </c>
      <c r="D1530" t="inlineStr">
        <is>
          <t>Nebraska</t>
        </is>
      </c>
      <c r="E1530" t="inlineStr">
        <is>
          <t>NE</t>
        </is>
      </c>
      <c r="F1530" t="n">
        <v>2025</v>
      </c>
      <c r="G1530" t="n">
        <v>2</v>
      </c>
      <c r="H1530" s="13" t="n">
        <v>2691967</v>
      </c>
      <c r="I1530" s="12" t="n">
        <v>28</v>
      </c>
      <c r="J1530" s="13" t="n">
        <v>45000</v>
      </c>
      <c r="K1530" s="13">
        <f>IFERROR($H1530/$I1530,"")</f>
        <v/>
      </c>
      <c r="L1530" s="13" t="n">
        <v>668408</v>
      </c>
      <c r="M1530" t="inlineStr">
        <is>
          <t>CO</t>
        </is>
      </c>
      <c r="N1530" t="inlineStr">
        <is>
          <t>No</t>
        </is>
      </c>
      <c r="O1530" t="inlineStr">
        <is>
          <t>Not stated</t>
        </is>
      </c>
      <c r="Q1530" s="9" t="inlineStr">
        <is>
          <t>https://grantcue.com/foundations/stephen-f-dwyer-memorial-foundation-464785565</t>
        </is>
      </c>
    </row>
    <row r="1531">
      <c r="A1531">
        <f>IF($E1531=$E1530,$A1530+1,1)</f>
        <v/>
      </c>
      <c r="B1531" t="inlineStr">
        <is>
          <t>JOHN K &amp; LYNNE D BOYER FOUNDATION</t>
        </is>
      </c>
      <c r="C1531" t="inlineStr">
        <is>
          <t>47-0830373</t>
        </is>
      </c>
      <c r="D1531" t="inlineStr">
        <is>
          <t>Nebraska</t>
        </is>
      </c>
      <c r="E1531" t="inlineStr">
        <is>
          <t>NE</t>
        </is>
      </c>
      <c r="F1531" t="n">
        <v>2025</v>
      </c>
      <c r="G1531" t="n">
        <v>2</v>
      </c>
      <c r="H1531" s="13" t="n">
        <v>2461733</v>
      </c>
      <c r="I1531" s="12" t="n">
        <v>94</v>
      </c>
      <c r="J1531" s="13" t="n">
        <v>10000</v>
      </c>
      <c r="K1531" s="13">
        <f>IFERROR($H1531/$I1531,"")</f>
        <v/>
      </c>
      <c r="L1531" s="13" t="n">
        <v>175000</v>
      </c>
      <c r="M1531" t="inlineStr">
        <is>
          <t>KS, VA, AZ</t>
        </is>
      </c>
      <c r="N1531" t="inlineStr">
        <is>
          <t>No</t>
        </is>
      </c>
      <c r="O1531" t="inlineStr">
        <is>
          <t>Not stated</t>
        </is>
      </c>
      <c r="Q1531" s="9" t="inlineStr">
        <is>
          <t>https://grantcue.com/foundations/john-k-and-lynne-d-boyer-foundation-470830373</t>
        </is>
      </c>
    </row>
    <row r="1532">
      <c r="A1532">
        <f>IF($E1532=$E1531,$A1531+1,1)</f>
        <v/>
      </c>
      <c r="B1532" t="inlineStr">
        <is>
          <t>SUNNY DURHAM FAMILY FOUNDATION</t>
        </is>
      </c>
      <c r="C1532" t="inlineStr">
        <is>
          <t>47-0830374</t>
        </is>
      </c>
      <c r="D1532" t="inlineStr">
        <is>
          <t>Nebraska</t>
        </is>
      </c>
      <c r="E1532" t="inlineStr">
        <is>
          <t>NE</t>
        </is>
      </c>
      <c r="F1532" t="n">
        <v>2025</v>
      </c>
      <c r="G1532" t="n">
        <v>2</v>
      </c>
      <c r="H1532" s="13" t="n">
        <v>2440000</v>
      </c>
      <c r="I1532" s="12" t="n">
        <v>45</v>
      </c>
      <c r="J1532" s="13" t="n">
        <v>50000</v>
      </c>
      <c r="K1532" s="13">
        <f>IFERROR($H1532/$I1532,"")</f>
        <v/>
      </c>
      <c r="L1532" s="13" t="n">
        <v>150000</v>
      </c>
      <c r="M1532" t="inlineStr">
        <is>
          <t>IL, NY, TN</t>
        </is>
      </c>
      <c r="N1532" t="inlineStr">
        <is>
          <t>No</t>
        </is>
      </c>
      <c r="O1532" t="inlineStr">
        <is>
          <t>Not stated</t>
        </is>
      </c>
      <c r="Q1532" s="9" t="inlineStr">
        <is>
          <t>https://grantcue.com/foundations/sunny-durham-family-foundation-470830374</t>
        </is>
      </c>
    </row>
    <row r="1533">
      <c r="A1533">
        <f>IF($E1533=$E1532,$A1532+1,1)</f>
        <v/>
      </c>
      <c r="B1533" t="inlineStr">
        <is>
          <t>Philip S Mullin Charitable Trust</t>
        </is>
      </c>
      <c r="C1533" t="inlineStr">
        <is>
          <t>99-6096304</t>
        </is>
      </c>
      <c r="D1533" t="inlineStr">
        <is>
          <t>Nebraska</t>
        </is>
      </c>
      <c r="E1533" t="inlineStr">
        <is>
          <t>NE</t>
        </is>
      </c>
      <c r="F1533" t="n">
        <v>2025</v>
      </c>
      <c r="G1533" t="n">
        <v>2</v>
      </c>
      <c r="H1533" s="13" t="n">
        <v>2430000</v>
      </c>
      <c r="I1533" s="12" t="n">
        <v>11</v>
      </c>
      <c r="J1533" s="13" t="n">
        <v>50000</v>
      </c>
      <c r="K1533" s="13">
        <f>IFERROR($H1533/$I1533,"")</f>
        <v/>
      </c>
      <c r="L1533" s="13" t="n">
        <v>1000000</v>
      </c>
      <c r="N1533" t="inlineStr">
        <is>
          <t>No</t>
        </is>
      </c>
      <c r="O1533" t="inlineStr">
        <is>
          <t>Not stated</t>
        </is>
      </c>
      <c r="Q1533" s="9" t="inlineStr">
        <is>
          <t>https://grantcue.com/foundations/philip-s-mullin-charitable-trust-996096304</t>
        </is>
      </c>
    </row>
    <row r="1534">
      <c r="A1534">
        <f>IF($E1534=$E1533,$A1533+1,1)</f>
        <v/>
      </c>
      <c r="B1534" t="inlineStr">
        <is>
          <t>TODD AND MARY HEISTAND FAMILY FOUNDATION</t>
        </is>
      </c>
      <c r="C1534" t="inlineStr">
        <is>
          <t>46-1604788</t>
        </is>
      </c>
      <c r="D1534" t="inlineStr">
        <is>
          <t>Nebraska</t>
        </is>
      </c>
      <c r="E1534" t="inlineStr">
        <is>
          <t>NE</t>
        </is>
      </c>
      <c r="F1534" t="n">
        <v>2024</v>
      </c>
      <c r="G1534" t="n">
        <v>1</v>
      </c>
      <c r="H1534" s="13" t="n">
        <v>2336256</v>
      </c>
      <c r="I1534" s="12" t="n">
        <v>65</v>
      </c>
      <c r="J1534" s="13" t="n">
        <v>25000</v>
      </c>
      <c r="K1534" s="13">
        <f>IFERROR($H1534/$I1534,"")</f>
        <v/>
      </c>
      <c r="L1534" s="13" t="n">
        <v>300000</v>
      </c>
      <c r="M1534" t="inlineStr">
        <is>
          <t>IA, PA, MN</t>
        </is>
      </c>
      <c r="N1534" t="inlineStr">
        <is>
          <t>Yes</t>
        </is>
      </c>
      <c r="O1534" t="inlineStr">
        <is>
          <t>Not stated</t>
        </is>
      </c>
      <c r="P1534" s="9" t="inlineStr">
        <is>
          <t>https://www.heistandfamilyfoundation.org/</t>
        </is>
      </c>
      <c r="Q1534" s="9" t="inlineStr">
        <is>
          <t>https://grantcue.com/foundations/todd-and-mary-heistand-family-foundation-461604788</t>
        </is>
      </c>
    </row>
    <row r="1535">
      <c r="A1535">
        <f>IF($E1535=$E1534,$A1534+1,1)</f>
        <v/>
      </c>
      <c r="B1535" t="inlineStr">
        <is>
          <t>THE JANS FOUNDATION</t>
        </is>
      </c>
      <c r="C1535" t="inlineStr">
        <is>
          <t>30-6040216</t>
        </is>
      </c>
      <c r="D1535" t="inlineStr">
        <is>
          <t>Nebraska</t>
        </is>
      </c>
      <c r="E1535" t="inlineStr">
        <is>
          <t>NE</t>
        </is>
      </c>
      <c r="F1535" t="n">
        <v>2025</v>
      </c>
      <c r="G1535" t="n">
        <v>2</v>
      </c>
      <c r="H1535" s="13" t="n">
        <v>2275000</v>
      </c>
      <c r="I1535" s="12" t="n">
        <v>10</v>
      </c>
      <c r="J1535" s="13" t="n">
        <v>225000</v>
      </c>
      <c r="K1535" s="13">
        <f>IFERROR($H1535/$I1535,"")</f>
        <v/>
      </c>
      <c r="L1535" s="13" t="n">
        <v>500000</v>
      </c>
      <c r="M1535" t="inlineStr">
        <is>
          <t>ID, SD, NY</t>
        </is>
      </c>
      <c r="N1535" t="inlineStr">
        <is>
          <t>No</t>
        </is>
      </c>
      <c r="O1535" t="inlineStr">
        <is>
          <t>Not stated</t>
        </is>
      </c>
      <c r="Q1535" s="9" t="inlineStr">
        <is>
          <t>https://grantcue.com/foundations/the-jans-foundation-306040216</t>
        </is>
      </c>
    </row>
    <row r="1536">
      <c r="A1536">
        <f>IF($E1536=$E1535,$A1535+1,1)</f>
        <v/>
      </c>
      <c r="B1536" t="inlineStr">
        <is>
          <t>LEVIN FAMILY FOUNDATION</t>
        </is>
      </c>
      <c r="C1536" t="inlineStr">
        <is>
          <t>22-2617677</t>
        </is>
      </c>
      <c r="D1536" t="inlineStr">
        <is>
          <t>Nebraska</t>
        </is>
      </c>
      <c r="E1536" t="inlineStr">
        <is>
          <t>NE</t>
        </is>
      </c>
      <c r="F1536" t="n">
        <v>2025</v>
      </c>
      <c r="G1536" t="n">
        <v>3</v>
      </c>
      <c r="H1536" s="13" t="n">
        <v>2232426</v>
      </c>
      <c r="I1536" s="12" t="n">
        <v>19</v>
      </c>
      <c r="J1536" s="13" t="n">
        <v>16000</v>
      </c>
      <c r="K1536" s="13">
        <f>IFERROR($H1536/$I1536,"")</f>
        <v/>
      </c>
      <c r="L1536" s="13" t="n">
        <v>641892</v>
      </c>
      <c r="M1536" t="inlineStr">
        <is>
          <t>CO, CA, NY</t>
        </is>
      </c>
      <c r="N1536" t="inlineStr">
        <is>
          <t>Yes</t>
        </is>
      </c>
      <c r="O1536" t="inlineStr">
        <is>
          <t>Not stated</t>
        </is>
      </c>
      <c r="Q1536" s="9" t="inlineStr">
        <is>
          <t>https://grantcue.com/foundations/levin-family-foundation-222617677</t>
        </is>
      </c>
    </row>
    <row r="1537">
      <c r="A1537">
        <f>IF($E1537=$E1536,$A1536+1,1)</f>
        <v/>
      </c>
      <c r="B1537" t="inlineStr">
        <is>
          <t>THE DUFFY FAMILY FOUNDATION</t>
        </is>
      </c>
      <c r="C1537" t="inlineStr">
        <is>
          <t>20-8098818</t>
        </is>
      </c>
      <c r="D1537" t="inlineStr">
        <is>
          <t>Nebraska</t>
        </is>
      </c>
      <c r="E1537" t="inlineStr">
        <is>
          <t>NE</t>
        </is>
      </c>
      <c r="F1537" t="n">
        <v>2025</v>
      </c>
      <c r="G1537" t="n">
        <v>2</v>
      </c>
      <c r="H1537" s="13" t="n">
        <v>2207066</v>
      </c>
      <c r="I1537" s="12" t="n">
        <v>6</v>
      </c>
      <c r="J1537" s="13" t="n">
        <v>110163</v>
      </c>
      <c r="K1537" s="13">
        <f>IFERROR($H1537/$I1537,"")</f>
        <v/>
      </c>
      <c r="L1537" s="13" t="n">
        <v>995357</v>
      </c>
      <c r="M1537" t="inlineStr">
        <is>
          <t>CA</t>
        </is>
      </c>
      <c r="N1537" t="inlineStr">
        <is>
          <t>No</t>
        </is>
      </c>
      <c r="O1537" t="inlineStr">
        <is>
          <t>Not stated</t>
        </is>
      </c>
      <c r="Q1537" s="9" t="inlineStr">
        <is>
          <t>https://grantcue.com/foundations/the-duffy-family-foundation-208098818</t>
        </is>
      </c>
    </row>
    <row r="1538">
      <c r="A1538">
        <f>IF($E1538=$E1537,$A1537+1,1)</f>
        <v/>
      </c>
      <c r="B1538" t="inlineStr">
        <is>
          <t>Defne and Muhtar Kent Educational Foundation Inc</t>
        </is>
      </c>
      <c r="C1538" t="inlineStr">
        <is>
          <t>45-2735138</t>
        </is>
      </c>
      <c r="D1538" t="inlineStr">
        <is>
          <t>Nebraska</t>
        </is>
      </c>
      <c r="E1538" t="inlineStr">
        <is>
          <t>NE</t>
        </is>
      </c>
      <c r="F1538" t="n">
        <v>2025</v>
      </c>
      <c r="G1538" t="n">
        <v>2</v>
      </c>
      <c r="H1538" s="13" t="n">
        <v>2123252</v>
      </c>
      <c r="I1538" s="12" t="n">
        <v>94</v>
      </c>
      <c r="J1538" s="13" t="n">
        <v>18080</v>
      </c>
      <c r="K1538" s="13">
        <f>IFERROR($H1538/$I1538,"")</f>
        <v/>
      </c>
      <c r="L1538" s="13" t="n">
        <v>205203</v>
      </c>
      <c r="M1538" t="inlineStr">
        <is>
          <t>CA, MI, IL</t>
        </is>
      </c>
      <c r="N1538" t="inlineStr">
        <is>
          <t>No</t>
        </is>
      </c>
      <c r="O1538" t="inlineStr">
        <is>
          <t>Not stated</t>
        </is>
      </c>
      <c r="Q1538" s="9" t="inlineStr">
        <is>
          <t>https://grantcue.com/foundations/defne-and-muhtar-kent-educational-foundation-inc-452735138</t>
        </is>
      </c>
    </row>
    <row r="1539">
      <c r="A1539">
        <f>IF($E1539=$E1538,$A1538+1,1)</f>
        <v/>
      </c>
      <c r="B1539" t="inlineStr">
        <is>
          <t>THE HUBBARD FAMILY FOUNDATION</t>
        </is>
      </c>
      <c r="C1539" t="inlineStr">
        <is>
          <t>47-6205113</t>
        </is>
      </c>
      <c r="D1539" t="inlineStr">
        <is>
          <t>Nebraska</t>
        </is>
      </c>
      <c r="E1539" t="inlineStr">
        <is>
          <t>NE</t>
        </is>
      </c>
      <c r="F1539" t="n">
        <v>2024</v>
      </c>
      <c r="G1539" t="n">
        <v>2</v>
      </c>
      <c r="H1539" s="13" t="n">
        <v>2116643</v>
      </c>
      <c r="I1539" s="12" t="n">
        <v>10</v>
      </c>
      <c r="J1539" s="13" t="n">
        <v>32500</v>
      </c>
      <c r="K1539" s="13">
        <f>IFERROR($H1539/$I1539,"")</f>
        <v/>
      </c>
      <c r="L1539" s="13" t="n">
        <v>1525000</v>
      </c>
      <c r="M1539" t="inlineStr">
        <is>
          <t>NY, PA</t>
        </is>
      </c>
      <c r="N1539" t="inlineStr">
        <is>
          <t>No</t>
        </is>
      </c>
      <c r="O1539" t="inlineStr">
        <is>
          <t>Not stated</t>
        </is>
      </c>
      <c r="Q1539" s="9" t="inlineStr">
        <is>
          <t>https://grantcue.com/foundations/the-hubbard-family-foundation-476205113</t>
        </is>
      </c>
    </row>
    <row r="1540">
      <c r="A1540">
        <f>IF($E1540=$E1539,$A1539+1,1)</f>
        <v/>
      </c>
      <c r="B1540" t="inlineStr">
        <is>
          <t>VIRGINIA SMITH CHARITABLE TRUST</t>
        </is>
      </c>
      <c r="C1540" t="inlineStr">
        <is>
          <t>86-6348709</t>
        </is>
      </c>
      <c r="D1540" t="inlineStr">
        <is>
          <t>Nebraska</t>
        </is>
      </c>
      <c r="E1540" t="inlineStr">
        <is>
          <t>NE</t>
        </is>
      </c>
      <c r="F1540" t="n">
        <v>2025</v>
      </c>
      <c r="G1540" t="n">
        <v>4</v>
      </c>
      <c r="H1540" s="13" t="n">
        <v>2075650</v>
      </c>
      <c r="I1540" s="12" t="n">
        <v>133</v>
      </c>
      <c r="J1540" s="13" t="n">
        <v>4000</v>
      </c>
      <c r="K1540" s="13">
        <f>IFERROR($H1540/$I1540,"")</f>
        <v/>
      </c>
      <c r="L1540" s="13" t="n">
        <v>285000</v>
      </c>
      <c r="M1540" t="inlineStr">
        <is>
          <t>CO</t>
        </is>
      </c>
      <c r="N1540" t="inlineStr">
        <is>
          <t>No</t>
        </is>
      </c>
      <c r="O1540" t="inlineStr">
        <is>
          <t>Not stated</t>
        </is>
      </c>
      <c r="Q1540" s="9" t="inlineStr">
        <is>
          <t>https://grantcue.com/foundations/virginia-smith-charitable-trust-866348709</t>
        </is>
      </c>
    </row>
    <row r="1541">
      <c r="A1541">
        <f>IF($E1541=$E1540,$A1540+1,1)</f>
        <v/>
      </c>
      <c r="B1541" t="inlineStr">
        <is>
          <t>STANLEY M TRUHLSEN FAMILY FOUNDATION INC</t>
        </is>
      </c>
      <c r="C1541" t="inlineStr">
        <is>
          <t>31-1525292</t>
        </is>
      </c>
      <c r="D1541" t="inlineStr">
        <is>
          <t>Nebraska</t>
        </is>
      </c>
      <c r="E1541" t="inlineStr">
        <is>
          <t>NE</t>
        </is>
      </c>
      <c r="F1541" t="n">
        <v>2025</v>
      </c>
      <c r="G1541" t="n">
        <v>2</v>
      </c>
      <c r="H1541" s="13" t="n">
        <v>2030000</v>
      </c>
      <c r="I1541" s="12" t="n">
        <v>37</v>
      </c>
      <c r="J1541" s="13" t="n">
        <v>19000</v>
      </c>
      <c r="K1541" s="13">
        <f>IFERROR($H1541/$I1541,"")</f>
        <v/>
      </c>
      <c r="L1541" s="13" t="n">
        <v>625000</v>
      </c>
      <c r="M1541" t="inlineStr">
        <is>
          <t>TX, TN, NY</t>
        </is>
      </c>
      <c r="N1541" t="inlineStr">
        <is>
          <t>No</t>
        </is>
      </c>
      <c r="O1541" t="inlineStr">
        <is>
          <t>Not stated</t>
        </is>
      </c>
      <c r="Q1541" s="9" t="inlineStr">
        <is>
          <t>https://grantcue.com/foundations/stanley-m-truhlsen-family-foundation-inc-c-o-barb-mitchell-311525292</t>
        </is>
      </c>
    </row>
    <row r="1542">
      <c r="A1542">
        <f>IF($E1542=$E1541,$A1541+1,1)</f>
        <v/>
      </c>
      <c r="B1542" t="inlineStr">
        <is>
          <t>CHARLES DOWNEY FAM FDN</t>
        </is>
      </c>
      <c r="C1542" t="inlineStr">
        <is>
          <t>81-0902969</t>
        </is>
      </c>
      <c r="D1542" t="inlineStr">
        <is>
          <t>Nebraska</t>
        </is>
      </c>
      <c r="E1542" t="inlineStr">
        <is>
          <t>NE</t>
        </is>
      </c>
      <c r="F1542" t="n">
        <v>2025</v>
      </c>
      <c r="G1542" t="n">
        <v>2</v>
      </c>
      <c r="H1542" s="13" t="n">
        <v>2017840</v>
      </c>
      <c r="I1542" s="12" t="n">
        <v>8</v>
      </c>
      <c r="J1542" s="13" t="n">
        <v>89370</v>
      </c>
      <c r="K1542" s="13">
        <f>IFERROR($H1542/$I1542,"")</f>
        <v/>
      </c>
      <c r="L1542" s="13" t="n">
        <v>711500</v>
      </c>
      <c r="M1542" t="inlineStr">
        <is>
          <t>CO</t>
        </is>
      </c>
      <c r="N1542" t="inlineStr">
        <is>
          <t>No</t>
        </is>
      </c>
      <c r="O1542" t="inlineStr">
        <is>
          <t>Not stated</t>
        </is>
      </c>
      <c r="Q1542" s="9" t="inlineStr">
        <is>
          <t>https://grantcue.com/foundations/charles-downey-fam-fdn-810902969</t>
        </is>
      </c>
    </row>
    <row r="1543">
      <c r="A1543">
        <f>IF($E1543=$E1542,$A1542+1,1)</f>
        <v/>
      </c>
      <c r="B1543" t="inlineStr">
        <is>
          <t>Hymowitz Family Foundation</t>
        </is>
      </c>
      <c r="C1543" t="inlineStr">
        <is>
          <t>27-4267865</t>
        </is>
      </c>
      <c r="D1543" t="inlineStr">
        <is>
          <t>Nebraska</t>
        </is>
      </c>
      <c r="E1543" t="inlineStr">
        <is>
          <t>NE</t>
        </is>
      </c>
      <c r="F1543" t="n">
        <v>2024</v>
      </c>
      <c r="G1543" t="n">
        <v>1</v>
      </c>
      <c r="H1543" s="13" t="n">
        <v>2001940</v>
      </c>
      <c r="I1543" s="12" t="n">
        <v>76</v>
      </c>
      <c r="J1543" s="13" t="n">
        <v>7500</v>
      </c>
      <c r="K1543" s="13">
        <f>IFERROR($H1543/$I1543,"")</f>
        <v/>
      </c>
      <c r="L1543" s="13" t="n">
        <v>790000</v>
      </c>
      <c r="M1543" t="inlineStr">
        <is>
          <t>CA, NY, ID</t>
        </is>
      </c>
      <c r="N1543" t="inlineStr">
        <is>
          <t>No</t>
        </is>
      </c>
      <c r="O1543" t="inlineStr">
        <is>
          <t>Not stated</t>
        </is>
      </c>
      <c r="Q1543" s="9" t="inlineStr">
        <is>
          <t>https://grantcue.com/foundations/hymowitz-family-foundation-274267865</t>
        </is>
      </c>
    </row>
    <row r="1544">
      <c r="A1544">
        <f>IF($E1544=$E1543,$A1543+1,1)</f>
        <v/>
      </c>
      <c r="B1544" t="inlineStr">
        <is>
          <t>G ROBERT MUCHEMORE FOUNDATION</t>
        </is>
      </c>
      <c r="C1544" t="inlineStr">
        <is>
          <t>91-1781660</t>
        </is>
      </c>
      <c r="D1544" t="inlineStr">
        <is>
          <t>Nebraska</t>
        </is>
      </c>
      <c r="E1544" t="inlineStr">
        <is>
          <t>NE</t>
        </is>
      </c>
      <c r="F1544" t="n">
        <v>2025</v>
      </c>
      <c r="G1544" t="n">
        <v>2</v>
      </c>
      <c r="H1544" s="13" t="n">
        <v>1985469</v>
      </c>
      <c r="I1544" s="12" t="n">
        <v>8</v>
      </c>
      <c r="J1544" s="13" t="n">
        <v>217125</v>
      </c>
      <c r="K1544" s="13">
        <f>IFERROR($H1544/$I1544,"")</f>
        <v/>
      </c>
      <c r="L1544" s="13" t="n">
        <v>507000</v>
      </c>
      <c r="M1544" t="inlineStr">
        <is>
          <t>IA</t>
        </is>
      </c>
      <c r="N1544" t="inlineStr">
        <is>
          <t>No</t>
        </is>
      </c>
      <c r="O1544" t="inlineStr">
        <is>
          <t>Not stated</t>
        </is>
      </c>
      <c r="Q1544" s="9" t="inlineStr">
        <is>
          <t>https://grantcue.com/foundations/g-robert-muchemore-foundation-911781660</t>
        </is>
      </c>
    </row>
    <row r="1545">
      <c r="A1545">
        <f>IF($E1545=$E1544,$A1544+1,1)</f>
        <v/>
      </c>
      <c r="B1545" t="inlineStr">
        <is>
          <t>THE RONALD L SHURTS FAMILY FOUNDATION</t>
        </is>
      </c>
      <c r="C1545" t="inlineStr">
        <is>
          <t>45-2829125</t>
        </is>
      </c>
      <c r="D1545" t="inlineStr">
        <is>
          <t>Nebraska</t>
        </is>
      </c>
      <c r="E1545" t="inlineStr">
        <is>
          <t>NE</t>
        </is>
      </c>
      <c r="F1545" t="n">
        <v>2025</v>
      </c>
      <c r="G1545" t="n">
        <v>2</v>
      </c>
      <c r="H1545" s="13" t="n">
        <v>1929000</v>
      </c>
      <c r="I1545" s="12" t="n">
        <v>9</v>
      </c>
      <c r="J1545" s="13" t="n">
        <v>15000</v>
      </c>
      <c r="K1545" s="13">
        <f>IFERROR($H1545/$I1545,"")</f>
        <v/>
      </c>
      <c r="L1545" s="13" t="n">
        <v>1175000</v>
      </c>
      <c r="M1545" t="inlineStr">
        <is>
          <t>CA, AZ, NJ</t>
        </is>
      </c>
      <c r="N1545" t="inlineStr">
        <is>
          <t>No</t>
        </is>
      </c>
      <c r="O1545" t="inlineStr">
        <is>
          <t>Not stated</t>
        </is>
      </c>
      <c r="Q1545" s="9" t="inlineStr">
        <is>
          <t>https://grantcue.com/foundations/the-ronald-l-shurts-family-foundation-452829125</t>
        </is>
      </c>
    </row>
    <row r="1546">
      <c r="A1546">
        <f>IF($E1546=$E1545,$A1545+1,1)</f>
        <v/>
      </c>
      <c r="B1546" t="inlineStr">
        <is>
          <t>JOHN AND ALEX ARNOLD FAMILY</t>
        </is>
      </c>
      <c r="C1546" t="inlineStr">
        <is>
          <t>43-6856853</t>
        </is>
      </c>
      <c r="D1546" t="inlineStr">
        <is>
          <t>Nebraska</t>
        </is>
      </c>
      <c r="E1546" t="inlineStr">
        <is>
          <t>NE</t>
        </is>
      </c>
      <c r="F1546" t="n">
        <v>2025</v>
      </c>
      <c r="G1546" t="n">
        <v>2</v>
      </c>
      <c r="H1546" s="13" t="n">
        <v>1735865</v>
      </c>
      <c r="I1546" s="12" t="n">
        <v>52</v>
      </c>
      <c r="J1546" s="13" t="n">
        <v>1000</v>
      </c>
      <c r="K1546" s="13">
        <f>IFERROR($H1546/$I1546,"")</f>
        <v/>
      </c>
      <c r="L1546" s="13" t="n">
        <v>1585135</v>
      </c>
      <c r="M1546" t="inlineStr">
        <is>
          <t>MO, NH, WA</t>
        </is>
      </c>
      <c r="N1546" t="inlineStr">
        <is>
          <t>No</t>
        </is>
      </c>
      <c r="O1546" t="inlineStr">
        <is>
          <t>Not stated</t>
        </is>
      </c>
      <c r="Q1546" s="9" t="inlineStr">
        <is>
          <t>https://grantcue.com/foundations/john-and-alex-arnold-family-436856853</t>
        </is>
      </c>
    </row>
    <row r="1547">
      <c r="A1547">
        <f>IF($E1547=$E1546,$A1546+1,1)</f>
        <v/>
      </c>
      <c r="B1547" t="inlineStr">
        <is>
          <t>KING-WHITE FAMILY FOUNDATION INC</t>
        </is>
      </c>
      <c r="C1547" t="inlineStr">
        <is>
          <t>20-5855797</t>
        </is>
      </c>
      <c r="D1547" t="inlineStr">
        <is>
          <t>Nebraska</t>
        </is>
      </c>
      <c r="E1547" t="inlineStr">
        <is>
          <t>NE</t>
        </is>
      </c>
      <c r="F1547" t="n">
        <v>2025</v>
      </c>
      <c r="G1547" t="n">
        <v>2</v>
      </c>
      <c r="H1547" s="13" t="n">
        <v>1717794</v>
      </c>
      <c r="I1547" s="12" t="n">
        <v>74</v>
      </c>
      <c r="J1547" s="13" t="n">
        <v>5000</v>
      </c>
      <c r="K1547" s="13">
        <f>IFERROR($H1547/$I1547,"")</f>
        <v/>
      </c>
      <c r="L1547" s="13" t="n">
        <v>870294</v>
      </c>
      <c r="M1547" t="inlineStr">
        <is>
          <t>MA, CT, SC</t>
        </is>
      </c>
      <c r="N1547" t="inlineStr">
        <is>
          <t>No</t>
        </is>
      </c>
      <c r="O1547" t="inlineStr">
        <is>
          <t>Not stated</t>
        </is>
      </c>
      <c r="Q1547" s="9" t="inlineStr">
        <is>
          <t>https://grantcue.com/foundations/king-white-family-foundation-inc-205855797</t>
        </is>
      </c>
    </row>
    <row r="1548">
      <c r="A1548">
        <f>IF($E1548=$E1547,$A1547+1,1)</f>
        <v/>
      </c>
      <c r="B1548" t="inlineStr">
        <is>
          <t>COOPER FOUNDATION</t>
        </is>
      </c>
      <c r="C1548" t="inlineStr">
        <is>
          <t>47-0401230</t>
        </is>
      </c>
      <c r="D1548" t="inlineStr">
        <is>
          <t>Nebraska</t>
        </is>
      </c>
      <c r="E1548" t="inlineStr">
        <is>
          <t>NE</t>
        </is>
      </c>
      <c r="F1548" t="n">
        <v>2025</v>
      </c>
      <c r="G1548" t="n">
        <v>2</v>
      </c>
      <c r="H1548" s="13" t="n">
        <v>1714055</v>
      </c>
      <c r="I1548" s="12" t="n">
        <v>119</v>
      </c>
      <c r="J1548" s="13" t="n">
        <v>10000</v>
      </c>
      <c r="K1548" s="13">
        <f>IFERROR($H1548/$I1548,"")</f>
        <v/>
      </c>
      <c r="L1548" s="13" t="n">
        <v>80398</v>
      </c>
      <c r="M1548" t="inlineStr">
        <is>
          <t>MO</t>
        </is>
      </c>
      <c r="N1548" t="inlineStr">
        <is>
          <t>Yes</t>
        </is>
      </c>
      <c r="O1548" t="inlineStr">
        <is>
          <t>Yes</t>
        </is>
      </c>
      <c r="P1548" s="9" t="inlineStr">
        <is>
          <t>https://www.cooperfoundation.org/</t>
        </is>
      </c>
      <c r="Q1548" s="9" t="inlineStr">
        <is>
          <t>https://grantcue.com/foundations/cooper-foundation-470401230</t>
        </is>
      </c>
    </row>
    <row r="1549">
      <c r="A1549">
        <f>IF($E1549=$E1548,$A1548+1,1)</f>
        <v/>
      </c>
      <c r="B1549" t="inlineStr">
        <is>
          <t>FORESTSONG FOUNDATION</t>
        </is>
      </c>
      <c r="C1549" t="inlineStr">
        <is>
          <t>81-4159667</t>
        </is>
      </c>
      <c r="D1549" t="inlineStr">
        <is>
          <t>Nebraska</t>
        </is>
      </c>
      <c r="E1549" t="inlineStr">
        <is>
          <t>NE</t>
        </is>
      </c>
      <c r="F1549" t="n">
        <v>2025</v>
      </c>
      <c r="G1549" t="n">
        <v>2</v>
      </c>
      <c r="H1549" s="13" t="n">
        <v>1695323</v>
      </c>
      <c r="I1549" s="12" t="n">
        <v>28</v>
      </c>
      <c r="J1549" s="13" t="n">
        <v>5000</v>
      </c>
      <c r="K1549" s="13">
        <f>IFERROR($H1549/$I1549,"")</f>
        <v/>
      </c>
      <c r="L1549" s="13" t="n">
        <v>770390</v>
      </c>
      <c r="M1549" t="inlineStr">
        <is>
          <t>CA, IL, FL</t>
        </is>
      </c>
      <c r="N1549" t="inlineStr">
        <is>
          <t>No</t>
        </is>
      </c>
      <c r="O1549" t="inlineStr">
        <is>
          <t>Not stated</t>
        </is>
      </c>
      <c r="Q1549" s="9" t="inlineStr">
        <is>
          <t>https://grantcue.com/foundations/forestsong-foundation-814159667</t>
        </is>
      </c>
    </row>
    <row r="1550">
      <c r="A1550">
        <f>IF($E1550=$E1549,$A1549+1,1)</f>
        <v/>
      </c>
      <c r="B1550" t="inlineStr">
        <is>
          <t>NEWBY FOUNDATION</t>
        </is>
      </c>
      <c r="C1550" t="inlineStr">
        <is>
          <t>86-6509144</t>
        </is>
      </c>
      <c r="D1550" t="inlineStr">
        <is>
          <t>Nebraska</t>
        </is>
      </c>
      <c r="E1550" t="inlineStr">
        <is>
          <t>NE</t>
        </is>
      </c>
      <c r="F1550" t="n">
        <v>2025</v>
      </c>
      <c r="G1550" t="n">
        <v>2</v>
      </c>
      <c r="H1550" s="13" t="n">
        <v>1654756</v>
      </c>
      <c r="I1550" s="12" t="n">
        <v>37</v>
      </c>
      <c r="J1550" s="13" t="n">
        <v>5000</v>
      </c>
      <c r="K1550" s="13">
        <f>IFERROR($H1550/$I1550,"")</f>
        <v/>
      </c>
      <c r="L1550" s="13" t="n">
        <v>1320000</v>
      </c>
      <c r="M1550" t="inlineStr">
        <is>
          <t>MA, MD, VA</t>
        </is>
      </c>
      <c r="N1550" t="inlineStr">
        <is>
          <t>No</t>
        </is>
      </c>
      <c r="O1550" t="inlineStr">
        <is>
          <t>Not stated</t>
        </is>
      </c>
      <c r="Q1550" s="9" t="inlineStr">
        <is>
          <t>https://grantcue.com/foundations/newby-foundation-866509144</t>
        </is>
      </c>
    </row>
    <row r="1551">
      <c r="A1551">
        <f>IF($E1551=$E1550,$A1550+1,1)</f>
        <v/>
      </c>
      <c r="B1551" t="inlineStr">
        <is>
          <t>FAITHFUL SERVANTS FOUNDATION</t>
        </is>
      </c>
      <c r="C1551" t="inlineStr">
        <is>
          <t>32-0453536</t>
        </is>
      </c>
      <c r="D1551" t="inlineStr">
        <is>
          <t>Nebraska</t>
        </is>
      </c>
      <c r="E1551" t="inlineStr">
        <is>
          <t>NE</t>
        </is>
      </c>
      <c r="F1551" t="n">
        <v>2025</v>
      </c>
      <c r="G1551" t="n">
        <v>2</v>
      </c>
      <c r="H1551" s="13" t="n">
        <v>1589681</v>
      </c>
      <c r="I1551" s="12" t="n">
        <v>12</v>
      </c>
      <c r="J1551" s="13" t="n">
        <v>4000</v>
      </c>
      <c r="K1551" s="13">
        <f>IFERROR($H1551/$I1551,"")</f>
        <v/>
      </c>
      <c r="L1551" s="13" t="n">
        <v>1061545</v>
      </c>
      <c r="M1551" t="inlineStr">
        <is>
          <t>NC, MO, TX</t>
        </is>
      </c>
      <c r="N1551" t="inlineStr">
        <is>
          <t>No</t>
        </is>
      </c>
      <c r="O1551" t="inlineStr">
        <is>
          <t>Not stated</t>
        </is>
      </c>
      <c r="Q1551" s="9" t="inlineStr">
        <is>
          <t>https://grantcue.com/foundations/faithful-servants-foundation-320453536</t>
        </is>
      </c>
    </row>
    <row r="1552">
      <c r="A1552">
        <f>IF($E1552=$E1551,$A1551+1,1)</f>
        <v/>
      </c>
      <c r="B1552" t="inlineStr">
        <is>
          <t>ANNE THORNE WEAVER FAMILY FOUNDATION INC</t>
        </is>
      </c>
      <c r="C1552" t="inlineStr">
        <is>
          <t>36-3918676</t>
        </is>
      </c>
      <c r="D1552" t="inlineStr">
        <is>
          <t>Nebraska</t>
        </is>
      </c>
      <c r="E1552" t="inlineStr">
        <is>
          <t>NE</t>
        </is>
      </c>
      <c r="F1552" t="n">
        <v>2025</v>
      </c>
      <c r="G1552" t="n">
        <v>2</v>
      </c>
      <c r="H1552" s="13" t="n">
        <v>1566000</v>
      </c>
      <c r="I1552" s="12" t="n">
        <v>68</v>
      </c>
      <c r="J1552" s="13" t="n">
        <v>20000</v>
      </c>
      <c r="K1552" s="13">
        <f>IFERROR($H1552/$I1552,"")</f>
        <v/>
      </c>
      <c r="L1552" s="13" t="n">
        <v>150000</v>
      </c>
      <c r="M1552" t="inlineStr">
        <is>
          <t>IA, NC, TX</t>
        </is>
      </c>
      <c r="N1552" t="inlineStr">
        <is>
          <t>No</t>
        </is>
      </c>
      <c r="O1552" t="inlineStr">
        <is>
          <t>Not stated</t>
        </is>
      </c>
      <c r="Q1552" s="9" t="inlineStr">
        <is>
          <t>https://grantcue.com/foundations/anne-thorne-weaver-family-foundation-inc-363918676</t>
        </is>
      </c>
    </row>
    <row r="1553">
      <c r="A1553">
        <f>IF($E1553=$E1552,$A1552+1,1)</f>
        <v/>
      </c>
      <c r="B1553" t="inlineStr">
        <is>
          <t>COPE RON &amp; CAROL FOUNDATION TRUST</t>
        </is>
      </c>
      <c r="C1553" t="inlineStr">
        <is>
          <t>36-3693227</t>
        </is>
      </c>
      <c r="D1553" t="inlineStr">
        <is>
          <t>Nebraska</t>
        </is>
      </c>
      <c r="E1553" t="inlineStr">
        <is>
          <t>NE</t>
        </is>
      </c>
      <c r="F1553" t="n">
        <v>2025</v>
      </c>
      <c r="G1553" t="n">
        <v>2</v>
      </c>
      <c r="H1553" s="13" t="n">
        <v>1555000</v>
      </c>
      <c r="I1553" s="12" t="n">
        <v>45</v>
      </c>
      <c r="J1553" s="13" t="n">
        <v>25000</v>
      </c>
      <c r="K1553" s="13">
        <f>IFERROR($H1553/$I1553,"")</f>
        <v/>
      </c>
      <c r="L1553" s="13" t="n">
        <v>200000</v>
      </c>
      <c r="N1553" t="inlineStr">
        <is>
          <t>Yes</t>
        </is>
      </c>
      <c r="O1553" t="inlineStr">
        <is>
          <t>Not stated</t>
        </is>
      </c>
      <c r="Q1553" s="9" t="inlineStr">
        <is>
          <t>https://grantcue.com/foundations/cope-ron-and-carol-foundation-trust-363693227</t>
        </is>
      </c>
    </row>
    <row r="1554">
      <c r="A1554">
        <f>IF($E1554=$E1553,$A1553+1,1)</f>
        <v/>
      </c>
      <c r="B1554" t="inlineStr">
        <is>
          <t>Pearson Family Foundation</t>
        </is>
      </c>
      <c r="C1554" t="inlineStr">
        <is>
          <t>86-3173870</t>
        </is>
      </c>
      <c r="D1554" t="inlineStr">
        <is>
          <t>Nebraska</t>
        </is>
      </c>
      <c r="E1554" t="inlineStr">
        <is>
          <t>NE</t>
        </is>
      </c>
      <c r="F1554" t="n">
        <v>2025</v>
      </c>
      <c r="G1554" t="n">
        <v>2</v>
      </c>
      <c r="H1554" s="13" t="n">
        <v>1553950</v>
      </c>
      <c r="I1554" s="12" t="n">
        <v>19</v>
      </c>
      <c r="J1554" s="13" t="n">
        <v>50000</v>
      </c>
      <c r="K1554" s="13">
        <f>IFERROR($H1554/$I1554,"")</f>
        <v/>
      </c>
      <c r="L1554" s="13" t="n">
        <v>300000</v>
      </c>
      <c r="M1554" t="inlineStr">
        <is>
          <t>AZ</t>
        </is>
      </c>
      <c r="N1554" t="inlineStr">
        <is>
          <t>No</t>
        </is>
      </c>
      <c r="O1554" t="inlineStr">
        <is>
          <t>Not stated</t>
        </is>
      </c>
      <c r="Q1554" s="9" t="inlineStr">
        <is>
          <t>https://grantcue.com/foundations/pearson-family-foundation-863173870</t>
        </is>
      </c>
    </row>
    <row r="1555">
      <c r="A1555">
        <f>IF($E1555=$E1554,$A1554+1,1)</f>
        <v/>
      </c>
      <c r="B1555" t="inlineStr">
        <is>
          <t>BETLACH FAMILY FOUNDATION</t>
        </is>
      </c>
      <c r="C1555" t="inlineStr">
        <is>
          <t>94-3344735</t>
        </is>
      </c>
      <c r="D1555" t="inlineStr">
        <is>
          <t>Nebraska</t>
        </is>
      </c>
      <c r="E1555" t="inlineStr">
        <is>
          <t>NE</t>
        </is>
      </c>
      <c r="F1555" t="n">
        <v>2025</v>
      </c>
      <c r="G1555" t="n">
        <v>2</v>
      </c>
      <c r="H1555" s="13" t="n">
        <v>1552382</v>
      </c>
      <c r="I1555" s="12" t="n">
        <v>9</v>
      </c>
      <c r="J1555" s="13" t="n">
        <v>35000</v>
      </c>
      <c r="K1555" s="13">
        <f>IFERROR($H1555/$I1555,"")</f>
        <v/>
      </c>
      <c r="L1555" s="13" t="n">
        <v>1334452</v>
      </c>
      <c r="M1555" t="inlineStr">
        <is>
          <t>CA, VA</t>
        </is>
      </c>
      <c r="N1555" t="inlineStr">
        <is>
          <t>No</t>
        </is>
      </c>
      <c r="O1555" t="inlineStr">
        <is>
          <t>Not stated</t>
        </is>
      </c>
      <c r="Q1555" s="9" t="inlineStr">
        <is>
          <t>https://grantcue.com/foundations/betlach-family-foundation-943344735</t>
        </is>
      </c>
    </row>
    <row r="1556">
      <c r="A1556">
        <f>IF($E1556=$E1555,$A1555+1,1)</f>
        <v/>
      </c>
      <c r="B1556" t="inlineStr">
        <is>
          <t>KENNETH (KIM) &amp; KAREN HAWKINS FOUNDATION</t>
        </is>
      </c>
      <c r="C1556" t="inlineStr">
        <is>
          <t>26-1870636</t>
        </is>
      </c>
      <c r="D1556" t="inlineStr">
        <is>
          <t>Nebraska</t>
        </is>
      </c>
      <c r="E1556" t="inlineStr">
        <is>
          <t>NE</t>
        </is>
      </c>
      <c r="F1556" t="n">
        <v>2025</v>
      </c>
      <c r="G1556" t="n">
        <v>2</v>
      </c>
      <c r="H1556" s="13" t="n">
        <v>1524703</v>
      </c>
      <c r="I1556" s="12" t="n">
        <v>55</v>
      </c>
      <c r="J1556" s="13" t="n">
        <v>5000</v>
      </c>
      <c r="K1556" s="13">
        <f>IFERROR($H1556/$I1556,"")</f>
        <v/>
      </c>
      <c r="L1556" s="13" t="n">
        <v>391200</v>
      </c>
      <c r="M1556" t="inlineStr">
        <is>
          <t>NV, TX, FL</t>
        </is>
      </c>
      <c r="N1556" t="inlineStr">
        <is>
          <t>No</t>
        </is>
      </c>
      <c r="O1556" t="inlineStr">
        <is>
          <t>Not stated</t>
        </is>
      </c>
      <c r="Q1556" s="9" t="inlineStr">
        <is>
          <t>https://grantcue.com/foundations/kenneth-kim-and-karen-hawkins-foundation-261870636</t>
        </is>
      </c>
    </row>
    <row r="1557">
      <c r="A1557">
        <f>IF($E1557=$E1556,$A1556+1,1)</f>
        <v/>
      </c>
      <c r="B1557" t="inlineStr">
        <is>
          <t>JOSEPH A HORWATH FOUNDATION</t>
        </is>
      </c>
      <c r="C1557" t="inlineStr">
        <is>
          <t>47-0812921</t>
        </is>
      </c>
      <c r="D1557" t="inlineStr">
        <is>
          <t>Nebraska</t>
        </is>
      </c>
      <c r="E1557" t="inlineStr">
        <is>
          <t>NE</t>
        </is>
      </c>
      <c r="F1557" t="n">
        <v>2025</v>
      </c>
      <c r="G1557" t="n">
        <v>2</v>
      </c>
      <c r="H1557" s="13" t="n">
        <v>1488000</v>
      </c>
      <c r="I1557" s="12" t="n">
        <v>31</v>
      </c>
      <c r="J1557" s="13" t="n">
        <v>40000</v>
      </c>
      <c r="K1557" s="13">
        <f>IFERROR($H1557/$I1557,"")</f>
        <v/>
      </c>
      <c r="L1557" s="13" t="n">
        <v>160000</v>
      </c>
      <c r="M1557" t="inlineStr">
        <is>
          <t>MN</t>
        </is>
      </c>
      <c r="N1557" t="inlineStr">
        <is>
          <t>No</t>
        </is>
      </c>
      <c r="O1557" t="inlineStr">
        <is>
          <t>Not stated</t>
        </is>
      </c>
      <c r="Q1557" s="9" t="inlineStr">
        <is>
          <t>https://grantcue.com/foundations/joseph-a-horwath-foundation-470812921</t>
        </is>
      </c>
    </row>
    <row r="1558">
      <c r="A1558">
        <f>IF($E1558=$E1557,$A1557+1,1)</f>
        <v/>
      </c>
      <c r="B1558" t="inlineStr">
        <is>
          <t>VETTER FOUNDATION</t>
        </is>
      </c>
      <c r="C1558" t="inlineStr">
        <is>
          <t>47-0762483</t>
        </is>
      </c>
      <c r="D1558" t="inlineStr">
        <is>
          <t>Nebraska</t>
        </is>
      </c>
      <c r="E1558" t="inlineStr">
        <is>
          <t>NE</t>
        </is>
      </c>
      <c r="F1558" t="n">
        <v>2024</v>
      </c>
      <c r="G1558" t="n">
        <v>2</v>
      </c>
      <c r="H1558" s="13" t="n">
        <v>1417185</v>
      </c>
      <c r="I1558" s="12" t="n">
        <v>28</v>
      </c>
      <c r="J1558" s="13" t="n">
        <v>5050</v>
      </c>
      <c r="K1558" s="13">
        <f>IFERROR($H1558/$I1558,"")</f>
        <v/>
      </c>
      <c r="L1558" s="13" t="n">
        <v>1170352</v>
      </c>
      <c r="M1558" t="inlineStr">
        <is>
          <t>MO, PA, CO</t>
        </is>
      </c>
      <c r="N1558" t="inlineStr">
        <is>
          <t>No</t>
        </is>
      </c>
      <c r="O1558" t="inlineStr">
        <is>
          <t>Not stated</t>
        </is>
      </c>
      <c r="Q1558" s="9" t="inlineStr">
        <is>
          <t>https://grantcue.com/foundations/vetter-foundation-470762483</t>
        </is>
      </c>
    </row>
    <row r="1559">
      <c r="A1559">
        <f>IF($E1559=$E1558,$A1558+1,1)</f>
        <v/>
      </c>
      <c r="B1559" t="inlineStr">
        <is>
          <t>KRUGER FOUNDATION</t>
        </is>
      </c>
      <c r="C1559" t="inlineStr">
        <is>
          <t>47-0806600</t>
        </is>
      </c>
      <c r="D1559" t="inlineStr">
        <is>
          <t>Nebraska</t>
        </is>
      </c>
      <c r="E1559" t="inlineStr">
        <is>
          <t>NE</t>
        </is>
      </c>
      <c r="F1559" t="n">
        <v>2025</v>
      </c>
      <c r="G1559" t="n">
        <v>2</v>
      </c>
      <c r="H1559" s="13" t="n">
        <v>1400173</v>
      </c>
      <c r="I1559" s="12" t="n">
        <v>10</v>
      </c>
      <c r="J1559" s="13" t="n">
        <v>5000</v>
      </c>
      <c r="K1559" s="13">
        <f>IFERROR($H1559/$I1559,"")</f>
        <v/>
      </c>
      <c r="L1559" s="13" t="n">
        <v>1100000</v>
      </c>
      <c r="M1559" t="inlineStr">
        <is>
          <t>DC, NY, VA</t>
        </is>
      </c>
      <c r="N1559" t="inlineStr">
        <is>
          <t>No</t>
        </is>
      </c>
      <c r="O1559" t="inlineStr">
        <is>
          <t>Not stated</t>
        </is>
      </c>
      <c r="Q1559" s="9" t="inlineStr">
        <is>
          <t>https://grantcue.com/foundations/kruger-foundation-470806600</t>
        </is>
      </c>
    </row>
    <row r="1560">
      <c r="A1560">
        <f>IF($E1560=$E1559,$A1559+1,1)</f>
        <v/>
      </c>
      <c r="B1560" t="inlineStr">
        <is>
          <t>The Dorothy B Davis Foundation</t>
        </is>
      </c>
      <c r="C1560" t="inlineStr">
        <is>
          <t>47-2493491</t>
        </is>
      </c>
      <c r="D1560" t="inlineStr">
        <is>
          <t>Nebraska</t>
        </is>
      </c>
      <c r="E1560" t="inlineStr">
        <is>
          <t>NE</t>
        </is>
      </c>
      <c r="F1560" t="n">
        <v>2024</v>
      </c>
      <c r="G1560" t="n">
        <v>1</v>
      </c>
      <c r="H1560" s="13" t="n">
        <v>1400000</v>
      </c>
      <c r="I1560" s="12" t="n">
        <v>26</v>
      </c>
      <c r="J1560" s="13" t="n">
        <v>45000</v>
      </c>
      <c r="K1560" s="13">
        <f>IFERROR($H1560/$I1560,"")</f>
        <v/>
      </c>
      <c r="L1560" s="13" t="n">
        <v>200000</v>
      </c>
      <c r="M1560" t="inlineStr">
        <is>
          <t>CO, FL, IL</t>
        </is>
      </c>
      <c r="N1560" t="inlineStr">
        <is>
          <t>No</t>
        </is>
      </c>
      <c r="O1560" t="inlineStr">
        <is>
          <t>Not stated</t>
        </is>
      </c>
      <c r="Q1560" s="9" t="inlineStr">
        <is>
          <t>https://grantcue.com/foundations/the-dorothy-b-davis-foundation-472493491</t>
        </is>
      </c>
    </row>
    <row r="1561">
      <c r="A1561">
        <f>IF($E1561=$E1560,$A1560+1,1)</f>
        <v/>
      </c>
      <c r="B1561" t="inlineStr">
        <is>
          <t>Pegler Family Foundation</t>
        </is>
      </c>
      <c r="C1561" t="inlineStr">
        <is>
          <t>47-0762310</t>
        </is>
      </c>
      <c r="D1561" t="inlineStr">
        <is>
          <t>Nebraska</t>
        </is>
      </c>
      <c r="E1561" t="inlineStr">
        <is>
          <t>NE</t>
        </is>
      </c>
      <c r="F1561" t="n">
        <v>2025</v>
      </c>
      <c r="G1561" t="n">
        <v>2</v>
      </c>
      <c r="H1561" s="13" t="n">
        <v>1399550</v>
      </c>
      <c r="I1561" s="12" t="n">
        <v>47</v>
      </c>
      <c r="J1561" s="13" t="n">
        <v>5000</v>
      </c>
      <c r="K1561" s="13">
        <f>IFERROR($H1561/$I1561,"")</f>
        <v/>
      </c>
      <c r="L1561" s="13" t="n">
        <v>600000</v>
      </c>
      <c r="M1561" t="inlineStr">
        <is>
          <t>KS, AZ, MD</t>
        </is>
      </c>
      <c r="N1561" t="inlineStr">
        <is>
          <t>Yes</t>
        </is>
      </c>
      <c r="O1561" t="inlineStr">
        <is>
          <t>Not stated</t>
        </is>
      </c>
      <c r="Q1561" s="9" t="inlineStr">
        <is>
          <t>https://grantcue.com/foundations/pegler-family-foundation-470762310</t>
        </is>
      </c>
    </row>
    <row r="1562">
      <c r="A1562">
        <f>IF($E1562=$E1561,$A1561+1,1)</f>
        <v/>
      </c>
      <c r="B1562" t="inlineStr">
        <is>
          <t>WESTCHESTER LANE FOUNDATION</t>
        </is>
      </c>
      <c r="C1562" t="inlineStr">
        <is>
          <t>92-1755089</t>
        </is>
      </c>
      <c r="D1562" t="inlineStr">
        <is>
          <t>Nebraska</t>
        </is>
      </c>
      <c r="E1562" t="inlineStr">
        <is>
          <t>NE</t>
        </is>
      </c>
      <c r="F1562" t="n">
        <v>2025</v>
      </c>
      <c r="G1562" t="n">
        <v>2</v>
      </c>
      <c r="H1562" s="13" t="n">
        <v>1306000</v>
      </c>
      <c r="I1562" s="12" t="n">
        <v>6</v>
      </c>
      <c r="J1562" s="13" t="n">
        <v>187500</v>
      </c>
      <c r="K1562" s="13">
        <f>IFERROR($H1562/$I1562,"")</f>
        <v/>
      </c>
      <c r="L1562" s="13" t="n">
        <v>500000</v>
      </c>
      <c r="M1562" t="inlineStr">
        <is>
          <t>KY, TX, NY</t>
        </is>
      </c>
      <c r="N1562" t="inlineStr">
        <is>
          <t>No</t>
        </is>
      </c>
      <c r="O1562" t="inlineStr">
        <is>
          <t>Not stated</t>
        </is>
      </c>
      <c r="Q1562" s="9" t="inlineStr">
        <is>
          <t>https://grantcue.com/foundations/westchester-lane-foundation-921755089</t>
        </is>
      </c>
    </row>
    <row r="1563">
      <c r="A1563">
        <f>IF($E1563=$E1562,$A1562+1,1)</f>
        <v/>
      </c>
      <c r="B1563" t="inlineStr">
        <is>
          <t>Nancy E Griffith Charitable Trust</t>
        </is>
      </c>
      <c r="C1563" t="inlineStr">
        <is>
          <t>84-6611456</t>
        </is>
      </c>
      <c r="D1563" t="inlineStr">
        <is>
          <t>Nebraska</t>
        </is>
      </c>
      <c r="E1563" t="inlineStr">
        <is>
          <t>NE</t>
        </is>
      </c>
      <c r="F1563" t="n">
        <v>2025</v>
      </c>
      <c r="G1563" t="n">
        <v>2</v>
      </c>
      <c r="H1563" s="13" t="n">
        <v>1277828</v>
      </c>
      <c r="I1563" s="12" t="n">
        <v>19</v>
      </c>
      <c r="J1563" s="13" t="n">
        <v>40000</v>
      </c>
      <c r="K1563" s="13">
        <f>IFERROR($H1563/$I1563,"")</f>
        <v/>
      </c>
      <c r="L1563" s="13" t="n">
        <v>350000</v>
      </c>
      <c r="M1563" t="inlineStr">
        <is>
          <t>KS</t>
        </is>
      </c>
      <c r="N1563" t="inlineStr">
        <is>
          <t>No</t>
        </is>
      </c>
      <c r="O1563" t="inlineStr">
        <is>
          <t>Not stated</t>
        </is>
      </c>
      <c r="Q1563" s="9" t="inlineStr">
        <is>
          <t>https://grantcue.com/foundations/nancy-e-griffith-charitable-trust-846611456</t>
        </is>
      </c>
    </row>
    <row r="1564">
      <c r="A1564">
        <f>IF($E1564=$E1563,$A1563+1,1)</f>
        <v/>
      </c>
      <c r="B1564" t="inlineStr">
        <is>
          <t>ROSENHEIM FAMILY CHARIT FOUNDATION</t>
        </is>
      </c>
      <c r="C1564" t="inlineStr">
        <is>
          <t>43-1816982</t>
        </is>
      </c>
      <c r="D1564" t="inlineStr">
        <is>
          <t>Nebraska</t>
        </is>
      </c>
      <c r="E1564" t="inlineStr">
        <is>
          <t>NE</t>
        </is>
      </c>
      <c r="F1564" t="n">
        <v>2024</v>
      </c>
      <c r="G1564" t="n">
        <v>1</v>
      </c>
      <c r="H1564" s="13" t="n">
        <v>1275454</v>
      </c>
      <c r="I1564" s="12" t="n">
        <v>14</v>
      </c>
      <c r="J1564" s="13" t="n">
        <v>12500</v>
      </c>
      <c r="K1564" s="13">
        <f>IFERROR($H1564/$I1564,"")</f>
        <v/>
      </c>
      <c r="L1564" s="13" t="n">
        <v>1135454</v>
      </c>
      <c r="M1564" t="inlineStr">
        <is>
          <t>MO</t>
        </is>
      </c>
      <c r="N1564" t="inlineStr">
        <is>
          <t>No</t>
        </is>
      </c>
      <c r="O1564" t="inlineStr">
        <is>
          <t>Not stated</t>
        </is>
      </c>
      <c r="Q1564" s="9" t="inlineStr">
        <is>
          <t>https://grantcue.com/foundations/rosenheim-family-charit-foundation-431816982</t>
        </is>
      </c>
    </row>
    <row r="1565">
      <c r="A1565">
        <f>IF($E1565=$E1564,$A1564+1,1)</f>
        <v/>
      </c>
      <c r="B1565" t="inlineStr">
        <is>
          <t>OLSSON FOUNDATION INC</t>
        </is>
      </c>
      <c r="C1565" t="inlineStr">
        <is>
          <t>47-1210501</t>
        </is>
      </c>
      <c r="D1565" t="inlineStr">
        <is>
          <t>Nebraska</t>
        </is>
      </c>
      <c r="E1565" t="inlineStr">
        <is>
          <t>NE</t>
        </is>
      </c>
      <c r="F1565" t="n">
        <v>2025</v>
      </c>
      <c r="G1565" t="n">
        <v>2</v>
      </c>
      <c r="H1565" s="13" t="n">
        <v>1264868</v>
      </c>
      <c r="I1565" s="12" t="n">
        <v>54</v>
      </c>
      <c r="J1565" s="13" t="n">
        <v>2500</v>
      </c>
      <c r="K1565" s="13">
        <f>IFERROR($H1565/$I1565,"")</f>
        <v/>
      </c>
      <c r="L1565" s="13" t="n">
        <v>800000</v>
      </c>
      <c r="M1565" t="inlineStr">
        <is>
          <t>CO, AZ, OK</t>
        </is>
      </c>
      <c r="N1565" t="inlineStr">
        <is>
          <t>No</t>
        </is>
      </c>
      <c r="O1565" t="inlineStr">
        <is>
          <t>Not stated</t>
        </is>
      </c>
      <c r="Q1565" s="9" t="inlineStr">
        <is>
          <t>https://grantcue.com/foundations/olsson-foundation-inc-471210501</t>
        </is>
      </c>
    </row>
    <row r="1566">
      <c r="A1566">
        <f>IF($E1566=$E1565,$A1565+1,1)</f>
        <v/>
      </c>
      <c r="B1566" t="inlineStr">
        <is>
          <t>BATES FAMILY FOUNDATION INC</t>
        </is>
      </c>
      <c r="C1566" t="inlineStr">
        <is>
          <t>47-4005922</t>
        </is>
      </c>
      <c r="D1566" t="inlineStr">
        <is>
          <t>Nebraska</t>
        </is>
      </c>
      <c r="E1566" t="inlineStr">
        <is>
          <t>NE</t>
        </is>
      </c>
      <c r="F1566" t="n">
        <v>2025</v>
      </c>
      <c r="G1566" t="n">
        <v>2</v>
      </c>
      <c r="H1566" s="13" t="n">
        <v>1230000</v>
      </c>
      <c r="I1566" s="12" t="n">
        <v>31</v>
      </c>
      <c r="J1566" s="13" t="n">
        <v>10000</v>
      </c>
      <c r="K1566" s="13">
        <f>IFERROR($H1566/$I1566,"")</f>
        <v/>
      </c>
      <c r="L1566" s="13" t="n">
        <v>498000</v>
      </c>
      <c r="M1566" t="inlineStr">
        <is>
          <t>ID, UT, CA</t>
        </is>
      </c>
      <c r="N1566" t="inlineStr">
        <is>
          <t>No</t>
        </is>
      </c>
      <c r="O1566" t="inlineStr">
        <is>
          <t>Not stated</t>
        </is>
      </c>
      <c r="Q1566" s="9" t="inlineStr">
        <is>
          <t>https://grantcue.com/foundations/bates-family-foundation-inc-474005922</t>
        </is>
      </c>
    </row>
    <row r="1567">
      <c r="A1567">
        <f>IF($E1567=$E1566,$A1566+1,1)</f>
        <v/>
      </c>
      <c r="B1567" t="inlineStr">
        <is>
          <t>ROGERS FOUNDATION</t>
        </is>
      </c>
      <c r="C1567" t="inlineStr">
        <is>
          <t>47-6026897</t>
        </is>
      </c>
      <c r="D1567" t="inlineStr">
        <is>
          <t>Nebraska</t>
        </is>
      </c>
      <c r="E1567" t="inlineStr">
        <is>
          <t>NE</t>
        </is>
      </c>
      <c r="F1567" t="n">
        <v>2025</v>
      </c>
      <c r="G1567" t="n">
        <v>2</v>
      </c>
      <c r="H1567" s="13" t="n">
        <v>1209000</v>
      </c>
      <c r="I1567" s="12" t="n">
        <v>73</v>
      </c>
      <c r="J1567" s="13" t="n">
        <v>15000</v>
      </c>
      <c r="K1567" s="13">
        <f>IFERROR($H1567/$I1567,"")</f>
        <v/>
      </c>
      <c r="L1567" s="13" t="n">
        <v>50000</v>
      </c>
      <c r="M1567" t="inlineStr">
        <is>
          <t>IA, IL</t>
        </is>
      </c>
      <c r="N1567" t="inlineStr">
        <is>
          <t>Yes</t>
        </is>
      </c>
      <c r="O1567" t="inlineStr">
        <is>
          <t>Not stated</t>
        </is>
      </c>
      <c r="Q1567" s="9" t="inlineStr">
        <is>
          <t>https://grantcue.com/foundations/rogers-foundation-476026897</t>
        </is>
      </c>
    </row>
    <row r="1568">
      <c r="A1568">
        <f>IF($E1568=$E1567,$A1567+1,1)</f>
        <v/>
      </c>
      <c r="B1568" t="inlineStr">
        <is>
          <t>BRUNSWICK CHARITABLE TR XXX-XX-XXXX</t>
        </is>
      </c>
      <c r="C1568" t="inlineStr">
        <is>
          <t>84-6757680</t>
        </is>
      </c>
      <c r="D1568" t="inlineStr">
        <is>
          <t>Nebraska</t>
        </is>
      </c>
      <c r="E1568" t="inlineStr">
        <is>
          <t>NE</t>
        </is>
      </c>
      <c r="F1568" t="n">
        <v>2025</v>
      </c>
      <c r="G1568" t="n">
        <v>2</v>
      </c>
      <c r="H1568" s="13" t="n">
        <v>1195560</v>
      </c>
      <c r="I1568" s="12" t="n">
        <v>6</v>
      </c>
      <c r="J1568" s="13" t="n">
        <v>199260</v>
      </c>
      <c r="K1568" s="13">
        <f>IFERROR($H1568/$I1568,"")</f>
        <v/>
      </c>
      <c r="L1568" s="13" t="n">
        <v>207374</v>
      </c>
      <c r="N1568" t="inlineStr">
        <is>
          <t>No</t>
        </is>
      </c>
      <c r="O1568" t="inlineStr">
        <is>
          <t>Not stated</t>
        </is>
      </c>
      <c r="Q1568" s="9" t="inlineStr">
        <is>
          <t>https://grantcue.com/foundations/brunswick-charitable-tr-xxx-xx-xxxx-846757680</t>
        </is>
      </c>
    </row>
    <row r="1569">
      <c r="A1569">
        <f>IF($E1569=$E1568,$A1568+1,1)</f>
        <v/>
      </c>
      <c r="B1569" t="inlineStr">
        <is>
          <t>KITTY M PERKINS FOUNDATION</t>
        </is>
      </c>
      <c r="C1569" t="inlineStr">
        <is>
          <t>36-6154399</t>
        </is>
      </c>
      <c r="D1569" t="inlineStr">
        <is>
          <t>Nebraska</t>
        </is>
      </c>
      <c r="E1569" t="inlineStr">
        <is>
          <t>NE</t>
        </is>
      </c>
      <c r="F1569" t="n">
        <v>2025</v>
      </c>
      <c r="G1569" t="n">
        <v>2</v>
      </c>
      <c r="H1569" s="13" t="n">
        <v>1180000</v>
      </c>
      <c r="I1569" s="12" t="n">
        <v>21</v>
      </c>
      <c r="J1569" s="13" t="n">
        <v>35000</v>
      </c>
      <c r="K1569" s="13">
        <f>IFERROR($H1569/$I1569,"")</f>
        <v/>
      </c>
      <c r="L1569" s="13" t="n">
        <v>270000</v>
      </c>
      <c r="N1569" t="inlineStr">
        <is>
          <t>Yes</t>
        </is>
      </c>
      <c r="O1569" t="inlineStr">
        <is>
          <t>Not stated</t>
        </is>
      </c>
      <c r="Q1569" s="9" t="inlineStr">
        <is>
          <t>https://grantcue.com/foundations/kitty-m-perkins-foundation-366154399</t>
        </is>
      </c>
    </row>
    <row r="1570">
      <c r="A1570">
        <f>IF($E1570=$E1569,$A1569+1,1)</f>
        <v/>
      </c>
      <c r="B1570" t="inlineStr">
        <is>
          <t>UD LD MELLAM FOR MELLAM FAMILY FOUNDATIO</t>
        </is>
      </c>
      <c r="C1570" t="inlineStr">
        <is>
          <t>13-6894208</t>
        </is>
      </c>
      <c r="D1570" t="inlineStr">
        <is>
          <t>Nebraska</t>
        </is>
      </c>
      <c r="E1570" t="inlineStr">
        <is>
          <t>NE</t>
        </is>
      </c>
      <c r="F1570" t="n">
        <v>2025</v>
      </c>
      <c r="G1570" t="n">
        <v>2</v>
      </c>
      <c r="H1570" s="13" t="n">
        <v>1162000</v>
      </c>
      <c r="I1570" s="12" t="n">
        <v>56</v>
      </c>
      <c r="J1570" s="13" t="n">
        <v>10000</v>
      </c>
      <c r="K1570" s="13">
        <f>IFERROR($H1570/$I1570,"")</f>
        <v/>
      </c>
      <c r="L1570" s="13" t="n">
        <v>562500</v>
      </c>
      <c r="M1570" t="inlineStr">
        <is>
          <t>CA, NY, NH</t>
        </is>
      </c>
      <c r="N1570" t="inlineStr">
        <is>
          <t>No</t>
        </is>
      </c>
      <c r="O1570" t="inlineStr">
        <is>
          <t>Not stated</t>
        </is>
      </c>
      <c r="Q1570" s="9" t="inlineStr">
        <is>
          <t>https://grantcue.com/foundations/ud-ld-mellam-for-mellam-family-foundatio-c-o-tracy-rogers-136894208</t>
        </is>
      </c>
    </row>
    <row r="1571">
      <c r="A1571">
        <f>IF($E1571=$E1570,$A1570+1,1)</f>
        <v/>
      </c>
      <c r="B1571" t="inlineStr">
        <is>
          <t>MENTORS</t>
        </is>
      </c>
      <c r="C1571" t="inlineStr">
        <is>
          <t>46-1308435</t>
        </is>
      </c>
      <c r="D1571" t="inlineStr">
        <is>
          <t>Nebraska</t>
        </is>
      </c>
      <c r="E1571" t="inlineStr">
        <is>
          <t>NE</t>
        </is>
      </c>
      <c r="F1571" t="n">
        <v>2025</v>
      </c>
      <c r="G1571" t="n">
        <v>2</v>
      </c>
      <c r="H1571" s="13" t="n">
        <v>1124108</v>
      </c>
      <c r="I1571" s="12" t="n">
        <v>106</v>
      </c>
      <c r="J1571" s="13" t="n">
        <v>10000</v>
      </c>
      <c r="K1571" s="13">
        <f>IFERROR($H1571/$I1571,"")</f>
        <v/>
      </c>
      <c r="L1571" s="13" t="n">
        <v>40000</v>
      </c>
      <c r="M1571" t="inlineStr">
        <is>
          <t>NV, CA, PA</t>
        </is>
      </c>
      <c r="N1571" t="inlineStr">
        <is>
          <t>No</t>
        </is>
      </c>
      <c r="O1571" t="inlineStr">
        <is>
          <t>Yes</t>
        </is>
      </c>
      <c r="Q1571" s="9" t="inlineStr">
        <is>
          <t>https://grantcue.com/foundations/mentors-461308435</t>
        </is>
      </c>
    </row>
    <row r="1572">
      <c r="A1572">
        <f>IF($E1572=$E1571,$A1571+1,1)</f>
        <v/>
      </c>
      <c r="B1572" t="inlineStr">
        <is>
          <t>THE ETHEL S ABBOTT CHARITABLE FOUNDATION</t>
        </is>
      </c>
      <c r="C1572" t="inlineStr">
        <is>
          <t>23-7265876</t>
        </is>
      </c>
      <c r="D1572" t="inlineStr">
        <is>
          <t>Nebraska</t>
        </is>
      </c>
      <c r="E1572" t="inlineStr">
        <is>
          <t>NE</t>
        </is>
      </c>
      <c r="F1572" t="n">
        <v>2024</v>
      </c>
      <c r="G1572" t="n">
        <v>1</v>
      </c>
      <c r="H1572" s="13" t="n">
        <v>1111034</v>
      </c>
      <c r="I1572" s="12" t="n">
        <v>32</v>
      </c>
      <c r="J1572" s="13" t="n">
        <v>11000</v>
      </c>
      <c r="K1572" s="13">
        <f>IFERROR($H1572/$I1572,"")</f>
        <v/>
      </c>
      <c r="L1572" s="13" t="n">
        <v>190000</v>
      </c>
      <c r="M1572" t="inlineStr">
        <is>
          <t>IA, NM, WA</t>
        </is>
      </c>
      <c r="N1572" t="inlineStr">
        <is>
          <t>No</t>
        </is>
      </c>
      <c r="O1572" t="inlineStr">
        <is>
          <t>Yes</t>
        </is>
      </c>
      <c r="Q1572" s="9" t="inlineStr">
        <is>
          <t>https://grantcue.com/foundations/the-ethel-s-abbott-charitable-foundation-237265876</t>
        </is>
      </c>
    </row>
    <row r="1573">
      <c r="A1573">
        <f>IF($E1573=$E1572,$A1572+1,1)</f>
        <v/>
      </c>
      <c r="B1573" t="inlineStr">
        <is>
          <t>BLUE CROSS AND BLUE SHIELD OF NEBRASKA FOUNDATION</t>
        </is>
      </c>
      <c r="C1573" t="inlineStr">
        <is>
          <t>93-4975232</t>
        </is>
      </c>
      <c r="D1573" t="inlineStr">
        <is>
          <t>Nebraska</t>
        </is>
      </c>
      <c r="E1573" t="inlineStr">
        <is>
          <t>NE</t>
        </is>
      </c>
      <c r="F1573" t="n">
        <v>2025</v>
      </c>
      <c r="G1573" t="n">
        <v>2</v>
      </c>
      <c r="H1573" s="13" t="n">
        <v>1100755</v>
      </c>
      <c r="I1573" s="12" t="n">
        <v>80</v>
      </c>
      <c r="J1573" s="13" t="n">
        <v>10000</v>
      </c>
      <c r="K1573" s="13">
        <f>IFERROR($H1573/$I1573,"")</f>
        <v/>
      </c>
      <c r="L1573" s="13" t="n">
        <v>200000</v>
      </c>
      <c r="M1573" t="inlineStr">
        <is>
          <t>DC, TX, NC</t>
        </is>
      </c>
      <c r="N1573" t="inlineStr">
        <is>
          <t>Yes</t>
        </is>
      </c>
      <c r="O1573" t="inlineStr">
        <is>
          <t>Not stated</t>
        </is>
      </c>
      <c r="P1573" s="9" t="inlineStr">
        <is>
          <t>https://nebraskablue.com/FOUNDATION</t>
        </is>
      </c>
      <c r="Q1573" s="9" t="inlineStr">
        <is>
          <t>https://grantcue.com/foundations/blue-cross-and-blue-shield-of-nebraska-foundation-934975232</t>
        </is>
      </c>
    </row>
    <row r="1574">
      <c r="A1574">
        <f>IF($E1574=$E1573,$A1573+1,1)</f>
        <v/>
      </c>
      <c r="B1574" t="inlineStr">
        <is>
          <t>SOKOLOF GRANDCHILDREN CHARITABLE FOUNDAT</t>
        </is>
      </c>
      <c r="C1574" t="inlineStr">
        <is>
          <t>20-6423564</t>
        </is>
      </c>
      <c r="D1574" t="inlineStr">
        <is>
          <t>Nebraska</t>
        </is>
      </c>
      <c r="E1574" t="inlineStr">
        <is>
          <t>NE</t>
        </is>
      </c>
      <c r="F1574" t="n">
        <v>2025</v>
      </c>
      <c r="G1574" t="n">
        <v>2</v>
      </c>
      <c r="H1574" s="13" t="n">
        <v>1079800</v>
      </c>
      <c r="I1574" s="12" t="n">
        <v>28</v>
      </c>
      <c r="J1574" s="13" t="n">
        <v>22500</v>
      </c>
      <c r="K1574" s="13">
        <f>IFERROR($H1574/$I1574,"")</f>
        <v/>
      </c>
      <c r="L1574" s="13" t="n">
        <v>193500</v>
      </c>
      <c r="M1574" t="inlineStr">
        <is>
          <t>MA, MN, MD</t>
        </is>
      </c>
      <c r="N1574" t="inlineStr">
        <is>
          <t>No</t>
        </is>
      </c>
      <c r="O1574" t="inlineStr">
        <is>
          <t>Not stated</t>
        </is>
      </c>
      <c r="Q1574" s="9" t="inlineStr">
        <is>
          <t>https://grantcue.com/foundations/sokolof-grandchildren-charitable-foundat-206423564</t>
        </is>
      </c>
    </row>
    <row r="1575">
      <c r="A1575">
        <f>IF($E1575=$E1574,$A1574+1,1)</f>
        <v/>
      </c>
      <c r="B1575" t="inlineStr">
        <is>
          <t>MERLIN &amp; LYNITA GEHRING FOUNDATION</t>
        </is>
      </c>
      <c r="C1575" t="inlineStr">
        <is>
          <t>27-4396989</t>
        </is>
      </c>
      <c r="D1575" t="inlineStr">
        <is>
          <t>Nebraska</t>
        </is>
      </c>
      <c r="E1575" t="inlineStr">
        <is>
          <t>NE</t>
        </is>
      </c>
      <c r="F1575" t="n">
        <v>2025</v>
      </c>
      <c r="G1575" t="n">
        <v>2</v>
      </c>
      <c r="H1575" s="13" t="n">
        <v>1063538</v>
      </c>
      <c r="I1575" s="12" t="n">
        <v>7</v>
      </c>
      <c r="J1575" s="13" t="n">
        <v>20000</v>
      </c>
      <c r="K1575" s="13">
        <f>IFERROR($H1575/$I1575,"")</f>
        <v/>
      </c>
      <c r="L1575" s="13" t="n">
        <v>943538</v>
      </c>
      <c r="M1575" t="inlineStr">
        <is>
          <t>IN, NJ, VA</t>
        </is>
      </c>
      <c r="N1575" t="inlineStr">
        <is>
          <t>No</t>
        </is>
      </c>
      <c r="O1575" t="inlineStr">
        <is>
          <t>Not stated</t>
        </is>
      </c>
      <c r="Q1575" s="9" t="inlineStr">
        <is>
          <t>https://grantcue.com/foundations/merlin-and-lynita-gehring-foundation-274396989</t>
        </is>
      </c>
    </row>
    <row r="1576">
      <c r="A1576">
        <f>IF($E1576=$E1575,$A1575+1,1)</f>
        <v/>
      </c>
      <c r="B1576" t="inlineStr">
        <is>
          <t>Assurity Life Foundation</t>
        </is>
      </c>
      <c r="C1576" t="inlineStr">
        <is>
          <t>47-0775374</t>
        </is>
      </c>
      <c r="D1576" t="inlineStr">
        <is>
          <t>Nebraska</t>
        </is>
      </c>
      <c r="E1576" t="inlineStr">
        <is>
          <t>NE</t>
        </is>
      </c>
      <c r="F1576" t="n">
        <v>2025</v>
      </c>
      <c r="G1576" t="n">
        <v>2</v>
      </c>
      <c r="H1576" s="13" t="n">
        <v>1060936</v>
      </c>
      <c r="I1576" s="12" t="n">
        <v>127</v>
      </c>
      <c r="J1576" s="13" t="n">
        <v>500</v>
      </c>
      <c r="K1576" s="13">
        <f>IFERROR($H1576/$I1576,"")</f>
        <v/>
      </c>
      <c r="L1576" s="13" t="n">
        <v>138600</v>
      </c>
      <c r="M1576" t="inlineStr">
        <is>
          <t>IA, IL, AZ</t>
        </is>
      </c>
      <c r="N1576" t="inlineStr">
        <is>
          <t>Yes</t>
        </is>
      </c>
      <c r="O1576" t="inlineStr">
        <is>
          <t>Not stated</t>
        </is>
      </c>
      <c r="Q1576" s="9" t="inlineStr">
        <is>
          <t>https://grantcue.com/foundations/assurity-life-foundation-470775374</t>
        </is>
      </c>
    </row>
    <row r="1577">
      <c r="A1577">
        <f>IF($E1577=$E1576,$A1576+1,1)</f>
        <v/>
      </c>
      <c r="B1577" t="inlineStr">
        <is>
          <t>Duncan Family Trust</t>
        </is>
      </c>
      <c r="C1577" t="inlineStr">
        <is>
          <t>20-0905873</t>
        </is>
      </c>
      <c r="D1577" t="inlineStr">
        <is>
          <t>Nebraska</t>
        </is>
      </c>
      <c r="E1577" t="inlineStr">
        <is>
          <t>NE</t>
        </is>
      </c>
      <c r="F1577" t="n">
        <v>2025</v>
      </c>
      <c r="G1577" t="n">
        <v>2</v>
      </c>
      <c r="H1577" s="13" t="n">
        <v>1011798</v>
      </c>
      <c r="I1577" s="12" t="n">
        <v>66</v>
      </c>
      <c r="J1577" s="13" t="n">
        <v>3312.5</v>
      </c>
      <c r="K1577" s="13">
        <f>IFERROR($H1577/$I1577,"")</f>
        <v/>
      </c>
      <c r="L1577" s="13" t="n">
        <v>148500</v>
      </c>
      <c r="M1577" t="inlineStr">
        <is>
          <t>MI, UT, NY</t>
        </is>
      </c>
      <c r="N1577" t="inlineStr">
        <is>
          <t>No</t>
        </is>
      </c>
      <c r="O1577" t="inlineStr">
        <is>
          <t>Not stated</t>
        </is>
      </c>
      <c r="Q1577" s="9" t="inlineStr">
        <is>
          <t>https://grantcue.com/foundations/duncan-family-trust-200905873</t>
        </is>
      </c>
    </row>
    <row r="1578">
      <c r="A1578">
        <f>IF($E1578=$E1577,$A1577+1,1)</f>
        <v/>
      </c>
      <c r="B1578" t="inlineStr">
        <is>
          <t>The Rob Walton Foundation</t>
        </is>
      </c>
      <c r="C1578" t="inlineStr">
        <is>
          <t>47-4259772</t>
        </is>
      </c>
      <c r="D1578" t="inlineStr">
        <is>
          <t>North Dakota</t>
        </is>
      </c>
      <c r="E1578" t="inlineStr">
        <is>
          <t>ND</t>
        </is>
      </c>
      <c r="F1578" t="n">
        <v>2024</v>
      </c>
      <c r="G1578" t="n">
        <v>1</v>
      </c>
      <c r="H1578" s="13" t="n">
        <v>107144912</v>
      </c>
      <c r="I1578" s="12" t="n">
        <v>61</v>
      </c>
      <c r="J1578" s="13" t="n">
        <v>50000</v>
      </c>
      <c r="K1578" s="13">
        <f>IFERROR($H1578/$I1578,"")</f>
        <v/>
      </c>
      <c r="L1578" s="13" t="n">
        <v>33863725</v>
      </c>
      <c r="M1578" t="inlineStr">
        <is>
          <t>VA, DC, NY</t>
        </is>
      </c>
      <c r="N1578" t="inlineStr">
        <is>
          <t>No</t>
        </is>
      </c>
      <c r="O1578" t="inlineStr">
        <is>
          <t>Not stated</t>
        </is>
      </c>
      <c r="Q1578" s="9" t="inlineStr">
        <is>
          <t>https://grantcue.com/foundations/the-rob-walton-foundation-474259772</t>
        </is>
      </c>
    </row>
    <row r="1579">
      <c r="A1579">
        <f>IF($E1579=$E1578,$A1578+1,1)</f>
        <v/>
      </c>
      <c r="B1579" t="inlineStr">
        <is>
          <t>RAY FOUNDATION INC</t>
        </is>
      </c>
      <c r="C1579" t="inlineStr">
        <is>
          <t>81-0288819</t>
        </is>
      </c>
      <c r="D1579" t="inlineStr">
        <is>
          <t>North Dakota</t>
        </is>
      </c>
      <c r="E1579" t="inlineStr">
        <is>
          <t>ND</t>
        </is>
      </c>
      <c r="F1579" t="n">
        <v>2024</v>
      </c>
      <c r="G1579" t="n">
        <v>2</v>
      </c>
      <c r="H1579" s="13" t="n">
        <v>29547131</v>
      </c>
      <c r="I1579" s="12" t="n">
        <v>76</v>
      </c>
      <c r="J1579" s="13" t="n">
        <v>50000</v>
      </c>
      <c r="K1579" s="13">
        <f>IFERROR($H1579/$I1579,"")</f>
        <v/>
      </c>
      <c r="L1579" s="13" t="n">
        <v>7700000</v>
      </c>
      <c r="M1579" t="inlineStr">
        <is>
          <t>MD, WI, FL</t>
        </is>
      </c>
      <c r="N1579" t="inlineStr">
        <is>
          <t>No</t>
        </is>
      </c>
      <c r="O1579" t="inlineStr">
        <is>
          <t>Yes</t>
        </is>
      </c>
      <c r="Q1579" s="9" t="inlineStr">
        <is>
          <t>https://grantcue.com/foundations/ray-foundation-inc-810288819</t>
        </is>
      </c>
    </row>
    <row r="1580">
      <c r="A1580">
        <f>IF($E1580=$E1579,$A1579+1,1)</f>
        <v/>
      </c>
      <c r="B1580" t="inlineStr">
        <is>
          <t>WE B GIVING FOUNDATION AGENCY XXXXXX3902</t>
        </is>
      </c>
      <c r="C1580" t="inlineStr">
        <is>
          <t>87-2796218</t>
        </is>
      </c>
      <c r="D1580" t="inlineStr">
        <is>
          <t>North Dakota</t>
        </is>
      </c>
      <c r="E1580" t="inlineStr">
        <is>
          <t>ND</t>
        </is>
      </c>
      <c r="F1580" t="n">
        <v>2025</v>
      </c>
      <c r="G1580" t="n">
        <v>2</v>
      </c>
      <c r="H1580" s="13" t="n">
        <v>4072560</v>
      </c>
      <c r="I1580" s="12" t="n">
        <v>12</v>
      </c>
      <c r="J1580" s="13" t="n">
        <v>107500</v>
      </c>
      <c r="K1580" s="13">
        <f>IFERROR($H1580/$I1580,"")</f>
        <v/>
      </c>
      <c r="L1580" s="13" t="n">
        <v>1501000</v>
      </c>
      <c r="M1580" t="inlineStr">
        <is>
          <t>MN, SD, PA</t>
        </is>
      </c>
      <c r="N1580" t="inlineStr">
        <is>
          <t>No</t>
        </is>
      </c>
      <c r="O1580" t="inlineStr">
        <is>
          <t>Not stated</t>
        </is>
      </c>
      <c r="Q1580" s="9" t="inlineStr">
        <is>
          <t>https://grantcue.com/foundations/we-b-giving-foundation-agency-xxxxxx3902-872796218</t>
        </is>
      </c>
    </row>
    <row r="1581">
      <c r="A1581">
        <f>IF($E1581=$E1580,$A1580+1,1)</f>
        <v/>
      </c>
      <c r="B1581" t="inlineStr">
        <is>
          <t>THE TOM AND FRANCES LEACH FOUNDATION</t>
        </is>
      </c>
      <c r="C1581" t="inlineStr">
        <is>
          <t>45-6012703</t>
        </is>
      </c>
      <c r="D1581" t="inlineStr">
        <is>
          <t>North Dakota</t>
        </is>
      </c>
      <c r="E1581" t="inlineStr">
        <is>
          <t>ND</t>
        </is>
      </c>
      <c r="F1581" t="n">
        <v>2025</v>
      </c>
      <c r="G1581" t="n">
        <v>2</v>
      </c>
      <c r="H1581" s="13" t="n">
        <v>3966000</v>
      </c>
      <c r="I1581" s="12" t="n">
        <v>140</v>
      </c>
      <c r="J1581" s="13" t="n">
        <v>10000</v>
      </c>
      <c r="K1581" s="13">
        <f>IFERROR($H1581/$I1581,"")</f>
        <v/>
      </c>
      <c r="L1581" s="13" t="n">
        <v>300000</v>
      </c>
      <c r="M1581" t="inlineStr">
        <is>
          <t>CO, DC, SD</t>
        </is>
      </c>
      <c r="N1581" t="inlineStr">
        <is>
          <t>Yes</t>
        </is>
      </c>
      <c r="O1581" t="inlineStr">
        <is>
          <t>Yes</t>
        </is>
      </c>
      <c r="P1581" s="9" t="inlineStr">
        <is>
          <t>https://www.leachfoundation.org/</t>
        </is>
      </c>
      <c r="Q1581" s="9" t="inlineStr">
        <is>
          <t>https://grantcue.com/foundations/the-tom-and-frances-leach-foundation-456012703</t>
        </is>
      </c>
    </row>
    <row r="1582">
      <c r="A1582">
        <f>IF($E1582=$E1581,$A1581+1,1)</f>
        <v/>
      </c>
      <c r="B1582" t="inlineStr">
        <is>
          <t>ELMER &amp; KAYA BERG FOUNDATION NO 2</t>
        </is>
      </c>
      <c r="C1582" t="inlineStr">
        <is>
          <t>36-3668256</t>
        </is>
      </c>
      <c r="D1582" t="inlineStr">
        <is>
          <t>North Dakota</t>
        </is>
      </c>
      <c r="E1582" t="inlineStr">
        <is>
          <t>ND</t>
        </is>
      </c>
      <c r="F1582" t="n">
        <v>2025</v>
      </c>
      <c r="G1582" t="n">
        <v>2</v>
      </c>
      <c r="H1582" s="13" t="n">
        <v>3194385</v>
      </c>
      <c r="I1582" s="12" t="n">
        <v>40</v>
      </c>
      <c r="J1582" s="13" t="n">
        <v>6500</v>
      </c>
      <c r="K1582" s="13">
        <f>IFERROR($H1582/$I1582,"")</f>
        <v/>
      </c>
      <c r="L1582" s="13" t="n">
        <v>2831385</v>
      </c>
      <c r="M1582" t="inlineStr">
        <is>
          <t>MN</t>
        </is>
      </c>
      <c r="N1582" t="inlineStr">
        <is>
          <t>Yes</t>
        </is>
      </c>
      <c r="O1582" t="inlineStr">
        <is>
          <t>Not stated</t>
        </is>
      </c>
      <c r="Q1582" s="9" t="inlineStr">
        <is>
          <t>https://grantcue.com/foundations/elmer-and-kaya-berg-foundation-no-2-363668256</t>
        </is>
      </c>
    </row>
    <row r="1583">
      <c r="A1583">
        <f>IF($E1583=$E1582,$A1582+1,1)</f>
        <v/>
      </c>
      <c r="B1583" t="inlineStr">
        <is>
          <t>Alva J Field Memorial Trust</t>
        </is>
      </c>
      <c r="C1583" t="inlineStr">
        <is>
          <t>45-6010789</t>
        </is>
      </c>
      <c r="D1583" t="inlineStr">
        <is>
          <t>North Dakota</t>
        </is>
      </c>
      <c r="E1583" t="inlineStr">
        <is>
          <t>ND</t>
        </is>
      </c>
      <c r="F1583" t="n">
        <v>2024</v>
      </c>
      <c r="G1583" t="n">
        <v>2</v>
      </c>
      <c r="H1583" s="13" t="n">
        <v>2666101</v>
      </c>
      <c r="I1583" s="12" t="n">
        <v>446</v>
      </c>
      <c r="J1583" s="13" t="n">
        <v>3000</v>
      </c>
      <c r="K1583" s="13">
        <f>IFERROR($H1583/$I1583,"")</f>
        <v/>
      </c>
      <c r="L1583" s="13" t="n">
        <v>300000</v>
      </c>
      <c r="M1583" t="inlineStr">
        <is>
          <t>OK, MN, TN</t>
        </is>
      </c>
      <c r="N1583" t="inlineStr">
        <is>
          <t>Yes</t>
        </is>
      </c>
      <c r="O1583" t="inlineStr">
        <is>
          <t>Yes</t>
        </is>
      </c>
      <c r="P1583" s="9" t="inlineStr">
        <is>
          <t>https://www.alvajfieldtrust.org/</t>
        </is>
      </c>
      <c r="Q1583" s="9" t="inlineStr">
        <is>
          <t>https://grantcue.com/foundations/alva-j-field-memorial-trust-456010789</t>
        </is>
      </c>
    </row>
    <row r="1584">
      <c r="A1584">
        <f>IF($E1584=$E1583,$A1583+1,1)</f>
        <v/>
      </c>
      <c r="B1584" t="inlineStr">
        <is>
          <t>Edson &amp; Margaret Larson Foundation</t>
        </is>
      </c>
      <c r="C1584" t="inlineStr">
        <is>
          <t>27-1507358</t>
        </is>
      </c>
      <c r="D1584" t="inlineStr">
        <is>
          <t>North Dakota</t>
        </is>
      </c>
      <c r="E1584" t="inlineStr">
        <is>
          <t>ND</t>
        </is>
      </c>
      <c r="F1584" t="n">
        <v>2024</v>
      </c>
      <c r="G1584" t="n">
        <v>1</v>
      </c>
      <c r="H1584" s="13" t="n">
        <v>2342500</v>
      </c>
      <c r="I1584" s="12" t="n">
        <v>13</v>
      </c>
      <c r="J1584" s="13" t="n">
        <v>160000</v>
      </c>
      <c r="K1584" s="13">
        <f>IFERROR($H1584/$I1584,"")</f>
        <v/>
      </c>
      <c r="L1584" s="13" t="n">
        <v>400000</v>
      </c>
      <c r="M1584" t="inlineStr">
        <is>
          <t>MN</t>
        </is>
      </c>
      <c r="N1584" t="inlineStr">
        <is>
          <t>No</t>
        </is>
      </c>
      <c r="O1584" t="inlineStr">
        <is>
          <t>Not stated</t>
        </is>
      </c>
      <c r="Q1584" s="9" t="inlineStr">
        <is>
          <t>https://grantcue.com/foundations/edson-and-margaret-larson-foundation-271507358</t>
        </is>
      </c>
    </row>
    <row r="1585">
      <c r="A1585">
        <f>IF($E1585=$E1584,$A1584+1,1)</f>
        <v/>
      </c>
      <c r="B1585" t="inlineStr">
        <is>
          <t>Blue Cross Blue Shield of North Dakota Caring Foundation</t>
        </is>
      </c>
      <c r="C1585" t="inlineStr">
        <is>
          <t>36-3606394</t>
        </is>
      </c>
      <c r="D1585" t="inlineStr">
        <is>
          <t>North Dakota</t>
        </is>
      </c>
      <c r="E1585" t="inlineStr">
        <is>
          <t>ND</t>
        </is>
      </c>
      <c r="F1585" t="n">
        <v>2025</v>
      </c>
      <c r="G1585" t="n">
        <v>2</v>
      </c>
      <c r="H1585" s="13" t="n">
        <v>1869195</v>
      </c>
      <c r="I1585" s="12" t="n">
        <v>540</v>
      </c>
      <c r="J1585" s="13" t="n">
        <v>1500</v>
      </c>
      <c r="K1585" s="13">
        <f>IFERROR($H1585/$I1585,"")</f>
        <v/>
      </c>
      <c r="L1585" s="13" t="n">
        <v>60000</v>
      </c>
      <c r="M1585" t="inlineStr">
        <is>
          <t>GA, MN, MD</t>
        </is>
      </c>
      <c r="N1585" t="inlineStr">
        <is>
          <t>Yes</t>
        </is>
      </c>
      <c r="O1585" t="inlineStr">
        <is>
          <t>Yes</t>
        </is>
      </c>
      <c r="P1585" s="9" t="inlineStr">
        <is>
          <t>https://www.bcbsnd.com/caring-foundation</t>
        </is>
      </c>
      <c r="Q1585" s="9" t="inlineStr">
        <is>
          <t>https://grantcue.com/foundations/blue-cross-blue-shield-of-north-dakota-caring-foundation-363606394</t>
        </is>
      </c>
    </row>
    <row r="1586">
      <c r="A1586">
        <f>IF($E1586=$E1585,$A1585+1,1)</f>
        <v/>
      </c>
      <c r="B1586" t="inlineStr">
        <is>
          <t>CLIFF AND CHARLOTTE L BELLON FDN</t>
        </is>
      </c>
      <c r="C1586" t="inlineStr">
        <is>
          <t>92-6566570</t>
        </is>
      </c>
      <c r="D1586" t="inlineStr">
        <is>
          <t>North Dakota</t>
        </is>
      </c>
      <c r="E1586" t="inlineStr">
        <is>
          <t>ND</t>
        </is>
      </c>
      <c r="F1586" t="n">
        <v>2025</v>
      </c>
      <c r="G1586" t="n">
        <v>2</v>
      </c>
      <c r="H1586" s="13" t="n">
        <v>1850000</v>
      </c>
      <c r="I1586" s="12" t="n">
        <v>18</v>
      </c>
      <c r="J1586" s="13" t="n">
        <v>95000</v>
      </c>
      <c r="K1586" s="13">
        <f>IFERROR($H1586/$I1586,"")</f>
        <v/>
      </c>
      <c r="L1586" s="13" t="n">
        <v>190000</v>
      </c>
      <c r="M1586" t="inlineStr">
        <is>
          <t>IL</t>
        </is>
      </c>
      <c r="N1586" t="inlineStr">
        <is>
          <t>No</t>
        </is>
      </c>
      <c r="O1586" t="inlineStr">
        <is>
          <t>Not stated</t>
        </is>
      </c>
      <c r="Q1586" s="9" t="inlineStr">
        <is>
          <t>https://grantcue.com/foundations/cliff-and-charlotte-l-bellon-fdn-926566570</t>
        </is>
      </c>
    </row>
    <row r="1587">
      <c r="A1587">
        <f>IF($E1587=$E1586,$A1586+1,1)</f>
        <v/>
      </c>
      <c r="B1587" t="inlineStr">
        <is>
          <t>OFFERDAHL FAMILY FOUNDATION</t>
        </is>
      </c>
      <c r="C1587" t="inlineStr">
        <is>
          <t>47-2780646</t>
        </is>
      </c>
      <c r="D1587" t="inlineStr">
        <is>
          <t>North Dakota</t>
        </is>
      </c>
      <c r="E1587" t="inlineStr">
        <is>
          <t>ND</t>
        </is>
      </c>
      <c r="F1587" t="n">
        <v>2025</v>
      </c>
      <c r="G1587" t="n">
        <v>2</v>
      </c>
      <c r="H1587" s="13" t="n">
        <v>1840585</v>
      </c>
      <c r="I1587" s="12" t="n">
        <v>89</v>
      </c>
      <c r="J1587" s="13" t="n">
        <v>3000</v>
      </c>
      <c r="K1587" s="13">
        <f>IFERROR($H1587/$I1587,"")</f>
        <v/>
      </c>
      <c r="L1587" s="13" t="n">
        <v>515000</v>
      </c>
      <c r="M1587" t="inlineStr">
        <is>
          <t>NV, DC, CA</t>
        </is>
      </c>
      <c r="N1587" t="inlineStr">
        <is>
          <t>No</t>
        </is>
      </c>
      <c r="O1587" t="inlineStr">
        <is>
          <t>Not stated</t>
        </is>
      </c>
      <c r="Q1587" s="9" t="inlineStr">
        <is>
          <t>https://grantcue.com/foundations/offerdahl-family-foundation-472780646</t>
        </is>
      </c>
    </row>
    <row r="1588">
      <c r="A1588">
        <f>IF($E1588=$E1587,$A1587+1,1)</f>
        <v/>
      </c>
      <c r="B1588" t="inlineStr">
        <is>
          <t>The Barry Foundation</t>
        </is>
      </c>
      <c r="C1588" t="inlineStr">
        <is>
          <t>20-5767275</t>
        </is>
      </c>
      <c r="D1588" t="inlineStr">
        <is>
          <t>North Dakota</t>
        </is>
      </c>
      <c r="E1588" t="inlineStr">
        <is>
          <t>ND</t>
        </is>
      </c>
      <c r="F1588" t="n">
        <v>2024</v>
      </c>
      <c r="G1588" t="n">
        <v>1</v>
      </c>
      <c r="H1588" s="13" t="n">
        <v>1766350</v>
      </c>
      <c r="I1588" s="12" t="n">
        <v>322</v>
      </c>
      <c r="J1588" s="13" t="n">
        <v>1325</v>
      </c>
      <c r="K1588" s="13">
        <f>IFERROR($H1588/$I1588,"")</f>
        <v/>
      </c>
      <c r="L1588" s="13" t="n">
        <v>335000</v>
      </c>
      <c r="M1588" t="inlineStr">
        <is>
          <t>MN, AZ, NY</t>
        </is>
      </c>
      <c r="N1588" t="inlineStr">
        <is>
          <t>No</t>
        </is>
      </c>
      <c r="O1588" t="inlineStr">
        <is>
          <t>Not stated</t>
        </is>
      </c>
      <c r="Q1588" s="9" t="inlineStr">
        <is>
          <t>https://grantcue.com/foundations/the-barry-foundation-205767275</t>
        </is>
      </c>
    </row>
    <row r="1589">
      <c r="A1589">
        <f>IF($E1589=$E1588,$A1588+1,1)</f>
        <v/>
      </c>
      <c r="B1589" t="inlineStr">
        <is>
          <t>BUCK AND LOIS SCHEELE FOUNDATION</t>
        </is>
      </c>
      <c r="C1589" t="inlineStr">
        <is>
          <t>92-2341347</t>
        </is>
      </c>
      <c r="D1589" t="inlineStr">
        <is>
          <t>North Dakota</t>
        </is>
      </c>
      <c r="E1589" t="inlineStr">
        <is>
          <t>ND</t>
        </is>
      </c>
      <c r="F1589" t="n">
        <v>2025</v>
      </c>
      <c r="G1589" t="n">
        <v>2</v>
      </c>
      <c r="H1589" s="13" t="n">
        <v>1642000</v>
      </c>
      <c r="I1589" s="12" t="n">
        <v>32</v>
      </c>
      <c r="J1589" s="13" t="n">
        <v>20000</v>
      </c>
      <c r="K1589" s="13">
        <f>IFERROR($H1589/$I1589,"")</f>
        <v/>
      </c>
      <c r="L1589" s="13" t="n">
        <v>500000</v>
      </c>
      <c r="N1589" t="inlineStr">
        <is>
          <t>Yes</t>
        </is>
      </c>
      <c r="O1589" t="inlineStr">
        <is>
          <t>Yes</t>
        </is>
      </c>
      <c r="Q1589" s="9" t="inlineStr">
        <is>
          <t>https://grantcue.com/foundations/buck-and-lois-scheele-foundation-922341347</t>
        </is>
      </c>
    </row>
    <row r="1590">
      <c r="A1590">
        <f>IF($E1590=$E1589,$A1589+1,1)</f>
        <v/>
      </c>
      <c r="B1590" t="inlineStr">
        <is>
          <t>MYRA FOUNDATION</t>
        </is>
      </c>
      <c r="C1590" t="inlineStr">
        <is>
          <t>45-0215088</t>
        </is>
      </c>
      <c r="D1590" t="inlineStr">
        <is>
          <t>North Dakota</t>
        </is>
      </c>
      <c r="E1590" t="inlineStr">
        <is>
          <t>ND</t>
        </is>
      </c>
      <c r="F1590" t="n">
        <v>2025</v>
      </c>
      <c r="G1590" t="n">
        <v>2</v>
      </c>
      <c r="H1590" s="13" t="n">
        <v>1477442</v>
      </c>
      <c r="I1590" s="12" t="n">
        <v>160</v>
      </c>
      <c r="J1590" s="13" t="n">
        <v>5000</v>
      </c>
      <c r="K1590" s="13">
        <f>IFERROR($H1590/$I1590,"")</f>
        <v/>
      </c>
      <c r="L1590" s="13" t="n">
        <v>54000</v>
      </c>
      <c r="M1590" t="inlineStr">
        <is>
          <t>MN, SD</t>
        </is>
      </c>
      <c r="N1590" t="inlineStr">
        <is>
          <t>Yes</t>
        </is>
      </c>
      <c r="O1590" t="inlineStr">
        <is>
          <t>Yes</t>
        </is>
      </c>
      <c r="P1590" s="9" t="inlineStr">
        <is>
          <t>https://myrafoundation.org/</t>
        </is>
      </c>
      <c r="Q1590" s="9" t="inlineStr">
        <is>
          <t>https://grantcue.com/foundations/myra-foundation-450215088</t>
        </is>
      </c>
    </row>
    <row r="1591">
      <c r="A1591">
        <f>IF($E1591=$E1590,$A1590+1,1)</f>
        <v/>
      </c>
      <c r="B1591" t="inlineStr">
        <is>
          <t>Glenn Perkins Educational Foundation</t>
        </is>
      </c>
      <c r="C1591" t="inlineStr">
        <is>
          <t>82-6656883</t>
        </is>
      </c>
      <c r="D1591" t="inlineStr">
        <is>
          <t>North Dakota</t>
        </is>
      </c>
      <c r="E1591" t="inlineStr">
        <is>
          <t>ND</t>
        </is>
      </c>
      <c r="F1591" t="n">
        <v>2024</v>
      </c>
      <c r="G1591" t="n">
        <v>1</v>
      </c>
      <c r="H1591" s="13" t="n">
        <v>1288160</v>
      </c>
      <c r="I1591" s="12" t="n">
        <v>11</v>
      </c>
      <c r="J1591" s="13" t="n">
        <v>100000</v>
      </c>
      <c r="K1591" s="13">
        <f>IFERROR($H1591/$I1591,"")</f>
        <v/>
      </c>
      <c r="L1591" s="13" t="n">
        <v>550000</v>
      </c>
      <c r="M1591" t="inlineStr">
        <is>
          <t>AZ</t>
        </is>
      </c>
      <c r="N1591" t="inlineStr">
        <is>
          <t>No</t>
        </is>
      </c>
      <c r="O1591" t="inlineStr">
        <is>
          <t>Not stated</t>
        </is>
      </c>
      <c r="Q1591" s="9" t="inlineStr">
        <is>
          <t>https://grantcue.com/foundations/glenn-perkins-educational-foundation-826656883</t>
        </is>
      </c>
    </row>
    <row r="1592">
      <c r="A1592">
        <f>IF($E1592=$E1591,$A1591+1,1)</f>
        <v/>
      </c>
      <c r="B1592" t="inlineStr">
        <is>
          <t>HERMAN ROBERT E CHARITABLE TR MAIN</t>
        </is>
      </c>
      <c r="C1592" t="inlineStr">
        <is>
          <t>46-4365075</t>
        </is>
      </c>
      <c r="D1592" t="inlineStr">
        <is>
          <t>North Dakota</t>
        </is>
      </c>
      <c r="E1592" t="inlineStr">
        <is>
          <t>ND</t>
        </is>
      </c>
      <c r="F1592" t="n">
        <v>2025</v>
      </c>
      <c r="G1592" t="n">
        <v>2</v>
      </c>
      <c r="H1592" s="13" t="n">
        <v>1214990</v>
      </c>
      <c r="I1592" s="12" t="n">
        <v>36</v>
      </c>
      <c r="J1592" s="13" t="n">
        <v>30000</v>
      </c>
      <c r="K1592" s="13">
        <f>IFERROR($H1592/$I1592,"")</f>
        <v/>
      </c>
      <c r="L1592" s="13" t="n">
        <v>80000</v>
      </c>
      <c r="M1592" t="inlineStr">
        <is>
          <t>MN, KY</t>
        </is>
      </c>
      <c r="N1592" t="inlineStr">
        <is>
          <t>Yes</t>
        </is>
      </c>
      <c r="O1592" t="inlineStr">
        <is>
          <t>Yes</t>
        </is>
      </c>
      <c r="Q1592" s="9" t="inlineStr">
        <is>
          <t>https://grantcue.com/foundations/herman-robert-e-charitable-tr-main-464365075</t>
        </is>
      </c>
    </row>
    <row r="1593">
      <c r="A1593">
        <f>IF($E1593=$E1592,$A1592+1,1)</f>
        <v/>
      </c>
      <c r="B1593" t="inlineStr">
        <is>
          <t>ALEX STERN FAMILY FOUNDATION</t>
        </is>
      </c>
      <c r="C1593" t="inlineStr">
        <is>
          <t>45-6013981</t>
        </is>
      </c>
      <c r="D1593" t="inlineStr">
        <is>
          <t>North Dakota</t>
        </is>
      </c>
      <c r="E1593" t="inlineStr">
        <is>
          <t>ND</t>
        </is>
      </c>
      <c r="F1593" t="n">
        <v>2025</v>
      </c>
      <c r="G1593" t="n">
        <v>2</v>
      </c>
      <c r="H1593" s="13" t="n">
        <v>1118666</v>
      </c>
      <c r="I1593" s="12" t="n">
        <v>136</v>
      </c>
      <c r="J1593" s="13" t="n">
        <v>5000</v>
      </c>
      <c r="K1593" s="13">
        <f>IFERROR($H1593/$I1593,"")</f>
        <v/>
      </c>
      <c r="L1593" s="13" t="n">
        <v>112500</v>
      </c>
      <c r="M1593" t="inlineStr">
        <is>
          <t>MN</t>
        </is>
      </c>
      <c r="N1593" t="inlineStr">
        <is>
          <t>Yes</t>
        </is>
      </c>
      <c r="O1593" t="inlineStr">
        <is>
          <t>Yes</t>
        </is>
      </c>
      <c r="P1593" s="9" t="inlineStr">
        <is>
          <t>https://alexsternfamilyfoundation.org/</t>
        </is>
      </c>
      <c r="Q1593" s="9" t="inlineStr">
        <is>
          <t>https://grantcue.com/foundations/alex-stern-family-foundation-456013981</t>
        </is>
      </c>
    </row>
    <row r="1594">
      <c r="A1594">
        <f>IF($E1594=$E1593,$A1593+1,1)</f>
        <v/>
      </c>
      <c r="B1594" t="inlineStr">
        <is>
          <t>Burgum Foundation</t>
        </is>
      </c>
      <c r="C1594" t="inlineStr">
        <is>
          <t>47-5349180</t>
        </is>
      </c>
      <c r="D1594" t="inlineStr">
        <is>
          <t>North Dakota</t>
        </is>
      </c>
      <c r="E1594" t="inlineStr">
        <is>
          <t>ND</t>
        </is>
      </c>
      <c r="F1594" t="n">
        <v>2024</v>
      </c>
      <c r="G1594" t="n">
        <v>1</v>
      </c>
      <c r="H1594" s="13" t="n">
        <v>1019412</v>
      </c>
      <c r="I1594" s="12" t="n">
        <v>29</v>
      </c>
      <c r="J1594" s="13" t="n">
        <v>16375</v>
      </c>
      <c r="K1594" s="13">
        <f>IFERROR($H1594/$I1594,"")</f>
        <v/>
      </c>
      <c r="L1594" s="13" t="n">
        <v>145659</v>
      </c>
      <c r="M1594" t="inlineStr">
        <is>
          <t>SD, AZ, VA</t>
        </is>
      </c>
      <c r="N1594" t="inlineStr">
        <is>
          <t>No</t>
        </is>
      </c>
      <c r="O1594" t="inlineStr">
        <is>
          <t>Not stated</t>
        </is>
      </c>
      <c r="Q1594" s="9" t="inlineStr">
        <is>
          <t>https://grantcue.com/foundations/burgum-foundation-c-o-arthur-companies-inc-475349180</t>
        </is>
      </c>
    </row>
    <row r="1595">
      <c r="A1595">
        <f>IF($E1595=$E1594,$A1594+1,1)</f>
        <v/>
      </c>
      <c r="B1595" t="inlineStr">
        <is>
          <t>JACK JOSEPH &amp; MORTON MANDEL FOUNDATION</t>
        </is>
      </c>
      <c r="C1595" t="inlineStr">
        <is>
          <t>34-6546418</t>
        </is>
      </c>
      <c r="D1595" t="inlineStr">
        <is>
          <t>Ohio</t>
        </is>
      </c>
      <c r="E1595" t="inlineStr">
        <is>
          <t>OH</t>
        </is>
      </c>
      <c r="F1595" t="n">
        <v>2024</v>
      </c>
      <c r="G1595" t="n">
        <v>2</v>
      </c>
      <c r="H1595" s="13" t="n">
        <v>168603643</v>
      </c>
      <c r="I1595" s="12" t="n">
        <v>563</v>
      </c>
      <c r="J1595" s="13" t="n">
        <v>15000</v>
      </c>
      <c r="K1595" s="13">
        <f>IFERROR($H1595/$I1595,"")</f>
        <v/>
      </c>
      <c r="L1595" s="13" t="n">
        <v>35080374</v>
      </c>
      <c r="M1595" t="inlineStr">
        <is>
          <t>NY, IL, MA</t>
        </is>
      </c>
      <c r="N1595" t="inlineStr">
        <is>
          <t>Yes</t>
        </is>
      </c>
      <c r="O1595" t="inlineStr">
        <is>
          <t>Not stated</t>
        </is>
      </c>
      <c r="P1595" s="9" t="inlineStr">
        <is>
          <t>https://www.mandelfoundation.org/</t>
        </is>
      </c>
      <c r="Q1595" s="9" t="inlineStr">
        <is>
          <t>https://grantcue.com/foundations/jack-joseph-and-morton-mandel-foundation-346546418</t>
        </is>
      </c>
    </row>
    <row r="1596">
      <c r="A1596">
        <f>IF($E1596=$E1595,$A1595+1,1)</f>
        <v/>
      </c>
      <c r="B1596" t="inlineStr">
        <is>
          <t>JOHN J &amp; MARY R SCHIFF FOUNDATION</t>
        </is>
      </c>
      <c r="C1596" t="inlineStr">
        <is>
          <t>31-1077222</t>
        </is>
      </c>
      <c r="D1596" t="inlineStr">
        <is>
          <t>Ohio</t>
        </is>
      </c>
      <c r="E1596" t="inlineStr">
        <is>
          <t>OH</t>
        </is>
      </c>
      <c r="F1596" t="n">
        <v>2024</v>
      </c>
      <c r="G1596" t="n">
        <v>2</v>
      </c>
      <c r="H1596" s="13" t="n">
        <v>81104050</v>
      </c>
      <c r="I1596" s="12" t="n">
        <v>79</v>
      </c>
      <c r="J1596" s="13" t="n">
        <v>300000</v>
      </c>
      <c r="K1596" s="13">
        <f>IFERROR($H1596/$I1596,"")</f>
        <v/>
      </c>
      <c r="L1596" s="13" t="n">
        <v>7970000</v>
      </c>
      <c r="M1596" t="inlineStr">
        <is>
          <t>MA, MD, VA</t>
        </is>
      </c>
      <c r="N1596" t="inlineStr">
        <is>
          <t>No</t>
        </is>
      </c>
      <c r="O1596" t="inlineStr">
        <is>
          <t>Not stated</t>
        </is>
      </c>
      <c r="Q1596" s="9" t="inlineStr">
        <is>
          <t>https://grantcue.com/foundations/john-j-and-mary-r-schiff-foundation-311077222</t>
        </is>
      </c>
    </row>
    <row r="1597">
      <c r="A1597">
        <f>IF($E1597=$E1596,$A1596+1,1)</f>
        <v/>
      </c>
      <c r="B1597" t="inlineStr">
        <is>
          <t>FARMER FAMILY FOUNDATION</t>
        </is>
      </c>
      <c r="C1597" t="inlineStr">
        <is>
          <t>31-1256614</t>
        </is>
      </c>
      <c r="D1597" t="inlineStr">
        <is>
          <t>Ohio</t>
        </is>
      </c>
      <c r="E1597" t="inlineStr">
        <is>
          <t>OH</t>
        </is>
      </c>
      <c r="F1597" t="n">
        <v>2024</v>
      </c>
      <c r="G1597" t="n">
        <v>1</v>
      </c>
      <c r="H1597" s="13" t="n">
        <v>49569138</v>
      </c>
      <c r="I1597" s="12" t="n">
        <v>181</v>
      </c>
      <c r="J1597" s="13" t="n">
        <v>15000</v>
      </c>
      <c r="K1597" s="13">
        <f>IFERROR($H1597/$I1597,"")</f>
        <v/>
      </c>
      <c r="L1597" s="13" t="n">
        <v>15000000</v>
      </c>
      <c r="M1597" t="inlineStr">
        <is>
          <t>NC, CA, FL</t>
        </is>
      </c>
      <c r="N1597" t="inlineStr">
        <is>
          <t>Yes</t>
        </is>
      </c>
      <c r="O1597" t="inlineStr">
        <is>
          <t>Not stated</t>
        </is>
      </c>
      <c r="Q1597" s="9" t="inlineStr">
        <is>
          <t>https://grantcue.com/foundations/farmer-family-foundation-311256614</t>
        </is>
      </c>
    </row>
    <row r="1598">
      <c r="A1598">
        <f>IF($E1598=$E1597,$A1597+1,1)</f>
        <v/>
      </c>
      <c r="B1598" t="inlineStr">
        <is>
          <t>LESLIE FAMILY FOUNDATION</t>
        </is>
      </c>
      <c r="C1598" t="inlineStr">
        <is>
          <t>68-0474709</t>
        </is>
      </c>
      <c r="D1598" t="inlineStr">
        <is>
          <t>Ohio</t>
        </is>
      </c>
      <c r="E1598" t="inlineStr">
        <is>
          <t>OH</t>
        </is>
      </c>
      <c r="F1598" t="n">
        <v>2024</v>
      </c>
      <c r="G1598" t="n">
        <v>2</v>
      </c>
      <c r="H1598" s="13" t="n">
        <v>46813443</v>
      </c>
      <c r="I1598" s="12" t="n">
        <v>12</v>
      </c>
      <c r="J1598" s="13" t="n">
        <v>195853.5</v>
      </c>
      <c r="K1598" s="13">
        <f>IFERROR($H1598/$I1598,"")</f>
        <v/>
      </c>
      <c r="L1598" s="13" t="n">
        <v>27351744</v>
      </c>
      <c r="M1598" t="inlineStr">
        <is>
          <t>CA, MA</t>
        </is>
      </c>
      <c r="N1598" t="inlineStr">
        <is>
          <t>No</t>
        </is>
      </c>
      <c r="O1598" t="inlineStr">
        <is>
          <t>Not stated</t>
        </is>
      </c>
      <c r="Q1598" s="9" t="inlineStr">
        <is>
          <t>https://grantcue.com/foundations/leslie-family-foundation-680474709</t>
        </is>
      </c>
    </row>
    <row r="1599">
      <c r="A1599">
        <f>IF($E1599=$E1598,$A1598+1,1)</f>
        <v/>
      </c>
      <c r="B1599" t="inlineStr">
        <is>
          <t>American Electric Power Foundation</t>
        </is>
      </c>
      <c r="C1599" t="inlineStr">
        <is>
          <t>20-3886453</t>
        </is>
      </c>
      <c r="D1599" t="inlineStr">
        <is>
          <t>Ohio</t>
        </is>
      </c>
      <c r="E1599" t="inlineStr">
        <is>
          <t>OH</t>
        </is>
      </c>
      <c r="F1599" t="n">
        <v>2025</v>
      </c>
      <c r="G1599" t="n">
        <v>2</v>
      </c>
      <c r="H1599" s="13" t="n">
        <v>45550471</v>
      </c>
      <c r="I1599" s="12" t="n">
        <v>1505</v>
      </c>
      <c r="J1599" s="13" t="n">
        <v>10000</v>
      </c>
      <c r="K1599" s="13">
        <f>IFERROR($H1599/$I1599,"")</f>
        <v/>
      </c>
      <c r="L1599" s="13" t="n">
        <v>1428570</v>
      </c>
      <c r="M1599" t="inlineStr">
        <is>
          <t>TX, IN, VA</t>
        </is>
      </c>
      <c r="N1599" t="inlineStr">
        <is>
          <t>No</t>
        </is>
      </c>
      <c r="O1599" t="inlineStr">
        <is>
          <t>Not stated</t>
        </is>
      </c>
      <c r="Q1599" s="9" t="inlineStr">
        <is>
          <t>https://grantcue.com/foundations/american-electric-power-foundation-203886453</t>
        </is>
      </c>
    </row>
    <row r="1600">
      <c r="A1600">
        <f>IF($E1600=$E1599,$A1599+1,1)</f>
        <v/>
      </c>
      <c r="B1600" t="inlineStr">
        <is>
          <t>The Jewish Foundation of Cincinnati</t>
        </is>
      </c>
      <c r="C1600" t="inlineStr">
        <is>
          <t>31-1451489</t>
        </is>
      </c>
      <c r="D1600" t="inlineStr">
        <is>
          <t>Ohio</t>
        </is>
      </c>
      <c r="E1600" t="inlineStr">
        <is>
          <t>OH</t>
        </is>
      </c>
      <c r="F1600" t="n">
        <v>2024</v>
      </c>
      <c r="G1600" t="n">
        <v>2</v>
      </c>
      <c r="H1600" s="13" t="n">
        <v>43570865</v>
      </c>
      <c r="I1600" s="12" t="n">
        <v>75</v>
      </c>
      <c r="J1600" s="13" t="n">
        <v>57500</v>
      </c>
      <c r="K1600" s="13">
        <f>IFERROR($H1600/$I1600,"")</f>
        <v/>
      </c>
      <c r="L1600" s="13" t="n">
        <v>8228288</v>
      </c>
      <c r="M1600" t="inlineStr">
        <is>
          <t>DC, NY, MA</t>
        </is>
      </c>
      <c r="N1600" t="inlineStr">
        <is>
          <t>Yes</t>
        </is>
      </c>
      <c r="O1600" t="inlineStr">
        <is>
          <t>Yes</t>
        </is>
      </c>
      <c r="P1600" s="9" t="inlineStr">
        <is>
          <t>https://www.thejewishfoundation.org/</t>
        </is>
      </c>
      <c r="Q1600" s="9" t="inlineStr">
        <is>
          <t>https://grantcue.com/foundations/the-jewish-foundation-of-cincinnati-311451489</t>
        </is>
      </c>
    </row>
    <row r="1601">
      <c r="A1601">
        <f>IF($E1601=$E1600,$A1600+1,1)</f>
        <v/>
      </c>
      <c r="B1601" t="inlineStr">
        <is>
          <t>THE WEXNER FAMILY CHARITABLE FUND</t>
        </is>
      </c>
      <c r="C1601" t="inlineStr">
        <is>
          <t>31-1318013</t>
        </is>
      </c>
      <c r="D1601" t="inlineStr">
        <is>
          <t>Ohio</t>
        </is>
      </c>
      <c r="E1601" t="inlineStr">
        <is>
          <t>OH</t>
        </is>
      </c>
      <c r="F1601" t="n">
        <v>2024</v>
      </c>
      <c r="G1601" t="n">
        <v>1</v>
      </c>
      <c r="H1601" s="13" t="n">
        <v>42033992</v>
      </c>
      <c r="I1601" s="12" t="n">
        <v>26</v>
      </c>
      <c r="J1601" s="13" t="n">
        <v>100000</v>
      </c>
      <c r="K1601" s="13">
        <f>IFERROR($H1601/$I1601,"")</f>
        <v/>
      </c>
      <c r="L1601" s="13" t="n">
        <v>10000000</v>
      </c>
      <c r="M1601" t="inlineStr">
        <is>
          <t>NY, CO, CA</t>
        </is>
      </c>
      <c r="N1601" t="inlineStr">
        <is>
          <t>No</t>
        </is>
      </c>
      <c r="O1601" t="inlineStr">
        <is>
          <t>Not stated</t>
        </is>
      </c>
      <c r="Q1601" s="9" t="inlineStr">
        <is>
          <t>https://grantcue.com/foundations/the-wexner-family-charitable-fund-311318013</t>
        </is>
      </c>
    </row>
    <row r="1602">
      <c r="A1602">
        <f>IF($E1602=$E1601,$A1601+1,1)</f>
        <v/>
      </c>
      <c r="B1602" t="inlineStr">
        <is>
          <t>THE GOLDMAN SACHS FOUNDATION</t>
        </is>
      </c>
      <c r="C1602" t="inlineStr">
        <is>
          <t>31-1678646</t>
        </is>
      </c>
      <c r="D1602" t="inlineStr">
        <is>
          <t>Ohio</t>
        </is>
      </c>
      <c r="E1602" t="inlineStr">
        <is>
          <t>OH</t>
        </is>
      </c>
      <c r="F1602" t="n">
        <v>2024</v>
      </c>
      <c r="G1602" t="n">
        <v>1</v>
      </c>
      <c r="H1602" s="13" t="n">
        <v>40306392</v>
      </c>
      <c r="I1602" s="12" t="n">
        <v>42</v>
      </c>
      <c r="J1602" s="13" t="n">
        <v>593626.5</v>
      </c>
      <c r="K1602" s="13">
        <f>IFERROR($H1602/$I1602,"")</f>
        <v/>
      </c>
      <c r="L1602" s="13" t="n">
        <v>4330195</v>
      </c>
      <c r="M1602" t="inlineStr">
        <is>
          <t>MA, NY, CA</t>
        </is>
      </c>
      <c r="N1602" t="inlineStr">
        <is>
          <t>No</t>
        </is>
      </c>
      <c r="O1602" t="inlineStr">
        <is>
          <t>Not stated</t>
        </is>
      </c>
      <c r="Q1602" s="9" t="inlineStr">
        <is>
          <t>https://grantcue.com/foundations/the-goldman-sachs-foundation-311678646</t>
        </is>
      </c>
    </row>
    <row r="1603">
      <c r="A1603">
        <f>IF($E1603=$E1602,$A1602+1,1)</f>
        <v/>
      </c>
      <c r="B1603" t="inlineStr">
        <is>
          <t>TIMKEN FOUNDATION OF CANTON</t>
        </is>
      </c>
      <c r="C1603" t="inlineStr">
        <is>
          <t>34-6520254</t>
        </is>
      </c>
      <c r="D1603" t="inlineStr">
        <is>
          <t>Ohio</t>
        </is>
      </c>
      <c r="E1603" t="inlineStr">
        <is>
          <t>OH</t>
        </is>
      </c>
      <c r="F1603" t="n">
        <v>2024</v>
      </c>
      <c r="G1603" t="n">
        <v>2</v>
      </c>
      <c r="H1603" s="13" t="n">
        <v>38160341</v>
      </c>
      <c r="I1603" s="12" t="n">
        <v>214</v>
      </c>
      <c r="J1603" s="13" t="n">
        <v>70000</v>
      </c>
      <c r="K1603" s="13">
        <f>IFERROR($H1603/$I1603,"")</f>
        <v/>
      </c>
      <c r="L1603" s="13" t="n">
        <v>3000000</v>
      </c>
      <c r="M1603" t="inlineStr">
        <is>
          <t>TX, SC, NC</t>
        </is>
      </c>
      <c r="N1603" t="inlineStr">
        <is>
          <t>Yes</t>
        </is>
      </c>
      <c r="O1603" t="inlineStr">
        <is>
          <t>Yes</t>
        </is>
      </c>
      <c r="Q1603" s="9" t="inlineStr">
        <is>
          <t>https://grantcue.com/foundations/timken-foundation-of-canton-346520254</t>
        </is>
      </c>
    </row>
    <row r="1604">
      <c r="A1604">
        <f>IF($E1604=$E1603,$A1603+1,1)</f>
        <v/>
      </c>
      <c r="B1604" t="inlineStr">
        <is>
          <t>THE CARL H AND EDYTH B LINDNER FOUNDATION</t>
        </is>
      </c>
      <c r="C1604" t="inlineStr">
        <is>
          <t>31-0738034</t>
        </is>
      </c>
      <c r="D1604" t="inlineStr">
        <is>
          <t>Ohio</t>
        </is>
      </c>
      <c r="E1604" t="inlineStr">
        <is>
          <t>OH</t>
        </is>
      </c>
      <c r="F1604" t="n">
        <v>2025</v>
      </c>
      <c r="G1604" t="n">
        <v>2</v>
      </c>
      <c r="H1604" s="13" t="n">
        <v>30581335</v>
      </c>
      <c r="I1604" s="12" t="n">
        <v>23</v>
      </c>
      <c r="J1604" s="13" t="n">
        <v>900000</v>
      </c>
      <c r="K1604" s="13">
        <f>IFERROR($H1604/$I1604,"")</f>
        <v/>
      </c>
      <c r="L1604" s="13" t="n">
        <v>5000160</v>
      </c>
      <c r="M1604" t="inlineStr">
        <is>
          <t>DC, FL</t>
        </is>
      </c>
      <c r="N1604" t="inlineStr">
        <is>
          <t>No</t>
        </is>
      </c>
      <c r="O1604" t="inlineStr">
        <is>
          <t>Not stated</t>
        </is>
      </c>
      <c r="Q1604" s="9" t="inlineStr">
        <is>
          <t>https://grantcue.com/foundations/the-carl-h-and-edyth-b-lindner-foundation-310738034</t>
        </is>
      </c>
    </row>
    <row r="1605">
      <c r="A1605">
        <f>IF($E1605=$E1604,$A1604+1,1)</f>
        <v/>
      </c>
      <c r="B1605" t="inlineStr">
        <is>
          <t>THE GEORGE GUND FOUNDATION</t>
        </is>
      </c>
      <c r="C1605" t="inlineStr">
        <is>
          <t>34-6519769</t>
        </is>
      </c>
      <c r="D1605" t="inlineStr">
        <is>
          <t>Ohio</t>
        </is>
      </c>
      <c r="E1605" t="inlineStr">
        <is>
          <t>OH</t>
        </is>
      </c>
      <c r="F1605" t="n">
        <v>2024</v>
      </c>
      <c r="G1605" t="n">
        <v>1</v>
      </c>
      <c r="H1605" s="13" t="n">
        <v>29790232</v>
      </c>
      <c r="I1605" s="12" t="n">
        <v>334</v>
      </c>
      <c r="J1605" s="13" t="n">
        <v>50000</v>
      </c>
      <c r="K1605" s="13">
        <f>IFERROR($H1605/$I1605,"")</f>
        <v/>
      </c>
      <c r="L1605" s="13" t="n">
        <v>2750000</v>
      </c>
      <c r="M1605" t="inlineStr">
        <is>
          <t>MD, DC, CA</t>
        </is>
      </c>
      <c r="N1605" t="inlineStr">
        <is>
          <t>Yes</t>
        </is>
      </c>
      <c r="O1605" t="inlineStr">
        <is>
          <t>Yes</t>
        </is>
      </c>
      <c r="P1605" s="9" t="inlineStr">
        <is>
          <t>https://www.gundfoundation.org/</t>
        </is>
      </c>
      <c r="Q1605" s="9" t="inlineStr">
        <is>
          <t>https://grantcue.com/foundations/the-george-gund-foundation-346519769</t>
        </is>
      </c>
    </row>
    <row r="1606">
      <c r="A1606">
        <f>IF($E1606=$E1605,$A1605+1,1)</f>
        <v/>
      </c>
      <c r="B1606" t="inlineStr">
        <is>
          <t>THE ERIC &amp; JANE NORD FAMILY FUND</t>
        </is>
      </c>
      <c r="C1606" t="inlineStr">
        <is>
          <t>34-1465569</t>
        </is>
      </c>
      <c r="D1606" t="inlineStr">
        <is>
          <t>Ohio</t>
        </is>
      </c>
      <c r="E1606" t="inlineStr">
        <is>
          <t>OH</t>
        </is>
      </c>
      <c r="F1606" t="n">
        <v>2024</v>
      </c>
      <c r="G1606" t="n">
        <v>2</v>
      </c>
      <c r="H1606" s="13" t="n">
        <v>28862000</v>
      </c>
      <c r="I1606" s="12" t="n">
        <v>67</v>
      </c>
      <c r="J1606" s="13" t="n">
        <v>50000</v>
      </c>
      <c r="K1606" s="13">
        <f>IFERROR($H1606/$I1606,"")</f>
        <v/>
      </c>
      <c r="L1606" s="13" t="n">
        <v>3000000</v>
      </c>
      <c r="M1606" t="inlineStr">
        <is>
          <t>MA, NY, CA</t>
        </is>
      </c>
      <c r="N1606" t="inlineStr">
        <is>
          <t>No</t>
        </is>
      </c>
      <c r="O1606" t="inlineStr">
        <is>
          <t>Not stated</t>
        </is>
      </c>
      <c r="Q1606" s="9" t="inlineStr">
        <is>
          <t>https://grantcue.com/foundations/the-eric-and-jane-nord-family-fund-341465569</t>
        </is>
      </c>
    </row>
    <row r="1607">
      <c r="A1607">
        <f>IF($E1607=$E1606,$A1606+1,1)</f>
        <v/>
      </c>
      <c r="B1607" t="inlineStr">
        <is>
          <t>CRANALEITH FOUNDATION INC</t>
        </is>
      </c>
      <c r="C1607" t="inlineStr">
        <is>
          <t>23-2726952</t>
        </is>
      </c>
      <c r="D1607" t="inlineStr">
        <is>
          <t>Ohio</t>
        </is>
      </c>
      <c r="E1607" t="inlineStr">
        <is>
          <t>OH</t>
        </is>
      </c>
      <c r="F1607" t="n">
        <v>2025</v>
      </c>
      <c r="G1607" t="n">
        <v>2</v>
      </c>
      <c r="H1607" s="13" t="n">
        <v>27409016</v>
      </c>
      <c r="I1607" s="12" t="n">
        <v>78</v>
      </c>
      <c r="J1607" s="13" t="n">
        <v>12699.5</v>
      </c>
      <c r="K1607" s="13">
        <f>IFERROR($H1607/$I1607,"")</f>
        <v/>
      </c>
      <c r="L1607" s="13" t="n">
        <v>6449686</v>
      </c>
      <c r="M1607" t="inlineStr">
        <is>
          <t>CO, NY, PA</t>
        </is>
      </c>
      <c r="N1607" t="inlineStr">
        <is>
          <t>No</t>
        </is>
      </c>
      <c r="O1607" t="inlineStr">
        <is>
          <t>Not stated</t>
        </is>
      </c>
      <c r="Q1607" s="9" t="inlineStr">
        <is>
          <t>https://grantcue.com/foundations/cranaleith-foundation-inc-232726952</t>
        </is>
      </c>
    </row>
    <row r="1608">
      <c r="A1608">
        <f>IF($E1608=$E1607,$A1607+1,1)</f>
        <v/>
      </c>
      <c r="B1608" t="inlineStr">
        <is>
          <t>MOTULSKY-NACHT FAMILY FOUNDATION</t>
        </is>
      </c>
      <c r="C1608" t="inlineStr">
        <is>
          <t>35-7085377</t>
        </is>
      </c>
      <c r="D1608" t="inlineStr">
        <is>
          <t>Ohio</t>
        </is>
      </c>
      <c r="E1608" t="inlineStr">
        <is>
          <t>OH</t>
        </is>
      </c>
      <c r="F1608" t="n">
        <v>2025</v>
      </c>
      <c r="G1608" t="n">
        <v>2</v>
      </c>
      <c r="H1608" s="13" t="n">
        <v>23941181</v>
      </c>
      <c r="I1608" s="12" t="n">
        <v>52</v>
      </c>
      <c r="J1608" s="13" t="n">
        <v>5000</v>
      </c>
      <c r="K1608" s="13">
        <f>IFERROR($H1608/$I1608,"")</f>
        <v/>
      </c>
      <c r="L1608" s="13" t="n">
        <v>22361671</v>
      </c>
      <c r="M1608" t="inlineStr">
        <is>
          <t>NY, CA, DC</t>
        </is>
      </c>
      <c r="N1608" t="inlineStr">
        <is>
          <t>No</t>
        </is>
      </c>
      <c r="O1608" t="inlineStr">
        <is>
          <t>Not stated</t>
        </is>
      </c>
      <c r="Q1608" s="9" t="inlineStr">
        <is>
          <t>https://grantcue.com/foundations/motulsky-nacht-family-foundation-c-o-john-a-motulsky-357085377</t>
        </is>
      </c>
    </row>
    <row r="1609">
      <c r="A1609">
        <f>IF($E1609=$E1608,$A1608+1,1)</f>
        <v/>
      </c>
      <c r="B1609" t="inlineStr">
        <is>
          <t>THE TIMASHEV FAMILY FOUNDATION</t>
        </is>
      </c>
      <c r="C1609" t="inlineStr">
        <is>
          <t>82-1674572</t>
        </is>
      </c>
      <c r="D1609" t="inlineStr">
        <is>
          <t>Ohio</t>
        </is>
      </c>
      <c r="E1609" t="inlineStr">
        <is>
          <t>OH</t>
        </is>
      </c>
      <c r="F1609" t="n">
        <v>2024</v>
      </c>
      <c r="G1609" t="n">
        <v>1</v>
      </c>
      <c r="H1609" s="13" t="n">
        <v>22107758</v>
      </c>
      <c r="I1609" s="12" t="n">
        <v>10</v>
      </c>
      <c r="J1609" s="13" t="n">
        <v>150000</v>
      </c>
      <c r="K1609" s="13">
        <f>IFERROR($H1609/$I1609,"")</f>
        <v/>
      </c>
      <c r="L1609" s="13" t="n">
        <v>16533333</v>
      </c>
      <c r="M1609" t="inlineStr">
        <is>
          <t>FL, OR, CT</t>
        </is>
      </c>
      <c r="N1609" t="inlineStr">
        <is>
          <t>No</t>
        </is>
      </c>
      <c r="O1609" t="inlineStr">
        <is>
          <t>Not stated</t>
        </is>
      </c>
      <c r="Q1609" s="9" t="inlineStr">
        <is>
          <t>https://grantcue.com/foundations/the-timashev-family-foundation-c-o-carmen-and-pearl-cpa-821674572</t>
        </is>
      </c>
    </row>
    <row r="1610">
      <c r="A1610">
        <f>IF($E1610=$E1609,$A1609+1,1)</f>
        <v/>
      </c>
      <c r="B1610" t="inlineStr">
        <is>
          <t>THE TU FOUNDATION</t>
        </is>
      </c>
      <c r="C1610" t="inlineStr">
        <is>
          <t>27-1598417</t>
        </is>
      </c>
      <c r="D1610" t="inlineStr">
        <is>
          <t>Ohio</t>
        </is>
      </c>
      <c r="E1610" t="inlineStr">
        <is>
          <t>OH</t>
        </is>
      </c>
      <c r="F1610" t="n">
        <v>2024</v>
      </c>
      <c r="G1610" t="n">
        <v>1</v>
      </c>
      <c r="H1610" s="13" t="n">
        <v>19679939</v>
      </c>
      <c r="I1610" s="12" t="n">
        <v>11</v>
      </c>
      <c r="J1610" s="13" t="n">
        <v>119062</v>
      </c>
      <c r="K1610" s="13">
        <f>IFERROR($H1610/$I1610,"")</f>
        <v/>
      </c>
      <c r="L1610" s="13" t="n">
        <v>13224815</v>
      </c>
      <c r="M1610" t="inlineStr">
        <is>
          <t>CA, GA, IA</t>
        </is>
      </c>
      <c r="N1610" t="inlineStr">
        <is>
          <t>No</t>
        </is>
      </c>
      <c r="O1610" t="inlineStr">
        <is>
          <t>Not stated</t>
        </is>
      </c>
      <c r="Q1610" s="9" t="inlineStr">
        <is>
          <t>https://grantcue.com/foundations/the-tu-foundation-271598417</t>
        </is>
      </c>
    </row>
    <row r="1611">
      <c r="A1611">
        <f>IF($E1611=$E1610,$A1610+1,1)</f>
        <v/>
      </c>
      <c r="B1611" t="inlineStr">
        <is>
          <t>MILLSTONE FUND</t>
        </is>
      </c>
      <c r="C1611" t="inlineStr">
        <is>
          <t>83-4320073</t>
        </is>
      </c>
      <c r="D1611" t="inlineStr">
        <is>
          <t>Ohio</t>
        </is>
      </c>
      <c r="E1611" t="inlineStr">
        <is>
          <t>OH</t>
        </is>
      </c>
      <c r="F1611" t="n">
        <v>2024</v>
      </c>
      <c r="G1611" t="n">
        <v>3</v>
      </c>
      <c r="H1611" s="13" t="n">
        <v>19544947</v>
      </c>
      <c r="I1611" s="12" t="n">
        <v>267</v>
      </c>
      <c r="J1611" s="13" t="n">
        <v>40000</v>
      </c>
      <c r="K1611" s="13">
        <f>IFERROR($H1611/$I1611,"")</f>
        <v/>
      </c>
      <c r="L1611" s="13" t="n">
        <v>500000</v>
      </c>
      <c r="M1611" t="inlineStr">
        <is>
          <t>KY, DC</t>
        </is>
      </c>
      <c r="N1611" t="inlineStr">
        <is>
          <t>Yes</t>
        </is>
      </c>
      <c r="O1611" t="inlineStr">
        <is>
          <t>Yes</t>
        </is>
      </c>
      <c r="P1611" s="9" t="inlineStr">
        <is>
          <t>https://millstonefund.org/</t>
        </is>
      </c>
      <c r="Q1611" s="9" t="inlineStr">
        <is>
          <t>https://grantcue.com/foundations/millstone-fund-834320073</t>
        </is>
      </c>
    </row>
    <row r="1612">
      <c r="A1612">
        <f>IF($E1612=$E1611,$A1611+1,1)</f>
        <v/>
      </c>
      <c r="B1612" t="inlineStr">
        <is>
          <t>Greenacres Foundation Inc</t>
        </is>
      </c>
      <c r="C1612" t="inlineStr">
        <is>
          <t>31-1250075</t>
        </is>
      </c>
      <c r="D1612" t="inlineStr">
        <is>
          <t>Ohio</t>
        </is>
      </c>
      <c r="E1612" t="inlineStr">
        <is>
          <t>OH</t>
        </is>
      </c>
      <c r="F1612" t="n">
        <v>2025</v>
      </c>
      <c r="G1612" t="n">
        <v>2</v>
      </c>
      <c r="H1612" s="13" t="n">
        <v>18737515</v>
      </c>
      <c r="I1612" s="12" t="n">
        <v>69</v>
      </c>
      <c r="J1612" s="13" t="n">
        <v>28000</v>
      </c>
      <c r="K1612" s="13">
        <f>IFERROR($H1612/$I1612,"")</f>
        <v/>
      </c>
      <c r="L1612" s="13" t="n">
        <v>6492295</v>
      </c>
      <c r="M1612" t="inlineStr">
        <is>
          <t>UT, MI, OK</t>
        </is>
      </c>
      <c r="N1612" t="inlineStr">
        <is>
          <t>No</t>
        </is>
      </c>
      <c r="O1612" t="inlineStr">
        <is>
          <t>Not stated</t>
        </is>
      </c>
      <c r="Q1612" s="9" t="inlineStr">
        <is>
          <t>https://grantcue.com/foundations/greenacres-foundation-inc-311250075</t>
        </is>
      </c>
    </row>
    <row r="1613">
      <c r="A1613">
        <f>IF($E1613=$E1612,$A1612+1,1)</f>
        <v/>
      </c>
      <c r="B1613" t="inlineStr">
        <is>
          <t>THE DONNA AND MARVIN SCHWARTZ FOUNDATION</t>
        </is>
      </c>
      <c r="C1613" t="inlineStr">
        <is>
          <t>13-7114848</t>
        </is>
      </c>
      <c r="D1613" t="inlineStr">
        <is>
          <t>Ohio</t>
        </is>
      </c>
      <c r="E1613" t="inlineStr">
        <is>
          <t>OH</t>
        </is>
      </c>
      <c r="F1613" t="n">
        <v>2024</v>
      </c>
      <c r="G1613" t="n">
        <v>2</v>
      </c>
      <c r="H1613" s="13" t="n">
        <v>17418118</v>
      </c>
      <c r="I1613" s="12" t="n">
        <v>51</v>
      </c>
      <c r="J1613" s="13" t="n">
        <v>5574</v>
      </c>
      <c r="K1613" s="13">
        <f>IFERROR($H1613/$I1613,"")</f>
        <v/>
      </c>
      <c r="L1613" s="13" t="n">
        <v>7250000</v>
      </c>
      <c r="M1613" t="inlineStr">
        <is>
          <t>NY, CT, CA</t>
        </is>
      </c>
      <c r="N1613" t="inlineStr">
        <is>
          <t>No</t>
        </is>
      </c>
      <c r="O1613" t="inlineStr">
        <is>
          <t>Not stated</t>
        </is>
      </c>
      <c r="Q1613" s="9" t="inlineStr">
        <is>
          <t>https://grantcue.com/foundations/the-donna-and-marvin-schwartz-foundation-137114848</t>
        </is>
      </c>
    </row>
    <row r="1614">
      <c r="A1614">
        <f>IF($E1614=$E1613,$A1613+1,1)</f>
        <v/>
      </c>
      <c r="B1614" t="inlineStr">
        <is>
          <t>MATHILE FAMILY FOUNDATION</t>
        </is>
      </c>
      <c r="C1614" t="inlineStr">
        <is>
          <t>31-1257219</t>
        </is>
      </c>
      <c r="D1614" t="inlineStr">
        <is>
          <t>Ohio</t>
        </is>
      </c>
      <c r="E1614" t="inlineStr">
        <is>
          <t>OH</t>
        </is>
      </c>
      <c r="F1614" t="n">
        <v>2023</v>
      </c>
      <c r="G1614" t="n">
        <v>1</v>
      </c>
      <c r="H1614" s="13" t="n">
        <v>16550029</v>
      </c>
      <c r="I1614" s="12" t="n">
        <v>143</v>
      </c>
      <c r="J1614" s="13" t="n">
        <v>20000</v>
      </c>
      <c r="K1614" s="13">
        <f>IFERROR($H1614/$I1614,"")</f>
        <v/>
      </c>
      <c r="L1614" s="13" t="n">
        <v>5001841</v>
      </c>
      <c r="M1614" t="inlineStr">
        <is>
          <t>NE, MO, MI</t>
        </is>
      </c>
      <c r="N1614" t="inlineStr">
        <is>
          <t>Yes</t>
        </is>
      </c>
      <c r="O1614" t="inlineStr">
        <is>
          <t>Yes</t>
        </is>
      </c>
      <c r="P1614" s="9" t="inlineStr">
        <is>
          <t>https://www.mathilefamilyfoundation.org/</t>
        </is>
      </c>
      <c r="Q1614" s="9" t="inlineStr">
        <is>
          <t>https://grantcue.com/foundations/mathile-family-foundation-311257219</t>
        </is>
      </c>
    </row>
    <row r="1615">
      <c r="A1615">
        <f>IF($E1615=$E1614,$A1614+1,1)</f>
        <v/>
      </c>
      <c r="B1615" t="inlineStr">
        <is>
          <t>DR RALPH &amp; MARIAN FALK MEDICAL RESEARCH TR</t>
        </is>
      </c>
      <c r="C1615" t="inlineStr">
        <is>
          <t>36-6975534</t>
        </is>
      </c>
      <c r="D1615" t="inlineStr">
        <is>
          <t>Ohio</t>
        </is>
      </c>
      <c r="E1615" t="inlineStr">
        <is>
          <t>OH</t>
        </is>
      </c>
      <c r="F1615" t="n">
        <v>2024</v>
      </c>
      <c r="G1615" t="n">
        <v>2</v>
      </c>
      <c r="H1615" s="13" t="n">
        <v>16084863</v>
      </c>
      <c r="I1615" s="12" t="n">
        <v>75</v>
      </c>
      <c r="J1615" s="13" t="n">
        <v>176215</v>
      </c>
      <c r="K1615" s="13">
        <f>IFERROR($H1615/$I1615,"")</f>
        <v/>
      </c>
      <c r="L1615" s="13" t="n">
        <v>497018</v>
      </c>
      <c r="M1615" t="inlineStr">
        <is>
          <t>MN, WI, IL</t>
        </is>
      </c>
      <c r="N1615" t="inlineStr">
        <is>
          <t>Yes</t>
        </is>
      </c>
      <c r="O1615" t="inlineStr">
        <is>
          <t>Yes</t>
        </is>
      </c>
      <c r="Q1615" s="9" t="inlineStr">
        <is>
          <t>https://grantcue.com/foundations/dr-ralph-and-marian-falk-medical-research-tr-366975534</t>
        </is>
      </c>
    </row>
    <row r="1616">
      <c r="A1616">
        <f>IF($E1616=$E1615,$A1615+1,1)</f>
        <v/>
      </c>
      <c r="B1616" t="inlineStr">
        <is>
          <t>Klaff Family Foundation</t>
        </is>
      </c>
      <c r="C1616" t="inlineStr">
        <is>
          <t>61-1480716</t>
        </is>
      </c>
      <c r="D1616" t="inlineStr">
        <is>
          <t>Ohio</t>
        </is>
      </c>
      <c r="E1616" t="inlineStr">
        <is>
          <t>OH</t>
        </is>
      </c>
      <c r="F1616" t="n">
        <v>2024</v>
      </c>
      <c r="G1616" t="n">
        <v>1</v>
      </c>
      <c r="H1616" s="13" t="n">
        <v>15565990</v>
      </c>
      <c r="I1616" s="12" t="n">
        <v>66</v>
      </c>
      <c r="J1616" s="13" t="n">
        <v>15000</v>
      </c>
      <c r="K1616" s="13">
        <f>IFERROR($H1616/$I1616,"")</f>
        <v/>
      </c>
      <c r="L1616" s="13" t="n">
        <v>9462433</v>
      </c>
      <c r="M1616" t="inlineStr">
        <is>
          <t>IL, NY, FL</t>
        </is>
      </c>
      <c r="N1616" t="inlineStr">
        <is>
          <t>No</t>
        </is>
      </c>
      <c r="O1616" t="inlineStr">
        <is>
          <t>Not stated</t>
        </is>
      </c>
      <c r="Q1616" s="9" t="inlineStr">
        <is>
          <t>https://grantcue.com/foundations/klaff-family-foundation-c-o-rita-sawyer-611480716</t>
        </is>
      </c>
    </row>
    <row r="1617">
      <c r="A1617">
        <f>IF($E1617=$E1616,$A1616+1,1)</f>
        <v/>
      </c>
      <c r="B1617" t="inlineStr">
        <is>
          <t>THE LOZICK FAMILY FOUNDATION</t>
        </is>
      </c>
      <c r="C1617" t="inlineStr">
        <is>
          <t>61-6554435</t>
        </is>
      </c>
      <c r="D1617" t="inlineStr">
        <is>
          <t>Ohio</t>
        </is>
      </c>
      <c r="E1617" t="inlineStr">
        <is>
          <t>OH</t>
        </is>
      </c>
      <c r="F1617" t="n">
        <v>2024</v>
      </c>
      <c r="G1617" t="n">
        <v>1</v>
      </c>
      <c r="H1617" s="13" t="n">
        <v>14974116</v>
      </c>
      <c r="I1617" s="12" t="n">
        <v>334</v>
      </c>
      <c r="J1617" s="13" t="n">
        <v>5250</v>
      </c>
      <c r="K1617" s="13">
        <f>IFERROR($H1617/$I1617,"")</f>
        <v/>
      </c>
      <c r="L1617" s="13" t="n">
        <v>3532500</v>
      </c>
      <c r="M1617" t="inlineStr">
        <is>
          <t>FL, DC, NY</t>
        </is>
      </c>
      <c r="N1617" t="inlineStr">
        <is>
          <t>No</t>
        </is>
      </c>
      <c r="O1617" t="inlineStr">
        <is>
          <t>Not stated</t>
        </is>
      </c>
      <c r="Q1617" s="9" t="inlineStr">
        <is>
          <t>https://grantcue.com/foundations/the-lozick-family-foundation-616554435</t>
        </is>
      </c>
    </row>
    <row r="1618">
      <c r="A1618">
        <f>IF($E1618=$E1617,$A1617+1,1)</f>
        <v/>
      </c>
      <c r="B1618" t="inlineStr">
        <is>
          <t>ANNABELLE FOUNDATION</t>
        </is>
      </c>
      <c r="C1618" t="inlineStr">
        <is>
          <t>20-5184989</t>
        </is>
      </c>
      <c r="D1618" t="inlineStr">
        <is>
          <t>Ohio</t>
        </is>
      </c>
      <c r="E1618" t="inlineStr">
        <is>
          <t>OH</t>
        </is>
      </c>
      <c r="F1618" t="n">
        <v>2024</v>
      </c>
      <c r="G1618" t="n">
        <v>1</v>
      </c>
      <c r="H1618" s="13" t="n">
        <v>14005000</v>
      </c>
      <c r="I1618" s="12" t="n">
        <v>36</v>
      </c>
      <c r="J1618" s="13" t="n">
        <v>102500</v>
      </c>
      <c r="K1618" s="13">
        <f>IFERROR($H1618/$I1618,"")</f>
        <v/>
      </c>
      <c r="L1618" s="13" t="n">
        <v>3000000</v>
      </c>
      <c r="M1618" t="inlineStr">
        <is>
          <t>MI, NC, FL</t>
        </is>
      </c>
      <c r="N1618" t="inlineStr">
        <is>
          <t>No</t>
        </is>
      </c>
      <c r="O1618" t="inlineStr">
        <is>
          <t>Not stated</t>
        </is>
      </c>
      <c r="Q1618" s="9" t="inlineStr">
        <is>
          <t>https://grantcue.com/foundations/annabelle-foundation-205184989</t>
        </is>
      </c>
    </row>
    <row r="1619">
      <c r="A1619">
        <f>IF($E1619=$E1618,$A1618+1,1)</f>
        <v/>
      </c>
      <c r="B1619" t="inlineStr">
        <is>
          <t>HUNTINGTON CHARITABLE FOUNDATION</t>
        </is>
      </c>
      <c r="C1619" t="inlineStr">
        <is>
          <t>20-5025483</t>
        </is>
      </c>
      <c r="D1619" t="inlineStr">
        <is>
          <t>Ohio</t>
        </is>
      </c>
      <c r="E1619" t="inlineStr">
        <is>
          <t>OH</t>
        </is>
      </c>
      <c r="F1619" t="n">
        <v>2025</v>
      </c>
      <c r="G1619" t="n">
        <v>3</v>
      </c>
      <c r="H1619" s="13" t="n">
        <v>12850000</v>
      </c>
      <c r="I1619" s="12" t="n">
        <v>86</v>
      </c>
      <c r="J1619" s="13" t="n">
        <v>50000</v>
      </c>
      <c r="K1619" s="13">
        <f>IFERROR($H1619/$I1619,"")</f>
        <v/>
      </c>
      <c r="L1619" s="13" t="n">
        <v>2350000</v>
      </c>
      <c r="M1619" t="inlineStr">
        <is>
          <t>DC, CO, ME</t>
        </is>
      </c>
      <c r="N1619" t="inlineStr">
        <is>
          <t>No</t>
        </is>
      </c>
      <c r="O1619" t="inlineStr">
        <is>
          <t>Not stated</t>
        </is>
      </c>
      <c r="Q1619" s="9" t="inlineStr">
        <is>
          <t>https://grantcue.com/foundations/huntington-charitable-foundation-205025483</t>
        </is>
      </c>
    </row>
    <row r="1620">
      <c r="A1620">
        <f>IF($E1620=$E1619,$A1619+1,1)</f>
        <v/>
      </c>
      <c r="B1620" t="inlineStr">
        <is>
          <t>REALTY GIFT FUND</t>
        </is>
      </c>
      <c r="C1620" t="inlineStr">
        <is>
          <t>85-0479295</t>
        </is>
      </c>
      <c r="D1620" t="inlineStr">
        <is>
          <t>Ohio</t>
        </is>
      </c>
      <c r="E1620" t="inlineStr">
        <is>
          <t>OH</t>
        </is>
      </c>
      <c r="F1620" t="n">
        <v>2024</v>
      </c>
      <c r="G1620" t="n">
        <v>1</v>
      </c>
      <c r="H1620" s="13" t="n">
        <v>12807083</v>
      </c>
      <c r="I1620" s="12" t="n">
        <v>17</v>
      </c>
      <c r="J1620" s="13" t="n">
        <v>373393</v>
      </c>
      <c r="K1620" s="13">
        <f>IFERROR($H1620/$I1620,"")</f>
        <v/>
      </c>
      <c r="L1620" s="13" t="n">
        <v>4626493</v>
      </c>
      <c r="M1620" t="inlineStr">
        <is>
          <t>IN, CA, MO</t>
        </is>
      </c>
      <c r="N1620" t="inlineStr">
        <is>
          <t>No</t>
        </is>
      </c>
      <c r="O1620" t="inlineStr">
        <is>
          <t>Not stated</t>
        </is>
      </c>
      <c r="Q1620" s="9" t="inlineStr">
        <is>
          <t>https://grantcue.com/foundations/realty-gift-fund-850479295</t>
        </is>
      </c>
    </row>
    <row r="1621">
      <c r="A1621">
        <f>IF($E1621=$E1620,$A1620+1,1)</f>
        <v/>
      </c>
      <c r="B1621" t="inlineStr">
        <is>
          <t>OSTEOPATHIC HERITAGE FOUNDATION</t>
        </is>
      </c>
      <c r="C1621" t="inlineStr">
        <is>
          <t>31-6056252</t>
        </is>
      </c>
      <c r="D1621" t="inlineStr">
        <is>
          <t>Ohio</t>
        </is>
      </c>
      <c r="E1621" t="inlineStr">
        <is>
          <t>OH</t>
        </is>
      </c>
      <c r="F1621" t="n">
        <v>2024</v>
      </c>
      <c r="G1621" t="n">
        <v>1</v>
      </c>
      <c r="H1621" s="13" t="n">
        <v>12554505</v>
      </c>
      <c r="I1621" s="12" t="n">
        <v>64</v>
      </c>
      <c r="J1621" s="13" t="n">
        <v>40500</v>
      </c>
      <c r="K1621" s="13">
        <f>IFERROR($H1621/$I1621,"")</f>
        <v/>
      </c>
      <c r="L1621" s="13" t="n">
        <v>3674093</v>
      </c>
      <c r="M1621" t="inlineStr">
        <is>
          <t>MD, IL</t>
        </is>
      </c>
      <c r="N1621" t="inlineStr">
        <is>
          <t>No</t>
        </is>
      </c>
      <c r="O1621" t="inlineStr">
        <is>
          <t>Not stated</t>
        </is>
      </c>
      <c r="Q1621" s="9" t="inlineStr">
        <is>
          <t>https://grantcue.com/foundations/osteopathic-heritage-foundation-316056252</t>
        </is>
      </c>
    </row>
    <row r="1622">
      <c r="A1622">
        <f>IF($E1622=$E1621,$A1621+1,1)</f>
        <v/>
      </c>
      <c r="B1622" t="inlineStr">
        <is>
          <t>MAURICE &amp; CAROL FEINBERG FAMILY FOUNDATION</t>
        </is>
      </c>
      <c r="C1622" t="inlineStr">
        <is>
          <t>13-3746078</t>
        </is>
      </c>
      <c r="D1622" t="inlineStr">
        <is>
          <t>Ohio</t>
        </is>
      </c>
      <c r="E1622" t="inlineStr">
        <is>
          <t>OH</t>
        </is>
      </c>
      <c r="F1622" t="n">
        <v>2023</v>
      </c>
      <c r="G1622" t="n">
        <v>1</v>
      </c>
      <c r="H1622" s="13" t="n">
        <v>12439802</v>
      </c>
      <c r="I1622" s="12" t="n">
        <v>36</v>
      </c>
      <c r="J1622" s="13" t="n">
        <v>10000</v>
      </c>
      <c r="K1622" s="13">
        <f>IFERROR($H1622/$I1622,"")</f>
        <v/>
      </c>
      <c r="L1622" s="13" t="n">
        <v>5902524</v>
      </c>
      <c r="M1622" t="inlineStr">
        <is>
          <t>NY, MA, DC</t>
        </is>
      </c>
      <c r="N1622" t="inlineStr">
        <is>
          <t>No</t>
        </is>
      </c>
      <c r="O1622" t="inlineStr">
        <is>
          <t>Not stated</t>
        </is>
      </c>
      <c r="Q1622" s="9" t="inlineStr">
        <is>
          <t>https://grantcue.com/foundations/maurice-and-carol-feinberg-family-foundation-133746078</t>
        </is>
      </c>
    </row>
    <row r="1623">
      <c r="A1623">
        <f>IF($E1623=$E1622,$A1622+1,1)</f>
        <v/>
      </c>
      <c r="B1623" t="inlineStr">
        <is>
          <t>CAROL ANN AND RALPH V HAILE JR FOUNDATION</t>
        </is>
      </c>
      <c r="C1623" t="inlineStr">
        <is>
          <t>54-2135984</t>
        </is>
      </c>
      <c r="D1623" t="inlineStr">
        <is>
          <t>Ohio</t>
        </is>
      </c>
      <c r="E1623" t="inlineStr">
        <is>
          <t>OH</t>
        </is>
      </c>
      <c r="F1623" t="n">
        <v>2024</v>
      </c>
      <c r="G1623" t="n">
        <v>1</v>
      </c>
      <c r="H1623" s="13" t="n">
        <v>11794000</v>
      </c>
      <c r="I1623" s="12" t="n">
        <v>167</v>
      </c>
      <c r="J1623" s="13" t="n">
        <v>25000</v>
      </c>
      <c r="K1623" s="13">
        <f>IFERROR($H1623/$I1623,"")</f>
        <v/>
      </c>
      <c r="L1623" s="13" t="n">
        <v>1000000</v>
      </c>
      <c r="M1623" t="inlineStr">
        <is>
          <t>KY, NY, MA</t>
        </is>
      </c>
      <c r="N1623" t="inlineStr">
        <is>
          <t>No</t>
        </is>
      </c>
      <c r="O1623" t="inlineStr">
        <is>
          <t>Not stated</t>
        </is>
      </c>
      <c r="Q1623" s="9" t="inlineStr">
        <is>
          <t>https://grantcue.com/foundations/carol-ann-and-ralph-v-haile-jr-foundation-542135984</t>
        </is>
      </c>
    </row>
    <row r="1624">
      <c r="A1624">
        <f>IF($E1624=$E1623,$A1623+1,1)</f>
        <v/>
      </c>
      <c r="B1624" t="inlineStr">
        <is>
          <t>THE AUSTIN E KNOWLTON FOUNDATION INC</t>
        </is>
      </c>
      <c r="C1624" t="inlineStr">
        <is>
          <t>31-1044475</t>
        </is>
      </c>
      <c r="D1624" t="inlineStr">
        <is>
          <t>Ohio</t>
        </is>
      </c>
      <c r="E1624" t="inlineStr">
        <is>
          <t>OH</t>
        </is>
      </c>
      <c r="F1624" t="n">
        <v>2024</v>
      </c>
      <c r="G1624" t="n">
        <v>1</v>
      </c>
      <c r="H1624" s="13" t="n">
        <v>11575000</v>
      </c>
      <c r="I1624" s="12" t="n">
        <v>46</v>
      </c>
      <c r="J1624" s="13" t="n">
        <v>30000</v>
      </c>
      <c r="K1624" s="13">
        <f>IFERROR($H1624/$I1624,"")</f>
        <v/>
      </c>
      <c r="L1624" s="13" t="n">
        <v>6000000</v>
      </c>
      <c r="M1624" t="inlineStr">
        <is>
          <t>CA, KY, TX</t>
        </is>
      </c>
      <c r="N1624" t="inlineStr">
        <is>
          <t>Yes</t>
        </is>
      </c>
      <c r="O1624" t="inlineStr">
        <is>
          <t>Not stated</t>
        </is>
      </c>
      <c r="P1624" s="9" t="inlineStr">
        <is>
          <t>https://www.aekfoundation.org/</t>
        </is>
      </c>
      <c r="Q1624" s="9" t="inlineStr">
        <is>
          <t>https://grantcue.com/foundations/the-austin-e-knowlton-foundation-inc-311044475</t>
        </is>
      </c>
    </row>
    <row r="1625">
      <c r="A1625">
        <f>IF($E1625=$E1624,$A1624+1,1)</f>
        <v/>
      </c>
      <c r="B1625" t="inlineStr">
        <is>
          <t>The Fink Family Foundation</t>
        </is>
      </c>
      <c r="C1625" t="inlineStr">
        <is>
          <t>26-2421487</t>
        </is>
      </c>
      <c r="D1625" t="inlineStr">
        <is>
          <t>Ohio</t>
        </is>
      </c>
      <c r="E1625" t="inlineStr">
        <is>
          <t>OH</t>
        </is>
      </c>
      <c r="F1625" t="n">
        <v>2024</v>
      </c>
      <c r="G1625" t="n">
        <v>2</v>
      </c>
      <c r="H1625" s="13" t="n">
        <v>11391331</v>
      </c>
      <c r="I1625" s="12" t="n">
        <v>18</v>
      </c>
      <c r="J1625" s="13" t="n">
        <v>51400</v>
      </c>
      <c r="K1625" s="13">
        <f>IFERROR($H1625/$I1625,"")</f>
        <v/>
      </c>
      <c r="L1625" s="13" t="n">
        <v>10048531</v>
      </c>
      <c r="M1625" t="inlineStr">
        <is>
          <t>NY, CT, CO</t>
        </is>
      </c>
      <c r="N1625" t="inlineStr">
        <is>
          <t>No</t>
        </is>
      </c>
      <c r="O1625" t="inlineStr">
        <is>
          <t>Not stated</t>
        </is>
      </c>
      <c r="Q1625" s="9" t="inlineStr">
        <is>
          <t>https://grantcue.com/foundations/the-fink-family-foundation-262421487</t>
        </is>
      </c>
    </row>
    <row r="1626">
      <c r="A1626">
        <f>IF($E1626=$E1625,$A1625+1,1)</f>
        <v/>
      </c>
      <c r="B1626" t="inlineStr">
        <is>
          <t>THE HARDISON FAMILY FOUNDATION</t>
        </is>
      </c>
      <c r="C1626" t="inlineStr">
        <is>
          <t>65-0700303</t>
        </is>
      </c>
      <c r="D1626" t="inlineStr">
        <is>
          <t>Ohio</t>
        </is>
      </c>
      <c r="E1626" t="inlineStr">
        <is>
          <t>OH</t>
        </is>
      </c>
      <c r="F1626" t="n">
        <v>2025</v>
      </c>
      <c r="G1626" t="n">
        <v>2</v>
      </c>
      <c r="H1626" s="13" t="n">
        <v>10980237</v>
      </c>
      <c r="I1626" s="12" t="n">
        <v>14</v>
      </c>
      <c r="J1626" s="13" t="n">
        <v>45000</v>
      </c>
      <c r="K1626" s="13">
        <f>IFERROR($H1626/$I1626,"")</f>
        <v/>
      </c>
      <c r="L1626" s="13" t="n">
        <v>10530237</v>
      </c>
      <c r="M1626" t="inlineStr">
        <is>
          <t>IL, FL, MO</t>
        </is>
      </c>
      <c r="N1626" t="inlineStr">
        <is>
          <t>No</t>
        </is>
      </c>
      <c r="O1626" t="inlineStr">
        <is>
          <t>Not stated</t>
        </is>
      </c>
      <c r="Q1626" s="9" t="inlineStr">
        <is>
          <t>https://grantcue.com/foundations/the-hardison-family-foundation-650700303</t>
        </is>
      </c>
    </row>
    <row r="1627">
      <c r="A1627">
        <f>IF($E1627=$E1626,$A1626+1,1)</f>
        <v/>
      </c>
      <c r="B1627" t="inlineStr">
        <is>
          <t>SAMARITAN FOUNDATION</t>
        </is>
      </c>
      <c r="C1627" t="inlineStr">
        <is>
          <t>34-1957355</t>
        </is>
      </c>
      <c r="D1627" t="inlineStr">
        <is>
          <t>Ohio</t>
        </is>
      </c>
      <c r="E1627" t="inlineStr">
        <is>
          <t>OH</t>
        </is>
      </c>
      <c r="F1627" t="n">
        <v>2025</v>
      </c>
      <c r="G1627" t="n">
        <v>2</v>
      </c>
      <c r="H1627" s="13" t="n">
        <v>10492423</v>
      </c>
      <c r="I1627" s="12" t="n">
        <v>278</v>
      </c>
      <c r="J1627" s="13" t="n">
        <v>7500</v>
      </c>
      <c r="K1627" s="13">
        <f>IFERROR($H1627/$I1627,"")</f>
        <v/>
      </c>
      <c r="L1627" s="13" t="n">
        <v>1000000</v>
      </c>
      <c r="M1627" t="inlineStr">
        <is>
          <t>IN, KY, IL</t>
        </is>
      </c>
      <c r="N1627" t="inlineStr">
        <is>
          <t>Yes</t>
        </is>
      </c>
      <c r="O1627" t="inlineStr">
        <is>
          <t>Not stated</t>
        </is>
      </c>
      <c r="Q1627" s="9" t="inlineStr">
        <is>
          <t>https://grantcue.com/foundations/samaritan-foundation-341957355</t>
        </is>
      </c>
    </row>
    <row r="1628">
      <c r="A1628">
        <f>IF($E1628=$E1627,$A1627+1,1)</f>
        <v/>
      </c>
      <c r="B1628" t="inlineStr">
        <is>
          <t>J WILLIAM &amp; MARY STRAKER CHARITABLE FDN</t>
        </is>
      </c>
      <c r="C1628" t="inlineStr">
        <is>
          <t>31-1396841</t>
        </is>
      </c>
      <c r="D1628" t="inlineStr">
        <is>
          <t>Ohio</t>
        </is>
      </c>
      <c r="E1628" t="inlineStr">
        <is>
          <t>OH</t>
        </is>
      </c>
      <c r="F1628" t="n">
        <v>2025</v>
      </c>
      <c r="G1628" t="n">
        <v>2</v>
      </c>
      <c r="H1628" s="13" t="n">
        <v>10471937</v>
      </c>
      <c r="I1628" s="12" t="n">
        <v>232</v>
      </c>
      <c r="J1628" s="13" t="n">
        <v>12095</v>
      </c>
      <c r="K1628" s="13">
        <f>IFERROR($H1628/$I1628,"")</f>
        <v/>
      </c>
      <c r="L1628" s="13" t="n">
        <v>1001000</v>
      </c>
      <c r="M1628" t="inlineStr">
        <is>
          <t>TN, WY, CO</t>
        </is>
      </c>
      <c r="N1628" t="inlineStr">
        <is>
          <t>Yes</t>
        </is>
      </c>
      <c r="O1628" t="inlineStr">
        <is>
          <t>Not stated</t>
        </is>
      </c>
      <c r="Q1628" s="9" t="inlineStr">
        <is>
          <t>https://grantcue.com/foundations/j-william-and-mary-straker-charitable-fdn-c-o-susan-holdren-311396841</t>
        </is>
      </c>
    </row>
    <row r="1629">
      <c r="A1629">
        <f>IF($E1629=$E1628,$A1628+1,1)</f>
        <v/>
      </c>
      <c r="B1629" t="inlineStr">
        <is>
          <t>Charles H Dater Foundation Inc</t>
        </is>
      </c>
      <c r="C1629" t="inlineStr">
        <is>
          <t>31-1150951</t>
        </is>
      </c>
      <c r="D1629" t="inlineStr">
        <is>
          <t>Ohio</t>
        </is>
      </c>
      <c r="E1629" t="inlineStr">
        <is>
          <t>OH</t>
        </is>
      </c>
      <c r="F1629" t="n">
        <v>2024</v>
      </c>
      <c r="G1629" t="n">
        <v>2</v>
      </c>
      <c r="H1629" s="13" t="n">
        <v>10455128</v>
      </c>
      <c r="I1629" s="12" t="n">
        <v>281</v>
      </c>
      <c r="J1629" s="13" t="n">
        <v>30000</v>
      </c>
      <c r="K1629" s="13">
        <f>IFERROR($H1629/$I1629,"")</f>
        <v/>
      </c>
      <c r="L1629" s="13" t="n">
        <v>275000</v>
      </c>
      <c r="M1629" t="inlineStr">
        <is>
          <t>KY, VA, NY</t>
        </is>
      </c>
      <c r="N1629" t="inlineStr">
        <is>
          <t>Yes</t>
        </is>
      </c>
      <c r="O1629" t="inlineStr">
        <is>
          <t>Not stated</t>
        </is>
      </c>
      <c r="P1629" s="9" t="inlineStr">
        <is>
          <t>https://www.daterfoundation.org/</t>
        </is>
      </c>
      <c r="Q1629" s="9" t="inlineStr">
        <is>
          <t>https://grantcue.com/foundations/charles-h-dater-foundation-inc-311150951</t>
        </is>
      </c>
    </row>
    <row r="1630">
      <c r="A1630">
        <f>IF($E1630=$E1629,$A1629+1,1)</f>
        <v/>
      </c>
      <c r="B1630" t="inlineStr">
        <is>
          <t>PAUL AND MAXINE FROHRING FOUNDATION INC</t>
        </is>
      </c>
      <c r="C1630" t="inlineStr">
        <is>
          <t>34-6513729</t>
        </is>
      </c>
      <c r="D1630" t="inlineStr">
        <is>
          <t>Ohio</t>
        </is>
      </c>
      <c r="E1630" t="inlineStr">
        <is>
          <t>OH</t>
        </is>
      </c>
      <c r="F1630" t="n">
        <v>2024</v>
      </c>
      <c r="G1630" t="n">
        <v>2</v>
      </c>
      <c r="H1630" s="13" t="n">
        <v>10210000</v>
      </c>
      <c r="I1630" s="12" t="n">
        <v>28</v>
      </c>
      <c r="J1630" s="13" t="n">
        <v>200000</v>
      </c>
      <c r="K1630" s="13">
        <f>IFERROR($H1630/$I1630,"")</f>
        <v/>
      </c>
      <c r="L1630" s="13" t="n">
        <v>1600000</v>
      </c>
      <c r="M1630" t="inlineStr">
        <is>
          <t>MD, FL, NY</t>
        </is>
      </c>
      <c r="N1630" t="inlineStr">
        <is>
          <t>Yes</t>
        </is>
      </c>
      <c r="O1630" t="inlineStr">
        <is>
          <t>Not stated</t>
        </is>
      </c>
      <c r="Q1630" s="9" t="inlineStr">
        <is>
          <t>https://grantcue.com/foundations/paul-and-maxine-frohring-foundation-inc-346513729</t>
        </is>
      </c>
    </row>
    <row r="1631">
      <c r="A1631">
        <f>IF($E1631=$E1630,$A1630+1,1)</f>
        <v/>
      </c>
      <c r="B1631" t="inlineStr">
        <is>
          <t>THE NORD FAMILY FOUNDATION</t>
        </is>
      </c>
      <c r="C1631" t="inlineStr">
        <is>
          <t>34-1595929</t>
        </is>
      </c>
      <c r="D1631" t="inlineStr">
        <is>
          <t>Ohio</t>
        </is>
      </c>
      <c r="E1631" t="inlineStr">
        <is>
          <t>OH</t>
        </is>
      </c>
      <c r="F1631" t="n">
        <v>2024</v>
      </c>
      <c r="G1631" t="n">
        <v>1</v>
      </c>
      <c r="H1631" s="13" t="n">
        <v>10116088</v>
      </c>
      <c r="I1631" s="12" t="n">
        <v>314</v>
      </c>
      <c r="J1631" s="13" t="n">
        <v>25000</v>
      </c>
      <c r="K1631" s="13">
        <f>IFERROR($H1631/$I1631,"")</f>
        <v/>
      </c>
      <c r="L1631" s="13" t="n">
        <v>175000</v>
      </c>
      <c r="M1631" t="inlineStr">
        <is>
          <t>CO, SC, MA</t>
        </is>
      </c>
      <c r="N1631" t="inlineStr">
        <is>
          <t>Yes</t>
        </is>
      </c>
      <c r="O1631" t="inlineStr">
        <is>
          <t>Yes</t>
        </is>
      </c>
      <c r="P1631" s="9" t="inlineStr">
        <is>
          <t>https://www.nordff.org/</t>
        </is>
      </c>
      <c r="Q1631" s="9" t="inlineStr">
        <is>
          <t>https://grantcue.com/foundations/the-nord-family-foundation-341595929</t>
        </is>
      </c>
    </row>
    <row r="1632">
      <c r="A1632">
        <f>IF($E1632=$E1631,$A1631+1,1)</f>
        <v/>
      </c>
      <c r="B1632" t="inlineStr">
        <is>
          <t>PERRY FAMILY FOUNDATION</t>
        </is>
      </c>
      <c r="C1632" t="inlineStr">
        <is>
          <t>61-6669395</t>
        </is>
      </c>
      <c r="D1632" t="inlineStr">
        <is>
          <t>Ohio</t>
        </is>
      </c>
      <c r="E1632" t="inlineStr">
        <is>
          <t>OH</t>
        </is>
      </c>
      <c r="F1632" t="n">
        <v>2024</v>
      </c>
      <c r="G1632" t="n">
        <v>1</v>
      </c>
      <c r="H1632" s="13" t="n">
        <v>10110000</v>
      </c>
      <c r="I1632" s="12" t="n">
        <v>8</v>
      </c>
      <c r="J1632" s="13" t="n">
        <v>5500</v>
      </c>
      <c r="K1632" s="13">
        <f>IFERROR($H1632/$I1632,"")</f>
        <v/>
      </c>
      <c r="L1632" s="13" t="n">
        <v>10000000</v>
      </c>
      <c r="M1632" t="inlineStr">
        <is>
          <t>TN, CO, CA</t>
        </is>
      </c>
      <c r="N1632" t="inlineStr">
        <is>
          <t>No</t>
        </is>
      </c>
      <c r="O1632" t="inlineStr">
        <is>
          <t>Not stated</t>
        </is>
      </c>
      <c r="Q1632" s="9" t="inlineStr">
        <is>
          <t>https://grantcue.com/foundations/perry-family-foundation-616669395</t>
        </is>
      </c>
    </row>
    <row r="1633">
      <c r="A1633">
        <f>IF($E1633=$E1632,$A1632+1,1)</f>
        <v/>
      </c>
      <c r="B1633" t="inlineStr">
        <is>
          <t>CRI FOUNDATION INC</t>
        </is>
      </c>
      <c r="C1633" t="inlineStr">
        <is>
          <t>84-4200329</t>
        </is>
      </c>
      <c r="D1633" t="inlineStr">
        <is>
          <t>Ohio</t>
        </is>
      </c>
      <c r="E1633" t="inlineStr">
        <is>
          <t>OH</t>
        </is>
      </c>
      <c r="F1633" t="n">
        <v>2024</v>
      </c>
      <c r="G1633" t="n">
        <v>1</v>
      </c>
      <c r="H1633" s="13" t="n">
        <v>10070534</v>
      </c>
      <c r="I1633" s="12" t="n">
        <v>27</v>
      </c>
      <c r="J1633" s="13" t="n">
        <v>150000</v>
      </c>
      <c r="K1633" s="13">
        <f>IFERROR($H1633/$I1633,"")</f>
        <v/>
      </c>
      <c r="L1633" s="13" t="n">
        <v>3300000</v>
      </c>
      <c r="M1633" t="inlineStr">
        <is>
          <t>PA, NY, TN</t>
        </is>
      </c>
      <c r="N1633" t="inlineStr">
        <is>
          <t>No</t>
        </is>
      </c>
      <c r="O1633" t="inlineStr">
        <is>
          <t>Not stated</t>
        </is>
      </c>
      <c r="Q1633" s="9" t="inlineStr">
        <is>
          <t>https://grantcue.com/foundations/cri-foundation-inc-c-o-perelson-weiner-844200329</t>
        </is>
      </c>
    </row>
    <row r="1634">
      <c r="A1634">
        <f>IF($E1634=$E1633,$A1633+1,1)</f>
        <v/>
      </c>
      <c r="B1634" t="inlineStr">
        <is>
          <t>GUND GEOFFREY FDN</t>
        </is>
      </c>
      <c r="C1634" t="inlineStr">
        <is>
          <t>52-1509128</t>
        </is>
      </c>
      <c r="D1634" t="inlineStr">
        <is>
          <t>Ohio</t>
        </is>
      </c>
      <c r="E1634" t="inlineStr">
        <is>
          <t>OH</t>
        </is>
      </c>
      <c r="F1634" t="n">
        <v>2024</v>
      </c>
      <c r="G1634" t="n">
        <v>2</v>
      </c>
      <c r="H1634" s="13" t="n">
        <v>9958960</v>
      </c>
      <c r="I1634" s="12" t="n">
        <v>25</v>
      </c>
      <c r="J1634" s="13" t="n">
        <v>110000</v>
      </c>
      <c r="K1634" s="13">
        <f>IFERROR($H1634/$I1634,"")</f>
        <v/>
      </c>
      <c r="L1634" s="13" t="n">
        <v>1540000</v>
      </c>
      <c r="M1634" t="inlineStr">
        <is>
          <t>NY, VT, MA</t>
        </is>
      </c>
      <c r="N1634" t="inlineStr">
        <is>
          <t>Yes</t>
        </is>
      </c>
      <c r="O1634" t="inlineStr">
        <is>
          <t>Yes</t>
        </is>
      </c>
      <c r="Q1634" s="9" t="inlineStr">
        <is>
          <t>https://grantcue.com/foundations/gund-geoffrey-fdn-521509128</t>
        </is>
      </c>
    </row>
    <row r="1635">
      <c r="A1635">
        <f>IF($E1635=$E1634,$A1634+1,1)</f>
        <v/>
      </c>
      <c r="B1635" t="inlineStr">
        <is>
          <t>The Gale Foundation</t>
        </is>
      </c>
      <c r="C1635" t="inlineStr">
        <is>
          <t>34-1812999</t>
        </is>
      </c>
      <c r="D1635" t="inlineStr">
        <is>
          <t>Ohio</t>
        </is>
      </c>
      <c r="E1635" t="inlineStr">
        <is>
          <t>OH</t>
        </is>
      </c>
      <c r="F1635" t="n">
        <v>2025</v>
      </c>
      <c r="G1635" t="n">
        <v>2</v>
      </c>
      <c r="H1635" s="13" t="n">
        <v>9729600</v>
      </c>
      <c r="I1635" s="12" t="n">
        <v>39</v>
      </c>
      <c r="J1635" s="13" t="n">
        <v>20000</v>
      </c>
      <c r="K1635" s="13">
        <f>IFERROR($H1635/$I1635,"")</f>
        <v/>
      </c>
      <c r="L1635" s="13" t="n">
        <v>2550235</v>
      </c>
      <c r="M1635" t="inlineStr">
        <is>
          <t>FL, NC, DC</t>
        </is>
      </c>
      <c r="N1635" t="inlineStr">
        <is>
          <t>No</t>
        </is>
      </c>
      <c r="O1635" t="inlineStr">
        <is>
          <t>Not stated</t>
        </is>
      </c>
      <c r="Q1635" s="9" t="inlineStr">
        <is>
          <t>https://grantcue.com/foundations/the-gale-foundation-341812999</t>
        </is>
      </c>
    </row>
    <row r="1636">
      <c r="A1636">
        <f>IF($E1636=$E1635,$A1635+1,1)</f>
        <v/>
      </c>
      <c r="B1636" t="inlineStr">
        <is>
          <t>THE ROSENTHAL FOUNDATION</t>
        </is>
      </c>
      <c r="C1636" t="inlineStr">
        <is>
          <t>75-1675127</t>
        </is>
      </c>
      <c r="D1636" t="inlineStr">
        <is>
          <t>Ohio</t>
        </is>
      </c>
      <c r="E1636" t="inlineStr">
        <is>
          <t>OH</t>
        </is>
      </c>
      <c r="F1636" t="n">
        <v>2025</v>
      </c>
      <c r="G1636" t="n">
        <v>2</v>
      </c>
      <c r="H1636" s="13" t="n">
        <v>9610000</v>
      </c>
      <c r="I1636" s="12" t="n">
        <v>8</v>
      </c>
      <c r="J1636" s="13" t="n">
        <v>925000</v>
      </c>
      <c r="K1636" s="13">
        <f>IFERROR($H1636/$I1636,"")</f>
        <v/>
      </c>
      <c r="L1636" s="13" t="n">
        <v>3000000</v>
      </c>
      <c r="M1636" t="inlineStr">
        <is>
          <t>MA, TX, CA</t>
        </is>
      </c>
      <c r="N1636" t="inlineStr">
        <is>
          <t>No</t>
        </is>
      </c>
      <c r="O1636" t="inlineStr">
        <is>
          <t>Not stated</t>
        </is>
      </c>
      <c r="Q1636" s="9" t="inlineStr">
        <is>
          <t>https://grantcue.com/foundations/the-rosenthal-foundation-751675127</t>
        </is>
      </c>
    </row>
    <row r="1637">
      <c r="A1637">
        <f>IF($E1637=$E1636,$A1636+1,1)</f>
        <v/>
      </c>
      <c r="B1637" t="inlineStr">
        <is>
          <t>THE PARK FOUNDATION</t>
        </is>
      </c>
      <c r="C1637" t="inlineStr">
        <is>
          <t>20-0791170</t>
        </is>
      </c>
      <c r="D1637" t="inlineStr">
        <is>
          <t>Ohio</t>
        </is>
      </c>
      <c r="E1637" t="inlineStr">
        <is>
          <t>OH</t>
        </is>
      </c>
      <c r="F1637" t="n">
        <v>2025</v>
      </c>
      <c r="G1637" t="n">
        <v>2</v>
      </c>
      <c r="H1637" s="13" t="n">
        <v>9486293</v>
      </c>
      <c r="I1637" s="12" t="n">
        <v>142</v>
      </c>
      <c r="J1637" s="13" t="n">
        <v>30000</v>
      </c>
      <c r="K1637" s="13">
        <f>IFERROR($H1637/$I1637,"")</f>
        <v/>
      </c>
      <c r="L1637" s="13" t="n">
        <v>1000000</v>
      </c>
      <c r="M1637" t="inlineStr">
        <is>
          <t>NV, FL, OR</t>
        </is>
      </c>
      <c r="N1637" t="inlineStr">
        <is>
          <t>No</t>
        </is>
      </c>
      <c r="O1637" t="inlineStr">
        <is>
          <t>Not stated</t>
        </is>
      </c>
      <c r="Q1637" s="9" t="inlineStr">
        <is>
          <t>https://grantcue.com/foundations/the-park-foundation-200791170</t>
        </is>
      </c>
    </row>
    <row r="1638">
      <c r="A1638">
        <f>IF($E1638=$E1637,$A1637+1,1)</f>
        <v/>
      </c>
      <c r="B1638" t="inlineStr">
        <is>
          <t>L &amp; L NIPPERT CHARITABLE FOUNDATION INC</t>
        </is>
      </c>
      <c r="C1638" t="inlineStr">
        <is>
          <t>31-1351011</t>
        </is>
      </c>
      <c r="D1638" t="inlineStr">
        <is>
          <t>Ohio</t>
        </is>
      </c>
      <c r="E1638" t="inlineStr">
        <is>
          <t>OH</t>
        </is>
      </c>
      <c r="F1638" t="n">
        <v>2025</v>
      </c>
      <c r="G1638" t="n">
        <v>2</v>
      </c>
      <c r="H1638" s="13" t="n">
        <v>9342854</v>
      </c>
      <c r="I1638" s="12" t="n">
        <v>149</v>
      </c>
      <c r="J1638" s="13" t="n">
        <v>50000</v>
      </c>
      <c r="K1638" s="13">
        <f>IFERROR($H1638/$I1638,"")</f>
        <v/>
      </c>
      <c r="L1638" s="13" t="n">
        <v>350000</v>
      </c>
      <c r="M1638" t="inlineStr">
        <is>
          <t>KY, CA, NM</t>
        </is>
      </c>
      <c r="N1638" t="inlineStr">
        <is>
          <t>Yes</t>
        </is>
      </c>
      <c r="O1638" t="inlineStr">
        <is>
          <t>Yes</t>
        </is>
      </c>
      <c r="P1638" s="9" t="inlineStr">
        <is>
          <t>https://www.lnlcharitable.org/</t>
        </is>
      </c>
      <c r="Q1638" s="9" t="inlineStr">
        <is>
          <t>https://grantcue.com/foundations/l-and-l-nippert-charitable-foundation-inc-attn-carter-f-randolph-phd-311351011</t>
        </is>
      </c>
    </row>
    <row r="1639">
      <c r="A1639">
        <f>IF($E1639=$E1638,$A1638+1,1)</f>
        <v/>
      </c>
      <c r="B1639" t="inlineStr">
        <is>
          <t>THE KELVIN &amp; ELEANOR SMITH FOUNDATION</t>
        </is>
      </c>
      <c r="C1639" t="inlineStr">
        <is>
          <t>34-6555349</t>
        </is>
      </c>
      <c r="D1639" t="inlineStr">
        <is>
          <t>Ohio</t>
        </is>
      </c>
      <c r="E1639" t="inlineStr">
        <is>
          <t>OH</t>
        </is>
      </c>
      <c r="F1639" t="n">
        <v>2024</v>
      </c>
      <c r="G1639" t="n">
        <v>1</v>
      </c>
      <c r="H1639" s="13" t="n">
        <v>9281600</v>
      </c>
      <c r="I1639" s="12" t="n">
        <v>77</v>
      </c>
      <c r="J1639" s="13" t="n">
        <v>30000</v>
      </c>
      <c r="K1639" s="13">
        <f>IFERROR($H1639/$I1639,"")</f>
        <v/>
      </c>
      <c r="L1639" s="13" t="n">
        <v>2000000</v>
      </c>
      <c r="M1639" t="inlineStr">
        <is>
          <t>NY</t>
        </is>
      </c>
      <c r="N1639" t="inlineStr">
        <is>
          <t>Yes</t>
        </is>
      </c>
      <c r="O1639" t="inlineStr">
        <is>
          <t>Not stated</t>
        </is>
      </c>
      <c r="P1639" s="9" t="inlineStr">
        <is>
          <t>https://www.kesmithfoundation.org/</t>
        </is>
      </c>
      <c r="Q1639" s="9" t="inlineStr">
        <is>
          <t>https://grantcue.com/foundations/the-kelvin-and-eleanor-smith-foundation-346555349</t>
        </is>
      </c>
    </row>
    <row r="1640">
      <c r="A1640">
        <f>IF($E1640=$E1639,$A1639+1,1)</f>
        <v/>
      </c>
      <c r="B1640" t="inlineStr">
        <is>
          <t>The Cleveland-Cliffs Foundation</t>
        </is>
      </c>
      <c r="C1640" t="inlineStr">
        <is>
          <t>31-1284344</t>
        </is>
      </c>
      <c r="D1640" t="inlineStr">
        <is>
          <t>Ohio</t>
        </is>
      </c>
      <c r="E1640" t="inlineStr">
        <is>
          <t>OH</t>
        </is>
      </c>
      <c r="F1640" t="n">
        <v>2025</v>
      </c>
      <c r="G1640" t="n">
        <v>2</v>
      </c>
      <c r="H1640" s="13" t="n">
        <v>9088453</v>
      </c>
      <c r="I1640" s="12" t="n">
        <v>332</v>
      </c>
      <c r="J1640" s="13" t="n">
        <v>10000</v>
      </c>
      <c r="K1640" s="13">
        <f>IFERROR($H1640/$I1640,"")</f>
        <v/>
      </c>
      <c r="L1640" s="13" t="n">
        <v>800000</v>
      </c>
      <c r="M1640" t="inlineStr">
        <is>
          <t>IN, DC, DE</t>
        </is>
      </c>
      <c r="N1640" t="inlineStr">
        <is>
          <t>Yes</t>
        </is>
      </c>
      <c r="O1640" t="inlineStr">
        <is>
          <t>Yes</t>
        </is>
      </c>
      <c r="P1640" s="9" t="inlineStr">
        <is>
          <t>https://www.clevelandcliffs.com/sustainability/social/cleveland-cliffs-foundation</t>
        </is>
      </c>
      <c r="Q1640" s="9" t="inlineStr">
        <is>
          <t>https://grantcue.com/foundations/the-cleveland-cliffs-foundation-311284344</t>
        </is>
      </c>
    </row>
    <row r="1641">
      <c r="A1641">
        <f>IF($E1641=$E1640,$A1640+1,1)</f>
        <v/>
      </c>
      <c r="B1641" t="inlineStr">
        <is>
          <t>POLYNATE FOUNDATION</t>
        </is>
      </c>
      <c r="C1641" t="inlineStr">
        <is>
          <t>27-6958071</t>
        </is>
      </c>
      <c r="D1641" t="inlineStr">
        <is>
          <t>Ohio</t>
        </is>
      </c>
      <c r="E1641" t="inlineStr">
        <is>
          <t>OH</t>
        </is>
      </c>
      <c r="F1641" t="n">
        <v>2025</v>
      </c>
      <c r="G1641" t="n">
        <v>2</v>
      </c>
      <c r="H1641" s="13" t="n">
        <v>8934000</v>
      </c>
      <c r="I1641" s="12" t="n">
        <v>7</v>
      </c>
      <c r="J1641" s="13" t="n">
        <v>350000</v>
      </c>
      <c r="K1641" s="13">
        <f>IFERROR($H1641/$I1641,"")</f>
        <v/>
      </c>
      <c r="L1641" s="13" t="n">
        <v>6133000</v>
      </c>
      <c r="M1641" t="inlineStr">
        <is>
          <t>NC, MA, IL</t>
        </is>
      </c>
      <c r="N1641" t="inlineStr">
        <is>
          <t>No</t>
        </is>
      </c>
      <c r="O1641" t="inlineStr">
        <is>
          <t>Not stated</t>
        </is>
      </c>
      <c r="Q1641" s="9" t="inlineStr">
        <is>
          <t>https://grantcue.com/foundations/polynate-foundation-276958071</t>
        </is>
      </c>
    </row>
    <row r="1642">
      <c r="A1642">
        <f>IF($E1642=$E1641,$A1641+1,1)</f>
        <v/>
      </c>
      <c r="B1642" t="inlineStr">
        <is>
          <t>COLIN FAMILY FOUNDATION</t>
        </is>
      </c>
      <c r="C1642" t="inlineStr">
        <is>
          <t>87-3907075</t>
        </is>
      </c>
      <c r="D1642" t="inlineStr">
        <is>
          <t>Ohio</t>
        </is>
      </c>
      <c r="E1642" t="inlineStr">
        <is>
          <t>OH</t>
        </is>
      </c>
      <c r="F1642" t="n">
        <v>2025</v>
      </c>
      <c r="G1642" t="n">
        <v>3</v>
      </c>
      <c r="H1642" s="13" t="n">
        <v>8909151</v>
      </c>
      <c r="I1642" s="12" t="n">
        <v>42</v>
      </c>
      <c r="J1642" s="13" t="n">
        <v>5000</v>
      </c>
      <c r="K1642" s="13">
        <f>IFERROR($H1642/$I1642,"")</f>
        <v/>
      </c>
      <c r="L1642" s="13" t="n">
        <v>8569151</v>
      </c>
      <c r="M1642" t="inlineStr">
        <is>
          <t>NY, MO, DC</t>
        </is>
      </c>
      <c r="N1642" t="inlineStr">
        <is>
          <t>No</t>
        </is>
      </c>
      <c r="O1642" t="inlineStr">
        <is>
          <t>Not stated</t>
        </is>
      </c>
      <c r="Q1642" s="9" t="inlineStr">
        <is>
          <t>https://grantcue.com/foundations/colin-family-foundation-873907075</t>
        </is>
      </c>
    </row>
    <row r="1643">
      <c r="A1643">
        <f>IF($E1643=$E1642,$A1642+1,1)</f>
        <v/>
      </c>
      <c r="B1643" t="inlineStr">
        <is>
          <t>THE JAMES J AND JOAN A GARDNER FAMILY FOUNDATION</t>
        </is>
      </c>
      <c r="C1643" t="inlineStr">
        <is>
          <t>31-1397164</t>
        </is>
      </c>
      <c r="D1643" t="inlineStr">
        <is>
          <t>Ohio</t>
        </is>
      </c>
      <c r="E1643" t="inlineStr">
        <is>
          <t>OH</t>
        </is>
      </c>
      <c r="F1643" t="n">
        <v>2024</v>
      </c>
      <c r="G1643" t="n">
        <v>1</v>
      </c>
      <c r="H1643" s="13" t="n">
        <v>8700000</v>
      </c>
      <c r="I1643" s="12" t="n">
        <v>101</v>
      </c>
      <c r="J1643" s="13" t="n">
        <v>25000</v>
      </c>
      <c r="K1643" s="13">
        <f>IFERROR($H1643/$I1643,"")</f>
        <v/>
      </c>
      <c r="L1643" s="13" t="n">
        <v>1500000</v>
      </c>
      <c r="M1643" t="inlineStr">
        <is>
          <t>CO, FL, KS</t>
        </is>
      </c>
      <c r="N1643" t="inlineStr">
        <is>
          <t>Yes</t>
        </is>
      </c>
      <c r="O1643" t="inlineStr">
        <is>
          <t>Not stated</t>
        </is>
      </c>
      <c r="P1643" s="9" t="inlineStr">
        <is>
          <t>https://www.gardnerfamilyfoundation.com/</t>
        </is>
      </c>
      <c r="Q1643" s="9" t="inlineStr">
        <is>
          <t>https://grantcue.com/foundations/the-james-j-and-joan-a-gardner-family-foundation-311397164</t>
        </is>
      </c>
    </row>
    <row r="1644">
      <c r="A1644">
        <f>IF($E1644=$E1643,$A1643+1,1)</f>
        <v/>
      </c>
      <c r="B1644" t="inlineStr">
        <is>
          <t>Leonard C &amp; Mildred F Ferguson Foundation</t>
        </is>
      </c>
      <c r="C1644" t="inlineStr">
        <is>
          <t>65-6245247</t>
        </is>
      </c>
      <c r="D1644" t="inlineStr">
        <is>
          <t>Ohio</t>
        </is>
      </c>
      <c r="E1644" t="inlineStr">
        <is>
          <t>OH</t>
        </is>
      </c>
      <c r="F1644" t="n">
        <v>2025</v>
      </c>
      <c r="G1644" t="n">
        <v>2</v>
      </c>
      <c r="H1644" s="13" t="n">
        <v>8331352</v>
      </c>
      <c r="I1644" s="12" t="n">
        <v>127</v>
      </c>
      <c r="J1644" s="13" t="n">
        <v>10000</v>
      </c>
      <c r="K1644" s="13">
        <f>IFERROR($H1644/$I1644,"")</f>
        <v/>
      </c>
      <c r="L1644" s="13" t="n">
        <v>4836562</v>
      </c>
      <c r="M1644" t="inlineStr">
        <is>
          <t>FL, IL, CA</t>
        </is>
      </c>
      <c r="N1644" t="inlineStr">
        <is>
          <t>Yes</t>
        </is>
      </c>
      <c r="O1644" t="inlineStr">
        <is>
          <t>Not stated</t>
        </is>
      </c>
      <c r="Q1644" s="9" t="inlineStr">
        <is>
          <t>https://grantcue.com/foundations/leonard-c-and-mildred-f-ferguson-foundation-656245247</t>
        </is>
      </c>
    </row>
    <row r="1645">
      <c r="A1645">
        <f>IF($E1645=$E1644,$A1644+1,1)</f>
        <v/>
      </c>
      <c r="B1645" t="inlineStr">
        <is>
          <t>WECHSLER FAMILY FOUNDATION</t>
        </is>
      </c>
      <c r="C1645" t="inlineStr">
        <is>
          <t>04-3533126</t>
        </is>
      </c>
      <c r="D1645" t="inlineStr">
        <is>
          <t>Ohio</t>
        </is>
      </c>
      <c r="E1645" t="inlineStr">
        <is>
          <t>OH</t>
        </is>
      </c>
      <c r="F1645" t="n">
        <v>2024</v>
      </c>
      <c r="G1645" t="n">
        <v>1</v>
      </c>
      <c r="H1645" s="13" t="n">
        <v>7911280</v>
      </c>
      <c r="I1645" s="12" t="n">
        <v>7</v>
      </c>
      <c r="J1645" s="13" t="n">
        <v>75000</v>
      </c>
      <c r="K1645" s="13">
        <f>IFERROR($H1645/$I1645,"")</f>
        <v/>
      </c>
      <c r="L1645" s="13" t="n">
        <v>4652708</v>
      </c>
      <c r="M1645" t="inlineStr">
        <is>
          <t>NY, CA, MA</t>
        </is>
      </c>
      <c r="N1645" t="inlineStr">
        <is>
          <t>No</t>
        </is>
      </c>
      <c r="O1645" t="inlineStr">
        <is>
          <t>Not stated</t>
        </is>
      </c>
      <c r="Q1645" s="9" t="inlineStr">
        <is>
          <t>https://grantcue.com/foundations/wechsler-family-foundation-043533126</t>
        </is>
      </c>
    </row>
    <row r="1646">
      <c r="A1646">
        <f>IF($E1646=$E1645,$A1645+1,1)</f>
        <v/>
      </c>
      <c r="B1646" t="inlineStr">
        <is>
          <t>SAINT LUKES FOUNDATION OF CLEVELAND OHIO</t>
        </is>
      </c>
      <c r="C1646" t="inlineStr">
        <is>
          <t>34-0714513</t>
        </is>
      </c>
      <c r="D1646" t="inlineStr">
        <is>
          <t>Ohio</t>
        </is>
      </c>
      <c r="E1646" t="inlineStr">
        <is>
          <t>OH</t>
        </is>
      </c>
      <c r="F1646" t="n">
        <v>2024</v>
      </c>
      <c r="G1646" t="n">
        <v>1</v>
      </c>
      <c r="H1646" s="13" t="n">
        <v>7878500</v>
      </c>
      <c r="I1646" s="12" t="n">
        <v>147</v>
      </c>
      <c r="J1646" s="13" t="n">
        <v>25000</v>
      </c>
      <c r="K1646" s="13">
        <f>IFERROR($H1646/$I1646,"")</f>
        <v/>
      </c>
      <c r="L1646" s="13" t="n">
        <v>350000</v>
      </c>
      <c r="M1646" t="inlineStr">
        <is>
          <t>DC, NY, MI</t>
        </is>
      </c>
      <c r="N1646" t="inlineStr">
        <is>
          <t>Yes</t>
        </is>
      </c>
      <c r="O1646" t="inlineStr">
        <is>
          <t>Not stated</t>
        </is>
      </c>
      <c r="P1646" s="9" t="inlineStr">
        <is>
          <t>https://www.saintlukesfoundation.org/</t>
        </is>
      </c>
      <c r="Q1646" s="9" t="inlineStr">
        <is>
          <t>https://grantcue.com/foundations/saint-lukes-foundation-of-cleveland-ohio-340714513</t>
        </is>
      </c>
    </row>
    <row r="1647">
      <c r="A1647">
        <f>IF($E1647=$E1646,$A1646+1,1)</f>
        <v/>
      </c>
      <c r="B1647" t="inlineStr">
        <is>
          <t>THE ARIEL FOUNDATION</t>
        </is>
      </c>
      <c r="C1647" t="inlineStr">
        <is>
          <t>27-0226408</t>
        </is>
      </c>
      <c r="D1647" t="inlineStr">
        <is>
          <t>Ohio</t>
        </is>
      </c>
      <c r="E1647" t="inlineStr">
        <is>
          <t>OH</t>
        </is>
      </c>
      <c r="F1647" t="n">
        <v>2024</v>
      </c>
      <c r="G1647" t="n">
        <v>1</v>
      </c>
      <c r="H1647" s="13" t="n">
        <v>7772546</v>
      </c>
      <c r="I1647" s="12" t="n">
        <v>36</v>
      </c>
      <c r="J1647" s="13" t="n">
        <v>50000</v>
      </c>
      <c r="K1647" s="13">
        <f>IFERROR($H1647/$I1647,"")</f>
        <v/>
      </c>
      <c r="L1647" s="13" t="n">
        <v>2760850</v>
      </c>
      <c r="M1647" t="inlineStr">
        <is>
          <t>IL, MI</t>
        </is>
      </c>
      <c r="N1647" t="inlineStr">
        <is>
          <t>No</t>
        </is>
      </c>
      <c r="O1647" t="inlineStr">
        <is>
          <t>Not stated</t>
        </is>
      </c>
      <c r="Q1647" s="9" t="inlineStr">
        <is>
          <t>https://grantcue.com/foundations/the-ariel-foundation-270226408</t>
        </is>
      </c>
    </row>
    <row r="1648">
      <c r="A1648">
        <f>IF($E1648=$E1647,$A1647+1,1)</f>
        <v/>
      </c>
      <c r="B1648" t="inlineStr">
        <is>
          <t>HCS FOUNDATION</t>
        </is>
      </c>
      <c r="C1648" t="inlineStr">
        <is>
          <t>34-6514235</t>
        </is>
      </c>
      <c r="D1648" t="inlineStr">
        <is>
          <t>Ohio</t>
        </is>
      </c>
      <c r="E1648" t="inlineStr">
        <is>
          <t>OH</t>
        </is>
      </c>
      <c r="F1648" t="n">
        <v>2024</v>
      </c>
      <c r="G1648" t="n">
        <v>1</v>
      </c>
      <c r="H1648" s="13" t="n">
        <v>7756444</v>
      </c>
      <c r="I1648" s="12" t="n">
        <v>75</v>
      </c>
      <c r="J1648" s="13" t="n">
        <v>40000</v>
      </c>
      <c r="K1648" s="13">
        <f>IFERROR($H1648/$I1648,"")</f>
        <v/>
      </c>
      <c r="L1648" s="13" t="n">
        <v>2000000</v>
      </c>
      <c r="M1648" t="inlineStr">
        <is>
          <t>NY, MI, DC</t>
        </is>
      </c>
      <c r="N1648" t="inlineStr">
        <is>
          <t>Yes</t>
        </is>
      </c>
      <c r="O1648" t="inlineStr">
        <is>
          <t>Not stated</t>
        </is>
      </c>
      <c r="Q1648" s="9" t="inlineStr">
        <is>
          <t>https://grantcue.com/foundations/hcs-foundation-c-o-l-thomas-hiltz-346514235</t>
        </is>
      </c>
    </row>
    <row r="1649">
      <c r="A1649">
        <f>IF($E1649=$E1648,$A1648+1,1)</f>
        <v/>
      </c>
      <c r="B1649" t="inlineStr">
        <is>
          <t>HOOVER FOUNDATION INCOME ACCOUNT</t>
        </is>
      </c>
      <c r="C1649" t="inlineStr">
        <is>
          <t>34-6510994</t>
        </is>
      </c>
      <c r="D1649" t="inlineStr">
        <is>
          <t>Ohio</t>
        </is>
      </c>
      <c r="E1649" t="inlineStr">
        <is>
          <t>OH</t>
        </is>
      </c>
      <c r="F1649" t="n">
        <v>2025</v>
      </c>
      <c r="G1649" t="n">
        <v>2</v>
      </c>
      <c r="H1649" s="13" t="n">
        <v>7216130</v>
      </c>
      <c r="I1649" s="12" t="n">
        <v>128</v>
      </c>
      <c r="J1649" s="13" t="n">
        <v>25000</v>
      </c>
      <c r="K1649" s="13">
        <f>IFERROR($H1649/$I1649,"")</f>
        <v/>
      </c>
      <c r="L1649" s="13" t="n">
        <v>1000000</v>
      </c>
      <c r="M1649" t="inlineStr">
        <is>
          <t>VA, DC, TX</t>
        </is>
      </c>
      <c r="N1649" t="inlineStr">
        <is>
          <t>Yes</t>
        </is>
      </c>
      <c r="O1649" t="inlineStr">
        <is>
          <t>Yes</t>
        </is>
      </c>
      <c r="Q1649" s="9" t="inlineStr">
        <is>
          <t>https://grantcue.com/foundations/hoover-foundation-income-account-346510994</t>
        </is>
      </c>
    </row>
    <row r="1650">
      <c r="A1650">
        <f>IF($E1650=$E1649,$A1649+1,1)</f>
        <v/>
      </c>
      <c r="B1650" t="inlineStr">
        <is>
          <t>CHRISTMAN ANNE KILCAWLEY FDN XXXXXXXXX</t>
        </is>
      </c>
      <c r="C1650" t="inlineStr">
        <is>
          <t>35-6735706</t>
        </is>
      </c>
      <c r="D1650" t="inlineStr">
        <is>
          <t>Ohio</t>
        </is>
      </c>
      <c r="E1650" t="inlineStr">
        <is>
          <t>OH</t>
        </is>
      </c>
      <c r="F1650" t="n">
        <v>2025</v>
      </c>
      <c r="G1650" t="n">
        <v>2</v>
      </c>
      <c r="H1650" s="13" t="n">
        <v>7215480</v>
      </c>
      <c r="I1650" s="12" t="n">
        <v>12</v>
      </c>
      <c r="J1650" s="13" t="n">
        <v>601290</v>
      </c>
      <c r="K1650" s="13">
        <f>IFERROR($H1650/$I1650,"")</f>
        <v/>
      </c>
      <c r="L1650" s="13" t="n">
        <v>725280</v>
      </c>
      <c r="N1650" t="inlineStr">
        <is>
          <t>No</t>
        </is>
      </c>
      <c r="O1650" t="inlineStr">
        <is>
          <t>Not stated</t>
        </is>
      </c>
      <c r="Q1650" s="9" t="inlineStr">
        <is>
          <t>https://grantcue.com/foundations/christman-anne-kilcawley-fdn-xxxxxxxxx-356735706</t>
        </is>
      </c>
    </row>
    <row r="1651">
      <c r="A1651">
        <f>IF($E1651=$E1650,$A1650+1,1)</f>
        <v/>
      </c>
      <c r="B1651" t="inlineStr">
        <is>
          <t>THE GILBERT REESE FAMILY FOUNDATION</t>
        </is>
      </c>
      <c r="C1651" t="inlineStr">
        <is>
          <t>31-1421173</t>
        </is>
      </c>
      <c r="D1651" t="inlineStr">
        <is>
          <t>Ohio</t>
        </is>
      </c>
      <c r="E1651" t="inlineStr">
        <is>
          <t>OH</t>
        </is>
      </c>
      <c r="F1651" t="n">
        <v>2025</v>
      </c>
      <c r="G1651" t="n">
        <v>2</v>
      </c>
      <c r="H1651" s="13" t="n">
        <v>7113612</v>
      </c>
      <c r="I1651" s="12" t="n">
        <v>24</v>
      </c>
      <c r="J1651" s="13" t="n">
        <v>50000</v>
      </c>
      <c r="K1651" s="13">
        <f>IFERROR($H1651/$I1651,"")</f>
        <v/>
      </c>
      <c r="L1651" s="13" t="n">
        <v>2200000</v>
      </c>
      <c r="M1651" t="inlineStr">
        <is>
          <t>PA</t>
        </is>
      </c>
      <c r="N1651" t="inlineStr">
        <is>
          <t>No</t>
        </is>
      </c>
      <c r="O1651" t="inlineStr">
        <is>
          <t>Not stated</t>
        </is>
      </c>
      <c r="Q1651" s="9" t="inlineStr">
        <is>
          <t>https://grantcue.com/foundations/the-gilbert-reese-family-foundation-311421173</t>
        </is>
      </c>
    </row>
    <row r="1652">
      <c r="A1652">
        <f>IF($E1652=$E1651,$A1651+1,1)</f>
        <v/>
      </c>
      <c r="B1652" t="inlineStr">
        <is>
          <t>KETTERING FAMILY FOUNDATION</t>
        </is>
      </c>
      <c r="C1652" t="inlineStr">
        <is>
          <t>31-0727384</t>
        </is>
      </c>
      <c r="D1652" t="inlineStr">
        <is>
          <t>Ohio</t>
        </is>
      </c>
      <c r="E1652" t="inlineStr">
        <is>
          <t>OH</t>
        </is>
      </c>
      <c r="F1652" t="n">
        <v>2024</v>
      </c>
      <c r="G1652" t="n">
        <v>1</v>
      </c>
      <c r="H1652" s="13" t="n">
        <v>7104500</v>
      </c>
      <c r="I1652" s="12" t="n">
        <v>164</v>
      </c>
      <c r="J1652" s="13" t="n">
        <v>20000</v>
      </c>
      <c r="K1652" s="13">
        <f>IFERROR($H1652/$I1652,"")</f>
        <v/>
      </c>
      <c r="L1652" s="13" t="n">
        <v>500000</v>
      </c>
      <c r="M1652" t="inlineStr">
        <is>
          <t>CO, NY, DC</t>
        </is>
      </c>
      <c r="N1652" t="inlineStr">
        <is>
          <t>Yes</t>
        </is>
      </c>
      <c r="O1652" t="inlineStr">
        <is>
          <t>Yes</t>
        </is>
      </c>
      <c r="P1652" s="9" t="inlineStr">
        <is>
          <t>https://www.ketteringfamilyphilanthropies.org/</t>
        </is>
      </c>
      <c r="Q1652" s="9" t="inlineStr">
        <is>
          <t>https://grantcue.com/foundations/kettering-family-foundation-310727384</t>
        </is>
      </c>
    </row>
    <row r="1653">
      <c r="A1653">
        <f>IF($E1653=$E1652,$A1652+1,1)</f>
        <v/>
      </c>
      <c r="B1653" t="inlineStr">
        <is>
          <t>THE FRANCES R LUTHER CHARITABLE TRUST</t>
        </is>
      </c>
      <c r="C1653" t="inlineStr">
        <is>
          <t>31-6646985</t>
        </is>
      </c>
      <c r="D1653" t="inlineStr">
        <is>
          <t>Ohio</t>
        </is>
      </c>
      <c r="E1653" t="inlineStr">
        <is>
          <t>OH</t>
        </is>
      </c>
      <c r="F1653" t="n">
        <v>2025</v>
      </c>
      <c r="G1653" t="n">
        <v>2</v>
      </c>
      <c r="H1653" s="13" t="n">
        <v>6965000</v>
      </c>
      <c r="I1653" s="12" t="n">
        <v>80</v>
      </c>
      <c r="J1653" s="13" t="n">
        <v>50000</v>
      </c>
      <c r="K1653" s="13">
        <f>IFERROR($H1653/$I1653,"")</f>
        <v/>
      </c>
      <c r="L1653" s="13" t="n">
        <v>500000</v>
      </c>
      <c r="M1653" t="inlineStr">
        <is>
          <t>KY</t>
        </is>
      </c>
      <c r="N1653" t="inlineStr">
        <is>
          <t>Yes</t>
        </is>
      </c>
      <c r="O1653" t="inlineStr">
        <is>
          <t>Not stated</t>
        </is>
      </c>
      <c r="Q1653" s="9" t="inlineStr">
        <is>
          <t>https://grantcue.com/foundations/the-frances-r-luther-charitable-trust-316646985</t>
        </is>
      </c>
    </row>
    <row r="1654">
      <c r="A1654">
        <f>IF($E1654=$E1653,$A1653+1,1)</f>
        <v/>
      </c>
      <c r="B1654" t="inlineStr">
        <is>
          <t>THE FERRY FAMILY FOUNDATION</t>
        </is>
      </c>
      <c r="C1654" t="inlineStr">
        <is>
          <t>32-6000096</t>
        </is>
      </c>
      <c r="D1654" t="inlineStr">
        <is>
          <t>Ohio</t>
        </is>
      </c>
      <c r="E1654" t="inlineStr">
        <is>
          <t>OH</t>
        </is>
      </c>
      <c r="F1654" t="n">
        <v>2025</v>
      </c>
      <c r="G1654" t="n">
        <v>2</v>
      </c>
      <c r="H1654" s="13" t="n">
        <v>6933896</v>
      </c>
      <c r="I1654" s="12" t="n">
        <v>17</v>
      </c>
      <c r="J1654" s="13" t="n">
        <v>70000</v>
      </c>
      <c r="K1654" s="13">
        <f>IFERROR($H1654/$I1654,"")</f>
        <v/>
      </c>
      <c r="L1654" s="13" t="n">
        <v>2257046</v>
      </c>
      <c r="M1654" t="inlineStr">
        <is>
          <t>MI</t>
        </is>
      </c>
      <c r="N1654" t="inlineStr">
        <is>
          <t>No</t>
        </is>
      </c>
      <c r="O1654" t="inlineStr">
        <is>
          <t>Not stated</t>
        </is>
      </c>
      <c r="Q1654" s="9" t="inlineStr">
        <is>
          <t>https://grantcue.com/foundations/the-ferry-family-foundation-326000096</t>
        </is>
      </c>
    </row>
    <row r="1655">
      <c r="A1655">
        <f>IF($E1655=$E1654,$A1654+1,1)</f>
        <v/>
      </c>
      <c r="B1655" t="inlineStr">
        <is>
          <t>The Veale Foundation</t>
        </is>
      </c>
      <c r="C1655" t="inlineStr">
        <is>
          <t>34-6565830</t>
        </is>
      </c>
      <c r="D1655" t="inlineStr">
        <is>
          <t>Ohio</t>
        </is>
      </c>
      <c r="E1655" t="inlineStr">
        <is>
          <t>OH</t>
        </is>
      </c>
      <c r="F1655" t="n">
        <v>2024</v>
      </c>
      <c r="G1655" t="n">
        <v>1</v>
      </c>
      <c r="H1655" s="13" t="n">
        <v>6850100</v>
      </c>
      <c r="I1655" s="12" t="n">
        <v>57</v>
      </c>
      <c r="J1655" s="13" t="n">
        <v>10000</v>
      </c>
      <c r="K1655" s="13">
        <f>IFERROR($H1655/$I1655,"")</f>
        <v/>
      </c>
      <c r="L1655" s="13" t="n">
        <v>5000000</v>
      </c>
      <c r="M1655" t="inlineStr">
        <is>
          <t>DC, IN, ME</t>
        </is>
      </c>
      <c r="N1655" t="inlineStr">
        <is>
          <t>No</t>
        </is>
      </c>
      <c r="O1655" t="inlineStr">
        <is>
          <t>Not stated</t>
        </is>
      </c>
      <c r="Q1655" s="9" t="inlineStr">
        <is>
          <t>https://grantcue.com/foundations/the-veale-foundation-346565830</t>
        </is>
      </c>
    </row>
    <row r="1656">
      <c r="A1656">
        <f>IF($E1656=$E1655,$A1655+1,1)</f>
        <v/>
      </c>
      <c r="B1656" t="inlineStr">
        <is>
          <t>HUMBLE HEART-GENTLE SOUL FOUNDATION</t>
        </is>
      </c>
      <c r="C1656" t="inlineStr">
        <is>
          <t>85-1807597</t>
        </is>
      </c>
      <c r="D1656" t="inlineStr">
        <is>
          <t>Ohio</t>
        </is>
      </c>
      <c r="E1656" t="inlineStr">
        <is>
          <t>OH</t>
        </is>
      </c>
      <c r="F1656" t="n">
        <v>2025</v>
      </c>
      <c r="G1656" t="n">
        <v>2</v>
      </c>
      <c r="H1656" s="13" t="n">
        <v>6788483</v>
      </c>
      <c r="I1656" s="12" t="n">
        <v>36</v>
      </c>
      <c r="J1656" s="13" t="n">
        <v>100000</v>
      </c>
      <c r="K1656" s="13">
        <f>IFERROR($H1656/$I1656,"")</f>
        <v/>
      </c>
      <c r="L1656" s="13" t="n">
        <v>1241500</v>
      </c>
      <c r="M1656" t="inlineStr">
        <is>
          <t>MO, MN, NY</t>
        </is>
      </c>
      <c r="N1656" t="inlineStr">
        <is>
          <t>No</t>
        </is>
      </c>
      <c r="O1656" t="inlineStr">
        <is>
          <t>Not stated</t>
        </is>
      </c>
      <c r="Q1656" s="9" t="inlineStr">
        <is>
          <t>https://grantcue.com/foundations/humble-heart-gentle-soul-foundation-851807597</t>
        </is>
      </c>
    </row>
    <row r="1657">
      <c r="A1657">
        <f>IF($E1657=$E1656,$A1656+1,1)</f>
        <v/>
      </c>
      <c r="B1657" t="inlineStr">
        <is>
          <t>THIRD FEDERAL FOUNDATION</t>
        </is>
      </c>
      <c r="C1657" t="inlineStr">
        <is>
          <t>20-8467212</t>
        </is>
      </c>
      <c r="D1657" t="inlineStr">
        <is>
          <t>Ohio</t>
        </is>
      </c>
      <c r="E1657" t="inlineStr">
        <is>
          <t>OH</t>
        </is>
      </c>
      <c r="F1657" t="n">
        <v>2025</v>
      </c>
      <c r="G1657" t="n">
        <v>2</v>
      </c>
      <c r="H1657" s="13" t="n">
        <v>6699621</v>
      </c>
      <c r="I1657" s="12" t="n">
        <v>192</v>
      </c>
      <c r="J1657" s="13" t="n">
        <v>18000</v>
      </c>
      <c r="K1657" s="13">
        <f>IFERROR($H1657/$I1657,"")</f>
        <v/>
      </c>
      <c r="L1657" s="13" t="n">
        <v>430000</v>
      </c>
      <c r="M1657" t="inlineStr">
        <is>
          <t>FL, NY, IL</t>
        </is>
      </c>
      <c r="N1657" t="inlineStr">
        <is>
          <t>Yes</t>
        </is>
      </c>
      <c r="O1657" t="inlineStr">
        <is>
          <t>Yes</t>
        </is>
      </c>
      <c r="P1657" s="9" t="inlineStr">
        <is>
          <t>https://www.guidestar.com/</t>
        </is>
      </c>
      <c r="Q1657" s="9" t="inlineStr">
        <is>
          <t>https://grantcue.com/foundations/third-federal-foundation-208467212</t>
        </is>
      </c>
    </row>
    <row r="1658">
      <c r="A1658">
        <f>IF($E1658=$E1657,$A1657+1,1)</f>
        <v/>
      </c>
      <c r="B1658" t="inlineStr">
        <is>
          <t>THE NORDSON CORPORATION FOUNDATION</t>
        </is>
      </c>
      <c r="C1658" t="inlineStr">
        <is>
          <t>34-1596194</t>
        </is>
      </c>
      <c r="D1658" t="inlineStr">
        <is>
          <t>Ohio</t>
        </is>
      </c>
      <c r="E1658" t="inlineStr">
        <is>
          <t>OH</t>
        </is>
      </c>
      <c r="F1658" t="n">
        <v>2023</v>
      </c>
      <c r="G1658" t="n">
        <v>1</v>
      </c>
      <c r="H1658" s="13" t="n">
        <v>6573375</v>
      </c>
      <c r="I1658" s="12" t="n">
        <v>249</v>
      </c>
      <c r="J1658" s="13" t="n">
        <v>15000</v>
      </c>
      <c r="K1658" s="13">
        <f>IFERROR($H1658/$I1658,"")</f>
        <v/>
      </c>
      <c r="L1658" s="13" t="n">
        <v>564000</v>
      </c>
      <c r="M1658" t="inlineStr">
        <is>
          <t>CA, GA, RI</t>
        </is>
      </c>
      <c r="N1658" t="inlineStr">
        <is>
          <t>Yes</t>
        </is>
      </c>
      <c r="O1658" t="inlineStr">
        <is>
          <t>Yes</t>
        </is>
      </c>
      <c r="P1658" s="9" t="inlineStr">
        <is>
          <t>https://www.nordson.com/</t>
        </is>
      </c>
      <c r="Q1658" s="9" t="inlineStr">
        <is>
          <t>https://grantcue.com/foundations/the-nordson-corporation-foundation-341596194</t>
        </is>
      </c>
    </row>
    <row r="1659">
      <c r="A1659">
        <f>IF($E1659=$E1658,$A1658+1,1)</f>
        <v/>
      </c>
      <c r="B1659" t="inlineStr">
        <is>
          <t>THE ROBB AND VEDA KAUFMAN HOLINESS ADVANCEMENT FOUNDATION</t>
        </is>
      </c>
      <c r="C1659" t="inlineStr">
        <is>
          <t>88-3671200</t>
        </is>
      </c>
      <c r="D1659" t="inlineStr">
        <is>
          <t>Ohio</t>
        </is>
      </c>
      <c r="E1659" t="inlineStr">
        <is>
          <t>OH</t>
        </is>
      </c>
      <c r="F1659" t="n">
        <v>2024</v>
      </c>
      <c r="G1659" t="n">
        <v>1</v>
      </c>
      <c r="H1659" s="13" t="n">
        <v>6495500</v>
      </c>
      <c r="I1659" s="12" t="n">
        <v>128</v>
      </c>
      <c r="J1659" s="13" t="n">
        <v>10000</v>
      </c>
      <c r="K1659" s="13">
        <f>IFERROR($H1659/$I1659,"")</f>
        <v/>
      </c>
      <c r="L1659" s="13" t="n">
        <v>800000</v>
      </c>
      <c r="M1659" t="inlineStr">
        <is>
          <t>PA, IN, NC</t>
        </is>
      </c>
      <c r="N1659" t="inlineStr">
        <is>
          <t>No</t>
        </is>
      </c>
      <c r="O1659" t="inlineStr">
        <is>
          <t>Not stated</t>
        </is>
      </c>
      <c r="Q1659" s="9" t="inlineStr">
        <is>
          <t>https://grantcue.com/foundations/the-robb-and-veda-kaufman-holiness-advancement-foundation-883671200</t>
        </is>
      </c>
    </row>
    <row r="1660">
      <c r="A1660">
        <f>IF($E1660=$E1659,$A1659+1,1)</f>
        <v/>
      </c>
      <c r="B1660" t="inlineStr">
        <is>
          <t>CEDAR FAIR CHARITIES INC</t>
        </is>
      </c>
      <c r="C1660" t="inlineStr">
        <is>
          <t>61-1751812</t>
        </is>
      </c>
      <c r="D1660" t="inlineStr">
        <is>
          <t>Ohio</t>
        </is>
      </c>
      <c r="E1660" t="inlineStr">
        <is>
          <t>OH</t>
        </is>
      </c>
      <c r="F1660" t="n">
        <v>2025</v>
      </c>
      <c r="G1660" t="n">
        <v>2</v>
      </c>
      <c r="H1660" s="13" t="n">
        <v>6451057</v>
      </c>
      <c r="I1660" s="12" t="n">
        <v>22</v>
      </c>
      <c r="J1660" s="13" t="n">
        <v>26250</v>
      </c>
      <c r="K1660" s="13">
        <f>IFERROR($H1660/$I1660,"")</f>
        <v/>
      </c>
      <c r="L1660" s="13" t="n">
        <v>2737000</v>
      </c>
      <c r="M1660" t="inlineStr">
        <is>
          <t>MI, PA, ME</t>
        </is>
      </c>
      <c r="N1660" t="inlineStr">
        <is>
          <t>No</t>
        </is>
      </c>
      <c r="O1660" t="inlineStr">
        <is>
          <t>Not stated</t>
        </is>
      </c>
      <c r="Q1660" s="9" t="inlineStr">
        <is>
          <t>https://grantcue.com/foundations/cedar-fair-charities-inc-611751812</t>
        </is>
      </c>
    </row>
    <row r="1661">
      <c r="A1661">
        <f>IF($E1661=$E1660,$A1660+1,1)</f>
        <v/>
      </c>
      <c r="B1661" t="inlineStr">
        <is>
          <t>PARK NATIONAL CORPORATION FOUNDATION</t>
        </is>
      </c>
      <c r="C1661" t="inlineStr">
        <is>
          <t>31-6249406</t>
        </is>
      </c>
      <c r="D1661" t="inlineStr">
        <is>
          <t>Ohio</t>
        </is>
      </c>
      <c r="E1661" t="inlineStr">
        <is>
          <t>OH</t>
        </is>
      </c>
      <c r="F1661" t="n">
        <v>2025</v>
      </c>
      <c r="G1661" t="n">
        <v>2</v>
      </c>
      <c r="H1661" s="13" t="n">
        <v>6392445</v>
      </c>
      <c r="I1661" s="12" t="n">
        <v>585</v>
      </c>
      <c r="J1661" s="13" t="n">
        <v>5000</v>
      </c>
      <c r="K1661" s="13">
        <f>IFERROR($H1661/$I1661,"")</f>
        <v/>
      </c>
      <c r="L1661" s="13" t="n">
        <v>200000</v>
      </c>
      <c r="M1661" t="inlineStr">
        <is>
          <t>NC, SC, KY</t>
        </is>
      </c>
      <c r="N1661" t="inlineStr">
        <is>
          <t>No</t>
        </is>
      </c>
      <c r="O1661" t="inlineStr">
        <is>
          <t>Not stated</t>
        </is>
      </c>
      <c r="Q1661" s="9" t="inlineStr">
        <is>
          <t>https://grantcue.com/foundations/park-national-corporation-foundation-316249406</t>
        </is>
      </c>
    </row>
    <row r="1662">
      <c r="A1662">
        <f>IF($E1662=$E1661,$A1661+1,1)</f>
        <v/>
      </c>
      <c r="B1662" t="inlineStr">
        <is>
          <t>FOUNDATION FOR A BETTER WORLD INC</t>
        </is>
      </c>
      <c r="C1662" t="inlineStr">
        <is>
          <t>46-2385457</t>
        </is>
      </c>
      <c r="D1662" t="inlineStr">
        <is>
          <t>Ohio</t>
        </is>
      </c>
      <c r="E1662" t="inlineStr">
        <is>
          <t>OH</t>
        </is>
      </c>
      <c r="F1662" t="n">
        <v>2024</v>
      </c>
      <c r="G1662" t="n">
        <v>2</v>
      </c>
      <c r="H1662" s="13" t="n">
        <v>6358642</v>
      </c>
      <c r="I1662" s="12" t="n">
        <v>58</v>
      </c>
      <c r="J1662" s="13" t="n">
        <v>57500</v>
      </c>
      <c r="K1662" s="13">
        <f>IFERROR($H1662/$I1662,"")</f>
        <v/>
      </c>
      <c r="L1662" s="13" t="n">
        <v>600000</v>
      </c>
      <c r="M1662" t="inlineStr">
        <is>
          <t>CA, GA, NY</t>
        </is>
      </c>
      <c r="N1662" t="inlineStr">
        <is>
          <t>No</t>
        </is>
      </c>
      <c r="O1662" t="inlineStr">
        <is>
          <t>Not stated</t>
        </is>
      </c>
      <c r="Q1662" s="9" t="inlineStr">
        <is>
          <t>https://grantcue.com/foundations/foundation-for-a-better-world-inc-462385457</t>
        </is>
      </c>
    </row>
    <row r="1663">
      <c r="A1663">
        <f>IF($E1663=$E1662,$A1662+1,1)</f>
        <v/>
      </c>
      <c r="B1663" t="inlineStr">
        <is>
          <t>SAMUEL H &amp; MARIA MILLER FOUNDATION</t>
        </is>
      </c>
      <c r="C1663" t="inlineStr">
        <is>
          <t>34-1482231</t>
        </is>
      </c>
      <c r="D1663" t="inlineStr">
        <is>
          <t>Ohio</t>
        </is>
      </c>
      <c r="E1663" t="inlineStr">
        <is>
          <t>OH</t>
        </is>
      </c>
      <c r="F1663" t="n">
        <v>2024</v>
      </c>
      <c r="G1663" t="n">
        <v>1</v>
      </c>
      <c r="H1663" s="13" t="n">
        <v>6329000</v>
      </c>
      <c r="I1663" s="12" t="n">
        <v>46</v>
      </c>
      <c r="J1663" s="13" t="n">
        <v>17500</v>
      </c>
      <c r="K1663" s="13">
        <f>IFERROR($H1663/$I1663,"")</f>
        <v/>
      </c>
      <c r="L1663" s="13" t="n">
        <v>2200000</v>
      </c>
      <c r="M1663" t="inlineStr">
        <is>
          <t>NY, DC</t>
        </is>
      </c>
      <c r="N1663" t="inlineStr">
        <is>
          <t>No</t>
        </is>
      </c>
      <c r="O1663" t="inlineStr">
        <is>
          <t>Not stated</t>
        </is>
      </c>
      <c r="Q1663" s="9" t="inlineStr">
        <is>
          <t>https://grantcue.com/foundations/samuel-h-and-maria-miller-foundation-c-o-eleanor-fanslau-341482231</t>
        </is>
      </c>
    </row>
    <row r="1664">
      <c r="A1664">
        <f>IF($E1664=$E1663,$A1663+1,1)</f>
        <v/>
      </c>
      <c r="B1664" t="inlineStr">
        <is>
          <t>WEISS ASSET MANAGEMENT FOUNDATION INC</t>
        </is>
      </c>
      <c r="C1664" t="inlineStr">
        <is>
          <t>38-6888725</t>
        </is>
      </c>
      <c r="D1664" t="inlineStr">
        <is>
          <t>Ohio</t>
        </is>
      </c>
      <c r="E1664" t="inlineStr">
        <is>
          <t>OH</t>
        </is>
      </c>
      <c r="F1664" t="n">
        <v>2024</v>
      </c>
      <c r="G1664" t="n">
        <v>1</v>
      </c>
      <c r="H1664" s="13" t="n">
        <v>6161600</v>
      </c>
      <c r="I1664" s="12" t="n">
        <v>6</v>
      </c>
      <c r="J1664" s="13" t="n">
        <v>325000</v>
      </c>
      <c r="K1664" s="13">
        <f>IFERROR($H1664/$I1664,"")</f>
        <v/>
      </c>
      <c r="L1664" s="13" t="n">
        <v>4500000</v>
      </c>
      <c r="M1664" t="inlineStr">
        <is>
          <t>NY</t>
        </is>
      </c>
      <c r="N1664" t="inlineStr">
        <is>
          <t>No</t>
        </is>
      </c>
      <c r="O1664" t="inlineStr">
        <is>
          <t>Not stated</t>
        </is>
      </c>
      <c r="Q1664" s="9" t="inlineStr">
        <is>
          <t>https://grantcue.com/foundations/weiss-asset-management-foundation-inc-386888725</t>
        </is>
      </c>
    </row>
    <row r="1665">
      <c r="A1665">
        <f>IF($E1665=$E1664,$A1664+1,1)</f>
        <v/>
      </c>
      <c r="B1665" t="inlineStr">
        <is>
          <t>THE JOCHUM-MOLL FOUNDATION</t>
        </is>
      </c>
      <c r="C1665" t="inlineStr">
        <is>
          <t>34-6538304</t>
        </is>
      </c>
      <c r="D1665" t="inlineStr">
        <is>
          <t>Ohio</t>
        </is>
      </c>
      <c r="E1665" t="inlineStr">
        <is>
          <t>OH</t>
        </is>
      </c>
      <c r="F1665" t="n">
        <v>2024</v>
      </c>
      <c r="G1665" t="n">
        <v>2</v>
      </c>
      <c r="H1665" s="13" t="n">
        <v>6059035</v>
      </c>
      <c r="I1665" s="12" t="n">
        <v>154</v>
      </c>
      <c r="J1665" s="13" t="n">
        <v>10000</v>
      </c>
      <c r="K1665" s="13">
        <f>IFERROR($H1665/$I1665,"")</f>
        <v/>
      </c>
      <c r="L1665" s="13" t="n">
        <v>800000</v>
      </c>
      <c r="M1665" t="inlineStr">
        <is>
          <t>MS, FL, SC</t>
        </is>
      </c>
      <c r="N1665" t="inlineStr">
        <is>
          <t>No</t>
        </is>
      </c>
      <c r="O1665" t="inlineStr">
        <is>
          <t>Not stated</t>
        </is>
      </c>
      <c r="Q1665" s="9" t="inlineStr">
        <is>
          <t>https://grantcue.com/foundations/the-jochum-moll-foundation-346538304</t>
        </is>
      </c>
    </row>
    <row r="1666">
      <c r="A1666">
        <f>IF($E1666=$E1665,$A1665+1,1)</f>
        <v/>
      </c>
      <c r="B1666" t="inlineStr">
        <is>
          <t>HL EPSTEIN FAMILY FOUNDATION</t>
        </is>
      </c>
      <c r="C1666" t="inlineStr">
        <is>
          <t>39-6044168</t>
        </is>
      </c>
      <c r="D1666" t="inlineStr">
        <is>
          <t>Ohio</t>
        </is>
      </c>
      <c r="E1666" t="inlineStr">
        <is>
          <t>OH</t>
        </is>
      </c>
      <c r="F1666" t="n">
        <v>2024</v>
      </c>
      <c r="G1666" t="n">
        <v>2</v>
      </c>
      <c r="H1666" s="13" t="n">
        <v>5999273</v>
      </c>
      <c r="I1666" s="12" t="n">
        <v>34</v>
      </c>
      <c r="J1666" s="13" t="n">
        <v>8585</v>
      </c>
      <c r="K1666" s="13">
        <f>IFERROR($H1666/$I1666,"")</f>
        <v/>
      </c>
      <c r="L1666" s="13" t="n">
        <v>1889451</v>
      </c>
      <c r="M1666" t="inlineStr">
        <is>
          <t>CA, NY, WY</t>
        </is>
      </c>
      <c r="N1666" t="inlineStr">
        <is>
          <t>No</t>
        </is>
      </c>
      <c r="O1666" t="inlineStr">
        <is>
          <t>Not stated</t>
        </is>
      </c>
      <c r="Q1666" s="9" t="inlineStr">
        <is>
          <t>https://grantcue.com/foundations/hl-epstein-family-foundation-396044168</t>
        </is>
      </c>
    </row>
    <row r="1667">
      <c r="A1667">
        <f>IF($E1667=$E1666,$A1666+1,1)</f>
        <v/>
      </c>
      <c r="B1667" t="inlineStr">
        <is>
          <t>CARDINAL HEALTH FOUNDATION</t>
        </is>
      </c>
      <c r="C1667" t="inlineStr">
        <is>
          <t>31-1746458</t>
        </is>
      </c>
      <c r="D1667" t="inlineStr">
        <is>
          <t>Ohio</t>
        </is>
      </c>
      <c r="E1667" t="inlineStr">
        <is>
          <t>OH</t>
        </is>
      </c>
      <c r="F1667" t="n">
        <v>2024</v>
      </c>
      <c r="G1667" t="n">
        <v>1</v>
      </c>
      <c r="H1667" s="13" t="n">
        <v>5995508</v>
      </c>
      <c r="I1667" s="12" t="n">
        <v>210</v>
      </c>
      <c r="J1667" s="13" t="n">
        <v>3500</v>
      </c>
      <c r="K1667" s="13">
        <f>IFERROR($H1667/$I1667,"")</f>
        <v/>
      </c>
      <c r="L1667" s="13" t="n">
        <v>301118</v>
      </c>
      <c r="M1667" t="inlineStr">
        <is>
          <t>SC, FL, CA</t>
        </is>
      </c>
      <c r="N1667" t="inlineStr">
        <is>
          <t>Yes</t>
        </is>
      </c>
      <c r="O1667" t="inlineStr">
        <is>
          <t>Yes</t>
        </is>
      </c>
      <c r="P1667" s="9" t="inlineStr">
        <is>
          <t>https://www.cardinalhealth.com/COMMUNITY</t>
        </is>
      </c>
      <c r="Q1667" s="9" t="inlineStr">
        <is>
          <t>https://grantcue.com/foundations/cardinal-health-foundation-311746458</t>
        </is>
      </c>
    </row>
    <row r="1668">
      <c r="A1668">
        <f>IF($E1668=$E1667,$A1667+1,1)</f>
        <v/>
      </c>
      <c r="B1668" t="inlineStr">
        <is>
          <t>BURTON D MORGAN FOUNDATION INC</t>
        </is>
      </c>
      <c r="C1668" t="inlineStr">
        <is>
          <t>34-6598971</t>
        </is>
      </c>
      <c r="D1668" t="inlineStr">
        <is>
          <t>Ohio</t>
        </is>
      </c>
      <c r="E1668" t="inlineStr">
        <is>
          <t>OH</t>
        </is>
      </c>
      <c r="F1668" t="n">
        <v>2024</v>
      </c>
      <c r="G1668" t="n">
        <v>1</v>
      </c>
      <c r="H1668" s="13" t="n">
        <v>5776500</v>
      </c>
      <c r="I1668" s="12" t="n">
        <v>166</v>
      </c>
      <c r="J1668" s="13" t="n">
        <v>18900</v>
      </c>
      <c r="K1668" s="13">
        <f>IFERROR($H1668/$I1668,"")</f>
        <v/>
      </c>
      <c r="L1668" s="13" t="n">
        <v>393500</v>
      </c>
      <c r="M1668" t="inlineStr">
        <is>
          <t>CA, NY, IA</t>
        </is>
      </c>
      <c r="N1668" t="inlineStr">
        <is>
          <t>Yes</t>
        </is>
      </c>
      <c r="O1668" t="inlineStr">
        <is>
          <t>Yes</t>
        </is>
      </c>
      <c r="P1668" s="9" t="inlineStr">
        <is>
          <t>https://www.bdmorganfdn.org/</t>
        </is>
      </c>
      <c r="Q1668" s="9" t="inlineStr">
        <is>
          <t>https://grantcue.com/foundations/burton-d-morgan-foundation-inc-346598971</t>
        </is>
      </c>
    </row>
    <row r="1669">
      <c r="A1669">
        <f>IF($E1669=$E1668,$A1668+1,1)</f>
        <v/>
      </c>
      <c r="B1669" t="inlineStr">
        <is>
          <t>THE LANTERMAN FOUNDATION</t>
        </is>
      </c>
      <c r="C1669" t="inlineStr">
        <is>
          <t>91-1789916</t>
        </is>
      </c>
      <c r="D1669" t="inlineStr">
        <is>
          <t>Ohio</t>
        </is>
      </c>
      <c r="E1669" t="inlineStr">
        <is>
          <t>OH</t>
        </is>
      </c>
      <c r="F1669" t="n">
        <v>2024</v>
      </c>
      <c r="G1669" t="n">
        <v>1</v>
      </c>
      <c r="H1669" s="13" t="n">
        <v>5733260</v>
      </c>
      <c r="I1669" s="12" t="n">
        <v>22</v>
      </c>
      <c r="J1669" s="13" t="n">
        <v>50000</v>
      </c>
      <c r="K1669" s="13">
        <f>IFERROR($H1669/$I1669,"")</f>
        <v/>
      </c>
      <c r="L1669" s="13" t="n">
        <v>1425000</v>
      </c>
      <c r="M1669" t="inlineStr">
        <is>
          <t>MI, ND, WA</t>
        </is>
      </c>
      <c r="N1669" t="inlineStr">
        <is>
          <t>No</t>
        </is>
      </c>
      <c r="O1669" t="inlineStr">
        <is>
          <t>Not stated</t>
        </is>
      </c>
      <c r="Q1669" s="9" t="inlineStr">
        <is>
          <t>https://grantcue.com/foundations/the-lanterman-foundation-911789916</t>
        </is>
      </c>
    </row>
    <row r="1670">
      <c r="A1670">
        <f>IF($E1670=$E1669,$A1669+1,1)</f>
        <v/>
      </c>
      <c r="B1670" t="inlineStr">
        <is>
          <t>JOHN HENRY ELDRED JR FOUNDATION</t>
        </is>
      </c>
      <c r="C1670" t="inlineStr">
        <is>
          <t>45-3987947</t>
        </is>
      </c>
      <c r="D1670" t="inlineStr">
        <is>
          <t>Ohio</t>
        </is>
      </c>
      <c r="E1670" t="inlineStr">
        <is>
          <t>OH</t>
        </is>
      </c>
      <c r="F1670" t="n">
        <v>2025</v>
      </c>
      <c r="G1670" t="n">
        <v>2</v>
      </c>
      <c r="H1670" s="13" t="n">
        <v>5728378</v>
      </c>
      <c r="I1670" s="12" t="n">
        <v>297</v>
      </c>
      <c r="J1670" s="13" t="n">
        <v>10000</v>
      </c>
      <c r="K1670" s="13">
        <f>IFERROR($H1670/$I1670,"")</f>
        <v/>
      </c>
      <c r="L1670" s="13" t="n">
        <v>230000</v>
      </c>
      <c r="M1670" t="inlineStr">
        <is>
          <t>NY, NC, ME</t>
        </is>
      </c>
      <c r="N1670" t="inlineStr">
        <is>
          <t>No</t>
        </is>
      </c>
      <c r="O1670" t="inlineStr">
        <is>
          <t>Not stated</t>
        </is>
      </c>
      <c r="Q1670" s="9" t="inlineStr">
        <is>
          <t>https://grantcue.com/foundations/john-henry-eldred-jr-foundation-453987947</t>
        </is>
      </c>
    </row>
    <row r="1671">
      <c r="A1671">
        <f>IF($E1671=$E1670,$A1670+1,1)</f>
        <v/>
      </c>
      <c r="B1671" t="inlineStr">
        <is>
          <t>S4 Foundation</t>
        </is>
      </c>
      <c r="C1671" t="inlineStr">
        <is>
          <t>87-3342516</t>
        </is>
      </c>
      <c r="D1671" t="inlineStr">
        <is>
          <t>Ohio</t>
        </is>
      </c>
      <c r="E1671" t="inlineStr">
        <is>
          <t>OH</t>
        </is>
      </c>
      <c r="F1671" t="n">
        <v>2025</v>
      </c>
      <c r="G1671" t="n">
        <v>2</v>
      </c>
      <c r="H1671" s="13" t="n">
        <v>5590805</v>
      </c>
      <c r="I1671" s="12" t="n">
        <v>12</v>
      </c>
      <c r="J1671" s="13" t="n">
        <v>6125</v>
      </c>
      <c r="K1671" s="13">
        <f>IFERROR($H1671/$I1671,"")</f>
        <v/>
      </c>
      <c r="L1671" s="13" t="n">
        <v>4570781</v>
      </c>
      <c r="M1671" t="inlineStr">
        <is>
          <t>NE, PA, CA</t>
        </is>
      </c>
      <c r="N1671" t="inlineStr">
        <is>
          <t>No</t>
        </is>
      </c>
      <c r="O1671" t="inlineStr">
        <is>
          <t>Not stated</t>
        </is>
      </c>
      <c r="Q1671" s="9" t="inlineStr">
        <is>
          <t>https://grantcue.com/foundations/s4-foundation-873342516</t>
        </is>
      </c>
    </row>
    <row r="1672">
      <c r="A1672">
        <f>IF($E1672=$E1671,$A1671+1,1)</f>
        <v/>
      </c>
      <c r="B1672" t="inlineStr">
        <is>
          <t>THE LOUISE H &amp; DAVID S INGALLS FDN</t>
        </is>
      </c>
      <c r="C1672" t="inlineStr">
        <is>
          <t>34-6516550</t>
        </is>
      </c>
      <c r="D1672" t="inlineStr">
        <is>
          <t>Ohio</t>
        </is>
      </c>
      <c r="E1672" t="inlineStr">
        <is>
          <t>OH</t>
        </is>
      </c>
      <c r="F1672" t="n">
        <v>2025</v>
      </c>
      <c r="G1672" t="n">
        <v>2</v>
      </c>
      <c r="H1672" s="13" t="n">
        <v>5407100</v>
      </c>
      <c r="I1672" s="12" t="n">
        <v>100</v>
      </c>
      <c r="J1672" s="13" t="n">
        <v>25000</v>
      </c>
      <c r="K1672" s="13">
        <f>IFERROR($H1672/$I1672,"")</f>
        <v/>
      </c>
      <c r="L1672" s="13" t="n">
        <v>250000</v>
      </c>
      <c r="M1672" t="inlineStr">
        <is>
          <t>GA, ME, TX</t>
        </is>
      </c>
      <c r="N1672" t="inlineStr">
        <is>
          <t>Yes</t>
        </is>
      </c>
      <c r="O1672" t="inlineStr">
        <is>
          <t>Not stated</t>
        </is>
      </c>
      <c r="Q1672" s="9" t="inlineStr">
        <is>
          <t>https://grantcue.com/foundations/the-louise-h-and-david-s-ingalls-fdn-346516550</t>
        </is>
      </c>
    </row>
    <row r="1673">
      <c r="A1673">
        <f>IF($E1673=$E1672,$A1672+1,1)</f>
        <v/>
      </c>
      <c r="B1673" t="inlineStr">
        <is>
          <t>SOREHCRA FOUNDATION</t>
        </is>
      </c>
      <c r="C1673" t="inlineStr">
        <is>
          <t>85-4382217</t>
        </is>
      </c>
      <c r="D1673" t="inlineStr">
        <is>
          <t>Ohio</t>
        </is>
      </c>
      <c r="E1673" t="inlineStr">
        <is>
          <t>OH</t>
        </is>
      </c>
      <c r="F1673" t="n">
        <v>2024</v>
      </c>
      <c r="G1673" t="n">
        <v>1</v>
      </c>
      <c r="H1673" s="13" t="n">
        <v>5322000</v>
      </c>
      <c r="I1673" s="12" t="n">
        <v>5</v>
      </c>
      <c r="J1673" s="13" t="n">
        <v>41000</v>
      </c>
      <c r="K1673" s="13">
        <f>IFERROR($H1673/$I1673,"")</f>
        <v/>
      </c>
      <c r="L1673" s="13" t="n">
        <v>4269000</v>
      </c>
      <c r="N1673" t="inlineStr">
        <is>
          <t>Yes</t>
        </is>
      </c>
      <c r="O1673" t="inlineStr">
        <is>
          <t>Not stated</t>
        </is>
      </c>
      <c r="Q1673" s="9" t="inlineStr">
        <is>
          <t>https://grantcue.com/foundations/sorehcra-foundation-c-o-robert-m-archer-854382217</t>
        </is>
      </c>
    </row>
    <row r="1674">
      <c r="A1674">
        <f>IF($E1674=$E1673,$A1673+1,1)</f>
        <v/>
      </c>
      <c r="B1674" t="inlineStr">
        <is>
          <t>THE OLIVER FAMILY FOUNDATION</t>
        </is>
      </c>
      <c r="C1674" t="inlineStr">
        <is>
          <t>31-1365209</t>
        </is>
      </c>
      <c r="D1674" t="inlineStr">
        <is>
          <t>Ohio</t>
        </is>
      </c>
      <c r="E1674" t="inlineStr">
        <is>
          <t>OH</t>
        </is>
      </c>
      <c r="F1674" t="n">
        <v>2025</v>
      </c>
      <c r="G1674" t="n">
        <v>2</v>
      </c>
      <c r="H1674" s="13" t="n">
        <v>5241000</v>
      </c>
      <c r="I1674" s="12" t="n">
        <v>120</v>
      </c>
      <c r="J1674" s="13" t="n">
        <v>11250</v>
      </c>
      <c r="K1674" s="13">
        <f>IFERROR($H1674/$I1674,"")</f>
        <v/>
      </c>
      <c r="L1674" s="13" t="n">
        <v>350000</v>
      </c>
      <c r="M1674" t="inlineStr">
        <is>
          <t>MI, ME, SC</t>
        </is>
      </c>
      <c r="N1674" t="inlineStr">
        <is>
          <t>Yes</t>
        </is>
      </c>
      <c r="O1674" t="inlineStr">
        <is>
          <t>Not stated</t>
        </is>
      </c>
      <c r="Q1674" s="9" t="inlineStr">
        <is>
          <t>https://grantcue.com/foundations/the-oliver-family-foundation-c-o-richard-d-oliver-311365209</t>
        </is>
      </c>
    </row>
    <row r="1675">
      <c r="A1675">
        <f>IF($E1675=$E1674,$A1674+1,1)</f>
        <v/>
      </c>
      <c r="B1675" t="inlineStr">
        <is>
          <t>BY THE HAND FOUNDATION</t>
        </is>
      </c>
      <c r="C1675" t="inlineStr">
        <is>
          <t>34-1634929</t>
        </is>
      </c>
      <c r="D1675" t="inlineStr">
        <is>
          <t>Ohio</t>
        </is>
      </c>
      <c r="E1675" t="inlineStr">
        <is>
          <t>OH</t>
        </is>
      </c>
      <c r="F1675" t="n">
        <v>2025</v>
      </c>
      <c r="G1675" t="n">
        <v>2</v>
      </c>
      <c r="H1675" s="13" t="n">
        <v>5239689</v>
      </c>
      <c r="I1675" s="12" t="n">
        <v>14</v>
      </c>
      <c r="J1675" s="13" t="n">
        <v>1800</v>
      </c>
      <c r="K1675" s="13">
        <f>IFERROR($H1675/$I1675,"")</f>
        <v/>
      </c>
      <c r="L1675" s="13" t="n">
        <v>5100000</v>
      </c>
      <c r="M1675" t="inlineStr">
        <is>
          <t>IL, FL, UT</t>
        </is>
      </c>
      <c r="N1675" t="inlineStr">
        <is>
          <t>Yes</t>
        </is>
      </c>
      <c r="O1675" t="inlineStr">
        <is>
          <t>Not stated</t>
        </is>
      </c>
      <c r="Q1675" s="9" t="inlineStr">
        <is>
          <t>https://grantcue.com/foundations/by-the-hand-foundation-341634929</t>
        </is>
      </c>
    </row>
    <row r="1676">
      <c r="A1676">
        <f>IF($E1676=$E1675,$A1675+1,1)</f>
        <v/>
      </c>
      <c r="B1676" t="inlineStr">
        <is>
          <t>THE TRZCINSKI FOUNDATION</t>
        </is>
      </c>
      <c r="C1676" t="inlineStr">
        <is>
          <t>34-1852993</t>
        </is>
      </c>
      <c r="D1676" t="inlineStr">
        <is>
          <t>Ohio</t>
        </is>
      </c>
      <c r="E1676" t="inlineStr">
        <is>
          <t>OH</t>
        </is>
      </c>
      <c r="F1676" t="n">
        <v>2024</v>
      </c>
      <c r="G1676" t="n">
        <v>2</v>
      </c>
      <c r="H1676" s="13" t="n">
        <v>5189800</v>
      </c>
      <c r="I1676" s="12" t="n">
        <v>43</v>
      </c>
      <c r="J1676" s="13" t="n">
        <v>25000</v>
      </c>
      <c r="K1676" s="13">
        <f>IFERROR($H1676/$I1676,"")</f>
        <v/>
      </c>
      <c r="L1676" s="13" t="n">
        <v>2000000</v>
      </c>
      <c r="M1676" t="inlineStr">
        <is>
          <t>WI, TN, MI</t>
        </is>
      </c>
      <c r="N1676" t="inlineStr">
        <is>
          <t>Yes</t>
        </is>
      </c>
      <c r="O1676" t="inlineStr">
        <is>
          <t>Not stated</t>
        </is>
      </c>
      <c r="Q1676" s="9" t="inlineStr">
        <is>
          <t>https://grantcue.com/foundations/the-trzcinski-foundation-341852993</t>
        </is>
      </c>
    </row>
    <row r="1677">
      <c r="A1677">
        <f>IF($E1677=$E1676,$A1676+1,1)</f>
        <v/>
      </c>
      <c r="B1677" t="inlineStr">
        <is>
          <t>TIMKEN CO CHARITABLE &amp; EDUCATIONAL FUND</t>
        </is>
      </c>
      <c r="C1677" t="inlineStr">
        <is>
          <t>34-6520257</t>
        </is>
      </c>
      <c r="D1677" t="inlineStr">
        <is>
          <t>Ohio</t>
        </is>
      </c>
      <c r="E1677" t="inlineStr">
        <is>
          <t>OH</t>
        </is>
      </c>
      <c r="F1677" t="n">
        <v>2025</v>
      </c>
      <c r="G1677" t="n">
        <v>2</v>
      </c>
      <c r="H1677" s="13" t="n">
        <v>5148990</v>
      </c>
      <c r="I1677" s="12" t="n">
        <v>827</v>
      </c>
      <c r="J1677" s="13" t="n">
        <v>500</v>
      </c>
      <c r="K1677" s="13">
        <f>IFERROR($H1677/$I1677,"")</f>
        <v/>
      </c>
      <c r="L1677" s="13" t="n">
        <v>508933</v>
      </c>
      <c r="M1677" t="inlineStr">
        <is>
          <t>MI, NH, NC</t>
        </is>
      </c>
      <c r="N1677" t="inlineStr">
        <is>
          <t>No</t>
        </is>
      </c>
      <c r="O1677" t="inlineStr">
        <is>
          <t>Not stated</t>
        </is>
      </c>
      <c r="Q1677" s="9" t="inlineStr">
        <is>
          <t>https://grantcue.com/foundations/timken-co-charitable-and-educational-fund-346520257</t>
        </is>
      </c>
    </row>
    <row r="1678">
      <c r="A1678">
        <f>IF($E1678=$E1677,$A1677+1,1)</f>
        <v/>
      </c>
      <c r="B1678" t="inlineStr">
        <is>
          <t>THE EILEEN PATRICIA SULLIVAN ROCHE FOUNDATION</t>
        </is>
      </c>
      <c r="C1678" t="inlineStr">
        <is>
          <t>06-1524107</t>
        </is>
      </c>
      <c r="D1678" t="inlineStr">
        <is>
          <t>Ohio</t>
        </is>
      </c>
      <c r="E1678" t="inlineStr">
        <is>
          <t>OH</t>
        </is>
      </c>
      <c r="F1678" t="n">
        <v>2025</v>
      </c>
      <c r="G1678" t="n">
        <v>2</v>
      </c>
      <c r="H1678" s="13" t="n">
        <v>5087748</v>
      </c>
      <c r="I1678" s="12" t="n">
        <v>22</v>
      </c>
      <c r="J1678" s="13" t="n">
        <v>100000</v>
      </c>
      <c r="K1678" s="13">
        <f>IFERROR($H1678/$I1678,"")</f>
        <v/>
      </c>
      <c r="L1678" s="13" t="n">
        <v>2339000</v>
      </c>
      <c r="M1678" t="inlineStr">
        <is>
          <t>MA</t>
        </is>
      </c>
      <c r="N1678" t="inlineStr">
        <is>
          <t>No</t>
        </is>
      </c>
      <c r="O1678" t="inlineStr">
        <is>
          <t>Not stated</t>
        </is>
      </c>
      <c r="Q1678" s="9" t="inlineStr">
        <is>
          <t>https://grantcue.com/foundations/the-eileen-patricia-sullivan-roche-foundation-061524107</t>
        </is>
      </c>
    </row>
    <row r="1679">
      <c r="A1679">
        <f>IF($E1679=$E1678,$A1678+1,1)</f>
        <v/>
      </c>
      <c r="B1679" t="inlineStr">
        <is>
          <t>PERKINS CHARITABLE FOUNDATION</t>
        </is>
      </c>
      <c r="C1679" t="inlineStr">
        <is>
          <t>34-6549753</t>
        </is>
      </c>
      <c r="D1679" t="inlineStr">
        <is>
          <t>Ohio</t>
        </is>
      </c>
      <c r="E1679" t="inlineStr">
        <is>
          <t>OH</t>
        </is>
      </c>
      <c r="F1679" t="n">
        <v>2025</v>
      </c>
      <c r="G1679" t="n">
        <v>2</v>
      </c>
      <c r="H1679" s="13" t="n">
        <v>5042697</v>
      </c>
      <c r="I1679" s="12" t="n">
        <v>298</v>
      </c>
      <c r="J1679" s="13" t="n">
        <v>5000</v>
      </c>
      <c r="K1679" s="13">
        <f>IFERROR($H1679/$I1679,"")</f>
        <v/>
      </c>
      <c r="L1679" s="13" t="n">
        <v>320000</v>
      </c>
      <c r="M1679" t="inlineStr">
        <is>
          <t>FL, VA, GA</t>
        </is>
      </c>
      <c r="N1679" t="inlineStr">
        <is>
          <t>Yes</t>
        </is>
      </c>
      <c r="O1679" t="inlineStr">
        <is>
          <t>Not stated</t>
        </is>
      </c>
      <c r="Q1679" s="9" t="inlineStr">
        <is>
          <t>https://grantcue.com/foundations/perkins-charitable-foundation-346549753</t>
        </is>
      </c>
    </row>
    <row r="1680">
      <c r="A1680">
        <f>IF($E1680=$E1679,$A1679+1,1)</f>
        <v/>
      </c>
      <c r="B1680" t="inlineStr">
        <is>
          <t>THE MACBEA FOUNDATION</t>
        </is>
      </c>
      <c r="C1680" t="inlineStr">
        <is>
          <t>27-3409621</t>
        </is>
      </c>
      <c r="D1680" t="inlineStr">
        <is>
          <t>Ohio</t>
        </is>
      </c>
      <c r="E1680" t="inlineStr">
        <is>
          <t>OH</t>
        </is>
      </c>
      <c r="F1680" t="n">
        <v>2025</v>
      </c>
      <c r="G1680" t="n">
        <v>2</v>
      </c>
      <c r="H1680" s="13" t="n">
        <v>5018302</v>
      </c>
      <c r="I1680" s="12" t="n">
        <v>93</v>
      </c>
      <c r="J1680" s="13" t="n">
        <v>23700</v>
      </c>
      <c r="K1680" s="13">
        <f>IFERROR($H1680/$I1680,"")</f>
        <v/>
      </c>
      <c r="L1680" s="13" t="n">
        <v>500000</v>
      </c>
      <c r="M1680" t="inlineStr">
        <is>
          <t>NY, TN</t>
        </is>
      </c>
      <c r="N1680" t="inlineStr">
        <is>
          <t>Yes</t>
        </is>
      </c>
      <c r="O1680" t="inlineStr">
        <is>
          <t>Yes</t>
        </is>
      </c>
      <c r="Q1680" s="9" t="inlineStr">
        <is>
          <t>https://grantcue.com/foundations/the-macbea-foundation-273409621</t>
        </is>
      </c>
    </row>
    <row r="1681">
      <c r="A1681">
        <f>IF($E1681=$E1680,$A1680+1,1)</f>
        <v/>
      </c>
      <c r="B1681" t="inlineStr">
        <is>
          <t>THE JOSEPH AND FLORENCE MANDEL FAMILY- MICHELE M AND LAWRENCE R BEYER FAMILY FUND</t>
        </is>
      </c>
      <c r="C1681" t="inlineStr">
        <is>
          <t>32-0570943</t>
        </is>
      </c>
      <c r="D1681" t="inlineStr">
        <is>
          <t>Ohio</t>
        </is>
      </c>
      <c r="E1681" t="inlineStr">
        <is>
          <t>OH</t>
        </is>
      </c>
      <c r="F1681" t="n">
        <v>2024</v>
      </c>
      <c r="G1681" t="n">
        <v>1</v>
      </c>
      <c r="H1681" s="13" t="n">
        <v>5000980</v>
      </c>
      <c r="I1681" s="12" t="n">
        <v>85</v>
      </c>
      <c r="J1681" s="13" t="n">
        <v>18000</v>
      </c>
      <c r="K1681" s="13">
        <f>IFERROR($H1681/$I1681,"")</f>
        <v/>
      </c>
      <c r="L1681" s="13" t="n">
        <v>1900000</v>
      </c>
      <c r="M1681" t="inlineStr">
        <is>
          <t>FL, NY, DC</t>
        </is>
      </c>
      <c r="N1681" t="inlineStr">
        <is>
          <t>Yes</t>
        </is>
      </c>
      <c r="O1681" t="inlineStr">
        <is>
          <t>Yes</t>
        </is>
      </c>
      <c r="Q1681" s="9" t="inlineStr">
        <is>
          <t>https://grantcue.com/foundations/the-joseph-and-florence-mandel-family-michele-m-and-lawrence-r-beyer-family-fund-320570943</t>
        </is>
      </c>
    </row>
    <row r="1682">
      <c r="A1682">
        <f>IF($E1682=$E1681,$A1681+1,1)</f>
        <v/>
      </c>
      <c r="B1682" t="inlineStr">
        <is>
          <t>JANE AND JON OUTCALT FOUNDATION</t>
        </is>
      </c>
      <c r="C1682" t="inlineStr">
        <is>
          <t>31-1194069</t>
        </is>
      </c>
      <c r="D1682" t="inlineStr">
        <is>
          <t>Ohio</t>
        </is>
      </c>
      <c r="E1682" t="inlineStr">
        <is>
          <t>OH</t>
        </is>
      </c>
      <c r="F1682" t="n">
        <v>2025</v>
      </c>
      <c r="G1682" t="n">
        <v>2</v>
      </c>
      <c r="H1682" s="13" t="n">
        <v>5000050</v>
      </c>
      <c r="I1682" s="12" t="n">
        <v>71</v>
      </c>
      <c r="J1682" s="13" t="n">
        <v>5000</v>
      </c>
      <c r="K1682" s="13">
        <f>IFERROR($H1682/$I1682,"")</f>
        <v/>
      </c>
      <c r="L1682" s="13" t="n">
        <v>1050000</v>
      </c>
      <c r="M1682" t="inlineStr">
        <is>
          <t>MA, NY, DC</t>
        </is>
      </c>
      <c r="N1682" t="inlineStr">
        <is>
          <t>No</t>
        </is>
      </c>
      <c r="O1682" t="inlineStr">
        <is>
          <t>Not stated</t>
        </is>
      </c>
      <c r="Q1682" s="9" t="inlineStr">
        <is>
          <t>https://grantcue.com/foundations/jane-and-jon-outcalt-foundation-311194069</t>
        </is>
      </c>
    </row>
    <row r="1683">
      <c r="A1683">
        <f>IF($E1683=$E1682,$A1682+1,1)</f>
        <v/>
      </c>
      <c r="B1683" t="inlineStr">
        <is>
          <t>S5 FOUNDATION INC</t>
        </is>
      </c>
      <c r="C1683" t="inlineStr">
        <is>
          <t>39-6105207</t>
        </is>
      </c>
      <c r="D1683" t="inlineStr">
        <is>
          <t>Ohio</t>
        </is>
      </c>
      <c r="E1683" t="inlineStr">
        <is>
          <t>OH</t>
        </is>
      </c>
      <c r="F1683" t="n">
        <v>2025</v>
      </c>
      <c r="G1683" t="n">
        <v>2</v>
      </c>
      <c r="H1683" s="13" t="n">
        <v>4957190</v>
      </c>
      <c r="I1683" s="12" t="n">
        <v>8</v>
      </c>
      <c r="J1683" s="13" t="n">
        <v>13000</v>
      </c>
      <c r="K1683" s="13">
        <f>IFERROR($H1683/$I1683,"")</f>
        <v/>
      </c>
      <c r="L1683" s="13" t="n">
        <v>4454290</v>
      </c>
      <c r="M1683" t="inlineStr">
        <is>
          <t>IL, CA, OR</t>
        </is>
      </c>
      <c r="N1683" t="inlineStr">
        <is>
          <t>No</t>
        </is>
      </c>
      <c r="O1683" t="inlineStr">
        <is>
          <t>Not stated</t>
        </is>
      </c>
      <c r="Q1683" s="9" t="inlineStr">
        <is>
          <t>https://grantcue.com/foundations/s5-foundation-inc-396105207</t>
        </is>
      </c>
    </row>
    <row r="1684">
      <c r="A1684">
        <f>IF($E1684=$E1683,$A1683+1,1)</f>
        <v/>
      </c>
      <c r="B1684" t="inlineStr">
        <is>
          <t>THE JOSEPH AND FLORENCE MANDEL FAMILY- PENNI M AND STEPHEN J WEINBERG FAMILY FUND</t>
        </is>
      </c>
      <c r="C1684" t="inlineStr">
        <is>
          <t>83-0987549</t>
        </is>
      </c>
      <c r="D1684" t="inlineStr">
        <is>
          <t>Ohio</t>
        </is>
      </c>
      <c r="E1684" t="inlineStr">
        <is>
          <t>OH</t>
        </is>
      </c>
      <c r="F1684" t="n">
        <v>2024</v>
      </c>
      <c r="G1684" t="n">
        <v>1</v>
      </c>
      <c r="H1684" s="13" t="n">
        <v>4926984</v>
      </c>
      <c r="I1684" s="12" t="n">
        <v>157</v>
      </c>
      <c r="J1684" s="13" t="n">
        <v>5000</v>
      </c>
      <c r="K1684" s="13">
        <f>IFERROR($H1684/$I1684,"")</f>
        <v/>
      </c>
      <c r="L1684" s="13" t="n">
        <v>750000</v>
      </c>
      <c r="M1684" t="inlineStr">
        <is>
          <t>NY, FL, TX</t>
        </is>
      </c>
      <c r="N1684" t="inlineStr">
        <is>
          <t>Yes</t>
        </is>
      </c>
      <c r="O1684" t="inlineStr">
        <is>
          <t>Not stated</t>
        </is>
      </c>
      <c r="Q1684" s="9" t="inlineStr">
        <is>
          <t>https://grantcue.com/foundations/the-joseph-and-florence-mandel-family-penni-m-and-stephen-j-weinberg-family-fund-830987549</t>
        </is>
      </c>
    </row>
    <row r="1685">
      <c r="A1685">
        <f>IF($E1685=$E1684,$A1684+1,1)</f>
        <v/>
      </c>
      <c r="B1685" t="inlineStr">
        <is>
          <t>The Connor Group Foundation aka The Connor Group Kids and Community Partners</t>
        </is>
      </c>
      <c r="C1685" t="inlineStr">
        <is>
          <t>20-8499807</t>
        </is>
      </c>
      <c r="D1685" t="inlineStr">
        <is>
          <t>Ohio</t>
        </is>
      </c>
      <c r="E1685" t="inlineStr">
        <is>
          <t>OH</t>
        </is>
      </c>
      <c r="F1685" t="n">
        <v>2023</v>
      </c>
      <c r="G1685" t="n">
        <v>1</v>
      </c>
      <c r="H1685" s="13" t="n">
        <v>4858211</v>
      </c>
      <c r="I1685" s="12" t="n">
        <v>20</v>
      </c>
      <c r="J1685" s="13" t="n">
        <v>17500</v>
      </c>
      <c r="K1685" s="13">
        <f>IFERROR($H1685/$I1685,"")</f>
        <v/>
      </c>
      <c r="L1685" s="13" t="n">
        <v>1929417</v>
      </c>
      <c r="M1685" t="inlineStr">
        <is>
          <t>NY, WY, NC</t>
        </is>
      </c>
      <c r="N1685" t="inlineStr">
        <is>
          <t>No</t>
        </is>
      </c>
      <c r="O1685" t="inlineStr">
        <is>
          <t>Not stated</t>
        </is>
      </c>
      <c r="Q1685" s="9" t="inlineStr">
        <is>
          <t>https://grantcue.com/foundations/the-connor-group-foundation-aka-the-connor-group-kids-and-community-partners-208499807</t>
        </is>
      </c>
    </row>
    <row r="1686">
      <c r="A1686">
        <f>IF($E1686=$E1685,$A1685+1,1)</f>
        <v/>
      </c>
      <c r="B1686" t="inlineStr">
        <is>
          <t>E S PRENTISS FOUNDATION-IR</t>
        </is>
      </c>
      <c r="C1686" t="inlineStr">
        <is>
          <t>34-6512433</t>
        </is>
      </c>
      <c r="D1686" t="inlineStr">
        <is>
          <t>Ohio</t>
        </is>
      </c>
      <c r="E1686" t="inlineStr">
        <is>
          <t>OH</t>
        </is>
      </c>
      <c r="F1686" t="n">
        <v>2024</v>
      </c>
      <c r="G1686" t="n">
        <v>1</v>
      </c>
      <c r="H1686" s="13" t="n">
        <v>4776000</v>
      </c>
      <c r="I1686" s="12" t="n">
        <v>47</v>
      </c>
      <c r="J1686" s="13" t="n">
        <v>50000</v>
      </c>
      <c r="K1686" s="13">
        <f>IFERROR($H1686/$I1686,"")</f>
        <v/>
      </c>
      <c r="L1686" s="13" t="n">
        <v>1000000</v>
      </c>
      <c r="N1686" t="inlineStr">
        <is>
          <t>No</t>
        </is>
      </c>
      <c r="O1686" t="inlineStr">
        <is>
          <t>Not stated</t>
        </is>
      </c>
      <c r="Q1686" s="9" t="inlineStr">
        <is>
          <t>https://grantcue.com/foundations/e-s-prentiss-foundation-ir-346512433</t>
        </is>
      </c>
    </row>
    <row r="1687">
      <c r="A1687">
        <f>IF($E1687=$E1686,$A1686+1,1)</f>
        <v/>
      </c>
      <c r="B1687" t="inlineStr">
        <is>
          <t>ABRAMS FAMILY FOUNDATION MARLYON E ABRAMS</t>
        </is>
      </c>
      <c r="C1687" t="inlineStr">
        <is>
          <t>27-1665086</t>
        </is>
      </c>
      <c r="D1687" t="inlineStr">
        <is>
          <t>Ohio</t>
        </is>
      </c>
      <c r="E1687" t="inlineStr">
        <is>
          <t>OH</t>
        </is>
      </c>
      <c r="F1687" t="n">
        <v>2025</v>
      </c>
      <c r="G1687" t="n">
        <v>2</v>
      </c>
      <c r="H1687" s="13" t="n">
        <v>4742218</v>
      </c>
      <c r="I1687" s="12" t="n">
        <v>35</v>
      </c>
      <c r="J1687" s="13" t="n">
        <v>29000</v>
      </c>
      <c r="K1687" s="13">
        <f>IFERROR($H1687/$I1687,"")</f>
        <v/>
      </c>
      <c r="L1687" s="13" t="n">
        <v>916718</v>
      </c>
      <c r="M1687" t="inlineStr">
        <is>
          <t>KY, FL, NY</t>
        </is>
      </c>
      <c r="N1687" t="inlineStr">
        <is>
          <t>Yes</t>
        </is>
      </c>
      <c r="O1687" t="inlineStr">
        <is>
          <t>Yes</t>
        </is>
      </c>
      <c r="Q1687" s="9" t="inlineStr">
        <is>
          <t>https://grantcue.com/foundations/abrams-family-foundation-marlyon-e-abrams-271665086</t>
        </is>
      </c>
    </row>
    <row r="1688">
      <c r="A1688">
        <f>IF($E1688=$E1687,$A1687+1,1)</f>
        <v/>
      </c>
      <c r="B1688" t="inlineStr">
        <is>
          <t>The Wonderful Foundation</t>
        </is>
      </c>
      <c r="C1688" t="inlineStr">
        <is>
          <t>36-3693741</t>
        </is>
      </c>
      <c r="D1688" t="inlineStr">
        <is>
          <t>Ohio</t>
        </is>
      </c>
      <c r="E1688" t="inlineStr">
        <is>
          <t>OH</t>
        </is>
      </c>
      <c r="F1688" t="n">
        <v>2024</v>
      </c>
      <c r="G1688" t="n">
        <v>1</v>
      </c>
      <c r="H1688" s="13" t="n">
        <v>4694209</v>
      </c>
      <c r="I1688" s="12" t="n">
        <v>5</v>
      </c>
      <c r="J1688" s="13" t="n">
        <v>72138</v>
      </c>
      <c r="K1688" s="13">
        <f>IFERROR($H1688/$I1688,"")</f>
        <v/>
      </c>
      <c r="L1688" s="13" t="n">
        <v>4534445</v>
      </c>
      <c r="M1688" t="inlineStr">
        <is>
          <t>DC, NY</t>
        </is>
      </c>
      <c r="N1688" t="inlineStr">
        <is>
          <t>No</t>
        </is>
      </c>
      <c r="O1688" t="inlineStr">
        <is>
          <t>Not stated</t>
        </is>
      </c>
      <c r="Q1688" s="9" t="inlineStr">
        <is>
          <t>https://grantcue.com/foundations/the-wonderful-foundation-363693741</t>
        </is>
      </c>
    </row>
    <row r="1689">
      <c r="A1689">
        <f>IF($E1689=$E1688,$A1688+1,1)</f>
        <v/>
      </c>
      <c r="B1689" t="inlineStr">
        <is>
          <t>SAUERLAND FOUNDATION</t>
        </is>
      </c>
      <c r="C1689" t="inlineStr">
        <is>
          <t>34-1787952</t>
        </is>
      </c>
      <c r="D1689" t="inlineStr">
        <is>
          <t>Ohio</t>
        </is>
      </c>
      <c r="E1689" t="inlineStr">
        <is>
          <t>OH</t>
        </is>
      </c>
      <c r="F1689" t="n">
        <v>2025</v>
      </c>
      <c r="G1689" t="n">
        <v>2</v>
      </c>
      <c r="H1689" s="13" t="n">
        <v>4678000</v>
      </c>
      <c r="I1689" s="12" t="n">
        <v>99</v>
      </c>
      <c r="J1689" s="13" t="n">
        <v>30000</v>
      </c>
      <c r="K1689" s="13">
        <f>IFERROR($H1689/$I1689,"")</f>
        <v/>
      </c>
      <c r="L1689" s="13" t="n">
        <v>260000</v>
      </c>
      <c r="M1689" t="inlineStr">
        <is>
          <t>DC, CA, KY</t>
        </is>
      </c>
      <c r="N1689" t="inlineStr">
        <is>
          <t>Yes</t>
        </is>
      </c>
      <c r="O1689" t="inlineStr">
        <is>
          <t>Not stated</t>
        </is>
      </c>
      <c r="Q1689" s="9" t="inlineStr">
        <is>
          <t>https://grantcue.com/foundations/sauerland-foundation-341787952</t>
        </is>
      </c>
    </row>
    <row r="1690">
      <c r="A1690">
        <f>IF($E1690=$E1689,$A1689+1,1)</f>
        <v/>
      </c>
      <c r="B1690" t="inlineStr">
        <is>
          <t>SHERWIN-WILLIAMS FOUNDATION</t>
        </is>
      </c>
      <c r="C1690" t="inlineStr">
        <is>
          <t>34-6555476</t>
        </is>
      </c>
      <c r="D1690" t="inlineStr">
        <is>
          <t>Ohio</t>
        </is>
      </c>
      <c r="E1690" t="inlineStr">
        <is>
          <t>OH</t>
        </is>
      </c>
      <c r="F1690" t="n">
        <v>2025</v>
      </c>
      <c r="G1690" t="n">
        <v>2</v>
      </c>
      <c r="H1690" s="13" t="n">
        <v>4651005</v>
      </c>
      <c r="I1690" s="12" t="n">
        <v>10</v>
      </c>
      <c r="J1690" s="13" t="n">
        <v>275157.5</v>
      </c>
      <c r="K1690" s="13">
        <f>IFERROR($H1690/$I1690,"")</f>
        <v/>
      </c>
      <c r="L1690" s="13" t="n">
        <v>1383276</v>
      </c>
      <c r="N1690" t="inlineStr">
        <is>
          <t>Yes</t>
        </is>
      </c>
      <c r="O1690" t="inlineStr">
        <is>
          <t>Yes</t>
        </is>
      </c>
      <c r="Q1690" s="9" t="inlineStr">
        <is>
          <t>https://grantcue.com/foundations/sherwin-williams-foundation-346555476</t>
        </is>
      </c>
    </row>
    <row r="1691">
      <c r="A1691">
        <f>IF($E1691=$E1690,$A1690+1,1)</f>
        <v/>
      </c>
      <c r="B1691" t="inlineStr">
        <is>
          <t>FAIRFAX FOUNDATION</t>
        </is>
      </c>
      <c r="C1691" t="inlineStr">
        <is>
          <t>34-1553708</t>
        </is>
      </c>
      <c r="D1691" t="inlineStr">
        <is>
          <t>Ohio</t>
        </is>
      </c>
      <c r="E1691" t="inlineStr">
        <is>
          <t>OH</t>
        </is>
      </c>
      <c r="F1691" t="n">
        <v>2024</v>
      </c>
      <c r="G1691" t="n">
        <v>1</v>
      </c>
      <c r="H1691" s="13" t="n">
        <v>4614947</v>
      </c>
      <c r="I1691" s="12" t="n">
        <v>56</v>
      </c>
      <c r="J1691" s="13" t="n">
        <v>17500</v>
      </c>
      <c r="K1691" s="13">
        <f>IFERROR($H1691/$I1691,"")</f>
        <v/>
      </c>
      <c r="L1691" s="13" t="n">
        <v>750000</v>
      </c>
      <c r="M1691" t="inlineStr">
        <is>
          <t>AZ, CO, NY</t>
        </is>
      </c>
      <c r="N1691" t="inlineStr">
        <is>
          <t>Yes</t>
        </is>
      </c>
      <c r="O1691" t="inlineStr">
        <is>
          <t>Yes</t>
        </is>
      </c>
      <c r="Q1691" s="9" t="inlineStr">
        <is>
          <t>https://grantcue.com/foundations/fairfax-foundation-341553708</t>
        </is>
      </c>
    </row>
    <row r="1692">
      <c r="A1692">
        <f>IF($E1692=$E1691,$A1691+1,1)</f>
        <v/>
      </c>
      <c r="B1692" t="inlineStr">
        <is>
          <t>GRIFFITHS E S AND M R SUCC-CO-TA</t>
        </is>
      </c>
      <c r="C1692" t="inlineStr">
        <is>
          <t>11-6577624</t>
        </is>
      </c>
      <c r="D1692" t="inlineStr">
        <is>
          <t>Ohio</t>
        </is>
      </c>
      <c r="E1692" t="inlineStr">
        <is>
          <t>OH</t>
        </is>
      </c>
      <c r="F1692" t="n">
        <v>2024</v>
      </c>
      <c r="G1692" t="n">
        <v>2</v>
      </c>
      <c r="H1692" s="13" t="n">
        <v>4569278</v>
      </c>
      <c r="I1692" s="12" t="n">
        <v>10</v>
      </c>
      <c r="J1692" s="13" t="n">
        <v>340582.5</v>
      </c>
      <c r="K1692" s="13">
        <f>IFERROR($H1692/$I1692,"")</f>
        <v/>
      </c>
      <c r="L1692" s="13" t="n">
        <v>672919</v>
      </c>
      <c r="M1692" t="inlineStr">
        <is>
          <t>WALES</t>
        </is>
      </c>
      <c r="N1692" t="inlineStr">
        <is>
          <t>No</t>
        </is>
      </c>
      <c r="O1692" t="inlineStr">
        <is>
          <t>Not stated</t>
        </is>
      </c>
      <c r="Q1692" s="9" t="inlineStr">
        <is>
          <t>https://grantcue.com/foundations/griffiths-e-s-and-m-r-succ-co-ta-116577624</t>
        </is>
      </c>
    </row>
    <row r="1693">
      <c r="A1693">
        <f>IF($E1693=$E1692,$A1692+1,1)</f>
        <v/>
      </c>
      <c r="B1693" t="inlineStr">
        <is>
          <t>Christ Foundation</t>
        </is>
      </c>
      <c r="C1693" t="inlineStr">
        <is>
          <t>23-7121546</t>
        </is>
      </c>
      <c r="D1693" t="inlineStr">
        <is>
          <t>Ohio</t>
        </is>
      </c>
      <c r="E1693" t="inlineStr">
        <is>
          <t>OH</t>
        </is>
      </c>
      <c r="F1693" t="n">
        <v>2024</v>
      </c>
      <c r="G1693" t="n">
        <v>1</v>
      </c>
      <c r="H1693" s="13" t="n">
        <v>4374128</v>
      </c>
      <c r="I1693" s="12" t="n">
        <v>189</v>
      </c>
      <c r="J1693" s="13" t="n">
        <v>10000</v>
      </c>
      <c r="K1693" s="13">
        <f>IFERROR($H1693/$I1693,"")</f>
        <v/>
      </c>
      <c r="L1693" s="13" t="n">
        <v>500000</v>
      </c>
      <c r="M1693" t="inlineStr">
        <is>
          <t>WV, TX, IN</t>
        </is>
      </c>
      <c r="N1693" t="inlineStr">
        <is>
          <t>Yes</t>
        </is>
      </c>
      <c r="O1693" t="inlineStr">
        <is>
          <t>Yes</t>
        </is>
      </c>
      <c r="P1693" s="9" t="inlineStr">
        <is>
          <t>https://www.thechristfdn.org/</t>
        </is>
      </c>
      <c r="Q1693" s="9" t="inlineStr">
        <is>
          <t>https://grantcue.com/foundations/christ-foundation-237121546</t>
        </is>
      </c>
    </row>
    <row r="1694">
      <c r="A1694">
        <f>IF($E1694=$E1693,$A1693+1,1)</f>
        <v/>
      </c>
      <c r="B1694" t="inlineStr">
        <is>
          <t>BREYER FAMILY FOUNDATION</t>
        </is>
      </c>
      <c r="C1694" t="inlineStr">
        <is>
          <t>47-1114091</t>
        </is>
      </c>
      <c r="D1694" t="inlineStr">
        <is>
          <t>Ohio</t>
        </is>
      </c>
      <c r="E1694" t="inlineStr">
        <is>
          <t>OH</t>
        </is>
      </c>
      <c r="F1694" t="n">
        <v>2024</v>
      </c>
      <c r="G1694" t="n">
        <v>1</v>
      </c>
      <c r="H1694" s="13" t="n">
        <v>4300000</v>
      </c>
      <c r="I1694" s="12" t="n">
        <v>14</v>
      </c>
      <c r="J1694" s="13" t="n">
        <v>115000</v>
      </c>
      <c r="K1694" s="13">
        <f>IFERROR($H1694/$I1694,"")</f>
        <v/>
      </c>
      <c r="L1694" s="13" t="n">
        <v>2000000</v>
      </c>
      <c r="M1694" t="inlineStr">
        <is>
          <t>NY, CA, MA</t>
        </is>
      </c>
      <c r="N1694" t="inlineStr">
        <is>
          <t>No</t>
        </is>
      </c>
      <c r="O1694" t="inlineStr">
        <is>
          <t>Not stated</t>
        </is>
      </c>
      <c r="Q1694" s="9" t="inlineStr">
        <is>
          <t>https://grantcue.com/foundations/breyer-family-foundation-471114091</t>
        </is>
      </c>
    </row>
    <row r="1695">
      <c r="A1695">
        <f>IF($E1695=$E1694,$A1694+1,1)</f>
        <v/>
      </c>
      <c r="B1695" t="inlineStr">
        <is>
          <t>TURNER CONSTRUCTION COMPANY FOUNDATION</t>
        </is>
      </c>
      <c r="C1695" t="inlineStr">
        <is>
          <t>13-3072570</t>
        </is>
      </c>
      <c r="D1695" t="inlineStr">
        <is>
          <t>Ohio</t>
        </is>
      </c>
      <c r="E1695" t="inlineStr">
        <is>
          <t>OH</t>
        </is>
      </c>
      <c r="F1695" t="n">
        <v>2024</v>
      </c>
      <c r="G1695" t="n">
        <v>1</v>
      </c>
      <c r="H1695" s="13" t="n">
        <v>4257028</v>
      </c>
      <c r="I1695" s="12" t="n">
        <v>292</v>
      </c>
      <c r="J1695" s="13" t="n">
        <v>10000</v>
      </c>
      <c r="K1695" s="13">
        <f>IFERROR($H1695/$I1695,"")</f>
        <v/>
      </c>
      <c r="L1695" s="13" t="n">
        <v>146000</v>
      </c>
      <c r="M1695" t="inlineStr">
        <is>
          <t>FL, TX, NY</t>
        </is>
      </c>
      <c r="N1695" t="inlineStr">
        <is>
          <t>No</t>
        </is>
      </c>
      <c r="O1695" t="inlineStr">
        <is>
          <t>Not stated</t>
        </is>
      </c>
      <c r="Q1695" s="9" t="inlineStr">
        <is>
          <t>https://grantcue.com/foundations/turner-construction-company-foundation-133072570</t>
        </is>
      </c>
    </row>
    <row r="1696">
      <c r="A1696">
        <f>IF($E1696=$E1695,$A1695+1,1)</f>
        <v/>
      </c>
      <c r="B1696" t="inlineStr">
        <is>
          <t>HOWE FAMILY FOUNDATION</t>
        </is>
      </c>
      <c r="C1696" t="inlineStr">
        <is>
          <t>31-1339302</t>
        </is>
      </c>
      <c r="D1696" t="inlineStr">
        <is>
          <t>Ohio</t>
        </is>
      </c>
      <c r="E1696" t="inlineStr">
        <is>
          <t>OH</t>
        </is>
      </c>
      <c r="F1696" t="n">
        <v>2024</v>
      </c>
      <c r="G1696" t="n">
        <v>1</v>
      </c>
      <c r="H1696" s="13" t="n">
        <v>4248900</v>
      </c>
      <c r="I1696" s="12" t="n">
        <v>33</v>
      </c>
      <c r="J1696" s="13" t="n">
        <v>1000</v>
      </c>
      <c r="K1696" s="13">
        <f>IFERROR($H1696/$I1696,"")</f>
        <v/>
      </c>
      <c r="L1696" s="13" t="n">
        <v>2000000</v>
      </c>
      <c r="M1696" t="inlineStr">
        <is>
          <t>FL, MI, MA</t>
        </is>
      </c>
      <c r="N1696" t="inlineStr">
        <is>
          <t>No</t>
        </is>
      </c>
      <c r="O1696" t="inlineStr">
        <is>
          <t>Not stated</t>
        </is>
      </c>
      <c r="Q1696" s="9" t="inlineStr">
        <is>
          <t>https://grantcue.com/foundations/howe-family-foundation-c-o-roger-l-howe-trustee-311339302</t>
        </is>
      </c>
    </row>
    <row r="1697">
      <c r="A1697">
        <f>IF($E1697=$E1696,$A1696+1,1)</f>
        <v/>
      </c>
      <c r="B1697" t="inlineStr">
        <is>
          <t>THE MILTON AND TAMAR MALTZ FAMILY FOUNDATION</t>
        </is>
      </c>
      <c r="C1697" t="inlineStr">
        <is>
          <t>65-0164300</t>
        </is>
      </c>
      <c r="D1697" t="inlineStr">
        <is>
          <t>Ohio</t>
        </is>
      </c>
      <c r="E1697" t="inlineStr">
        <is>
          <t>OH</t>
        </is>
      </c>
      <c r="F1697" t="n">
        <v>2024</v>
      </c>
      <c r="G1697" t="n">
        <v>1</v>
      </c>
      <c r="H1697" s="13" t="n">
        <v>4194719</v>
      </c>
      <c r="I1697" s="12" t="n">
        <v>52</v>
      </c>
      <c r="J1697" s="13" t="n">
        <v>10000</v>
      </c>
      <c r="K1697" s="13">
        <f>IFERROR($H1697/$I1697,"")</f>
        <v/>
      </c>
      <c r="L1697" s="13" t="n">
        <v>1000000</v>
      </c>
      <c r="M1697" t="inlineStr">
        <is>
          <t>DC, FL, VA</t>
        </is>
      </c>
      <c r="N1697" t="inlineStr">
        <is>
          <t>No</t>
        </is>
      </c>
      <c r="O1697" t="inlineStr">
        <is>
          <t>Not stated</t>
        </is>
      </c>
      <c r="Q1697" s="9" t="inlineStr">
        <is>
          <t>https://grantcue.com/foundations/the-milton-and-tamar-maltz-family-foundation-650164300</t>
        </is>
      </c>
    </row>
    <row r="1698">
      <c r="A1698">
        <f>IF($E1698=$E1697,$A1697+1,1)</f>
        <v/>
      </c>
      <c r="B1698" t="inlineStr">
        <is>
          <t>ALEXANDER AND SARAH CUTLER FAMILY FOUNDATION</t>
        </is>
      </c>
      <c r="C1698" t="inlineStr">
        <is>
          <t>34-1881176</t>
        </is>
      </c>
      <c r="D1698" t="inlineStr">
        <is>
          <t>Ohio</t>
        </is>
      </c>
      <c r="E1698" t="inlineStr">
        <is>
          <t>OH</t>
        </is>
      </c>
      <c r="F1698" t="n">
        <v>2025</v>
      </c>
      <c r="G1698" t="n">
        <v>2</v>
      </c>
      <c r="H1698" s="13" t="n">
        <v>4092328</v>
      </c>
      <c r="I1698" s="12" t="n">
        <v>42</v>
      </c>
      <c r="J1698" s="13" t="n">
        <v>3000</v>
      </c>
      <c r="K1698" s="13">
        <f>IFERROR($H1698/$I1698,"")</f>
        <v/>
      </c>
      <c r="L1698" s="13" t="n">
        <v>1000000</v>
      </c>
      <c r="M1698" t="inlineStr">
        <is>
          <t>NH, CT, MI</t>
        </is>
      </c>
      <c r="N1698" t="inlineStr">
        <is>
          <t>No</t>
        </is>
      </c>
      <c r="O1698" t="inlineStr">
        <is>
          <t>Not stated</t>
        </is>
      </c>
      <c r="Q1698" s="9" t="inlineStr">
        <is>
          <t>https://grantcue.com/foundations/alexander-and-sarah-cutler-family-foundation-341881176</t>
        </is>
      </c>
    </row>
    <row r="1699">
      <c r="A1699">
        <f>IF($E1699=$E1698,$A1698+1,1)</f>
        <v/>
      </c>
      <c r="B1699" t="inlineStr">
        <is>
          <t>ROGER AND CLARISSA LEE FAMILY FOUNDATION</t>
        </is>
      </c>
      <c r="C1699" t="inlineStr">
        <is>
          <t>81-3134806</t>
        </is>
      </c>
      <c r="D1699" t="inlineStr">
        <is>
          <t>Ohio</t>
        </is>
      </c>
      <c r="E1699" t="inlineStr">
        <is>
          <t>OH</t>
        </is>
      </c>
      <c r="F1699" t="n">
        <v>2024</v>
      </c>
      <c r="G1699" t="n">
        <v>2</v>
      </c>
      <c r="H1699" s="13" t="n">
        <v>4084000</v>
      </c>
      <c r="I1699" s="12" t="n">
        <v>16</v>
      </c>
      <c r="J1699" s="13" t="n">
        <v>37500</v>
      </c>
      <c r="K1699" s="13">
        <f>IFERROR($H1699/$I1699,"")</f>
        <v/>
      </c>
      <c r="L1699" s="13" t="n">
        <v>3300000</v>
      </c>
      <c r="M1699" t="inlineStr">
        <is>
          <t>CT, NH, CA</t>
        </is>
      </c>
      <c r="N1699" t="inlineStr">
        <is>
          <t>No</t>
        </is>
      </c>
      <c r="O1699" t="inlineStr">
        <is>
          <t>Not stated</t>
        </is>
      </c>
      <c r="Q1699" s="9" t="inlineStr">
        <is>
          <t>https://grantcue.com/foundations/roger-and-clarissa-lee-family-foundation-c-o-battery-global-advisors-813134806</t>
        </is>
      </c>
    </row>
    <row r="1700">
      <c r="A1700">
        <f>IF($E1700=$E1699,$A1699+1,1)</f>
        <v/>
      </c>
      <c r="B1700" t="inlineStr">
        <is>
          <t>PROVERBS 327 FOUNDATION</t>
        </is>
      </c>
      <c r="C1700" t="inlineStr">
        <is>
          <t>87-2709442</t>
        </is>
      </c>
      <c r="D1700" t="inlineStr">
        <is>
          <t>Ohio</t>
        </is>
      </c>
      <c r="E1700" t="inlineStr">
        <is>
          <t>OH</t>
        </is>
      </c>
      <c r="F1700" t="n">
        <v>2024</v>
      </c>
      <c r="G1700" t="n">
        <v>1</v>
      </c>
      <c r="H1700" s="13" t="n">
        <v>4075000</v>
      </c>
      <c r="I1700" s="12" t="n">
        <v>19</v>
      </c>
      <c r="J1700" s="13" t="n">
        <v>100000</v>
      </c>
      <c r="K1700" s="13">
        <f>IFERROR($H1700/$I1700,"")</f>
        <v/>
      </c>
      <c r="L1700" s="13" t="n">
        <v>1000000</v>
      </c>
      <c r="M1700" t="inlineStr">
        <is>
          <t>MN, TX, IL</t>
        </is>
      </c>
      <c r="N1700" t="inlineStr">
        <is>
          <t>No</t>
        </is>
      </c>
      <c r="O1700" t="inlineStr">
        <is>
          <t>Not stated</t>
        </is>
      </c>
      <c r="Q1700" s="9" t="inlineStr">
        <is>
          <t>https://grantcue.com/foundations/proverbs-327-foundation-872709442</t>
        </is>
      </c>
    </row>
    <row r="1701">
      <c r="A1701">
        <f>IF($E1701=$E1700,$A1700+1,1)</f>
        <v/>
      </c>
      <c r="B1701" t="inlineStr">
        <is>
          <t>THE TWENTY FIRST CENTURY FOUNDATION</t>
        </is>
      </c>
      <c r="C1701" t="inlineStr">
        <is>
          <t>34-1852806</t>
        </is>
      </c>
      <c r="D1701" t="inlineStr">
        <is>
          <t>Ohio</t>
        </is>
      </c>
      <c r="E1701" t="inlineStr">
        <is>
          <t>OH</t>
        </is>
      </c>
      <c r="F1701" t="n">
        <v>2025</v>
      </c>
      <c r="G1701" t="n">
        <v>2</v>
      </c>
      <c r="H1701" s="13" t="n">
        <v>4041202</v>
      </c>
      <c r="I1701" s="12" t="n">
        <v>205</v>
      </c>
      <c r="J1701" s="13" t="n">
        <v>10000</v>
      </c>
      <c r="K1701" s="13">
        <f>IFERROR($H1701/$I1701,"")</f>
        <v/>
      </c>
      <c r="L1701" s="13" t="n">
        <v>384010</v>
      </c>
      <c r="M1701" t="inlineStr">
        <is>
          <t>KY, MD</t>
        </is>
      </c>
      <c r="N1701" t="inlineStr">
        <is>
          <t>No</t>
        </is>
      </c>
      <c r="O1701" t="inlineStr">
        <is>
          <t>Not stated</t>
        </is>
      </c>
      <c r="Q1701" s="9" t="inlineStr">
        <is>
          <t>https://grantcue.com/foundations/the-twenty-first-century-foundation-341852806</t>
        </is>
      </c>
    </row>
    <row r="1702">
      <c r="A1702">
        <f>IF($E1702=$E1701,$A1701+1,1)</f>
        <v/>
      </c>
      <c r="B1702" t="inlineStr">
        <is>
          <t>THE WILLOW TREE FUND</t>
        </is>
      </c>
      <c r="C1702" t="inlineStr">
        <is>
          <t>46-7468137</t>
        </is>
      </c>
      <c r="D1702" t="inlineStr">
        <is>
          <t>Ohio</t>
        </is>
      </c>
      <c r="E1702" t="inlineStr">
        <is>
          <t>OH</t>
        </is>
      </c>
      <c r="F1702" t="n">
        <v>2025</v>
      </c>
      <c r="G1702" t="n">
        <v>2</v>
      </c>
      <c r="H1702" s="13" t="n">
        <v>4023546</v>
      </c>
      <c r="I1702" s="12" t="n">
        <v>6</v>
      </c>
      <c r="J1702" s="13" t="n">
        <v>250000</v>
      </c>
      <c r="K1702" s="13">
        <f>IFERROR($H1702/$I1702,"")</f>
        <v/>
      </c>
      <c r="L1702" s="13" t="n">
        <v>1992538</v>
      </c>
      <c r="M1702" t="inlineStr">
        <is>
          <t>DC, GA</t>
        </is>
      </c>
      <c r="N1702" t="inlineStr">
        <is>
          <t>No</t>
        </is>
      </c>
      <c r="O1702" t="inlineStr">
        <is>
          <t>Not stated</t>
        </is>
      </c>
      <c r="Q1702" s="9" t="inlineStr">
        <is>
          <t>https://grantcue.com/foundations/the-willow-tree-fund-467468137</t>
        </is>
      </c>
    </row>
    <row r="1703">
      <c r="A1703">
        <f>IF($E1703=$E1702,$A1702+1,1)</f>
        <v/>
      </c>
      <c r="B1703" t="inlineStr">
        <is>
          <t>SKYLER FOUNDATION</t>
        </is>
      </c>
      <c r="C1703" t="inlineStr">
        <is>
          <t>31-1420623</t>
        </is>
      </c>
      <c r="D1703" t="inlineStr">
        <is>
          <t>Ohio</t>
        </is>
      </c>
      <c r="E1703" t="inlineStr">
        <is>
          <t>OH</t>
        </is>
      </c>
      <c r="F1703" t="n">
        <v>2024</v>
      </c>
      <c r="G1703" t="n">
        <v>2</v>
      </c>
      <c r="H1703" s="13" t="n">
        <v>4010000</v>
      </c>
      <c r="I1703" s="12" t="n">
        <v>42</v>
      </c>
      <c r="J1703" s="13" t="n">
        <v>50000</v>
      </c>
      <c r="K1703" s="13">
        <f>IFERROR($H1703/$I1703,"")</f>
        <v/>
      </c>
      <c r="L1703" s="13" t="n">
        <v>1000000</v>
      </c>
      <c r="M1703" t="inlineStr">
        <is>
          <t>DC</t>
        </is>
      </c>
      <c r="N1703" t="inlineStr">
        <is>
          <t>Yes</t>
        </is>
      </c>
      <c r="O1703" t="inlineStr">
        <is>
          <t>Not stated</t>
        </is>
      </c>
      <c r="Q1703" s="9" t="inlineStr">
        <is>
          <t>https://grantcue.com/foundations/skyler-foundation-311420623</t>
        </is>
      </c>
    </row>
    <row r="1704">
      <c r="A1704">
        <f>IF($E1704=$E1703,$A1703+1,1)</f>
        <v/>
      </c>
      <c r="B1704" t="inlineStr">
        <is>
          <t>THE CYNTHIA PARKER MATTHEWS FAMILY FOUND FKA MATTHEWS FAMILY FOUNDATION</t>
        </is>
      </c>
      <c r="C1704" t="inlineStr">
        <is>
          <t>45-6441049</t>
        </is>
      </c>
      <c r="D1704" t="inlineStr">
        <is>
          <t>Ohio</t>
        </is>
      </c>
      <c r="E1704" t="inlineStr">
        <is>
          <t>OH</t>
        </is>
      </c>
      <c r="F1704" t="n">
        <v>2025</v>
      </c>
      <c r="G1704" t="n">
        <v>2</v>
      </c>
      <c r="H1704" s="13" t="n">
        <v>3968000</v>
      </c>
      <c r="I1704" s="12" t="n">
        <v>29</v>
      </c>
      <c r="J1704" s="13" t="n">
        <v>62000</v>
      </c>
      <c r="K1704" s="13">
        <f>IFERROR($H1704/$I1704,"")</f>
        <v/>
      </c>
      <c r="L1704" s="13" t="n">
        <v>500000</v>
      </c>
      <c r="M1704" t="inlineStr">
        <is>
          <t>IL, DC, MD</t>
        </is>
      </c>
      <c r="N1704" t="inlineStr">
        <is>
          <t>No</t>
        </is>
      </c>
      <c r="O1704" t="inlineStr">
        <is>
          <t>Not stated</t>
        </is>
      </c>
      <c r="Q1704" s="9" t="inlineStr">
        <is>
          <t>https://grantcue.com/foundations/the-cynthia-parker-matthews-family-found-fka-matthews-family-foundation-456441049</t>
        </is>
      </c>
    </row>
    <row r="1705">
      <c r="A1705">
        <f>IF($E1705=$E1704,$A1704+1,1)</f>
        <v/>
      </c>
      <c r="B1705" t="inlineStr">
        <is>
          <t>DEACONESS FOUNDATION</t>
        </is>
      </c>
      <c r="C1705" t="inlineStr">
        <is>
          <t>34-1372066</t>
        </is>
      </c>
      <c r="D1705" t="inlineStr">
        <is>
          <t>Ohio</t>
        </is>
      </c>
      <c r="E1705" t="inlineStr">
        <is>
          <t>OH</t>
        </is>
      </c>
      <c r="F1705" t="n">
        <v>2025</v>
      </c>
      <c r="G1705" t="n">
        <v>2</v>
      </c>
      <c r="H1705" s="13" t="n">
        <v>3944500</v>
      </c>
      <c r="I1705" s="12" t="n">
        <v>88</v>
      </c>
      <c r="J1705" s="13" t="n">
        <v>21000</v>
      </c>
      <c r="K1705" s="13">
        <f>IFERROR($H1705/$I1705,"")</f>
        <v/>
      </c>
      <c r="L1705" s="13" t="n">
        <v>245000</v>
      </c>
      <c r="M1705" t="inlineStr">
        <is>
          <t>NY</t>
        </is>
      </c>
      <c r="N1705" t="inlineStr">
        <is>
          <t>No</t>
        </is>
      </c>
      <c r="O1705" t="inlineStr">
        <is>
          <t>Not stated</t>
        </is>
      </c>
      <c r="Q1705" s="9" t="inlineStr">
        <is>
          <t>https://grantcue.com/foundations/deaconess-foundation-341372066</t>
        </is>
      </c>
    </row>
    <row r="1706">
      <c r="A1706">
        <f>IF($E1706=$E1705,$A1705+1,1)</f>
        <v/>
      </c>
      <c r="B1706" t="inlineStr">
        <is>
          <t>THE MCCONNELL EDUCATIONAL FOUNDATION</t>
        </is>
      </c>
      <c r="C1706" t="inlineStr">
        <is>
          <t>31-1365344</t>
        </is>
      </c>
      <c r="D1706" t="inlineStr">
        <is>
          <t>Ohio</t>
        </is>
      </c>
      <c r="E1706" t="inlineStr">
        <is>
          <t>OH</t>
        </is>
      </c>
      <c r="F1706" t="n">
        <v>2025</v>
      </c>
      <c r="G1706" t="n">
        <v>2</v>
      </c>
      <c r="H1706" s="13" t="n">
        <v>3937000</v>
      </c>
      <c r="I1706" s="12" t="n">
        <v>58</v>
      </c>
      <c r="J1706" s="13" t="n">
        <v>7000</v>
      </c>
      <c r="K1706" s="13">
        <f>IFERROR($H1706/$I1706,"")</f>
        <v/>
      </c>
      <c r="L1706" s="13" t="n">
        <v>600000</v>
      </c>
      <c r="N1706" t="inlineStr">
        <is>
          <t>No</t>
        </is>
      </c>
      <c r="O1706" t="inlineStr">
        <is>
          <t>Not stated</t>
        </is>
      </c>
      <c r="Q1706" s="9" t="inlineStr">
        <is>
          <t>https://grantcue.com/foundations/the-mcconnell-educational-foundation-311365344</t>
        </is>
      </c>
    </row>
    <row r="1707">
      <c r="A1707">
        <f>IF($E1707=$E1706,$A1706+1,1)</f>
        <v/>
      </c>
      <c r="B1707" t="inlineStr">
        <is>
          <t>THE MILLIRON FOUNDATION</t>
        </is>
      </c>
      <c r="C1707" t="inlineStr">
        <is>
          <t>31-1541621</t>
        </is>
      </c>
      <c r="D1707" t="inlineStr">
        <is>
          <t>Ohio</t>
        </is>
      </c>
      <c r="E1707" t="inlineStr">
        <is>
          <t>OH</t>
        </is>
      </c>
      <c r="F1707" t="n">
        <v>2024</v>
      </c>
      <c r="G1707" t="n">
        <v>1</v>
      </c>
      <c r="H1707" s="13" t="n">
        <v>3855749</v>
      </c>
      <c r="I1707" s="12" t="n">
        <v>50</v>
      </c>
      <c r="J1707" s="13" t="n">
        <v>20000</v>
      </c>
      <c r="K1707" s="13">
        <f>IFERROR($H1707/$I1707,"")</f>
        <v/>
      </c>
      <c r="L1707" s="13" t="n">
        <v>600736</v>
      </c>
      <c r="M1707" t="inlineStr">
        <is>
          <t>KY</t>
        </is>
      </c>
      <c r="N1707" t="inlineStr">
        <is>
          <t>No</t>
        </is>
      </c>
      <c r="O1707" t="inlineStr">
        <is>
          <t>Not stated</t>
        </is>
      </c>
      <c r="Q1707" s="9" t="inlineStr">
        <is>
          <t>https://grantcue.com/foundations/the-milliron-foundation-311541621</t>
        </is>
      </c>
    </row>
    <row r="1708">
      <c r="A1708">
        <f>IF($E1708=$E1707,$A1707+1,1)</f>
        <v/>
      </c>
      <c r="B1708" t="inlineStr">
        <is>
          <t>Robert W Plaster Foundation Inc</t>
        </is>
      </c>
      <c r="C1708" t="inlineStr">
        <is>
          <t>43-1369856</t>
        </is>
      </c>
      <c r="D1708" t="inlineStr">
        <is>
          <t>Ohio</t>
        </is>
      </c>
      <c r="E1708" t="inlineStr">
        <is>
          <t>OH</t>
        </is>
      </c>
      <c r="F1708" t="n">
        <v>2023</v>
      </c>
      <c r="G1708" t="n">
        <v>1</v>
      </c>
      <c r="H1708" s="13" t="n">
        <v>3799645</v>
      </c>
      <c r="I1708" s="12" t="n">
        <v>14</v>
      </c>
      <c r="J1708" s="13" t="n">
        <v>234322.5</v>
      </c>
      <c r="K1708" s="13">
        <f>IFERROR($H1708/$I1708,"")</f>
        <v/>
      </c>
      <c r="L1708" s="13" t="n">
        <v>1800000</v>
      </c>
      <c r="M1708" t="inlineStr">
        <is>
          <t>MO, WI, KY</t>
        </is>
      </c>
      <c r="N1708" t="inlineStr">
        <is>
          <t>Yes</t>
        </is>
      </c>
      <c r="O1708" t="inlineStr">
        <is>
          <t>Not stated</t>
        </is>
      </c>
      <c r="P1708" s="9" t="inlineStr">
        <is>
          <t>https://robertwplasterfoundation.org/</t>
        </is>
      </c>
      <c r="Q1708" s="9" t="inlineStr">
        <is>
          <t>https://grantcue.com/foundations/robert-w-plaster-foundation-inc-431369856</t>
        </is>
      </c>
    </row>
    <row r="1709">
      <c r="A1709">
        <f>IF($E1709=$E1708,$A1708+1,1)</f>
        <v/>
      </c>
      <c r="B1709" t="inlineStr">
        <is>
          <t>JAMES T AND MICHELLE A RYAN FOUNDATION</t>
        </is>
      </c>
      <c r="C1709" t="inlineStr">
        <is>
          <t>26-1619871</t>
        </is>
      </c>
      <c r="D1709" t="inlineStr">
        <is>
          <t>Ohio</t>
        </is>
      </c>
      <c r="E1709" t="inlineStr">
        <is>
          <t>OH</t>
        </is>
      </c>
      <c r="F1709" t="n">
        <v>2025</v>
      </c>
      <c r="G1709" t="n">
        <v>2</v>
      </c>
      <c r="H1709" s="13" t="n">
        <v>3778924</v>
      </c>
      <c r="I1709" s="12" t="n">
        <v>20</v>
      </c>
      <c r="J1709" s="13" t="n">
        <v>4000</v>
      </c>
      <c r="K1709" s="13">
        <f>IFERROR($H1709/$I1709,"")</f>
        <v/>
      </c>
      <c r="L1709" s="13" t="n">
        <v>950000</v>
      </c>
      <c r="M1709" t="inlineStr">
        <is>
          <t>IL, IN, MA</t>
        </is>
      </c>
      <c r="N1709" t="inlineStr">
        <is>
          <t>No</t>
        </is>
      </c>
      <c r="O1709" t="inlineStr">
        <is>
          <t>Not stated</t>
        </is>
      </c>
      <c r="Q1709" s="9" t="inlineStr">
        <is>
          <t>https://grantcue.com/foundations/james-t-and-michelle-a-ryan-foundation-261619871</t>
        </is>
      </c>
    </row>
    <row r="1710">
      <c r="A1710">
        <f>IF($E1710=$E1709,$A1709+1,1)</f>
        <v/>
      </c>
      <c r="B1710" t="inlineStr">
        <is>
          <t>FRED A LENNON CHARITABLE TRUST</t>
        </is>
      </c>
      <c r="C1710" t="inlineStr">
        <is>
          <t>34-1761181</t>
        </is>
      </c>
      <c r="D1710" t="inlineStr">
        <is>
          <t>Ohio</t>
        </is>
      </c>
      <c r="E1710" t="inlineStr">
        <is>
          <t>OH</t>
        </is>
      </c>
      <c r="F1710" t="n">
        <v>2024</v>
      </c>
      <c r="G1710" t="n">
        <v>1</v>
      </c>
      <c r="H1710" s="13" t="n">
        <v>3764000</v>
      </c>
      <c r="I1710" s="12" t="n">
        <v>133</v>
      </c>
      <c r="J1710" s="13" t="n">
        <v>5000</v>
      </c>
      <c r="K1710" s="13">
        <f>IFERROR($H1710/$I1710,"")</f>
        <v/>
      </c>
      <c r="L1710" s="13" t="n">
        <v>450000</v>
      </c>
      <c r="M1710" t="inlineStr">
        <is>
          <t>DC, VA, FL</t>
        </is>
      </c>
      <c r="N1710" t="inlineStr">
        <is>
          <t>No</t>
        </is>
      </c>
      <c r="O1710" t="inlineStr">
        <is>
          <t>Not stated</t>
        </is>
      </c>
      <c r="Q1710" s="9" t="inlineStr">
        <is>
          <t>https://grantcue.com/foundations/fred-a-lennon-charitable-trust-341761181</t>
        </is>
      </c>
    </row>
    <row r="1711">
      <c r="A1711">
        <f>IF($E1711=$E1710,$A1710+1,1)</f>
        <v/>
      </c>
      <c r="B1711" t="inlineStr">
        <is>
          <t>THE TROMPETER FAMILY FOUNDATION</t>
        </is>
      </c>
      <c r="C1711" t="inlineStr">
        <is>
          <t>87-6831610</t>
        </is>
      </c>
      <c r="D1711" t="inlineStr">
        <is>
          <t>Ohio</t>
        </is>
      </c>
      <c r="E1711" t="inlineStr">
        <is>
          <t>OH</t>
        </is>
      </c>
      <c r="F1711" t="n">
        <v>2025</v>
      </c>
      <c r="G1711" t="n">
        <v>2</v>
      </c>
      <c r="H1711" s="13" t="n">
        <v>3739626</v>
      </c>
      <c r="I1711" s="12" t="n">
        <v>81</v>
      </c>
      <c r="J1711" s="13" t="n">
        <v>20000</v>
      </c>
      <c r="K1711" s="13">
        <f>IFERROR($H1711/$I1711,"")</f>
        <v/>
      </c>
      <c r="L1711" s="13" t="n">
        <v>667450</v>
      </c>
      <c r="M1711" t="inlineStr">
        <is>
          <t>FL, IL, DC</t>
        </is>
      </c>
      <c r="N1711" t="inlineStr">
        <is>
          <t>No</t>
        </is>
      </c>
      <c r="O1711" t="inlineStr">
        <is>
          <t>Not stated</t>
        </is>
      </c>
      <c r="Q1711" s="9" t="inlineStr">
        <is>
          <t>https://grantcue.com/foundations/the-trompeter-family-foundation-876831610</t>
        </is>
      </c>
    </row>
    <row r="1712">
      <c r="A1712">
        <f>IF($E1712=$E1711,$A1711+1,1)</f>
        <v/>
      </c>
      <c r="B1712" t="inlineStr">
        <is>
          <t>THE SCOTTS MIRACLE-GRO FOUNDATION</t>
        </is>
      </c>
      <c r="C1712" t="inlineStr">
        <is>
          <t>61-1794169</t>
        </is>
      </c>
      <c r="D1712" t="inlineStr">
        <is>
          <t>Ohio</t>
        </is>
      </c>
      <c r="E1712" t="inlineStr">
        <is>
          <t>OH</t>
        </is>
      </c>
      <c r="F1712" t="n">
        <v>2024</v>
      </c>
      <c r="G1712" t="n">
        <v>2</v>
      </c>
      <c r="H1712" s="13" t="n">
        <v>3727468</v>
      </c>
      <c r="I1712" s="12" t="n">
        <v>45</v>
      </c>
      <c r="J1712" s="13" t="n">
        <v>55000</v>
      </c>
      <c r="K1712" s="13">
        <f>IFERROR($H1712/$I1712,"")</f>
        <v/>
      </c>
      <c r="L1712" s="13" t="n">
        <v>215000</v>
      </c>
      <c r="M1712" t="inlineStr">
        <is>
          <t>FL, VA, VT</t>
        </is>
      </c>
      <c r="N1712" t="inlineStr">
        <is>
          <t>Yes</t>
        </is>
      </c>
      <c r="O1712" t="inlineStr">
        <is>
          <t>Not stated</t>
        </is>
      </c>
      <c r="Q1712" s="9" t="inlineStr">
        <is>
          <t>https://grantcue.com/foundations/the-scotts-miracle-gro-foundation-611794169</t>
        </is>
      </c>
    </row>
    <row r="1713">
      <c r="A1713">
        <f>IF($E1713=$E1712,$A1712+1,1)</f>
        <v/>
      </c>
      <c r="B1713" t="inlineStr">
        <is>
          <t>THE SCHIEWETZ FOUNDATION INC</t>
        </is>
      </c>
      <c r="C1713" t="inlineStr">
        <is>
          <t>31-1812245</t>
        </is>
      </c>
      <c r="D1713" t="inlineStr">
        <is>
          <t>Ohio</t>
        </is>
      </c>
      <c r="E1713" t="inlineStr">
        <is>
          <t>OH</t>
        </is>
      </c>
      <c r="F1713" t="n">
        <v>2024</v>
      </c>
      <c r="G1713" t="n">
        <v>1</v>
      </c>
      <c r="H1713" s="13" t="n">
        <v>3718500</v>
      </c>
      <c r="I1713" s="12" t="n">
        <v>20</v>
      </c>
      <c r="J1713" s="13" t="n">
        <v>100000</v>
      </c>
      <c r="K1713" s="13">
        <f>IFERROR($H1713/$I1713,"")</f>
        <v/>
      </c>
      <c r="L1713" s="13" t="n">
        <v>500000</v>
      </c>
      <c r="M1713" t="inlineStr">
        <is>
          <t>VA</t>
        </is>
      </c>
      <c r="N1713" t="inlineStr">
        <is>
          <t>No</t>
        </is>
      </c>
      <c r="O1713" t="inlineStr">
        <is>
          <t>Not stated</t>
        </is>
      </c>
      <c r="Q1713" s="9" t="inlineStr">
        <is>
          <t>https://grantcue.com/foundations/the-schiewetz-foundation-inc-311812245</t>
        </is>
      </c>
    </row>
    <row r="1714">
      <c r="A1714">
        <f>IF($E1714=$E1713,$A1713+1,1)</f>
        <v/>
      </c>
      <c r="B1714" t="inlineStr">
        <is>
          <t>ABELE FAMILY FOUNDATION</t>
        </is>
      </c>
      <c r="C1714" t="inlineStr">
        <is>
          <t>45-3795823</t>
        </is>
      </c>
      <c r="D1714" t="inlineStr">
        <is>
          <t>Ohio</t>
        </is>
      </c>
      <c r="E1714" t="inlineStr">
        <is>
          <t>OH</t>
        </is>
      </c>
      <c r="F1714" t="n">
        <v>2024</v>
      </c>
      <c r="G1714" t="n">
        <v>2</v>
      </c>
      <c r="H1714" s="13" t="n">
        <v>3665389</v>
      </c>
      <c r="I1714" s="12" t="n">
        <v>32</v>
      </c>
      <c r="J1714" s="13" t="n">
        <v>5000</v>
      </c>
      <c r="K1714" s="13">
        <f>IFERROR($H1714/$I1714,"")</f>
        <v/>
      </c>
      <c r="L1714" s="13" t="n">
        <v>1600000</v>
      </c>
      <c r="M1714" t="inlineStr">
        <is>
          <t>PA, ME, NJ</t>
        </is>
      </c>
      <c r="N1714" t="inlineStr">
        <is>
          <t>No</t>
        </is>
      </c>
      <c r="O1714" t="inlineStr">
        <is>
          <t>Not stated</t>
        </is>
      </c>
      <c r="Q1714" s="9" t="inlineStr">
        <is>
          <t>https://grantcue.com/foundations/abele-family-foundation-453795823</t>
        </is>
      </c>
    </row>
    <row r="1715">
      <c r="A1715">
        <f>IF($E1715=$E1714,$A1714+1,1)</f>
        <v/>
      </c>
      <c r="B1715" t="inlineStr">
        <is>
          <t>THE CHARLOTTE R SCHMIDLAPP FUND FIFTH THIRD</t>
        </is>
      </c>
      <c r="C1715" t="inlineStr">
        <is>
          <t>31-0532641</t>
        </is>
      </c>
      <c r="D1715" t="inlineStr">
        <is>
          <t>Ohio</t>
        </is>
      </c>
      <c r="E1715" t="inlineStr">
        <is>
          <t>OH</t>
        </is>
      </c>
      <c r="F1715" t="n">
        <v>2024</v>
      </c>
      <c r="G1715" t="n">
        <v>2</v>
      </c>
      <c r="H1715" s="13" t="n">
        <v>3660000</v>
      </c>
      <c r="I1715" s="12" t="n">
        <v>28</v>
      </c>
      <c r="J1715" s="13" t="n">
        <v>100000</v>
      </c>
      <c r="K1715" s="13">
        <f>IFERROR($H1715/$I1715,"")</f>
        <v/>
      </c>
      <c r="L1715" s="13" t="n">
        <v>610000</v>
      </c>
      <c r="M1715" t="inlineStr">
        <is>
          <t>KY</t>
        </is>
      </c>
      <c r="N1715" t="inlineStr">
        <is>
          <t>Yes</t>
        </is>
      </c>
      <c r="O1715" t="inlineStr">
        <is>
          <t>Yes</t>
        </is>
      </c>
      <c r="Q1715" s="9" t="inlineStr">
        <is>
          <t>https://grantcue.com/foundations/the-charlotte-r-schmidlapp-fund-fifth-third-310532641</t>
        </is>
      </c>
    </row>
    <row r="1716">
      <c r="A1716">
        <f>IF($E1716=$E1715,$A1715+1,1)</f>
        <v/>
      </c>
      <c r="B1716" t="inlineStr">
        <is>
          <t>ROWAN FOUNDATION</t>
        </is>
      </c>
      <c r="C1716" t="inlineStr">
        <is>
          <t>87-4069634</t>
        </is>
      </c>
      <c r="D1716" t="inlineStr">
        <is>
          <t>Ohio</t>
        </is>
      </c>
      <c r="E1716" t="inlineStr">
        <is>
          <t>OH</t>
        </is>
      </c>
      <c r="F1716" t="n">
        <v>2025</v>
      </c>
      <c r="G1716" t="n">
        <v>2</v>
      </c>
      <c r="H1716" s="13" t="n">
        <v>3632461</v>
      </c>
      <c r="I1716" s="12" t="n">
        <v>34</v>
      </c>
      <c r="J1716" s="13" t="n">
        <v>35000</v>
      </c>
      <c r="K1716" s="13">
        <f>IFERROR($H1716/$I1716,"")</f>
        <v/>
      </c>
      <c r="L1716" s="13" t="n">
        <v>1320000</v>
      </c>
      <c r="M1716" t="inlineStr">
        <is>
          <t>NY, IL, CO</t>
        </is>
      </c>
      <c r="N1716" t="inlineStr">
        <is>
          <t>No</t>
        </is>
      </c>
      <c r="O1716" t="inlineStr">
        <is>
          <t>Not stated</t>
        </is>
      </c>
      <c r="Q1716" s="9" t="inlineStr">
        <is>
          <t>https://grantcue.com/foundations/rowan-foundation-874069634</t>
        </is>
      </c>
    </row>
    <row r="1717">
      <c r="A1717">
        <f>IF($E1717=$E1716,$A1716+1,1)</f>
        <v/>
      </c>
      <c r="B1717" t="inlineStr">
        <is>
          <t>The Summit Foundation Inc</t>
        </is>
      </c>
      <c r="C1717" t="inlineStr">
        <is>
          <t>37-2117735</t>
        </is>
      </c>
      <c r="D1717" t="inlineStr">
        <is>
          <t>Ohio</t>
        </is>
      </c>
      <c r="E1717" t="inlineStr">
        <is>
          <t>OH</t>
        </is>
      </c>
      <c r="F1717" t="n">
        <v>2025</v>
      </c>
      <c r="G1717" t="n">
        <v>3</v>
      </c>
      <c r="H1717" s="13" t="n">
        <v>3545492</v>
      </c>
      <c r="I1717" s="12" t="n">
        <v>106</v>
      </c>
      <c r="J1717" s="13" t="n">
        <v>3525.5</v>
      </c>
      <c r="K1717" s="13">
        <f>IFERROR($H1717/$I1717,"")</f>
        <v/>
      </c>
      <c r="L1717" s="13" t="n">
        <v>1082307</v>
      </c>
      <c r="M1717" t="inlineStr">
        <is>
          <t>CA, GA, NY</t>
        </is>
      </c>
      <c r="N1717" t="inlineStr">
        <is>
          <t>No</t>
        </is>
      </c>
      <c r="O1717" t="inlineStr">
        <is>
          <t>Not stated</t>
        </is>
      </c>
      <c r="Q1717" s="9" t="inlineStr">
        <is>
          <t>https://grantcue.com/foundations/the-summit-foundation-inc-372117735</t>
        </is>
      </c>
    </row>
    <row r="1718">
      <c r="A1718">
        <f>IF($E1718=$E1717,$A1717+1,1)</f>
        <v/>
      </c>
      <c r="B1718" t="inlineStr">
        <is>
          <t>SSB CHARITABLE CORPORATION</t>
        </is>
      </c>
      <c r="C1718" t="inlineStr">
        <is>
          <t>82-0722937</t>
        </is>
      </c>
      <c r="D1718" t="inlineStr">
        <is>
          <t>Ohio</t>
        </is>
      </c>
      <c r="E1718" t="inlineStr">
        <is>
          <t>OH</t>
        </is>
      </c>
      <c r="F1718" t="n">
        <v>2024</v>
      </c>
      <c r="G1718" t="n">
        <v>1</v>
      </c>
      <c r="H1718" s="13" t="n">
        <v>3535435</v>
      </c>
      <c r="I1718" s="12" t="n">
        <v>10</v>
      </c>
      <c r="J1718" s="13" t="n">
        <v>75000</v>
      </c>
      <c r="K1718" s="13">
        <f>IFERROR($H1718/$I1718,"")</f>
        <v/>
      </c>
      <c r="L1718" s="13" t="n">
        <v>1810440</v>
      </c>
      <c r="M1718" t="inlineStr">
        <is>
          <t>VA, GA, CA</t>
        </is>
      </c>
      <c r="N1718" t="inlineStr">
        <is>
          <t>No</t>
        </is>
      </c>
      <c r="O1718" t="inlineStr">
        <is>
          <t>Not stated</t>
        </is>
      </c>
      <c r="Q1718" s="9" t="inlineStr">
        <is>
          <t>https://grantcue.com/foundations/ssb-charitable-corporation-820722937</t>
        </is>
      </c>
    </row>
    <row r="1719">
      <c r="A1719">
        <f>IF($E1719=$E1718,$A1718+1,1)</f>
        <v/>
      </c>
      <c r="B1719" t="inlineStr">
        <is>
          <t>Bigglesworth Family Foundation Inc</t>
        </is>
      </c>
      <c r="C1719" t="inlineStr">
        <is>
          <t>27-3854526</t>
        </is>
      </c>
      <c r="D1719" t="inlineStr">
        <is>
          <t>Ohio</t>
        </is>
      </c>
      <c r="E1719" t="inlineStr">
        <is>
          <t>OH</t>
        </is>
      </c>
      <c r="F1719" t="n">
        <v>2025</v>
      </c>
      <c r="G1719" t="n">
        <v>2</v>
      </c>
      <c r="H1719" s="13" t="n">
        <v>3533000</v>
      </c>
      <c r="I1719" s="12" t="n">
        <v>5</v>
      </c>
      <c r="J1719" s="13" t="n">
        <v>6000</v>
      </c>
      <c r="K1719" s="13">
        <f>IFERROR($H1719/$I1719,"")</f>
        <v/>
      </c>
      <c r="L1719" s="13" t="n">
        <v>1775000</v>
      </c>
      <c r="M1719" t="inlineStr">
        <is>
          <t>DC, CA</t>
        </is>
      </c>
      <c r="N1719" t="inlineStr">
        <is>
          <t>No</t>
        </is>
      </c>
      <c r="O1719" t="inlineStr">
        <is>
          <t>Not stated</t>
        </is>
      </c>
      <c r="Q1719" s="9" t="inlineStr">
        <is>
          <t>https://grantcue.com/foundations/bigglesworth-family-foundation-inc-273854526</t>
        </is>
      </c>
    </row>
    <row r="1720">
      <c r="A1720">
        <f>IF($E1720=$E1719,$A1719+1,1)</f>
        <v/>
      </c>
      <c r="B1720" t="inlineStr">
        <is>
          <t>MARTHA HOLDEN JENNINGS FOUNDATION</t>
        </is>
      </c>
      <c r="C1720" t="inlineStr">
        <is>
          <t>34-0934478</t>
        </is>
      </c>
      <c r="D1720" t="inlineStr">
        <is>
          <t>Ohio</t>
        </is>
      </c>
      <c r="E1720" t="inlineStr">
        <is>
          <t>OH</t>
        </is>
      </c>
      <c r="F1720" t="n">
        <v>2024</v>
      </c>
      <c r="G1720" t="n">
        <v>1</v>
      </c>
      <c r="H1720" s="13" t="n">
        <v>3529754</v>
      </c>
      <c r="I1720" s="12" t="n">
        <v>284</v>
      </c>
      <c r="J1720" s="13" t="n">
        <v>11102</v>
      </c>
      <c r="K1720" s="13">
        <f>IFERROR($H1720/$I1720,"")</f>
        <v/>
      </c>
      <c r="L1720" s="13" t="n">
        <v>81565</v>
      </c>
      <c r="M1720" t="inlineStr">
        <is>
          <t>TX, NY, PA</t>
        </is>
      </c>
      <c r="N1720" t="inlineStr">
        <is>
          <t>Yes</t>
        </is>
      </c>
      <c r="O1720" t="inlineStr">
        <is>
          <t>Yes</t>
        </is>
      </c>
      <c r="P1720" s="9" t="inlineStr">
        <is>
          <t>https://www.mhjf.org/</t>
        </is>
      </c>
      <c r="Q1720" s="9" t="inlineStr">
        <is>
          <t>https://grantcue.com/foundations/martha-holden-jennings-foundation-340934478</t>
        </is>
      </c>
    </row>
    <row r="1721">
      <c r="A1721">
        <f>IF($E1721=$E1720,$A1720+1,1)</f>
        <v/>
      </c>
      <c r="B1721" t="inlineStr">
        <is>
          <t>THE CHAR AND CHUCK FOWLER FAMILY FOUNDATION</t>
        </is>
      </c>
      <c r="C1721" t="inlineStr">
        <is>
          <t>90-0035660</t>
        </is>
      </c>
      <c r="D1721" t="inlineStr">
        <is>
          <t>Ohio</t>
        </is>
      </c>
      <c r="E1721" t="inlineStr">
        <is>
          <t>OH</t>
        </is>
      </c>
      <c r="F1721" t="n">
        <v>2024</v>
      </c>
      <c r="G1721" t="n">
        <v>1</v>
      </c>
      <c r="H1721" s="13" t="n">
        <v>3525818</v>
      </c>
      <c r="I1721" s="12" t="n">
        <v>146</v>
      </c>
      <c r="J1721" s="13" t="n">
        <v>20000</v>
      </c>
      <c r="K1721" s="13">
        <f>IFERROR($H1721/$I1721,"")</f>
        <v/>
      </c>
      <c r="L1721" s="13" t="n">
        <v>200000</v>
      </c>
      <c r="M1721" t="inlineStr">
        <is>
          <t>NY, CA, CO</t>
        </is>
      </c>
      <c r="N1721" t="inlineStr">
        <is>
          <t>Yes</t>
        </is>
      </c>
      <c r="O1721" t="inlineStr">
        <is>
          <t>Yes</t>
        </is>
      </c>
      <c r="P1721" s="9" t="inlineStr">
        <is>
          <t>https://www.fowlerfamilyfdn.org/</t>
        </is>
      </c>
      <c r="Q1721" s="9" t="inlineStr">
        <is>
          <t>https://grantcue.com/foundations/the-char-and-chuck-fowler-family-foundation-900035660</t>
        </is>
      </c>
    </row>
    <row r="1722">
      <c r="A1722">
        <f>IF($E1722=$E1721,$A1721+1,1)</f>
        <v/>
      </c>
      <c r="B1722" t="inlineStr">
        <is>
          <t>THE REINBERGER FOUNDATION</t>
        </is>
      </c>
      <c r="C1722" t="inlineStr">
        <is>
          <t>34-6574879</t>
        </is>
      </c>
      <c r="D1722" t="inlineStr">
        <is>
          <t>Ohio</t>
        </is>
      </c>
      <c r="E1722" t="inlineStr">
        <is>
          <t>OH</t>
        </is>
      </c>
      <c r="F1722" t="n">
        <v>2024</v>
      </c>
      <c r="G1722" t="n">
        <v>1</v>
      </c>
      <c r="H1722" s="13" t="n">
        <v>3524909</v>
      </c>
      <c r="I1722" s="12" t="n">
        <v>140</v>
      </c>
      <c r="J1722" s="13" t="n">
        <v>20000</v>
      </c>
      <c r="K1722" s="13">
        <f>IFERROR($H1722/$I1722,"")</f>
        <v/>
      </c>
      <c r="L1722" s="13" t="n">
        <v>112500</v>
      </c>
      <c r="M1722" t="inlineStr">
        <is>
          <t>GA, VA, MD</t>
        </is>
      </c>
      <c r="N1722" t="inlineStr">
        <is>
          <t>No</t>
        </is>
      </c>
      <c r="O1722" t="inlineStr">
        <is>
          <t>Yes</t>
        </is>
      </c>
      <c r="Q1722" s="9" t="inlineStr">
        <is>
          <t>https://grantcue.com/foundations/the-reinberger-foundation-346574879</t>
        </is>
      </c>
    </row>
    <row r="1723">
      <c r="A1723">
        <f>IF($E1723=$E1722,$A1722+1,1)</f>
        <v/>
      </c>
      <c r="B1723" t="inlineStr">
        <is>
          <t>FOX FOUNDATION INC</t>
        </is>
      </c>
      <c r="C1723" t="inlineStr">
        <is>
          <t>31-6023906</t>
        </is>
      </c>
      <c r="D1723" t="inlineStr">
        <is>
          <t>Ohio</t>
        </is>
      </c>
      <c r="E1723" t="inlineStr">
        <is>
          <t>OH</t>
        </is>
      </c>
      <c r="F1723" t="n">
        <v>2024</v>
      </c>
      <c r="G1723" t="n">
        <v>2</v>
      </c>
      <c r="H1723" s="13" t="n">
        <v>3407316</v>
      </c>
      <c r="I1723" s="12" t="n">
        <v>71</v>
      </c>
      <c r="J1723" s="13" t="n">
        <v>30000</v>
      </c>
      <c r="K1723" s="13">
        <f>IFERROR($H1723/$I1723,"")</f>
        <v/>
      </c>
      <c r="L1723" s="13" t="n">
        <v>322082</v>
      </c>
      <c r="M1723" t="inlineStr">
        <is>
          <t>SC, NJ, ME</t>
        </is>
      </c>
      <c r="N1723" t="inlineStr">
        <is>
          <t>Yes</t>
        </is>
      </c>
      <c r="O1723" t="inlineStr">
        <is>
          <t>Yes</t>
        </is>
      </c>
      <c r="Q1723" s="9" t="inlineStr">
        <is>
          <t>https://grantcue.com/foundations/fox-foundation-inc-316023906</t>
        </is>
      </c>
    </row>
    <row r="1724">
      <c r="A1724">
        <f>IF($E1724=$E1723,$A1723+1,1)</f>
        <v/>
      </c>
      <c r="B1724" t="inlineStr">
        <is>
          <t>LAURA E PRICE BRIGGS TE MUT FDS</t>
        </is>
      </c>
      <c r="C1724" t="inlineStr">
        <is>
          <t>34-6511114</t>
        </is>
      </c>
      <c r="D1724" t="inlineStr">
        <is>
          <t>Ohio</t>
        </is>
      </c>
      <c r="E1724" t="inlineStr">
        <is>
          <t>OH</t>
        </is>
      </c>
      <c r="F1724" t="n">
        <v>2024</v>
      </c>
      <c r="G1724" t="n">
        <v>2</v>
      </c>
      <c r="H1724" s="13" t="n">
        <v>3393125</v>
      </c>
      <c r="I1724" s="12" t="n">
        <v>10</v>
      </c>
      <c r="J1724" s="13" t="n">
        <v>341284</v>
      </c>
      <c r="K1724" s="13">
        <f>IFERROR($H1724/$I1724,"")</f>
        <v/>
      </c>
      <c r="L1724" s="13" t="n">
        <v>361437</v>
      </c>
      <c r="N1724" t="inlineStr">
        <is>
          <t>No</t>
        </is>
      </c>
      <c r="O1724" t="inlineStr">
        <is>
          <t>Not stated</t>
        </is>
      </c>
      <c r="Q1724" s="9" t="inlineStr">
        <is>
          <t>https://grantcue.com/foundations/laura-e-price-briggs-te-mut-fds-346511114</t>
        </is>
      </c>
    </row>
    <row r="1725">
      <c r="A1725">
        <f>IF($E1725=$E1724,$A1724+1,1)</f>
        <v/>
      </c>
      <c r="B1725" t="inlineStr">
        <is>
          <t>Spaulding Foundation</t>
        </is>
      </c>
      <c r="C1725" t="inlineStr">
        <is>
          <t>31-1096254</t>
        </is>
      </c>
      <c r="D1725" t="inlineStr">
        <is>
          <t>Ohio</t>
        </is>
      </c>
      <c r="E1725" t="inlineStr">
        <is>
          <t>OH</t>
        </is>
      </c>
      <c r="F1725" t="n">
        <v>2025</v>
      </c>
      <c r="G1725" t="n">
        <v>2</v>
      </c>
      <c r="H1725" s="13" t="n">
        <v>3388694</v>
      </c>
      <c r="I1725" s="12" t="n">
        <v>88</v>
      </c>
      <c r="J1725" s="13" t="n">
        <v>23082.5</v>
      </c>
      <c r="K1725" s="13">
        <f>IFERROR($H1725/$I1725,"")</f>
        <v/>
      </c>
      <c r="L1725" s="13" t="n">
        <v>962500</v>
      </c>
      <c r="M1725" t="inlineStr">
        <is>
          <t>KY, IN</t>
        </is>
      </c>
      <c r="N1725" t="inlineStr">
        <is>
          <t>Yes</t>
        </is>
      </c>
      <c r="O1725" t="inlineStr">
        <is>
          <t>Yes</t>
        </is>
      </c>
      <c r="Q1725" s="9" t="inlineStr">
        <is>
          <t>https://grantcue.com/foundations/spaulding-foundation-311096254</t>
        </is>
      </c>
    </row>
    <row r="1726">
      <c r="A1726">
        <f>IF($E1726=$E1725,$A1725+1,1)</f>
        <v/>
      </c>
      <c r="B1726" t="inlineStr">
        <is>
          <t>THE PSALMS FOUNDATION</t>
        </is>
      </c>
      <c r="C1726" t="inlineStr">
        <is>
          <t>31-1404734</t>
        </is>
      </c>
      <c r="D1726" t="inlineStr">
        <is>
          <t>Ohio</t>
        </is>
      </c>
      <c r="E1726" t="inlineStr">
        <is>
          <t>OH</t>
        </is>
      </c>
      <c r="F1726" t="n">
        <v>2025</v>
      </c>
      <c r="G1726" t="n">
        <v>2</v>
      </c>
      <c r="H1726" s="13" t="n">
        <v>3372167</v>
      </c>
      <c r="I1726" s="12" t="n">
        <v>25</v>
      </c>
      <c r="J1726" s="13" t="n">
        <v>120000</v>
      </c>
      <c r="K1726" s="13">
        <f>IFERROR($H1726/$I1726,"")</f>
        <v/>
      </c>
      <c r="L1726" s="13" t="n">
        <v>350000</v>
      </c>
      <c r="M1726" t="inlineStr">
        <is>
          <t>DC, GA, AZ</t>
        </is>
      </c>
      <c r="N1726" t="inlineStr">
        <is>
          <t>No</t>
        </is>
      </c>
      <c r="O1726" t="inlineStr">
        <is>
          <t>Not stated</t>
        </is>
      </c>
      <c r="Q1726" s="9" t="inlineStr">
        <is>
          <t>https://grantcue.com/foundations/the-psalms-foundation-311404734</t>
        </is>
      </c>
    </row>
    <row r="1727">
      <c r="A1727">
        <f>IF($E1727=$E1726,$A1726+1,1)</f>
        <v/>
      </c>
      <c r="B1727" t="inlineStr">
        <is>
          <t>Trust Estate of George B Riley</t>
        </is>
      </c>
      <c r="C1727" t="inlineStr">
        <is>
          <t>31-0654315</t>
        </is>
      </c>
      <c r="D1727" t="inlineStr">
        <is>
          <t>Ohio</t>
        </is>
      </c>
      <c r="E1727" t="inlineStr">
        <is>
          <t>OH</t>
        </is>
      </c>
      <c r="F1727" t="n">
        <v>2025</v>
      </c>
      <c r="G1727" t="n">
        <v>2</v>
      </c>
      <c r="H1727" s="13" t="n">
        <v>3367850</v>
      </c>
      <c r="I1727" s="12" t="n">
        <v>79</v>
      </c>
      <c r="J1727" s="13" t="n">
        <v>40000</v>
      </c>
      <c r="K1727" s="13">
        <f>IFERROR($H1727/$I1727,"")</f>
        <v/>
      </c>
      <c r="L1727" s="13" t="n">
        <v>150000</v>
      </c>
      <c r="M1727" t="inlineStr">
        <is>
          <t>KY</t>
        </is>
      </c>
      <c r="N1727" t="inlineStr">
        <is>
          <t>No</t>
        </is>
      </c>
      <c r="O1727" t="inlineStr">
        <is>
          <t>Not stated</t>
        </is>
      </c>
      <c r="Q1727" s="9" t="inlineStr">
        <is>
          <t>https://grantcue.com/foundations/trust-estate-of-george-b-riley-310654315</t>
        </is>
      </c>
    </row>
    <row r="1728">
      <c r="A1728">
        <f>IF($E1728=$E1727,$A1727+1,1)</f>
        <v/>
      </c>
      <c r="B1728" t="inlineStr">
        <is>
          <t>JOHN HUNTINGTON FUND FOR EDUCATION</t>
        </is>
      </c>
      <c r="C1728" t="inlineStr">
        <is>
          <t>34-0714434</t>
        </is>
      </c>
      <c r="D1728" t="inlineStr">
        <is>
          <t>Ohio</t>
        </is>
      </c>
      <c r="E1728" t="inlineStr">
        <is>
          <t>OH</t>
        </is>
      </c>
      <c r="F1728" t="n">
        <v>2024</v>
      </c>
      <c r="G1728" t="n">
        <v>1</v>
      </c>
      <c r="H1728" s="13" t="n">
        <v>3331275</v>
      </c>
      <c r="I1728" s="12" t="n">
        <v>12</v>
      </c>
      <c r="J1728" s="13" t="n">
        <v>253000</v>
      </c>
      <c r="K1728" s="13">
        <f>IFERROR($H1728/$I1728,"")</f>
        <v/>
      </c>
      <c r="L1728" s="13" t="n">
        <v>812775</v>
      </c>
      <c r="N1728" t="inlineStr">
        <is>
          <t>Yes</t>
        </is>
      </c>
      <c r="O1728" t="inlineStr">
        <is>
          <t>Yes</t>
        </is>
      </c>
      <c r="Q1728" s="9" t="inlineStr">
        <is>
          <t>https://grantcue.com/foundations/john-huntington-fund-for-education-340714434</t>
        </is>
      </c>
    </row>
    <row r="1729">
      <c r="A1729">
        <f>IF($E1729=$E1728,$A1728+1,1)</f>
        <v/>
      </c>
      <c r="B1729" t="inlineStr">
        <is>
          <t>OAKHILL FOUNDATION</t>
        </is>
      </c>
      <c r="C1729" t="inlineStr">
        <is>
          <t>20-6021595</t>
        </is>
      </c>
      <c r="D1729" t="inlineStr">
        <is>
          <t>Ohio</t>
        </is>
      </c>
      <c r="E1729" t="inlineStr">
        <is>
          <t>OH</t>
        </is>
      </c>
      <c r="F1729" t="n">
        <v>2025</v>
      </c>
      <c r="G1729" t="n">
        <v>2</v>
      </c>
      <c r="H1729" s="13" t="n">
        <v>3257475</v>
      </c>
      <c r="I1729" s="12" t="n">
        <v>8</v>
      </c>
      <c r="J1729" s="13" t="n">
        <v>193953</v>
      </c>
      <c r="K1729" s="13">
        <f>IFERROR($H1729/$I1729,"")</f>
        <v/>
      </c>
      <c r="L1729" s="13" t="n">
        <v>1250000</v>
      </c>
      <c r="N1729" t="inlineStr">
        <is>
          <t>No</t>
        </is>
      </c>
      <c r="O1729" t="inlineStr">
        <is>
          <t>Not stated</t>
        </is>
      </c>
      <c r="Q1729" s="9" t="inlineStr">
        <is>
          <t>https://grantcue.com/foundations/oakhill-foundation-206021595</t>
        </is>
      </c>
    </row>
    <row r="1730">
      <c r="A1730">
        <f>IF($E1730=$E1729,$A1729+1,1)</f>
        <v/>
      </c>
      <c r="B1730" t="inlineStr">
        <is>
          <t>COOPER-NEWELL FOUNDATION</t>
        </is>
      </c>
      <c r="C1730" t="inlineStr">
        <is>
          <t>91-2088813</t>
        </is>
      </c>
      <c r="D1730" t="inlineStr">
        <is>
          <t>Ohio</t>
        </is>
      </c>
      <c r="E1730" t="inlineStr">
        <is>
          <t>OH</t>
        </is>
      </c>
      <c r="F1730" t="n">
        <v>2025</v>
      </c>
      <c r="G1730" t="n">
        <v>2</v>
      </c>
      <c r="H1730" s="13" t="n">
        <v>3180100</v>
      </c>
      <c r="I1730" s="12" t="n">
        <v>28</v>
      </c>
      <c r="J1730" s="13" t="n">
        <v>25000</v>
      </c>
      <c r="K1730" s="13">
        <f>IFERROR($H1730/$I1730,"")</f>
        <v/>
      </c>
      <c r="L1730" s="13" t="n">
        <v>2000000</v>
      </c>
      <c r="M1730" t="inlineStr">
        <is>
          <t>WA, NY, CA</t>
        </is>
      </c>
      <c r="N1730" t="inlineStr">
        <is>
          <t>No</t>
        </is>
      </c>
      <c r="O1730" t="inlineStr">
        <is>
          <t>Not stated</t>
        </is>
      </c>
      <c r="Q1730" s="9" t="inlineStr">
        <is>
          <t>https://grantcue.com/foundations/cooper-newell-foundation-912088813</t>
        </is>
      </c>
    </row>
    <row r="1731">
      <c r="A1731">
        <f>IF($E1731=$E1730,$A1730+1,1)</f>
        <v/>
      </c>
      <c r="B1731" t="inlineStr">
        <is>
          <t>TENNIS FOR CHARITY INC</t>
        </is>
      </c>
      <c r="C1731" t="inlineStr">
        <is>
          <t>31-1001878</t>
        </is>
      </c>
      <c r="D1731" t="inlineStr">
        <is>
          <t>Ohio</t>
        </is>
      </c>
      <c r="E1731" t="inlineStr">
        <is>
          <t>OH</t>
        </is>
      </c>
      <c r="F1731" t="n">
        <v>2025</v>
      </c>
      <c r="G1731" t="n">
        <v>1</v>
      </c>
      <c r="H1731" s="13" t="n">
        <v>3172152</v>
      </c>
      <c r="I1731" s="12" t="n">
        <v>8</v>
      </c>
      <c r="J1731" s="13" t="n">
        <v>20250</v>
      </c>
      <c r="K1731" s="13">
        <f>IFERROR($H1731/$I1731,"")</f>
        <v/>
      </c>
      <c r="L1731" s="13" t="n">
        <v>3000000</v>
      </c>
      <c r="N1731" t="inlineStr">
        <is>
          <t>No</t>
        </is>
      </c>
      <c r="O1731" t="inlineStr">
        <is>
          <t>Not stated</t>
        </is>
      </c>
      <c r="Q1731" s="9" t="inlineStr">
        <is>
          <t>https://grantcue.com/foundations/tennis-for-charity-inc-311001878</t>
        </is>
      </c>
    </row>
    <row r="1732">
      <c r="A1732">
        <f>IF($E1732=$E1731,$A1731+1,1)</f>
        <v/>
      </c>
      <c r="B1732" t="inlineStr">
        <is>
          <t>HATTON FOUNDATION</t>
        </is>
      </c>
      <c r="C1732" t="inlineStr">
        <is>
          <t>31-1533046</t>
        </is>
      </c>
      <c r="D1732" t="inlineStr">
        <is>
          <t>Ohio</t>
        </is>
      </c>
      <c r="E1732" t="inlineStr">
        <is>
          <t>OH</t>
        </is>
      </c>
      <c r="F1732" t="n">
        <v>2025</v>
      </c>
      <c r="G1732" t="n">
        <v>2</v>
      </c>
      <c r="H1732" s="13" t="n">
        <v>3151676</v>
      </c>
      <c r="I1732" s="12" t="n">
        <v>118</v>
      </c>
      <c r="J1732" s="13" t="n">
        <v>10000</v>
      </c>
      <c r="K1732" s="13">
        <f>IFERROR($H1732/$I1732,"")</f>
        <v/>
      </c>
      <c r="L1732" s="13" t="n">
        <v>330000</v>
      </c>
      <c r="M1732" t="inlineStr">
        <is>
          <t>KY, AZ, NY</t>
        </is>
      </c>
      <c r="N1732" t="inlineStr">
        <is>
          <t>Yes</t>
        </is>
      </c>
      <c r="O1732" t="inlineStr">
        <is>
          <t>Not stated</t>
        </is>
      </c>
      <c r="Q1732" s="9" t="inlineStr">
        <is>
          <t>https://grantcue.com/foundations/hatton-foundation-311533046</t>
        </is>
      </c>
    </row>
    <row r="1733">
      <c r="A1733">
        <f>IF($E1733=$E1732,$A1732+1,1)</f>
        <v/>
      </c>
      <c r="B1733" t="inlineStr">
        <is>
          <t>THE WM M &amp; A CAFARO FAMILY FOUNDATION</t>
        </is>
      </c>
      <c r="C1733" t="inlineStr">
        <is>
          <t>31-1550874</t>
        </is>
      </c>
      <c r="D1733" t="inlineStr">
        <is>
          <t>Ohio</t>
        </is>
      </c>
      <c r="E1733" t="inlineStr">
        <is>
          <t>OH</t>
        </is>
      </c>
      <c r="F1733" t="n">
        <v>2024</v>
      </c>
      <c r="G1733" t="n">
        <v>2</v>
      </c>
      <c r="H1733" s="13" t="n">
        <v>3098569</v>
      </c>
      <c r="I1733" s="12" t="n">
        <v>794</v>
      </c>
      <c r="J1733" s="13" t="n">
        <v>500</v>
      </c>
      <c r="K1733" s="13">
        <f>IFERROR($H1733/$I1733,"")</f>
        <v/>
      </c>
      <c r="L1733" s="13" t="n">
        <v>117000</v>
      </c>
      <c r="M1733" t="inlineStr">
        <is>
          <t>PA, WV, WA</t>
        </is>
      </c>
      <c r="N1733" t="inlineStr">
        <is>
          <t>Yes</t>
        </is>
      </c>
      <c r="O1733" t="inlineStr">
        <is>
          <t>Not stated</t>
        </is>
      </c>
      <c r="Q1733" s="9" t="inlineStr">
        <is>
          <t>https://grantcue.com/foundations/the-wm-m-and-a-cafaro-family-foundation-311550874</t>
        </is>
      </c>
    </row>
    <row r="1734">
      <c r="A1734">
        <f>IF($E1734=$E1733,$A1733+1,1)</f>
        <v/>
      </c>
      <c r="B1734" t="inlineStr">
        <is>
          <t>THE SUSANNE GEIER PETERS FOUNDATION</t>
        </is>
      </c>
      <c r="C1734" t="inlineStr">
        <is>
          <t>93-4306853</t>
        </is>
      </c>
      <c r="D1734" t="inlineStr">
        <is>
          <t>Ohio</t>
        </is>
      </c>
      <c r="E1734" t="inlineStr">
        <is>
          <t>OH</t>
        </is>
      </c>
      <c r="F1734" t="n">
        <v>2025</v>
      </c>
      <c r="G1734" t="n">
        <v>2</v>
      </c>
      <c r="H1734" s="13" t="n">
        <v>3074600</v>
      </c>
      <c r="I1734" s="12" t="n">
        <v>5</v>
      </c>
      <c r="J1734" s="13" t="n">
        <v>34600</v>
      </c>
      <c r="K1734" s="13">
        <f>IFERROR($H1734/$I1734,"")</f>
        <v/>
      </c>
      <c r="L1734" s="13" t="n">
        <v>2500000</v>
      </c>
      <c r="N1734" t="inlineStr">
        <is>
          <t>Yes</t>
        </is>
      </c>
      <c r="O1734" t="inlineStr">
        <is>
          <t>Yes</t>
        </is>
      </c>
      <c r="Q1734" s="9" t="inlineStr">
        <is>
          <t>https://grantcue.com/foundations/the-susanne-geier-peters-foundation-c-o-richard-e-geier-934306853</t>
        </is>
      </c>
    </row>
    <row r="1735">
      <c r="A1735">
        <f>IF($E1735=$E1734,$A1734+1,1)</f>
        <v/>
      </c>
      <c r="B1735" t="inlineStr">
        <is>
          <t>HARRY T WILKS FAMILY FOUNDATION</t>
        </is>
      </c>
      <c r="C1735" t="inlineStr">
        <is>
          <t>27-3046060</t>
        </is>
      </c>
      <c r="D1735" t="inlineStr">
        <is>
          <t>Ohio</t>
        </is>
      </c>
      <c r="E1735" t="inlineStr">
        <is>
          <t>OH</t>
        </is>
      </c>
      <c r="F1735" t="n">
        <v>2024</v>
      </c>
      <c r="G1735" t="n">
        <v>1</v>
      </c>
      <c r="H1735" s="13" t="n">
        <v>3059584</v>
      </c>
      <c r="I1735" s="12" t="n">
        <v>39</v>
      </c>
      <c r="J1735" s="13" t="n">
        <v>7598</v>
      </c>
      <c r="K1735" s="13">
        <f>IFERROR($H1735/$I1735,"")</f>
        <v/>
      </c>
      <c r="L1735" s="13" t="n">
        <v>1000000</v>
      </c>
      <c r="M1735" t="inlineStr">
        <is>
          <t>KY, CA, NY</t>
        </is>
      </c>
      <c r="N1735" t="inlineStr">
        <is>
          <t>No</t>
        </is>
      </c>
      <c r="O1735" t="inlineStr">
        <is>
          <t>Not stated</t>
        </is>
      </c>
      <c r="Q1735" s="9" t="inlineStr">
        <is>
          <t>https://grantcue.com/foundations/harry-t-wilks-family-foundation-273046060</t>
        </is>
      </c>
    </row>
    <row r="1736">
      <c r="A1736">
        <f>IF($E1736=$E1735,$A1735+1,1)</f>
        <v/>
      </c>
      <c r="B1736" t="inlineStr">
        <is>
          <t>MARION G RESCH FOUNDATION</t>
        </is>
      </c>
      <c r="C1736" t="inlineStr">
        <is>
          <t>34-1853367</t>
        </is>
      </c>
      <c r="D1736" t="inlineStr">
        <is>
          <t>Ohio</t>
        </is>
      </c>
      <c r="E1736" t="inlineStr">
        <is>
          <t>OH</t>
        </is>
      </c>
      <c r="F1736" t="n">
        <v>2025</v>
      </c>
      <c r="G1736" t="n">
        <v>2</v>
      </c>
      <c r="H1736" s="13" t="n">
        <v>3039865</v>
      </c>
      <c r="I1736" s="12" t="n">
        <v>17</v>
      </c>
      <c r="J1736" s="13" t="n">
        <v>158371</v>
      </c>
      <c r="K1736" s="13">
        <f>IFERROR($H1736/$I1736,"")</f>
        <v/>
      </c>
      <c r="L1736" s="13" t="n">
        <v>430000</v>
      </c>
      <c r="M1736" t="inlineStr">
        <is>
          <t>PA</t>
        </is>
      </c>
      <c r="N1736" t="inlineStr">
        <is>
          <t>No</t>
        </is>
      </c>
      <c r="O1736" t="inlineStr">
        <is>
          <t>Not stated</t>
        </is>
      </c>
      <c r="Q1736" s="9" t="inlineStr">
        <is>
          <t>https://grantcue.com/foundations/marion-g-resch-foundation-341853367</t>
        </is>
      </c>
    </row>
    <row r="1737">
      <c r="A1737">
        <f>IF($E1737=$E1736,$A1736+1,1)</f>
        <v/>
      </c>
      <c r="B1737" t="inlineStr">
        <is>
          <t>PFAU CHARITABLE FOUNDATION</t>
        </is>
      </c>
      <c r="C1737" t="inlineStr">
        <is>
          <t>31-1411794</t>
        </is>
      </c>
      <c r="D1737" t="inlineStr">
        <is>
          <t>Ohio</t>
        </is>
      </c>
      <c r="E1737" t="inlineStr">
        <is>
          <t>OH</t>
        </is>
      </c>
      <c r="F1737" t="n">
        <v>2025</v>
      </c>
      <c r="G1737" t="n">
        <v>2</v>
      </c>
      <c r="H1737" s="13" t="n">
        <v>3019500</v>
      </c>
      <c r="I1737" s="12" t="n">
        <v>105</v>
      </c>
      <c r="J1737" s="13" t="n">
        <v>25000</v>
      </c>
      <c r="K1737" s="13">
        <f>IFERROR($H1737/$I1737,"")</f>
        <v/>
      </c>
      <c r="L1737" s="13" t="n">
        <v>100000</v>
      </c>
      <c r="M1737" t="inlineStr">
        <is>
          <t>KY, PA, NY</t>
        </is>
      </c>
      <c r="N1737" t="inlineStr">
        <is>
          <t>Yes</t>
        </is>
      </c>
      <c r="O1737" t="inlineStr">
        <is>
          <t>Yes</t>
        </is>
      </c>
      <c r="Q1737" s="9" t="inlineStr">
        <is>
          <t>https://grantcue.com/foundations/pfau-charitable-foundation-311411794</t>
        </is>
      </c>
    </row>
    <row r="1738">
      <c r="A1738">
        <f>IF($E1738=$E1737,$A1737+1,1)</f>
        <v/>
      </c>
      <c r="B1738" t="inlineStr">
        <is>
          <t>THE ALBERT G &amp; OLIVE H SCHLINK FOUNDATION</t>
        </is>
      </c>
      <c r="C1738" t="inlineStr">
        <is>
          <t>34-6574722</t>
        </is>
      </c>
      <c r="D1738" t="inlineStr">
        <is>
          <t>Ohio</t>
        </is>
      </c>
      <c r="E1738" t="inlineStr">
        <is>
          <t>OH</t>
        </is>
      </c>
      <c r="F1738" t="n">
        <v>2025</v>
      </c>
      <c r="G1738" t="n">
        <v>2</v>
      </c>
      <c r="H1738" s="13" t="n">
        <v>3015835</v>
      </c>
      <c r="I1738" s="12" t="n">
        <v>106</v>
      </c>
      <c r="J1738" s="13" t="n">
        <v>19250</v>
      </c>
      <c r="K1738" s="13">
        <f>IFERROR($H1738/$I1738,"")</f>
        <v/>
      </c>
      <c r="L1738" s="13" t="n">
        <v>250000</v>
      </c>
      <c r="M1738" t="inlineStr">
        <is>
          <t>MI, NY, CA</t>
        </is>
      </c>
      <c r="N1738" t="inlineStr">
        <is>
          <t>Yes</t>
        </is>
      </c>
      <c r="O1738" t="inlineStr">
        <is>
          <t>Not stated</t>
        </is>
      </c>
      <c r="Q1738" s="9" t="inlineStr">
        <is>
          <t>https://grantcue.com/foundations/the-albert-g-and-olive-h-schlink-foundation-346574722</t>
        </is>
      </c>
    </row>
    <row r="1739">
      <c r="A1739">
        <f>IF($E1739=$E1738,$A1738+1,1)</f>
        <v/>
      </c>
      <c r="B1739" t="inlineStr">
        <is>
          <t>LIPPMAN KANFER FOUNDATION FOR LIVING TORAH</t>
        </is>
      </c>
      <c r="C1739" t="inlineStr">
        <is>
          <t>46-1811101</t>
        </is>
      </c>
      <c r="D1739" t="inlineStr">
        <is>
          <t>Ohio</t>
        </is>
      </c>
      <c r="E1739" t="inlineStr">
        <is>
          <t>OH</t>
        </is>
      </c>
      <c r="F1739" t="n">
        <v>2024</v>
      </c>
      <c r="G1739" t="n">
        <v>1</v>
      </c>
      <c r="H1739" s="13" t="n">
        <v>2986000</v>
      </c>
      <c r="I1739" s="12" t="n">
        <v>50</v>
      </c>
      <c r="J1739" s="13" t="n">
        <v>32500</v>
      </c>
      <c r="K1739" s="13">
        <f>IFERROR($H1739/$I1739,"")</f>
        <v/>
      </c>
      <c r="L1739" s="13" t="n">
        <v>750000</v>
      </c>
      <c r="M1739" t="inlineStr">
        <is>
          <t>NY, NV, CA</t>
        </is>
      </c>
      <c r="N1739" t="inlineStr">
        <is>
          <t>Yes</t>
        </is>
      </c>
      <c r="O1739" t="inlineStr">
        <is>
          <t>Not stated</t>
        </is>
      </c>
      <c r="P1739" s="9" t="inlineStr">
        <is>
          <t>https://www.lkflt.wordpress.com/</t>
        </is>
      </c>
      <c r="Q1739" s="9" t="inlineStr">
        <is>
          <t>https://grantcue.com/foundations/lippman-kanfer-foundation-for-living-torah-461811101</t>
        </is>
      </c>
    </row>
    <row r="1740">
      <c r="A1740">
        <f>IF($E1740=$E1739,$A1739+1,1)</f>
        <v/>
      </c>
      <c r="B1740" t="inlineStr">
        <is>
          <t>MARION JEROME FOUNDATION INC</t>
        </is>
      </c>
      <c r="C1740" t="inlineStr">
        <is>
          <t>42-1507853</t>
        </is>
      </c>
      <c r="D1740" t="inlineStr">
        <is>
          <t>Ohio</t>
        </is>
      </c>
      <c r="E1740" t="inlineStr">
        <is>
          <t>OH</t>
        </is>
      </c>
      <c r="F1740" t="n">
        <v>2025</v>
      </c>
      <c r="G1740" t="n">
        <v>2</v>
      </c>
      <c r="H1740" s="13" t="n">
        <v>2981669</v>
      </c>
      <c r="I1740" s="12" t="n">
        <v>30</v>
      </c>
      <c r="J1740" s="13" t="n">
        <v>5000</v>
      </c>
      <c r="K1740" s="13">
        <f>IFERROR($H1740/$I1740,"")</f>
        <v/>
      </c>
      <c r="L1740" s="13" t="n">
        <v>2750037</v>
      </c>
      <c r="M1740" t="inlineStr">
        <is>
          <t>IA, WI, MN</t>
        </is>
      </c>
      <c r="N1740" t="inlineStr">
        <is>
          <t>No</t>
        </is>
      </c>
      <c r="O1740" t="inlineStr">
        <is>
          <t>Not stated</t>
        </is>
      </c>
      <c r="Q1740" s="9" t="inlineStr">
        <is>
          <t>https://grantcue.com/foundations/marion-jerome-foundation-inc-421507853</t>
        </is>
      </c>
    </row>
    <row r="1741">
      <c r="A1741">
        <f>IF($E1741=$E1740,$A1740+1,1)</f>
        <v/>
      </c>
      <c r="B1741" t="inlineStr">
        <is>
          <t>FENN S P NO 1 OCHR</t>
        </is>
      </c>
      <c r="C1741" t="inlineStr">
        <is>
          <t>34-6506790</t>
        </is>
      </c>
      <c r="D1741" t="inlineStr">
        <is>
          <t>Ohio</t>
        </is>
      </c>
      <c r="E1741" t="inlineStr">
        <is>
          <t>OH</t>
        </is>
      </c>
      <c r="F1741" t="n">
        <v>2025</v>
      </c>
      <c r="G1741" t="n">
        <v>2</v>
      </c>
      <c r="H1741" s="13" t="n">
        <v>2975304</v>
      </c>
      <c r="I1741" s="12" t="n">
        <v>6</v>
      </c>
      <c r="J1741" s="13" t="n">
        <v>495884</v>
      </c>
      <c r="K1741" s="13">
        <f>IFERROR($H1741/$I1741,"")</f>
        <v/>
      </c>
      <c r="L1741" s="13" t="n">
        <v>519871</v>
      </c>
      <c r="N1741" t="inlineStr">
        <is>
          <t>No</t>
        </is>
      </c>
      <c r="O1741" t="inlineStr">
        <is>
          <t>Not stated</t>
        </is>
      </c>
      <c r="Q1741" s="9" t="inlineStr">
        <is>
          <t>https://grantcue.com/foundations/fenn-s-p-no-1-ochr-346506790</t>
        </is>
      </c>
    </row>
    <row r="1742">
      <c r="A1742">
        <f>IF($E1742=$E1741,$A1741+1,1)</f>
        <v/>
      </c>
      <c r="B1742" t="inlineStr">
        <is>
          <t>WOMENS PROJECT FOUNDATION</t>
        </is>
      </c>
      <c r="C1742" t="inlineStr">
        <is>
          <t>13-3417304</t>
        </is>
      </c>
      <c r="D1742" t="inlineStr">
        <is>
          <t>Ohio</t>
        </is>
      </c>
      <c r="E1742" t="inlineStr">
        <is>
          <t>OH</t>
        </is>
      </c>
      <c r="F1742" t="n">
        <v>2023</v>
      </c>
      <c r="G1742" t="n">
        <v>1</v>
      </c>
      <c r="H1742" s="13" t="n">
        <v>2975000</v>
      </c>
      <c r="I1742" s="12" t="n">
        <v>5</v>
      </c>
      <c r="J1742" s="13" t="n">
        <v>250000</v>
      </c>
      <c r="K1742" s="13">
        <f>IFERROR($H1742/$I1742,"")</f>
        <v/>
      </c>
      <c r="L1742" s="13" t="n">
        <v>2325000</v>
      </c>
      <c r="M1742" t="inlineStr">
        <is>
          <t>NY, CA</t>
        </is>
      </c>
      <c r="N1742" t="inlineStr">
        <is>
          <t>No</t>
        </is>
      </c>
      <c r="O1742" t="inlineStr">
        <is>
          <t>Not stated</t>
        </is>
      </c>
      <c r="Q1742" s="9" t="inlineStr">
        <is>
          <t>https://grantcue.com/foundations/womens-project-foundation-133417304</t>
        </is>
      </c>
    </row>
    <row r="1743">
      <c r="A1743">
        <f>IF($E1743=$E1742,$A1742+1,1)</f>
        <v/>
      </c>
      <c r="B1743" t="inlineStr">
        <is>
          <t>THE SAM J FRANKINO FOUNDATION</t>
        </is>
      </c>
      <c r="C1743" t="inlineStr">
        <is>
          <t>20-5380431</t>
        </is>
      </c>
      <c r="D1743" t="inlineStr">
        <is>
          <t>Ohio</t>
        </is>
      </c>
      <c r="E1743" t="inlineStr">
        <is>
          <t>OH</t>
        </is>
      </c>
      <c r="F1743" t="n">
        <v>2024</v>
      </c>
      <c r="G1743" t="n">
        <v>1</v>
      </c>
      <c r="H1743" s="13" t="n">
        <v>2972938</v>
      </c>
      <c r="I1743" s="12" t="n">
        <v>83</v>
      </c>
      <c r="J1743" s="13" t="n">
        <v>10000</v>
      </c>
      <c r="K1743" s="13">
        <f>IFERROR($H1743/$I1743,"")</f>
        <v/>
      </c>
      <c r="L1743" s="13" t="n">
        <v>500000</v>
      </c>
      <c r="M1743" t="inlineStr">
        <is>
          <t>MA, NY, VA</t>
        </is>
      </c>
      <c r="N1743" t="inlineStr">
        <is>
          <t>Yes</t>
        </is>
      </c>
      <c r="O1743" t="inlineStr">
        <is>
          <t>Not stated</t>
        </is>
      </c>
      <c r="P1743" s="9" t="inlineStr">
        <is>
          <t>https://www.samjfrankinofoundation.com/</t>
        </is>
      </c>
      <c r="Q1743" s="9" t="inlineStr">
        <is>
          <t>https://grantcue.com/foundations/the-sam-j-frankino-foundation-205380431</t>
        </is>
      </c>
    </row>
    <row r="1744">
      <c r="A1744">
        <f>IF($E1744=$E1743,$A1743+1,1)</f>
        <v/>
      </c>
      <c r="B1744" t="inlineStr">
        <is>
          <t>THE BUSINESS OF GOOD FOUNDATION</t>
        </is>
      </c>
      <c r="C1744" t="inlineStr">
        <is>
          <t>34-1973248</t>
        </is>
      </c>
      <c r="D1744" t="inlineStr">
        <is>
          <t>Ohio</t>
        </is>
      </c>
      <c r="E1744" t="inlineStr">
        <is>
          <t>OH</t>
        </is>
      </c>
      <c r="F1744" t="n">
        <v>2025</v>
      </c>
      <c r="G1744" t="n">
        <v>2</v>
      </c>
      <c r="H1744" s="13" t="n">
        <v>2972137</v>
      </c>
      <c r="I1744" s="12" t="n">
        <v>25</v>
      </c>
      <c r="J1744" s="13" t="n">
        <v>7210</v>
      </c>
      <c r="K1744" s="13">
        <f>IFERROR($H1744/$I1744,"")</f>
        <v/>
      </c>
      <c r="L1744" s="13" t="n">
        <v>595000</v>
      </c>
      <c r="M1744" t="inlineStr">
        <is>
          <t>FL</t>
        </is>
      </c>
      <c r="N1744" t="inlineStr">
        <is>
          <t>Yes</t>
        </is>
      </c>
      <c r="O1744" t="inlineStr">
        <is>
          <t>Yes</t>
        </is>
      </c>
      <c r="P1744" s="9" t="inlineStr">
        <is>
          <t>https://www.thebusinessofgood.org/</t>
        </is>
      </c>
      <c r="Q1744" s="9" t="inlineStr">
        <is>
          <t>https://grantcue.com/foundations/the-business-of-good-foundation-341973248</t>
        </is>
      </c>
    </row>
    <row r="1745">
      <c r="A1745">
        <f>IF($E1745=$E1744,$A1744+1,1)</f>
        <v/>
      </c>
      <c r="B1745" t="inlineStr">
        <is>
          <t>SAFELITE FOUNDATION</t>
        </is>
      </c>
      <c r="C1745" t="inlineStr">
        <is>
          <t>20-3683768</t>
        </is>
      </c>
      <c r="D1745" t="inlineStr">
        <is>
          <t>Ohio</t>
        </is>
      </c>
      <c r="E1745" t="inlineStr">
        <is>
          <t>OH</t>
        </is>
      </c>
      <c r="F1745" t="n">
        <v>2024</v>
      </c>
      <c r="G1745" t="n">
        <v>1</v>
      </c>
      <c r="H1745" s="13" t="n">
        <v>2960387</v>
      </c>
      <c r="I1745" s="12" t="n">
        <v>111</v>
      </c>
      <c r="J1745" s="13" t="n">
        <v>5000</v>
      </c>
      <c r="K1745" s="13">
        <f>IFERROR($H1745/$I1745,"")</f>
        <v/>
      </c>
      <c r="L1745" s="13" t="n">
        <v>1028140</v>
      </c>
      <c r="M1745" t="inlineStr">
        <is>
          <t>CA, GA, FL</t>
        </is>
      </c>
      <c r="N1745" t="inlineStr">
        <is>
          <t>Yes</t>
        </is>
      </c>
      <c r="O1745" t="inlineStr">
        <is>
          <t>Not stated</t>
        </is>
      </c>
      <c r="P1745" s="9" t="inlineStr">
        <is>
          <t>https://www.safelitefoundation.org/</t>
        </is>
      </c>
      <c r="Q1745" s="9" t="inlineStr">
        <is>
          <t>https://grantcue.com/foundations/safelite-foundation-203683768</t>
        </is>
      </c>
    </row>
    <row r="1746">
      <c r="A1746">
        <f>IF($E1746=$E1745,$A1745+1,1)</f>
        <v/>
      </c>
      <c r="B1746" t="inlineStr">
        <is>
          <t>The Paul and Carol David Foundation</t>
        </is>
      </c>
      <c r="C1746" t="inlineStr">
        <is>
          <t>34-1319236</t>
        </is>
      </c>
      <c r="D1746" t="inlineStr">
        <is>
          <t>Ohio</t>
        </is>
      </c>
      <c r="E1746" t="inlineStr">
        <is>
          <t>OH</t>
        </is>
      </c>
      <c r="F1746" t="n">
        <v>2024</v>
      </c>
      <c r="G1746" t="n">
        <v>1</v>
      </c>
      <c r="H1746" s="13" t="n">
        <v>2945406</v>
      </c>
      <c r="I1746" s="12" t="n">
        <v>84</v>
      </c>
      <c r="J1746" s="13" t="n">
        <v>11025</v>
      </c>
      <c r="K1746" s="13">
        <f>IFERROR($H1746/$I1746,"")</f>
        <v/>
      </c>
      <c r="L1746" s="13" t="n">
        <v>993092</v>
      </c>
      <c r="M1746" t="inlineStr">
        <is>
          <t>MI, PA, TN</t>
        </is>
      </c>
      <c r="N1746" t="inlineStr">
        <is>
          <t>Yes</t>
        </is>
      </c>
      <c r="O1746" t="inlineStr">
        <is>
          <t>Not stated</t>
        </is>
      </c>
      <c r="P1746" s="9" t="inlineStr">
        <is>
          <t>https://www.davidfoundation.org/</t>
        </is>
      </c>
      <c r="Q1746" s="9" t="inlineStr">
        <is>
          <t>https://grantcue.com/foundations/the-paul-and-carol-david-foundation-341319236</t>
        </is>
      </c>
    </row>
    <row r="1747">
      <c r="A1747">
        <f>IF($E1747=$E1746,$A1746+1,1)</f>
        <v/>
      </c>
      <c r="B1747" t="inlineStr">
        <is>
          <t>JOANIE C BERNARD FOUNDATION</t>
        </is>
      </c>
      <c r="C1747" t="inlineStr">
        <is>
          <t>88-2451668</t>
        </is>
      </c>
      <c r="D1747" t="inlineStr">
        <is>
          <t>Ohio</t>
        </is>
      </c>
      <c r="E1747" t="inlineStr">
        <is>
          <t>OH</t>
        </is>
      </c>
      <c r="F1747" t="n">
        <v>2023</v>
      </c>
      <c r="G1747" t="n">
        <v>1</v>
      </c>
      <c r="H1747" s="13" t="n">
        <v>2934000</v>
      </c>
      <c r="I1747" s="12" t="n">
        <v>18</v>
      </c>
      <c r="J1747" s="13" t="n">
        <v>100000</v>
      </c>
      <c r="K1747" s="13">
        <f>IFERROR($H1747/$I1747,"")</f>
        <v/>
      </c>
      <c r="L1747" s="13" t="n">
        <v>714000</v>
      </c>
      <c r="M1747" t="inlineStr">
        <is>
          <t>KY, IN, MD</t>
        </is>
      </c>
      <c r="N1747" t="inlineStr">
        <is>
          <t>No</t>
        </is>
      </c>
      <c r="O1747" t="inlineStr">
        <is>
          <t>Not stated</t>
        </is>
      </c>
      <c r="Q1747" s="9" t="inlineStr">
        <is>
          <t>https://grantcue.com/foundations/joanie-c-bernard-foundation-882451668</t>
        </is>
      </c>
    </row>
    <row r="1748">
      <c r="A1748">
        <f>IF($E1748=$E1747,$A1747+1,1)</f>
        <v/>
      </c>
      <c r="B1748" t="inlineStr">
        <is>
          <t>PHILIP &amp; PATRICIA MUCK CHARITABLE FOUNDATION</t>
        </is>
      </c>
      <c r="C1748" t="inlineStr">
        <is>
          <t>38-7097514</t>
        </is>
      </c>
      <c r="D1748" t="inlineStr">
        <is>
          <t>Ohio</t>
        </is>
      </c>
      <c r="E1748" t="inlineStr">
        <is>
          <t>OH</t>
        </is>
      </c>
      <c r="F1748" t="n">
        <v>2025</v>
      </c>
      <c r="G1748" t="n">
        <v>2</v>
      </c>
      <c r="H1748" s="13" t="n">
        <v>2931400</v>
      </c>
      <c r="I1748" s="12" t="n">
        <v>75</v>
      </c>
      <c r="J1748" s="13" t="n">
        <v>15000</v>
      </c>
      <c r="K1748" s="13">
        <f>IFERROR($H1748/$I1748,"")</f>
        <v/>
      </c>
      <c r="L1748" s="13" t="n">
        <v>652500</v>
      </c>
      <c r="M1748" t="inlineStr">
        <is>
          <t>PA, MO, VT</t>
        </is>
      </c>
      <c r="N1748" t="inlineStr">
        <is>
          <t>Yes</t>
        </is>
      </c>
      <c r="O1748" t="inlineStr">
        <is>
          <t>Yes</t>
        </is>
      </c>
      <c r="Q1748" s="9" t="inlineStr">
        <is>
          <t>https://grantcue.com/foundations/philip-and-patricia-muck-charitable-foundation-387097514</t>
        </is>
      </c>
    </row>
    <row r="1749">
      <c r="A1749">
        <f>IF($E1749=$E1748,$A1748+1,1)</f>
        <v/>
      </c>
      <c r="B1749" t="inlineStr">
        <is>
          <t>ME &amp; FJ CALLAHAN FOUNDATION</t>
        </is>
      </c>
      <c r="C1749" t="inlineStr">
        <is>
          <t>51-0164320</t>
        </is>
      </c>
      <c r="D1749" t="inlineStr">
        <is>
          <t>Ohio</t>
        </is>
      </c>
      <c r="E1749" t="inlineStr">
        <is>
          <t>OH</t>
        </is>
      </c>
      <c r="F1749" t="n">
        <v>2024</v>
      </c>
      <c r="G1749" t="n">
        <v>1</v>
      </c>
      <c r="H1749" s="13" t="n">
        <v>2915000</v>
      </c>
      <c r="I1749" s="12" t="n">
        <v>71</v>
      </c>
      <c r="J1749" s="13" t="n">
        <v>10000</v>
      </c>
      <c r="K1749" s="13">
        <f>IFERROR($H1749/$I1749,"")</f>
        <v/>
      </c>
      <c r="L1749" s="13" t="n">
        <v>850000</v>
      </c>
      <c r="M1749" t="inlineStr">
        <is>
          <t>MD</t>
        </is>
      </c>
      <c r="N1749" t="inlineStr">
        <is>
          <t>Yes</t>
        </is>
      </c>
      <c r="O1749" t="inlineStr">
        <is>
          <t>Yes</t>
        </is>
      </c>
      <c r="P1749" s="9" t="inlineStr">
        <is>
          <t>https://callahanfoundation.org/</t>
        </is>
      </c>
      <c r="Q1749" s="9" t="inlineStr">
        <is>
          <t>https://grantcue.com/foundations/me-and-fj-callahan-foundation-510164320</t>
        </is>
      </c>
    </row>
    <row r="1750">
      <c r="A1750">
        <f>IF($E1750=$E1749,$A1749+1,1)</f>
        <v/>
      </c>
      <c r="B1750" t="inlineStr">
        <is>
          <t>UNNEWEHR FAMILY FOUNDATION</t>
        </is>
      </c>
      <c r="C1750" t="inlineStr">
        <is>
          <t>87-4782817</t>
        </is>
      </c>
      <c r="D1750" t="inlineStr">
        <is>
          <t>Ohio</t>
        </is>
      </c>
      <c r="E1750" t="inlineStr">
        <is>
          <t>OH</t>
        </is>
      </c>
      <c r="F1750" t="n">
        <v>2024</v>
      </c>
      <c r="G1750" t="n">
        <v>1</v>
      </c>
      <c r="H1750" s="13" t="n">
        <v>2892508</v>
      </c>
      <c r="I1750" s="12" t="n">
        <v>104</v>
      </c>
      <c r="J1750" s="13" t="n">
        <v>15000</v>
      </c>
      <c r="K1750" s="13">
        <f>IFERROR($H1750/$I1750,"")</f>
        <v/>
      </c>
      <c r="L1750" s="13" t="n">
        <v>275000</v>
      </c>
      <c r="M1750" t="inlineStr">
        <is>
          <t>MO, KY, IN</t>
        </is>
      </c>
      <c r="N1750" t="inlineStr">
        <is>
          <t>Yes</t>
        </is>
      </c>
      <c r="O1750" t="inlineStr">
        <is>
          <t>Not stated</t>
        </is>
      </c>
      <c r="Q1750" s="9" t="inlineStr">
        <is>
          <t>https://grantcue.com/foundations/unnewehr-family-foundation-874782817</t>
        </is>
      </c>
    </row>
    <row r="1751">
      <c r="A1751">
        <f>IF($E1751=$E1750,$A1750+1,1)</f>
        <v/>
      </c>
      <c r="B1751" t="inlineStr">
        <is>
          <t>HAYNE HIPP FOUNDATION</t>
        </is>
      </c>
      <c r="C1751" t="inlineStr">
        <is>
          <t>57-0861526</t>
        </is>
      </c>
      <c r="D1751" t="inlineStr">
        <is>
          <t>Ohio</t>
        </is>
      </c>
      <c r="E1751" t="inlineStr">
        <is>
          <t>OH</t>
        </is>
      </c>
      <c r="F1751" t="n">
        <v>2024</v>
      </c>
      <c r="G1751" t="n">
        <v>2</v>
      </c>
      <c r="H1751" s="13" t="n">
        <v>2869320</v>
      </c>
      <c r="I1751" s="12" t="n">
        <v>61</v>
      </c>
      <c r="J1751" s="13" t="n">
        <v>1200</v>
      </c>
      <c r="K1751" s="13">
        <f>IFERROR($H1751/$I1751,"")</f>
        <v/>
      </c>
      <c r="L1751" s="13" t="n">
        <v>1804853</v>
      </c>
      <c r="M1751" t="inlineStr">
        <is>
          <t>SC, GA, VA</t>
        </is>
      </c>
      <c r="N1751" t="inlineStr">
        <is>
          <t>No</t>
        </is>
      </c>
      <c r="O1751" t="inlineStr">
        <is>
          <t>Not stated</t>
        </is>
      </c>
      <c r="Q1751" s="9" t="inlineStr">
        <is>
          <t>https://grantcue.com/foundations/hayne-hipp-foundation-570861526</t>
        </is>
      </c>
    </row>
    <row r="1752">
      <c r="A1752">
        <f>IF($E1752=$E1751,$A1751+1,1)</f>
        <v/>
      </c>
      <c r="B1752" t="inlineStr">
        <is>
          <t>TR UW JACOB SCHMIDLAPP #1</t>
        </is>
      </c>
      <c r="C1752" t="inlineStr">
        <is>
          <t>31-6019680</t>
        </is>
      </c>
      <c r="D1752" t="inlineStr">
        <is>
          <t>Ohio</t>
        </is>
      </c>
      <c r="E1752" t="inlineStr">
        <is>
          <t>OH</t>
        </is>
      </c>
      <c r="F1752" t="n">
        <v>2023</v>
      </c>
      <c r="G1752" t="n">
        <v>1</v>
      </c>
      <c r="H1752" s="13" t="n">
        <v>2860000</v>
      </c>
      <c r="I1752" s="12" t="n">
        <v>60</v>
      </c>
      <c r="J1752" s="13" t="n">
        <v>27500</v>
      </c>
      <c r="K1752" s="13">
        <f>IFERROR($H1752/$I1752,"")</f>
        <v/>
      </c>
      <c r="L1752" s="13" t="n">
        <v>250000</v>
      </c>
      <c r="M1752" t="inlineStr">
        <is>
          <t>KY</t>
        </is>
      </c>
      <c r="N1752" t="inlineStr">
        <is>
          <t>Yes</t>
        </is>
      </c>
      <c r="O1752" t="inlineStr">
        <is>
          <t>Yes</t>
        </is>
      </c>
      <c r="Q1752" s="9" t="inlineStr">
        <is>
          <t>https://grantcue.com/foundations/tr-uw-jacob-schmidlapp-1-316019680</t>
        </is>
      </c>
    </row>
    <row r="1753">
      <c r="A1753">
        <f>IF($E1753=$E1752,$A1752+1,1)</f>
        <v/>
      </c>
      <c r="B1753" t="inlineStr">
        <is>
          <t>THE SWAGELOK FOUNDATION</t>
        </is>
      </c>
      <c r="C1753" t="inlineStr">
        <is>
          <t>34-1923618</t>
        </is>
      </c>
      <c r="D1753" t="inlineStr">
        <is>
          <t>Ohio</t>
        </is>
      </c>
      <c r="E1753" t="inlineStr">
        <is>
          <t>OH</t>
        </is>
      </c>
      <c r="F1753" t="n">
        <v>2025</v>
      </c>
      <c r="G1753" t="n">
        <v>2</v>
      </c>
      <c r="H1753" s="13" t="n">
        <v>2833811</v>
      </c>
      <c r="I1753" s="12" t="n">
        <v>476</v>
      </c>
      <c r="J1753" s="13" t="n">
        <v>1500</v>
      </c>
      <c r="K1753" s="13">
        <f>IFERROR($H1753/$I1753,"")</f>
        <v/>
      </c>
      <c r="L1753" s="13" t="n">
        <v>300000</v>
      </c>
      <c r="M1753" t="inlineStr">
        <is>
          <t>TX, GA, MA</t>
        </is>
      </c>
      <c r="N1753" t="inlineStr">
        <is>
          <t>No</t>
        </is>
      </c>
      <c r="O1753" t="inlineStr">
        <is>
          <t>Not stated</t>
        </is>
      </c>
      <c r="Q1753" s="9" t="inlineStr">
        <is>
          <t>https://grantcue.com/foundations/the-swagelok-foundation-341923618</t>
        </is>
      </c>
    </row>
    <row r="1754">
      <c r="A1754">
        <f>IF($E1754=$E1753,$A1753+1,1)</f>
        <v/>
      </c>
      <c r="B1754" t="inlineStr">
        <is>
          <t>RAST FOUNDATION</t>
        </is>
      </c>
      <c r="C1754" t="inlineStr">
        <is>
          <t>81-0723895</t>
        </is>
      </c>
      <c r="D1754" t="inlineStr">
        <is>
          <t>Ohio</t>
        </is>
      </c>
      <c r="E1754" t="inlineStr">
        <is>
          <t>OH</t>
        </is>
      </c>
      <c r="F1754" t="n">
        <v>2023</v>
      </c>
      <c r="G1754" t="n">
        <v>1</v>
      </c>
      <c r="H1754" s="13" t="n">
        <v>2826765</v>
      </c>
      <c r="I1754" s="12" t="n">
        <v>20</v>
      </c>
      <c r="J1754" s="13" t="n">
        <v>10000</v>
      </c>
      <c r="K1754" s="13">
        <f>IFERROR($H1754/$I1754,"")</f>
        <v/>
      </c>
      <c r="L1754" s="13" t="n">
        <v>2008290</v>
      </c>
      <c r="M1754" t="inlineStr">
        <is>
          <t>DC, MD, MA</t>
        </is>
      </c>
      <c r="N1754" t="inlineStr">
        <is>
          <t>No</t>
        </is>
      </c>
      <c r="O1754" t="inlineStr">
        <is>
          <t>Not stated</t>
        </is>
      </c>
      <c r="Q1754" s="9" t="inlineStr">
        <is>
          <t>https://grantcue.com/foundations/rast-foundation-810723895</t>
        </is>
      </c>
    </row>
    <row r="1755">
      <c r="A1755">
        <f>IF($E1755=$E1754,$A1754+1,1)</f>
        <v/>
      </c>
      <c r="B1755" t="inlineStr">
        <is>
          <t>THE STOCKER FOUNDATION</t>
        </is>
      </c>
      <c r="C1755" t="inlineStr">
        <is>
          <t>34-1293603</t>
        </is>
      </c>
      <c r="D1755" t="inlineStr">
        <is>
          <t>Ohio</t>
        </is>
      </c>
      <c r="E1755" t="inlineStr">
        <is>
          <t>OH</t>
        </is>
      </c>
      <c r="F1755" t="n">
        <v>2024</v>
      </c>
      <c r="G1755" t="n">
        <v>1</v>
      </c>
      <c r="H1755" s="13" t="n">
        <v>2822292</v>
      </c>
      <c r="I1755" s="12" t="n">
        <v>198</v>
      </c>
      <c r="J1755" s="13" t="n">
        <v>3655</v>
      </c>
      <c r="K1755" s="13">
        <f>IFERROR($H1755/$I1755,"")</f>
        <v/>
      </c>
      <c r="L1755" s="13" t="n">
        <v>500000</v>
      </c>
      <c r="M1755" t="inlineStr">
        <is>
          <t>AZ, CA, WA</t>
        </is>
      </c>
      <c r="N1755" t="inlineStr">
        <is>
          <t>No</t>
        </is>
      </c>
      <c r="O1755" t="inlineStr">
        <is>
          <t>Yes</t>
        </is>
      </c>
      <c r="Q1755" s="9" t="inlineStr">
        <is>
          <t>https://grantcue.com/foundations/the-stocker-foundation-341293603</t>
        </is>
      </c>
    </row>
    <row r="1756">
      <c r="A1756">
        <f>IF($E1756=$E1755,$A1755+1,1)</f>
        <v/>
      </c>
      <c r="B1756" t="inlineStr">
        <is>
          <t>THE MPB CHARITABLE FOUNDATION</t>
        </is>
      </c>
      <c r="C1756" t="inlineStr">
        <is>
          <t>47-3761816</t>
        </is>
      </c>
      <c r="D1756" t="inlineStr">
        <is>
          <t>Ohio</t>
        </is>
      </c>
      <c r="E1756" t="inlineStr">
        <is>
          <t>OH</t>
        </is>
      </c>
      <c r="F1756" t="n">
        <v>2025</v>
      </c>
      <c r="G1756" t="n">
        <v>2</v>
      </c>
      <c r="H1756" s="13" t="n">
        <v>2783535</v>
      </c>
      <c r="I1756" s="12" t="n">
        <v>61</v>
      </c>
      <c r="J1756" s="13" t="n">
        <v>25000</v>
      </c>
      <c r="K1756" s="13">
        <f>IFERROR($H1756/$I1756,"")</f>
        <v/>
      </c>
      <c r="L1756" s="13" t="n">
        <v>219301</v>
      </c>
      <c r="M1756" t="inlineStr">
        <is>
          <t>KY, DC, NC</t>
        </is>
      </c>
      <c r="N1756" t="inlineStr">
        <is>
          <t>Yes</t>
        </is>
      </c>
      <c r="O1756" t="inlineStr">
        <is>
          <t>Yes</t>
        </is>
      </c>
      <c r="Q1756" s="9" t="inlineStr">
        <is>
          <t>https://grantcue.com/foundations/the-mpb-charitable-foundation-473761816</t>
        </is>
      </c>
    </row>
    <row r="1757">
      <c r="A1757">
        <f>IF($E1757=$E1756,$A1756+1,1)</f>
        <v/>
      </c>
      <c r="B1757" t="inlineStr">
        <is>
          <t>RALPH T &amp; ESTHER L WARBURTON FND 4235-00-4/4</t>
        </is>
      </c>
      <c r="C1757" t="inlineStr">
        <is>
          <t>34-6574882</t>
        </is>
      </c>
      <c r="D1757" t="inlineStr">
        <is>
          <t>Ohio</t>
        </is>
      </c>
      <c r="E1757" t="inlineStr">
        <is>
          <t>OH</t>
        </is>
      </c>
      <c r="F1757" t="n">
        <v>2024</v>
      </c>
      <c r="G1757" t="n">
        <v>1</v>
      </c>
      <c r="H1757" s="13" t="n">
        <v>2766212</v>
      </c>
      <c r="I1757" s="12" t="n">
        <v>6</v>
      </c>
      <c r="J1757" s="13" t="n">
        <v>100000</v>
      </c>
      <c r="K1757" s="13">
        <f>IFERROR($H1757/$I1757,"")</f>
        <v/>
      </c>
      <c r="L1757" s="13" t="n">
        <v>2426212</v>
      </c>
      <c r="M1757" t="inlineStr">
        <is>
          <t>GA, VA</t>
        </is>
      </c>
      <c r="N1757" t="inlineStr">
        <is>
          <t>No</t>
        </is>
      </c>
      <c r="O1757" t="inlineStr">
        <is>
          <t>Not stated</t>
        </is>
      </c>
      <c r="Q1757" s="9" t="inlineStr">
        <is>
          <t>https://grantcue.com/foundations/ralph-t-and-esther-l-warburton-fnd-4235-00-4-4-346574882</t>
        </is>
      </c>
    </row>
    <row r="1758">
      <c r="A1758">
        <f>IF($E1758=$E1757,$A1757+1,1)</f>
        <v/>
      </c>
      <c r="B1758" t="inlineStr">
        <is>
          <t>THE LERNER FOUNDATION</t>
        </is>
      </c>
      <c r="C1758" t="inlineStr">
        <is>
          <t>34-1744726</t>
        </is>
      </c>
      <c r="D1758" t="inlineStr">
        <is>
          <t>Ohio</t>
        </is>
      </c>
      <c r="E1758" t="inlineStr">
        <is>
          <t>OH</t>
        </is>
      </c>
      <c r="F1758" t="n">
        <v>2025</v>
      </c>
      <c r="G1758" t="n">
        <v>2</v>
      </c>
      <c r="H1758" s="13" t="n">
        <v>2754785</v>
      </c>
      <c r="I1758" s="12" t="n">
        <v>47</v>
      </c>
      <c r="J1758" s="13" t="n">
        <v>20000</v>
      </c>
      <c r="K1758" s="13">
        <f>IFERROR($H1758/$I1758,"")</f>
        <v/>
      </c>
      <c r="L1758" s="13" t="n">
        <v>500000</v>
      </c>
      <c r="M1758" t="inlineStr">
        <is>
          <t>NY, DC, CA</t>
        </is>
      </c>
      <c r="N1758" t="inlineStr">
        <is>
          <t>No</t>
        </is>
      </c>
      <c r="O1758" t="inlineStr">
        <is>
          <t>Not stated</t>
        </is>
      </c>
      <c r="Q1758" s="9" t="inlineStr">
        <is>
          <t>https://grantcue.com/foundations/the-lerner-foundation-341744726</t>
        </is>
      </c>
    </row>
    <row r="1759">
      <c r="A1759">
        <f>IF($E1759=$E1758,$A1758+1,1)</f>
        <v/>
      </c>
      <c r="B1759" t="inlineStr">
        <is>
          <t>GABRIEL AND YAARA PLOTKIN FAMILY FOUNDATION</t>
        </is>
      </c>
      <c r="C1759" t="inlineStr">
        <is>
          <t>46-4294852</t>
        </is>
      </c>
      <c r="D1759" t="inlineStr">
        <is>
          <t>Ohio</t>
        </is>
      </c>
      <c r="E1759" t="inlineStr">
        <is>
          <t>OH</t>
        </is>
      </c>
      <c r="F1759" t="n">
        <v>2024</v>
      </c>
      <c r="G1759" t="n">
        <v>1</v>
      </c>
      <c r="H1759" s="13" t="n">
        <v>2732278</v>
      </c>
      <c r="I1759" s="12" t="n">
        <v>5</v>
      </c>
      <c r="J1759" s="13" t="n">
        <v>12500</v>
      </c>
      <c r="K1759" s="13">
        <f>IFERROR($H1759/$I1759,"")</f>
        <v/>
      </c>
      <c r="L1759" s="13" t="n">
        <v>2618502</v>
      </c>
      <c r="M1759" t="inlineStr">
        <is>
          <t>NY, MD, FL</t>
        </is>
      </c>
      <c r="N1759" t="inlineStr">
        <is>
          <t>No</t>
        </is>
      </c>
      <c r="O1759" t="inlineStr">
        <is>
          <t>Not stated</t>
        </is>
      </c>
      <c r="Q1759" s="9" t="inlineStr">
        <is>
          <t>https://grantcue.com/foundations/gabriel-and-yaara-plotkin-family-foundation-464294852</t>
        </is>
      </c>
    </row>
    <row r="1760">
      <c r="A1760">
        <f>IF($E1760=$E1759,$A1759+1,1)</f>
        <v/>
      </c>
      <c r="B1760" t="inlineStr">
        <is>
          <t>SUTPHIN FAMILY FOUNDATION ICA</t>
        </is>
      </c>
      <c r="C1760" t="inlineStr">
        <is>
          <t>31-1423164</t>
        </is>
      </c>
      <c r="D1760" t="inlineStr">
        <is>
          <t>Ohio</t>
        </is>
      </c>
      <c r="E1760" t="inlineStr">
        <is>
          <t>OH</t>
        </is>
      </c>
      <c r="F1760" t="n">
        <v>2024</v>
      </c>
      <c r="G1760" t="n">
        <v>1</v>
      </c>
      <c r="H1760" s="13" t="n">
        <v>2723809</v>
      </c>
      <c r="I1760" s="12" t="n">
        <v>99</v>
      </c>
      <c r="J1760" s="13" t="n">
        <v>25000</v>
      </c>
      <c r="K1760" s="13">
        <f>IFERROR($H1760/$I1760,"")</f>
        <v/>
      </c>
      <c r="L1760" s="13" t="n">
        <v>220000</v>
      </c>
      <c r="M1760" t="inlineStr">
        <is>
          <t>KY, DC, IL</t>
        </is>
      </c>
      <c r="N1760" t="inlineStr">
        <is>
          <t>Yes</t>
        </is>
      </c>
      <c r="O1760" t="inlineStr">
        <is>
          <t>Yes</t>
        </is>
      </c>
      <c r="Q1760" s="9" t="inlineStr">
        <is>
          <t>https://grantcue.com/foundations/sutphin-family-foundation-ica-311423164</t>
        </is>
      </c>
    </row>
    <row r="1761">
      <c r="A1761">
        <f>IF($E1761=$E1760,$A1760+1,1)</f>
        <v/>
      </c>
      <c r="B1761" t="inlineStr">
        <is>
          <t>PREMIER BANK FOUNDATION</t>
        </is>
      </c>
      <c r="C1761" t="inlineStr">
        <is>
          <t>34-1695319</t>
        </is>
      </c>
      <c r="D1761" t="inlineStr">
        <is>
          <t>Ohio</t>
        </is>
      </c>
      <c r="E1761" t="inlineStr">
        <is>
          <t>OH</t>
        </is>
      </c>
      <c r="F1761" t="n">
        <v>2025</v>
      </c>
      <c r="G1761" t="n">
        <v>2</v>
      </c>
      <c r="H1761" s="13" t="n">
        <v>2719603</v>
      </c>
      <c r="I1761" s="12" t="n">
        <v>849</v>
      </c>
      <c r="J1761" s="13" t="n">
        <v>1500</v>
      </c>
      <c r="K1761" s="13">
        <f>IFERROR($H1761/$I1761,"")</f>
        <v/>
      </c>
      <c r="L1761" s="13" t="n">
        <v>60000</v>
      </c>
      <c r="M1761" t="inlineStr">
        <is>
          <t>IN, MI, PA</t>
        </is>
      </c>
      <c r="N1761" t="inlineStr">
        <is>
          <t>Yes</t>
        </is>
      </c>
      <c r="O1761" t="inlineStr">
        <is>
          <t>Not stated</t>
        </is>
      </c>
      <c r="Q1761" s="9" t="inlineStr">
        <is>
          <t>https://grantcue.com/foundations/premier-bank-foundation-341695319</t>
        </is>
      </c>
    </row>
    <row r="1762">
      <c r="A1762">
        <f>IF($E1762=$E1761,$A1761+1,1)</f>
        <v/>
      </c>
      <c r="B1762" t="inlineStr">
        <is>
          <t>The LaValley Foundation</t>
        </is>
      </c>
      <c r="C1762" t="inlineStr">
        <is>
          <t>34-1722402</t>
        </is>
      </c>
      <c r="D1762" t="inlineStr">
        <is>
          <t>Ohio</t>
        </is>
      </c>
      <c r="E1762" t="inlineStr">
        <is>
          <t>OH</t>
        </is>
      </c>
      <c r="F1762" t="n">
        <v>2024</v>
      </c>
      <c r="G1762" t="n">
        <v>1</v>
      </c>
      <c r="H1762" s="13" t="n">
        <v>2714200</v>
      </c>
      <c r="I1762" s="12" t="n">
        <v>48</v>
      </c>
      <c r="J1762" s="13" t="n">
        <v>20000</v>
      </c>
      <c r="K1762" s="13">
        <f>IFERROR($H1762/$I1762,"")</f>
        <v/>
      </c>
      <c r="L1762" s="13" t="n">
        <v>1000000</v>
      </c>
      <c r="M1762" t="inlineStr">
        <is>
          <t>MI, FL, IL</t>
        </is>
      </c>
      <c r="N1762" t="inlineStr">
        <is>
          <t>No</t>
        </is>
      </c>
      <c r="O1762" t="inlineStr">
        <is>
          <t>Not stated</t>
        </is>
      </c>
      <c r="Q1762" s="9" t="inlineStr">
        <is>
          <t>https://grantcue.com/foundations/the-lavalley-foundation-341722402</t>
        </is>
      </c>
    </row>
    <row r="1763">
      <c r="A1763">
        <f>IF($E1763=$E1762,$A1762+1,1)</f>
        <v/>
      </c>
      <c r="B1763" t="inlineStr">
        <is>
          <t>THE HERCHE FAMILY FOUNDATION INC</t>
        </is>
      </c>
      <c r="C1763" t="inlineStr">
        <is>
          <t>46-1512670</t>
        </is>
      </c>
      <c r="D1763" t="inlineStr">
        <is>
          <t>Ohio</t>
        </is>
      </c>
      <c r="E1763" t="inlineStr">
        <is>
          <t>OH</t>
        </is>
      </c>
      <c r="F1763" t="n">
        <v>2024</v>
      </c>
      <c r="G1763" t="n">
        <v>1</v>
      </c>
      <c r="H1763" s="13" t="n">
        <v>2700000</v>
      </c>
      <c r="I1763" s="12" t="n">
        <v>5</v>
      </c>
      <c r="J1763" s="13" t="n">
        <v>625000</v>
      </c>
      <c r="K1763" s="13">
        <f>IFERROR($H1763/$I1763,"")</f>
        <v/>
      </c>
      <c r="L1763" s="13" t="n">
        <v>1000000</v>
      </c>
      <c r="M1763" t="inlineStr">
        <is>
          <t>TX, DC</t>
        </is>
      </c>
      <c r="N1763" t="inlineStr">
        <is>
          <t>Yes</t>
        </is>
      </c>
      <c r="O1763" t="inlineStr">
        <is>
          <t>Not stated</t>
        </is>
      </c>
      <c r="Q1763" s="9" t="inlineStr">
        <is>
          <t>https://grantcue.com/foundations/the-herche-family-foundation-inc-461512670</t>
        </is>
      </c>
    </row>
    <row r="1764">
      <c r="A1764">
        <f>IF($E1764=$E1763,$A1763+1,1)</f>
        <v/>
      </c>
      <c r="B1764" t="inlineStr">
        <is>
          <t>The Westfield Insurance Foundation</t>
        </is>
      </c>
      <c r="C1764" t="inlineStr">
        <is>
          <t>20-3816760</t>
        </is>
      </c>
      <c r="D1764" t="inlineStr">
        <is>
          <t>Ohio</t>
        </is>
      </c>
      <c r="E1764" t="inlineStr">
        <is>
          <t>OH</t>
        </is>
      </c>
      <c r="F1764" t="n">
        <v>2024</v>
      </c>
      <c r="G1764" t="n">
        <v>1</v>
      </c>
      <c r="H1764" s="13" t="n">
        <v>2694357</v>
      </c>
      <c r="I1764" s="12" t="n">
        <v>287</v>
      </c>
      <c r="J1764" s="13" t="n">
        <v>3000</v>
      </c>
      <c r="K1764" s="13">
        <f>IFERROR($H1764/$I1764,"")</f>
        <v/>
      </c>
      <c r="L1764" s="13" t="n">
        <v>500000</v>
      </c>
      <c r="M1764" t="inlineStr">
        <is>
          <t>DC, FL, PA</t>
        </is>
      </c>
      <c r="N1764" t="inlineStr">
        <is>
          <t>Yes</t>
        </is>
      </c>
      <c r="O1764" t="inlineStr">
        <is>
          <t>Yes</t>
        </is>
      </c>
      <c r="Q1764" s="9" t="inlineStr">
        <is>
          <t>https://grantcue.com/foundations/the-westfield-insurance-foundation-203816760</t>
        </is>
      </c>
    </row>
    <row r="1765">
      <c r="A1765">
        <f>IF($E1765=$E1764,$A1764+1,1)</f>
        <v/>
      </c>
      <c r="B1765" t="inlineStr">
        <is>
          <t>THE RAYMOND JOHN WEAN FOUNDATION</t>
        </is>
      </c>
      <c r="C1765" t="inlineStr">
        <is>
          <t>34-6505038</t>
        </is>
      </c>
      <c r="D1765" t="inlineStr">
        <is>
          <t>Ohio</t>
        </is>
      </c>
      <c r="E1765" t="inlineStr">
        <is>
          <t>OH</t>
        </is>
      </c>
      <c r="F1765" t="n">
        <v>2024</v>
      </c>
      <c r="G1765" t="n">
        <v>1</v>
      </c>
      <c r="H1765" s="13" t="n">
        <v>2674064</v>
      </c>
      <c r="I1765" s="12" t="n">
        <v>94</v>
      </c>
      <c r="J1765" s="13" t="n">
        <v>5000</v>
      </c>
      <c r="K1765" s="13">
        <f>IFERROR($H1765/$I1765,"")</f>
        <v/>
      </c>
      <c r="L1765" s="13" t="n">
        <v>665000</v>
      </c>
      <c r="M1765" t="inlineStr">
        <is>
          <t>PA, DC, NY</t>
        </is>
      </c>
      <c r="N1765" t="inlineStr">
        <is>
          <t>Yes</t>
        </is>
      </c>
      <c r="O1765" t="inlineStr">
        <is>
          <t>Yes</t>
        </is>
      </c>
      <c r="P1765" s="9" t="inlineStr">
        <is>
          <t>https://www.weanfoundation.org/</t>
        </is>
      </c>
      <c r="Q1765" s="9" t="inlineStr">
        <is>
          <t>https://grantcue.com/foundations/the-raymond-john-wean-foundation-346505038</t>
        </is>
      </c>
    </row>
    <row r="1766">
      <c r="A1766">
        <f>IF($E1766=$E1765,$A1765+1,1)</f>
        <v/>
      </c>
      <c r="B1766" t="inlineStr">
        <is>
          <t>EDELWEISS FOUNDATION</t>
        </is>
      </c>
      <c r="C1766" t="inlineStr">
        <is>
          <t>88-3136523</t>
        </is>
      </c>
      <c r="D1766" t="inlineStr">
        <is>
          <t>Ohio</t>
        </is>
      </c>
      <c r="E1766" t="inlineStr">
        <is>
          <t>OH</t>
        </is>
      </c>
      <c r="F1766" t="n">
        <v>2024</v>
      </c>
      <c r="G1766" t="n">
        <v>1</v>
      </c>
      <c r="H1766" s="13" t="n">
        <v>2673500</v>
      </c>
      <c r="I1766" s="12" t="n">
        <v>131</v>
      </c>
      <c r="J1766" s="13" t="n">
        <v>10000</v>
      </c>
      <c r="K1766" s="13">
        <f>IFERROR($H1766/$I1766,"")</f>
        <v/>
      </c>
      <c r="L1766" s="13" t="n">
        <v>265000</v>
      </c>
      <c r="M1766" t="inlineStr">
        <is>
          <t>KY, NY, MO</t>
        </is>
      </c>
      <c r="N1766" t="inlineStr">
        <is>
          <t>Yes</t>
        </is>
      </c>
      <c r="O1766" t="inlineStr">
        <is>
          <t>Not stated</t>
        </is>
      </c>
      <c r="Q1766" s="9" t="inlineStr">
        <is>
          <t>https://grantcue.com/foundations/edelweiss-foundation-883136523</t>
        </is>
      </c>
    </row>
    <row r="1767">
      <c r="A1767">
        <f>IF($E1767=$E1766,$A1766+1,1)</f>
        <v/>
      </c>
      <c r="B1767" t="inlineStr">
        <is>
          <t>FIRST FINANCIAL FOUNDATION</t>
        </is>
      </c>
      <c r="C1767" t="inlineStr">
        <is>
          <t>82-3823145</t>
        </is>
      </c>
      <c r="D1767" t="inlineStr">
        <is>
          <t>Ohio</t>
        </is>
      </c>
      <c r="E1767" t="inlineStr">
        <is>
          <t>OH</t>
        </is>
      </c>
      <c r="F1767" t="n">
        <v>2024</v>
      </c>
      <c r="G1767" t="n">
        <v>1</v>
      </c>
      <c r="H1767" s="13" t="n">
        <v>2653201</v>
      </c>
      <c r="I1767" s="12" t="n">
        <v>92</v>
      </c>
      <c r="J1767" s="13" t="n">
        <v>10000</v>
      </c>
      <c r="K1767" s="13">
        <f>IFERROR($H1767/$I1767,"")</f>
        <v/>
      </c>
      <c r="L1767" s="13" t="n">
        <v>391368</v>
      </c>
      <c r="M1767" t="inlineStr">
        <is>
          <t>IN, KY, DC</t>
        </is>
      </c>
      <c r="N1767" t="inlineStr">
        <is>
          <t>Yes</t>
        </is>
      </c>
      <c r="O1767" t="inlineStr">
        <is>
          <t>Not stated</t>
        </is>
      </c>
      <c r="P1767" s="9" t="inlineStr">
        <is>
          <t>https://www.bankatfirst.com/</t>
        </is>
      </c>
      <c r="Q1767" s="9" t="inlineStr">
        <is>
          <t>https://grantcue.com/foundations/first-financial-foundation-823823145</t>
        </is>
      </c>
    </row>
    <row r="1768">
      <c r="A1768">
        <f>IF($E1768=$E1767,$A1767+1,1)</f>
        <v/>
      </c>
      <c r="B1768" t="inlineStr">
        <is>
          <t>THE MARGOT MACDOUGALL FAMILY FOUNDATION</t>
        </is>
      </c>
      <c r="C1768" t="inlineStr">
        <is>
          <t>26-3376649</t>
        </is>
      </c>
      <c r="D1768" t="inlineStr">
        <is>
          <t>Ohio</t>
        </is>
      </c>
      <c r="E1768" t="inlineStr">
        <is>
          <t>OH</t>
        </is>
      </c>
      <c r="F1768" t="n">
        <v>2025</v>
      </c>
      <c r="G1768" t="n">
        <v>2</v>
      </c>
      <c r="H1768" s="13" t="n">
        <v>2650277</v>
      </c>
      <c r="I1768" s="12" t="n">
        <v>6</v>
      </c>
      <c r="J1768" s="13" t="n">
        <v>5000</v>
      </c>
      <c r="K1768" s="13">
        <f>IFERROR($H1768/$I1768,"")</f>
        <v/>
      </c>
      <c r="L1768" s="13" t="n">
        <v>2534162</v>
      </c>
      <c r="M1768" t="inlineStr">
        <is>
          <t>CA, TX</t>
        </is>
      </c>
      <c r="N1768" t="inlineStr">
        <is>
          <t>No</t>
        </is>
      </c>
      <c r="O1768" t="inlineStr">
        <is>
          <t>Not stated</t>
        </is>
      </c>
      <c r="Q1768" s="9" t="inlineStr">
        <is>
          <t>https://grantcue.com/foundations/the-margot-macdougall-family-foundation-263376649</t>
        </is>
      </c>
    </row>
    <row r="1769">
      <c r="A1769">
        <f>IF($E1769=$E1768,$A1768+1,1)</f>
        <v/>
      </c>
      <c r="B1769" t="inlineStr">
        <is>
          <t>THE DIOMEDES FOUNDATION</t>
        </is>
      </c>
      <c r="C1769" t="inlineStr">
        <is>
          <t>46-1451480</t>
        </is>
      </c>
      <c r="D1769" t="inlineStr">
        <is>
          <t>Ohio</t>
        </is>
      </c>
      <c r="E1769" t="inlineStr">
        <is>
          <t>OH</t>
        </is>
      </c>
      <c r="F1769" t="n">
        <v>2025</v>
      </c>
      <c r="G1769" t="n">
        <v>2</v>
      </c>
      <c r="H1769" s="13" t="n">
        <v>2617790</v>
      </c>
      <c r="I1769" s="12" t="n">
        <v>32</v>
      </c>
      <c r="J1769" s="13" t="n">
        <v>15250</v>
      </c>
      <c r="K1769" s="13">
        <f>IFERROR($H1769/$I1769,"")</f>
        <v/>
      </c>
      <c r="L1769" s="13" t="n">
        <v>1517986</v>
      </c>
      <c r="M1769" t="inlineStr">
        <is>
          <t>MA, ME, IN</t>
        </is>
      </c>
      <c r="N1769" t="inlineStr">
        <is>
          <t>No</t>
        </is>
      </c>
      <c r="O1769" t="inlineStr">
        <is>
          <t>Not stated</t>
        </is>
      </c>
      <c r="Q1769" s="9" t="inlineStr">
        <is>
          <t>https://grantcue.com/foundations/the-diomedes-foundation-c-o-john-w-boynton-iv-firehouse-capital-461451480</t>
        </is>
      </c>
    </row>
    <row r="1770">
      <c r="A1770">
        <f>IF($E1770=$E1769,$A1769+1,1)</f>
        <v/>
      </c>
      <c r="B1770" t="inlineStr">
        <is>
          <t>Rita Barbour Kern Foundation</t>
        </is>
      </c>
      <c r="C1770" t="inlineStr">
        <is>
          <t>46-4475109</t>
        </is>
      </c>
      <c r="D1770" t="inlineStr">
        <is>
          <t>Ohio</t>
        </is>
      </c>
      <c r="E1770" t="inlineStr">
        <is>
          <t>OH</t>
        </is>
      </c>
      <c r="F1770" t="n">
        <v>2025</v>
      </c>
      <c r="G1770" t="n">
        <v>2</v>
      </c>
      <c r="H1770" s="13" t="n">
        <v>2611679</v>
      </c>
      <c r="I1770" s="12" t="n">
        <v>14</v>
      </c>
      <c r="J1770" s="13" t="n">
        <v>103782.5</v>
      </c>
      <c r="K1770" s="13">
        <f>IFERROR($H1770/$I1770,"")</f>
        <v/>
      </c>
      <c r="L1770" s="13" t="n">
        <v>730000</v>
      </c>
      <c r="M1770" t="inlineStr">
        <is>
          <t>VT</t>
        </is>
      </c>
      <c r="N1770" t="inlineStr">
        <is>
          <t>No</t>
        </is>
      </c>
      <c r="O1770" t="inlineStr">
        <is>
          <t>Not stated</t>
        </is>
      </c>
      <c r="Q1770" s="9" t="inlineStr">
        <is>
          <t>https://grantcue.com/foundations/rita-barbour-kern-foundation-464475109</t>
        </is>
      </c>
    </row>
    <row r="1771">
      <c r="A1771">
        <f>IF($E1771=$E1770,$A1770+1,1)</f>
        <v/>
      </c>
      <c r="B1771" t="inlineStr">
        <is>
          <t>FISHEL FOUNDATION</t>
        </is>
      </c>
      <c r="C1771" t="inlineStr">
        <is>
          <t>31-6063414</t>
        </is>
      </c>
      <c r="D1771" t="inlineStr">
        <is>
          <t>Ohio</t>
        </is>
      </c>
      <c r="E1771" t="inlineStr">
        <is>
          <t>OH</t>
        </is>
      </c>
      <c r="F1771" t="n">
        <v>2024</v>
      </c>
      <c r="G1771" t="n">
        <v>2</v>
      </c>
      <c r="H1771" s="13" t="n">
        <v>2588700</v>
      </c>
      <c r="I1771" s="12" t="n">
        <v>57</v>
      </c>
      <c r="J1771" s="13" t="n">
        <v>2000</v>
      </c>
      <c r="K1771" s="13">
        <f>IFERROR($H1771/$I1771,"")</f>
        <v/>
      </c>
      <c r="L1771" s="13" t="n">
        <v>620000</v>
      </c>
      <c r="M1771" t="inlineStr">
        <is>
          <t>DC, AZ, IL</t>
        </is>
      </c>
      <c r="N1771" t="inlineStr">
        <is>
          <t>No</t>
        </is>
      </c>
      <c r="O1771" t="inlineStr">
        <is>
          <t>Not stated</t>
        </is>
      </c>
      <c r="Q1771" s="9" t="inlineStr">
        <is>
          <t>https://grantcue.com/foundations/fishel-foundation-316063414</t>
        </is>
      </c>
    </row>
    <row r="1772">
      <c r="A1772">
        <f>IF($E1772=$E1771,$A1771+1,1)</f>
        <v/>
      </c>
      <c r="B1772" t="inlineStr">
        <is>
          <t>WILLARD E SMUCKER FOUNDATION</t>
        </is>
      </c>
      <c r="C1772" t="inlineStr">
        <is>
          <t>34-6610889</t>
        </is>
      </c>
      <c r="D1772" t="inlineStr">
        <is>
          <t>Ohio</t>
        </is>
      </c>
      <c r="E1772" t="inlineStr">
        <is>
          <t>OH</t>
        </is>
      </c>
      <c r="F1772" t="n">
        <v>2025</v>
      </c>
      <c r="G1772" t="n">
        <v>2</v>
      </c>
      <c r="H1772" s="13" t="n">
        <v>2585883</v>
      </c>
      <c r="I1772" s="12" t="n">
        <v>119</v>
      </c>
      <c r="J1772" s="13" t="n">
        <v>15000</v>
      </c>
      <c r="K1772" s="13">
        <f>IFERROR($H1772/$I1772,"")</f>
        <v/>
      </c>
      <c r="L1772" s="13" t="n">
        <v>300000</v>
      </c>
      <c r="M1772" t="inlineStr">
        <is>
          <t>GA, FL, OR</t>
        </is>
      </c>
      <c r="N1772" t="inlineStr">
        <is>
          <t>No</t>
        </is>
      </c>
      <c r="O1772" t="inlineStr">
        <is>
          <t>Not stated</t>
        </is>
      </c>
      <c r="Q1772" s="9" t="inlineStr">
        <is>
          <t>https://grantcue.com/foundations/willard-e-smucker-foundation-346610889</t>
        </is>
      </c>
    </row>
    <row r="1773">
      <c r="A1773">
        <f>IF($E1773=$E1772,$A1772+1,1)</f>
        <v/>
      </c>
      <c r="B1773" t="inlineStr">
        <is>
          <t>THE ROBERT AND ESTHER BLACK FAMILY FOUNDATION</t>
        </is>
      </c>
      <c r="C1773" t="inlineStr">
        <is>
          <t>61-6433804</t>
        </is>
      </c>
      <c r="D1773" t="inlineStr">
        <is>
          <t>Ohio</t>
        </is>
      </c>
      <c r="E1773" t="inlineStr">
        <is>
          <t>OH</t>
        </is>
      </c>
      <c r="F1773" t="n">
        <v>2025</v>
      </c>
      <c r="G1773" t="n">
        <v>2</v>
      </c>
      <c r="H1773" s="13" t="n">
        <v>2575734</v>
      </c>
      <c r="I1773" s="12" t="n">
        <v>109</v>
      </c>
      <c r="J1773" s="13" t="n">
        <v>16000</v>
      </c>
      <c r="K1773" s="13">
        <f>IFERROR($H1773/$I1773,"")</f>
        <v/>
      </c>
      <c r="L1773" s="13" t="n">
        <v>167000</v>
      </c>
      <c r="M1773" t="inlineStr">
        <is>
          <t>NY, MI, VT</t>
        </is>
      </c>
      <c r="N1773" t="inlineStr">
        <is>
          <t>No</t>
        </is>
      </c>
      <c r="O1773" t="inlineStr">
        <is>
          <t>Not stated</t>
        </is>
      </c>
      <c r="Q1773" s="9" t="inlineStr">
        <is>
          <t>https://grantcue.com/foundations/the-robert-and-esther-black-family-foundation-616433804</t>
        </is>
      </c>
    </row>
    <row r="1774">
      <c r="A1774">
        <f>IF($E1774=$E1773,$A1773+1,1)</f>
        <v/>
      </c>
      <c r="B1774" t="inlineStr">
        <is>
          <t>The Goodyear Foundation</t>
        </is>
      </c>
      <c r="C1774" t="inlineStr">
        <is>
          <t>34-6522959</t>
        </is>
      </c>
      <c r="D1774" t="inlineStr">
        <is>
          <t>Ohio</t>
        </is>
      </c>
      <c r="E1774" t="inlineStr">
        <is>
          <t>OH</t>
        </is>
      </c>
      <c r="F1774" t="n">
        <v>2025</v>
      </c>
      <c r="G1774" t="n">
        <v>2</v>
      </c>
      <c r="H1774" s="13" t="n">
        <v>2541508</v>
      </c>
      <c r="I1774" s="12" t="n">
        <v>11</v>
      </c>
      <c r="J1774" s="13" t="n">
        <v>175000</v>
      </c>
      <c r="K1774" s="13">
        <f>IFERROR($H1774/$I1774,"")</f>
        <v/>
      </c>
      <c r="L1774" s="13" t="n">
        <v>500000</v>
      </c>
      <c r="N1774" t="inlineStr">
        <is>
          <t>No</t>
        </is>
      </c>
      <c r="O1774" t="inlineStr">
        <is>
          <t>Not stated</t>
        </is>
      </c>
      <c r="Q1774" s="9" t="inlineStr">
        <is>
          <t>https://grantcue.com/foundations/the-goodyear-foundation-346522959</t>
        </is>
      </c>
    </row>
    <row r="1775">
      <c r="A1775">
        <f>IF($E1775=$E1774,$A1774+1,1)</f>
        <v/>
      </c>
      <c r="B1775" t="inlineStr">
        <is>
          <t>JEFFRIS FAMILY FOUNDATION LTD</t>
        </is>
      </c>
      <c r="C1775" t="inlineStr">
        <is>
          <t>39-1281879</t>
        </is>
      </c>
      <c r="D1775" t="inlineStr">
        <is>
          <t>Ohio</t>
        </is>
      </c>
      <c r="E1775" t="inlineStr">
        <is>
          <t>OH</t>
        </is>
      </c>
      <c r="F1775" t="n">
        <v>2025</v>
      </c>
      <c r="G1775" t="n">
        <v>2</v>
      </c>
      <c r="H1775" s="13" t="n">
        <v>2533040</v>
      </c>
      <c r="I1775" s="12" t="n">
        <v>24</v>
      </c>
      <c r="J1775" s="13" t="n">
        <v>21750</v>
      </c>
      <c r="K1775" s="13">
        <f>IFERROR($H1775/$I1775,"")</f>
        <v/>
      </c>
      <c r="L1775" s="13" t="n">
        <v>1145000</v>
      </c>
      <c r="M1775" t="inlineStr">
        <is>
          <t>WI, MI, IL</t>
        </is>
      </c>
      <c r="N1775" t="inlineStr">
        <is>
          <t>No</t>
        </is>
      </c>
      <c r="O1775" t="inlineStr">
        <is>
          <t>Not stated</t>
        </is>
      </c>
      <c r="Q1775" s="9" t="inlineStr">
        <is>
          <t>https://grantcue.com/foundations/jeffris-family-foundation-ltd-391281879</t>
        </is>
      </c>
    </row>
    <row r="1776">
      <c r="A1776">
        <f>IF($E1776=$E1775,$A1775+1,1)</f>
        <v/>
      </c>
      <c r="B1776" t="inlineStr">
        <is>
          <t>THE MARGARET CLARK MORGAN FOUNDATION</t>
        </is>
      </c>
      <c r="C1776" t="inlineStr">
        <is>
          <t>34-1948246</t>
        </is>
      </c>
      <c r="D1776" t="inlineStr">
        <is>
          <t>Ohio</t>
        </is>
      </c>
      <c r="E1776" t="inlineStr">
        <is>
          <t>OH</t>
        </is>
      </c>
      <c r="F1776" t="n">
        <v>2024</v>
      </c>
      <c r="G1776" t="n">
        <v>1</v>
      </c>
      <c r="H1776" s="13" t="n">
        <v>2523074</v>
      </c>
      <c r="I1776" s="12" t="n">
        <v>45</v>
      </c>
      <c r="J1776" s="13" t="n">
        <v>15000</v>
      </c>
      <c r="K1776" s="13">
        <f>IFERROR($H1776/$I1776,"")</f>
        <v/>
      </c>
      <c r="L1776" s="13" t="n">
        <v>1200000</v>
      </c>
      <c r="M1776" t="inlineStr">
        <is>
          <t>VA, NY</t>
        </is>
      </c>
      <c r="N1776" t="inlineStr">
        <is>
          <t>Yes</t>
        </is>
      </c>
      <c r="O1776" t="inlineStr">
        <is>
          <t>Yes</t>
        </is>
      </c>
      <c r="P1776" s="9" t="inlineStr">
        <is>
          <t>https://pegsfoundation.org/</t>
        </is>
      </c>
      <c r="Q1776" s="9" t="inlineStr">
        <is>
          <t>https://grantcue.com/foundations/the-margaret-clark-morgan-foundation-341948246</t>
        </is>
      </c>
    </row>
    <row r="1777">
      <c r="A1777">
        <f>IF($E1777=$E1776,$A1776+1,1)</f>
        <v/>
      </c>
      <c r="B1777" t="inlineStr">
        <is>
          <t>POINT BREAK FOUNDATION</t>
        </is>
      </c>
      <c r="C1777" t="inlineStr">
        <is>
          <t>47-4043415</t>
        </is>
      </c>
      <c r="D1777" t="inlineStr">
        <is>
          <t>Ohio</t>
        </is>
      </c>
      <c r="E1777" t="inlineStr">
        <is>
          <t>OH</t>
        </is>
      </c>
      <c r="F1777" t="n">
        <v>2024</v>
      </c>
      <c r="G1777" t="n">
        <v>1</v>
      </c>
      <c r="H1777" s="13" t="n">
        <v>2516300</v>
      </c>
      <c r="I1777" s="12" t="n">
        <v>9</v>
      </c>
      <c r="J1777" s="13" t="n">
        <v>100000</v>
      </c>
      <c r="K1777" s="13">
        <f>IFERROR($H1777/$I1777,"")</f>
        <v/>
      </c>
      <c r="L1777" s="13" t="n">
        <v>1350000</v>
      </c>
      <c r="M1777" t="inlineStr">
        <is>
          <t>CA, NY, UT</t>
        </is>
      </c>
      <c r="N1777" t="inlineStr">
        <is>
          <t>No</t>
        </is>
      </c>
      <c r="O1777" t="inlineStr">
        <is>
          <t>Not stated</t>
        </is>
      </c>
      <c r="Q1777" s="9" t="inlineStr">
        <is>
          <t>https://grantcue.com/foundations/point-break-foundation-474043415</t>
        </is>
      </c>
    </row>
    <row r="1778">
      <c r="A1778">
        <f>IF($E1778=$E1777,$A1777+1,1)</f>
        <v/>
      </c>
      <c r="B1778" t="inlineStr">
        <is>
          <t>IRVING I STONE FOUNDATION</t>
        </is>
      </c>
      <c r="C1778" t="inlineStr">
        <is>
          <t>34-1892327</t>
        </is>
      </c>
      <c r="D1778" t="inlineStr">
        <is>
          <t>Ohio</t>
        </is>
      </c>
      <c r="E1778" t="inlineStr">
        <is>
          <t>OH</t>
        </is>
      </c>
      <c r="F1778" t="n">
        <v>2024</v>
      </c>
      <c r="G1778" t="n">
        <v>1</v>
      </c>
      <c r="H1778" s="13" t="n">
        <v>2509317</v>
      </c>
      <c r="I1778" s="12" t="n">
        <v>66</v>
      </c>
      <c r="J1778" s="13" t="n">
        <v>10000</v>
      </c>
      <c r="K1778" s="13">
        <f>IFERROR($H1778/$I1778,"")</f>
        <v/>
      </c>
      <c r="L1778" s="13" t="n">
        <v>1070000</v>
      </c>
      <c r="M1778" t="inlineStr">
        <is>
          <t>NY, JERUSALEM, MD</t>
        </is>
      </c>
      <c r="N1778" t="inlineStr">
        <is>
          <t>No</t>
        </is>
      </c>
      <c r="O1778" t="inlineStr">
        <is>
          <t>Yes</t>
        </is>
      </c>
      <c r="Q1778" s="9" t="inlineStr">
        <is>
          <t>https://grantcue.com/foundations/irving-i-stone-foundation-341892327</t>
        </is>
      </c>
    </row>
    <row r="1779">
      <c r="A1779">
        <f>IF($E1779=$E1778,$A1778+1,1)</f>
        <v/>
      </c>
      <c r="B1779" t="inlineStr">
        <is>
          <t>THE JAMES AND ANGELA HAMBRICK FOUNDATION</t>
        </is>
      </c>
      <c r="C1779" t="inlineStr">
        <is>
          <t>45-1995732</t>
        </is>
      </c>
      <c r="D1779" t="inlineStr">
        <is>
          <t>Ohio</t>
        </is>
      </c>
      <c r="E1779" t="inlineStr">
        <is>
          <t>OH</t>
        </is>
      </c>
      <c r="F1779" t="n">
        <v>2024</v>
      </c>
      <c r="G1779" t="n">
        <v>1</v>
      </c>
      <c r="H1779" s="13" t="n">
        <v>2491134</v>
      </c>
      <c r="I1779" s="12" t="n">
        <v>38</v>
      </c>
      <c r="J1779" s="13" t="n">
        <v>10000</v>
      </c>
      <c r="K1779" s="13">
        <f>IFERROR($H1779/$I1779,"")</f>
        <v/>
      </c>
      <c r="L1779" s="13" t="n">
        <v>750000</v>
      </c>
      <c r="M1779" t="inlineStr">
        <is>
          <t>TX, ND, SC</t>
        </is>
      </c>
      <c r="N1779" t="inlineStr">
        <is>
          <t>No</t>
        </is>
      </c>
      <c r="O1779" t="inlineStr">
        <is>
          <t>Not stated</t>
        </is>
      </c>
      <c r="Q1779" s="9" t="inlineStr">
        <is>
          <t>https://grantcue.com/foundations/the-james-and-angela-hambrick-foundation-451995732</t>
        </is>
      </c>
    </row>
    <row r="1780">
      <c r="A1780">
        <f>IF($E1780=$E1779,$A1779+1,1)</f>
        <v/>
      </c>
      <c r="B1780" t="inlineStr">
        <is>
          <t>KARA J TROTT FAMILY FOUNDATION AKA LIFE LEAP FOUNDATION</t>
        </is>
      </c>
      <c r="C1780" t="inlineStr">
        <is>
          <t>82-1454838</t>
        </is>
      </c>
      <c r="D1780" t="inlineStr">
        <is>
          <t>Ohio</t>
        </is>
      </c>
      <c r="E1780" t="inlineStr">
        <is>
          <t>OH</t>
        </is>
      </c>
      <c r="F1780" t="n">
        <v>2025</v>
      </c>
      <c r="G1780" t="n">
        <v>2</v>
      </c>
      <c r="H1780" s="13" t="n">
        <v>2463000</v>
      </c>
      <c r="I1780" s="12" t="n">
        <v>26</v>
      </c>
      <c r="J1780" s="13" t="n">
        <v>50000</v>
      </c>
      <c r="K1780" s="13">
        <f>IFERROR($H1780/$I1780,"")</f>
        <v/>
      </c>
      <c r="L1780" s="13" t="n">
        <v>500000</v>
      </c>
      <c r="M1780" t="inlineStr">
        <is>
          <t>IL, MD</t>
        </is>
      </c>
      <c r="N1780" t="inlineStr">
        <is>
          <t>No</t>
        </is>
      </c>
      <c r="O1780" t="inlineStr">
        <is>
          <t>Not stated</t>
        </is>
      </c>
      <c r="Q1780" s="9" t="inlineStr">
        <is>
          <t>https://grantcue.com/foundations/kara-j-trott-family-foundation-aka-life-leap-foundation-821454838</t>
        </is>
      </c>
    </row>
    <row r="1781">
      <c r="A1781">
        <f>IF($E1781=$E1780,$A1780+1,1)</f>
        <v/>
      </c>
      <c r="B1781" t="inlineStr">
        <is>
          <t>SHARON S DAVIS FOUNDATION INC</t>
        </is>
      </c>
      <c r="C1781" t="inlineStr">
        <is>
          <t>26-3788628</t>
        </is>
      </c>
      <c r="D1781" t="inlineStr">
        <is>
          <t>Ohio</t>
        </is>
      </c>
      <c r="E1781" t="inlineStr">
        <is>
          <t>OH</t>
        </is>
      </c>
      <c r="F1781" t="n">
        <v>2024</v>
      </c>
      <c r="G1781" t="n">
        <v>1</v>
      </c>
      <c r="H1781" s="13" t="n">
        <v>2454656</v>
      </c>
      <c r="I1781" s="12" t="n">
        <v>38</v>
      </c>
      <c r="J1781" s="13" t="n">
        <v>1625</v>
      </c>
      <c r="K1781" s="13">
        <f>IFERROR($H1781/$I1781,"")</f>
        <v/>
      </c>
      <c r="L1781" s="13" t="n">
        <v>2340256</v>
      </c>
      <c r="M1781" t="inlineStr">
        <is>
          <t>NY, DC, CA</t>
        </is>
      </c>
      <c r="N1781" t="inlineStr">
        <is>
          <t>No</t>
        </is>
      </c>
      <c r="O1781" t="inlineStr">
        <is>
          <t>Not stated</t>
        </is>
      </c>
      <c r="Q1781" s="9" t="inlineStr">
        <is>
          <t>https://grantcue.com/foundations/sharon-s-davis-foundation-inc-c-o-samuel-j-august-cpa-263788628</t>
        </is>
      </c>
    </row>
    <row r="1782">
      <c r="A1782">
        <f>IF($E1782=$E1781,$A1781+1,1)</f>
        <v/>
      </c>
      <c r="B1782" t="inlineStr">
        <is>
          <t>DIANE J AND ROBERT A MCDONALD FAMILY FOUNDATION</t>
        </is>
      </c>
      <c r="C1782" t="inlineStr">
        <is>
          <t>82-3302288</t>
        </is>
      </c>
      <c r="D1782" t="inlineStr">
        <is>
          <t>Ohio</t>
        </is>
      </c>
      <c r="E1782" t="inlineStr">
        <is>
          <t>OH</t>
        </is>
      </c>
      <c r="F1782" t="n">
        <v>2025</v>
      </c>
      <c r="G1782" t="n">
        <v>2</v>
      </c>
      <c r="H1782" s="13" t="n">
        <v>2441500</v>
      </c>
      <c r="I1782" s="12" t="n">
        <v>52</v>
      </c>
      <c r="J1782" s="13" t="n">
        <v>8750</v>
      </c>
      <c r="K1782" s="13">
        <f>IFERROR($H1782/$I1782,"")</f>
        <v/>
      </c>
      <c r="L1782" s="13" t="n">
        <v>639000</v>
      </c>
      <c r="M1782" t="inlineStr">
        <is>
          <t>NY, DC, FL</t>
        </is>
      </c>
      <c r="N1782" t="inlineStr">
        <is>
          <t>No</t>
        </is>
      </c>
      <c r="O1782" t="inlineStr">
        <is>
          <t>Not stated</t>
        </is>
      </c>
      <c r="Q1782" s="9" t="inlineStr">
        <is>
          <t>https://grantcue.com/foundations/diane-j-and-robert-a-mcdonald-family-foundation-823302288</t>
        </is>
      </c>
    </row>
    <row r="1783">
      <c r="A1783">
        <f>IF($E1783=$E1782,$A1782+1,1)</f>
        <v/>
      </c>
      <c r="B1783" t="inlineStr">
        <is>
          <t>The Ragland Family Foundation</t>
        </is>
      </c>
      <c r="C1783" t="inlineStr">
        <is>
          <t>31-1493613</t>
        </is>
      </c>
      <c r="D1783" t="inlineStr">
        <is>
          <t>Ohio</t>
        </is>
      </c>
      <c r="E1783" t="inlineStr">
        <is>
          <t>OH</t>
        </is>
      </c>
      <c r="F1783" t="n">
        <v>2025</v>
      </c>
      <c r="G1783" t="n">
        <v>2</v>
      </c>
      <c r="H1783" s="13" t="n">
        <v>2439881</v>
      </c>
      <c r="I1783" s="12" t="n">
        <v>65</v>
      </c>
      <c r="J1783" s="13" t="n">
        <v>10000</v>
      </c>
      <c r="K1783" s="13">
        <f>IFERROR($H1783/$I1783,"")</f>
        <v/>
      </c>
      <c r="L1783" s="13" t="n">
        <v>1014336</v>
      </c>
      <c r="M1783" t="inlineStr">
        <is>
          <t>IN, MA, FL</t>
        </is>
      </c>
      <c r="N1783" t="inlineStr">
        <is>
          <t>Yes</t>
        </is>
      </c>
      <c r="O1783" t="inlineStr">
        <is>
          <t>Not stated</t>
        </is>
      </c>
      <c r="Q1783" s="9" t="inlineStr">
        <is>
          <t>https://grantcue.com/foundations/the-ragland-family-foundation-311493613</t>
        </is>
      </c>
    </row>
    <row r="1784">
      <c r="A1784">
        <f>IF($E1784=$E1783,$A1783+1,1)</f>
        <v/>
      </c>
      <c r="B1784" t="inlineStr">
        <is>
          <t>KAIROS 610 FOUNDATION</t>
        </is>
      </c>
      <c r="C1784" t="inlineStr">
        <is>
          <t>45-3913866</t>
        </is>
      </c>
      <c r="D1784" t="inlineStr">
        <is>
          <t>Ohio</t>
        </is>
      </c>
      <c r="E1784" t="inlineStr">
        <is>
          <t>OH</t>
        </is>
      </c>
      <c r="F1784" t="n">
        <v>2025</v>
      </c>
      <c r="G1784" t="n">
        <v>2</v>
      </c>
      <c r="H1784" s="13" t="n">
        <v>2428609</v>
      </c>
      <c r="I1784" s="12" t="n">
        <v>32</v>
      </c>
      <c r="J1784" s="13" t="n">
        <v>50000</v>
      </c>
      <c r="K1784" s="13">
        <f>IFERROR($H1784/$I1784,"")</f>
        <v/>
      </c>
      <c r="L1784" s="13" t="n">
        <v>250000</v>
      </c>
      <c r="M1784" t="inlineStr">
        <is>
          <t>FL, IL, RI</t>
        </is>
      </c>
      <c r="N1784" t="inlineStr">
        <is>
          <t>No</t>
        </is>
      </c>
      <c r="O1784" t="inlineStr">
        <is>
          <t>Not stated</t>
        </is>
      </c>
      <c r="Q1784" s="9" t="inlineStr">
        <is>
          <t>https://grantcue.com/foundations/kairos-610-foundation-453913866</t>
        </is>
      </c>
    </row>
    <row r="1785">
      <c r="A1785">
        <f>IF($E1785=$E1784,$A1784+1,1)</f>
        <v/>
      </c>
      <c r="B1785" t="inlineStr">
        <is>
          <t>DUKE GOLDBERG FAMILY FOUNDATION</t>
        </is>
      </c>
      <c r="C1785" t="inlineStr">
        <is>
          <t>30-0893647</t>
        </is>
      </c>
      <c r="D1785" t="inlineStr">
        <is>
          <t>Ohio</t>
        </is>
      </c>
      <c r="E1785" t="inlineStr">
        <is>
          <t>OH</t>
        </is>
      </c>
      <c r="F1785" t="n">
        <v>2025</v>
      </c>
      <c r="G1785" t="n">
        <v>2</v>
      </c>
      <c r="H1785" s="13" t="n">
        <v>2422221</v>
      </c>
      <c r="I1785" s="12" t="n">
        <v>16</v>
      </c>
      <c r="J1785" s="13" t="n">
        <v>5000</v>
      </c>
      <c r="K1785" s="13">
        <f>IFERROR($H1785/$I1785,"")</f>
        <v/>
      </c>
      <c r="L1785" s="13" t="n">
        <v>900000</v>
      </c>
      <c r="M1785" t="inlineStr">
        <is>
          <t>TX, NC, GA</t>
        </is>
      </c>
      <c r="N1785" t="inlineStr">
        <is>
          <t>No</t>
        </is>
      </c>
      <c r="O1785" t="inlineStr">
        <is>
          <t>Not stated</t>
        </is>
      </c>
      <c r="Q1785" s="9" t="inlineStr">
        <is>
          <t>https://grantcue.com/foundations/duke-goldberg-family-foundation-300893647</t>
        </is>
      </c>
    </row>
    <row r="1786">
      <c r="A1786">
        <f>IF($E1786=$E1785,$A1785+1,1)</f>
        <v/>
      </c>
      <c r="B1786" t="inlineStr">
        <is>
          <t>JOHN P MURPHY FOUNDATION</t>
        </is>
      </c>
      <c r="C1786" t="inlineStr">
        <is>
          <t>34-6528308</t>
        </is>
      </c>
      <c r="D1786" t="inlineStr">
        <is>
          <t>Ohio</t>
        </is>
      </c>
      <c r="E1786" t="inlineStr">
        <is>
          <t>OH</t>
        </is>
      </c>
      <c r="F1786" t="n">
        <v>2024</v>
      </c>
      <c r="G1786" t="n">
        <v>1</v>
      </c>
      <c r="H1786" s="13" t="n">
        <v>2402000</v>
      </c>
      <c r="I1786" s="12" t="n">
        <v>76</v>
      </c>
      <c r="J1786" s="13" t="n">
        <v>15000</v>
      </c>
      <c r="K1786" s="13">
        <f>IFERROR($H1786/$I1786,"")</f>
        <v/>
      </c>
      <c r="L1786" s="13" t="n">
        <v>355000</v>
      </c>
      <c r="M1786" t="inlineStr">
        <is>
          <t>WA, NY</t>
        </is>
      </c>
      <c r="N1786" t="inlineStr">
        <is>
          <t>Yes</t>
        </is>
      </c>
      <c r="O1786" t="inlineStr">
        <is>
          <t>Yes</t>
        </is>
      </c>
      <c r="P1786" s="9" t="inlineStr">
        <is>
          <t>https://www.murphykulas.org/</t>
        </is>
      </c>
      <c r="Q1786" s="9" t="inlineStr">
        <is>
          <t>https://grantcue.com/foundations/john-p-murphy-foundation-346528308</t>
        </is>
      </c>
    </row>
    <row r="1787">
      <c r="A1787">
        <f>IF($E1787=$E1786,$A1786+1,1)</f>
        <v/>
      </c>
      <c r="B1787" t="inlineStr">
        <is>
          <t>Thornwell Family Foundation</t>
        </is>
      </c>
      <c r="C1787" t="inlineStr">
        <is>
          <t>81-0716497</t>
        </is>
      </c>
      <c r="D1787" t="inlineStr">
        <is>
          <t>Ohio</t>
        </is>
      </c>
      <c r="E1787" t="inlineStr">
        <is>
          <t>OH</t>
        </is>
      </c>
      <c r="F1787" t="n">
        <v>2025</v>
      </c>
      <c r="G1787" t="n">
        <v>2</v>
      </c>
      <c r="H1787" s="13" t="n">
        <v>2390440</v>
      </c>
      <c r="I1787" s="12" t="n">
        <v>69</v>
      </c>
      <c r="J1787" s="13" t="n">
        <v>20000</v>
      </c>
      <c r="K1787" s="13">
        <f>IFERROR($H1787/$I1787,"")</f>
        <v/>
      </c>
      <c r="L1787" s="13" t="n">
        <v>250000</v>
      </c>
      <c r="M1787" t="inlineStr">
        <is>
          <t>FL, GA, SC</t>
        </is>
      </c>
      <c r="N1787" t="inlineStr">
        <is>
          <t>No</t>
        </is>
      </c>
      <c r="O1787" t="inlineStr">
        <is>
          <t>Not stated</t>
        </is>
      </c>
      <c r="Q1787" s="9" t="inlineStr">
        <is>
          <t>https://grantcue.com/foundations/thornwell-family-foundation-810716497</t>
        </is>
      </c>
    </row>
    <row r="1788">
      <c r="A1788">
        <f>IF($E1788=$E1787,$A1787+1,1)</f>
        <v/>
      </c>
      <c r="B1788" t="inlineStr">
        <is>
          <t>BRUGGEN FOUNDATION INC</t>
        </is>
      </c>
      <c r="C1788" t="inlineStr">
        <is>
          <t>47-2581672</t>
        </is>
      </c>
      <c r="D1788" t="inlineStr">
        <is>
          <t>Ohio</t>
        </is>
      </c>
      <c r="E1788" t="inlineStr">
        <is>
          <t>OH</t>
        </is>
      </c>
      <c r="F1788" t="n">
        <v>2024</v>
      </c>
      <c r="G1788" t="n">
        <v>1</v>
      </c>
      <c r="H1788" s="13" t="n">
        <v>2375287</v>
      </c>
      <c r="I1788" s="12" t="n">
        <v>18</v>
      </c>
      <c r="J1788" s="13" t="n">
        <v>95000</v>
      </c>
      <c r="K1788" s="13">
        <f>IFERROR($H1788/$I1788,"")</f>
        <v/>
      </c>
      <c r="L1788" s="13" t="n">
        <v>587500</v>
      </c>
      <c r="M1788" t="inlineStr">
        <is>
          <t>IN, MD, WI</t>
        </is>
      </c>
      <c r="N1788" t="inlineStr">
        <is>
          <t>No</t>
        </is>
      </c>
      <c r="O1788" t="inlineStr">
        <is>
          <t>Not stated</t>
        </is>
      </c>
      <c r="Q1788" s="9" t="inlineStr">
        <is>
          <t>https://grantcue.com/foundations/bruggen-foundation-inc-472581672</t>
        </is>
      </c>
    </row>
    <row r="1789">
      <c r="A1789">
        <f>IF($E1789=$E1788,$A1788+1,1)</f>
        <v/>
      </c>
      <c r="B1789" t="inlineStr">
        <is>
          <t>THE MONTEI FOUNDATION</t>
        </is>
      </c>
      <c r="C1789" t="inlineStr">
        <is>
          <t>31-1736155</t>
        </is>
      </c>
      <c r="D1789" t="inlineStr">
        <is>
          <t>Ohio</t>
        </is>
      </c>
      <c r="E1789" t="inlineStr">
        <is>
          <t>OH</t>
        </is>
      </c>
      <c r="F1789" t="n">
        <v>2025</v>
      </c>
      <c r="G1789" t="n">
        <v>2</v>
      </c>
      <c r="H1789" s="13" t="n">
        <v>2358643</v>
      </c>
      <c r="I1789" s="12" t="n">
        <v>97</v>
      </c>
      <c r="J1789" s="13" t="n">
        <v>25000</v>
      </c>
      <c r="K1789" s="13">
        <f>IFERROR($H1789/$I1789,"")</f>
        <v/>
      </c>
      <c r="L1789" s="13" t="n">
        <v>100000</v>
      </c>
      <c r="M1789" t="inlineStr">
        <is>
          <t>FL, VA, CA</t>
        </is>
      </c>
      <c r="N1789" t="inlineStr">
        <is>
          <t>No</t>
        </is>
      </c>
      <c r="O1789" t="inlineStr">
        <is>
          <t>Not stated</t>
        </is>
      </c>
      <c r="Q1789" s="9" t="inlineStr">
        <is>
          <t>https://grantcue.com/foundations/the-montei-foundation-311736155</t>
        </is>
      </c>
    </row>
    <row r="1790">
      <c r="A1790">
        <f>IF($E1790=$E1789,$A1789+1,1)</f>
        <v/>
      </c>
      <c r="B1790" t="inlineStr">
        <is>
          <t>THE HU &amp; LUO FAMILY FOUNDATION</t>
        </is>
      </c>
      <c r="C1790" t="inlineStr">
        <is>
          <t>85-4154217</t>
        </is>
      </c>
      <c r="D1790" t="inlineStr">
        <is>
          <t>Ohio</t>
        </is>
      </c>
      <c r="E1790" t="inlineStr">
        <is>
          <t>OH</t>
        </is>
      </c>
      <c r="F1790" t="n">
        <v>2024</v>
      </c>
      <c r="G1790" t="n">
        <v>1</v>
      </c>
      <c r="H1790" s="13" t="n">
        <v>2352546</v>
      </c>
      <c r="I1790" s="12" t="n">
        <v>23</v>
      </c>
      <c r="J1790" s="13" t="n">
        <v>25000</v>
      </c>
      <c r="K1790" s="13">
        <f>IFERROR($H1790/$I1790,"")</f>
        <v/>
      </c>
      <c r="L1790" s="13" t="n">
        <v>1295000</v>
      </c>
      <c r="M1790" t="inlineStr">
        <is>
          <t>MD, CA, OK</t>
        </is>
      </c>
      <c r="N1790" t="inlineStr">
        <is>
          <t>No</t>
        </is>
      </c>
      <c r="O1790" t="inlineStr">
        <is>
          <t>Not stated</t>
        </is>
      </c>
      <c r="Q1790" s="9" t="inlineStr">
        <is>
          <t>https://grantcue.com/foundations/the-hu-and-luo-family-foundation-854154217</t>
        </is>
      </c>
    </row>
    <row r="1791">
      <c r="A1791">
        <f>IF($E1791=$E1790,$A1790+1,1)</f>
        <v/>
      </c>
      <c r="B1791" t="inlineStr">
        <is>
          <t>JAMES AND SUSAN RATNER FAMILY FOUNDATION</t>
        </is>
      </c>
      <c r="C1791" t="inlineStr">
        <is>
          <t>20-8004503</t>
        </is>
      </c>
      <c r="D1791" t="inlineStr">
        <is>
          <t>Ohio</t>
        </is>
      </c>
      <c r="E1791" t="inlineStr">
        <is>
          <t>OH</t>
        </is>
      </c>
      <c r="F1791" t="n">
        <v>2025</v>
      </c>
      <c r="G1791" t="n">
        <v>2</v>
      </c>
      <c r="H1791" s="13" t="n">
        <v>2328070</v>
      </c>
      <c r="I1791" s="12" t="n">
        <v>140</v>
      </c>
      <c r="J1791" s="13" t="n">
        <v>5000</v>
      </c>
      <c r="K1791" s="13">
        <f>IFERROR($H1791/$I1791,"")</f>
        <v/>
      </c>
      <c r="L1791" s="13" t="n">
        <v>250000</v>
      </c>
      <c r="M1791" t="inlineStr">
        <is>
          <t>NY, DC, PA</t>
        </is>
      </c>
      <c r="N1791" t="inlineStr">
        <is>
          <t>No</t>
        </is>
      </c>
      <c r="O1791" t="inlineStr">
        <is>
          <t>Not stated</t>
        </is>
      </c>
      <c r="Q1791" s="9" t="inlineStr">
        <is>
          <t>https://grantcue.com/foundations/james-and-susan-ratner-family-foundation-208004503</t>
        </is>
      </c>
    </row>
    <row r="1792">
      <c r="A1792">
        <f>IF($E1792=$E1791,$A1791+1,1)</f>
        <v/>
      </c>
      <c r="B1792" t="inlineStr">
        <is>
          <t>KEN CLEVELAND FOUNDATION</t>
        </is>
      </c>
      <c r="C1792" t="inlineStr">
        <is>
          <t>31-6567861</t>
        </is>
      </c>
      <c r="D1792" t="inlineStr">
        <is>
          <t>Ohio</t>
        </is>
      </c>
      <c r="E1792" t="inlineStr">
        <is>
          <t>OH</t>
        </is>
      </c>
      <c r="F1792" t="n">
        <v>2025</v>
      </c>
      <c r="G1792" t="n">
        <v>2</v>
      </c>
      <c r="H1792" s="13" t="n">
        <v>2310716</v>
      </c>
      <c r="I1792" s="12" t="n">
        <v>6</v>
      </c>
      <c r="J1792" s="13" t="n">
        <v>105964</v>
      </c>
      <c r="K1792" s="13">
        <f>IFERROR($H1792/$I1792,"")</f>
        <v/>
      </c>
      <c r="L1792" s="13" t="n">
        <v>1500000</v>
      </c>
      <c r="N1792" t="inlineStr">
        <is>
          <t>Yes</t>
        </is>
      </c>
      <c r="O1792" t="inlineStr">
        <is>
          <t>Not stated</t>
        </is>
      </c>
      <c r="Q1792" s="9" t="inlineStr">
        <is>
          <t>https://grantcue.com/foundations/ken-cleveland-foundation-316567861</t>
        </is>
      </c>
    </row>
    <row r="1793">
      <c r="A1793">
        <f>IF($E1793=$E1792,$A1792+1,1)</f>
        <v/>
      </c>
      <c r="B1793" t="inlineStr">
        <is>
          <t>FIBUSHENDRICKS FAMILY FOUNDATION</t>
        </is>
      </c>
      <c r="C1793" t="inlineStr">
        <is>
          <t>34-1340458</t>
        </is>
      </c>
      <c r="D1793" t="inlineStr">
        <is>
          <t>Ohio</t>
        </is>
      </c>
      <c r="E1793" t="inlineStr">
        <is>
          <t>OH</t>
        </is>
      </c>
      <c r="F1793" t="n">
        <v>2024</v>
      </c>
      <c r="G1793" t="n">
        <v>2</v>
      </c>
      <c r="H1793" s="13" t="n">
        <v>2295432</v>
      </c>
      <c r="I1793" s="12" t="n">
        <v>64</v>
      </c>
      <c r="J1793" s="13" t="n">
        <v>19300</v>
      </c>
      <c r="K1793" s="13">
        <f>IFERROR($H1793/$I1793,"")</f>
        <v/>
      </c>
      <c r="L1793" s="13" t="n">
        <v>175000</v>
      </c>
      <c r="M1793" t="inlineStr">
        <is>
          <t>PA, NY, MD</t>
        </is>
      </c>
      <c r="N1793" t="inlineStr">
        <is>
          <t>No</t>
        </is>
      </c>
      <c r="O1793" t="inlineStr">
        <is>
          <t>Not stated</t>
        </is>
      </c>
      <c r="Q1793" s="9" t="inlineStr">
        <is>
          <t>https://grantcue.com/foundations/fibushendricks-family-foundation-341340458</t>
        </is>
      </c>
    </row>
    <row r="1794">
      <c r="A1794">
        <f>IF($E1794=$E1793,$A1793+1,1)</f>
        <v/>
      </c>
      <c r="B1794" t="inlineStr">
        <is>
          <t>ONE LIFE FOUNDATION INC</t>
        </is>
      </c>
      <c r="C1794" t="inlineStr">
        <is>
          <t>26-1524748</t>
        </is>
      </c>
      <c r="D1794" t="inlineStr">
        <is>
          <t>Ohio</t>
        </is>
      </c>
      <c r="E1794" t="inlineStr">
        <is>
          <t>OH</t>
        </is>
      </c>
      <c r="F1794" t="n">
        <v>2023</v>
      </c>
      <c r="G1794" t="n">
        <v>1</v>
      </c>
      <c r="H1794" s="13" t="n">
        <v>2293296</v>
      </c>
      <c r="I1794" s="12" t="n">
        <v>5</v>
      </c>
      <c r="J1794" s="13" t="n">
        <v>218788</v>
      </c>
      <c r="K1794" s="13">
        <f>IFERROR($H1794/$I1794,"")</f>
        <v/>
      </c>
      <c r="L1794" s="13" t="n">
        <v>1212008</v>
      </c>
      <c r="M1794" t="inlineStr">
        <is>
          <t>MA</t>
        </is>
      </c>
      <c r="N1794" t="inlineStr">
        <is>
          <t>No</t>
        </is>
      </c>
      <c r="O1794" t="inlineStr">
        <is>
          <t>Not stated</t>
        </is>
      </c>
      <c r="Q1794" s="9" t="inlineStr">
        <is>
          <t>https://grantcue.com/foundations/one-life-foundation-inc-261524748</t>
        </is>
      </c>
    </row>
    <row r="1795">
      <c r="A1795">
        <f>IF($E1795=$E1794,$A1794+1,1)</f>
        <v/>
      </c>
      <c r="B1795" t="inlineStr">
        <is>
          <t>HARDING FAMILY CHARITABLE TRUST</t>
        </is>
      </c>
      <c r="C1795" t="inlineStr">
        <is>
          <t>30-0021471</t>
        </is>
      </c>
      <c r="D1795" t="inlineStr">
        <is>
          <t>Ohio</t>
        </is>
      </c>
      <c r="E1795" t="inlineStr">
        <is>
          <t>OH</t>
        </is>
      </c>
      <c r="F1795" t="n">
        <v>2025</v>
      </c>
      <c r="G1795" t="n">
        <v>2</v>
      </c>
      <c r="H1795" s="13" t="n">
        <v>2288200</v>
      </c>
      <c r="I1795" s="12" t="n">
        <v>9</v>
      </c>
      <c r="J1795" s="13" t="n">
        <v>225600</v>
      </c>
      <c r="K1795" s="13">
        <f>IFERROR($H1795/$I1795,"")</f>
        <v/>
      </c>
      <c r="L1795" s="13" t="n">
        <v>500000</v>
      </c>
      <c r="N1795" t="inlineStr">
        <is>
          <t>Yes</t>
        </is>
      </c>
      <c r="O1795" t="inlineStr">
        <is>
          <t>Yes</t>
        </is>
      </c>
      <c r="Q1795" s="9" t="inlineStr">
        <is>
          <t>https://grantcue.com/foundations/harding-family-charitable-trust-300021471</t>
        </is>
      </c>
    </row>
    <row r="1796">
      <c r="A1796">
        <f>IF($E1796=$E1795,$A1795+1,1)</f>
        <v/>
      </c>
      <c r="B1796" t="inlineStr">
        <is>
          <t>BRITTON FUND 4240-00-44</t>
        </is>
      </c>
      <c r="C1796" t="inlineStr">
        <is>
          <t>34-6513616</t>
        </is>
      </c>
      <c r="D1796" t="inlineStr">
        <is>
          <t>Ohio</t>
        </is>
      </c>
      <c r="E1796" t="inlineStr">
        <is>
          <t>OH</t>
        </is>
      </c>
      <c r="F1796" t="n">
        <v>2024</v>
      </c>
      <c r="G1796" t="n">
        <v>1</v>
      </c>
      <c r="H1796" s="13" t="n">
        <v>2279500</v>
      </c>
      <c r="I1796" s="12" t="n">
        <v>13</v>
      </c>
      <c r="J1796" s="13" t="n">
        <v>25000</v>
      </c>
      <c r="K1796" s="13">
        <f>IFERROR($H1796/$I1796,"")</f>
        <v/>
      </c>
      <c r="L1796" s="13" t="n">
        <v>1000000</v>
      </c>
      <c r="M1796" t="inlineStr">
        <is>
          <t>VT, CO, RI</t>
        </is>
      </c>
      <c r="N1796" t="inlineStr">
        <is>
          <t>Yes</t>
        </is>
      </c>
      <c r="O1796" t="inlineStr">
        <is>
          <t>Yes</t>
        </is>
      </c>
      <c r="Q1796" s="9" t="inlineStr">
        <is>
          <t>https://grantcue.com/foundations/britton-fund-4240-00-44-346513616</t>
        </is>
      </c>
    </row>
    <row r="1797">
      <c r="A1797">
        <f>IF($E1797=$E1796,$A1796+1,1)</f>
        <v/>
      </c>
      <c r="B1797" t="inlineStr">
        <is>
          <t>LANCASTER LENS INC</t>
        </is>
      </c>
      <c r="C1797" t="inlineStr">
        <is>
          <t>31-6023927</t>
        </is>
      </c>
      <c r="D1797" t="inlineStr">
        <is>
          <t>Ohio</t>
        </is>
      </c>
      <c r="E1797" t="inlineStr">
        <is>
          <t>OH</t>
        </is>
      </c>
      <c r="F1797" t="n">
        <v>2024</v>
      </c>
      <c r="G1797" t="n">
        <v>2</v>
      </c>
      <c r="H1797" s="13" t="n">
        <v>2260000</v>
      </c>
      <c r="I1797" s="12" t="n">
        <v>16</v>
      </c>
      <c r="J1797" s="13" t="n">
        <v>62500</v>
      </c>
      <c r="K1797" s="13">
        <f>IFERROR($H1797/$I1797,"")</f>
        <v/>
      </c>
      <c r="L1797" s="13" t="n">
        <v>750000</v>
      </c>
      <c r="N1797" t="inlineStr">
        <is>
          <t>No</t>
        </is>
      </c>
      <c r="O1797" t="inlineStr">
        <is>
          <t>Not stated</t>
        </is>
      </c>
      <c r="Q1797" s="9" t="inlineStr">
        <is>
          <t>https://grantcue.com/foundations/lancaster-lens-inc-316023927</t>
        </is>
      </c>
    </row>
    <row r="1798">
      <c r="A1798">
        <f>IF($E1798=$E1797,$A1797+1,1)</f>
        <v/>
      </c>
      <c r="B1798" t="inlineStr">
        <is>
          <t>ERIC B YEISER FAMILY FOUNDATION</t>
        </is>
      </c>
      <c r="C1798" t="inlineStr">
        <is>
          <t>31-1646815</t>
        </is>
      </c>
      <c r="D1798" t="inlineStr">
        <is>
          <t>Ohio</t>
        </is>
      </c>
      <c r="E1798" t="inlineStr">
        <is>
          <t>OH</t>
        </is>
      </c>
      <c r="F1798" t="n">
        <v>2025</v>
      </c>
      <c r="G1798" t="n">
        <v>2</v>
      </c>
      <c r="H1798" s="13" t="n">
        <v>2255000</v>
      </c>
      <c r="I1798" s="12" t="n">
        <v>27</v>
      </c>
      <c r="J1798" s="13" t="n">
        <v>45000</v>
      </c>
      <c r="K1798" s="13">
        <f>IFERROR($H1798/$I1798,"")</f>
        <v/>
      </c>
      <c r="L1798" s="13" t="n">
        <v>600000</v>
      </c>
      <c r="M1798" t="inlineStr">
        <is>
          <t>KY</t>
        </is>
      </c>
      <c r="N1798" t="inlineStr">
        <is>
          <t>No</t>
        </is>
      </c>
      <c r="O1798" t="inlineStr">
        <is>
          <t>Not stated</t>
        </is>
      </c>
      <c r="Q1798" s="9" t="inlineStr">
        <is>
          <t>https://grantcue.com/foundations/eric-b-yeiser-family-foundation-co-fifth-311646815</t>
        </is>
      </c>
    </row>
    <row r="1799">
      <c r="A1799">
        <f>IF($E1799=$E1798,$A1798+1,1)</f>
        <v/>
      </c>
      <c r="B1799" t="inlineStr">
        <is>
          <t>CRAWFORD FAMILY FOUNDATION</t>
        </is>
      </c>
      <c r="C1799" t="inlineStr">
        <is>
          <t>32-0740919</t>
        </is>
      </c>
      <c r="D1799" t="inlineStr">
        <is>
          <t>Ohio</t>
        </is>
      </c>
      <c r="E1799" t="inlineStr">
        <is>
          <t>OH</t>
        </is>
      </c>
      <c r="F1799" t="n">
        <v>2025</v>
      </c>
      <c r="G1799" t="n">
        <v>2</v>
      </c>
      <c r="H1799" s="13" t="n">
        <v>2245671</v>
      </c>
      <c r="I1799" s="12" t="n">
        <v>31</v>
      </c>
      <c r="J1799" s="13" t="n">
        <v>5786</v>
      </c>
      <c r="K1799" s="13">
        <f>IFERROR($H1799/$I1799,"")</f>
        <v/>
      </c>
      <c r="L1799" s="13" t="n">
        <v>504365</v>
      </c>
      <c r="M1799" t="inlineStr">
        <is>
          <t>IN, VT, MT</t>
        </is>
      </c>
      <c r="N1799" t="inlineStr">
        <is>
          <t>No</t>
        </is>
      </c>
      <c r="O1799" t="inlineStr">
        <is>
          <t>Not stated</t>
        </is>
      </c>
      <c r="Q1799" s="9" t="inlineStr">
        <is>
          <t>https://grantcue.com/foundations/crawford-family-foundation-320740919</t>
        </is>
      </c>
    </row>
    <row r="1800">
      <c r="A1800">
        <f>IF($E1800=$E1799,$A1799+1,1)</f>
        <v/>
      </c>
      <c r="B1800" t="inlineStr">
        <is>
          <t>SISLER MCFAWN FOUNDATION PFDN</t>
        </is>
      </c>
      <c r="C1800" t="inlineStr">
        <is>
          <t>34-6508111</t>
        </is>
      </c>
      <c r="D1800" t="inlineStr">
        <is>
          <t>Ohio</t>
        </is>
      </c>
      <c r="E1800" t="inlineStr">
        <is>
          <t>OH</t>
        </is>
      </c>
      <c r="F1800" t="n">
        <v>2025</v>
      </c>
      <c r="G1800" t="n">
        <v>2</v>
      </c>
      <c r="H1800" s="13" t="n">
        <v>2237278</v>
      </c>
      <c r="I1800" s="12" t="n">
        <v>253</v>
      </c>
      <c r="J1800" s="13" t="n">
        <v>6000</v>
      </c>
      <c r="K1800" s="13">
        <f>IFERROR($H1800/$I1800,"")</f>
        <v/>
      </c>
      <c r="L1800" s="13" t="n">
        <v>65000</v>
      </c>
      <c r="M1800" t="inlineStr">
        <is>
          <t>DC, VA, CO</t>
        </is>
      </c>
      <c r="N1800" t="inlineStr">
        <is>
          <t>Yes</t>
        </is>
      </c>
      <c r="O1800" t="inlineStr">
        <is>
          <t>Yes</t>
        </is>
      </c>
      <c r="Q1800" s="9" t="inlineStr">
        <is>
          <t>https://grantcue.com/foundations/sisler-mcfawn-foundation-pfdn-346508111</t>
        </is>
      </c>
    </row>
    <row r="1801">
      <c r="A1801">
        <f>IF($E1801=$E1800,$A1800+1,1)</f>
        <v/>
      </c>
      <c r="B1801" t="inlineStr">
        <is>
          <t>HANLEY FOUNDATION</t>
        </is>
      </c>
      <c r="C1801" t="inlineStr">
        <is>
          <t>02-0631312</t>
        </is>
      </c>
      <c r="D1801" t="inlineStr">
        <is>
          <t>Ohio</t>
        </is>
      </c>
      <c r="E1801" t="inlineStr">
        <is>
          <t>OH</t>
        </is>
      </c>
      <c r="F1801" t="n">
        <v>2024</v>
      </c>
      <c r="G1801" t="n">
        <v>1</v>
      </c>
      <c r="H1801" s="13" t="n">
        <v>2235536</v>
      </c>
      <c r="I1801" s="12" t="n">
        <v>8</v>
      </c>
      <c r="J1801" s="13" t="n">
        <v>12500</v>
      </c>
      <c r="K1801" s="13">
        <f>IFERROR($H1801/$I1801,"")</f>
        <v/>
      </c>
      <c r="L1801" s="13" t="n">
        <v>993937</v>
      </c>
      <c r="M1801" t="inlineStr">
        <is>
          <t>IN, FL, NY</t>
        </is>
      </c>
      <c r="N1801" t="inlineStr">
        <is>
          <t>No</t>
        </is>
      </c>
      <c r="O1801" t="inlineStr">
        <is>
          <t>Not stated</t>
        </is>
      </c>
      <c r="Q1801" s="9" t="inlineStr">
        <is>
          <t>https://grantcue.com/foundations/hanley-foundation-020631312</t>
        </is>
      </c>
    </row>
    <row r="1802">
      <c r="A1802">
        <f>IF($E1802=$E1801,$A1801+1,1)</f>
        <v/>
      </c>
      <c r="B1802" t="inlineStr">
        <is>
          <t>DOROTHY RICHARD STARLING FOUNDATION</t>
        </is>
      </c>
      <c r="C1802" t="inlineStr">
        <is>
          <t>74-6121656</t>
        </is>
      </c>
      <c r="D1802" t="inlineStr">
        <is>
          <t>Ohio</t>
        </is>
      </c>
      <c r="E1802" t="inlineStr">
        <is>
          <t>OH</t>
        </is>
      </c>
      <c r="F1802" t="n">
        <v>2024</v>
      </c>
      <c r="G1802" t="n">
        <v>1</v>
      </c>
      <c r="H1802" s="13" t="n">
        <v>2235075</v>
      </c>
      <c r="I1802" s="12" t="n">
        <v>26</v>
      </c>
      <c r="J1802" s="13" t="n">
        <v>70000</v>
      </c>
      <c r="K1802" s="13">
        <f>IFERROR($H1802/$I1802,"")</f>
        <v/>
      </c>
      <c r="L1802" s="13" t="n">
        <v>250000</v>
      </c>
      <c r="M1802" t="inlineStr">
        <is>
          <t>CO, TX, CA</t>
        </is>
      </c>
      <c r="N1802" t="inlineStr">
        <is>
          <t>Yes</t>
        </is>
      </c>
      <c r="O1802" t="inlineStr">
        <is>
          <t>Not stated</t>
        </is>
      </c>
      <c r="Q1802" s="9" t="inlineStr">
        <is>
          <t>https://grantcue.com/foundations/dorothy-richard-starling-foundation-746121656</t>
        </is>
      </c>
    </row>
    <row r="1803">
      <c r="A1803">
        <f>IF($E1803=$E1802,$A1802+1,1)</f>
        <v/>
      </c>
      <c r="B1803" t="inlineStr">
        <is>
          <t>Reynolds and Reynolds Company Foundation</t>
        </is>
      </c>
      <c r="C1803" t="inlineStr">
        <is>
          <t>31-1168299</t>
        </is>
      </c>
      <c r="D1803" t="inlineStr">
        <is>
          <t>Ohio</t>
        </is>
      </c>
      <c r="E1803" t="inlineStr">
        <is>
          <t>OH</t>
        </is>
      </c>
      <c r="F1803" t="n">
        <v>2025</v>
      </c>
      <c r="G1803" t="n">
        <v>2</v>
      </c>
      <c r="H1803" s="13" t="n">
        <v>2230000</v>
      </c>
      <c r="I1803" s="12" t="n">
        <v>23</v>
      </c>
      <c r="J1803" s="13" t="n">
        <v>91400</v>
      </c>
      <c r="K1803" s="13">
        <f>IFERROR($H1803/$I1803,"")</f>
        <v/>
      </c>
      <c r="L1803" s="13" t="n">
        <v>480000</v>
      </c>
      <c r="M1803" t="inlineStr">
        <is>
          <t>TX, MN, MI</t>
        </is>
      </c>
      <c r="N1803" t="inlineStr">
        <is>
          <t>Yes</t>
        </is>
      </c>
      <c r="O1803" t="inlineStr">
        <is>
          <t>Yes</t>
        </is>
      </c>
      <c r="P1803" s="9" t="inlineStr">
        <is>
          <t>https://www.reyrey.com/</t>
        </is>
      </c>
      <c r="Q1803" s="9" t="inlineStr">
        <is>
          <t>https://grantcue.com/foundations/reynolds-and-reynolds-company-foundation-311168299</t>
        </is>
      </c>
    </row>
    <row r="1804">
      <c r="A1804">
        <f>IF($E1804=$E1803,$A1803+1,1)</f>
        <v/>
      </c>
      <c r="B1804" t="inlineStr">
        <is>
          <t>THE BROCKER FOUNDATION INC</t>
        </is>
      </c>
      <c r="C1804" t="inlineStr">
        <is>
          <t>27-4347700</t>
        </is>
      </c>
      <c r="D1804" t="inlineStr">
        <is>
          <t>Ohio</t>
        </is>
      </c>
      <c r="E1804" t="inlineStr">
        <is>
          <t>OH</t>
        </is>
      </c>
      <c r="F1804" t="n">
        <v>2025</v>
      </c>
      <c r="G1804" t="n">
        <v>2</v>
      </c>
      <c r="H1804" s="13" t="n">
        <v>2213200</v>
      </c>
      <c r="I1804" s="12" t="n">
        <v>84</v>
      </c>
      <c r="J1804" s="13" t="n">
        <v>25000</v>
      </c>
      <c r="K1804" s="13">
        <f>IFERROR($H1804/$I1804,"")</f>
        <v/>
      </c>
      <c r="L1804" s="13" t="n">
        <v>100000</v>
      </c>
      <c r="M1804" t="inlineStr">
        <is>
          <t>CO, IL, FL</t>
        </is>
      </c>
      <c r="N1804" t="inlineStr">
        <is>
          <t>No</t>
        </is>
      </c>
      <c r="O1804" t="inlineStr">
        <is>
          <t>Not stated</t>
        </is>
      </c>
      <c r="Q1804" s="9" t="inlineStr">
        <is>
          <t>https://grantcue.com/foundations/the-brocker-foundation-inc-274347700</t>
        </is>
      </c>
    </row>
    <row r="1805">
      <c r="A1805">
        <f>IF($E1805=$E1804,$A1804+1,1)</f>
        <v/>
      </c>
      <c r="B1805" t="inlineStr">
        <is>
          <t>WASHKEWICZ FAMILY FOUNDATION INC</t>
        </is>
      </c>
      <c r="C1805" t="inlineStr">
        <is>
          <t>81-4220073</t>
        </is>
      </c>
      <c r="D1805" t="inlineStr">
        <is>
          <t>Ohio</t>
        </is>
      </c>
      <c r="E1805" t="inlineStr">
        <is>
          <t>OH</t>
        </is>
      </c>
      <c r="F1805" t="n">
        <v>2024</v>
      </c>
      <c r="G1805" t="n">
        <v>1</v>
      </c>
      <c r="H1805" s="13" t="n">
        <v>2190050</v>
      </c>
      <c r="I1805" s="12" t="n">
        <v>15</v>
      </c>
      <c r="J1805" s="13" t="n">
        <v>7500</v>
      </c>
      <c r="K1805" s="13">
        <f>IFERROR($H1805/$I1805,"")</f>
        <v/>
      </c>
      <c r="L1805" s="13" t="n">
        <v>1032500</v>
      </c>
      <c r="M1805" t="inlineStr">
        <is>
          <t>FL, VA, MD</t>
        </is>
      </c>
      <c r="N1805" t="inlineStr">
        <is>
          <t>No</t>
        </is>
      </c>
      <c r="O1805" t="inlineStr">
        <is>
          <t>Not stated</t>
        </is>
      </c>
      <c r="Q1805" s="9" t="inlineStr">
        <is>
          <t>https://grantcue.com/foundations/washkewicz-family-foundation-inc-814220073</t>
        </is>
      </c>
    </row>
    <row r="1806">
      <c r="A1806">
        <f>IF($E1806=$E1805,$A1805+1,1)</f>
        <v/>
      </c>
      <c r="B1806" t="inlineStr">
        <is>
          <t>KLUG FAM FOUNDATION</t>
        </is>
      </c>
      <c r="C1806" t="inlineStr">
        <is>
          <t>34-1852847</t>
        </is>
      </c>
      <c r="D1806" t="inlineStr">
        <is>
          <t>Ohio</t>
        </is>
      </c>
      <c r="E1806" t="inlineStr">
        <is>
          <t>OH</t>
        </is>
      </c>
      <c r="F1806" t="n">
        <v>2025</v>
      </c>
      <c r="G1806" t="n">
        <v>3</v>
      </c>
      <c r="H1806" s="13" t="n">
        <v>2182000</v>
      </c>
      <c r="I1806" s="12" t="n">
        <v>19</v>
      </c>
      <c r="J1806" s="13" t="n">
        <v>50000</v>
      </c>
      <c r="K1806" s="13">
        <f>IFERROR($H1806/$I1806,"")</f>
        <v/>
      </c>
      <c r="L1806" s="13" t="n">
        <v>545000</v>
      </c>
      <c r="M1806" t="inlineStr">
        <is>
          <t>MO, MA</t>
        </is>
      </c>
      <c r="N1806" t="inlineStr">
        <is>
          <t>No</t>
        </is>
      </c>
      <c r="O1806" t="inlineStr">
        <is>
          <t>Not stated</t>
        </is>
      </c>
      <c r="Q1806" s="9" t="inlineStr">
        <is>
          <t>https://grantcue.com/foundations/klug-fam-foundation-341852847</t>
        </is>
      </c>
    </row>
    <row r="1807">
      <c r="A1807">
        <f>IF($E1807=$E1806,$A1806+1,1)</f>
        <v/>
      </c>
      <c r="B1807" t="inlineStr">
        <is>
          <t>ROSENTHAL FAMILY FOUNDATION</t>
        </is>
      </c>
      <c r="C1807" t="inlineStr">
        <is>
          <t>31-1203666</t>
        </is>
      </c>
      <c r="D1807" t="inlineStr">
        <is>
          <t>Ohio</t>
        </is>
      </c>
      <c r="E1807" t="inlineStr">
        <is>
          <t>OH</t>
        </is>
      </c>
      <c r="F1807" t="n">
        <v>2024</v>
      </c>
      <c r="G1807" t="n">
        <v>1</v>
      </c>
      <c r="H1807" s="13" t="n">
        <v>2175000</v>
      </c>
      <c r="I1807" s="12" t="n">
        <v>21</v>
      </c>
      <c r="J1807" s="13" t="n">
        <v>75000</v>
      </c>
      <c r="K1807" s="13">
        <f>IFERROR($H1807/$I1807,"")</f>
        <v/>
      </c>
      <c r="L1807" s="13" t="n">
        <v>400000</v>
      </c>
      <c r="M1807" t="inlineStr">
        <is>
          <t>NY, KY</t>
        </is>
      </c>
      <c r="N1807" t="inlineStr">
        <is>
          <t>Yes</t>
        </is>
      </c>
      <c r="O1807" t="inlineStr">
        <is>
          <t>Yes</t>
        </is>
      </c>
      <c r="Q1807" s="9" t="inlineStr">
        <is>
          <t>https://grantcue.com/foundations/rosenthal-family-foundation-311203666</t>
        </is>
      </c>
    </row>
    <row r="1808">
      <c r="A1808">
        <f>IF($E1808=$E1807,$A1807+1,1)</f>
        <v/>
      </c>
      <c r="B1808" t="inlineStr">
        <is>
          <t>BROWN AND KUNZE FOUNDATION</t>
        </is>
      </c>
      <c r="C1808" t="inlineStr">
        <is>
          <t>20-2291004</t>
        </is>
      </c>
      <c r="D1808" t="inlineStr">
        <is>
          <t>Ohio</t>
        </is>
      </c>
      <c r="E1808" t="inlineStr">
        <is>
          <t>OH</t>
        </is>
      </c>
      <c r="F1808" t="n">
        <v>2024</v>
      </c>
      <c r="G1808" t="n">
        <v>2</v>
      </c>
      <c r="H1808" s="13" t="n">
        <v>2163000</v>
      </c>
      <c r="I1808" s="12" t="n">
        <v>7</v>
      </c>
      <c r="J1808" s="13" t="n">
        <v>30000</v>
      </c>
      <c r="K1808" s="13">
        <f>IFERROR($H1808/$I1808,"")</f>
        <v/>
      </c>
      <c r="L1808" s="13" t="n">
        <v>1000000</v>
      </c>
      <c r="M1808" t="inlineStr">
        <is>
          <t>NM, FL, CA</t>
        </is>
      </c>
      <c r="N1808" t="inlineStr">
        <is>
          <t>No</t>
        </is>
      </c>
      <c r="O1808" t="inlineStr">
        <is>
          <t>Not stated</t>
        </is>
      </c>
      <c r="Q1808" s="9" t="inlineStr">
        <is>
          <t>https://grantcue.com/foundations/brown-and-kunze-foundation-202291004</t>
        </is>
      </c>
    </row>
    <row r="1809">
      <c r="A1809">
        <f>IF($E1809=$E1808,$A1808+1,1)</f>
        <v/>
      </c>
      <c r="B1809" t="inlineStr">
        <is>
          <t>THE CRISTAL FAMILY FOUNDATION</t>
        </is>
      </c>
      <c r="C1809" t="inlineStr">
        <is>
          <t>84-3716808</t>
        </is>
      </c>
      <c r="D1809" t="inlineStr">
        <is>
          <t>Ohio</t>
        </is>
      </c>
      <c r="E1809" t="inlineStr">
        <is>
          <t>OH</t>
        </is>
      </c>
      <c r="F1809" t="n">
        <v>2024</v>
      </c>
      <c r="G1809" t="n">
        <v>1</v>
      </c>
      <c r="H1809" s="13" t="n">
        <v>2159535</v>
      </c>
      <c r="I1809" s="12" t="n">
        <v>17</v>
      </c>
      <c r="J1809" s="13" t="n">
        <v>100000</v>
      </c>
      <c r="K1809" s="13">
        <f>IFERROR($H1809/$I1809,"")</f>
        <v/>
      </c>
      <c r="L1809" s="13" t="n">
        <v>300000</v>
      </c>
      <c r="M1809" t="inlineStr">
        <is>
          <t>IA, CA, CT</t>
        </is>
      </c>
      <c r="N1809" t="inlineStr">
        <is>
          <t>No</t>
        </is>
      </c>
      <c r="O1809" t="inlineStr">
        <is>
          <t>Not stated</t>
        </is>
      </c>
      <c r="Q1809" s="9" t="inlineStr">
        <is>
          <t>https://grantcue.com/foundations/the-cristal-family-foundation-843716808</t>
        </is>
      </c>
    </row>
    <row r="1810">
      <c r="A1810">
        <f>IF($E1810=$E1809,$A1809+1,1)</f>
        <v/>
      </c>
      <c r="B1810" t="inlineStr">
        <is>
          <t>THE ELLIOT FOUNDATION INC</t>
        </is>
      </c>
      <c r="C1810" t="inlineStr">
        <is>
          <t>26-2253829</t>
        </is>
      </c>
      <c r="D1810" t="inlineStr">
        <is>
          <t>Ohio</t>
        </is>
      </c>
      <c r="E1810" t="inlineStr">
        <is>
          <t>OH</t>
        </is>
      </c>
      <c r="F1810" t="n">
        <v>2024</v>
      </c>
      <c r="G1810" t="n">
        <v>1</v>
      </c>
      <c r="H1810" s="13" t="n">
        <v>2142080</v>
      </c>
      <c r="I1810" s="12" t="n">
        <v>11</v>
      </c>
      <c r="J1810" s="13" t="n">
        <v>10000</v>
      </c>
      <c r="K1810" s="13">
        <f>IFERROR($H1810/$I1810,"")</f>
        <v/>
      </c>
      <c r="L1810" s="13" t="n">
        <v>1747813</v>
      </c>
      <c r="M1810" t="inlineStr">
        <is>
          <t>WV, MD</t>
        </is>
      </c>
      <c r="N1810" t="inlineStr">
        <is>
          <t>Yes</t>
        </is>
      </c>
      <c r="O1810" t="inlineStr">
        <is>
          <t>Not stated</t>
        </is>
      </c>
      <c r="Q1810" s="9" t="inlineStr">
        <is>
          <t>https://grantcue.com/foundations/the-elliot-foundation-inc-262253829</t>
        </is>
      </c>
    </row>
    <row r="1811">
      <c r="A1811">
        <f>IF($E1811=$E1810,$A1810+1,1)</f>
        <v/>
      </c>
      <c r="B1811" t="inlineStr">
        <is>
          <t>TR UW CHAS E SCHELL EDUCATION</t>
        </is>
      </c>
      <c r="C1811" t="inlineStr">
        <is>
          <t>31-6019720</t>
        </is>
      </c>
      <c r="D1811" t="inlineStr">
        <is>
          <t>Ohio</t>
        </is>
      </c>
      <c r="E1811" t="inlineStr">
        <is>
          <t>OH</t>
        </is>
      </c>
      <c r="F1811" t="n">
        <v>2024</v>
      </c>
      <c r="G1811" t="n">
        <v>2</v>
      </c>
      <c r="H1811" s="13" t="n">
        <v>2125000</v>
      </c>
      <c r="I1811" s="12" t="n">
        <v>14</v>
      </c>
      <c r="J1811" s="13" t="n">
        <v>100000</v>
      </c>
      <c r="K1811" s="13">
        <f>IFERROR($H1811/$I1811,"")</f>
        <v/>
      </c>
      <c r="L1811" s="13" t="n">
        <v>425000</v>
      </c>
      <c r="M1811" t="inlineStr">
        <is>
          <t>MI, KY</t>
        </is>
      </c>
      <c r="N1811" t="inlineStr">
        <is>
          <t>Yes</t>
        </is>
      </c>
      <c r="O1811" t="inlineStr">
        <is>
          <t>Yes</t>
        </is>
      </c>
      <c r="Q1811" s="9" t="inlineStr">
        <is>
          <t>https://grantcue.com/foundations/tr-uw-chas-e-schell-education-316019720</t>
        </is>
      </c>
    </row>
    <row r="1812">
      <c r="A1812">
        <f>IF($E1812=$E1811,$A1811+1,1)</f>
        <v/>
      </c>
      <c r="B1812" t="inlineStr">
        <is>
          <t>THE ASHTABULA FOUNDATION INC</t>
        </is>
      </c>
      <c r="C1812" t="inlineStr">
        <is>
          <t>34-6538130</t>
        </is>
      </c>
      <c r="D1812" t="inlineStr">
        <is>
          <t>Ohio</t>
        </is>
      </c>
      <c r="E1812" t="inlineStr">
        <is>
          <t>OH</t>
        </is>
      </c>
      <c r="F1812" t="n">
        <v>2025</v>
      </c>
      <c r="G1812" t="n">
        <v>2</v>
      </c>
      <c r="H1812" s="13" t="n">
        <v>2122544</v>
      </c>
      <c r="I1812" s="12" t="n">
        <v>166</v>
      </c>
      <c r="J1812" s="13" t="n">
        <v>3624.5</v>
      </c>
      <c r="K1812" s="13">
        <f>IFERROR($H1812/$I1812,"")</f>
        <v/>
      </c>
      <c r="L1812" s="13" t="n">
        <v>250000</v>
      </c>
      <c r="M1812" t="inlineStr">
        <is>
          <t>PA, IL</t>
        </is>
      </c>
      <c r="N1812" t="inlineStr">
        <is>
          <t>Yes</t>
        </is>
      </c>
      <c r="O1812" t="inlineStr">
        <is>
          <t>Not stated</t>
        </is>
      </c>
      <c r="P1812" s="9" t="inlineStr">
        <is>
          <t>https://www.ashtabulafoundation.org/</t>
        </is>
      </c>
      <c r="Q1812" s="9" t="inlineStr">
        <is>
          <t>https://grantcue.com/foundations/the-ashtabula-foundation-inc-346538130</t>
        </is>
      </c>
    </row>
    <row r="1813">
      <c r="A1813">
        <f>IF($E1813=$E1812,$A1812+1,1)</f>
        <v/>
      </c>
      <c r="B1813" t="inlineStr">
        <is>
          <t>HAYES FAMILY FOUNDATION</t>
        </is>
      </c>
      <c r="C1813" t="inlineStr">
        <is>
          <t>82-3326755</t>
        </is>
      </c>
      <c r="D1813" t="inlineStr">
        <is>
          <t>Ohio</t>
        </is>
      </c>
      <c r="E1813" t="inlineStr">
        <is>
          <t>OH</t>
        </is>
      </c>
      <c r="F1813" t="n">
        <v>2024</v>
      </c>
      <c r="G1813" t="n">
        <v>2</v>
      </c>
      <c r="H1813" s="13" t="n">
        <v>2110000</v>
      </c>
      <c r="I1813" s="12" t="n">
        <v>10</v>
      </c>
      <c r="J1813" s="13" t="n">
        <v>200000</v>
      </c>
      <c r="K1813" s="13">
        <f>IFERROR($H1813/$I1813,"")</f>
        <v/>
      </c>
      <c r="L1813" s="13" t="n">
        <v>300000</v>
      </c>
      <c r="M1813" t="inlineStr">
        <is>
          <t>MA</t>
        </is>
      </c>
      <c r="N1813" t="inlineStr">
        <is>
          <t>No</t>
        </is>
      </c>
      <c r="O1813" t="inlineStr">
        <is>
          <t>Not stated</t>
        </is>
      </c>
      <c r="Q1813" s="9" t="inlineStr">
        <is>
          <t>https://grantcue.com/foundations/hayes-family-foundation-823326755</t>
        </is>
      </c>
    </row>
    <row r="1814">
      <c r="A1814">
        <f>IF($E1814=$E1813,$A1813+1,1)</f>
        <v/>
      </c>
      <c r="B1814" t="inlineStr">
        <is>
          <t>NORTHERN OHIO GOLF CHARITIES FOUNDATION INC</t>
        </is>
      </c>
      <c r="C1814" t="inlineStr">
        <is>
          <t>34-1712857</t>
        </is>
      </c>
      <c r="D1814" t="inlineStr">
        <is>
          <t>Ohio</t>
        </is>
      </c>
      <c r="E1814" t="inlineStr">
        <is>
          <t>OH</t>
        </is>
      </c>
      <c r="F1814" t="n">
        <v>2024</v>
      </c>
      <c r="G1814" t="n">
        <v>2</v>
      </c>
      <c r="H1814" s="13" t="n">
        <v>2101776</v>
      </c>
      <c r="I1814" s="12" t="n">
        <v>115</v>
      </c>
      <c r="J1814" s="13" t="n">
        <v>9500</v>
      </c>
      <c r="K1814" s="13">
        <f>IFERROR($H1814/$I1814,"")</f>
        <v/>
      </c>
      <c r="L1814" s="13" t="n">
        <v>200000</v>
      </c>
      <c r="M1814" t="inlineStr">
        <is>
          <t>FL, NJ, PA</t>
        </is>
      </c>
      <c r="N1814" t="inlineStr">
        <is>
          <t>Yes</t>
        </is>
      </c>
      <c r="O1814" t="inlineStr">
        <is>
          <t>Yes</t>
        </is>
      </c>
      <c r="P1814" s="9" t="inlineStr">
        <is>
          <t>https://www.nogcf.org/</t>
        </is>
      </c>
      <c r="Q1814" s="9" t="inlineStr">
        <is>
          <t>https://grantcue.com/foundations/northern-ohio-golf-charities-foundation-inc-341712857</t>
        </is>
      </c>
    </row>
    <row r="1815">
      <c r="A1815">
        <f>IF($E1815=$E1814,$A1814+1,1)</f>
        <v/>
      </c>
      <c r="B1815" t="inlineStr">
        <is>
          <t>The William Bingham Foundation</t>
        </is>
      </c>
      <c r="C1815" t="inlineStr">
        <is>
          <t>34-6513791</t>
        </is>
      </c>
      <c r="D1815" t="inlineStr">
        <is>
          <t>Ohio</t>
        </is>
      </c>
      <c r="E1815" t="inlineStr">
        <is>
          <t>OH</t>
        </is>
      </c>
      <c r="F1815" t="n">
        <v>2025</v>
      </c>
      <c r="G1815" t="n">
        <v>2</v>
      </c>
      <c r="H1815" s="13" t="n">
        <v>2098500</v>
      </c>
      <c r="I1815" s="12" t="n">
        <v>29</v>
      </c>
      <c r="J1815" s="13" t="n">
        <v>50000</v>
      </c>
      <c r="K1815" s="13">
        <f>IFERROR($H1815/$I1815,"")</f>
        <v/>
      </c>
      <c r="L1815" s="13" t="n">
        <v>250000</v>
      </c>
      <c r="M1815" t="inlineStr">
        <is>
          <t>CA, NH, VA</t>
        </is>
      </c>
      <c r="N1815" t="inlineStr">
        <is>
          <t>No</t>
        </is>
      </c>
      <c r="O1815" t="inlineStr">
        <is>
          <t>Yes</t>
        </is>
      </c>
      <c r="Q1815" s="9" t="inlineStr">
        <is>
          <t>https://grantcue.com/foundations/the-william-bingham-foundation-346513791</t>
        </is>
      </c>
    </row>
    <row r="1816">
      <c r="A1816">
        <f>IF($E1816=$E1815,$A1815+1,1)</f>
        <v/>
      </c>
      <c r="B1816" t="inlineStr">
        <is>
          <t>HARRY C MOORES FOUNDATION</t>
        </is>
      </c>
      <c r="C1816" t="inlineStr">
        <is>
          <t>31-6035344</t>
        </is>
      </c>
      <c r="D1816" t="inlineStr">
        <is>
          <t>Ohio</t>
        </is>
      </c>
      <c r="E1816" t="inlineStr">
        <is>
          <t>OH</t>
        </is>
      </c>
      <c r="F1816" t="n">
        <v>2023</v>
      </c>
      <c r="G1816" t="n">
        <v>1</v>
      </c>
      <c r="H1816" s="13" t="n">
        <v>2096910</v>
      </c>
      <c r="I1816" s="12" t="n">
        <v>162</v>
      </c>
      <c r="J1816" s="13" t="n">
        <v>12000</v>
      </c>
      <c r="K1816" s="13">
        <f>IFERROR($H1816/$I1816,"")</f>
        <v/>
      </c>
      <c r="L1816" s="13" t="n">
        <v>35000</v>
      </c>
      <c r="M1816" t="inlineStr">
        <is>
          <t>KY, IN, IL</t>
        </is>
      </c>
      <c r="N1816" t="inlineStr">
        <is>
          <t>Yes</t>
        </is>
      </c>
      <c r="O1816" t="inlineStr">
        <is>
          <t>Yes</t>
        </is>
      </c>
      <c r="Q1816" s="9" t="inlineStr">
        <is>
          <t>https://grantcue.com/foundations/harry-c-moores-foundation-316035344</t>
        </is>
      </c>
    </row>
    <row r="1817">
      <c r="A1817">
        <f>IF($E1817=$E1816,$A1816+1,1)</f>
        <v/>
      </c>
      <c r="B1817" t="inlineStr">
        <is>
          <t>LIPPMAN KANFER FAMILY FOUNDATION</t>
        </is>
      </c>
      <c r="C1817" t="inlineStr">
        <is>
          <t>34-0974875</t>
        </is>
      </c>
      <c r="D1817" t="inlineStr">
        <is>
          <t>Ohio</t>
        </is>
      </c>
      <c r="E1817" t="inlineStr">
        <is>
          <t>OH</t>
        </is>
      </c>
      <c r="F1817" t="n">
        <v>2024</v>
      </c>
      <c r="G1817" t="n">
        <v>1</v>
      </c>
      <c r="H1817" s="13" t="n">
        <v>2096520</v>
      </c>
      <c r="I1817" s="12" t="n">
        <v>34</v>
      </c>
      <c r="J1817" s="13" t="n">
        <v>1800</v>
      </c>
      <c r="K1817" s="13">
        <f>IFERROR($H1817/$I1817,"")</f>
        <v/>
      </c>
      <c r="L1817" s="13" t="n">
        <v>563000</v>
      </c>
      <c r="M1817" t="inlineStr">
        <is>
          <t>NY, NV, IL</t>
        </is>
      </c>
      <c r="N1817" t="inlineStr">
        <is>
          <t>Yes</t>
        </is>
      </c>
      <c r="O1817" t="inlineStr">
        <is>
          <t>Not stated</t>
        </is>
      </c>
      <c r="P1817" s="9" t="inlineStr">
        <is>
          <t>https://www.lippmankanfer.org/</t>
        </is>
      </c>
      <c r="Q1817" s="9" t="inlineStr">
        <is>
          <t>https://grantcue.com/foundations/lippman-kanfer-family-foundation-340974875</t>
        </is>
      </c>
    </row>
    <row r="1818">
      <c r="A1818">
        <f>IF($E1818=$E1817,$A1817+1,1)</f>
        <v/>
      </c>
      <c r="B1818" t="inlineStr">
        <is>
          <t>Lifecare Foundation Inc</t>
        </is>
      </c>
      <c r="C1818" t="inlineStr">
        <is>
          <t>22-3625576</t>
        </is>
      </c>
      <c r="D1818" t="inlineStr">
        <is>
          <t>Ohio</t>
        </is>
      </c>
      <c r="E1818" t="inlineStr">
        <is>
          <t>OH</t>
        </is>
      </c>
      <c r="F1818" t="n">
        <v>2024</v>
      </c>
      <c r="G1818" t="n">
        <v>1</v>
      </c>
      <c r="H1818" s="13" t="n">
        <v>2092000</v>
      </c>
      <c r="I1818" s="12" t="n">
        <v>8</v>
      </c>
      <c r="J1818" s="13" t="n">
        <v>7500</v>
      </c>
      <c r="K1818" s="13">
        <f>IFERROR($H1818/$I1818,"")</f>
        <v/>
      </c>
      <c r="L1818" s="13" t="n">
        <v>1050000</v>
      </c>
      <c r="M1818" t="inlineStr">
        <is>
          <t>MA, NJ, PA</t>
        </is>
      </c>
      <c r="N1818" t="inlineStr">
        <is>
          <t>No</t>
        </is>
      </c>
      <c r="O1818" t="inlineStr">
        <is>
          <t>Not stated</t>
        </is>
      </c>
      <c r="Q1818" s="9" t="inlineStr">
        <is>
          <t>https://grantcue.com/foundations/lifecare-foundation-inc-223625576</t>
        </is>
      </c>
    </row>
    <row r="1819">
      <c r="A1819">
        <f>IF($E1819=$E1818,$A1818+1,1)</f>
        <v/>
      </c>
      <c r="B1819" t="inlineStr">
        <is>
          <t>The Heidt Family Foundation</t>
        </is>
      </c>
      <c r="C1819" t="inlineStr">
        <is>
          <t>20-5881913</t>
        </is>
      </c>
      <c r="D1819" t="inlineStr">
        <is>
          <t>Ohio</t>
        </is>
      </c>
      <c r="E1819" t="inlineStr">
        <is>
          <t>OH</t>
        </is>
      </c>
      <c r="F1819" t="n">
        <v>2024</v>
      </c>
      <c r="G1819" t="n">
        <v>1</v>
      </c>
      <c r="H1819" s="13" t="n">
        <v>2075202</v>
      </c>
      <c r="I1819" s="12" t="n">
        <v>55</v>
      </c>
      <c r="J1819" s="13" t="n">
        <v>10000</v>
      </c>
      <c r="K1819" s="13">
        <f>IFERROR($H1819/$I1819,"")</f>
        <v/>
      </c>
      <c r="L1819" s="13" t="n">
        <v>418141</v>
      </c>
      <c r="M1819" t="inlineStr">
        <is>
          <t>FL, MI, NY</t>
        </is>
      </c>
      <c r="N1819" t="inlineStr">
        <is>
          <t>No</t>
        </is>
      </c>
      <c r="O1819" t="inlineStr">
        <is>
          <t>Not stated</t>
        </is>
      </c>
      <c r="Q1819" s="9" t="inlineStr">
        <is>
          <t>https://grantcue.com/foundations/the-heidt-family-foundation-205881913</t>
        </is>
      </c>
    </row>
    <row r="1820">
      <c r="A1820">
        <f>IF($E1820=$E1819,$A1819+1,1)</f>
        <v/>
      </c>
      <c r="B1820" t="inlineStr">
        <is>
          <t>WADE ELLEN GARRETSON OCHR</t>
        </is>
      </c>
      <c r="C1820" t="inlineStr">
        <is>
          <t>34-6505729</t>
        </is>
      </c>
      <c r="D1820" t="inlineStr">
        <is>
          <t>Ohio</t>
        </is>
      </c>
      <c r="E1820" t="inlineStr">
        <is>
          <t>OH</t>
        </is>
      </c>
      <c r="F1820" t="n">
        <v>2024</v>
      </c>
      <c r="G1820" t="n">
        <v>1</v>
      </c>
      <c r="H1820" s="13" t="n">
        <v>2017624</v>
      </c>
      <c r="I1820" s="12" t="n">
        <v>21</v>
      </c>
      <c r="J1820" s="13" t="n">
        <v>20469</v>
      </c>
      <c r="K1820" s="13">
        <f>IFERROR($H1820/$I1820,"")</f>
        <v/>
      </c>
      <c r="L1820" s="13" t="n">
        <v>606684</v>
      </c>
      <c r="M1820" t="inlineStr">
        <is>
          <t>MA, NY, WI</t>
        </is>
      </c>
      <c r="N1820" t="inlineStr">
        <is>
          <t>No</t>
        </is>
      </c>
      <c r="O1820" t="inlineStr">
        <is>
          <t>Not stated</t>
        </is>
      </c>
      <c r="Q1820" s="9" t="inlineStr">
        <is>
          <t>https://grantcue.com/foundations/wade-ellen-garretson-ochr-346505729</t>
        </is>
      </c>
    </row>
    <row r="1821">
      <c r="A1821">
        <f>IF($E1821=$E1820,$A1820+1,1)</f>
        <v/>
      </c>
      <c r="B1821" t="inlineStr">
        <is>
          <t>THE CINCINNATI FOUNDATION FOR THE AGED</t>
        </is>
      </c>
      <c r="C1821" t="inlineStr">
        <is>
          <t>31-0536971</t>
        </is>
      </c>
      <c r="D1821" t="inlineStr">
        <is>
          <t>Ohio</t>
        </is>
      </c>
      <c r="E1821" t="inlineStr">
        <is>
          <t>OH</t>
        </is>
      </c>
      <c r="F1821" t="n">
        <v>2024</v>
      </c>
      <c r="G1821" t="n">
        <v>1</v>
      </c>
      <c r="H1821" s="13" t="n">
        <v>2014510</v>
      </c>
      <c r="I1821" s="12" t="n">
        <v>15</v>
      </c>
      <c r="J1821" s="13" t="n">
        <v>84550</v>
      </c>
      <c r="K1821" s="13">
        <f>IFERROR($H1821/$I1821,"")</f>
        <v/>
      </c>
      <c r="L1821" s="13" t="n">
        <v>368950</v>
      </c>
      <c r="M1821" t="inlineStr">
        <is>
          <t>KY</t>
        </is>
      </c>
      <c r="N1821" t="inlineStr">
        <is>
          <t>Yes</t>
        </is>
      </c>
      <c r="O1821" t="inlineStr">
        <is>
          <t>Not stated</t>
        </is>
      </c>
      <c r="P1821" s="9" t="inlineStr">
        <is>
          <t>https://cintifoundation4aged.com/</t>
        </is>
      </c>
      <c r="Q1821" s="9" t="inlineStr">
        <is>
          <t>https://grantcue.com/foundations/the-cincinnati-foundation-for-the-aged-310536971</t>
        </is>
      </c>
    </row>
    <row r="1822">
      <c r="A1822">
        <f>IF($E1822=$E1821,$A1821+1,1)</f>
        <v/>
      </c>
      <c r="B1822" t="inlineStr">
        <is>
          <t>THE HEARTSTONE FOUNDATION</t>
        </is>
      </c>
      <c r="C1822" t="inlineStr">
        <is>
          <t>20-6197750</t>
        </is>
      </c>
      <c r="D1822" t="inlineStr">
        <is>
          <t>Ohio</t>
        </is>
      </c>
      <c r="E1822" t="inlineStr">
        <is>
          <t>OH</t>
        </is>
      </c>
      <c r="F1822" t="n">
        <v>2025</v>
      </c>
      <c r="G1822" t="n">
        <v>2</v>
      </c>
      <c r="H1822" s="13" t="n">
        <v>2008630</v>
      </c>
      <c r="I1822" s="12" t="n">
        <v>10</v>
      </c>
      <c r="J1822" s="13" t="n">
        <v>95000</v>
      </c>
      <c r="K1822" s="13">
        <f>IFERROR($H1822/$I1822,"")</f>
        <v/>
      </c>
      <c r="L1822" s="13" t="n">
        <v>737216</v>
      </c>
      <c r="M1822" t="inlineStr">
        <is>
          <t>MA, NY</t>
        </is>
      </c>
      <c r="N1822" t="inlineStr">
        <is>
          <t>No</t>
        </is>
      </c>
      <c r="O1822" t="inlineStr">
        <is>
          <t>Not stated</t>
        </is>
      </c>
      <c r="Q1822" s="9" t="inlineStr">
        <is>
          <t>https://grantcue.com/foundations/the-heartstone-foundation-206197750</t>
        </is>
      </c>
    </row>
    <row r="1823">
      <c r="A1823">
        <f>IF($E1823=$E1822,$A1822+1,1)</f>
        <v/>
      </c>
      <c r="B1823" t="inlineStr">
        <is>
          <t>JOHN A SCHROTH FAMILY CHAR TR</t>
        </is>
      </c>
      <c r="C1823" t="inlineStr">
        <is>
          <t>20-7470868</t>
        </is>
      </c>
      <c r="D1823" t="inlineStr">
        <is>
          <t>Ohio</t>
        </is>
      </c>
      <c r="E1823" t="inlineStr">
        <is>
          <t>OH</t>
        </is>
      </c>
      <c r="F1823" t="n">
        <v>2024</v>
      </c>
      <c r="G1823" t="n">
        <v>1</v>
      </c>
      <c r="H1823" s="13" t="n">
        <v>2003113</v>
      </c>
      <c r="I1823" s="12" t="n">
        <v>58</v>
      </c>
      <c r="J1823" s="13" t="n">
        <v>25000</v>
      </c>
      <c r="K1823" s="13">
        <f>IFERROR($H1823/$I1823,"")</f>
        <v/>
      </c>
      <c r="L1823" s="13" t="n">
        <v>100000</v>
      </c>
      <c r="M1823" t="inlineStr">
        <is>
          <t>KY</t>
        </is>
      </c>
      <c r="N1823" t="inlineStr">
        <is>
          <t>Yes</t>
        </is>
      </c>
      <c r="O1823" t="inlineStr">
        <is>
          <t>Yes</t>
        </is>
      </c>
      <c r="Q1823" s="9" t="inlineStr">
        <is>
          <t>https://grantcue.com/foundations/john-a-schroth-family-char-tr-207470868</t>
        </is>
      </c>
    </row>
    <row r="1824">
      <c r="A1824">
        <f>IF($E1824=$E1823,$A1823+1,1)</f>
        <v/>
      </c>
      <c r="B1824" t="inlineStr">
        <is>
          <t>Doris &amp; Floyd Kimble Foundation</t>
        </is>
      </c>
      <c r="C1824" t="inlineStr">
        <is>
          <t>34-1622273</t>
        </is>
      </c>
      <c r="D1824" t="inlineStr">
        <is>
          <t>Ohio</t>
        </is>
      </c>
      <c r="E1824" t="inlineStr">
        <is>
          <t>OH</t>
        </is>
      </c>
      <c r="F1824" t="n">
        <v>2024</v>
      </c>
      <c r="G1824" t="n">
        <v>1</v>
      </c>
      <c r="H1824" s="13" t="n">
        <v>1998724</v>
      </c>
      <c r="I1824" s="12" t="n">
        <v>86</v>
      </c>
      <c r="J1824" s="13" t="n">
        <v>10000</v>
      </c>
      <c r="K1824" s="13">
        <f>IFERROR($H1824/$I1824,"")</f>
        <v/>
      </c>
      <c r="L1824" s="13" t="n">
        <v>250000</v>
      </c>
      <c r="M1824" t="inlineStr">
        <is>
          <t>WV, IN, NC</t>
        </is>
      </c>
      <c r="N1824" t="inlineStr">
        <is>
          <t>Yes</t>
        </is>
      </c>
      <c r="O1824" t="inlineStr">
        <is>
          <t>Not stated</t>
        </is>
      </c>
      <c r="Q1824" s="9" t="inlineStr">
        <is>
          <t>https://grantcue.com/foundations/doris-and-floyd-kimble-foundation-341622273</t>
        </is>
      </c>
    </row>
    <row r="1825">
      <c r="A1825">
        <f>IF($E1825=$E1824,$A1824+1,1)</f>
        <v/>
      </c>
      <c r="B1825" t="inlineStr">
        <is>
          <t>GOOD SHEPHERD FDN OF OHIO</t>
        </is>
      </c>
      <c r="C1825" t="inlineStr">
        <is>
          <t>31-1190446</t>
        </is>
      </c>
      <c r="D1825" t="inlineStr">
        <is>
          <t>Ohio</t>
        </is>
      </c>
      <c r="E1825" t="inlineStr">
        <is>
          <t>OH</t>
        </is>
      </c>
      <c r="F1825" t="n">
        <v>2025</v>
      </c>
      <c r="G1825" t="n">
        <v>2</v>
      </c>
      <c r="H1825" s="13" t="n">
        <v>1997401</v>
      </c>
      <c r="I1825" s="12" t="n">
        <v>55</v>
      </c>
      <c r="J1825" s="13" t="n">
        <v>20000</v>
      </c>
      <c r="K1825" s="13">
        <f>IFERROR($H1825/$I1825,"")</f>
        <v/>
      </c>
      <c r="L1825" s="13" t="n">
        <v>185000</v>
      </c>
      <c r="N1825" t="inlineStr">
        <is>
          <t>No</t>
        </is>
      </c>
      <c r="O1825" t="inlineStr">
        <is>
          <t>Not stated</t>
        </is>
      </c>
      <c r="Q1825" s="9" t="inlineStr">
        <is>
          <t>https://grantcue.com/foundations/good-shepherd-fdn-of-ohio-311190446</t>
        </is>
      </c>
    </row>
    <row r="1826">
      <c r="A1826">
        <f>IF($E1826=$E1825,$A1825+1,1)</f>
        <v/>
      </c>
      <c r="B1826" t="inlineStr">
        <is>
          <t>THE ABINGTON FOUNDATION</t>
        </is>
      </c>
      <c r="C1826" t="inlineStr">
        <is>
          <t>34-1404854</t>
        </is>
      </c>
      <c r="D1826" t="inlineStr">
        <is>
          <t>Ohio</t>
        </is>
      </c>
      <c r="E1826" t="inlineStr">
        <is>
          <t>OH</t>
        </is>
      </c>
      <c r="F1826" t="n">
        <v>2024</v>
      </c>
      <c r="G1826" t="n">
        <v>1</v>
      </c>
      <c r="H1826" s="13" t="n">
        <v>1986500</v>
      </c>
      <c r="I1826" s="12" t="n">
        <v>75</v>
      </c>
      <c r="J1826" s="13" t="n">
        <v>15000</v>
      </c>
      <c r="K1826" s="13">
        <f>IFERROR($H1826/$I1826,"")</f>
        <v/>
      </c>
      <c r="L1826" s="13" t="n">
        <v>250000</v>
      </c>
      <c r="M1826" t="inlineStr">
        <is>
          <t>PA, MA</t>
        </is>
      </c>
      <c r="N1826" t="inlineStr">
        <is>
          <t>Yes</t>
        </is>
      </c>
      <c r="O1826" t="inlineStr">
        <is>
          <t>Yes</t>
        </is>
      </c>
      <c r="Q1826" s="9" t="inlineStr">
        <is>
          <t>https://grantcue.com/foundations/the-abington-foundation-341404854</t>
        </is>
      </c>
    </row>
    <row r="1827">
      <c r="A1827">
        <f>IF($E1827=$E1826,$A1826+1,1)</f>
        <v/>
      </c>
      <c r="B1827" t="inlineStr">
        <is>
          <t>GORSKI FAMILY FOUNDATION</t>
        </is>
      </c>
      <c r="C1827" t="inlineStr">
        <is>
          <t>34-1783570</t>
        </is>
      </c>
      <c r="D1827" t="inlineStr">
        <is>
          <t>Ohio</t>
        </is>
      </c>
      <c r="E1827" t="inlineStr">
        <is>
          <t>OH</t>
        </is>
      </c>
      <c r="F1827" t="n">
        <v>2025</v>
      </c>
      <c r="G1827" t="n">
        <v>2</v>
      </c>
      <c r="H1827" s="13" t="n">
        <v>1977000</v>
      </c>
      <c r="I1827" s="12" t="n">
        <v>76</v>
      </c>
      <c r="J1827" s="13" t="n">
        <v>14150</v>
      </c>
      <c r="K1827" s="13">
        <f>IFERROR($H1827/$I1827,"")</f>
        <v/>
      </c>
      <c r="L1827" s="13" t="n">
        <v>120000</v>
      </c>
      <c r="M1827" t="inlineStr">
        <is>
          <t>FL, OR, CA</t>
        </is>
      </c>
      <c r="N1827" t="inlineStr">
        <is>
          <t>No</t>
        </is>
      </c>
      <c r="O1827" t="inlineStr">
        <is>
          <t>Not stated</t>
        </is>
      </c>
      <c r="Q1827" s="9" t="inlineStr">
        <is>
          <t>https://grantcue.com/foundations/gorski-family-foundation-341783570</t>
        </is>
      </c>
    </row>
    <row r="1828">
      <c r="A1828">
        <f>IF($E1828=$E1827,$A1827+1,1)</f>
        <v/>
      </c>
      <c r="B1828" t="inlineStr">
        <is>
          <t>THOMAS R SCHIFF FOUNDATION</t>
        </is>
      </c>
      <c r="C1828" t="inlineStr">
        <is>
          <t>20-5678503</t>
        </is>
      </c>
      <c r="D1828" t="inlineStr">
        <is>
          <t>Ohio</t>
        </is>
      </c>
      <c r="E1828" t="inlineStr">
        <is>
          <t>OH</t>
        </is>
      </c>
      <c r="F1828" t="n">
        <v>2025</v>
      </c>
      <c r="G1828" t="n">
        <v>2</v>
      </c>
      <c r="H1828" s="13" t="n">
        <v>1969408</v>
      </c>
      <c r="I1828" s="12" t="n">
        <v>93</v>
      </c>
      <c r="J1828" s="13" t="n">
        <v>4050</v>
      </c>
      <c r="K1828" s="13">
        <f>IFERROR($H1828/$I1828,"")</f>
        <v/>
      </c>
      <c r="L1828" s="13" t="n">
        <v>391133</v>
      </c>
      <c r="M1828" t="inlineStr">
        <is>
          <t>NY, KY, GA</t>
        </is>
      </c>
      <c r="N1828" t="inlineStr">
        <is>
          <t>Yes</t>
        </is>
      </c>
      <c r="O1828" t="inlineStr">
        <is>
          <t>Not stated</t>
        </is>
      </c>
      <c r="Q1828" s="9" t="inlineStr">
        <is>
          <t>https://grantcue.com/foundations/thomas-r-schiff-foundation-c-o-thomas-r-schiff-205678503</t>
        </is>
      </c>
    </row>
    <row r="1829">
      <c r="A1829">
        <f>IF($E1829=$E1828,$A1828+1,1)</f>
        <v/>
      </c>
      <c r="B1829" t="inlineStr">
        <is>
          <t>THE ANDROSE FOUNDATION</t>
        </is>
      </c>
      <c r="C1829" t="inlineStr">
        <is>
          <t>26-1624973</t>
        </is>
      </c>
      <c r="D1829" t="inlineStr">
        <is>
          <t>Ohio</t>
        </is>
      </c>
      <c r="E1829" t="inlineStr">
        <is>
          <t>OH</t>
        </is>
      </c>
      <c r="F1829" t="n">
        <v>2025</v>
      </c>
      <c r="G1829" t="n">
        <v>2</v>
      </c>
      <c r="H1829" s="13" t="n">
        <v>1944165</v>
      </c>
      <c r="I1829" s="12" t="n">
        <v>99</v>
      </c>
      <c r="J1829" s="13" t="n">
        <v>7000</v>
      </c>
      <c r="K1829" s="13">
        <f>IFERROR($H1829/$I1829,"")</f>
        <v/>
      </c>
      <c r="L1829" s="13" t="n">
        <v>120000</v>
      </c>
      <c r="M1829" t="inlineStr">
        <is>
          <t>WV, MI, KY</t>
        </is>
      </c>
      <c r="N1829" t="inlineStr">
        <is>
          <t>No</t>
        </is>
      </c>
      <c r="O1829" t="inlineStr">
        <is>
          <t>Not stated</t>
        </is>
      </c>
      <c r="Q1829" s="9" t="inlineStr">
        <is>
          <t>https://grantcue.com/foundations/the-androse-foundation-261624973</t>
        </is>
      </c>
    </row>
    <row r="1830">
      <c r="A1830">
        <f>IF($E1830=$E1829,$A1829+1,1)</f>
        <v/>
      </c>
      <c r="B1830" t="inlineStr">
        <is>
          <t>GPD GROUP EMPLOYEES FOUNDATION INC</t>
        </is>
      </c>
      <c r="C1830" t="inlineStr">
        <is>
          <t>46-3799183</t>
        </is>
      </c>
      <c r="D1830" t="inlineStr">
        <is>
          <t>Ohio</t>
        </is>
      </c>
      <c r="E1830" t="inlineStr">
        <is>
          <t>OH</t>
        </is>
      </c>
      <c r="F1830" t="n">
        <v>2025</v>
      </c>
      <c r="G1830" t="n">
        <v>2</v>
      </c>
      <c r="H1830" s="13" t="n">
        <v>1940176</v>
      </c>
      <c r="I1830" s="12" t="n">
        <v>413</v>
      </c>
      <c r="J1830" s="13" t="n">
        <v>3500</v>
      </c>
      <c r="K1830" s="13">
        <f>IFERROR($H1830/$I1830,"")</f>
        <v/>
      </c>
      <c r="L1830" s="13" t="n">
        <v>34000</v>
      </c>
      <c r="M1830" t="inlineStr">
        <is>
          <t>IN, GA, TX</t>
        </is>
      </c>
      <c r="N1830" t="inlineStr">
        <is>
          <t>Yes</t>
        </is>
      </c>
      <c r="O1830" t="inlineStr">
        <is>
          <t>Not stated</t>
        </is>
      </c>
      <c r="P1830" s="9" t="inlineStr">
        <is>
          <t>https://www.gpdfoundation.org/</t>
        </is>
      </c>
      <c r="Q1830" s="9" t="inlineStr">
        <is>
          <t>https://grantcue.com/foundations/gpd-group-employees-foundation-inc-463799183</t>
        </is>
      </c>
    </row>
    <row r="1831">
      <c r="A1831">
        <f>IF($E1831=$E1830,$A1830+1,1)</f>
        <v/>
      </c>
      <c r="B1831" t="inlineStr">
        <is>
          <t>KULAS FOUNDATION</t>
        </is>
      </c>
      <c r="C1831" t="inlineStr">
        <is>
          <t>34-0770687</t>
        </is>
      </c>
      <c r="D1831" t="inlineStr">
        <is>
          <t>Ohio</t>
        </is>
      </c>
      <c r="E1831" t="inlineStr">
        <is>
          <t>OH</t>
        </is>
      </c>
      <c r="F1831" t="n">
        <v>2024</v>
      </c>
      <c r="G1831" t="n">
        <v>1</v>
      </c>
      <c r="H1831" s="13" t="n">
        <v>1933500</v>
      </c>
      <c r="I1831" s="12" t="n">
        <v>47</v>
      </c>
      <c r="J1831" s="13" t="n">
        <v>20000</v>
      </c>
      <c r="K1831" s="13">
        <f>IFERROR($H1831/$I1831,"")</f>
        <v/>
      </c>
      <c r="L1831" s="13" t="n">
        <v>325000</v>
      </c>
      <c r="N1831" t="inlineStr">
        <is>
          <t>Yes</t>
        </is>
      </c>
      <c r="O1831" t="inlineStr">
        <is>
          <t>Yes</t>
        </is>
      </c>
      <c r="P1831" s="9" t="inlineStr">
        <is>
          <t>https://www.murphykulas.org/</t>
        </is>
      </c>
      <c r="Q1831" s="9" t="inlineStr">
        <is>
          <t>https://grantcue.com/foundations/kulas-foundation-340770687</t>
        </is>
      </c>
    </row>
    <row r="1832">
      <c r="A1832">
        <f>IF($E1832=$E1831,$A1831+1,1)</f>
        <v/>
      </c>
      <c r="B1832" t="inlineStr">
        <is>
          <t>JOBST FOUNDATION PFDN</t>
        </is>
      </c>
      <c r="C1832" t="inlineStr">
        <is>
          <t>34-6872214</t>
        </is>
      </c>
      <c r="D1832" t="inlineStr">
        <is>
          <t>Ohio</t>
        </is>
      </c>
      <c r="E1832" t="inlineStr">
        <is>
          <t>OH</t>
        </is>
      </c>
      <c r="F1832" t="n">
        <v>2025</v>
      </c>
      <c r="G1832" t="n">
        <v>2</v>
      </c>
      <c r="H1832" s="13" t="n">
        <v>1930000</v>
      </c>
      <c r="I1832" s="12" t="n">
        <v>10</v>
      </c>
      <c r="J1832" s="13" t="n">
        <v>120000</v>
      </c>
      <c r="K1832" s="13">
        <f>IFERROR($H1832/$I1832,"")</f>
        <v/>
      </c>
      <c r="L1832" s="13" t="n">
        <v>400000</v>
      </c>
      <c r="M1832" t="inlineStr">
        <is>
          <t>MI, NY</t>
        </is>
      </c>
      <c r="N1832" t="inlineStr">
        <is>
          <t>Yes</t>
        </is>
      </c>
      <c r="O1832" t="inlineStr">
        <is>
          <t>Yes</t>
        </is>
      </c>
      <c r="Q1832" s="9" t="inlineStr">
        <is>
          <t>https://grantcue.com/foundations/jobst-foundation-pfdn-346872214</t>
        </is>
      </c>
    </row>
    <row r="1833">
      <c r="A1833">
        <f>IF($E1833=$E1832,$A1832+1,1)</f>
        <v/>
      </c>
      <c r="B1833" t="inlineStr">
        <is>
          <t>THE MAXON FOUNDATION</t>
        </is>
      </c>
      <c r="C1833" t="inlineStr">
        <is>
          <t>31-6045992</t>
        </is>
      </c>
      <c r="D1833" t="inlineStr">
        <is>
          <t>Ohio</t>
        </is>
      </c>
      <c r="E1833" t="inlineStr">
        <is>
          <t>OH</t>
        </is>
      </c>
      <c r="F1833" t="n">
        <v>2024</v>
      </c>
      <c r="G1833" t="n">
        <v>1</v>
      </c>
      <c r="H1833" s="13" t="n">
        <v>1921300</v>
      </c>
      <c r="I1833" s="12" t="n">
        <v>8</v>
      </c>
      <c r="J1833" s="13" t="n">
        <v>207550</v>
      </c>
      <c r="K1833" s="13">
        <f>IFERROR($H1833/$I1833,"")</f>
        <v/>
      </c>
      <c r="L1833" s="13" t="n">
        <v>500000</v>
      </c>
      <c r="M1833" t="inlineStr">
        <is>
          <t>KY, MI</t>
        </is>
      </c>
      <c r="N1833" t="inlineStr">
        <is>
          <t>No</t>
        </is>
      </c>
      <c r="O1833" t="inlineStr">
        <is>
          <t>Not stated</t>
        </is>
      </c>
      <c r="Q1833" s="9" t="inlineStr">
        <is>
          <t>https://grantcue.com/foundations/the-maxon-foundation-316045992</t>
        </is>
      </c>
    </row>
    <row r="1834">
      <c r="A1834">
        <f>IF($E1834=$E1833,$A1833+1,1)</f>
        <v/>
      </c>
      <c r="B1834" t="inlineStr">
        <is>
          <t>FLUG FAMILY FOUNDATION</t>
        </is>
      </c>
      <c r="C1834" t="inlineStr">
        <is>
          <t>27-3867289</t>
        </is>
      </c>
      <c r="D1834" t="inlineStr">
        <is>
          <t>Ohio</t>
        </is>
      </c>
      <c r="E1834" t="inlineStr">
        <is>
          <t>OH</t>
        </is>
      </c>
      <c r="F1834" t="n">
        <v>2025</v>
      </c>
      <c r="G1834" t="n">
        <v>2</v>
      </c>
      <c r="H1834" s="13" t="n">
        <v>1917270</v>
      </c>
      <c r="I1834" s="12" t="n">
        <v>19</v>
      </c>
      <c r="J1834" s="13" t="n">
        <v>31000</v>
      </c>
      <c r="K1834" s="13">
        <f>IFERROR($H1834/$I1834,"")</f>
        <v/>
      </c>
      <c r="L1834" s="13" t="n">
        <v>600000</v>
      </c>
      <c r="M1834" t="inlineStr">
        <is>
          <t>CO, MA, FL</t>
        </is>
      </c>
      <c r="N1834" t="inlineStr">
        <is>
          <t>No</t>
        </is>
      </c>
      <c r="O1834" t="inlineStr">
        <is>
          <t>Not stated</t>
        </is>
      </c>
      <c r="Q1834" s="9" t="inlineStr">
        <is>
          <t>https://grantcue.com/foundations/flug-family-foundation-273867289</t>
        </is>
      </c>
    </row>
    <row r="1835">
      <c r="A1835">
        <f>IF($E1835=$E1834,$A1834+1,1)</f>
        <v/>
      </c>
      <c r="B1835" t="inlineStr">
        <is>
          <t>SCHEUER ASSOCIATES FOUNDATION INC</t>
        </is>
      </c>
      <c r="C1835" t="inlineStr">
        <is>
          <t>13-6123975</t>
        </is>
      </c>
      <c r="D1835" t="inlineStr">
        <is>
          <t>Ohio</t>
        </is>
      </c>
      <c r="E1835" t="inlineStr">
        <is>
          <t>OH</t>
        </is>
      </c>
      <c r="F1835" t="n">
        <v>2024</v>
      </c>
      <c r="G1835" t="n">
        <v>2</v>
      </c>
      <c r="H1835" s="13" t="n">
        <v>1916652</v>
      </c>
      <c r="I1835" s="12" t="n">
        <v>9</v>
      </c>
      <c r="J1835" s="13" t="n">
        <v>184073</v>
      </c>
      <c r="K1835" s="13">
        <f>IFERROR($H1835/$I1835,"")</f>
        <v/>
      </c>
      <c r="L1835" s="13" t="n">
        <v>429811</v>
      </c>
      <c r="N1835" t="inlineStr">
        <is>
          <t>No</t>
        </is>
      </c>
      <c r="O1835" t="inlineStr">
        <is>
          <t>Not stated</t>
        </is>
      </c>
      <c r="Q1835" s="9" t="inlineStr">
        <is>
          <t>https://grantcue.com/foundations/scheuer-associates-foundation-inc-co-kay-scheuer-james-136123975</t>
        </is>
      </c>
    </row>
    <row r="1836">
      <c r="A1836">
        <f>IF($E1836=$E1835,$A1835+1,1)</f>
        <v/>
      </c>
      <c r="B1836" t="inlineStr">
        <is>
          <t>ROBERT H &amp; SUSAN F CASTELLINI FOUNDATION</t>
        </is>
      </c>
      <c r="C1836" t="inlineStr">
        <is>
          <t>31-6429763</t>
        </is>
      </c>
      <c r="D1836" t="inlineStr">
        <is>
          <t>Ohio</t>
        </is>
      </c>
      <c r="E1836" t="inlineStr">
        <is>
          <t>OH</t>
        </is>
      </c>
      <c r="F1836" t="n">
        <v>2024</v>
      </c>
      <c r="G1836" t="n">
        <v>1</v>
      </c>
      <c r="H1836" s="13" t="n">
        <v>1908800</v>
      </c>
      <c r="I1836" s="12" t="n">
        <v>131</v>
      </c>
      <c r="J1836" s="13" t="n">
        <v>2500</v>
      </c>
      <c r="K1836" s="13">
        <f>IFERROR($H1836/$I1836,"")</f>
        <v/>
      </c>
      <c r="L1836" s="13" t="n">
        <v>200000</v>
      </c>
      <c r="M1836" t="inlineStr">
        <is>
          <t>NC, CA, DC</t>
        </is>
      </c>
      <c r="N1836" t="inlineStr">
        <is>
          <t>Yes</t>
        </is>
      </c>
      <c r="O1836" t="inlineStr">
        <is>
          <t>Not stated</t>
        </is>
      </c>
      <c r="Q1836" s="9" t="inlineStr">
        <is>
          <t>https://grantcue.com/foundations/robert-h-and-susan-f-castellini-foundation-c-o-marcus-a-hanna-trustee-316429763</t>
        </is>
      </c>
    </row>
    <row r="1837">
      <c r="A1837">
        <f>IF($E1837=$E1836,$A1836+1,1)</f>
        <v/>
      </c>
      <c r="B1837" t="inlineStr">
        <is>
          <t>The Rondell B and Joyce P Hanson Charitable Foundation</t>
        </is>
      </c>
      <c r="C1837" t="inlineStr">
        <is>
          <t>33-0757899</t>
        </is>
      </c>
      <c r="D1837" t="inlineStr">
        <is>
          <t>Ohio</t>
        </is>
      </c>
      <c r="E1837" t="inlineStr">
        <is>
          <t>OH</t>
        </is>
      </c>
      <c r="F1837" t="n">
        <v>2025</v>
      </c>
      <c r="G1837" t="n">
        <v>2</v>
      </c>
      <c r="H1837" s="13" t="n">
        <v>1908300</v>
      </c>
      <c r="I1837" s="12" t="n">
        <v>55</v>
      </c>
      <c r="J1837" s="13" t="n">
        <v>0</v>
      </c>
      <c r="K1837" s="13">
        <f>IFERROR($H1837/$I1837,"")</f>
        <v/>
      </c>
      <c r="L1837" s="13" t="n">
        <v>1856050</v>
      </c>
      <c r="M1837" t="inlineStr">
        <is>
          <t>UT, MD, DC</t>
        </is>
      </c>
      <c r="N1837" t="inlineStr">
        <is>
          <t>No</t>
        </is>
      </c>
      <c r="O1837" t="inlineStr">
        <is>
          <t>Not stated</t>
        </is>
      </c>
      <c r="Q1837" s="9" t="inlineStr">
        <is>
          <t>https://grantcue.com/foundations/the-rondell-b-and-joyce-p-hanson-charitable-foundation-330757899</t>
        </is>
      </c>
    </row>
    <row r="1838">
      <c r="A1838">
        <f>IF($E1838=$E1837,$A1837+1,1)</f>
        <v/>
      </c>
      <c r="B1838" t="inlineStr">
        <is>
          <t>ROBERT H REAKIRT FDN EQUITIES</t>
        </is>
      </c>
      <c r="C1838" t="inlineStr">
        <is>
          <t>31-6138496</t>
        </is>
      </c>
      <c r="D1838" t="inlineStr">
        <is>
          <t>Ohio</t>
        </is>
      </c>
      <c r="E1838" t="inlineStr">
        <is>
          <t>OH</t>
        </is>
      </c>
      <c r="F1838" t="n">
        <v>2024</v>
      </c>
      <c r="G1838" t="n">
        <v>1</v>
      </c>
      <c r="H1838" s="13" t="n">
        <v>1882689</v>
      </c>
      <c r="I1838" s="12" t="n">
        <v>112</v>
      </c>
      <c r="J1838" s="13" t="n">
        <v>15000</v>
      </c>
      <c r="K1838" s="13">
        <f>IFERROR($H1838/$I1838,"")</f>
        <v/>
      </c>
      <c r="L1838" s="13" t="n">
        <v>75000</v>
      </c>
      <c r="M1838" t="inlineStr">
        <is>
          <t>KY, PA, IN</t>
        </is>
      </c>
      <c r="N1838" t="inlineStr">
        <is>
          <t>Yes</t>
        </is>
      </c>
      <c r="O1838" t="inlineStr">
        <is>
          <t>Yes</t>
        </is>
      </c>
      <c r="Q1838" s="9" t="inlineStr">
        <is>
          <t>https://grantcue.com/foundations/robert-h-reakirt-fdn-equities-316138496</t>
        </is>
      </c>
    </row>
    <row r="1839">
      <c r="A1839">
        <f>IF($E1839=$E1838,$A1838+1,1)</f>
        <v/>
      </c>
      <c r="B1839" t="inlineStr">
        <is>
          <t>The Ribeiro Foundation</t>
        </is>
      </c>
      <c r="C1839" t="inlineStr">
        <is>
          <t>20-2735644</t>
        </is>
      </c>
      <c r="D1839" t="inlineStr">
        <is>
          <t>Ohio</t>
        </is>
      </c>
      <c r="E1839" t="inlineStr">
        <is>
          <t>OH</t>
        </is>
      </c>
      <c r="F1839" t="n">
        <v>2024</v>
      </c>
      <c r="G1839" t="n">
        <v>1</v>
      </c>
      <c r="H1839" s="13" t="n">
        <v>1870000</v>
      </c>
      <c r="I1839" s="12" t="n">
        <v>5</v>
      </c>
      <c r="J1839" s="13" t="n">
        <v>150000</v>
      </c>
      <c r="K1839" s="13">
        <f>IFERROR($H1839/$I1839,"")</f>
        <v/>
      </c>
      <c r="L1839" s="13" t="n">
        <v>1430000</v>
      </c>
      <c r="M1839" t="inlineStr">
        <is>
          <t>CA, NV, TN</t>
        </is>
      </c>
      <c r="N1839" t="inlineStr">
        <is>
          <t>Yes</t>
        </is>
      </c>
      <c r="O1839" t="inlineStr">
        <is>
          <t>Not stated</t>
        </is>
      </c>
      <c r="Q1839" s="9" t="inlineStr">
        <is>
          <t>https://grantcue.com/foundations/the-ribeiro-foundation-202735644</t>
        </is>
      </c>
    </row>
    <row r="1840">
      <c r="A1840">
        <f>IF($E1840=$E1839,$A1839+1,1)</f>
        <v/>
      </c>
      <c r="B1840" t="inlineStr">
        <is>
          <t>THE KAPLAN FOUNDATION</t>
        </is>
      </c>
      <c r="C1840" t="inlineStr">
        <is>
          <t>31-1423392</t>
        </is>
      </c>
      <c r="D1840" t="inlineStr">
        <is>
          <t>Ohio</t>
        </is>
      </c>
      <c r="E1840" t="inlineStr">
        <is>
          <t>OH</t>
        </is>
      </c>
      <c r="F1840" t="n">
        <v>2025</v>
      </c>
      <c r="G1840" t="n">
        <v>2</v>
      </c>
      <c r="H1840" s="13" t="n">
        <v>1867500</v>
      </c>
      <c r="I1840" s="12" t="n">
        <v>129</v>
      </c>
      <c r="J1840" s="13" t="n">
        <v>10000</v>
      </c>
      <c r="K1840" s="13">
        <f>IFERROR($H1840/$I1840,"")</f>
        <v/>
      </c>
      <c r="L1840" s="13" t="n">
        <v>160000</v>
      </c>
      <c r="M1840" t="inlineStr">
        <is>
          <t>KY, IN, NY</t>
        </is>
      </c>
      <c r="N1840" t="inlineStr">
        <is>
          <t>Yes</t>
        </is>
      </c>
      <c r="O1840" t="inlineStr">
        <is>
          <t>Yes</t>
        </is>
      </c>
      <c r="Q1840" s="9" t="inlineStr">
        <is>
          <t>https://grantcue.com/foundations/the-kaplan-foundation-311423392</t>
        </is>
      </c>
    </row>
    <row r="1841">
      <c r="A1841">
        <f>IF($E1841=$E1840,$A1840+1,1)</f>
        <v/>
      </c>
      <c r="B1841" t="inlineStr">
        <is>
          <t>PRITCHARD FAMILY CHARITABLE FOUNDATION 007194</t>
        </is>
      </c>
      <c r="C1841" t="inlineStr">
        <is>
          <t>43-1781511</t>
        </is>
      </c>
      <c r="D1841" t="inlineStr">
        <is>
          <t>Ohio</t>
        </is>
      </c>
      <c r="E1841" t="inlineStr">
        <is>
          <t>OH</t>
        </is>
      </c>
      <c r="F1841" t="n">
        <v>2024</v>
      </c>
      <c r="G1841" t="n">
        <v>1</v>
      </c>
      <c r="H1841" s="13" t="n">
        <v>1853114</v>
      </c>
      <c r="I1841" s="12" t="n">
        <v>8</v>
      </c>
      <c r="J1841" s="13" t="n">
        <v>296868</v>
      </c>
      <c r="K1841" s="13">
        <f>IFERROR($H1841/$I1841,"")</f>
        <v/>
      </c>
      <c r="L1841" s="13" t="n">
        <v>296868</v>
      </c>
      <c r="M1841" t="inlineStr">
        <is>
          <t>MA, PA, VA</t>
        </is>
      </c>
      <c r="N1841" t="inlineStr">
        <is>
          <t>No</t>
        </is>
      </c>
      <c r="O1841" t="inlineStr">
        <is>
          <t>Not stated</t>
        </is>
      </c>
      <c r="Q1841" s="9" t="inlineStr">
        <is>
          <t>https://grantcue.com/foundations/pritchard-family-charitable-foundation-007194-431781511</t>
        </is>
      </c>
    </row>
    <row r="1842">
      <c r="A1842">
        <f>IF($E1842=$E1841,$A1841+1,1)</f>
        <v/>
      </c>
      <c r="B1842" t="inlineStr">
        <is>
          <t>CLEMENT O MINIGER MEMORIAL FOUNDATI</t>
        </is>
      </c>
      <c r="C1842" t="inlineStr">
        <is>
          <t>34-6523024</t>
        </is>
      </c>
      <c r="D1842" t="inlineStr">
        <is>
          <t>Ohio</t>
        </is>
      </c>
      <c r="E1842" t="inlineStr">
        <is>
          <t>OH</t>
        </is>
      </c>
      <c r="F1842" t="n">
        <v>2025</v>
      </c>
      <c r="G1842" t="n">
        <v>2</v>
      </c>
      <c r="H1842" s="13" t="n">
        <v>1833500</v>
      </c>
      <c r="I1842" s="12" t="n">
        <v>57</v>
      </c>
      <c r="J1842" s="13" t="n">
        <v>15500</v>
      </c>
      <c r="K1842" s="13">
        <f>IFERROR($H1842/$I1842,"")</f>
        <v/>
      </c>
      <c r="L1842" s="13" t="n">
        <v>110000</v>
      </c>
      <c r="M1842" t="inlineStr">
        <is>
          <t>CO</t>
        </is>
      </c>
      <c r="N1842" t="inlineStr">
        <is>
          <t>Yes</t>
        </is>
      </c>
      <c r="O1842" t="inlineStr">
        <is>
          <t>Not stated</t>
        </is>
      </c>
      <c r="Q1842" s="9" t="inlineStr">
        <is>
          <t>https://grantcue.com/foundations/clement-o-miniger-memorial-foundati-co-trust-company-family-office-346523024</t>
        </is>
      </c>
    </row>
    <row r="1843">
      <c r="A1843">
        <f>IF($E1843=$E1842,$A1842+1,1)</f>
        <v/>
      </c>
      <c r="B1843" t="inlineStr">
        <is>
          <t>LOUISE TAFT SEMPLE FOUNDATION</t>
        </is>
      </c>
      <c r="C1843" t="inlineStr">
        <is>
          <t>31-0653526</t>
        </is>
      </c>
      <c r="D1843" t="inlineStr">
        <is>
          <t>Ohio</t>
        </is>
      </c>
      <c r="E1843" t="inlineStr">
        <is>
          <t>OH</t>
        </is>
      </c>
      <c r="F1843" t="n">
        <v>2024</v>
      </c>
      <c r="G1843" t="n">
        <v>1</v>
      </c>
      <c r="H1843" s="13" t="n">
        <v>1830750</v>
      </c>
      <c r="I1843" s="12" t="n">
        <v>56</v>
      </c>
      <c r="J1843" s="13" t="n">
        <v>15000</v>
      </c>
      <c r="K1843" s="13">
        <f>IFERROR($H1843/$I1843,"")</f>
        <v/>
      </c>
      <c r="L1843" s="13" t="n">
        <v>260000</v>
      </c>
      <c r="M1843" t="inlineStr">
        <is>
          <t>KY, NM, CT</t>
        </is>
      </c>
      <c r="N1843" t="inlineStr">
        <is>
          <t>Yes</t>
        </is>
      </c>
      <c r="O1843" t="inlineStr">
        <is>
          <t>Yes</t>
        </is>
      </c>
      <c r="Q1843" s="9" t="inlineStr">
        <is>
          <t>https://grantcue.com/foundations/louise-taft-semple-foundation-310653526</t>
        </is>
      </c>
    </row>
    <row r="1844">
      <c r="A1844">
        <f>IF($E1844=$E1843,$A1843+1,1)</f>
        <v/>
      </c>
      <c r="B1844" t="inlineStr">
        <is>
          <t>WALTER S QUINLAN FOUNDATION</t>
        </is>
      </c>
      <c r="C1844" t="inlineStr">
        <is>
          <t>04-6030253</t>
        </is>
      </c>
      <c r="D1844" t="inlineStr">
        <is>
          <t>Ohio</t>
        </is>
      </c>
      <c r="E1844" t="inlineStr">
        <is>
          <t>OH</t>
        </is>
      </c>
      <c r="F1844" t="n">
        <v>2025</v>
      </c>
      <c r="G1844" t="n">
        <v>3</v>
      </c>
      <c r="H1844" s="13" t="n">
        <v>1828598</v>
      </c>
      <c r="I1844" s="12" t="n">
        <v>109</v>
      </c>
      <c r="J1844" s="13" t="n">
        <v>4000</v>
      </c>
      <c r="K1844" s="13">
        <f>IFERROR($H1844/$I1844,"")</f>
        <v/>
      </c>
      <c r="L1844" s="13" t="n">
        <v>379495</v>
      </c>
      <c r="M1844" t="inlineStr">
        <is>
          <t>MI, NY, MA</t>
        </is>
      </c>
      <c r="N1844" t="inlineStr">
        <is>
          <t>No</t>
        </is>
      </c>
      <c r="O1844" t="inlineStr">
        <is>
          <t>Not stated</t>
        </is>
      </c>
      <c r="Q1844" s="9" t="inlineStr">
        <is>
          <t>https://grantcue.com/foundations/walter-s-quinlan-foundation-c-o-robert-a-zock-and-co-046030253</t>
        </is>
      </c>
    </row>
    <row r="1845">
      <c r="A1845">
        <f>IF($E1845=$E1844,$A1844+1,1)</f>
        <v/>
      </c>
      <c r="B1845" t="inlineStr">
        <is>
          <t>REEVES FOUNDATION</t>
        </is>
      </c>
      <c r="C1845" t="inlineStr">
        <is>
          <t>34-6575477</t>
        </is>
      </c>
      <c r="D1845" t="inlineStr">
        <is>
          <t>Ohio</t>
        </is>
      </c>
      <c r="E1845" t="inlineStr">
        <is>
          <t>OH</t>
        </is>
      </c>
      <c r="F1845" t="n">
        <v>2024</v>
      </c>
      <c r="G1845" t="n">
        <v>1</v>
      </c>
      <c r="H1845" s="13" t="n">
        <v>1815482</v>
      </c>
      <c r="I1845" s="12" t="n">
        <v>62</v>
      </c>
      <c r="J1845" s="13" t="n">
        <v>12950</v>
      </c>
      <c r="K1845" s="13">
        <f>IFERROR($H1845/$I1845,"")</f>
        <v/>
      </c>
      <c r="L1845" s="13" t="n">
        <v>205000</v>
      </c>
      <c r="N1845" t="inlineStr">
        <is>
          <t>Yes</t>
        </is>
      </c>
      <c r="O1845" t="inlineStr">
        <is>
          <t>Yes</t>
        </is>
      </c>
      <c r="Q1845" s="9" t="inlineStr">
        <is>
          <t>https://grantcue.com/foundations/reeves-foundation-346575477</t>
        </is>
      </c>
    </row>
    <row r="1846">
      <c r="A1846">
        <f>IF($E1846=$E1845,$A1845+1,1)</f>
        <v/>
      </c>
      <c r="B1846" t="inlineStr">
        <is>
          <t>THAMAN FAMILY FOUNDATION ICA</t>
        </is>
      </c>
      <c r="C1846" t="inlineStr">
        <is>
          <t>45-0669361</t>
        </is>
      </c>
      <c r="D1846" t="inlineStr">
        <is>
          <t>Ohio</t>
        </is>
      </c>
      <c r="E1846" t="inlineStr">
        <is>
          <t>OH</t>
        </is>
      </c>
      <c r="F1846" t="n">
        <v>2025</v>
      </c>
      <c r="G1846" t="n">
        <v>2</v>
      </c>
      <c r="H1846" s="13" t="n">
        <v>1813239</v>
      </c>
      <c r="I1846" s="12" t="n">
        <v>14</v>
      </c>
      <c r="J1846" s="13" t="n">
        <v>50000</v>
      </c>
      <c r="K1846" s="13">
        <f>IFERROR($H1846/$I1846,"")</f>
        <v/>
      </c>
      <c r="L1846" s="13" t="n">
        <v>1000000</v>
      </c>
      <c r="M1846" t="inlineStr">
        <is>
          <t>NJ, IL, TN</t>
        </is>
      </c>
      <c r="N1846" t="inlineStr">
        <is>
          <t>No</t>
        </is>
      </c>
      <c r="O1846" t="inlineStr">
        <is>
          <t>Not stated</t>
        </is>
      </c>
      <c r="Q1846" s="9" t="inlineStr">
        <is>
          <t>https://grantcue.com/foundations/thaman-family-foundation-ica-450669361</t>
        </is>
      </c>
    </row>
    <row r="1847">
      <c r="A1847">
        <f>IF($E1847=$E1846,$A1846+1,1)</f>
        <v/>
      </c>
      <c r="B1847" t="inlineStr">
        <is>
          <t>EDWARD L HUTTON FOUNDATION</t>
        </is>
      </c>
      <c r="C1847" t="inlineStr">
        <is>
          <t>31-1334189</t>
        </is>
      </c>
      <c r="D1847" t="inlineStr">
        <is>
          <t>Ohio</t>
        </is>
      </c>
      <c r="E1847" t="inlineStr">
        <is>
          <t>OH</t>
        </is>
      </c>
      <c r="F1847" t="n">
        <v>2025</v>
      </c>
      <c r="G1847" t="n">
        <v>2</v>
      </c>
      <c r="H1847" s="13" t="n">
        <v>1807000</v>
      </c>
      <c r="I1847" s="12" t="n">
        <v>63</v>
      </c>
      <c r="J1847" s="13" t="n">
        <v>10000</v>
      </c>
      <c r="K1847" s="13">
        <f>IFERROR($H1847/$I1847,"")</f>
        <v/>
      </c>
      <c r="L1847" s="13" t="n">
        <v>246000</v>
      </c>
      <c r="M1847" t="inlineStr">
        <is>
          <t>IN, MA, NY</t>
        </is>
      </c>
      <c r="N1847" t="inlineStr">
        <is>
          <t>No</t>
        </is>
      </c>
      <c r="O1847" t="inlineStr">
        <is>
          <t>Not stated</t>
        </is>
      </c>
      <c r="Q1847" s="9" t="inlineStr">
        <is>
          <t>https://grantcue.com/foundations/edward-l-hutton-foundation-311334189</t>
        </is>
      </c>
    </row>
    <row r="1848">
      <c r="A1848">
        <f>IF($E1848=$E1847,$A1847+1,1)</f>
        <v/>
      </c>
      <c r="B1848" t="inlineStr">
        <is>
          <t>RONALD AND DEBORAH RATNER FAMILY FOUNDATION</t>
        </is>
      </c>
      <c r="C1848" t="inlineStr">
        <is>
          <t>20-8038060</t>
        </is>
      </c>
      <c r="D1848" t="inlineStr">
        <is>
          <t>Ohio</t>
        </is>
      </c>
      <c r="E1848" t="inlineStr">
        <is>
          <t>OH</t>
        </is>
      </c>
      <c r="F1848" t="n">
        <v>2025</v>
      </c>
      <c r="G1848" t="n">
        <v>2</v>
      </c>
      <c r="H1848" s="13" t="n">
        <v>1805727</v>
      </c>
      <c r="I1848" s="12" t="n">
        <v>84</v>
      </c>
      <c r="J1848" s="13" t="n">
        <v>5200</v>
      </c>
      <c r="K1848" s="13">
        <f>IFERROR($H1848/$I1848,"")</f>
        <v/>
      </c>
      <c r="L1848" s="13" t="n">
        <v>250000</v>
      </c>
      <c r="M1848" t="inlineStr">
        <is>
          <t>MA, CT, NY</t>
        </is>
      </c>
      <c r="N1848" t="inlineStr">
        <is>
          <t>No</t>
        </is>
      </c>
      <c r="O1848" t="inlineStr">
        <is>
          <t>Not stated</t>
        </is>
      </c>
      <c r="Q1848" s="9" t="inlineStr">
        <is>
          <t>https://grantcue.com/foundations/ronald-and-deborah-ratner-family-foundation-208038060</t>
        </is>
      </c>
    </row>
    <row r="1849">
      <c r="A1849">
        <f>IF($E1849=$E1848,$A1848+1,1)</f>
        <v/>
      </c>
      <c r="B1849" t="inlineStr">
        <is>
          <t>TQL FOUNDATION INC</t>
        </is>
      </c>
      <c r="C1849" t="inlineStr">
        <is>
          <t>47-2494883</t>
        </is>
      </c>
      <c r="D1849" t="inlineStr">
        <is>
          <t>Ohio</t>
        </is>
      </c>
      <c r="E1849" t="inlineStr">
        <is>
          <t>OH</t>
        </is>
      </c>
      <c r="F1849" t="n">
        <v>2024</v>
      </c>
      <c r="G1849" t="n">
        <v>1</v>
      </c>
      <c r="H1849" s="13" t="n">
        <v>1780759</v>
      </c>
      <c r="I1849" s="12" t="n">
        <v>63</v>
      </c>
      <c r="J1849" s="13" t="n">
        <v>8265</v>
      </c>
      <c r="K1849" s="13">
        <f>IFERROR($H1849/$I1849,"")</f>
        <v/>
      </c>
      <c r="L1849" s="13" t="n">
        <v>563180</v>
      </c>
      <c r="M1849" t="inlineStr">
        <is>
          <t>MA, TN, IL</t>
        </is>
      </c>
      <c r="N1849" t="inlineStr">
        <is>
          <t>Yes</t>
        </is>
      </c>
      <c r="O1849" t="inlineStr">
        <is>
          <t>Not stated</t>
        </is>
      </c>
      <c r="Q1849" s="9" t="inlineStr">
        <is>
          <t>https://grantcue.com/foundations/tql-foundation-inc-472494883</t>
        </is>
      </c>
    </row>
    <row r="1850">
      <c r="A1850">
        <f>IF($E1850=$E1849,$A1849+1,1)</f>
        <v/>
      </c>
      <c r="B1850" t="inlineStr">
        <is>
          <t>TRIPLE T FOUNDATION</t>
        </is>
      </c>
      <c r="C1850" t="inlineStr">
        <is>
          <t>34-1811968</t>
        </is>
      </c>
      <c r="D1850" t="inlineStr">
        <is>
          <t>Ohio</t>
        </is>
      </c>
      <c r="E1850" t="inlineStr">
        <is>
          <t>OH</t>
        </is>
      </c>
      <c r="F1850" t="n">
        <v>2024</v>
      </c>
      <c r="G1850" t="n">
        <v>1</v>
      </c>
      <c r="H1850" s="13" t="n">
        <v>1773178</v>
      </c>
      <c r="I1850" s="12" t="n">
        <v>194</v>
      </c>
      <c r="J1850" s="13" t="n">
        <v>1000</v>
      </c>
      <c r="K1850" s="13">
        <f>IFERROR($H1850/$I1850,"")</f>
        <v/>
      </c>
      <c r="L1850" s="13" t="n">
        <v>537688</v>
      </c>
      <c r="M1850" t="inlineStr">
        <is>
          <t>MA, DC, CA</t>
        </is>
      </c>
      <c r="N1850" t="inlineStr">
        <is>
          <t>No</t>
        </is>
      </c>
      <c r="O1850" t="inlineStr">
        <is>
          <t>Not stated</t>
        </is>
      </c>
      <c r="Q1850" s="9" t="inlineStr">
        <is>
          <t>https://grantcue.com/foundations/triple-t-foundation-341811968</t>
        </is>
      </c>
    </row>
    <row r="1851">
      <c r="A1851">
        <f>IF($E1851=$E1850,$A1850+1,1)</f>
        <v/>
      </c>
      <c r="B1851" t="inlineStr">
        <is>
          <t>AR-HALE FAMILY FOUNDATION INC</t>
        </is>
      </c>
      <c r="C1851" t="inlineStr">
        <is>
          <t>34-1644337</t>
        </is>
      </c>
      <c r="D1851" t="inlineStr">
        <is>
          <t>Ohio</t>
        </is>
      </c>
      <c r="E1851" t="inlineStr">
        <is>
          <t>OH</t>
        </is>
      </c>
      <c r="F1851" t="n">
        <v>2025</v>
      </c>
      <c r="G1851" t="n">
        <v>2</v>
      </c>
      <c r="H1851" s="13" t="n">
        <v>1750563</v>
      </c>
      <c r="I1851" s="12" t="n">
        <v>90</v>
      </c>
      <c r="J1851" s="13" t="n">
        <v>4500</v>
      </c>
      <c r="K1851" s="13">
        <f>IFERROR($H1851/$I1851,"")</f>
        <v/>
      </c>
      <c r="L1851" s="13" t="n">
        <v>343331</v>
      </c>
      <c r="M1851" t="inlineStr">
        <is>
          <t>KY, OK, LA</t>
        </is>
      </c>
      <c r="N1851" t="inlineStr">
        <is>
          <t>Yes</t>
        </is>
      </c>
      <c r="O1851" t="inlineStr">
        <is>
          <t>Not stated</t>
        </is>
      </c>
      <c r="Q1851" s="9" t="inlineStr">
        <is>
          <t>https://grantcue.com/foundations/ar-hale-family-foundation-inc-341644337</t>
        </is>
      </c>
    </row>
    <row r="1852">
      <c r="A1852">
        <f>IF($E1852=$E1851,$A1851+1,1)</f>
        <v/>
      </c>
      <c r="B1852" t="inlineStr">
        <is>
          <t>THE FIGGIE FOUNDATION</t>
        </is>
      </c>
      <c r="C1852" t="inlineStr">
        <is>
          <t>34-1945280</t>
        </is>
      </c>
      <c r="D1852" t="inlineStr">
        <is>
          <t>Ohio</t>
        </is>
      </c>
      <c r="E1852" t="inlineStr">
        <is>
          <t>OH</t>
        </is>
      </c>
      <c r="F1852" t="n">
        <v>2025</v>
      </c>
      <c r="G1852" t="n">
        <v>2</v>
      </c>
      <c r="H1852" s="13" t="n">
        <v>1744233</v>
      </c>
      <c r="I1852" s="12" t="n">
        <v>29</v>
      </c>
      <c r="J1852" s="13" t="n">
        <v>10000</v>
      </c>
      <c r="K1852" s="13">
        <f>IFERROR($H1852/$I1852,"")</f>
        <v/>
      </c>
      <c r="L1852" s="13" t="n">
        <v>512000</v>
      </c>
      <c r="M1852" t="inlineStr">
        <is>
          <t>CT</t>
        </is>
      </c>
      <c r="N1852" t="inlineStr">
        <is>
          <t>Yes</t>
        </is>
      </c>
      <c r="O1852" t="inlineStr">
        <is>
          <t>Not stated</t>
        </is>
      </c>
      <c r="Q1852" s="9" t="inlineStr">
        <is>
          <t>https://grantcue.com/foundations/the-figgie-foundation-341945280</t>
        </is>
      </c>
    </row>
    <row r="1853">
      <c r="A1853">
        <f>IF($E1853=$E1852,$A1852+1,1)</f>
        <v/>
      </c>
      <c r="B1853" t="inlineStr">
        <is>
          <t>Steps Ahead Charitable Family Foundation</t>
        </is>
      </c>
      <c r="C1853" t="inlineStr">
        <is>
          <t>81-4754425</t>
        </is>
      </c>
      <c r="D1853" t="inlineStr">
        <is>
          <t>Ohio</t>
        </is>
      </c>
      <c r="E1853" t="inlineStr">
        <is>
          <t>OH</t>
        </is>
      </c>
      <c r="F1853" t="n">
        <v>2024</v>
      </c>
      <c r="G1853" t="n">
        <v>1</v>
      </c>
      <c r="H1853" s="13" t="n">
        <v>1735000</v>
      </c>
      <c r="I1853" s="12" t="n">
        <v>5</v>
      </c>
      <c r="J1853" s="13" t="n">
        <v>75000</v>
      </c>
      <c r="K1853" s="13">
        <f>IFERROR($H1853/$I1853,"")</f>
        <v/>
      </c>
      <c r="L1853" s="13" t="n">
        <v>1150000</v>
      </c>
      <c r="M1853" t="inlineStr">
        <is>
          <t>TX</t>
        </is>
      </c>
      <c r="N1853" t="inlineStr">
        <is>
          <t>Yes</t>
        </is>
      </c>
      <c r="O1853" t="inlineStr">
        <is>
          <t>Not stated</t>
        </is>
      </c>
      <c r="Q1853" s="9" t="inlineStr">
        <is>
          <t>https://grantcue.com/foundations/steps-ahead-charitable-family-foundation-c-o-john-c-bartley-814754425</t>
        </is>
      </c>
    </row>
    <row r="1854">
      <c r="A1854">
        <f>IF($E1854=$E1853,$A1853+1,1)</f>
        <v/>
      </c>
      <c r="B1854" t="inlineStr">
        <is>
          <t>RONALD AND FLORENCE KOETTERS FOUNDATION</t>
        </is>
      </c>
      <c r="C1854" t="inlineStr">
        <is>
          <t>93-2379412</t>
        </is>
      </c>
      <c r="D1854" t="inlineStr">
        <is>
          <t>Ohio</t>
        </is>
      </c>
      <c r="E1854" t="inlineStr">
        <is>
          <t>OH</t>
        </is>
      </c>
      <c r="F1854" t="n">
        <v>2024</v>
      </c>
      <c r="G1854" t="n">
        <v>1</v>
      </c>
      <c r="H1854" s="13" t="n">
        <v>1725781</v>
      </c>
      <c r="I1854" s="12" t="n">
        <v>5</v>
      </c>
      <c r="J1854" s="13" t="n">
        <v>100781</v>
      </c>
      <c r="K1854" s="13">
        <f>IFERROR($H1854/$I1854,"")</f>
        <v/>
      </c>
      <c r="L1854" s="13" t="n">
        <v>1000000</v>
      </c>
      <c r="N1854" t="inlineStr">
        <is>
          <t>No</t>
        </is>
      </c>
      <c r="O1854" t="inlineStr">
        <is>
          <t>Not stated</t>
        </is>
      </c>
      <c r="Q1854" s="9" t="inlineStr">
        <is>
          <t>https://grantcue.com/foundations/ronald-and-florence-koetters-foundation-932379412</t>
        </is>
      </c>
    </row>
    <row r="1855">
      <c r="A1855">
        <f>IF($E1855=$E1854,$A1854+1,1)</f>
        <v/>
      </c>
      <c r="B1855" t="inlineStr">
        <is>
          <t>SANDOR FOUNDATION</t>
        </is>
      </c>
      <c r="C1855" t="inlineStr">
        <is>
          <t>20-3907906</t>
        </is>
      </c>
      <c r="D1855" t="inlineStr">
        <is>
          <t>Ohio</t>
        </is>
      </c>
      <c r="E1855" t="inlineStr">
        <is>
          <t>OH</t>
        </is>
      </c>
      <c r="F1855" t="n">
        <v>2024</v>
      </c>
      <c r="G1855" t="n">
        <v>1</v>
      </c>
      <c r="H1855" s="13" t="n">
        <v>1719772</v>
      </c>
      <c r="I1855" s="12" t="n">
        <v>8</v>
      </c>
      <c r="J1855" s="13" t="n">
        <v>20500</v>
      </c>
      <c r="K1855" s="13">
        <f>IFERROR($H1855/$I1855,"")</f>
        <v/>
      </c>
      <c r="L1855" s="13" t="n">
        <v>1567500</v>
      </c>
      <c r="M1855" t="inlineStr">
        <is>
          <t>MA, MD</t>
        </is>
      </c>
      <c r="N1855" t="inlineStr">
        <is>
          <t>No</t>
        </is>
      </c>
      <c r="O1855" t="inlineStr">
        <is>
          <t>Not stated</t>
        </is>
      </c>
      <c r="Q1855" s="9" t="inlineStr">
        <is>
          <t>https://grantcue.com/foundations/sandor-foundation-203907906</t>
        </is>
      </c>
    </row>
    <row r="1856">
      <c r="A1856">
        <f>IF($E1856=$E1855,$A1855+1,1)</f>
        <v/>
      </c>
      <c r="B1856" t="inlineStr">
        <is>
          <t>SOLE SURV TR UW CHARLES E SCHELL</t>
        </is>
      </c>
      <c r="C1856" t="inlineStr">
        <is>
          <t>31-6019719</t>
        </is>
      </c>
      <c r="D1856" t="inlineStr">
        <is>
          <t>Ohio</t>
        </is>
      </c>
      <c r="E1856" t="inlineStr">
        <is>
          <t>OH</t>
        </is>
      </c>
      <c r="F1856" t="n">
        <v>2024</v>
      </c>
      <c r="G1856" t="n">
        <v>2</v>
      </c>
      <c r="H1856" s="13" t="n">
        <v>1713600</v>
      </c>
      <c r="I1856" s="12" t="n">
        <v>10</v>
      </c>
      <c r="J1856" s="13" t="n">
        <v>2200</v>
      </c>
      <c r="K1856" s="13">
        <f>IFERROR($H1856/$I1856,"")</f>
        <v/>
      </c>
      <c r="L1856" s="13" t="n">
        <v>871200</v>
      </c>
      <c r="N1856" t="inlineStr">
        <is>
          <t>No</t>
        </is>
      </c>
      <c r="O1856" t="inlineStr">
        <is>
          <t>Not stated</t>
        </is>
      </c>
      <c r="Q1856" s="9" t="inlineStr">
        <is>
          <t>https://grantcue.com/foundations/sole-surv-tr-uw-charles-e-schell-316019719</t>
        </is>
      </c>
    </row>
    <row r="1857">
      <c r="A1857">
        <f>IF($E1857=$E1856,$A1856+1,1)</f>
        <v/>
      </c>
      <c r="B1857" t="inlineStr">
        <is>
          <t>WHITE SHERMAN &amp; VIRGINIA PFDN</t>
        </is>
      </c>
      <c r="C1857" t="inlineStr">
        <is>
          <t>20-3970395</t>
        </is>
      </c>
      <c r="D1857" t="inlineStr">
        <is>
          <t>Ohio</t>
        </is>
      </c>
      <c r="E1857" t="inlineStr">
        <is>
          <t>OH</t>
        </is>
      </c>
      <c r="F1857" t="n">
        <v>2025</v>
      </c>
      <c r="G1857" t="n">
        <v>2</v>
      </c>
      <c r="H1857" s="13" t="n">
        <v>1677362</v>
      </c>
      <c r="I1857" s="12" t="n">
        <v>10</v>
      </c>
      <c r="J1857" s="13" t="n">
        <v>125802</v>
      </c>
      <c r="K1857" s="13">
        <f>IFERROR($H1857/$I1857,"")</f>
        <v/>
      </c>
      <c r="L1857" s="13" t="n">
        <v>356106</v>
      </c>
      <c r="N1857" t="inlineStr">
        <is>
          <t>No</t>
        </is>
      </c>
      <c r="O1857" t="inlineStr">
        <is>
          <t>Not stated</t>
        </is>
      </c>
      <c r="Q1857" s="9" t="inlineStr">
        <is>
          <t>https://grantcue.com/foundations/white-sherman-and-virginia-pfdn-203970395</t>
        </is>
      </c>
    </row>
    <row r="1858">
      <c r="A1858">
        <f>IF($E1858=$E1857,$A1857+1,1)</f>
        <v/>
      </c>
      <c r="B1858" t="inlineStr">
        <is>
          <t>CLH FOUNDATION</t>
        </is>
      </c>
      <c r="C1858" t="inlineStr">
        <is>
          <t>31-1346007</t>
        </is>
      </c>
      <c r="D1858" t="inlineStr">
        <is>
          <t>Ohio</t>
        </is>
      </c>
      <c r="E1858" t="inlineStr">
        <is>
          <t>OH</t>
        </is>
      </c>
      <c r="F1858" t="n">
        <v>2025</v>
      </c>
      <c r="G1858" t="n">
        <v>2</v>
      </c>
      <c r="H1858" s="13" t="n">
        <v>1675200</v>
      </c>
      <c r="I1858" s="12" t="n">
        <v>48</v>
      </c>
      <c r="J1858" s="13" t="n">
        <v>7000</v>
      </c>
      <c r="K1858" s="13">
        <f>IFERROR($H1858/$I1858,"")</f>
        <v/>
      </c>
      <c r="L1858" s="13" t="n">
        <v>250000</v>
      </c>
      <c r="M1858" t="inlineStr">
        <is>
          <t>DC, CA, NY</t>
        </is>
      </c>
      <c r="N1858" t="inlineStr">
        <is>
          <t>Yes</t>
        </is>
      </c>
      <c r="O1858" t="inlineStr">
        <is>
          <t>Not stated</t>
        </is>
      </c>
      <c r="Q1858" s="9" t="inlineStr">
        <is>
          <t>https://grantcue.com/foundations/clh-foundation-311346007</t>
        </is>
      </c>
    </row>
    <row r="1859">
      <c r="A1859">
        <f>IF($E1859=$E1858,$A1858+1,1)</f>
        <v/>
      </c>
      <c r="B1859" t="inlineStr">
        <is>
          <t>IACOCCA FAMILY FOUNDATION</t>
        </is>
      </c>
      <c r="C1859" t="inlineStr">
        <is>
          <t>38-6071154</t>
        </is>
      </c>
      <c r="D1859" t="inlineStr">
        <is>
          <t>Ohio</t>
        </is>
      </c>
      <c r="E1859" t="inlineStr">
        <is>
          <t>OH</t>
        </is>
      </c>
      <c r="F1859" t="n">
        <v>2024</v>
      </c>
      <c r="G1859" t="n">
        <v>1</v>
      </c>
      <c r="H1859" s="13" t="n">
        <v>1668132</v>
      </c>
      <c r="I1859" s="12" t="n">
        <v>5</v>
      </c>
      <c r="J1859" s="13" t="n">
        <v>364787</v>
      </c>
      <c r="K1859" s="13">
        <f>IFERROR($H1859/$I1859,"")</f>
        <v/>
      </c>
      <c r="L1859" s="13" t="n">
        <v>800000</v>
      </c>
      <c r="M1859" t="inlineStr">
        <is>
          <t>MA, CA, NY</t>
        </is>
      </c>
      <c r="N1859" t="inlineStr">
        <is>
          <t>Yes</t>
        </is>
      </c>
      <c r="O1859" t="inlineStr">
        <is>
          <t>Not stated</t>
        </is>
      </c>
      <c r="P1859" s="9" t="inlineStr">
        <is>
          <t>https://iacoccafoundation.org/</t>
        </is>
      </c>
      <c r="Q1859" s="9" t="inlineStr">
        <is>
          <t>https://grantcue.com/foundations/iacocca-family-foundation-386071154</t>
        </is>
      </c>
    </row>
    <row r="1860">
      <c r="A1860">
        <f>IF($E1860=$E1859,$A1859+1,1)</f>
        <v/>
      </c>
      <c r="B1860" t="inlineStr">
        <is>
          <t>JOHN HAUCK FOUNDATION FIFTH THIRD BANK NA</t>
        </is>
      </c>
      <c r="C1860" t="inlineStr">
        <is>
          <t>31-6366846</t>
        </is>
      </c>
      <c r="D1860" t="inlineStr">
        <is>
          <t>Ohio</t>
        </is>
      </c>
      <c r="E1860" t="inlineStr">
        <is>
          <t>OH</t>
        </is>
      </c>
      <c r="F1860" t="n">
        <v>2024</v>
      </c>
      <c r="G1860" t="n">
        <v>2</v>
      </c>
      <c r="H1860" s="13" t="n">
        <v>1659559</v>
      </c>
      <c r="I1860" s="12" t="n">
        <v>48</v>
      </c>
      <c r="J1860" s="13" t="n">
        <v>25000</v>
      </c>
      <c r="K1860" s="13">
        <f>IFERROR($H1860/$I1860,"")</f>
        <v/>
      </c>
      <c r="L1860" s="13" t="n">
        <v>100000</v>
      </c>
      <c r="M1860" t="inlineStr">
        <is>
          <t>FL, KY, MA</t>
        </is>
      </c>
      <c r="N1860" t="inlineStr">
        <is>
          <t>No</t>
        </is>
      </c>
      <c r="O1860" t="inlineStr">
        <is>
          <t>Not stated</t>
        </is>
      </c>
      <c r="Q1860" s="9" t="inlineStr">
        <is>
          <t>https://grantcue.com/foundations/john-hauck-foundation-fifth-third-bank-na-316366846</t>
        </is>
      </c>
    </row>
    <row r="1861">
      <c r="A1861">
        <f>IF($E1861=$E1860,$A1860+1,1)</f>
        <v/>
      </c>
      <c r="B1861" t="inlineStr">
        <is>
          <t>THE ABUNDANT LIFE FOUNDATION</t>
        </is>
      </c>
      <c r="C1861" t="inlineStr">
        <is>
          <t>31-1562299</t>
        </is>
      </c>
      <c r="D1861" t="inlineStr">
        <is>
          <t>Ohio</t>
        </is>
      </c>
      <c r="E1861" t="inlineStr">
        <is>
          <t>OH</t>
        </is>
      </c>
      <c r="F1861" t="n">
        <v>2025</v>
      </c>
      <c r="G1861" t="n">
        <v>2</v>
      </c>
      <c r="H1861" s="13" t="n">
        <v>1650000</v>
      </c>
      <c r="I1861" s="12" t="n">
        <v>8</v>
      </c>
      <c r="J1861" s="13" t="n">
        <v>100000</v>
      </c>
      <c r="K1861" s="13">
        <f>IFERROR($H1861/$I1861,"")</f>
        <v/>
      </c>
      <c r="L1861" s="13" t="n">
        <v>850000</v>
      </c>
      <c r="M1861" t="inlineStr">
        <is>
          <t>MA, GA, FL</t>
        </is>
      </c>
      <c r="N1861" t="inlineStr">
        <is>
          <t>No</t>
        </is>
      </c>
      <c r="O1861" t="inlineStr">
        <is>
          <t>Not stated</t>
        </is>
      </c>
      <c r="Q1861" s="9" t="inlineStr">
        <is>
          <t>https://grantcue.com/foundations/the-abundant-life-foundation-311562299</t>
        </is>
      </c>
    </row>
    <row r="1862">
      <c r="A1862">
        <f>IF($E1862=$E1861,$A1861+1,1)</f>
        <v/>
      </c>
      <c r="B1862" t="inlineStr">
        <is>
          <t>THE CHARLES L SHOR FOUNDATION INC</t>
        </is>
      </c>
      <c r="C1862" t="inlineStr">
        <is>
          <t>30-0124473</t>
        </is>
      </c>
      <c r="D1862" t="inlineStr">
        <is>
          <t>Ohio</t>
        </is>
      </c>
      <c r="E1862" t="inlineStr">
        <is>
          <t>OH</t>
        </is>
      </c>
      <c r="F1862" t="n">
        <v>2024</v>
      </c>
      <c r="G1862" t="n">
        <v>1</v>
      </c>
      <c r="H1862" s="13" t="n">
        <v>1645637</v>
      </c>
      <c r="I1862" s="12" t="n">
        <v>24</v>
      </c>
      <c r="J1862" s="13" t="n">
        <v>31629</v>
      </c>
      <c r="K1862" s="13">
        <f>IFERROR($H1862/$I1862,"")</f>
        <v/>
      </c>
      <c r="L1862" s="13" t="n">
        <v>500000</v>
      </c>
      <c r="M1862" t="inlineStr">
        <is>
          <t>MI, IN, KY</t>
        </is>
      </c>
      <c r="N1862" t="inlineStr">
        <is>
          <t>No</t>
        </is>
      </c>
      <c r="O1862" t="inlineStr">
        <is>
          <t>Not stated</t>
        </is>
      </c>
      <c r="Q1862" s="9" t="inlineStr">
        <is>
          <t>https://grantcue.com/foundations/the-charles-l-shor-foundation-inc-300124473</t>
        </is>
      </c>
    </row>
    <row r="1863">
      <c r="A1863">
        <f>IF($E1863=$E1862,$A1862+1,1)</f>
        <v/>
      </c>
      <c r="B1863" t="inlineStr">
        <is>
          <t>BELFORD FAMILY CHARITABLE FUND INC</t>
        </is>
      </c>
      <c r="C1863" t="inlineStr">
        <is>
          <t>26-2390465</t>
        </is>
      </c>
      <c r="D1863" t="inlineStr">
        <is>
          <t>Ohio</t>
        </is>
      </c>
      <c r="E1863" t="inlineStr">
        <is>
          <t>OH</t>
        </is>
      </c>
      <c r="F1863" t="n">
        <v>2024</v>
      </c>
      <c r="G1863" t="n">
        <v>1</v>
      </c>
      <c r="H1863" s="13" t="n">
        <v>1644559</v>
      </c>
      <c r="I1863" s="12" t="n">
        <v>11</v>
      </c>
      <c r="J1863" s="13" t="n">
        <v>7500</v>
      </c>
      <c r="K1863" s="13">
        <f>IFERROR($H1863/$I1863,"")</f>
        <v/>
      </c>
      <c r="L1863" s="13" t="n">
        <v>1015000</v>
      </c>
      <c r="M1863" t="inlineStr">
        <is>
          <t>NY, CA, CO</t>
        </is>
      </c>
      <c r="N1863" t="inlineStr">
        <is>
          <t>No</t>
        </is>
      </c>
      <c r="O1863" t="inlineStr">
        <is>
          <t>Not stated</t>
        </is>
      </c>
      <c r="Q1863" s="9" t="inlineStr">
        <is>
          <t>https://grantcue.com/foundations/belford-family-charitable-fund-inc-262390465</t>
        </is>
      </c>
    </row>
    <row r="1864">
      <c r="A1864">
        <f>IF($E1864=$E1863,$A1863+1,1)</f>
        <v/>
      </c>
      <c r="B1864" t="inlineStr">
        <is>
          <t>THE BERRY FAMILY FOUNDATION</t>
        </is>
      </c>
      <c r="C1864" t="inlineStr">
        <is>
          <t>31-6026144</t>
        </is>
      </c>
      <c r="D1864" t="inlineStr">
        <is>
          <t>Ohio</t>
        </is>
      </c>
      <c r="E1864" t="inlineStr">
        <is>
          <t>OH</t>
        </is>
      </c>
      <c r="F1864" t="n">
        <v>2024</v>
      </c>
      <c r="G1864" t="n">
        <v>1</v>
      </c>
      <c r="H1864" s="13" t="n">
        <v>1637700</v>
      </c>
      <c r="I1864" s="12" t="n">
        <v>92</v>
      </c>
      <c r="J1864" s="13" t="n">
        <v>5000</v>
      </c>
      <c r="K1864" s="13">
        <f>IFERROR($H1864/$I1864,"")</f>
        <v/>
      </c>
      <c r="L1864" s="13" t="n">
        <v>205000</v>
      </c>
      <c r="M1864" t="inlineStr">
        <is>
          <t>FL, CA, NC</t>
        </is>
      </c>
      <c r="N1864" t="inlineStr">
        <is>
          <t>No</t>
        </is>
      </c>
      <c r="O1864" t="inlineStr">
        <is>
          <t>Not stated</t>
        </is>
      </c>
      <c r="Q1864" s="9" t="inlineStr">
        <is>
          <t>https://grantcue.com/foundations/the-berry-family-foundation-316026144</t>
        </is>
      </c>
    </row>
    <row r="1865">
      <c r="A1865">
        <f>IF($E1865=$E1864,$A1864+1,1)</f>
        <v/>
      </c>
      <c r="B1865" t="inlineStr">
        <is>
          <t>THE DAYTON POWER AND LIGHT COMPANY FOUNDATION DBA AES OHIO FOUNDATION</t>
        </is>
      </c>
      <c r="C1865" t="inlineStr">
        <is>
          <t>31-1138883</t>
        </is>
      </c>
      <c r="D1865" t="inlineStr">
        <is>
          <t>Ohio</t>
        </is>
      </c>
      <c r="E1865" t="inlineStr">
        <is>
          <t>OH</t>
        </is>
      </c>
      <c r="F1865" t="n">
        <v>2024</v>
      </c>
      <c r="G1865" t="n">
        <v>1</v>
      </c>
      <c r="H1865" s="13" t="n">
        <v>1634500</v>
      </c>
      <c r="I1865" s="12" t="n">
        <v>54</v>
      </c>
      <c r="J1865" s="13" t="n">
        <v>25000</v>
      </c>
      <c r="K1865" s="13">
        <f>IFERROR($H1865/$I1865,"")</f>
        <v/>
      </c>
      <c r="L1865" s="13" t="n">
        <v>120000</v>
      </c>
      <c r="N1865" t="inlineStr">
        <is>
          <t>Yes</t>
        </is>
      </c>
      <c r="O1865" t="inlineStr">
        <is>
          <t>Yes</t>
        </is>
      </c>
      <c r="P1865" s="9" t="inlineStr">
        <is>
          <t>https://www.aes-ohio.com/AES-OHIO-FOUNDATION</t>
        </is>
      </c>
      <c r="Q1865" s="9" t="inlineStr">
        <is>
          <t>https://grantcue.com/foundations/the-dayton-power-and-light-company-foundation-dba-aes-ohio-foundation-311138883</t>
        </is>
      </c>
    </row>
    <row r="1866">
      <c r="A1866">
        <f>IF($E1866=$E1865,$A1865+1,1)</f>
        <v/>
      </c>
      <c r="B1866" t="inlineStr">
        <is>
          <t>MARIAN FOUNDATION</t>
        </is>
      </c>
      <c r="C1866" t="inlineStr">
        <is>
          <t>31-6050535</t>
        </is>
      </c>
      <c r="D1866" t="inlineStr">
        <is>
          <t>Ohio</t>
        </is>
      </c>
      <c r="E1866" t="inlineStr">
        <is>
          <t>OH</t>
        </is>
      </c>
      <c r="F1866" t="n">
        <v>2024</v>
      </c>
      <c r="G1866" t="n">
        <v>1</v>
      </c>
      <c r="H1866" s="13" t="n">
        <v>1633469</v>
      </c>
      <c r="I1866" s="12" t="n">
        <v>20</v>
      </c>
      <c r="J1866" s="13" t="n">
        <v>5000</v>
      </c>
      <c r="K1866" s="13">
        <f>IFERROR($H1866/$I1866,"")</f>
        <v/>
      </c>
      <c r="L1866" s="13" t="n">
        <v>1498169</v>
      </c>
      <c r="N1866" t="inlineStr">
        <is>
          <t>Yes</t>
        </is>
      </c>
      <c r="O1866" t="inlineStr">
        <is>
          <t>Yes</t>
        </is>
      </c>
      <c r="Q1866" s="9" t="inlineStr">
        <is>
          <t>https://grantcue.com/foundations/marian-foundation-316050535</t>
        </is>
      </c>
    </row>
    <row r="1867">
      <c r="A1867">
        <f>IF($E1867=$E1866,$A1866+1,1)</f>
        <v/>
      </c>
      <c r="B1867" t="inlineStr">
        <is>
          <t>DICE Foundation</t>
        </is>
      </c>
      <c r="C1867" t="inlineStr">
        <is>
          <t>68-0488318</t>
        </is>
      </c>
      <c r="D1867" t="inlineStr">
        <is>
          <t>Ohio</t>
        </is>
      </c>
      <c r="E1867" t="inlineStr">
        <is>
          <t>OH</t>
        </is>
      </c>
      <c r="F1867" t="n">
        <v>2025</v>
      </c>
      <c r="G1867" t="n">
        <v>2</v>
      </c>
      <c r="H1867" s="13" t="n">
        <v>1618299</v>
      </c>
      <c r="I1867" s="12" t="n">
        <v>21</v>
      </c>
      <c r="J1867" s="13" t="n">
        <v>35777</v>
      </c>
      <c r="K1867" s="13">
        <f>IFERROR($H1867/$I1867,"")</f>
        <v/>
      </c>
      <c r="L1867" s="13" t="n">
        <v>450830</v>
      </c>
      <c r="M1867" t="inlineStr">
        <is>
          <t>IL, IA, NE</t>
        </is>
      </c>
      <c r="N1867" t="inlineStr">
        <is>
          <t>No</t>
        </is>
      </c>
      <c r="O1867" t="inlineStr">
        <is>
          <t>Not stated</t>
        </is>
      </c>
      <c r="Q1867" s="9" t="inlineStr">
        <is>
          <t>https://grantcue.com/foundations/dice-foundation-680488318</t>
        </is>
      </c>
    </row>
    <row r="1868">
      <c r="A1868">
        <f>IF($E1868=$E1867,$A1867+1,1)</f>
        <v/>
      </c>
      <c r="B1868" t="inlineStr">
        <is>
          <t>Warren A Hood Jr Family Foundation</t>
        </is>
      </c>
      <c r="C1868" t="inlineStr">
        <is>
          <t>20-5928288</t>
        </is>
      </c>
      <c r="D1868" t="inlineStr">
        <is>
          <t>Ohio</t>
        </is>
      </c>
      <c r="E1868" t="inlineStr">
        <is>
          <t>OH</t>
        </is>
      </c>
      <c r="F1868" t="n">
        <v>2025</v>
      </c>
      <c r="G1868" t="n">
        <v>2</v>
      </c>
      <c r="H1868" s="13" t="n">
        <v>1596000</v>
      </c>
      <c r="I1868" s="12" t="n">
        <v>24</v>
      </c>
      <c r="J1868" s="13" t="n">
        <v>12500</v>
      </c>
      <c r="K1868" s="13">
        <f>IFERROR($H1868/$I1868,"")</f>
        <v/>
      </c>
      <c r="L1868" s="13" t="n">
        <v>400000</v>
      </c>
      <c r="M1868" t="inlineStr">
        <is>
          <t>MS, VA</t>
        </is>
      </c>
      <c r="N1868" t="inlineStr">
        <is>
          <t>Yes</t>
        </is>
      </c>
      <c r="O1868" t="inlineStr">
        <is>
          <t>Not stated</t>
        </is>
      </c>
      <c r="Q1868" s="9" t="inlineStr">
        <is>
          <t>https://grantcue.com/foundations/warren-a-hood-jr-family-foundation-205928288</t>
        </is>
      </c>
    </row>
    <row r="1869">
      <c r="A1869">
        <f>IF($E1869=$E1868,$A1868+1,1)</f>
        <v/>
      </c>
      <c r="B1869" t="inlineStr">
        <is>
          <t>ROGGE CORA E MEMORIAL FOUNDATION</t>
        </is>
      </c>
      <c r="C1869" t="inlineStr">
        <is>
          <t>31-6183600</t>
        </is>
      </c>
      <c r="D1869" t="inlineStr">
        <is>
          <t>Ohio</t>
        </is>
      </c>
      <c r="E1869" t="inlineStr">
        <is>
          <t>OH</t>
        </is>
      </c>
      <c r="F1869" t="n">
        <v>2025</v>
      </c>
      <c r="G1869" t="n">
        <v>2</v>
      </c>
      <c r="H1869" s="13" t="n">
        <v>1595012</v>
      </c>
      <c r="I1869" s="12" t="n">
        <v>31</v>
      </c>
      <c r="J1869" s="13" t="n">
        <v>8500</v>
      </c>
      <c r="K1869" s="13">
        <f>IFERROR($H1869/$I1869,"")</f>
        <v/>
      </c>
      <c r="L1869" s="13" t="n">
        <v>500000</v>
      </c>
      <c r="N1869" t="inlineStr">
        <is>
          <t>No</t>
        </is>
      </c>
      <c r="O1869" t="inlineStr">
        <is>
          <t>Not stated</t>
        </is>
      </c>
      <c r="Q1869" s="9" t="inlineStr">
        <is>
          <t>https://grantcue.com/foundations/rogge-cora-e-memorial-foundation-316183600</t>
        </is>
      </c>
    </row>
    <row r="1870">
      <c r="A1870">
        <f>IF($E1870=$E1869,$A1869+1,1)</f>
        <v/>
      </c>
      <c r="B1870" t="inlineStr">
        <is>
          <t>THE THOMAS J EMERY MEMORIAL</t>
        </is>
      </c>
      <c r="C1870" t="inlineStr">
        <is>
          <t>31-0536711</t>
        </is>
      </c>
      <c r="D1870" t="inlineStr">
        <is>
          <t>Ohio</t>
        </is>
      </c>
      <c r="E1870" t="inlineStr">
        <is>
          <t>OH</t>
        </is>
      </c>
      <c r="F1870" t="n">
        <v>2024</v>
      </c>
      <c r="G1870" t="n">
        <v>1</v>
      </c>
      <c r="H1870" s="13" t="n">
        <v>1590000</v>
      </c>
      <c r="I1870" s="12" t="n">
        <v>67</v>
      </c>
      <c r="J1870" s="13" t="n">
        <v>15000</v>
      </c>
      <c r="K1870" s="13">
        <f>IFERROR($H1870/$I1870,"")</f>
        <v/>
      </c>
      <c r="L1870" s="13" t="n">
        <v>175000</v>
      </c>
      <c r="M1870" t="inlineStr">
        <is>
          <t>KY</t>
        </is>
      </c>
      <c r="N1870" t="inlineStr">
        <is>
          <t>Yes</t>
        </is>
      </c>
      <c r="O1870" t="inlineStr">
        <is>
          <t>Yes</t>
        </is>
      </c>
      <c r="P1870" s="9" t="inlineStr">
        <is>
          <t>https://www.gcfdn.org/THOMAS-J-EMERY-MEMORIAL/</t>
        </is>
      </c>
      <c r="Q1870" s="9" t="inlineStr">
        <is>
          <t>https://grantcue.com/foundations/the-thomas-j-emery-memorial-310536711</t>
        </is>
      </c>
    </row>
    <row r="1871">
      <c r="A1871">
        <f>IF($E1871=$E1870,$A1870+1,1)</f>
        <v/>
      </c>
      <c r="B1871" t="inlineStr">
        <is>
          <t>The Keenan Family Foundation</t>
        </is>
      </c>
      <c r="C1871" t="inlineStr">
        <is>
          <t>45-2955455</t>
        </is>
      </c>
      <c r="D1871" t="inlineStr">
        <is>
          <t>Ohio</t>
        </is>
      </c>
      <c r="E1871" t="inlineStr">
        <is>
          <t>OH</t>
        </is>
      </c>
      <c r="F1871" t="n">
        <v>2025</v>
      </c>
      <c r="G1871" t="n">
        <v>2</v>
      </c>
      <c r="H1871" s="13" t="n">
        <v>1590000</v>
      </c>
      <c r="I1871" s="12" t="n">
        <v>7</v>
      </c>
      <c r="J1871" s="13" t="n">
        <v>250000</v>
      </c>
      <c r="K1871" s="13">
        <f>IFERROR($H1871/$I1871,"")</f>
        <v/>
      </c>
      <c r="L1871" s="13" t="n">
        <v>290000</v>
      </c>
      <c r="M1871" t="inlineStr">
        <is>
          <t>NY, FL, ME</t>
        </is>
      </c>
      <c r="N1871" t="inlineStr">
        <is>
          <t>No</t>
        </is>
      </c>
      <c r="O1871" t="inlineStr">
        <is>
          <t>Not stated</t>
        </is>
      </c>
      <c r="Q1871" s="9" t="inlineStr">
        <is>
          <t>https://grantcue.com/foundations/the-keenan-family-foundation-c-o-bakerhostetler-452955455</t>
        </is>
      </c>
    </row>
    <row r="1872">
      <c r="A1872">
        <f>IF($E1872=$E1871,$A1871+1,1)</f>
        <v/>
      </c>
      <c r="B1872" t="inlineStr">
        <is>
          <t>THE DIETRICH W BOTSTIBER FOUNDATION</t>
        </is>
      </c>
      <c r="C1872" t="inlineStr">
        <is>
          <t>23-7807828</t>
        </is>
      </c>
      <c r="D1872" t="inlineStr">
        <is>
          <t>Ohio</t>
        </is>
      </c>
      <c r="E1872" t="inlineStr">
        <is>
          <t>OH</t>
        </is>
      </c>
      <c r="F1872" t="n">
        <v>2024</v>
      </c>
      <c r="G1872" t="n">
        <v>2</v>
      </c>
      <c r="H1872" s="13" t="n">
        <v>1571525</v>
      </c>
      <c r="I1872" s="12" t="n">
        <v>41</v>
      </c>
      <c r="J1872" s="13" t="n">
        <v>8000</v>
      </c>
      <c r="K1872" s="13">
        <f>IFERROR($H1872/$I1872,"")</f>
        <v/>
      </c>
      <c r="L1872" s="13" t="n">
        <v>615000</v>
      </c>
      <c r="M1872" t="inlineStr">
        <is>
          <t>PA, VIENNA, NY</t>
        </is>
      </c>
      <c r="N1872" t="inlineStr">
        <is>
          <t>Yes</t>
        </is>
      </c>
      <c r="O1872" t="inlineStr">
        <is>
          <t>Not stated</t>
        </is>
      </c>
      <c r="P1872" s="9" t="inlineStr">
        <is>
          <t>https://www.botstiber.org/</t>
        </is>
      </c>
      <c r="Q1872" s="9" t="inlineStr">
        <is>
          <t>https://grantcue.com/foundations/the-dietrich-w-botstiber-foundation-237807828</t>
        </is>
      </c>
    </row>
    <row r="1873">
      <c r="A1873">
        <f>IF($E1873=$E1872,$A1872+1,1)</f>
        <v/>
      </c>
      <c r="B1873" t="inlineStr">
        <is>
          <t>MY Charitable Foundation</t>
        </is>
      </c>
      <c r="C1873" t="inlineStr">
        <is>
          <t>20-8103829</t>
        </is>
      </c>
      <c r="D1873" t="inlineStr">
        <is>
          <t>Ohio</t>
        </is>
      </c>
      <c r="E1873" t="inlineStr">
        <is>
          <t>OH</t>
        </is>
      </c>
      <c r="F1873" t="n">
        <v>2025</v>
      </c>
      <c r="G1873" t="n">
        <v>2</v>
      </c>
      <c r="H1873" s="13" t="n">
        <v>1570353</v>
      </c>
      <c r="I1873" s="12" t="n">
        <v>74</v>
      </c>
      <c r="J1873" s="13" t="n">
        <v>2650</v>
      </c>
      <c r="K1873" s="13">
        <f>IFERROR($H1873/$I1873,"")</f>
        <v/>
      </c>
      <c r="L1873" s="13" t="n">
        <v>617332</v>
      </c>
      <c r="M1873" t="inlineStr">
        <is>
          <t>CA, NY, PA</t>
        </is>
      </c>
      <c r="N1873" t="inlineStr">
        <is>
          <t>No</t>
        </is>
      </c>
      <c r="O1873" t="inlineStr">
        <is>
          <t>Not stated</t>
        </is>
      </c>
      <c r="Q1873" s="9" t="inlineStr">
        <is>
          <t>https://grantcue.com/foundations/my-charitable-foundation-208103829</t>
        </is>
      </c>
    </row>
    <row r="1874">
      <c r="A1874">
        <f>IF($E1874=$E1873,$A1873+1,1)</f>
        <v/>
      </c>
      <c r="B1874" t="inlineStr">
        <is>
          <t>GEORGE &amp; MARGARET MCLANE FOUNDATION</t>
        </is>
      </c>
      <c r="C1874" t="inlineStr">
        <is>
          <t>20-7373591</t>
        </is>
      </c>
      <c r="D1874" t="inlineStr">
        <is>
          <t>Ohio</t>
        </is>
      </c>
      <c r="E1874" t="inlineStr">
        <is>
          <t>OH</t>
        </is>
      </c>
      <c r="F1874" t="n">
        <v>2024</v>
      </c>
      <c r="G1874" t="n">
        <v>1</v>
      </c>
      <c r="H1874" s="13" t="n">
        <v>1555750</v>
      </c>
      <c r="I1874" s="12" t="n">
        <v>38</v>
      </c>
      <c r="J1874" s="13" t="n">
        <v>30000</v>
      </c>
      <c r="K1874" s="13">
        <f>IFERROR($H1874/$I1874,"")</f>
        <v/>
      </c>
      <c r="L1874" s="13" t="n">
        <v>250000</v>
      </c>
      <c r="M1874" t="inlineStr">
        <is>
          <t>KY</t>
        </is>
      </c>
      <c r="N1874" t="inlineStr">
        <is>
          <t>Yes</t>
        </is>
      </c>
      <c r="O1874" t="inlineStr">
        <is>
          <t>Not stated</t>
        </is>
      </c>
      <c r="P1874" s="9" t="inlineStr">
        <is>
          <t>https://www.mclanefoundation.org/</t>
        </is>
      </c>
      <c r="Q1874" s="9" t="inlineStr">
        <is>
          <t>https://grantcue.com/foundations/george-and-margaret-mclane-foundation-207373591</t>
        </is>
      </c>
    </row>
    <row r="1875">
      <c r="A1875">
        <f>IF($E1875=$E1874,$A1874+1,1)</f>
        <v/>
      </c>
      <c r="B1875" t="inlineStr">
        <is>
          <t>ELSE SCHULZE PERPETUAL CHARITABLE TR</t>
        </is>
      </c>
      <c r="C1875" t="inlineStr">
        <is>
          <t>31-6664505</t>
        </is>
      </c>
      <c r="D1875" t="inlineStr">
        <is>
          <t>Ohio</t>
        </is>
      </c>
      <c r="E1875" t="inlineStr">
        <is>
          <t>OH</t>
        </is>
      </c>
      <c r="F1875" t="n">
        <v>2025</v>
      </c>
      <c r="G1875" t="n">
        <v>2</v>
      </c>
      <c r="H1875" s="13" t="n">
        <v>1548355</v>
      </c>
      <c r="I1875" s="12" t="n">
        <v>8</v>
      </c>
      <c r="J1875" s="13" t="n">
        <v>173127</v>
      </c>
      <c r="K1875" s="13">
        <f>IFERROR($H1875/$I1875,"")</f>
        <v/>
      </c>
      <c r="L1875" s="13" t="n">
        <v>285844</v>
      </c>
      <c r="M1875" t="inlineStr">
        <is>
          <t>MD, KY</t>
        </is>
      </c>
      <c r="N1875" t="inlineStr">
        <is>
          <t>No</t>
        </is>
      </c>
      <c r="O1875" t="inlineStr">
        <is>
          <t>Not stated</t>
        </is>
      </c>
      <c r="Q1875" s="9" t="inlineStr">
        <is>
          <t>https://grantcue.com/foundations/else-schulze-perpetual-charitable-tr-316664505</t>
        </is>
      </c>
    </row>
    <row r="1876">
      <c r="A1876">
        <f>IF($E1876=$E1875,$A1875+1,1)</f>
        <v/>
      </c>
      <c r="B1876" t="inlineStr">
        <is>
          <t>MARRUS FAMILY FOUNDATION INC</t>
        </is>
      </c>
      <c r="C1876" t="inlineStr">
        <is>
          <t>13-6279584</t>
        </is>
      </c>
      <c r="D1876" t="inlineStr">
        <is>
          <t>Ohio</t>
        </is>
      </c>
      <c r="E1876" t="inlineStr">
        <is>
          <t>OH</t>
        </is>
      </c>
      <c r="F1876" t="n">
        <v>2024</v>
      </c>
      <c r="G1876" t="n">
        <v>1</v>
      </c>
      <c r="H1876" s="13" t="n">
        <v>1543875</v>
      </c>
      <c r="I1876" s="12" t="n">
        <v>64</v>
      </c>
      <c r="J1876" s="13" t="n">
        <v>2500</v>
      </c>
      <c r="K1876" s="13">
        <f>IFERROR($H1876/$I1876,"")</f>
        <v/>
      </c>
      <c r="L1876" s="13" t="n">
        <v>1000000</v>
      </c>
      <c r="M1876" t="inlineStr">
        <is>
          <t>NY, MA, NH</t>
        </is>
      </c>
      <c r="N1876" t="inlineStr">
        <is>
          <t>No</t>
        </is>
      </c>
      <c r="O1876" t="inlineStr">
        <is>
          <t>Not stated</t>
        </is>
      </c>
      <c r="Q1876" s="9" t="inlineStr">
        <is>
          <t>https://grantcue.com/foundations/marrus-family-foundation-inc-136279584</t>
        </is>
      </c>
    </row>
    <row r="1877">
      <c r="A1877">
        <f>IF($E1877=$E1876,$A1876+1,1)</f>
        <v/>
      </c>
      <c r="B1877" t="inlineStr">
        <is>
          <t>ANN MCCONAHAY EDUCATIONAL FOUNDATION</t>
        </is>
      </c>
      <c r="C1877" t="inlineStr">
        <is>
          <t>34-1550065</t>
        </is>
      </c>
      <c r="D1877" t="inlineStr">
        <is>
          <t>Ohio</t>
        </is>
      </c>
      <c r="E1877" t="inlineStr">
        <is>
          <t>OH</t>
        </is>
      </c>
      <c r="F1877" t="n">
        <v>2025</v>
      </c>
      <c r="G1877" t="n">
        <v>2</v>
      </c>
      <c r="H1877" s="13" t="n">
        <v>1540462</v>
      </c>
      <c r="I1877" s="12" t="n">
        <v>15</v>
      </c>
      <c r="J1877" s="13" t="n">
        <v>2500</v>
      </c>
      <c r="K1877" s="13">
        <f>IFERROR($H1877/$I1877,"")</f>
        <v/>
      </c>
      <c r="L1877" s="13" t="n">
        <v>1466659</v>
      </c>
      <c r="M1877" t="inlineStr">
        <is>
          <t>IL, CA</t>
        </is>
      </c>
      <c r="N1877" t="inlineStr">
        <is>
          <t>Yes</t>
        </is>
      </c>
      <c r="O1877" t="inlineStr">
        <is>
          <t>Yes</t>
        </is>
      </c>
      <c r="Q1877" s="9" t="inlineStr">
        <is>
          <t>https://grantcue.com/foundations/ann-mcconahay-educational-foundation-341550065</t>
        </is>
      </c>
    </row>
    <row r="1878">
      <c r="A1878">
        <f>IF($E1878=$E1877,$A1877+1,1)</f>
        <v/>
      </c>
      <c r="B1878" t="inlineStr">
        <is>
          <t>Landen Family Foundation Inc</t>
        </is>
      </c>
      <c r="C1878" t="inlineStr">
        <is>
          <t>56-2407331</t>
        </is>
      </c>
      <c r="D1878" t="inlineStr">
        <is>
          <t>Ohio</t>
        </is>
      </c>
      <c r="E1878" t="inlineStr">
        <is>
          <t>OH</t>
        </is>
      </c>
      <c r="F1878" t="n">
        <v>2024</v>
      </c>
      <c r="G1878" t="n">
        <v>2</v>
      </c>
      <c r="H1878" s="13" t="n">
        <v>1530000</v>
      </c>
      <c r="I1878" s="12" t="n">
        <v>21</v>
      </c>
      <c r="J1878" s="13" t="n">
        <v>50000</v>
      </c>
      <c r="K1878" s="13">
        <f>IFERROR($H1878/$I1878,"")</f>
        <v/>
      </c>
      <c r="L1878" s="13" t="n">
        <v>200000</v>
      </c>
      <c r="M1878" t="inlineStr">
        <is>
          <t>TN</t>
        </is>
      </c>
      <c r="N1878" t="inlineStr">
        <is>
          <t>No</t>
        </is>
      </c>
      <c r="O1878" t="inlineStr">
        <is>
          <t>Not stated</t>
        </is>
      </c>
      <c r="Q1878" s="9" t="inlineStr">
        <is>
          <t>https://grantcue.com/foundations/landen-family-foundation-inc-562407331</t>
        </is>
      </c>
    </row>
    <row r="1879">
      <c r="A1879">
        <f>IF($E1879=$E1878,$A1878+1,1)</f>
        <v/>
      </c>
      <c r="B1879" t="inlineStr">
        <is>
          <t>TEN FINGERS FOUNDATION</t>
        </is>
      </c>
      <c r="C1879" t="inlineStr">
        <is>
          <t>83-1639637</t>
        </is>
      </c>
      <c r="D1879" t="inlineStr">
        <is>
          <t>Ohio</t>
        </is>
      </c>
      <c r="E1879" t="inlineStr">
        <is>
          <t>OH</t>
        </is>
      </c>
      <c r="F1879" t="n">
        <v>2024</v>
      </c>
      <c r="G1879" t="n">
        <v>2</v>
      </c>
      <c r="H1879" s="13" t="n">
        <v>1527900</v>
      </c>
      <c r="I1879" s="12" t="n">
        <v>41</v>
      </c>
      <c r="J1879" s="13" t="n">
        <v>10000</v>
      </c>
      <c r="K1879" s="13">
        <f>IFERROR($H1879/$I1879,"")</f>
        <v/>
      </c>
      <c r="L1879" s="13" t="n">
        <v>915000</v>
      </c>
      <c r="M1879" t="inlineStr">
        <is>
          <t>MA, NH, NY</t>
        </is>
      </c>
      <c r="N1879" t="inlineStr">
        <is>
          <t>No</t>
        </is>
      </c>
      <c r="O1879" t="inlineStr">
        <is>
          <t>Not stated</t>
        </is>
      </c>
      <c r="Q1879" s="9" t="inlineStr">
        <is>
          <t>https://grantcue.com/foundations/ten-fingers-foundation-831639637</t>
        </is>
      </c>
    </row>
    <row r="1880">
      <c r="A1880">
        <f>IF($E1880=$E1879,$A1879+1,1)</f>
        <v/>
      </c>
      <c r="B1880" t="inlineStr">
        <is>
          <t>THE LB RESEARCH AND EDUCATION FOUNDATION</t>
        </is>
      </c>
      <c r="C1880" t="inlineStr">
        <is>
          <t>95-4664361</t>
        </is>
      </c>
      <c r="D1880" t="inlineStr">
        <is>
          <t>Ohio</t>
        </is>
      </c>
      <c r="E1880" t="inlineStr">
        <is>
          <t>OH</t>
        </is>
      </c>
      <c r="F1880" t="n">
        <v>2024</v>
      </c>
      <c r="G1880" t="n">
        <v>1</v>
      </c>
      <c r="H1880" s="13" t="n">
        <v>1525000</v>
      </c>
      <c r="I1880" s="12" t="n">
        <v>26</v>
      </c>
      <c r="J1880" s="13" t="n">
        <v>25000</v>
      </c>
      <c r="K1880" s="13">
        <f>IFERROR($H1880/$I1880,"")</f>
        <v/>
      </c>
      <c r="L1880" s="13" t="n">
        <v>420000</v>
      </c>
      <c r="M1880" t="inlineStr">
        <is>
          <t>CA, MT, NY</t>
        </is>
      </c>
      <c r="N1880" t="inlineStr">
        <is>
          <t>Yes</t>
        </is>
      </c>
      <c r="O1880" t="inlineStr">
        <is>
          <t>Yes</t>
        </is>
      </c>
      <c r="Q1880" s="9" t="inlineStr">
        <is>
          <t>https://grantcue.com/foundations/the-lb-research-and-education-foundation-c-o-peter-marks-954664361</t>
        </is>
      </c>
    </row>
    <row r="1881">
      <c r="A1881">
        <f>IF($E1881=$E1880,$A1880+1,1)</f>
        <v/>
      </c>
      <c r="B1881" t="inlineStr">
        <is>
          <t>DALE AND ALYCE SHEELY FOUNDATION</t>
        </is>
      </c>
      <c r="C1881" t="inlineStr">
        <is>
          <t>34-7012061</t>
        </is>
      </c>
      <c r="D1881" t="inlineStr">
        <is>
          <t>Ohio</t>
        </is>
      </c>
      <c r="E1881" t="inlineStr">
        <is>
          <t>OH</t>
        </is>
      </c>
      <c r="F1881" t="n">
        <v>2025</v>
      </c>
      <c r="G1881" t="n">
        <v>2</v>
      </c>
      <c r="H1881" s="13" t="n">
        <v>1524000</v>
      </c>
      <c r="I1881" s="12" t="n">
        <v>344</v>
      </c>
      <c r="J1881" s="13" t="n">
        <v>2000</v>
      </c>
      <c r="K1881" s="13">
        <f>IFERROR($H1881/$I1881,"")</f>
        <v/>
      </c>
      <c r="L1881" s="13" t="n">
        <v>150000</v>
      </c>
      <c r="M1881" t="inlineStr">
        <is>
          <t>VA, CA, PA</t>
        </is>
      </c>
      <c r="N1881" t="inlineStr">
        <is>
          <t>No</t>
        </is>
      </c>
      <c r="O1881" t="inlineStr">
        <is>
          <t>Not stated</t>
        </is>
      </c>
      <c r="Q1881" s="9" t="inlineStr">
        <is>
          <t>https://grantcue.com/foundations/dale-and-alyce-sheely-foundation-347012061</t>
        </is>
      </c>
    </row>
    <row r="1882">
      <c r="A1882">
        <f>IF($E1882=$E1881,$A1881+1,1)</f>
        <v/>
      </c>
      <c r="B1882" t="inlineStr">
        <is>
          <t>DUDLEY TAFT CHARITABLE FOUNDATION</t>
        </is>
      </c>
      <c r="C1882" t="inlineStr">
        <is>
          <t>31-1532283</t>
        </is>
      </c>
      <c r="D1882" t="inlineStr">
        <is>
          <t>Ohio</t>
        </is>
      </c>
      <c r="E1882" t="inlineStr">
        <is>
          <t>OH</t>
        </is>
      </c>
      <c r="F1882" t="n">
        <v>2025</v>
      </c>
      <c r="G1882" t="n">
        <v>2</v>
      </c>
      <c r="H1882" s="13" t="n">
        <v>1522000</v>
      </c>
      <c r="I1882" s="12" t="n">
        <v>29</v>
      </c>
      <c r="J1882" s="13" t="n">
        <v>10000</v>
      </c>
      <c r="K1882" s="13">
        <f>IFERROR($H1882/$I1882,"")</f>
        <v/>
      </c>
      <c r="L1882" s="13" t="n">
        <v>530000</v>
      </c>
      <c r="M1882" t="inlineStr">
        <is>
          <t>KY, VA, DC</t>
        </is>
      </c>
      <c r="N1882" t="inlineStr">
        <is>
          <t>Yes</t>
        </is>
      </c>
      <c r="O1882" t="inlineStr">
        <is>
          <t>Not stated</t>
        </is>
      </c>
      <c r="Q1882" s="9" t="inlineStr">
        <is>
          <t>https://grantcue.com/foundations/dudley-taft-charitable-foundation-co-fifth-311532283</t>
        </is>
      </c>
    </row>
    <row r="1883">
      <c r="A1883">
        <f>IF($E1883=$E1882,$A1882+1,1)</f>
        <v/>
      </c>
      <c r="B1883" t="inlineStr">
        <is>
          <t>THE UNDERGROUND FAMILY FOUNDATION</t>
        </is>
      </c>
      <c r="C1883" t="inlineStr">
        <is>
          <t>85-3794803</t>
        </is>
      </c>
      <c r="D1883" t="inlineStr">
        <is>
          <t>Ohio</t>
        </is>
      </c>
      <c r="E1883" t="inlineStr">
        <is>
          <t>OH</t>
        </is>
      </c>
      <c r="F1883" t="n">
        <v>2024</v>
      </c>
      <c r="G1883" t="n">
        <v>1</v>
      </c>
      <c r="H1883" s="13" t="n">
        <v>1515513</v>
      </c>
      <c r="I1883" s="12" t="n">
        <v>10</v>
      </c>
      <c r="J1883" s="13" t="n">
        <v>75000</v>
      </c>
      <c r="K1883" s="13">
        <f>IFERROR($H1883/$I1883,"")</f>
        <v/>
      </c>
      <c r="L1883" s="13" t="n">
        <v>664000</v>
      </c>
      <c r="M1883" t="inlineStr">
        <is>
          <t>NY, PA, DC</t>
        </is>
      </c>
      <c r="N1883" t="inlineStr">
        <is>
          <t>Yes</t>
        </is>
      </c>
      <c r="O1883" t="inlineStr">
        <is>
          <t>Not stated</t>
        </is>
      </c>
      <c r="Q1883" s="9" t="inlineStr">
        <is>
          <t>https://grantcue.com/foundations/the-underground-family-foundation-853794803</t>
        </is>
      </c>
    </row>
    <row r="1884">
      <c r="A1884">
        <f>IF($E1884=$E1883,$A1883+1,1)</f>
        <v/>
      </c>
      <c r="B1884" t="inlineStr">
        <is>
          <t>WOMEN'S PHILANTHROPIC UNION</t>
        </is>
      </c>
      <c r="C1884" t="inlineStr">
        <is>
          <t>34-0782268</t>
        </is>
      </c>
      <c r="D1884" t="inlineStr">
        <is>
          <t>Ohio</t>
        </is>
      </c>
      <c r="E1884" t="inlineStr">
        <is>
          <t>OH</t>
        </is>
      </c>
      <c r="F1884" t="n">
        <v>2025</v>
      </c>
      <c r="G1884" t="n">
        <v>2</v>
      </c>
      <c r="H1884" s="13" t="n">
        <v>1508277</v>
      </c>
      <c r="I1884" s="12" t="n">
        <v>6</v>
      </c>
      <c r="J1884" s="13" t="n">
        <v>345000</v>
      </c>
      <c r="K1884" s="13">
        <f>IFERROR($H1884/$I1884,"")</f>
        <v/>
      </c>
      <c r="L1884" s="13" t="n">
        <v>390000</v>
      </c>
      <c r="N1884" t="inlineStr">
        <is>
          <t>No</t>
        </is>
      </c>
      <c r="O1884" t="inlineStr">
        <is>
          <t>Not stated</t>
        </is>
      </c>
      <c r="Q1884" s="9" t="inlineStr">
        <is>
          <t>https://grantcue.com/foundations/women-s-philanthropic-union-340782268</t>
        </is>
      </c>
    </row>
    <row r="1885">
      <c r="A1885">
        <f>IF($E1885=$E1884,$A1884+1,1)</f>
        <v/>
      </c>
      <c r="B1885" t="inlineStr">
        <is>
          <t>PEOPLES BANK FOUNDATION</t>
        </is>
      </c>
      <c r="C1885" t="inlineStr">
        <is>
          <t>30-0222364</t>
        </is>
      </c>
      <c r="D1885" t="inlineStr">
        <is>
          <t>Ohio</t>
        </is>
      </c>
      <c r="E1885" t="inlineStr">
        <is>
          <t>OH</t>
        </is>
      </c>
      <c r="F1885" t="n">
        <v>2025</v>
      </c>
      <c r="G1885" t="n">
        <v>2</v>
      </c>
      <c r="H1885" s="13" t="n">
        <v>1506387</v>
      </c>
      <c r="I1885" s="12" t="n">
        <v>494</v>
      </c>
      <c r="J1885" s="13" t="n">
        <v>1500</v>
      </c>
      <c r="K1885" s="13">
        <f>IFERROR($H1885/$I1885,"")</f>
        <v/>
      </c>
      <c r="L1885" s="13" t="n">
        <v>50000</v>
      </c>
      <c r="M1885" t="inlineStr">
        <is>
          <t>KY, WV, DC</t>
        </is>
      </c>
      <c r="N1885" t="inlineStr">
        <is>
          <t>Yes</t>
        </is>
      </c>
      <c r="O1885" t="inlineStr">
        <is>
          <t>Not stated</t>
        </is>
      </c>
      <c r="Q1885" s="9" t="inlineStr">
        <is>
          <t>https://grantcue.com/foundations/peoples-bank-foundation-300222364</t>
        </is>
      </c>
    </row>
    <row r="1886">
      <c r="A1886">
        <f>IF($E1886=$E1885,$A1885+1,1)</f>
        <v/>
      </c>
      <c r="B1886" t="inlineStr">
        <is>
          <t>DREYFUS FOUNDATION</t>
        </is>
      </c>
      <c r="C1886" t="inlineStr">
        <is>
          <t>54-1851411</t>
        </is>
      </c>
      <c r="D1886" t="inlineStr">
        <is>
          <t>Ohio</t>
        </is>
      </c>
      <c r="E1886" t="inlineStr">
        <is>
          <t>OH</t>
        </is>
      </c>
      <c r="F1886" t="n">
        <v>2024</v>
      </c>
      <c r="G1886" t="n">
        <v>1</v>
      </c>
      <c r="H1886" s="13" t="n">
        <v>1476350</v>
      </c>
      <c r="I1886" s="12" t="n">
        <v>14</v>
      </c>
      <c r="J1886" s="13" t="n">
        <v>27500</v>
      </c>
      <c r="K1886" s="13">
        <f>IFERROR($H1886/$I1886,"")</f>
        <v/>
      </c>
      <c r="L1886" s="13" t="n">
        <v>608035</v>
      </c>
      <c r="M1886" t="inlineStr">
        <is>
          <t>VA, NY, CA</t>
        </is>
      </c>
      <c r="N1886" t="inlineStr">
        <is>
          <t>No</t>
        </is>
      </c>
      <c r="O1886" t="inlineStr">
        <is>
          <t>Not stated</t>
        </is>
      </c>
      <c r="Q1886" s="9" t="inlineStr">
        <is>
          <t>https://grantcue.com/foundations/dreyfus-foundation-541851411</t>
        </is>
      </c>
    </row>
    <row r="1887">
      <c r="A1887">
        <f>IF($E1887=$E1886,$A1886+1,1)</f>
        <v/>
      </c>
      <c r="B1887" t="inlineStr">
        <is>
          <t>100 TIMES FOUNDATION CORPORATION</t>
        </is>
      </c>
      <c r="C1887" t="inlineStr">
        <is>
          <t>26-1211203</t>
        </is>
      </c>
      <c r="D1887" t="inlineStr">
        <is>
          <t>Ohio</t>
        </is>
      </c>
      <c r="E1887" t="inlineStr">
        <is>
          <t>OH</t>
        </is>
      </c>
      <c r="F1887" t="n">
        <v>2025</v>
      </c>
      <c r="G1887" t="n">
        <v>2</v>
      </c>
      <c r="H1887" s="13" t="n">
        <v>1470100</v>
      </c>
      <c r="I1887" s="12" t="n">
        <v>25</v>
      </c>
      <c r="J1887" s="13" t="n">
        <v>5000</v>
      </c>
      <c r="K1887" s="13">
        <f>IFERROR($H1887/$I1887,"")</f>
        <v/>
      </c>
      <c r="L1887" s="13" t="n">
        <v>565000</v>
      </c>
      <c r="M1887" t="inlineStr">
        <is>
          <t>FL, CA, CO</t>
        </is>
      </c>
      <c r="N1887" t="inlineStr">
        <is>
          <t>No</t>
        </is>
      </c>
      <c r="O1887" t="inlineStr">
        <is>
          <t>Not stated</t>
        </is>
      </c>
      <c r="Q1887" s="9" t="inlineStr">
        <is>
          <t>https://grantcue.com/foundations/100-times-foundation-corporation-261211203</t>
        </is>
      </c>
    </row>
    <row r="1888">
      <c r="A1888">
        <f>IF($E1888=$E1887,$A1887+1,1)</f>
        <v/>
      </c>
      <c r="B1888" t="inlineStr">
        <is>
          <t>THE SUSANNA IACOVELLI CHARITABLE FOUNDATION INC FKA PETER AND KAREN</t>
        </is>
      </c>
      <c r="C1888" t="inlineStr">
        <is>
          <t>11-3568113</t>
        </is>
      </c>
      <c r="D1888" t="inlineStr">
        <is>
          <t>Ohio</t>
        </is>
      </c>
      <c r="E1888" t="inlineStr">
        <is>
          <t>OH</t>
        </is>
      </c>
      <c r="F1888" t="n">
        <v>2024</v>
      </c>
      <c r="G1888" t="n">
        <v>2</v>
      </c>
      <c r="H1888" s="13" t="n">
        <v>1468521</v>
      </c>
      <c r="I1888" s="12" t="n">
        <v>55</v>
      </c>
      <c r="J1888" s="13" t="n">
        <v>12075</v>
      </c>
      <c r="K1888" s="13">
        <f>IFERROR($H1888/$I1888,"")</f>
        <v/>
      </c>
      <c r="L1888" s="13" t="n">
        <v>395500</v>
      </c>
      <c r="M1888" t="inlineStr">
        <is>
          <t>SC, NY, DC</t>
        </is>
      </c>
      <c r="N1888" t="inlineStr">
        <is>
          <t>No</t>
        </is>
      </c>
      <c r="O1888" t="inlineStr">
        <is>
          <t>Not stated</t>
        </is>
      </c>
      <c r="Q1888" s="9" t="inlineStr">
        <is>
          <t>https://grantcue.com/foundations/the-susanna-iacovelli-charitable-foundation-inc-fka-peter-and-karen-113568113</t>
        </is>
      </c>
    </row>
    <row r="1889">
      <c r="A1889">
        <f>IF($E1889=$E1888,$A1888+1,1)</f>
        <v/>
      </c>
      <c r="B1889" t="inlineStr">
        <is>
          <t>JOINER FAMILY FOUNDATION</t>
        </is>
      </c>
      <c r="C1889" t="inlineStr">
        <is>
          <t>87-2060339</t>
        </is>
      </c>
      <c r="D1889" t="inlineStr">
        <is>
          <t>Ohio</t>
        </is>
      </c>
      <c r="E1889" t="inlineStr">
        <is>
          <t>OH</t>
        </is>
      </c>
      <c r="F1889" t="n">
        <v>2025</v>
      </c>
      <c r="G1889" t="n">
        <v>2</v>
      </c>
      <c r="H1889" s="13" t="n">
        <v>1456000</v>
      </c>
      <c r="I1889" s="12" t="n">
        <v>16</v>
      </c>
      <c r="J1889" s="13" t="n">
        <v>91000</v>
      </c>
      <c r="K1889" s="13">
        <f>IFERROR($H1889/$I1889,"")</f>
        <v/>
      </c>
      <c r="L1889" s="13" t="n">
        <v>151000</v>
      </c>
      <c r="N1889" t="inlineStr">
        <is>
          <t>No</t>
        </is>
      </c>
      <c r="O1889" t="inlineStr">
        <is>
          <t>Not stated</t>
        </is>
      </c>
      <c r="Q1889" s="9" t="inlineStr">
        <is>
          <t>https://grantcue.com/foundations/joiner-family-foundation-872060339</t>
        </is>
      </c>
    </row>
    <row r="1890">
      <c r="A1890">
        <f>IF($E1890=$E1889,$A1889+1,1)</f>
        <v/>
      </c>
      <c r="B1890" t="inlineStr">
        <is>
          <t>B CHARLES AND JAY G AMES FOUNDATION</t>
        </is>
      </c>
      <c r="C1890" t="inlineStr">
        <is>
          <t>34-1809978</t>
        </is>
      </c>
      <c r="D1890" t="inlineStr">
        <is>
          <t>Ohio</t>
        </is>
      </c>
      <c r="E1890" t="inlineStr">
        <is>
          <t>OH</t>
        </is>
      </c>
      <c r="F1890" t="n">
        <v>2025</v>
      </c>
      <c r="G1890" t="n">
        <v>2</v>
      </c>
      <c r="H1890" s="13" t="n">
        <v>1436465</v>
      </c>
      <c r="I1890" s="12" t="n">
        <v>76</v>
      </c>
      <c r="J1890" s="13" t="n">
        <v>10000</v>
      </c>
      <c r="K1890" s="13">
        <f>IFERROR($H1890/$I1890,"")</f>
        <v/>
      </c>
      <c r="L1890" s="13" t="n">
        <v>140000</v>
      </c>
      <c r="M1890" t="inlineStr">
        <is>
          <t>FL, NC, NY</t>
        </is>
      </c>
      <c r="N1890" t="inlineStr">
        <is>
          <t>No</t>
        </is>
      </c>
      <c r="O1890" t="inlineStr">
        <is>
          <t>Not stated</t>
        </is>
      </c>
      <c r="Q1890" s="9" t="inlineStr">
        <is>
          <t>https://grantcue.com/foundations/b-charles-and-jay-g-ames-foundation-c-o-cornerstone-family-office-341809978</t>
        </is>
      </c>
    </row>
    <row r="1891">
      <c r="A1891">
        <f>IF($E1891=$E1890,$A1890+1,1)</f>
        <v/>
      </c>
      <c r="B1891" t="inlineStr">
        <is>
          <t>M I HOMES FOUNDATION</t>
        </is>
      </c>
      <c r="C1891" t="inlineStr">
        <is>
          <t>31-1254013</t>
        </is>
      </c>
      <c r="D1891" t="inlineStr">
        <is>
          <t>Ohio</t>
        </is>
      </c>
      <c r="E1891" t="inlineStr">
        <is>
          <t>OH</t>
        </is>
      </c>
      <c r="F1891" t="n">
        <v>2024</v>
      </c>
      <c r="G1891" t="n">
        <v>1</v>
      </c>
      <c r="H1891" s="13" t="n">
        <v>1435314</v>
      </c>
      <c r="I1891" s="12" t="n">
        <v>36</v>
      </c>
      <c r="J1891" s="13" t="n">
        <v>12500</v>
      </c>
      <c r="K1891" s="13">
        <f>IFERROR($H1891/$I1891,"")</f>
        <v/>
      </c>
      <c r="L1891" s="13" t="n">
        <v>500000</v>
      </c>
      <c r="M1891" t="inlineStr">
        <is>
          <t>VA, MI, FL</t>
        </is>
      </c>
      <c r="N1891" t="inlineStr">
        <is>
          <t>Yes</t>
        </is>
      </c>
      <c r="O1891" t="inlineStr">
        <is>
          <t>Not stated</t>
        </is>
      </c>
      <c r="Q1891" s="9" t="inlineStr">
        <is>
          <t>https://grantcue.com/foundations/m-i-homes-foundation-311254013</t>
        </is>
      </c>
    </row>
    <row r="1892">
      <c r="A1892">
        <f>IF($E1892=$E1891,$A1891+1,1)</f>
        <v/>
      </c>
      <c r="B1892" t="inlineStr">
        <is>
          <t>THE THOMAS L WILLIAMS &amp; JANEEN M WILLIAMS FOUNDATION INC</t>
        </is>
      </c>
      <c r="C1892" t="inlineStr">
        <is>
          <t>93-2253399</t>
        </is>
      </c>
      <c r="D1892" t="inlineStr">
        <is>
          <t>Ohio</t>
        </is>
      </c>
      <c r="E1892" t="inlineStr">
        <is>
          <t>OH</t>
        </is>
      </c>
      <c r="F1892" t="n">
        <v>2025</v>
      </c>
      <c r="G1892" t="n">
        <v>2</v>
      </c>
      <c r="H1892" s="13" t="n">
        <v>1432477</v>
      </c>
      <c r="I1892" s="12" t="n">
        <v>35</v>
      </c>
      <c r="J1892" s="13" t="n">
        <v>5000</v>
      </c>
      <c r="K1892" s="13">
        <f>IFERROR($H1892/$I1892,"")</f>
        <v/>
      </c>
      <c r="L1892" s="13" t="n">
        <v>200000</v>
      </c>
      <c r="M1892" t="inlineStr">
        <is>
          <t>MI, FL, VA</t>
        </is>
      </c>
      <c r="N1892" t="inlineStr">
        <is>
          <t>No</t>
        </is>
      </c>
      <c r="O1892" t="inlineStr">
        <is>
          <t>Not stated</t>
        </is>
      </c>
      <c r="Q1892" s="9" t="inlineStr">
        <is>
          <t>https://grantcue.com/foundations/the-thomas-l-williams-and-janeen-m-williams-foundation-inc-932253399</t>
        </is>
      </c>
    </row>
    <row r="1893">
      <c r="A1893">
        <f>IF($E1893=$E1892,$A1892+1,1)</f>
        <v/>
      </c>
      <c r="B1893" t="inlineStr">
        <is>
          <t>Brian &amp; Gretchen Colleran Foundation</t>
        </is>
      </c>
      <c r="C1893" t="inlineStr">
        <is>
          <t>82-1563497</t>
        </is>
      </c>
      <c r="D1893" t="inlineStr">
        <is>
          <t>Ohio</t>
        </is>
      </c>
      <c r="E1893" t="inlineStr">
        <is>
          <t>OH</t>
        </is>
      </c>
      <c r="F1893" t="n">
        <v>2024</v>
      </c>
      <c r="G1893" t="n">
        <v>1</v>
      </c>
      <c r="H1893" s="13" t="n">
        <v>1431780</v>
      </c>
      <c r="I1893" s="12" t="n">
        <v>7</v>
      </c>
      <c r="J1893" s="13" t="n">
        <v>75000</v>
      </c>
      <c r="K1893" s="13">
        <f>IFERROR($H1893/$I1893,"")</f>
        <v/>
      </c>
      <c r="L1893" s="13" t="n">
        <v>1094280</v>
      </c>
      <c r="M1893" t="inlineStr">
        <is>
          <t>AZ</t>
        </is>
      </c>
      <c r="N1893" t="inlineStr">
        <is>
          <t>No</t>
        </is>
      </c>
      <c r="O1893" t="inlineStr">
        <is>
          <t>Not stated</t>
        </is>
      </c>
      <c r="Q1893" s="9" t="inlineStr">
        <is>
          <t>https://grantcue.com/foundations/brian-and-gretchen-colleran-foundation-821563497</t>
        </is>
      </c>
    </row>
    <row r="1894">
      <c r="A1894">
        <f>IF($E1894=$E1893,$A1893+1,1)</f>
        <v/>
      </c>
      <c r="B1894" t="inlineStr">
        <is>
          <t>THE KF IMPACT FOUNDATION</t>
        </is>
      </c>
      <c r="C1894" t="inlineStr">
        <is>
          <t>81-4661085</t>
        </is>
      </c>
      <c r="D1894" t="inlineStr">
        <is>
          <t>Ohio</t>
        </is>
      </c>
      <c r="E1894" t="inlineStr">
        <is>
          <t>OH</t>
        </is>
      </c>
      <c r="F1894" t="n">
        <v>2024</v>
      </c>
      <c r="G1894" t="n">
        <v>1</v>
      </c>
      <c r="H1894" s="13" t="n">
        <v>1427560</v>
      </c>
      <c r="I1894" s="12" t="n">
        <v>14</v>
      </c>
      <c r="J1894" s="13" t="n">
        <v>57500</v>
      </c>
      <c r="K1894" s="13">
        <f>IFERROR($H1894/$I1894,"")</f>
        <v/>
      </c>
      <c r="L1894" s="13" t="n">
        <v>675000</v>
      </c>
      <c r="M1894" t="inlineStr">
        <is>
          <t>NY, DC, PA</t>
        </is>
      </c>
      <c r="N1894" t="inlineStr">
        <is>
          <t>No</t>
        </is>
      </c>
      <c r="O1894" t="inlineStr">
        <is>
          <t>Not stated</t>
        </is>
      </c>
      <c r="Q1894" s="9" t="inlineStr">
        <is>
          <t>https://grantcue.com/foundations/the-kf-impact-foundation-c-o-acadia-family-office-814661085</t>
        </is>
      </c>
    </row>
    <row r="1895">
      <c r="A1895">
        <f>IF($E1895=$E1894,$A1894+1,1)</f>
        <v/>
      </c>
      <c r="B1895" t="inlineStr">
        <is>
          <t>THE GESSNER FAMILY FOUNDATION</t>
        </is>
      </c>
      <c r="C1895" t="inlineStr">
        <is>
          <t>27-0609120</t>
        </is>
      </c>
      <c r="D1895" t="inlineStr">
        <is>
          <t>Ohio</t>
        </is>
      </c>
      <c r="E1895" t="inlineStr">
        <is>
          <t>OH</t>
        </is>
      </c>
      <c r="F1895" t="n">
        <v>2024</v>
      </c>
      <c r="G1895" t="n">
        <v>1</v>
      </c>
      <c r="H1895" s="13" t="n">
        <v>1420250</v>
      </c>
      <c r="I1895" s="12" t="n">
        <v>28</v>
      </c>
      <c r="J1895" s="13" t="n">
        <v>37125</v>
      </c>
      <c r="K1895" s="13">
        <f>IFERROR($H1895/$I1895,"")</f>
        <v/>
      </c>
      <c r="L1895" s="13" t="n">
        <v>291000</v>
      </c>
      <c r="M1895" t="inlineStr">
        <is>
          <t>SC, DC, VA</t>
        </is>
      </c>
      <c r="N1895" t="inlineStr">
        <is>
          <t>No</t>
        </is>
      </c>
      <c r="O1895" t="inlineStr">
        <is>
          <t>Not stated</t>
        </is>
      </c>
      <c r="Q1895" s="9" t="inlineStr">
        <is>
          <t>https://grantcue.com/foundations/the-gessner-family-foundation-c-o-larry-a-mcallister-270609120</t>
        </is>
      </c>
    </row>
    <row r="1896">
      <c r="A1896">
        <f>IF($E1896=$E1895,$A1895+1,1)</f>
        <v/>
      </c>
      <c r="B1896" t="inlineStr">
        <is>
          <t>MURDOUGH FOUNDATION</t>
        </is>
      </c>
      <c r="C1896" t="inlineStr">
        <is>
          <t>34-1454379</t>
        </is>
      </c>
      <c r="D1896" t="inlineStr">
        <is>
          <t>Ohio</t>
        </is>
      </c>
      <c r="E1896" t="inlineStr">
        <is>
          <t>OH</t>
        </is>
      </c>
      <c r="F1896" t="n">
        <v>2025</v>
      </c>
      <c r="G1896" t="n">
        <v>2</v>
      </c>
      <c r="H1896" s="13" t="n">
        <v>1415000</v>
      </c>
      <c r="I1896" s="12" t="n">
        <v>7</v>
      </c>
      <c r="J1896" s="13" t="n">
        <v>200000</v>
      </c>
      <c r="K1896" s="13">
        <f>IFERROR($H1896/$I1896,"")</f>
        <v/>
      </c>
      <c r="L1896" s="13" t="n">
        <v>400000</v>
      </c>
      <c r="M1896" t="inlineStr">
        <is>
          <t>VA</t>
        </is>
      </c>
      <c r="N1896" t="inlineStr">
        <is>
          <t>Yes</t>
        </is>
      </c>
      <c r="O1896" t="inlineStr">
        <is>
          <t>Not stated</t>
        </is>
      </c>
      <c r="Q1896" s="9" t="inlineStr">
        <is>
          <t>https://grantcue.com/foundations/murdough-foundation-341454379</t>
        </is>
      </c>
    </row>
    <row r="1897">
      <c r="A1897">
        <f>IF($E1897=$E1896,$A1896+1,1)</f>
        <v/>
      </c>
      <c r="B1897" t="inlineStr">
        <is>
          <t>HELEN C COLE CHARITABLE TRUST</t>
        </is>
      </c>
      <c r="C1897" t="inlineStr">
        <is>
          <t>34-7178399</t>
        </is>
      </c>
      <c r="D1897" t="inlineStr">
        <is>
          <t>Ohio</t>
        </is>
      </c>
      <c r="E1897" t="inlineStr">
        <is>
          <t>OH</t>
        </is>
      </c>
      <c r="F1897" t="n">
        <v>2024</v>
      </c>
      <c r="G1897" t="n">
        <v>1</v>
      </c>
      <c r="H1897" s="13" t="n">
        <v>1414551</v>
      </c>
      <c r="I1897" s="12" t="n">
        <v>15</v>
      </c>
      <c r="J1897" s="13" t="n">
        <v>43377</v>
      </c>
      <c r="K1897" s="13">
        <f>IFERROR($H1897/$I1897,"")</f>
        <v/>
      </c>
      <c r="L1897" s="13" t="n">
        <v>707273</v>
      </c>
      <c r="M1897" t="inlineStr">
        <is>
          <t>MA, CA</t>
        </is>
      </c>
      <c r="N1897" t="inlineStr">
        <is>
          <t>No</t>
        </is>
      </c>
      <c r="O1897" t="inlineStr">
        <is>
          <t>Not stated</t>
        </is>
      </c>
      <c r="Q1897" s="9" t="inlineStr">
        <is>
          <t>https://grantcue.com/foundations/helen-c-cole-charitable-trust-347178399</t>
        </is>
      </c>
    </row>
    <row r="1898">
      <c r="A1898">
        <f>IF($E1898=$E1897,$A1897+1,1)</f>
        <v/>
      </c>
      <c r="B1898" t="inlineStr">
        <is>
          <t>VIRGINIA W KETTERING FOUNDATION XXXXX3003</t>
        </is>
      </c>
      <c r="C1898" t="inlineStr">
        <is>
          <t>31-6570701</t>
        </is>
      </c>
      <c r="D1898" t="inlineStr">
        <is>
          <t>Ohio</t>
        </is>
      </c>
      <c r="E1898" t="inlineStr">
        <is>
          <t>OH</t>
        </is>
      </c>
      <c r="F1898" t="n">
        <v>2024</v>
      </c>
      <c r="G1898" t="n">
        <v>1</v>
      </c>
      <c r="H1898" s="13" t="n">
        <v>1414078</v>
      </c>
      <c r="I1898" s="12" t="n">
        <v>66</v>
      </c>
      <c r="J1898" s="13" t="n">
        <v>15000</v>
      </c>
      <c r="K1898" s="13">
        <f>IFERROR($H1898/$I1898,"")</f>
        <v/>
      </c>
      <c r="L1898" s="13" t="n">
        <v>165000</v>
      </c>
      <c r="M1898" t="inlineStr">
        <is>
          <t>MN</t>
        </is>
      </c>
      <c r="N1898" t="inlineStr">
        <is>
          <t>Yes</t>
        </is>
      </c>
      <c r="O1898" t="inlineStr">
        <is>
          <t>Not stated</t>
        </is>
      </c>
      <c r="Q1898" s="9" t="inlineStr">
        <is>
          <t>https://grantcue.com/foundations/virginia-w-kettering-foundation-xxxxx3003-316570701</t>
        </is>
      </c>
    </row>
    <row r="1899">
      <c r="A1899">
        <f>IF($E1899=$E1898,$A1898+1,1)</f>
        <v/>
      </c>
      <c r="B1899" t="inlineStr">
        <is>
          <t>GEORGE M AND PAMELA S HUMPHREY FUND</t>
        </is>
      </c>
      <c r="C1899" t="inlineStr">
        <is>
          <t>34-6513798</t>
        </is>
      </c>
      <c r="D1899" t="inlineStr">
        <is>
          <t>Ohio</t>
        </is>
      </c>
      <c r="E1899" t="inlineStr">
        <is>
          <t>OH</t>
        </is>
      </c>
      <c r="F1899" t="n">
        <v>2025</v>
      </c>
      <c r="G1899" t="n">
        <v>2</v>
      </c>
      <c r="H1899" s="13" t="n">
        <v>1401000</v>
      </c>
      <c r="I1899" s="12" t="n">
        <v>39</v>
      </c>
      <c r="J1899" s="13" t="n">
        <v>10000</v>
      </c>
      <c r="K1899" s="13">
        <f>IFERROR($H1899/$I1899,"")</f>
        <v/>
      </c>
      <c r="L1899" s="13" t="n">
        <v>375000</v>
      </c>
      <c r="M1899" t="inlineStr">
        <is>
          <t>NJ, CO</t>
        </is>
      </c>
      <c r="N1899" t="inlineStr">
        <is>
          <t>Yes</t>
        </is>
      </c>
      <c r="O1899" t="inlineStr">
        <is>
          <t>Yes</t>
        </is>
      </c>
      <c r="Q1899" s="9" t="inlineStr">
        <is>
          <t>https://grantcue.com/foundations/george-m-and-pamela-s-humphrey-fund-346513798</t>
        </is>
      </c>
    </row>
    <row r="1900">
      <c r="A1900">
        <f>IF($E1900=$E1899,$A1899+1,1)</f>
        <v/>
      </c>
      <c r="B1900" t="inlineStr">
        <is>
          <t>BERT &amp; IRIS WOLSTEIN FOUNDATION</t>
        </is>
      </c>
      <c r="C1900" t="inlineStr">
        <is>
          <t>34-1787262</t>
        </is>
      </c>
      <c r="D1900" t="inlineStr">
        <is>
          <t>Ohio</t>
        </is>
      </c>
      <c r="E1900" t="inlineStr">
        <is>
          <t>OH</t>
        </is>
      </c>
      <c r="F1900" t="n">
        <v>2023</v>
      </c>
      <c r="G1900" t="n">
        <v>1</v>
      </c>
      <c r="H1900" s="13" t="n">
        <v>1400384</v>
      </c>
      <c r="I1900" s="12" t="n">
        <v>5</v>
      </c>
      <c r="J1900" s="13" t="n">
        <v>25047</v>
      </c>
      <c r="K1900" s="13">
        <f>IFERROR($H1900/$I1900,"")</f>
        <v/>
      </c>
      <c r="L1900" s="13" t="n">
        <v>774953</v>
      </c>
      <c r="N1900" t="inlineStr">
        <is>
          <t>No</t>
        </is>
      </c>
      <c r="O1900" t="inlineStr">
        <is>
          <t>Not stated</t>
        </is>
      </c>
      <c r="Q1900" s="9" t="inlineStr">
        <is>
          <t>https://grantcue.com/foundations/bert-and-iris-wolstein-foundation-341787262</t>
        </is>
      </c>
    </row>
    <row r="1901">
      <c r="A1901">
        <f>IF($E1901=$E1900,$A1900+1,1)</f>
        <v/>
      </c>
      <c r="B1901" t="inlineStr">
        <is>
          <t>ED &amp; JOANN HUBERT FAMILY FOUNDATION INC</t>
        </is>
      </c>
      <c r="C1901" t="inlineStr">
        <is>
          <t>22-3883114</t>
        </is>
      </c>
      <c r="D1901" t="inlineStr">
        <is>
          <t>Ohio</t>
        </is>
      </c>
      <c r="E1901" t="inlineStr">
        <is>
          <t>OH</t>
        </is>
      </c>
      <c r="F1901" t="n">
        <v>2024</v>
      </c>
      <c r="G1901" t="n">
        <v>1</v>
      </c>
      <c r="H1901" s="13" t="n">
        <v>1394905</v>
      </c>
      <c r="I1901" s="12" t="n">
        <v>67</v>
      </c>
      <c r="J1901" s="13" t="n">
        <v>10000</v>
      </c>
      <c r="K1901" s="13">
        <f>IFERROR($H1901/$I1901,"")</f>
        <v/>
      </c>
      <c r="L1901" s="13" t="n">
        <v>274500</v>
      </c>
      <c r="M1901" t="inlineStr">
        <is>
          <t>MO, IN, FL</t>
        </is>
      </c>
      <c r="N1901" t="inlineStr">
        <is>
          <t>No</t>
        </is>
      </c>
      <c r="O1901" t="inlineStr">
        <is>
          <t>Not stated</t>
        </is>
      </c>
      <c r="Q1901" s="9" t="inlineStr">
        <is>
          <t>https://grantcue.com/foundations/ed-and-joann-hubert-family-foundation-inc-223883114</t>
        </is>
      </c>
    </row>
    <row r="1902">
      <c r="A1902">
        <f>IF($E1902=$E1901,$A1901+1,1)</f>
        <v/>
      </c>
      <c r="B1902" t="inlineStr">
        <is>
          <t>Lubrizol Foundation</t>
        </is>
      </c>
      <c r="C1902" t="inlineStr">
        <is>
          <t>34-6500595</t>
        </is>
      </c>
      <c r="D1902" t="inlineStr">
        <is>
          <t>Ohio</t>
        </is>
      </c>
      <c r="E1902" t="inlineStr">
        <is>
          <t>OH</t>
        </is>
      </c>
      <c r="F1902" t="n">
        <v>2024</v>
      </c>
      <c r="G1902" t="n">
        <v>1</v>
      </c>
      <c r="H1902" s="13" t="n">
        <v>1391762</v>
      </c>
      <c r="I1902" s="12" t="n">
        <v>6</v>
      </c>
      <c r="J1902" s="13" t="n">
        <v>199881</v>
      </c>
      <c r="K1902" s="13">
        <f>IFERROR($H1902/$I1902,"")</f>
        <v/>
      </c>
      <c r="L1902" s="13" t="n">
        <v>500000</v>
      </c>
      <c r="N1902" t="inlineStr">
        <is>
          <t>Yes</t>
        </is>
      </c>
      <c r="O1902" t="inlineStr">
        <is>
          <t>Not stated</t>
        </is>
      </c>
      <c r="P1902" s="9" t="inlineStr">
        <is>
          <t>https://www.lubrizol.comsustainabilitysocialcommunityinvestment/</t>
        </is>
      </c>
      <c r="Q1902" s="9" t="inlineStr">
        <is>
          <t>https://grantcue.com/foundations/lubrizol-foundation-346500595</t>
        </is>
      </c>
    </row>
    <row r="1903">
      <c r="A1903">
        <f>IF($E1903=$E1902,$A1902+1,1)</f>
        <v/>
      </c>
      <c r="B1903" t="inlineStr">
        <is>
          <t>THE O-I CHARITIES FOUNDATION</t>
        </is>
      </c>
      <c r="C1903" t="inlineStr">
        <is>
          <t>34-6554560</t>
        </is>
      </c>
      <c r="D1903" t="inlineStr">
        <is>
          <t>Ohio</t>
        </is>
      </c>
      <c r="E1903" t="inlineStr">
        <is>
          <t>OH</t>
        </is>
      </c>
      <c r="F1903" t="n">
        <v>2024</v>
      </c>
      <c r="G1903" t="n">
        <v>1</v>
      </c>
      <c r="H1903" s="13" t="n">
        <v>1385211</v>
      </c>
      <c r="I1903" s="12" t="n">
        <v>187</v>
      </c>
      <c r="J1903" s="13" t="n">
        <v>600</v>
      </c>
      <c r="K1903" s="13">
        <f>IFERROR($H1903/$I1903,"")</f>
        <v/>
      </c>
      <c r="L1903" s="13" t="n">
        <v>100000</v>
      </c>
      <c r="M1903" t="inlineStr">
        <is>
          <t>DC, PA, MI</t>
        </is>
      </c>
      <c r="N1903" t="inlineStr">
        <is>
          <t>No</t>
        </is>
      </c>
      <c r="O1903" t="inlineStr">
        <is>
          <t>Not stated</t>
        </is>
      </c>
      <c r="Q1903" s="9" t="inlineStr">
        <is>
          <t>https://grantcue.com/foundations/the-o-i-charities-foundation-346554560</t>
        </is>
      </c>
    </row>
    <row r="1904">
      <c r="A1904">
        <f>IF($E1904=$E1903,$A1903+1,1)</f>
        <v/>
      </c>
      <c r="B1904" t="inlineStr">
        <is>
          <t>FRANK MANGANO FOUNDATION</t>
        </is>
      </c>
      <c r="C1904" t="inlineStr">
        <is>
          <t>34-1600651</t>
        </is>
      </c>
      <c r="D1904" t="inlineStr">
        <is>
          <t>Ohio</t>
        </is>
      </c>
      <c r="E1904" t="inlineStr">
        <is>
          <t>OH</t>
        </is>
      </c>
      <c r="F1904" t="n">
        <v>2025</v>
      </c>
      <c r="G1904" t="n">
        <v>2</v>
      </c>
      <c r="H1904" s="13" t="n">
        <v>1378000</v>
      </c>
      <c r="I1904" s="12" t="n">
        <v>123</v>
      </c>
      <c r="J1904" s="13" t="n">
        <v>5000</v>
      </c>
      <c r="K1904" s="13">
        <f>IFERROR($H1904/$I1904,"")</f>
        <v/>
      </c>
      <c r="L1904" s="13" t="n">
        <v>150000</v>
      </c>
      <c r="M1904" t="inlineStr">
        <is>
          <t>VA, FL, AZ</t>
        </is>
      </c>
      <c r="N1904" t="inlineStr">
        <is>
          <t>No</t>
        </is>
      </c>
      <c r="O1904" t="inlineStr">
        <is>
          <t>Not stated</t>
        </is>
      </c>
      <c r="Q1904" s="9" t="inlineStr">
        <is>
          <t>https://grantcue.com/foundations/frank-mangano-foundation-341600651</t>
        </is>
      </c>
    </row>
    <row r="1905">
      <c r="A1905">
        <f>IF($E1905=$E1904,$A1904+1,1)</f>
        <v/>
      </c>
      <c r="B1905" t="inlineStr">
        <is>
          <t>BECK FAMILY FOUNDATION</t>
        </is>
      </c>
      <c r="C1905" t="inlineStr">
        <is>
          <t>85-0487227</t>
        </is>
      </c>
      <c r="D1905" t="inlineStr">
        <is>
          <t>Ohio</t>
        </is>
      </c>
      <c r="E1905" t="inlineStr">
        <is>
          <t>OH</t>
        </is>
      </c>
      <c r="F1905" t="n">
        <v>2024</v>
      </c>
      <c r="G1905" t="n">
        <v>2</v>
      </c>
      <c r="H1905" s="13" t="n">
        <v>1377000</v>
      </c>
      <c r="I1905" s="12" t="n">
        <v>45</v>
      </c>
      <c r="J1905" s="13" t="n">
        <v>5000</v>
      </c>
      <c r="K1905" s="13">
        <f>IFERROR($H1905/$I1905,"")</f>
        <v/>
      </c>
      <c r="L1905" s="13" t="n">
        <v>460000</v>
      </c>
      <c r="M1905" t="inlineStr">
        <is>
          <t>FL, MI, CA</t>
        </is>
      </c>
      <c r="N1905" t="inlineStr">
        <is>
          <t>Yes</t>
        </is>
      </c>
      <c r="O1905" t="inlineStr">
        <is>
          <t>Not stated</t>
        </is>
      </c>
      <c r="Q1905" s="9" t="inlineStr">
        <is>
          <t>https://grantcue.com/foundations/beck-family-foundation-850487227</t>
        </is>
      </c>
    </row>
    <row r="1906">
      <c r="A1906">
        <f>IF($E1906=$E1905,$A1905+1,1)</f>
        <v/>
      </c>
      <c r="B1906" t="inlineStr">
        <is>
          <t>WILLIAM M SHINNICK TRUST UA</t>
        </is>
      </c>
      <c r="C1906" t="inlineStr">
        <is>
          <t>31-6024875</t>
        </is>
      </c>
      <c r="D1906" t="inlineStr">
        <is>
          <t>Ohio</t>
        </is>
      </c>
      <c r="E1906" t="inlineStr">
        <is>
          <t>OH</t>
        </is>
      </c>
      <c r="F1906" t="n">
        <v>2025</v>
      </c>
      <c r="G1906" t="n">
        <v>2</v>
      </c>
      <c r="H1906" s="13" t="n">
        <v>1376290</v>
      </c>
      <c r="I1906" s="12" t="n">
        <v>11</v>
      </c>
      <c r="J1906" s="13" t="n">
        <v>129580</v>
      </c>
      <c r="K1906" s="13">
        <f>IFERROR($H1906/$I1906,"")</f>
        <v/>
      </c>
      <c r="L1906" s="13" t="n">
        <v>145678</v>
      </c>
      <c r="N1906" t="inlineStr">
        <is>
          <t>No</t>
        </is>
      </c>
      <c r="O1906" t="inlineStr">
        <is>
          <t>Not stated</t>
        </is>
      </c>
      <c r="Q1906" s="9" t="inlineStr">
        <is>
          <t>https://grantcue.com/foundations/william-m-shinnick-trust-ua-316024875</t>
        </is>
      </c>
    </row>
    <row r="1907">
      <c r="A1907">
        <f>IF($E1907=$E1906,$A1906+1,1)</f>
        <v/>
      </c>
      <c r="B1907" t="inlineStr">
        <is>
          <t>The Wolfe Family Charitable Foundation</t>
        </is>
      </c>
      <c r="C1907" t="inlineStr">
        <is>
          <t>34-1756997</t>
        </is>
      </c>
      <c r="D1907" t="inlineStr">
        <is>
          <t>Ohio</t>
        </is>
      </c>
      <c r="E1907" t="inlineStr">
        <is>
          <t>OH</t>
        </is>
      </c>
      <c r="F1907" t="n">
        <v>2025</v>
      </c>
      <c r="G1907" t="n">
        <v>2</v>
      </c>
      <c r="H1907" s="13" t="n">
        <v>1375000</v>
      </c>
      <c r="I1907" s="12" t="n">
        <v>110</v>
      </c>
      <c r="J1907" s="13" t="n">
        <v>5000</v>
      </c>
      <c r="K1907" s="13">
        <f>IFERROR($H1907/$I1907,"")</f>
        <v/>
      </c>
      <c r="L1907" s="13" t="n">
        <v>160000</v>
      </c>
      <c r="M1907" t="inlineStr">
        <is>
          <t>NH, CT, CA</t>
        </is>
      </c>
      <c r="N1907" t="inlineStr">
        <is>
          <t>No</t>
        </is>
      </c>
      <c r="O1907" t="inlineStr">
        <is>
          <t>Not stated</t>
        </is>
      </c>
      <c r="Q1907" s="9" t="inlineStr">
        <is>
          <t>https://grantcue.com/foundations/the-wolfe-family-charitable-foundation-341756997</t>
        </is>
      </c>
    </row>
    <row r="1908">
      <c r="A1908">
        <f>IF($E1908=$E1907,$A1907+1,1)</f>
        <v/>
      </c>
      <c r="B1908" t="inlineStr">
        <is>
          <t>THE MYLANDER FDN-2001</t>
        </is>
      </c>
      <c r="C1908" t="inlineStr">
        <is>
          <t>34-1945747</t>
        </is>
      </c>
      <c r="D1908" t="inlineStr">
        <is>
          <t>Ohio</t>
        </is>
      </c>
      <c r="E1908" t="inlineStr">
        <is>
          <t>OH</t>
        </is>
      </c>
      <c r="F1908" t="n">
        <v>2024</v>
      </c>
      <c r="G1908" t="n">
        <v>1</v>
      </c>
      <c r="H1908" s="13" t="n">
        <v>1372219</v>
      </c>
      <c r="I1908" s="12" t="n">
        <v>78</v>
      </c>
      <c r="J1908" s="13" t="n">
        <v>5000</v>
      </c>
      <c r="K1908" s="13">
        <f>IFERROR($H1908/$I1908,"")</f>
        <v/>
      </c>
      <c r="L1908" s="13" t="n">
        <v>204861</v>
      </c>
      <c r="M1908" t="inlineStr">
        <is>
          <t>MO</t>
        </is>
      </c>
      <c r="N1908" t="inlineStr">
        <is>
          <t>Yes</t>
        </is>
      </c>
      <c r="O1908" t="inlineStr">
        <is>
          <t>Yes</t>
        </is>
      </c>
      <c r="P1908" s="9" t="inlineStr">
        <is>
          <t>https://www.mylanderfoundation.org/</t>
        </is>
      </c>
      <c r="Q1908" s="9" t="inlineStr">
        <is>
          <t>https://grantcue.com/foundations/the-mylander-fdn-2001-341945747</t>
        </is>
      </c>
    </row>
    <row r="1909">
      <c r="A1909">
        <f>IF($E1909=$E1908,$A1908+1,1)</f>
        <v/>
      </c>
      <c r="B1909" t="inlineStr">
        <is>
          <t>The Houtz Family Foundation Inc</t>
        </is>
      </c>
      <c r="C1909" t="inlineStr">
        <is>
          <t>47-2219612</t>
        </is>
      </c>
      <c r="D1909" t="inlineStr">
        <is>
          <t>Ohio</t>
        </is>
      </c>
      <c r="E1909" t="inlineStr">
        <is>
          <t>OH</t>
        </is>
      </c>
      <c r="F1909" t="n">
        <v>2024</v>
      </c>
      <c r="G1909" t="n">
        <v>1</v>
      </c>
      <c r="H1909" s="13" t="n">
        <v>1372000</v>
      </c>
      <c r="I1909" s="12" t="n">
        <v>15</v>
      </c>
      <c r="J1909" s="13" t="n">
        <v>50000</v>
      </c>
      <c r="K1909" s="13">
        <f>IFERROR($H1909/$I1909,"")</f>
        <v/>
      </c>
      <c r="L1909" s="13" t="n">
        <v>250000</v>
      </c>
      <c r="M1909" t="inlineStr">
        <is>
          <t>IA, OK</t>
        </is>
      </c>
      <c r="N1909" t="inlineStr">
        <is>
          <t>No</t>
        </is>
      </c>
      <c r="O1909" t="inlineStr">
        <is>
          <t>Not stated</t>
        </is>
      </c>
      <c r="Q1909" s="9" t="inlineStr">
        <is>
          <t>https://grantcue.com/foundations/the-houtz-family-foundation-inc-472219612</t>
        </is>
      </c>
    </row>
    <row r="1910">
      <c r="A1910">
        <f>IF($E1910=$E1909,$A1909+1,1)</f>
        <v/>
      </c>
      <c r="B1910" t="inlineStr">
        <is>
          <t>HARBORGLOW INC</t>
        </is>
      </c>
      <c r="C1910" t="inlineStr">
        <is>
          <t>26-4538362</t>
        </is>
      </c>
      <c r="D1910" t="inlineStr">
        <is>
          <t>Ohio</t>
        </is>
      </c>
      <c r="E1910" t="inlineStr">
        <is>
          <t>OH</t>
        </is>
      </c>
      <c r="F1910" t="n">
        <v>2025</v>
      </c>
      <c r="G1910" t="n">
        <v>2</v>
      </c>
      <c r="H1910" s="13" t="n">
        <v>1366715</v>
      </c>
      <c r="I1910" s="12" t="n">
        <v>19</v>
      </c>
      <c r="J1910" s="13" t="n">
        <v>10000</v>
      </c>
      <c r="K1910" s="13">
        <f>IFERROR($H1910/$I1910,"")</f>
        <v/>
      </c>
      <c r="L1910" s="13" t="n">
        <v>1071845</v>
      </c>
      <c r="M1910" t="inlineStr">
        <is>
          <t>CO, NY, UT</t>
        </is>
      </c>
      <c r="N1910" t="inlineStr">
        <is>
          <t>No</t>
        </is>
      </c>
      <c r="O1910" t="inlineStr">
        <is>
          <t>Not stated</t>
        </is>
      </c>
      <c r="Q1910" s="9" t="inlineStr">
        <is>
          <t>https://grantcue.com/foundations/harborglow-inc-264538362</t>
        </is>
      </c>
    </row>
    <row r="1911">
      <c r="A1911">
        <f>IF($E1911=$E1910,$A1910+1,1)</f>
        <v/>
      </c>
      <c r="B1911" t="inlineStr">
        <is>
          <t>JOHN AND LOUISE LALLY FOUNDATION</t>
        </is>
      </c>
      <c r="C1911" t="inlineStr">
        <is>
          <t>82-5458964</t>
        </is>
      </c>
      <c r="D1911" t="inlineStr">
        <is>
          <t>Ohio</t>
        </is>
      </c>
      <c r="E1911" t="inlineStr">
        <is>
          <t>OH</t>
        </is>
      </c>
      <c r="F1911" t="n">
        <v>2025</v>
      </c>
      <c r="G1911" t="n">
        <v>2</v>
      </c>
      <c r="H1911" s="13" t="n">
        <v>1365000</v>
      </c>
      <c r="I1911" s="12" t="n">
        <v>5</v>
      </c>
      <c r="J1911" s="13" t="n">
        <v>250000</v>
      </c>
      <c r="K1911" s="13">
        <f>IFERROR($H1911/$I1911,"")</f>
        <v/>
      </c>
      <c r="L1911" s="13" t="n">
        <v>750000</v>
      </c>
      <c r="M1911" t="inlineStr">
        <is>
          <t>KY</t>
        </is>
      </c>
      <c r="N1911" t="inlineStr">
        <is>
          <t>No</t>
        </is>
      </c>
      <c r="O1911" t="inlineStr">
        <is>
          <t>Not stated</t>
        </is>
      </c>
      <c r="Q1911" s="9" t="inlineStr">
        <is>
          <t>https://grantcue.com/foundations/john-and-louise-lally-foundation-825458964</t>
        </is>
      </c>
    </row>
    <row r="1912">
      <c r="A1912">
        <f>IF($E1912=$E1911,$A1911+1,1)</f>
        <v/>
      </c>
      <c r="B1912" t="inlineStr">
        <is>
          <t>CHANDNA FOUNDATION</t>
        </is>
      </c>
      <c r="C1912" t="inlineStr">
        <is>
          <t>81-4705920</t>
        </is>
      </c>
      <c r="D1912" t="inlineStr">
        <is>
          <t>Ohio</t>
        </is>
      </c>
      <c r="E1912" t="inlineStr">
        <is>
          <t>OH</t>
        </is>
      </c>
      <c r="F1912" t="n">
        <v>2024</v>
      </c>
      <c r="G1912" t="n">
        <v>1</v>
      </c>
      <c r="H1912" s="13" t="n">
        <v>1364000</v>
      </c>
      <c r="I1912" s="12" t="n">
        <v>12</v>
      </c>
      <c r="J1912" s="13" t="n">
        <v>25000</v>
      </c>
      <c r="K1912" s="13">
        <f>IFERROR($H1912/$I1912,"")</f>
        <v/>
      </c>
      <c r="L1912" s="13" t="n">
        <v>1000000</v>
      </c>
      <c r="M1912" t="inlineStr">
        <is>
          <t>CA, MO, MA</t>
        </is>
      </c>
      <c r="N1912" t="inlineStr">
        <is>
          <t>No</t>
        </is>
      </c>
      <c r="O1912" t="inlineStr">
        <is>
          <t>Not stated</t>
        </is>
      </c>
      <c r="Q1912" s="9" t="inlineStr">
        <is>
          <t>https://grantcue.com/foundations/chandna-foundation-814705920</t>
        </is>
      </c>
    </row>
    <row r="1913">
      <c r="A1913">
        <f>IF($E1913=$E1912,$A1912+1,1)</f>
        <v/>
      </c>
      <c r="B1913" t="inlineStr">
        <is>
          <t>ALLEN C FORNES CHARITABLE FOUNDATION</t>
        </is>
      </c>
      <c r="C1913" t="inlineStr">
        <is>
          <t>20-5352995</t>
        </is>
      </c>
      <c r="D1913" t="inlineStr">
        <is>
          <t>Ohio</t>
        </is>
      </c>
      <c r="E1913" t="inlineStr">
        <is>
          <t>OH</t>
        </is>
      </c>
      <c r="F1913" t="n">
        <v>2024</v>
      </c>
      <c r="G1913" t="n">
        <v>1</v>
      </c>
      <c r="H1913" s="13" t="n">
        <v>1362687</v>
      </c>
      <c r="I1913" s="12" t="n">
        <v>7</v>
      </c>
      <c r="J1913" s="13" t="n">
        <v>1000</v>
      </c>
      <c r="K1913" s="13">
        <f>IFERROR($H1913/$I1913,"")</f>
        <v/>
      </c>
      <c r="L1913" s="13" t="n">
        <v>1353917</v>
      </c>
      <c r="M1913" t="inlineStr">
        <is>
          <t>FL, UT, NY</t>
        </is>
      </c>
      <c r="N1913" t="inlineStr">
        <is>
          <t>No</t>
        </is>
      </c>
      <c r="O1913" t="inlineStr">
        <is>
          <t>Not stated</t>
        </is>
      </c>
      <c r="Q1913" s="9" t="inlineStr">
        <is>
          <t>https://grantcue.com/foundations/allen-c-fornes-charitable-foundation-205352995</t>
        </is>
      </c>
    </row>
    <row r="1914">
      <c r="A1914">
        <f>IF($E1914=$E1913,$A1913+1,1)</f>
        <v/>
      </c>
      <c r="B1914" t="inlineStr">
        <is>
          <t>MILTON JAMES FOUNDATION INC</t>
        </is>
      </c>
      <c r="C1914" t="inlineStr">
        <is>
          <t>34-1924355</t>
        </is>
      </c>
      <c r="D1914" t="inlineStr">
        <is>
          <t>Ohio</t>
        </is>
      </c>
      <c r="E1914" t="inlineStr">
        <is>
          <t>OH</t>
        </is>
      </c>
      <c r="F1914" t="n">
        <v>2025</v>
      </c>
      <c r="G1914" t="n">
        <v>2</v>
      </c>
      <c r="H1914" s="13" t="n">
        <v>1356981</v>
      </c>
      <c r="I1914" s="12" t="n">
        <v>61</v>
      </c>
      <c r="J1914" s="13" t="n">
        <v>5000</v>
      </c>
      <c r="K1914" s="13">
        <f>IFERROR($H1914/$I1914,"")</f>
        <v/>
      </c>
      <c r="L1914" s="13" t="n">
        <v>528211</v>
      </c>
      <c r="M1914" t="inlineStr">
        <is>
          <t>DC, NY, NJ</t>
        </is>
      </c>
      <c r="N1914" t="inlineStr">
        <is>
          <t>Yes</t>
        </is>
      </c>
      <c r="O1914" t="inlineStr">
        <is>
          <t>Not stated</t>
        </is>
      </c>
      <c r="Q1914" s="9" t="inlineStr">
        <is>
          <t>https://grantcue.com/foundations/milton-james-foundation-inc-c-o-claudia-m-hower-341924355</t>
        </is>
      </c>
    </row>
    <row r="1915">
      <c r="A1915">
        <f>IF($E1915=$E1914,$A1914+1,1)</f>
        <v/>
      </c>
      <c r="B1915" t="inlineStr">
        <is>
          <t>DOROTHY M M KERSTEN TR UA</t>
        </is>
      </c>
      <c r="C1915" t="inlineStr">
        <is>
          <t>31-6258173</t>
        </is>
      </c>
      <c r="D1915" t="inlineStr">
        <is>
          <t>Ohio</t>
        </is>
      </c>
      <c r="E1915" t="inlineStr">
        <is>
          <t>OH</t>
        </is>
      </c>
      <c r="F1915" t="n">
        <v>2024</v>
      </c>
      <c r="G1915" t="n">
        <v>1</v>
      </c>
      <c r="H1915" s="13" t="n">
        <v>1348485</v>
      </c>
      <c r="I1915" s="12" t="n">
        <v>18</v>
      </c>
      <c r="J1915" s="13" t="n">
        <v>59051</v>
      </c>
      <c r="K1915" s="13">
        <f>IFERROR($H1915/$I1915,"")</f>
        <v/>
      </c>
      <c r="L1915" s="13" t="n">
        <v>191420</v>
      </c>
      <c r="M1915" t="inlineStr">
        <is>
          <t>KY, GA, VA</t>
        </is>
      </c>
      <c r="N1915" t="inlineStr">
        <is>
          <t>No</t>
        </is>
      </c>
      <c r="O1915" t="inlineStr">
        <is>
          <t>Not stated</t>
        </is>
      </c>
      <c r="Q1915" s="9" t="inlineStr">
        <is>
          <t>https://grantcue.com/foundations/dorothy-m-m-kersten-tr-ua-316258173</t>
        </is>
      </c>
    </row>
    <row r="1916">
      <c r="A1916">
        <f>IF($E1916=$E1915,$A1915+1,1)</f>
        <v/>
      </c>
      <c r="B1916" t="inlineStr">
        <is>
          <t>ANDREW JERGENS FOUNDATION</t>
        </is>
      </c>
      <c r="C1916" t="inlineStr">
        <is>
          <t>31-6038702</t>
        </is>
      </c>
      <c r="D1916" t="inlineStr">
        <is>
          <t>Ohio</t>
        </is>
      </c>
      <c r="E1916" t="inlineStr">
        <is>
          <t>OH</t>
        </is>
      </c>
      <c r="F1916" t="n">
        <v>2024</v>
      </c>
      <c r="G1916" t="n">
        <v>2</v>
      </c>
      <c r="H1916" s="13" t="n">
        <v>1340184</v>
      </c>
      <c r="I1916" s="12" t="n">
        <v>69</v>
      </c>
      <c r="J1916" s="13" t="n">
        <v>12000</v>
      </c>
      <c r="K1916" s="13">
        <f>IFERROR($H1916/$I1916,"")</f>
        <v/>
      </c>
      <c r="L1916" s="13" t="n">
        <v>623077</v>
      </c>
      <c r="M1916" t="inlineStr">
        <is>
          <t>PA, KY, NY</t>
        </is>
      </c>
      <c r="N1916" t="inlineStr">
        <is>
          <t>Yes</t>
        </is>
      </c>
      <c r="O1916" t="inlineStr">
        <is>
          <t>Yes</t>
        </is>
      </c>
      <c r="Q1916" s="9" t="inlineStr">
        <is>
          <t>https://grantcue.com/foundations/andrew-jergens-foundation-316038702</t>
        </is>
      </c>
    </row>
    <row r="1917">
      <c r="A1917">
        <f>IF($E1917=$E1916,$A1916+1,1)</f>
        <v/>
      </c>
      <c r="B1917" t="inlineStr">
        <is>
          <t>ALTERNATIVE RESIDENCES TWO INC</t>
        </is>
      </c>
      <c r="C1917" t="inlineStr">
        <is>
          <t>31-0980554</t>
        </is>
      </c>
      <c r="D1917" t="inlineStr">
        <is>
          <t>Ohio</t>
        </is>
      </c>
      <c r="E1917" t="inlineStr">
        <is>
          <t>OH</t>
        </is>
      </c>
      <c r="F1917" t="n">
        <v>2025</v>
      </c>
      <c r="G1917" t="n">
        <v>2</v>
      </c>
      <c r="H1917" s="13" t="n">
        <v>1332890</v>
      </c>
      <c r="I1917" s="12" t="n">
        <v>17</v>
      </c>
      <c r="J1917" s="13" t="n">
        <v>50000</v>
      </c>
      <c r="K1917" s="13">
        <f>IFERROR($H1917/$I1917,"")</f>
        <v/>
      </c>
      <c r="L1917" s="13" t="n">
        <v>198400</v>
      </c>
      <c r="N1917" t="inlineStr">
        <is>
          <t>No</t>
        </is>
      </c>
      <c r="O1917" t="inlineStr">
        <is>
          <t>Not stated</t>
        </is>
      </c>
      <c r="Q1917" s="9" t="inlineStr">
        <is>
          <t>https://grantcue.com/foundations/alternative-residences-two-inc-310980554</t>
        </is>
      </c>
    </row>
    <row r="1918">
      <c r="A1918">
        <f>IF($E1918=$E1917,$A1917+1,1)</f>
        <v/>
      </c>
      <c r="B1918" t="inlineStr">
        <is>
          <t>WALTER E TERHUNE MEMORIAL FUND</t>
        </is>
      </c>
      <c r="C1918" t="inlineStr">
        <is>
          <t>35-2446722</t>
        </is>
      </c>
      <c r="D1918" t="inlineStr">
        <is>
          <t>Ohio</t>
        </is>
      </c>
      <c r="E1918" t="inlineStr">
        <is>
          <t>OH</t>
        </is>
      </c>
      <c r="F1918" t="n">
        <v>2025</v>
      </c>
      <c r="G1918" t="n">
        <v>2</v>
      </c>
      <c r="H1918" s="13" t="n">
        <v>1328500</v>
      </c>
      <c r="I1918" s="12" t="n">
        <v>62</v>
      </c>
      <c r="J1918" s="13" t="n">
        <v>18000</v>
      </c>
      <c r="K1918" s="13">
        <f>IFERROR($H1918/$I1918,"")</f>
        <v/>
      </c>
      <c r="L1918" s="13" t="n">
        <v>110000</v>
      </c>
      <c r="M1918" t="inlineStr">
        <is>
          <t>NY, DC, TX</t>
        </is>
      </c>
      <c r="N1918" t="inlineStr">
        <is>
          <t>Yes</t>
        </is>
      </c>
      <c r="O1918" t="inlineStr">
        <is>
          <t>Yes</t>
        </is>
      </c>
      <c r="Q1918" s="9" t="inlineStr">
        <is>
          <t>https://grantcue.com/foundations/walter-e-terhune-memorial-fund-352446722</t>
        </is>
      </c>
    </row>
    <row r="1919">
      <c r="A1919">
        <f>IF($E1919=$E1918,$A1918+1,1)</f>
        <v/>
      </c>
      <c r="B1919" t="inlineStr">
        <is>
          <t>YOT FULL CIRCLE FOUNDATION</t>
        </is>
      </c>
      <c r="C1919" t="inlineStr">
        <is>
          <t>27-0578014</t>
        </is>
      </c>
      <c r="D1919" t="inlineStr">
        <is>
          <t>Ohio</t>
        </is>
      </c>
      <c r="E1919" t="inlineStr">
        <is>
          <t>OH</t>
        </is>
      </c>
      <c r="F1919" t="n">
        <v>2024</v>
      </c>
      <c r="G1919" t="n">
        <v>1</v>
      </c>
      <c r="H1919" s="13" t="n">
        <v>1327840</v>
      </c>
      <c r="I1919" s="12" t="n">
        <v>64</v>
      </c>
      <c r="J1919" s="13" t="n">
        <v>10000</v>
      </c>
      <c r="K1919" s="13">
        <f>IFERROR($H1919/$I1919,"")</f>
        <v/>
      </c>
      <c r="L1919" s="13" t="n">
        <v>100000</v>
      </c>
      <c r="M1919" t="inlineStr">
        <is>
          <t>OK, NC, VA</t>
        </is>
      </c>
      <c r="N1919" t="inlineStr">
        <is>
          <t>No</t>
        </is>
      </c>
      <c r="O1919" t="inlineStr">
        <is>
          <t>Not stated</t>
        </is>
      </c>
      <c r="Q1919" s="9" t="inlineStr">
        <is>
          <t>https://grantcue.com/foundations/yot-full-circle-foundation-270578014</t>
        </is>
      </c>
    </row>
    <row r="1920">
      <c r="A1920">
        <f>IF($E1920=$E1919,$A1919+1,1)</f>
        <v/>
      </c>
      <c r="B1920" t="inlineStr">
        <is>
          <t>ABR FAMILY FOUNDATION NO 1</t>
        </is>
      </c>
      <c r="C1920" t="inlineStr">
        <is>
          <t>82-2436524</t>
        </is>
      </c>
      <c r="D1920" t="inlineStr">
        <is>
          <t>Ohio</t>
        </is>
      </c>
      <c r="E1920" t="inlineStr">
        <is>
          <t>OH</t>
        </is>
      </c>
      <c r="F1920" t="n">
        <v>2025</v>
      </c>
      <c r="G1920" t="n">
        <v>2</v>
      </c>
      <c r="H1920" s="13" t="n">
        <v>1315425</v>
      </c>
      <c r="I1920" s="12" t="n">
        <v>7</v>
      </c>
      <c r="J1920" s="13" t="n">
        <v>119500</v>
      </c>
      <c r="K1920" s="13">
        <f>IFERROR($H1920/$I1920,"")</f>
        <v/>
      </c>
      <c r="L1920" s="13" t="n">
        <v>481000</v>
      </c>
      <c r="N1920" t="inlineStr">
        <is>
          <t>No</t>
        </is>
      </c>
      <c r="O1920" t="inlineStr">
        <is>
          <t>Not stated</t>
        </is>
      </c>
      <c r="Q1920" s="9" t="inlineStr">
        <is>
          <t>https://grantcue.com/foundations/abr-family-foundation-no-1-822436524</t>
        </is>
      </c>
    </row>
    <row r="1921">
      <c r="A1921">
        <f>IF($E1921=$E1920,$A1920+1,1)</f>
        <v/>
      </c>
      <c r="B1921" t="inlineStr">
        <is>
          <t>SYNTHOMER FOUNDATION INC</t>
        </is>
      </c>
      <c r="C1921" t="inlineStr">
        <is>
          <t>34-1909350</t>
        </is>
      </c>
      <c r="D1921" t="inlineStr">
        <is>
          <t>Ohio</t>
        </is>
      </c>
      <c r="E1921" t="inlineStr">
        <is>
          <t>OH</t>
        </is>
      </c>
      <c r="F1921" t="n">
        <v>2024</v>
      </c>
      <c r="G1921" t="n">
        <v>1</v>
      </c>
      <c r="H1921" s="13" t="n">
        <v>1314581</v>
      </c>
      <c r="I1921" s="12" t="n">
        <v>289</v>
      </c>
      <c r="J1921" s="13" t="n">
        <v>3000</v>
      </c>
      <c r="K1921" s="13">
        <f>IFERROR($H1921/$I1921,"")</f>
        <v/>
      </c>
      <c r="L1921" s="13" t="n">
        <v>40000</v>
      </c>
      <c r="M1921" t="inlineStr">
        <is>
          <t>NY, SC, PA</t>
        </is>
      </c>
      <c r="N1921" t="inlineStr">
        <is>
          <t>Yes</t>
        </is>
      </c>
      <c r="O1921" t="inlineStr">
        <is>
          <t>Yes</t>
        </is>
      </c>
      <c r="P1921" s="9" t="inlineStr">
        <is>
          <t>https://www.synthomer.com/GRANTREQUEST</t>
        </is>
      </c>
      <c r="Q1921" s="9" t="inlineStr">
        <is>
          <t>https://grantcue.com/foundations/synthomer-foundation-inc-341909350</t>
        </is>
      </c>
    </row>
    <row r="1922">
      <c r="A1922">
        <f>IF($E1922=$E1921,$A1921+1,1)</f>
        <v/>
      </c>
      <c r="B1922" t="inlineStr">
        <is>
          <t>Designetics Cares Foundation</t>
        </is>
      </c>
      <c r="C1922" t="inlineStr">
        <is>
          <t>34-1848224</t>
        </is>
      </c>
      <c r="D1922" t="inlineStr">
        <is>
          <t>Ohio</t>
        </is>
      </c>
      <c r="E1922" t="inlineStr">
        <is>
          <t>OH</t>
        </is>
      </c>
      <c r="F1922" t="n">
        <v>2025</v>
      </c>
      <c r="G1922" t="n">
        <v>2</v>
      </c>
      <c r="H1922" s="13" t="n">
        <v>1312888</v>
      </c>
      <c r="I1922" s="12" t="n">
        <v>52</v>
      </c>
      <c r="J1922" s="13" t="n">
        <v>20750</v>
      </c>
      <c r="K1922" s="13">
        <f>IFERROR($H1922/$I1922,"")</f>
        <v/>
      </c>
      <c r="L1922" s="13" t="n">
        <v>125000</v>
      </c>
      <c r="M1922" t="inlineStr">
        <is>
          <t>MO, IA, TX</t>
        </is>
      </c>
      <c r="N1922" t="inlineStr">
        <is>
          <t>Yes</t>
        </is>
      </c>
      <c r="O1922" t="inlineStr">
        <is>
          <t>Not stated</t>
        </is>
      </c>
      <c r="Q1922" s="9" t="inlineStr">
        <is>
          <t>https://grantcue.com/foundations/designetics-cares-foundation-341848224</t>
        </is>
      </c>
    </row>
    <row r="1923">
      <c r="A1923">
        <f>IF($E1923=$E1922,$A1922+1,1)</f>
        <v/>
      </c>
      <c r="B1923" t="inlineStr">
        <is>
          <t>THE LOUIS B &amp; JOAN M PERRY FAMILY FOUNDATION</t>
        </is>
      </c>
      <c r="C1923" t="inlineStr">
        <is>
          <t>20-3927535</t>
        </is>
      </c>
      <c r="D1923" t="inlineStr">
        <is>
          <t>Ohio</t>
        </is>
      </c>
      <c r="E1923" t="inlineStr">
        <is>
          <t>OH</t>
        </is>
      </c>
      <c r="F1923" t="n">
        <v>2024</v>
      </c>
      <c r="G1923" t="n">
        <v>1</v>
      </c>
      <c r="H1923" s="13" t="n">
        <v>1312118</v>
      </c>
      <c r="I1923" s="12" t="n">
        <v>74</v>
      </c>
      <c r="J1923" s="13" t="n">
        <v>5074.5</v>
      </c>
      <c r="K1923" s="13">
        <f>IFERROR($H1923/$I1923,"")</f>
        <v/>
      </c>
      <c r="L1923" s="13" t="n">
        <v>165299</v>
      </c>
      <c r="M1923" t="inlineStr">
        <is>
          <t>PA, FL, MA</t>
        </is>
      </c>
      <c r="N1923" t="inlineStr">
        <is>
          <t>Yes</t>
        </is>
      </c>
      <c r="O1923" t="inlineStr">
        <is>
          <t>Not stated</t>
        </is>
      </c>
      <c r="P1923" s="9" t="inlineStr">
        <is>
          <t>http://www.ljperryfoundation.com/</t>
        </is>
      </c>
      <c r="Q1923" s="9" t="inlineStr">
        <is>
          <t>https://grantcue.com/foundations/the-louis-b-and-joan-m-perry-family-foundation-203927535</t>
        </is>
      </c>
    </row>
    <row r="1924">
      <c r="A1924">
        <f>IF($E1924=$E1923,$A1923+1,1)</f>
        <v/>
      </c>
      <c r="B1924" t="inlineStr">
        <is>
          <t>MIFSUD FAMILY FOUNDATION</t>
        </is>
      </c>
      <c r="C1924" t="inlineStr">
        <is>
          <t>34-1881436</t>
        </is>
      </c>
      <c r="D1924" t="inlineStr">
        <is>
          <t>Ohio</t>
        </is>
      </c>
      <c r="E1924" t="inlineStr">
        <is>
          <t>OH</t>
        </is>
      </c>
      <c r="F1924" t="n">
        <v>2025</v>
      </c>
      <c r="G1924" t="n">
        <v>2</v>
      </c>
      <c r="H1924" s="13" t="n">
        <v>1309450</v>
      </c>
      <c r="I1924" s="12" t="n">
        <v>54</v>
      </c>
      <c r="J1924" s="13" t="n">
        <v>1925</v>
      </c>
      <c r="K1924" s="13">
        <f>IFERROR($H1924/$I1924,"")</f>
        <v/>
      </c>
      <c r="L1924" s="13" t="n">
        <v>1000000</v>
      </c>
      <c r="M1924" t="inlineStr">
        <is>
          <t>NE, TN, NY</t>
        </is>
      </c>
      <c r="N1924" t="inlineStr">
        <is>
          <t>No</t>
        </is>
      </c>
      <c r="O1924" t="inlineStr">
        <is>
          <t>Not stated</t>
        </is>
      </c>
      <c r="Q1924" s="9" t="inlineStr">
        <is>
          <t>https://grantcue.com/foundations/mifsud-family-foundation-341881436</t>
        </is>
      </c>
    </row>
    <row r="1925">
      <c r="A1925">
        <f>IF($E1925=$E1924,$A1924+1,1)</f>
        <v/>
      </c>
      <c r="B1925" t="inlineStr">
        <is>
          <t>FORWARD VISION</t>
        </is>
      </c>
      <c r="C1925" t="inlineStr">
        <is>
          <t>61-1699880</t>
        </is>
      </c>
      <c r="D1925" t="inlineStr">
        <is>
          <t>Ohio</t>
        </is>
      </c>
      <c r="E1925" t="inlineStr">
        <is>
          <t>OH</t>
        </is>
      </c>
      <c r="F1925" t="n">
        <v>2024</v>
      </c>
      <c r="G1925" t="n">
        <v>1</v>
      </c>
      <c r="H1925" s="13" t="n">
        <v>1306450</v>
      </c>
      <c r="I1925" s="12" t="n">
        <v>33</v>
      </c>
      <c r="J1925" s="13" t="n">
        <v>5000</v>
      </c>
      <c r="K1925" s="13">
        <f>IFERROR($H1925/$I1925,"")</f>
        <v/>
      </c>
      <c r="L1925" s="13" t="n">
        <v>950000</v>
      </c>
      <c r="M1925" t="inlineStr">
        <is>
          <t>NY, MA, DC</t>
        </is>
      </c>
      <c r="N1925" t="inlineStr">
        <is>
          <t>No</t>
        </is>
      </c>
      <c r="O1925" t="inlineStr">
        <is>
          <t>Not stated</t>
        </is>
      </c>
      <c r="Q1925" s="9" t="inlineStr">
        <is>
          <t>https://grantcue.com/foundations/forward-vision-611699880</t>
        </is>
      </c>
    </row>
    <row r="1926">
      <c r="A1926">
        <f>IF($E1926=$E1925,$A1925+1,1)</f>
        <v/>
      </c>
      <c r="B1926" t="inlineStr">
        <is>
          <t>THE GREIFELD FAMILY FOUNDATION</t>
        </is>
      </c>
      <c r="C1926" t="inlineStr">
        <is>
          <t>82-2840791</t>
        </is>
      </c>
      <c r="D1926" t="inlineStr">
        <is>
          <t>Ohio</t>
        </is>
      </c>
      <c r="E1926" t="inlineStr">
        <is>
          <t>OH</t>
        </is>
      </c>
      <c r="F1926" t="n">
        <v>2025</v>
      </c>
      <c r="G1926" t="n">
        <v>2</v>
      </c>
      <c r="H1926" s="13" t="n">
        <v>1303837</v>
      </c>
      <c r="I1926" s="12" t="n">
        <v>78</v>
      </c>
      <c r="J1926" s="13" t="n">
        <v>5000</v>
      </c>
      <c r="K1926" s="13">
        <f>IFERROR($H1926/$I1926,"")</f>
        <v/>
      </c>
      <c r="L1926" s="13" t="n">
        <v>270000</v>
      </c>
      <c r="M1926" t="inlineStr">
        <is>
          <t>NJ, FL, NY</t>
        </is>
      </c>
      <c r="N1926" t="inlineStr">
        <is>
          <t>No</t>
        </is>
      </c>
      <c r="O1926" t="inlineStr">
        <is>
          <t>Not stated</t>
        </is>
      </c>
      <c r="Q1926" s="9" t="inlineStr">
        <is>
          <t>https://grantcue.com/foundations/the-greifeld-family-foundation-822840791</t>
        </is>
      </c>
    </row>
    <row r="1927">
      <c r="A1927">
        <f>IF($E1927=$E1926,$A1926+1,1)</f>
        <v/>
      </c>
      <c r="B1927" t="inlineStr">
        <is>
          <t>BERT FISH FOUNDATION INC</t>
        </is>
      </c>
      <c r="C1927" t="inlineStr">
        <is>
          <t>59-3020772</t>
        </is>
      </c>
      <c r="D1927" t="inlineStr">
        <is>
          <t>Ohio</t>
        </is>
      </c>
      <c r="E1927" t="inlineStr">
        <is>
          <t>OH</t>
        </is>
      </c>
      <c r="F1927" t="n">
        <v>2024</v>
      </c>
      <c r="G1927" t="n">
        <v>2</v>
      </c>
      <c r="H1927" s="13" t="n">
        <v>1302359</v>
      </c>
      <c r="I1927" s="12" t="n">
        <v>7</v>
      </c>
      <c r="J1927" s="13" t="n">
        <v>141475</v>
      </c>
      <c r="K1927" s="13">
        <f>IFERROR($H1927/$I1927,"")</f>
        <v/>
      </c>
      <c r="L1927" s="13" t="n">
        <v>420384</v>
      </c>
      <c r="M1927" t="inlineStr">
        <is>
          <t>FL, TN</t>
        </is>
      </c>
      <c r="N1927" t="inlineStr">
        <is>
          <t>No</t>
        </is>
      </c>
      <c r="O1927" t="inlineStr">
        <is>
          <t>Not stated</t>
        </is>
      </c>
      <c r="Q1927" s="9" t="inlineStr">
        <is>
          <t>https://grantcue.com/foundations/bert-fish-foundation-inc-593020772</t>
        </is>
      </c>
    </row>
    <row r="1928">
      <c r="A1928">
        <f>IF($E1928=$E1927,$A1927+1,1)</f>
        <v/>
      </c>
      <c r="B1928" t="inlineStr">
        <is>
          <t>THOMAS &amp; LISA MANDEL FAMILY FOUNDATION</t>
        </is>
      </c>
      <c r="C1928" t="inlineStr">
        <is>
          <t>85-1007446</t>
        </is>
      </c>
      <c r="D1928" t="inlineStr">
        <is>
          <t>Ohio</t>
        </is>
      </c>
      <c r="E1928" t="inlineStr">
        <is>
          <t>OH</t>
        </is>
      </c>
      <c r="F1928" t="n">
        <v>2024</v>
      </c>
      <c r="G1928" t="n">
        <v>1</v>
      </c>
      <c r="H1928" s="13" t="n">
        <v>1298430</v>
      </c>
      <c r="I1928" s="12" t="n">
        <v>24</v>
      </c>
      <c r="J1928" s="13" t="n">
        <v>20000</v>
      </c>
      <c r="K1928" s="13">
        <f>IFERROR($H1928/$I1928,"")</f>
        <v/>
      </c>
      <c r="L1928" s="13" t="n">
        <v>408000</v>
      </c>
      <c r="M1928" t="inlineStr">
        <is>
          <t>NY, PA</t>
        </is>
      </c>
      <c r="N1928" t="inlineStr">
        <is>
          <t>Yes</t>
        </is>
      </c>
      <c r="O1928" t="inlineStr">
        <is>
          <t>Not stated</t>
        </is>
      </c>
      <c r="Q1928" s="9" t="inlineStr">
        <is>
          <t>https://grantcue.com/foundations/thomas-and-lisa-mandel-family-foundation-851007446</t>
        </is>
      </c>
    </row>
    <row r="1929">
      <c r="A1929">
        <f>IF($E1929=$E1928,$A1928+1,1)</f>
        <v/>
      </c>
      <c r="B1929" t="inlineStr">
        <is>
          <t>ROBERT S MORRISON FOUNDATION</t>
        </is>
      </c>
      <c r="C1929" t="inlineStr">
        <is>
          <t>23-7246162</t>
        </is>
      </c>
      <c r="D1929" t="inlineStr">
        <is>
          <t>Ohio</t>
        </is>
      </c>
      <c r="E1929" t="inlineStr">
        <is>
          <t>OH</t>
        </is>
      </c>
      <c r="F1929" t="n">
        <v>2025</v>
      </c>
      <c r="G1929" t="n">
        <v>2</v>
      </c>
      <c r="H1929" s="13" t="n">
        <v>1293274</v>
      </c>
      <c r="I1929" s="12" t="n">
        <v>76</v>
      </c>
      <c r="J1929" s="13" t="n">
        <v>10000</v>
      </c>
      <c r="K1929" s="13">
        <f>IFERROR($H1929/$I1929,"")</f>
        <v/>
      </c>
      <c r="L1929" s="13" t="n">
        <v>150000</v>
      </c>
      <c r="M1929" t="inlineStr">
        <is>
          <t>TX, WI</t>
        </is>
      </c>
      <c r="N1929" t="inlineStr">
        <is>
          <t>Yes</t>
        </is>
      </c>
      <c r="O1929" t="inlineStr">
        <is>
          <t>Not stated</t>
        </is>
      </c>
      <c r="P1929" s="9" t="inlineStr">
        <is>
          <t>https://therobertsmorrisonfoundation.org/</t>
        </is>
      </c>
      <c r="Q1929" s="9" t="inlineStr">
        <is>
          <t>https://grantcue.com/foundations/robert-s-morrison-foundation-237246162</t>
        </is>
      </c>
    </row>
    <row r="1930">
      <c r="A1930">
        <f>IF($E1930=$E1929,$A1929+1,1)</f>
        <v/>
      </c>
      <c r="B1930" t="inlineStr">
        <is>
          <t>WILCOX FAMILY FOUNDATION INC</t>
        </is>
      </c>
      <c r="C1930" t="inlineStr">
        <is>
          <t>85-2824547</t>
        </is>
      </c>
      <c r="D1930" t="inlineStr">
        <is>
          <t>Ohio</t>
        </is>
      </c>
      <c r="E1930" t="inlineStr">
        <is>
          <t>OH</t>
        </is>
      </c>
      <c r="F1930" t="n">
        <v>2025</v>
      </c>
      <c r="G1930" t="n">
        <v>2</v>
      </c>
      <c r="H1930" s="13" t="n">
        <v>1284501</v>
      </c>
      <c r="I1930" s="12" t="n">
        <v>41</v>
      </c>
      <c r="J1930" s="13" t="n">
        <v>200</v>
      </c>
      <c r="K1930" s="13">
        <f>IFERROR($H1930/$I1930,"")</f>
        <v/>
      </c>
      <c r="L1930" s="13" t="n">
        <v>516300</v>
      </c>
      <c r="M1930" t="inlineStr">
        <is>
          <t>IN, FL, GA</t>
        </is>
      </c>
      <c r="N1930" t="inlineStr">
        <is>
          <t>No</t>
        </is>
      </c>
      <c r="O1930" t="inlineStr">
        <is>
          <t>Not stated</t>
        </is>
      </c>
      <c r="Q1930" s="9" t="inlineStr">
        <is>
          <t>https://grantcue.com/foundations/wilcox-family-foundation-inc-852824547</t>
        </is>
      </c>
    </row>
    <row r="1931">
      <c r="A1931">
        <f>IF($E1931=$E1930,$A1930+1,1)</f>
        <v/>
      </c>
      <c r="B1931" t="inlineStr">
        <is>
          <t>THE SMILEY FAMILY CHARITABLE FOUNDATION</t>
        </is>
      </c>
      <c r="C1931" t="inlineStr">
        <is>
          <t>31-1543239</t>
        </is>
      </c>
      <c r="D1931" t="inlineStr">
        <is>
          <t>Ohio</t>
        </is>
      </c>
      <c r="E1931" t="inlineStr">
        <is>
          <t>OH</t>
        </is>
      </c>
      <c r="F1931" t="n">
        <v>2025</v>
      </c>
      <c r="G1931" t="n">
        <v>2</v>
      </c>
      <c r="H1931" s="13" t="n">
        <v>1283216</v>
      </c>
      <c r="I1931" s="12" t="n">
        <v>90</v>
      </c>
      <c r="J1931" s="13" t="n">
        <v>5417</v>
      </c>
      <c r="K1931" s="13">
        <f>IFERROR($H1931/$I1931,"")</f>
        <v/>
      </c>
      <c r="L1931" s="13" t="n">
        <v>50000</v>
      </c>
      <c r="M1931" t="inlineStr">
        <is>
          <t>NY, OK, KY</t>
        </is>
      </c>
      <c r="N1931" t="inlineStr">
        <is>
          <t>No</t>
        </is>
      </c>
      <c r="O1931" t="inlineStr">
        <is>
          <t>Not stated</t>
        </is>
      </c>
      <c r="Q1931" s="9" t="inlineStr">
        <is>
          <t>https://grantcue.com/foundations/the-smiley-family-charitable-foundation-311543239</t>
        </is>
      </c>
    </row>
    <row r="1932">
      <c r="A1932">
        <f>IF($E1932=$E1931,$A1931+1,1)</f>
        <v/>
      </c>
      <c r="B1932" t="inlineStr">
        <is>
          <t>THE CREW FAMILY FOUNDATION INC</t>
        </is>
      </c>
      <c r="C1932" t="inlineStr">
        <is>
          <t>06-1191170</t>
        </is>
      </c>
      <c r="D1932" t="inlineStr">
        <is>
          <t>Ohio</t>
        </is>
      </c>
      <c r="E1932" t="inlineStr">
        <is>
          <t>OH</t>
        </is>
      </c>
      <c r="F1932" t="n">
        <v>2023</v>
      </c>
      <c r="G1932" t="n">
        <v>1</v>
      </c>
      <c r="H1932" s="13" t="n">
        <v>1279337</v>
      </c>
      <c r="I1932" s="12" t="n">
        <v>17</v>
      </c>
      <c r="J1932" s="13" t="n">
        <v>15000</v>
      </c>
      <c r="K1932" s="13">
        <f>IFERROR($H1932/$I1932,"")</f>
        <v/>
      </c>
      <c r="L1932" s="13" t="n">
        <v>521037</v>
      </c>
      <c r="M1932" t="inlineStr">
        <is>
          <t>GA, CT, MI</t>
        </is>
      </c>
      <c r="N1932" t="inlineStr">
        <is>
          <t>Yes</t>
        </is>
      </c>
      <c r="O1932" t="inlineStr">
        <is>
          <t>Not stated</t>
        </is>
      </c>
      <c r="Q1932" s="9" t="inlineStr">
        <is>
          <t>https://grantcue.com/foundations/the-crew-family-foundation-inc-061191170</t>
        </is>
      </c>
    </row>
    <row r="1933">
      <c r="A1933">
        <f>IF($E1933=$E1932,$A1932+1,1)</f>
        <v/>
      </c>
      <c r="B1933" t="inlineStr">
        <is>
          <t>Louis M Groen Foundation</t>
        </is>
      </c>
      <c r="C1933" t="inlineStr">
        <is>
          <t>31-1802325</t>
        </is>
      </c>
      <c r="D1933" t="inlineStr">
        <is>
          <t>Ohio</t>
        </is>
      </c>
      <c r="E1933" t="inlineStr">
        <is>
          <t>OH</t>
        </is>
      </c>
      <c r="F1933" t="n">
        <v>2024</v>
      </c>
      <c r="G1933" t="n">
        <v>1</v>
      </c>
      <c r="H1933" s="13" t="n">
        <v>1266731</v>
      </c>
      <c r="I1933" s="12" t="n">
        <v>20</v>
      </c>
      <c r="J1933" s="13" t="n">
        <v>25000</v>
      </c>
      <c r="K1933" s="13">
        <f>IFERROR($H1933/$I1933,"")</f>
        <v/>
      </c>
      <c r="L1933" s="13" t="n">
        <v>419231</v>
      </c>
      <c r="M1933" t="inlineStr">
        <is>
          <t>MI, IN, TN</t>
        </is>
      </c>
      <c r="N1933" t="inlineStr">
        <is>
          <t>No</t>
        </is>
      </c>
      <c r="O1933" t="inlineStr">
        <is>
          <t>Not stated</t>
        </is>
      </c>
      <c r="Q1933" s="9" t="inlineStr">
        <is>
          <t>https://grantcue.com/foundations/louis-m-groen-foundation-co-lindhorst-and-dreidame-311802325</t>
        </is>
      </c>
    </row>
    <row r="1934">
      <c r="A1934">
        <f>IF($E1934=$E1933,$A1933+1,1)</f>
        <v/>
      </c>
      <c r="B1934" t="inlineStr">
        <is>
          <t>OATEY FOUNDATION</t>
        </is>
      </c>
      <c r="C1934" t="inlineStr">
        <is>
          <t>86-6314738</t>
        </is>
      </c>
      <c r="D1934" t="inlineStr">
        <is>
          <t>Ohio</t>
        </is>
      </c>
      <c r="E1934" t="inlineStr">
        <is>
          <t>OH</t>
        </is>
      </c>
      <c r="F1934" t="n">
        <v>2025</v>
      </c>
      <c r="G1934" t="n">
        <v>2</v>
      </c>
      <c r="H1934" s="13" t="n">
        <v>1264250</v>
      </c>
      <c r="I1934" s="12" t="n">
        <v>56</v>
      </c>
      <c r="J1934" s="13" t="n">
        <v>10000</v>
      </c>
      <c r="K1934" s="13">
        <f>IFERROR($H1934/$I1934,"")</f>
        <v/>
      </c>
      <c r="L1934" s="13" t="n">
        <v>200000</v>
      </c>
      <c r="M1934" t="inlineStr">
        <is>
          <t>TN, FL, WY</t>
        </is>
      </c>
      <c r="N1934" t="inlineStr">
        <is>
          <t>No</t>
        </is>
      </c>
      <c r="O1934" t="inlineStr">
        <is>
          <t>Not stated</t>
        </is>
      </c>
      <c r="Q1934" s="9" t="inlineStr">
        <is>
          <t>https://grantcue.com/foundations/oatey-foundation-866314738</t>
        </is>
      </c>
    </row>
    <row r="1935">
      <c r="A1935">
        <f>IF($E1935=$E1934,$A1934+1,1)</f>
        <v/>
      </c>
      <c r="B1935" t="inlineStr">
        <is>
          <t>Kevin and Deborah Bartz Foundation</t>
        </is>
      </c>
      <c r="C1935" t="inlineStr">
        <is>
          <t>82-3371379</t>
        </is>
      </c>
      <c r="D1935" t="inlineStr">
        <is>
          <t>Ohio</t>
        </is>
      </c>
      <c r="E1935" t="inlineStr">
        <is>
          <t>OH</t>
        </is>
      </c>
      <c r="F1935" t="n">
        <v>2025</v>
      </c>
      <c r="G1935" t="n">
        <v>2</v>
      </c>
      <c r="H1935" s="13" t="n">
        <v>1261708</v>
      </c>
      <c r="I1935" s="12" t="n">
        <v>44</v>
      </c>
      <c r="J1935" s="13" t="n">
        <v>10000</v>
      </c>
      <c r="K1935" s="13">
        <f>IFERROR($H1935/$I1935,"")</f>
        <v/>
      </c>
      <c r="L1935" s="13" t="n">
        <v>390000</v>
      </c>
      <c r="M1935" t="inlineStr">
        <is>
          <t>NY, MA, India</t>
        </is>
      </c>
      <c r="N1935" t="inlineStr">
        <is>
          <t>No</t>
        </is>
      </c>
      <c r="O1935" t="inlineStr">
        <is>
          <t>Not stated</t>
        </is>
      </c>
      <c r="Q1935" s="9" t="inlineStr">
        <is>
          <t>https://grantcue.com/foundations/kevin-and-deborah-bartz-foundation-823371379</t>
        </is>
      </c>
    </row>
    <row r="1936">
      <c r="A1936">
        <f>IF($E1936=$E1935,$A1935+1,1)</f>
        <v/>
      </c>
      <c r="B1936" t="inlineStr">
        <is>
          <t>J EARL BELCH CHARITABLE TRUST</t>
        </is>
      </c>
      <c r="C1936" t="inlineStr">
        <is>
          <t>30-6043262</t>
        </is>
      </c>
      <c r="D1936" t="inlineStr">
        <is>
          <t>Ohio</t>
        </is>
      </c>
      <c r="E1936" t="inlineStr">
        <is>
          <t>OH</t>
        </is>
      </c>
      <c r="F1936" t="n">
        <v>2025</v>
      </c>
      <c r="G1936" t="n">
        <v>2</v>
      </c>
      <c r="H1936" s="13" t="n">
        <v>1260273</v>
      </c>
      <c r="I1936" s="12" t="n">
        <v>21</v>
      </c>
      <c r="J1936" s="13" t="n">
        <v>5000</v>
      </c>
      <c r="K1936" s="13">
        <f>IFERROR($H1936/$I1936,"")</f>
        <v/>
      </c>
      <c r="L1936" s="13" t="n">
        <v>650008</v>
      </c>
      <c r="M1936" t="inlineStr">
        <is>
          <t>AL</t>
        </is>
      </c>
      <c r="N1936" t="inlineStr">
        <is>
          <t>Yes</t>
        </is>
      </c>
      <c r="O1936" t="inlineStr">
        <is>
          <t>Yes</t>
        </is>
      </c>
      <c r="Q1936" s="9" t="inlineStr">
        <is>
          <t>https://grantcue.com/foundations/j-earl-belch-charitable-trust-306043262</t>
        </is>
      </c>
    </row>
    <row r="1937">
      <c r="A1937">
        <f>IF($E1937=$E1936,$A1936+1,1)</f>
        <v/>
      </c>
      <c r="B1937" t="inlineStr">
        <is>
          <t>Nella Durinda Levenhagen Foundation</t>
        </is>
      </c>
      <c r="C1937" t="inlineStr">
        <is>
          <t>99-0988939</t>
        </is>
      </c>
      <c r="D1937" t="inlineStr">
        <is>
          <t>Ohio</t>
        </is>
      </c>
      <c r="E1937" t="inlineStr">
        <is>
          <t>OH</t>
        </is>
      </c>
      <c r="F1937" t="n">
        <v>2025</v>
      </c>
      <c r="G1937" t="n">
        <v>2</v>
      </c>
      <c r="H1937" s="13" t="n">
        <v>1260000</v>
      </c>
      <c r="I1937" s="12" t="n">
        <v>26</v>
      </c>
      <c r="J1937" s="13" t="n">
        <v>30000</v>
      </c>
      <c r="K1937" s="13">
        <f>IFERROR($H1937/$I1937,"")</f>
        <v/>
      </c>
      <c r="L1937" s="13" t="n">
        <v>250000</v>
      </c>
      <c r="N1937" t="inlineStr">
        <is>
          <t>No</t>
        </is>
      </c>
      <c r="O1937" t="inlineStr">
        <is>
          <t>Not stated</t>
        </is>
      </c>
      <c r="Q1937" s="9" t="inlineStr">
        <is>
          <t>https://grantcue.com/foundations/nella-durinda-levenhagen-foundation-990988939</t>
        </is>
      </c>
    </row>
    <row r="1938">
      <c r="A1938">
        <f>IF($E1938=$E1937,$A1937+1,1)</f>
        <v/>
      </c>
      <c r="B1938" t="inlineStr">
        <is>
          <t>THE RON &amp; LYDIA HARRINGTON FAMILY FOUNDATION</t>
        </is>
      </c>
      <c r="C1938" t="inlineStr">
        <is>
          <t>92-1264948</t>
        </is>
      </c>
      <c r="D1938" t="inlineStr">
        <is>
          <t>Ohio</t>
        </is>
      </c>
      <c r="E1938" t="inlineStr">
        <is>
          <t>OH</t>
        </is>
      </c>
      <c r="F1938" t="n">
        <v>2024</v>
      </c>
      <c r="G1938" t="n">
        <v>1</v>
      </c>
      <c r="H1938" s="13" t="n">
        <v>1255184</v>
      </c>
      <c r="I1938" s="12" t="n">
        <v>15</v>
      </c>
      <c r="J1938" s="13" t="n">
        <v>5000</v>
      </c>
      <c r="K1938" s="13">
        <f>IFERROR($H1938/$I1938,"")</f>
        <v/>
      </c>
      <c r="L1938" s="13" t="n">
        <v>830000</v>
      </c>
      <c r="M1938" t="inlineStr">
        <is>
          <t>WY, VA, NH</t>
        </is>
      </c>
      <c r="N1938" t="inlineStr">
        <is>
          <t>No</t>
        </is>
      </c>
      <c r="O1938" t="inlineStr">
        <is>
          <t>Not stated</t>
        </is>
      </c>
      <c r="Q1938" s="9" t="inlineStr">
        <is>
          <t>https://grantcue.com/foundations/the-ron-and-lydia-harrington-family-foundation-921264948</t>
        </is>
      </c>
    </row>
    <row r="1939">
      <c r="A1939">
        <f>IF($E1939=$E1938,$A1938+1,1)</f>
        <v/>
      </c>
      <c r="B1939" t="inlineStr">
        <is>
          <t>ILA &amp; DINESH PALIWAL FOUNDATION</t>
        </is>
      </c>
      <c r="C1939" t="inlineStr">
        <is>
          <t>47-3873474</t>
        </is>
      </c>
      <c r="D1939" t="inlineStr">
        <is>
          <t>Ohio</t>
        </is>
      </c>
      <c r="E1939" t="inlineStr">
        <is>
          <t>OH</t>
        </is>
      </c>
      <c r="F1939" t="n">
        <v>2024</v>
      </c>
      <c r="G1939" t="n">
        <v>1</v>
      </c>
      <c r="H1939" s="13" t="n">
        <v>1254899</v>
      </c>
      <c r="I1939" s="12" t="n">
        <v>12</v>
      </c>
      <c r="J1939" s="13" t="n">
        <v>37616.5</v>
      </c>
      <c r="K1939" s="13">
        <f>IFERROR($H1939/$I1939,"")</f>
        <v/>
      </c>
      <c r="L1939" s="13" t="n">
        <v>333333</v>
      </c>
      <c r="M1939" t="inlineStr">
        <is>
          <t>MD, NY, TX</t>
        </is>
      </c>
      <c r="N1939" t="inlineStr">
        <is>
          <t>No</t>
        </is>
      </c>
      <c r="O1939" t="inlineStr">
        <is>
          <t>Not stated</t>
        </is>
      </c>
      <c r="Q1939" s="9" t="inlineStr">
        <is>
          <t>https://grantcue.com/foundations/ila-and-dinesh-paliwal-foundation-473873474</t>
        </is>
      </c>
    </row>
    <row r="1940">
      <c r="A1940">
        <f>IF($E1940=$E1939,$A1939+1,1)</f>
        <v/>
      </c>
      <c r="B1940" t="inlineStr">
        <is>
          <t>FRIEDLANDER FAMILY FUND</t>
        </is>
      </c>
      <c r="C1940" t="inlineStr">
        <is>
          <t>31-6023791</t>
        </is>
      </c>
      <c r="D1940" t="inlineStr">
        <is>
          <t>Ohio</t>
        </is>
      </c>
      <c r="E1940" t="inlineStr">
        <is>
          <t>OH</t>
        </is>
      </c>
      <c r="F1940" t="n">
        <v>2024</v>
      </c>
      <c r="G1940" t="n">
        <v>1</v>
      </c>
      <c r="H1940" s="13" t="n">
        <v>1239567</v>
      </c>
      <c r="I1940" s="12" t="n">
        <v>68</v>
      </c>
      <c r="J1940" s="13" t="n">
        <v>10000</v>
      </c>
      <c r="K1940" s="13">
        <f>IFERROR($H1940/$I1940,"")</f>
        <v/>
      </c>
      <c r="L1940" s="13" t="n">
        <v>185000</v>
      </c>
      <c r="M1940" t="inlineStr">
        <is>
          <t>CO, IL, NJ</t>
        </is>
      </c>
      <c r="N1940" t="inlineStr">
        <is>
          <t>Yes</t>
        </is>
      </c>
      <c r="O1940" t="inlineStr">
        <is>
          <t>Not stated</t>
        </is>
      </c>
      <c r="Q1940" s="9" t="inlineStr">
        <is>
          <t>https://grantcue.com/foundations/friedlander-family-fund-316023791</t>
        </is>
      </c>
    </row>
    <row r="1941">
      <c r="A1941">
        <f>IF($E1941=$E1940,$A1940+1,1)</f>
        <v/>
      </c>
      <c r="B1941" t="inlineStr">
        <is>
          <t>HERBERT W HOOVER FOUNDATION PFDN</t>
        </is>
      </c>
      <c r="C1941" t="inlineStr">
        <is>
          <t>34-6905388</t>
        </is>
      </c>
      <c r="D1941" t="inlineStr">
        <is>
          <t>Ohio</t>
        </is>
      </c>
      <c r="E1941" t="inlineStr">
        <is>
          <t>OH</t>
        </is>
      </c>
      <c r="F1941" t="n">
        <v>2024</v>
      </c>
      <c r="G1941" t="n">
        <v>1</v>
      </c>
      <c r="H1941" s="13" t="n">
        <v>1238653</v>
      </c>
      <c r="I1941" s="12" t="n">
        <v>8</v>
      </c>
      <c r="J1941" s="13" t="n">
        <v>76425</v>
      </c>
      <c r="K1941" s="13">
        <f>IFERROR($H1941/$I1941,"")</f>
        <v/>
      </c>
      <c r="L1941" s="13" t="n">
        <v>547000</v>
      </c>
      <c r="M1941" t="inlineStr">
        <is>
          <t>DC, FL</t>
        </is>
      </c>
      <c r="N1941" t="inlineStr">
        <is>
          <t>Yes</t>
        </is>
      </c>
      <c r="O1941" t="inlineStr">
        <is>
          <t>Yes</t>
        </is>
      </c>
      <c r="P1941" s="9" t="inlineStr">
        <is>
          <t>https://www.hwhfoundation.org/</t>
        </is>
      </c>
      <c r="Q1941" s="9" t="inlineStr">
        <is>
          <t>https://grantcue.com/foundations/herbert-w-hoover-foundation-pfdn-346905388</t>
        </is>
      </c>
    </row>
    <row r="1942">
      <c r="A1942">
        <f>IF($E1942=$E1941,$A1941+1,1)</f>
        <v/>
      </c>
      <c r="B1942" t="inlineStr">
        <is>
          <t>CHARLES M PUGLIESE AND THELMA M PUGLIESE CHARITABLE FOUNDATION</t>
        </is>
      </c>
      <c r="C1942" t="inlineStr">
        <is>
          <t>34-1784660</t>
        </is>
      </c>
      <c r="D1942" t="inlineStr">
        <is>
          <t>Ohio</t>
        </is>
      </c>
      <c r="E1942" t="inlineStr">
        <is>
          <t>OH</t>
        </is>
      </c>
      <c r="F1942" t="n">
        <v>2025</v>
      </c>
      <c r="G1942" t="n">
        <v>2</v>
      </c>
      <c r="H1942" s="13" t="n">
        <v>1231231</v>
      </c>
      <c r="I1942" s="12" t="n">
        <v>64</v>
      </c>
      <c r="J1942" s="13" t="n">
        <v>20000</v>
      </c>
      <c r="K1942" s="13">
        <f>IFERROR($H1942/$I1942,"")</f>
        <v/>
      </c>
      <c r="L1942" s="13" t="n">
        <v>100000</v>
      </c>
      <c r="M1942" t="inlineStr">
        <is>
          <t>WV, PA</t>
        </is>
      </c>
      <c r="N1942" t="inlineStr">
        <is>
          <t>Yes</t>
        </is>
      </c>
      <c r="O1942" t="inlineStr">
        <is>
          <t>Yes</t>
        </is>
      </c>
      <c r="Q1942" s="9" t="inlineStr">
        <is>
          <t>https://grantcue.com/foundations/charles-m-pugliese-and-thelma-m-pugliese-charitable-foundation-341784660</t>
        </is>
      </c>
    </row>
    <row r="1943">
      <c r="A1943">
        <f>IF($E1943=$E1942,$A1942+1,1)</f>
        <v/>
      </c>
      <c r="B1943" t="inlineStr">
        <is>
          <t>TUSCARAWAS COUNTY COMMUNITY FOUNDAT</t>
        </is>
      </c>
      <c r="C1943" t="inlineStr">
        <is>
          <t>34-1930804</t>
        </is>
      </c>
      <c r="D1943" t="inlineStr">
        <is>
          <t>Ohio</t>
        </is>
      </c>
      <c r="E1943" t="inlineStr">
        <is>
          <t>OH</t>
        </is>
      </c>
      <c r="F1943" t="n">
        <v>2024</v>
      </c>
      <c r="G1943" t="n">
        <v>1</v>
      </c>
      <c r="H1943" s="13" t="n">
        <v>1223964</v>
      </c>
      <c r="I1943" s="12" t="n">
        <v>38</v>
      </c>
      <c r="J1943" s="13" t="n">
        <v>11636.5</v>
      </c>
      <c r="K1943" s="13">
        <f>IFERROR($H1943/$I1943,"")</f>
        <v/>
      </c>
      <c r="L1943" s="13" t="n">
        <v>406200</v>
      </c>
      <c r="N1943" t="inlineStr">
        <is>
          <t>Yes</t>
        </is>
      </c>
      <c r="O1943" t="inlineStr">
        <is>
          <t>Yes</t>
        </is>
      </c>
      <c r="P1943" s="9" t="inlineStr">
        <is>
          <t>https://www.tuscfoundation.com/</t>
        </is>
      </c>
      <c r="Q1943" s="9" t="inlineStr">
        <is>
          <t>https://grantcue.com/foundations/tuscarawas-county-community-foundat-341930804</t>
        </is>
      </c>
    </row>
    <row r="1944">
      <c r="A1944">
        <f>IF($E1944=$E1943,$A1943+1,1)</f>
        <v/>
      </c>
      <c r="B1944" t="inlineStr">
        <is>
          <t>THE CHEW FOUNDATION</t>
        </is>
      </c>
      <c r="C1944" t="inlineStr">
        <is>
          <t>81-3660933</t>
        </is>
      </c>
      <c r="D1944" t="inlineStr">
        <is>
          <t>Ohio</t>
        </is>
      </c>
      <c r="E1944" t="inlineStr">
        <is>
          <t>OH</t>
        </is>
      </c>
      <c r="F1944" t="n">
        <v>2025</v>
      </c>
      <c r="G1944" t="n">
        <v>2</v>
      </c>
      <c r="H1944" s="13" t="n">
        <v>1214961</v>
      </c>
      <c r="I1944" s="12" t="n">
        <v>8</v>
      </c>
      <c r="J1944" s="13" t="n">
        <v>20000</v>
      </c>
      <c r="K1944" s="13">
        <f>IFERROR($H1944/$I1944,"")</f>
        <v/>
      </c>
      <c r="L1944" s="13" t="n">
        <v>998736</v>
      </c>
      <c r="M1944" t="inlineStr">
        <is>
          <t>LA, TN, NY</t>
        </is>
      </c>
      <c r="N1944" t="inlineStr">
        <is>
          <t>No</t>
        </is>
      </c>
      <c r="O1944" t="inlineStr">
        <is>
          <t>Not stated</t>
        </is>
      </c>
      <c r="Q1944" s="9" t="inlineStr">
        <is>
          <t>https://grantcue.com/foundations/the-chew-foundation-813660933</t>
        </is>
      </c>
    </row>
    <row r="1945">
      <c r="A1945">
        <f>IF($E1945=$E1944,$A1944+1,1)</f>
        <v/>
      </c>
      <c r="B1945" t="inlineStr">
        <is>
          <t>FRANK &amp; PEARL GELBMAN CHARITABLE FDN</t>
        </is>
      </c>
      <c r="C1945" t="inlineStr">
        <is>
          <t>20-6609204</t>
        </is>
      </c>
      <c r="D1945" t="inlineStr">
        <is>
          <t>Ohio</t>
        </is>
      </c>
      <c r="E1945" t="inlineStr">
        <is>
          <t>OH</t>
        </is>
      </c>
      <c r="F1945" t="n">
        <v>2025</v>
      </c>
      <c r="G1945" t="n">
        <v>2</v>
      </c>
      <c r="H1945" s="13" t="n">
        <v>1211000</v>
      </c>
      <c r="I1945" s="12" t="n">
        <v>37</v>
      </c>
      <c r="J1945" s="13" t="n">
        <v>10000</v>
      </c>
      <c r="K1945" s="13">
        <f>IFERROR($H1945/$I1945,"")</f>
        <v/>
      </c>
      <c r="L1945" s="13" t="n">
        <v>250000</v>
      </c>
      <c r="M1945" t="inlineStr">
        <is>
          <t>VA, PA, NY</t>
        </is>
      </c>
      <c r="N1945" t="inlineStr">
        <is>
          <t>No</t>
        </is>
      </c>
      <c r="O1945" t="inlineStr">
        <is>
          <t>Not stated</t>
        </is>
      </c>
      <c r="Q1945" s="9" t="inlineStr">
        <is>
          <t>https://grantcue.com/foundations/frank-and-pearl-gelbman-charitable-fdn-206609204</t>
        </is>
      </c>
    </row>
    <row r="1946">
      <c r="A1946">
        <f>IF($E1946=$E1945,$A1945+1,1)</f>
        <v/>
      </c>
      <c r="B1946" t="inlineStr">
        <is>
          <t>EDEN FOUNDATION</t>
        </is>
      </c>
      <c r="C1946" t="inlineStr">
        <is>
          <t>62-1543809</t>
        </is>
      </c>
      <c r="D1946" t="inlineStr">
        <is>
          <t>Ohio</t>
        </is>
      </c>
      <c r="E1946" t="inlineStr">
        <is>
          <t>OH</t>
        </is>
      </c>
      <c r="F1946" t="n">
        <v>2024</v>
      </c>
      <c r="G1946" t="n">
        <v>1</v>
      </c>
      <c r="H1946" s="13" t="n">
        <v>1210796</v>
      </c>
      <c r="I1946" s="12" t="n">
        <v>65</v>
      </c>
      <c r="J1946" s="13" t="n">
        <v>1800</v>
      </c>
      <c r="K1946" s="13">
        <f>IFERROR($H1946/$I1946,"")</f>
        <v/>
      </c>
      <c r="L1946" s="13" t="n">
        <v>811946</v>
      </c>
      <c r="M1946" t="inlineStr">
        <is>
          <t>TN</t>
        </is>
      </c>
      <c r="N1946" t="inlineStr">
        <is>
          <t>No</t>
        </is>
      </c>
      <c r="O1946" t="inlineStr">
        <is>
          <t>Not stated</t>
        </is>
      </c>
      <c r="Q1946" s="9" t="inlineStr">
        <is>
          <t>https://grantcue.com/foundations/eden-foundation-621543809</t>
        </is>
      </c>
    </row>
    <row r="1947">
      <c r="A1947">
        <f>IF($E1947=$E1946,$A1946+1,1)</f>
        <v/>
      </c>
      <c r="B1947" t="inlineStr">
        <is>
          <t>JOSEPHINE S RUSSELL CHARITABLE</t>
        </is>
      </c>
      <c r="C1947" t="inlineStr">
        <is>
          <t>31-6195446</t>
        </is>
      </c>
      <c r="D1947" t="inlineStr">
        <is>
          <t>Ohio</t>
        </is>
      </c>
      <c r="E1947" t="inlineStr">
        <is>
          <t>OH</t>
        </is>
      </c>
      <c r="F1947" t="n">
        <v>2024</v>
      </c>
      <c r="G1947" t="n">
        <v>2</v>
      </c>
      <c r="H1947" s="13" t="n">
        <v>1210274</v>
      </c>
      <c r="I1947" s="12" t="n">
        <v>51</v>
      </c>
      <c r="J1947" s="13" t="n">
        <v>20000</v>
      </c>
      <c r="K1947" s="13">
        <f>IFERROR($H1947/$I1947,"")</f>
        <v/>
      </c>
      <c r="L1947" s="13" t="n">
        <v>100000</v>
      </c>
      <c r="M1947" t="inlineStr">
        <is>
          <t>KY, NY, IL</t>
        </is>
      </c>
      <c r="N1947" t="inlineStr">
        <is>
          <t>Yes</t>
        </is>
      </c>
      <c r="O1947" t="inlineStr">
        <is>
          <t>Yes</t>
        </is>
      </c>
      <c r="Q1947" s="9" t="inlineStr">
        <is>
          <t>https://grantcue.com/foundations/josephine-s-russell-charitable-316195446</t>
        </is>
      </c>
    </row>
    <row r="1948">
      <c r="A1948">
        <f>IF($E1948=$E1947,$A1947+1,1)</f>
        <v/>
      </c>
      <c r="B1948" t="inlineStr">
        <is>
          <t>LISA WENDEL MEMORIAL FOUNDATION</t>
        </is>
      </c>
      <c r="C1948" t="inlineStr">
        <is>
          <t>13-3217479</t>
        </is>
      </c>
      <c r="D1948" t="inlineStr">
        <is>
          <t>Ohio</t>
        </is>
      </c>
      <c r="E1948" t="inlineStr">
        <is>
          <t>OH</t>
        </is>
      </c>
      <c r="F1948" t="n">
        <v>2024</v>
      </c>
      <c r="G1948" t="n">
        <v>1</v>
      </c>
      <c r="H1948" s="13" t="n">
        <v>1209569</v>
      </c>
      <c r="I1948" s="12" t="n">
        <v>32</v>
      </c>
      <c r="J1948" s="13" t="n">
        <v>2500</v>
      </c>
      <c r="K1948" s="13">
        <f>IFERROR($H1948/$I1948,"")</f>
        <v/>
      </c>
      <c r="L1948" s="13" t="n">
        <v>600065</v>
      </c>
      <c r="M1948" t="inlineStr">
        <is>
          <t>CA, UT, NV</t>
        </is>
      </c>
      <c r="N1948" t="inlineStr">
        <is>
          <t>No</t>
        </is>
      </c>
      <c r="O1948" t="inlineStr">
        <is>
          <t>Not stated</t>
        </is>
      </c>
      <c r="Q1948" s="9" t="inlineStr">
        <is>
          <t>https://grantcue.com/foundations/lisa-wendel-memorial-foundation-c-o-dorfman-mizrach-and-thaler-llp-133217479</t>
        </is>
      </c>
    </row>
    <row r="1949">
      <c r="A1949">
        <f>IF($E1949=$E1948,$A1948+1,1)</f>
        <v/>
      </c>
      <c r="B1949" t="inlineStr">
        <is>
          <t>LEHNER FAMILY FOUNDATION</t>
        </is>
      </c>
      <c r="C1949" t="inlineStr">
        <is>
          <t>34-6927210</t>
        </is>
      </c>
      <c r="D1949" t="inlineStr">
        <is>
          <t>Ohio</t>
        </is>
      </c>
      <c r="E1949" t="inlineStr">
        <is>
          <t>OH</t>
        </is>
      </c>
      <c r="F1949" t="n">
        <v>2024</v>
      </c>
      <c r="G1949" t="n">
        <v>1</v>
      </c>
      <c r="H1949" s="13" t="n">
        <v>1198450</v>
      </c>
      <c r="I1949" s="12" t="n">
        <v>96</v>
      </c>
      <c r="J1949" s="13" t="n">
        <v>5000</v>
      </c>
      <c r="K1949" s="13">
        <f>IFERROR($H1949/$I1949,"")</f>
        <v/>
      </c>
      <c r="L1949" s="13" t="n">
        <v>150000</v>
      </c>
      <c r="N1949" t="inlineStr">
        <is>
          <t>Yes</t>
        </is>
      </c>
      <c r="O1949" t="inlineStr">
        <is>
          <t>Yes</t>
        </is>
      </c>
      <c r="Q1949" s="9" t="inlineStr">
        <is>
          <t>https://grantcue.com/foundations/lehner-family-foundation-346927210</t>
        </is>
      </c>
    </row>
    <row r="1950">
      <c r="A1950">
        <f>IF($E1950=$E1949,$A1949+1,1)</f>
        <v/>
      </c>
      <c r="B1950" t="inlineStr">
        <is>
          <t>THE ROCKWERN CHARITABLE FOUNDATION</t>
        </is>
      </c>
      <c r="C1950" t="inlineStr">
        <is>
          <t>31-1590504</t>
        </is>
      </c>
      <c r="D1950" t="inlineStr">
        <is>
          <t>Ohio</t>
        </is>
      </c>
      <c r="E1950" t="inlineStr">
        <is>
          <t>OH</t>
        </is>
      </c>
      <c r="F1950" t="n">
        <v>2024</v>
      </c>
      <c r="G1950" t="n">
        <v>2</v>
      </c>
      <c r="H1950" s="13" t="n">
        <v>1198025</v>
      </c>
      <c r="I1950" s="12" t="n">
        <v>21</v>
      </c>
      <c r="J1950" s="13" t="n">
        <v>42000</v>
      </c>
      <c r="K1950" s="13">
        <f>IFERROR($H1950/$I1950,"")</f>
        <v/>
      </c>
      <c r="L1950" s="13" t="n">
        <v>200000</v>
      </c>
      <c r="M1950" t="inlineStr">
        <is>
          <t>PA</t>
        </is>
      </c>
      <c r="N1950" t="inlineStr">
        <is>
          <t>Yes</t>
        </is>
      </c>
      <c r="O1950" t="inlineStr">
        <is>
          <t>Not stated</t>
        </is>
      </c>
      <c r="Q1950" s="9" t="inlineStr">
        <is>
          <t>https://grantcue.com/foundations/the-rockwern-charitable-foundation-311590504</t>
        </is>
      </c>
    </row>
    <row r="1951">
      <c r="A1951">
        <f>IF($E1951=$E1950,$A1950+1,1)</f>
        <v/>
      </c>
      <c r="B1951" t="inlineStr">
        <is>
          <t>MG O'NEIL FOUNDATION</t>
        </is>
      </c>
      <c r="C1951" t="inlineStr">
        <is>
          <t>34-6516968</t>
        </is>
      </c>
      <c r="D1951" t="inlineStr">
        <is>
          <t>Ohio</t>
        </is>
      </c>
      <c r="E1951" t="inlineStr">
        <is>
          <t>OH</t>
        </is>
      </c>
      <c r="F1951" t="n">
        <v>2024</v>
      </c>
      <c r="G1951" t="n">
        <v>1</v>
      </c>
      <c r="H1951" s="13" t="n">
        <v>1196000</v>
      </c>
      <c r="I1951" s="12" t="n">
        <v>121</v>
      </c>
      <c r="J1951" s="13" t="n">
        <v>10000</v>
      </c>
      <c r="K1951" s="13">
        <f>IFERROR($H1951/$I1951,"")</f>
        <v/>
      </c>
      <c r="L1951" s="13" t="n">
        <v>130000</v>
      </c>
      <c r="M1951" t="inlineStr">
        <is>
          <t>NY, CA, DC</t>
        </is>
      </c>
      <c r="N1951" t="inlineStr">
        <is>
          <t>Yes</t>
        </is>
      </c>
      <c r="O1951" t="inlineStr">
        <is>
          <t>Not stated</t>
        </is>
      </c>
      <c r="Q1951" s="9" t="inlineStr">
        <is>
          <t>https://grantcue.com/foundations/mg-o-neil-foundation-346516968</t>
        </is>
      </c>
    </row>
    <row r="1952">
      <c r="A1952">
        <f>IF($E1952=$E1951,$A1951+1,1)</f>
        <v/>
      </c>
      <c r="B1952" t="inlineStr">
        <is>
          <t>LKC FAMILY FOUNDATION FKA - LKC FOUNDATION</t>
        </is>
      </c>
      <c r="C1952" t="inlineStr">
        <is>
          <t>31-1490185</t>
        </is>
      </c>
      <c r="D1952" t="inlineStr">
        <is>
          <t>Ohio</t>
        </is>
      </c>
      <c r="E1952" t="inlineStr">
        <is>
          <t>OH</t>
        </is>
      </c>
      <c r="F1952" t="n">
        <v>2025</v>
      </c>
      <c r="G1952" t="n">
        <v>2</v>
      </c>
      <c r="H1952" s="13" t="n">
        <v>1185500</v>
      </c>
      <c r="I1952" s="12" t="n">
        <v>17</v>
      </c>
      <c r="J1952" s="13" t="n">
        <v>50100</v>
      </c>
      <c r="K1952" s="13">
        <f>IFERROR($H1952/$I1952,"")</f>
        <v/>
      </c>
      <c r="L1952" s="13" t="n">
        <v>165000</v>
      </c>
      <c r="M1952" t="inlineStr">
        <is>
          <t>CA</t>
        </is>
      </c>
      <c r="N1952" t="inlineStr">
        <is>
          <t>No</t>
        </is>
      </c>
      <c r="O1952" t="inlineStr">
        <is>
          <t>Not stated</t>
        </is>
      </c>
      <c r="Q1952" s="9" t="inlineStr">
        <is>
          <t>https://grantcue.com/foundations/lkc-family-foundation-fka-lkc-foundation-311490185</t>
        </is>
      </c>
    </row>
    <row r="1953">
      <c r="A1953">
        <f>IF($E1953=$E1952,$A1952+1,1)</f>
        <v/>
      </c>
      <c r="B1953" t="inlineStr">
        <is>
          <t>SCOTT LOUISE ORR-FDN XXXXX4004</t>
        </is>
      </c>
      <c r="C1953" t="inlineStr">
        <is>
          <t>23-7075547</t>
        </is>
      </c>
      <c r="D1953" t="inlineStr">
        <is>
          <t>Ohio</t>
        </is>
      </c>
      <c r="E1953" t="inlineStr">
        <is>
          <t>OH</t>
        </is>
      </c>
      <c r="F1953" t="n">
        <v>2025</v>
      </c>
      <c r="G1953" t="n">
        <v>2</v>
      </c>
      <c r="H1953" s="13" t="n">
        <v>1180861</v>
      </c>
      <c r="I1953" s="12" t="n">
        <v>6</v>
      </c>
      <c r="J1953" s="13" t="n">
        <v>202267</v>
      </c>
      <c r="K1953" s="13">
        <f>IFERROR($H1953/$I1953,"")</f>
        <v/>
      </c>
      <c r="L1953" s="13" t="n">
        <v>225795</v>
      </c>
      <c r="N1953" t="inlineStr">
        <is>
          <t>No</t>
        </is>
      </c>
      <c r="O1953" t="inlineStr">
        <is>
          <t>Not stated</t>
        </is>
      </c>
      <c r="Q1953" s="9" t="inlineStr">
        <is>
          <t>https://grantcue.com/foundations/scott-louise-orr-fdn-xxxxx4004-237075547</t>
        </is>
      </c>
    </row>
    <row r="1954">
      <c r="A1954">
        <f>IF($E1954=$E1953,$A1953+1,1)</f>
        <v/>
      </c>
      <c r="B1954" t="inlineStr">
        <is>
          <t>RENNER FOUNDATION</t>
        </is>
      </c>
      <c r="C1954" t="inlineStr">
        <is>
          <t>34-0684303</t>
        </is>
      </c>
      <c r="D1954" t="inlineStr">
        <is>
          <t>Ohio</t>
        </is>
      </c>
      <c r="E1954" t="inlineStr">
        <is>
          <t>OH</t>
        </is>
      </c>
      <c r="F1954" t="n">
        <v>2024</v>
      </c>
      <c r="G1954" t="n">
        <v>2</v>
      </c>
      <c r="H1954" s="13" t="n">
        <v>1180655</v>
      </c>
      <c r="I1954" s="12" t="n">
        <v>9</v>
      </c>
      <c r="J1954" s="13" t="n">
        <v>10000</v>
      </c>
      <c r="K1954" s="13">
        <f>IFERROR($H1954/$I1954,"")</f>
        <v/>
      </c>
      <c r="L1954" s="13" t="n">
        <v>1000000</v>
      </c>
      <c r="M1954" t="inlineStr">
        <is>
          <t>WV, MO, PA</t>
        </is>
      </c>
      <c r="N1954" t="inlineStr">
        <is>
          <t>No</t>
        </is>
      </c>
      <c r="O1954" t="inlineStr">
        <is>
          <t>Not stated</t>
        </is>
      </c>
      <c r="Q1954" s="9" t="inlineStr">
        <is>
          <t>https://grantcue.com/foundations/renner-foundation-340684303</t>
        </is>
      </c>
    </row>
    <row r="1955">
      <c r="A1955">
        <f>IF($E1955=$E1954,$A1954+1,1)</f>
        <v/>
      </c>
      <c r="B1955" t="inlineStr">
        <is>
          <t>MARY JANE BROOKS CHARITABLE TRUST</t>
        </is>
      </c>
      <c r="C1955" t="inlineStr">
        <is>
          <t>27-1018187</t>
        </is>
      </c>
      <c r="D1955" t="inlineStr">
        <is>
          <t>Ohio</t>
        </is>
      </c>
      <c r="E1955" t="inlineStr">
        <is>
          <t>OH</t>
        </is>
      </c>
      <c r="F1955" t="n">
        <v>2025</v>
      </c>
      <c r="G1955" t="n">
        <v>2</v>
      </c>
      <c r="H1955" s="13" t="n">
        <v>1170635</v>
      </c>
      <c r="I1955" s="12" t="n">
        <v>31</v>
      </c>
      <c r="J1955" s="13" t="n">
        <v>32714</v>
      </c>
      <c r="K1955" s="13">
        <f>IFERROR($H1955/$I1955,"")</f>
        <v/>
      </c>
      <c r="L1955" s="13" t="n">
        <v>128109</v>
      </c>
      <c r="M1955" t="inlineStr">
        <is>
          <t>WV</t>
        </is>
      </c>
      <c r="N1955" t="inlineStr">
        <is>
          <t>No</t>
        </is>
      </c>
      <c r="O1955" t="inlineStr">
        <is>
          <t>Not stated</t>
        </is>
      </c>
      <c r="Q1955" s="9" t="inlineStr">
        <is>
          <t>https://grantcue.com/foundations/mary-jane-brooks-charitable-trust-271018187</t>
        </is>
      </c>
    </row>
    <row r="1956">
      <c r="A1956">
        <f>IF($E1956=$E1955,$A1955+1,1)</f>
        <v/>
      </c>
      <c r="B1956" t="inlineStr">
        <is>
          <t>Lowe-Marshall Trust</t>
        </is>
      </c>
      <c r="C1956" t="inlineStr">
        <is>
          <t>31-6084154</t>
        </is>
      </c>
      <c r="D1956" t="inlineStr">
        <is>
          <t>Ohio</t>
        </is>
      </c>
      <c r="E1956" t="inlineStr">
        <is>
          <t>OH</t>
        </is>
      </c>
      <c r="F1956" t="n">
        <v>2025</v>
      </c>
      <c r="G1956" t="n">
        <v>2</v>
      </c>
      <c r="H1956" s="13" t="n">
        <v>1170000</v>
      </c>
      <c r="I1956" s="12" t="n">
        <v>7</v>
      </c>
      <c r="J1956" s="13" t="n">
        <v>250000</v>
      </c>
      <c r="K1956" s="13">
        <f>IFERROR($H1956/$I1956,"")</f>
        <v/>
      </c>
      <c r="L1956" s="13" t="n">
        <v>320000</v>
      </c>
      <c r="M1956" t="inlineStr">
        <is>
          <t>VA</t>
        </is>
      </c>
      <c r="N1956" t="inlineStr">
        <is>
          <t>No</t>
        </is>
      </c>
      <c r="O1956" t="inlineStr">
        <is>
          <t>Not stated</t>
        </is>
      </c>
      <c r="Q1956" s="9" t="inlineStr">
        <is>
          <t>https://grantcue.com/foundations/lowe-marshall-trust-316084154</t>
        </is>
      </c>
    </row>
    <row r="1957">
      <c r="A1957">
        <f>IF($E1957=$E1956,$A1956+1,1)</f>
        <v/>
      </c>
      <c r="B1957" t="inlineStr">
        <is>
          <t>JAMES &amp; CORALIE CENTOFANTI CHARITABLE FOUNDATION</t>
        </is>
      </c>
      <c r="C1957" t="inlineStr">
        <is>
          <t>31-6567000</t>
        </is>
      </c>
      <c r="D1957" t="inlineStr">
        <is>
          <t>Ohio</t>
        </is>
      </c>
      <c r="E1957" t="inlineStr">
        <is>
          <t>OH</t>
        </is>
      </c>
      <c r="F1957" t="n">
        <v>2025</v>
      </c>
      <c r="G1957" t="n">
        <v>2</v>
      </c>
      <c r="H1957" s="13" t="n">
        <v>1167600</v>
      </c>
      <c r="I1957" s="12" t="n">
        <v>53</v>
      </c>
      <c r="J1957" s="13" t="n">
        <v>5000</v>
      </c>
      <c r="K1957" s="13">
        <f>IFERROR($H1957/$I1957,"")</f>
        <v/>
      </c>
      <c r="L1957" s="13" t="n">
        <v>140000</v>
      </c>
      <c r="N1957" t="inlineStr">
        <is>
          <t>Yes</t>
        </is>
      </c>
      <c r="O1957" t="inlineStr">
        <is>
          <t>Not stated</t>
        </is>
      </c>
      <c r="Q1957" s="9" t="inlineStr">
        <is>
          <t>https://grantcue.com/foundations/james-and-coralie-centofanti-charitable-foundation-316567000</t>
        </is>
      </c>
    </row>
    <row r="1958">
      <c r="A1958">
        <f>IF($E1958=$E1957,$A1957+1,1)</f>
        <v/>
      </c>
      <c r="B1958" t="inlineStr">
        <is>
          <t>DONALD &amp; ALICE NOBLE FOUNDATION INC</t>
        </is>
      </c>
      <c r="C1958" t="inlineStr">
        <is>
          <t>34-1665641</t>
        </is>
      </c>
      <c r="D1958" t="inlineStr">
        <is>
          <t>Ohio</t>
        </is>
      </c>
      <c r="E1958" t="inlineStr">
        <is>
          <t>OH</t>
        </is>
      </c>
      <c r="F1958" t="n">
        <v>2024</v>
      </c>
      <c r="G1958" t="n">
        <v>1</v>
      </c>
      <c r="H1958" s="13" t="n">
        <v>1166181</v>
      </c>
      <c r="I1958" s="12" t="n">
        <v>60</v>
      </c>
      <c r="J1958" s="13" t="n">
        <v>5000</v>
      </c>
      <c r="K1958" s="13">
        <f>IFERROR($H1958/$I1958,"")</f>
        <v/>
      </c>
      <c r="L1958" s="13" t="n">
        <v>459673</v>
      </c>
      <c r="M1958" t="inlineStr">
        <is>
          <t>ME, NC, CO</t>
        </is>
      </c>
      <c r="N1958" t="inlineStr">
        <is>
          <t>No</t>
        </is>
      </c>
      <c r="O1958" t="inlineStr">
        <is>
          <t>Not stated</t>
        </is>
      </c>
      <c r="Q1958" s="9" t="inlineStr">
        <is>
          <t>https://grantcue.com/foundations/donald-and-alice-noble-foundation-inc-341665641</t>
        </is>
      </c>
    </row>
    <row r="1959">
      <c r="A1959">
        <f>IF($E1959=$E1958,$A1958+1,1)</f>
        <v/>
      </c>
      <c r="B1959" t="inlineStr">
        <is>
          <t>WILPON FOUNDATION INC</t>
        </is>
      </c>
      <c r="C1959" t="inlineStr">
        <is>
          <t>11-2626618</t>
        </is>
      </c>
      <c r="D1959" t="inlineStr">
        <is>
          <t>Ohio</t>
        </is>
      </c>
      <c r="E1959" t="inlineStr">
        <is>
          <t>OH</t>
        </is>
      </c>
      <c r="F1959" t="n">
        <v>2024</v>
      </c>
      <c r="G1959" t="n">
        <v>1</v>
      </c>
      <c r="H1959" s="13" t="n">
        <v>1165000</v>
      </c>
      <c r="I1959" s="12" t="n">
        <v>13</v>
      </c>
      <c r="J1959" s="13" t="n">
        <v>112500</v>
      </c>
      <c r="K1959" s="13">
        <f>IFERROR($H1959/$I1959,"")</f>
        <v/>
      </c>
      <c r="L1959" s="13" t="n">
        <v>112500</v>
      </c>
      <c r="M1959" t="inlineStr">
        <is>
          <t>RI, CA, MO</t>
        </is>
      </c>
      <c r="N1959" t="inlineStr">
        <is>
          <t>Yes</t>
        </is>
      </c>
      <c r="O1959" t="inlineStr">
        <is>
          <t>Yes</t>
        </is>
      </c>
      <c r="Q1959" s="9" t="inlineStr">
        <is>
          <t>https://grantcue.com/foundations/wilpon-foundation-inc-112626618</t>
        </is>
      </c>
    </row>
    <row r="1960">
      <c r="A1960">
        <f>IF($E1960=$E1959,$A1959+1,1)</f>
        <v/>
      </c>
      <c r="B1960" t="inlineStr">
        <is>
          <t>CONNOR FOUNDATION</t>
        </is>
      </c>
      <c r="C1960" t="inlineStr">
        <is>
          <t>47-3317026</t>
        </is>
      </c>
      <c r="D1960" t="inlineStr">
        <is>
          <t>Ohio</t>
        </is>
      </c>
      <c r="E1960" t="inlineStr">
        <is>
          <t>OH</t>
        </is>
      </c>
      <c r="F1960" t="n">
        <v>2024</v>
      </c>
      <c r="G1960" t="n">
        <v>1</v>
      </c>
      <c r="H1960" s="13" t="n">
        <v>1157400</v>
      </c>
      <c r="I1960" s="12" t="n">
        <v>9</v>
      </c>
      <c r="J1960" s="13" t="n">
        <v>100000</v>
      </c>
      <c r="K1960" s="13">
        <f>IFERROR($H1960/$I1960,"")</f>
        <v/>
      </c>
      <c r="L1960" s="13" t="n">
        <v>500000</v>
      </c>
      <c r="N1960" t="inlineStr">
        <is>
          <t>Yes</t>
        </is>
      </c>
      <c r="O1960" t="inlineStr">
        <is>
          <t>Not stated</t>
        </is>
      </c>
      <c r="P1960" s="9" t="inlineStr">
        <is>
          <t>https://connorfoundation.org/</t>
        </is>
      </c>
      <c r="Q1960" s="9" t="inlineStr">
        <is>
          <t>https://grantcue.com/foundations/connor-foundation-473317026</t>
        </is>
      </c>
    </row>
    <row r="1961">
      <c r="A1961">
        <f>IF($E1961=$E1960,$A1960+1,1)</f>
        <v/>
      </c>
      <c r="B1961" t="inlineStr">
        <is>
          <t>THOMAS H WHITE FDN TA</t>
        </is>
      </c>
      <c r="C1961" t="inlineStr">
        <is>
          <t>34-6505722</t>
        </is>
      </c>
      <c r="D1961" t="inlineStr">
        <is>
          <t>Ohio</t>
        </is>
      </c>
      <c r="E1961" t="inlineStr">
        <is>
          <t>OH</t>
        </is>
      </c>
      <c r="F1961" t="n">
        <v>2024</v>
      </c>
      <c r="G1961" t="n">
        <v>1</v>
      </c>
      <c r="H1961" s="13" t="n">
        <v>1155618</v>
      </c>
      <c r="I1961" s="12" t="n">
        <v>64</v>
      </c>
      <c r="J1961" s="13" t="n">
        <v>15000</v>
      </c>
      <c r="K1961" s="13">
        <f>IFERROR($H1961/$I1961,"")</f>
        <v/>
      </c>
      <c r="L1961" s="13" t="n">
        <v>150000</v>
      </c>
      <c r="M1961" t="inlineStr">
        <is>
          <t>NC, NY, MA</t>
        </is>
      </c>
      <c r="N1961" t="inlineStr">
        <is>
          <t>Yes</t>
        </is>
      </c>
      <c r="O1961" t="inlineStr">
        <is>
          <t>Yes</t>
        </is>
      </c>
      <c r="Q1961" s="9" t="inlineStr">
        <is>
          <t>https://grantcue.com/foundations/thomas-h-white-fdn-ta-346505722</t>
        </is>
      </c>
    </row>
    <row r="1962">
      <c r="A1962">
        <f>IF($E1962=$E1961,$A1961+1,1)</f>
        <v/>
      </c>
      <c r="B1962" t="inlineStr">
        <is>
          <t>TOM AND JILL LINCOLN FOUNDATION</t>
        </is>
      </c>
      <c r="C1962" t="inlineStr">
        <is>
          <t>86-6605937</t>
        </is>
      </c>
      <c r="D1962" t="inlineStr">
        <is>
          <t>Ohio</t>
        </is>
      </c>
      <c r="E1962" t="inlineStr">
        <is>
          <t>OH</t>
        </is>
      </c>
      <c r="F1962" t="n">
        <v>2025</v>
      </c>
      <c r="G1962" t="n">
        <v>2</v>
      </c>
      <c r="H1962" s="13" t="n">
        <v>1153527</v>
      </c>
      <c r="I1962" s="12" t="n">
        <v>16</v>
      </c>
      <c r="J1962" s="13" t="n">
        <v>23500</v>
      </c>
      <c r="K1962" s="13">
        <f>IFERROR($H1962/$I1962,"")</f>
        <v/>
      </c>
      <c r="L1962" s="13" t="n">
        <v>300000</v>
      </c>
      <c r="M1962" t="inlineStr">
        <is>
          <t>MI</t>
        </is>
      </c>
      <c r="N1962" t="inlineStr">
        <is>
          <t>Yes</t>
        </is>
      </c>
      <c r="O1962" t="inlineStr">
        <is>
          <t>Not stated</t>
        </is>
      </c>
      <c r="Q1962" s="9" t="inlineStr">
        <is>
          <t>https://grantcue.com/foundations/tom-and-jill-lincoln-foundation-866605937</t>
        </is>
      </c>
    </row>
    <row r="1963">
      <c r="A1963">
        <f>IF($E1963=$E1962,$A1962+1,1)</f>
        <v/>
      </c>
      <c r="B1963" t="inlineStr">
        <is>
          <t>The Hankins Foundation</t>
        </is>
      </c>
      <c r="C1963" t="inlineStr">
        <is>
          <t>34-6565426</t>
        </is>
      </c>
      <c r="D1963" t="inlineStr">
        <is>
          <t>Ohio</t>
        </is>
      </c>
      <c r="E1963" t="inlineStr">
        <is>
          <t>OH</t>
        </is>
      </c>
      <c r="F1963" t="n">
        <v>2025</v>
      </c>
      <c r="G1963" t="n">
        <v>2</v>
      </c>
      <c r="H1963" s="13" t="n">
        <v>1152250</v>
      </c>
      <c r="I1963" s="12" t="n">
        <v>122</v>
      </c>
      <c r="J1963" s="13" t="n">
        <v>6000</v>
      </c>
      <c r="K1963" s="13">
        <f>IFERROR($H1963/$I1963,"")</f>
        <v/>
      </c>
      <c r="L1963" s="13" t="n">
        <v>30000</v>
      </c>
      <c r="M1963" t="inlineStr">
        <is>
          <t>TX, KS, AZ</t>
        </is>
      </c>
      <c r="N1963" t="inlineStr">
        <is>
          <t>No</t>
        </is>
      </c>
      <c r="O1963" t="inlineStr">
        <is>
          <t>Not stated</t>
        </is>
      </c>
      <c r="Q1963" s="9" t="inlineStr">
        <is>
          <t>https://grantcue.com/foundations/the-hankins-foundation-346565426</t>
        </is>
      </c>
    </row>
    <row r="1964">
      <c r="A1964">
        <f>IF($E1964=$E1963,$A1963+1,1)</f>
        <v/>
      </c>
      <c r="B1964" t="inlineStr">
        <is>
          <t>THE NOOM FOUNDATION</t>
        </is>
      </c>
      <c r="C1964" t="inlineStr">
        <is>
          <t>82-3630693</t>
        </is>
      </c>
      <c r="D1964" t="inlineStr">
        <is>
          <t>Ohio</t>
        </is>
      </c>
      <c r="E1964" t="inlineStr">
        <is>
          <t>OH</t>
        </is>
      </c>
      <c r="F1964" t="n">
        <v>2025</v>
      </c>
      <c r="G1964" t="n">
        <v>2</v>
      </c>
      <c r="H1964" s="13" t="n">
        <v>1137000</v>
      </c>
      <c r="I1964" s="12" t="n">
        <v>35</v>
      </c>
      <c r="J1964" s="13" t="n">
        <v>15000</v>
      </c>
      <c r="K1964" s="13">
        <f>IFERROR($H1964/$I1964,"")</f>
        <v/>
      </c>
      <c r="L1964" s="13" t="n">
        <v>500000</v>
      </c>
      <c r="M1964" t="inlineStr">
        <is>
          <t>CA, DC, CO</t>
        </is>
      </c>
      <c r="N1964" t="inlineStr">
        <is>
          <t>No</t>
        </is>
      </c>
      <c r="O1964" t="inlineStr">
        <is>
          <t>Not stated</t>
        </is>
      </c>
      <c r="Q1964" s="9" t="inlineStr">
        <is>
          <t>https://grantcue.com/foundations/the-noom-foundation-823630693</t>
        </is>
      </c>
    </row>
    <row r="1965">
      <c r="A1965">
        <f>IF($E1965=$E1964,$A1964+1,1)</f>
        <v/>
      </c>
      <c r="B1965" t="inlineStr">
        <is>
          <t>KENNETH W SCOTT FOUNDATION</t>
        </is>
      </c>
      <c r="C1965" t="inlineStr">
        <is>
          <t>20-5532477</t>
        </is>
      </c>
      <c r="D1965" t="inlineStr">
        <is>
          <t>Ohio</t>
        </is>
      </c>
      <c r="E1965" t="inlineStr">
        <is>
          <t>OH</t>
        </is>
      </c>
      <c r="F1965" t="n">
        <v>2025</v>
      </c>
      <c r="G1965" t="n">
        <v>2</v>
      </c>
      <c r="H1965" s="13" t="n">
        <v>1130500</v>
      </c>
      <c r="I1965" s="12" t="n">
        <v>27</v>
      </c>
      <c r="J1965" s="13" t="n">
        <v>40000</v>
      </c>
      <c r="K1965" s="13">
        <f>IFERROR($H1965/$I1965,"")</f>
        <v/>
      </c>
      <c r="L1965" s="13" t="n">
        <v>100000</v>
      </c>
      <c r="M1965" t="inlineStr">
        <is>
          <t>NC, FL, MD</t>
        </is>
      </c>
      <c r="N1965" t="inlineStr">
        <is>
          <t>No</t>
        </is>
      </c>
      <c r="O1965" t="inlineStr">
        <is>
          <t>Not stated</t>
        </is>
      </c>
      <c r="Q1965" s="9" t="inlineStr">
        <is>
          <t>https://grantcue.com/foundations/kenneth-w-scott-foundation-205532477</t>
        </is>
      </c>
    </row>
    <row r="1966">
      <c r="A1966">
        <f>IF($E1966=$E1965,$A1965+1,1)</f>
        <v/>
      </c>
      <c r="B1966" t="inlineStr">
        <is>
          <t>MAYNARD FAMILY FOUNDATION</t>
        </is>
      </c>
      <c r="C1966" t="inlineStr">
        <is>
          <t>87-4489513</t>
        </is>
      </c>
      <c r="D1966" t="inlineStr">
        <is>
          <t>Ohio</t>
        </is>
      </c>
      <c r="E1966" t="inlineStr">
        <is>
          <t>OH</t>
        </is>
      </c>
      <c r="F1966" t="n">
        <v>2024</v>
      </c>
      <c r="G1966" t="n">
        <v>1</v>
      </c>
      <c r="H1966" s="13" t="n">
        <v>1128650</v>
      </c>
      <c r="I1966" s="12" t="n">
        <v>95</v>
      </c>
      <c r="J1966" s="13" t="n">
        <v>5000</v>
      </c>
      <c r="K1966" s="13">
        <f>IFERROR($H1966/$I1966,"")</f>
        <v/>
      </c>
      <c r="L1966" s="13" t="n">
        <v>125000</v>
      </c>
      <c r="M1966" t="inlineStr">
        <is>
          <t>TX, NY, DC</t>
        </is>
      </c>
      <c r="N1966" t="inlineStr">
        <is>
          <t>Yes</t>
        </is>
      </c>
      <c r="O1966" t="inlineStr">
        <is>
          <t>Yes</t>
        </is>
      </c>
      <c r="P1966" s="9" t="inlineStr">
        <is>
          <t>https://maynardfdn.com/</t>
        </is>
      </c>
      <c r="Q1966" s="9" t="inlineStr">
        <is>
          <t>https://grantcue.com/foundations/maynard-family-foundation-874489513</t>
        </is>
      </c>
    </row>
    <row r="1967">
      <c r="A1967">
        <f>IF($E1967=$E1966,$A1966+1,1)</f>
        <v/>
      </c>
      <c r="B1967" t="inlineStr">
        <is>
          <t>SAMUEL FLEMING CHARITABLE TR</t>
        </is>
      </c>
      <c r="C1967" t="inlineStr">
        <is>
          <t>34-6511196</t>
        </is>
      </c>
      <c r="D1967" t="inlineStr">
        <is>
          <t>Ohio</t>
        </is>
      </c>
      <c r="E1967" t="inlineStr">
        <is>
          <t>OH</t>
        </is>
      </c>
      <c r="F1967" t="n">
        <v>2025</v>
      </c>
      <c r="G1967" t="n">
        <v>2</v>
      </c>
      <c r="H1967" s="13" t="n">
        <v>1121712</v>
      </c>
      <c r="I1967" s="12" t="n">
        <v>16</v>
      </c>
      <c r="J1967" s="13" t="n">
        <v>70107</v>
      </c>
      <c r="K1967" s="13">
        <f>IFERROR($H1967/$I1967,"")</f>
        <v/>
      </c>
      <c r="L1967" s="13" t="n">
        <v>73478</v>
      </c>
      <c r="M1967" t="inlineStr">
        <is>
          <t>NY</t>
        </is>
      </c>
      <c r="N1967" t="inlineStr">
        <is>
          <t>No</t>
        </is>
      </c>
      <c r="O1967" t="inlineStr">
        <is>
          <t>Not stated</t>
        </is>
      </c>
      <c r="Q1967" s="9" t="inlineStr">
        <is>
          <t>https://grantcue.com/foundations/samuel-fleming-charitable-tr-346511196</t>
        </is>
      </c>
    </row>
    <row r="1968">
      <c r="A1968">
        <f>IF($E1968=$E1967,$A1967+1,1)</f>
        <v/>
      </c>
      <c r="B1968" t="inlineStr">
        <is>
          <t>THE WULIGER FOUNDATION</t>
        </is>
      </c>
      <c r="C1968" t="inlineStr">
        <is>
          <t>34-6527281</t>
        </is>
      </c>
      <c r="D1968" t="inlineStr">
        <is>
          <t>Ohio</t>
        </is>
      </c>
      <c r="E1968" t="inlineStr">
        <is>
          <t>OH</t>
        </is>
      </c>
      <c r="F1968" t="n">
        <v>2024</v>
      </c>
      <c r="G1968" t="n">
        <v>1</v>
      </c>
      <c r="H1968" s="13" t="n">
        <v>1114350</v>
      </c>
      <c r="I1968" s="12" t="n">
        <v>41</v>
      </c>
      <c r="J1968" s="13" t="n">
        <v>6000</v>
      </c>
      <c r="K1968" s="13">
        <f>IFERROR($H1968/$I1968,"")</f>
        <v/>
      </c>
      <c r="L1968" s="13" t="n">
        <v>574000</v>
      </c>
      <c r="M1968" t="inlineStr">
        <is>
          <t>DC, PA, NY</t>
        </is>
      </c>
      <c r="N1968" t="inlineStr">
        <is>
          <t>Yes</t>
        </is>
      </c>
      <c r="O1968" t="inlineStr">
        <is>
          <t>Not stated</t>
        </is>
      </c>
      <c r="P1968" s="9" t="inlineStr">
        <is>
          <t>https://www.guidestar.org/</t>
        </is>
      </c>
      <c r="Q1968" s="9" t="inlineStr">
        <is>
          <t>https://grantcue.com/foundations/the-wuliger-foundation-346527281</t>
        </is>
      </c>
    </row>
    <row r="1969">
      <c r="A1969">
        <f>IF($E1969=$E1968,$A1968+1,1)</f>
        <v/>
      </c>
      <c r="B1969" t="inlineStr">
        <is>
          <t>NATIONAL MACHINERY FOUNDATION INC</t>
        </is>
      </c>
      <c r="C1969" t="inlineStr">
        <is>
          <t>34-6520191</t>
        </is>
      </c>
      <c r="D1969" t="inlineStr">
        <is>
          <t>Ohio</t>
        </is>
      </c>
      <c r="E1969" t="inlineStr">
        <is>
          <t>OH</t>
        </is>
      </c>
      <c r="F1969" t="n">
        <v>2024</v>
      </c>
      <c r="G1969" t="n">
        <v>1</v>
      </c>
      <c r="H1969" s="13" t="n">
        <v>1110025</v>
      </c>
      <c r="I1969" s="12" t="n">
        <v>68</v>
      </c>
      <c r="J1969" s="13" t="n">
        <v>3625</v>
      </c>
      <c r="K1969" s="13">
        <f>IFERROR($H1969/$I1969,"")</f>
        <v/>
      </c>
      <c r="L1969" s="13" t="n">
        <v>169261</v>
      </c>
      <c r="M1969" t="inlineStr">
        <is>
          <t>MD</t>
        </is>
      </c>
      <c r="N1969" t="inlineStr">
        <is>
          <t>Yes</t>
        </is>
      </c>
      <c r="O1969" t="inlineStr">
        <is>
          <t>Yes</t>
        </is>
      </c>
      <c r="Q1969" s="9" t="inlineStr">
        <is>
          <t>https://grantcue.com/foundations/national-machinery-foundation-inc-346520191</t>
        </is>
      </c>
    </row>
    <row r="1970">
      <c r="A1970">
        <f>IF($E1970=$E1969,$A1969+1,1)</f>
        <v/>
      </c>
      <c r="B1970" t="inlineStr">
        <is>
          <t>ROENIGK FAMILY FOUNDATION</t>
        </is>
      </c>
      <c r="C1970" t="inlineStr">
        <is>
          <t>68-0571605</t>
        </is>
      </c>
      <c r="D1970" t="inlineStr">
        <is>
          <t>Ohio</t>
        </is>
      </c>
      <c r="E1970" t="inlineStr">
        <is>
          <t>OH</t>
        </is>
      </c>
      <c r="F1970" t="n">
        <v>2025</v>
      </c>
      <c r="G1970" t="n">
        <v>2</v>
      </c>
      <c r="H1970" s="13" t="n">
        <v>1101000</v>
      </c>
      <c r="I1970" s="12" t="n">
        <v>5</v>
      </c>
      <c r="J1970" s="13" t="n">
        <v>168000</v>
      </c>
      <c r="K1970" s="13">
        <f>IFERROR($H1970/$I1970,"")</f>
        <v/>
      </c>
      <c r="L1970" s="13" t="n">
        <v>545000</v>
      </c>
      <c r="M1970" t="inlineStr">
        <is>
          <t>CA, MA, AZ</t>
        </is>
      </c>
      <c r="N1970" t="inlineStr">
        <is>
          <t>No</t>
        </is>
      </c>
      <c r="O1970" t="inlineStr">
        <is>
          <t>Not stated</t>
        </is>
      </c>
      <c r="Q1970" s="9" t="inlineStr">
        <is>
          <t>https://grantcue.com/foundations/roenigk-family-foundation-680571605</t>
        </is>
      </c>
    </row>
    <row r="1971">
      <c r="A1971">
        <f>IF($E1971=$E1970,$A1970+1,1)</f>
        <v/>
      </c>
      <c r="B1971" t="inlineStr">
        <is>
          <t>THE PETER AND MARY LEVIN FAMILY FOUNDATION</t>
        </is>
      </c>
      <c r="C1971" t="inlineStr">
        <is>
          <t>20-3841581</t>
        </is>
      </c>
      <c r="D1971" t="inlineStr">
        <is>
          <t>Ohio</t>
        </is>
      </c>
      <c r="E1971" t="inlineStr">
        <is>
          <t>OH</t>
        </is>
      </c>
      <c r="F1971" t="n">
        <v>2025</v>
      </c>
      <c r="G1971" t="n">
        <v>2</v>
      </c>
      <c r="H1971" s="13" t="n">
        <v>1096766</v>
      </c>
      <c r="I1971" s="12" t="n">
        <v>101</v>
      </c>
      <c r="J1971" s="13" t="n">
        <v>4000</v>
      </c>
      <c r="K1971" s="13">
        <f>IFERROR($H1971/$I1971,"")</f>
        <v/>
      </c>
      <c r="L1971" s="13" t="n">
        <v>89000</v>
      </c>
      <c r="M1971" t="inlineStr">
        <is>
          <t>MA, NY, PA</t>
        </is>
      </c>
      <c r="N1971" t="inlineStr">
        <is>
          <t>Yes</t>
        </is>
      </c>
      <c r="O1971" t="inlineStr">
        <is>
          <t>Yes</t>
        </is>
      </c>
      <c r="Q1971" s="9" t="inlineStr">
        <is>
          <t>https://grantcue.com/foundations/the-peter-and-mary-levin-family-foundation-203841581</t>
        </is>
      </c>
    </row>
    <row r="1972">
      <c r="A1972">
        <f>IF($E1972=$E1971,$A1971+1,1)</f>
        <v/>
      </c>
      <c r="B1972" t="inlineStr">
        <is>
          <t>ELIZABETH RING MATHER WILLIAM GWINN MATHER FUND</t>
        </is>
      </c>
      <c r="C1972" t="inlineStr">
        <is>
          <t>34-6519863</t>
        </is>
      </c>
      <c r="D1972" t="inlineStr">
        <is>
          <t>Ohio</t>
        </is>
      </c>
      <c r="E1972" t="inlineStr">
        <is>
          <t>OH</t>
        </is>
      </c>
      <c r="F1972" t="n">
        <v>2024</v>
      </c>
      <c r="G1972" t="n">
        <v>1</v>
      </c>
      <c r="H1972" s="13" t="n">
        <v>1093000</v>
      </c>
      <c r="I1972" s="12" t="n">
        <v>105</v>
      </c>
      <c r="J1972" s="13" t="n">
        <v>5000</v>
      </c>
      <c r="K1972" s="13">
        <f>IFERROR($H1972/$I1972,"")</f>
        <v/>
      </c>
      <c r="L1972" s="13" t="n">
        <v>125000</v>
      </c>
      <c r="M1972" t="inlineStr">
        <is>
          <t>MA, CA, WY</t>
        </is>
      </c>
      <c r="N1972" t="inlineStr">
        <is>
          <t>Yes</t>
        </is>
      </c>
      <c r="O1972" t="inlineStr">
        <is>
          <t>Yes</t>
        </is>
      </c>
      <c r="Q1972" s="9" t="inlineStr">
        <is>
          <t>https://grantcue.com/foundations/elizabeth-ring-mather-william-gwinn-mather-fund-346519863</t>
        </is>
      </c>
    </row>
    <row r="1973">
      <c r="A1973">
        <f>IF($E1973=$E1972,$A1972+1,1)</f>
        <v/>
      </c>
      <c r="B1973" t="inlineStr">
        <is>
          <t>LUEBBE FOUNDATION</t>
        </is>
      </c>
      <c r="C1973" t="inlineStr">
        <is>
          <t>31-1289981</t>
        </is>
      </c>
      <c r="D1973" t="inlineStr">
        <is>
          <t>Ohio</t>
        </is>
      </c>
      <c r="E1973" t="inlineStr">
        <is>
          <t>OH</t>
        </is>
      </c>
      <c r="F1973" t="n">
        <v>2024</v>
      </c>
      <c r="G1973" t="n">
        <v>1</v>
      </c>
      <c r="H1973" s="13" t="n">
        <v>1090000</v>
      </c>
      <c r="I1973" s="12" t="n">
        <v>5</v>
      </c>
      <c r="J1973" s="13" t="n">
        <v>70000</v>
      </c>
      <c r="K1973" s="13">
        <f>IFERROR($H1973/$I1973,"")</f>
        <v/>
      </c>
      <c r="L1973" s="13" t="n">
        <v>725000</v>
      </c>
      <c r="M1973" t="inlineStr">
        <is>
          <t>KY</t>
        </is>
      </c>
      <c r="N1973" t="inlineStr">
        <is>
          <t>Yes</t>
        </is>
      </c>
      <c r="O1973" t="inlineStr">
        <is>
          <t>Yes</t>
        </is>
      </c>
      <c r="Q1973" s="9" t="inlineStr">
        <is>
          <t>https://grantcue.com/foundations/luebbe-foundation-311289981</t>
        </is>
      </c>
    </row>
    <row r="1974">
      <c r="A1974">
        <f>IF($E1974=$E1973,$A1973+1,1)</f>
        <v/>
      </c>
      <c r="B1974" t="inlineStr">
        <is>
          <t>HOMAN FOUNDATION</t>
        </is>
      </c>
      <c r="C1974" t="inlineStr">
        <is>
          <t>23-7038734</t>
        </is>
      </c>
      <c r="D1974" t="inlineStr">
        <is>
          <t>Ohio</t>
        </is>
      </c>
      <c r="E1974" t="inlineStr">
        <is>
          <t>OH</t>
        </is>
      </c>
      <c r="F1974" t="n">
        <v>2025</v>
      </c>
      <c r="G1974" t="n">
        <v>2</v>
      </c>
      <c r="H1974" s="13" t="n">
        <v>1085500</v>
      </c>
      <c r="I1974" s="12" t="n">
        <v>138</v>
      </c>
      <c r="J1974" s="13" t="n">
        <v>2000</v>
      </c>
      <c r="K1974" s="13">
        <f>IFERROR($H1974/$I1974,"")</f>
        <v/>
      </c>
      <c r="L1974" s="13" t="n">
        <v>233500</v>
      </c>
      <c r="M1974" t="inlineStr">
        <is>
          <t>FL, KY, TX</t>
        </is>
      </c>
      <c r="N1974" t="inlineStr">
        <is>
          <t>Yes</t>
        </is>
      </c>
      <c r="O1974" t="inlineStr">
        <is>
          <t>Yes</t>
        </is>
      </c>
      <c r="Q1974" s="9" t="inlineStr">
        <is>
          <t>https://grantcue.com/foundations/homan-foundation-237038734</t>
        </is>
      </c>
    </row>
    <row r="1975">
      <c r="A1975">
        <f>IF($E1975=$E1974,$A1974+1,1)</f>
        <v/>
      </c>
      <c r="B1975" t="inlineStr">
        <is>
          <t>FLORENCE S BEECHER FDN</t>
        </is>
      </c>
      <c r="C1975" t="inlineStr">
        <is>
          <t>34-6613413</t>
        </is>
      </c>
      <c r="D1975" t="inlineStr">
        <is>
          <t>Ohio</t>
        </is>
      </c>
      <c r="E1975" t="inlineStr">
        <is>
          <t>OH</t>
        </is>
      </c>
      <c r="F1975" t="n">
        <v>2025</v>
      </c>
      <c r="G1975" t="n">
        <v>2</v>
      </c>
      <c r="H1975" s="13" t="n">
        <v>1084500</v>
      </c>
      <c r="I1975" s="12" t="n">
        <v>39</v>
      </c>
      <c r="J1975" s="13" t="n">
        <v>25000</v>
      </c>
      <c r="K1975" s="13">
        <f>IFERROR($H1975/$I1975,"")</f>
        <v/>
      </c>
      <c r="L1975" s="13" t="n">
        <v>100000</v>
      </c>
      <c r="M1975" t="inlineStr">
        <is>
          <t>VA, DC, CA</t>
        </is>
      </c>
      <c r="N1975" t="inlineStr">
        <is>
          <t>No</t>
        </is>
      </c>
      <c r="O1975" t="inlineStr">
        <is>
          <t>Not stated</t>
        </is>
      </c>
      <c r="Q1975" s="9" t="inlineStr">
        <is>
          <t>https://grantcue.com/foundations/florence-s-beecher-fdn-346613413</t>
        </is>
      </c>
    </row>
    <row r="1976">
      <c r="A1976">
        <f>IF($E1976=$E1975,$A1975+1,1)</f>
        <v/>
      </c>
      <c r="B1976" t="inlineStr">
        <is>
          <t>THE OTTO M BUDIG FAMILY FOUNDATION</t>
        </is>
      </c>
      <c r="C1976" t="inlineStr">
        <is>
          <t>31-1411132</t>
        </is>
      </c>
      <c r="D1976" t="inlineStr">
        <is>
          <t>Ohio</t>
        </is>
      </c>
      <c r="E1976" t="inlineStr">
        <is>
          <t>OH</t>
        </is>
      </c>
      <c r="F1976" t="n">
        <v>2025</v>
      </c>
      <c r="G1976" t="n">
        <v>2</v>
      </c>
      <c r="H1976" s="13" t="n">
        <v>1062800</v>
      </c>
      <c r="I1976" s="12" t="n">
        <v>15</v>
      </c>
      <c r="J1976" s="13" t="n">
        <v>25000</v>
      </c>
      <c r="K1976" s="13">
        <f>IFERROR($H1976/$I1976,"")</f>
        <v/>
      </c>
      <c r="L1976" s="13" t="n">
        <v>455000</v>
      </c>
      <c r="M1976" t="inlineStr">
        <is>
          <t>KY</t>
        </is>
      </c>
      <c r="N1976" t="inlineStr">
        <is>
          <t>No</t>
        </is>
      </c>
      <c r="O1976" t="inlineStr">
        <is>
          <t>Not stated</t>
        </is>
      </c>
      <c r="Q1976" s="9" t="inlineStr">
        <is>
          <t>https://grantcue.com/foundations/the-otto-m-budig-family-foundation-311411132</t>
        </is>
      </c>
    </row>
    <row r="1977">
      <c r="A1977">
        <f>IF($E1977=$E1976,$A1976+1,1)</f>
        <v/>
      </c>
      <c r="B1977" t="inlineStr">
        <is>
          <t>JOHN &amp; SUE JACKSON CHARITABLE TRUST NO 2</t>
        </is>
      </c>
      <c r="C1977" t="inlineStr">
        <is>
          <t>92-2925008</t>
        </is>
      </c>
      <c r="D1977" t="inlineStr">
        <is>
          <t>Ohio</t>
        </is>
      </c>
      <c r="E1977" t="inlineStr">
        <is>
          <t>OH</t>
        </is>
      </c>
      <c r="F1977" t="n">
        <v>2025</v>
      </c>
      <c r="G1977" t="n">
        <v>2</v>
      </c>
      <c r="H1977" s="13" t="n">
        <v>1056000</v>
      </c>
      <c r="I1977" s="12" t="n">
        <v>6</v>
      </c>
      <c r="J1977" s="13" t="n">
        <v>240000</v>
      </c>
      <c r="K1977" s="13">
        <f>IFERROR($H1977/$I1977,"")</f>
        <v/>
      </c>
      <c r="L1977" s="13" t="n">
        <v>268000</v>
      </c>
      <c r="M1977" t="inlineStr">
        <is>
          <t>ME, VA</t>
        </is>
      </c>
      <c r="N1977" t="inlineStr">
        <is>
          <t>No</t>
        </is>
      </c>
      <c r="O1977" t="inlineStr">
        <is>
          <t>Not stated</t>
        </is>
      </c>
      <c r="Q1977" s="9" t="inlineStr">
        <is>
          <t>https://grantcue.com/foundations/john-and-sue-jackson-charitable-trust-no-2-922925008</t>
        </is>
      </c>
    </row>
    <row r="1978">
      <c r="A1978">
        <f>IF($E1978=$E1977,$A1977+1,1)</f>
        <v/>
      </c>
      <c r="B1978" t="inlineStr">
        <is>
          <t>CLEVELAND GUARDIANS CHARITIES INC</t>
        </is>
      </c>
      <c r="C1978" t="inlineStr">
        <is>
          <t>34-1618536</t>
        </is>
      </c>
      <c r="D1978" t="inlineStr">
        <is>
          <t>Ohio</t>
        </is>
      </c>
      <c r="E1978" t="inlineStr">
        <is>
          <t>OH</t>
        </is>
      </c>
      <c r="F1978" t="n">
        <v>2025</v>
      </c>
      <c r="G1978" t="n">
        <v>2</v>
      </c>
      <c r="H1978" s="13" t="n">
        <v>1050992</v>
      </c>
      <c r="I1978" s="12" t="n">
        <v>51</v>
      </c>
      <c r="J1978" s="13" t="n">
        <v>8000</v>
      </c>
      <c r="K1978" s="13">
        <f>IFERROR($H1978/$I1978,"")</f>
        <v/>
      </c>
      <c r="L1978" s="13" t="n">
        <v>200000</v>
      </c>
      <c r="M1978" t="inlineStr">
        <is>
          <t>NJ, CA, NY</t>
        </is>
      </c>
      <c r="N1978" t="inlineStr">
        <is>
          <t>No</t>
        </is>
      </c>
      <c r="O1978" t="inlineStr">
        <is>
          <t>Not stated</t>
        </is>
      </c>
      <c r="Q1978" s="9" t="inlineStr">
        <is>
          <t>https://grantcue.com/foundations/cleveland-guardians-charities-inc-341618536</t>
        </is>
      </c>
    </row>
    <row r="1979">
      <c r="A1979">
        <f>IF($E1979=$E1978,$A1978+1,1)</f>
        <v/>
      </c>
      <c r="B1979" t="inlineStr">
        <is>
          <t>SCOTT KENNETH A CHARITABLE TA</t>
        </is>
      </c>
      <c r="C1979" t="inlineStr">
        <is>
          <t>34-7034544</t>
        </is>
      </c>
      <c r="D1979" t="inlineStr">
        <is>
          <t>Ohio</t>
        </is>
      </c>
      <c r="E1979" t="inlineStr">
        <is>
          <t>OH</t>
        </is>
      </c>
      <c r="F1979" t="n">
        <v>2024</v>
      </c>
      <c r="G1979" t="n">
        <v>1</v>
      </c>
      <c r="H1979" s="13" t="n">
        <v>1045963</v>
      </c>
      <c r="I1979" s="12" t="n">
        <v>55</v>
      </c>
      <c r="J1979" s="13" t="n">
        <v>15000</v>
      </c>
      <c r="K1979" s="13">
        <f>IFERROR($H1979/$I1979,"")</f>
        <v/>
      </c>
      <c r="L1979" s="13" t="n">
        <v>68500</v>
      </c>
      <c r="M1979" t="inlineStr">
        <is>
          <t>MI, NY, IN</t>
        </is>
      </c>
      <c r="N1979" t="inlineStr">
        <is>
          <t>Yes</t>
        </is>
      </c>
      <c r="O1979" t="inlineStr">
        <is>
          <t>Yes</t>
        </is>
      </c>
      <c r="P1979" s="9" t="inlineStr">
        <is>
          <t>https://www.kennethscottcharitabletrust.org/</t>
        </is>
      </c>
      <c r="Q1979" s="9" t="inlineStr">
        <is>
          <t>https://grantcue.com/foundations/scott-kenneth-a-charitable-ta-347034544</t>
        </is>
      </c>
    </row>
    <row r="1980">
      <c r="A1980">
        <f>IF($E1980=$E1979,$A1979+1,1)</f>
        <v/>
      </c>
      <c r="B1980" t="inlineStr">
        <is>
          <t>WILLIAMS FOUNDATION</t>
        </is>
      </c>
      <c r="C1980" t="inlineStr">
        <is>
          <t>31-6032504</t>
        </is>
      </c>
      <c r="D1980" t="inlineStr">
        <is>
          <t>Ohio</t>
        </is>
      </c>
      <c r="E1980" t="inlineStr">
        <is>
          <t>OH</t>
        </is>
      </c>
      <c r="F1980" t="n">
        <v>2024</v>
      </c>
      <c r="G1980" t="n">
        <v>1</v>
      </c>
      <c r="H1980" s="13" t="n">
        <v>1044933</v>
      </c>
      <c r="I1980" s="12" t="n">
        <v>47</v>
      </c>
      <c r="J1980" s="13" t="n">
        <v>15000</v>
      </c>
      <c r="K1980" s="13">
        <f>IFERROR($H1980/$I1980,"")</f>
        <v/>
      </c>
      <c r="L1980" s="13" t="n">
        <v>100000</v>
      </c>
      <c r="M1980" t="inlineStr">
        <is>
          <t>PA, SC, MA</t>
        </is>
      </c>
      <c r="N1980" t="inlineStr">
        <is>
          <t>No</t>
        </is>
      </c>
      <c r="O1980" t="inlineStr">
        <is>
          <t>Not stated</t>
        </is>
      </c>
      <c r="Q1980" s="9" t="inlineStr">
        <is>
          <t>https://grantcue.com/foundations/williams-foundation-316032504</t>
        </is>
      </c>
    </row>
    <row r="1981">
      <c r="A1981">
        <f>IF($E1981=$E1980,$A1980+1,1)</f>
        <v/>
      </c>
      <c r="B1981" t="inlineStr">
        <is>
          <t>LOCAL INITIATIVE FOR EXCELLENCE FOUNDATION</t>
        </is>
      </c>
      <c r="C1981" t="inlineStr">
        <is>
          <t>46-4081852</t>
        </is>
      </c>
      <c r="D1981" t="inlineStr">
        <is>
          <t>Ohio</t>
        </is>
      </c>
      <c r="E1981" t="inlineStr">
        <is>
          <t>OH</t>
        </is>
      </c>
      <c r="F1981" t="n">
        <v>2024</v>
      </c>
      <c r="G1981" t="n">
        <v>1</v>
      </c>
      <c r="H1981" s="13" t="n">
        <v>1040000</v>
      </c>
      <c r="I1981" s="12" t="n">
        <v>10</v>
      </c>
      <c r="J1981" s="13" t="n">
        <v>92500</v>
      </c>
      <c r="K1981" s="13">
        <f>IFERROR($H1981/$I1981,"")</f>
        <v/>
      </c>
      <c r="L1981" s="13" t="n">
        <v>250000</v>
      </c>
      <c r="M1981" t="inlineStr">
        <is>
          <t>KY, MA, VA</t>
        </is>
      </c>
      <c r="N1981" t="inlineStr">
        <is>
          <t>Yes</t>
        </is>
      </c>
      <c r="O1981" t="inlineStr">
        <is>
          <t>Yes</t>
        </is>
      </c>
      <c r="P1981" s="9" t="inlineStr">
        <is>
          <t>http://www.life-brainhealth.org/</t>
        </is>
      </c>
      <c r="Q1981" s="9" t="inlineStr">
        <is>
          <t>https://grantcue.com/foundations/local-initiative-for-excellence-foundation-464081852</t>
        </is>
      </c>
    </row>
    <row r="1982">
      <c r="A1982">
        <f>IF($E1982=$E1981,$A1981+1,1)</f>
        <v/>
      </c>
      <c r="B1982" t="inlineStr">
        <is>
          <t>THE BETTY T AND DAVID M SCHNEIDER FOUNDATION</t>
        </is>
      </c>
      <c r="C1982" t="inlineStr">
        <is>
          <t>34-1866961</t>
        </is>
      </c>
      <c r="D1982" t="inlineStr">
        <is>
          <t>Ohio</t>
        </is>
      </c>
      <c r="E1982" t="inlineStr">
        <is>
          <t>OH</t>
        </is>
      </c>
      <c r="F1982" t="n">
        <v>2025</v>
      </c>
      <c r="G1982" t="n">
        <v>2</v>
      </c>
      <c r="H1982" s="13" t="n">
        <v>1027725</v>
      </c>
      <c r="I1982" s="12" t="n">
        <v>87</v>
      </c>
      <c r="J1982" s="13" t="n">
        <v>1500</v>
      </c>
      <c r="K1982" s="13">
        <f>IFERROR($H1982/$I1982,"")</f>
        <v/>
      </c>
      <c r="L1982" s="13" t="n">
        <v>200000</v>
      </c>
      <c r="M1982" t="inlineStr">
        <is>
          <t>FL, CT, CO</t>
        </is>
      </c>
      <c r="N1982" t="inlineStr">
        <is>
          <t>No</t>
        </is>
      </c>
      <c r="O1982" t="inlineStr">
        <is>
          <t>Not stated</t>
        </is>
      </c>
      <c r="Q1982" s="9" t="inlineStr">
        <is>
          <t>https://grantcue.com/foundations/the-betty-t-and-david-m-schneider-foundation-341866961</t>
        </is>
      </c>
    </row>
    <row r="1983">
      <c r="A1983">
        <f>IF($E1983=$E1982,$A1982+1,1)</f>
        <v/>
      </c>
      <c r="B1983" t="inlineStr">
        <is>
          <t>OHIO NATIONAL FOUNDATION</t>
        </is>
      </c>
      <c r="C1983" t="inlineStr">
        <is>
          <t>31-1230164</t>
        </is>
      </c>
      <c r="D1983" t="inlineStr">
        <is>
          <t>Ohio</t>
        </is>
      </c>
      <c r="E1983" t="inlineStr">
        <is>
          <t>OH</t>
        </is>
      </c>
      <c r="F1983" t="n">
        <v>2025</v>
      </c>
      <c r="G1983" t="n">
        <v>2</v>
      </c>
      <c r="H1983" s="13" t="n">
        <v>1026739</v>
      </c>
      <c r="I1983" s="12" t="n">
        <v>6</v>
      </c>
      <c r="J1983" s="13" t="n">
        <v>10722.5</v>
      </c>
      <c r="K1983" s="13">
        <f>IFERROR($H1983/$I1983,"")</f>
        <v/>
      </c>
      <c r="L1983" s="13" t="n">
        <v>649394</v>
      </c>
      <c r="N1983" t="inlineStr">
        <is>
          <t>Yes</t>
        </is>
      </c>
      <c r="O1983" t="inlineStr">
        <is>
          <t>Not stated</t>
        </is>
      </c>
      <c r="Q1983" s="9" t="inlineStr">
        <is>
          <t>https://grantcue.com/foundations/ohio-national-foundation-311230164</t>
        </is>
      </c>
    </row>
    <row r="1984">
      <c r="A1984">
        <f>IF($E1984=$E1983,$A1983+1,1)</f>
        <v/>
      </c>
      <c r="B1984" t="inlineStr">
        <is>
          <t>THE WOHLGEMUTH HERSCHEDE FOUNDATION</t>
        </is>
      </c>
      <c r="C1984" t="inlineStr">
        <is>
          <t>31-1409317</t>
        </is>
      </c>
      <c r="D1984" t="inlineStr">
        <is>
          <t>Ohio</t>
        </is>
      </c>
      <c r="E1984" t="inlineStr">
        <is>
          <t>OH</t>
        </is>
      </c>
      <c r="F1984" t="n">
        <v>2022</v>
      </c>
      <c r="G1984" t="n">
        <v>1</v>
      </c>
      <c r="H1984" s="13" t="n">
        <v>1026000</v>
      </c>
      <c r="I1984" s="12" t="n">
        <v>126</v>
      </c>
      <c r="J1984" s="13" t="n">
        <v>5000</v>
      </c>
      <c r="K1984" s="13">
        <f>IFERROR($H1984/$I1984,"")</f>
        <v/>
      </c>
      <c r="L1984" s="13" t="n">
        <v>40000</v>
      </c>
      <c r="M1984" t="inlineStr">
        <is>
          <t>KY, VA, IN</t>
        </is>
      </c>
      <c r="N1984" t="inlineStr">
        <is>
          <t>Yes</t>
        </is>
      </c>
      <c r="O1984" t="inlineStr">
        <is>
          <t>Not stated</t>
        </is>
      </c>
      <c r="Q1984" s="9" t="inlineStr">
        <is>
          <t>https://grantcue.com/foundations/the-wohlgemuth-herschede-foundation-co-fifth-third-bank-na-agent-311409317</t>
        </is>
      </c>
    </row>
    <row r="1985">
      <c r="A1985">
        <f>IF($E1985=$E1984,$A1984+1,1)</f>
        <v/>
      </c>
      <c r="B1985" t="inlineStr">
        <is>
          <t>The Jay Farner Family Foundation</t>
        </is>
      </c>
      <c r="C1985" t="inlineStr">
        <is>
          <t>33-2480930</t>
        </is>
      </c>
      <c r="D1985" t="inlineStr">
        <is>
          <t>Ohio</t>
        </is>
      </c>
      <c r="E1985" t="inlineStr">
        <is>
          <t>OH</t>
        </is>
      </c>
      <c r="F1985" t="n">
        <v>2025</v>
      </c>
      <c r="G1985" t="n">
        <v>3</v>
      </c>
      <c r="H1985" s="13" t="n">
        <v>1021333</v>
      </c>
      <c r="I1985" s="12" t="n">
        <v>7</v>
      </c>
      <c r="J1985" s="13" t="n">
        <v>100000</v>
      </c>
      <c r="K1985" s="13">
        <f>IFERROR($H1985/$I1985,"")</f>
        <v/>
      </c>
      <c r="L1985" s="13" t="n">
        <v>333333</v>
      </c>
      <c r="M1985" t="inlineStr">
        <is>
          <t>MO, CA, NY</t>
        </is>
      </c>
      <c r="N1985" t="inlineStr">
        <is>
          <t>No</t>
        </is>
      </c>
      <c r="O1985" t="inlineStr">
        <is>
          <t>Not stated</t>
        </is>
      </c>
      <c r="Q1985" s="9" t="inlineStr">
        <is>
          <t>https://grantcue.com/foundations/the-jay-farner-family-foundation-332480930</t>
        </is>
      </c>
    </row>
    <row r="1986">
      <c r="A1986">
        <f>IF($E1986=$E1985,$A1985+1,1)</f>
        <v/>
      </c>
      <c r="B1986" t="inlineStr">
        <is>
          <t>JAN R LEWIS PHILANTHROPIC FUND INC</t>
        </is>
      </c>
      <c r="C1986" t="inlineStr">
        <is>
          <t>46-4393984</t>
        </is>
      </c>
      <c r="D1986" t="inlineStr">
        <is>
          <t>Ohio</t>
        </is>
      </c>
      <c r="E1986" t="inlineStr">
        <is>
          <t>OH</t>
        </is>
      </c>
      <c r="F1986" t="n">
        <v>2025</v>
      </c>
      <c r="G1986" t="n">
        <v>2</v>
      </c>
      <c r="H1986" s="13" t="n">
        <v>1019800</v>
      </c>
      <c r="I1986" s="12" t="n">
        <v>16</v>
      </c>
      <c r="J1986" s="13" t="n">
        <v>22500</v>
      </c>
      <c r="K1986" s="13">
        <f>IFERROR($H1986/$I1986,"")</f>
        <v/>
      </c>
      <c r="L1986" s="13" t="n">
        <v>350000</v>
      </c>
      <c r="M1986" t="inlineStr">
        <is>
          <t>FL, NY, MD</t>
        </is>
      </c>
      <c r="N1986" t="inlineStr">
        <is>
          <t>No</t>
        </is>
      </c>
      <c r="O1986" t="inlineStr">
        <is>
          <t>Not stated</t>
        </is>
      </c>
      <c r="Q1986" s="9" t="inlineStr">
        <is>
          <t>https://grantcue.com/foundations/jan-r-lewis-philanthropic-fund-inc-464393984</t>
        </is>
      </c>
    </row>
    <row r="1987">
      <c r="A1987">
        <f>IF($E1987=$E1986,$A1986+1,1)</f>
        <v/>
      </c>
      <c r="B1987" t="inlineStr">
        <is>
          <t>THE AIELLO CHARITABLE FOUNDATION INC</t>
        </is>
      </c>
      <c r="C1987" t="inlineStr">
        <is>
          <t>30-0069581</t>
        </is>
      </c>
      <c r="D1987" t="inlineStr">
        <is>
          <t>Ohio</t>
        </is>
      </c>
      <c r="E1987" t="inlineStr">
        <is>
          <t>OH</t>
        </is>
      </c>
      <c r="F1987" t="n">
        <v>2024</v>
      </c>
      <c r="G1987" t="n">
        <v>1</v>
      </c>
      <c r="H1987" s="13" t="n">
        <v>1015050</v>
      </c>
      <c r="I1987" s="12" t="n">
        <v>58</v>
      </c>
      <c r="J1987" s="13" t="n">
        <v>2750</v>
      </c>
      <c r="K1987" s="13">
        <f>IFERROR($H1987/$I1987,"")</f>
        <v/>
      </c>
      <c r="L1987" s="13" t="n">
        <v>620000</v>
      </c>
      <c r="M1987" t="inlineStr">
        <is>
          <t>CT, NY, GA</t>
        </is>
      </c>
      <c r="N1987" t="inlineStr">
        <is>
          <t>No</t>
        </is>
      </c>
      <c r="O1987" t="inlineStr">
        <is>
          <t>Not stated</t>
        </is>
      </c>
      <c r="Q1987" s="9" t="inlineStr">
        <is>
          <t>https://grantcue.com/foundations/the-aiello-charitable-foundation-inc-300069581</t>
        </is>
      </c>
    </row>
    <row r="1988">
      <c r="A1988">
        <f>IF($E1988=$E1987,$A1987+1,1)</f>
        <v/>
      </c>
      <c r="B1988" t="inlineStr">
        <is>
          <t>MESSER CONSTRUCTION FOUNDATION</t>
        </is>
      </c>
      <c r="C1988" t="inlineStr">
        <is>
          <t>20-0262239</t>
        </is>
      </c>
      <c r="D1988" t="inlineStr">
        <is>
          <t>Ohio</t>
        </is>
      </c>
      <c r="E1988" t="inlineStr">
        <is>
          <t>OH</t>
        </is>
      </c>
      <c r="F1988" t="n">
        <v>2024</v>
      </c>
      <c r="G1988" t="n">
        <v>2</v>
      </c>
      <c r="H1988" s="13" t="n">
        <v>1011500</v>
      </c>
      <c r="I1988" s="12" t="n">
        <v>40</v>
      </c>
      <c r="J1988" s="13" t="n">
        <v>20000</v>
      </c>
      <c r="K1988" s="13">
        <f>IFERROR($H1988/$I1988,"")</f>
        <v/>
      </c>
      <c r="L1988" s="13" t="n">
        <v>150000</v>
      </c>
      <c r="M1988" t="inlineStr">
        <is>
          <t>KY, IN, SC</t>
        </is>
      </c>
      <c r="N1988" t="inlineStr">
        <is>
          <t>No</t>
        </is>
      </c>
      <c r="O1988" t="inlineStr">
        <is>
          <t>Not stated</t>
        </is>
      </c>
      <c r="Q1988" s="9" t="inlineStr">
        <is>
          <t>https://grantcue.com/foundations/messer-construction-foundation-200262239</t>
        </is>
      </c>
    </row>
    <row r="1989">
      <c r="A1989">
        <f>IF($E1989=$E1988,$A1988+1,1)</f>
        <v/>
      </c>
      <c r="B1989" t="inlineStr">
        <is>
          <t>ROSE FOUNDATION</t>
        </is>
      </c>
      <c r="C1989" t="inlineStr">
        <is>
          <t>34-1756624</t>
        </is>
      </c>
      <c r="D1989" t="inlineStr">
        <is>
          <t>Ohio</t>
        </is>
      </c>
      <c r="E1989" t="inlineStr">
        <is>
          <t>OH</t>
        </is>
      </c>
      <c r="F1989" t="n">
        <v>2025</v>
      </c>
      <c r="G1989" t="n">
        <v>2</v>
      </c>
      <c r="H1989" s="13" t="n">
        <v>1008300</v>
      </c>
      <c r="I1989" s="12" t="n">
        <v>5</v>
      </c>
      <c r="J1989" s="13" t="n">
        <v>2500</v>
      </c>
      <c r="K1989" s="13">
        <f>IFERROR($H1989/$I1989,"")</f>
        <v/>
      </c>
      <c r="L1989" s="13" t="n">
        <v>1000000</v>
      </c>
      <c r="M1989" t="inlineStr">
        <is>
          <t>DC</t>
        </is>
      </c>
      <c r="N1989" t="inlineStr">
        <is>
          <t>Yes</t>
        </is>
      </c>
      <c r="O1989" t="inlineStr">
        <is>
          <t>Not stated</t>
        </is>
      </c>
      <c r="Q1989" s="9" t="inlineStr">
        <is>
          <t>https://grantcue.com/foundations/rose-foundation-341756624</t>
        </is>
      </c>
    </row>
    <row r="1990">
      <c r="A1990">
        <f>IF($E1990=$E1989,$A1989+1,1)</f>
        <v/>
      </c>
      <c r="B1990" t="inlineStr">
        <is>
          <t>The Sylvia and Heath Oliver Foundation</t>
        </is>
      </c>
      <c r="C1990" t="inlineStr">
        <is>
          <t>27-6741642</t>
        </is>
      </c>
      <c r="D1990" t="inlineStr">
        <is>
          <t>Ohio</t>
        </is>
      </c>
      <c r="E1990" t="inlineStr">
        <is>
          <t>OH</t>
        </is>
      </c>
      <c r="F1990" t="n">
        <v>2025</v>
      </c>
      <c r="G1990" t="n">
        <v>2</v>
      </c>
      <c r="H1990" s="13" t="n">
        <v>1005000</v>
      </c>
      <c r="I1990" s="12" t="n">
        <v>37</v>
      </c>
      <c r="J1990" s="13" t="n">
        <v>15000</v>
      </c>
      <c r="K1990" s="13">
        <f>IFERROR($H1990/$I1990,"")</f>
        <v/>
      </c>
      <c r="L1990" s="13" t="n">
        <v>100000</v>
      </c>
      <c r="M1990" t="inlineStr">
        <is>
          <t>NC, FL, SC</t>
        </is>
      </c>
      <c r="N1990" t="inlineStr">
        <is>
          <t>Yes</t>
        </is>
      </c>
      <c r="O1990" t="inlineStr">
        <is>
          <t>Not stated</t>
        </is>
      </c>
      <c r="Q1990" s="9" t="inlineStr">
        <is>
          <t>https://grantcue.com/foundations/the-sylvia-and-heath-oliver-foundation-276741642</t>
        </is>
      </c>
    </row>
    <row r="1991">
      <c r="A1991">
        <f>IF($E1991=$E1990,$A1990+1,1)</f>
        <v/>
      </c>
      <c r="B1991" t="inlineStr">
        <is>
          <t>THE ANTONUCCI FAMILY FOUNDATION</t>
        </is>
      </c>
      <c r="C1991" t="inlineStr">
        <is>
          <t>47-6960180</t>
        </is>
      </c>
      <c r="D1991" t="inlineStr">
        <is>
          <t>Ohio</t>
        </is>
      </c>
      <c r="E1991" t="inlineStr">
        <is>
          <t>OH</t>
        </is>
      </c>
      <c r="F1991" t="n">
        <v>2025</v>
      </c>
      <c r="G1991" t="n">
        <v>2</v>
      </c>
      <c r="H1991" s="13" t="n">
        <v>1003000</v>
      </c>
      <c r="I1991" s="12" t="n">
        <v>5</v>
      </c>
      <c r="J1991" s="13" t="n">
        <v>25000</v>
      </c>
      <c r="K1991" s="13">
        <f>IFERROR($H1991/$I1991,"")</f>
        <v/>
      </c>
      <c r="L1991" s="13" t="n">
        <v>600000</v>
      </c>
      <c r="N1991" t="inlineStr">
        <is>
          <t>No</t>
        </is>
      </c>
      <c r="O1991" t="inlineStr">
        <is>
          <t>Not stated</t>
        </is>
      </c>
      <c r="Q1991" s="9" t="inlineStr">
        <is>
          <t>https://grantcue.com/foundations/the-antonucci-family-foundation-c-o-john-m-antonucci-476960180</t>
        </is>
      </c>
    </row>
    <row r="1992">
      <c r="A1992">
        <f>IF($E1992=$E1991,$A1991+1,1)</f>
        <v/>
      </c>
      <c r="B1992" t="inlineStr">
        <is>
          <t>THE JOANNE &amp; JOHN DALLEPEZZE FOUNDATION</t>
        </is>
      </c>
      <c r="C1992" t="inlineStr">
        <is>
          <t>59-3650218</t>
        </is>
      </c>
      <c r="D1992" t="inlineStr">
        <is>
          <t>Ohio</t>
        </is>
      </c>
      <c r="E1992" t="inlineStr">
        <is>
          <t>OH</t>
        </is>
      </c>
      <c r="F1992" t="n">
        <v>2025</v>
      </c>
      <c r="G1992" t="n">
        <v>2</v>
      </c>
      <c r="H1992" s="13" t="n">
        <v>1002594</v>
      </c>
      <c r="I1992" s="12" t="n">
        <v>74</v>
      </c>
      <c r="J1992" s="13" t="n">
        <v>5000</v>
      </c>
      <c r="K1992" s="13">
        <f>IFERROR($H1992/$I1992,"")</f>
        <v/>
      </c>
      <c r="L1992" s="13" t="n">
        <v>147500</v>
      </c>
      <c r="M1992" t="inlineStr">
        <is>
          <t>FL, NY, TX</t>
        </is>
      </c>
      <c r="N1992" t="inlineStr">
        <is>
          <t>No</t>
        </is>
      </c>
      <c r="O1992" t="inlineStr">
        <is>
          <t>Not stated</t>
        </is>
      </c>
      <c r="Q1992" s="9" t="inlineStr">
        <is>
          <t>https://grantcue.com/foundations/the-joanne-and-john-dallepezze-foundation-593650218</t>
        </is>
      </c>
    </row>
    <row r="1993">
      <c r="A1993">
        <f>IF($E1993=$E1992,$A1992+1,1)</f>
        <v/>
      </c>
      <c r="B1993" t="inlineStr">
        <is>
          <t>LOUISE B GUTHMAN CHARITABLE FOUNDATION</t>
        </is>
      </c>
      <c r="C1993" t="inlineStr">
        <is>
          <t>26-2967556</t>
        </is>
      </c>
      <c r="D1993" t="inlineStr">
        <is>
          <t>Ohio</t>
        </is>
      </c>
      <c r="E1993" t="inlineStr">
        <is>
          <t>OH</t>
        </is>
      </c>
      <c r="F1993" t="n">
        <v>2025</v>
      </c>
      <c r="G1993" t="n">
        <v>2</v>
      </c>
      <c r="H1993" s="13" t="n">
        <v>1000000</v>
      </c>
      <c r="I1993" s="12" t="n">
        <v>24</v>
      </c>
      <c r="J1993" s="13" t="n">
        <v>25000</v>
      </c>
      <c r="K1993" s="13">
        <f>IFERROR($H1993/$I1993,"")</f>
        <v/>
      </c>
      <c r="L1993" s="13" t="n">
        <v>200000</v>
      </c>
      <c r="N1993" t="inlineStr">
        <is>
          <t>No</t>
        </is>
      </c>
      <c r="O1993" t="inlineStr">
        <is>
          <t>Not stated</t>
        </is>
      </c>
      <c r="Q1993" s="9" t="inlineStr">
        <is>
          <t>https://grantcue.com/foundations/louise-b-guthman-charitable-foundation-262967556</t>
        </is>
      </c>
    </row>
    <row r="1994">
      <c r="A1994">
        <f>IF($E1994=$E1993,$A1993+1,1)</f>
        <v/>
      </c>
      <c r="B1994" t="inlineStr">
        <is>
          <t>WAITT FOUNDATION</t>
        </is>
      </c>
      <c r="C1994" t="inlineStr">
        <is>
          <t>46-0428166</t>
        </is>
      </c>
      <c r="D1994" t="inlineStr">
        <is>
          <t>South Dakota</t>
        </is>
      </c>
      <c r="E1994" t="inlineStr">
        <is>
          <t>SD</t>
        </is>
      </c>
      <c r="F1994" t="n">
        <v>2024</v>
      </c>
      <c r="G1994" t="n">
        <v>2</v>
      </c>
      <c r="H1994" s="13" t="n">
        <v>20068715</v>
      </c>
      <c r="I1994" s="12" t="n">
        <v>72</v>
      </c>
      <c r="J1994" s="13" t="n">
        <v>2650</v>
      </c>
      <c r="K1994" s="13">
        <f>IFERROR($H1994/$I1994,"")</f>
        <v/>
      </c>
      <c r="L1994" s="13" t="n">
        <v>7141280</v>
      </c>
      <c r="M1994" t="inlineStr">
        <is>
          <t>CA, DC, NY</t>
        </is>
      </c>
      <c r="N1994" t="inlineStr">
        <is>
          <t>No</t>
        </is>
      </c>
      <c r="O1994" t="inlineStr">
        <is>
          <t>Yes</t>
        </is>
      </c>
      <c r="Q1994" s="9" t="inlineStr">
        <is>
          <t>https://grantcue.com/foundations/waitt-foundation-460428166</t>
        </is>
      </c>
    </row>
    <row r="1995">
      <c r="A1995">
        <f>IF($E1995=$E1994,$A1994+1,1)</f>
        <v/>
      </c>
      <c r="B1995" t="inlineStr">
        <is>
          <t>SFS FOUNDATION</t>
        </is>
      </c>
      <c r="C1995" t="inlineStr">
        <is>
          <t>86-1917173</t>
        </is>
      </c>
      <c r="D1995" t="inlineStr">
        <is>
          <t>South Dakota</t>
        </is>
      </c>
      <c r="E1995" t="inlineStr">
        <is>
          <t>SD</t>
        </is>
      </c>
      <c r="F1995" t="n">
        <v>2025</v>
      </c>
      <c r="G1995" t="n">
        <v>2</v>
      </c>
      <c r="H1995" s="13" t="n">
        <v>13611400</v>
      </c>
      <c r="I1995" s="12" t="n">
        <v>40</v>
      </c>
      <c r="J1995" s="13" t="n">
        <v>137000</v>
      </c>
      <c r="K1995" s="13">
        <f>IFERROR($H1995/$I1995,"")</f>
        <v/>
      </c>
      <c r="L1995" s="13" t="n">
        <v>3000000</v>
      </c>
      <c r="M1995" t="inlineStr">
        <is>
          <t>FL, IA, MN</t>
        </is>
      </c>
      <c r="N1995" t="inlineStr">
        <is>
          <t>Yes</t>
        </is>
      </c>
      <c r="O1995" t="inlineStr">
        <is>
          <t>Not stated</t>
        </is>
      </c>
      <c r="Q1995" s="9" t="inlineStr">
        <is>
          <t>https://grantcue.com/foundations/sfs-foundation-861917173</t>
        </is>
      </c>
    </row>
    <row r="1996">
      <c r="A1996">
        <f>IF($E1996=$E1995,$A1995+1,1)</f>
        <v/>
      </c>
      <c r="B1996" t="inlineStr">
        <is>
          <t>TERHULY FOUNDATION</t>
        </is>
      </c>
      <c r="C1996" t="inlineStr">
        <is>
          <t>41-1818562</t>
        </is>
      </c>
      <c r="D1996" t="inlineStr">
        <is>
          <t>South Dakota</t>
        </is>
      </c>
      <c r="E1996" t="inlineStr">
        <is>
          <t>SD</t>
        </is>
      </c>
      <c r="F1996" t="n">
        <v>2025</v>
      </c>
      <c r="G1996" t="n">
        <v>2</v>
      </c>
      <c r="H1996" s="13" t="n">
        <v>6643003</v>
      </c>
      <c r="I1996" s="12" t="n">
        <v>33</v>
      </c>
      <c r="J1996" s="13" t="n">
        <v>10000</v>
      </c>
      <c r="K1996" s="13">
        <f>IFERROR($H1996/$I1996,"")</f>
        <v/>
      </c>
      <c r="L1996" s="13" t="n">
        <v>5543003</v>
      </c>
      <c r="M1996" t="inlineStr">
        <is>
          <t>MN, ND</t>
        </is>
      </c>
      <c r="N1996" t="inlineStr">
        <is>
          <t>No</t>
        </is>
      </c>
      <c r="O1996" t="inlineStr">
        <is>
          <t>Not stated</t>
        </is>
      </c>
      <c r="Q1996" s="9" t="inlineStr">
        <is>
          <t>https://grantcue.com/foundations/terhuly-foundation-c-o-terry-gilberstadt-411818562</t>
        </is>
      </c>
    </row>
    <row r="1997">
      <c r="A1997">
        <f>IF($E1997=$E1996,$A1996+1,1)</f>
        <v/>
      </c>
      <c r="B1997" t="inlineStr">
        <is>
          <t>THE ROBERT AND RITA ELMEN FOUNDATION</t>
        </is>
      </c>
      <c r="C1997" t="inlineStr">
        <is>
          <t>20-5767798</t>
        </is>
      </c>
      <c r="D1997" t="inlineStr">
        <is>
          <t>South Dakota</t>
        </is>
      </c>
      <c r="E1997" t="inlineStr">
        <is>
          <t>SD</t>
        </is>
      </c>
      <c r="F1997" t="n">
        <v>2024</v>
      </c>
      <c r="G1997" t="n">
        <v>1</v>
      </c>
      <c r="H1997" s="13" t="n">
        <v>4428707</v>
      </c>
      <c r="I1997" s="12" t="n">
        <v>57</v>
      </c>
      <c r="J1997" s="13" t="n">
        <v>25000</v>
      </c>
      <c r="K1997" s="13">
        <f>IFERROR($H1997/$I1997,"")</f>
        <v/>
      </c>
      <c r="L1997" s="13" t="n">
        <v>960000</v>
      </c>
      <c r="M1997" t="inlineStr">
        <is>
          <t>MA, CA, NY</t>
        </is>
      </c>
      <c r="N1997" t="inlineStr">
        <is>
          <t>No</t>
        </is>
      </c>
      <c r="O1997" t="inlineStr">
        <is>
          <t>Not stated</t>
        </is>
      </c>
      <c r="Q1997" s="9" t="inlineStr">
        <is>
          <t>https://grantcue.com/foundations/the-robert-and-rita-elmen-foundation-205767798</t>
        </is>
      </c>
    </row>
    <row r="1998">
      <c r="A1998">
        <f>IF($E1998=$E1997,$A1997+1,1)</f>
        <v/>
      </c>
      <c r="B1998" t="inlineStr">
        <is>
          <t>VADON FOUNDATION</t>
        </is>
      </c>
      <c r="C1998" t="inlineStr">
        <is>
          <t>46-3669945</t>
        </is>
      </c>
      <c r="D1998" t="inlineStr">
        <is>
          <t>South Dakota</t>
        </is>
      </c>
      <c r="E1998" t="inlineStr">
        <is>
          <t>SD</t>
        </is>
      </c>
      <c r="F1998" t="n">
        <v>2024</v>
      </c>
      <c r="G1998" t="n">
        <v>1</v>
      </c>
      <c r="H1998" s="13" t="n">
        <v>3472500</v>
      </c>
      <c r="I1998" s="12" t="n">
        <v>39</v>
      </c>
      <c r="J1998" s="13" t="n">
        <v>75000</v>
      </c>
      <c r="K1998" s="13">
        <f>IFERROR($H1998/$I1998,"")</f>
        <v/>
      </c>
      <c r="L1998" s="13" t="n">
        <v>250000</v>
      </c>
      <c r="M1998" t="inlineStr">
        <is>
          <t>WA, CA, MT</t>
        </is>
      </c>
      <c r="N1998" t="inlineStr">
        <is>
          <t>No</t>
        </is>
      </c>
      <c r="O1998" t="inlineStr">
        <is>
          <t>Not stated</t>
        </is>
      </c>
      <c r="Q1998" s="9" t="inlineStr">
        <is>
          <t>https://grantcue.com/foundations/vadon-foundation-463669945</t>
        </is>
      </c>
    </row>
    <row r="1999">
      <c r="A1999">
        <f>IF($E1999=$E1998,$A1998+1,1)</f>
        <v/>
      </c>
      <c r="B1999" t="inlineStr">
        <is>
          <t>Clifford and LaVonne Graese Foundation</t>
        </is>
      </c>
      <c r="C1999" t="inlineStr">
        <is>
          <t>13-3388411</t>
        </is>
      </c>
      <c r="D1999" t="inlineStr">
        <is>
          <t>South Dakota</t>
        </is>
      </c>
      <c r="E1999" t="inlineStr">
        <is>
          <t>SD</t>
        </is>
      </c>
      <c r="F1999" t="n">
        <v>2025</v>
      </c>
      <c r="G1999" t="n">
        <v>2</v>
      </c>
      <c r="H1999" s="13" t="n">
        <v>2250000</v>
      </c>
      <c r="I1999" s="12" t="n">
        <v>60</v>
      </c>
      <c r="J1999" s="13" t="n">
        <v>25000</v>
      </c>
      <c r="K1999" s="13">
        <f>IFERROR($H1999/$I1999,"")</f>
        <v/>
      </c>
      <c r="L1999" s="13" t="n">
        <v>195000</v>
      </c>
      <c r="M1999" t="inlineStr">
        <is>
          <t>FL, IL, IA</t>
        </is>
      </c>
      <c r="N1999" t="inlineStr">
        <is>
          <t>No</t>
        </is>
      </c>
      <c r="O1999" t="inlineStr">
        <is>
          <t>Not stated</t>
        </is>
      </c>
      <c r="Q1999" s="9" t="inlineStr">
        <is>
          <t>https://grantcue.com/foundations/clifford-and-lavonne-graese-foundation-133388411</t>
        </is>
      </c>
    </row>
    <row r="2000">
      <c r="A2000">
        <f>IF($E2000=$E1999,$A1999+1,1)</f>
        <v/>
      </c>
      <c r="B2000" t="inlineStr">
        <is>
          <t>Great Plains Education Foundation Inc</t>
        </is>
      </c>
      <c r="C2000" t="inlineStr">
        <is>
          <t>46-0350016</t>
        </is>
      </c>
      <c r="D2000" t="inlineStr">
        <is>
          <t>South Dakota</t>
        </is>
      </c>
      <c r="E2000" t="inlineStr">
        <is>
          <t>SD</t>
        </is>
      </c>
      <c r="F2000" t="n">
        <v>2024</v>
      </c>
      <c r="G2000" t="n">
        <v>2</v>
      </c>
      <c r="H2000" s="13" t="n">
        <v>2185000</v>
      </c>
      <c r="I2000" s="12" t="n">
        <v>15</v>
      </c>
      <c r="J2000" s="13" t="n">
        <v>65000</v>
      </c>
      <c r="K2000" s="13">
        <f>IFERROR($H2000/$I2000,"")</f>
        <v/>
      </c>
      <c r="L2000" s="13" t="n">
        <v>700000</v>
      </c>
      <c r="N2000" t="inlineStr">
        <is>
          <t>No</t>
        </is>
      </c>
      <c r="O2000" t="inlineStr">
        <is>
          <t>Not stated</t>
        </is>
      </c>
      <c r="Q2000" s="9" t="inlineStr">
        <is>
          <t>https://grantcue.com/foundations/great-plains-education-foundation-inc-c-o-dacotah-bank-trust-460350016</t>
        </is>
      </c>
    </row>
    <row r="2001">
      <c r="A2001">
        <f>IF($E2001=$E2000,$A2000+1,1)</f>
        <v/>
      </c>
      <c r="B2001" t="inlineStr">
        <is>
          <t>HAVER FOUNDATION</t>
        </is>
      </c>
      <c r="C2001" t="inlineStr">
        <is>
          <t>82-6126398</t>
        </is>
      </c>
      <c r="D2001" t="inlineStr">
        <is>
          <t>South Dakota</t>
        </is>
      </c>
      <c r="E2001" t="inlineStr">
        <is>
          <t>SD</t>
        </is>
      </c>
      <c r="F2001" t="n">
        <v>2025</v>
      </c>
      <c r="G2001" t="n">
        <v>2</v>
      </c>
      <c r="H2001" s="13" t="n">
        <v>2138823</v>
      </c>
      <c r="I2001" s="12" t="n">
        <v>14</v>
      </c>
      <c r="J2001" s="13" t="n">
        <v>100000</v>
      </c>
      <c r="K2001" s="13">
        <f>IFERROR($H2001/$I2001,"")</f>
        <v/>
      </c>
      <c r="L2001" s="13" t="n">
        <v>654464</v>
      </c>
      <c r="M2001" t="inlineStr">
        <is>
          <t>MA, CA, NY</t>
        </is>
      </c>
      <c r="N2001" t="inlineStr">
        <is>
          <t>No</t>
        </is>
      </c>
      <c r="O2001" t="inlineStr">
        <is>
          <t>Not stated</t>
        </is>
      </c>
      <c r="Q2001" s="9" t="inlineStr">
        <is>
          <t>https://grantcue.com/foundations/haver-foundation-c-o-pendleton-square-trust-company-inc-826126398</t>
        </is>
      </c>
    </row>
    <row r="2002">
      <c r="A2002">
        <f>IF($E2002=$E2001,$A2001+1,1)</f>
        <v/>
      </c>
      <c r="B2002" t="inlineStr">
        <is>
          <t>THE WILLIAM R HOCH FAMILY FOUNDATION INC</t>
        </is>
      </c>
      <c r="C2002" t="inlineStr">
        <is>
          <t>20-2020348</t>
        </is>
      </c>
      <c r="D2002" t="inlineStr">
        <is>
          <t>South Dakota</t>
        </is>
      </c>
      <c r="E2002" t="inlineStr">
        <is>
          <t>SD</t>
        </is>
      </c>
      <c r="F2002" t="n">
        <v>2025</v>
      </c>
      <c r="G2002" t="n">
        <v>2</v>
      </c>
      <c r="H2002" s="13" t="n">
        <v>1933196</v>
      </c>
      <c r="I2002" s="12" t="n">
        <v>21</v>
      </c>
      <c r="J2002" s="13" t="n">
        <v>100000</v>
      </c>
      <c r="K2002" s="13">
        <f>IFERROR($H2002/$I2002,"")</f>
        <v/>
      </c>
      <c r="L2002" s="13" t="n">
        <v>250000</v>
      </c>
      <c r="M2002" t="inlineStr">
        <is>
          <t>MD, GA, NJ</t>
        </is>
      </c>
      <c r="N2002" t="inlineStr">
        <is>
          <t>No</t>
        </is>
      </c>
      <c r="O2002" t="inlineStr">
        <is>
          <t>Not stated</t>
        </is>
      </c>
      <c r="Q2002" s="9" t="inlineStr">
        <is>
          <t>https://grantcue.com/foundations/the-william-r-hoch-family-foundation-inc-202020348</t>
        </is>
      </c>
    </row>
    <row r="2003">
      <c r="A2003">
        <f>IF($E2003=$E2002,$A2002+1,1)</f>
        <v/>
      </c>
      <c r="B2003" t="inlineStr">
        <is>
          <t>THE RUTH DANLEY AND WILLIAM ENOCH MOORE FUND</t>
        </is>
      </c>
      <c r="C2003" t="inlineStr">
        <is>
          <t>25-6399593</t>
        </is>
      </c>
      <c r="D2003" t="inlineStr">
        <is>
          <t>South Dakota</t>
        </is>
      </c>
      <c r="E2003" t="inlineStr">
        <is>
          <t>SD</t>
        </is>
      </c>
      <c r="F2003" t="n">
        <v>2025</v>
      </c>
      <c r="G2003" t="n">
        <v>2</v>
      </c>
      <c r="H2003" s="13" t="n">
        <v>1931811</v>
      </c>
      <c r="I2003" s="12" t="n">
        <v>33</v>
      </c>
      <c r="J2003" s="13" t="n">
        <v>50000</v>
      </c>
      <c r="K2003" s="13">
        <f>IFERROR($H2003/$I2003,"")</f>
        <v/>
      </c>
      <c r="L2003" s="13" t="n">
        <v>150000</v>
      </c>
      <c r="M2003" t="inlineStr">
        <is>
          <t>AZ, NM, MT</t>
        </is>
      </c>
      <c r="N2003" t="inlineStr">
        <is>
          <t>Yes</t>
        </is>
      </c>
      <c r="O2003" t="inlineStr">
        <is>
          <t>Yes</t>
        </is>
      </c>
      <c r="Q2003" s="9" t="inlineStr">
        <is>
          <t>https://grantcue.com/foundations/the-ruth-danley-and-william-enoch-moore-fund-256399593</t>
        </is>
      </c>
    </row>
    <row r="2004">
      <c r="A2004">
        <f>IF($E2004=$E2003,$A2003+1,1)</f>
        <v/>
      </c>
      <c r="B2004" t="inlineStr">
        <is>
          <t>JOHN D &amp; EDNA HOFER TRUST</t>
        </is>
      </c>
      <c r="C2004" t="inlineStr">
        <is>
          <t>46-6088580</t>
        </is>
      </c>
      <c r="D2004" t="inlineStr">
        <is>
          <t>South Dakota</t>
        </is>
      </c>
      <c r="E2004" t="inlineStr">
        <is>
          <t>SD</t>
        </is>
      </c>
      <c r="F2004" t="n">
        <v>2025</v>
      </c>
      <c r="G2004" t="n">
        <v>2</v>
      </c>
      <c r="H2004" s="13" t="n">
        <v>1724155</v>
      </c>
      <c r="I2004" s="12" t="n">
        <v>14</v>
      </c>
      <c r="J2004" s="13" t="n">
        <v>112000</v>
      </c>
      <c r="K2004" s="13">
        <f>IFERROR($H2004/$I2004,"")</f>
        <v/>
      </c>
      <c r="L2004" s="13" t="n">
        <v>245000</v>
      </c>
      <c r="M2004" t="inlineStr">
        <is>
          <t>NE</t>
        </is>
      </c>
      <c r="N2004" t="inlineStr">
        <is>
          <t>No</t>
        </is>
      </c>
      <c r="O2004" t="inlineStr">
        <is>
          <t>Not stated</t>
        </is>
      </c>
      <c r="Q2004" s="9" t="inlineStr">
        <is>
          <t>https://grantcue.com/foundations/john-d-and-edna-hofer-trust-466088580</t>
        </is>
      </c>
    </row>
    <row r="2005">
      <c r="A2005">
        <f>IF($E2005=$E2004,$A2004+1,1)</f>
        <v/>
      </c>
      <c r="B2005" t="inlineStr">
        <is>
          <t>DELMAN MORTENSON CHARITABLE FOUNDATION</t>
        </is>
      </c>
      <c r="C2005" t="inlineStr">
        <is>
          <t>54-1739798</t>
        </is>
      </c>
      <c r="D2005" t="inlineStr">
        <is>
          <t>South Dakota</t>
        </is>
      </c>
      <c r="E2005" t="inlineStr">
        <is>
          <t>SD</t>
        </is>
      </c>
      <c r="F2005" t="n">
        <v>2025</v>
      </c>
      <c r="G2005" t="n">
        <v>2</v>
      </c>
      <c r="H2005" s="13" t="n">
        <v>1646868</v>
      </c>
      <c r="I2005" s="12" t="n">
        <v>40</v>
      </c>
      <c r="J2005" s="13" t="n">
        <v>20001</v>
      </c>
      <c r="K2005" s="13">
        <f>IFERROR($H2005/$I2005,"")</f>
        <v/>
      </c>
      <c r="L2005" s="13" t="n">
        <v>397641</v>
      </c>
      <c r="M2005" t="inlineStr">
        <is>
          <t>VA, NY, DC</t>
        </is>
      </c>
      <c r="N2005" t="inlineStr">
        <is>
          <t>No</t>
        </is>
      </c>
      <c r="O2005" t="inlineStr">
        <is>
          <t>Not stated</t>
        </is>
      </c>
      <c r="Q2005" s="9" t="inlineStr">
        <is>
          <t>https://grantcue.com/foundations/delman-mortenson-charitable-foundation-541739798</t>
        </is>
      </c>
    </row>
    <row r="2006">
      <c r="A2006">
        <f>IF($E2006=$E2005,$A2005+1,1)</f>
        <v/>
      </c>
      <c r="B2006" t="inlineStr">
        <is>
          <t>MARION BRADLEY VIA MEMORIAL FOUNDATION SD</t>
        </is>
      </c>
      <c r="C2006" t="inlineStr">
        <is>
          <t>52-2285703</t>
        </is>
      </c>
      <c r="D2006" t="inlineStr">
        <is>
          <t>South Dakota</t>
        </is>
      </c>
      <c r="E2006" t="inlineStr">
        <is>
          <t>SD</t>
        </is>
      </c>
      <c r="F2006" t="n">
        <v>2025</v>
      </c>
      <c r="G2006" t="n">
        <v>2</v>
      </c>
      <c r="H2006" s="13" t="n">
        <v>1623000</v>
      </c>
      <c r="I2006" s="12" t="n">
        <v>17</v>
      </c>
      <c r="J2006" s="13" t="n">
        <v>35000</v>
      </c>
      <c r="K2006" s="13">
        <f>IFERROR($H2006/$I2006,"")</f>
        <v/>
      </c>
      <c r="L2006" s="13" t="n">
        <v>1000000</v>
      </c>
      <c r="M2006" t="inlineStr">
        <is>
          <t>VA, GA, SC</t>
        </is>
      </c>
      <c r="N2006" t="inlineStr">
        <is>
          <t>Yes</t>
        </is>
      </c>
      <c r="O2006" t="inlineStr">
        <is>
          <t>Yes</t>
        </is>
      </c>
      <c r="Q2006" s="9" t="inlineStr">
        <is>
          <t>https://grantcue.com/foundations/marion-bradley-via-memorial-foundation-sd-c-o-first-premier-bank-trust-dept-522285703</t>
        </is>
      </c>
    </row>
    <row r="2007">
      <c r="A2007">
        <f>IF($E2007=$E2006,$A2006+1,1)</f>
        <v/>
      </c>
      <c r="B2007" t="inlineStr">
        <is>
          <t>LARSON FOUNDATION</t>
        </is>
      </c>
      <c r="C2007" t="inlineStr">
        <is>
          <t>46-0412311</t>
        </is>
      </c>
      <c r="D2007" t="inlineStr">
        <is>
          <t>South Dakota</t>
        </is>
      </c>
      <c r="E2007" t="inlineStr">
        <is>
          <t>SD</t>
        </is>
      </c>
      <c r="F2007" t="n">
        <v>2024</v>
      </c>
      <c r="G2007" t="n">
        <v>1</v>
      </c>
      <c r="H2007" s="13" t="n">
        <v>1427500</v>
      </c>
      <c r="I2007" s="12" t="n">
        <v>29</v>
      </c>
      <c r="J2007" s="13" t="n">
        <v>30000</v>
      </c>
      <c r="K2007" s="13">
        <f>IFERROR($H2007/$I2007,"")</f>
        <v/>
      </c>
      <c r="L2007" s="13" t="n">
        <v>260000</v>
      </c>
      <c r="M2007" t="inlineStr">
        <is>
          <t>MO, DC</t>
        </is>
      </c>
      <c r="N2007" t="inlineStr">
        <is>
          <t>Yes</t>
        </is>
      </c>
      <c r="O2007" t="inlineStr">
        <is>
          <t>Yes</t>
        </is>
      </c>
      <c r="Q2007" s="9" t="inlineStr">
        <is>
          <t>https://grantcue.com/foundations/larson-foundation-460412311</t>
        </is>
      </c>
    </row>
    <row r="2008">
      <c r="A2008">
        <f>IF($E2008=$E2007,$A2007+1,1)</f>
        <v/>
      </c>
      <c r="B2008" t="inlineStr">
        <is>
          <t>Pfeiffer Family Foundation</t>
        </is>
      </c>
      <c r="C2008" t="inlineStr">
        <is>
          <t>93-4772917</t>
        </is>
      </c>
      <c r="D2008" t="inlineStr">
        <is>
          <t>South Dakota</t>
        </is>
      </c>
      <c r="E2008" t="inlineStr">
        <is>
          <t>SD</t>
        </is>
      </c>
      <c r="F2008" t="n">
        <v>2025</v>
      </c>
      <c r="G2008" t="n">
        <v>2</v>
      </c>
      <c r="H2008" s="13" t="n">
        <v>1389905</v>
      </c>
      <c r="I2008" s="12" t="n">
        <v>35</v>
      </c>
      <c r="J2008" s="13" t="n">
        <v>10000</v>
      </c>
      <c r="K2008" s="13">
        <f>IFERROR($H2008/$I2008,"")</f>
        <v/>
      </c>
      <c r="L2008" s="13" t="n">
        <v>500000</v>
      </c>
      <c r="M2008" t="inlineStr">
        <is>
          <t>NJ, CA, MN</t>
        </is>
      </c>
      <c r="N2008" t="inlineStr">
        <is>
          <t>No</t>
        </is>
      </c>
      <c r="O2008" t="inlineStr">
        <is>
          <t>Not stated</t>
        </is>
      </c>
      <c r="Q2008" s="9" t="inlineStr">
        <is>
          <t>https://grantcue.com/foundations/pfeiffer-family-foundation-934772917</t>
        </is>
      </c>
    </row>
    <row r="2009">
      <c r="A2009">
        <f>IF($E2009=$E2008,$A2008+1,1)</f>
        <v/>
      </c>
      <c r="B2009" t="inlineStr">
        <is>
          <t>VALLEY QUEEN CHARITABLE FOUNDATION</t>
        </is>
      </c>
      <c r="C2009" t="inlineStr">
        <is>
          <t>82-2581817</t>
        </is>
      </c>
      <c r="D2009" t="inlineStr">
        <is>
          <t>South Dakota</t>
        </is>
      </c>
      <c r="E2009" t="inlineStr">
        <is>
          <t>SD</t>
        </is>
      </c>
      <c r="F2009" t="n">
        <v>2025</v>
      </c>
      <c r="G2009" t="n">
        <v>2</v>
      </c>
      <c r="H2009" s="13" t="n">
        <v>1308740</v>
      </c>
      <c r="I2009" s="12" t="n">
        <v>143</v>
      </c>
      <c r="J2009" s="13" t="n">
        <v>1500</v>
      </c>
      <c r="K2009" s="13">
        <f>IFERROR($H2009/$I2009,"")</f>
        <v/>
      </c>
      <c r="L2009" s="13" t="n">
        <v>326831</v>
      </c>
      <c r="M2009" t="inlineStr">
        <is>
          <t>MN, NE, ID</t>
        </is>
      </c>
      <c r="N2009" t="inlineStr">
        <is>
          <t>Yes</t>
        </is>
      </c>
      <c r="O2009" t="inlineStr">
        <is>
          <t>Yes</t>
        </is>
      </c>
      <c r="Q2009" s="9" t="inlineStr">
        <is>
          <t>https://grantcue.com/foundations/valley-queen-charitable-foundation-822581817</t>
        </is>
      </c>
    </row>
    <row r="2010">
      <c r="A2010">
        <f>IF($E2010=$E2009,$A2009+1,1)</f>
        <v/>
      </c>
      <c r="B2010" t="inlineStr">
        <is>
          <t>David B Jones Foundation</t>
        </is>
      </c>
      <c r="C2010" t="inlineStr">
        <is>
          <t>41-1909574</t>
        </is>
      </c>
      <c r="D2010" t="inlineStr">
        <is>
          <t>South Dakota</t>
        </is>
      </c>
      <c r="E2010" t="inlineStr">
        <is>
          <t>SD</t>
        </is>
      </c>
      <c r="F2010" t="n">
        <v>2024</v>
      </c>
      <c r="G2010" t="n">
        <v>1</v>
      </c>
      <c r="H2010" s="13" t="n">
        <v>1260857</v>
      </c>
      <c r="I2010" s="12" t="n">
        <v>27</v>
      </c>
      <c r="J2010" s="13" t="n">
        <v>38788</v>
      </c>
      <c r="K2010" s="13">
        <f>IFERROR($H2010/$I2010,"")</f>
        <v/>
      </c>
      <c r="L2010" s="13" t="n">
        <v>202500</v>
      </c>
      <c r="M2010" t="inlineStr">
        <is>
          <t>MT, CA, MI</t>
        </is>
      </c>
      <c r="N2010" t="inlineStr">
        <is>
          <t>Yes</t>
        </is>
      </c>
      <c r="O2010" t="inlineStr">
        <is>
          <t>Yes</t>
        </is>
      </c>
      <c r="Q2010" s="9" t="inlineStr">
        <is>
          <t>https://grantcue.com/foundations/david-b-jones-foundation-411909574</t>
        </is>
      </c>
    </row>
    <row r="2011">
      <c r="A2011">
        <f>IF($E2011=$E2010,$A2010+1,1)</f>
        <v/>
      </c>
      <c r="B2011" t="inlineStr">
        <is>
          <t>BLACK HILLS ANIMAL ALLY FOUNDATION</t>
        </is>
      </c>
      <c r="C2011" t="inlineStr">
        <is>
          <t>65-0415399</t>
        </is>
      </c>
      <c r="D2011" t="inlineStr">
        <is>
          <t>South Dakota</t>
        </is>
      </c>
      <c r="E2011" t="inlineStr">
        <is>
          <t>SD</t>
        </is>
      </c>
      <c r="F2011" t="n">
        <v>2025</v>
      </c>
      <c r="G2011" t="n">
        <v>2</v>
      </c>
      <c r="H2011" s="13" t="n">
        <v>1245000</v>
      </c>
      <c r="I2011" s="12" t="n">
        <v>9</v>
      </c>
      <c r="J2011" s="13" t="n">
        <v>60000</v>
      </c>
      <c r="K2011" s="13">
        <f>IFERROR($H2011/$I2011,"")</f>
        <v/>
      </c>
      <c r="L2011" s="13" t="n">
        <v>873000</v>
      </c>
      <c r="M2011" t="inlineStr">
        <is>
          <t>CA</t>
        </is>
      </c>
      <c r="N2011" t="inlineStr">
        <is>
          <t>No</t>
        </is>
      </c>
      <c r="O2011" t="inlineStr">
        <is>
          <t>Not stated</t>
        </is>
      </c>
      <c r="Q2011" s="9" t="inlineStr">
        <is>
          <t>https://grantcue.com/foundations/black-hills-animal-ally-foundation-650415399</t>
        </is>
      </c>
    </row>
    <row r="2012">
      <c r="A2012">
        <f>IF($E2012=$E2011,$A2011+1,1)</f>
        <v/>
      </c>
      <c r="B2012" t="inlineStr">
        <is>
          <t>DAKOTA CHARITABLE FOUNDATION INC</t>
        </is>
      </c>
      <c r="C2012" t="inlineStr">
        <is>
          <t>46-0422869</t>
        </is>
      </c>
      <c r="D2012" t="inlineStr">
        <is>
          <t>South Dakota</t>
        </is>
      </c>
      <c r="E2012" t="inlineStr">
        <is>
          <t>SD</t>
        </is>
      </c>
      <c r="F2012" t="n">
        <v>2024</v>
      </c>
      <c r="G2012" t="n">
        <v>1</v>
      </c>
      <c r="H2012" s="13" t="n">
        <v>1194765</v>
      </c>
      <c r="I2012" s="12" t="n">
        <v>19</v>
      </c>
      <c r="J2012" s="13" t="n">
        <v>15000</v>
      </c>
      <c r="K2012" s="13">
        <f>IFERROR($H2012/$I2012,"")</f>
        <v/>
      </c>
      <c r="L2012" s="13" t="n">
        <v>250000</v>
      </c>
      <c r="M2012" t="inlineStr">
        <is>
          <t>NV, MD, NC</t>
        </is>
      </c>
      <c r="N2012" t="inlineStr">
        <is>
          <t>No</t>
        </is>
      </c>
      <c r="O2012" t="inlineStr">
        <is>
          <t>Not stated</t>
        </is>
      </c>
      <c r="Q2012" s="9" t="inlineStr">
        <is>
          <t>https://grantcue.com/foundations/dakota-charitable-foundation-inc-460422869</t>
        </is>
      </c>
    </row>
    <row r="2013">
      <c r="A2013">
        <f>IF($E2013=$E2012,$A2012+1,1)</f>
        <v/>
      </c>
      <c r="B2013" t="inlineStr">
        <is>
          <t>VERNE AND BONNIE ANDERSON CHARITABLE</t>
        </is>
      </c>
      <c r="C2013" t="inlineStr">
        <is>
          <t>37-6643133</t>
        </is>
      </c>
      <c r="D2013" t="inlineStr">
        <is>
          <t>South Dakota</t>
        </is>
      </c>
      <c r="E2013" t="inlineStr">
        <is>
          <t>SD</t>
        </is>
      </c>
      <c r="F2013" t="n">
        <v>2025</v>
      </c>
      <c r="G2013" t="n">
        <v>2</v>
      </c>
      <c r="H2013" s="13" t="n">
        <v>1068956</v>
      </c>
      <c r="I2013" s="12" t="n">
        <v>10</v>
      </c>
      <c r="J2013" s="13" t="n">
        <v>104729</v>
      </c>
      <c r="K2013" s="13">
        <f>IFERROR($H2013/$I2013,"")</f>
        <v/>
      </c>
      <c r="L2013" s="13" t="n">
        <v>272655</v>
      </c>
      <c r="N2013" t="inlineStr">
        <is>
          <t>No</t>
        </is>
      </c>
      <c r="O2013" t="inlineStr">
        <is>
          <t>Not stated</t>
        </is>
      </c>
      <c r="Q2013" s="9" t="inlineStr">
        <is>
          <t>https://grantcue.com/foundations/verne-and-bonnie-anderson-charitable-376643133</t>
        </is>
      </c>
    </row>
    <row r="2014">
      <c r="A2014">
        <f>IF($E2014=$E2013,$A2013+1,1)</f>
        <v/>
      </c>
      <c r="B2014" t="inlineStr">
        <is>
          <t>TOSA FOUNDATION</t>
        </is>
      </c>
      <c r="C2014" t="inlineStr">
        <is>
          <t>94-3165171</t>
        </is>
      </c>
      <c r="D2014" t="inlineStr">
        <is>
          <t>Wisconsin</t>
        </is>
      </c>
      <c r="E2014" t="inlineStr">
        <is>
          <t>WI</t>
        </is>
      </c>
      <c r="F2014" t="n">
        <v>2024</v>
      </c>
      <c r="G2014" t="n">
        <v>1</v>
      </c>
      <c r="H2014" s="13" t="n">
        <v>129772088</v>
      </c>
      <c r="I2014" s="12" t="n">
        <v>116</v>
      </c>
      <c r="J2014" s="13" t="n">
        <v>5000</v>
      </c>
      <c r="K2014" s="13">
        <f>IFERROR($H2014/$I2014,"")</f>
        <v/>
      </c>
      <c r="L2014" s="13" t="n">
        <v>29346141</v>
      </c>
      <c r="M2014" t="inlineStr">
        <is>
          <t>OH, NY, CO</t>
        </is>
      </c>
      <c r="N2014" t="inlineStr">
        <is>
          <t>No</t>
        </is>
      </c>
      <c r="O2014" t="inlineStr">
        <is>
          <t>Not stated</t>
        </is>
      </c>
      <c r="Q2014" s="9" t="inlineStr">
        <is>
          <t>https://grantcue.com/foundations/tosa-foundation-c-o-tashia-morgridge-943165171</t>
        </is>
      </c>
    </row>
    <row r="2015">
      <c r="A2015">
        <f>IF($E2015=$E2014,$A2014+1,1)</f>
        <v/>
      </c>
      <c r="B2015" t="inlineStr">
        <is>
          <t>THE MULVA FAMILY FOUNDATION</t>
        </is>
      </c>
      <c r="C2015" t="inlineStr">
        <is>
          <t>20-3221183</t>
        </is>
      </c>
      <c r="D2015" t="inlineStr">
        <is>
          <t>Wisconsin</t>
        </is>
      </c>
      <c r="E2015" t="inlineStr">
        <is>
          <t>WI</t>
        </is>
      </c>
      <c r="F2015" t="n">
        <v>2024</v>
      </c>
      <c r="G2015" t="n">
        <v>3</v>
      </c>
      <c r="H2015" s="13" t="n">
        <v>70289319</v>
      </c>
      <c r="I2015" s="12" t="n">
        <v>80</v>
      </c>
      <c r="J2015" s="13" t="n">
        <v>154887.5</v>
      </c>
      <c r="K2015" s="13">
        <f>IFERROR($H2015/$I2015,"")</f>
        <v/>
      </c>
      <c r="L2015" s="13" t="n">
        <v>14957805</v>
      </c>
      <c r="M2015" t="inlineStr">
        <is>
          <t>TX, OK, DC</t>
        </is>
      </c>
      <c r="N2015" t="inlineStr">
        <is>
          <t>No</t>
        </is>
      </c>
      <c r="O2015" t="inlineStr">
        <is>
          <t>Not stated</t>
        </is>
      </c>
      <c r="Q2015" s="9" t="inlineStr">
        <is>
          <t>https://grantcue.com/foundations/the-mulva-family-foundation-203221183</t>
        </is>
      </c>
    </row>
    <row r="2016">
      <c r="A2016">
        <f>IF($E2016=$E2015,$A2015+1,1)</f>
        <v/>
      </c>
      <c r="B2016" t="inlineStr">
        <is>
          <t>THE ROOTS AND WINGS FOUNDATION INC</t>
        </is>
      </c>
      <c r="C2016" t="inlineStr">
        <is>
          <t>32-0581904</t>
        </is>
      </c>
      <c r="D2016" t="inlineStr">
        <is>
          <t>Wisconsin</t>
        </is>
      </c>
      <c r="E2016" t="inlineStr">
        <is>
          <t>WI</t>
        </is>
      </c>
      <c r="F2016" t="n">
        <v>2024</v>
      </c>
      <c r="G2016" t="n">
        <v>1</v>
      </c>
      <c r="H2016" s="13" t="n">
        <v>66598179</v>
      </c>
      <c r="I2016" s="12" t="n">
        <v>518</v>
      </c>
      <c r="J2016" s="13" t="n">
        <v>55000</v>
      </c>
      <c r="K2016" s="13">
        <f>IFERROR($H2016/$I2016,"")</f>
        <v/>
      </c>
      <c r="L2016" s="13" t="n">
        <v>2000000</v>
      </c>
      <c r="M2016" t="inlineStr">
        <is>
          <t>NY, CA, MA</t>
        </is>
      </c>
      <c r="N2016" t="inlineStr">
        <is>
          <t>No</t>
        </is>
      </c>
      <c r="O2016" t="inlineStr">
        <is>
          <t>Not stated</t>
        </is>
      </c>
      <c r="Q2016" s="9" t="inlineStr">
        <is>
          <t>https://grantcue.com/foundations/the-roots-and-wings-foundation-inc-320581904</t>
        </is>
      </c>
    </row>
    <row r="2017">
      <c r="A2017">
        <f>IF($E2017=$E2016,$A2016+1,1)</f>
        <v/>
      </c>
      <c r="B2017" t="inlineStr">
        <is>
          <t>The Lynde and Harry Bradley Foundation Inc</t>
        </is>
      </c>
      <c r="C2017" t="inlineStr">
        <is>
          <t>39-6037928</t>
        </is>
      </c>
      <c r="D2017" t="inlineStr">
        <is>
          <t>Wisconsin</t>
        </is>
      </c>
      <c r="E2017" t="inlineStr">
        <is>
          <t>WI</t>
        </is>
      </c>
      <c r="F2017" t="n">
        <v>2024</v>
      </c>
      <c r="G2017" t="n">
        <v>1</v>
      </c>
      <c r="H2017" s="13" t="n">
        <v>56482360</v>
      </c>
      <c r="I2017" s="12" t="n">
        <v>361</v>
      </c>
      <c r="J2017" s="13" t="n">
        <v>100000</v>
      </c>
      <c r="K2017" s="13">
        <f>IFERROR($H2017/$I2017,"")</f>
        <v/>
      </c>
      <c r="L2017" s="13" t="n">
        <v>6620000</v>
      </c>
      <c r="M2017" t="inlineStr">
        <is>
          <t>CA, DC, VA</t>
        </is>
      </c>
      <c r="N2017" t="inlineStr">
        <is>
          <t>Yes</t>
        </is>
      </c>
      <c r="O2017" t="inlineStr">
        <is>
          <t>Yes</t>
        </is>
      </c>
      <c r="P2017" s="9" t="inlineStr">
        <is>
          <t>https://www.bradleyfdn.org/</t>
        </is>
      </c>
      <c r="Q2017" s="9" t="inlineStr">
        <is>
          <t>https://grantcue.com/foundations/the-lynde-and-harry-bradley-foundation-inc-396037928</t>
        </is>
      </c>
    </row>
    <row r="2018">
      <c r="A2018">
        <f>IF($E2018=$E2017,$A2017+1,1)</f>
        <v/>
      </c>
      <c r="B2018" t="inlineStr">
        <is>
          <t>HUSCO FOUNDATION</t>
        </is>
      </c>
      <c r="C2018" t="inlineStr">
        <is>
          <t>39-6626017</t>
        </is>
      </c>
      <c r="D2018" t="inlineStr">
        <is>
          <t>Wisconsin</t>
        </is>
      </c>
      <c r="E2018" t="inlineStr">
        <is>
          <t>WI</t>
        </is>
      </c>
      <c r="F2018" t="n">
        <v>2025</v>
      </c>
      <c r="G2018" t="n">
        <v>2</v>
      </c>
      <c r="H2018" s="13" t="n">
        <v>56023700</v>
      </c>
      <c r="I2018" s="12" t="n">
        <v>36</v>
      </c>
      <c r="J2018" s="13" t="n">
        <v>10000</v>
      </c>
      <c r="K2018" s="13">
        <f>IFERROR($H2018/$I2018,"")</f>
        <v/>
      </c>
      <c r="L2018" s="13" t="n">
        <v>51368500</v>
      </c>
      <c r="M2018" t="inlineStr">
        <is>
          <t>FL, TX, VA</t>
        </is>
      </c>
      <c r="N2018" t="inlineStr">
        <is>
          <t>Yes</t>
        </is>
      </c>
      <c r="O2018" t="inlineStr">
        <is>
          <t>Yes</t>
        </is>
      </c>
      <c r="Q2018" s="9" t="inlineStr">
        <is>
          <t>https://grantcue.com/foundations/husco-foundation-396626017</t>
        </is>
      </c>
    </row>
    <row r="2019">
      <c r="A2019">
        <f>IF($E2019=$E2018,$A2018+1,1)</f>
        <v/>
      </c>
      <c r="B2019" t="inlineStr">
        <is>
          <t>Fund for Wisconsin Scholars Inc</t>
        </is>
      </c>
      <c r="C2019" t="inlineStr">
        <is>
          <t>26-1412296</t>
        </is>
      </c>
      <c r="D2019" t="inlineStr">
        <is>
          <t>Wisconsin</t>
        </is>
      </c>
      <c r="E2019" t="inlineStr">
        <is>
          <t>WI</t>
        </is>
      </c>
      <c r="F2019" t="n">
        <v>2024</v>
      </c>
      <c r="G2019" t="n">
        <v>3</v>
      </c>
      <c r="H2019" s="13" t="n">
        <v>48015407</v>
      </c>
      <c r="I2019" s="12" t="n">
        <v>9</v>
      </c>
      <c r="J2019" s="13" t="n">
        <v>123500</v>
      </c>
      <c r="K2019" s="13">
        <f>IFERROR($H2019/$I2019,"")</f>
        <v/>
      </c>
      <c r="L2019" s="13" t="n">
        <v>19514250</v>
      </c>
      <c r="N2019" t="inlineStr">
        <is>
          <t>No</t>
        </is>
      </c>
      <c r="O2019" t="inlineStr">
        <is>
          <t>Not stated</t>
        </is>
      </c>
      <c r="Q2019" s="9" t="inlineStr">
        <is>
          <t>https://grantcue.com/foundations/fund-for-wisconsin-scholars-inc-261412296</t>
        </is>
      </c>
    </row>
    <row r="2020">
      <c r="A2020">
        <f>IF($E2020=$E2019,$A2019+1,1)</f>
        <v/>
      </c>
      <c r="B2020" t="inlineStr">
        <is>
          <t>FOUR-FOUR FOUNDATION INC</t>
        </is>
      </c>
      <c r="C2020" t="inlineStr">
        <is>
          <t>39-1867243</t>
        </is>
      </c>
      <c r="D2020" t="inlineStr">
        <is>
          <t>Wisconsin</t>
        </is>
      </c>
      <c r="E2020" t="inlineStr">
        <is>
          <t>WI</t>
        </is>
      </c>
      <c r="F2020" t="n">
        <v>2025</v>
      </c>
      <c r="G2020" t="n">
        <v>2</v>
      </c>
      <c r="H2020" s="13" t="n">
        <v>36344340</v>
      </c>
      <c r="I2020" s="12" t="n">
        <v>181</v>
      </c>
      <c r="J2020" s="13" t="n">
        <v>10000</v>
      </c>
      <c r="K2020" s="13">
        <f>IFERROR($H2020/$I2020,"")</f>
        <v/>
      </c>
      <c r="L2020" s="13" t="n">
        <v>15891170</v>
      </c>
      <c r="M2020" t="inlineStr">
        <is>
          <t>NH, AZ, FL</t>
        </is>
      </c>
      <c r="N2020" t="inlineStr">
        <is>
          <t>No</t>
        </is>
      </c>
      <c r="O2020" t="inlineStr">
        <is>
          <t>Not stated</t>
        </is>
      </c>
      <c r="Q2020" s="9" t="inlineStr">
        <is>
          <t>https://grantcue.com/foundations/four-four-foundation-inc-c-o-bessemer-trust-company-na-391867243</t>
        </is>
      </c>
    </row>
    <row r="2021">
      <c r="A2021">
        <f>IF($E2021=$E2020,$A2020+1,1)</f>
        <v/>
      </c>
      <c r="B2021" t="inlineStr">
        <is>
          <t>JOSEPH AND VERA ZILBER FAMILY FOUNDATION INC</t>
        </is>
      </c>
      <c r="C2021" t="inlineStr">
        <is>
          <t>39-2076346</t>
        </is>
      </c>
      <c r="D2021" t="inlineStr">
        <is>
          <t>Wisconsin</t>
        </is>
      </c>
      <c r="E2021" t="inlineStr">
        <is>
          <t>WI</t>
        </is>
      </c>
      <c r="F2021" t="n">
        <v>2024</v>
      </c>
      <c r="G2021" t="n">
        <v>2</v>
      </c>
      <c r="H2021" s="13" t="n">
        <v>34097042</v>
      </c>
      <c r="I2021" s="12" t="n">
        <v>610</v>
      </c>
      <c r="J2021" s="13" t="n">
        <v>7500</v>
      </c>
      <c r="K2021" s="13">
        <f>IFERROR($H2021/$I2021,"")</f>
        <v/>
      </c>
      <c r="L2021" s="13" t="n">
        <v>3500000</v>
      </c>
      <c r="M2021" t="inlineStr">
        <is>
          <t>HI, NY, CA</t>
        </is>
      </c>
      <c r="N2021" t="inlineStr">
        <is>
          <t>Yes</t>
        </is>
      </c>
      <c r="O2021" t="inlineStr">
        <is>
          <t>Not stated</t>
        </is>
      </c>
      <c r="P2021" s="9" t="inlineStr">
        <is>
          <t>https://www.zilberfamilyfoundation.org/</t>
        </is>
      </c>
      <c r="Q2021" s="9" t="inlineStr">
        <is>
          <t>https://grantcue.com/foundations/joseph-and-vera-zilber-family-foundation-inc-392076346</t>
        </is>
      </c>
    </row>
    <row r="2022">
      <c r="A2022">
        <f>IF($E2022=$E2021,$A2021+1,1)</f>
        <v/>
      </c>
      <c r="B2022" t="inlineStr">
        <is>
          <t>RICHARD L BOLAND LOVE FOR LIFE FOUNDATION INC</t>
        </is>
      </c>
      <c r="C2022" t="inlineStr">
        <is>
          <t>39-1738990</t>
        </is>
      </c>
      <c r="D2022" t="inlineStr">
        <is>
          <t>Wisconsin</t>
        </is>
      </c>
      <c r="E2022" t="inlineStr">
        <is>
          <t>WI</t>
        </is>
      </c>
      <c r="F2022" t="n">
        <v>2025</v>
      </c>
      <c r="G2022" t="n">
        <v>2</v>
      </c>
      <c r="H2022" s="13" t="n">
        <v>28058302</v>
      </c>
      <c r="I2022" s="12" t="n">
        <v>27</v>
      </c>
      <c r="J2022" s="13" t="n">
        <v>260000</v>
      </c>
      <c r="K2022" s="13">
        <f>IFERROR($H2022/$I2022,"")</f>
        <v/>
      </c>
      <c r="L2022" s="13" t="n">
        <v>7500000</v>
      </c>
      <c r="M2022" t="inlineStr">
        <is>
          <t>VA, NE</t>
        </is>
      </c>
      <c r="N2022" t="inlineStr">
        <is>
          <t>No</t>
        </is>
      </c>
      <c r="O2022" t="inlineStr">
        <is>
          <t>Not stated</t>
        </is>
      </c>
      <c r="Q2022" s="9" t="inlineStr">
        <is>
          <t>https://grantcue.com/foundations/richard-l-boland-love-for-life-foundation-inc-391738990</t>
        </is>
      </c>
    </row>
    <row r="2023">
      <c r="A2023">
        <f>IF($E2023=$E2022,$A2022+1,1)</f>
        <v/>
      </c>
      <c r="B2023" t="inlineStr">
        <is>
          <t>LAU &amp; BEA CHRISTENSEN CHARITABLE FOUNDAT</t>
        </is>
      </c>
      <c r="C2023" t="inlineStr">
        <is>
          <t>20-8837127</t>
        </is>
      </c>
      <c r="D2023" t="inlineStr">
        <is>
          <t>Wisconsin</t>
        </is>
      </c>
      <c r="E2023" t="inlineStr">
        <is>
          <t>WI</t>
        </is>
      </c>
      <c r="F2023" t="n">
        <v>2025</v>
      </c>
      <c r="G2023" t="n">
        <v>2</v>
      </c>
      <c r="H2023" s="13" t="n">
        <v>20026410</v>
      </c>
      <c r="I2023" s="12" t="n">
        <v>63</v>
      </c>
      <c r="J2023" s="13" t="n">
        <v>20000</v>
      </c>
      <c r="K2023" s="13">
        <f>IFERROR($H2023/$I2023,"")</f>
        <v/>
      </c>
      <c r="L2023" s="13" t="n">
        <v>16311109</v>
      </c>
      <c r="M2023" t="inlineStr">
        <is>
          <t>NY, TN, DC</t>
        </is>
      </c>
      <c r="N2023" t="inlineStr">
        <is>
          <t>No</t>
        </is>
      </c>
      <c r="O2023" t="inlineStr">
        <is>
          <t>Not stated</t>
        </is>
      </c>
      <c r="Q2023" s="9" t="inlineStr">
        <is>
          <t>https://grantcue.com/foundations/lau-and-bea-christensen-charitable-foundat-208837127</t>
        </is>
      </c>
    </row>
    <row r="2024">
      <c r="A2024">
        <f>IF($E2024=$E2023,$A2023+1,1)</f>
        <v/>
      </c>
      <c r="B2024" t="inlineStr">
        <is>
          <t>STARRY NIGHT CHARITABLE FOUNDATION</t>
        </is>
      </c>
      <c r="C2024" t="inlineStr">
        <is>
          <t>93-1924982</t>
        </is>
      </c>
      <c r="D2024" t="inlineStr">
        <is>
          <t>Wisconsin</t>
        </is>
      </c>
      <c r="E2024" t="inlineStr">
        <is>
          <t>WI</t>
        </is>
      </c>
      <c r="F2024" t="n">
        <v>2025</v>
      </c>
      <c r="G2024" t="n">
        <v>2</v>
      </c>
      <c r="H2024" s="13" t="n">
        <v>19018777</v>
      </c>
      <c r="I2024" s="12" t="n">
        <v>7</v>
      </c>
      <c r="J2024" s="13" t="n">
        <v>1992574</v>
      </c>
      <c r="K2024" s="13">
        <f>IFERROR($H2024/$I2024,"")</f>
        <v/>
      </c>
      <c r="L2024" s="13" t="n">
        <v>8064084</v>
      </c>
      <c r="M2024" t="inlineStr">
        <is>
          <t>MA, RI</t>
        </is>
      </c>
      <c r="N2024" t="inlineStr">
        <is>
          <t>No</t>
        </is>
      </c>
      <c r="O2024" t="inlineStr">
        <is>
          <t>Not stated</t>
        </is>
      </c>
      <c r="Q2024" s="9" t="inlineStr">
        <is>
          <t>https://grantcue.com/foundations/starry-night-charitable-foundation-931924982</t>
        </is>
      </c>
    </row>
    <row r="2025">
      <c r="A2025">
        <f>IF($E2025=$E2024,$A2024+1,1)</f>
        <v/>
      </c>
      <c r="B2025" t="inlineStr">
        <is>
          <t>PLEASANT T ROWLAND FOUNDATION INC</t>
        </is>
      </c>
      <c r="C2025" t="inlineStr">
        <is>
          <t>39-1868295</t>
        </is>
      </c>
      <c r="D2025" t="inlineStr">
        <is>
          <t>Wisconsin</t>
        </is>
      </c>
      <c r="E2025" t="inlineStr">
        <is>
          <t>WI</t>
        </is>
      </c>
      <c r="F2025" t="n">
        <v>2025</v>
      </c>
      <c r="G2025" t="n">
        <v>2</v>
      </c>
      <c r="H2025" s="13" t="n">
        <v>16525964</v>
      </c>
      <c r="I2025" s="12" t="n">
        <v>190</v>
      </c>
      <c r="J2025" s="13" t="n">
        <v>7500</v>
      </c>
      <c r="K2025" s="13">
        <f>IFERROR($H2025/$I2025,"")</f>
        <v/>
      </c>
      <c r="L2025" s="13" t="n">
        <v>2300000</v>
      </c>
      <c r="M2025" t="inlineStr">
        <is>
          <t>CO, NY, FL</t>
        </is>
      </c>
      <c r="N2025" t="inlineStr">
        <is>
          <t>Yes</t>
        </is>
      </c>
      <c r="O2025" t="inlineStr">
        <is>
          <t>Yes</t>
        </is>
      </c>
      <c r="Q2025" s="9" t="inlineStr">
        <is>
          <t>https://grantcue.com/foundations/pleasant-t-rowland-foundation-inc-391868295</t>
        </is>
      </c>
    </row>
    <row r="2026">
      <c r="A2026">
        <f>IF($E2026=$E2025,$A2025+1,1)</f>
        <v/>
      </c>
      <c r="B2026" t="inlineStr">
        <is>
          <t>AMERICAN FAMILY INSURANCE DREAMS FOUNDATION INC</t>
        </is>
      </c>
      <c r="C2026" t="inlineStr">
        <is>
          <t>47-4493142</t>
        </is>
      </c>
      <c r="D2026" t="inlineStr">
        <is>
          <t>Wisconsin</t>
        </is>
      </c>
      <c r="E2026" t="inlineStr">
        <is>
          <t>WI</t>
        </is>
      </c>
      <c r="F2026" t="n">
        <v>2024</v>
      </c>
      <c r="G2026" t="n">
        <v>1</v>
      </c>
      <c r="H2026" s="13" t="n">
        <v>14280730</v>
      </c>
      <c r="I2026" s="12" t="n">
        <v>14</v>
      </c>
      <c r="J2026" s="13" t="n">
        <v>569282</v>
      </c>
      <c r="K2026" s="13">
        <f>IFERROR($H2026/$I2026,"")</f>
        <v/>
      </c>
      <c r="L2026" s="13" t="n">
        <v>4727175</v>
      </c>
      <c r="N2026" t="inlineStr">
        <is>
          <t>No</t>
        </is>
      </c>
      <c r="O2026" t="inlineStr">
        <is>
          <t>Not stated</t>
        </is>
      </c>
      <c r="Q2026" s="9" t="inlineStr">
        <is>
          <t>https://grantcue.com/foundations/american-family-insurance-dreams-foundation-inc-474493142</t>
        </is>
      </c>
    </row>
    <row r="2027">
      <c r="A2027">
        <f>IF($E2027=$E2026,$A2026+1,1)</f>
        <v/>
      </c>
      <c r="B2027" t="inlineStr">
        <is>
          <t>HERBERT H KOHL CHARITIES INC</t>
        </is>
      </c>
      <c r="C2027" t="inlineStr">
        <is>
          <t>39-1300476</t>
        </is>
      </c>
      <c r="D2027" t="inlineStr">
        <is>
          <t>Wisconsin</t>
        </is>
      </c>
      <c r="E2027" t="inlineStr">
        <is>
          <t>WI</t>
        </is>
      </c>
      <c r="F2027" t="n">
        <v>2024</v>
      </c>
      <c r="G2027" t="n">
        <v>1</v>
      </c>
      <c r="H2027" s="13" t="n">
        <v>14188256</v>
      </c>
      <c r="I2027" s="12" t="n">
        <v>258</v>
      </c>
      <c r="J2027" s="13" t="n">
        <v>5000</v>
      </c>
      <c r="K2027" s="13">
        <f>IFERROR($H2027/$I2027,"")</f>
        <v/>
      </c>
      <c r="L2027" s="13" t="n">
        <v>2000000</v>
      </c>
      <c r="M2027" t="inlineStr">
        <is>
          <t>PA, DC, IL</t>
        </is>
      </c>
      <c r="N2027" t="inlineStr">
        <is>
          <t>No</t>
        </is>
      </c>
      <c r="O2027" t="inlineStr">
        <is>
          <t>Not stated</t>
        </is>
      </c>
      <c r="Q2027" s="9" t="inlineStr">
        <is>
          <t>https://grantcue.com/foundations/herbert-h-kohl-charities-inc-391300476</t>
        </is>
      </c>
    </row>
    <row r="2028">
      <c r="A2028">
        <f>IF($E2028=$E2027,$A2027+1,1)</f>
        <v/>
      </c>
      <c r="B2028" t="inlineStr">
        <is>
          <t>BAIRD FOUNDATION INC</t>
        </is>
      </c>
      <c r="C2028" t="inlineStr">
        <is>
          <t>39-6107937</t>
        </is>
      </c>
      <c r="D2028" t="inlineStr">
        <is>
          <t>Wisconsin</t>
        </is>
      </c>
      <c r="E2028" t="inlineStr">
        <is>
          <t>WI</t>
        </is>
      </c>
      <c r="F2028" t="n">
        <v>2025</v>
      </c>
      <c r="G2028" t="n">
        <v>2</v>
      </c>
      <c r="H2028" s="13" t="n">
        <v>13606542</v>
      </c>
      <c r="I2028" s="12" t="n">
        <v>7613</v>
      </c>
      <c r="J2028" s="13" t="n">
        <v>500</v>
      </c>
      <c r="K2028" s="13">
        <f>IFERROR($H2028/$I2028,"")</f>
        <v/>
      </c>
      <c r="L2028" s="13" t="n">
        <v>561411</v>
      </c>
      <c r="M2028" t="inlineStr">
        <is>
          <t>IL, KY, PA</t>
        </is>
      </c>
      <c r="N2028" t="inlineStr">
        <is>
          <t>No</t>
        </is>
      </c>
      <c r="O2028" t="inlineStr">
        <is>
          <t>Not stated</t>
        </is>
      </c>
      <c r="Q2028" s="9" t="inlineStr">
        <is>
          <t>https://grantcue.com/foundations/baird-foundation-inc-396107937</t>
        </is>
      </c>
    </row>
    <row r="2029">
      <c r="A2029">
        <f>IF($E2029=$E2028,$A2028+1,1)</f>
        <v/>
      </c>
      <c r="B2029" t="inlineStr">
        <is>
          <t>Rockwell Automation Charitable Corp</t>
        </is>
      </c>
      <c r="C2029" t="inlineStr">
        <is>
          <t>48-1307009</t>
        </is>
      </c>
      <c r="D2029" t="inlineStr">
        <is>
          <t>Wisconsin</t>
        </is>
      </c>
      <c r="E2029" t="inlineStr">
        <is>
          <t>WI</t>
        </is>
      </c>
      <c r="F2029" t="n">
        <v>2024</v>
      </c>
      <c r="G2029" t="n">
        <v>2</v>
      </c>
      <c r="H2029" s="13" t="n">
        <v>12409792</v>
      </c>
      <c r="I2029" s="12" t="n">
        <v>74</v>
      </c>
      <c r="J2029" s="13" t="n">
        <v>45000</v>
      </c>
      <c r="K2029" s="13">
        <f>IFERROR($H2029/$I2029,"")</f>
        <v/>
      </c>
      <c r="L2029" s="13" t="n">
        <v>1212288</v>
      </c>
      <c r="M2029" t="inlineStr">
        <is>
          <t>NH, DE, OH</t>
        </is>
      </c>
      <c r="N2029" t="inlineStr">
        <is>
          <t>Yes</t>
        </is>
      </c>
      <c r="O2029" t="inlineStr">
        <is>
          <t>Yes</t>
        </is>
      </c>
      <c r="P2029" s="9" t="inlineStr">
        <is>
          <t>https://www.rockwellautomation.com/en-us/company/news/articles/giving-guidelines.html</t>
        </is>
      </c>
      <c r="Q2029" s="9" t="inlineStr">
        <is>
          <t>https://grantcue.com/foundations/rockwell-automation-charitable-corp-481307009</t>
        </is>
      </c>
    </row>
    <row r="2030">
      <c r="A2030">
        <f>IF($E2030=$E2029,$A2029+1,1)</f>
        <v/>
      </c>
      <c r="B2030" t="inlineStr">
        <is>
          <t>IRVING &amp; DOROTHY LEVY FAMILY FOUNDATION</t>
        </is>
      </c>
      <c r="C2030" t="inlineStr">
        <is>
          <t>39-6045321</t>
        </is>
      </c>
      <c r="D2030" t="inlineStr">
        <is>
          <t>Wisconsin</t>
        </is>
      </c>
      <c r="E2030" t="inlineStr">
        <is>
          <t>WI</t>
        </is>
      </c>
      <c r="F2030" t="n">
        <v>2025</v>
      </c>
      <c r="G2030" t="n">
        <v>2</v>
      </c>
      <c r="H2030" s="13" t="n">
        <v>12115000</v>
      </c>
      <c r="I2030" s="12" t="n">
        <v>43</v>
      </c>
      <c r="J2030" s="13" t="n">
        <v>15000</v>
      </c>
      <c r="K2030" s="13">
        <f>IFERROR($H2030/$I2030,"")</f>
        <v/>
      </c>
      <c r="L2030" s="13" t="n">
        <v>5000000</v>
      </c>
      <c r="M2030" t="inlineStr">
        <is>
          <t>MN</t>
        </is>
      </c>
      <c r="N2030" t="inlineStr">
        <is>
          <t>No</t>
        </is>
      </c>
      <c r="O2030" t="inlineStr">
        <is>
          <t>Not stated</t>
        </is>
      </c>
      <c r="Q2030" s="9" t="inlineStr">
        <is>
          <t>https://grantcue.com/foundations/irving-and-dorothy-levy-family-foundation-396045321</t>
        </is>
      </c>
    </row>
    <row r="2031">
      <c r="A2031">
        <f>IF($E2031=$E2030,$A2030+1,1)</f>
        <v/>
      </c>
      <c r="B2031" t="inlineStr">
        <is>
          <t>L E PHILLIPS FAMILY FOUNDATION INC</t>
        </is>
      </c>
      <c r="C2031" t="inlineStr">
        <is>
          <t>39-6046126</t>
        </is>
      </c>
      <c r="D2031" t="inlineStr">
        <is>
          <t>Wisconsin</t>
        </is>
      </c>
      <c r="E2031" t="inlineStr">
        <is>
          <t>WI</t>
        </is>
      </c>
      <c r="F2031" t="n">
        <v>2025</v>
      </c>
      <c r="G2031" t="n">
        <v>2</v>
      </c>
      <c r="H2031" s="13" t="n">
        <v>11788470</v>
      </c>
      <c r="I2031" s="12" t="n">
        <v>192</v>
      </c>
      <c r="J2031" s="13" t="n">
        <v>2000</v>
      </c>
      <c r="K2031" s="13">
        <f>IFERROR($H2031/$I2031,"")</f>
        <v/>
      </c>
      <c r="L2031" s="13" t="n">
        <v>1595000</v>
      </c>
      <c r="M2031" t="inlineStr">
        <is>
          <t>VA, KY, NJ</t>
        </is>
      </c>
      <c r="N2031" t="inlineStr">
        <is>
          <t>Yes</t>
        </is>
      </c>
      <c r="O2031" t="inlineStr">
        <is>
          <t>Yes</t>
        </is>
      </c>
      <c r="Q2031" s="9" t="inlineStr">
        <is>
          <t>https://grantcue.com/foundations/l-e-phillips-family-foundation-inc-396046126</t>
        </is>
      </c>
    </row>
    <row r="2032">
      <c r="A2032">
        <f>IF($E2032=$E2031,$A2031+1,1)</f>
        <v/>
      </c>
      <c r="B2032" t="inlineStr">
        <is>
          <t>EASTER FOUNDATION INC</t>
        </is>
      </c>
      <c r="C2032" t="inlineStr">
        <is>
          <t>20-0499778</t>
        </is>
      </c>
      <c r="D2032" t="inlineStr">
        <is>
          <t>Wisconsin</t>
        </is>
      </c>
      <c r="E2032" t="inlineStr">
        <is>
          <t>WI</t>
        </is>
      </c>
      <c r="F2032" t="n">
        <v>2024</v>
      </c>
      <c r="G2032" t="n">
        <v>2</v>
      </c>
      <c r="H2032" s="13" t="n">
        <v>11230535</v>
      </c>
      <c r="I2032" s="12" t="n">
        <v>106</v>
      </c>
      <c r="J2032" s="13" t="n">
        <v>10000</v>
      </c>
      <c r="K2032" s="13">
        <f>IFERROR($H2032/$I2032,"")</f>
        <v/>
      </c>
      <c r="L2032" s="13" t="n">
        <v>1816991</v>
      </c>
      <c r="M2032" t="inlineStr">
        <is>
          <t>CA, NY, FL</t>
        </is>
      </c>
      <c r="N2032" t="inlineStr">
        <is>
          <t>No</t>
        </is>
      </c>
      <c r="O2032" t="inlineStr">
        <is>
          <t>Not stated</t>
        </is>
      </c>
      <c r="Q2032" s="9" t="inlineStr">
        <is>
          <t>https://grantcue.com/foundations/easter-foundation-inc-200499778</t>
        </is>
      </c>
    </row>
    <row r="2033">
      <c r="A2033">
        <f>IF($E2033=$E2032,$A2032+1,1)</f>
        <v/>
      </c>
      <c r="B2033" t="inlineStr">
        <is>
          <t>ANNMARIE FOUNDATION INC</t>
        </is>
      </c>
      <c r="C2033" t="inlineStr">
        <is>
          <t>23-7301323</t>
        </is>
      </c>
      <c r="D2033" t="inlineStr">
        <is>
          <t>Wisconsin</t>
        </is>
      </c>
      <c r="E2033" t="inlineStr">
        <is>
          <t>WI</t>
        </is>
      </c>
      <c r="F2033" t="n">
        <v>2024</v>
      </c>
      <c r="G2033" t="n">
        <v>1</v>
      </c>
      <c r="H2033" s="13" t="n">
        <v>11104187</v>
      </c>
      <c r="I2033" s="12" t="n">
        <v>72</v>
      </c>
      <c r="J2033" s="13" t="n">
        <v>1947.5</v>
      </c>
      <c r="K2033" s="13">
        <f>IFERROR($H2033/$I2033,"")</f>
        <v/>
      </c>
      <c r="L2033" s="13" t="n">
        <v>10929359</v>
      </c>
      <c r="N2033" t="inlineStr">
        <is>
          <t>Yes</t>
        </is>
      </c>
      <c r="O2033" t="inlineStr">
        <is>
          <t>Yes</t>
        </is>
      </c>
      <c r="P2033" s="9" t="inlineStr">
        <is>
          <t>https://www.annmariefoundation.org/</t>
        </is>
      </c>
      <c r="Q2033" s="9" t="inlineStr">
        <is>
          <t>https://grantcue.com/foundations/annmarie-foundation-inc-237301323</t>
        </is>
      </c>
    </row>
    <row r="2034">
      <c r="A2034">
        <f>IF($E2034=$E2033,$A2033+1,1)</f>
        <v/>
      </c>
      <c r="B2034" t="inlineStr">
        <is>
          <t>THE CUDAHY FOUNDATION</t>
        </is>
      </c>
      <c r="C2034" t="inlineStr">
        <is>
          <t>39-6720806</t>
        </is>
      </c>
      <c r="D2034" t="inlineStr">
        <is>
          <t>Wisconsin</t>
        </is>
      </c>
      <c r="E2034" t="inlineStr">
        <is>
          <t>WI</t>
        </is>
      </c>
      <c r="F2034" t="n">
        <v>2025</v>
      </c>
      <c r="G2034" t="n">
        <v>3</v>
      </c>
      <c r="H2034" s="13" t="n">
        <v>10935342</v>
      </c>
      <c r="I2034" s="12" t="n">
        <v>60</v>
      </c>
      <c r="J2034" s="13" t="n">
        <v>50000</v>
      </c>
      <c r="K2034" s="13">
        <f>IFERROR($H2034/$I2034,"")</f>
        <v/>
      </c>
      <c r="L2034" s="13" t="n">
        <v>6270000</v>
      </c>
      <c r="M2034" t="inlineStr">
        <is>
          <t>IL, MA</t>
        </is>
      </c>
      <c r="N2034" t="inlineStr">
        <is>
          <t>No</t>
        </is>
      </c>
      <c r="O2034" t="inlineStr">
        <is>
          <t>Not stated</t>
        </is>
      </c>
      <c r="Q2034" s="9" t="inlineStr">
        <is>
          <t>https://grantcue.com/foundations/the-cudahy-foundation-c-o-kevin-l-lindsey-co-trustee-396720806</t>
        </is>
      </c>
    </row>
    <row r="2035">
      <c r="A2035">
        <f>IF($E2035=$E2034,$A2034+1,1)</f>
        <v/>
      </c>
      <c r="B2035" t="inlineStr">
        <is>
          <t>TWO EAGLES FOUNDATION INC</t>
        </is>
      </c>
      <c r="C2035" t="inlineStr">
        <is>
          <t>83-0399899</t>
        </is>
      </c>
      <c r="D2035" t="inlineStr">
        <is>
          <t>Wisconsin</t>
        </is>
      </c>
      <c r="E2035" t="inlineStr">
        <is>
          <t>WI</t>
        </is>
      </c>
      <c r="F2035" t="n">
        <v>2024</v>
      </c>
      <c r="G2035" t="n">
        <v>1</v>
      </c>
      <c r="H2035" s="13" t="n">
        <v>10399575</v>
      </c>
      <c r="I2035" s="12" t="n">
        <v>315</v>
      </c>
      <c r="J2035" s="13" t="n">
        <v>31000</v>
      </c>
      <c r="K2035" s="13">
        <f>IFERROR($H2035/$I2035,"")</f>
        <v/>
      </c>
      <c r="L2035" s="13" t="n">
        <v>75000</v>
      </c>
      <c r="M2035" t="inlineStr">
        <is>
          <t>MN, OH, MI</t>
        </is>
      </c>
      <c r="N2035" t="inlineStr">
        <is>
          <t>No</t>
        </is>
      </c>
      <c r="O2035" t="inlineStr">
        <is>
          <t>Not stated</t>
        </is>
      </c>
      <c r="Q2035" s="9" t="inlineStr">
        <is>
          <t>https://grantcue.com/foundations/two-eagles-foundation-inc-830399899</t>
        </is>
      </c>
    </row>
    <row r="2036">
      <c r="A2036">
        <f>IF($E2036=$E2035,$A2035+1,1)</f>
        <v/>
      </c>
      <c r="B2036" t="inlineStr">
        <is>
          <t>KUNES FAMILY FOUNDATION</t>
        </is>
      </c>
      <c r="C2036" t="inlineStr">
        <is>
          <t>47-2405427</t>
        </is>
      </c>
      <c r="D2036" t="inlineStr">
        <is>
          <t>Wisconsin</t>
        </is>
      </c>
      <c r="E2036" t="inlineStr">
        <is>
          <t>WI</t>
        </is>
      </c>
      <c r="F2036" t="n">
        <v>2024</v>
      </c>
      <c r="G2036" t="n">
        <v>3</v>
      </c>
      <c r="H2036" s="13" t="n">
        <v>9807968</v>
      </c>
      <c r="I2036" s="12" t="n">
        <v>689</v>
      </c>
      <c r="J2036" s="13" t="n">
        <v>1321</v>
      </c>
      <c r="K2036" s="13">
        <f>IFERROR($H2036/$I2036,"")</f>
        <v/>
      </c>
      <c r="L2036" s="13" t="n">
        <v>550000</v>
      </c>
      <c r="M2036" t="inlineStr">
        <is>
          <t>IN, IL, TX</t>
        </is>
      </c>
      <c r="N2036" t="inlineStr">
        <is>
          <t>No</t>
        </is>
      </c>
      <c r="O2036" t="inlineStr">
        <is>
          <t>Not stated</t>
        </is>
      </c>
      <c r="Q2036" s="9" t="inlineStr">
        <is>
          <t>https://grantcue.com/foundations/kunes-family-foundation-472405427</t>
        </is>
      </c>
    </row>
    <row r="2037">
      <c r="A2037">
        <f>IF($E2037=$E2036,$A2036+1,1)</f>
        <v/>
      </c>
      <c r="B2037" t="inlineStr">
        <is>
          <t>KELLOGG FAMILY FOUNDATION</t>
        </is>
      </c>
      <c r="C2037" t="inlineStr">
        <is>
          <t>39-1775567</t>
        </is>
      </c>
      <c r="D2037" t="inlineStr">
        <is>
          <t>Wisconsin</t>
        </is>
      </c>
      <c r="E2037" t="inlineStr">
        <is>
          <t>WI</t>
        </is>
      </c>
      <c r="F2037" t="n">
        <v>2025</v>
      </c>
      <c r="G2037" t="n">
        <v>2</v>
      </c>
      <c r="H2037" s="13" t="n">
        <v>9579860</v>
      </c>
      <c r="I2037" s="12" t="n">
        <v>23</v>
      </c>
      <c r="J2037" s="13" t="n">
        <v>58000</v>
      </c>
      <c r="K2037" s="13">
        <f>IFERROR($H2037/$I2037,"")</f>
        <v/>
      </c>
      <c r="L2037" s="13" t="n">
        <v>3919559</v>
      </c>
      <c r="M2037" t="inlineStr">
        <is>
          <t>MD, MN, IN</t>
        </is>
      </c>
      <c r="N2037" t="inlineStr">
        <is>
          <t>No</t>
        </is>
      </c>
      <c r="O2037" t="inlineStr">
        <is>
          <t>Not stated</t>
        </is>
      </c>
      <c r="Q2037" s="9" t="inlineStr">
        <is>
          <t>https://grantcue.com/foundations/kellogg-family-foundation-c-o-godfrey-and-kahn-sc-391775567</t>
        </is>
      </c>
    </row>
    <row r="2038">
      <c r="A2038">
        <f>IF($E2038=$E2037,$A2037+1,1)</f>
        <v/>
      </c>
      <c r="B2038" t="inlineStr">
        <is>
          <t>STIMAC FAMILY FOUNDATION</t>
        </is>
      </c>
      <c r="C2038" t="inlineStr">
        <is>
          <t>46-0605442</t>
        </is>
      </c>
      <c r="D2038" t="inlineStr">
        <is>
          <t>Wisconsin</t>
        </is>
      </c>
      <c r="E2038" t="inlineStr">
        <is>
          <t>WI</t>
        </is>
      </c>
      <c r="F2038" t="n">
        <v>2024</v>
      </c>
      <c r="G2038" t="n">
        <v>2</v>
      </c>
      <c r="H2038" s="13" t="n">
        <v>9043130</v>
      </c>
      <c r="I2038" s="12" t="n">
        <v>45</v>
      </c>
      <c r="J2038" s="13" t="n">
        <v>75000</v>
      </c>
      <c r="K2038" s="13">
        <f>IFERROR($H2038/$I2038,"")</f>
        <v/>
      </c>
      <c r="L2038" s="13" t="n">
        <v>2651850</v>
      </c>
      <c r="M2038" t="inlineStr">
        <is>
          <t>TX, FL, MN</t>
        </is>
      </c>
      <c r="N2038" t="inlineStr">
        <is>
          <t>No</t>
        </is>
      </c>
      <c r="O2038" t="inlineStr">
        <is>
          <t>Not stated</t>
        </is>
      </c>
      <c r="Q2038" s="9" t="inlineStr">
        <is>
          <t>https://grantcue.com/foundations/stimac-family-foundation-460605442</t>
        </is>
      </c>
    </row>
    <row r="2039">
      <c r="A2039">
        <f>IF($E2039=$E2038,$A2038+1,1)</f>
        <v/>
      </c>
      <c r="B2039" t="inlineStr">
        <is>
          <t>THE BROOKHILL FOUNDATION</t>
        </is>
      </c>
      <c r="C2039" t="inlineStr">
        <is>
          <t>20-5818635</t>
        </is>
      </c>
      <c r="D2039" t="inlineStr">
        <is>
          <t>Wisconsin</t>
        </is>
      </c>
      <c r="E2039" t="inlineStr">
        <is>
          <t>WI</t>
        </is>
      </c>
      <c r="F2039" t="n">
        <v>2025</v>
      </c>
      <c r="G2039" t="n">
        <v>2</v>
      </c>
      <c r="H2039" s="13" t="n">
        <v>8527339</v>
      </c>
      <c r="I2039" s="12" t="n">
        <v>55</v>
      </c>
      <c r="J2039" s="13" t="n">
        <v>93304</v>
      </c>
      <c r="K2039" s="13">
        <f>IFERROR($H2039/$I2039,"")</f>
        <v/>
      </c>
      <c r="L2039" s="13" t="n">
        <v>650000</v>
      </c>
      <c r="M2039" t="inlineStr">
        <is>
          <t>OR, IA, MN</t>
        </is>
      </c>
      <c r="N2039" t="inlineStr">
        <is>
          <t>No</t>
        </is>
      </c>
      <c r="O2039" t="inlineStr">
        <is>
          <t>Not stated</t>
        </is>
      </c>
      <c r="Q2039" s="9" t="inlineStr">
        <is>
          <t>https://grantcue.com/foundations/the-brookhill-foundation-205818635</t>
        </is>
      </c>
    </row>
    <row r="2040">
      <c r="A2040">
        <f>IF($E2040=$E2039,$A2039+1,1)</f>
        <v/>
      </c>
      <c r="B2040" t="inlineStr">
        <is>
          <t>RUTH ST JOHN &amp; JOHN DUNHAM WEST FOUNDATION INC</t>
        </is>
      </c>
      <c r="C2040" t="inlineStr">
        <is>
          <t>39-6056375</t>
        </is>
      </c>
      <c r="D2040" t="inlineStr">
        <is>
          <t>Wisconsin</t>
        </is>
      </c>
      <c r="E2040" t="inlineStr">
        <is>
          <t>WI</t>
        </is>
      </c>
      <c r="F2040" t="n">
        <v>2025</v>
      </c>
      <c r="G2040" t="n">
        <v>2</v>
      </c>
      <c r="H2040" s="13" t="n">
        <v>8425605</v>
      </c>
      <c r="I2040" s="12" t="n">
        <v>211</v>
      </c>
      <c r="J2040" s="13" t="n">
        <v>20000</v>
      </c>
      <c r="K2040" s="13">
        <f>IFERROR($H2040/$I2040,"")</f>
        <v/>
      </c>
      <c r="L2040" s="13" t="n">
        <v>411343</v>
      </c>
      <c r="N2040" t="inlineStr">
        <is>
          <t>Yes</t>
        </is>
      </c>
      <c r="O2040" t="inlineStr">
        <is>
          <t>Yes</t>
        </is>
      </c>
      <c r="P2040" s="9" t="inlineStr">
        <is>
          <t>https://www.westfoundation.us/</t>
        </is>
      </c>
      <c r="Q2040" s="9" t="inlineStr">
        <is>
          <t>https://grantcue.com/foundations/ruth-st-john-and-john-dunham-west-foundation-inc-396056375</t>
        </is>
      </c>
    </row>
    <row r="2041">
      <c r="A2041">
        <f>IF($E2041=$E2040,$A2040+1,1)</f>
        <v/>
      </c>
      <c r="B2041" t="inlineStr">
        <is>
          <t>THE YABUKI FAMILY FOUNDATION</t>
        </is>
      </c>
      <c r="C2041" t="inlineStr">
        <is>
          <t>43-1871894</t>
        </is>
      </c>
      <c r="D2041" t="inlineStr">
        <is>
          <t>Wisconsin</t>
        </is>
      </c>
      <c r="E2041" t="inlineStr">
        <is>
          <t>WI</t>
        </is>
      </c>
      <c r="F2041" t="n">
        <v>2025</v>
      </c>
      <c r="G2041" t="n">
        <v>2</v>
      </c>
      <c r="H2041" s="13" t="n">
        <v>8366345</v>
      </c>
      <c r="I2041" s="12" t="n">
        <v>40</v>
      </c>
      <c r="J2041" s="13" t="n">
        <v>100000</v>
      </c>
      <c r="K2041" s="13">
        <f>IFERROR($H2041/$I2041,"")</f>
        <v/>
      </c>
      <c r="L2041" s="13" t="n">
        <v>3000000</v>
      </c>
      <c r="M2041" t="inlineStr">
        <is>
          <t>CA, NY, IA</t>
        </is>
      </c>
      <c r="N2041" t="inlineStr">
        <is>
          <t>No</t>
        </is>
      </c>
      <c r="O2041" t="inlineStr">
        <is>
          <t>Not stated</t>
        </is>
      </c>
      <c r="Q2041" s="9" t="inlineStr">
        <is>
          <t>https://grantcue.com/foundations/the-yabuki-family-foundation-431871894</t>
        </is>
      </c>
    </row>
    <row r="2042">
      <c r="A2042">
        <f>IF($E2042=$E2041,$A2041+1,1)</f>
        <v/>
      </c>
      <c r="B2042" t="inlineStr">
        <is>
          <t>LEGACY FOUNDATION OF CENTRAL WISC</t>
        </is>
      </c>
      <c r="C2042" t="inlineStr">
        <is>
          <t>47-2978943</t>
        </is>
      </c>
      <c r="D2042" t="inlineStr">
        <is>
          <t>Wisconsin</t>
        </is>
      </c>
      <c r="E2042" t="inlineStr">
        <is>
          <t>WI</t>
        </is>
      </c>
      <c r="F2042" t="n">
        <v>2024</v>
      </c>
      <c r="G2042" t="n">
        <v>1</v>
      </c>
      <c r="H2042" s="13" t="n">
        <v>8122307</v>
      </c>
      <c r="I2042" s="12" t="n">
        <v>22</v>
      </c>
      <c r="J2042" s="13" t="n">
        <v>354429</v>
      </c>
      <c r="K2042" s="13">
        <f>IFERROR($H2042/$I2042,"")</f>
        <v/>
      </c>
      <c r="L2042" s="13" t="n">
        <v>975000</v>
      </c>
      <c r="N2042" t="inlineStr">
        <is>
          <t>No</t>
        </is>
      </c>
      <c r="O2042" t="inlineStr">
        <is>
          <t>Not stated</t>
        </is>
      </c>
      <c r="Q2042" s="9" t="inlineStr">
        <is>
          <t>https://grantcue.com/foundations/legacy-foundation-of-central-wisc-472978943</t>
        </is>
      </c>
    </row>
    <row r="2043">
      <c r="A2043">
        <f>IF($E2043=$E2042,$A2042+1,1)</f>
        <v/>
      </c>
      <c r="B2043" t="inlineStr">
        <is>
          <t>HF Foundation Inc</t>
        </is>
      </c>
      <c r="C2043" t="inlineStr">
        <is>
          <t>82-2519284</t>
        </is>
      </c>
      <c r="D2043" t="inlineStr">
        <is>
          <t>Wisconsin</t>
        </is>
      </c>
      <c r="E2043" t="inlineStr">
        <is>
          <t>WI</t>
        </is>
      </c>
      <c r="F2043" t="n">
        <v>2025</v>
      </c>
      <c r="G2043" t="n">
        <v>2</v>
      </c>
      <c r="H2043" s="13" t="n">
        <v>7963500</v>
      </c>
      <c r="I2043" s="12" t="n">
        <v>47</v>
      </c>
      <c r="J2043" s="13" t="n">
        <v>75000</v>
      </c>
      <c r="K2043" s="13">
        <f>IFERROR($H2043/$I2043,"")</f>
        <v/>
      </c>
      <c r="L2043" s="13" t="n">
        <v>2175000</v>
      </c>
      <c r="M2043" t="inlineStr">
        <is>
          <t>IL, NY, FL</t>
        </is>
      </c>
      <c r="N2043" t="inlineStr">
        <is>
          <t>No</t>
        </is>
      </c>
      <c r="O2043" t="inlineStr">
        <is>
          <t>Not stated</t>
        </is>
      </c>
      <c r="Q2043" s="9" t="inlineStr">
        <is>
          <t>https://grantcue.com/foundations/hf-foundation-inc-822519284</t>
        </is>
      </c>
    </row>
    <row r="2044">
      <c r="A2044">
        <f>IF($E2044=$E2043,$A2043+1,1)</f>
        <v/>
      </c>
      <c r="B2044" t="inlineStr">
        <is>
          <t>SKYLIGHT CHARITABLE TRUST</t>
        </is>
      </c>
      <c r="C2044" t="inlineStr">
        <is>
          <t>85-6456699</t>
        </is>
      </c>
      <c r="D2044" t="inlineStr">
        <is>
          <t>Wisconsin</t>
        </is>
      </c>
      <c r="E2044" t="inlineStr">
        <is>
          <t>WI</t>
        </is>
      </c>
      <c r="F2044" t="n">
        <v>2024</v>
      </c>
      <c r="G2044" t="n">
        <v>1</v>
      </c>
      <c r="H2044" s="13" t="n">
        <v>7444345</v>
      </c>
      <c r="I2044" s="12" t="n">
        <v>15</v>
      </c>
      <c r="J2044" s="13" t="n">
        <v>377167</v>
      </c>
      <c r="K2044" s="13">
        <f>IFERROR($H2044/$I2044,"")</f>
        <v/>
      </c>
      <c r="L2044" s="13" t="n">
        <v>1000000</v>
      </c>
      <c r="M2044" t="inlineStr">
        <is>
          <t>MN, NY, GA</t>
        </is>
      </c>
      <c r="N2044" t="inlineStr">
        <is>
          <t>No</t>
        </is>
      </c>
      <c r="O2044" t="inlineStr">
        <is>
          <t>Not stated</t>
        </is>
      </c>
      <c r="Q2044" s="9" t="inlineStr">
        <is>
          <t>https://grantcue.com/foundations/skylight-charitable-trust-856456699</t>
        </is>
      </c>
    </row>
    <row r="2045">
      <c r="A2045">
        <f>IF($E2045=$E2044,$A2044+1,1)</f>
        <v/>
      </c>
      <c r="B2045" t="inlineStr">
        <is>
          <t>SENTRY INSURANCE FOUNDATION INC</t>
        </is>
      </c>
      <c r="C2045" t="inlineStr">
        <is>
          <t>39-1037370</t>
        </is>
      </c>
      <c r="D2045" t="inlineStr">
        <is>
          <t>Wisconsin</t>
        </is>
      </c>
      <c r="E2045" t="inlineStr">
        <is>
          <t>WI</t>
        </is>
      </c>
      <c r="F2045" t="n">
        <v>2024</v>
      </c>
      <c r="G2045" t="n">
        <v>1</v>
      </c>
      <c r="H2045" s="13" t="n">
        <v>7307249</v>
      </c>
      <c r="I2045" s="12" t="n">
        <v>271</v>
      </c>
      <c r="J2045" s="13" t="n">
        <v>1500</v>
      </c>
      <c r="K2045" s="13">
        <f>IFERROR($H2045/$I2045,"")</f>
        <v/>
      </c>
      <c r="L2045" s="13" t="n">
        <v>2201550</v>
      </c>
      <c r="M2045" t="inlineStr">
        <is>
          <t>HI, IL, FL</t>
        </is>
      </c>
      <c r="N2045" t="inlineStr">
        <is>
          <t>Yes</t>
        </is>
      </c>
      <c r="O2045" t="inlineStr">
        <is>
          <t>Not stated</t>
        </is>
      </c>
      <c r="Q2045" s="9" t="inlineStr">
        <is>
          <t>https://grantcue.com/foundations/sentry-insurance-foundation-inc-391037370</t>
        </is>
      </c>
    </row>
    <row r="2046">
      <c r="A2046">
        <f>IF($E2046=$E2045,$A2045+1,1)</f>
        <v/>
      </c>
      <c r="B2046" t="inlineStr">
        <is>
          <t>NICHOLAS FAMILY FOUNDATION TRUST</t>
        </is>
      </c>
      <c r="C2046" t="inlineStr">
        <is>
          <t>39-6589261</t>
        </is>
      </c>
      <c r="D2046" t="inlineStr">
        <is>
          <t>Wisconsin</t>
        </is>
      </c>
      <c r="E2046" t="inlineStr">
        <is>
          <t>WI</t>
        </is>
      </c>
      <c r="F2046" t="n">
        <v>2025</v>
      </c>
      <c r="G2046" t="n">
        <v>2</v>
      </c>
      <c r="H2046" s="13" t="n">
        <v>7232000</v>
      </c>
      <c r="I2046" s="12" t="n">
        <v>100</v>
      </c>
      <c r="J2046" s="13" t="n">
        <v>45000</v>
      </c>
      <c r="K2046" s="13">
        <f>IFERROR($H2046/$I2046,"")</f>
        <v/>
      </c>
      <c r="L2046" s="13" t="n">
        <v>500000</v>
      </c>
      <c r="M2046" t="inlineStr">
        <is>
          <t>IL, CA, OR</t>
        </is>
      </c>
      <c r="N2046" t="inlineStr">
        <is>
          <t>Yes</t>
        </is>
      </c>
      <c r="O2046" t="inlineStr">
        <is>
          <t>Not stated</t>
        </is>
      </c>
      <c r="Q2046" s="9" t="inlineStr">
        <is>
          <t>https://grantcue.com/foundations/nicholas-family-foundation-trust-c-o-lynn-s-nicholas-396589261</t>
        </is>
      </c>
    </row>
    <row r="2047">
      <c r="A2047">
        <f>IF($E2047=$E2046,$A2046+1,1)</f>
        <v/>
      </c>
      <c r="B2047" t="inlineStr">
        <is>
          <t>TINY BLUE DOT INC</t>
        </is>
      </c>
      <c r="C2047" t="inlineStr">
        <is>
          <t>46-4924931</t>
        </is>
      </c>
      <c r="D2047" t="inlineStr">
        <is>
          <t>Wisconsin</t>
        </is>
      </c>
      <c r="E2047" t="inlineStr">
        <is>
          <t>WI</t>
        </is>
      </c>
      <c r="F2047" t="n">
        <v>2024</v>
      </c>
      <c r="G2047" t="n">
        <v>1</v>
      </c>
      <c r="H2047" s="13" t="n">
        <v>7226340</v>
      </c>
      <c r="I2047" s="12" t="n">
        <v>24</v>
      </c>
      <c r="J2047" s="13" t="n">
        <v>241287</v>
      </c>
      <c r="K2047" s="13">
        <f>IFERROR($H2047/$I2047,"")</f>
        <v/>
      </c>
      <c r="L2047" s="13" t="n">
        <v>2200000</v>
      </c>
      <c r="M2047" t="inlineStr">
        <is>
          <t>CA, RI, WA</t>
        </is>
      </c>
      <c r="N2047" t="inlineStr">
        <is>
          <t>No</t>
        </is>
      </c>
      <c r="O2047" t="inlineStr">
        <is>
          <t>Not stated</t>
        </is>
      </c>
      <c r="Q2047" s="9" t="inlineStr">
        <is>
          <t>https://grantcue.com/foundations/tiny-blue-dot-inc-464924931</t>
        </is>
      </c>
    </row>
    <row r="2048">
      <c r="A2048">
        <f>IF($E2048=$E2047,$A2047+1,1)</f>
        <v/>
      </c>
      <c r="B2048" t="inlineStr">
        <is>
          <t>GREEN BAY PACKERS FOUNDATION</t>
        </is>
      </c>
      <c r="C2048" t="inlineStr">
        <is>
          <t>39-1577137</t>
        </is>
      </c>
      <c r="D2048" t="inlineStr">
        <is>
          <t>Wisconsin</t>
        </is>
      </c>
      <c r="E2048" t="inlineStr">
        <is>
          <t>WI</t>
        </is>
      </c>
      <c r="F2048" t="n">
        <v>2024</v>
      </c>
      <c r="G2048" t="n">
        <v>2</v>
      </c>
      <c r="H2048" s="13" t="n">
        <v>7036383</v>
      </c>
      <c r="I2048" s="12" t="n">
        <v>990</v>
      </c>
      <c r="J2048" s="13" t="n">
        <v>4000</v>
      </c>
      <c r="K2048" s="13">
        <f>IFERROR($H2048/$I2048,"")</f>
        <v/>
      </c>
      <c r="L2048" s="13" t="n">
        <v>250000</v>
      </c>
      <c r="M2048" t="inlineStr">
        <is>
          <t>MN, TN, MI</t>
        </is>
      </c>
      <c r="N2048" t="inlineStr">
        <is>
          <t>Yes</t>
        </is>
      </c>
      <c r="O2048" t="inlineStr">
        <is>
          <t>Yes</t>
        </is>
      </c>
      <c r="P2048" s="9" t="inlineStr">
        <is>
          <t>https://www.packers.com/community/packers-foundation</t>
        </is>
      </c>
      <c r="Q2048" s="9" t="inlineStr">
        <is>
          <t>https://grantcue.com/foundations/green-bay-packers-foundation-391577137</t>
        </is>
      </c>
    </row>
    <row r="2049">
      <c r="A2049">
        <f>IF($E2049=$E2048,$A2048+1,1)</f>
        <v/>
      </c>
      <c r="B2049" t="inlineStr">
        <is>
          <t>AB NICHOLAS SCHOLARSHIP FOUNDATION</t>
        </is>
      </c>
      <c r="C2049" t="inlineStr">
        <is>
          <t>46-6194488</t>
        </is>
      </c>
      <c r="D2049" t="inlineStr">
        <is>
          <t>Wisconsin</t>
        </is>
      </c>
      <c r="E2049" t="inlineStr">
        <is>
          <t>WI</t>
        </is>
      </c>
      <c r="F2049" t="n">
        <v>2024</v>
      </c>
      <c r="G2049" t="n">
        <v>2</v>
      </c>
      <c r="H2049" s="13" t="n">
        <v>6880000</v>
      </c>
      <c r="I2049" s="12" t="n">
        <v>865</v>
      </c>
      <c r="J2049" s="13" t="n">
        <v>10000</v>
      </c>
      <c r="K2049" s="13">
        <f>IFERROR($H2049/$I2049,"")</f>
        <v/>
      </c>
      <c r="L2049" s="13" t="n">
        <v>25000</v>
      </c>
      <c r="N2049" t="inlineStr">
        <is>
          <t>Yes</t>
        </is>
      </c>
      <c r="O2049" t="inlineStr">
        <is>
          <t>Yes</t>
        </is>
      </c>
      <c r="P2049" s="9" t="inlineStr">
        <is>
          <t>https://abnicholasscholars.org/</t>
        </is>
      </c>
      <c r="Q2049" s="9" t="inlineStr">
        <is>
          <t>https://grantcue.com/foundations/ab-nicholas-scholarship-foundation-c-o-lynn-nicholas-466194488</t>
        </is>
      </c>
    </row>
    <row r="2050">
      <c r="A2050">
        <f>IF($E2050=$E2049,$A2049+1,1)</f>
        <v/>
      </c>
      <c r="B2050" t="inlineStr">
        <is>
          <t>FOTSCH FAMILY FOUNDATION</t>
        </is>
      </c>
      <c r="C2050" t="inlineStr">
        <is>
          <t>46-2601906</t>
        </is>
      </c>
      <c r="D2050" t="inlineStr">
        <is>
          <t>Wisconsin</t>
        </is>
      </c>
      <c r="E2050" t="inlineStr">
        <is>
          <t>WI</t>
        </is>
      </c>
      <c r="F2050" t="n">
        <v>2025</v>
      </c>
      <c r="G2050" t="n">
        <v>2</v>
      </c>
      <c r="H2050" s="13" t="n">
        <v>6763854</v>
      </c>
      <c r="I2050" s="12" t="n">
        <v>107</v>
      </c>
      <c r="J2050" s="13" t="n">
        <v>15000</v>
      </c>
      <c r="K2050" s="13">
        <f>IFERROR($H2050/$I2050,"")</f>
        <v/>
      </c>
      <c r="L2050" s="13" t="n">
        <v>1848200</v>
      </c>
      <c r="M2050" t="inlineStr">
        <is>
          <t>NY, IL, IN</t>
        </is>
      </c>
      <c r="N2050" t="inlineStr">
        <is>
          <t>No</t>
        </is>
      </c>
      <c r="O2050" t="inlineStr">
        <is>
          <t>Not stated</t>
        </is>
      </c>
      <c r="Q2050" s="9" t="inlineStr">
        <is>
          <t>https://grantcue.com/foundations/fotsch-family-foundation-462601906</t>
        </is>
      </c>
    </row>
    <row r="2051">
      <c r="A2051">
        <f>IF($E2051=$E2050,$A2050+1,1)</f>
        <v/>
      </c>
      <c r="B2051" t="inlineStr">
        <is>
          <t>THE OSCAR RENNEBOHM FOUNDATION INC</t>
        </is>
      </c>
      <c r="C2051" t="inlineStr">
        <is>
          <t>39-6039252</t>
        </is>
      </c>
      <c r="D2051" t="inlineStr">
        <is>
          <t>Wisconsin</t>
        </is>
      </c>
      <c r="E2051" t="inlineStr">
        <is>
          <t>WI</t>
        </is>
      </c>
      <c r="F2051" t="n">
        <v>2025</v>
      </c>
      <c r="G2051" t="n">
        <v>2</v>
      </c>
      <c r="H2051" s="13" t="n">
        <v>6304649</v>
      </c>
      <c r="I2051" s="12" t="n">
        <v>73</v>
      </c>
      <c r="J2051" s="13" t="n">
        <v>75000</v>
      </c>
      <c r="K2051" s="13">
        <f>IFERROR($H2051/$I2051,"")</f>
        <v/>
      </c>
      <c r="L2051" s="13" t="n">
        <v>300000</v>
      </c>
      <c r="N2051" t="inlineStr">
        <is>
          <t>Yes</t>
        </is>
      </c>
      <c r="O2051" t="inlineStr">
        <is>
          <t>Not stated</t>
        </is>
      </c>
      <c r="P2051" s="9" t="inlineStr">
        <is>
          <t>https://www.rennebohmfoundation.org/</t>
        </is>
      </c>
      <c r="Q2051" s="9" t="inlineStr">
        <is>
          <t>https://grantcue.com/foundations/the-oscar-rennebohm-foundation-inc-396039252</t>
        </is>
      </c>
    </row>
    <row r="2052">
      <c r="A2052">
        <f>IF($E2052=$E2051,$A2051+1,1)</f>
        <v/>
      </c>
      <c r="B2052" t="inlineStr">
        <is>
          <t>DANIEL M SOREF RVOC TR</t>
        </is>
      </c>
      <c r="C2052" t="inlineStr">
        <is>
          <t>39-6758434</t>
        </is>
      </c>
      <c r="D2052" t="inlineStr">
        <is>
          <t>Wisconsin</t>
        </is>
      </c>
      <c r="E2052" t="inlineStr">
        <is>
          <t>WI</t>
        </is>
      </c>
      <c r="F2052" t="n">
        <v>2024</v>
      </c>
      <c r="G2052" t="n">
        <v>2</v>
      </c>
      <c r="H2052" s="13" t="n">
        <v>6141000</v>
      </c>
      <c r="I2052" s="12" t="n">
        <v>91</v>
      </c>
      <c r="J2052" s="13" t="n">
        <v>36000</v>
      </c>
      <c r="K2052" s="13">
        <f>IFERROR($H2052/$I2052,"")</f>
        <v/>
      </c>
      <c r="L2052" s="13" t="n">
        <v>448000</v>
      </c>
      <c r="M2052" t="inlineStr">
        <is>
          <t>HAIFA, DC, MN</t>
        </is>
      </c>
      <c r="N2052" t="inlineStr">
        <is>
          <t>No</t>
        </is>
      </c>
      <c r="O2052" t="inlineStr">
        <is>
          <t>Not stated</t>
        </is>
      </c>
      <c r="Q2052" s="9" t="inlineStr">
        <is>
          <t>https://grantcue.com/foundations/daniel-m-soref-rvoc-tr-396758434</t>
        </is>
      </c>
    </row>
    <row r="2053">
      <c r="A2053">
        <f>IF($E2053=$E2052,$A2052+1,1)</f>
        <v/>
      </c>
      <c r="B2053" t="inlineStr">
        <is>
          <t>LADISH CO FOUNDATION</t>
        </is>
      </c>
      <c r="C2053" t="inlineStr">
        <is>
          <t>39-6040489</t>
        </is>
      </c>
      <c r="D2053" t="inlineStr">
        <is>
          <t>Wisconsin</t>
        </is>
      </c>
      <c r="E2053" t="inlineStr">
        <is>
          <t>WI</t>
        </is>
      </c>
      <c r="F2053" t="n">
        <v>2025</v>
      </c>
      <c r="G2053" t="n">
        <v>2</v>
      </c>
      <c r="H2053" s="13" t="n">
        <v>5955750</v>
      </c>
      <c r="I2053" s="12" t="n">
        <v>87</v>
      </c>
      <c r="J2053" s="13" t="n">
        <v>25000</v>
      </c>
      <c r="K2053" s="13">
        <f>IFERROR($H2053/$I2053,"")</f>
        <v/>
      </c>
      <c r="L2053" s="13" t="n">
        <v>567000</v>
      </c>
      <c r="M2053" t="inlineStr">
        <is>
          <t>FL, IL, MN</t>
        </is>
      </c>
      <c r="N2053" t="inlineStr">
        <is>
          <t>No</t>
        </is>
      </c>
      <c r="O2053" t="inlineStr">
        <is>
          <t>Not stated</t>
        </is>
      </c>
      <c r="Q2053" s="9" t="inlineStr">
        <is>
          <t>https://grantcue.com/foundations/ladish-co-foundation-396040489</t>
        </is>
      </c>
    </row>
    <row r="2054">
      <c r="A2054">
        <f>IF($E2054=$E2053,$A2053+1,1)</f>
        <v/>
      </c>
      <c r="B2054" t="inlineStr">
        <is>
          <t>1923 FUND</t>
        </is>
      </c>
      <c r="C2054" t="inlineStr">
        <is>
          <t>36-7070455</t>
        </is>
      </c>
      <c r="D2054" t="inlineStr">
        <is>
          <t>Wisconsin</t>
        </is>
      </c>
      <c r="E2054" t="inlineStr">
        <is>
          <t>WI</t>
        </is>
      </c>
      <c r="F2054" t="n">
        <v>2024</v>
      </c>
      <c r="G2054" t="n">
        <v>1</v>
      </c>
      <c r="H2054" s="13" t="n">
        <v>5944674</v>
      </c>
      <c r="I2054" s="12" t="n">
        <v>22</v>
      </c>
      <c r="J2054" s="13" t="n">
        <v>112500</v>
      </c>
      <c r="K2054" s="13">
        <f>IFERROR($H2054/$I2054,"")</f>
        <v/>
      </c>
      <c r="L2054" s="13" t="n">
        <v>1634826</v>
      </c>
      <c r="M2054" t="inlineStr">
        <is>
          <t>FL, NY, WA</t>
        </is>
      </c>
      <c r="N2054" t="inlineStr">
        <is>
          <t>No</t>
        </is>
      </c>
      <c r="O2054" t="inlineStr">
        <is>
          <t>Not stated</t>
        </is>
      </c>
      <c r="Q2054" s="9" t="inlineStr">
        <is>
          <t>https://grantcue.com/foundations/1923-fund-367070455</t>
        </is>
      </c>
    </row>
    <row r="2055">
      <c r="A2055">
        <f>IF($E2055=$E2054,$A2054+1,1)</f>
        <v/>
      </c>
      <c r="B2055" t="inlineStr">
        <is>
          <t>US VENTURESCHMIDT FAMILY FOUNDATION</t>
        </is>
      </c>
      <c r="C2055" t="inlineStr">
        <is>
          <t>39-1540933</t>
        </is>
      </c>
      <c r="D2055" t="inlineStr">
        <is>
          <t>Wisconsin</t>
        </is>
      </c>
      <c r="E2055" t="inlineStr">
        <is>
          <t>WI</t>
        </is>
      </c>
      <c r="F2055" t="n">
        <v>2024</v>
      </c>
      <c r="G2055" t="n">
        <v>1</v>
      </c>
      <c r="H2055" s="13" t="n">
        <v>5805950</v>
      </c>
      <c r="I2055" s="12" t="n">
        <v>208</v>
      </c>
      <c r="J2055" s="13" t="n">
        <v>10000</v>
      </c>
      <c r="K2055" s="13">
        <f>IFERROR($H2055/$I2055,"")</f>
        <v/>
      </c>
      <c r="L2055" s="13" t="n">
        <v>800000</v>
      </c>
      <c r="M2055" t="inlineStr">
        <is>
          <t>ONGATA RONGAI, CA, IL</t>
        </is>
      </c>
      <c r="N2055" t="inlineStr">
        <is>
          <t>Yes</t>
        </is>
      </c>
      <c r="O2055" t="inlineStr">
        <is>
          <t>Yes</t>
        </is>
      </c>
      <c r="P2055" s="9" t="inlineStr">
        <is>
          <t>https://www.usventure.com/US-VENTURE-SCHMIDT-FAMILY-FOUNDATION</t>
        </is>
      </c>
      <c r="Q2055" s="9" t="inlineStr">
        <is>
          <t>https://grantcue.com/foundations/us-ventureschmidt-family-foundation-391540933</t>
        </is>
      </c>
    </row>
    <row r="2056">
      <c r="A2056">
        <f>IF($E2056=$E2055,$A2055+1,1)</f>
        <v/>
      </c>
      <c r="B2056" t="inlineStr">
        <is>
          <t>RICHARD J RESCH FOUNDATION LTD</t>
        </is>
      </c>
      <c r="C2056" t="inlineStr">
        <is>
          <t>39-1653788</t>
        </is>
      </c>
      <c r="D2056" t="inlineStr">
        <is>
          <t>Wisconsin</t>
        </is>
      </c>
      <c r="E2056" t="inlineStr">
        <is>
          <t>WI</t>
        </is>
      </c>
      <c r="F2056" t="n">
        <v>2024</v>
      </c>
      <c r="G2056" t="n">
        <v>1</v>
      </c>
      <c r="H2056" s="13" t="n">
        <v>5711000</v>
      </c>
      <c r="I2056" s="12" t="n">
        <v>14</v>
      </c>
      <c r="J2056" s="13" t="n">
        <v>212500</v>
      </c>
      <c r="K2056" s="13">
        <f>IFERROR($H2056/$I2056,"")</f>
        <v/>
      </c>
      <c r="L2056" s="13" t="n">
        <v>2000000</v>
      </c>
      <c r="M2056" t="inlineStr">
        <is>
          <t>MA, IA</t>
        </is>
      </c>
      <c r="N2056" t="inlineStr">
        <is>
          <t>No</t>
        </is>
      </c>
      <c r="O2056" t="inlineStr">
        <is>
          <t>Not stated</t>
        </is>
      </c>
      <c r="Q2056" s="9" t="inlineStr">
        <is>
          <t>https://grantcue.com/foundations/richard-j-resch-foundation-ltd-391653788</t>
        </is>
      </c>
    </row>
    <row r="2057">
      <c r="A2057">
        <f>IF($E2057=$E2056,$A2056+1,1)</f>
        <v/>
      </c>
      <c r="B2057" t="inlineStr">
        <is>
          <t>JOHNSON FAMILY FOUNDATION</t>
        </is>
      </c>
      <c r="C2057" t="inlineStr">
        <is>
          <t>36-7092273</t>
        </is>
      </c>
      <c r="D2057" t="inlineStr">
        <is>
          <t>Wisconsin</t>
        </is>
      </c>
      <c r="E2057" t="inlineStr">
        <is>
          <t>WI</t>
        </is>
      </c>
      <c r="F2057" t="n">
        <v>2025</v>
      </c>
      <c r="G2057" t="n">
        <v>2</v>
      </c>
      <c r="H2057" s="13" t="n">
        <v>5557677</v>
      </c>
      <c r="I2057" s="12" t="n">
        <v>89</v>
      </c>
      <c r="J2057" s="13" t="n">
        <v>6000</v>
      </c>
      <c r="K2057" s="13">
        <f>IFERROR($H2057/$I2057,"")</f>
        <v/>
      </c>
      <c r="L2057" s="13" t="n">
        <v>1467500</v>
      </c>
      <c r="M2057" t="inlineStr">
        <is>
          <t>NY, OH, NC</t>
        </is>
      </c>
      <c r="N2057" t="inlineStr">
        <is>
          <t>No</t>
        </is>
      </c>
      <c r="O2057" t="inlineStr">
        <is>
          <t>Not stated</t>
        </is>
      </c>
      <c r="Q2057" s="9" t="inlineStr">
        <is>
          <t>https://grantcue.com/foundations/johnson-family-foundation-367092273</t>
        </is>
      </c>
    </row>
    <row r="2058">
      <c r="A2058">
        <f>IF($E2058=$E2057,$A2057+1,1)</f>
        <v/>
      </c>
      <c r="B2058" t="inlineStr">
        <is>
          <t>Reiman Foundation Inc</t>
        </is>
      </c>
      <c r="C2058" t="inlineStr">
        <is>
          <t>39-1570264</t>
        </is>
      </c>
      <c r="D2058" t="inlineStr">
        <is>
          <t>Wisconsin</t>
        </is>
      </c>
      <c r="E2058" t="inlineStr">
        <is>
          <t>WI</t>
        </is>
      </c>
      <c r="F2058" t="n">
        <v>2024</v>
      </c>
      <c r="G2058" t="n">
        <v>1</v>
      </c>
      <c r="H2058" s="13" t="n">
        <v>5488395</v>
      </c>
      <c r="I2058" s="12" t="n">
        <v>82</v>
      </c>
      <c r="J2058" s="13" t="n">
        <v>10000</v>
      </c>
      <c r="K2058" s="13">
        <f>IFERROR($H2058/$I2058,"")</f>
        <v/>
      </c>
      <c r="L2058" s="13" t="n">
        <v>1000000</v>
      </c>
      <c r="M2058" t="inlineStr">
        <is>
          <t>CO, IA, VA</t>
        </is>
      </c>
      <c r="N2058" t="inlineStr">
        <is>
          <t>No</t>
        </is>
      </c>
      <c r="O2058" t="inlineStr">
        <is>
          <t>Not stated</t>
        </is>
      </c>
      <c r="Q2058" s="9" t="inlineStr">
        <is>
          <t>https://grantcue.com/foundations/reiman-foundation-inc-391570264</t>
        </is>
      </c>
    </row>
    <row r="2059">
      <c r="A2059">
        <f>IF($E2059=$E2058,$A2058+1,1)</f>
        <v/>
      </c>
      <c r="B2059" t="inlineStr">
        <is>
          <t>SUSAN NICHOLAS FASCIANO FAMILY FOUNDATION INC</t>
        </is>
      </c>
      <c r="C2059" t="inlineStr">
        <is>
          <t>87-1448033</t>
        </is>
      </c>
      <c r="D2059" t="inlineStr">
        <is>
          <t>Wisconsin</t>
        </is>
      </c>
      <c r="E2059" t="inlineStr">
        <is>
          <t>WI</t>
        </is>
      </c>
      <c r="F2059" t="n">
        <v>2025</v>
      </c>
      <c r="G2059" t="n">
        <v>2</v>
      </c>
      <c r="H2059" s="13" t="n">
        <v>5378956</v>
      </c>
      <c r="I2059" s="12" t="n">
        <v>32</v>
      </c>
      <c r="J2059" s="13" t="n">
        <v>30000</v>
      </c>
      <c r="K2059" s="13">
        <f>IFERROR($H2059/$I2059,"")</f>
        <v/>
      </c>
      <c r="L2059" s="13" t="n">
        <v>1091456</v>
      </c>
      <c r="M2059" t="inlineStr">
        <is>
          <t>PA, IL, MN</t>
        </is>
      </c>
      <c r="N2059" t="inlineStr">
        <is>
          <t>Yes</t>
        </is>
      </c>
      <c r="O2059" t="inlineStr">
        <is>
          <t>Not stated</t>
        </is>
      </c>
      <c r="Q2059" s="9" t="inlineStr">
        <is>
          <t>https://grantcue.com/foundations/susan-nicholas-fasciano-family-foundation-inc-871448033</t>
        </is>
      </c>
    </row>
    <row r="2060">
      <c r="A2060">
        <f>IF($E2060=$E2059,$A2059+1,1)</f>
        <v/>
      </c>
      <c r="B2060" t="inlineStr">
        <is>
          <t>GE HEALTHCARE CHARITABLE FOUNDATION</t>
        </is>
      </c>
      <c r="C2060" t="inlineStr">
        <is>
          <t>93-3085979</t>
        </is>
      </c>
      <c r="D2060" t="inlineStr">
        <is>
          <t>Wisconsin</t>
        </is>
      </c>
      <c r="E2060" t="inlineStr">
        <is>
          <t>WI</t>
        </is>
      </c>
      <c r="F2060" t="n">
        <v>2025</v>
      </c>
      <c r="G2060" t="n">
        <v>2</v>
      </c>
      <c r="H2060" s="13" t="n">
        <v>5333461</v>
      </c>
      <c r="I2060" s="12" t="n">
        <v>28</v>
      </c>
      <c r="J2060" s="13" t="n">
        <v>100000</v>
      </c>
      <c r="K2060" s="13">
        <f>IFERROR($H2060/$I2060,"")</f>
        <v/>
      </c>
      <c r="L2060" s="13" t="n">
        <v>600000</v>
      </c>
      <c r="M2060" t="inlineStr">
        <is>
          <t>SC, TN, CA</t>
        </is>
      </c>
      <c r="N2060" t="inlineStr">
        <is>
          <t>No</t>
        </is>
      </c>
      <c r="O2060" t="inlineStr">
        <is>
          <t>Not stated</t>
        </is>
      </c>
      <c r="Q2060" s="9" t="inlineStr">
        <is>
          <t>https://grantcue.com/foundations/ge-healthcare-charitable-foundation-933085979</t>
        </is>
      </c>
    </row>
    <row r="2061">
      <c r="A2061">
        <f>IF($E2061=$E2060,$A2060+1,1)</f>
        <v/>
      </c>
      <c r="B2061" t="inlineStr">
        <is>
          <t>HERB KOHL EDUCATIONAL FOUNDATION INC</t>
        </is>
      </c>
      <c r="C2061" t="inlineStr">
        <is>
          <t>39-1661743</t>
        </is>
      </c>
      <c r="D2061" t="inlineStr">
        <is>
          <t>Wisconsin</t>
        </is>
      </c>
      <c r="E2061" t="inlineStr">
        <is>
          <t>WI</t>
        </is>
      </c>
      <c r="F2061" t="n">
        <v>2025</v>
      </c>
      <c r="G2061" t="n">
        <v>2</v>
      </c>
      <c r="H2061" s="13" t="n">
        <v>5305241</v>
      </c>
      <c r="I2061" s="12" t="n">
        <v>1049</v>
      </c>
      <c r="J2061" s="13" t="n">
        <v>6000</v>
      </c>
      <c r="K2061" s="13">
        <f>IFERROR($H2061/$I2061,"")</f>
        <v/>
      </c>
      <c r="L2061" s="13" t="n">
        <v>15000</v>
      </c>
      <c r="N2061" t="inlineStr">
        <is>
          <t>Yes</t>
        </is>
      </c>
      <c r="O2061" t="inlineStr">
        <is>
          <t>Yes</t>
        </is>
      </c>
      <c r="P2061" s="9" t="inlineStr">
        <is>
          <t>https://www.kohleducation.org/</t>
        </is>
      </c>
      <c r="Q2061" s="9" t="inlineStr">
        <is>
          <t>https://grantcue.com/foundations/herb-kohl-educational-foundation-inc-391661743</t>
        </is>
      </c>
    </row>
    <row r="2062">
      <c r="A2062">
        <f>IF($E2062=$E2061,$A2061+1,1)</f>
        <v/>
      </c>
      <c r="B2062" t="inlineStr">
        <is>
          <t>THE LORI AND DAVID NICHOLAS FAMILY FOUNDATION INC</t>
        </is>
      </c>
      <c r="C2062" t="inlineStr">
        <is>
          <t>87-1448344</t>
        </is>
      </c>
      <c r="D2062" t="inlineStr">
        <is>
          <t>Wisconsin</t>
        </is>
      </c>
      <c r="E2062" t="inlineStr">
        <is>
          <t>WI</t>
        </is>
      </c>
      <c r="F2062" t="n">
        <v>2025</v>
      </c>
      <c r="G2062" t="n">
        <v>2</v>
      </c>
      <c r="H2062" s="13" t="n">
        <v>5285010</v>
      </c>
      <c r="I2062" s="12" t="n">
        <v>51</v>
      </c>
      <c r="J2062" s="13" t="n">
        <v>50000</v>
      </c>
      <c r="K2062" s="13">
        <f>IFERROR($H2062/$I2062,"")</f>
        <v/>
      </c>
      <c r="L2062" s="13" t="n">
        <v>600000</v>
      </c>
      <c r="M2062" t="inlineStr">
        <is>
          <t>FL, CO</t>
        </is>
      </c>
      <c r="N2062" t="inlineStr">
        <is>
          <t>Yes</t>
        </is>
      </c>
      <c r="O2062" t="inlineStr">
        <is>
          <t>Not stated</t>
        </is>
      </c>
      <c r="Q2062" s="9" t="inlineStr">
        <is>
          <t>https://grantcue.com/foundations/the-lori-and-david-nicholas-family-foundation-inc-871448344</t>
        </is>
      </c>
    </row>
    <row r="2063">
      <c r="A2063">
        <f>IF($E2063=$E2062,$A2062+1,1)</f>
        <v/>
      </c>
      <c r="B2063" t="inlineStr">
        <is>
          <t>ELMORE &amp; ALYCE KRAEMER CHAR TR</t>
        </is>
      </c>
      <c r="C2063" t="inlineStr">
        <is>
          <t>39-1666544</t>
        </is>
      </c>
      <c r="D2063" t="inlineStr">
        <is>
          <t>Wisconsin</t>
        </is>
      </c>
      <c r="E2063" t="inlineStr">
        <is>
          <t>WI</t>
        </is>
      </c>
      <c r="F2063" t="n">
        <v>2024</v>
      </c>
      <c r="G2063" t="n">
        <v>1</v>
      </c>
      <c r="H2063" s="13" t="n">
        <v>5182710</v>
      </c>
      <c r="I2063" s="12" t="n">
        <v>29</v>
      </c>
      <c r="J2063" s="13" t="n">
        <v>199809</v>
      </c>
      <c r="K2063" s="13">
        <f>IFERROR($H2063/$I2063,"")</f>
        <v/>
      </c>
      <c r="L2063" s="13" t="n">
        <v>398966</v>
      </c>
      <c r="M2063" t="inlineStr">
        <is>
          <t>IL, FL, OK</t>
        </is>
      </c>
      <c r="N2063" t="inlineStr">
        <is>
          <t>No</t>
        </is>
      </c>
      <c r="O2063" t="inlineStr">
        <is>
          <t>Not stated</t>
        </is>
      </c>
      <c r="Q2063" s="9" t="inlineStr">
        <is>
          <t>https://grantcue.com/foundations/elmore-and-alyce-kraemer-char-tr-391666544</t>
        </is>
      </c>
    </row>
    <row r="2064">
      <c r="A2064">
        <f>IF($E2064=$E2063,$A2063+1,1)</f>
        <v/>
      </c>
      <c r="B2064" t="inlineStr">
        <is>
          <t>BETHKE FAMILY FOUNDATION INC 75001000</t>
        </is>
      </c>
      <c r="C2064" t="inlineStr">
        <is>
          <t>92-0608068</t>
        </is>
      </c>
      <c r="D2064" t="inlineStr">
        <is>
          <t>Wisconsin</t>
        </is>
      </c>
      <c r="E2064" t="inlineStr">
        <is>
          <t>WI</t>
        </is>
      </c>
      <c r="F2064" t="n">
        <v>2025</v>
      </c>
      <c r="G2064" t="n">
        <v>2</v>
      </c>
      <c r="H2064" s="13" t="n">
        <v>5049938</v>
      </c>
      <c r="I2064" s="12" t="n">
        <v>11</v>
      </c>
      <c r="J2064" s="13" t="n">
        <v>4000</v>
      </c>
      <c r="K2064" s="13">
        <f>IFERROR($H2064/$I2064,"")</f>
        <v/>
      </c>
      <c r="L2064" s="13" t="n">
        <v>4824538</v>
      </c>
      <c r="M2064" t="inlineStr">
        <is>
          <t>DC, PA, AZ</t>
        </is>
      </c>
      <c r="N2064" t="inlineStr">
        <is>
          <t>No</t>
        </is>
      </c>
      <c r="O2064" t="inlineStr">
        <is>
          <t>Not stated</t>
        </is>
      </c>
      <c r="Q2064" s="9" t="inlineStr">
        <is>
          <t>https://grantcue.com/foundations/bethke-family-foundation-inc-75001000-920608068</t>
        </is>
      </c>
    </row>
    <row r="2065">
      <c r="A2065">
        <f>IF($E2065=$E2064,$A2064+1,1)</f>
        <v/>
      </c>
      <c r="B2065" t="inlineStr">
        <is>
          <t>BLACK SPRING FOUNDATION INC</t>
        </is>
      </c>
      <c r="C2065" t="inlineStr">
        <is>
          <t>46-4116554</t>
        </is>
      </c>
      <c r="D2065" t="inlineStr">
        <is>
          <t>Wisconsin</t>
        </is>
      </c>
      <c r="E2065" t="inlineStr">
        <is>
          <t>WI</t>
        </is>
      </c>
      <c r="F2065" t="n">
        <v>2025</v>
      </c>
      <c r="G2065" t="n">
        <v>2</v>
      </c>
      <c r="H2065" s="13" t="n">
        <v>5036508</v>
      </c>
      <c r="I2065" s="12" t="n">
        <v>14</v>
      </c>
      <c r="J2065" s="13" t="n">
        <v>372500</v>
      </c>
      <c r="K2065" s="13">
        <f>IFERROR($H2065/$I2065,"")</f>
        <v/>
      </c>
      <c r="L2065" s="13" t="n">
        <v>1125000</v>
      </c>
      <c r="M2065" t="inlineStr">
        <is>
          <t>IL</t>
        </is>
      </c>
      <c r="N2065" t="inlineStr">
        <is>
          <t>No</t>
        </is>
      </c>
      <c r="O2065" t="inlineStr">
        <is>
          <t>Not stated</t>
        </is>
      </c>
      <c r="Q2065" s="9" t="inlineStr">
        <is>
          <t>https://grantcue.com/foundations/black-spring-foundation-inc-464116554</t>
        </is>
      </c>
    </row>
    <row r="2066">
      <c r="A2066">
        <f>IF($E2066=$E2065,$A2065+1,1)</f>
        <v/>
      </c>
      <c r="B2066" t="inlineStr">
        <is>
          <t>THEODORE W BATTERMAN FAMILY FOUNDATION INC</t>
        </is>
      </c>
      <c r="C2066" t="inlineStr">
        <is>
          <t>39-1688812</t>
        </is>
      </c>
      <c r="D2066" t="inlineStr">
        <is>
          <t>Wisconsin</t>
        </is>
      </c>
      <c r="E2066" t="inlineStr">
        <is>
          <t>WI</t>
        </is>
      </c>
      <c r="F2066" t="n">
        <v>2024</v>
      </c>
      <c r="G2066" t="n">
        <v>1</v>
      </c>
      <c r="H2066" s="13" t="n">
        <v>4928867</v>
      </c>
      <c r="I2066" s="12" t="n">
        <v>99</v>
      </c>
      <c r="J2066" s="13" t="n">
        <v>15000</v>
      </c>
      <c r="K2066" s="13">
        <f>IFERROR($H2066/$I2066,"")</f>
        <v/>
      </c>
      <c r="L2066" s="13" t="n">
        <v>1002500</v>
      </c>
      <c r="M2066" t="inlineStr">
        <is>
          <t>CA, FL, MO</t>
        </is>
      </c>
      <c r="N2066" t="inlineStr">
        <is>
          <t>No</t>
        </is>
      </c>
      <c r="O2066" t="inlineStr">
        <is>
          <t>Not stated</t>
        </is>
      </c>
      <c r="Q2066" s="9" t="inlineStr">
        <is>
          <t>https://grantcue.com/foundations/theodore-w-batterman-family-foundation-inc-391688812</t>
        </is>
      </c>
    </row>
    <row r="2067">
      <c r="A2067">
        <f>IF($E2067=$E2066,$A2066+1,1)</f>
        <v/>
      </c>
      <c r="B2067" t="inlineStr">
        <is>
          <t>DANIEL &amp; JULIE HARTUNG CHARITABLE FOUNDATION INC</t>
        </is>
      </c>
      <c r="C2067" t="inlineStr">
        <is>
          <t>45-3713268</t>
        </is>
      </c>
      <c r="D2067" t="inlineStr">
        <is>
          <t>Wisconsin</t>
        </is>
      </c>
      <c r="E2067" t="inlineStr">
        <is>
          <t>WI</t>
        </is>
      </c>
      <c r="F2067" t="n">
        <v>2025</v>
      </c>
      <c r="G2067" t="n">
        <v>2</v>
      </c>
      <c r="H2067" s="13" t="n">
        <v>4919850</v>
      </c>
      <c r="I2067" s="12" t="n">
        <v>95</v>
      </c>
      <c r="J2067" s="13" t="n">
        <v>15000</v>
      </c>
      <c r="K2067" s="13">
        <f>IFERROR($H2067/$I2067,"")</f>
        <v/>
      </c>
      <c r="L2067" s="13" t="n">
        <v>550000</v>
      </c>
      <c r="M2067" t="inlineStr">
        <is>
          <t>FL, TX, IL</t>
        </is>
      </c>
      <c r="N2067" t="inlineStr">
        <is>
          <t>No</t>
        </is>
      </c>
      <c r="O2067" t="inlineStr">
        <is>
          <t>Not stated</t>
        </is>
      </c>
      <c r="Q2067" s="9" t="inlineStr">
        <is>
          <t>https://grantcue.com/foundations/daniel-and-julie-hartung-charitable-foundation-inc-453713268</t>
        </is>
      </c>
    </row>
    <row r="2068">
      <c r="A2068">
        <f>IF($E2068=$E2067,$A2067+1,1)</f>
        <v/>
      </c>
      <c r="B2068" t="inlineStr">
        <is>
          <t>KELBEN FOUNDATION INC</t>
        </is>
      </c>
      <c r="C2068" t="inlineStr">
        <is>
          <t>39-1494625</t>
        </is>
      </c>
      <c r="D2068" t="inlineStr">
        <is>
          <t>Wisconsin</t>
        </is>
      </c>
      <c r="E2068" t="inlineStr">
        <is>
          <t>WI</t>
        </is>
      </c>
      <c r="F2068" t="n">
        <v>2024</v>
      </c>
      <c r="G2068" t="n">
        <v>1</v>
      </c>
      <c r="H2068" s="13" t="n">
        <v>4906979</v>
      </c>
      <c r="I2068" s="12" t="n">
        <v>417</v>
      </c>
      <c r="J2068" s="13" t="n">
        <v>1500</v>
      </c>
      <c r="K2068" s="13">
        <f>IFERROR($H2068/$I2068,"")</f>
        <v/>
      </c>
      <c r="L2068" s="13" t="n">
        <v>4005983</v>
      </c>
      <c r="M2068" t="inlineStr">
        <is>
          <t>CA, NY, IA</t>
        </is>
      </c>
      <c r="N2068" t="inlineStr">
        <is>
          <t>Yes</t>
        </is>
      </c>
      <c r="O2068" t="inlineStr">
        <is>
          <t>Yes</t>
        </is>
      </c>
      <c r="Q2068" s="9" t="inlineStr">
        <is>
          <t>https://grantcue.com/foundations/kelben-foundation-inc-391494625</t>
        </is>
      </c>
    </row>
    <row r="2069">
      <c r="A2069">
        <f>IF($E2069=$E2068,$A2068+1,1)</f>
        <v/>
      </c>
      <c r="B2069" t="inlineStr">
        <is>
          <t>EMERSON FAMILY FOUNDATION</t>
        </is>
      </c>
      <c r="C2069" t="inlineStr">
        <is>
          <t>20-3997556</t>
        </is>
      </c>
      <c r="D2069" t="inlineStr">
        <is>
          <t>Wisconsin</t>
        </is>
      </c>
      <c r="E2069" t="inlineStr">
        <is>
          <t>WI</t>
        </is>
      </c>
      <c r="F2069" t="n">
        <v>2024</v>
      </c>
      <c r="G2069" t="n">
        <v>1</v>
      </c>
      <c r="H2069" s="13" t="n">
        <v>4784480</v>
      </c>
      <c r="I2069" s="12" t="n">
        <v>14</v>
      </c>
      <c r="J2069" s="13" t="n">
        <v>37500</v>
      </c>
      <c r="K2069" s="13">
        <f>IFERROR($H2069/$I2069,"")</f>
        <v/>
      </c>
      <c r="L2069" s="13" t="n">
        <v>4181810</v>
      </c>
      <c r="M2069" t="inlineStr">
        <is>
          <t>NY, PA, IL</t>
        </is>
      </c>
      <c r="N2069" t="inlineStr">
        <is>
          <t>No</t>
        </is>
      </c>
      <c r="O2069" t="inlineStr">
        <is>
          <t>Not stated</t>
        </is>
      </c>
      <c r="Q2069" s="9" t="inlineStr">
        <is>
          <t>https://grantcue.com/foundations/emerson-family-foundation-203997556</t>
        </is>
      </c>
    </row>
    <row r="2070">
      <c r="A2070">
        <f>IF($E2070=$E2069,$A2069+1,1)</f>
        <v/>
      </c>
      <c r="B2070" t="inlineStr">
        <is>
          <t>PETCOFF FOUNDATION INC 4935003849</t>
        </is>
      </c>
      <c r="C2070" t="inlineStr">
        <is>
          <t>85-2999243</t>
        </is>
      </c>
      <c r="D2070" t="inlineStr">
        <is>
          <t>Wisconsin</t>
        </is>
      </c>
      <c r="E2070" t="inlineStr">
        <is>
          <t>WI</t>
        </is>
      </c>
      <c r="F2070" t="n">
        <v>2024</v>
      </c>
      <c r="G2070" t="n">
        <v>1</v>
      </c>
      <c r="H2070" s="13" t="n">
        <v>4673000</v>
      </c>
      <c r="I2070" s="12" t="n">
        <v>11</v>
      </c>
      <c r="J2070" s="13" t="n">
        <v>25000</v>
      </c>
      <c r="K2070" s="13">
        <f>IFERROR($H2070/$I2070,"")</f>
        <v/>
      </c>
      <c r="L2070" s="13" t="n">
        <v>4500000</v>
      </c>
      <c r="N2070" t="inlineStr">
        <is>
          <t>No</t>
        </is>
      </c>
      <c r="O2070" t="inlineStr">
        <is>
          <t>Not stated</t>
        </is>
      </c>
      <c r="Q2070" s="9" t="inlineStr">
        <is>
          <t>https://grantcue.com/foundations/petcoff-foundation-inc-4935003849-852999243</t>
        </is>
      </c>
    </row>
    <row r="2071">
      <c r="A2071">
        <f>IF($E2071=$E2070,$A2070+1,1)</f>
        <v/>
      </c>
      <c r="B2071" t="inlineStr">
        <is>
          <t>GEORGE KRESS FOUNDATION INC</t>
        </is>
      </c>
      <c r="C2071" t="inlineStr">
        <is>
          <t>39-6050768</t>
        </is>
      </c>
      <c r="D2071" t="inlineStr">
        <is>
          <t>Wisconsin</t>
        </is>
      </c>
      <c r="E2071" t="inlineStr">
        <is>
          <t>WI</t>
        </is>
      </c>
      <c r="F2071" t="n">
        <v>2024</v>
      </c>
      <c r="G2071" t="n">
        <v>1</v>
      </c>
      <c r="H2071" s="13" t="n">
        <v>4649618</v>
      </c>
      <c r="I2071" s="12" t="n">
        <v>132</v>
      </c>
      <c r="J2071" s="13" t="n">
        <v>5000</v>
      </c>
      <c r="K2071" s="13">
        <f>IFERROR($H2071/$I2071,"")</f>
        <v/>
      </c>
      <c r="L2071" s="13" t="n">
        <v>500000</v>
      </c>
      <c r="M2071" t="inlineStr">
        <is>
          <t>AR, OK, NJ</t>
        </is>
      </c>
      <c r="N2071" t="inlineStr">
        <is>
          <t>No</t>
        </is>
      </c>
      <c r="O2071" t="inlineStr">
        <is>
          <t>Not stated</t>
        </is>
      </c>
      <c r="Q2071" s="9" t="inlineStr">
        <is>
          <t>https://grantcue.com/foundations/george-kress-foundation-inc-396050768</t>
        </is>
      </c>
    </row>
    <row r="2072">
      <c r="A2072">
        <f>IF($E2072=$E2071,$A2071+1,1)</f>
        <v/>
      </c>
      <c r="B2072" t="inlineStr">
        <is>
          <t>KARLGAARD FAMILY FOUNDATION</t>
        </is>
      </c>
      <c r="C2072" t="inlineStr">
        <is>
          <t>31-1810538</t>
        </is>
      </c>
      <c r="D2072" t="inlineStr">
        <is>
          <t>Wisconsin</t>
        </is>
      </c>
      <c r="E2072" t="inlineStr">
        <is>
          <t>WI</t>
        </is>
      </c>
      <c r="F2072" t="n">
        <v>2025</v>
      </c>
      <c r="G2072" t="n">
        <v>2</v>
      </c>
      <c r="H2072" s="13" t="n">
        <v>4644375</v>
      </c>
      <c r="I2072" s="12" t="n">
        <v>34</v>
      </c>
      <c r="J2072" s="13" t="n">
        <v>25000</v>
      </c>
      <c r="K2072" s="13">
        <f>IFERROR($H2072/$I2072,"")</f>
        <v/>
      </c>
      <c r="L2072" s="13" t="n">
        <v>1455000</v>
      </c>
      <c r="M2072" t="inlineStr">
        <is>
          <t>DC, VA, CA</t>
        </is>
      </c>
      <c r="N2072" t="inlineStr">
        <is>
          <t>No</t>
        </is>
      </c>
      <c r="O2072" t="inlineStr">
        <is>
          <t>Not stated</t>
        </is>
      </c>
      <c r="Q2072" s="9" t="inlineStr">
        <is>
          <t>https://grantcue.com/foundations/karlgaard-family-foundation-311810538</t>
        </is>
      </c>
    </row>
    <row r="2073">
      <c r="A2073">
        <f>IF($E2073=$E2072,$A2072+1,1)</f>
        <v/>
      </c>
      <c r="B2073" t="inlineStr">
        <is>
          <t>FRANK G &amp; FRIEDA K BROTZ FAMILY FOUNDATION INC</t>
        </is>
      </c>
      <c r="C2073" t="inlineStr">
        <is>
          <t>39-6060552</t>
        </is>
      </c>
      <c r="D2073" t="inlineStr">
        <is>
          <t>Wisconsin</t>
        </is>
      </c>
      <c r="E2073" t="inlineStr">
        <is>
          <t>WI</t>
        </is>
      </c>
      <c r="F2073" t="n">
        <v>2024</v>
      </c>
      <c r="G2073" t="n">
        <v>2</v>
      </c>
      <c r="H2073" s="13" t="n">
        <v>4418715</v>
      </c>
      <c r="I2073" s="12" t="n">
        <v>165</v>
      </c>
      <c r="J2073" s="13" t="n">
        <v>10000</v>
      </c>
      <c r="K2073" s="13">
        <f>IFERROR($H2073/$I2073,"")</f>
        <v/>
      </c>
      <c r="L2073" s="13" t="n">
        <v>300000</v>
      </c>
      <c r="M2073" t="inlineStr">
        <is>
          <t>NC, AZ, TN</t>
        </is>
      </c>
      <c r="N2073" t="inlineStr">
        <is>
          <t>Yes</t>
        </is>
      </c>
      <c r="O2073" t="inlineStr">
        <is>
          <t>Yes</t>
        </is>
      </c>
      <c r="Q2073" s="9" t="inlineStr">
        <is>
          <t>https://grantcue.com/foundations/frank-g-and-frieda-k-brotz-family-foundation-inc-396060552</t>
        </is>
      </c>
    </row>
    <row r="2074">
      <c r="A2074">
        <f>IF($E2074=$E2073,$A2073+1,1)</f>
        <v/>
      </c>
      <c r="B2074" t="inlineStr">
        <is>
          <t>HARRI HOFFMANN FAMILY FOUNDATION INC</t>
        </is>
      </c>
      <c r="C2074" t="inlineStr">
        <is>
          <t>39-1537228</t>
        </is>
      </c>
      <c r="D2074" t="inlineStr">
        <is>
          <t>Wisconsin</t>
        </is>
      </c>
      <c r="E2074" t="inlineStr">
        <is>
          <t>WI</t>
        </is>
      </c>
      <c r="F2074" t="n">
        <v>2025</v>
      </c>
      <c r="G2074" t="n">
        <v>2</v>
      </c>
      <c r="H2074" s="13" t="n">
        <v>4322500</v>
      </c>
      <c r="I2074" s="12" t="n">
        <v>272</v>
      </c>
      <c r="J2074" s="13" t="n">
        <v>10000</v>
      </c>
      <c r="K2074" s="13">
        <f>IFERROR($H2074/$I2074,"")</f>
        <v/>
      </c>
      <c r="L2074" s="13" t="n">
        <v>230000</v>
      </c>
      <c r="M2074" t="inlineStr">
        <is>
          <t>NY, IL, FL</t>
        </is>
      </c>
      <c r="N2074" t="inlineStr">
        <is>
          <t>Yes</t>
        </is>
      </c>
      <c r="O2074" t="inlineStr">
        <is>
          <t>Yes</t>
        </is>
      </c>
      <c r="P2074" s="9" t="inlineStr">
        <is>
          <t>https://hhfamilyfoundation.org/</t>
        </is>
      </c>
      <c r="Q2074" s="9" t="inlineStr">
        <is>
          <t>https://grantcue.com/foundations/harri-hoffmann-family-foundation-inc-391537228</t>
        </is>
      </c>
    </row>
    <row r="2075">
      <c r="A2075">
        <f>IF($E2075=$E2074,$A2074+1,1)</f>
        <v/>
      </c>
      <c r="B2075" t="inlineStr">
        <is>
          <t>SIEBERT LUTHERAN FOUNDATION INC</t>
        </is>
      </c>
      <c r="C2075" t="inlineStr">
        <is>
          <t>39-6050046</t>
        </is>
      </c>
      <c r="D2075" t="inlineStr">
        <is>
          <t>Wisconsin</t>
        </is>
      </c>
      <c r="E2075" t="inlineStr">
        <is>
          <t>WI</t>
        </is>
      </c>
      <c r="F2075" t="n">
        <v>2024</v>
      </c>
      <c r="G2075" t="n">
        <v>1</v>
      </c>
      <c r="H2075" s="13" t="n">
        <v>4296019</v>
      </c>
      <c r="I2075" s="12" t="n">
        <v>92</v>
      </c>
      <c r="J2075" s="13" t="n">
        <v>30000</v>
      </c>
      <c r="K2075" s="13">
        <f>IFERROR($H2075/$I2075,"")</f>
        <v/>
      </c>
      <c r="L2075" s="13" t="n">
        <v>316223</v>
      </c>
      <c r="M2075" t="inlineStr">
        <is>
          <t>MN, IL, IA</t>
        </is>
      </c>
      <c r="N2075" t="inlineStr">
        <is>
          <t>Yes</t>
        </is>
      </c>
      <c r="O2075" t="inlineStr">
        <is>
          <t>Yes</t>
        </is>
      </c>
      <c r="P2075" s="9" t="inlineStr">
        <is>
          <t>https://www.siebertfoundation.org/</t>
        </is>
      </c>
      <c r="Q2075" s="9" t="inlineStr">
        <is>
          <t>https://grantcue.com/foundations/siebert-lutheran-foundation-inc-396050046</t>
        </is>
      </c>
    </row>
    <row r="2076">
      <c r="A2076">
        <f>IF($E2076=$E2075,$A2075+1,1)</f>
        <v/>
      </c>
      <c r="B2076" t="inlineStr">
        <is>
          <t>HENDRICKS FAMILY FOUNDATION INC</t>
        </is>
      </c>
      <c r="C2076" t="inlineStr">
        <is>
          <t>20-0874851</t>
        </is>
      </c>
      <c r="D2076" t="inlineStr">
        <is>
          <t>Wisconsin</t>
        </is>
      </c>
      <c r="E2076" t="inlineStr">
        <is>
          <t>WI</t>
        </is>
      </c>
      <c r="F2076" t="n">
        <v>2024</v>
      </c>
      <c r="G2076" t="n">
        <v>1</v>
      </c>
      <c r="H2076" s="13" t="n">
        <v>4202500</v>
      </c>
      <c r="I2076" s="12" t="n">
        <v>35</v>
      </c>
      <c r="J2076" s="13" t="n">
        <v>15000</v>
      </c>
      <c r="K2076" s="13">
        <f>IFERROR($H2076/$I2076,"")</f>
        <v/>
      </c>
      <c r="L2076" s="13" t="n">
        <v>2050000</v>
      </c>
      <c r="M2076" t="inlineStr">
        <is>
          <t>FL, SD, CA</t>
        </is>
      </c>
      <c r="N2076" t="inlineStr">
        <is>
          <t>Yes</t>
        </is>
      </c>
      <c r="O2076" t="inlineStr">
        <is>
          <t>Yes</t>
        </is>
      </c>
      <c r="Q2076" s="9" t="inlineStr">
        <is>
          <t>https://grantcue.com/foundations/hendricks-family-foundation-inc-200874851</t>
        </is>
      </c>
    </row>
    <row r="2077">
      <c r="A2077">
        <f>IF($E2077=$E2076,$A2076+1,1)</f>
        <v/>
      </c>
      <c r="B2077" t="inlineStr">
        <is>
          <t>BRAKEBUSH FAMILY FOUNDATION INC</t>
        </is>
      </c>
      <c r="C2077" t="inlineStr">
        <is>
          <t>81-1198198</t>
        </is>
      </c>
      <c r="D2077" t="inlineStr">
        <is>
          <t>Wisconsin</t>
        </is>
      </c>
      <c r="E2077" t="inlineStr">
        <is>
          <t>WI</t>
        </is>
      </c>
      <c r="F2077" t="n">
        <v>2024</v>
      </c>
      <c r="G2077" t="n">
        <v>1</v>
      </c>
      <c r="H2077" s="13" t="n">
        <v>4185766</v>
      </c>
      <c r="I2077" s="12" t="n">
        <v>91</v>
      </c>
      <c r="J2077" s="13" t="n">
        <v>28000</v>
      </c>
      <c r="K2077" s="13">
        <f>IFERROR($H2077/$I2077,"")</f>
        <v/>
      </c>
      <c r="L2077" s="13" t="n">
        <v>246000</v>
      </c>
      <c r="M2077" t="inlineStr">
        <is>
          <t>TX, MN, IA</t>
        </is>
      </c>
      <c r="N2077" t="inlineStr">
        <is>
          <t>No</t>
        </is>
      </c>
      <c r="O2077" t="inlineStr">
        <is>
          <t>Not stated</t>
        </is>
      </c>
      <c r="Q2077" s="9" t="inlineStr">
        <is>
          <t>https://grantcue.com/foundations/brakebush-family-foundation-inc-811198198</t>
        </is>
      </c>
    </row>
    <row r="2078">
      <c r="A2078">
        <f>IF($E2078=$E2077,$A2077+1,1)</f>
        <v/>
      </c>
      <c r="B2078" t="inlineStr">
        <is>
          <t>SALLY MEAD HANDS FOUNDATION</t>
        </is>
      </c>
      <c r="C2078" t="inlineStr">
        <is>
          <t>32-0263007</t>
        </is>
      </c>
      <c r="D2078" t="inlineStr">
        <is>
          <t>Wisconsin</t>
        </is>
      </c>
      <c r="E2078" t="inlineStr">
        <is>
          <t>WI</t>
        </is>
      </c>
      <c r="F2078" t="n">
        <v>2025</v>
      </c>
      <c r="G2078" t="n">
        <v>2</v>
      </c>
      <c r="H2078" s="13" t="n">
        <v>4174000</v>
      </c>
      <c r="I2078" s="12" t="n">
        <v>93</v>
      </c>
      <c r="J2078" s="13" t="n">
        <v>30000</v>
      </c>
      <c r="K2078" s="13">
        <f>IFERROR($H2078/$I2078,"")</f>
        <v/>
      </c>
      <c r="L2078" s="13" t="n">
        <v>320000</v>
      </c>
      <c r="M2078" t="inlineStr">
        <is>
          <t>CA, IL, MI</t>
        </is>
      </c>
      <c r="N2078" t="inlineStr">
        <is>
          <t>No</t>
        </is>
      </c>
      <c r="O2078" t="inlineStr">
        <is>
          <t>Not stated</t>
        </is>
      </c>
      <c r="Q2078" s="9" t="inlineStr">
        <is>
          <t>https://grantcue.com/foundations/sally-mead-hands-foundation-320263007</t>
        </is>
      </c>
    </row>
    <row r="2079">
      <c r="A2079">
        <f>IF($E2079=$E2078,$A2078+1,1)</f>
        <v/>
      </c>
      <c r="B2079" t="inlineStr">
        <is>
          <t>J J KELLER FOUNDATION INC</t>
        </is>
      </c>
      <c r="C2079" t="inlineStr">
        <is>
          <t>39-1683437</t>
        </is>
      </c>
      <c r="D2079" t="inlineStr">
        <is>
          <t>Wisconsin</t>
        </is>
      </c>
      <c r="E2079" t="inlineStr">
        <is>
          <t>WI</t>
        </is>
      </c>
      <c r="F2079" t="n">
        <v>2024</v>
      </c>
      <c r="G2079" t="n">
        <v>1</v>
      </c>
      <c r="H2079" s="13" t="n">
        <v>4171929</v>
      </c>
      <c r="I2079" s="12" t="n">
        <v>152</v>
      </c>
      <c r="J2079" s="13" t="n">
        <v>10000</v>
      </c>
      <c r="K2079" s="13">
        <f>IFERROR($H2079/$I2079,"")</f>
        <v/>
      </c>
      <c r="L2079" s="13" t="n">
        <v>600550</v>
      </c>
      <c r="M2079" t="inlineStr">
        <is>
          <t>FL, GA, NY</t>
        </is>
      </c>
      <c r="N2079" t="inlineStr">
        <is>
          <t>No</t>
        </is>
      </c>
      <c r="O2079" t="inlineStr">
        <is>
          <t>Not stated</t>
        </is>
      </c>
      <c r="Q2079" s="9" t="inlineStr">
        <is>
          <t>https://grantcue.com/foundations/j-j-keller-foundation-inc-391683437</t>
        </is>
      </c>
    </row>
    <row r="2080">
      <c r="A2080">
        <f>IF($E2080=$E2079,$A2079+1,1)</f>
        <v/>
      </c>
      <c r="B2080" t="inlineStr">
        <is>
          <t>RICHARD AND ETHEL HERZFELD FOUNDATION INC</t>
        </is>
      </c>
      <c r="C2080" t="inlineStr">
        <is>
          <t>23-7230686</t>
        </is>
      </c>
      <c r="D2080" t="inlineStr">
        <is>
          <t>Wisconsin</t>
        </is>
      </c>
      <c r="E2080" t="inlineStr">
        <is>
          <t>WI</t>
        </is>
      </c>
      <c r="F2080" t="n">
        <v>2024</v>
      </c>
      <c r="G2080" t="n">
        <v>1</v>
      </c>
      <c r="H2080" s="13" t="n">
        <v>4154500</v>
      </c>
      <c r="I2080" s="12" t="n">
        <v>68</v>
      </c>
      <c r="J2080" s="13" t="n">
        <v>30000</v>
      </c>
      <c r="K2080" s="13">
        <f>IFERROR($H2080/$I2080,"")</f>
        <v/>
      </c>
      <c r="L2080" s="13" t="n">
        <v>700000</v>
      </c>
      <c r="M2080" t="inlineStr">
        <is>
          <t>OR, DC, NY</t>
        </is>
      </c>
      <c r="N2080" t="inlineStr">
        <is>
          <t>Yes</t>
        </is>
      </c>
      <c r="O2080" t="inlineStr">
        <is>
          <t>Yes</t>
        </is>
      </c>
      <c r="P2080" s="9" t="inlineStr">
        <is>
          <t>https://www.herzfeldfoundation.org/</t>
        </is>
      </c>
      <c r="Q2080" s="9" t="inlineStr">
        <is>
          <t>https://grantcue.com/foundations/richard-and-ethel-herzfeld-foundation-inc-237230686</t>
        </is>
      </c>
    </row>
    <row r="2081">
      <c r="A2081">
        <f>IF($E2081=$E2080,$A2080+1,1)</f>
        <v/>
      </c>
      <c r="B2081" t="inlineStr">
        <is>
          <t>JUDD S ALEXANDER FOUNDATION</t>
        </is>
      </c>
      <c r="C2081" t="inlineStr">
        <is>
          <t>23-7323721</t>
        </is>
      </c>
      <c r="D2081" t="inlineStr">
        <is>
          <t>Wisconsin</t>
        </is>
      </c>
      <c r="E2081" t="inlineStr">
        <is>
          <t>WI</t>
        </is>
      </c>
      <c r="F2081" t="n">
        <v>2024</v>
      </c>
      <c r="G2081" t="n">
        <v>2</v>
      </c>
      <c r="H2081" s="13" t="n">
        <v>4146459</v>
      </c>
      <c r="I2081" s="12" t="n">
        <v>68</v>
      </c>
      <c r="J2081" s="13" t="n">
        <v>20000</v>
      </c>
      <c r="K2081" s="13">
        <f>IFERROR($H2081/$I2081,"")</f>
        <v/>
      </c>
      <c r="L2081" s="13" t="n">
        <v>750000</v>
      </c>
      <c r="M2081" t="inlineStr">
        <is>
          <t>CA, VA, GA</t>
        </is>
      </c>
      <c r="N2081" t="inlineStr">
        <is>
          <t>Yes</t>
        </is>
      </c>
      <c r="O2081" t="inlineStr">
        <is>
          <t>Yes</t>
        </is>
      </c>
      <c r="P2081" s="9" t="inlineStr">
        <is>
          <t>https://www.juddsalexanderfoundation.org/</t>
        </is>
      </c>
      <c r="Q2081" s="9" t="inlineStr">
        <is>
          <t>https://grantcue.com/foundations/judd-s-alexander-foundation-237323721</t>
        </is>
      </c>
    </row>
    <row r="2082">
      <c r="A2082">
        <f>IF($E2082=$E2081,$A2081+1,1)</f>
        <v/>
      </c>
      <c r="B2082" t="inlineStr">
        <is>
          <t>TED AND GRACE BACHHUBER FOUNDATION INC</t>
        </is>
      </c>
      <c r="C2082" t="inlineStr">
        <is>
          <t>39-1415821</t>
        </is>
      </c>
      <c r="D2082" t="inlineStr">
        <is>
          <t>Wisconsin</t>
        </is>
      </c>
      <c r="E2082" t="inlineStr">
        <is>
          <t>WI</t>
        </is>
      </c>
      <c r="F2082" t="n">
        <v>2025</v>
      </c>
      <c r="G2082" t="n">
        <v>2</v>
      </c>
      <c r="H2082" s="13" t="n">
        <v>3985071</v>
      </c>
      <c r="I2082" s="12" t="n">
        <v>36</v>
      </c>
      <c r="J2082" s="13" t="n">
        <v>25000</v>
      </c>
      <c r="K2082" s="13">
        <f>IFERROR($H2082/$I2082,"")</f>
        <v/>
      </c>
      <c r="L2082" s="13" t="n">
        <v>1009110</v>
      </c>
      <c r="N2082" t="inlineStr">
        <is>
          <t>Yes</t>
        </is>
      </c>
      <c r="O2082" t="inlineStr">
        <is>
          <t>Not stated</t>
        </is>
      </c>
      <c r="Q2082" s="9" t="inlineStr">
        <is>
          <t>https://grantcue.com/foundations/ted-and-grace-bachhuber-foundation-inc-391415821</t>
        </is>
      </c>
    </row>
    <row r="2083">
      <c r="A2083">
        <f>IF($E2083=$E2082,$A2082+1,1)</f>
        <v/>
      </c>
      <c r="B2083" t="inlineStr">
        <is>
          <t>LYNN S NICHOLAS FAMILY FOUNDATION INC</t>
        </is>
      </c>
      <c r="C2083" t="inlineStr">
        <is>
          <t>87-1448491</t>
        </is>
      </c>
      <c r="D2083" t="inlineStr">
        <is>
          <t>Wisconsin</t>
        </is>
      </c>
      <c r="E2083" t="inlineStr">
        <is>
          <t>WI</t>
        </is>
      </c>
      <c r="F2083" t="n">
        <v>2025</v>
      </c>
      <c r="G2083" t="n">
        <v>2</v>
      </c>
      <c r="H2083" s="13" t="n">
        <v>3950000</v>
      </c>
      <c r="I2083" s="12" t="n">
        <v>15</v>
      </c>
      <c r="J2083" s="13" t="n">
        <v>300000</v>
      </c>
      <c r="K2083" s="13">
        <f>IFERROR($H2083/$I2083,"")</f>
        <v/>
      </c>
      <c r="L2083" s="13" t="n">
        <v>500000</v>
      </c>
      <c r="M2083" t="inlineStr">
        <is>
          <t>CA, DC</t>
        </is>
      </c>
      <c r="N2083" t="inlineStr">
        <is>
          <t>Yes</t>
        </is>
      </c>
      <c r="O2083" t="inlineStr">
        <is>
          <t>Not stated</t>
        </is>
      </c>
      <c r="Q2083" s="9" t="inlineStr">
        <is>
          <t>https://grantcue.com/foundations/lynn-s-nicholas-family-foundation-inc-871448491</t>
        </is>
      </c>
    </row>
    <row r="2084">
      <c r="A2084">
        <f>IF($E2084=$E2083,$A2083+1,1)</f>
        <v/>
      </c>
      <c r="B2084" t="inlineStr">
        <is>
          <t>THE BRUCE KRIER CHARITABLE FOUNDATION</t>
        </is>
      </c>
      <c r="C2084" t="inlineStr">
        <is>
          <t>80-0322569</t>
        </is>
      </c>
      <c r="D2084" t="inlineStr">
        <is>
          <t>Wisconsin</t>
        </is>
      </c>
      <c r="E2084" t="inlineStr">
        <is>
          <t>WI</t>
        </is>
      </c>
      <c r="F2084" t="n">
        <v>2025</v>
      </c>
      <c r="G2084" t="n">
        <v>2</v>
      </c>
      <c r="H2084" s="13" t="n">
        <v>3803342</v>
      </c>
      <c r="I2084" s="12" t="n">
        <v>20</v>
      </c>
      <c r="J2084" s="13" t="n">
        <v>93935.5</v>
      </c>
      <c r="K2084" s="13">
        <f>IFERROR($H2084/$I2084,"")</f>
        <v/>
      </c>
      <c r="L2084" s="13" t="n">
        <v>695000</v>
      </c>
      <c r="N2084" t="inlineStr">
        <is>
          <t>Yes</t>
        </is>
      </c>
      <c r="O2084" t="inlineStr">
        <is>
          <t>Yes</t>
        </is>
      </c>
      <c r="P2084" s="9" t="inlineStr">
        <is>
          <t>https://brucekrierfoundation.org/</t>
        </is>
      </c>
      <c r="Q2084" s="9" t="inlineStr">
        <is>
          <t>https://grantcue.com/foundations/the-bruce-krier-charitable-foundation-800322569</t>
        </is>
      </c>
    </row>
    <row r="2085">
      <c r="A2085">
        <f>IF($E2085=$E2084,$A2084+1,1)</f>
        <v/>
      </c>
      <c r="B2085" t="inlineStr">
        <is>
          <t>KOHLER FOUNDATION INC</t>
        </is>
      </c>
      <c r="C2085" t="inlineStr">
        <is>
          <t>39-0810536</t>
        </is>
      </c>
      <c r="D2085" t="inlineStr">
        <is>
          <t>Wisconsin</t>
        </is>
      </c>
      <c r="E2085" t="inlineStr">
        <is>
          <t>WI</t>
        </is>
      </c>
      <c r="F2085" t="n">
        <v>2024</v>
      </c>
      <c r="G2085" t="n">
        <v>1</v>
      </c>
      <c r="H2085" s="13" t="n">
        <v>3768388</v>
      </c>
      <c r="I2085" s="12" t="n">
        <v>165</v>
      </c>
      <c r="J2085" s="13" t="n">
        <v>6250</v>
      </c>
      <c r="K2085" s="13">
        <f>IFERROR($H2085/$I2085,"")</f>
        <v/>
      </c>
      <c r="L2085" s="13" t="n">
        <v>280968</v>
      </c>
      <c r="M2085" t="inlineStr">
        <is>
          <t>KS, IL, MA</t>
        </is>
      </c>
      <c r="N2085" t="inlineStr">
        <is>
          <t>Yes</t>
        </is>
      </c>
      <c r="O2085" t="inlineStr">
        <is>
          <t>Yes</t>
        </is>
      </c>
      <c r="Q2085" s="9" t="inlineStr">
        <is>
          <t>https://grantcue.com/foundations/kohler-foundation-inc-390810536</t>
        </is>
      </c>
    </row>
    <row r="2086">
      <c r="A2086">
        <f>IF($E2086=$E2085,$A2085+1,1)</f>
        <v/>
      </c>
      <c r="B2086" t="inlineStr">
        <is>
          <t>THE HYDE FAMILY CHARITABLE FUND</t>
        </is>
      </c>
      <c r="C2086" t="inlineStr">
        <is>
          <t>16-1502229</t>
        </is>
      </c>
      <c r="D2086" t="inlineStr">
        <is>
          <t>Wisconsin</t>
        </is>
      </c>
      <c r="E2086" t="inlineStr">
        <is>
          <t>WI</t>
        </is>
      </c>
      <c r="F2086" t="n">
        <v>2025</v>
      </c>
      <c r="G2086" t="n">
        <v>2</v>
      </c>
      <c r="H2086" s="13" t="n">
        <v>3676079</v>
      </c>
      <c r="I2086" s="12" t="n">
        <v>18</v>
      </c>
      <c r="J2086" s="13" t="n">
        <v>20000</v>
      </c>
      <c r="K2086" s="13">
        <f>IFERROR($H2086/$I2086,"")</f>
        <v/>
      </c>
      <c r="L2086" s="13" t="n">
        <v>3079029</v>
      </c>
      <c r="M2086" t="inlineStr">
        <is>
          <t>NY, CT, MA</t>
        </is>
      </c>
      <c r="N2086" t="inlineStr">
        <is>
          <t>No</t>
        </is>
      </c>
      <c r="O2086" t="inlineStr">
        <is>
          <t>Not stated</t>
        </is>
      </c>
      <c r="Q2086" s="9" t="inlineStr">
        <is>
          <t>https://grantcue.com/foundations/the-hyde-family-charitable-fund-c-o-thomas-r-hyde-161502229</t>
        </is>
      </c>
    </row>
    <row r="2087">
      <c r="A2087">
        <f>IF($E2087=$E2086,$A2086+1,1)</f>
        <v/>
      </c>
      <c r="B2087" t="inlineStr">
        <is>
          <t>TRUSTAGE FOUNDATION INC</t>
        </is>
      </c>
      <c r="C2087" t="inlineStr">
        <is>
          <t>39-6105418</t>
        </is>
      </c>
      <c r="D2087" t="inlineStr">
        <is>
          <t>Wisconsin</t>
        </is>
      </c>
      <c r="E2087" t="inlineStr">
        <is>
          <t>WI</t>
        </is>
      </c>
      <c r="F2087" t="n">
        <v>2024</v>
      </c>
      <c r="G2087" t="n">
        <v>1</v>
      </c>
      <c r="H2087" s="13" t="n">
        <v>3558457</v>
      </c>
      <c r="I2087" s="12" t="n">
        <v>74</v>
      </c>
      <c r="J2087" s="13" t="n">
        <v>22500</v>
      </c>
      <c r="K2087" s="13">
        <f>IFERROR($H2087/$I2087,"")</f>
        <v/>
      </c>
      <c r="L2087" s="13" t="n">
        <v>650000</v>
      </c>
      <c r="M2087" t="inlineStr">
        <is>
          <t>IA, SC, DC</t>
        </is>
      </c>
      <c r="N2087" t="inlineStr">
        <is>
          <t>No</t>
        </is>
      </c>
      <c r="O2087" t="inlineStr">
        <is>
          <t>Not stated</t>
        </is>
      </c>
      <c r="Q2087" s="9" t="inlineStr">
        <is>
          <t>https://grantcue.com/foundations/trustage-foundation-inc-396105418</t>
        </is>
      </c>
    </row>
    <row r="2088">
      <c r="A2088">
        <f>IF($E2088=$E2087,$A2087+1,1)</f>
        <v/>
      </c>
      <c r="B2088" t="inlineStr">
        <is>
          <t>The Gerald D and Helen M Stephens Foundation</t>
        </is>
      </c>
      <c r="C2088" t="inlineStr">
        <is>
          <t>37-1224611</t>
        </is>
      </c>
      <c r="D2088" t="inlineStr">
        <is>
          <t>Wisconsin</t>
        </is>
      </c>
      <c r="E2088" t="inlineStr">
        <is>
          <t>WI</t>
        </is>
      </c>
      <c r="F2088" t="n">
        <v>2025</v>
      </c>
      <c r="G2088" t="n">
        <v>2</v>
      </c>
      <c r="H2088" s="13" t="n">
        <v>3557825</v>
      </c>
      <c r="I2088" s="12" t="n">
        <v>10</v>
      </c>
      <c r="J2088" s="13" t="n">
        <v>375000</v>
      </c>
      <c r="K2088" s="13">
        <f>IFERROR($H2088/$I2088,"")</f>
        <v/>
      </c>
      <c r="L2088" s="13" t="n">
        <v>1000000</v>
      </c>
      <c r="M2088" t="inlineStr">
        <is>
          <t>MD, OH, IL</t>
        </is>
      </c>
      <c r="N2088" t="inlineStr">
        <is>
          <t>No</t>
        </is>
      </c>
      <c r="O2088" t="inlineStr">
        <is>
          <t>Not stated</t>
        </is>
      </c>
      <c r="Q2088" s="9" t="inlineStr">
        <is>
          <t>https://grantcue.com/foundations/the-gerald-d-and-helen-m-stephens-foundation-371224611</t>
        </is>
      </c>
    </row>
    <row r="2089">
      <c r="A2089">
        <f>IF($E2089=$E2088,$A2088+1,1)</f>
        <v/>
      </c>
      <c r="B2089" t="inlineStr">
        <is>
          <t>MERCY WORKS FOUNDATION</t>
        </is>
      </c>
      <c r="C2089" t="inlineStr">
        <is>
          <t>43-1954871</t>
        </is>
      </c>
      <c r="D2089" t="inlineStr">
        <is>
          <t>Wisconsin</t>
        </is>
      </c>
      <c r="E2089" t="inlineStr">
        <is>
          <t>WI</t>
        </is>
      </c>
      <c r="F2089" t="n">
        <v>2025</v>
      </c>
      <c r="G2089" t="n">
        <v>2</v>
      </c>
      <c r="H2089" s="13" t="n">
        <v>3536934</v>
      </c>
      <c r="I2089" s="12" t="n">
        <v>112</v>
      </c>
      <c r="J2089" s="13" t="n">
        <v>20000</v>
      </c>
      <c r="K2089" s="13">
        <f>IFERROR($H2089/$I2089,"")</f>
        <v/>
      </c>
      <c r="L2089" s="13" t="n">
        <v>256563</v>
      </c>
      <c r="M2089" t="inlineStr">
        <is>
          <t>CA, CO, VA</t>
        </is>
      </c>
      <c r="N2089" t="inlineStr">
        <is>
          <t>No</t>
        </is>
      </c>
      <c r="O2089" t="inlineStr">
        <is>
          <t>Not stated</t>
        </is>
      </c>
      <c r="Q2089" s="9" t="inlineStr">
        <is>
          <t>https://grantcue.com/foundations/mercy-works-foundation-431954871</t>
        </is>
      </c>
    </row>
    <row r="2090">
      <c r="A2090">
        <f>IF($E2090=$E2089,$A2089+1,1)</f>
        <v/>
      </c>
      <c r="B2090" t="inlineStr">
        <is>
          <t>CRAIG C CULVER FAMILY FOUNDATION INC</t>
        </is>
      </c>
      <c r="C2090" t="inlineStr">
        <is>
          <t>81-4079516</t>
        </is>
      </c>
      <c r="D2090" t="inlineStr">
        <is>
          <t>Wisconsin</t>
        </is>
      </c>
      <c r="E2090" t="inlineStr">
        <is>
          <t>WI</t>
        </is>
      </c>
      <c r="F2090" t="n">
        <v>2025</v>
      </c>
      <c r="G2090" t="n">
        <v>2</v>
      </c>
      <c r="H2090" s="13" t="n">
        <v>3480000</v>
      </c>
      <c r="I2090" s="12" t="n">
        <v>16</v>
      </c>
      <c r="J2090" s="13" t="n">
        <v>17500</v>
      </c>
      <c r="K2090" s="13">
        <f>IFERROR($H2090/$I2090,"")</f>
        <v/>
      </c>
      <c r="L2090" s="13" t="n">
        <v>1125000</v>
      </c>
      <c r="N2090" t="inlineStr">
        <is>
          <t>No</t>
        </is>
      </c>
      <c r="O2090" t="inlineStr">
        <is>
          <t>Not stated</t>
        </is>
      </c>
      <c r="Q2090" s="9" t="inlineStr">
        <is>
          <t>https://grantcue.com/foundations/craig-c-culver-family-foundation-inc-814079516</t>
        </is>
      </c>
    </row>
    <row r="2091">
      <c r="A2091">
        <f>IF($E2091=$E2090,$A2090+1,1)</f>
        <v/>
      </c>
      <c r="B2091" t="inlineStr">
        <is>
          <t>EUGENE J EDER CHARITABLE FOUNDATION INC</t>
        </is>
      </c>
      <c r="C2091" t="inlineStr">
        <is>
          <t>39-1870043</t>
        </is>
      </c>
      <c r="D2091" t="inlineStr">
        <is>
          <t>Wisconsin</t>
        </is>
      </c>
      <c r="E2091" t="inlineStr">
        <is>
          <t>WI</t>
        </is>
      </c>
      <c r="F2091" t="n">
        <v>2024</v>
      </c>
      <c r="G2091" t="n">
        <v>1</v>
      </c>
      <c r="H2091" s="13" t="n">
        <v>3388460</v>
      </c>
      <c r="I2091" s="12" t="n">
        <v>36</v>
      </c>
      <c r="J2091" s="13" t="n">
        <v>21000</v>
      </c>
      <c r="K2091" s="13">
        <f>IFERROR($H2091/$I2091,"")</f>
        <v/>
      </c>
      <c r="L2091" s="13" t="n">
        <v>1710000</v>
      </c>
      <c r="M2091" t="inlineStr">
        <is>
          <t>NY, DC, CA</t>
        </is>
      </c>
      <c r="N2091" t="inlineStr">
        <is>
          <t>No</t>
        </is>
      </c>
      <c r="O2091" t="inlineStr">
        <is>
          <t>Not stated</t>
        </is>
      </c>
      <c r="Q2091" s="9" t="inlineStr">
        <is>
          <t>https://grantcue.com/foundations/eugene-j-eder-charitable-foundation-inc-391870043</t>
        </is>
      </c>
    </row>
    <row r="2092">
      <c r="A2092">
        <f>IF($E2092=$E2091,$A2091+1,1)</f>
        <v/>
      </c>
      <c r="B2092" t="inlineStr">
        <is>
          <t>THE GALAXY FOUNDATION INC</t>
        </is>
      </c>
      <c r="C2092" t="inlineStr">
        <is>
          <t>20-2060980</t>
        </is>
      </c>
      <c r="D2092" t="inlineStr">
        <is>
          <t>Wisconsin</t>
        </is>
      </c>
      <c r="E2092" t="inlineStr">
        <is>
          <t>WI</t>
        </is>
      </c>
      <c r="F2092" t="n">
        <v>2025</v>
      </c>
      <c r="G2092" t="n">
        <v>2</v>
      </c>
      <c r="H2092" s="13" t="n">
        <v>3354390</v>
      </c>
      <c r="I2092" s="12" t="n">
        <v>218</v>
      </c>
      <c r="J2092" s="13" t="n">
        <v>5000</v>
      </c>
      <c r="K2092" s="13">
        <f>IFERROR($H2092/$I2092,"")</f>
        <v/>
      </c>
      <c r="L2092" s="13" t="n">
        <v>650000</v>
      </c>
      <c r="M2092" t="inlineStr">
        <is>
          <t>PA, MO, WY</t>
        </is>
      </c>
      <c r="N2092" t="inlineStr">
        <is>
          <t>No</t>
        </is>
      </c>
      <c r="O2092" t="inlineStr">
        <is>
          <t>Not stated</t>
        </is>
      </c>
      <c r="Q2092" s="9" t="inlineStr">
        <is>
          <t>https://grantcue.com/foundations/the-galaxy-foundation-inc-202060980</t>
        </is>
      </c>
    </row>
    <row r="2093">
      <c r="A2093">
        <f>IF($E2093=$E2092,$A2092+1,1)</f>
        <v/>
      </c>
      <c r="B2093" t="inlineStr">
        <is>
          <t>DWIGHT AND LINDA DAVIS FOUNDATION</t>
        </is>
      </c>
      <c r="C2093" t="inlineStr">
        <is>
          <t>26-3604136</t>
        </is>
      </c>
      <c r="D2093" t="inlineStr">
        <is>
          <t>Wisconsin</t>
        </is>
      </c>
      <c r="E2093" t="inlineStr">
        <is>
          <t>WI</t>
        </is>
      </c>
      <c r="F2093" t="n">
        <v>2024</v>
      </c>
      <c r="G2093" t="n">
        <v>1</v>
      </c>
      <c r="H2093" s="13" t="n">
        <v>3348866</v>
      </c>
      <c r="I2093" s="12" t="n">
        <v>41</v>
      </c>
      <c r="J2093" s="13" t="n">
        <v>15000</v>
      </c>
      <c r="K2093" s="13">
        <f>IFERROR($H2093/$I2093,"")</f>
        <v/>
      </c>
      <c r="L2093" s="13" t="n">
        <v>1000000</v>
      </c>
      <c r="M2093" t="inlineStr">
        <is>
          <t>UT, DC</t>
        </is>
      </c>
      <c r="N2093" t="inlineStr">
        <is>
          <t>No</t>
        </is>
      </c>
      <c r="O2093" t="inlineStr">
        <is>
          <t>Not stated</t>
        </is>
      </c>
      <c r="Q2093" s="9" t="inlineStr">
        <is>
          <t>https://grantcue.com/foundations/dwight-and-linda-davis-foundation-263604136</t>
        </is>
      </c>
    </row>
    <row r="2094">
      <c r="A2094">
        <f>IF($E2094=$E2093,$A2093+1,1)</f>
        <v/>
      </c>
      <c r="B2094" t="inlineStr">
        <is>
          <t>KIM AND JOHN SCHLIFSKE FAMILY FOUNDATION INC</t>
        </is>
      </c>
      <c r="C2094" t="inlineStr">
        <is>
          <t>84-5115649</t>
        </is>
      </c>
      <c r="D2094" t="inlineStr">
        <is>
          <t>Wisconsin</t>
        </is>
      </c>
      <c r="E2094" t="inlineStr">
        <is>
          <t>WI</t>
        </is>
      </c>
      <c r="F2094" t="n">
        <v>2025</v>
      </c>
      <c r="G2094" t="n">
        <v>2</v>
      </c>
      <c r="H2094" s="13" t="n">
        <v>3301163</v>
      </c>
      <c r="I2094" s="12" t="n">
        <v>42</v>
      </c>
      <c r="J2094" s="13" t="n">
        <v>15000</v>
      </c>
      <c r="K2094" s="13">
        <f>IFERROR($H2094/$I2094,"")</f>
        <v/>
      </c>
      <c r="L2094" s="13" t="n">
        <v>652000</v>
      </c>
      <c r="M2094" t="inlineStr">
        <is>
          <t>TN, NY, MA</t>
        </is>
      </c>
      <c r="N2094" t="inlineStr">
        <is>
          <t>No</t>
        </is>
      </c>
      <c r="O2094" t="inlineStr">
        <is>
          <t>Not stated</t>
        </is>
      </c>
      <c r="Q2094" s="9" t="inlineStr">
        <is>
          <t>https://grantcue.com/foundations/kim-and-john-schlifske-family-foundation-inc-845115649</t>
        </is>
      </c>
    </row>
    <row r="2095">
      <c r="A2095">
        <f>IF($E2095=$E2094,$A2094+1,1)</f>
        <v/>
      </c>
      <c r="B2095" t="inlineStr">
        <is>
          <t>EDWIN E AND JANET L BRYANT FOUNDATION INC</t>
        </is>
      </c>
      <c r="C2095" t="inlineStr">
        <is>
          <t>39-1746858</t>
        </is>
      </c>
      <c r="D2095" t="inlineStr">
        <is>
          <t>Wisconsin</t>
        </is>
      </c>
      <c r="E2095" t="inlineStr">
        <is>
          <t>WI</t>
        </is>
      </c>
      <c r="F2095" t="n">
        <v>2025</v>
      </c>
      <c r="G2095" t="n">
        <v>2</v>
      </c>
      <c r="H2095" s="13" t="n">
        <v>3281588</v>
      </c>
      <c r="I2095" s="12" t="n">
        <v>110</v>
      </c>
      <c r="J2095" s="13" t="n">
        <v>20044.5</v>
      </c>
      <c r="K2095" s="13">
        <f>IFERROR($H2095/$I2095,"")</f>
        <v/>
      </c>
      <c r="L2095" s="13" t="n">
        <v>300000</v>
      </c>
      <c r="M2095" t="inlineStr">
        <is>
          <t>IA, MN, AZ</t>
        </is>
      </c>
      <c r="N2095" t="inlineStr">
        <is>
          <t>Yes</t>
        </is>
      </c>
      <c r="O2095" t="inlineStr">
        <is>
          <t>Not stated</t>
        </is>
      </c>
      <c r="P2095" s="9" t="inlineStr">
        <is>
          <t>https://edwinandjanetbryantfoundation.org/</t>
        </is>
      </c>
      <c r="Q2095" s="9" t="inlineStr">
        <is>
          <t>https://grantcue.com/foundations/edwin-e-and-janet-l-bryant-foundation-inc-391746858</t>
        </is>
      </c>
    </row>
    <row r="2096">
      <c r="A2096">
        <f>IF($E2096=$E2095,$A2095+1,1)</f>
        <v/>
      </c>
      <c r="B2096" t="inlineStr">
        <is>
          <t>LOU AND MICHELE GENTINE FOUNDATION INC</t>
        </is>
      </c>
      <c r="C2096" t="inlineStr">
        <is>
          <t>20-3649904</t>
        </is>
      </c>
      <c r="D2096" t="inlineStr">
        <is>
          <t>Wisconsin</t>
        </is>
      </c>
      <c r="E2096" t="inlineStr">
        <is>
          <t>WI</t>
        </is>
      </c>
      <c r="F2096" t="n">
        <v>2025</v>
      </c>
      <c r="G2096" t="n">
        <v>2</v>
      </c>
      <c r="H2096" s="13" t="n">
        <v>3211563</v>
      </c>
      <c r="I2096" s="12" t="n">
        <v>57</v>
      </c>
      <c r="J2096" s="13" t="n">
        <v>25000</v>
      </c>
      <c r="K2096" s="13">
        <f>IFERROR($H2096/$I2096,"")</f>
        <v/>
      </c>
      <c r="L2096" s="13" t="n">
        <v>1025000</v>
      </c>
      <c r="M2096" t="inlineStr">
        <is>
          <t>IN, NJ</t>
        </is>
      </c>
      <c r="N2096" t="inlineStr">
        <is>
          <t>No</t>
        </is>
      </c>
      <c r="O2096" t="inlineStr">
        <is>
          <t>Not stated</t>
        </is>
      </c>
      <c r="Q2096" s="9" t="inlineStr">
        <is>
          <t>https://grantcue.com/foundations/lou-and-michele-gentine-foundation-inc-203649904</t>
        </is>
      </c>
    </row>
    <row r="2097">
      <c r="A2097">
        <f>IF($E2097=$E2096,$A2096+1,1)</f>
        <v/>
      </c>
      <c r="B2097" t="inlineStr">
        <is>
          <t>THE ROS FOUNDATION</t>
        </is>
      </c>
      <c r="C2097" t="inlineStr">
        <is>
          <t>39-1948463</t>
        </is>
      </c>
      <c r="D2097" t="inlineStr">
        <is>
          <t>Wisconsin</t>
        </is>
      </c>
      <c r="E2097" t="inlineStr">
        <is>
          <t>WI</t>
        </is>
      </c>
      <c r="F2097" t="n">
        <v>2024</v>
      </c>
      <c r="G2097" t="n">
        <v>1</v>
      </c>
      <c r="H2097" s="13" t="n">
        <v>3090000</v>
      </c>
      <c r="I2097" s="12" t="n">
        <v>123</v>
      </c>
      <c r="J2097" s="13" t="n">
        <v>20000</v>
      </c>
      <c r="K2097" s="13">
        <f>IFERROR($H2097/$I2097,"")</f>
        <v/>
      </c>
      <c r="L2097" s="13" t="n">
        <v>200000</v>
      </c>
      <c r="M2097" t="inlineStr">
        <is>
          <t>FL, VA, IL</t>
        </is>
      </c>
      <c r="N2097" t="inlineStr">
        <is>
          <t>Yes</t>
        </is>
      </c>
      <c r="O2097" t="inlineStr">
        <is>
          <t>Not stated</t>
        </is>
      </c>
      <c r="Q2097" s="9" t="inlineStr">
        <is>
          <t>https://grantcue.com/foundations/the-ros-foundation-391948463</t>
        </is>
      </c>
    </row>
    <row r="2098">
      <c r="A2098">
        <f>IF($E2098=$E2097,$A2097+1,1)</f>
        <v/>
      </c>
      <c r="B2098" t="inlineStr">
        <is>
          <t>THE ROSE M BUCKARMA FOUNDATION</t>
        </is>
      </c>
      <c r="C2098" t="inlineStr">
        <is>
          <t>82-7005566</t>
        </is>
      </c>
      <c r="D2098" t="inlineStr">
        <is>
          <t>Wisconsin</t>
        </is>
      </c>
      <c r="E2098" t="inlineStr">
        <is>
          <t>WI</t>
        </is>
      </c>
      <c r="F2098" t="n">
        <v>2024</v>
      </c>
      <c r="G2098" t="n">
        <v>2</v>
      </c>
      <c r="H2098" s="13" t="n">
        <v>3073881</v>
      </c>
      <c r="I2098" s="12" t="n">
        <v>6</v>
      </c>
      <c r="J2098" s="13" t="n">
        <v>26940.5</v>
      </c>
      <c r="K2098" s="13">
        <f>IFERROR($H2098/$I2098,"")</f>
        <v/>
      </c>
      <c r="L2098" s="13" t="n">
        <v>2000000</v>
      </c>
      <c r="M2098" t="inlineStr">
        <is>
          <t>IL, SD, MT</t>
        </is>
      </c>
      <c r="N2098" t="inlineStr">
        <is>
          <t>No</t>
        </is>
      </c>
      <c r="O2098" t="inlineStr">
        <is>
          <t>Not stated</t>
        </is>
      </c>
      <c r="Q2098" s="9" t="inlineStr">
        <is>
          <t>https://grantcue.com/foundations/the-rose-m-buckarma-foundation-827005566</t>
        </is>
      </c>
    </row>
    <row r="2099">
      <c r="A2099">
        <f>IF($E2099=$E2098,$A2098+1,1)</f>
        <v/>
      </c>
      <c r="B2099" t="inlineStr">
        <is>
          <t>BRAND FAMILY FOUNDATION</t>
        </is>
      </c>
      <c r="C2099" t="inlineStr">
        <is>
          <t>39-2043572</t>
        </is>
      </c>
      <c r="D2099" t="inlineStr">
        <is>
          <t>Wisconsin</t>
        </is>
      </c>
      <c r="E2099" t="inlineStr">
        <is>
          <t>WI</t>
        </is>
      </c>
      <c r="F2099" t="n">
        <v>2024</v>
      </c>
      <c r="G2099" t="n">
        <v>2</v>
      </c>
      <c r="H2099" s="13" t="n">
        <v>3069000</v>
      </c>
      <c r="I2099" s="12" t="n">
        <v>17</v>
      </c>
      <c r="J2099" s="13" t="n">
        <v>20000</v>
      </c>
      <c r="K2099" s="13">
        <f>IFERROR($H2099/$I2099,"")</f>
        <v/>
      </c>
      <c r="L2099" s="13" t="n">
        <v>1257000</v>
      </c>
      <c r="M2099" t="inlineStr">
        <is>
          <t>FL, IL</t>
        </is>
      </c>
      <c r="N2099" t="inlineStr">
        <is>
          <t>No</t>
        </is>
      </c>
      <c r="O2099" t="inlineStr">
        <is>
          <t>Not stated</t>
        </is>
      </c>
      <c r="Q2099" s="9" t="inlineStr">
        <is>
          <t>https://grantcue.com/foundations/brand-family-foundation-392043572</t>
        </is>
      </c>
    </row>
    <row r="2100">
      <c r="A2100">
        <f>IF($E2100=$E2099,$A2099+1,1)</f>
        <v/>
      </c>
      <c r="B2100" t="inlineStr">
        <is>
          <t>WM COLLINS KOHLER FOUNDATION INC</t>
        </is>
      </c>
      <c r="C2100" t="inlineStr">
        <is>
          <t>20-0497413</t>
        </is>
      </c>
      <c r="D2100" t="inlineStr">
        <is>
          <t>Wisconsin</t>
        </is>
      </c>
      <c r="E2100" t="inlineStr">
        <is>
          <t>WI</t>
        </is>
      </c>
      <c r="F2100" t="n">
        <v>2024</v>
      </c>
      <c r="G2100" t="n">
        <v>1</v>
      </c>
      <c r="H2100" s="13" t="n">
        <v>2954500</v>
      </c>
      <c r="I2100" s="12" t="n">
        <v>45</v>
      </c>
      <c r="J2100" s="13" t="n">
        <v>40000</v>
      </c>
      <c r="K2100" s="13">
        <f>IFERROR($H2100/$I2100,"")</f>
        <v/>
      </c>
      <c r="L2100" s="13" t="n">
        <v>270000</v>
      </c>
      <c r="M2100" t="inlineStr">
        <is>
          <t>NY, CA, DC</t>
        </is>
      </c>
      <c r="N2100" t="inlineStr">
        <is>
          <t>No</t>
        </is>
      </c>
      <c r="O2100" t="inlineStr">
        <is>
          <t>Not stated</t>
        </is>
      </c>
      <c r="Q2100" s="9" t="inlineStr">
        <is>
          <t>https://grantcue.com/foundations/wm-collins-kohler-foundation-inc-200497413</t>
        </is>
      </c>
    </row>
    <row r="2101">
      <c r="A2101">
        <f>IF($E2101=$E2100,$A2100+1,1)</f>
        <v/>
      </c>
      <c r="B2101" t="inlineStr">
        <is>
          <t>STEVE AND CHRISTA SLINGER FAMILY GIFT FUND INC</t>
        </is>
      </c>
      <c r="C2101" t="inlineStr">
        <is>
          <t>84-3971969</t>
        </is>
      </c>
      <c r="D2101" t="inlineStr">
        <is>
          <t>Wisconsin</t>
        </is>
      </c>
      <c r="E2101" t="inlineStr">
        <is>
          <t>WI</t>
        </is>
      </c>
      <c r="F2101" t="n">
        <v>2025</v>
      </c>
      <c r="G2101" t="n">
        <v>2</v>
      </c>
      <c r="H2101" s="13" t="n">
        <v>2953150</v>
      </c>
      <c r="I2101" s="12" t="n">
        <v>79</v>
      </c>
      <c r="J2101" s="13" t="n">
        <v>250</v>
      </c>
      <c r="K2101" s="13">
        <f>IFERROR($H2101/$I2101,"")</f>
        <v/>
      </c>
      <c r="L2101" s="13" t="n">
        <v>2400000</v>
      </c>
      <c r="M2101" t="inlineStr">
        <is>
          <t>VA, DC, GA</t>
        </is>
      </c>
      <c r="N2101" t="inlineStr">
        <is>
          <t>No</t>
        </is>
      </c>
      <c r="O2101" t="inlineStr">
        <is>
          <t>Not stated</t>
        </is>
      </c>
      <c r="Q2101" s="9" t="inlineStr">
        <is>
          <t>https://grantcue.com/foundations/steve-and-christa-slinger-family-gift-fund-inc-843971969</t>
        </is>
      </c>
    </row>
    <row r="2102">
      <c r="A2102">
        <f>IF($E2102=$E2101,$A2101+1,1)</f>
        <v/>
      </c>
      <c r="B2102" t="inlineStr">
        <is>
          <t>SUB-ZERO GROUP FOUNDATION INC</t>
        </is>
      </c>
      <c r="C2102" t="inlineStr">
        <is>
          <t>39-1918462</t>
        </is>
      </c>
      <c r="D2102" t="inlineStr">
        <is>
          <t>Wisconsin</t>
        </is>
      </c>
      <c r="E2102" t="inlineStr">
        <is>
          <t>WI</t>
        </is>
      </c>
      <c r="F2102" t="n">
        <v>2024</v>
      </c>
      <c r="G2102" t="n">
        <v>1</v>
      </c>
      <c r="H2102" s="13" t="n">
        <v>2818500</v>
      </c>
      <c r="I2102" s="12" t="n">
        <v>36</v>
      </c>
      <c r="J2102" s="13" t="n">
        <v>20000</v>
      </c>
      <c r="K2102" s="13">
        <f>IFERROR($H2102/$I2102,"")</f>
        <v/>
      </c>
      <c r="L2102" s="13" t="n">
        <v>1860000</v>
      </c>
      <c r="M2102" t="inlineStr">
        <is>
          <t>CO, DC, MD</t>
        </is>
      </c>
      <c r="N2102" t="inlineStr">
        <is>
          <t>Yes</t>
        </is>
      </c>
      <c r="O2102" t="inlineStr">
        <is>
          <t>Not stated</t>
        </is>
      </c>
      <c r="Q2102" s="9" t="inlineStr">
        <is>
          <t>https://grantcue.com/foundations/sub-zero-group-foundation-inc-c-o-sub-zero-group-inc-391918462</t>
        </is>
      </c>
    </row>
    <row r="2103">
      <c r="A2103">
        <f>IF($E2103=$E2102,$A2102+1,1)</f>
        <v/>
      </c>
      <c r="B2103" t="inlineStr">
        <is>
          <t>SCOTT AND MARY TURNER FOUNDATION INC</t>
        </is>
      </c>
      <c r="C2103" t="inlineStr">
        <is>
          <t>87-4299253</t>
        </is>
      </c>
      <c r="D2103" t="inlineStr">
        <is>
          <t>Wisconsin</t>
        </is>
      </c>
      <c r="E2103" t="inlineStr">
        <is>
          <t>WI</t>
        </is>
      </c>
      <c r="F2103" t="n">
        <v>2025</v>
      </c>
      <c r="G2103" t="n">
        <v>2</v>
      </c>
      <c r="H2103" s="13" t="n">
        <v>2786508</v>
      </c>
      <c r="I2103" s="12" t="n">
        <v>9</v>
      </c>
      <c r="J2103" s="13" t="n">
        <v>25000</v>
      </c>
      <c r="K2103" s="13">
        <f>IFERROR($H2103/$I2103,"")</f>
        <v/>
      </c>
      <c r="L2103" s="13" t="n">
        <v>2300000</v>
      </c>
      <c r="N2103" t="inlineStr">
        <is>
          <t>No</t>
        </is>
      </c>
      <c r="O2103" t="inlineStr">
        <is>
          <t>Not stated</t>
        </is>
      </c>
      <c r="Q2103" s="9" t="inlineStr">
        <is>
          <t>https://grantcue.com/foundations/scott-and-mary-turner-foundation-inc-874299253</t>
        </is>
      </c>
    </row>
    <row r="2104">
      <c r="A2104">
        <f>IF($E2104=$E2103,$A2103+1,1)</f>
        <v/>
      </c>
      <c r="B2104" t="inlineStr">
        <is>
          <t>CHARLES F DE GANAHL FAMILY FOUNDATION</t>
        </is>
      </c>
      <c r="C2104" t="inlineStr">
        <is>
          <t>20-6099876</t>
        </is>
      </c>
      <c r="D2104" t="inlineStr">
        <is>
          <t>Wisconsin</t>
        </is>
      </c>
      <c r="E2104" t="inlineStr">
        <is>
          <t>WI</t>
        </is>
      </c>
      <c r="F2104" t="n">
        <v>2025</v>
      </c>
      <c r="G2104" t="n">
        <v>2</v>
      </c>
      <c r="H2104" s="13" t="n">
        <v>2723500</v>
      </c>
      <c r="I2104" s="12" t="n">
        <v>99</v>
      </c>
      <c r="J2104" s="13" t="n">
        <v>10000</v>
      </c>
      <c r="K2104" s="13">
        <f>IFERROR($H2104/$I2104,"")</f>
        <v/>
      </c>
      <c r="L2104" s="13" t="n">
        <v>150000</v>
      </c>
      <c r="M2104" t="inlineStr">
        <is>
          <t>MA, OR, DC</t>
        </is>
      </c>
      <c r="N2104" t="inlineStr">
        <is>
          <t>No</t>
        </is>
      </c>
      <c r="O2104" t="inlineStr">
        <is>
          <t>Not stated</t>
        </is>
      </c>
      <c r="Q2104" s="9" t="inlineStr">
        <is>
          <t>https://grantcue.com/foundations/charles-f-de-ganahl-family-foundation-206099876</t>
        </is>
      </c>
    </row>
    <row r="2105">
      <c r="A2105">
        <f>IF($E2105=$E2104,$A2104+1,1)</f>
        <v/>
      </c>
      <c r="B2105" t="inlineStr">
        <is>
          <t>THE HUMAN FAMILY UNITY FOUNDATION</t>
        </is>
      </c>
      <c r="C2105" t="inlineStr">
        <is>
          <t>82-3684391</t>
        </is>
      </c>
      <c r="D2105" t="inlineStr">
        <is>
          <t>Wisconsin</t>
        </is>
      </c>
      <c r="E2105" t="inlineStr">
        <is>
          <t>WI</t>
        </is>
      </c>
      <c r="F2105" t="n">
        <v>2025</v>
      </c>
      <c r="G2105" t="n">
        <v>2</v>
      </c>
      <c r="H2105" s="13" t="n">
        <v>2660636</v>
      </c>
      <c r="I2105" s="12" t="n">
        <v>37</v>
      </c>
      <c r="J2105" s="13" t="n">
        <v>50000</v>
      </c>
      <c r="K2105" s="13">
        <f>IFERROR($H2105/$I2105,"")</f>
        <v/>
      </c>
      <c r="L2105" s="13" t="n">
        <v>404830</v>
      </c>
      <c r="M2105" t="inlineStr">
        <is>
          <t>GLASGOW, NE, HI</t>
        </is>
      </c>
      <c r="N2105" t="inlineStr">
        <is>
          <t>No</t>
        </is>
      </c>
      <c r="O2105" t="inlineStr">
        <is>
          <t>Not stated</t>
        </is>
      </c>
      <c r="Q2105" s="9" t="inlineStr">
        <is>
          <t>https://grantcue.com/foundations/the-human-family-unity-foundation-c-o-warady-and-davis-llp-823684391</t>
        </is>
      </c>
    </row>
    <row r="2106">
      <c r="A2106">
        <f>IF($E2106=$E2105,$A2105+1,1)</f>
        <v/>
      </c>
      <c r="B2106" t="inlineStr">
        <is>
          <t>FULCRUM FOUNDATION INC</t>
        </is>
      </c>
      <c r="C2106" t="inlineStr">
        <is>
          <t>39-2016506</t>
        </is>
      </c>
      <c r="D2106" t="inlineStr">
        <is>
          <t>Wisconsin</t>
        </is>
      </c>
      <c r="E2106" t="inlineStr">
        <is>
          <t>WI</t>
        </is>
      </c>
      <c r="F2106" t="n">
        <v>2024</v>
      </c>
      <c r="G2106" t="n">
        <v>2</v>
      </c>
      <c r="H2106" s="13" t="n">
        <v>2645085</v>
      </c>
      <c r="I2106" s="12" t="n">
        <v>32</v>
      </c>
      <c r="J2106" s="13" t="n">
        <v>66500</v>
      </c>
      <c r="K2106" s="13">
        <f>IFERROR($H2106/$I2106,"")</f>
        <v/>
      </c>
      <c r="L2106" s="13" t="n">
        <v>270000</v>
      </c>
      <c r="N2106" t="inlineStr">
        <is>
          <t>Yes</t>
        </is>
      </c>
      <c r="O2106" t="inlineStr">
        <is>
          <t>Yes</t>
        </is>
      </c>
      <c r="P2106" s="9" t="inlineStr">
        <is>
          <t>https://www.fulcrumfound.org/</t>
        </is>
      </c>
      <c r="Q2106" s="9" t="inlineStr">
        <is>
          <t>https://grantcue.com/foundations/fulcrum-foundation-inc-392016506</t>
        </is>
      </c>
    </row>
    <row r="2107">
      <c r="A2107">
        <f>IF($E2107=$E2106,$A2106+1,1)</f>
        <v/>
      </c>
      <c r="B2107" t="inlineStr">
        <is>
          <t>1335 FOUNDATION</t>
        </is>
      </c>
      <c r="C2107" t="inlineStr">
        <is>
          <t>36-3701371</t>
        </is>
      </c>
      <c r="D2107" t="inlineStr">
        <is>
          <t>Wisconsin</t>
        </is>
      </c>
      <c r="E2107" t="inlineStr">
        <is>
          <t>WI</t>
        </is>
      </c>
      <c r="F2107" t="n">
        <v>2024</v>
      </c>
      <c r="G2107" t="n">
        <v>1</v>
      </c>
      <c r="H2107" s="13" t="n">
        <v>2611841</v>
      </c>
      <c r="I2107" s="12" t="n">
        <v>48</v>
      </c>
      <c r="J2107" s="13" t="n">
        <v>2000</v>
      </c>
      <c r="K2107" s="13">
        <f>IFERROR($H2107/$I2107,"")</f>
        <v/>
      </c>
      <c r="L2107" s="13" t="n">
        <v>1010000</v>
      </c>
      <c r="M2107" t="inlineStr">
        <is>
          <t>IL, TX, NH</t>
        </is>
      </c>
      <c r="N2107" t="inlineStr">
        <is>
          <t>No</t>
        </is>
      </c>
      <c r="O2107" t="inlineStr">
        <is>
          <t>Not stated</t>
        </is>
      </c>
      <c r="Q2107" s="9" t="inlineStr">
        <is>
          <t>https://grantcue.com/foundations/1335-foundation-c-o-brown-and-brown-ig-llc-363701371</t>
        </is>
      </c>
    </row>
    <row r="2108">
      <c r="A2108">
        <f>IF($E2108=$E2107,$A2107+1,1)</f>
        <v/>
      </c>
      <c r="B2108" t="inlineStr">
        <is>
          <t>CHARLES E BENIDT FOUNDATION INC</t>
        </is>
      </c>
      <c r="C2108" t="inlineStr">
        <is>
          <t>36-4522803</t>
        </is>
      </c>
      <c r="D2108" t="inlineStr">
        <is>
          <t>Wisconsin</t>
        </is>
      </c>
      <c r="E2108" t="inlineStr">
        <is>
          <t>WI</t>
        </is>
      </c>
      <c r="F2108" t="n">
        <v>2024</v>
      </c>
      <c r="G2108" t="n">
        <v>1</v>
      </c>
      <c r="H2108" s="13" t="n">
        <v>2609000</v>
      </c>
      <c r="I2108" s="12" t="n">
        <v>27</v>
      </c>
      <c r="J2108" s="13" t="n">
        <v>50000</v>
      </c>
      <c r="K2108" s="13">
        <f>IFERROR($H2108/$I2108,"")</f>
        <v/>
      </c>
      <c r="L2108" s="13" t="n">
        <v>500000</v>
      </c>
      <c r="M2108" t="inlineStr">
        <is>
          <t>AZ, MO, KY</t>
        </is>
      </c>
      <c r="N2108" t="inlineStr">
        <is>
          <t>No</t>
        </is>
      </c>
      <c r="O2108" t="inlineStr">
        <is>
          <t>Not stated</t>
        </is>
      </c>
      <c r="Q2108" s="9" t="inlineStr">
        <is>
          <t>https://grantcue.com/foundations/charles-e-benidt-foundation-inc-364522803</t>
        </is>
      </c>
    </row>
    <row r="2109">
      <c r="A2109">
        <f>IF($E2109=$E2108,$A2108+1,1)</f>
        <v/>
      </c>
      <c r="B2109" t="inlineStr">
        <is>
          <t>THE LUBAR FAMILY FOUNDATION INC</t>
        </is>
      </c>
      <c r="C2109" t="inlineStr">
        <is>
          <t>39-1098690</t>
        </is>
      </c>
      <c r="D2109" t="inlineStr">
        <is>
          <t>Wisconsin</t>
        </is>
      </c>
      <c r="E2109" t="inlineStr">
        <is>
          <t>WI</t>
        </is>
      </c>
      <c r="F2109" t="n">
        <v>2024</v>
      </c>
      <c r="G2109" t="n">
        <v>1</v>
      </c>
      <c r="H2109" s="13" t="n">
        <v>2579927</v>
      </c>
      <c r="I2109" s="12" t="n">
        <v>27</v>
      </c>
      <c r="J2109" s="13" t="n">
        <v>25000</v>
      </c>
      <c r="K2109" s="13">
        <f>IFERROR($H2109/$I2109,"")</f>
        <v/>
      </c>
      <c r="L2109" s="13" t="n">
        <v>1197500</v>
      </c>
      <c r="M2109" t="inlineStr">
        <is>
          <t>MN, MI, ME</t>
        </is>
      </c>
      <c r="N2109" t="inlineStr">
        <is>
          <t>No</t>
        </is>
      </c>
      <c r="O2109" t="inlineStr">
        <is>
          <t>Not stated</t>
        </is>
      </c>
      <c r="Q2109" s="9" t="inlineStr">
        <is>
          <t>https://grantcue.com/foundations/the-lubar-family-foundation-inc-391098690</t>
        </is>
      </c>
    </row>
    <row r="2110">
      <c r="A2110">
        <f>IF($E2110=$E2109,$A2109+1,1)</f>
        <v/>
      </c>
      <c r="B2110" t="inlineStr">
        <is>
          <t>BIERMAN FAMILY FOUNDATION INC</t>
        </is>
      </c>
      <c r="C2110" t="inlineStr">
        <is>
          <t>39-1673472</t>
        </is>
      </c>
      <c r="D2110" t="inlineStr">
        <is>
          <t>Wisconsin</t>
        </is>
      </c>
      <c r="E2110" t="inlineStr">
        <is>
          <t>WI</t>
        </is>
      </c>
      <c r="F2110" t="n">
        <v>2024</v>
      </c>
      <c r="G2110" t="n">
        <v>1</v>
      </c>
      <c r="H2110" s="13" t="n">
        <v>2512850</v>
      </c>
      <c r="I2110" s="12" t="n">
        <v>9</v>
      </c>
      <c r="J2110" s="13" t="n">
        <v>125000</v>
      </c>
      <c r="K2110" s="13">
        <f>IFERROR($H2110/$I2110,"")</f>
        <v/>
      </c>
      <c r="L2110" s="13" t="n">
        <v>650000</v>
      </c>
      <c r="N2110" t="inlineStr">
        <is>
          <t>Yes</t>
        </is>
      </c>
      <c r="O2110" t="inlineStr">
        <is>
          <t>Not stated</t>
        </is>
      </c>
      <c r="Q2110" s="9" t="inlineStr">
        <is>
          <t>https://grantcue.com/foundations/bierman-family-foundation-inc-391673472</t>
        </is>
      </c>
    </row>
    <row r="2111">
      <c r="A2111">
        <f>IF($E2111=$E2110,$A2110+1,1)</f>
        <v/>
      </c>
      <c r="B2111" t="inlineStr">
        <is>
          <t>SWEENEY FAMILY FOUNDATION</t>
        </is>
      </c>
      <c r="C2111" t="inlineStr">
        <is>
          <t>36-4261717</t>
        </is>
      </c>
      <c r="D2111" t="inlineStr">
        <is>
          <t>Wisconsin</t>
        </is>
      </c>
      <c r="E2111" t="inlineStr">
        <is>
          <t>WI</t>
        </is>
      </c>
      <c r="F2111" t="n">
        <v>2025</v>
      </c>
      <c r="G2111" t="n">
        <v>2</v>
      </c>
      <c r="H2111" s="13" t="n">
        <v>2500779</v>
      </c>
      <c r="I2111" s="12" t="n">
        <v>24</v>
      </c>
      <c r="J2111" s="13" t="n">
        <v>10000</v>
      </c>
      <c r="K2111" s="13">
        <f>IFERROR($H2111/$I2111,"")</f>
        <v/>
      </c>
      <c r="L2111" s="13" t="n">
        <v>2247279</v>
      </c>
      <c r="M2111" t="inlineStr">
        <is>
          <t>IL, NY</t>
        </is>
      </c>
      <c r="N2111" t="inlineStr">
        <is>
          <t>No</t>
        </is>
      </c>
      <c r="O2111" t="inlineStr">
        <is>
          <t>Not stated</t>
        </is>
      </c>
      <c r="Q2111" s="9" t="inlineStr">
        <is>
          <t>https://grantcue.com/foundations/sweeney-family-foundation-364261717</t>
        </is>
      </c>
    </row>
    <row r="2112">
      <c r="A2112">
        <f>IF($E2112=$E2111,$A2111+1,1)</f>
        <v/>
      </c>
      <c r="B2112" t="inlineStr">
        <is>
          <t>THOMAS J ROLFS FOUNDATION</t>
        </is>
      </c>
      <c r="C2112" t="inlineStr">
        <is>
          <t>39-6043350</t>
        </is>
      </c>
      <c r="D2112" t="inlineStr">
        <is>
          <t>Wisconsin</t>
        </is>
      </c>
      <c r="E2112" t="inlineStr">
        <is>
          <t>WI</t>
        </is>
      </c>
      <c r="F2112" t="n">
        <v>2025</v>
      </c>
      <c r="G2112" t="n">
        <v>2</v>
      </c>
      <c r="H2112" s="13" t="n">
        <v>2499010</v>
      </c>
      <c r="I2112" s="12" t="n">
        <v>41</v>
      </c>
      <c r="J2112" s="13" t="n">
        <v>25000</v>
      </c>
      <c r="K2112" s="13">
        <f>IFERROR($H2112/$I2112,"")</f>
        <v/>
      </c>
      <c r="L2112" s="13" t="n">
        <v>300000</v>
      </c>
      <c r="M2112" t="inlineStr">
        <is>
          <t>IN, VT, MT</t>
        </is>
      </c>
      <c r="N2112" t="inlineStr">
        <is>
          <t>No</t>
        </is>
      </c>
      <c r="O2112" t="inlineStr">
        <is>
          <t>Not stated</t>
        </is>
      </c>
      <c r="Q2112" s="9" t="inlineStr">
        <is>
          <t>https://grantcue.com/foundations/thomas-j-rolfs-foundation-396043350</t>
        </is>
      </c>
    </row>
    <row r="2113">
      <c r="A2113">
        <f>IF($E2113=$E2112,$A2112+1,1)</f>
        <v/>
      </c>
      <c r="B2113" t="inlineStr">
        <is>
          <t>THE EVERYDAYGOOD FOUNDATION INC</t>
        </is>
      </c>
      <c r="C2113" t="inlineStr">
        <is>
          <t>47-2233384</t>
        </is>
      </c>
      <c r="D2113" t="inlineStr">
        <is>
          <t>Wisconsin</t>
        </is>
      </c>
      <c r="E2113" t="inlineStr">
        <is>
          <t>WI</t>
        </is>
      </c>
      <c r="F2113" t="n">
        <v>2025</v>
      </c>
      <c r="G2113" t="n">
        <v>2</v>
      </c>
      <c r="H2113" s="13" t="n">
        <v>2485000</v>
      </c>
      <c r="I2113" s="12" t="n">
        <v>27</v>
      </c>
      <c r="J2113" s="13" t="n">
        <v>50000</v>
      </c>
      <c r="K2113" s="13">
        <f>IFERROR($H2113/$I2113,"")</f>
        <v/>
      </c>
      <c r="L2113" s="13" t="n">
        <v>500000</v>
      </c>
      <c r="N2113" t="inlineStr">
        <is>
          <t>No</t>
        </is>
      </c>
      <c r="O2113" t="inlineStr">
        <is>
          <t>Not stated</t>
        </is>
      </c>
      <c r="Q2113" s="9" t="inlineStr">
        <is>
          <t>https://grantcue.com/foundations/the-everydaygood-foundation-inc-472233384</t>
        </is>
      </c>
    </row>
    <row r="2114">
      <c r="A2114">
        <f>IF($E2114=$E2113,$A2113+1,1)</f>
        <v/>
      </c>
      <c r="B2114" t="inlineStr">
        <is>
          <t>Ricky Sandler Family Foundation</t>
        </is>
      </c>
      <c r="C2114" t="inlineStr">
        <is>
          <t>84-4667965</t>
        </is>
      </c>
      <c r="D2114" t="inlineStr">
        <is>
          <t>Wisconsin</t>
        </is>
      </c>
      <c r="E2114" t="inlineStr">
        <is>
          <t>WI</t>
        </is>
      </c>
      <c r="F2114" t="n">
        <v>2024</v>
      </c>
      <c r="G2114" t="n">
        <v>1</v>
      </c>
      <c r="H2114" s="13" t="n">
        <v>2476200</v>
      </c>
      <c r="I2114" s="12" t="n">
        <v>15</v>
      </c>
      <c r="J2114" s="13" t="n">
        <v>50000</v>
      </c>
      <c r="K2114" s="13">
        <f>IFERROR($H2114/$I2114,"")</f>
        <v/>
      </c>
      <c r="L2114" s="13" t="n">
        <v>975000</v>
      </c>
      <c r="M2114" t="inlineStr">
        <is>
          <t>NY, NC, FL</t>
        </is>
      </c>
      <c r="N2114" t="inlineStr">
        <is>
          <t>No</t>
        </is>
      </c>
      <c r="O2114" t="inlineStr">
        <is>
          <t>Not stated</t>
        </is>
      </c>
      <c r="Q2114" s="9" t="inlineStr">
        <is>
          <t>https://grantcue.com/foundations/ricky-sandler-family-foundation-c-o-eminence-partners-844667965</t>
        </is>
      </c>
    </row>
    <row r="2115">
      <c r="A2115">
        <f>IF($E2115=$E2114,$A2114+1,1)</f>
        <v/>
      </c>
      <c r="B2115" t="inlineStr">
        <is>
          <t>DV &amp; IDA MCEACHERN CHARITABLE TR</t>
        </is>
      </c>
      <c r="C2115" t="inlineStr">
        <is>
          <t>91-6063710</t>
        </is>
      </c>
      <c r="D2115" t="inlineStr">
        <is>
          <t>Wisconsin</t>
        </is>
      </c>
      <c r="E2115" t="inlineStr">
        <is>
          <t>WI</t>
        </is>
      </c>
      <c r="F2115" t="n">
        <v>2024</v>
      </c>
      <c r="G2115" t="n">
        <v>2</v>
      </c>
      <c r="H2115" s="13" t="n">
        <v>2457977</v>
      </c>
      <c r="I2115" s="12" t="n">
        <v>62</v>
      </c>
      <c r="J2115" s="13" t="n">
        <v>15000</v>
      </c>
      <c r="K2115" s="13">
        <f>IFERROR($H2115/$I2115,"")</f>
        <v/>
      </c>
      <c r="L2115" s="13" t="n">
        <v>1205257</v>
      </c>
      <c r="M2115" t="inlineStr">
        <is>
          <t>WA, FL, CA</t>
        </is>
      </c>
      <c r="N2115" t="inlineStr">
        <is>
          <t>No</t>
        </is>
      </c>
      <c r="O2115" t="inlineStr">
        <is>
          <t>Not stated</t>
        </is>
      </c>
      <c r="Q2115" s="9" t="inlineStr">
        <is>
          <t>https://grantcue.com/foundations/dv-and-ida-mceachern-charitable-tr-916063710</t>
        </is>
      </c>
    </row>
    <row r="2116">
      <c r="A2116">
        <f>IF($E2116=$E2115,$A2115+1,1)</f>
        <v/>
      </c>
      <c r="B2116" t="inlineStr">
        <is>
          <t>Nimick Forbesway Foundation</t>
        </is>
      </c>
      <c r="C2116" t="inlineStr">
        <is>
          <t>25-1597437</t>
        </is>
      </c>
      <c r="D2116" t="inlineStr">
        <is>
          <t>Wisconsin</t>
        </is>
      </c>
      <c r="E2116" t="inlineStr">
        <is>
          <t>WI</t>
        </is>
      </c>
      <c r="F2116" t="n">
        <v>2024</v>
      </c>
      <c r="G2116" t="n">
        <v>2</v>
      </c>
      <c r="H2116" s="13" t="n">
        <v>2402084</v>
      </c>
      <c r="I2116" s="12" t="n">
        <v>48</v>
      </c>
      <c r="J2116" s="13" t="n">
        <v>37500</v>
      </c>
      <c r="K2116" s="13">
        <f>IFERROR($H2116/$I2116,"")</f>
        <v/>
      </c>
      <c r="L2116" s="13" t="n">
        <v>200000</v>
      </c>
      <c r="M2116" t="inlineStr">
        <is>
          <t>PA, NJ, NY</t>
        </is>
      </c>
      <c r="N2116" t="inlineStr">
        <is>
          <t>No</t>
        </is>
      </c>
      <c r="O2116" t="inlineStr">
        <is>
          <t>Not stated</t>
        </is>
      </c>
      <c r="Q2116" s="9" t="inlineStr">
        <is>
          <t>https://grantcue.com/foundations/nimick-forbesway-foundation-251597437</t>
        </is>
      </c>
    </row>
    <row r="2117">
      <c r="A2117">
        <f>IF($E2117=$E2116,$A2116+1,1)</f>
        <v/>
      </c>
      <c r="B2117" t="inlineStr">
        <is>
          <t>Oshkosh Corporation Foundation Inc</t>
        </is>
      </c>
      <c r="C2117" t="inlineStr">
        <is>
          <t>39-6062129</t>
        </is>
      </c>
      <c r="D2117" t="inlineStr">
        <is>
          <t>Wisconsin</t>
        </is>
      </c>
      <c r="E2117" t="inlineStr">
        <is>
          <t>WI</t>
        </is>
      </c>
      <c r="F2117" t="n">
        <v>2025</v>
      </c>
      <c r="G2117" t="n">
        <v>2</v>
      </c>
      <c r="H2117" s="13" t="n">
        <v>2358450</v>
      </c>
      <c r="I2117" s="12" t="n">
        <v>133</v>
      </c>
      <c r="J2117" s="13" t="n">
        <v>6500</v>
      </c>
      <c r="K2117" s="13">
        <f>IFERROR($H2117/$I2117,"")</f>
        <v/>
      </c>
      <c r="L2117" s="13" t="n">
        <v>335000</v>
      </c>
      <c r="M2117" t="inlineStr">
        <is>
          <t>FL, MN, MD</t>
        </is>
      </c>
      <c r="N2117" t="inlineStr">
        <is>
          <t>Yes</t>
        </is>
      </c>
      <c r="O2117" t="inlineStr">
        <is>
          <t>Yes</t>
        </is>
      </c>
      <c r="Q2117" s="9" t="inlineStr">
        <is>
          <t>https://grantcue.com/foundations/oshkosh-corporation-foundation-inc-396062129</t>
        </is>
      </c>
    </row>
    <row r="2118">
      <c r="A2118">
        <f>IF($E2118=$E2117,$A2117+1,1)</f>
        <v/>
      </c>
      <c r="B2118" t="inlineStr">
        <is>
          <t>RALPH EVINRUDE FOUNDATION INC</t>
        </is>
      </c>
      <c r="C2118" t="inlineStr">
        <is>
          <t>39-6040256</t>
        </is>
      </c>
      <c r="D2118" t="inlineStr">
        <is>
          <t>Wisconsin</t>
        </is>
      </c>
      <c r="E2118" t="inlineStr">
        <is>
          <t>WI</t>
        </is>
      </c>
      <c r="F2118" t="n">
        <v>2024</v>
      </c>
      <c r="G2118" t="n">
        <v>2</v>
      </c>
      <c r="H2118" s="13" t="n">
        <v>2322000</v>
      </c>
      <c r="I2118" s="12" t="n">
        <v>218</v>
      </c>
      <c r="J2118" s="13" t="n">
        <v>5000</v>
      </c>
      <c r="K2118" s="13">
        <f>IFERROR($H2118/$I2118,"")</f>
        <v/>
      </c>
      <c r="L2118" s="13" t="n">
        <v>100000</v>
      </c>
      <c r="M2118" t="inlineStr">
        <is>
          <t>IL, MA, AL</t>
        </is>
      </c>
      <c r="N2118" t="inlineStr">
        <is>
          <t>Yes</t>
        </is>
      </c>
      <c r="O2118" t="inlineStr">
        <is>
          <t>Yes</t>
        </is>
      </c>
      <c r="Q2118" s="9" t="inlineStr">
        <is>
          <t>https://grantcue.com/foundations/ralph-evinrude-foundation-inc-396040256</t>
        </is>
      </c>
    </row>
    <row r="2119">
      <c r="A2119">
        <f>IF($E2119=$E2118,$A2118+1,1)</f>
        <v/>
      </c>
      <c r="B2119" t="inlineStr">
        <is>
          <t>MERKEL FOUNDATION INC</t>
        </is>
      </c>
      <c r="C2119" t="inlineStr">
        <is>
          <t>39-1582624</t>
        </is>
      </c>
      <c r="D2119" t="inlineStr">
        <is>
          <t>Wisconsin</t>
        </is>
      </c>
      <c r="E2119" t="inlineStr">
        <is>
          <t>WI</t>
        </is>
      </c>
      <c r="F2119" t="n">
        <v>2024</v>
      </c>
      <c r="G2119" t="n">
        <v>1</v>
      </c>
      <c r="H2119" s="13" t="n">
        <v>2316683</v>
      </c>
      <c r="I2119" s="12" t="n">
        <v>47</v>
      </c>
      <c r="J2119" s="13" t="n">
        <v>20078</v>
      </c>
      <c r="K2119" s="13">
        <f>IFERROR($H2119/$I2119,"")</f>
        <v/>
      </c>
      <c r="L2119" s="13" t="n">
        <v>451381</v>
      </c>
      <c r="M2119" t="inlineStr">
        <is>
          <t>CA, TX, TN</t>
        </is>
      </c>
      <c r="N2119" t="inlineStr">
        <is>
          <t>No</t>
        </is>
      </c>
      <c r="O2119" t="inlineStr">
        <is>
          <t>Not stated</t>
        </is>
      </c>
      <c r="Q2119" s="9" t="inlineStr">
        <is>
          <t>https://grantcue.com/foundations/merkel-foundation-inc-391582624</t>
        </is>
      </c>
    </row>
    <row r="2120">
      <c r="A2120">
        <f>IF($E2120=$E2119,$A2119+1,1)</f>
        <v/>
      </c>
      <c r="B2120" t="inlineStr">
        <is>
          <t>DONALD W &amp; MARGARET M ANDERSON FOUNDATION</t>
        </is>
      </c>
      <c r="C2120" t="inlineStr">
        <is>
          <t>65-6254236</t>
        </is>
      </c>
      <c r="D2120" t="inlineStr">
        <is>
          <t>Wisconsin</t>
        </is>
      </c>
      <c r="E2120" t="inlineStr">
        <is>
          <t>WI</t>
        </is>
      </c>
      <c r="F2120" t="n">
        <v>2025</v>
      </c>
      <c r="G2120" t="n">
        <v>2</v>
      </c>
      <c r="H2120" s="13" t="n">
        <v>2315675</v>
      </c>
      <c r="I2120" s="12" t="n">
        <v>72</v>
      </c>
      <c r="J2120" s="13" t="n">
        <v>20000</v>
      </c>
      <c r="K2120" s="13">
        <f>IFERROR($H2120/$I2120,"")</f>
        <v/>
      </c>
      <c r="L2120" s="13" t="n">
        <v>125000</v>
      </c>
      <c r="M2120" t="inlineStr">
        <is>
          <t>MN, HI, NM</t>
        </is>
      </c>
      <c r="N2120" t="inlineStr">
        <is>
          <t>No</t>
        </is>
      </c>
      <c r="O2120" t="inlineStr">
        <is>
          <t>Not stated</t>
        </is>
      </c>
      <c r="Q2120" s="9" t="inlineStr">
        <is>
          <t>https://grantcue.com/foundations/donald-w-and-margaret-m-anderson-foundation-656254236</t>
        </is>
      </c>
    </row>
    <row r="2121">
      <c r="A2121">
        <f>IF($E2121=$E2120,$A2120+1,1)</f>
        <v/>
      </c>
      <c r="B2121" t="inlineStr">
        <is>
          <t>JOHN AND ENGRID MENG INC</t>
        </is>
      </c>
      <c r="C2121" t="inlineStr">
        <is>
          <t>39-1432568</t>
        </is>
      </c>
      <c r="D2121" t="inlineStr">
        <is>
          <t>Wisconsin</t>
        </is>
      </c>
      <c r="E2121" t="inlineStr">
        <is>
          <t>WI</t>
        </is>
      </c>
      <c r="F2121" t="n">
        <v>2024</v>
      </c>
      <c r="G2121" t="n">
        <v>1</v>
      </c>
      <c r="H2121" s="13" t="n">
        <v>2310147</v>
      </c>
      <c r="I2121" s="12" t="n">
        <v>81</v>
      </c>
      <c r="J2121" s="13" t="n">
        <v>6000</v>
      </c>
      <c r="K2121" s="13">
        <f>IFERROR($H2121/$I2121,"")</f>
        <v/>
      </c>
      <c r="L2121" s="13" t="n">
        <v>335000</v>
      </c>
      <c r="M2121" t="inlineStr">
        <is>
          <t>FL, GA, MA</t>
        </is>
      </c>
      <c r="N2121" t="inlineStr">
        <is>
          <t>No</t>
        </is>
      </c>
      <c r="O2121" t="inlineStr">
        <is>
          <t>Not stated</t>
        </is>
      </c>
      <c r="Q2121" s="9" t="inlineStr">
        <is>
          <t>https://grantcue.com/foundations/john-and-engrid-meng-inc-391432568</t>
        </is>
      </c>
    </row>
    <row r="2122">
      <c r="A2122">
        <f>IF($E2122=$E2121,$A2121+1,1)</f>
        <v/>
      </c>
      <c r="B2122" t="inlineStr">
        <is>
          <t>PABLO FOUNDATION INC</t>
        </is>
      </c>
      <c r="C2122" t="inlineStr">
        <is>
          <t>82-3398310</t>
        </is>
      </c>
      <c r="D2122" t="inlineStr">
        <is>
          <t>Wisconsin</t>
        </is>
      </c>
      <c r="E2122" t="inlineStr">
        <is>
          <t>WI</t>
        </is>
      </c>
      <c r="F2122" t="n">
        <v>2024</v>
      </c>
      <c r="G2122" t="n">
        <v>1</v>
      </c>
      <c r="H2122" s="13" t="n">
        <v>2306125</v>
      </c>
      <c r="I2122" s="12" t="n">
        <v>67</v>
      </c>
      <c r="J2122" s="13" t="n">
        <v>2500</v>
      </c>
      <c r="K2122" s="13">
        <f>IFERROR($H2122/$I2122,"")</f>
        <v/>
      </c>
      <c r="L2122" s="13" t="n">
        <v>833333</v>
      </c>
      <c r="M2122" t="inlineStr">
        <is>
          <t>MN, DC</t>
        </is>
      </c>
      <c r="N2122" t="inlineStr">
        <is>
          <t>Yes</t>
        </is>
      </c>
      <c r="O2122" t="inlineStr">
        <is>
          <t>Yes</t>
        </is>
      </c>
      <c r="P2122" s="9" t="inlineStr">
        <is>
          <t>https://www.pablofoundation.org/</t>
        </is>
      </c>
      <c r="Q2122" s="9" t="inlineStr">
        <is>
          <t>https://grantcue.com/foundations/pablo-foundation-inc-823398310</t>
        </is>
      </c>
    </row>
    <row r="2123">
      <c r="A2123">
        <f>IF($E2123=$E2122,$A2122+1,1)</f>
        <v/>
      </c>
      <c r="B2123" t="inlineStr">
        <is>
          <t>BA &amp; ESTHER GREENHECK FOUNDATION</t>
        </is>
      </c>
      <c r="C2123" t="inlineStr">
        <is>
          <t>39-1937735</t>
        </is>
      </c>
      <c r="D2123" t="inlineStr">
        <is>
          <t>Wisconsin</t>
        </is>
      </c>
      <c r="E2123" t="inlineStr">
        <is>
          <t>WI</t>
        </is>
      </c>
      <c r="F2123" t="n">
        <v>2024</v>
      </c>
      <c r="G2123" t="n">
        <v>1</v>
      </c>
      <c r="H2123" s="13" t="n">
        <v>2238955</v>
      </c>
      <c r="I2123" s="12" t="n">
        <v>77</v>
      </c>
      <c r="J2123" s="13" t="n">
        <v>15000</v>
      </c>
      <c r="K2123" s="13">
        <f>IFERROR($H2123/$I2123,"")</f>
        <v/>
      </c>
      <c r="L2123" s="13" t="n">
        <v>334000</v>
      </c>
      <c r="N2123" t="inlineStr">
        <is>
          <t>Yes</t>
        </is>
      </c>
      <c r="O2123" t="inlineStr">
        <is>
          <t>Not stated</t>
        </is>
      </c>
      <c r="Q2123" s="9" t="inlineStr">
        <is>
          <t>https://grantcue.com/foundations/ba-and-esther-greenheck-foundation-391937735</t>
        </is>
      </c>
    </row>
    <row r="2124">
      <c r="A2124">
        <f>IF($E2124=$E2123,$A2123+1,1)</f>
        <v/>
      </c>
      <c r="B2124" t="inlineStr">
        <is>
          <t>BROOKWOOD FOUNDATION</t>
        </is>
      </c>
      <c r="C2124" t="inlineStr">
        <is>
          <t>39-2012432</t>
        </is>
      </c>
      <c r="D2124" t="inlineStr">
        <is>
          <t>Wisconsin</t>
        </is>
      </c>
      <c r="E2124" t="inlineStr">
        <is>
          <t>WI</t>
        </is>
      </c>
      <c r="F2124" t="n">
        <v>2025</v>
      </c>
      <c r="G2124" t="n">
        <v>2</v>
      </c>
      <c r="H2124" s="13" t="n">
        <v>2238813</v>
      </c>
      <c r="I2124" s="12" t="n">
        <v>23</v>
      </c>
      <c r="J2124" s="13" t="n">
        <v>25000</v>
      </c>
      <c r="K2124" s="13">
        <f>IFERROR($H2124/$I2124,"")</f>
        <v/>
      </c>
      <c r="L2124" s="13" t="n">
        <v>1100000</v>
      </c>
      <c r="M2124" t="inlineStr">
        <is>
          <t>NV, AZ</t>
        </is>
      </c>
      <c r="N2124" t="inlineStr">
        <is>
          <t>No</t>
        </is>
      </c>
      <c r="O2124" t="inlineStr">
        <is>
          <t>Not stated</t>
        </is>
      </c>
      <c r="Q2124" s="9" t="inlineStr">
        <is>
          <t>https://grantcue.com/foundations/brookwood-foundation-392012432</t>
        </is>
      </c>
    </row>
    <row r="2125">
      <c r="A2125">
        <f>IF($E2125=$E2124,$A2124+1,1)</f>
        <v/>
      </c>
      <c r="B2125" t="inlineStr">
        <is>
          <t>DUDLEY AND CONSTANCE GODFREY FOUNDATION INC</t>
        </is>
      </c>
      <c r="C2125" t="inlineStr">
        <is>
          <t>39-1562846</t>
        </is>
      </c>
      <c r="D2125" t="inlineStr">
        <is>
          <t>Wisconsin</t>
        </is>
      </c>
      <c r="E2125" t="inlineStr">
        <is>
          <t>WI</t>
        </is>
      </c>
      <c r="F2125" t="n">
        <v>2025</v>
      </c>
      <c r="G2125" t="n">
        <v>2</v>
      </c>
      <c r="H2125" s="13" t="n">
        <v>2218700</v>
      </c>
      <c r="I2125" s="12" t="n">
        <v>212</v>
      </c>
      <c r="J2125" s="13" t="n">
        <v>5000</v>
      </c>
      <c r="K2125" s="13">
        <f>IFERROR($H2125/$I2125,"")</f>
        <v/>
      </c>
      <c r="L2125" s="13" t="n">
        <v>160000</v>
      </c>
      <c r="M2125" t="inlineStr">
        <is>
          <t>NC, NY, IL</t>
        </is>
      </c>
      <c r="N2125" t="inlineStr">
        <is>
          <t>No</t>
        </is>
      </c>
      <c r="O2125" t="inlineStr">
        <is>
          <t>Not stated</t>
        </is>
      </c>
      <c r="Q2125" s="9" t="inlineStr">
        <is>
          <t>https://grantcue.com/foundations/dudley-and-constance-godfrey-foundation-inc-391562846</t>
        </is>
      </c>
    </row>
    <row r="2126">
      <c r="A2126">
        <f>IF($E2126=$E2125,$A2125+1,1)</f>
        <v/>
      </c>
      <c r="B2126" t="inlineStr">
        <is>
          <t>KIKKOMAN FOODS FOUNDATION INC</t>
        </is>
      </c>
      <c r="C2126" t="inlineStr">
        <is>
          <t>39-1763633</t>
        </is>
      </c>
      <c r="D2126" t="inlineStr">
        <is>
          <t>Wisconsin</t>
        </is>
      </c>
      <c r="E2126" t="inlineStr">
        <is>
          <t>WI</t>
        </is>
      </c>
      <c r="F2126" t="n">
        <v>2025</v>
      </c>
      <c r="G2126" t="n">
        <v>2</v>
      </c>
      <c r="H2126" s="13" t="n">
        <v>2206050</v>
      </c>
      <c r="I2126" s="12" t="n">
        <v>131</v>
      </c>
      <c r="J2126" s="13" t="n">
        <v>5000</v>
      </c>
      <c r="K2126" s="13">
        <f>IFERROR($H2126/$I2126,"")</f>
        <v/>
      </c>
      <c r="L2126" s="13" t="n">
        <v>300000</v>
      </c>
      <c r="M2126" t="inlineStr">
        <is>
          <t>MI, CA, IA</t>
        </is>
      </c>
      <c r="N2126" t="inlineStr">
        <is>
          <t>Yes</t>
        </is>
      </c>
      <c r="O2126" t="inlineStr">
        <is>
          <t>Not stated</t>
        </is>
      </c>
      <c r="Q2126" s="9" t="inlineStr">
        <is>
          <t>https://grantcue.com/foundations/kikkoman-foods-foundation-inc-391763633</t>
        </is>
      </c>
    </row>
    <row r="2127">
      <c r="A2127">
        <f>IF($E2127=$E2126,$A2126+1,1)</f>
        <v/>
      </c>
      <c r="B2127" t="inlineStr">
        <is>
          <t>MICHELS FAMILY FOUNDATION</t>
        </is>
      </c>
      <c r="C2127" t="inlineStr">
        <is>
          <t>39-1949453</t>
        </is>
      </c>
      <c r="D2127" t="inlineStr">
        <is>
          <t>Wisconsin</t>
        </is>
      </c>
      <c r="E2127" t="inlineStr">
        <is>
          <t>WI</t>
        </is>
      </c>
      <c r="F2127" t="n">
        <v>2024</v>
      </c>
      <c r="G2127" t="n">
        <v>1</v>
      </c>
      <c r="H2127" s="13" t="n">
        <v>2203000</v>
      </c>
      <c r="I2127" s="12" t="n">
        <v>33</v>
      </c>
      <c r="J2127" s="13" t="n">
        <v>10000</v>
      </c>
      <c r="K2127" s="13">
        <f>IFERROR($H2127/$I2127,"")</f>
        <v/>
      </c>
      <c r="L2127" s="13" t="n">
        <v>1000000</v>
      </c>
      <c r="M2127" t="inlineStr">
        <is>
          <t>IN, AZ</t>
        </is>
      </c>
      <c r="N2127" t="inlineStr">
        <is>
          <t>No</t>
        </is>
      </c>
      <c r="O2127" t="inlineStr">
        <is>
          <t>Not stated</t>
        </is>
      </c>
      <c r="Q2127" s="9" t="inlineStr">
        <is>
          <t>https://grantcue.com/foundations/michels-family-foundation-391949453</t>
        </is>
      </c>
    </row>
    <row r="2128">
      <c r="A2128">
        <f>IF($E2128=$E2127,$A2127+1,1)</f>
        <v/>
      </c>
      <c r="B2128" t="inlineStr">
        <is>
          <t>Theda and Tamblin Clark Smith Family Foundation Inc</t>
        </is>
      </c>
      <c r="C2128" t="inlineStr">
        <is>
          <t>39-6125329</t>
        </is>
      </c>
      <c r="D2128" t="inlineStr">
        <is>
          <t>Wisconsin</t>
        </is>
      </c>
      <c r="E2128" t="inlineStr">
        <is>
          <t>WI</t>
        </is>
      </c>
      <c r="F2128" t="n">
        <v>2024</v>
      </c>
      <c r="G2128" t="n">
        <v>1</v>
      </c>
      <c r="H2128" s="13" t="n">
        <v>2169906</v>
      </c>
      <c r="I2128" s="12" t="n">
        <v>129</v>
      </c>
      <c r="J2128" s="13" t="n">
        <v>6500</v>
      </c>
      <c r="K2128" s="13">
        <f>IFERROR($H2128/$I2128,"")</f>
        <v/>
      </c>
      <c r="L2128" s="13" t="n">
        <v>157000</v>
      </c>
      <c r="M2128" t="inlineStr">
        <is>
          <t>WA, MA, CO</t>
        </is>
      </c>
      <c r="N2128" t="inlineStr">
        <is>
          <t>No</t>
        </is>
      </c>
      <c r="O2128" t="inlineStr">
        <is>
          <t>Not stated</t>
        </is>
      </c>
      <c r="Q2128" s="9" t="inlineStr">
        <is>
          <t>https://grantcue.com/foundations/theda-and-tamblin-clark-smith-family-foundation-inc-396125329</t>
        </is>
      </c>
    </row>
    <row r="2129">
      <c r="A2129">
        <f>IF($E2129=$E2128,$A2128+1,1)</f>
        <v/>
      </c>
      <c r="B2129" t="inlineStr">
        <is>
          <t>DUANE &amp; DOROTHY BLUEMKE FOUNDATION LTD</t>
        </is>
      </c>
      <c r="C2129" t="inlineStr">
        <is>
          <t>20-2058965</t>
        </is>
      </c>
      <c r="D2129" t="inlineStr">
        <is>
          <t>Wisconsin</t>
        </is>
      </c>
      <c r="E2129" t="inlineStr">
        <is>
          <t>WI</t>
        </is>
      </c>
      <c r="F2129" t="n">
        <v>2024</v>
      </c>
      <c r="G2129" t="n">
        <v>1</v>
      </c>
      <c r="H2129" s="13" t="n">
        <v>2119125</v>
      </c>
      <c r="I2129" s="12" t="n">
        <v>62</v>
      </c>
      <c r="J2129" s="13" t="n">
        <v>5000</v>
      </c>
      <c r="K2129" s="13">
        <f>IFERROR($H2129/$I2129,"")</f>
        <v/>
      </c>
      <c r="L2129" s="13" t="n">
        <v>1300000</v>
      </c>
      <c r="M2129" t="inlineStr">
        <is>
          <t>FL, NC, VA</t>
        </is>
      </c>
      <c r="N2129" t="inlineStr">
        <is>
          <t>Yes</t>
        </is>
      </c>
      <c r="O2129" t="inlineStr">
        <is>
          <t>Yes</t>
        </is>
      </c>
      <c r="Q2129" s="9" t="inlineStr">
        <is>
          <t>https://grantcue.com/foundations/duane-and-dorothy-bluemke-foundation-ltd-202058965</t>
        </is>
      </c>
    </row>
    <row r="2130">
      <c r="A2130">
        <f>IF($E2130=$E2129,$A2129+1,1)</f>
        <v/>
      </c>
      <c r="B2130" t="inlineStr">
        <is>
          <t>Fitzsimonds Charitable Trust</t>
        </is>
      </c>
      <c r="C2130" t="inlineStr">
        <is>
          <t>31-1723311</t>
        </is>
      </c>
      <c r="D2130" t="inlineStr">
        <is>
          <t>Wisconsin</t>
        </is>
      </c>
      <c r="E2130" t="inlineStr">
        <is>
          <t>WI</t>
        </is>
      </c>
      <c r="F2130" t="n">
        <v>2025</v>
      </c>
      <c r="G2130" t="n">
        <v>2</v>
      </c>
      <c r="H2130" s="13" t="n">
        <v>2050000</v>
      </c>
      <c r="I2130" s="12" t="n">
        <v>45</v>
      </c>
      <c r="J2130" s="13" t="n">
        <v>20000</v>
      </c>
      <c r="K2130" s="13">
        <f>IFERROR($H2130/$I2130,"")</f>
        <v/>
      </c>
      <c r="L2130" s="13" t="n">
        <v>1000000</v>
      </c>
      <c r="M2130" t="inlineStr">
        <is>
          <t>CO, IN, IA</t>
        </is>
      </c>
      <c r="N2130" t="inlineStr">
        <is>
          <t>No</t>
        </is>
      </c>
      <c r="O2130" t="inlineStr">
        <is>
          <t>Not stated</t>
        </is>
      </c>
      <c r="Q2130" s="9" t="inlineStr">
        <is>
          <t>https://grantcue.com/foundations/fitzsimonds-charitable-trust-311723311</t>
        </is>
      </c>
    </row>
    <row r="2131">
      <c r="A2131">
        <f>IF($E2131=$E2130,$A2130+1,1)</f>
        <v/>
      </c>
      <c r="B2131" t="inlineStr">
        <is>
          <t>SCHREIBER FOODS FOUNDATION INC</t>
        </is>
      </c>
      <c r="C2131" t="inlineStr">
        <is>
          <t>87-2288081</t>
        </is>
      </c>
      <c r="D2131" t="inlineStr">
        <is>
          <t>Wisconsin</t>
        </is>
      </c>
      <c r="E2131" t="inlineStr">
        <is>
          <t>WI</t>
        </is>
      </c>
      <c r="F2131" t="n">
        <v>2024</v>
      </c>
      <c r="G2131" t="n">
        <v>2</v>
      </c>
      <c r="H2131" s="13" t="n">
        <v>1992553</v>
      </c>
      <c r="I2131" s="12" t="n">
        <v>146</v>
      </c>
      <c r="J2131" s="13" t="n">
        <v>10000</v>
      </c>
      <c r="K2131" s="13">
        <f>IFERROR($H2131/$I2131,"")</f>
        <v/>
      </c>
      <c r="L2131" s="13" t="n">
        <v>51263</v>
      </c>
      <c r="M2131" t="inlineStr">
        <is>
          <t>MO, MI, PA</t>
        </is>
      </c>
      <c r="N2131" t="inlineStr">
        <is>
          <t>Yes</t>
        </is>
      </c>
      <c r="O2131" t="inlineStr">
        <is>
          <t>Yes</t>
        </is>
      </c>
      <c r="Q2131" s="9" t="inlineStr">
        <is>
          <t>https://grantcue.com/foundations/schreiber-foods-foundation-inc-872288081</t>
        </is>
      </c>
    </row>
    <row r="2132">
      <c r="A2132">
        <f>IF($E2132=$E2131,$A2131+1,1)</f>
        <v/>
      </c>
      <c r="B2132" t="inlineStr">
        <is>
          <t>COPERNICUS CULTURAL FOUNDATION OF STEVENS POINT WISCONSIN INC</t>
        </is>
      </c>
      <c r="C2132" t="inlineStr">
        <is>
          <t>23-7190284</t>
        </is>
      </c>
      <c r="D2132" t="inlineStr">
        <is>
          <t>Wisconsin</t>
        </is>
      </c>
      <c r="E2132" t="inlineStr">
        <is>
          <t>WI</t>
        </is>
      </c>
      <c r="F2132" t="n">
        <v>2024</v>
      </c>
      <c r="G2132" t="n">
        <v>2</v>
      </c>
      <c r="H2132" s="13" t="n">
        <v>1988111</v>
      </c>
      <c r="I2132" s="12" t="n">
        <v>15</v>
      </c>
      <c r="J2132" s="13" t="n">
        <v>25000</v>
      </c>
      <c r="K2132" s="13">
        <f>IFERROR($H2132/$I2132,"")</f>
        <v/>
      </c>
      <c r="L2132" s="13" t="n">
        <v>1082111</v>
      </c>
      <c r="M2132" t="inlineStr">
        <is>
          <t>SD</t>
        </is>
      </c>
      <c r="N2132" t="inlineStr">
        <is>
          <t>Yes</t>
        </is>
      </c>
      <c r="O2132" t="inlineStr">
        <is>
          <t>Yes</t>
        </is>
      </c>
      <c r="Q2132" s="9" t="inlineStr">
        <is>
          <t>https://grantcue.com/foundations/copernicus-cultural-foundation-of-stevens-point-wisconsin-inc-237190284</t>
        </is>
      </c>
    </row>
    <row r="2133">
      <c r="A2133">
        <f>IF($E2133=$E2132,$A2132+1,1)</f>
        <v/>
      </c>
      <c r="B2133" t="inlineStr">
        <is>
          <t>SCHLECHT FAMILY FOUNDATION INC</t>
        </is>
      </c>
      <c r="C2133" t="inlineStr">
        <is>
          <t>47-5641232</t>
        </is>
      </c>
      <c r="D2133" t="inlineStr">
        <is>
          <t>Wisconsin</t>
        </is>
      </c>
      <c r="E2133" t="inlineStr">
        <is>
          <t>WI</t>
        </is>
      </c>
      <c r="F2133" t="n">
        <v>2025</v>
      </c>
      <c r="G2133" t="n">
        <v>2</v>
      </c>
      <c r="H2133" s="13" t="n">
        <v>1974417</v>
      </c>
      <c r="I2133" s="12" t="n">
        <v>71</v>
      </c>
      <c r="J2133" s="13" t="n">
        <v>25000</v>
      </c>
      <c r="K2133" s="13">
        <f>IFERROR($H2133/$I2133,"")</f>
        <v/>
      </c>
      <c r="L2133" s="13" t="n">
        <v>135000</v>
      </c>
      <c r="M2133" t="inlineStr">
        <is>
          <t>CO, PA, IA</t>
        </is>
      </c>
      <c r="N2133" t="inlineStr">
        <is>
          <t>No</t>
        </is>
      </c>
      <c r="O2133" t="inlineStr">
        <is>
          <t>Not stated</t>
        </is>
      </c>
      <c r="Q2133" s="9" t="inlineStr">
        <is>
          <t>https://grantcue.com/foundations/schlecht-family-foundation-inc-475641232</t>
        </is>
      </c>
    </row>
    <row r="2134">
      <c r="A2134">
        <f>IF($E2134=$E2133,$A2133+1,1)</f>
        <v/>
      </c>
      <c r="B2134" t="inlineStr">
        <is>
          <t>ANON CHARITABLE TRUST</t>
        </is>
      </c>
      <c r="C2134" t="inlineStr">
        <is>
          <t>39-1771579</t>
        </is>
      </c>
      <c r="D2134" t="inlineStr">
        <is>
          <t>Wisconsin</t>
        </is>
      </c>
      <c r="E2134" t="inlineStr">
        <is>
          <t>WI</t>
        </is>
      </c>
      <c r="F2134" t="n">
        <v>2024</v>
      </c>
      <c r="G2134" t="n">
        <v>1</v>
      </c>
      <c r="H2134" s="13" t="n">
        <v>1969065</v>
      </c>
      <c r="I2134" s="12" t="n">
        <v>130</v>
      </c>
      <c r="J2134" s="13" t="n">
        <v>10000</v>
      </c>
      <c r="K2134" s="13">
        <f>IFERROR($H2134/$I2134,"")</f>
        <v/>
      </c>
      <c r="L2134" s="13" t="n">
        <v>125000</v>
      </c>
      <c r="M2134" t="inlineStr">
        <is>
          <t>IL, MN</t>
        </is>
      </c>
      <c r="N2134" t="inlineStr">
        <is>
          <t>Yes</t>
        </is>
      </c>
      <c r="O2134" t="inlineStr">
        <is>
          <t>Not stated</t>
        </is>
      </c>
      <c r="Q2134" s="9" t="inlineStr">
        <is>
          <t>https://grantcue.com/foundations/anon-charitable-trust-391771579</t>
        </is>
      </c>
    </row>
    <row r="2135">
      <c r="A2135">
        <f>IF($E2135=$E2134,$A2134+1,1)</f>
        <v/>
      </c>
      <c r="B2135" t="inlineStr">
        <is>
          <t>WEBER CHARITABLE FOUNDATION</t>
        </is>
      </c>
      <c r="C2135" t="inlineStr">
        <is>
          <t>87-4057067</t>
        </is>
      </c>
      <c r="D2135" t="inlineStr">
        <is>
          <t>Wisconsin</t>
        </is>
      </c>
      <c r="E2135" t="inlineStr">
        <is>
          <t>WI</t>
        </is>
      </c>
      <c r="F2135" t="n">
        <v>2025</v>
      </c>
      <c r="G2135" t="n">
        <v>2</v>
      </c>
      <c r="H2135" s="13" t="n">
        <v>1937576</v>
      </c>
      <c r="I2135" s="12" t="n">
        <v>30</v>
      </c>
      <c r="J2135" s="13" t="n">
        <v>3500</v>
      </c>
      <c r="K2135" s="13">
        <f>IFERROR($H2135/$I2135,"")</f>
        <v/>
      </c>
      <c r="L2135" s="13" t="n">
        <v>878576</v>
      </c>
      <c r="M2135" t="inlineStr">
        <is>
          <t>AK, MN</t>
        </is>
      </c>
      <c r="N2135" t="inlineStr">
        <is>
          <t>Yes</t>
        </is>
      </c>
      <c r="O2135" t="inlineStr">
        <is>
          <t>Not stated</t>
        </is>
      </c>
      <c r="Q2135" s="9" t="inlineStr">
        <is>
          <t>https://grantcue.com/foundations/weber-charitable-foundation-874057067</t>
        </is>
      </c>
    </row>
    <row r="2136">
      <c r="A2136">
        <f>IF($E2136=$E2135,$A2135+1,1)</f>
        <v/>
      </c>
      <c r="B2136" t="inlineStr">
        <is>
          <t>SCHNEIDER NATIONAL FOUNDATION INC</t>
        </is>
      </c>
      <c r="C2136" t="inlineStr">
        <is>
          <t>39-1457870</t>
        </is>
      </c>
      <c r="D2136" t="inlineStr">
        <is>
          <t>Wisconsin</t>
        </is>
      </c>
      <c r="E2136" t="inlineStr">
        <is>
          <t>WI</t>
        </is>
      </c>
      <c r="F2136" t="n">
        <v>2024</v>
      </c>
      <c r="G2136" t="n">
        <v>1</v>
      </c>
      <c r="H2136" s="13" t="n">
        <v>1898175</v>
      </c>
      <c r="I2136" s="12" t="n">
        <v>282</v>
      </c>
      <c r="J2136" s="13" t="n">
        <v>1500</v>
      </c>
      <c r="K2136" s="13">
        <f>IFERROR($H2136/$I2136,"")</f>
        <v/>
      </c>
      <c r="L2136" s="13" t="n">
        <v>140000</v>
      </c>
      <c r="M2136" t="inlineStr">
        <is>
          <t>GA, TX, IL</t>
        </is>
      </c>
      <c r="N2136" t="inlineStr">
        <is>
          <t>Yes</t>
        </is>
      </c>
      <c r="O2136" t="inlineStr">
        <is>
          <t>Yes</t>
        </is>
      </c>
      <c r="Q2136" s="9" t="inlineStr">
        <is>
          <t>https://grantcue.com/foundations/schneider-national-foundation-inc-391457870</t>
        </is>
      </c>
    </row>
    <row r="2137">
      <c r="A2137">
        <f>IF($E2137=$E2136,$A2136+1,1)</f>
        <v/>
      </c>
      <c r="B2137" t="inlineStr">
        <is>
          <t>MADISON GAS AND ELECTRIC FOUNDATION INC</t>
        </is>
      </c>
      <c r="C2137" t="inlineStr">
        <is>
          <t>39-6098118</t>
        </is>
      </c>
      <c r="D2137" t="inlineStr">
        <is>
          <t>Wisconsin</t>
        </is>
      </c>
      <c r="E2137" t="inlineStr">
        <is>
          <t>WI</t>
        </is>
      </c>
      <c r="F2137" t="n">
        <v>2024</v>
      </c>
      <c r="G2137" t="n">
        <v>1</v>
      </c>
      <c r="H2137" s="13" t="n">
        <v>1889194</v>
      </c>
      <c r="I2137" s="12" t="n">
        <v>217</v>
      </c>
      <c r="J2137" s="13" t="n">
        <v>2000</v>
      </c>
      <c r="K2137" s="13">
        <f>IFERROR($H2137/$I2137,"")</f>
        <v/>
      </c>
      <c r="L2137" s="13" t="n">
        <v>300000</v>
      </c>
      <c r="M2137" t="inlineStr">
        <is>
          <t>IL, DC, NY</t>
        </is>
      </c>
      <c r="N2137" t="inlineStr">
        <is>
          <t>Yes</t>
        </is>
      </c>
      <c r="O2137" t="inlineStr">
        <is>
          <t>Not stated</t>
        </is>
      </c>
      <c r="Q2137" s="9" t="inlineStr">
        <is>
          <t>https://grantcue.com/foundations/madison-gas-and-electric-foundation-inc-396098118</t>
        </is>
      </c>
    </row>
    <row r="2138">
      <c r="A2138">
        <f>IF($E2138=$E2137,$A2137+1,1)</f>
        <v/>
      </c>
      <c r="B2138" t="inlineStr">
        <is>
          <t>NANCY WOODSON SPIRE FOUNDATION INC</t>
        </is>
      </c>
      <c r="C2138" t="inlineStr">
        <is>
          <t>39-1367383</t>
        </is>
      </c>
      <c r="D2138" t="inlineStr">
        <is>
          <t>Wisconsin</t>
        </is>
      </c>
      <c r="E2138" t="inlineStr">
        <is>
          <t>WI</t>
        </is>
      </c>
      <c r="F2138" t="n">
        <v>2024</v>
      </c>
      <c r="G2138" t="n">
        <v>1</v>
      </c>
      <c r="H2138" s="13" t="n">
        <v>1846646</v>
      </c>
      <c r="I2138" s="12" t="n">
        <v>6</v>
      </c>
      <c r="J2138" s="13" t="n">
        <v>209823</v>
      </c>
      <c r="K2138" s="13">
        <f>IFERROR($H2138/$I2138,"")</f>
        <v/>
      </c>
      <c r="L2138" s="13" t="n">
        <v>1070000</v>
      </c>
      <c r="M2138" t="inlineStr">
        <is>
          <t>DC, VA, MA</t>
        </is>
      </c>
      <c r="N2138" t="inlineStr">
        <is>
          <t>No</t>
        </is>
      </c>
      <c r="O2138" t="inlineStr">
        <is>
          <t>Not stated</t>
        </is>
      </c>
      <c r="Q2138" s="9" t="inlineStr">
        <is>
          <t>https://grantcue.com/foundations/nancy-woodson-spire-foundation-inc-391367383</t>
        </is>
      </c>
    </row>
    <row r="2139">
      <c r="A2139">
        <f>IF($E2139=$E2138,$A2138+1,1)</f>
        <v/>
      </c>
      <c r="B2139" t="inlineStr">
        <is>
          <t>LASKIN FAMILY FOUNDATION INC</t>
        </is>
      </c>
      <c r="C2139" t="inlineStr">
        <is>
          <t>39-6107521</t>
        </is>
      </c>
      <c r="D2139" t="inlineStr">
        <is>
          <t>Wisconsin</t>
        </is>
      </c>
      <c r="E2139" t="inlineStr">
        <is>
          <t>WI</t>
        </is>
      </c>
      <c r="F2139" t="n">
        <v>2025</v>
      </c>
      <c r="G2139" t="n">
        <v>2</v>
      </c>
      <c r="H2139" s="13" t="n">
        <v>1845000</v>
      </c>
      <c r="I2139" s="12" t="n">
        <v>57</v>
      </c>
      <c r="J2139" s="13" t="n">
        <v>10000</v>
      </c>
      <c r="K2139" s="13">
        <f>IFERROR($H2139/$I2139,"")</f>
        <v/>
      </c>
      <c r="L2139" s="13" t="n">
        <v>460000</v>
      </c>
      <c r="M2139" t="inlineStr">
        <is>
          <t>NM, PA</t>
        </is>
      </c>
      <c r="N2139" t="inlineStr">
        <is>
          <t>No</t>
        </is>
      </c>
      <c r="O2139" t="inlineStr">
        <is>
          <t>Not stated</t>
        </is>
      </c>
      <c r="Q2139" s="9" t="inlineStr">
        <is>
          <t>https://grantcue.com/foundations/laskin-family-foundation-inc-c-o-james-n-phillips-396107521</t>
        </is>
      </c>
    </row>
    <row r="2140">
      <c r="A2140">
        <f>IF($E2140=$E2139,$A2139+1,1)</f>
        <v/>
      </c>
      <c r="B2140" t="inlineStr">
        <is>
          <t>MR AND MRS GEORGE W TAYLOR FOUNDATION</t>
        </is>
      </c>
      <c r="C2140" t="inlineStr">
        <is>
          <t>36-3321315</t>
        </is>
      </c>
      <c r="D2140" t="inlineStr">
        <is>
          <t>Wisconsin</t>
        </is>
      </c>
      <c r="E2140" t="inlineStr">
        <is>
          <t>WI</t>
        </is>
      </c>
      <c r="F2140" t="n">
        <v>2025</v>
      </c>
      <c r="G2140" t="n">
        <v>2</v>
      </c>
      <c r="H2140" s="13" t="n">
        <v>1806700</v>
      </c>
      <c r="I2140" s="12" t="n">
        <v>10</v>
      </c>
      <c r="J2140" s="13" t="n">
        <v>50000</v>
      </c>
      <c r="K2140" s="13">
        <f>IFERROR($H2140/$I2140,"")</f>
        <v/>
      </c>
      <c r="L2140" s="13" t="n">
        <v>1261200</v>
      </c>
      <c r="M2140" t="inlineStr">
        <is>
          <t>NC, MN, MA</t>
        </is>
      </c>
      <c r="N2140" t="inlineStr">
        <is>
          <t>No</t>
        </is>
      </c>
      <c r="O2140" t="inlineStr">
        <is>
          <t>Not stated</t>
        </is>
      </c>
      <c r="Q2140" s="9" t="inlineStr">
        <is>
          <t>https://grantcue.com/foundations/mr-and-mrs-george-w-taylor-foundation-363321315</t>
        </is>
      </c>
    </row>
    <row r="2141">
      <c r="A2141">
        <f>IF($E2141=$E2140,$A2140+1,1)</f>
        <v/>
      </c>
      <c r="B2141" t="inlineStr">
        <is>
          <t>BLESER FAMILY FOUNDATION INC</t>
        </is>
      </c>
      <c r="C2141" t="inlineStr">
        <is>
          <t>39-1585269</t>
        </is>
      </c>
      <c r="D2141" t="inlineStr">
        <is>
          <t>Wisconsin</t>
        </is>
      </c>
      <c r="E2141" t="inlineStr">
        <is>
          <t>WI</t>
        </is>
      </c>
      <c r="F2141" t="n">
        <v>2024</v>
      </c>
      <c r="G2141" t="n">
        <v>1</v>
      </c>
      <c r="H2141" s="13" t="n">
        <v>1757000</v>
      </c>
      <c r="I2141" s="12" t="n">
        <v>42</v>
      </c>
      <c r="J2141" s="13" t="n">
        <v>14500</v>
      </c>
      <c r="K2141" s="13">
        <f>IFERROR($H2141/$I2141,"")</f>
        <v/>
      </c>
      <c r="L2141" s="13" t="n">
        <v>225000</v>
      </c>
      <c r="M2141" t="inlineStr">
        <is>
          <t>MN, CO, IL</t>
        </is>
      </c>
      <c r="N2141" t="inlineStr">
        <is>
          <t>No</t>
        </is>
      </c>
      <c r="O2141" t="inlineStr">
        <is>
          <t>Not stated</t>
        </is>
      </c>
      <c r="Q2141" s="9" t="inlineStr">
        <is>
          <t>https://grantcue.com/foundations/bleser-family-foundation-inc-391585269</t>
        </is>
      </c>
    </row>
    <row r="2142">
      <c r="A2142">
        <f>IF($E2142=$E2141,$A2141+1,1)</f>
        <v/>
      </c>
      <c r="B2142" t="inlineStr">
        <is>
          <t>PHOEBE R &amp; JOHN D LEWIS FOUNDATION</t>
        </is>
      </c>
      <c r="C2142" t="inlineStr">
        <is>
          <t>31-1401478</t>
        </is>
      </c>
      <c r="D2142" t="inlineStr">
        <is>
          <t>Wisconsin</t>
        </is>
      </c>
      <c r="E2142" t="inlineStr">
        <is>
          <t>WI</t>
        </is>
      </c>
      <c r="F2142" t="n">
        <v>2025</v>
      </c>
      <c r="G2142" t="n">
        <v>2</v>
      </c>
      <c r="H2142" s="13" t="n">
        <v>1749000</v>
      </c>
      <c r="I2142" s="12" t="n">
        <v>78</v>
      </c>
      <c r="J2142" s="13" t="n">
        <v>20000</v>
      </c>
      <c r="K2142" s="13">
        <f>IFERROR($H2142/$I2142,"")</f>
        <v/>
      </c>
      <c r="L2142" s="13" t="n">
        <v>150000</v>
      </c>
      <c r="M2142" t="inlineStr">
        <is>
          <t>MA, IL, CA</t>
        </is>
      </c>
      <c r="N2142" t="inlineStr">
        <is>
          <t>No</t>
        </is>
      </c>
      <c r="O2142" t="inlineStr">
        <is>
          <t>Not stated</t>
        </is>
      </c>
      <c r="Q2142" s="9" t="inlineStr">
        <is>
          <t>https://grantcue.com/foundations/phoebe-r-and-john-d-lewis-foundation-311401478</t>
        </is>
      </c>
    </row>
    <row r="2143">
      <c r="A2143">
        <f>IF($E2143=$E2142,$A2142+1,1)</f>
        <v/>
      </c>
      <c r="B2143" t="inlineStr">
        <is>
          <t>GEORGE F MOSS FOUNDATION TRUST XXXXX7001</t>
        </is>
      </c>
      <c r="C2143" t="inlineStr">
        <is>
          <t>36-7746307</t>
        </is>
      </c>
      <c r="D2143" t="inlineStr">
        <is>
          <t>Wisconsin</t>
        </is>
      </c>
      <c r="E2143" t="inlineStr">
        <is>
          <t>WI</t>
        </is>
      </c>
      <c r="F2143" t="n">
        <v>2025</v>
      </c>
      <c r="G2143" t="n">
        <v>2</v>
      </c>
      <c r="H2143" s="13" t="n">
        <v>1724460</v>
      </c>
      <c r="I2143" s="12" t="n">
        <v>26</v>
      </c>
      <c r="J2143" s="13" t="n">
        <v>10000</v>
      </c>
      <c r="K2143" s="13">
        <f>IFERROR($H2143/$I2143,"")</f>
        <v/>
      </c>
      <c r="L2143" s="13" t="n">
        <v>1300000</v>
      </c>
      <c r="N2143" t="inlineStr">
        <is>
          <t>No</t>
        </is>
      </c>
      <c r="O2143" t="inlineStr">
        <is>
          <t>Not stated</t>
        </is>
      </c>
      <c r="Q2143" s="9" t="inlineStr">
        <is>
          <t>https://grantcue.com/foundations/george-f-moss-foundation-trust-xxxxx7001-367746307</t>
        </is>
      </c>
    </row>
    <row r="2144">
      <c r="A2144">
        <f>IF($E2144=$E2143,$A2143+1,1)</f>
        <v/>
      </c>
      <c r="B2144" t="inlineStr">
        <is>
          <t>LUCILLE MEUSEL TRUST XXXXX6004</t>
        </is>
      </c>
      <c r="C2144" t="inlineStr">
        <is>
          <t>39-6435763</t>
        </is>
      </c>
      <c r="D2144" t="inlineStr">
        <is>
          <t>Wisconsin</t>
        </is>
      </c>
      <c r="E2144" t="inlineStr">
        <is>
          <t>WI</t>
        </is>
      </c>
      <c r="F2144" t="n">
        <v>2024</v>
      </c>
      <c r="G2144" t="n">
        <v>2</v>
      </c>
      <c r="H2144" s="13" t="n">
        <v>1711000</v>
      </c>
      <c r="I2144" s="12" t="n">
        <v>28</v>
      </c>
      <c r="J2144" s="13" t="n">
        <v>55400</v>
      </c>
      <c r="K2144" s="13">
        <f>IFERROR($H2144/$I2144,"")</f>
        <v/>
      </c>
      <c r="L2144" s="13" t="n">
        <v>197340</v>
      </c>
      <c r="M2144" t="inlineStr">
        <is>
          <t>MO, NY, ME</t>
        </is>
      </c>
      <c r="N2144" t="inlineStr">
        <is>
          <t>No</t>
        </is>
      </c>
      <c r="O2144" t="inlineStr">
        <is>
          <t>Not stated</t>
        </is>
      </c>
      <c r="Q2144" s="9" t="inlineStr">
        <is>
          <t>https://grantcue.com/foundations/lucille-meusel-trust-xxxxx6004-396435763</t>
        </is>
      </c>
    </row>
    <row r="2145">
      <c r="A2145">
        <f>IF($E2145=$E2144,$A2144+1,1)</f>
        <v/>
      </c>
      <c r="B2145" t="inlineStr">
        <is>
          <t>REGAL BELOIT CHARITABLE FOUNDATION</t>
        </is>
      </c>
      <c r="C2145" t="inlineStr">
        <is>
          <t>39-1814812</t>
        </is>
      </c>
      <c r="D2145" t="inlineStr">
        <is>
          <t>Wisconsin</t>
        </is>
      </c>
      <c r="E2145" t="inlineStr">
        <is>
          <t>WI</t>
        </is>
      </c>
      <c r="F2145" t="n">
        <v>2024</v>
      </c>
      <c r="G2145" t="n">
        <v>2</v>
      </c>
      <c r="H2145" s="13" t="n">
        <v>1685035</v>
      </c>
      <c r="I2145" s="12" t="n">
        <v>194</v>
      </c>
      <c r="J2145" s="13" t="n">
        <v>3312.5</v>
      </c>
      <c r="K2145" s="13">
        <f>IFERROR($H2145/$I2145,"")</f>
        <v/>
      </c>
      <c r="L2145" s="13" t="n">
        <v>100000</v>
      </c>
      <c r="M2145" t="inlineStr">
        <is>
          <t>IL, OH, KY</t>
        </is>
      </c>
      <c r="N2145" t="inlineStr">
        <is>
          <t>No</t>
        </is>
      </c>
      <c r="O2145" t="inlineStr">
        <is>
          <t>Not stated</t>
        </is>
      </c>
      <c r="Q2145" s="9" t="inlineStr">
        <is>
          <t>https://grantcue.com/foundations/regal-beloit-charitable-foundation-391814812</t>
        </is>
      </c>
    </row>
    <row r="2146">
      <c r="A2146">
        <f>IF($E2146=$E2145,$A2145+1,1)</f>
        <v/>
      </c>
      <c r="B2146" t="inlineStr">
        <is>
          <t>RELIGIOUS CARE FOUNDATION INC</t>
        </is>
      </c>
      <c r="C2146" t="inlineStr">
        <is>
          <t>39-1684392</t>
        </is>
      </c>
      <c r="D2146" t="inlineStr">
        <is>
          <t>Wisconsin</t>
        </is>
      </c>
      <c r="E2146" t="inlineStr">
        <is>
          <t>WI</t>
        </is>
      </c>
      <c r="F2146" t="n">
        <v>2025</v>
      </c>
      <c r="G2146" t="n">
        <v>2</v>
      </c>
      <c r="H2146" s="13" t="n">
        <v>1661730</v>
      </c>
      <c r="I2146" s="12" t="n">
        <v>18</v>
      </c>
      <c r="J2146" s="13" t="n">
        <v>65125</v>
      </c>
      <c r="K2146" s="13">
        <f>IFERROR($H2146/$I2146,"")</f>
        <v/>
      </c>
      <c r="L2146" s="13" t="n">
        <v>325000</v>
      </c>
      <c r="M2146" t="inlineStr">
        <is>
          <t>GA</t>
        </is>
      </c>
      <c r="N2146" t="inlineStr">
        <is>
          <t>No</t>
        </is>
      </c>
      <c r="O2146" t="inlineStr">
        <is>
          <t>Not stated</t>
        </is>
      </c>
      <c r="Q2146" s="9" t="inlineStr">
        <is>
          <t>https://grantcue.com/foundations/religious-care-foundation-inc-391684392</t>
        </is>
      </c>
    </row>
    <row r="2147">
      <c r="A2147">
        <f>IF($E2147=$E2146,$A2146+1,1)</f>
        <v/>
      </c>
      <c r="B2147" t="inlineStr">
        <is>
          <t>MANPOWERGROUP FOUNDATION INC</t>
        </is>
      </c>
      <c r="C2147" t="inlineStr">
        <is>
          <t>39-6052810</t>
        </is>
      </c>
      <c r="D2147" t="inlineStr">
        <is>
          <t>Wisconsin</t>
        </is>
      </c>
      <c r="E2147" t="inlineStr">
        <is>
          <t>WI</t>
        </is>
      </c>
      <c r="F2147" t="n">
        <v>2025</v>
      </c>
      <c r="G2147" t="n">
        <v>2</v>
      </c>
      <c r="H2147" s="13" t="n">
        <v>1632000</v>
      </c>
      <c r="I2147" s="12" t="n">
        <v>44</v>
      </c>
      <c r="J2147" s="13" t="n">
        <v>10000</v>
      </c>
      <c r="K2147" s="13">
        <f>IFERROR($H2147/$I2147,"")</f>
        <v/>
      </c>
      <c r="L2147" s="13" t="n">
        <v>400000</v>
      </c>
      <c r="M2147" t="inlineStr">
        <is>
          <t>CO</t>
        </is>
      </c>
      <c r="N2147" t="inlineStr">
        <is>
          <t>Yes</t>
        </is>
      </c>
      <c r="O2147" t="inlineStr">
        <is>
          <t>Yes</t>
        </is>
      </c>
      <c r="Q2147" s="9" t="inlineStr">
        <is>
          <t>https://grantcue.com/foundations/manpowergroup-foundation-inc-396052810</t>
        </is>
      </c>
    </row>
    <row r="2148">
      <c r="A2148">
        <f>IF($E2148=$E2147,$A2147+1,1)</f>
        <v/>
      </c>
      <c r="B2148" t="inlineStr">
        <is>
          <t>IFS FAMILY FOUNDATION INC</t>
        </is>
      </c>
      <c r="C2148" t="inlineStr">
        <is>
          <t>06-1552716</t>
        </is>
      </c>
      <c r="D2148" t="inlineStr">
        <is>
          <t>Wisconsin</t>
        </is>
      </c>
      <c r="E2148" t="inlineStr">
        <is>
          <t>WI</t>
        </is>
      </c>
      <c r="F2148" t="n">
        <v>2025</v>
      </c>
      <c r="G2148" t="n">
        <v>2</v>
      </c>
      <c r="H2148" s="13" t="n">
        <v>1630382</v>
      </c>
      <c r="I2148" s="12" t="n">
        <v>15</v>
      </c>
      <c r="J2148" s="13" t="n">
        <v>20000</v>
      </c>
      <c r="K2148" s="13">
        <f>IFERROR($H2148/$I2148,"")</f>
        <v/>
      </c>
      <c r="L2148" s="13" t="n">
        <v>1000382</v>
      </c>
      <c r="M2148" t="inlineStr">
        <is>
          <t>FL, ME, WA</t>
        </is>
      </c>
      <c r="N2148" t="inlineStr">
        <is>
          <t>Yes</t>
        </is>
      </c>
      <c r="O2148" t="inlineStr">
        <is>
          <t>Not stated</t>
        </is>
      </c>
      <c r="Q2148" s="9" t="inlineStr">
        <is>
          <t>https://grantcue.com/foundations/ifs-family-foundation-inc-061552716</t>
        </is>
      </c>
    </row>
    <row r="2149">
      <c r="A2149">
        <f>IF($E2149=$E2148,$A2148+1,1)</f>
        <v/>
      </c>
      <c r="B2149" t="inlineStr">
        <is>
          <t>RATH FOUNDATION INC</t>
        </is>
      </c>
      <c r="C2149" t="inlineStr">
        <is>
          <t>39-1657654</t>
        </is>
      </c>
      <c r="D2149" t="inlineStr">
        <is>
          <t>Wisconsin</t>
        </is>
      </c>
      <c r="E2149" t="inlineStr">
        <is>
          <t>WI</t>
        </is>
      </c>
      <c r="F2149" t="n">
        <v>2024</v>
      </c>
      <c r="G2149" t="n">
        <v>1</v>
      </c>
      <c r="H2149" s="13" t="n">
        <v>1615788</v>
      </c>
      <c r="I2149" s="12" t="n">
        <v>10</v>
      </c>
      <c r="J2149" s="13" t="n">
        <v>118210</v>
      </c>
      <c r="K2149" s="13">
        <f>IFERROR($H2149/$I2149,"")</f>
        <v/>
      </c>
      <c r="L2149" s="13" t="n">
        <v>474178</v>
      </c>
      <c r="M2149" t="inlineStr">
        <is>
          <t>OK, IL, CA</t>
        </is>
      </c>
      <c r="N2149" t="inlineStr">
        <is>
          <t>Yes</t>
        </is>
      </c>
      <c r="O2149" t="inlineStr">
        <is>
          <t>Not stated</t>
        </is>
      </c>
      <c r="Q2149" s="9" t="inlineStr">
        <is>
          <t>https://grantcue.com/foundations/rath-foundation-inc-391657654</t>
        </is>
      </c>
    </row>
    <row r="2150">
      <c r="A2150">
        <f>IF($E2150=$E2149,$A2149+1,1)</f>
        <v/>
      </c>
      <c r="B2150" t="inlineStr">
        <is>
          <t>JENNI &amp; KYLE FOUNDATION INC</t>
        </is>
      </c>
      <c r="C2150" t="inlineStr">
        <is>
          <t>85-3578786</t>
        </is>
      </c>
      <c r="D2150" t="inlineStr">
        <is>
          <t>Wisconsin</t>
        </is>
      </c>
      <c r="E2150" t="inlineStr">
        <is>
          <t>WI</t>
        </is>
      </c>
      <c r="F2150" t="n">
        <v>2025</v>
      </c>
      <c r="G2150" t="n">
        <v>2</v>
      </c>
      <c r="H2150" s="13" t="n">
        <v>1560700</v>
      </c>
      <c r="I2150" s="12" t="n">
        <v>26</v>
      </c>
      <c r="J2150" s="13" t="n">
        <v>40000</v>
      </c>
      <c r="K2150" s="13">
        <f>IFERROR($H2150/$I2150,"")</f>
        <v/>
      </c>
      <c r="L2150" s="13" t="n">
        <v>500000</v>
      </c>
      <c r="M2150" t="inlineStr">
        <is>
          <t>FL</t>
        </is>
      </c>
      <c r="N2150" t="inlineStr">
        <is>
          <t>No</t>
        </is>
      </c>
      <c r="O2150" t="inlineStr">
        <is>
          <t>Not stated</t>
        </is>
      </c>
      <c r="Q2150" s="9" t="inlineStr">
        <is>
          <t>https://grantcue.com/foundations/jenni-and-kyle-foundation-inc-853578786</t>
        </is>
      </c>
    </row>
    <row r="2151">
      <c r="A2151">
        <f>IF($E2151=$E2150,$A2150+1,1)</f>
        <v/>
      </c>
      <c r="B2151" t="inlineStr">
        <is>
          <t>SALZWEDEL FAMILY FUND LTD</t>
        </is>
      </c>
      <c r="C2151" t="inlineStr">
        <is>
          <t>81-3437192</t>
        </is>
      </c>
      <c r="D2151" t="inlineStr">
        <is>
          <t>Wisconsin</t>
        </is>
      </c>
      <c r="E2151" t="inlineStr">
        <is>
          <t>WI</t>
        </is>
      </c>
      <c r="F2151" t="n">
        <v>2025</v>
      </c>
      <c r="G2151" t="n">
        <v>2</v>
      </c>
      <c r="H2151" s="13" t="n">
        <v>1551412</v>
      </c>
      <c r="I2151" s="12" t="n">
        <v>89</v>
      </c>
      <c r="J2151" s="13" t="n">
        <v>2591</v>
      </c>
      <c r="K2151" s="13">
        <f>IFERROR($H2151/$I2151,"")</f>
        <v/>
      </c>
      <c r="L2151" s="13" t="n">
        <v>345000</v>
      </c>
      <c r="M2151" t="inlineStr">
        <is>
          <t>IA, MI, IN</t>
        </is>
      </c>
      <c r="N2151" t="inlineStr">
        <is>
          <t>No</t>
        </is>
      </c>
      <c r="O2151" t="inlineStr">
        <is>
          <t>Not stated</t>
        </is>
      </c>
      <c r="Q2151" s="9" t="inlineStr">
        <is>
          <t>https://grantcue.com/foundations/salzwedel-family-fund-ltd-813437192</t>
        </is>
      </c>
    </row>
    <row r="2152">
      <c r="A2152">
        <f>IF($E2152=$E2151,$A2151+1,1)</f>
        <v/>
      </c>
      <c r="B2152" t="inlineStr">
        <is>
          <t>JEK FOUNDATION INC</t>
        </is>
      </c>
      <c r="C2152" t="inlineStr">
        <is>
          <t>39-1998578</t>
        </is>
      </c>
      <c r="D2152" t="inlineStr">
        <is>
          <t>Wisconsin</t>
        </is>
      </c>
      <c r="E2152" t="inlineStr">
        <is>
          <t>WI</t>
        </is>
      </c>
      <c r="F2152" t="n">
        <v>2024</v>
      </c>
      <c r="G2152" t="n">
        <v>1</v>
      </c>
      <c r="H2152" s="13" t="n">
        <v>1544825</v>
      </c>
      <c r="I2152" s="12" t="n">
        <v>40</v>
      </c>
      <c r="J2152" s="13" t="n">
        <v>25000</v>
      </c>
      <c r="K2152" s="13">
        <f>IFERROR($H2152/$I2152,"")</f>
        <v/>
      </c>
      <c r="L2152" s="13" t="n">
        <v>150000</v>
      </c>
      <c r="N2152" t="inlineStr">
        <is>
          <t>Yes</t>
        </is>
      </c>
      <c r="O2152" t="inlineStr">
        <is>
          <t>Yes</t>
        </is>
      </c>
      <c r="Q2152" s="9" t="inlineStr">
        <is>
          <t>https://grantcue.com/foundations/jek-foundation-inc-391998578</t>
        </is>
      </c>
    </row>
    <row r="2153">
      <c r="A2153">
        <f>IF($E2153=$E2152,$A2152+1,1)</f>
        <v/>
      </c>
      <c r="B2153" t="inlineStr">
        <is>
          <t>Nancy Buck Ransom Foundation</t>
        </is>
      </c>
      <c r="C2153" t="inlineStr">
        <is>
          <t>94-2601172</t>
        </is>
      </c>
      <c r="D2153" t="inlineStr">
        <is>
          <t>Wisconsin</t>
        </is>
      </c>
      <c r="E2153" t="inlineStr">
        <is>
          <t>WI</t>
        </is>
      </c>
      <c r="F2153" t="n">
        <v>2024</v>
      </c>
      <c r="G2153" t="n">
        <v>1</v>
      </c>
      <c r="H2153" s="13" t="n">
        <v>1513812</v>
      </c>
      <c r="I2153" s="12" t="n">
        <v>31</v>
      </c>
      <c r="J2153" s="13" t="n">
        <v>15000</v>
      </c>
      <c r="K2153" s="13">
        <f>IFERROR($H2153/$I2153,"")</f>
        <v/>
      </c>
      <c r="L2153" s="13" t="n">
        <v>1068312</v>
      </c>
      <c r="M2153" t="inlineStr">
        <is>
          <t>CA</t>
        </is>
      </c>
      <c r="N2153" t="inlineStr">
        <is>
          <t>Yes</t>
        </is>
      </c>
      <c r="O2153" t="inlineStr">
        <is>
          <t>Yes</t>
        </is>
      </c>
      <c r="P2153" s="9" t="inlineStr">
        <is>
          <t>https://www.nbrfoundation.org/</t>
        </is>
      </c>
      <c r="Q2153" s="9" t="inlineStr">
        <is>
          <t>https://grantcue.com/foundations/nancy-buck-ransom-foundation-942601172</t>
        </is>
      </c>
    </row>
    <row r="2154">
      <c r="A2154">
        <f>IF($E2154=$E2153,$A2153+1,1)</f>
        <v/>
      </c>
      <c r="B2154" t="inlineStr">
        <is>
          <t>CUMMINGS-CHRISTENSEN FAMILY FOUNDATION</t>
        </is>
      </c>
      <c r="C2154" t="inlineStr">
        <is>
          <t>39-2041875</t>
        </is>
      </c>
      <c r="D2154" t="inlineStr">
        <is>
          <t>Wisconsin</t>
        </is>
      </c>
      <c r="E2154" t="inlineStr">
        <is>
          <t>WI</t>
        </is>
      </c>
      <c r="F2154" t="n">
        <v>2025</v>
      </c>
      <c r="G2154" t="n">
        <v>2</v>
      </c>
      <c r="H2154" s="13" t="n">
        <v>1507440</v>
      </c>
      <c r="I2154" s="12" t="n">
        <v>93</v>
      </c>
      <c r="J2154" s="13" t="n">
        <v>5000</v>
      </c>
      <c r="K2154" s="13">
        <f>IFERROR($H2154/$I2154,"")</f>
        <v/>
      </c>
      <c r="L2154" s="13" t="n">
        <v>255090</v>
      </c>
      <c r="M2154" t="inlineStr">
        <is>
          <t>OH, NY, CO</t>
        </is>
      </c>
      <c r="N2154" t="inlineStr">
        <is>
          <t>No</t>
        </is>
      </c>
      <c r="O2154" t="inlineStr">
        <is>
          <t>Not stated</t>
        </is>
      </c>
      <c r="Q2154" s="9" t="inlineStr">
        <is>
          <t>https://grantcue.com/foundations/cummings-christensen-family-foundation-392041875</t>
        </is>
      </c>
    </row>
    <row r="2155">
      <c r="A2155">
        <f>IF($E2155=$E2154,$A2154+1,1)</f>
        <v/>
      </c>
      <c r="B2155" t="inlineStr">
        <is>
          <t>BERNARD E AND ALYCE G DAHLIN FOUNDATION INC</t>
        </is>
      </c>
      <c r="C2155" t="inlineStr">
        <is>
          <t>39-1775171</t>
        </is>
      </c>
      <c r="D2155" t="inlineStr">
        <is>
          <t>Wisconsin</t>
        </is>
      </c>
      <c r="E2155" t="inlineStr">
        <is>
          <t>WI</t>
        </is>
      </c>
      <c r="F2155" t="n">
        <v>2025</v>
      </c>
      <c r="G2155" t="n">
        <v>2</v>
      </c>
      <c r="H2155" s="13" t="n">
        <v>1498500</v>
      </c>
      <c r="I2155" s="12" t="n">
        <v>29</v>
      </c>
      <c r="J2155" s="13" t="n">
        <v>20000</v>
      </c>
      <c r="K2155" s="13">
        <f>IFERROR($H2155/$I2155,"")</f>
        <v/>
      </c>
      <c r="L2155" s="13" t="n">
        <v>310000</v>
      </c>
      <c r="N2155" t="inlineStr">
        <is>
          <t>Yes</t>
        </is>
      </c>
      <c r="O2155" t="inlineStr">
        <is>
          <t>Not stated</t>
        </is>
      </c>
      <c r="Q2155" s="9" t="inlineStr">
        <is>
          <t>https://grantcue.com/foundations/bernard-e-and-alyce-g-dahlin-foundation-inc-391775171</t>
        </is>
      </c>
    </row>
    <row r="2156">
      <c r="A2156">
        <f>IF($E2156=$E2155,$A2155+1,1)</f>
        <v/>
      </c>
      <c r="B2156" t="inlineStr">
        <is>
          <t>Sensient Technologies Foundation Inc</t>
        </is>
      </c>
      <c r="C2156" t="inlineStr">
        <is>
          <t>39-6044488</t>
        </is>
      </c>
      <c r="D2156" t="inlineStr">
        <is>
          <t>Wisconsin</t>
        </is>
      </c>
      <c r="E2156" t="inlineStr">
        <is>
          <t>WI</t>
        </is>
      </c>
      <c r="F2156" t="n">
        <v>2025</v>
      </c>
      <c r="G2156" t="n">
        <v>2</v>
      </c>
      <c r="H2156" s="13" t="n">
        <v>1438625</v>
      </c>
      <c r="I2156" s="12" t="n">
        <v>103</v>
      </c>
      <c r="J2156" s="13" t="n">
        <v>10000</v>
      </c>
      <c r="K2156" s="13">
        <f>IFERROR($H2156/$I2156,"")</f>
        <v/>
      </c>
      <c r="L2156" s="13" t="n">
        <v>62955</v>
      </c>
      <c r="M2156" t="inlineStr">
        <is>
          <t>IL, PA, MI</t>
        </is>
      </c>
      <c r="N2156" t="inlineStr">
        <is>
          <t>No</t>
        </is>
      </c>
      <c r="O2156" t="inlineStr">
        <is>
          <t>Not stated</t>
        </is>
      </c>
      <c r="Q2156" s="9" t="inlineStr">
        <is>
          <t>https://grantcue.com/foundations/sensient-technologies-foundation-inc-396044488</t>
        </is>
      </c>
    </row>
    <row r="2157">
      <c r="A2157">
        <f>IF($E2157=$E2156,$A2156+1,1)</f>
        <v/>
      </c>
      <c r="B2157" t="inlineStr">
        <is>
          <t>PECK FOUNDATION MILWAUKEE LTD</t>
        </is>
      </c>
      <c r="C2157" t="inlineStr">
        <is>
          <t>39-1519687</t>
        </is>
      </c>
      <c r="D2157" t="inlineStr">
        <is>
          <t>Wisconsin</t>
        </is>
      </c>
      <c r="E2157" t="inlineStr">
        <is>
          <t>WI</t>
        </is>
      </c>
      <c r="F2157" t="n">
        <v>2025</v>
      </c>
      <c r="G2157" t="n">
        <v>2</v>
      </c>
      <c r="H2157" s="13" t="n">
        <v>1428250</v>
      </c>
      <c r="I2157" s="12" t="n">
        <v>106</v>
      </c>
      <c r="J2157" s="13" t="n">
        <v>3800</v>
      </c>
      <c r="K2157" s="13">
        <f>IFERROR($H2157/$I2157,"")</f>
        <v/>
      </c>
      <c r="L2157" s="13" t="n">
        <v>119350</v>
      </c>
      <c r="M2157" t="inlineStr">
        <is>
          <t>FL, MN, PA</t>
        </is>
      </c>
      <c r="N2157" t="inlineStr">
        <is>
          <t>Yes</t>
        </is>
      </c>
      <c r="O2157" t="inlineStr">
        <is>
          <t>Yes</t>
        </is>
      </c>
      <c r="Q2157" s="9" t="inlineStr">
        <is>
          <t>https://grantcue.com/foundations/peck-foundation-milwaukee-ltd-391519687</t>
        </is>
      </c>
    </row>
    <row r="2158">
      <c r="A2158">
        <f>IF($E2158=$E2157,$A2157+1,1)</f>
        <v/>
      </c>
      <c r="B2158" t="inlineStr">
        <is>
          <t>THE LACHMAN FAMILY FOUNDATION INC</t>
        </is>
      </c>
      <c r="C2158" t="inlineStr">
        <is>
          <t>32-0033014</t>
        </is>
      </c>
      <c r="D2158" t="inlineStr">
        <is>
          <t>Wisconsin</t>
        </is>
      </c>
      <c r="E2158" t="inlineStr">
        <is>
          <t>WI</t>
        </is>
      </c>
      <c r="F2158" t="n">
        <v>2025</v>
      </c>
      <c r="G2158" t="n">
        <v>2</v>
      </c>
      <c r="H2158" s="13" t="n">
        <v>1413000</v>
      </c>
      <c r="I2158" s="12" t="n">
        <v>13</v>
      </c>
      <c r="J2158" s="13" t="n">
        <v>30000</v>
      </c>
      <c r="K2158" s="13">
        <f>IFERROR($H2158/$I2158,"")</f>
        <v/>
      </c>
      <c r="L2158" s="13" t="n">
        <v>550000</v>
      </c>
      <c r="M2158" t="inlineStr">
        <is>
          <t>NY, CA, MD</t>
        </is>
      </c>
      <c r="N2158" t="inlineStr">
        <is>
          <t>No</t>
        </is>
      </c>
      <c r="O2158" t="inlineStr">
        <is>
          <t>Not stated</t>
        </is>
      </c>
      <c r="Q2158" s="9" t="inlineStr">
        <is>
          <t>https://grantcue.com/foundations/the-lachman-family-foundation-inc-320033014</t>
        </is>
      </c>
    </row>
    <row r="2159">
      <c r="A2159">
        <f>IF($E2159=$E2158,$A2158+1,1)</f>
        <v/>
      </c>
      <c r="B2159" t="inlineStr">
        <is>
          <t>CHARTER MANUFACTURING COMPANY FOUNDATION INC</t>
        </is>
      </c>
      <c r="C2159" t="inlineStr">
        <is>
          <t>39-1486363</t>
        </is>
      </c>
      <c r="D2159" t="inlineStr">
        <is>
          <t>Wisconsin</t>
        </is>
      </c>
      <c r="E2159" t="inlineStr">
        <is>
          <t>WI</t>
        </is>
      </c>
      <c r="F2159" t="n">
        <v>2024</v>
      </c>
      <c r="G2159" t="n">
        <v>1</v>
      </c>
      <c r="H2159" s="13" t="n">
        <v>1410250</v>
      </c>
      <c r="I2159" s="12" t="n">
        <v>32</v>
      </c>
      <c r="J2159" s="13" t="n">
        <v>7750</v>
      </c>
      <c r="K2159" s="13">
        <f>IFERROR($H2159/$I2159,"")</f>
        <v/>
      </c>
      <c r="L2159" s="13" t="n">
        <v>500000</v>
      </c>
      <c r="M2159" t="inlineStr">
        <is>
          <t>AR, DC, MN</t>
        </is>
      </c>
      <c r="N2159" t="inlineStr">
        <is>
          <t>No</t>
        </is>
      </c>
      <c r="O2159" t="inlineStr">
        <is>
          <t>Not stated</t>
        </is>
      </c>
      <c r="Q2159" s="9" t="inlineStr">
        <is>
          <t>https://grantcue.com/foundations/charter-manufacturing-company-foundation-inc-391486363</t>
        </is>
      </c>
    </row>
    <row r="2160">
      <c r="A2160">
        <f>IF($E2160=$E2159,$A2159+1,1)</f>
        <v/>
      </c>
      <c r="B2160" t="inlineStr">
        <is>
          <t>WILLIAM S KNIGHT FOUNDATION INC</t>
        </is>
      </c>
      <c r="C2160" t="inlineStr">
        <is>
          <t>81-0797771</t>
        </is>
      </c>
      <c r="D2160" t="inlineStr">
        <is>
          <t>Wisconsin</t>
        </is>
      </c>
      <c r="E2160" t="inlineStr">
        <is>
          <t>WI</t>
        </is>
      </c>
      <c r="F2160" t="n">
        <v>2024</v>
      </c>
      <c r="G2160" t="n">
        <v>1</v>
      </c>
      <c r="H2160" s="13" t="n">
        <v>1404465</v>
      </c>
      <c r="I2160" s="12" t="n">
        <v>31</v>
      </c>
      <c r="J2160" s="13" t="n">
        <v>25000</v>
      </c>
      <c r="K2160" s="13">
        <f>IFERROR($H2160/$I2160,"")</f>
        <v/>
      </c>
      <c r="L2160" s="13" t="n">
        <v>250000</v>
      </c>
      <c r="M2160" t="inlineStr">
        <is>
          <t>MO, VA, CA</t>
        </is>
      </c>
      <c r="N2160" t="inlineStr">
        <is>
          <t>Yes</t>
        </is>
      </c>
      <c r="O2160" t="inlineStr">
        <is>
          <t>Yes</t>
        </is>
      </c>
      <c r="Q2160" s="9" t="inlineStr">
        <is>
          <t>https://grantcue.com/foundations/william-s-knight-foundation-inc-810797771</t>
        </is>
      </c>
    </row>
    <row r="2161">
      <c r="A2161">
        <f>IF($E2161=$E2160,$A2160+1,1)</f>
        <v/>
      </c>
      <c r="B2161" t="inlineStr">
        <is>
          <t>ANTHONY P BRZEZINSKI FOUNDATION INC</t>
        </is>
      </c>
      <c r="C2161" t="inlineStr">
        <is>
          <t>20-0339314</t>
        </is>
      </c>
      <c r="D2161" t="inlineStr">
        <is>
          <t>Wisconsin</t>
        </is>
      </c>
      <c r="E2161" t="inlineStr">
        <is>
          <t>WI</t>
        </is>
      </c>
      <c r="F2161" t="n">
        <v>2025</v>
      </c>
      <c r="G2161" t="n">
        <v>2</v>
      </c>
      <c r="H2161" s="13" t="n">
        <v>1390708</v>
      </c>
      <c r="I2161" s="12" t="n">
        <v>61</v>
      </c>
      <c r="J2161" s="13" t="n">
        <v>13000</v>
      </c>
      <c r="K2161" s="13">
        <f>IFERROR($H2161/$I2161,"")</f>
        <v/>
      </c>
      <c r="L2161" s="13" t="n">
        <v>105090</v>
      </c>
      <c r="M2161" t="inlineStr">
        <is>
          <t>MN, FL, PA</t>
        </is>
      </c>
      <c r="N2161" t="inlineStr">
        <is>
          <t>No</t>
        </is>
      </c>
      <c r="O2161" t="inlineStr">
        <is>
          <t>Not stated</t>
        </is>
      </c>
      <c r="Q2161" s="9" t="inlineStr">
        <is>
          <t>https://grantcue.com/foundations/anthony-p-brzezinski-foundation-inc-200339314</t>
        </is>
      </c>
    </row>
    <row r="2162">
      <c r="A2162">
        <f>IF($E2162=$E2161,$A2161+1,1)</f>
        <v/>
      </c>
      <c r="B2162" t="inlineStr">
        <is>
          <t>THE MACDONALD FOUNDATION</t>
        </is>
      </c>
      <c r="C2162" t="inlineStr">
        <is>
          <t>33-6269762</t>
        </is>
      </c>
      <c r="D2162" t="inlineStr">
        <is>
          <t>Wisconsin</t>
        </is>
      </c>
      <c r="E2162" t="inlineStr">
        <is>
          <t>WI</t>
        </is>
      </c>
      <c r="F2162" t="n">
        <v>2025</v>
      </c>
      <c r="G2162" t="n">
        <v>2</v>
      </c>
      <c r="H2162" s="13" t="n">
        <v>1385450</v>
      </c>
      <c r="I2162" s="12" t="n">
        <v>87</v>
      </c>
      <c r="J2162" s="13" t="n">
        <v>7500</v>
      </c>
      <c r="K2162" s="13">
        <f>IFERROR($H2162/$I2162,"")</f>
        <v/>
      </c>
      <c r="L2162" s="13" t="n">
        <v>104500</v>
      </c>
      <c r="M2162" t="inlineStr">
        <is>
          <t>CA, MD, OR</t>
        </is>
      </c>
      <c r="N2162" t="inlineStr">
        <is>
          <t>No</t>
        </is>
      </c>
      <c r="O2162" t="inlineStr">
        <is>
          <t>Not stated</t>
        </is>
      </c>
      <c r="Q2162" s="9" t="inlineStr">
        <is>
          <t>https://grantcue.com/foundations/the-macdonald-foundation-336269762</t>
        </is>
      </c>
    </row>
    <row r="2163">
      <c r="A2163">
        <f>IF($E2163=$E2162,$A2162+1,1)</f>
        <v/>
      </c>
      <c r="B2163" t="inlineStr">
        <is>
          <t>VERNON F DALE CHARITABLE TRUST</t>
        </is>
      </c>
      <c r="C2163" t="inlineStr">
        <is>
          <t>36-6639872</t>
        </is>
      </c>
      <c r="D2163" t="inlineStr">
        <is>
          <t>Wisconsin</t>
        </is>
      </c>
      <c r="E2163" t="inlineStr">
        <is>
          <t>WI</t>
        </is>
      </c>
      <c r="F2163" t="n">
        <v>2024</v>
      </c>
      <c r="G2163" t="n">
        <v>1</v>
      </c>
      <c r="H2163" s="13" t="n">
        <v>1373708</v>
      </c>
      <c r="I2163" s="12" t="n">
        <v>30</v>
      </c>
      <c r="J2163" s="13" t="n">
        <v>13892</v>
      </c>
      <c r="K2163" s="13">
        <f>IFERROR($H2163/$I2163,"")</f>
        <v/>
      </c>
      <c r="L2163" s="13" t="n">
        <v>277867</v>
      </c>
      <c r="M2163" t="inlineStr">
        <is>
          <t>IL, MN, CO</t>
        </is>
      </c>
      <c r="N2163" t="inlineStr">
        <is>
          <t>No</t>
        </is>
      </c>
      <c r="O2163" t="inlineStr">
        <is>
          <t>Not stated</t>
        </is>
      </c>
      <c r="Q2163" s="9" t="inlineStr">
        <is>
          <t>https://grantcue.com/foundations/vernon-f-dale-charitable-trust-366639872</t>
        </is>
      </c>
    </row>
    <row r="2164">
      <c r="A2164">
        <f>IF($E2164=$E2163,$A2163+1,1)</f>
        <v/>
      </c>
      <c r="B2164" t="inlineStr">
        <is>
          <t>CORNERSTONE FOUNDATION OF NORTHEASTERN WISCONSIN INC</t>
        </is>
      </c>
      <c r="C2164" t="inlineStr">
        <is>
          <t>36-2761910</t>
        </is>
      </c>
      <c r="D2164" t="inlineStr">
        <is>
          <t>Wisconsin</t>
        </is>
      </c>
      <c r="E2164" t="inlineStr">
        <is>
          <t>WI</t>
        </is>
      </c>
      <c r="F2164" t="n">
        <v>2024</v>
      </c>
      <c r="G2164" t="n">
        <v>1</v>
      </c>
      <c r="H2164" s="13" t="n">
        <v>1372417</v>
      </c>
      <c r="I2164" s="12" t="n">
        <v>70</v>
      </c>
      <c r="J2164" s="13" t="n">
        <v>5625</v>
      </c>
      <c r="K2164" s="13">
        <f>IFERROR($H2164/$I2164,"")</f>
        <v/>
      </c>
      <c r="L2164" s="13" t="n">
        <v>200000</v>
      </c>
      <c r="M2164" t="inlineStr">
        <is>
          <t>FL</t>
        </is>
      </c>
      <c r="N2164" t="inlineStr">
        <is>
          <t>Yes</t>
        </is>
      </c>
      <c r="O2164" t="inlineStr">
        <is>
          <t>Yes</t>
        </is>
      </c>
      <c r="Q2164" s="9" t="inlineStr">
        <is>
          <t>https://grantcue.com/foundations/cornerstone-foundation-of-northeastern-wisconsin-inc-362761910</t>
        </is>
      </c>
    </row>
    <row r="2165">
      <c r="A2165">
        <f>IF($E2165=$E2164,$A2164+1,1)</f>
        <v/>
      </c>
      <c r="B2165" t="inlineStr">
        <is>
          <t>PATRICK &amp; MARYSUE MICHELS FAMILY FOUNDATION</t>
        </is>
      </c>
      <c r="C2165" t="inlineStr">
        <is>
          <t>85-4224305</t>
        </is>
      </c>
      <c r="D2165" t="inlineStr">
        <is>
          <t>Wisconsin</t>
        </is>
      </c>
      <c r="E2165" t="inlineStr">
        <is>
          <t>WI</t>
        </is>
      </c>
      <c r="F2165" t="n">
        <v>2025</v>
      </c>
      <c r="G2165" t="n">
        <v>2</v>
      </c>
      <c r="H2165" s="13" t="n">
        <v>1371000</v>
      </c>
      <c r="I2165" s="12" t="n">
        <v>32</v>
      </c>
      <c r="J2165" s="13" t="n">
        <v>10000</v>
      </c>
      <c r="K2165" s="13">
        <f>IFERROR($H2165/$I2165,"")</f>
        <v/>
      </c>
      <c r="L2165" s="13" t="n">
        <v>400000</v>
      </c>
      <c r="M2165" t="inlineStr">
        <is>
          <t>NE, MN, MO</t>
        </is>
      </c>
      <c r="N2165" t="inlineStr">
        <is>
          <t>No</t>
        </is>
      </c>
      <c r="O2165" t="inlineStr">
        <is>
          <t>Not stated</t>
        </is>
      </c>
      <c r="Q2165" s="9" t="inlineStr">
        <is>
          <t>https://grantcue.com/foundations/patrick-and-marysue-michels-family-foundation-854224305</t>
        </is>
      </c>
    </row>
    <row r="2166">
      <c r="A2166">
        <f>IF($E2166=$E2165,$A2165+1,1)</f>
        <v/>
      </c>
      <c r="B2166" t="inlineStr">
        <is>
          <t>DAVID V UIHLEIN FOUNDATION DAVID UIHLEIN RACING MUSEUM FOUNDATION</t>
        </is>
      </c>
      <c r="C2166" t="inlineStr">
        <is>
          <t>39-1284018</t>
        </is>
      </c>
      <c r="D2166" t="inlineStr">
        <is>
          <t>Wisconsin</t>
        </is>
      </c>
      <c r="E2166" t="inlineStr">
        <is>
          <t>WI</t>
        </is>
      </c>
      <c r="F2166" t="n">
        <v>2025</v>
      </c>
      <c r="G2166" t="n">
        <v>2</v>
      </c>
      <c r="H2166" s="13" t="n">
        <v>1370000</v>
      </c>
      <c r="I2166" s="12" t="n">
        <v>50</v>
      </c>
      <c r="J2166" s="13" t="n">
        <v>20000</v>
      </c>
      <c r="K2166" s="13">
        <f>IFERROR($H2166/$I2166,"")</f>
        <v/>
      </c>
      <c r="L2166" s="13" t="n">
        <v>91000</v>
      </c>
      <c r="M2166" t="inlineStr">
        <is>
          <t>PA, ND, TN</t>
        </is>
      </c>
      <c r="N2166" t="inlineStr">
        <is>
          <t>No</t>
        </is>
      </c>
      <c r="O2166" t="inlineStr">
        <is>
          <t>Not stated</t>
        </is>
      </c>
      <c r="Q2166" s="9" t="inlineStr">
        <is>
          <t>https://grantcue.com/foundations/david-v-uihlein-foundation-david-uihlein-racing-museum-foundation-391284018</t>
        </is>
      </c>
    </row>
    <row r="2167">
      <c r="A2167">
        <f>IF($E2167=$E2166,$A2166+1,1)</f>
        <v/>
      </c>
      <c r="B2167" t="inlineStr">
        <is>
          <t>MICHAEL W LOUIS CHARITABLE FOUNDATION</t>
        </is>
      </c>
      <c r="C2167" t="inlineStr">
        <is>
          <t>81-3640917</t>
        </is>
      </c>
      <c r="D2167" t="inlineStr">
        <is>
          <t>Wisconsin</t>
        </is>
      </c>
      <c r="E2167" t="inlineStr">
        <is>
          <t>WI</t>
        </is>
      </c>
      <c r="F2167" t="n">
        <v>2025</v>
      </c>
      <c r="G2167" t="n">
        <v>2</v>
      </c>
      <c r="H2167" s="13" t="n">
        <v>1365850</v>
      </c>
      <c r="I2167" s="12" t="n">
        <v>10</v>
      </c>
      <c r="J2167" s="13" t="n">
        <v>175000</v>
      </c>
      <c r="K2167" s="13">
        <f>IFERROR($H2167/$I2167,"")</f>
        <v/>
      </c>
      <c r="L2167" s="13" t="n">
        <v>200000</v>
      </c>
      <c r="M2167" t="inlineStr">
        <is>
          <t>IL</t>
        </is>
      </c>
      <c r="N2167" t="inlineStr">
        <is>
          <t>No</t>
        </is>
      </c>
      <c r="O2167" t="inlineStr">
        <is>
          <t>Not stated</t>
        </is>
      </c>
      <c r="Q2167" s="9" t="inlineStr">
        <is>
          <t>https://grantcue.com/foundations/michael-w-louis-charitable-foundation-813640917</t>
        </is>
      </c>
    </row>
    <row r="2168">
      <c r="A2168">
        <f>IF($E2168=$E2167,$A2167+1,1)</f>
        <v/>
      </c>
      <c r="B2168" t="inlineStr">
        <is>
          <t>CULVER'S FOUNDATION INC</t>
        </is>
      </c>
      <c r="C2168" t="inlineStr">
        <is>
          <t>39-2042139</t>
        </is>
      </c>
      <c r="D2168" t="inlineStr">
        <is>
          <t>Wisconsin</t>
        </is>
      </c>
      <c r="E2168" t="inlineStr">
        <is>
          <t>WI</t>
        </is>
      </c>
      <c r="F2168" t="n">
        <v>2024</v>
      </c>
      <c r="G2168" t="n">
        <v>1</v>
      </c>
      <c r="H2168" s="13" t="n">
        <v>1346800</v>
      </c>
      <c r="I2168" s="12" t="n">
        <v>83</v>
      </c>
      <c r="J2168" s="13" t="n">
        <v>10000</v>
      </c>
      <c r="K2168" s="13">
        <f>IFERROR($H2168/$I2168,"")</f>
        <v/>
      </c>
      <c r="L2168" s="13" t="n">
        <v>250000</v>
      </c>
      <c r="M2168" t="inlineStr">
        <is>
          <t>VA, IL, IN</t>
        </is>
      </c>
      <c r="N2168" t="inlineStr">
        <is>
          <t>Yes</t>
        </is>
      </c>
      <c r="O2168" t="inlineStr">
        <is>
          <t>Yes</t>
        </is>
      </c>
      <c r="P2168" s="9" t="inlineStr">
        <is>
          <t>https://www.culversfoundation.com/</t>
        </is>
      </c>
      <c r="Q2168" s="9" t="inlineStr">
        <is>
          <t>https://grantcue.com/foundations/culver-s-foundation-inc-392042139</t>
        </is>
      </c>
    </row>
    <row r="2169">
      <c r="A2169">
        <f>IF($E2169=$E2168,$A2168+1,1)</f>
        <v/>
      </c>
      <c r="B2169" t="inlineStr">
        <is>
          <t>K C STOCK FOUNDATION INC</t>
        </is>
      </c>
      <c r="C2169" t="inlineStr">
        <is>
          <t>39-1688221</t>
        </is>
      </c>
      <c r="D2169" t="inlineStr">
        <is>
          <t>Wisconsin</t>
        </is>
      </c>
      <c r="E2169" t="inlineStr">
        <is>
          <t>WI</t>
        </is>
      </c>
      <c r="F2169" t="n">
        <v>2024</v>
      </c>
      <c r="G2169" t="n">
        <v>1</v>
      </c>
      <c r="H2169" s="13" t="n">
        <v>1338750</v>
      </c>
      <c r="I2169" s="12" t="n">
        <v>63</v>
      </c>
      <c r="J2169" s="13" t="n">
        <v>10000</v>
      </c>
      <c r="K2169" s="13">
        <f>IFERROR($H2169/$I2169,"")</f>
        <v/>
      </c>
      <c r="L2169" s="13" t="n">
        <v>250000</v>
      </c>
      <c r="M2169" t="inlineStr">
        <is>
          <t>MN, ID</t>
        </is>
      </c>
      <c r="N2169" t="inlineStr">
        <is>
          <t>Yes</t>
        </is>
      </c>
      <c r="O2169" t="inlineStr">
        <is>
          <t>Not stated</t>
        </is>
      </c>
      <c r="Q2169" s="9" t="inlineStr">
        <is>
          <t>https://grantcue.com/foundations/k-c-stock-foundation-inc-391688221</t>
        </is>
      </c>
    </row>
    <row r="2170">
      <c r="A2170">
        <f>IF($E2170=$E2169,$A2169+1,1)</f>
        <v/>
      </c>
      <c r="B2170" t="inlineStr">
        <is>
          <t>HARLEY-DAVIDSON FOUNDATION INC</t>
        </is>
      </c>
      <c r="C2170" t="inlineStr">
        <is>
          <t>39-1769946</t>
        </is>
      </c>
      <c r="D2170" t="inlineStr">
        <is>
          <t>Wisconsin</t>
        </is>
      </c>
      <c r="E2170" t="inlineStr">
        <is>
          <t>WI</t>
        </is>
      </c>
      <c r="F2170" t="n">
        <v>2024</v>
      </c>
      <c r="G2170" t="n">
        <v>1</v>
      </c>
      <c r="H2170" s="13" t="n">
        <v>1331452</v>
      </c>
      <c r="I2170" s="12" t="n">
        <v>42</v>
      </c>
      <c r="J2170" s="13" t="n">
        <v>2500</v>
      </c>
      <c r="K2170" s="13">
        <f>IFERROR($H2170/$I2170,"")</f>
        <v/>
      </c>
      <c r="L2170" s="13" t="n">
        <v>500000</v>
      </c>
      <c r="M2170" t="inlineStr">
        <is>
          <t>MI, NY, CA</t>
        </is>
      </c>
      <c r="N2170" t="inlineStr">
        <is>
          <t>No</t>
        </is>
      </c>
      <c r="O2170" t="inlineStr">
        <is>
          <t>Not stated</t>
        </is>
      </c>
      <c r="Q2170" s="9" t="inlineStr">
        <is>
          <t>https://grantcue.com/foundations/harley-davidson-foundation-inc-391769946</t>
        </is>
      </c>
    </row>
    <row r="2171">
      <c r="A2171">
        <f>IF($E2171=$E2170,$A2170+1,1)</f>
        <v/>
      </c>
      <c r="B2171" t="inlineStr">
        <is>
          <t>GEBHARDT FOUNDATION INC</t>
        </is>
      </c>
      <c r="C2171" t="inlineStr">
        <is>
          <t>65-1059870</t>
        </is>
      </c>
      <c r="D2171" t="inlineStr">
        <is>
          <t>Wisconsin</t>
        </is>
      </c>
      <c r="E2171" t="inlineStr">
        <is>
          <t>WI</t>
        </is>
      </c>
      <c r="F2171" t="n">
        <v>2025</v>
      </c>
      <c r="G2171" t="n">
        <v>2</v>
      </c>
      <c r="H2171" s="13" t="n">
        <v>1308081</v>
      </c>
      <c r="I2171" s="12" t="n">
        <v>22</v>
      </c>
      <c r="J2171" s="13" t="n">
        <v>30000</v>
      </c>
      <c r="K2171" s="13">
        <f>IFERROR($H2171/$I2171,"")</f>
        <v/>
      </c>
      <c r="L2171" s="13" t="n">
        <v>230000</v>
      </c>
      <c r="N2171" t="inlineStr">
        <is>
          <t>Yes</t>
        </is>
      </c>
      <c r="O2171" t="inlineStr">
        <is>
          <t>Not stated</t>
        </is>
      </c>
      <c r="Q2171" s="9" t="inlineStr">
        <is>
          <t>https://grantcue.com/foundations/gebhardt-foundation-inc-651059870</t>
        </is>
      </c>
    </row>
    <row r="2172">
      <c r="A2172">
        <f>IF($E2172=$E2171,$A2171+1,1)</f>
        <v/>
      </c>
      <c r="B2172" t="inlineStr">
        <is>
          <t>Astor Street Foundation Inc</t>
        </is>
      </c>
      <c r="C2172" t="inlineStr">
        <is>
          <t>39-1656190</t>
        </is>
      </c>
      <c r="D2172" t="inlineStr">
        <is>
          <t>Wisconsin</t>
        </is>
      </c>
      <c r="E2172" t="inlineStr">
        <is>
          <t>WI</t>
        </is>
      </c>
      <c r="F2172" t="n">
        <v>2025</v>
      </c>
      <c r="G2172" t="n">
        <v>2</v>
      </c>
      <c r="H2172" s="13" t="n">
        <v>1295400</v>
      </c>
      <c r="I2172" s="12" t="n">
        <v>90</v>
      </c>
      <c r="J2172" s="13" t="n">
        <v>5000</v>
      </c>
      <c r="K2172" s="13">
        <f>IFERROR($H2172/$I2172,"")</f>
        <v/>
      </c>
      <c r="L2172" s="13" t="n">
        <v>125000</v>
      </c>
      <c r="M2172" t="inlineStr">
        <is>
          <t>OH, CA, ME</t>
        </is>
      </c>
      <c r="N2172" t="inlineStr">
        <is>
          <t>No</t>
        </is>
      </c>
      <c r="O2172" t="inlineStr">
        <is>
          <t>Not stated</t>
        </is>
      </c>
      <c r="Q2172" s="9" t="inlineStr">
        <is>
          <t>https://grantcue.com/foundations/astor-street-foundation-inc-391656190</t>
        </is>
      </c>
    </row>
    <row r="2173">
      <c r="A2173">
        <f>IF($E2173=$E2172,$A2172+1,1)</f>
        <v/>
      </c>
      <c r="B2173" t="inlineStr">
        <is>
          <t>LEIDEN CONSERVATION FOUNDATION</t>
        </is>
      </c>
      <c r="C2173" t="inlineStr">
        <is>
          <t>45-2591325</t>
        </is>
      </c>
      <c r="D2173" t="inlineStr">
        <is>
          <t>Wisconsin</t>
        </is>
      </c>
      <c r="E2173" t="inlineStr">
        <is>
          <t>WI</t>
        </is>
      </c>
      <c r="F2173" t="n">
        <v>2025</v>
      </c>
      <c r="G2173" t="n">
        <v>2</v>
      </c>
      <c r="H2173" s="13" t="n">
        <v>1294073</v>
      </c>
      <c r="I2173" s="12" t="n">
        <v>10</v>
      </c>
      <c r="J2173" s="13" t="n">
        <v>18024</v>
      </c>
      <c r="K2173" s="13">
        <f>IFERROR($H2173/$I2173,"")</f>
        <v/>
      </c>
      <c r="L2173" s="13" t="n">
        <v>612325</v>
      </c>
      <c r="M2173" t="inlineStr">
        <is>
          <t>OH, CO</t>
        </is>
      </c>
      <c r="N2173" t="inlineStr">
        <is>
          <t>No</t>
        </is>
      </c>
      <c r="O2173" t="inlineStr">
        <is>
          <t>Not stated</t>
        </is>
      </c>
      <c r="Q2173" s="9" t="inlineStr">
        <is>
          <t>https://grantcue.com/foundations/leiden-conservation-foundation-452591325</t>
        </is>
      </c>
    </row>
    <row r="2174">
      <c r="A2174">
        <f>IF($E2174=$E2173,$A2173+1,1)</f>
        <v/>
      </c>
      <c r="B2174" t="inlineStr">
        <is>
          <t>RCU FOUNDATION INC</t>
        </is>
      </c>
      <c r="C2174" t="inlineStr">
        <is>
          <t>46-1588898</t>
        </is>
      </c>
      <c r="D2174" t="inlineStr">
        <is>
          <t>Wisconsin</t>
        </is>
      </c>
      <c r="E2174" t="inlineStr">
        <is>
          <t>WI</t>
        </is>
      </c>
      <c r="F2174" t="n">
        <v>2024</v>
      </c>
      <c r="G2174" t="n">
        <v>1</v>
      </c>
      <c r="H2174" s="13" t="n">
        <v>1287000</v>
      </c>
      <c r="I2174" s="12" t="n">
        <v>14</v>
      </c>
      <c r="J2174" s="13" t="n">
        <v>87500</v>
      </c>
      <c r="K2174" s="13">
        <f>IFERROR($H2174/$I2174,"")</f>
        <v/>
      </c>
      <c r="L2174" s="13" t="n">
        <v>230000</v>
      </c>
      <c r="M2174" t="inlineStr">
        <is>
          <t>MN</t>
        </is>
      </c>
      <c r="N2174" t="inlineStr">
        <is>
          <t>No</t>
        </is>
      </c>
      <c r="O2174" t="inlineStr">
        <is>
          <t>Not stated</t>
        </is>
      </c>
      <c r="Q2174" s="9" t="inlineStr">
        <is>
          <t>https://grantcue.com/foundations/rcu-foundation-inc-461588898</t>
        </is>
      </c>
    </row>
    <row r="2175">
      <c r="A2175">
        <f>IF($E2175=$E2174,$A2174+1,1)</f>
        <v/>
      </c>
      <c r="B2175" t="inlineStr">
        <is>
          <t>DEBBINK FAMILY FOUNDATION INC</t>
        </is>
      </c>
      <c r="C2175" t="inlineStr">
        <is>
          <t>39-1904743</t>
        </is>
      </c>
      <c r="D2175" t="inlineStr">
        <is>
          <t>Wisconsin</t>
        </is>
      </c>
      <c r="E2175" t="inlineStr">
        <is>
          <t>WI</t>
        </is>
      </c>
      <c r="F2175" t="n">
        <v>2025</v>
      </c>
      <c r="G2175" t="n">
        <v>3</v>
      </c>
      <c r="H2175" s="13" t="n">
        <v>1276000</v>
      </c>
      <c r="I2175" s="12" t="n">
        <v>74</v>
      </c>
      <c r="J2175" s="13" t="n">
        <v>5000</v>
      </c>
      <c r="K2175" s="13">
        <f>IFERROR($H2175/$I2175,"")</f>
        <v/>
      </c>
      <c r="L2175" s="13" t="n">
        <v>210000</v>
      </c>
      <c r="M2175" t="inlineStr">
        <is>
          <t>DC, FL</t>
        </is>
      </c>
      <c r="N2175" t="inlineStr">
        <is>
          <t>No</t>
        </is>
      </c>
      <c r="O2175" t="inlineStr">
        <is>
          <t>Not stated</t>
        </is>
      </c>
      <c r="Q2175" s="9" t="inlineStr">
        <is>
          <t>https://grantcue.com/foundations/debbink-family-foundation-inc-391904743</t>
        </is>
      </c>
    </row>
    <row r="2176">
      <c r="A2176">
        <f>IF($E2176=$E2175,$A2175+1,1)</f>
        <v/>
      </c>
      <c r="B2176" t="inlineStr">
        <is>
          <t>WILSON FAMILY FOUNDATION INC</t>
        </is>
      </c>
      <c r="C2176" t="inlineStr">
        <is>
          <t>39-1656189</t>
        </is>
      </c>
      <c r="D2176" t="inlineStr">
        <is>
          <t>Wisconsin</t>
        </is>
      </c>
      <c r="E2176" t="inlineStr">
        <is>
          <t>WI</t>
        </is>
      </c>
      <c r="F2176" t="n">
        <v>2025</v>
      </c>
      <c r="G2176" t="n">
        <v>2</v>
      </c>
      <c r="H2176" s="13" t="n">
        <v>1246843</v>
      </c>
      <c r="I2176" s="12" t="n">
        <v>12</v>
      </c>
      <c r="J2176" s="13" t="n">
        <v>20000</v>
      </c>
      <c r="K2176" s="13">
        <f>IFERROR($H2176/$I2176,"")</f>
        <v/>
      </c>
      <c r="L2176" s="13" t="n">
        <v>1037968</v>
      </c>
      <c r="M2176" t="inlineStr">
        <is>
          <t>PA, DC, MN</t>
        </is>
      </c>
      <c r="N2176" t="inlineStr">
        <is>
          <t>No</t>
        </is>
      </c>
      <c r="O2176" t="inlineStr">
        <is>
          <t>Not stated</t>
        </is>
      </c>
      <c r="Q2176" s="9" t="inlineStr">
        <is>
          <t>https://grantcue.com/foundations/wilson-family-foundation-inc-391656189</t>
        </is>
      </c>
    </row>
    <row r="2177">
      <c r="A2177">
        <f>IF($E2177=$E2176,$A2176+1,1)</f>
        <v/>
      </c>
      <c r="B2177" t="inlineStr">
        <is>
          <t>STACKNER FAMILY FOUNDATION INC</t>
        </is>
      </c>
      <c r="C2177" t="inlineStr">
        <is>
          <t>39-6097597</t>
        </is>
      </c>
      <c r="D2177" t="inlineStr">
        <is>
          <t>Wisconsin</t>
        </is>
      </c>
      <c r="E2177" t="inlineStr">
        <is>
          <t>WI</t>
        </is>
      </c>
      <c r="F2177" t="n">
        <v>2024</v>
      </c>
      <c r="G2177" t="n">
        <v>2</v>
      </c>
      <c r="H2177" s="13" t="n">
        <v>1242000</v>
      </c>
      <c r="I2177" s="12" t="n">
        <v>128</v>
      </c>
      <c r="J2177" s="13" t="n">
        <v>5000</v>
      </c>
      <c r="K2177" s="13">
        <f>IFERROR($H2177/$I2177,"")</f>
        <v/>
      </c>
      <c r="L2177" s="13" t="n">
        <v>65000</v>
      </c>
      <c r="M2177" t="inlineStr">
        <is>
          <t>NY, FL, IL</t>
        </is>
      </c>
      <c r="N2177" t="inlineStr">
        <is>
          <t>Yes</t>
        </is>
      </c>
      <c r="O2177" t="inlineStr">
        <is>
          <t>Yes</t>
        </is>
      </c>
      <c r="P2177" s="9" t="inlineStr">
        <is>
          <t>https://www.stackner.com/</t>
        </is>
      </c>
      <c r="Q2177" s="9" t="inlineStr">
        <is>
          <t>https://grantcue.com/foundations/stackner-family-foundation-inc-co-paul-j-tilleman-396097597</t>
        </is>
      </c>
    </row>
    <row r="2178">
      <c r="A2178">
        <f>IF($E2178=$E2177,$A2177+1,1)</f>
        <v/>
      </c>
      <c r="B2178" t="inlineStr">
        <is>
          <t>BAKER FAMILY FOUNDATION INC</t>
        </is>
      </c>
      <c r="C2178" t="inlineStr">
        <is>
          <t>20-0529206</t>
        </is>
      </c>
      <c r="D2178" t="inlineStr">
        <is>
          <t>Wisconsin</t>
        </is>
      </c>
      <c r="E2178" t="inlineStr">
        <is>
          <t>WI</t>
        </is>
      </c>
      <c r="F2178" t="n">
        <v>2024</v>
      </c>
      <c r="G2178" t="n">
        <v>2</v>
      </c>
      <c r="H2178" s="13" t="n">
        <v>1234400</v>
      </c>
      <c r="I2178" s="12" t="n">
        <v>25</v>
      </c>
      <c r="J2178" s="13" t="n">
        <v>7500</v>
      </c>
      <c r="K2178" s="13">
        <f>IFERROR($H2178/$I2178,"")</f>
        <v/>
      </c>
      <c r="L2178" s="13" t="n">
        <v>905200</v>
      </c>
      <c r="N2178" t="inlineStr">
        <is>
          <t>No</t>
        </is>
      </c>
      <c r="O2178" t="inlineStr">
        <is>
          <t>Not stated</t>
        </is>
      </c>
      <c r="Q2178" s="9" t="inlineStr">
        <is>
          <t>https://grantcue.com/foundations/baker-family-foundation-inc-200529206</t>
        </is>
      </c>
    </row>
    <row r="2179">
      <c r="A2179">
        <f>IF($E2179=$E2178,$A2178+1,1)</f>
        <v/>
      </c>
      <c r="B2179" t="inlineStr">
        <is>
          <t>LUNDA CHARITABLE FUND INC</t>
        </is>
      </c>
      <c r="C2179" t="inlineStr">
        <is>
          <t>46-0836946</t>
        </is>
      </c>
      <c r="D2179" t="inlineStr">
        <is>
          <t>Wisconsin</t>
        </is>
      </c>
      <c r="E2179" t="inlineStr">
        <is>
          <t>WI</t>
        </is>
      </c>
      <c r="F2179" t="n">
        <v>2024</v>
      </c>
      <c r="G2179" t="n">
        <v>1</v>
      </c>
      <c r="H2179" s="13" t="n">
        <v>1226476</v>
      </c>
      <c r="I2179" s="12" t="n">
        <v>25</v>
      </c>
      <c r="J2179" s="13" t="n">
        <v>4200</v>
      </c>
      <c r="K2179" s="13">
        <f>IFERROR($H2179/$I2179,"")</f>
        <v/>
      </c>
      <c r="L2179" s="13" t="n">
        <v>1000000</v>
      </c>
      <c r="N2179" t="inlineStr">
        <is>
          <t>Yes</t>
        </is>
      </c>
      <c r="O2179" t="inlineStr">
        <is>
          <t>Yes</t>
        </is>
      </c>
      <c r="Q2179" s="9" t="inlineStr">
        <is>
          <t>https://grantcue.com/foundations/lunda-charitable-fund-inc-460836946</t>
        </is>
      </c>
    </row>
    <row r="2180">
      <c r="A2180">
        <f>IF($E2180=$E2179,$A2179+1,1)</f>
        <v/>
      </c>
      <c r="B2180" t="inlineStr">
        <is>
          <t>BERBEEWALSH FOUNDATION INC</t>
        </is>
      </c>
      <c r="C2180" t="inlineStr">
        <is>
          <t>20-5892278</t>
        </is>
      </c>
      <c r="D2180" t="inlineStr">
        <is>
          <t>Wisconsin</t>
        </is>
      </c>
      <c r="E2180" t="inlineStr">
        <is>
          <t>WI</t>
        </is>
      </c>
      <c r="F2180" t="n">
        <v>2025</v>
      </c>
      <c r="G2180" t="n">
        <v>2</v>
      </c>
      <c r="H2180" s="13" t="n">
        <v>1210927</v>
      </c>
      <c r="I2180" s="12" t="n">
        <v>23</v>
      </c>
      <c r="J2180" s="13" t="n">
        <v>11000</v>
      </c>
      <c r="K2180" s="13">
        <f>IFERROR($H2180/$I2180,"")</f>
        <v/>
      </c>
      <c r="L2180" s="13" t="n">
        <v>230643</v>
      </c>
      <c r="M2180" t="inlineStr">
        <is>
          <t>MA, DC, TX</t>
        </is>
      </c>
      <c r="N2180" t="inlineStr">
        <is>
          <t>No</t>
        </is>
      </c>
      <c r="O2180" t="inlineStr">
        <is>
          <t>Not stated</t>
        </is>
      </c>
      <c r="Q2180" s="9" t="inlineStr">
        <is>
          <t>https://grantcue.com/foundations/berbeewalsh-foundation-inc-c-o-fred-g-broihahn-cpa-205892278</t>
        </is>
      </c>
    </row>
    <row r="2181">
      <c r="A2181">
        <f>IF($E2181=$E2180,$A2180+1,1)</f>
        <v/>
      </c>
      <c r="B2181" t="inlineStr">
        <is>
          <t>ZIEGLER FAMILY FOUNDATION INC</t>
        </is>
      </c>
      <c r="C2181" t="inlineStr">
        <is>
          <t>47-2563684</t>
        </is>
      </c>
      <c r="D2181" t="inlineStr">
        <is>
          <t>Wisconsin</t>
        </is>
      </c>
      <c r="E2181" t="inlineStr">
        <is>
          <t>WI</t>
        </is>
      </c>
      <c r="F2181" t="n">
        <v>2025</v>
      </c>
      <c r="G2181" t="n">
        <v>2</v>
      </c>
      <c r="H2181" s="13" t="n">
        <v>1206700</v>
      </c>
      <c r="I2181" s="12" t="n">
        <v>77</v>
      </c>
      <c r="J2181" s="13" t="n">
        <v>5000</v>
      </c>
      <c r="K2181" s="13">
        <f>IFERROR($H2181/$I2181,"")</f>
        <v/>
      </c>
      <c r="L2181" s="13" t="n">
        <v>200000</v>
      </c>
      <c r="M2181" t="inlineStr">
        <is>
          <t>FL, IL, NJ</t>
        </is>
      </c>
      <c r="N2181" t="inlineStr">
        <is>
          <t>No</t>
        </is>
      </c>
      <c r="O2181" t="inlineStr">
        <is>
          <t>Not stated</t>
        </is>
      </c>
      <c r="Q2181" s="9" t="inlineStr">
        <is>
          <t>https://grantcue.com/foundations/ziegler-family-foundation-inc-c-o-rebecca-l-himmelspach-472563684</t>
        </is>
      </c>
    </row>
    <row r="2182">
      <c r="A2182">
        <f>IF($E2182=$E2181,$A2181+1,1)</f>
        <v/>
      </c>
      <c r="B2182" t="inlineStr">
        <is>
          <t>PLAN FOUNDATION</t>
        </is>
      </c>
      <c r="C2182" t="inlineStr">
        <is>
          <t>39-6545150</t>
        </is>
      </c>
      <c r="D2182" t="inlineStr">
        <is>
          <t>Wisconsin</t>
        </is>
      </c>
      <c r="E2182" t="inlineStr">
        <is>
          <t>WI</t>
        </is>
      </c>
      <c r="F2182" t="n">
        <v>2024</v>
      </c>
      <c r="G2182" t="n">
        <v>3</v>
      </c>
      <c r="H2182" s="13" t="n">
        <v>1206000</v>
      </c>
      <c r="I2182" s="12" t="n">
        <v>50</v>
      </c>
      <c r="J2182" s="13" t="n">
        <v>20000</v>
      </c>
      <c r="K2182" s="13">
        <f>IFERROR($H2182/$I2182,"")</f>
        <v/>
      </c>
      <c r="L2182" s="13" t="n">
        <v>125000</v>
      </c>
      <c r="M2182" t="inlineStr">
        <is>
          <t>CO</t>
        </is>
      </c>
      <c r="N2182" t="inlineStr">
        <is>
          <t>Yes</t>
        </is>
      </c>
      <c r="O2182" t="inlineStr">
        <is>
          <t>Not stated</t>
        </is>
      </c>
      <c r="Q2182" s="9" t="inlineStr">
        <is>
          <t>https://grantcue.com/foundations/plan-foundation-c-o-bessemer-trust-company-na-396545150</t>
        </is>
      </c>
    </row>
    <row r="2183">
      <c r="A2183">
        <f>IF($E2183=$E2182,$A2182+1,1)</f>
        <v/>
      </c>
      <c r="B2183" t="inlineStr">
        <is>
          <t>GENTINE FOUNDATION INC</t>
        </is>
      </c>
      <c r="C2183" t="inlineStr">
        <is>
          <t>39-1654230</t>
        </is>
      </c>
      <c r="D2183" t="inlineStr">
        <is>
          <t>Wisconsin</t>
        </is>
      </c>
      <c r="E2183" t="inlineStr">
        <is>
          <t>WI</t>
        </is>
      </c>
      <c r="F2183" t="n">
        <v>2025</v>
      </c>
      <c r="G2183" t="n">
        <v>2</v>
      </c>
      <c r="H2183" s="13" t="n">
        <v>1205000</v>
      </c>
      <c r="I2183" s="12" t="n">
        <v>13</v>
      </c>
      <c r="J2183" s="13" t="n">
        <v>100000</v>
      </c>
      <c r="K2183" s="13">
        <f>IFERROR($H2183/$I2183,"")</f>
        <v/>
      </c>
      <c r="L2183" s="13" t="n">
        <v>300000</v>
      </c>
      <c r="N2183" t="inlineStr">
        <is>
          <t>No</t>
        </is>
      </c>
      <c r="O2183" t="inlineStr">
        <is>
          <t>Not stated</t>
        </is>
      </c>
      <c r="Q2183" s="9" t="inlineStr">
        <is>
          <t>https://grantcue.com/foundations/gentine-foundation-inc-391654230</t>
        </is>
      </c>
    </row>
    <row r="2184">
      <c r="A2184">
        <f>IF($E2184=$E2183,$A2183+1,1)</f>
        <v/>
      </c>
      <c r="B2184" t="inlineStr">
        <is>
          <t>Mark and Sally Egan Foundation Inc</t>
        </is>
      </c>
      <c r="C2184" t="inlineStr">
        <is>
          <t>84-2133010</t>
        </is>
      </c>
      <c r="D2184" t="inlineStr">
        <is>
          <t>Wisconsin</t>
        </is>
      </c>
      <c r="E2184" t="inlineStr">
        <is>
          <t>WI</t>
        </is>
      </c>
      <c r="F2184" t="n">
        <v>2025</v>
      </c>
      <c r="G2184" t="n">
        <v>2</v>
      </c>
      <c r="H2184" s="13" t="n">
        <v>1205000</v>
      </c>
      <c r="I2184" s="12" t="n">
        <v>14</v>
      </c>
      <c r="J2184" s="13" t="n">
        <v>15000</v>
      </c>
      <c r="K2184" s="13">
        <f>IFERROR($H2184/$I2184,"")</f>
        <v/>
      </c>
      <c r="L2184" s="13" t="n">
        <v>1000000</v>
      </c>
      <c r="M2184" t="inlineStr">
        <is>
          <t>CA, PA, VA</t>
        </is>
      </c>
      <c r="N2184" t="inlineStr">
        <is>
          <t>No</t>
        </is>
      </c>
      <c r="O2184" t="inlineStr">
        <is>
          <t>Not stated</t>
        </is>
      </c>
      <c r="Q2184" s="9" t="inlineStr">
        <is>
          <t>https://grantcue.com/foundations/mark-and-sally-egan-foundation-inc-842133010</t>
        </is>
      </c>
    </row>
    <row r="2185">
      <c r="A2185">
        <f>IF($E2185=$E2184,$A2184+1,1)</f>
        <v/>
      </c>
      <c r="B2185" t="inlineStr">
        <is>
          <t>PROVIDENT HEALTH FOUNDATION OF MARINETTE/MENOMINEE INC</t>
        </is>
      </c>
      <c r="C2185" t="inlineStr">
        <is>
          <t>83-4140310</t>
        </is>
      </c>
      <c r="D2185" t="inlineStr">
        <is>
          <t>Wisconsin</t>
        </is>
      </c>
      <c r="E2185" t="inlineStr">
        <is>
          <t>WI</t>
        </is>
      </c>
      <c r="F2185" t="n">
        <v>2025</v>
      </c>
      <c r="G2185" t="n">
        <v>2</v>
      </c>
      <c r="H2185" s="13" t="n">
        <v>1198652</v>
      </c>
      <c r="I2185" s="12" t="n">
        <v>104</v>
      </c>
      <c r="J2185" s="13" t="n">
        <v>3375</v>
      </c>
      <c r="K2185" s="13">
        <f>IFERROR($H2185/$I2185,"")</f>
        <v/>
      </c>
      <c r="L2185" s="13" t="n">
        <v>158115</v>
      </c>
      <c r="M2185" t="inlineStr">
        <is>
          <t>MI</t>
        </is>
      </c>
      <c r="N2185" t="inlineStr">
        <is>
          <t>Yes</t>
        </is>
      </c>
      <c r="O2185" t="inlineStr">
        <is>
          <t>Yes</t>
        </is>
      </c>
      <c r="P2185" s="9" t="inlineStr">
        <is>
          <t>https://www.providenthealth.org/</t>
        </is>
      </c>
      <c r="Q2185" s="9" t="inlineStr">
        <is>
          <t>https://grantcue.com/foundations/provident-health-foundation-of-marinette-menominee-inc-834140310</t>
        </is>
      </c>
    </row>
    <row r="2186">
      <c r="A2186">
        <f>IF($E2186=$E2185,$A2185+1,1)</f>
        <v/>
      </c>
      <c r="B2186" t="inlineStr">
        <is>
          <t>ST FRANCIS XAVIER CATHOLIC SCHOOL SYSTEM FOUNDATION INC</t>
        </is>
      </c>
      <c r="C2186" t="inlineStr">
        <is>
          <t>93-0847512</t>
        </is>
      </c>
      <c r="D2186" t="inlineStr">
        <is>
          <t>Wisconsin</t>
        </is>
      </c>
      <c r="E2186" t="inlineStr">
        <is>
          <t>WI</t>
        </is>
      </c>
      <c r="F2186" t="n">
        <v>2024</v>
      </c>
      <c r="G2186" t="n">
        <v>2</v>
      </c>
      <c r="H2186" s="13" t="n">
        <v>1191427</v>
      </c>
      <c r="I2186" s="12" t="n">
        <v>10</v>
      </c>
      <c r="J2186" s="13" t="n">
        <v>50140.5</v>
      </c>
      <c r="K2186" s="13">
        <f>IFERROR($H2186/$I2186,"")</f>
        <v/>
      </c>
      <c r="L2186" s="13" t="n">
        <v>600134</v>
      </c>
      <c r="N2186" t="inlineStr">
        <is>
          <t>No</t>
        </is>
      </c>
      <c r="O2186" t="inlineStr">
        <is>
          <t>Not stated</t>
        </is>
      </c>
      <c r="Q2186" s="9" t="inlineStr">
        <is>
          <t>https://grantcue.com/foundations/st-francis-xavier-catholic-school-system-foundation-inc-930847512</t>
        </is>
      </c>
    </row>
    <row r="2187">
      <c r="A2187">
        <f>IF($E2187=$E2186,$A2186+1,1)</f>
        <v/>
      </c>
      <c r="B2187" t="inlineStr">
        <is>
          <t>MARCUS CORPORATION FOUNDATION INC</t>
        </is>
      </c>
      <c r="C2187" t="inlineStr">
        <is>
          <t>39-6046268</t>
        </is>
      </c>
      <c r="D2187" t="inlineStr">
        <is>
          <t>Wisconsin</t>
        </is>
      </c>
      <c r="E2187" t="inlineStr">
        <is>
          <t>WI</t>
        </is>
      </c>
      <c r="F2187" t="n">
        <v>2025</v>
      </c>
      <c r="G2187" t="n">
        <v>2</v>
      </c>
      <c r="H2187" s="13" t="n">
        <v>1188850</v>
      </c>
      <c r="I2187" s="12" t="n">
        <v>47</v>
      </c>
      <c r="J2187" s="13" t="n">
        <v>5000</v>
      </c>
      <c r="K2187" s="13">
        <f>IFERROR($H2187/$I2187,"")</f>
        <v/>
      </c>
      <c r="L2187" s="13" t="n">
        <v>260000</v>
      </c>
      <c r="M2187" t="inlineStr">
        <is>
          <t>CA, NY, MN</t>
        </is>
      </c>
      <c r="N2187" t="inlineStr">
        <is>
          <t>Yes</t>
        </is>
      </c>
      <c r="O2187" t="inlineStr">
        <is>
          <t>Not stated</t>
        </is>
      </c>
      <c r="Q2187" s="9" t="inlineStr">
        <is>
          <t>https://grantcue.com/foundations/marcus-corporation-foundation-inc-396046268</t>
        </is>
      </c>
    </row>
    <row r="2188">
      <c r="A2188">
        <f>IF($E2188=$E2187,$A2187+1,1)</f>
        <v/>
      </c>
      <c r="B2188" t="inlineStr">
        <is>
          <t>JF AHERN CO FOUNDATION</t>
        </is>
      </c>
      <c r="C2188" t="inlineStr">
        <is>
          <t>39-1667434</t>
        </is>
      </c>
      <c r="D2188" t="inlineStr">
        <is>
          <t>Wisconsin</t>
        </is>
      </c>
      <c r="E2188" t="inlineStr">
        <is>
          <t>WI</t>
        </is>
      </c>
      <c r="F2188" t="n">
        <v>2024</v>
      </c>
      <c r="G2188" t="n">
        <v>2</v>
      </c>
      <c r="H2188" s="13" t="n">
        <v>1186000</v>
      </c>
      <c r="I2188" s="12" t="n">
        <v>33</v>
      </c>
      <c r="J2188" s="13" t="n">
        <v>5000</v>
      </c>
      <c r="K2188" s="13">
        <f>IFERROR($H2188/$I2188,"")</f>
        <v/>
      </c>
      <c r="L2188" s="13" t="n">
        <v>1000000</v>
      </c>
      <c r="M2188" t="inlineStr">
        <is>
          <t>IA, NE</t>
        </is>
      </c>
      <c r="N2188" t="inlineStr">
        <is>
          <t>Yes</t>
        </is>
      </c>
      <c r="O2188" t="inlineStr">
        <is>
          <t>Not stated</t>
        </is>
      </c>
      <c r="Q2188" s="9" t="inlineStr">
        <is>
          <t>https://grantcue.com/foundations/jf-ahern-co-foundation-391667434</t>
        </is>
      </c>
    </row>
    <row r="2189">
      <c r="A2189">
        <f>IF($E2189=$E2188,$A2188+1,1)</f>
        <v/>
      </c>
      <c r="B2189" t="inlineStr">
        <is>
          <t>CURT AND SUE CULVER FAMILY FOUNDATION INC</t>
        </is>
      </c>
      <c r="C2189" t="inlineStr">
        <is>
          <t>82-3543553</t>
        </is>
      </c>
      <c r="D2189" t="inlineStr">
        <is>
          <t>Wisconsin</t>
        </is>
      </c>
      <c r="E2189" t="inlineStr">
        <is>
          <t>WI</t>
        </is>
      </c>
      <c r="F2189" t="n">
        <v>2024</v>
      </c>
      <c r="G2189" t="n">
        <v>2</v>
      </c>
      <c r="H2189" s="13" t="n">
        <v>1179225</v>
      </c>
      <c r="I2189" s="12" t="n">
        <v>67</v>
      </c>
      <c r="J2189" s="13" t="n">
        <v>2500</v>
      </c>
      <c r="K2189" s="13">
        <f>IFERROR($H2189/$I2189,"")</f>
        <v/>
      </c>
      <c r="L2189" s="13" t="n">
        <v>125000</v>
      </c>
      <c r="M2189" t="inlineStr">
        <is>
          <t>IL, FL, IN</t>
        </is>
      </c>
      <c r="N2189" t="inlineStr">
        <is>
          <t>No</t>
        </is>
      </c>
      <c r="O2189" t="inlineStr">
        <is>
          <t>Not stated</t>
        </is>
      </c>
      <c r="Q2189" s="9" t="inlineStr">
        <is>
          <t>https://grantcue.com/foundations/curt-and-sue-culver-family-foundation-inc-823543553</t>
        </is>
      </c>
    </row>
    <row r="2190">
      <c r="A2190">
        <f>IF($E2190=$E2189,$A2189+1,1)</f>
        <v/>
      </c>
      <c r="B2190" t="inlineStr">
        <is>
          <t>ECK FAMILY FOUNDATION</t>
        </is>
      </c>
      <c r="C2190" t="inlineStr">
        <is>
          <t>81-3339495</t>
        </is>
      </c>
      <c r="D2190" t="inlineStr">
        <is>
          <t>Wisconsin</t>
        </is>
      </c>
      <c r="E2190" t="inlineStr">
        <is>
          <t>WI</t>
        </is>
      </c>
      <c r="F2190" t="n">
        <v>2025</v>
      </c>
      <c r="G2190" t="n">
        <v>2</v>
      </c>
      <c r="H2190" s="13" t="n">
        <v>1175000</v>
      </c>
      <c r="I2190" s="12" t="n">
        <v>18</v>
      </c>
      <c r="J2190" s="13" t="n">
        <v>15000</v>
      </c>
      <c r="K2190" s="13">
        <f>IFERROR($H2190/$I2190,"")</f>
        <v/>
      </c>
      <c r="L2190" s="13" t="n">
        <v>625000</v>
      </c>
      <c r="M2190" t="inlineStr">
        <is>
          <t>DC, CO, MO</t>
        </is>
      </c>
      <c r="N2190" t="inlineStr">
        <is>
          <t>No</t>
        </is>
      </c>
      <c r="O2190" t="inlineStr">
        <is>
          <t>Not stated</t>
        </is>
      </c>
      <c r="Q2190" s="9" t="inlineStr">
        <is>
          <t>https://grantcue.com/foundations/eck-family-foundation-813339495</t>
        </is>
      </c>
    </row>
    <row r="2191">
      <c r="A2191">
        <f>IF($E2191=$E2190,$A2190+1,1)</f>
        <v/>
      </c>
      <c r="B2191" t="inlineStr">
        <is>
          <t>EC STYBERG FOUNDATION INC</t>
        </is>
      </c>
      <c r="C2191" t="inlineStr">
        <is>
          <t>39-1410323</t>
        </is>
      </c>
      <c r="D2191" t="inlineStr">
        <is>
          <t>Wisconsin</t>
        </is>
      </c>
      <c r="E2191" t="inlineStr">
        <is>
          <t>WI</t>
        </is>
      </c>
      <c r="F2191" t="n">
        <v>2024</v>
      </c>
      <c r="G2191" t="n">
        <v>2</v>
      </c>
      <c r="H2191" s="13" t="n">
        <v>1166756</v>
      </c>
      <c r="I2191" s="12" t="n">
        <v>141</v>
      </c>
      <c r="J2191" s="13" t="n">
        <v>3000</v>
      </c>
      <c r="K2191" s="13">
        <f>IFERROR($H2191/$I2191,"")</f>
        <v/>
      </c>
      <c r="L2191" s="13" t="n">
        <v>50679</v>
      </c>
      <c r="M2191" t="inlineStr">
        <is>
          <t>IL, MI, FL</t>
        </is>
      </c>
      <c r="N2191" t="inlineStr">
        <is>
          <t>Yes</t>
        </is>
      </c>
      <c r="O2191" t="inlineStr">
        <is>
          <t>Yes</t>
        </is>
      </c>
      <c r="Q2191" s="9" t="inlineStr">
        <is>
          <t>https://grantcue.com/foundations/ec-styberg-foundation-inc-391410323</t>
        </is>
      </c>
    </row>
    <row r="2192">
      <c r="A2192">
        <f>IF($E2192=$E2191,$A2191+1,1)</f>
        <v/>
      </c>
      <c r="B2192" t="inlineStr">
        <is>
          <t>MARTIN FAMILY FOUNDATION</t>
        </is>
      </c>
      <c r="C2192" t="inlineStr">
        <is>
          <t>39-6584789</t>
        </is>
      </c>
      <c r="D2192" t="inlineStr">
        <is>
          <t>Wisconsin</t>
        </is>
      </c>
      <c r="E2192" t="inlineStr">
        <is>
          <t>WI</t>
        </is>
      </c>
      <c r="F2192" t="n">
        <v>2024</v>
      </c>
      <c r="G2192" t="n">
        <v>1</v>
      </c>
      <c r="H2192" s="13" t="n">
        <v>1166000</v>
      </c>
      <c r="I2192" s="12" t="n">
        <v>34</v>
      </c>
      <c r="J2192" s="13" t="n">
        <v>10000</v>
      </c>
      <c r="K2192" s="13">
        <f>IFERROR($H2192/$I2192,"")</f>
        <v/>
      </c>
      <c r="L2192" s="13" t="n">
        <v>675000</v>
      </c>
      <c r="M2192" t="inlineStr">
        <is>
          <t>CA, IL, TN</t>
        </is>
      </c>
      <c r="N2192" t="inlineStr">
        <is>
          <t>No</t>
        </is>
      </c>
      <c r="O2192" t="inlineStr">
        <is>
          <t>Not stated</t>
        </is>
      </c>
      <c r="Q2192" s="9" t="inlineStr">
        <is>
          <t>https://grantcue.com/foundations/martin-family-foundation-396584789</t>
        </is>
      </c>
    </row>
    <row r="2193">
      <c r="A2193">
        <f>IF($E2193=$E2192,$A2192+1,1)</f>
        <v/>
      </c>
      <c r="B2193" t="inlineStr">
        <is>
          <t>JOHN J FRAUTSCHI FAMILY FOUNDATION INC</t>
        </is>
      </c>
      <c r="C2193" t="inlineStr">
        <is>
          <t>39-1561017</t>
        </is>
      </c>
      <c r="D2193" t="inlineStr">
        <is>
          <t>Wisconsin</t>
        </is>
      </c>
      <c r="E2193" t="inlineStr">
        <is>
          <t>WI</t>
        </is>
      </c>
      <c r="F2193" t="n">
        <v>2025</v>
      </c>
      <c r="G2193" t="n">
        <v>2</v>
      </c>
      <c r="H2193" s="13" t="n">
        <v>1163077</v>
      </c>
      <c r="I2193" s="12" t="n">
        <v>199</v>
      </c>
      <c r="J2193" s="13" t="n">
        <v>1000</v>
      </c>
      <c r="K2193" s="13">
        <f>IFERROR($H2193/$I2193,"")</f>
        <v/>
      </c>
      <c r="L2193" s="13" t="n">
        <v>110000</v>
      </c>
      <c r="M2193" t="inlineStr">
        <is>
          <t>TX, NM, CA</t>
        </is>
      </c>
      <c r="N2193" t="inlineStr">
        <is>
          <t>No</t>
        </is>
      </c>
      <c r="O2193" t="inlineStr">
        <is>
          <t>Not stated</t>
        </is>
      </c>
      <c r="Q2193" s="9" t="inlineStr">
        <is>
          <t>https://grantcue.com/foundations/john-j-frautschi-family-foundation-inc-391561017</t>
        </is>
      </c>
    </row>
    <row r="2194">
      <c r="A2194">
        <f>IF($E2194=$E2193,$A2193+1,1)</f>
        <v/>
      </c>
      <c r="B2194" t="inlineStr">
        <is>
          <t>THE WERNER FAMILY FOUNDATION</t>
        </is>
      </c>
      <c r="C2194" t="inlineStr">
        <is>
          <t>95-4139253</t>
        </is>
      </c>
      <c r="D2194" t="inlineStr">
        <is>
          <t>Wisconsin</t>
        </is>
      </c>
      <c r="E2194" t="inlineStr">
        <is>
          <t>WI</t>
        </is>
      </c>
      <c r="F2194" t="n">
        <v>2023</v>
      </c>
      <c r="G2194" t="n">
        <v>1</v>
      </c>
      <c r="H2194" s="13" t="n">
        <v>1134297</v>
      </c>
      <c r="I2194" s="12" t="n">
        <v>31</v>
      </c>
      <c r="J2194" s="13" t="n">
        <v>20000</v>
      </c>
      <c r="K2194" s="13">
        <f>IFERROR($H2194/$I2194,"")</f>
        <v/>
      </c>
      <c r="L2194" s="13" t="n">
        <v>200000</v>
      </c>
      <c r="M2194" t="inlineStr">
        <is>
          <t>NJ, MA, CA</t>
        </is>
      </c>
      <c r="N2194" t="inlineStr">
        <is>
          <t>No</t>
        </is>
      </c>
      <c r="O2194" t="inlineStr">
        <is>
          <t>Not stated</t>
        </is>
      </c>
      <c r="Q2194" s="9" t="inlineStr">
        <is>
          <t>https://grantcue.com/foundations/the-werner-family-foundation-954139253</t>
        </is>
      </c>
    </row>
    <row r="2195">
      <c r="A2195">
        <f>IF($E2195=$E2194,$A2194+1,1)</f>
        <v/>
      </c>
      <c r="B2195" t="inlineStr">
        <is>
          <t>Clack Foundation Inc</t>
        </is>
      </c>
      <c r="C2195" t="inlineStr">
        <is>
          <t>20-8080870</t>
        </is>
      </c>
      <c r="D2195" t="inlineStr">
        <is>
          <t>Wisconsin</t>
        </is>
      </c>
      <c r="E2195" t="inlineStr">
        <is>
          <t>WI</t>
        </is>
      </c>
      <c r="F2195" t="n">
        <v>2024</v>
      </c>
      <c r="G2195" t="n">
        <v>1</v>
      </c>
      <c r="H2195" s="13" t="n">
        <v>1131154</v>
      </c>
      <c r="I2195" s="12" t="n">
        <v>8</v>
      </c>
      <c r="J2195" s="13" t="n">
        <v>62500</v>
      </c>
      <c r="K2195" s="13">
        <f>IFERROR($H2195/$I2195,"")</f>
        <v/>
      </c>
      <c r="L2195" s="13" t="n">
        <v>366000</v>
      </c>
      <c r="M2195" t="inlineStr">
        <is>
          <t>OH</t>
        </is>
      </c>
      <c r="N2195" t="inlineStr">
        <is>
          <t>No</t>
        </is>
      </c>
      <c r="O2195" t="inlineStr">
        <is>
          <t>Not stated</t>
        </is>
      </c>
      <c r="Q2195" s="9" t="inlineStr">
        <is>
          <t>https://grantcue.com/foundations/clack-foundation-inc-208080870</t>
        </is>
      </c>
    </row>
    <row r="2196">
      <c r="A2196">
        <f>IF($E2196=$E2195,$A2195+1,1)</f>
        <v/>
      </c>
      <c r="B2196" t="inlineStr">
        <is>
          <t>SIXSIBS FOUNDATION INC</t>
        </is>
      </c>
      <c r="C2196" t="inlineStr">
        <is>
          <t>99-0972777</t>
        </is>
      </c>
      <c r="D2196" t="inlineStr">
        <is>
          <t>Wisconsin</t>
        </is>
      </c>
      <c r="E2196" t="inlineStr">
        <is>
          <t>WI</t>
        </is>
      </c>
      <c r="F2196" t="n">
        <v>2024</v>
      </c>
      <c r="G2196" t="n">
        <v>1</v>
      </c>
      <c r="H2196" s="13" t="n">
        <v>1112296</v>
      </c>
      <c r="I2196" s="12" t="n">
        <v>77</v>
      </c>
      <c r="J2196" s="13" t="n">
        <v>5000</v>
      </c>
      <c r="K2196" s="13">
        <f>IFERROR($H2196/$I2196,"")</f>
        <v/>
      </c>
      <c r="L2196" s="13" t="n">
        <v>150000</v>
      </c>
      <c r="M2196" t="inlineStr">
        <is>
          <t>NV, IL, MI</t>
        </is>
      </c>
      <c r="N2196" t="inlineStr">
        <is>
          <t>Yes</t>
        </is>
      </c>
      <c r="O2196" t="inlineStr">
        <is>
          <t>Not stated</t>
        </is>
      </c>
      <c r="Q2196" s="9" t="inlineStr">
        <is>
          <t>https://grantcue.com/foundations/sixsibs-foundation-inc-990972777</t>
        </is>
      </c>
    </row>
    <row r="2197">
      <c r="A2197">
        <f>IF($E2197=$E2196,$A2196+1,1)</f>
        <v/>
      </c>
      <c r="B2197" t="inlineStr">
        <is>
          <t>WALKER CHARITABLE TRUST</t>
        </is>
      </c>
      <c r="C2197" t="inlineStr">
        <is>
          <t>27-1036148</t>
        </is>
      </c>
      <c r="D2197" t="inlineStr">
        <is>
          <t>Wisconsin</t>
        </is>
      </c>
      <c r="E2197" t="inlineStr">
        <is>
          <t>WI</t>
        </is>
      </c>
      <c r="F2197" t="n">
        <v>2023</v>
      </c>
      <c r="G2197" t="n">
        <v>1</v>
      </c>
      <c r="H2197" s="13" t="n">
        <v>1108588</v>
      </c>
      <c r="I2197" s="12" t="n">
        <v>14</v>
      </c>
      <c r="J2197" s="13" t="n">
        <v>25000</v>
      </c>
      <c r="K2197" s="13">
        <f>IFERROR($H2197/$I2197,"")</f>
        <v/>
      </c>
      <c r="L2197" s="13" t="n">
        <v>668893</v>
      </c>
      <c r="M2197" t="inlineStr">
        <is>
          <t>FL, MN</t>
        </is>
      </c>
      <c r="N2197" t="inlineStr">
        <is>
          <t>No</t>
        </is>
      </c>
      <c r="O2197" t="inlineStr">
        <is>
          <t>Not stated</t>
        </is>
      </c>
      <c r="Q2197" s="9" t="inlineStr">
        <is>
          <t>https://grantcue.com/foundations/walker-charitable-trust-c-o-michael-d-willis-trustee-271036148</t>
        </is>
      </c>
    </row>
    <row r="2198">
      <c r="A2198">
        <f>IF($E2198=$E2197,$A2197+1,1)</f>
        <v/>
      </c>
      <c r="B2198" t="inlineStr">
        <is>
          <t>FRANCIE LUKE SILVERMAN FOUNDATION UNDER THE F SILVERMAN CHARITABLE TR</t>
        </is>
      </c>
      <c r="C2198" t="inlineStr">
        <is>
          <t>32-6303388</t>
        </is>
      </c>
      <c r="D2198" t="inlineStr">
        <is>
          <t>Wisconsin</t>
        </is>
      </c>
      <c r="E2198" t="inlineStr">
        <is>
          <t>WI</t>
        </is>
      </c>
      <c r="F2198" t="n">
        <v>2025</v>
      </c>
      <c r="G2198" t="n">
        <v>2</v>
      </c>
      <c r="H2198" s="13" t="n">
        <v>1103000</v>
      </c>
      <c r="I2198" s="12" t="n">
        <v>163</v>
      </c>
      <c r="J2198" s="13" t="n">
        <v>5000</v>
      </c>
      <c r="K2198" s="13">
        <f>IFERROR($H2198/$I2198,"")</f>
        <v/>
      </c>
      <c r="L2198" s="13" t="n">
        <v>50000</v>
      </c>
      <c r="N2198" t="inlineStr">
        <is>
          <t>Yes</t>
        </is>
      </c>
      <c r="O2198" t="inlineStr">
        <is>
          <t>Yes</t>
        </is>
      </c>
      <c r="Q2198" s="9" t="inlineStr">
        <is>
          <t>https://grantcue.com/foundations/francie-luke-silverman-foundation-under-the-f-silverman-charitable-tr-326303388</t>
        </is>
      </c>
    </row>
    <row r="2199">
      <c r="A2199">
        <f>IF($E2199=$E2198,$A2198+1,1)</f>
        <v/>
      </c>
      <c r="B2199" t="inlineStr">
        <is>
          <t>LANNON STONE FOUNDATION INC</t>
        </is>
      </c>
      <c r="C2199" t="inlineStr">
        <is>
          <t>20-1842693</t>
        </is>
      </c>
      <c r="D2199" t="inlineStr">
        <is>
          <t>Wisconsin</t>
        </is>
      </c>
      <c r="E2199" t="inlineStr">
        <is>
          <t>WI</t>
        </is>
      </c>
      <c r="F2199" t="n">
        <v>2025</v>
      </c>
      <c r="G2199" t="n">
        <v>2</v>
      </c>
      <c r="H2199" s="13" t="n">
        <v>1102264</v>
      </c>
      <c r="I2199" s="12" t="n">
        <v>48</v>
      </c>
      <c r="J2199" s="13" t="n">
        <v>10000</v>
      </c>
      <c r="K2199" s="13">
        <f>IFERROR($H2199/$I2199,"")</f>
        <v/>
      </c>
      <c r="L2199" s="13" t="n">
        <v>150000</v>
      </c>
      <c r="M2199" t="inlineStr">
        <is>
          <t>IL, NY</t>
        </is>
      </c>
      <c r="N2199" t="inlineStr">
        <is>
          <t>No</t>
        </is>
      </c>
      <c r="O2199" t="inlineStr">
        <is>
          <t>Not stated</t>
        </is>
      </c>
      <c r="Q2199" s="9" t="inlineStr">
        <is>
          <t>https://grantcue.com/foundations/lannon-stone-foundation-inc-201842693</t>
        </is>
      </c>
    </row>
    <row r="2200">
      <c r="A2200">
        <f>IF($E2200=$E2199,$A2199+1,1)</f>
        <v/>
      </c>
      <c r="B2200" t="inlineStr">
        <is>
          <t>AUGUST CLOUSE TR UW CHARITABLE</t>
        </is>
      </c>
      <c r="C2200" t="inlineStr">
        <is>
          <t>31-6021973</t>
        </is>
      </c>
      <c r="D2200" t="inlineStr">
        <is>
          <t>Wisconsin</t>
        </is>
      </c>
      <c r="E2200" t="inlineStr">
        <is>
          <t>WI</t>
        </is>
      </c>
      <c r="F2200" t="n">
        <v>2025</v>
      </c>
      <c r="G2200" t="n">
        <v>2</v>
      </c>
      <c r="H2200" s="13" t="n">
        <v>1100526</v>
      </c>
      <c r="I2200" s="12" t="n">
        <v>20</v>
      </c>
      <c r="J2200" s="13" t="n">
        <v>55024.5</v>
      </c>
      <c r="K2200" s="13">
        <f>IFERROR($H2200/$I2200,"")</f>
        <v/>
      </c>
      <c r="L2200" s="13" t="n">
        <v>57564</v>
      </c>
      <c r="M2200" t="inlineStr">
        <is>
          <t>NY, IL, NE</t>
        </is>
      </c>
      <c r="N2200" t="inlineStr">
        <is>
          <t>No</t>
        </is>
      </c>
      <c r="O2200" t="inlineStr">
        <is>
          <t>Not stated</t>
        </is>
      </c>
      <c r="Q2200" s="9" t="inlineStr">
        <is>
          <t>https://grantcue.com/foundations/august-clouse-tr-uw-charitable-316021973</t>
        </is>
      </c>
    </row>
    <row r="2201">
      <c r="A2201">
        <f>IF($E2201=$E2200,$A2200+1,1)</f>
        <v/>
      </c>
      <c r="B2201" t="inlineStr">
        <is>
          <t>HAUSKE FAMILY FOUNDATION INC</t>
        </is>
      </c>
      <c r="C2201" t="inlineStr">
        <is>
          <t>47-4980950</t>
        </is>
      </c>
      <c r="D2201" t="inlineStr">
        <is>
          <t>Wisconsin</t>
        </is>
      </c>
      <c r="E2201" t="inlineStr">
        <is>
          <t>WI</t>
        </is>
      </c>
      <c r="F2201" t="n">
        <v>2024</v>
      </c>
      <c r="G2201" t="n">
        <v>1</v>
      </c>
      <c r="H2201" s="13" t="n">
        <v>1099133</v>
      </c>
      <c r="I2201" s="12" t="n">
        <v>48</v>
      </c>
      <c r="J2201" s="13" t="n">
        <v>5897</v>
      </c>
      <c r="K2201" s="13">
        <f>IFERROR($H2201/$I2201,"")</f>
        <v/>
      </c>
      <c r="L2201" s="13" t="n">
        <v>300000</v>
      </c>
      <c r="M2201" t="inlineStr">
        <is>
          <t>FL, NY, IL</t>
        </is>
      </c>
      <c r="N2201" t="inlineStr">
        <is>
          <t>Yes</t>
        </is>
      </c>
      <c r="O2201" t="inlineStr">
        <is>
          <t>Not stated</t>
        </is>
      </c>
      <c r="Q2201" s="9" t="inlineStr">
        <is>
          <t>https://grantcue.com/foundations/hauske-family-foundation-inc-474980950</t>
        </is>
      </c>
    </row>
    <row r="2202">
      <c r="A2202">
        <f>IF($E2202=$E2201,$A2201+1,1)</f>
        <v/>
      </c>
      <c r="B2202" t="inlineStr">
        <is>
          <t>GHIDOTTI WM MARIAN T U A</t>
        </is>
      </c>
      <c r="C2202" t="inlineStr">
        <is>
          <t>94-6181833</t>
        </is>
      </c>
      <c r="D2202" t="inlineStr">
        <is>
          <t>Wisconsin</t>
        </is>
      </c>
      <c r="E2202" t="inlineStr">
        <is>
          <t>WI</t>
        </is>
      </c>
      <c r="F2202" t="n">
        <v>2025</v>
      </c>
      <c r="G2202" t="n">
        <v>2</v>
      </c>
      <c r="H2202" s="13" t="n">
        <v>1097351</v>
      </c>
      <c r="I2202" s="12" t="n">
        <v>56</v>
      </c>
      <c r="J2202" s="13" t="n">
        <v>5000</v>
      </c>
      <c r="K2202" s="13">
        <f>IFERROR($H2202/$I2202,"")</f>
        <v/>
      </c>
      <c r="L2202" s="13" t="n">
        <v>534857</v>
      </c>
      <c r="M2202" t="inlineStr">
        <is>
          <t>CA, NV, WA</t>
        </is>
      </c>
      <c r="N2202" t="inlineStr">
        <is>
          <t>Yes</t>
        </is>
      </c>
      <c r="O2202" t="inlineStr">
        <is>
          <t>Yes</t>
        </is>
      </c>
      <c r="Q2202" s="9" t="inlineStr">
        <is>
          <t>https://grantcue.com/foundations/ghidotti-wm-marian-t-u-a-946181833</t>
        </is>
      </c>
    </row>
    <row r="2203">
      <c r="A2203">
        <f>IF($E2203=$E2202,$A2202+1,1)</f>
        <v/>
      </c>
      <c r="B2203" t="inlineStr">
        <is>
          <t>ZURN FOUNDATION INC (FKA REXNORD FOUNDATION INC)</t>
        </is>
      </c>
      <c r="C2203" t="inlineStr">
        <is>
          <t>39-6042029</t>
        </is>
      </c>
      <c r="D2203" t="inlineStr">
        <is>
          <t>Wisconsin</t>
        </is>
      </c>
      <c r="E2203" t="inlineStr">
        <is>
          <t>WI</t>
        </is>
      </c>
      <c r="F2203" t="n">
        <v>2024</v>
      </c>
      <c r="G2203" t="n">
        <v>2</v>
      </c>
      <c r="H2203" s="13" t="n">
        <v>1085304</v>
      </c>
      <c r="I2203" s="12" t="n">
        <v>323</v>
      </c>
      <c r="J2203" s="13" t="n">
        <v>108</v>
      </c>
      <c r="K2203" s="13">
        <f>IFERROR($H2203/$I2203,"")</f>
        <v/>
      </c>
      <c r="L2203" s="13" t="n">
        <v>200000</v>
      </c>
      <c r="M2203" t="inlineStr">
        <is>
          <t>IL, NC, CA</t>
        </is>
      </c>
      <c r="N2203" t="inlineStr">
        <is>
          <t>Yes</t>
        </is>
      </c>
      <c r="O2203" t="inlineStr">
        <is>
          <t>Yes</t>
        </is>
      </c>
      <c r="Q2203" s="9" t="inlineStr">
        <is>
          <t>https://grantcue.com/foundations/zurn-foundation-inc-fka-rexnord-foundation-inc-396042029</t>
        </is>
      </c>
    </row>
    <row r="2204">
      <c r="A2204">
        <f>IF($E2204=$E2203,$A2203+1,1)</f>
        <v/>
      </c>
      <c r="B2204" t="inlineStr">
        <is>
          <t>SMARELLI CHARITABLE TRUST</t>
        </is>
      </c>
      <c r="C2204" t="inlineStr">
        <is>
          <t>81-6924530</t>
        </is>
      </c>
      <c r="D2204" t="inlineStr">
        <is>
          <t>Wisconsin</t>
        </is>
      </c>
      <c r="E2204" t="inlineStr">
        <is>
          <t>WI</t>
        </is>
      </c>
      <c r="F2204" t="n">
        <v>2025</v>
      </c>
      <c r="G2204" t="n">
        <v>2</v>
      </c>
      <c r="H2204" s="13" t="n">
        <v>1078850</v>
      </c>
      <c r="I2204" s="12" t="n">
        <v>13</v>
      </c>
      <c r="J2204" s="13" t="n">
        <v>2000</v>
      </c>
      <c r="K2204" s="13">
        <f>IFERROR($H2204/$I2204,"")</f>
        <v/>
      </c>
      <c r="L2204" s="13" t="n">
        <v>855000</v>
      </c>
      <c r="M2204" t="inlineStr">
        <is>
          <t>FL, NY, DC</t>
        </is>
      </c>
      <c r="N2204" t="inlineStr">
        <is>
          <t>No</t>
        </is>
      </c>
      <c r="O2204" t="inlineStr">
        <is>
          <t>Not stated</t>
        </is>
      </c>
      <c r="Q2204" s="9" t="inlineStr">
        <is>
          <t>https://grantcue.com/foundations/smarelli-charitable-trust-816924530</t>
        </is>
      </c>
    </row>
    <row r="2205">
      <c r="A2205">
        <f>IF($E2205=$E2204,$A2204+1,1)</f>
        <v/>
      </c>
      <c r="B2205" t="inlineStr">
        <is>
          <t>EMIL EWALD FAMILY FOUNDATION INC</t>
        </is>
      </c>
      <c r="C2205" t="inlineStr">
        <is>
          <t>39-1687505</t>
        </is>
      </c>
      <c r="D2205" t="inlineStr">
        <is>
          <t>Wisconsin</t>
        </is>
      </c>
      <c r="E2205" t="inlineStr">
        <is>
          <t>WI</t>
        </is>
      </c>
      <c r="F2205" t="n">
        <v>2025</v>
      </c>
      <c r="G2205" t="n">
        <v>2</v>
      </c>
      <c r="H2205" s="13" t="n">
        <v>1078110</v>
      </c>
      <c r="I2205" s="12" t="n">
        <v>242</v>
      </c>
      <c r="J2205" s="13" t="n">
        <v>3000</v>
      </c>
      <c r="K2205" s="13">
        <f>IFERROR($H2205/$I2205,"")</f>
        <v/>
      </c>
      <c r="L2205" s="13" t="n">
        <v>85000</v>
      </c>
      <c r="M2205" t="inlineStr">
        <is>
          <t>VA, IN, IL</t>
        </is>
      </c>
      <c r="N2205" t="inlineStr">
        <is>
          <t>No</t>
        </is>
      </c>
      <c r="O2205" t="inlineStr">
        <is>
          <t>Not stated</t>
        </is>
      </c>
      <c r="Q2205" s="9" t="inlineStr">
        <is>
          <t>https://grantcue.com/foundations/emil-ewald-family-foundation-inc-391687505</t>
        </is>
      </c>
    </row>
    <row r="2206">
      <c r="A2206">
        <f>IF($E2206=$E2205,$A2205+1,1)</f>
        <v/>
      </c>
      <c r="B2206" t="inlineStr">
        <is>
          <t>ANTIOCH FOUNDATION 1015002041</t>
        </is>
      </c>
      <c r="C2206" t="inlineStr">
        <is>
          <t>36-3779525</t>
        </is>
      </c>
      <c r="D2206" t="inlineStr">
        <is>
          <t>Wisconsin</t>
        </is>
      </c>
      <c r="E2206" t="inlineStr">
        <is>
          <t>WI</t>
        </is>
      </c>
      <c r="F2206" t="n">
        <v>2024</v>
      </c>
      <c r="G2206" t="n">
        <v>1</v>
      </c>
      <c r="H2206" s="13" t="n">
        <v>1072024</v>
      </c>
      <c r="I2206" s="12" t="n">
        <v>49</v>
      </c>
      <c r="J2206" s="13" t="n">
        <v>20000</v>
      </c>
      <c r="K2206" s="13">
        <f>IFERROR($H2206/$I2206,"")</f>
        <v/>
      </c>
      <c r="L2206" s="13" t="n">
        <v>80000</v>
      </c>
      <c r="M2206" t="inlineStr">
        <is>
          <t>MN, MI, CA</t>
        </is>
      </c>
      <c r="N2206" t="inlineStr">
        <is>
          <t>Yes</t>
        </is>
      </c>
      <c r="O2206" t="inlineStr">
        <is>
          <t>Yes</t>
        </is>
      </c>
      <c r="Q2206" s="9" t="inlineStr">
        <is>
          <t>https://grantcue.com/foundations/antioch-foundation-1015002041-363779525</t>
        </is>
      </c>
    </row>
    <row r="2207">
      <c r="A2207">
        <f>IF($E2207=$E2206,$A2206+1,1)</f>
        <v/>
      </c>
      <c r="B2207" t="inlineStr">
        <is>
          <t>GRANDE FOUNDATION</t>
        </is>
      </c>
      <c r="C2207" t="inlineStr">
        <is>
          <t>20-8316469</t>
        </is>
      </c>
      <c r="D2207" t="inlineStr">
        <is>
          <t>Wisconsin</t>
        </is>
      </c>
      <c r="E2207" t="inlineStr">
        <is>
          <t>WI</t>
        </is>
      </c>
      <c r="F2207" t="n">
        <v>2024</v>
      </c>
      <c r="G2207" t="n">
        <v>2</v>
      </c>
      <c r="H2207" s="13" t="n">
        <v>1066327</v>
      </c>
      <c r="I2207" s="12" t="n">
        <v>183</v>
      </c>
      <c r="J2207" s="13" t="n">
        <v>500</v>
      </c>
      <c r="K2207" s="13">
        <f>IFERROR($H2207/$I2207,"")</f>
        <v/>
      </c>
      <c r="L2207" s="13" t="n">
        <v>140000</v>
      </c>
      <c r="M2207" t="inlineStr">
        <is>
          <t>AZ, ID, TN</t>
        </is>
      </c>
      <c r="N2207" t="inlineStr">
        <is>
          <t>Yes</t>
        </is>
      </c>
      <c r="O2207" t="inlineStr">
        <is>
          <t>Not stated</t>
        </is>
      </c>
      <c r="Q2207" s="9" t="inlineStr">
        <is>
          <t>https://grantcue.com/foundations/grande-foundation-208316469</t>
        </is>
      </c>
    </row>
    <row r="2208">
      <c r="A2208">
        <f>IF($E2208=$E2207,$A2207+1,1)</f>
        <v/>
      </c>
      <c r="B2208" t="inlineStr">
        <is>
          <t>FRANK AND LUCILLE PUNCER FOUNDATION LTD</t>
        </is>
      </c>
      <c r="C2208" t="inlineStr">
        <is>
          <t>39-2031461</t>
        </is>
      </c>
      <c r="D2208" t="inlineStr">
        <is>
          <t>Wisconsin</t>
        </is>
      </c>
      <c r="E2208" t="inlineStr">
        <is>
          <t>WI</t>
        </is>
      </c>
      <c r="F2208" t="n">
        <v>2025</v>
      </c>
      <c r="G2208" t="n">
        <v>2</v>
      </c>
      <c r="H2208" s="13" t="n">
        <v>1065000</v>
      </c>
      <c r="I2208" s="12" t="n">
        <v>49</v>
      </c>
      <c r="J2208" s="13" t="n">
        <v>20000</v>
      </c>
      <c r="K2208" s="13">
        <f>IFERROR($H2208/$I2208,"")</f>
        <v/>
      </c>
      <c r="L2208" s="13" t="n">
        <v>60000</v>
      </c>
      <c r="M2208" t="inlineStr">
        <is>
          <t>IL, VA</t>
        </is>
      </c>
      <c r="N2208" t="inlineStr">
        <is>
          <t>No</t>
        </is>
      </c>
      <c r="O2208" t="inlineStr">
        <is>
          <t>Not stated</t>
        </is>
      </c>
      <c r="Q2208" s="9" t="inlineStr">
        <is>
          <t>https://grantcue.com/foundations/frank-and-lucille-puncer-foundation-ltd-392031461</t>
        </is>
      </c>
    </row>
    <row r="2209">
      <c r="A2209">
        <f>IF($E2209=$E2208,$A2208+1,1)</f>
        <v/>
      </c>
      <c r="B2209" t="inlineStr">
        <is>
          <t>SCOTT &amp; KATHRYN HAPP FOUNDATION INC</t>
        </is>
      </c>
      <c r="C2209" t="inlineStr">
        <is>
          <t>85-4193717</t>
        </is>
      </c>
      <c r="D2209" t="inlineStr">
        <is>
          <t>Wisconsin</t>
        </is>
      </c>
      <c r="E2209" t="inlineStr">
        <is>
          <t>WI</t>
        </is>
      </c>
      <c r="F2209" t="n">
        <v>2025</v>
      </c>
      <c r="G2209" t="n">
        <v>2</v>
      </c>
      <c r="H2209" s="13" t="n">
        <v>1050458</v>
      </c>
      <c r="I2209" s="12" t="n">
        <v>33</v>
      </c>
      <c r="J2209" s="13" t="n">
        <v>5000</v>
      </c>
      <c r="K2209" s="13">
        <f>IFERROR($H2209/$I2209,"")</f>
        <v/>
      </c>
      <c r="L2209" s="13" t="n">
        <v>250000</v>
      </c>
      <c r="M2209" t="inlineStr">
        <is>
          <t>IL, MT, NY</t>
        </is>
      </c>
      <c r="N2209" t="inlineStr">
        <is>
          <t>No</t>
        </is>
      </c>
      <c r="O2209" t="inlineStr">
        <is>
          <t>Not stated</t>
        </is>
      </c>
      <c r="Q2209" s="9" t="inlineStr">
        <is>
          <t>https://grantcue.com/foundations/scott-and-kathryn-happ-foundation-inc-854193717</t>
        </is>
      </c>
    </row>
    <row r="2210">
      <c r="A2210">
        <f>IF($E2210=$E2209,$A2209+1,1)</f>
        <v/>
      </c>
      <c r="B2210" t="inlineStr">
        <is>
          <t>THE MARK AND ANNE HANSEN FOUNDATION</t>
        </is>
      </c>
      <c r="C2210" t="inlineStr">
        <is>
          <t>20-5794944</t>
        </is>
      </c>
      <c r="D2210" t="inlineStr">
        <is>
          <t>Wisconsin</t>
        </is>
      </c>
      <c r="E2210" t="inlineStr">
        <is>
          <t>WI</t>
        </is>
      </c>
      <c r="F2210" t="n">
        <v>2024</v>
      </c>
      <c r="G2210" t="n">
        <v>2</v>
      </c>
      <c r="H2210" s="13" t="n">
        <v>1046768</v>
      </c>
      <c r="I2210" s="12" t="n">
        <v>30</v>
      </c>
      <c r="J2210" s="13" t="n">
        <v>10000</v>
      </c>
      <c r="K2210" s="13">
        <f>IFERROR($H2210/$I2210,"")</f>
        <v/>
      </c>
      <c r="L2210" s="13" t="n">
        <v>150000</v>
      </c>
      <c r="M2210" t="inlineStr">
        <is>
          <t>DC, VT, ME</t>
        </is>
      </c>
      <c r="N2210" t="inlineStr">
        <is>
          <t>Yes</t>
        </is>
      </c>
      <c r="O2210" t="inlineStr">
        <is>
          <t>Not stated</t>
        </is>
      </c>
      <c r="Q2210" s="9" t="inlineStr">
        <is>
          <t>https://grantcue.com/foundations/the-mark-and-anne-hansen-foundation-205794944</t>
        </is>
      </c>
    </row>
    <row r="2211">
      <c r="A2211">
        <f>IF($E2211=$E2210,$A2210+1,1)</f>
        <v/>
      </c>
      <c r="B2211" t="inlineStr">
        <is>
          <t>GERTRUDE S GORDON FOUNDATION XXXXXX0291</t>
        </is>
      </c>
      <c r="C2211" t="inlineStr">
        <is>
          <t>31-6672080</t>
        </is>
      </c>
      <c r="D2211" t="inlineStr">
        <is>
          <t>Wisconsin</t>
        </is>
      </c>
      <c r="E2211" t="inlineStr">
        <is>
          <t>WI</t>
        </is>
      </c>
      <c r="F2211" t="n">
        <v>2025</v>
      </c>
      <c r="G2211" t="n">
        <v>2</v>
      </c>
      <c r="H2211" s="13" t="n">
        <v>1042668</v>
      </c>
      <c r="I2211" s="12" t="n">
        <v>20</v>
      </c>
      <c r="J2211" s="13" t="n">
        <v>29373.5</v>
      </c>
      <c r="K2211" s="13">
        <f>IFERROR($H2211/$I2211,"")</f>
        <v/>
      </c>
      <c r="L2211" s="13" t="n">
        <v>150842</v>
      </c>
      <c r="M2211" t="inlineStr">
        <is>
          <t>IL</t>
        </is>
      </c>
      <c r="N2211" t="inlineStr">
        <is>
          <t>No</t>
        </is>
      </c>
      <c r="O2211" t="inlineStr">
        <is>
          <t>Not stated</t>
        </is>
      </c>
      <c r="Q2211" s="9" t="inlineStr">
        <is>
          <t>https://grantcue.com/foundations/gertrude-s-gordon-foundation-xxxxxx0291-316672080</t>
        </is>
      </c>
    </row>
    <row r="2212">
      <c r="A2212">
        <f>IF($E2212=$E2211,$A2211+1,1)</f>
        <v/>
      </c>
      <c r="B2212" t="inlineStr">
        <is>
          <t>THE ANTOINEO'BRIEN FAMILY FOUNDATION</t>
        </is>
      </c>
      <c r="C2212" t="inlineStr">
        <is>
          <t>46-4026551</t>
        </is>
      </c>
      <c r="D2212" t="inlineStr">
        <is>
          <t>Wisconsin</t>
        </is>
      </c>
      <c r="E2212" t="inlineStr">
        <is>
          <t>WI</t>
        </is>
      </c>
      <c r="F2212" t="n">
        <v>2025</v>
      </c>
      <c r="G2212" t="n">
        <v>2</v>
      </c>
      <c r="H2212" s="13" t="n">
        <v>1040000</v>
      </c>
      <c r="I2212" s="12" t="n">
        <v>8</v>
      </c>
      <c r="J2212" s="13" t="n">
        <v>30000</v>
      </c>
      <c r="K2212" s="13">
        <f>IFERROR($H2212/$I2212,"")</f>
        <v/>
      </c>
      <c r="L2212" s="13" t="n">
        <v>675000</v>
      </c>
      <c r="M2212" t="inlineStr">
        <is>
          <t>FL, WA, CA</t>
        </is>
      </c>
      <c r="N2212" t="inlineStr">
        <is>
          <t>No</t>
        </is>
      </c>
      <c r="O2212" t="inlineStr">
        <is>
          <t>Not stated</t>
        </is>
      </c>
      <c r="Q2212" s="9" t="inlineStr">
        <is>
          <t>https://grantcue.com/foundations/the-antoineo-brien-family-foundation-464026551</t>
        </is>
      </c>
    </row>
    <row r="2213">
      <c r="A2213">
        <f>IF($E2213=$E2212,$A2212+1,1)</f>
        <v/>
      </c>
      <c r="B2213" t="inlineStr">
        <is>
          <t>TIMOTHY J COPPS FOUNDATION</t>
        </is>
      </c>
      <c r="C2213" t="inlineStr">
        <is>
          <t>85-0763703</t>
        </is>
      </c>
      <c r="D2213" t="inlineStr">
        <is>
          <t>Wisconsin</t>
        </is>
      </c>
      <c r="E2213" t="inlineStr">
        <is>
          <t>WI</t>
        </is>
      </c>
      <c r="F2213" t="n">
        <v>2025</v>
      </c>
      <c r="G2213" t="n">
        <v>2</v>
      </c>
      <c r="H2213" s="13" t="n">
        <v>1026000</v>
      </c>
      <c r="I2213" s="12" t="n">
        <v>13</v>
      </c>
      <c r="J2213" s="13" t="n">
        <v>50000</v>
      </c>
      <c r="K2213" s="13">
        <f>IFERROR($H2213/$I2213,"")</f>
        <v/>
      </c>
      <c r="L2213" s="13" t="n">
        <v>200000</v>
      </c>
      <c r="M2213" t="inlineStr">
        <is>
          <t>TX</t>
        </is>
      </c>
      <c r="N2213" t="inlineStr">
        <is>
          <t>No</t>
        </is>
      </c>
      <c r="O2213" t="inlineStr">
        <is>
          <t>Not stated</t>
        </is>
      </c>
      <c r="Q2213" s="9" t="inlineStr">
        <is>
          <t>https://grantcue.com/foundations/timothy-j-copps-foundation-850763703</t>
        </is>
      </c>
    </row>
    <row r="2214">
      <c r="A2214">
        <f>IF($E2214=$E2213,$A2213+1,1)</f>
        <v/>
      </c>
      <c r="B2214" t="inlineStr">
        <is>
          <t>EVAN &amp; MARION HELFAER FOUNDATION</t>
        </is>
      </c>
      <c r="C2214" t="inlineStr">
        <is>
          <t>39-6238856</t>
        </is>
      </c>
      <c r="D2214" t="inlineStr">
        <is>
          <t>Wisconsin</t>
        </is>
      </c>
      <c r="E2214" t="inlineStr">
        <is>
          <t>WI</t>
        </is>
      </c>
      <c r="F2214" t="n">
        <v>2024</v>
      </c>
      <c r="G2214" t="n">
        <v>1</v>
      </c>
      <c r="H2214" s="13" t="n">
        <v>1019050</v>
      </c>
      <c r="I2214" s="12" t="n">
        <v>94</v>
      </c>
      <c r="J2214" s="13" t="n">
        <v>1500</v>
      </c>
      <c r="K2214" s="13">
        <f>IFERROR($H2214/$I2214,"")</f>
        <v/>
      </c>
      <c r="L2214" s="13" t="n">
        <v>400000</v>
      </c>
      <c r="N2214" t="inlineStr">
        <is>
          <t>Yes</t>
        </is>
      </c>
      <c r="O2214" t="inlineStr">
        <is>
          <t>Not stated</t>
        </is>
      </c>
      <c r="Q2214" s="9" t="inlineStr">
        <is>
          <t>https://grantcue.com/foundations/evan-and-marion-helfaer-foundation-396238856</t>
        </is>
      </c>
    </row>
    <row r="2215">
      <c r="A2215">
        <f>IF($E2215=$E2214,$A2214+1,1)</f>
        <v/>
      </c>
      <c r="B2215" t="inlineStr">
        <is>
          <t>STEVEN R MICHELS CHARITABLE FOUNDATION</t>
        </is>
      </c>
      <c r="C2215" t="inlineStr">
        <is>
          <t>72-1528213</t>
        </is>
      </c>
      <c r="D2215" t="inlineStr">
        <is>
          <t>Wisconsin</t>
        </is>
      </c>
      <c r="E2215" t="inlineStr">
        <is>
          <t>WI</t>
        </is>
      </c>
      <c r="F2215" t="n">
        <v>2024</v>
      </c>
      <c r="G2215" t="n">
        <v>1</v>
      </c>
      <c r="H2215" s="13" t="n">
        <v>1012000</v>
      </c>
      <c r="I2215" s="12" t="n">
        <v>6</v>
      </c>
      <c r="J2215" s="13" t="n">
        <v>52500</v>
      </c>
      <c r="K2215" s="13">
        <f>IFERROR($H2215/$I2215,"")</f>
        <v/>
      </c>
      <c r="L2215" s="13" t="n">
        <v>500000</v>
      </c>
      <c r="M2215" t="inlineStr">
        <is>
          <t>IN, AZ, CA</t>
        </is>
      </c>
      <c r="N2215" t="inlineStr">
        <is>
          <t>No</t>
        </is>
      </c>
      <c r="O2215" t="inlineStr">
        <is>
          <t>Not stated</t>
        </is>
      </c>
      <c r="Q2215" s="9" t="inlineStr">
        <is>
          <t>https://grantcue.com/foundations/steven-r-michels-charitable-foundation-721528213</t>
        </is>
      </c>
    </row>
    <row r="2216">
      <c r="A2216">
        <f>IF($E2216=$E2215,$A2215+1,1)</f>
        <v/>
      </c>
      <c r="B2216" t="inlineStr">
        <is>
          <t>FRITZ FAMILY FOUNDATION INC</t>
        </is>
      </c>
      <c r="C2216" t="inlineStr">
        <is>
          <t>20-5276035</t>
        </is>
      </c>
      <c r="D2216" t="inlineStr">
        <is>
          <t>Wisconsin</t>
        </is>
      </c>
      <c r="E2216" t="inlineStr">
        <is>
          <t>WI</t>
        </is>
      </c>
      <c r="F2216" t="n">
        <v>2025</v>
      </c>
      <c r="G2216" t="n">
        <v>2</v>
      </c>
      <c r="H2216" s="13" t="n">
        <v>1011871</v>
      </c>
      <c r="I2216" s="12" t="n">
        <v>70</v>
      </c>
      <c r="J2216" s="13" t="n">
        <v>2000</v>
      </c>
      <c r="K2216" s="13">
        <f>IFERROR($H2216/$I2216,"")</f>
        <v/>
      </c>
      <c r="L2216" s="13" t="n">
        <v>277320</v>
      </c>
      <c r="M2216" t="inlineStr">
        <is>
          <t>IA, ND, IL</t>
        </is>
      </c>
      <c r="N2216" t="inlineStr">
        <is>
          <t>No</t>
        </is>
      </c>
      <c r="O2216" t="inlineStr">
        <is>
          <t>Not stated</t>
        </is>
      </c>
      <c r="Q2216" s="9" t="inlineStr">
        <is>
          <t>https://grantcue.com/foundations/fritz-family-foundation-inc-205276035</t>
        </is>
      </c>
    </row>
    <row r="2217">
      <c r="A2217">
        <f>IF($E2217=$E2216,$A2216+1,1)</f>
        <v/>
      </c>
      <c r="B2217" t="inlineStr">
        <is>
          <t>EDWARD AND HANNAH M RUTLEDGE CHARITIES INC</t>
        </is>
      </c>
      <c r="C2217" t="inlineStr">
        <is>
          <t>39-0806178</t>
        </is>
      </c>
      <c r="D2217" t="inlineStr">
        <is>
          <t>Wisconsin</t>
        </is>
      </c>
      <c r="E2217" t="inlineStr">
        <is>
          <t>WI</t>
        </is>
      </c>
      <c r="F2217" t="n">
        <v>2024</v>
      </c>
      <c r="G2217" t="n">
        <v>1</v>
      </c>
      <c r="H2217" s="13" t="n">
        <v>1007147</v>
      </c>
      <c r="I2217" s="12" t="n">
        <v>132</v>
      </c>
      <c r="J2217" s="13" t="n">
        <v>2000</v>
      </c>
      <c r="K2217" s="13">
        <f>IFERROR($H2217/$I2217,"")</f>
        <v/>
      </c>
      <c r="L2217" s="13" t="n">
        <v>192500</v>
      </c>
      <c r="M2217" t="inlineStr">
        <is>
          <t>FL</t>
        </is>
      </c>
      <c r="N2217" t="inlineStr">
        <is>
          <t>Yes</t>
        </is>
      </c>
      <c r="O2217" t="inlineStr">
        <is>
          <t>Yes</t>
        </is>
      </c>
      <c r="Q2217" s="9" t="inlineStr">
        <is>
          <t>https://grantcue.com/foundations/edward-and-hannah-m-rutledge-charities-inc-390806178</t>
        </is>
      </c>
    </row>
    <row r="2218">
      <c r="A2218">
        <f>IF($E2218=$E2217,$A2217+1,1)</f>
        <v/>
      </c>
      <c r="B2218" t="inlineStr">
        <is>
          <t>ALEXANDER CHARITABLE FOUNDATIONINC</t>
        </is>
      </c>
      <c r="C2218" t="inlineStr">
        <is>
          <t>39-6045140</t>
        </is>
      </c>
      <c r="D2218" t="inlineStr">
        <is>
          <t>Wisconsin</t>
        </is>
      </c>
      <c r="E2218" t="inlineStr">
        <is>
          <t>WI</t>
        </is>
      </c>
      <c r="F2218" t="n">
        <v>2024</v>
      </c>
      <c r="G2218" t="n">
        <v>1</v>
      </c>
      <c r="H2218" s="13" t="n">
        <v>1003000</v>
      </c>
      <c r="I2218" s="12" t="n">
        <v>89</v>
      </c>
      <c r="J2218" s="13" t="n">
        <v>5000</v>
      </c>
      <c r="K2218" s="13">
        <f>IFERROR($H2218/$I2218,"")</f>
        <v/>
      </c>
      <c r="L2218" s="13" t="n">
        <v>388500</v>
      </c>
      <c r="M2218" t="inlineStr">
        <is>
          <t>FL, IL, MN</t>
        </is>
      </c>
      <c r="N2218" t="inlineStr">
        <is>
          <t>No</t>
        </is>
      </c>
      <c r="O2218" t="inlineStr">
        <is>
          <t>Not stated</t>
        </is>
      </c>
      <c r="Q2218" s="9" t="inlineStr">
        <is>
          <t>https://grantcue.com/foundations/alexander-charitable-foundationinc-396045140</t>
        </is>
      </c>
    </row>
    <row r="2219"/>
    <row r="2220">
      <c r="A2220" s="15" t="n"/>
      <c r="B2220" s="16" t="inlineStr">
        <is>
          <t>Midwest total</t>
        </is>
      </c>
      <c r="C2220" s="15" t="n"/>
      <c r="D2220" s="15" t="n"/>
      <c r="E2220" s="15" t="n"/>
      <c r="F2220" s="15" t="n"/>
      <c r="G2220" s="15" t="n"/>
      <c r="H2220" s="18">
        <f>SUM(H4:H2218)</f>
        <v/>
      </c>
      <c r="I2220" s="17">
        <f>SUM(I4:I2218)</f>
        <v/>
      </c>
      <c r="J2220" s="15" t="n"/>
      <c r="K2220" s="18">
        <f>IFERROR(H2220/I2220,"")</f>
        <v/>
      </c>
      <c r="L2220" s="15" t="n"/>
      <c r="M2220" s="15" t="n"/>
      <c r="N2220" s="16">
        <f>COUNTIF(N4:N2218,"Yes")&amp;" accept unsolicited"</f>
        <v/>
      </c>
      <c r="O2220" s="15" t="n"/>
      <c r="P2220" s="15" t="n"/>
      <c r="Q2220" s="15" t="n"/>
    </row>
    <row r="2221"/>
    <row r="2222">
      <c r="A2222" s="10" t="inlineStr">
        <is>
          <t>GrantCue - grantcue.com/blog/list-of-private-foundations-by-state</t>
        </is>
      </c>
      <c r="B2222" s="11" t="n"/>
      <c r="C2222" s="11" t="n"/>
      <c r="D2222" s="11" t="n"/>
      <c r="E2222" s="11" t="n"/>
      <c r="F2222" s="11" t="n"/>
      <c r="G2222" s="11" t="n"/>
      <c r="H2222" s="11" t="n"/>
      <c r="I2222" s="11" t="n"/>
      <c r="J2222" s="11" t="n"/>
      <c r="K2222" s="11" t="n"/>
      <c r="L2222" s="11" t="n"/>
      <c r="M2222" s="11" t="n"/>
      <c r="N2222" s="11" t="n"/>
      <c r="O2222" s="11" t="n"/>
      <c r="P2222" s="11" t="n"/>
      <c r="Q2222" s="11" t="n"/>
    </row>
  </sheetData>
  <hyperlinks>
    <hyperlink xmlns:r="http://schemas.openxmlformats.org/officeDocument/2006/relationships" ref="P4" r:id="rId1"/>
    <hyperlink xmlns:r="http://schemas.openxmlformats.org/officeDocument/2006/relationships" ref="Q4" r:id="rId2"/>
    <hyperlink xmlns:r="http://schemas.openxmlformats.org/officeDocument/2006/relationships" ref="Q5" r:id="rId3"/>
    <hyperlink xmlns:r="http://schemas.openxmlformats.org/officeDocument/2006/relationships" ref="Q6" r:id="rId4"/>
    <hyperlink xmlns:r="http://schemas.openxmlformats.org/officeDocument/2006/relationships" ref="Q7" r:id="rId5"/>
    <hyperlink xmlns:r="http://schemas.openxmlformats.org/officeDocument/2006/relationships" ref="Q8" r:id="rId6"/>
    <hyperlink xmlns:r="http://schemas.openxmlformats.org/officeDocument/2006/relationships" ref="Q9" r:id="rId7"/>
    <hyperlink xmlns:r="http://schemas.openxmlformats.org/officeDocument/2006/relationships" ref="P10"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P13" r:id="rId12"/>
    <hyperlink xmlns:r="http://schemas.openxmlformats.org/officeDocument/2006/relationships" ref="Q13" r:id="rId13"/>
    <hyperlink xmlns:r="http://schemas.openxmlformats.org/officeDocument/2006/relationships" ref="P14" r:id="rId14"/>
    <hyperlink xmlns:r="http://schemas.openxmlformats.org/officeDocument/2006/relationships" ref="Q14" r:id="rId15"/>
    <hyperlink xmlns:r="http://schemas.openxmlformats.org/officeDocument/2006/relationships" ref="Q15" r:id="rId16"/>
    <hyperlink xmlns:r="http://schemas.openxmlformats.org/officeDocument/2006/relationships" ref="Q16" r:id="rId17"/>
    <hyperlink xmlns:r="http://schemas.openxmlformats.org/officeDocument/2006/relationships" ref="Q17" r:id="rId18"/>
    <hyperlink xmlns:r="http://schemas.openxmlformats.org/officeDocument/2006/relationships" ref="Q18" r:id="rId19"/>
    <hyperlink xmlns:r="http://schemas.openxmlformats.org/officeDocument/2006/relationships" ref="Q19" r:id="rId20"/>
    <hyperlink xmlns:r="http://schemas.openxmlformats.org/officeDocument/2006/relationships" ref="Q20" r:id="rId21"/>
    <hyperlink xmlns:r="http://schemas.openxmlformats.org/officeDocument/2006/relationships" ref="Q21" r:id="rId22"/>
    <hyperlink xmlns:r="http://schemas.openxmlformats.org/officeDocument/2006/relationships" ref="P22" r:id="rId23"/>
    <hyperlink xmlns:r="http://schemas.openxmlformats.org/officeDocument/2006/relationships" ref="Q22" r:id="rId24"/>
    <hyperlink xmlns:r="http://schemas.openxmlformats.org/officeDocument/2006/relationships" ref="Q23" r:id="rId25"/>
    <hyperlink xmlns:r="http://schemas.openxmlformats.org/officeDocument/2006/relationships" ref="Q24" r:id="rId26"/>
    <hyperlink xmlns:r="http://schemas.openxmlformats.org/officeDocument/2006/relationships" ref="P25" r:id="rId27"/>
    <hyperlink xmlns:r="http://schemas.openxmlformats.org/officeDocument/2006/relationships" ref="Q25" r:id="rId28"/>
    <hyperlink xmlns:r="http://schemas.openxmlformats.org/officeDocument/2006/relationships" ref="Q26" r:id="rId29"/>
    <hyperlink xmlns:r="http://schemas.openxmlformats.org/officeDocument/2006/relationships" ref="Q27" r:id="rId30"/>
    <hyperlink xmlns:r="http://schemas.openxmlformats.org/officeDocument/2006/relationships" ref="Q28" r:id="rId31"/>
    <hyperlink xmlns:r="http://schemas.openxmlformats.org/officeDocument/2006/relationships" ref="Q29" r:id="rId32"/>
    <hyperlink xmlns:r="http://schemas.openxmlformats.org/officeDocument/2006/relationships" ref="Q30" r:id="rId33"/>
    <hyperlink xmlns:r="http://schemas.openxmlformats.org/officeDocument/2006/relationships" ref="Q31" r:id="rId34"/>
    <hyperlink xmlns:r="http://schemas.openxmlformats.org/officeDocument/2006/relationships" ref="P32" r:id="rId35"/>
    <hyperlink xmlns:r="http://schemas.openxmlformats.org/officeDocument/2006/relationships" ref="Q32" r:id="rId36"/>
    <hyperlink xmlns:r="http://schemas.openxmlformats.org/officeDocument/2006/relationships" ref="Q33" r:id="rId37"/>
    <hyperlink xmlns:r="http://schemas.openxmlformats.org/officeDocument/2006/relationships" ref="P34" r:id="rId38"/>
    <hyperlink xmlns:r="http://schemas.openxmlformats.org/officeDocument/2006/relationships" ref="Q34" r:id="rId39"/>
    <hyperlink xmlns:r="http://schemas.openxmlformats.org/officeDocument/2006/relationships" ref="Q35" r:id="rId40"/>
    <hyperlink xmlns:r="http://schemas.openxmlformats.org/officeDocument/2006/relationships" ref="P36" r:id="rId41"/>
    <hyperlink xmlns:r="http://schemas.openxmlformats.org/officeDocument/2006/relationships" ref="Q36" r:id="rId42"/>
    <hyperlink xmlns:r="http://schemas.openxmlformats.org/officeDocument/2006/relationships" ref="Q37" r:id="rId43"/>
    <hyperlink xmlns:r="http://schemas.openxmlformats.org/officeDocument/2006/relationships" ref="Q38" r:id="rId44"/>
    <hyperlink xmlns:r="http://schemas.openxmlformats.org/officeDocument/2006/relationships" ref="P39" r:id="rId45"/>
    <hyperlink xmlns:r="http://schemas.openxmlformats.org/officeDocument/2006/relationships" ref="Q39" r:id="rId46"/>
    <hyperlink xmlns:r="http://schemas.openxmlformats.org/officeDocument/2006/relationships" ref="Q40" r:id="rId47"/>
    <hyperlink xmlns:r="http://schemas.openxmlformats.org/officeDocument/2006/relationships" ref="Q41" r:id="rId48"/>
    <hyperlink xmlns:r="http://schemas.openxmlformats.org/officeDocument/2006/relationships" ref="Q42" r:id="rId49"/>
    <hyperlink xmlns:r="http://schemas.openxmlformats.org/officeDocument/2006/relationships" ref="Q43" r:id="rId50"/>
    <hyperlink xmlns:r="http://schemas.openxmlformats.org/officeDocument/2006/relationships" ref="Q44" r:id="rId51"/>
    <hyperlink xmlns:r="http://schemas.openxmlformats.org/officeDocument/2006/relationships" ref="Q45" r:id="rId52"/>
    <hyperlink xmlns:r="http://schemas.openxmlformats.org/officeDocument/2006/relationships" ref="Q46" r:id="rId53"/>
    <hyperlink xmlns:r="http://schemas.openxmlformats.org/officeDocument/2006/relationships" ref="Q47" r:id="rId54"/>
    <hyperlink xmlns:r="http://schemas.openxmlformats.org/officeDocument/2006/relationships" ref="Q48" r:id="rId55"/>
    <hyperlink xmlns:r="http://schemas.openxmlformats.org/officeDocument/2006/relationships" ref="Q49" r:id="rId56"/>
    <hyperlink xmlns:r="http://schemas.openxmlformats.org/officeDocument/2006/relationships" ref="Q50" r:id="rId57"/>
    <hyperlink xmlns:r="http://schemas.openxmlformats.org/officeDocument/2006/relationships" ref="Q51" r:id="rId58"/>
    <hyperlink xmlns:r="http://schemas.openxmlformats.org/officeDocument/2006/relationships" ref="Q52" r:id="rId59"/>
    <hyperlink xmlns:r="http://schemas.openxmlformats.org/officeDocument/2006/relationships" ref="Q53" r:id="rId60"/>
    <hyperlink xmlns:r="http://schemas.openxmlformats.org/officeDocument/2006/relationships" ref="Q54" r:id="rId61"/>
    <hyperlink xmlns:r="http://schemas.openxmlformats.org/officeDocument/2006/relationships" ref="Q55" r:id="rId62"/>
    <hyperlink xmlns:r="http://schemas.openxmlformats.org/officeDocument/2006/relationships" ref="Q56" r:id="rId63"/>
    <hyperlink xmlns:r="http://schemas.openxmlformats.org/officeDocument/2006/relationships" ref="Q57" r:id="rId64"/>
    <hyperlink xmlns:r="http://schemas.openxmlformats.org/officeDocument/2006/relationships" ref="Q58" r:id="rId65"/>
    <hyperlink xmlns:r="http://schemas.openxmlformats.org/officeDocument/2006/relationships" ref="Q59" r:id="rId66"/>
    <hyperlink xmlns:r="http://schemas.openxmlformats.org/officeDocument/2006/relationships" ref="Q60" r:id="rId67"/>
    <hyperlink xmlns:r="http://schemas.openxmlformats.org/officeDocument/2006/relationships" ref="Q61" r:id="rId68"/>
    <hyperlink xmlns:r="http://schemas.openxmlformats.org/officeDocument/2006/relationships" ref="Q62" r:id="rId69"/>
    <hyperlink xmlns:r="http://schemas.openxmlformats.org/officeDocument/2006/relationships" ref="Q63" r:id="rId70"/>
    <hyperlink xmlns:r="http://schemas.openxmlformats.org/officeDocument/2006/relationships" ref="Q64" r:id="rId71"/>
    <hyperlink xmlns:r="http://schemas.openxmlformats.org/officeDocument/2006/relationships" ref="P65" r:id="rId72"/>
    <hyperlink xmlns:r="http://schemas.openxmlformats.org/officeDocument/2006/relationships" ref="Q65" r:id="rId73"/>
    <hyperlink xmlns:r="http://schemas.openxmlformats.org/officeDocument/2006/relationships" ref="Q66" r:id="rId74"/>
    <hyperlink xmlns:r="http://schemas.openxmlformats.org/officeDocument/2006/relationships" ref="Q67" r:id="rId75"/>
    <hyperlink xmlns:r="http://schemas.openxmlformats.org/officeDocument/2006/relationships" ref="P68" r:id="rId76"/>
    <hyperlink xmlns:r="http://schemas.openxmlformats.org/officeDocument/2006/relationships" ref="Q68" r:id="rId77"/>
    <hyperlink xmlns:r="http://schemas.openxmlformats.org/officeDocument/2006/relationships" ref="Q69" r:id="rId78"/>
    <hyperlink xmlns:r="http://schemas.openxmlformats.org/officeDocument/2006/relationships" ref="P70" r:id="rId79"/>
    <hyperlink xmlns:r="http://schemas.openxmlformats.org/officeDocument/2006/relationships" ref="Q70" r:id="rId80"/>
    <hyperlink xmlns:r="http://schemas.openxmlformats.org/officeDocument/2006/relationships" ref="Q71" r:id="rId81"/>
    <hyperlink xmlns:r="http://schemas.openxmlformats.org/officeDocument/2006/relationships" ref="Q72" r:id="rId82"/>
    <hyperlink xmlns:r="http://schemas.openxmlformats.org/officeDocument/2006/relationships" ref="P73" r:id="rId83"/>
    <hyperlink xmlns:r="http://schemas.openxmlformats.org/officeDocument/2006/relationships" ref="Q73" r:id="rId84"/>
    <hyperlink xmlns:r="http://schemas.openxmlformats.org/officeDocument/2006/relationships" ref="P74" r:id="rId85"/>
    <hyperlink xmlns:r="http://schemas.openxmlformats.org/officeDocument/2006/relationships" ref="Q74" r:id="rId86"/>
    <hyperlink xmlns:r="http://schemas.openxmlformats.org/officeDocument/2006/relationships" ref="Q75" r:id="rId87"/>
    <hyperlink xmlns:r="http://schemas.openxmlformats.org/officeDocument/2006/relationships" ref="Q76" r:id="rId88"/>
    <hyperlink xmlns:r="http://schemas.openxmlformats.org/officeDocument/2006/relationships" ref="P77" r:id="rId89"/>
    <hyperlink xmlns:r="http://schemas.openxmlformats.org/officeDocument/2006/relationships" ref="Q77" r:id="rId90"/>
    <hyperlink xmlns:r="http://schemas.openxmlformats.org/officeDocument/2006/relationships" ref="P78" r:id="rId91"/>
    <hyperlink xmlns:r="http://schemas.openxmlformats.org/officeDocument/2006/relationships" ref="Q78" r:id="rId92"/>
    <hyperlink xmlns:r="http://schemas.openxmlformats.org/officeDocument/2006/relationships" ref="Q79" r:id="rId93"/>
    <hyperlink xmlns:r="http://schemas.openxmlformats.org/officeDocument/2006/relationships" ref="Q80" r:id="rId94"/>
    <hyperlink xmlns:r="http://schemas.openxmlformats.org/officeDocument/2006/relationships" ref="P81" r:id="rId95"/>
    <hyperlink xmlns:r="http://schemas.openxmlformats.org/officeDocument/2006/relationships" ref="Q81" r:id="rId96"/>
    <hyperlink xmlns:r="http://schemas.openxmlformats.org/officeDocument/2006/relationships" ref="Q82" r:id="rId97"/>
    <hyperlink xmlns:r="http://schemas.openxmlformats.org/officeDocument/2006/relationships" ref="Q83" r:id="rId98"/>
    <hyperlink xmlns:r="http://schemas.openxmlformats.org/officeDocument/2006/relationships" ref="Q84" r:id="rId99"/>
    <hyperlink xmlns:r="http://schemas.openxmlformats.org/officeDocument/2006/relationships" ref="Q85" r:id="rId100"/>
    <hyperlink xmlns:r="http://schemas.openxmlformats.org/officeDocument/2006/relationships" ref="P86" r:id="rId101"/>
    <hyperlink xmlns:r="http://schemas.openxmlformats.org/officeDocument/2006/relationships" ref="Q86" r:id="rId102"/>
    <hyperlink xmlns:r="http://schemas.openxmlformats.org/officeDocument/2006/relationships" ref="Q87" r:id="rId103"/>
    <hyperlink xmlns:r="http://schemas.openxmlformats.org/officeDocument/2006/relationships" ref="Q88" r:id="rId104"/>
    <hyperlink xmlns:r="http://schemas.openxmlformats.org/officeDocument/2006/relationships" ref="Q89" r:id="rId105"/>
    <hyperlink xmlns:r="http://schemas.openxmlformats.org/officeDocument/2006/relationships" ref="Q90" r:id="rId106"/>
    <hyperlink xmlns:r="http://schemas.openxmlformats.org/officeDocument/2006/relationships" ref="Q91" r:id="rId107"/>
    <hyperlink xmlns:r="http://schemas.openxmlformats.org/officeDocument/2006/relationships" ref="Q92" r:id="rId108"/>
    <hyperlink xmlns:r="http://schemas.openxmlformats.org/officeDocument/2006/relationships" ref="Q93" r:id="rId109"/>
    <hyperlink xmlns:r="http://schemas.openxmlformats.org/officeDocument/2006/relationships" ref="Q94" r:id="rId110"/>
    <hyperlink xmlns:r="http://schemas.openxmlformats.org/officeDocument/2006/relationships" ref="P95" r:id="rId111"/>
    <hyperlink xmlns:r="http://schemas.openxmlformats.org/officeDocument/2006/relationships" ref="Q95" r:id="rId112"/>
    <hyperlink xmlns:r="http://schemas.openxmlformats.org/officeDocument/2006/relationships" ref="Q96" r:id="rId113"/>
    <hyperlink xmlns:r="http://schemas.openxmlformats.org/officeDocument/2006/relationships" ref="P97" r:id="rId114"/>
    <hyperlink xmlns:r="http://schemas.openxmlformats.org/officeDocument/2006/relationships" ref="Q97" r:id="rId115"/>
    <hyperlink xmlns:r="http://schemas.openxmlformats.org/officeDocument/2006/relationships" ref="Q98" r:id="rId116"/>
    <hyperlink xmlns:r="http://schemas.openxmlformats.org/officeDocument/2006/relationships" ref="Q99" r:id="rId117"/>
    <hyperlink xmlns:r="http://schemas.openxmlformats.org/officeDocument/2006/relationships" ref="P100" r:id="rId118"/>
    <hyperlink xmlns:r="http://schemas.openxmlformats.org/officeDocument/2006/relationships" ref="Q100" r:id="rId119"/>
    <hyperlink xmlns:r="http://schemas.openxmlformats.org/officeDocument/2006/relationships" ref="P101" r:id="rId120"/>
    <hyperlink xmlns:r="http://schemas.openxmlformats.org/officeDocument/2006/relationships" ref="Q101" r:id="rId121"/>
    <hyperlink xmlns:r="http://schemas.openxmlformats.org/officeDocument/2006/relationships" ref="Q102" r:id="rId122"/>
    <hyperlink xmlns:r="http://schemas.openxmlformats.org/officeDocument/2006/relationships" ref="Q103" r:id="rId123"/>
    <hyperlink xmlns:r="http://schemas.openxmlformats.org/officeDocument/2006/relationships" ref="Q104" r:id="rId124"/>
    <hyperlink xmlns:r="http://schemas.openxmlformats.org/officeDocument/2006/relationships" ref="Q105" r:id="rId125"/>
    <hyperlink xmlns:r="http://schemas.openxmlformats.org/officeDocument/2006/relationships" ref="Q106" r:id="rId126"/>
    <hyperlink xmlns:r="http://schemas.openxmlformats.org/officeDocument/2006/relationships" ref="Q107" r:id="rId127"/>
    <hyperlink xmlns:r="http://schemas.openxmlformats.org/officeDocument/2006/relationships" ref="Q108" r:id="rId128"/>
    <hyperlink xmlns:r="http://schemas.openxmlformats.org/officeDocument/2006/relationships" ref="P109" r:id="rId129"/>
    <hyperlink xmlns:r="http://schemas.openxmlformats.org/officeDocument/2006/relationships" ref="Q109" r:id="rId130"/>
    <hyperlink xmlns:r="http://schemas.openxmlformats.org/officeDocument/2006/relationships" ref="Q110" r:id="rId131"/>
    <hyperlink xmlns:r="http://schemas.openxmlformats.org/officeDocument/2006/relationships" ref="Q111" r:id="rId132"/>
    <hyperlink xmlns:r="http://schemas.openxmlformats.org/officeDocument/2006/relationships" ref="Q112" r:id="rId133"/>
    <hyperlink xmlns:r="http://schemas.openxmlformats.org/officeDocument/2006/relationships" ref="Q113" r:id="rId134"/>
    <hyperlink xmlns:r="http://schemas.openxmlformats.org/officeDocument/2006/relationships" ref="P114" r:id="rId135"/>
    <hyperlink xmlns:r="http://schemas.openxmlformats.org/officeDocument/2006/relationships" ref="Q114" r:id="rId136"/>
    <hyperlink xmlns:r="http://schemas.openxmlformats.org/officeDocument/2006/relationships" ref="Q115" r:id="rId137"/>
    <hyperlink xmlns:r="http://schemas.openxmlformats.org/officeDocument/2006/relationships" ref="Q116" r:id="rId138"/>
    <hyperlink xmlns:r="http://schemas.openxmlformats.org/officeDocument/2006/relationships" ref="Q117" r:id="rId139"/>
    <hyperlink xmlns:r="http://schemas.openxmlformats.org/officeDocument/2006/relationships" ref="Q118" r:id="rId140"/>
    <hyperlink xmlns:r="http://schemas.openxmlformats.org/officeDocument/2006/relationships" ref="P119" r:id="rId141"/>
    <hyperlink xmlns:r="http://schemas.openxmlformats.org/officeDocument/2006/relationships" ref="Q119" r:id="rId142"/>
    <hyperlink xmlns:r="http://schemas.openxmlformats.org/officeDocument/2006/relationships" ref="P120" r:id="rId143"/>
    <hyperlink xmlns:r="http://schemas.openxmlformats.org/officeDocument/2006/relationships" ref="Q120" r:id="rId144"/>
    <hyperlink xmlns:r="http://schemas.openxmlformats.org/officeDocument/2006/relationships" ref="Q121" r:id="rId145"/>
    <hyperlink xmlns:r="http://schemas.openxmlformats.org/officeDocument/2006/relationships" ref="Q122" r:id="rId146"/>
    <hyperlink xmlns:r="http://schemas.openxmlformats.org/officeDocument/2006/relationships" ref="Q123" r:id="rId147"/>
    <hyperlink xmlns:r="http://schemas.openxmlformats.org/officeDocument/2006/relationships" ref="Q124" r:id="rId148"/>
    <hyperlink xmlns:r="http://schemas.openxmlformats.org/officeDocument/2006/relationships" ref="Q125" r:id="rId149"/>
    <hyperlink xmlns:r="http://schemas.openxmlformats.org/officeDocument/2006/relationships" ref="Q126" r:id="rId150"/>
    <hyperlink xmlns:r="http://schemas.openxmlformats.org/officeDocument/2006/relationships" ref="Q127" r:id="rId151"/>
    <hyperlink xmlns:r="http://schemas.openxmlformats.org/officeDocument/2006/relationships" ref="Q128" r:id="rId152"/>
    <hyperlink xmlns:r="http://schemas.openxmlformats.org/officeDocument/2006/relationships" ref="Q129" r:id="rId153"/>
    <hyperlink xmlns:r="http://schemas.openxmlformats.org/officeDocument/2006/relationships" ref="P130" r:id="rId154"/>
    <hyperlink xmlns:r="http://schemas.openxmlformats.org/officeDocument/2006/relationships" ref="Q130" r:id="rId155"/>
    <hyperlink xmlns:r="http://schemas.openxmlformats.org/officeDocument/2006/relationships" ref="Q131" r:id="rId156"/>
    <hyperlink xmlns:r="http://schemas.openxmlformats.org/officeDocument/2006/relationships" ref="Q132" r:id="rId157"/>
    <hyperlink xmlns:r="http://schemas.openxmlformats.org/officeDocument/2006/relationships" ref="Q133" r:id="rId158"/>
    <hyperlink xmlns:r="http://schemas.openxmlformats.org/officeDocument/2006/relationships" ref="Q134" r:id="rId159"/>
    <hyperlink xmlns:r="http://schemas.openxmlformats.org/officeDocument/2006/relationships" ref="P135" r:id="rId160"/>
    <hyperlink xmlns:r="http://schemas.openxmlformats.org/officeDocument/2006/relationships" ref="Q135" r:id="rId161"/>
    <hyperlink xmlns:r="http://schemas.openxmlformats.org/officeDocument/2006/relationships" ref="Q136" r:id="rId162"/>
    <hyperlink xmlns:r="http://schemas.openxmlformats.org/officeDocument/2006/relationships" ref="Q137" r:id="rId163"/>
    <hyperlink xmlns:r="http://schemas.openxmlformats.org/officeDocument/2006/relationships" ref="Q138" r:id="rId164"/>
    <hyperlink xmlns:r="http://schemas.openxmlformats.org/officeDocument/2006/relationships" ref="Q139" r:id="rId165"/>
    <hyperlink xmlns:r="http://schemas.openxmlformats.org/officeDocument/2006/relationships" ref="Q140" r:id="rId166"/>
    <hyperlink xmlns:r="http://schemas.openxmlformats.org/officeDocument/2006/relationships" ref="Q141" r:id="rId167"/>
    <hyperlink xmlns:r="http://schemas.openxmlformats.org/officeDocument/2006/relationships" ref="Q142" r:id="rId168"/>
    <hyperlink xmlns:r="http://schemas.openxmlformats.org/officeDocument/2006/relationships" ref="Q143" r:id="rId169"/>
    <hyperlink xmlns:r="http://schemas.openxmlformats.org/officeDocument/2006/relationships" ref="Q144" r:id="rId170"/>
    <hyperlink xmlns:r="http://schemas.openxmlformats.org/officeDocument/2006/relationships" ref="Q145" r:id="rId171"/>
    <hyperlink xmlns:r="http://schemas.openxmlformats.org/officeDocument/2006/relationships" ref="Q146" r:id="rId172"/>
    <hyperlink xmlns:r="http://schemas.openxmlformats.org/officeDocument/2006/relationships" ref="Q147" r:id="rId173"/>
    <hyperlink xmlns:r="http://schemas.openxmlformats.org/officeDocument/2006/relationships" ref="Q148" r:id="rId174"/>
    <hyperlink xmlns:r="http://schemas.openxmlformats.org/officeDocument/2006/relationships" ref="Q149" r:id="rId175"/>
    <hyperlink xmlns:r="http://schemas.openxmlformats.org/officeDocument/2006/relationships" ref="Q150" r:id="rId176"/>
    <hyperlink xmlns:r="http://schemas.openxmlformats.org/officeDocument/2006/relationships" ref="P151" r:id="rId177"/>
    <hyperlink xmlns:r="http://schemas.openxmlformats.org/officeDocument/2006/relationships" ref="Q151" r:id="rId178"/>
    <hyperlink xmlns:r="http://schemas.openxmlformats.org/officeDocument/2006/relationships" ref="Q152" r:id="rId179"/>
    <hyperlink xmlns:r="http://schemas.openxmlformats.org/officeDocument/2006/relationships" ref="Q153" r:id="rId180"/>
    <hyperlink xmlns:r="http://schemas.openxmlformats.org/officeDocument/2006/relationships" ref="Q154" r:id="rId181"/>
    <hyperlink xmlns:r="http://schemas.openxmlformats.org/officeDocument/2006/relationships" ref="Q155" r:id="rId182"/>
    <hyperlink xmlns:r="http://schemas.openxmlformats.org/officeDocument/2006/relationships" ref="Q156" r:id="rId183"/>
    <hyperlink xmlns:r="http://schemas.openxmlformats.org/officeDocument/2006/relationships" ref="Q157" r:id="rId184"/>
    <hyperlink xmlns:r="http://schemas.openxmlformats.org/officeDocument/2006/relationships" ref="Q158" r:id="rId185"/>
    <hyperlink xmlns:r="http://schemas.openxmlformats.org/officeDocument/2006/relationships" ref="Q159" r:id="rId186"/>
    <hyperlink xmlns:r="http://schemas.openxmlformats.org/officeDocument/2006/relationships" ref="P160" r:id="rId187"/>
    <hyperlink xmlns:r="http://schemas.openxmlformats.org/officeDocument/2006/relationships" ref="Q160" r:id="rId188"/>
    <hyperlink xmlns:r="http://schemas.openxmlformats.org/officeDocument/2006/relationships" ref="Q161" r:id="rId189"/>
    <hyperlink xmlns:r="http://schemas.openxmlformats.org/officeDocument/2006/relationships" ref="Q162" r:id="rId190"/>
    <hyperlink xmlns:r="http://schemas.openxmlformats.org/officeDocument/2006/relationships" ref="Q163" r:id="rId191"/>
    <hyperlink xmlns:r="http://schemas.openxmlformats.org/officeDocument/2006/relationships" ref="Q164" r:id="rId192"/>
    <hyperlink xmlns:r="http://schemas.openxmlformats.org/officeDocument/2006/relationships" ref="Q165" r:id="rId193"/>
    <hyperlink xmlns:r="http://schemas.openxmlformats.org/officeDocument/2006/relationships" ref="P166" r:id="rId194"/>
    <hyperlink xmlns:r="http://schemas.openxmlformats.org/officeDocument/2006/relationships" ref="Q166" r:id="rId195"/>
    <hyperlink xmlns:r="http://schemas.openxmlformats.org/officeDocument/2006/relationships" ref="Q167" r:id="rId196"/>
    <hyperlink xmlns:r="http://schemas.openxmlformats.org/officeDocument/2006/relationships" ref="Q168" r:id="rId197"/>
    <hyperlink xmlns:r="http://schemas.openxmlformats.org/officeDocument/2006/relationships" ref="Q169" r:id="rId198"/>
    <hyperlink xmlns:r="http://schemas.openxmlformats.org/officeDocument/2006/relationships" ref="Q170" r:id="rId199"/>
    <hyperlink xmlns:r="http://schemas.openxmlformats.org/officeDocument/2006/relationships" ref="Q171" r:id="rId200"/>
    <hyperlink xmlns:r="http://schemas.openxmlformats.org/officeDocument/2006/relationships" ref="Q172" r:id="rId201"/>
    <hyperlink xmlns:r="http://schemas.openxmlformats.org/officeDocument/2006/relationships" ref="Q173" r:id="rId202"/>
    <hyperlink xmlns:r="http://schemas.openxmlformats.org/officeDocument/2006/relationships" ref="Q174" r:id="rId203"/>
    <hyperlink xmlns:r="http://schemas.openxmlformats.org/officeDocument/2006/relationships" ref="Q175" r:id="rId204"/>
    <hyperlink xmlns:r="http://schemas.openxmlformats.org/officeDocument/2006/relationships" ref="Q176" r:id="rId205"/>
    <hyperlink xmlns:r="http://schemas.openxmlformats.org/officeDocument/2006/relationships" ref="Q177" r:id="rId206"/>
    <hyperlink xmlns:r="http://schemas.openxmlformats.org/officeDocument/2006/relationships" ref="Q178" r:id="rId207"/>
    <hyperlink xmlns:r="http://schemas.openxmlformats.org/officeDocument/2006/relationships" ref="P179" r:id="rId208"/>
    <hyperlink xmlns:r="http://schemas.openxmlformats.org/officeDocument/2006/relationships" ref="Q179" r:id="rId209"/>
    <hyperlink xmlns:r="http://schemas.openxmlformats.org/officeDocument/2006/relationships" ref="Q180" r:id="rId210"/>
    <hyperlink xmlns:r="http://schemas.openxmlformats.org/officeDocument/2006/relationships" ref="Q181" r:id="rId211"/>
    <hyperlink xmlns:r="http://schemas.openxmlformats.org/officeDocument/2006/relationships" ref="Q182" r:id="rId212"/>
    <hyperlink xmlns:r="http://schemas.openxmlformats.org/officeDocument/2006/relationships" ref="Q183" r:id="rId213"/>
    <hyperlink xmlns:r="http://schemas.openxmlformats.org/officeDocument/2006/relationships" ref="Q184" r:id="rId214"/>
    <hyperlink xmlns:r="http://schemas.openxmlformats.org/officeDocument/2006/relationships" ref="Q185" r:id="rId215"/>
    <hyperlink xmlns:r="http://schemas.openxmlformats.org/officeDocument/2006/relationships" ref="Q186" r:id="rId216"/>
    <hyperlink xmlns:r="http://schemas.openxmlformats.org/officeDocument/2006/relationships" ref="P187" r:id="rId217"/>
    <hyperlink xmlns:r="http://schemas.openxmlformats.org/officeDocument/2006/relationships" ref="Q187" r:id="rId218"/>
    <hyperlink xmlns:r="http://schemas.openxmlformats.org/officeDocument/2006/relationships" ref="Q188" r:id="rId219"/>
    <hyperlink xmlns:r="http://schemas.openxmlformats.org/officeDocument/2006/relationships" ref="Q189" r:id="rId220"/>
    <hyperlink xmlns:r="http://schemas.openxmlformats.org/officeDocument/2006/relationships" ref="Q190" r:id="rId221"/>
    <hyperlink xmlns:r="http://schemas.openxmlformats.org/officeDocument/2006/relationships" ref="Q191" r:id="rId222"/>
    <hyperlink xmlns:r="http://schemas.openxmlformats.org/officeDocument/2006/relationships" ref="Q192" r:id="rId223"/>
    <hyperlink xmlns:r="http://schemas.openxmlformats.org/officeDocument/2006/relationships" ref="Q193" r:id="rId224"/>
    <hyperlink xmlns:r="http://schemas.openxmlformats.org/officeDocument/2006/relationships" ref="Q194" r:id="rId225"/>
    <hyperlink xmlns:r="http://schemas.openxmlformats.org/officeDocument/2006/relationships" ref="Q195" r:id="rId226"/>
    <hyperlink xmlns:r="http://schemas.openxmlformats.org/officeDocument/2006/relationships" ref="Q196" r:id="rId227"/>
    <hyperlink xmlns:r="http://schemas.openxmlformats.org/officeDocument/2006/relationships" ref="Q197" r:id="rId228"/>
    <hyperlink xmlns:r="http://schemas.openxmlformats.org/officeDocument/2006/relationships" ref="Q198" r:id="rId229"/>
    <hyperlink xmlns:r="http://schemas.openxmlformats.org/officeDocument/2006/relationships" ref="Q199" r:id="rId230"/>
    <hyperlink xmlns:r="http://schemas.openxmlformats.org/officeDocument/2006/relationships" ref="Q200" r:id="rId231"/>
    <hyperlink xmlns:r="http://schemas.openxmlformats.org/officeDocument/2006/relationships" ref="Q201" r:id="rId232"/>
    <hyperlink xmlns:r="http://schemas.openxmlformats.org/officeDocument/2006/relationships" ref="Q202" r:id="rId233"/>
    <hyperlink xmlns:r="http://schemas.openxmlformats.org/officeDocument/2006/relationships" ref="P203" r:id="rId234"/>
    <hyperlink xmlns:r="http://schemas.openxmlformats.org/officeDocument/2006/relationships" ref="Q203" r:id="rId235"/>
    <hyperlink xmlns:r="http://schemas.openxmlformats.org/officeDocument/2006/relationships" ref="Q204" r:id="rId236"/>
    <hyperlink xmlns:r="http://schemas.openxmlformats.org/officeDocument/2006/relationships" ref="Q205" r:id="rId237"/>
    <hyperlink xmlns:r="http://schemas.openxmlformats.org/officeDocument/2006/relationships" ref="Q206" r:id="rId238"/>
    <hyperlink xmlns:r="http://schemas.openxmlformats.org/officeDocument/2006/relationships" ref="Q207" r:id="rId239"/>
    <hyperlink xmlns:r="http://schemas.openxmlformats.org/officeDocument/2006/relationships" ref="Q208" r:id="rId240"/>
    <hyperlink xmlns:r="http://schemas.openxmlformats.org/officeDocument/2006/relationships" ref="Q209" r:id="rId241"/>
    <hyperlink xmlns:r="http://schemas.openxmlformats.org/officeDocument/2006/relationships" ref="Q210" r:id="rId242"/>
    <hyperlink xmlns:r="http://schemas.openxmlformats.org/officeDocument/2006/relationships" ref="Q211" r:id="rId243"/>
    <hyperlink xmlns:r="http://schemas.openxmlformats.org/officeDocument/2006/relationships" ref="Q212" r:id="rId244"/>
    <hyperlink xmlns:r="http://schemas.openxmlformats.org/officeDocument/2006/relationships" ref="Q213" r:id="rId245"/>
    <hyperlink xmlns:r="http://schemas.openxmlformats.org/officeDocument/2006/relationships" ref="P214" r:id="rId246"/>
    <hyperlink xmlns:r="http://schemas.openxmlformats.org/officeDocument/2006/relationships" ref="Q214" r:id="rId247"/>
    <hyperlink xmlns:r="http://schemas.openxmlformats.org/officeDocument/2006/relationships" ref="Q215" r:id="rId248"/>
    <hyperlink xmlns:r="http://schemas.openxmlformats.org/officeDocument/2006/relationships" ref="Q216" r:id="rId249"/>
    <hyperlink xmlns:r="http://schemas.openxmlformats.org/officeDocument/2006/relationships" ref="Q217" r:id="rId250"/>
    <hyperlink xmlns:r="http://schemas.openxmlformats.org/officeDocument/2006/relationships" ref="Q218" r:id="rId251"/>
    <hyperlink xmlns:r="http://schemas.openxmlformats.org/officeDocument/2006/relationships" ref="Q219" r:id="rId252"/>
    <hyperlink xmlns:r="http://schemas.openxmlformats.org/officeDocument/2006/relationships" ref="Q220" r:id="rId253"/>
    <hyperlink xmlns:r="http://schemas.openxmlformats.org/officeDocument/2006/relationships" ref="Q221" r:id="rId254"/>
    <hyperlink xmlns:r="http://schemas.openxmlformats.org/officeDocument/2006/relationships" ref="Q222" r:id="rId255"/>
    <hyperlink xmlns:r="http://schemas.openxmlformats.org/officeDocument/2006/relationships" ref="Q223" r:id="rId256"/>
    <hyperlink xmlns:r="http://schemas.openxmlformats.org/officeDocument/2006/relationships" ref="Q224" r:id="rId257"/>
    <hyperlink xmlns:r="http://schemas.openxmlformats.org/officeDocument/2006/relationships" ref="Q225" r:id="rId258"/>
    <hyperlink xmlns:r="http://schemas.openxmlformats.org/officeDocument/2006/relationships" ref="Q226" r:id="rId259"/>
    <hyperlink xmlns:r="http://schemas.openxmlformats.org/officeDocument/2006/relationships" ref="Q227" r:id="rId260"/>
    <hyperlink xmlns:r="http://schemas.openxmlformats.org/officeDocument/2006/relationships" ref="Q228" r:id="rId261"/>
    <hyperlink xmlns:r="http://schemas.openxmlformats.org/officeDocument/2006/relationships" ref="P229" r:id="rId262"/>
    <hyperlink xmlns:r="http://schemas.openxmlformats.org/officeDocument/2006/relationships" ref="Q229" r:id="rId263"/>
    <hyperlink xmlns:r="http://schemas.openxmlformats.org/officeDocument/2006/relationships" ref="Q230" r:id="rId264"/>
    <hyperlink xmlns:r="http://schemas.openxmlformats.org/officeDocument/2006/relationships" ref="Q231" r:id="rId265"/>
    <hyperlink xmlns:r="http://schemas.openxmlformats.org/officeDocument/2006/relationships" ref="Q232" r:id="rId266"/>
    <hyperlink xmlns:r="http://schemas.openxmlformats.org/officeDocument/2006/relationships" ref="Q233" r:id="rId267"/>
    <hyperlink xmlns:r="http://schemas.openxmlformats.org/officeDocument/2006/relationships" ref="Q234" r:id="rId268"/>
    <hyperlink xmlns:r="http://schemas.openxmlformats.org/officeDocument/2006/relationships" ref="Q235" r:id="rId269"/>
    <hyperlink xmlns:r="http://schemas.openxmlformats.org/officeDocument/2006/relationships" ref="Q236" r:id="rId270"/>
    <hyperlink xmlns:r="http://schemas.openxmlformats.org/officeDocument/2006/relationships" ref="Q237" r:id="rId271"/>
    <hyperlink xmlns:r="http://schemas.openxmlformats.org/officeDocument/2006/relationships" ref="Q238" r:id="rId272"/>
    <hyperlink xmlns:r="http://schemas.openxmlformats.org/officeDocument/2006/relationships" ref="Q239" r:id="rId273"/>
    <hyperlink xmlns:r="http://schemas.openxmlformats.org/officeDocument/2006/relationships" ref="Q240" r:id="rId274"/>
    <hyperlink xmlns:r="http://schemas.openxmlformats.org/officeDocument/2006/relationships" ref="P241" r:id="rId275"/>
    <hyperlink xmlns:r="http://schemas.openxmlformats.org/officeDocument/2006/relationships" ref="Q241" r:id="rId276"/>
    <hyperlink xmlns:r="http://schemas.openxmlformats.org/officeDocument/2006/relationships" ref="Q242" r:id="rId277"/>
    <hyperlink xmlns:r="http://schemas.openxmlformats.org/officeDocument/2006/relationships" ref="Q243" r:id="rId278"/>
    <hyperlink xmlns:r="http://schemas.openxmlformats.org/officeDocument/2006/relationships" ref="Q244" r:id="rId279"/>
    <hyperlink xmlns:r="http://schemas.openxmlformats.org/officeDocument/2006/relationships" ref="Q245" r:id="rId280"/>
    <hyperlink xmlns:r="http://schemas.openxmlformats.org/officeDocument/2006/relationships" ref="P246" r:id="rId281"/>
    <hyperlink xmlns:r="http://schemas.openxmlformats.org/officeDocument/2006/relationships" ref="Q246" r:id="rId282"/>
    <hyperlink xmlns:r="http://schemas.openxmlformats.org/officeDocument/2006/relationships" ref="P247" r:id="rId283"/>
    <hyperlink xmlns:r="http://schemas.openxmlformats.org/officeDocument/2006/relationships" ref="Q247" r:id="rId284"/>
    <hyperlink xmlns:r="http://schemas.openxmlformats.org/officeDocument/2006/relationships" ref="Q248" r:id="rId285"/>
    <hyperlink xmlns:r="http://schemas.openxmlformats.org/officeDocument/2006/relationships" ref="Q249" r:id="rId286"/>
    <hyperlink xmlns:r="http://schemas.openxmlformats.org/officeDocument/2006/relationships" ref="Q250" r:id="rId287"/>
    <hyperlink xmlns:r="http://schemas.openxmlformats.org/officeDocument/2006/relationships" ref="Q251" r:id="rId288"/>
    <hyperlink xmlns:r="http://schemas.openxmlformats.org/officeDocument/2006/relationships" ref="Q252" r:id="rId289"/>
    <hyperlink xmlns:r="http://schemas.openxmlformats.org/officeDocument/2006/relationships" ref="P253" r:id="rId290"/>
    <hyperlink xmlns:r="http://schemas.openxmlformats.org/officeDocument/2006/relationships" ref="Q253" r:id="rId291"/>
    <hyperlink xmlns:r="http://schemas.openxmlformats.org/officeDocument/2006/relationships" ref="Q254" r:id="rId292"/>
    <hyperlink xmlns:r="http://schemas.openxmlformats.org/officeDocument/2006/relationships" ref="Q255" r:id="rId293"/>
    <hyperlink xmlns:r="http://schemas.openxmlformats.org/officeDocument/2006/relationships" ref="Q256" r:id="rId294"/>
    <hyperlink xmlns:r="http://schemas.openxmlformats.org/officeDocument/2006/relationships" ref="Q257" r:id="rId295"/>
    <hyperlink xmlns:r="http://schemas.openxmlformats.org/officeDocument/2006/relationships" ref="Q258" r:id="rId296"/>
    <hyperlink xmlns:r="http://schemas.openxmlformats.org/officeDocument/2006/relationships" ref="P259" r:id="rId297"/>
    <hyperlink xmlns:r="http://schemas.openxmlformats.org/officeDocument/2006/relationships" ref="Q259" r:id="rId298"/>
    <hyperlink xmlns:r="http://schemas.openxmlformats.org/officeDocument/2006/relationships" ref="Q260" r:id="rId299"/>
    <hyperlink xmlns:r="http://schemas.openxmlformats.org/officeDocument/2006/relationships" ref="Q261" r:id="rId300"/>
    <hyperlink xmlns:r="http://schemas.openxmlformats.org/officeDocument/2006/relationships" ref="Q262" r:id="rId301"/>
    <hyperlink xmlns:r="http://schemas.openxmlformats.org/officeDocument/2006/relationships" ref="Q263" r:id="rId302"/>
    <hyperlink xmlns:r="http://schemas.openxmlformats.org/officeDocument/2006/relationships" ref="Q264" r:id="rId303"/>
    <hyperlink xmlns:r="http://schemas.openxmlformats.org/officeDocument/2006/relationships" ref="Q265" r:id="rId304"/>
    <hyperlink xmlns:r="http://schemas.openxmlformats.org/officeDocument/2006/relationships" ref="Q266" r:id="rId305"/>
    <hyperlink xmlns:r="http://schemas.openxmlformats.org/officeDocument/2006/relationships" ref="Q267" r:id="rId306"/>
    <hyperlink xmlns:r="http://schemas.openxmlformats.org/officeDocument/2006/relationships" ref="Q268" r:id="rId307"/>
    <hyperlink xmlns:r="http://schemas.openxmlformats.org/officeDocument/2006/relationships" ref="Q269" r:id="rId308"/>
    <hyperlink xmlns:r="http://schemas.openxmlformats.org/officeDocument/2006/relationships" ref="Q270" r:id="rId309"/>
    <hyperlink xmlns:r="http://schemas.openxmlformats.org/officeDocument/2006/relationships" ref="Q271" r:id="rId310"/>
    <hyperlink xmlns:r="http://schemas.openxmlformats.org/officeDocument/2006/relationships" ref="Q272" r:id="rId311"/>
    <hyperlink xmlns:r="http://schemas.openxmlformats.org/officeDocument/2006/relationships" ref="Q273" r:id="rId312"/>
    <hyperlink xmlns:r="http://schemas.openxmlformats.org/officeDocument/2006/relationships" ref="Q274" r:id="rId313"/>
    <hyperlink xmlns:r="http://schemas.openxmlformats.org/officeDocument/2006/relationships" ref="Q275" r:id="rId314"/>
    <hyperlink xmlns:r="http://schemas.openxmlformats.org/officeDocument/2006/relationships" ref="Q276" r:id="rId315"/>
    <hyperlink xmlns:r="http://schemas.openxmlformats.org/officeDocument/2006/relationships" ref="Q277" r:id="rId316"/>
    <hyperlink xmlns:r="http://schemas.openxmlformats.org/officeDocument/2006/relationships" ref="Q278" r:id="rId317"/>
    <hyperlink xmlns:r="http://schemas.openxmlformats.org/officeDocument/2006/relationships" ref="Q279" r:id="rId318"/>
    <hyperlink xmlns:r="http://schemas.openxmlformats.org/officeDocument/2006/relationships" ref="Q280" r:id="rId319"/>
    <hyperlink xmlns:r="http://schemas.openxmlformats.org/officeDocument/2006/relationships" ref="Q281" r:id="rId320"/>
    <hyperlink xmlns:r="http://schemas.openxmlformats.org/officeDocument/2006/relationships" ref="Q282" r:id="rId321"/>
    <hyperlink xmlns:r="http://schemas.openxmlformats.org/officeDocument/2006/relationships" ref="Q283" r:id="rId322"/>
    <hyperlink xmlns:r="http://schemas.openxmlformats.org/officeDocument/2006/relationships" ref="Q284" r:id="rId323"/>
    <hyperlink xmlns:r="http://schemas.openxmlformats.org/officeDocument/2006/relationships" ref="Q285" r:id="rId324"/>
    <hyperlink xmlns:r="http://schemas.openxmlformats.org/officeDocument/2006/relationships" ref="Q286" r:id="rId325"/>
    <hyperlink xmlns:r="http://schemas.openxmlformats.org/officeDocument/2006/relationships" ref="Q287" r:id="rId326"/>
    <hyperlink xmlns:r="http://schemas.openxmlformats.org/officeDocument/2006/relationships" ref="Q288" r:id="rId327"/>
    <hyperlink xmlns:r="http://schemas.openxmlformats.org/officeDocument/2006/relationships" ref="Q289" r:id="rId328"/>
    <hyperlink xmlns:r="http://schemas.openxmlformats.org/officeDocument/2006/relationships" ref="Q290" r:id="rId329"/>
    <hyperlink xmlns:r="http://schemas.openxmlformats.org/officeDocument/2006/relationships" ref="Q291" r:id="rId330"/>
    <hyperlink xmlns:r="http://schemas.openxmlformats.org/officeDocument/2006/relationships" ref="Q292" r:id="rId331"/>
    <hyperlink xmlns:r="http://schemas.openxmlformats.org/officeDocument/2006/relationships" ref="Q293" r:id="rId332"/>
    <hyperlink xmlns:r="http://schemas.openxmlformats.org/officeDocument/2006/relationships" ref="P294" r:id="rId333"/>
    <hyperlink xmlns:r="http://schemas.openxmlformats.org/officeDocument/2006/relationships" ref="Q294" r:id="rId334"/>
    <hyperlink xmlns:r="http://schemas.openxmlformats.org/officeDocument/2006/relationships" ref="Q295" r:id="rId335"/>
    <hyperlink xmlns:r="http://schemas.openxmlformats.org/officeDocument/2006/relationships" ref="Q296" r:id="rId336"/>
    <hyperlink xmlns:r="http://schemas.openxmlformats.org/officeDocument/2006/relationships" ref="Q297" r:id="rId337"/>
    <hyperlink xmlns:r="http://schemas.openxmlformats.org/officeDocument/2006/relationships" ref="P298" r:id="rId338"/>
    <hyperlink xmlns:r="http://schemas.openxmlformats.org/officeDocument/2006/relationships" ref="Q298" r:id="rId339"/>
    <hyperlink xmlns:r="http://schemas.openxmlformats.org/officeDocument/2006/relationships" ref="Q299" r:id="rId340"/>
    <hyperlink xmlns:r="http://schemas.openxmlformats.org/officeDocument/2006/relationships" ref="Q300" r:id="rId341"/>
    <hyperlink xmlns:r="http://schemas.openxmlformats.org/officeDocument/2006/relationships" ref="P301" r:id="rId342"/>
    <hyperlink xmlns:r="http://schemas.openxmlformats.org/officeDocument/2006/relationships" ref="Q301" r:id="rId343"/>
    <hyperlink xmlns:r="http://schemas.openxmlformats.org/officeDocument/2006/relationships" ref="P302" r:id="rId344"/>
    <hyperlink xmlns:r="http://schemas.openxmlformats.org/officeDocument/2006/relationships" ref="Q302" r:id="rId345"/>
    <hyperlink xmlns:r="http://schemas.openxmlformats.org/officeDocument/2006/relationships" ref="Q303" r:id="rId346"/>
    <hyperlink xmlns:r="http://schemas.openxmlformats.org/officeDocument/2006/relationships" ref="Q304" r:id="rId347"/>
    <hyperlink xmlns:r="http://schemas.openxmlformats.org/officeDocument/2006/relationships" ref="Q305" r:id="rId348"/>
    <hyperlink xmlns:r="http://schemas.openxmlformats.org/officeDocument/2006/relationships" ref="Q306" r:id="rId349"/>
    <hyperlink xmlns:r="http://schemas.openxmlformats.org/officeDocument/2006/relationships" ref="Q307" r:id="rId350"/>
    <hyperlink xmlns:r="http://schemas.openxmlformats.org/officeDocument/2006/relationships" ref="Q308" r:id="rId351"/>
    <hyperlink xmlns:r="http://schemas.openxmlformats.org/officeDocument/2006/relationships" ref="Q309" r:id="rId352"/>
    <hyperlink xmlns:r="http://schemas.openxmlformats.org/officeDocument/2006/relationships" ref="Q310" r:id="rId353"/>
    <hyperlink xmlns:r="http://schemas.openxmlformats.org/officeDocument/2006/relationships" ref="Q311" r:id="rId354"/>
    <hyperlink xmlns:r="http://schemas.openxmlformats.org/officeDocument/2006/relationships" ref="Q312" r:id="rId355"/>
    <hyperlink xmlns:r="http://schemas.openxmlformats.org/officeDocument/2006/relationships" ref="Q313" r:id="rId356"/>
    <hyperlink xmlns:r="http://schemas.openxmlformats.org/officeDocument/2006/relationships" ref="Q314" r:id="rId357"/>
    <hyperlink xmlns:r="http://schemas.openxmlformats.org/officeDocument/2006/relationships" ref="Q315" r:id="rId358"/>
    <hyperlink xmlns:r="http://schemas.openxmlformats.org/officeDocument/2006/relationships" ref="Q316" r:id="rId359"/>
    <hyperlink xmlns:r="http://schemas.openxmlformats.org/officeDocument/2006/relationships" ref="Q317" r:id="rId360"/>
    <hyperlink xmlns:r="http://schemas.openxmlformats.org/officeDocument/2006/relationships" ref="Q318" r:id="rId361"/>
    <hyperlink xmlns:r="http://schemas.openxmlformats.org/officeDocument/2006/relationships" ref="Q319" r:id="rId362"/>
    <hyperlink xmlns:r="http://schemas.openxmlformats.org/officeDocument/2006/relationships" ref="Q320" r:id="rId363"/>
    <hyperlink xmlns:r="http://schemas.openxmlformats.org/officeDocument/2006/relationships" ref="Q321" r:id="rId364"/>
    <hyperlink xmlns:r="http://schemas.openxmlformats.org/officeDocument/2006/relationships" ref="Q322" r:id="rId365"/>
    <hyperlink xmlns:r="http://schemas.openxmlformats.org/officeDocument/2006/relationships" ref="Q323" r:id="rId366"/>
    <hyperlink xmlns:r="http://schemas.openxmlformats.org/officeDocument/2006/relationships" ref="P324" r:id="rId367"/>
    <hyperlink xmlns:r="http://schemas.openxmlformats.org/officeDocument/2006/relationships" ref="Q324" r:id="rId368"/>
    <hyperlink xmlns:r="http://schemas.openxmlformats.org/officeDocument/2006/relationships" ref="Q325" r:id="rId369"/>
    <hyperlink xmlns:r="http://schemas.openxmlformats.org/officeDocument/2006/relationships" ref="Q326" r:id="rId370"/>
    <hyperlink xmlns:r="http://schemas.openxmlformats.org/officeDocument/2006/relationships" ref="Q327" r:id="rId371"/>
    <hyperlink xmlns:r="http://schemas.openxmlformats.org/officeDocument/2006/relationships" ref="Q328" r:id="rId372"/>
    <hyperlink xmlns:r="http://schemas.openxmlformats.org/officeDocument/2006/relationships" ref="Q329" r:id="rId373"/>
    <hyperlink xmlns:r="http://schemas.openxmlformats.org/officeDocument/2006/relationships" ref="Q330" r:id="rId374"/>
    <hyperlink xmlns:r="http://schemas.openxmlformats.org/officeDocument/2006/relationships" ref="P331" r:id="rId375"/>
    <hyperlink xmlns:r="http://schemas.openxmlformats.org/officeDocument/2006/relationships" ref="Q331" r:id="rId376"/>
    <hyperlink xmlns:r="http://schemas.openxmlformats.org/officeDocument/2006/relationships" ref="Q332" r:id="rId377"/>
    <hyperlink xmlns:r="http://schemas.openxmlformats.org/officeDocument/2006/relationships" ref="Q333" r:id="rId378"/>
    <hyperlink xmlns:r="http://schemas.openxmlformats.org/officeDocument/2006/relationships" ref="Q334" r:id="rId379"/>
    <hyperlink xmlns:r="http://schemas.openxmlformats.org/officeDocument/2006/relationships" ref="Q335" r:id="rId380"/>
    <hyperlink xmlns:r="http://schemas.openxmlformats.org/officeDocument/2006/relationships" ref="Q336" r:id="rId381"/>
    <hyperlink xmlns:r="http://schemas.openxmlformats.org/officeDocument/2006/relationships" ref="Q337" r:id="rId382"/>
    <hyperlink xmlns:r="http://schemas.openxmlformats.org/officeDocument/2006/relationships" ref="Q338" r:id="rId383"/>
    <hyperlink xmlns:r="http://schemas.openxmlformats.org/officeDocument/2006/relationships" ref="Q339" r:id="rId384"/>
    <hyperlink xmlns:r="http://schemas.openxmlformats.org/officeDocument/2006/relationships" ref="Q340" r:id="rId385"/>
    <hyperlink xmlns:r="http://schemas.openxmlformats.org/officeDocument/2006/relationships" ref="Q341" r:id="rId386"/>
    <hyperlink xmlns:r="http://schemas.openxmlformats.org/officeDocument/2006/relationships" ref="Q342" r:id="rId387"/>
    <hyperlink xmlns:r="http://schemas.openxmlformats.org/officeDocument/2006/relationships" ref="Q343" r:id="rId388"/>
    <hyperlink xmlns:r="http://schemas.openxmlformats.org/officeDocument/2006/relationships" ref="Q344" r:id="rId389"/>
    <hyperlink xmlns:r="http://schemas.openxmlformats.org/officeDocument/2006/relationships" ref="Q345" r:id="rId390"/>
    <hyperlink xmlns:r="http://schemas.openxmlformats.org/officeDocument/2006/relationships" ref="Q346" r:id="rId391"/>
    <hyperlink xmlns:r="http://schemas.openxmlformats.org/officeDocument/2006/relationships" ref="Q347" r:id="rId392"/>
    <hyperlink xmlns:r="http://schemas.openxmlformats.org/officeDocument/2006/relationships" ref="Q348" r:id="rId393"/>
    <hyperlink xmlns:r="http://schemas.openxmlformats.org/officeDocument/2006/relationships" ref="Q349" r:id="rId394"/>
    <hyperlink xmlns:r="http://schemas.openxmlformats.org/officeDocument/2006/relationships" ref="Q350" r:id="rId395"/>
    <hyperlink xmlns:r="http://schemas.openxmlformats.org/officeDocument/2006/relationships" ref="Q351" r:id="rId396"/>
    <hyperlink xmlns:r="http://schemas.openxmlformats.org/officeDocument/2006/relationships" ref="Q352" r:id="rId397"/>
    <hyperlink xmlns:r="http://schemas.openxmlformats.org/officeDocument/2006/relationships" ref="Q353" r:id="rId398"/>
    <hyperlink xmlns:r="http://schemas.openxmlformats.org/officeDocument/2006/relationships" ref="Q354" r:id="rId399"/>
    <hyperlink xmlns:r="http://schemas.openxmlformats.org/officeDocument/2006/relationships" ref="P355" r:id="rId400"/>
    <hyperlink xmlns:r="http://schemas.openxmlformats.org/officeDocument/2006/relationships" ref="Q355" r:id="rId401"/>
    <hyperlink xmlns:r="http://schemas.openxmlformats.org/officeDocument/2006/relationships" ref="Q356" r:id="rId402"/>
    <hyperlink xmlns:r="http://schemas.openxmlformats.org/officeDocument/2006/relationships" ref="Q357" r:id="rId403"/>
    <hyperlink xmlns:r="http://schemas.openxmlformats.org/officeDocument/2006/relationships" ref="Q358" r:id="rId404"/>
    <hyperlink xmlns:r="http://schemas.openxmlformats.org/officeDocument/2006/relationships" ref="Q359" r:id="rId405"/>
    <hyperlink xmlns:r="http://schemas.openxmlformats.org/officeDocument/2006/relationships" ref="Q360" r:id="rId406"/>
    <hyperlink xmlns:r="http://schemas.openxmlformats.org/officeDocument/2006/relationships" ref="P361" r:id="rId407"/>
    <hyperlink xmlns:r="http://schemas.openxmlformats.org/officeDocument/2006/relationships" ref="Q361" r:id="rId408"/>
    <hyperlink xmlns:r="http://schemas.openxmlformats.org/officeDocument/2006/relationships" ref="Q362" r:id="rId409"/>
    <hyperlink xmlns:r="http://schemas.openxmlformats.org/officeDocument/2006/relationships" ref="Q363" r:id="rId410"/>
    <hyperlink xmlns:r="http://schemas.openxmlformats.org/officeDocument/2006/relationships" ref="Q364" r:id="rId411"/>
    <hyperlink xmlns:r="http://schemas.openxmlformats.org/officeDocument/2006/relationships" ref="Q365" r:id="rId412"/>
    <hyperlink xmlns:r="http://schemas.openxmlformats.org/officeDocument/2006/relationships" ref="Q366" r:id="rId413"/>
    <hyperlink xmlns:r="http://schemas.openxmlformats.org/officeDocument/2006/relationships" ref="Q367" r:id="rId414"/>
    <hyperlink xmlns:r="http://schemas.openxmlformats.org/officeDocument/2006/relationships" ref="Q368" r:id="rId415"/>
    <hyperlink xmlns:r="http://schemas.openxmlformats.org/officeDocument/2006/relationships" ref="P369" r:id="rId416"/>
    <hyperlink xmlns:r="http://schemas.openxmlformats.org/officeDocument/2006/relationships" ref="Q369" r:id="rId417"/>
    <hyperlink xmlns:r="http://schemas.openxmlformats.org/officeDocument/2006/relationships" ref="Q370" r:id="rId418"/>
    <hyperlink xmlns:r="http://schemas.openxmlformats.org/officeDocument/2006/relationships" ref="Q371" r:id="rId419"/>
    <hyperlink xmlns:r="http://schemas.openxmlformats.org/officeDocument/2006/relationships" ref="Q372" r:id="rId420"/>
    <hyperlink xmlns:r="http://schemas.openxmlformats.org/officeDocument/2006/relationships" ref="Q373" r:id="rId421"/>
    <hyperlink xmlns:r="http://schemas.openxmlformats.org/officeDocument/2006/relationships" ref="Q374" r:id="rId422"/>
    <hyperlink xmlns:r="http://schemas.openxmlformats.org/officeDocument/2006/relationships" ref="Q375" r:id="rId423"/>
    <hyperlink xmlns:r="http://schemas.openxmlformats.org/officeDocument/2006/relationships" ref="Q376" r:id="rId424"/>
    <hyperlink xmlns:r="http://schemas.openxmlformats.org/officeDocument/2006/relationships" ref="Q377" r:id="rId425"/>
    <hyperlink xmlns:r="http://schemas.openxmlformats.org/officeDocument/2006/relationships" ref="Q378" r:id="rId426"/>
    <hyperlink xmlns:r="http://schemas.openxmlformats.org/officeDocument/2006/relationships" ref="Q379" r:id="rId427"/>
    <hyperlink xmlns:r="http://schemas.openxmlformats.org/officeDocument/2006/relationships" ref="Q380" r:id="rId428"/>
    <hyperlink xmlns:r="http://schemas.openxmlformats.org/officeDocument/2006/relationships" ref="Q381" r:id="rId429"/>
    <hyperlink xmlns:r="http://schemas.openxmlformats.org/officeDocument/2006/relationships" ref="Q382" r:id="rId430"/>
    <hyperlink xmlns:r="http://schemas.openxmlformats.org/officeDocument/2006/relationships" ref="Q383" r:id="rId431"/>
    <hyperlink xmlns:r="http://schemas.openxmlformats.org/officeDocument/2006/relationships" ref="Q384" r:id="rId432"/>
    <hyperlink xmlns:r="http://schemas.openxmlformats.org/officeDocument/2006/relationships" ref="Q385" r:id="rId433"/>
    <hyperlink xmlns:r="http://schemas.openxmlformats.org/officeDocument/2006/relationships" ref="Q386" r:id="rId434"/>
    <hyperlink xmlns:r="http://schemas.openxmlformats.org/officeDocument/2006/relationships" ref="Q387" r:id="rId435"/>
    <hyperlink xmlns:r="http://schemas.openxmlformats.org/officeDocument/2006/relationships" ref="Q388" r:id="rId436"/>
    <hyperlink xmlns:r="http://schemas.openxmlformats.org/officeDocument/2006/relationships" ref="P389" r:id="rId437"/>
    <hyperlink xmlns:r="http://schemas.openxmlformats.org/officeDocument/2006/relationships" ref="Q389" r:id="rId438"/>
    <hyperlink xmlns:r="http://schemas.openxmlformats.org/officeDocument/2006/relationships" ref="Q390" r:id="rId439"/>
    <hyperlink xmlns:r="http://schemas.openxmlformats.org/officeDocument/2006/relationships" ref="Q391" r:id="rId440"/>
    <hyperlink xmlns:r="http://schemas.openxmlformats.org/officeDocument/2006/relationships" ref="Q392" r:id="rId441"/>
    <hyperlink xmlns:r="http://schemas.openxmlformats.org/officeDocument/2006/relationships" ref="P393" r:id="rId442"/>
    <hyperlink xmlns:r="http://schemas.openxmlformats.org/officeDocument/2006/relationships" ref="Q393" r:id="rId443"/>
    <hyperlink xmlns:r="http://schemas.openxmlformats.org/officeDocument/2006/relationships" ref="Q394" r:id="rId444"/>
    <hyperlink xmlns:r="http://schemas.openxmlformats.org/officeDocument/2006/relationships" ref="Q395" r:id="rId445"/>
    <hyperlink xmlns:r="http://schemas.openxmlformats.org/officeDocument/2006/relationships" ref="Q396" r:id="rId446"/>
    <hyperlink xmlns:r="http://schemas.openxmlformats.org/officeDocument/2006/relationships" ref="Q397" r:id="rId447"/>
    <hyperlink xmlns:r="http://schemas.openxmlformats.org/officeDocument/2006/relationships" ref="Q398" r:id="rId448"/>
    <hyperlink xmlns:r="http://schemas.openxmlformats.org/officeDocument/2006/relationships" ref="Q399" r:id="rId449"/>
    <hyperlink xmlns:r="http://schemas.openxmlformats.org/officeDocument/2006/relationships" ref="Q400" r:id="rId450"/>
    <hyperlink xmlns:r="http://schemas.openxmlformats.org/officeDocument/2006/relationships" ref="Q401" r:id="rId451"/>
    <hyperlink xmlns:r="http://schemas.openxmlformats.org/officeDocument/2006/relationships" ref="Q402" r:id="rId452"/>
    <hyperlink xmlns:r="http://schemas.openxmlformats.org/officeDocument/2006/relationships" ref="Q403" r:id="rId453"/>
    <hyperlink xmlns:r="http://schemas.openxmlformats.org/officeDocument/2006/relationships" ref="Q404" r:id="rId454"/>
    <hyperlink xmlns:r="http://schemas.openxmlformats.org/officeDocument/2006/relationships" ref="Q405" r:id="rId455"/>
    <hyperlink xmlns:r="http://schemas.openxmlformats.org/officeDocument/2006/relationships" ref="Q406" r:id="rId456"/>
    <hyperlink xmlns:r="http://schemas.openxmlformats.org/officeDocument/2006/relationships" ref="Q407" r:id="rId457"/>
    <hyperlink xmlns:r="http://schemas.openxmlformats.org/officeDocument/2006/relationships" ref="P408" r:id="rId458"/>
    <hyperlink xmlns:r="http://schemas.openxmlformats.org/officeDocument/2006/relationships" ref="Q408" r:id="rId459"/>
    <hyperlink xmlns:r="http://schemas.openxmlformats.org/officeDocument/2006/relationships" ref="Q409" r:id="rId460"/>
    <hyperlink xmlns:r="http://schemas.openxmlformats.org/officeDocument/2006/relationships" ref="Q410" r:id="rId461"/>
    <hyperlink xmlns:r="http://schemas.openxmlformats.org/officeDocument/2006/relationships" ref="Q411" r:id="rId462"/>
    <hyperlink xmlns:r="http://schemas.openxmlformats.org/officeDocument/2006/relationships" ref="Q412" r:id="rId463"/>
    <hyperlink xmlns:r="http://schemas.openxmlformats.org/officeDocument/2006/relationships" ref="Q413" r:id="rId464"/>
    <hyperlink xmlns:r="http://schemas.openxmlformats.org/officeDocument/2006/relationships" ref="Q414" r:id="rId465"/>
    <hyperlink xmlns:r="http://schemas.openxmlformats.org/officeDocument/2006/relationships" ref="Q415" r:id="rId466"/>
    <hyperlink xmlns:r="http://schemas.openxmlformats.org/officeDocument/2006/relationships" ref="Q416" r:id="rId467"/>
    <hyperlink xmlns:r="http://schemas.openxmlformats.org/officeDocument/2006/relationships" ref="Q417" r:id="rId468"/>
    <hyperlink xmlns:r="http://schemas.openxmlformats.org/officeDocument/2006/relationships" ref="Q418" r:id="rId469"/>
    <hyperlink xmlns:r="http://schemas.openxmlformats.org/officeDocument/2006/relationships" ref="Q419" r:id="rId470"/>
    <hyperlink xmlns:r="http://schemas.openxmlformats.org/officeDocument/2006/relationships" ref="Q420" r:id="rId471"/>
    <hyperlink xmlns:r="http://schemas.openxmlformats.org/officeDocument/2006/relationships" ref="Q421" r:id="rId472"/>
    <hyperlink xmlns:r="http://schemas.openxmlformats.org/officeDocument/2006/relationships" ref="Q422" r:id="rId473"/>
    <hyperlink xmlns:r="http://schemas.openxmlformats.org/officeDocument/2006/relationships" ref="Q423" r:id="rId474"/>
    <hyperlink xmlns:r="http://schemas.openxmlformats.org/officeDocument/2006/relationships" ref="Q424" r:id="rId475"/>
    <hyperlink xmlns:r="http://schemas.openxmlformats.org/officeDocument/2006/relationships" ref="Q425" r:id="rId476"/>
    <hyperlink xmlns:r="http://schemas.openxmlformats.org/officeDocument/2006/relationships" ref="Q426" r:id="rId477"/>
    <hyperlink xmlns:r="http://schemas.openxmlformats.org/officeDocument/2006/relationships" ref="Q427" r:id="rId478"/>
    <hyperlink xmlns:r="http://schemas.openxmlformats.org/officeDocument/2006/relationships" ref="Q428" r:id="rId479"/>
    <hyperlink xmlns:r="http://schemas.openxmlformats.org/officeDocument/2006/relationships" ref="Q429" r:id="rId480"/>
    <hyperlink xmlns:r="http://schemas.openxmlformats.org/officeDocument/2006/relationships" ref="Q430" r:id="rId481"/>
    <hyperlink xmlns:r="http://schemas.openxmlformats.org/officeDocument/2006/relationships" ref="Q431" r:id="rId482"/>
    <hyperlink xmlns:r="http://schemas.openxmlformats.org/officeDocument/2006/relationships" ref="Q432" r:id="rId483"/>
    <hyperlink xmlns:r="http://schemas.openxmlformats.org/officeDocument/2006/relationships" ref="Q433" r:id="rId484"/>
    <hyperlink xmlns:r="http://schemas.openxmlformats.org/officeDocument/2006/relationships" ref="Q434" r:id="rId485"/>
    <hyperlink xmlns:r="http://schemas.openxmlformats.org/officeDocument/2006/relationships" ref="Q435" r:id="rId486"/>
    <hyperlink xmlns:r="http://schemas.openxmlformats.org/officeDocument/2006/relationships" ref="Q436" r:id="rId487"/>
    <hyperlink xmlns:r="http://schemas.openxmlformats.org/officeDocument/2006/relationships" ref="Q437" r:id="rId488"/>
    <hyperlink xmlns:r="http://schemas.openxmlformats.org/officeDocument/2006/relationships" ref="Q438" r:id="rId489"/>
    <hyperlink xmlns:r="http://schemas.openxmlformats.org/officeDocument/2006/relationships" ref="Q439" r:id="rId490"/>
    <hyperlink xmlns:r="http://schemas.openxmlformats.org/officeDocument/2006/relationships" ref="Q440" r:id="rId491"/>
    <hyperlink xmlns:r="http://schemas.openxmlformats.org/officeDocument/2006/relationships" ref="Q441" r:id="rId492"/>
    <hyperlink xmlns:r="http://schemas.openxmlformats.org/officeDocument/2006/relationships" ref="Q442" r:id="rId493"/>
    <hyperlink xmlns:r="http://schemas.openxmlformats.org/officeDocument/2006/relationships" ref="Q443" r:id="rId494"/>
    <hyperlink xmlns:r="http://schemas.openxmlformats.org/officeDocument/2006/relationships" ref="Q444" r:id="rId495"/>
    <hyperlink xmlns:r="http://schemas.openxmlformats.org/officeDocument/2006/relationships" ref="Q445" r:id="rId496"/>
    <hyperlink xmlns:r="http://schemas.openxmlformats.org/officeDocument/2006/relationships" ref="Q446" r:id="rId497"/>
    <hyperlink xmlns:r="http://schemas.openxmlformats.org/officeDocument/2006/relationships" ref="Q447" r:id="rId498"/>
    <hyperlink xmlns:r="http://schemas.openxmlformats.org/officeDocument/2006/relationships" ref="Q448" r:id="rId499"/>
    <hyperlink xmlns:r="http://schemas.openxmlformats.org/officeDocument/2006/relationships" ref="Q449" r:id="rId500"/>
    <hyperlink xmlns:r="http://schemas.openxmlformats.org/officeDocument/2006/relationships" ref="Q450" r:id="rId501"/>
    <hyperlink xmlns:r="http://schemas.openxmlformats.org/officeDocument/2006/relationships" ref="Q451" r:id="rId502"/>
    <hyperlink xmlns:r="http://schemas.openxmlformats.org/officeDocument/2006/relationships" ref="Q452" r:id="rId503"/>
    <hyperlink xmlns:r="http://schemas.openxmlformats.org/officeDocument/2006/relationships" ref="Q453" r:id="rId504"/>
    <hyperlink xmlns:r="http://schemas.openxmlformats.org/officeDocument/2006/relationships" ref="P454" r:id="rId505"/>
    <hyperlink xmlns:r="http://schemas.openxmlformats.org/officeDocument/2006/relationships" ref="Q454" r:id="rId506"/>
    <hyperlink xmlns:r="http://schemas.openxmlformats.org/officeDocument/2006/relationships" ref="Q455" r:id="rId507"/>
    <hyperlink xmlns:r="http://schemas.openxmlformats.org/officeDocument/2006/relationships" ref="Q456" r:id="rId508"/>
    <hyperlink xmlns:r="http://schemas.openxmlformats.org/officeDocument/2006/relationships" ref="Q457" r:id="rId509"/>
    <hyperlink xmlns:r="http://schemas.openxmlformats.org/officeDocument/2006/relationships" ref="Q458" r:id="rId510"/>
    <hyperlink xmlns:r="http://schemas.openxmlformats.org/officeDocument/2006/relationships" ref="Q459" r:id="rId511"/>
    <hyperlink xmlns:r="http://schemas.openxmlformats.org/officeDocument/2006/relationships" ref="Q460" r:id="rId512"/>
    <hyperlink xmlns:r="http://schemas.openxmlformats.org/officeDocument/2006/relationships" ref="Q461" r:id="rId513"/>
    <hyperlink xmlns:r="http://schemas.openxmlformats.org/officeDocument/2006/relationships" ref="Q462" r:id="rId514"/>
    <hyperlink xmlns:r="http://schemas.openxmlformats.org/officeDocument/2006/relationships" ref="Q463" r:id="rId515"/>
    <hyperlink xmlns:r="http://schemas.openxmlformats.org/officeDocument/2006/relationships" ref="Q464" r:id="rId516"/>
    <hyperlink xmlns:r="http://schemas.openxmlformats.org/officeDocument/2006/relationships" ref="Q465" r:id="rId517"/>
    <hyperlink xmlns:r="http://schemas.openxmlformats.org/officeDocument/2006/relationships" ref="Q466" r:id="rId518"/>
    <hyperlink xmlns:r="http://schemas.openxmlformats.org/officeDocument/2006/relationships" ref="Q467" r:id="rId519"/>
    <hyperlink xmlns:r="http://schemas.openxmlformats.org/officeDocument/2006/relationships" ref="Q468" r:id="rId520"/>
    <hyperlink xmlns:r="http://schemas.openxmlformats.org/officeDocument/2006/relationships" ref="P469" r:id="rId521"/>
    <hyperlink xmlns:r="http://schemas.openxmlformats.org/officeDocument/2006/relationships" ref="Q469" r:id="rId522"/>
    <hyperlink xmlns:r="http://schemas.openxmlformats.org/officeDocument/2006/relationships" ref="Q470" r:id="rId523"/>
    <hyperlink xmlns:r="http://schemas.openxmlformats.org/officeDocument/2006/relationships" ref="Q471" r:id="rId524"/>
    <hyperlink xmlns:r="http://schemas.openxmlformats.org/officeDocument/2006/relationships" ref="Q472" r:id="rId525"/>
    <hyperlink xmlns:r="http://schemas.openxmlformats.org/officeDocument/2006/relationships" ref="Q473" r:id="rId526"/>
    <hyperlink xmlns:r="http://schemas.openxmlformats.org/officeDocument/2006/relationships" ref="P474" r:id="rId527"/>
    <hyperlink xmlns:r="http://schemas.openxmlformats.org/officeDocument/2006/relationships" ref="Q474" r:id="rId528"/>
    <hyperlink xmlns:r="http://schemas.openxmlformats.org/officeDocument/2006/relationships" ref="Q475" r:id="rId529"/>
    <hyperlink xmlns:r="http://schemas.openxmlformats.org/officeDocument/2006/relationships" ref="Q476" r:id="rId530"/>
    <hyperlink xmlns:r="http://schemas.openxmlformats.org/officeDocument/2006/relationships" ref="P477" r:id="rId531"/>
    <hyperlink xmlns:r="http://schemas.openxmlformats.org/officeDocument/2006/relationships" ref="Q477" r:id="rId532"/>
    <hyperlink xmlns:r="http://schemas.openxmlformats.org/officeDocument/2006/relationships" ref="Q478" r:id="rId533"/>
    <hyperlink xmlns:r="http://schemas.openxmlformats.org/officeDocument/2006/relationships" ref="P479" r:id="rId534"/>
    <hyperlink xmlns:r="http://schemas.openxmlformats.org/officeDocument/2006/relationships" ref="Q479" r:id="rId535"/>
    <hyperlink xmlns:r="http://schemas.openxmlformats.org/officeDocument/2006/relationships" ref="Q480" r:id="rId536"/>
    <hyperlink xmlns:r="http://schemas.openxmlformats.org/officeDocument/2006/relationships" ref="Q481" r:id="rId537"/>
    <hyperlink xmlns:r="http://schemas.openxmlformats.org/officeDocument/2006/relationships" ref="P482" r:id="rId538"/>
    <hyperlink xmlns:r="http://schemas.openxmlformats.org/officeDocument/2006/relationships" ref="Q482" r:id="rId539"/>
    <hyperlink xmlns:r="http://schemas.openxmlformats.org/officeDocument/2006/relationships" ref="P483" r:id="rId540"/>
    <hyperlink xmlns:r="http://schemas.openxmlformats.org/officeDocument/2006/relationships" ref="Q483" r:id="rId541"/>
    <hyperlink xmlns:r="http://schemas.openxmlformats.org/officeDocument/2006/relationships" ref="P484" r:id="rId542"/>
    <hyperlink xmlns:r="http://schemas.openxmlformats.org/officeDocument/2006/relationships" ref="Q484" r:id="rId543"/>
    <hyperlink xmlns:r="http://schemas.openxmlformats.org/officeDocument/2006/relationships" ref="Q485" r:id="rId544"/>
    <hyperlink xmlns:r="http://schemas.openxmlformats.org/officeDocument/2006/relationships" ref="Q486" r:id="rId545"/>
    <hyperlink xmlns:r="http://schemas.openxmlformats.org/officeDocument/2006/relationships" ref="Q487" r:id="rId546"/>
    <hyperlink xmlns:r="http://schemas.openxmlformats.org/officeDocument/2006/relationships" ref="Q488" r:id="rId547"/>
    <hyperlink xmlns:r="http://schemas.openxmlformats.org/officeDocument/2006/relationships" ref="Q489" r:id="rId548"/>
    <hyperlink xmlns:r="http://schemas.openxmlformats.org/officeDocument/2006/relationships" ref="Q490" r:id="rId549"/>
    <hyperlink xmlns:r="http://schemas.openxmlformats.org/officeDocument/2006/relationships" ref="Q491" r:id="rId550"/>
    <hyperlink xmlns:r="http://schemas.openxmlformats.org/officeDocument/2006/relationships" ref="Q492" r:id="rId551"/>
    <hyperlink xmlns:r="http://schemas.openxmlformats.org/officeDocument/2006/relationships" ref="P493" r:id="rId552"/>
    <hyperlink xmlns:r="http://schemas.openxmlformats.org/officeDocument/2006/relationships" ref="Q493" r:id="rId553"/>
    <hyperlink xmlns:r="http://schemas.openxmlformats.org/officeDocument/2006/relationships" ref="P494" r:id="rId554"/>
    <hyperlink xmlns:r="http://schemas.openxmlformats.org/officeDocument/2006/relationships" ref="Q494" r:id="rId555"/>
    <hyperlink xmlns:r="http://schemas.openxmlformats.org/officeDocument/2006/relationships" ref="Q495" r:id="rId556"/>
    <hyperlink xmlns:r="http://schemas.openxmlformats.org/officeDocument/2006/relationships" ref="P496" r:id="rId557"/>
    <hyperlink xmlns:r="http://schemas.openxmlformats.org/officeDocument/2006/relationships" ref="Q496" r:id="rId558"/>
    <hyperlink xmlns:r="http://schemas.openxmlformats.org/officeDocument/2006/relationships" ref="P497" r:id="rId559"/>
    <hyperlink xmlns:r="http://schemas.openxmlformats.org/officeDocument/2006/relationships" ref="Q497" r:id="rId560"/>
    <hyperlink xmlns:r="http://schemas.openxmlformats.org/officeDocument/2006/relationships" ref="Q498" r:id="rId561"/>
    <hyperlink xmlns:r="http://schemas.openxmlformats.org/officeDocument/2006/relationships" ref="P499" r:id="rId562"/>
    <hyperlink xmlns:r="http://schemas.openxmlformats.org/officeDocument/2006/relationships" ref="Q499" r:id="rId563"/>
    <hyperlink xmlns:r="http://schemas.openxmlformats.org/officeDocument/2006/relationships" ref="Q500" r:id="rId564"/>
    <hyperlink xmlns:r="http://schemas.openxmlformats.org/officeDocument/2006/relationships" ref="Q501" r:id="rId565"/>
    <hyperlink xmlns:r="http://schemas.openxmlformats.org/officeDocument/2006/relationships" ref="Q502" r:id="rId566"/>
    <hyperlink xmlns:r="http://schemas.openxmlformats.org/officeDocument/2006/relationships" ref="Q503" r:id="rId567"/>
    <hyperlink xmlns:r="http://schemas.openxmlformats.org/officeDocument/2006/relationships" ref="Q504" r:id="rId568"/>
    <hyperlink xmlns:r="http://schemas.openxmlformats.org/officeDocument/2006/relationships" ref="P505" r:id="rId569"/>
    <hyperlink xmlns:r="http://schemas.openxmlformats.org/officeDocument/2006/relationships" ref="Q505" r:id="rId570"/>
    <hyperlink xmlns:r="http://schemas.openxmlformats.org/officeDocument/2006/relationships" ref="Q506" r:id="rId571"/>
    <hyperlink xmlns:r="http://schemas.openxmlformats.org/officeDocument/2006/relationships" ref="P507" r:id="rId572"/>
    <hyperlink xmlns:r="http://schemas.openxmlformats.org/officeDocument/2006/relationships" ref="Q507" r:id="rId573"/>
    <hyperlink xmlns:r="http://schemas.openxmlformats.org/officeDocument/2006/relationships" ref="Q508" r:id="rId574"/>
    <hyperlink xmlns:r="http://schemas.openxmlformats.org/officeDocument/2006/relationships" ref="Q509" r:id="rId575"/>
    <hyperlink xmlns:r="http://schemas.openxmlformats.org/officeDocument/2006/relationships" ref="P510" r:id="rId576"/>
    <hyperlink xmlns:r="http://schemas.openxmlformats.org/officeDocument/2006/relationships" ref="Q510" r:id="rId577"/>
    <hyperlink xmlns:r="http://schemas.openxmlformats.org/officeDocument/2006/relationships" ref="P511" r:id="rId578"/>
    <hyperlink xmlns:r="http://schemas.openxmlformats.org/officeDocument/2006/relationships" ref="Q511" r:id="rId579"/>
    <hyperlink xmlns:r="http://schemas.openxmlformats.org/officeDocument/2006/relationships" ref="Q512" r:id="rId580"/>
    <hyperlink xmlns:r="http://schemas.openxmlformats.org/officeDocument/2006/relationships" ref="Q513" r:id="rId581"/>
    <hyperlink xmlns:r="http://schemas.openxmlformats.org/officeDocument/2006/relationships" ref="Q514" r:id="rId582"/>
    <hyperlink xmlns:r="http://schemas.openxmlformats.org/officeDocument/2006/relationships" ref="Q515" r:id="rId583"/>
    <hyperlink xmlns:r="http://schemas.openxmlformats.org/officeDocument/2006/relationships" ref="Q516" r:id="rId584"/>
    <hyperlink xmlns:r="http://schemas.openxmlformats.org/officeDocument/2006/relationships" ref="Q517" r:id="rId585"/>
    <hyperlink xmlns:r="http://schemas.openxmlformats.org/officeDocument/2006/relationships" ref="Q518" r:id="rId586"/>
    <hyperlink xmlns:r="http://schemas.openxmlformats.org/officeDocument/2006/relationships" ref="Q519" r:id="rId587"/>
    <hyperlink xmlns:r="http://schemas.openxmlformats.org/officeDocument/2006/relationships" ref="Q520" r:id="rId588"/>
    <hyperlink xmlns:r="http://schemas.openxmlformats.org/officeDocument/2006/relationships" ref="Q521" r:id="rId589"/>
    <hyperlink xmlns:r="http://schemas.openxmlformats.org/officeDocument/2006/relationships" ref="P522" r:id="rId590"/>
    <hyperlink xmlns:r="http://schemas.openxmlformats.org/officeDocument/2006/relationships" ref="Q522" r:id="rId591"/>
    <hyperlink xmlns:r="http://schemas.openxmlformats.org/officeDocument/2006/relationships" ref="Q523" r:id="rId592"/>
    <hyperlink xmlns:r="http://schemas.openxmlformats.org/officeDocument/2006/relationships" ref="Q524" r:id="rId593"/>
    <hyperlink xmlns:r="http://schemas.openxmlformats.org/officeDocument/2006/relationships" ref="Q525" r:id="rId594"/>
    <hyperlink xmlns:r="http://schemas.openxmlformats.org/officeDocument/2006/relationships" ref="P526" r:id="rId595"/>
    <hyperlink xmlns:r="http://schemas.openxmlformats.org/officeDocument/2006/relationships" ref="Q526" r:id="rId596"/>
    <hyperlink xmlns:r="http://schemas.openxmlformats.org/officeDocument/2006/relationships" ref="Q527" r:id="rId597"/>
    <hyperlink xmlns:r="http://schemas.openxmlformats.org/officeDocument/2006/relationships" ref="Q528" r:id="rId598"/>
    <hyperlink xmlns:r="http://schemas.openxmlformats.org/officeDocument/2006/relationships" ref="Q529" r:id="rId599"/>
    <hyperlink xmlns:r="http://schemas.openxmlformats.org/officeDocument/2006/relationships" ref="Q530" r:id="rId600"/>
    <hyperlink xmlns:r="http://schemas.openxmlformats.org/officeDocument/2006/relationships" ref="Q531" r:id="rId601"/>
    <hyperlink xmlns:r="http://schemas.openxmlformats.org/officeDocument/2006/relationships" ref="Q532" r:id="rId602"/>
    <hyperlink xmlns:r="http://schemas.openxmlformats.org/officeDocument/2006/relationships" ref="Q533" r:id="rId603"/>
    <hyperlink xmlns:r="http://schemas.openxmlformats.org/officeDocument/2006/relationships" ref="Q534" r:id="rId604"/>
    <hyperlink xmlns:r="http://schemas.openxmlformats.org/officeDocument/2006/relationships" ref="Q535" r:id="rId605"/>
    <hyperlink xmlns:r="http://schemas.openxmlformats.org/officeDocument/2006/relationships" ref="Q536" r:id="rId606"/>
    <hyperlink xmlns:r="http://schemas.openxmlformats.org/officeDocument/2006/relationships" ref="Q537" r:id="rId607"/>
    <hyperlink xmlns:r="http://schemas.openxmlformats.org/officeDocument/2006/relationships" ref="Q538" r:id="rId608"/>
    <hyperlink xmlns:r="http://schemas.openxmlformats.org/officeDocument/2006/relationships" ref="Q539" r:id="rId609"/>
    <hyperlink xmlns:r="http://schemas.openxmlformats.org/officeDocument/2006/relationships" ref="Q540" r:id="rId610"/>
    <hyperlink xmlns:r="http://schemas.openxmlformats.org/officeDocument/2006/relationships" ref="Q541" r:id="rId611"/>
    <hyperlink xmlns:r="http://schemas.openxmlformats.org/officeDocument/2006/relationships" ref="Q542" r:id="rId612"/>
    <hyperlink xmlns:r="http://schemas.openxmlformats.org/officeDocument/2006/relationships" ref="Q543" r:id="rId613"/>
    <hyperlink xmlns:r="http://schemas.openxmlformats.org/officeDocument/2006/relationships" ref="Q544" r:id="rId614"/>
    <hyperlink xmlns:r="http://schemas.openxmlformats.org/officeDocument/2006/relationships" ref="Q545" r:id="rId615"/>
    <hyperlink xmlns:r="http://schemas.openxmlformats.org/officeDocument/2006/relationships" ref="Q546" r:id="rId616"/>
    <hyperlink xmlns:r="http://schemas.openxmlformats.org/officeDocument/2006/relationships" ref="Q547" r:id="rId617"/>
    <hyperlink xmlns:r="http://schemas.openxmlformats.org/officeDocument/2006/relationships" ref="Q548" r:id="rId618"/>
    <hyperlink xmlns:r="http://schemas.openxmlformats.org/officeDocument/2006/relationships" ref="P549" r:id="rId619"/>
    <hyperlink xmlns:r="http://schemas.openxmlformats.org/officeDocument/2006/relationships" ref="Q549" r:id="rId620"/>
    <hyperlink xmlns:r="http://schemas.openxmlformats.org/officeDocument/2006/relationships" ref="P550" r:id="rId621"/>
    <hyperlink xmlns:r="http://schemas.openxmlformats.org/officeDocument/2006/relationships" ref="Q550" r:id="rId622"/>
    <hyperlink xmlns:r="http://schemas.openxmlformats.org/officeDocument/2006/relationships" ref="Q551" r:id="rId623"/>
    <hyperlink xmlns:r="http://schemas.openxmlformats.org/officeDocument/2006/relationships" ref="Q552" r:id="rId624"/>
    <hyperlink xmlns:r="http://schemas.openxmlformats.org/officeDocument/2006/relationships" ref="Q553" r:id="rId625"/>
    <hyperlink xmlns:r="http://schemas.openxmlformats.org/officeDocument/2006/relationships" ref="Q554" r:id="rId626"/>
    <hyperlink xmlns:r="http://schemas.openxmlformats.org/officeDocument/2006/relationships" ref="Q555" r:id="rId627"/>
    <hyperlink xmlns:r="http://schemas.openxmlformats.org/officeDocument/2006/relationships" ref="Q556" r:id="rId628"/>
    <hyperlink xmlns:r="http://schemas.openxmlformats.org/officeDocument/2006/relationships" ref="Q557" r:id="rId629"/>
    <hyperlink xmlns:r="http://schemas.openxmlformats.org/officeDocument/2006/relationships" ref="Q558" r:id="rId630"/>
    <hyperlink xmlns:r="http://schemas.openxmlformats.org/officeDocument/2006/relationships" ref="Q559" r:id="rId631"/>
    <hyperlink xmlns:r="http://schemas.openxmlformats.org/officeDocument/2006/relationships" ref="P560" r:id="rId632"/>
    <hyperlink xmlns:r="http://schemas.openxmlformats.org/officeDocument/2006/relationships" ref="Q560" r:id="rId633"/>
    <hyperlink xmlns:r="http://schemas.openxmlformats.org/officeDocument/2006/relationships" ref="Q561" r:id="rId634"/>
    <hyperlink xmlns:r="http://schemas.openxmlformats.org/officeDocument/2006/relationships" ref="Q562" r:id="rId635"/>
    <hyperlink xmlns:r="http://schemas.openxmlformats.org/officeDocument/2006/relationships" ref="Q563" r:id="rId636"/>
    <hyperlink xmlns:r="http://schemas.openxmlformats.org/officeDocument/2006/relationships" ref="Q564" r:id="rId637"/>
    <hyperlink xmlns:r="http://schemas.openxmlformats.org/officeDocument/2006/relationships" ref="Q565" r:id="rId638"/>
    <hyperlink xmlns:r="http://schemas.openxmlformats.org/officeDocument/2006/relationships" ref="P566" r:id="rId639"/>
    <hyperlink xmlns:r="http://schemas.openxmlformats.org/officeDocument/2006/relationships" ref="Q566" r:id="rId640"/>
    <hyperlink xmlns:r="http://schemas.openxmlformats.org/officeDocument/2006/relationships" ref="Q567" r:id="rId641"/>
    <hyperlink xmlns:r="http://schemas.openxmlformats.org/officeDocument/2006/relationships" ref="P568" r:id="rId642"/>
    <hyperlink xmlns:r="http://schemas.openxmlformats.org/officeDocument/2006/relationships" ref="Q568" r:id="rId643"/>
    <hyperlink xmlns:r="http://schemas.openxmlformats.org/officeDocument/2006/relationships" ref="Q569" r:id="rId644"/>
    <hyperlink xmlns:r="http://schemas.openxmlformats.org/officeDocument/2006/relationships" ref="Q570" r:id="rId645"/>
    <hyperlink xmlns:r="http://schemas.openxmlformats.org/officeDocument/2006/relationships" ref="Q571" r:id="rId646"/>
    <hyperlink xmlns:r="http://schemas.openxmlformats.org/officeDocument/2006/relationships" ref="Q572" r:id="rId647"/>
    <hyperlink xmlns:r="http://schemas.openxmlformats.org/officeDocument/2006/relationships" ref="Q573" r:id="rId648"/>
    <hyperlink xmlns:r="http://schemas.openxmlformats.org/officeDocument/2006/relationships" ref="Q574" r:id="rId649"/>
    <hyperlink xmlns:r="http://schemas.openxmlformats.org/officeDocument/2006/relationships" ref="Q575" r:id="rId650"/>
    <hyperlink xmlns:r="http://schemas.openxmlformats.org/officeDocument/2006/relationships" ref="Q576" r:id="rId651"/>
    <hyperlink xmlns:r="http://schemas.openxmlformats.org/officeDocument/2006/relationships" ref="P577" r:id="rId652"/>
    <hyperlink xmlns:r="http://schemas.openxmlformats.org/officeDocument/2006/relationships" ref="Q577" r:id="rId653"/>
    <hyperlink xmlns:r="http://schemas.openxmlformats.org/officeDocument/2006/relationships" ref="Q578" r:id="rId654"/>
    <hyperlink xmlns:r="http://schemas.openxmlformats.org/officeDocument/2006/relationships" ref="Q579" r:id="rId655"/>
    <hyperlink xmlns:r="http://schemas.openxmlformats.org/officeDocument/2006/relationships" ref="P580" r:id="rId656"/>
    <hyperlink xmlns:r="http://schemas.openxmlformats.org/officeDocument/2006/relationships" ref="Q580" r:id="rId657"/>
    <hyperlink xmlns:r="http://schemas.openxmlformats.org/officeDocument/2006/relationships" ref="Q581" r:id="rId658"/>
    <hyperlink xmlns:r="http://schemas.openxmlformats.org/officeDocument/2006/relationships" ref="Q582" r:id="rId659"/>
    <hyperlink xmlns:r="http://schemas.openxmlformats.org/officeDocument/2006/relationships" ref="Q583" r:id="rId660"/>
    <hyperlink xmlns:r="http://schemas.openxmlformats.org/officeDocument/2006/relationships" ref="Q584" r:id="rId661"/>
    <hyperlink xmlns:r="http://schemas.openxmlformats.org/officeDocument/2006/relationships" ref="Q585" r:id="rId662"/>
    <hyperlink xmlns:r="http://schemas.openxmlformats.org/officeDocument/2006/relationships" ref="Q586" r:id="rId663"/>
    <hyperlink xmlns:r="http://schemas.openxmlformats.org/officeDocument/2006/relationships" ref="Q587" r:id="rId664"/>
    <hyperlink xmlns:r="http://schemas.openxmlformats.org/officeDocument/2006/relationships" ref="Q588" r:id="rId665"/>
    <hyperlink xmlns:r="http://schemas.openxmlformats.org/officeDocument/2006/relationships" ref="Q589" r:id="rId666"/>
    <hyperlink xmlns:r="http://schemas.openxmlformats.org/officeDocument/2006/relationships" ref="Q590" r:id="rId667"/>
    <hyperlink xmlns:r="http://schemas.openxmlformats.org/officeDocument/2006/relationships" ref="Q591" r:id="rId668"/>
    <hyperlink xmlns:r="http://schemas.openxmlformats.org/officeDocument/2006/relationships" ref="Q592" r:id="rId669"/>
    <hyperlink xmlns:r="http://schemas.openxmlformats.org/officeDocument/2006/relationships" ref="Q593" r:id="rId670"/>
    <hyperlink xmlns:r="http://schemas.openxmlformats.org/officeDocument/2006/relationships" ref="Q594" r:id="rId671"/>
    <hyperlink xmlns:r="http://schemas.openxmlformats.org/officeDocument/2006/relationships" ref="P595" r:id="rId672"/>
    <hyperlink xmlns:r="http://schemas.openxmlformats.org/officeDocument/2006/relationships" ref="Q595" r:id="rId673"/>
    <hyperlink xmlns:r="http://schemas.openxmlformats.org/officeDocument/2006/relationships" ref="Q596" r:id="rId674"/>
    <hyperlink xmlns:r="http://schemas.openxmlformats.org/officeDocument/2006/relationships" ref="Q597" r:id="rId675"/>
    <hyperlink xmlns:r="http://schemas.openxmlformats.org/officeDocument/2006/relationships" ref="Q598" r:id="rId676"/>
    <hyperlink xmlns:r="http://schemas.openxmlformats.org/officeDocument/2006/relationships" ref="P599" r:id="rId677"/>
    <hyperlink xmlns:r="http://schemas.openxmlformats.org/officeDocument/2006/relationships" ref="Q599" r:id="rId678"/>
    <hyperlink xmlns:r="http://schemas.openxmlformats.org/officeDocument/2006/relationships" ref="Q600" r:id="rId679"/>
    <hyperlink xmlns:r="http://schemas.openxmlformats.org/officeDocument/2006/relationships" ref="Q601" r:id="rId680"/>
    <hyperlink xmlns:r="http://schemas.openxmlformats.org/officeDocument/2006/relationships" ref="Q602" r:id="rId681"/>
    <hyperlink xmlns:r="http://schemas.openxmlformats.org/officeDocument/2006/relationships" ref="Q603" r:id="rId682"/>
    <hyperlink xmlns:r="http://schemas.openxmlformats.org/officeDocument/2006/relationships" ref="Q604" r:id="rId683"/>
    <hyperlink xmlns:r="http://schemas.openxmlformats.org/officeDocument/2006/relationships" ref="Q605" r:id="rId684"/>
    <hyperlink xmlns:r="http://schemas.openxmlformats.org/officeDocument/2006/relationships" ref="P606" r:id="rId685"/>
    <hyperlink xmlns:r="http://schemas.openxmlformats.org/officeDocument/2006/relationships" ref="Q606" r:id="rId686"/>
    <hyperlink xmlns:r="http://schemas.openxmlformats.org/officeDocument/2006/relationships" ref="Q607" r:id="rId687"/>
    <hyperlink xmlns:r="http://schemas.openxmlformats.org/officeDocument/2006/relationships" ref="P608" r:id="rId688"/>
    <hyperlink xmlns:r="http://schemas.openxmlformats.org/officeDocument/2006/relationships" ref="Q608" r:id="rId689"/>
    <hyperlink xmlns:r="http://schemas.openxmlformats.org/officeDocument/2006/relationships" ref="Q609" r:id="rId690"/>
    <hyperlink xmlns:r="http://schemas.openxmlformats.org/officeDocument/2006/relationships" ref="Q610" r:id="rId691"/>
    <hyperlink xmlns:r="http://schemas.openxmlformats.org/officeDocument/2006/relationships" ref="Q611" r:id="rId692"/>
    <hyperlink xmlns:r="http://schemas.openxmlformats.org/officeDocument/2006/relationships" ref="Q612" r:id="rId693"/>
    <hyperlink xmlns:r="http://schemas.openxmlformats.org/officeDocument/2006/relationships" ref="Q613" r:id="rId694"/>
    <hyperlink xmlns:r="http://schemas.openxmlformats.org/officeDocument/2006/relationships" ref="Q614" r:id="rId695"/>
    <hyperlink xmlns:r="http://schemas.openxmlformats.org/officeDocument/2006/relationships" ref="Q615" r:id="rId696"/>
    <hyperlink xmlns:r="http://schemas.openxmlformats.org/officeDocument/2006/relationships" ref="Q616" r:id="rId697"/>
    <hyperlink xmlns:r="http://schemas.openxmlformats.org/officeDocument/2006/relationships" ref="Q617" r:id="rId698"/>
    <hyperlink xmlns:r="http://schemas.openxmlformats.org/officeDocument/2006/relationships" ref="P618" r:id="rId699"/>
    <hyperlink xmlns:r="http://schemas.openxmlformats.org/officeDocument/2006/relationships" ref="Q618" r:id="rId700"/>
    <hyperlink xmlns:r="http://schemas.openxmlformats.org/officeDocument/2006/relationships" ref="Q619" r:id="rId701"/>
    <hyperlink xmlns:r="http://schemas.openxmlformats.org/officeDocument/2006/relationships" ref="Q620" r:id="rId702"/>
    <hyperlink xmlns:r="http://schemas.openxmlformats.org/officeDocument/2006/relationships" ref="Q621" r:id="rId703"/>
    <hyperlink xmlns:r="http://schemas.openxmlformats.org/officeDocument/2006/relationships" ref="Q622" r:id="rId704"/>
    <hyperlink xmlns:r="http://schemas.openxmlformats.org/officeDocument/2006/relationships" ref="Q623" r:id="rId705"/>
    <hyperlink xmlns:r="http://schemas.openxmlformats.org/officeDocument/2006/relationships" ref="Q624" r:id="rId706"/>
    <hyperlink xmlns:r="http://schemas.openxmlformats.org/officeDocument/2006/relationships" ref="Q625" r:id="rId707"/>
    <hyperlink xmlns:r="http://schemas.openxmlformats.org/officeDocument/2006/relationships" ref="Q626" r:id="rId708"/>
    <hyperlink xmlns:r="http://schemas.openxmlformats.org/officeDocument/2006/relationships" ref="Q627" r:id="rId709"/>
    <hyperlink xmlns:r="http://schemas.openxmlformats.org/officeDocument/2006/relationships" ref="Q628" r:id="rId710"/>
    <hyperlink xmlns:r="http://schemas.openxmlformats.org/officeDocument/2006/relationships" ref="Q629" r:id="rId711"/>
    <hyperlink xmlns:r="http://schemas.openxmlformats.org/officeDocument/2006/relationships" ref="Q630" r:id="rId712"/>
    <hyperlink xmlns:r="http://schemas.openxmlformats.org/officeDocument/2006/relationships" ref="Q631" r:id="rId713"/>
    <hyperlink xmlns:r="http://schemas.openxmlformats.org/officeDocument/2006/relationships" ref="Q632" r:id="rId714"/>
    <hyperlink xmlns:r="http://schemas.openxmlformats.org/officeDocument/2006/relationships" ref="Q633" r:id="rId715"/>
    <hyperlink xmlns:r="http://schemas.openxmlformats.org/officeDocument/2006/relationships" ref="Q634" r:id="rId716"/>
    <hyperlink xmlns:r="http://schemas.openxmlformats.org/officeDocument/2006/relationships" ref="Q635" r:id="rId717"/>
    <hyperlink xmlns:r="http://schemas.openxmlformats.org/officeDocument/2006/relationships" ref="Q636" r:id="rId718"/>
    <hyperlink xmlns:r="http://schemas.openxmlformats.org/officeDocument/2006/relationships" ref="Q637" r:id="rId719"/>
    <hyperlink xmlns:r="http://schemas.openxmlformats.org/officeDocument/2006/relationships" ref="Q638" r:id="rId720"/>
    <hyperlink xmlns:r="http://schemas.openxmlformats.org/officeDocument/2006/relationships" ref="Q639" r:id="rId721"/>
    <hyperlink xmlns:r="http://schemas.openxmlformats.org/officeDocument/2006/relationships" ref="Q640" r:id="rId722"/>
    <hyperlink xmlns:r="http://schemas.openxmlformats.org/officeDocument/2006/relationships" ref="P641" r:id="rId723"/>
    <hyperlink xmlns:r="http://schemas.openxmlformats.org/officeDocument/2006/relationships" ref="Q641" r:id="rId724"/>
    <hyperlink xmlns:r="http://schemas.openxmlformats.org/officeDocument/2006/relationships" ref="P642" r:id="rId725"/>
    <hyperlink xmlns:r="http://schemas.openxmlformats.org/officeDocument/2006/relationships" ref="Q642" r:id="rId726"/>
    <hyperlink xmlns:r="http://schemas.openxmlformats.org/officeDocument/2006/relationships" ref="P643" r:id="rId727"/>
    <hyperlink xmlns:r="http://schemas.openxmlformats.org/officeDocument/2006/relationships" ref="Q643" r:id="rId728"/>
    <hyperlink xmlns:r="http://schemas.openxmlformats.org/officeDocument/2006/relationships" ref="Q644" r:id="rId729"/>
    <hyperlink xmlns:r="http://schemas.openxmlformats.org/officeDocument/2006/relationships" ref="Q645" r:id="rId730"/>
    <hyperlink xmlns:r="http://schemas.openxmlformats.org/officeDocument/2006/relationships" ref="Q646" r:id="rId731"/>
    <hyperlink xmlns:r="http://schemas.openxmlformats.org/officeDocument/2006/relationships" ref="P647" r:id="rId732"/>
    <hyperlink xmlns:r="http://schemas.openxmlformats.org/officeDocument/2006/relationships" ref="Q647" r:id="rId733"/>
    <hyperlink xmlns:r="http://schemas.openxmlformats.org/officeDocument/2006/relationships" ref="Q648" r:id="rId734"/>
    <hyperlink xmlns:r="http://schemas.openxmlformats.org/officeDocument/2006/relationships" ref="P649" r:id="rId735"/>
    <hyperlink xmlns:r="http://schemas.openxmlformats.org/officeDocument/2006/relationships" ref="Q649" r:id="rId736"/>
    <hyperlink xmlns:r="http://schemas.openxmlformats.org/officeDocument/2006/relationships" ref="Q650" r:id="rId737"/>
    <hyperlink xmlns:r="http://schemas.openxmlformats.org/officeDocument/2006/relationships" ref="Q651" r:id="rId738"/>
    <hyperlink xmlns:r="http://schemas.openxmlformats.org/officeDocument/2006/relationships" ref="P652" r:id="rId739"/>
    <hyperlink xmlns:r="http://schemas.openxmlformats.org/officeDocument/2006/relationships" ref="Q652" r:id="rId740"/>
    <hyperlink xmlns:r="http://schemas.openxmlformats.org/officeDocument/2006/relationships" ref="Q653" r:id="rId741"/>
    <hyperlink xmlns:r="http://schemas.openxmlformats.org/officeDocument/2006/relationships" ref="P654" r:id="rId742"/>
    <hyperlink xmlns:r="http://schemas.openxmlformats.org/officeDocument/2006/relationships" ref="Q654" r:id="rId743"/>
    <hyperlink xmlns:r="http://schemas.openxmlformats.org/officeDocument/2006/relationships" ref="Q655" r:id="rId744"/>
    <hyperlink xmlns:r="http://schemas.openxmlformats.org/officeDocument/2006/relationships" ref="Q656" r:id="rId745"/>
    <hyperlink xmlns:r="http://schemas.openxmlformats.org/officeDocument/2006/relationships" ref="P657" r:id="rId746"/>
    <hyperlink xmlns:r="http://schemas.openxmlformats.org/officeDocument/2006/relationships" ref="Q657" r:id="rId747"/>
    <hyperlink xmlns:r="http://schemas.openxmlformats.org/officeDocument/2006/relationships" ref="Q658" r:id="rId748"/>
    <hyperlink xmlns:r="http://schemas.openxmlformats.org/officeDocument/2006/relationships" ref="Q659" r:id="rId749"/>
    <hyperlink xmlns:r="http://schemas.openxmlformats.org/officeDocument/2006/relationships" ref="Q660" r:id="rId750"/>
    <hyperlink xmlns:r="http://schemas.openxmlformats.org/officeDocument/2006/relationships" ref="Q661" r:id="rId751"/>
    <hyperlink xmlns:r="http://schemas.openxmlformats.org/officeDocument/2006/relationships" ref="Q662" r:id="rId752"/>
    <hyperlink xmlns:r="http://schemas.openxmlformats.org/officeDocument/2006/relationships" ref="Q663" r:id="rId753"/>
    <hyperlink xmlns:r="http://schemas.openxmlformats.org/officeDocument/2006/relationships" ref="P664" r:id="rId754"/>
    <hyperlink xmlns:r="http://schemas.openxmlformats.org/officeDocument/2006/relationships" ref="Q664" r:id="rId755"/>
    <hyperlink xmlns:r="http://schemas.openxmlformats.org/officeDocument/2006/relationships" ref="Q665" r:id="rId756"/>
    <hyperlink xmlns:r="http://schemas.openxmlformats.org/officeDocument/2006/relationships" ref="Q666" r:id="rId757"/>
    <hyperlink xmlns:r="http://schemas.openxmlformats.org/officeDocument/2006/relationships" ref="Q667" r:id="rId758"/>
    <hyperlink xmlns:r="http://schemas.openxmlformats.org/officeDocument/2006/relationships" ref="Q668" r:id="rId759"/>
    <hyperlink xmlns:r="http://schemas.openxmlformats.org/officeDocument/2006/relationships" ref="Q669" r:id="rId760"/>
    <hyperlink xmlns:r="http://schemas.openxmlformats.org/officeDocument/2006/relationships" ref="Q670" r:id="rId761"/>
    <hyperlink xmlns:r="http://schemas.openxmlformats.org/officeDocument/2006/relationships" ref="Q671" r:id="rId762"/>
    <hyperlink xmlns:r="http://schemas.openxmlformats.org/officeDocument/2006/relationships" ref="Q672" r:id="rId763"/>
    <hyperlink xmlns:r="http://schemas.openxmlformats.org/officeDocument/2006/relationships" ref="Q673" r:id="rId764"/>
    <hyperlink xmlns:r="http://schemas.openxmlformats.org/officeDocument/2006/relationships" ref="P674" r:id="rId765"/>
    <hyperlink xmlns:r="http://schemas.openxmlformats.org/officeDocument/2006/relationships" ref="Q674" r:id="rId766"/>
    <hyperlink xmlns:r="http://schemas.openxmlformats.org/officeDocument/2006/relationships" ref="Q675" r:id="rId767"/>
    <hyperlink xmlns:r="http://schemas.openxmlformats.org/officeDocument/2006/relationships" ref="Q676" r:id="rId768"/>
    <hyperlink xmlns:r="http://schemas.openxmlformats.org/officeDocument/2006/relationships" ref="Q677" r:id="rId769"/>
    <hyperlink xmlns:r="http://schemas.openxmlformats.org/officeDocument/2006/relationships" ref="Q678" r:id="rId770"/>
    <hyperlink xmlns:r="http://schemas.openxmlformats.org/officeDocument/2006/relationships" ref="Q679" r:id="rId771"/>
    <hyperlink xmlns:r="http://schemas.openxmlformats.org/officeDocument/2006/relationships" ref="Q680" r:id="rId772"/>
    <hyperlink xmlns:r="http://schemas.openxmlformats.org/officeDocument/2006/relationships" ref="Q681" r:id="rId773"/>
    <hyperlink xmlns:r="http://schemas.openxmlformats.org/officeDocument/2006/relationships" ref="Q682" r:id="rId774"/>
    <hyperlink xmlns:r="http://schemas.openxmlformats.org/officeDocument/2006/relationships" ref="Q683" r:id="rId775"/>
    <hyperlink xmlns:r="http://schemas.openxmlformats.org/officeDocument/2006/relationships" ref="Q684" r:id="rId776"/>
    <hyperlink xmlns:r="http://schemas.openxmlformats.org/officeDocument/2006/relationships" ref="Q685" r:id="rId777"/>
    <hyperlink xmlns:r="http://schemas.openxmlformats.org/officeDocument/2006/relationships" ref="P686" r:id="rId778"/>
    <hyperlink xmlns:r="http://schemas.openxmlformats.org/officeDocument/2006/relationships" ref="Q686" r:id="rId779"/>
    <hyperlink xmlns:r="http://schemas.openxmlformats.org/officeDocument/2006/relationships" ref="Q687" r:id="rId780"/>
    <hyperlink xmlns:r="http://schemas.openxmlformats.org/officeDocument/2006/relationships" ref="Q688" r:id="rId781"/>
    <hyperlink xmlns:r="http://schemas.openxmlformats.org/officeDocument/2006/relationships" ref="Q689" r:id="rId782"/>
    <hyperlink xmlns:r="http://schemas.openxmlformats.org/officeDocument/2006/relationships" ref="Q690" r:id="rId783"/>
    <hyperlink xmlns:r="http://schemas.openxmlformats.org/officeDocument/2006/relationships" ref="Q691" r:id="rId784"/>
    <hyperlink xmlns:r="http://schemas.openxmlformats.org/officeDocument/2006/relationships" ref="Q692" r:id="rId785"/>
    <hyperlink xmlns:r="http://schemas.openxmlformats.org/officeDocument/2006/relationships" ref="Q693" r:id="rId786"/>
    <hyperlink xmlns:r="http://schemas.openxmlformats.org/officeDocument/2006/relationships" ref="Q694" r:id="rId787"/>
    <hyperlink xmlns:r="http://schemas.openxmlformats.org/officeDocument/2006/relationships" ref="Q695" r:id="rId788"/>
    <hyperlink xmlns:r="http://schemas.openxmlformats.org/officeDocument/2006/relationships" ref="Q696" r:id="rId789"/>
    <hyperlink xmlns:r="http://schemas.openxmlformats.org/officeDocument/2006/relationships" ref="Q697" r:id="rId790"/>
    <hyperlink xmlns:r="http://schemas.openxmlformats.org/officeDocument/2006/relationships" ref="Q698" r:id="rId791"/>
    <hyperlink xmlns:r="http://schemas.openxmlformats.org/officeDocument/2006/relationships" ref="Q699" r:id="rId792"/>
    <hyperlink xmlns:r="http://schemas.openxmlformats.org/officeDocument/2006/relationships" ref="Q700" r:id="rId793"/>
    <hyperlink xmlns:r="http://schemas.openxmlformats.org/officeDocument/2006/relationships" ref="Q701" r:id="rId794"/>
    <hyperlink xmlns:r="http://schemas.openxmlformats.org/officeDocument/2006/relationships" ref="Q702" r:id="rId795"/>
    <hyperlink xmlns:r="http://schemas.openxmlformats.org/officeDocument/2006/relationships" ref="Q703" r:id="rId796"/>
    <hyperlink xmlns:r="http://schemas.openxmlformats.org/officeDocument/2006/relationships" ref="Q704" r:id="rId797"/>
    <hyperlink xmlns:r="http://schemas.openxmlformats.org/officeDocument/2006/relationships" ref="Q705" r:id="rId798"/>
    <hyperlink xmlns:r="http://schemas.openxmlformats.org/officeDocument/2006/relationships" ref="Q706" r:id="rId799"/>
    <hyperlink xmlns:r="http://schemas.openxmlformats.org/officeDocument/2006/relationships" ref="Q707" r:id="rId800"/>
    <hyperlink xmlns:r="http://schemas.openxmlformats.org/officeDocument/2006/relationships" ref="Q708" r:id="rId801"/>
    <hyperlink xmlns:r="http://schemas.openxmlformats.org/officeDocument/2006/relationships" ref="Q709" r:id="rId802"/>
    <hyperlink xmlns:r="http://schemas.openxmlformats.org/officeDocument/2006/relationships" ref="Q710" r:id="rId803"/>
    <hyperlink xmlns:r="http://schemas.openxmlformats.org/officeDocument/2006/relationships" ref="Q711" r:id="rId804"/>
    <hyperlink xmlns:r="http://schemas.openxmlformats.org/officeDocument/2006/relationships" ref="Q712" r:id="rId805"/>
    <hyperlink xmlns:r="http://schemas.openxmlformats.org/officeDocument/2006/relationships" ref="Q713" r:id="rId806"/>
    <hyperlink xmlns:r="http://schemas.openxmlformats.org/officeDocument/2006/relationships" ref="Q714" r:id="rId807"/>
    <hyperlink xmlns:r="http://schemas.openxmlformats.org/officeDocument/2006/relationships" ref="Q715" r:id="rId808"/>
    <hyperlink xmlns:r="http://schemas.openxmlformats.org/officeDocument/2006/relationships" ref="Q716" r:id="rId809"/>
    <hyperlink xmlns:r="http://schemas.openxmlformats.org/officeDocument/2006/relationships" ref="Q717" r:id="rId810"/>
    <hyperlink xmlns:r="http://schemas.openxmlformats.org/officeDocument/2006/relationships" ref="Q718" r:id="rId811"/>
    <hyperlink xmlns:r="http://schemas.openxmlformats.org/officeDocument/2006/relationships" ref="Q719" r:id="rId812"/>
    <hyperlink xmlns:r="http://schemas.openxmlformats.org/officeDocument/2006/relationships" ref="Q720" r:id="rId813"/>
    <hyperlink xmlns:r="http://schemas.openxmlformats.org/officeDocument/2006/relationships" ref="Q721" r:id="rId814"/>
    <hyperlink xmlns:r="http://schemas.openxmlformats.org/officeDocument/2006/relationships" ref="Q722" r:id="rId815"/>
    <hyperlink xmlns:r="http://schemas.openxmlformats.org/officeDocument/2006/relationships" ref="Q723" r:id="rId816"/>
    <hyperlink xmlns:r="http://schemas.openxmlformats.org/officeDocument/2006/relationships" ref="Q724" r:id="rId817"/>
    <hyperlink xmlns:r="http://schemas.openxmlformats.org/officeDocument/2006/relationships" ref="Q725" r:id="rId818"/>
    <hyperlink xmlns:r="http://schemas.openxmlformats.org/officeDocument/2006/relationships" ref="Q726" r:id="rId819"/>
    <hyperlink xmlns:r="http://schemas.openxmlformats.org/officeDocument/2006/relationships" ref="Q727" r:id="rId820"/>
    <hyperlink xmlns:r="http://schemas.openxmlformats.org/officeDocument/2006/relationships" ref="Q728" r:id="rId821"/>
    <hyperlink xmlns:r="http://schemas.openxmlformats.org/officeDocument/2006/relationships" ref="Q729" r:id="rId822"/>
    <hyperlink xmlns:r="http://schemas.openxmlformats.org/officeDocument/2006/relationships" ref="Q730" r:id="rId823"/>
    <hyperlink xmlns:r="http://schemas.openxmlformats.org/officeDocument/2006/relationships" ref="Q731" r:id="rId824"/>
    <hyperlink xmlns:r="http://schemas.openxmlformats.org/officeDocument/2006/relationships" ref="P732" r:id="rId825"/>
    <hyperlink xmlns:r="http://schemas.openxmlformats.org/officeDocument/2006/relationships" ref="Q732" r:id="rId826"/>
    <hyperlink xmlns:r="http://schemas.openxmlformats.org/officeDocument/2006/relationships" ref="Q733" r:id="rId827"/>
    <hyperlink xmlns:r="http://schemas.openxmlformats.org/officeDocument/2006/relationships" ref="Q734" r:id="rId828"/>
    <hyperlink xmlns:r="http://schemas.openxmlformats.org/officeDocument/2006/relationships" ref="Q735" r:id="rId829"/>
    <hyperlink xmlns:r="http://schemas.openxmlformats.org/officeDocument/2006/relationships" ref="P736" r:id="rId830"/>
    <hyperlink xmlns:r="http://schemas.openxmlformats.org/officeDocument/2006/relationships" ref="Q736" r:id="rId831"/>
    <hyperlink xmlns:r="http://schemas.openxmlformats.org/officeDocument/2006/relationships" ref="Q737" r:id="rId832"/>
    <hyperlink xmlns:r="http://schemas.openxmlformats.org/officeDocument/2006/relationships" ref="Q738" r:id="rId833"/>
    <hyperlink xmlns:r="http://schemas.openxmlformats.org/officeDocument/2006/relationships" ref="Q739" r:id="rId834"/>
    <hyperlink xmlns:r="http://schemas.openxmlformats.org/officeDocument/2006/relationships" ref="Q740" r:id="rId835"/>
    <hyperlink xmlns:r="http://schemas.openxmlformats.org/officeDocument/2006/relationships" ref="Q741" r:id="rId836"/>
    <hyperlink xmlns:r="http://schemas.openxmlformats.org/officeDocument/2006/relationships" ref="Q742" r:id="rId837"/>
    <hyperlink xmlns:r="http://schemas.openxmlformats.org/officeDocument/2006/relationships" ref="Q743" r:id="rId838"/>
    <hyperlink xmlns:r="http://schemas.openxmlformats.org/officeDocument/2006/relationships" ref="Q744" r:id="rId839"/>
    <hyperlink xmlns:r="http://schemas.openxmlformats.org/officeDocument/2006/relationships" ref="Q745" r:id="rId840"/>
    <hyperlink xmlns:r="http://schemas.openxmlformats.org/officeDocument/2006/relationships" ref="Q746" r:id="rId841"/>
    <hyperlink xmlns:r="http://schemas.openxmlformats.org/officeDocument/2006/relationships" ref="Q747" r:id="rId842"/>
    <hyperlink xmlns:r="http://schemas.openxmlformats.org/officeDocument/2006/relationships" ref="Q748" r:id="rId843"/>
    <hyperlink xmlns:r="http://schemas.openxmlformats.org/officeDocument/2006/relationships" ref="Q749" r:id="rId844"/>
    <hyperlink xmlns:r="http://schemas.openxmlformats.org/officeDocument/2006/relationships" ref="P750" r:id="rId845"/>
    <hyperlink xmlns:r="http://schemas.openxmlformats.org/officeDocument/2006/relationships" ref="Q750" r:id="rId846"/>
    <hyperlink xmlns:r="http://schemas.openxmlformats.org/officeDocument/2006/relationships" ref="P751" r:id="rId847"/>
    <hyperlink xmlns:r="http://schemas.openxmlformats.org/officeDocument/2006/relationships" ref="Q751" r:id="rId848"/>
    <hyperlink xmlns:r="http://schemas.openxmlformats.org/officeDocument/2006/relationships" ref="Q752" r:id="rId849"/>
    <hyperlink xmlns:r="http://schemas.openxmlformats.org/officeDocument/2006/relationships" ref="Q753" r:id="rId850"/>
    <hyperlink xmlns:r="http://schemas.openxmlformats.org/officeDocument/2006/relationships" ref="Q754" r:id="rId851"/>
    <hyperlink xmlns:r="http://schemas.openxmlformats.org/officeDocument/2006/relationships" ref="Q755" r:id="rId852"/>
    <hyperlink xmlns:r="http://schemas.openxmlformats.org/officeDocument/2006/relationships" ref="P756" r:id="rId853"/>
    <hyperlink xmlns:r="http://schemas.openxmlformats.org/officeDocument/2006/relationships" ref="Q756" r:id="rId854"/>
    <hyperlink xmlns:r="http://schemas.openxmlformats.org/officeDocument/2006/relationships" ref="Q757" r:id="rId855"/>
    <hyperlink xmlns:r="http://schemas.openxmlformats.org/officeDocument/2006/relationships" ref="Q758" r:id="rId856"/>
    <hyperlink xmlns:r="http://schemas.openxmlformats.org/officeDocument/2006/relationships" ref="Q759" r:id="rId857"/>
    <hyperlink xmlns:r="http://schemas.openxmlformats.org/officeDocument/2006/relationships" ref="Q760" r:id="rId858"/>
    <hyperlink xmlns:r="http://schemas.openxmlformats.org/officeDocument/2006/relationships" ref="Q761" r:id="rId859"/>
    <hyperlink xmlns:r="http://schemas.openxmlformats.org/officeDocument/2006/relationships" ref="Q762" r:id="rId860"/>
    <hyperlink xmlns:r="http://schemas.openxmlformats.org/officeDocument/2006/relationships" ref="P763" r:id="rId861"/>
    <hyperlink xmlns:r="http://schemas.openxmlformats.org/officeDocument/2006/relationships" ref="Q763" r:id="rId862"/>
    <hyperlink xmlns:r="http://schemas.openxmlformats.org/officeDocument/2006/relationships" ref="P764" r:id="rId863"/>
    <hyperlink xmlns:r="http://schemas.openxmlformats.org/officeDocument/2006/relationships" ref="Q764" r:id="rId864"/>
    <hyperlink xmlns:r="http://schemas.openxmlformats.org/officeDocument/2006/relationships" ref="Q765" r:id="rId865"/>
    <hyperlink xmlns:r="http://schemas.openxmlformats.org/officeDocument/2006/relationships" ref="Q766" r:id="rId866"/>
    <hyperlink xmlns:r="http://schemas.openxmlformats.org/officeDocument/2006/relationships" ref="Q767" r:id="rId867"/>
    <hyperlink xmlns:r="http://schemas.openxmlformats.org/officeDocument/2006/relationships" ref="Q768" r:id="rId868"/>
    <hyperlink xmlns:r="http://schemas.openxmlformats.org/officeDocument/2006/relationships" ref="Q769" r:id="rId869"/>
    <hyperlink xmlns:r="http://schemas.openxmlformats.org/officeDocument/2006/relationships" ref="P770" r:id="rId870"/>
    <hyperlink xmlns:r="http://schemas.openxmlformats.org/officeDocument/2006/relationships" ref="Q770" r:id="rId871"/>
    <hyperlink xmlns:r="http://schemas.openxmlformats.org/officeDocument/2006/relationships" ref="Q771" r:id="rId872"/>
    <hyperlink xmlns:r="http://schemas.openxmlformats.org/officeDocument/2006/relationships" ref="Q772" r:id="rId873"/>
    <hyperlink xmlns:r="http://schemas.openxmlformats.org/officeDocument/2006/relationships" ref="Q773" r:id="rId874"/>
    <hyperlink xmlns:r="http://schemas.openxmlformats.org/officeDocument/2006/relationships" ref="Q774" r:id="rId875"/>
    <hyperlink xmlns:r="http://schemas.openxmlformats.org/officeDocument/2006/relationships" ref="Q775" r:id="rId876"/>
    <hyperlink xmlns:r="http://schemas.openxmlformats.org/officeDocument/2006/relationships" ref="Q776" r:id="rId877"/>
    <hyperlink xmlns:r="http://schemas.openxmlformats.org/officeDocument/2006/relationships" ref="Q777" r:id="rId878"/>
    <hyperlink xmlns:r="http://schemas.openxmlformats.org/officeDocument/2006/relationships" ref="Q778" r:id="rId879"/>
    <hyperlink xmlns:r="http://schemas.openxmlformats.org/officeDocument/2006/relationships" ref="Q779" r:id="rId880"/>
    <hyperlink xmlns:r="http://schemas.openxmlformats.org/officeDocument/2006/relationships" ref="Q780" r:id="rId881"/>
    <hyperlink xmlns:r="http://schemas.openxmlformats.org/officeDocument/2006/relationships" ref="Q781" r:id="rId882"/>
    <hyperlink xmlns:r="http://schemas.openxmlformats.org/officeDocument/2006/relationships" ref="P782" r:id="rId883"/>
    <hyperlink xmlns:r="http://schemas.openxmlformats.org/officeDocument/2006/relationships" ref="Q782" r:id="rId884"/>
    <hyperlink xmlns:r="http://schemas.openxmlformats.org/officeDocument/2006/relationships" ref="Q783" r:id="rId885"/>
    <hyperlink xmlns:r="http://schemas.openxmlformats.org/officeDocument/2006/relationships" ref="Q784" r:id="rId886"/>
    <hyperlink xmlns:r="http://schemas.openxmlformats.org/officeDocument/2006/relationships" ref="Q785" r:id="rId887"/>
    <hyperlink xmlns:r="http://schemas.openxmlformats.org/officeDocument/2006/relationships" ref="Q786" r:id="rId888"/>
    <hyperlink xmlns:r="http://schemas.openxmlformats.org/officeDocument/2006/relationships" ref="Q787" r:id="rId889"/>
    <hyperlink xmlns:r="http://schemas.openxmlformats.org/officeDocument/2006/relationships" ref="Q788" r:id="rId890"/>
    <hyperlink xmlns:r="http://schemas.openxmlformats.org/officeDocument/2006/relationships" ref="Q789" r:id="rId891"/>
    <hyperlink xmlns:r="http://schemas.openxmlformats.org/officeDocument/2006/relationships" ref="P790" r:id="rId892"/>
    <hyperlink xmlns:r="http://schemas.openxmlformats.org/officeDocument/2006/relationships" ref="Q790" r:id="rId893"/>
    <hyperlink xmlns:r="http://schemas.openxmlformats.org/officeDocument/2006/relationships" ref="Q791" r:id="rId894"/>
    <hyperlink xmlns:r="http://schemas.openxmlformats.org/officeDocument/2006/relationships" ref="Q792" r:id="rId895"/>
    <hyperlink xmlns:r="http://schemas.openxmlformats.org/officeDocument/2006/relationships" ref="Q793" r:id="rId896"/>
    <hyperlink xmlns:r="http://schemas.openxmlformats.org/officeDocument/2006/relationships" ref="Q794" r:id="rId897"/>
    <hyperlink xmlns:r="http://schemas.openxmlformats.org/officeDocument/2006/relationships" ref="P795" r:id="rId898"/>
    <hyperlink xmlns:r="http://schemas.openxmlformats.org/officeDocument/2006/relationships" ref="Q795" r:id="rId899"/>
    <hyperlink xmlns:r="http://schemas.openxmlformats.org/officeDocument/2006/relationships" ref="Q796" r:id="rId900"/>
    <hyperlink xmlns:r="http://schemas.openxmlformats.org/officeDocument/2006/relationships" ref="P797" r:id="rId901"/>
    <hyperlink xmlns:r="http://schemas.openxmlformats.org/officeDocument/2006/relationships" ref="Q797" r:id="rId902"/>
    <hyperlink xmlns:r="http://schemas.openxmlformats.org/officeDocument/2006/relationships" ref="Q798" r:id="rId903"/>
    <hyperlink xmlns:r="http://schemas.openxmlformats.org/officeDocument/2006/relationships" ref="P799" r:id="rId904"/>
    <hyperlink xmlns:r="http://schemas.openxmlformats.org/officeDocument/2006/relationships" ref="Q799" r:id="rId905"/>
    <hyperlink xmlns:r="http://schemas.openxmlformats.org/officeDocument/2006/relationships" ref="Q800" r:id="rId906"/>
    <hyperlink xmlns:r="http://schemas.openxmlformats.org/officeDocument/2006/relationships" ref="Q801" r:id="rId907"/>
    <hyperlink xmlns:r="http://schemas.openxmlformats.org/officeDocument/2006/relationships" ref="Q802" r:id="rId908"/>
    <hyperlink xmlns:r="http://schemas.openxmlformats.org/officeDocument/2006/relationships" ref="Q803" r:id="rId909"/>
    <hyperlink xmlns:r="http://schemas.openxmlformats.org/officeDocument/2006/relationships" ref="Q804" r:id="rId910"/>
    <hyperlink xmlns:r="http://schemas.openxmlformats.org/officeDocument/2006/relationships" ref="P805" r:id="rId911"/>
    <hyperlink xmlns:r="http://schemas.openxmlformats.org/officeDocument/2006/relationships" ref="Q805" r:id="rId912"/>
    <hyperlink xmlns:r="http://schemas.openxmlformats.org/officeDocument/2006/relationships" ref="P806" r:id="rId913"/>
    <hyperlink xmlns:r="http://schemas.openxmlformats.org/officeDocument/2006/relationships" ref="Q806" r:id="rId914"/>
    <hyperlink xmlns:r="http://schemas.openxmlformats.org/officeDocument/2006/relationships" ref="Q807" r:id="rId915"/>
    <hyperlink xmlns:r="http://schemas.openxmlformats.org/officeDocument/2006/relationships" ref="Q808" r:id="rId916"/>
    <hyperlink xmlns:r="http://schemas.openxmlformats.org/officeDocument/2006/relationships" ref="P809" r:id="rId917"/>
    <hyperlink xmlns:r="http://schemas.openxmlformats.org/officeDocument/2006/relationships" ref="Q809" r:id="rId918"/>
    <hyperlink xmlns:r="http://schemas.openxmlformats.org/officeDocument/2006/relationships" ref="Q810" r:id="rId919"/>
    <hyperlink xmlns:r="http://schemas.openxmlformats.org/officeDocument/2006/relationships" ref="Q811" r:id="rId920"/>
    <hyperlink xmlns:r="http://schemas.openxmlformats.org/officeDocument/2006/relationships" ref="P812" r:id="rId921"/>
    <hyperlink xmlns:r="http://schemas.openxmlformats.org/officeDocument/2006/relationships" ref="Q812" r:id="rId922"/>
    <hyperlink xmlns:r="http://schemas.openxmlformats.org/officeDocument/2006/relationships" ref="P813" r:id="rId923"/>
    <hyperlink xmlns:r="http://schemas.openxmlformats.org/officeDocument/2006/relationships" ref="Q813" r:id="rId924"/>
    <hyperlink xmlns:r="http://schemas.openxmlformats.org/officeDocument/2006/relationships" ref="Q814" r:id="rId925"/>
    <hyperlink xmlns:r="http://schemas.openxmlformats.org/officeDocument/2006/relationships" ref="Q815" r:id="rId926"/>
    <hyperlink xmlns:r="http://schemas.openxmlformats.org/officeDocument/2006/relationships" ref="P816" r:id="rId927"/>
    <hyperlink xmlns:r="http://schemas.openxmlformats.org/officeDocument/2006/relationships" ref="Q816" r:id="rId928"/>
    <hyperlink xmlns:r="http://schemas.openxmlformats.org/officeDocument/2006/relationships" ref="Q817" r:id="rId929"/>
    <hyperlink xmlns:r="http://schemas.openxmlformats.org/officeDocument/2006/relationships" ref="P818" r:id="rId930"/>
    <hyperlink xmlns:r="http://schemas.openxmlformats.org/officeDocument/2006/relationships" ref="Q818" r:id="rId931"/>
    <hyperlink xmlns:r="http://schemas.openxmlformats.org/officeDocument/2006/relationships" ref="Q819" r:id="rId932"/>
    <hyperlink xmlns:r="http://schemas.openxmlformats.org/officeDocument/2006/relationships" ref="Q820" r:id="rId933"/>
    <hyperlink xmlns:r="http://schemas.openxmlformats.org/officeDocument/2006/relationships" ref="P821" r:id="rId934"/>
    <hyperlink xmlns:r="http://schemas.openxmlformats.org/officeDocument/2006/relationships" ref="Q821" r:id="rId935"/>
    <hyperlink xmlns:r="http://schemas.openxmlformats.org/officeDocument/2006/relationships" ref="Q822" r:id="rId936"/>
    <hyperlink xmlns:r="http://schemas.openxmlformats.org/officeDocument/2006/relationships" ref="P823" r:id="rId937"/>
    <hyperlink xmlns:r="http://schemas.openxmlformats.org/officeDocument/2006/relationships" ref="Q823" r:id="rId938"/>
    <hyperlink xmlns:r="http://schemas.openxmlformats.org/officeDocument/2006/relationships" ref="Q824" r:id="rId939"/>
    <hyperlink xmlns:r="http://schemas.openxmlformats.org/officeDocument/2006/relationships" ref="Q825" r:id="rId940"/>
    <hyperlink xmlns:r="http://schemas.openxmlformats.org/officeDocument/2006/relationships" ref="P826" r:id="rId941"/>
    <hyperlink xmlns:r="http://schemas.openxmlformats.org/officeDocument/2006/relationships" ref="Q826" r:id="rId942"/>
    <hyperlink xmlns:r="http://schemas.openxmlformats.org/officeDocument/2006/relationships" ref="Q827" r:id="rId943"/>
    <hyperlink xmlns:r="http://schemas.openxmlformats.org/officeDocument/2006/relationships" ref="P828" r:id="rId944"/>
    <hyperlink xmlns:r="http://schemas.openxmlformats.org/officeDocument/2006/relationships" ref="Q828" r:id="rId945"/>
    <hyperlink xmlns:r="http://schemas.openxmlformats.org/officeDocument/2006/relationships" ref="Q829" r:id="rId946"/>
    <hyperlink xmlns:r="http://schemas.openxmlformats.org/officeDocument/2006/relationships" ref="Q830" r:id="rId947"/>
    <hyperlink xmlns:r="http://schemas.openxmlformats.org/officeDocument/2006/relationships" ref="P831" r:id="rId948"/>
    <hyperlink xmlns:r="http://schemas.openxmlformats.org/officeDocument/2006/relationships" ref="Q831" r:id="rId949"/>
    <hyperlink xmlns:r="http://schemas.openxmlformats.org/officeDocument/2006/relationships" ref="Q832" r:id="rId950"/>
    <hyperlink xmlns:r="http://schemas.openxmlformats.org/officeDocument/2006/relationships" ref="P833" r:id="rId951"/>
    <hyperlink xmlns:r="http://schemas.openxmlformats.org/officeDocument/2006/relationships" ref="Q833" r:id="rId952"/>
    <hyperlink xmlns:r="http://schemas.openxmlformats.org/officeDocument/2006/relationships" ref="Q834" r:id="rId953"/>
    <hyperlink xmlns:r="http://schemas.openxmlformats.org/officeDocument/2006/relationships" ref="P835" r:id="rId954"/>
    <hyperlink xmlns:r="http://schemas.openxmlformats.org/officeDocument/2006/relationships" ref="Q835" r:id="rId955"/>
    <hyperlink xmlns:r="http://schemas.openxmlformats.org/officeDocument/2006/relationships" ref="P836" r:id="rId956"/>
    <hyperlink xmlns:r="http://schemas.openxmlformats.org/officeDocument/2006/relationships" ref="Q836" r:id="rId957"/>
    <hyperlink xmlns:r="http://schemas.openxmlformats.org/officeDocument/2006/relationships" ref="Q837" r:id="rId958"/>
    <hyperlink xmlns:r="http://schemas.openxmlformats.org/officeDocument/2006/relationships" ref="Q838" r:id="rId959"/>
    <hyperlink xmlns:r="http://schemas.openxmlformats.org/officeDocument/2006/relationships" ref="Q839" r:id="rId960"/>
    <hyperlink xmlns:r="http://schemas.openxmlformats.org/officeDocument/2006/relationships" ref="P840" r:id="rId961"/>
    <hyperlink xmlns:r="http://schemas.openxmlformats.org/officeDocument/2006/relationships" ref="Q840" r:id="rId962"/>
    <hyperlink xmlns:r="http://schemas.openxmlformats.org/officeDocument/2006/relationships" ref="Q841" r:id="rId963"/>
    <hyperlink xmlns:r="http://schemas.openxmlformats.org/officeDocument/2006/relationships" ref="P842" r:id="rId964"/>
    <hyperlink xmlns:r="http://schemas.openxmlformats.org/officeDocument/2006/relationships" ref="Q842" r:id="rId965"/>
    <hyperlink xmlns:r="http://schemas.openxmlformats.org/officeDocument/2006/relationships" ref="Q843" r:id="rId966"/>
    <hyperlink xmlns:r="http://schemas.openxmlformats.org/officeDocument/2006/relationships" ref="Q844" r:id="rId967"/>
    <hyperlink xmlns:r="http://schemas.openxmlformats.org/officeDocument/2006/relationships" ref="Q845" r:id="rId968"/>
    <hyperlink xmlns:r="http://schemas.openxmlformats.org/officeDocument/2006/relationships" ref="Q846" r:id="rId969"/>
    <hyperlink xmlns:r="http://schemas.openxmlformats.org/officeDocument/2006/relationships" ref="Q847" r:id="rId970"/>
    <hyperlink xmlns:r="http://schemas.openxmlformats.org/officeDocument/2006/relationships" ref="P848" r:id="rId971"/>
    <hyperlink xmlns:r="http://schemas.openxmlformats.org/officeDocument/2006/relationships" ref="Q848" r:id="rId972"/>
    <hyperlink xmlns:r="http://schemas.openxmlformats.org/officeDocument/2006/relationships" ref="Q849" r:id="rId973"/>
    <hyperlink xmlns:r="http://schemas.openxmlformats.org/officeDocument/2006/relationships" ref="Q850" r:id="rId974"/>
    <hyperlink xmlns:r="http://schemas.openxmlformats.org/officeDocument/2006/relationships" ref="Q851" r:id="rId975"/>
    <hyperlink xmlns:r="http://schemas.openxmlformats.org/officeDocument/2006/relationships" ref="P852" r:id="rId976"/>
    <hyperlink xmlns:r="http://schemas.openxmlformats.org/officeDocument/2006/relationships" ref="Q852" r:id="rId977"/>
    <hyperlink xmlns:r="http://schemas.openxmlformats.org/officeDocument/2006/relationships" ref="Q853" r:id="rId978"/>
    <hyperlink xmlns:r="http://schemas.openxmlformats.org/officeDocument/2006/relationships" ref="Q854" r:id="rId979"/>
    <hyperlink xmlns:r="http://schemas.openxmlformats.org/officeDocument/2006/relationships" ref="Q855" r:id="rId980"/>
    <hyperlink xmlns:r="http://schemas.openxmlformats.org/officeDocument/2006/relationships" ref="P856" r:id="rId981"/>
    <hyperlink xmlns:r="http://schemas.openxmlformats.org/officeDocument/2006/relationships" ref="Q856" r:id="rId982"/>
    <hyperlink xmlns:r="http://schemas.openxmlformats.org/officeDocument/2006/relationships" ref="Q857" r:id="rId983"/>
    <hyperlink xmlns:r="http://schemas.openxmlformats.org/officeDocument/2006/relationships" ref="P858" r:id="rId984"/>
    <hyperlink xmlns:r="http://schemas.openxmlformats.org/officeDocument/2006/relationships" ref="Q858" r:id="rId985"/>
    <hyperlink xmlns:r="http://schemas.openxmlformats.org/officeDocument/2006/relationships" ref="Q859" r:id="rId986"/>
    <hyperlink xmlns:r="http://schemas.openxmlformats.org/officeDocument/2006/relationships" ref="Q860" r:id="rId987"/>
    <hyperlink xmlns:r="http://schemas.openxmlformats.org/officeDocument/2006/relationships" ref="P861" r:id="rId988"/>
    <hyperlink xmlns:r="http://schemas.openxmlformats.org/officeDocument/2006/relationships" ref="Q861" r:id="rId989"/>
    <hyperlink xmlns:r="http://schemas.openxmlformats.org/officeDocument/2006/relationships" ref="Q862" r:id="rId990"/>
    <hyperlink xmlns:r="http://schemas.openxmlformats.org/officeDocument/2006/relationships" ref="Q863" r:id="rId991"/>
    <hyperlink xmlns:r="http://schemas.openxmlformats.org/officeDocument/2006/relationships" ref="Q864" r:id="rId992"/>
    <hyperlink xmlns:r="http://schemas.openxmlformats.org/officeDocument/2006/relationships" ref="Q865" r:id="rId993"/>
    <hyperlink xmlns:r="http://schemas.openxmlformats.org/officeDocument/2006/relationships" ref="P866" r:id="rId994"/>
    <hyperlink xmlns:r="http://schemas.openxmlformats.org/officeDocument/2006/relationships" ref="Q866" r:id="rId995"/>
    <hyperlink xmlns:r="http://schemas.openxmlformats.org/officeDocument/2006/relationships" ref="Q867" r:id="rId996"/>
    <hyperlink xmlns:r="http://schemas.openxmlformats.org/officeDocument/2006/relationships" ref="Q868" r:id="rId997"/>
    <hyperlink xmlns:r="http://schemas.openxmlformats.org/officeDocument/2006/relationships" ref="Q869" r:id="rId998"/>
    <hyperlink xmlns:r="http://schemas.openxmlformats.org/officeDocument/2006/relationships" ref="P870" r:id="rId999"/>
    <hyperlink xmlns:r="http://schemas.openxmlformats.org/officeDocument/2006/relationships" ref="Q870" r:id="rId1000"/>
    <hyperlink xmlns:r="http://schemas.openxmlformats.org/officeDocument/2006/relationships" ref="P871" r:id="rId1001"/>
    <hyperlink xmlns:r="http://schemas.openxmlformats.org/officeDocument/2006/relationships" ref="Q871" r:id="rId1002"/>
    <hyperlink xmlns:r="http://schemas.openxmlformats.org/officeDocument/2006/relationships" ref="Q872" r:id="rId1003"/>
    <hyperlink xmlns:r="http://schemas.openxmlformats.org/officeDocument/2006/relationships" ref="P873" r:id="rId1004"/>
    <hyperlink xmlns:r="http://schemas.openxmlformats.org/officeDocument/2006/relationships" ref="Q873" r:id="rId1005"/>
    <hyperlink xmlns:r="http://schemas.openxmlformats.org/officeDocument/2006/relationships" ref="Q874" r:id="rId1006"/>
    <hyperlink xmlns:r="http://schemas.openxmlformats.org/officeDocument/2006/relationships" ref="Q875" r:id="rId1007"/>
    <hyperlink xmlns:r="http://schemas.openxmlformats.org/officeDocument/2006/relationships" ref="Q876" r:id="rId1008"/>
    <hyperlink xmlns:r="http://schemas.openxmlformats.org/officeDocument/2006/relationships" ref="Q877" r:id="rId1009"/>
    <hyperlink xmlns:r="http://schemas.openxmlformats.org/officeDocument/2006/relationships" ref="Q878" r:id="rId1010"/>
    <hyperlink xmlns:r="http://schemas.openxmlformats.org/officeDocument/2006/relationships" ref="Q879" r:id="rId1011"/>
    <hyperlink xmlns:r="http://schemas.openxmlformats.org/officeDocument/2006/relationships" ref="Q880" r:id="rId1012"/>
    <hyperlink xmlns:r="http://schemas.openxmlformats.org/officeDocument/2006/relationships" ref="Q881" r:id="rId1013"/>
    <hyperlink xmlns:r="http://schemas.openxmlformats.org/officeDocument/2006/relationships" ref="Q882" r:id="rId1014"/>
    <hyperlink xmlns:r="http://schemas.openxmlformats.org/officeDocument/2006/relationships" ref="Q883" r:id="rId1015"/>
    <hyperlink xmlns:r="http://schemas.openxmlformats.org/officeDocument/2006/relationships" ref="P884" r:id="rId1016"/>
    <hyperlink xmlns:r="http://schemas.openxmlformats.org/officeDocument/2006/relationships" ref="Q884" r:id="rId1017"/>
    <hyperlink xmlns:r="http://schemas.openxmlformats.org/officeDocument/2006/relationships" ref="Q885" r:id="rId1018"/>
    <hyperlink xmlns:r="http://schemas.openxmlformats.org/officeDocument/2006/relationships" ref="P886" r:id="rId1019"/>
    <hyperlink xmlns:r="http://schemas.openxmlformats.org/officeDocument/2006/relationships" ref="Q886" r:id="rId1020"/>
    <hyperlink xmlns:r="http://schemas.openxmlformats.org/officeDocument/2006/relationships" ref="Q887" r:id="rId1021"/>
    <hyperlink xmlns:r="http://schemas.openxmlformats.org/officeDocument/2006/relationships" ref="P888" r:id="rId1022"/>
    <hyperlink xmlns:r="http://schemas.openxmlformats.org/officeDocument/2006/relationships" ref="Q888" r:id="rId1023"/>
    <hyperlink xmlns:r="http://schemas.openxmlformats.org/officeDocument/2006/relationships" ref="Q889" r:id="rId1024"/>
    <hyperlink xmlns:r="http://schemas.openxmlformats.org/officeDocument/2006/relationships" ref="Q890" r:id="rId1025"/>
    <hyperlink xmlns:r="http://schemas.openxmlformats.org/officeDocument/2006/relationships" ref="Q891" r:id="rId1026"/>
    <hyperlink xmlns:r="http://schemas.openxmlformats.org/officeDocument/2006/relationships" ref="Q892" r:id="rId1027"/>
    <hyperlink xmlns:r="http://schemas.openxmlformats.org/officeDocument/2006/relationships" ref="P893" r:id="rId1028"/>
    <hyperlink xmlns:r="http://schemas.openxmlformats.org/officeDocument/2006/relationships" ref="Q893" r:id="rId1029"/>
    <hyperlink xmlns:r="http://schemas.openxmlformats.org/officeDocument/2006/relationships" ref="P894" r:id="rId1030"/>
    <hyperlink xmlns:r="http://schemas.openxmlformats.org/officeDocument/2006/relationships" ref="Q894" r:id="rId1031"/>
    <hyperlink xmlns:r="http://schemas.openxmlformats.org/officeDocument/2006/relationships" ref="Q895" r:id="rId1032"/>
    <hyperlink xmlns:r="http://schemas.openxmlformats.org/officeDocument/2006/relationships" ref="Q896" r:id="rId1033"/>
    <hyperlink xmlns:r="http://schemas.openxmlformats.org/officeDocument/2006/relationships" ref="Q897" r:id="rId1034"/>
    <hyperlink xmlns:r="http://schemas.openxmlformats.org/officeDocument/2006/relationships" ref="Q898" r:id="rId1035"/>
    <hyperlink xmlns:r="http://schemas.openxmlformats.org/officeDocument/2006/relationships" ref="Q899" r:id="rId1036"/>
    <hyperlink xmlns:r="http://schemas.openxmlformats.org/officeDocument/2006/relationships" ref="Q900" r:id="rId1037"/>
    <hyperlink xmlns:r="http://schemas.openxmlformats.org/officeDocument/2006/relationships" ref="Q901" r:id="rId1038"/>
    <hyperlink xmlns:r="http://schemas.openxmlformats.org/officeDocument/2006/relationships" ref="Q902" r:id="rId1039"/>
    <hyperlink xmlns:r="http://schemas.openxmlformats.org/officeDocument/2006/relationships" ref="P903" r:id="rId1040"/>
    <hyperlink xmlns:r="http://schemas.openxmlformats.org/officeDocument/2006/relationships" ref="Q903" r:id="rId1041"/>
    <hyperlink xmlns:r="http://schemas.openxmlformats.org/officeDocument/2006/relationships" ref="Q904" r:id="rId1042"/>
    <hyperlink xmlns:r="http://schemas.openxmlformats.org/officeDocument/2006/relationships" ref="Q905" r:id="rId1043"/>
    <hyperlink xmlns:r="http://schemas.openxmlformats.org/officeDocument/2006/relationships" ref="Q906" r:id="rId1044"/>
    <hyperlink xmlns:r="http://schemas.openxmlformats.org/officeDocument/2006/relationships" ref="Q907" r:id="rId1045"/>
    <hyperlink xmlns:r="http://schemas.openxmlformats.org/officeDocument/2006/relationships" ref="Q908" r:id="rId1046"/>
    <hyperlink xmlns:r="http://schemas.openxmlformats.org/officeDocument/2006/relationships" ref="Q909" r:id="rId1047"/>
    <hyperlink xmlns:r="http://schemas.openxmlformats.org/officeDocument/2006/relationships" ref="Q910" r:id="rId1048"/>
    <hyperlink xmlns:r="http://schemas.openxmlformats.org/officeDocument/2006/relationships" ref="Q911" r:id="rId1049"/>
    <hyperlink xmlns:r="http://schemas.openxmlformats.org/officeDocument/2006/relationships" ref="Q912" r:id="rId1050"/>
    <hyperlink xmlns:r="http://schemas.openxmlformats.org/officeDocument/2006/relationships" ref="Q913" r:id="rId1051"/>
    <hyperlink xmlns:r="http://schemas.openxmlformats.org/officeDocument/2006/relationships" ref="Q914" r:id="rId1052"/>
    <hyperlink xmlns:r="http://schemas.openxmlformats.org/officeDocument/2006/relationships" ref="Q915" r:id="rId1053"/>
    <hyperlink xmlns:r="http://schemas.openxmlformats.org/officeDocument/2006/relationships" ref="Q916" r:id="rId1054"/>
    <hyperlink xmlns:r="http://schemas.openxmlformats.org/officeDocument/2006/relationships" ref="Q917" r:id="rId1055"/>
    <hyperlink xmlns:r="http://schemas.openxmlformats.org/officeDocument/2006/relationships" ref="P918" r:id="rId1056"/>
    <hyperlink xmlns:r="http://schemas.openxmlformats.org/officeDocument/2006/relationships" ref="Q918" r:id="rId1057"/>
    <hyperlink xmlns:r="http://schemas.openxmlformats.org/officeDocument/2006/relationships" ref="Q919" r:id="rId1058"/>
    <hyperlink xmlns:r="http://schemas.openxmlformats.org/officeDocument/2006/relationships" ref="Q920" r:id="rId1059"/>
    <hyperlink xmlns:r="http://schemas.openxmlformats.org/officeDocument/2006/relationships" ref="Q921" r:id="rId1060"/>
    <hyperlink xmlns:r="http://schemas.openxmlformats.org/officeDocument/2006/relationships" ref="Q922" r:id="rId1061"/>
    <hyperlink xmlns:r="http://schemas.openxmlformats.org/officeDocument/2006/relationships" ref="Q923" r:id="rId1062"/>
    <hyperlink xmlns:r="http://schemas.openxmlformats.org/officeDocument/2006/relationships" ref="P924" r:id="rId1063"/>
    <hyperlink xmlns:r="http://schemas.openxmlformats.org/officeDocument/2006/relationships" ref="Q924" r:id="rId1064"/>
    <hyperlink xmlns:r="http://schemas.openxmlformats.org/officeDocument/2006/relationships" ref="Q925" r:id="rId1065"/>
    <hyperlink xmlns:r="http://schemas.openxmlformats.org/officeDocument/2006/relationships" ref="Q926" r:id="rId1066"/>
    <hyperlink xmlns:r="http://schemas.openxmlformats.org/officeDocument/2006/relationships" ref="Q927" r:id="rId1067"/>
    <hyperlink xmlns:r="http://schemas.openxmlformats.org/officeDocument/2006/relationships" ref="Q928" r:id="rId1068"/>
    <hyperlink xmlns:r="http://schemas.openxmlformats.org/officeDocument/2006/relationships" ref="Q929" r:id="rId1069"/>
    <hyperlink xmlns:r="http://schemas.openxmlformats.org/officeDocument/2006/relationships" ref="Q930" r:id="rId1070"/>
    <hyperlink xmlns:r="http://schemas.openxmlformats.org/officeDocument/2006/relationships" ref="Q931" r:id="rId1071"/>
    <hyperlink xmlns:r="http://schemas.openxmlformats.org/officeDocument/2006/relationships" ref="Q932" r:id="rId1072"/>
    <hyperlink xmlns:r="http://schemas.openxmlformats.org/officeDocument/2006/relationships" ref="Q933" r:id="rId1073"/>
    <hyperlink xmlns:r="http://schemas.openxmlformats.org/officeDocument/2006/relationships" ref="Q934" r:id="rId1074"/>
    <hyperlink xmlns:r="http://schemas.openxmlformats.org/officeDocument/2006/relationships" ref="Q935" r:id="rId1075"/>
    <hyperlink xmlns:r="http://schemas.openxmlformats.org/officeDocument/2006/relationships" ref="P936" r:id="rId1076"/>
    <hyperlink xmlns:r="http://schemas.openxmlformats.org/officeDocument/2006/relationships" ref="Q936" r:id="rId1077"/>
    <hyperlink xmlns:r="http://schemas.openxmlformats.org/officeDocument/2006/relationships" ref="Q937" r:id="rId1078"/>
    <hyperlink xmlns:r="http://schemas.openxmlformats.org/officeDocument/2006/relationships" ref="Q938" r:id="rId1079"/>
    <hyperlink xmlns:r="http://schemas.openxmlformats.org/officeDocument/2006/relationships" ref="Q939" r:id="rId1080"/>
    <hyperlink xmlns:r="http://schemas.openxmlformats.org/officeDocument/2006/relationships" ref="Q940" r:id="rId1081"/>
    <hyperlink xmlns:r="http://schemas.openxmlformats.org/officeDocument/2006/relationships" ref="Q941" r:id="rId1082"/>
    <hyperlink xmlns:r="http://schemas.openxmlformats.org/officeDocument/2006/relationships" ref="Q942" r:id="rId1083"/>
    <hyperlink xmlns:r="http://schemas.openxmlformats.org/officeDocument/2006/relationships" ref="P943" r:id="rId1084"/>
    <hyperlink xmlns:r="http://schemas.openxmlformats.org/officeDocument/2006/relationships" ref="Q943" r:id="rId1085"/>
    <hyperlink xmlns:r="http://schemas.openxmlformats.org/officeDocument/2006/relationships" ref="Q944" r:id="rId1086"/>
    <hyperlink xmlns:r="http://schemas.openxmlformats.org/officeDocument/2006/relationships" ref="Q945" r:id="rId1087"/>
    <hyperlink xmlns:r="http://schemas.openxmlformats.org/officeDocument/2006/relationships" ref="Q946" r:id="rId1088"/>
    <hyperlink xmlns:r="http://schemas.openxmlformats.org/officeDocument/2006/relationships" ref="P947" r:id="rId1089"/>
    <hyperlink xmlns:r="http://schemas.openxmlformats.org/officeDocument/2006/relationships" ref="Q947" r:id="rId1090"/>
    <hyperlink xmlns:r="http://schemas.openxmlformats.org/officeDocument/2006/relationships" ref="P948" r:id="rId1091"/>
    <hyperlink xmlns:r="http://schemas.openxmlformats.org/officeDocument/2006/relationships" ref="Q948" r:id="rId1092"/>
    <hyperlink xmlns:r="http://schemas.openxmlformats.org/officeDocument/2006/relationships" ref="Q949" r:id="rId1093"/>
    <hyperlink xmlns:r="http://schemas.openxmlformats.org/officeDocument/2006/relationships" ref="Q950" r:id="rId1094"/>
    <hyperlink xmlns:r="http://schemas.openxmlformats.org/officeDocument/2006/relationships" ref="Q951" r:id="rId1095"/>
    <hyperlink xmlns:r="http://schemas.openxmlformats.org/officeDocument/2006/relationships" ref="Q952" r:id="rId1096"/>
    <hyperlink xmlns:r="http://schemas.openxmlformats.org/officeDocument/2006/relationships" ref="Q953" r:id="rId1097"/>
    <hyperlink xmlns:r="http://schemas.openxmlformats.org/officeDocument/2006/relationships" ref="Q954" r:id="rId1098"/>
    <hyperlink xmlns:r="http://schemas.openxmlformats.org/officeDocument/2006/relationships" ref="Q955" r:id="rId1099"/>
    <hyperlink xmlns:r="http://schemas.openxmlformats.org/officeDocument/2006/relationships" ref="Q956" r:id="rId1100"/>
    <hyperlink xmlns:r="http://schemas.openxmlformats.org/officeDocument/2006/relationships" ref="Q957" r:id="rId1101"/>
    <hyperlink xmlns:r="http://schemas.openxmlformats.org/officeDocument/2006/relationships" ref="Q958" r:id="rId1102"/>
    <hyperlink xmlns:r="http://schemas.openxmlformats.org/officeDocument/2006/relationships" ref="Q959" r:id="rId1103"/>
    <hyperlink xmlns:r="http://schemas.openxmlformats.org/officeDocument/2006/relationships" ref="Q960" r:id="rId1104"/>
    <hyperlink xmlns:r="http://schemas.openxmlformats.org/officeDocument/2006/relationships" ref="Q961" r:id="rId1105"/>
    <hyperlink xmlns:r="http://schemas.openxmlformats.org/officeDocument/2006/relationships" ref="Q962" r:id="rId1106"/>
    <hyperlink xmlns:r="http://schemas.openxmlformats.org/officeDocument/2006/relationships" ref="Q963" r:id="rId1107"/>
    <hyperlink xmlns:r="http://schemas.openxmlformats.org/officeDocument/2006/relationships" ref="Q964" r:id="rId1108"/>
    <hyperlink xmlns:r="http://schemas.openxmlformats.org/officeDocument/2006/relationships" ref="Q965" r:id="rId1109"/>
    <hyperlink xmlns:r="http://schemas.openxmlformats.org/officeDocument/2006/relationships" ref="Q966" r:id="rId1110"/>
    <hyperlink xmlns:r="http://schemas.openxmlformats.org/officeDocument/2006/relationships" ref="Q967" r:id="rId1111"/>
    <hyperlink xmlns:r="http://schemas.openxmlformats.org/officeDocument/2006/relationships" ref="Q968" r:id="rId1112"/>
    <hyperlink xmlns:r="http://schemas.openxmlformats.org/officeDocument/2006/relationships" ref="Q969" r:id="rId1113"/>
    <hyperlink xmlns:r="http://schemas.openxmlformats.org/officeDocument/2006/relationships" ref="Q970" r:id="rId1114"/>
    <hyperlink xmlns:r="http://schemas.openxmlformats.org/officeDocument/2006/relationships" ref="Q971" r:id="rId1115"/>
    <hyperlink xmlns:r="http://schemas.openxmlformats.org/officeDocument/2006/relationships" ref="Q972" r:id="rId1116"/>
    <hyperlink xmlns:r="http://schemas.openxmlformats.org/officeDocument/2006/relationships" ref="Q973" r:id="rId1117"/>
    <hyperlink xmlns:r="http://schemas.openxmlformats.org/officeDocument/2006/relationships" ref="Q974" r:id="rId1118"/>
    <hyperlink xmlns:r="http://schemas.openxmlformats.org/officeDocument/2006/relationships" ref="Q975" r:id="rId1119"/>
    <hyperlink xmlns:r="http://schemas.openxmlformats.org/officeDocument/2006/relationships" ref="Q976" r:id="rId1120"/>
    <hyperlink xmlns:r="http://schemas.openxmlformats.org/officeDocument/2006/relationships" ref="Q977" r:id="rId1121"/>
    <hyperlink xmlns:r="http://schemas.openxmlformats.org/officeDocument/2006/relationships" ref="Q978" r:id="rId1122"/>
    <hyperlink xmlns:r="http://schemas.openxmlformats.org/officeDocument/2006/relationships" ref="Q979" r:id="rId1123"/>
    <hyperlink xmlns:r="http://schemas.openxmlformats.org/officeDocument/2006/relationships" ref="Q980" r:id="rId1124"/>
    <hyperlink xmlns:r="http://schemas.openxmlformats.org/officeDocument/2006/relationships" ref="Q981" r:id="rId1125"/>
    <hyperlink xmlns:r="http://schemas.openxmlformats.org/officeDocument/2006/relationships" ref="Q982" r:id="rId1126"/>
    <hyperlink xmlns:r="http://schemas.openxmlformats.org/officeDocument/2006/relationships" ref="Q983" r:id="rId1127"/>
    <hyperlink xmlns:r="http://schemas.openxmlformats.org/officeDocument/2006/relationships" ref="Q984" r:id="rId1128"/>
    <hyperlink xmlns:r="http://schemas.openxmlformats.org/officeDocument/2006/relationships" ref="Q985" r:id="rId1129"/>
    <hyperlink xmlns:r="http://schemas.openxmlformats.org/officeDocument/2006/relationships" ref="Q986" r:id="rId1130"/>
    <hyperlink xmlns:r="http://schemas.openxmlformats.org/officeDocument/2006/relationships" ref="Q987" r:id="rId1131"/>
    <hyperlink xmlns:r="http://schemas.openxmlformats.org/officeDocument/2006/relationships" ref="Q988" r:id="rId1132"/>
    <hyperlink xmlns:r="http://schemas.openxmlformats.org/officeDocument/2006/relationships" ref="Q989" r:id="rId1133"/>
    <hyperlink xmlns:r="http://schemas.openxmlformats.org/officeDocument/2006/relationships" ref="Q990" r:id="rId1134"/>
    <hyperlink xmlns:r="http://schemas.openxmlformats.org/officeDocument/2006/relationships" ref="Q991" r:id="rId1135"/>
    <hyperlink xmlns:r="http://schemas.openxmlformats.org/officeDocument/2006/relationships" ref="Q992" r:id="rId1136"/>
    <hyperlink xmlns:r="http://schemas.openxmlformats.org/officeDocument/2006/relationships" ref="Q993" r:id="rId1137"/>
    <hyperlink xmlns:r="http://schemas.openxmlformats.org/officeDocument/2006/relationships" ref="Q994" r:id="rId1138"/>
    <hyperlink xmlns:r="http://schemas.openxmlformats.org/officeDocument/2006/relationships" ref="Q995" r:id="rId1139"/>
    <hyperlink xmlns:r="http://schemas.openxmlformats.org/officeDocument/2006/relationships" ref="Q996" r:id="rId1140"/>
    <hyperlink xmlns:r="http://schemas.openxmlformats.org/officeDocument/2006/relationships" ref="Q997" r:id="rId1141"/>
    <hyperlink xmlns:r="http://schemas.openxmlformats.org/officeDocument/2006/relationships" ref="Q998" r:id="rId1142"/>
    <hyperlink xmlns:r="http://schemas.openxmlformats.org/officeDocument/2006/relationships" ref="Q999" r:id="rId1143"/>
    <hyperlink xmlns:r="http://schemas.openxmlformats.org/officeDocument/2006/relationships" ref="Q1000" r:id="rId1144"/>
    <hyperlink xmlns:r="http://schemas.openxmlformats.org/officeDocument/2006/relationships" ref="Q1001" r:id="rId1145"/>
    <hyperlink xmlns:r="http://schemas.openxmlformats.org/officeDocument/2006/relationships" ref="Q1002" r:id="rId1146"/>
    <hyperlink xmlns:r="http://schemas.openxmlformats.org/officeDocument/2006/relationships" ref="Q1003" r:id="rId1147"/>
    <hyperlink xmlns:r="http://schemas.openxmlformats.org/officeDocument/2006/relationships" ref="Q1004" r:id="rId1148"/>
    <hyperlink xmlns:r="http://schemas.openxmlformats.org/officeDocument/2006/relationships" ref="Q1005" r:id="rId1149"/>
    <hyperlink xmlns:r="http://schemas.openxmlformats.org/officeDocument/2006/relationships" ref="Q1006" r:id="rId1150"/>
    <hyperlink xmlns:r="http://schemas.openxmlformats.org/officeDocument/2006/relationships" ref="Q1007" r:id="rId1151"/>
    <hyperlink xmlns:r="http://schemas.openxmlformats.org/officeDocument/2006/relationships" ref="Q1008" r:id="rId1152"/>
    <hyperlink xmlns:r="http://schemas.openxmlformats.org/officeDocument/2006/relationships" ref="Q1009" r:id="rId1153"/>
    <hyperlink xmlns:r="http://schemas.openxmlformats.org/officeDocument/2006/relationships" ref="Q1010" r:id="rId1154"/>
    <hyperlink xmlns:r="http://schemas.openxmlformats.org/officeDocument/2006/relationships" ref="Q1011" r:id="rId1155"/>
    <hyperlink xmlns:r="http://schemas.openxmlformats.org/officeDocument/2006/relationships" ref="Q1012" r:id="rId1156"/>
    <hyperlink xmlns:r="http://schemas.openxmlformats.org/officeDocument/2006/relationships" ref="Q1013" r:id="rId1157"/>
    <hyperlink xmlns:r="http://schemas.openxmlformats.org/officeDocument/2006/relationships" ref="Q1014" r:id="rId1158"/>
    <hyperlink xmlns:r="http://schemas.openxmlformats.org/officeDocument/2006/relationships" ref="Q1015" r:id="rId1159"/>
    <hyperlink xmlns:r="http://schemas.openxmlformats.org/officeDocument/2006/relationships" ref="Q1016" r:id="rId1160"/>
    <hyperlink xmlns:r="http://schemas.openxmlformats.org/officeDocument/2006/relationships" ref="Q1017" r:id="rId1161"/>
    <hyperlink xmlns:r="http://schemas.openxmlformats.org/officeDocument/2006/relationships" ref="Q1018" r:id="rId1162"/>
    <hyperlink xmlns:r="http://schemas.openxmlformats.org/officeDocument/2006/relationships" ref="Q1019" r:id="rId1163"/>
    <hyperlink xmlns:r="http://schemas.openxmlformats.org/officeDocument/2006/relationships" ref="Q1020" r:id="rId1164"/>
    <hyperlink xmlns:r="http://schemas.openxmlformats.org/officeDocument/2006/relationships" ref="Q1021" r:id="rId1165"/>
    <hyperlink xmlns:r="http://schemas.openxmlformats.org/officeDocument/2006/relationships" ref="Q1022" r:id="rId1166"/>
    <hyperlink xmlns:r="http://schemas.openxmlformats.org/officeDocument/2006/relationships" ref="Q1023" r:id="rId1167"/>
    <hyperlink xmlns:r="http://schemas.openxmlformats.org/officeDocument/2006/relationships" ref="Q1024" r:id="rId1168"/>
    <hyperlink xmlns:r="http://schemas.openxmlformats.org/officeDocument/2006/relationships" ref="Q1025" r:id="rId1169"/>
    <hyperlink xmlns:r="http://schemas.openxmlformats.org/officeDocument/2006/relationships" ref="Q1026" r:id="rId1170"/>
    <hyperlink xmlns:r="http://schemas.openxmlformats.org/officeDocument/2006/relationships" ref="Q1027" r:id="rId1171"/>
    <hyperlink xmlns:r="http://schemas.openxmlformats.org/officeDocument/2006/relationships" ref="Q1028" r:id="rId1172"/>
    <hyperlink xmlns:r="http://schemas.openxmlformats.org/officeDocument/2006/relationships" ref="Q1029" r:id="rId1173"/>
    <hyperlink xmlns:r="http://schemas.openxmlformats.org/officeDocument/2006/relationships" ref="Q1030" r:id="rId1174"/>
    <hyperlink xmlns:r="http://schemas.openxmlformats.org/officeDocument/2006/relationships" ref="Q1031" r:id="rId1175"/>
    <hyperlink xmlns:r="http://schemas.openxmlformats.org/officeDocument/2006/relationships" ref="Q1032" r:id="rId1176"/>
    <hyperlink xmlns:r="http://schemas.openxmlformats.org/officeDocument/2006/relationships" ref="Q1033" r:id="rId1177"/>
    <hyperlink xmlns:r="http://schemas.openxmlformats.org/officeDocument/2006/relationships" ref="Q1034" r:id="rId1178"/>
    <hyperlink xmlns:r="http://schemas.openxmlformats.org/officeDocument/2006/relationships" ref="Q1035" r:id="rId1179"/>
    <hyperlink xmlns:r="http://schemas.openxmlformats.org/officeDocument/2006/relationships" ref="Q1036" r:id="rId1180"/>
    <hyperlink xmlns:r="http://schemas.openxmlformats.org/officeDocument/2006/relationships" ref="Q1037" r:id="rId1181"/>
    <hyperlink xmlns:r="http://schemas.openxmlformats.org/officeDocument/2006/relationships" ref="Q1038" r:id="rId1182"/>
    <hyperlink xmlns:r="http://schemas.openxmlformats.org/officeDocument/2006/relationships" ref="Q1039" r:id="rId1183"/>
    <hyperlink xmlns:r="http://schemas.openxmlformats.org/officeDocument/2006/relationships" ref="Q1040" r:id="rId1184"/>
    <hyperlink xmlns:r="http://schemas.openxmlformats.org/officeDocument/2006/relationships" ref="Q1041" r:id="rId1185"/>
    <hyperlink xmlns:r="http://schemas.openxmlformats.org/officeDocument/2006/relationships" ref="Q1042" r:id="rId1186"/>
    <hyperlink xmlns:r="http://schemas.openxmlformats.org/officeDocument/2006/relationships" ref="Q1043" r:id="rId1187"/>
    <hyperlink xmlns:r="http://schemas.openxmlformats.org/officeDocument/2006/relationships" ref="Q1044" r:id="rId1188"/>
    <hyperlink xmlns:r="http://schemas.openxmlformats.org/officeDocument/2006/relationships" ref="Q1045" r:id="rId1189"/>
    <hyperlink xmlns:r="http://schemas.openxmlformats.org/officeDocument/2006/relationships" ref="Q1046" r:id="rId1190"/>
    <hyperlink xmlns:r="http://schemas.openxmlformats.org/officeDocument/2006/relationships" ref="Q1047" r:id="rId1191"/>
    <hyperlink xmlns:r="http://schemas.openxmlformats.org/officeDocument/2006/relationships" ref="Q1048" r:id="rId1192"/>
    <hyperlink xmlns:r="http://schemas.openxmlformats.org/officeDocument/2006/relationships" ref="Q1049" r:id="rId1193"/>
    <hyperlink xmlns:r="http://schemas.openxmlformats.org/officeDocument/2006/relationships" ref="Q1050" r:id="rId1194"/>
    <hyperlink xmlns:r="http://schemas.openxmlformats.org/officeDocument/2006/relationships" ref="Q1051" r:id="rId1195"/>
    <hyperlink xmlns:r="http://schemas.openxmlformats.org/officeDocument/2006/relationships" ref="Q1052" r:id="rId1196"/>
    <hyperlink xmlns:r="http://schemas.openxmlformats.org/officeDocument/2006/relationships" ref="Q1053" r:id="rId1197"/>
    <hyperlink xmlns:r="http://schemas.openxmlformats.org/officeDocument/2006/relationships" ref="Q1054" r:id="rId1198"/>
    <hyperlink xmlns:r="http://schemas.openxmlformats.org/officeDocument/2006/relationships" ref="Q1055" r:id="rId1199"/>
    <hyperlink xmlns:r="http://schemas.openxmlformats.org/officeDocument/2006/relationships" ref="Q1056" r:id="rId1200"/>
    <hyperlink xmlns:r="http://schemas.openxmlformats.org/officeDocument/2006/relationships" ref="Q1057" r:id="rId1201"/>
    <hyperlink xmlns:r="http://schemas.openxmlformats.org/officeDocument/2006/relationships" ref="Q1058" r:id="rId1202"/>
    <hyperlink xmlns:r="http://schemas.openxmlformats.org/officeDocument/2006/relationships" ref="Q1059" r:id="rId1203"/>
    <hyperlink xmlns:r="http://schemas.openxmlformats.org/officeDocument/2006/relationships" ref="Q1060" r:id="rId1204"/>
    <hyperlink xmlns:r="http://schemas.openxmlformats.org/officeDocument/2006/relationships" ref="Q1061" r:id="rId1205"/>
    <hyperlink xmlns:r="http://schemas.openxmlformats.org/officeDocument/2006/relationships" ref="Q1062" r:id="rId1206"/>
    <hyperlink xmlns:r="http://schemas.openxmlformats.org/officeDocument/2006/relationships" ref="Q1063" r:id="rId1207"/>
    <hyperlink xmlns:r="http://schemas.openxmlformats.org/officeDocument/2006/relationships" ref="P1064" r:id="rId1208"/>
    <hyperlink xmlns:r="http://schemas.openxmlformats.org/officeDocument/2006/relationships" ref="Q1064" r:id="rId1209"/>
    <hyperlink xmlns:r="http://schemas.openxmlformats.org/officeDocument/2006/relationships" ref="P1065" r:id="rId1210"/>
    <hyperlink xmlns:r="http://schemas.openxmlformats.org/officeDocument/2006/relationships" ref="Q1065" r:id="rId1211"/>
    <hyperlink xmlns:r="http://schemas.openxmlformats.org/officeDocument/2006/relationships" ref="P1066" r:id="rId1212"/>
    <hyperlink xmlns:r="http://schemas.openxmlformats.org/officeDocument/2006/relationships" ref="Q1066" r:id="rId1213"/>
    <hyperlink xmlns:r="http://schemas.openxmlformats.org/officeDocument/2006/relationships" ref="P1067" r:id="rId1214"/>
    <hyperlink xmlns:r="http://schemas.openxmlformats.org/officeDocument/2006/relationships" ref="Q1067" r:id="rId1215"/>
    <hyperlink xmlns:r="http://schemas.openxmlformats.org/officeDocument/2006/relationships" ref="P1068" r:id="rId1216"/>
    <hyperlink xmlns:r="http://schemas.openxmlformats.org/officeDocument/2006/relationships" ref="Q1068" r:id="rId1217"/>
    <hyperlink xmlns:r="http://schemas.openxmlformats.org/officeDocument/2006/relationships" ref="Q1069" r:id="rId1218"/>
    <hyperlink xmlns:r="http://schemas.openxmlformats.org/officeDocument/2006/relationships" ref="P1070" r:id="rId1219"/>
    <hyperlink xmlns:r="http://schemas.openxmlformats.org/officeDocument/2006/relationships" ref="Q1070" r:id="rId1220"/>
    <hyperlink xmlns:r="http://schemas.openxmlformats.org/officeDocument/2006/relationships" ref="P1071" r:id="rId1221"/>
    <hyperlink xmlns:r="http://schemas.openxmlformats.org/officeDocument/2006/relationships" ref="Q1071" r:id="rId1222"/>
    <hyperlink xmlns:r="http://schemas.openxmlformats.org/officeDocument/2006/relationships" ref="P1072" r:id="rId1223"/>
    <hyperlink xmlns:r="http://schemas.openxmlformats.org/officeDocument/2006/relationships" ref="Q1072" r:id="rId1224"/>
    <hyperlink xmlns:r="http://schemas.openxmlformats.org/officeDocument/2006/relationships" ref="P1073" r:id="rId1225"/>
    <hyperlink xmlns:r="http://schemas.openxmlformats.org/officeDocument/2006/relationships" ref="Q1073" r:id="rId1226"/>
    <hyperlink xmlns:r="http://schemas.openxmlformats.org/officeDocument/2006/relationships" ref="Q1074" r:id="rId1227"/>
    <hyperlink xmlns:r="http://schemas.openxmlformats.org/officeDocument/2006/relationships" ref="Q1075" r:id="rId1228"/>
    <hyperlink xmlns:r="http://schemas.openxmlformats.org/officeDocument/2006/relationships" ref="P1076" r:id="rId1229"/>
    <hyperlink xmlns:r="http://schemas.openxmlformats.org/officeDocument/2006/relationships" ref="Q1076" r:id="rId1230"/>
    <hyperlink xmlns:r="http://schemas.openxmlformats.org/officeDocument/2006/relationships" ref="P1077" r:id="rId1231"/>
    <hyperlink xmlns:r="http://schemas.openxmlformats.org/officeDocument/2006/relationships" ref="Q1077" r:id="rId1232"/>
    <hyperlink xmlns:r="http://schemas.openxmlformats.org/officeDocument/2006/relationships" ref="P1078" r:id="rId1233"/>
    <hyperlink xmlns:r="http://schemas.openxmlformats.org/officeDocument/2006/relationships" ref="Q1078" r:id="rId1234"/>
    <hyperlink xmlns:r="http://schemas.openxmlformats.org/officeDocument/2006/relationships" ref="Q1079" r:id="rId1235"/>
    <hyperlink xmlns:r="http://schemas.openxmlformats.org/officeDocument/2006/relationships" ref="P1080" r:id="rId1236"/>
    <hyperlink xmlns:r="http://schemas.openxmlformats.org/officeDocument/2006/relationships" ref="Q1080" r:id="rId1237"/>
    <hyperlink xmlns:r="http://schemas.openxmlformats.org/officeDocument/2006/relationships" ref="P1081" r:id="rId1238"/>
    <hyperlink xmlns:r="http://schemas.openxmlformats.org/officeDocument/2006/relationships" ref="Q1081" r:id="rId1239"/>
    <hyperlink xmlns:r="http://schemas.openxmlformats.org/officeDocument/2006/relationships" ref="Q1082" r:id="rId1240"/>
    <hyperlink xmlns:r="http://schemas.openxmlformats.org/officeDocument/2006/relationships" ref="Q1083" r:id="rId1241"/>
    <hyperlink xmlns:r="http://schemas.openxmlformats.org/officeDocument/2006/relationships" ref="Q1084" r:id="rId1242"/>
    <hyperlink xmlns:r="http://schemas.openxmlformats.org/officeDocument/2006/relationships" ref="P1085" r:id="rId1243"/>
    <hyperlink xmlns:r="http://schemas.openxmlformats.org/officeDocument/2006/relationships" ref="Q1085" r:id="rId1244"/>
    <hyperlink xmlns:r="http://schemas.openxmlformats.org/officeDocument/2006/relationships" ref="P1086" r:id="rId1245"/>
    <hyperlink xmlns:r="http://schemas.openxmlformats.org/officeDocument/2006/relationships" ref="Q1086" r:id="rId1246"/>
    <hyperlink xmlns:r="http://schemas.openxmlformats.org/officeDocument/2006/relationships" ref="Q1087" r:id="rId1247"/>
    <hyperlink xmlns:r="http://schemas.openxmlformats.org/officeDocument/2006/relationships" ref="Q1088" r:id="rId1248"/>
    <hyperlink xmlns:r="http://schemas.openxmlformats.org/officeDocument/2006/relationships" ref="Q1089" r:id="rId1249"/>
    <hyperlink xmlns:r="http://schemas.openxmlformats.org/officeDocument/2006/relationships" ref="P1090" r:id="rId1250"/>
    <hyperlink xmlns:r="http://schemas.openxmlformats.org/officeDocument/2006/relationships" ref="Q1090" r:id="rId1251"/>
    <hyperlink xmlns:r="http://schemas.openxmlformats.org/officeDocument/2006/relationships" ref="P1091" r:id="rId1252"/>
    <hyperlink xmlns:r="http://schemas.openxmlformats.org/officeDocument/2006/relationships" ref="Q1091" r:id="rId1253"/>
    <hyperlink xmlns:r="http://schemas.openxmlformats.org/officeDocument/2006/relationships" ref="Q1092" r:id="rId1254"/>
    <hyperlink xmlns:r="http://schemas.openxmlformats.org/officeDocument/2006/relationships" ref="Q1093" r:id="rId1255"/>
    <hyperlink xmlns:r="http://schemas.openxmlformats.org/officeDocument/2006/relationships" ref="Q1094" r:id="rId1256"/>
    <hyperlink xmlns:r="http://schemas.openxmlformats.org/officeDocument/2006/relationships" ref="P1095" r:id="rId1257"/>
    <hyperlink xmlns:r="http://schemas.openxmlformats.org/officeDocument/2006/relationships" ref="Q1095" r:id="rId1258"/>
    <hyperlink xmlns:r="http://schemas.openxmlformats.org/officeDocument/2006/relationships" ref="Q1096" r:id="rId1259"/>
    <hyperlink xmlns:r="http://schemas.openxmlformats.org/officeDocument/2006/relationships" ref="Q1097" r:id="rId1260"/>
    <hyperlink xmlns:r="http://schemas.openxmlformats.org/officeDocument/2006/relationships" ref="Q1098" r:id="rId1261"/>
    <hyperlink xmlns:r="http://schemas.openxmlformats.org/officeDocument/2006/relationships" ref="Q1099" r:id="rId1262"/>
    <hyperlink xmlns:r="http://schemas.openxmlformats.org/officeDocument/2006/relationships" ref="P1100" r:id="rId1263"/>
    <hyperlink xmlns:r="http://schemas.openxmlformats.org/officeDocument/2006/relationships" ref="Q1100" r:id="rId1264"/>
    <hyperlink xmlns:r="http://schemas.openxmlformats.org/officeDocument/2006/relationships" ref="Q1101" r:id="rId1265"/>
    <hyperlink xmlns:r="http://schemas.openxmlformats.org/officeDocument/2006/relationships" ref="P1102" r:id="rId1266"/>
    <hyperlink xmlns:r="http://schemas.openxmlformats.org/officeDocument/2006/relationships" ref="Q1102" r:id="rId1267"/>
    <hyperlink xmlns:r="http://schemas.openxmlformats.org/officeDocument/2006/relationships" ref="Q1103" r:id="rId1268"/>
    <hyperlink xmlns:r="http://schemas.openxmlformats.org/officeDocument/2006/relationships" ref="Q1104" r:id="rId1269"/>
    <hyperlink xmlns:r="http://schemas.openxmlformats.org/officeDocument/2006/relationships" ref="Q1105" r:id="rId1270"/>
    <hyperlink xmlns:r="http://schemas.openxmlformats.org/officeDocument/2006/relationships" ref="Q1106" r:id="rId1271"/>
    <hyperlink xmlns:r="http://schemas.openxmlformats.org/officeDocument/2006/relationships" ref="P1107" r:id="rId1272"/>
    <hyperlink xmlns:r="http://schemas.openxmlformats.org/officeDocument/2006/relationships" ref="Q1107" r:id="rId1273"/>
    <hyperlink xmlns:r="http://schemas.openxmlformats.org/officeDocument/2006/relationships" ref="Q1108" r:id="rId1274"/>
    <hyperlink xmlns:r="http://schemas.openxmlformats.org/officeDocument/2006/relationships" ref="P1109" r:id="rId1275"/>
    <hyperlink xmlns:r="http://schemas.openxmlformats.org/officeDocument/2006/relationships" ref="Q1109" r:id="rId1276"/>
    <hyperlink xmlns:r="http://schemas.openxmlformats.org/officeDocument/2006/relationships" ref="Q1110" r:id="rId1277"/>
    <hyperlink xmlns:r="http://schemas.openxmlformats.org/officeDocument/2006/relationships" ref="P1111" r:id="rId1278"/>
    <hyperlink xmlns:r="http://schemas.openxmlformats.org/officeDocument/2006/relationships" ref="Q1111" r:id="rId1279"/>
    <hyperlink xmlns:r="http://schemas.openxmlformats.org/officeDocument/2006/relationships" ref="Q1112" r:id="rId1280"/>
    <hyperlink xmlns:r="http://schemas.openxmlformats.org/officeDocument/2006/relationships" ref="Q1113" r:id="rId1281"/>
    <hyperlink xmlns:r="http://schemas.openxmlformats.org/officeDocument/2006/relationships" ref="Q1114" r:id="rId1282"/>
    <hyperlink xmlns:r="http://schemas.openxmlformats.org/officeDocument/2006/relationships" ref="Q1115" r:id="rId1283"/>
    <hyperlink xmlns:r="http://schemas.openxmlformats.org/officeDocument/2006/relationships" ref="Q1116" r:id="rId1284"/>
    <hyperlink xmlns:r="http://schemas.openxmlformats.org/officeDocument/2006/relationships" ref="Q1117" r:id="rId1285"/>
    <hyperlink xmlns:r="http://schemas.openxmlformats.org/officeDocument/2006/relationships" ref="Q1118" r:id="rId1286"/>
    <hyperlink xmlns:r="http://schemas.openxmlformats.org/officeDocument/2006/relationships" ref="Q1119" r:id="rId1287"/>
    <hyperlink xmlns:r="http://schemas.openxmlformats.org/officeDocument/2006/relationships" ref="Q1120" r:id="rId1288"/>
    <hyperlink xmlns:r="http://schemas.openxmlformats.org/officeDocument/2006/relationships" ref="Q1121" r:id="rId1289"/>
    <hyperlink xmlns:r="http://schemas.openxmlformats.org/officeDocument/2006/relationships" ref="P1122" r:id="rId1290"/>
    <hyperlink xmlns:r="http://schemas.openxmlformats.org/officeDocument/2006/relationships" ref="Q1122" r:id="rId1291"/>
    <hyperlink xmlns:r="http://schemas.openxmlformats.org/officeDocument/2006/relationships" ref="Q1123" r:id="rId1292"/>
    <hyperlink xmlns:r="http://schemas.openxmlformats.org/officeDocument/2006/relationships" ref="Q1124" r:id="rId1293"/>
    <hyperlink xmlns:r="http://schemas.openxmlformats.org/officeDocument/2006/relationships" ref="Q1125" r:id="rId1294"/>
    <hyperlink xmlns:r="http://schemas.openxmlformats.org/officeDocument/2006/relationships" ref="P1126" r:id="rId1295"/>
    <hyperlink xmlns:r="http://schemas.openxmlformats.org/officeDocument/2006/relationships" ref="Q1126" r:id="rId1296"/>
    <hyperlink xmlns:r="http://schemas.openxmlformats.org/officeDocument/2006/relationships" ref="Q1127" r:id="rId1297"/>
    <hyperlink xmlns:r="http://schemas.openxmlformats.org/officeDocument/2006/relationships" ref="Q1128" r:id="rId1298"/>
    <hyperlink xmlns:r="http://schemas.openxmlformats.org/officeDocument/2006/relationships" ref="Q1129" r:id="rId1299"/>
    <hyperlink xmlns:r="http://schemas.openxmlformats.org/officeDocument/2006/relationships" ref="Q1130" r:id="rId1300"/>
    <hyperlink xmlns:r="http://schemas.openxmlformats.org/officeDocument/2006/relationships" ref="Q1131" r:id="rId1301"/>
    <hyperlink xmlns:r="http://schemas.openxmlformats.org/officeDocument/2006/relationships" ref="Q1132" r:id="rId1302"/>
    <hyperlink xmlns:r="http://schemas.openxmlformats.org/officeDocument/2006/relationships" ref="Q1133" r:id="rId1303"/>
    <hyperlink xmlns:r="http://schemas.openxmlformats.org/officeDocument/2006/relationships" ref="Q1134" r:id="rId1304"/>
    <hyperlink xmlns:r="http://schemas.openxmlformats.org/officeDocument/2006/relationships" ref="Q1135" r:id="rId1305"/>
    <hyperlink xmlns:r="http://schemas.openxmlformats.org/officeDocument/2006/relationships" ref="Q1136" r:id="rId1306"/>
    <hyperlink xmlns:r="http://schemas.openxmlformats.org/officeDocument/2006/relationships" ref="Q1137" r:id="rId1307"/>
    <hyperlink xmlns:r="http://schemas.openxmlformats.org/officeDocument/2006/relationships" ref="Q1138" r:id="rId1308"/>
    <hyperlink xmlns:r="http://schemas.openxmlformats.org/officeDocument/2006/relationships" ref="Q1139" r:id="rId1309"/>
    <hyperlink xmlns:r="http://schemas.openxmlformats.org/officeDocument/2006/relationships" ref="Q1140" r:id="rId1310"/>
    <hyperlink xmlns:r="http://schemas.openxmlformats.org/officeDocument/2006/relationships" ref="Q1141" r:id="rId1311"/>
    <hyperlink xmlns:r="http://schemas.openxmlformats.org/officeDocument/2006/relationships" ref="Q1142" r:id="rId1312"/>
    <hyperlink xmlns:r="http://schemas.openxmlformats.org/officeDocument/2006/relationships" ref="Q1143" r:id="rId1313"/>
    <hyperlink xmlns:r="http://schemas.openxmlformats.org/officeDocument/2006/relationships" ref="Q1144" r:id="rId1314"/>
    <hyperlink xmlns:r="http://schemas.openxmlformats.org/officeDocument/2006/relationships" ref="Q1145" r:id="rId1315"/>
    <hyperlink xmlns:r="http://schemas.openxmlformats.org/officeDocument/2006/relationships" ref="Q1146" r:id="rId1316"/>
    <hyperlink xmlns:r="http://schemas.openxmlformats.org/officeDocument/2006/relationships" ref="Q1147" r:id="rId1317"/>
    <hyperlink xmlns:r="http://schemas.openxmlformats.org/officeDocument/2006/relationships" ref="Q1148" r:id="rId1318"/>
    <hyperlink xmlns:r="http://schemas.openxmlformats.org/officeDocument/2006/relationships" ref="Q1149" r:id="rId1319"/>
    <hyperlink xmlns:r="http://schemas.openxmlformats.org/officeDocument/2006/relationships" ref="Q1150" r:id="rId1320"/>
    <hyperlink xmlns:r="http://schemas.openxmlformats.org/officeDocument/2006/relationships" ref="Q1151" r:id="rId1321"/>
    <hyperlink xmlns:r="http://schemas.openxmlformats.org/officeDocument/2006/relationships" ref="P1152" r:id="rId1322"/>
    <hyperlink xmlns:r="http://schemas.openxmlformats.org/officeDocument/2006/relationships" ref="Q1152" r:id="rId1323"/>
    <hyperlink xmlns:r="http://schemas.openxmlformats.org/officeDocument/2006/relationships" ref="Q1153" r:id="rId1324"/>
    <hyperlink xmlns:r="http://schemas.openxmlformats.org/officeDocument/2006/relationships" ref="Q1154" r:id="rId1325"/>
    <hyperlink xmlns:r="http://schemas.openxmlformats.org/officeDocument/2006/relationships" ref="Q1155" r:id="rId1326"/>
    <hyperlink xmlns:r="http://schemas.openxmlformats.org/officeDocument/2006/relationships" ref="Q1156" r:id="rId1327"/>
    <hyperlink xmlns:r="http://schemas.openxmlformats.org/officeDocument/2006/relationships" ref="Q1157" r:id="rId1328"/>
    <hyperlink xmlns:r="http://schemas.openxmlformats.org/officeDocument/2006/relationships" ref="Q1158" r:id="rId1329"/>
    <hyperlink xmlns:r="http://schemas.openxmlformats.org/officeDocument/2006/relationships" ref="P1159" r:id="rId1330"/>
    <hyperlink xmlns:r="http://schemas.openxmlformats.org/officeDocument/2006/relationships" ref="Q1159" r:id="rId1331"/>
    <hyperlink xmlns:r="http://schemas.openxmlformats.org/officeDocument/2006/relationships" ref="Q1160" r:id="rId1332"/>
    <hyperlink xmlns:r="http://schemas.openxmlformats.org/officeDocument/2006/relationships" ref="P1161" r:id="rId1333"/>
    <hyperlink xmlns:r="http://schemas.openxmlformats.org/officeDocument/2006/relationships" ref="Q1161" r:id="rId1334"/>
    <hyperlink xmlns:r="http://schemas.openxmlformats.org/officeDocument/2006/relationships" ref="Q1162" r:id="rId1335"/>
    <hyperlink xmlns:r="http://schemas.openxmlformats.org/officeDocument/2006/relationships" ref="Q1163" r:id="rId1336"/>
    <hyperlink xmlns:r="http://schemas.openxmlformats.org/officeDocument/2006/relationships" ref="Q1164" r:id="rId1337"/>
    <hyperlink xmlns:r="http://schemas.openxmlformats.org/officeDocument/2006/relationships" ref="P1165" r:id="rId1338"/>
    <hyperlink xmlns:r="http://schemas.openxmlformats.org/officeDocument/2006/relationships" ref="Q1165" r:id="rId1339"/>
    <hyperlink xmlns:r="http://schemas.openxmlformats.org/officeDocument/2006/relationships" ref="Q1166" r:id="rId1340"/>
    <hyperlink xmlns:r="http://schemas.openxmlformats.org/officeDocument/2006/relationships" ref="Q1167" r:id="rId1341"/>
    <hyperlink xmlns:r="http://schemas.openxmlformats.org/officeDocument/2006/relationships" ref="Q1168" r:id="rId1342"/>
    <hyperlink xmlns:r="http://schemas.openxmlformats.org/officeDocument/2006/relationships" ref="Q1169" r:id="rId1343"/>
    <hyperlink xmlns:r="http://schemas.openxmlformats.org/officeDocument/2006/relationships" ref="Q1170" r:id="rId1344"/>
    <hyperlink xmlns:r="http://schemas.openxmlformats.org/officeDocument/2006/relationships" ref="Q1171" r:id="rId1345"/>
    <hyperlink xmlns:r="http://schemas.openxmlformats.org/officeDocument/2006/relationships" ref="Q1172" r:id="rId1346"/>
    <hyperlink xmlns:r="http://schemas.openxmlformats.org/officeDocument/2006/relationships" ref="Q1173" r:id="rId1347"/>
    <hyperlink xmlns:r="http://schemas.openxmlformats.org/officeDocument/2006/relationships" ref="Q1174" r:id="rId1348"/>
    <hyperlink xmlns:r="http://schemas.openxmlformats.org/officeDocument/2006/relationships" ref="P1175" r:id="rId1349"/>
    <hyperlink xmlns:r="http://schemas.openxmlformats.org/officeDocument/2006/relationships" ref="Q1175" r:id="rId1350"/>
    <hyperlink xmlns:r="http://schemas.openxmlformats.org/officeDocument/2006/relationships" ref="Q1176" r:id="rId1351"/>
    <hyperlink xmlns:r="http://schemas.openxmlformats.org/officeDocument/2006/relationships" ref="Q1177" r:id="rId1352"/>
    <hyperlink xmlns:r="http://schemas.openxmlformats.org/officeDocument/2006/relationships" ref="Q1178" r:id="rId1353"/>
    <hyperlink xmlns:r="http://schemas.openxmlformats.org/officeDocument/2006/relationships" ref="Q1179" r:id="rId1354"/>
    <hyperlink xmlns:r="http://schemas.openxmlformats.org/officeDocument/2006/relationships" ref="Q1180" r:id="rId1355"/>
    <hyperlink xmlns:r="http://schemas.openxmlformats.org/officeDocument/2006/relationships" ref="Q1181" r:id="rId1356"/>
    <hyperlink xmlns:r="http://schemas.openxmlformats.org/officeDocument/2006/relationships" ref="Q1182" r:id="rId1357"/>
    <hyperlink xmlns:r="http://schemas.openxmlformats.org/officeDocument/2006/relationships" ref="Q1183" r:id="rId1358"/>
    <hyperlink xmlns:r="http://schemas.openxmlformats.org/officeDocument/2006/relationships" ref="Q1184" r:id="rId1359"/>
    <hyperlink xmlns:r="http://schemas.openxmlformats.org/officeDocument/2006/relationships" ref="Q1185" r:id="rId1360"/>
    <hyperlink xmlns:r="http://schemas.openxmlformats.org/officeDocument/2006/relationships" ref="Q1186" r:id="rId1361"/>
    <hyperlink xmlns:r="http://schemas.openxmlformats.org/officeDocument/2006/relationships" ref="Q1187" r:id="rId1362"/>
    <hyperlink xmlns:r="http://schemas.openxmlformats.org/officeDocument/2006/relationships" ref="Q1188" r:id="rId1363"/>
    <hyperlink xmlns:r="http://schemas.openxmlformats.org/officeDocument/2006/relationships" ref="Q1189" r:id="rId1364"/>
    <hyperlink xmlns:r="http://schemas.openxmlformats.org/officeDocument/2006/relationships" ref="Q1190" r:id="rId1365"/>
    <hyperlink xmlns:r="http://schemas.openxmlformats.org/officeDocument/2006/relationships" ref="Q1191" r:id="rId1366"/>
    <hyperlink xmlns:r="http://schemas.openxmlformats.org/officeDocument/2006/relationships" ref="P1192" r:id="rId1367"/>
    <hyperlink xmlns:r="http://schemas.openxmlformats.org/officeDocument/2006/relationships" ref="Q1192" r:id="rId1368"/>
    <hyperlink xmlns:r="http://schemas.openxmlformats.org/officeDocument/2006/relationships" ref="Q1193" r:id="rId1369"/>
    <hyperlink xmlns:r="http://schemas.openxmlformats.org/officeDocument/2006/relationships" ref="Q1194" r:id="rId1370"/>
    <hyperlink xmlns:r="http://schemas.openxmlformats.org/officeDocument/2006/relationships" ref="Q1195" r:id="rId1371"/>
    <hyperlink xmlns:r="http://schemas.openxmlformats.org/officeDocument/2006/relationships" ref="Q1196" r:id="rId1372"/>
    <hyperlink xmlns:r="http://schemas.openxmlformats.org/officeDocument/2006/relationships" ref="Q1197" r:id="rId1373"/>
    <hyperlink xmlns:r="http://schemas.openxmlformats.org/officeDocument/2006/relationships" ref="Q1198" r:id="rId1374"/>
    <hyperlink xmlns:r="http://schemas.openxmlformats.org/officeDocument/2006/relationships" ref="Q1199" r:id="rId1375"/>
    <hyperlink xmlns:r="http://schemas.openxmlformats.org/officeDocument/2006/relationships" ref="Q1200" r:id="rId1376"/>
    <hyperlink xmlns:r="http://schemas.openxmlformats.org/officeDocument/2006/relationships" ref="P1201" r:id="rId1377"/>
    <hyperlink xmlns:r="http://schemas.openxmlformats.org/officeDocument/2006/relationships" ref="Q1201" r:id="rId1378"/>
    <hyperlink xmlns:r="http://schemas.openxmlformats.org/officeDocument/2006/relationships" ref="Q1202" r:id="rId1379"/>
    <hyperlink xmlns:r="http://schemas.openxmlformats.org/officeDocument/2006/relationships" ref="Q1203" r:id="rId1380"/>
    <hyperlink xmlns:r="http://schemas.openxmlformats.org/officeDocument/2006/relationships" ref="Q1204" r:id="rId1381"/>
    <hyperlink xmlns:r="http://schemas.openxmlformats.org/officeDocument/2006/relationships" ref="Q1205" r:id="rId1382"/>
    <hyperlink xmlns:r="http://schemas.openxmlformats.org/officeDocument/2006/relationships" ref="Q1206" r:id="rId1383"/>
    <hyperlink xmlns:r="http://schemas.openxmlformats.org/officeDocument/2006/relationships" ref="Q1207" r:id="rId1384"/>
    <hyperlink xmlns:r="http://schemas.openxmlformats.org/officeDocument/2006/relationships" ref="Q1208" r:id="rId1385"/>
    <hyperlink xmlns:r="http://schemas.openxmlformats.org/officeDocument/2006/relationships" ref="Q1209" r:id="rId1386"/>
    <hyperlink xmlns:r="http://schemas.openxmlformats.org/officeDocument/2006/relationships" ref="Q1210" r:id="rId1387"/>
    <hyperlink xmlns:r="http://schemas.openxmlformats.org/officeDocument/2006/relationships" ref="Q1211" r:id="rId1388"/>
    <hyperlink xmlns:r="http://schemas.openxmlformats.org/officeDocument/2006/relationships" ref="Q1212" r:id="rId1389"/>
    <hyperlink xmlns:r="http://schemas.openxmlformats.org/officeDocument/2006/relationships" ref="Q1213" r:id="rId1390"/>
    <hyperlink xmlns:r="http://schemas.openxmlformats.org/officeDocument/2006/relationships" ref="Q1214" r:id="rId1391"/>
    <hyperlink xmlns:r="http://schemas.openxmlformats.org/officeDocument/2006/relationships" ref="Q1215" r:id="rId1392"/>
    <hyperlink xmlns:r="http://schemas.openxmlformats.org/officeDocument/2006/relationships" ref="Q1216" r:id="rId1393"/>
    <hyperlink xmlns:r="http://schemas.openxmlformats.org/officeDocument/2006/relationships" ref="Q1217" r:id="rId1394"/>
    <hyperlink xmlns:r="http://schemas.openxmlformats.org/officeDocument/2006/relationships" ref="P1218" r:id="rId1395"/>
    <hyperlink xmlns:r="http://schemas.openxmlformats.org/officeDocument/2006/relationships" ref="Q1218" r:id="rId1396"/>
    <hyperlink xmlns:r="http://schemas.openxmlformats.org/officeDocument/2006/relationships" ref="Q1219" r:id="rId1397"/>
    <hyperlink xmlns:r="http://schemas.openxmlformats.org/officeDocument/2006/relationships" ref="Q1220" r:id="rId1398"/>
    <hyperlink xmlns:r="http://schemas.openxmlformats.org/officeDocument/2006/relationships" ref="Q1221" r:id="rId1399"/>
    <hyperlink xmlns:r="http://schemas.openxmlformats.org/officeDocument/2006/relationships" ref="P1222" r:id="rId1400"/>
    <hyperlink xmlns:r="http://schemas.openxmlformats.org/officeDocument/2006/relationships" ref="Q1222" r:id="rId1401"/>
    <hyperlink xmlns:r="http://schemas.openxmlformats.org/officeDocument/2006/relationships" ref="P1223" r:id="rId1402"/>
    <hyperlink xmlns:r="http://schemas.openxmlformats.org/officeDocument/2006/relationships" ref="Q1223" r:id="rId1403"/>
    <hyperlink xmlns:r="http://schemas.openxmlformats.org/officeDocument/2006/relationships" ref="Q1224" r:id="rId1404"/>
    <hyperlink xmlns:r="http://schemas.openxmlformats.org/officeDocument/2006/relationships" ref="Q1225" r:id="rId1405"/>
    <hyperlink xmlns:r="http://schemas.openxmlformats.org/officeDocument/2006/relationships" ref="P1226" r:id="rId1406"/>
    <hyperlink xmlns:r="http://schemas.openxmlformats.org/officeDocument/2006/relationships" ref="Q1226" r:id="rId1407"/>
    <hyperlink xmlns:r="http://schemas.openxmlformats.org/officeDocument/2006/relationships" ref="Q1227" r:id="rId1408"/>
    <hyperlink xmlns:r="http://schemas.openxmlformats.org/officeDocument/2006/relationships" ref="Q1228" r:id="rId1409"/>
    <hyperlink xmlns:r="http://schemas.openxmlformats.org/officeDocument/2006/relationships" ref="Q1229" r:id="rId1410"/>
    <hyperlink xmlns:r="http://schemas.openxmlformats.org/officeDocument/2006/relationships" ref="Q1230" r:id="rId1411"/>
    <hyperlink xmlns:r="http://schemas.openxmlformats.org/officeDocument/2006/relationships" ref="Q1231" r:id="rId1412"/>
    <hyperlink xmlns:r="http://schemas.openxmlformats.org/officeDocument/2006/relationships" ref="Q1232" r:id="rId1413"/>
    <hyperlink xmlns:r="http://schemas.openxmlformats.org/officeDocument/2006/relationships" ref="Q1233" r:id="rId1414"/>
    <hyperlink xmlns:r="http://schemas.openxmlformats.org/officeDocument/2006/relationships" ref="P1234" r:id="rId1415"/>
    <hyperlink xmlns:r="http://schemas.openxmlformats.org/officeDocument/2006/relationships" ref="Q1234" r:id="rId1416"/>
    <hyperlink xmlns:r="http://schemas.openxmlformats.org/officeDocument/2006/relationships" ref="Q1235" r:id="rId1417"/>
    <hyperlink xmlns:r="http://schemas.openxmlformats.org/officeDocument/2006/relationships" ref="P1236" r:id="rId1418"/>
    <hyperlink xmlns:r="http://schemas.openxmlformats.org/officeDocument/2006/relationships" ref="Q1236" r:id="rId1419"/>
    <hyperlink xmlns:r="http://schemas.openxmlformats.org/officeDocument/2006/relationships" ref="Q1237" r:id="rId1420"/>
    <hyperlink xmlns:r="http://schemas.openxmlformats.org/officeDocument/2006/relationships" ref="Q1238" r:id="rId1421"/>
    <hyperlink xmlns:r="http://schemas.openxmlformats.org/officeDocument/2006/relationships" ref="Q1239" r:id="rId1422"/>
    <hyperlink xmlns:r="http://schemas.openxmlformats.org/officeDocument/2006/relationships" ref="Q1240" r:id="rId1423"/>
    <hyperlink xmlns:r="http://schemas.openxmlformats.org/officeDocument/2006/relationships" ref="Q1241" r:id="rId1424"/>
    <hyperlink xmlns:r="http://schemas.openxmlformats.org/officeDocument/2006/relationships" ref="Q1242" r:id="rId1425"/>
    <hyperlink xmlns:r="http://schemas.openxmlformats.org/officeDocument/2006/relationships" ref="Q1243" r:id="rId1426"/>
    <hyperlink xmlns:r="http://schemas.openxmlformats.org/officeDocument/2006/relationships" ref="Q1244" r:id="rId1427"/>
    <hyperlink xmlns:r="http://schemas.openxmlformats.org/officeDocument/2006/relationships" ref="P1245" r:id="rId1428"/>
    <hyperlink xmlns:r="http://schemas.openxmlformats.org/officeDocument/2006/relationships" ref="Q1245" r:id="rId1429"/>
    <hyperlink xmlns:r="http://schemas.openxmlformats.org/officeDocument/2006/relationships" ref="P1246" r:id="rId1430"/>
    <hyperlink xmlns:r="http://schemas.openxmlformats.org/officeDocument/2006/relationships" ref="Q1246" r:id="rId1431"/>
    <hyperlink xmlns:r="http://schemas.openxmlformats.org/officeDocument/2006/relationships" ref="Q1247" r:id="rId1432"/>
    <hyperlink xmlns:r="http://schemas.openxmlformats.org/officeDocument/2006/relationships" ref="Q1248" r:id="rId1433"/>
    <hyperlink xmlns:r="http://schemas.openxmlformats.org/officeDocument/2006/relationships" ref="Q1249" r:id="rId1434"/>
    <hyperlink xmlns:r="http://schemas.openxmlformats.org/officeDocument/2006/relationships" ref="Q1250" r:id="rId1435"/>
    <hyperlink xmlns:r="http://schemas.openxmlformats.org/officeDocument/2006/relationships" ref="Q1251" r:id="rId1436"/>
    <hyperlink xmlns:r="http://schemas.openxmlformats.org/officeDocument/2006/relationships" ref="Q1252" r:id="rId1437"/>
    <hyperlink xmlns:r="http://schemas.openxmlformats.org/officeDocument/2006/relationships" ref="P1253" r:id="rId1438"/>
    <hyperlink xmlns:r="http://schemas.openxmlformats.org/officeDocument/2006/relationships" ref="Q1253" r:id="rId1439"/>
    <hyperlink xmlns:r="http://schemas.openxmlformats.org/officeDocument/2006/relationships" ref="Q1254" r:id="rId1440"/>
    <hyperlink xmlns:r="http://schemas.openxmlformats.org/officeDocument/2006/relationships" ref="Q1255" r:id="rId1441"/>
    <hyperlink xmlns:r="http://schemas.openxmlformats.org/officeDocument/2006/relationships" ref="P1256" r:id="rId1442"/>
    <hyperlink xmlns:r="http://schemas.openxmlformats.org/officeDocument/2006/relationships" ref="Q1256" r:id="rId1443"/>
    <hyperlink xmlns:r="http://schemas.openxmlformats.org/officeDocument/2006/relationships" ref="Q1257" r:id="rId1444"/>
    <hyperlink xmlns:r="http://schemas.openxmlformats.org/officeDocument/2006/relationships" ref="Q1258" r:id="rId1445"/>
    <hyperlink xmlns:r="http://schemas.openxmlformats.org/officeDocument/2006/relationships" ref="Q1259" r:id="rId1446"/>
    <hyperlink xmlns:r="http://schemas.openxmlformats.org/officeDocument/2006/relationships" ref="Q1260" r:id="rId1447"/>
    <hyperlink xmlns:r="http://schemas.openxmlformats.org/officeDocument/2006/relationships" ref="Q1261" r:id="rId1448"/>
    <hyperlink xmlns:r="http://schemas.openxmlformats.org/officeDocument/2006/relationships" ref="Q1262" r:id="rId1449"/>
    <hyperlink xmlns:r="http://schemas.openxmlformats.org/officeDocument/2006/relationships" ref="Q1263" r:id="rId1450"/>
    <hyperlink xmlns:r="http://schemas.openxmlformats.org/officeDocument/2006/relationships" ref="Q1264" r:id="rId1451"/>
    <hyperlink xmlns:r="http://schemas.openxmlformats.org/officeDocument/2006/relationships" ref="Q1265" r:id="rId1452"/>
    <hyperlink xmlns:r="http://schemas.openxmlformats.org/officeDocument/2006/relationships" ref="Q1266" r:id="rId1453"/>
    <hyperlink xmlns:r="http://schemas.openxmlformats.org/officeDocument/2006/relationships" ref="P1267" r:id="rId1454"/>
    <hyperlink xmlns:r="http://schemas.openxmlformats.org/officeDocument/2006/relationships" ref="Q1267" r:id="rId1455"/>
    <hyperlink xmlns:r="http://schemas.openxmlformats.org/officeDocument/2006/relationships" ref="Q1268" r:id="rId1456"/>
    <hyperlink xmlns:r="http://schemas.openxmlformats.org/officeDocument/2006/relationships" ref="Q1269" r:id="rId1457"/>
    <hyperlink xmlns:r="http://schemas.openxmlformats.org/officeDocument/2006/relationships" ref="Q1270" r:id="rId1458"/>
    <hyperlink xmlns:r="http://schemas.openxmlformats.org/officeDocument/2006/relationships" ref="Q1271" r:id="rId1459"/>
    <hyperlink xmlns:r="http://schemas.openxmlformats.org/officeDocument/2006/relationships" ref="P1272" r:id="rId1460"/>
    <hyperlink xmlns:r="http://schemas.openxmlformats.org/officeDocument/2006/relationships" ref="Q1272" r:id="rId1461"/>
    <hyperlink xmlns:r="http://schemas.openxmlformats.org/officeDocument/2006/relationships" ref="Q1273" r:id="rId1462"/>
    <hyperlink xmlns:r="http://schemas.openxmlformats.org/officeDocument/2006/relationships" ref="Q1274" r:id="rId1463"/>
    <hyperlink xmlns:r="http://schemas.openxmlformats.org/officeDocument/2006/relationships" ref="Q1275" r:id="rId1464"/>
    <hyperlink xmlns:r="http://schemas.openxmlformats.org/officeDocument/2006/relationships" ref="Q1276" r:id="rId1465"/>
    <hyperlink xmlns:r="http://schemas.openxmlformats.org/officeDocument/2006/relationships" ref="Q1277" r:id="rId1466"/>
    <hyperlink xmlns:r="http://schemas.openxmlformats.org/officeDocument/2006/relationships" ref="Q1278" r:id="rId1467"/>
    <hyperlink xmlns:r="http://schemas.openxmlformats.org/officeDocument/2006/relationships" ref="Q1279" r:id="rId1468"/>
    <hyperlink xmlns:r="http://schemas.openxmlformats.org/officeDocument/2006/relationships" ref="Q1280" r:id="rId1469"/>
    <hyperlink xmlns:r="http://schemas.openxmlformats.org/officeDocument/2006/relationships" ref="Q1281" r:id="rId1470"/>
    <hyperlink xmlns:r="http://schemas.openxmlformats.org/officeDocument/2006/relationships" ref="Q1282" r:id="rId1471"/>
    <hyperlink xmlns:r="http://schemas.openxmlformats.org/officeDocument/2006/relationships" ref="P1283" r:id="rId1472"/>
    <hyperlink xmlns:r="http://schemas.openxmlformats.org/officeDocument/2006/relationships" ref="Q1283" r:id="rId1473"/>
    <hyperlink xmlns:r="http://schemas.openxmlformats.org/officeDocument/2006/relationships" ref="Q1284" r:id="rId1474"/>
    <hyperlink xmlns:r="http://schemas.openxmlformats.org/officeDocument/2006/relationships" ref="Q1285" r:id="rId1475"/>
    <hyperlink xmlns:r="http://schemas.openxmlformats.org/officeDocument/2006/relationships" ref="Q1286" r:id="rId1476"/>
    <hyperlink xmlns:r="http://schemas.openxmlformats.org/officeDocument/2006/relationships" ref="Q1287" r:id="rId1477"/>
    <hyperlink xmlns:r="http://schemas.openxmlformats.org/officeDocument/2006/relationships" ref="Q1288" r:id="rId1478"/>
    <hyperlink xmlns:r="http://schemas.openxmlformats.org/officeDocument/2006/relationships" ref="Q1289" r:id="rId1479"/>
    <hyperlink xmlns:r="http://schemas.openxmlformats.org/officeDocument/2006/relationships" ref="Q1290" r:id="rId1480"/>
    <hyperlink xmlns:r="http://schemas.openxmlformats.org/officeDocument/2006/relationships" ref="Q1291" r:id="rId1481"/>
    <hyperlink xmlns:r="http://schemas.openxmlformats.org/officeDocument/2006/relationships" ref="Q1292" r:id="rId1482"/>
    <hyperlink xmlns:r="http://schemas.openxmlformats.org/officeDocument/2006/relationships" ref="Q1293" r:id="rId1483"/>
    <hyperlink xmlns:r="http://schemas.openxmlformats.org/officeDocument/2006/relationships" ref="Q1294" r:id="rId1484"/>
    <hyperlink xmlns:r="http://schemas.openxmlformats.org/officeDocument/2006/relationships" ref="Q1295" r:id="rId1485"/>
    <hyperlink xmlns:r="http://schemas.openxmlformats.org/officeDocument/2006/relationships" ref="Q1296" r:id="rId1486"/>
    <hyperlink xmlns:r="http://schemas.openxmlformats.org/officeDocument/2006/relationships" ref="P1297" r:id="rId1487"/>
    <hyperlink xmlns:r="http://schemas.openxmlformats.org/officeDocument/2006/relationships" ref="Q1297" r:id="rId1488"/>
    <hyperlink xmlns:r="http://schemas.openxmlformats.org/officeDocument/2006/relationships" ref="P1298" r:id="rId1489"/>
    <hyperlink xmlns:r="http://schemas.openxmlformats.org/officeDocument/2006/relationships" ref="Q1298" r:id="rId1490"/>
    <hyperlink xmlns:r="http://schemas.openxmlformats.org/officeDocument/2006/relationships" ref="Q1299" r:id="rId1491"/>
    <hyperlink xmlns:r="http://schemas.openxmlformats.org/officeDocument/2006/relationships" ref="P1300" r:id="rId1492"/>
    <hyperlink xmlns:r="http://schemas.openxmlformats.org/officeDocument/2006/relationships" ref="Q1300" r:id="rId1493"/>
    <hyperlink xmlns:r="http://schemas.openxmlformats.org/officeDocument/2006/relationships" ref="Q1301" r:id="rId1494"/>
    <hyperlink xmlns:r="http://schemas.openxmlformats.org/officeDocument/2006/relationships" ref="Q1302" r:id="rId1495"/>
    <hyperlink xmlns:r="http://schemas.openxmlformats.org/officeDocument/2006/relationships" ref="P1303" r:id="rId1496"/>
    <hyperlink xmlns:r="http://schemas.openxmlformats.org/officeDocument/2006/relationships" ref="Q1303" r:id="rId1497"/>
    <hyperlink xmlns:r="http://schemas.openxmlformats.org/officeDocument/2006/relationships" ref="Q1304" r:id="rId1498"/>
    <hyperlink xmlns:r="http://schemas.openxmlformats.org/officeDocument/2006/relationships" ref="Q1305" r:id="rId1499"/>
    <hyperlink xmlns:r="http://schemas.openxmlformats.org/officeDocument/2006/relationships" ref="Q1306" r:id="rId1500"/>
    <hyperlink xmlns:r="http://schemas.openxmlformats.org/officeDocument/2006/relationships" ref="Q1307" r:id="rId1501"/>
    <hyperlink xmlns:r="http://schemas.openxmlformats.org/officeDocument/2006/relationships" ref="Q1308" r:id="rId1502"/>
    <hyperlink xmlns:r="http://schemas.openxmlformats.org/officeDocument/2006/relationships" ref="Q1309" r:id="rId1503"/>
    <hyperlink xmlns:r="http://schemas.openxmlformats.org/officeDocument/2006/relationships" ref="Q1310" r:id="rId1504"/>
    <hyperlink xmlns:r="http://schemas.openxmlformats.org/officeDocument/2006/relationships" ref="Q1311" r:id="rId1505"/>
    <hyperlink xmlns:r="http://schemas.openxmlformats.org/officeDocument/2006/relationships" ref="Q1312" r:id="rId1506"/>
    <hyperlink xmlns:r="http://schemas.openxmlformats.org/officeDocument/2006/relationships" ref="P1313" r:id="rId1507"/>
    <hyperlink xmlns:r="http://schemas.openxmlformats.org/officeDocument/2006/relationships" ref="Q1313" r:id="rId1508"/>
    <hyperlink xmlns:r="http://schemas.openxmlformats.org/officeDocument/2006/relationships" ref="Q1314" r:id="rId1509"/>
    <hyperlink xmlns:r="http://schemas.openxmlformats.org/officeDocument/2006/relationships" ref="Q1315" r:id="rId1510"/>
    <hyperlink xmlns:r="http://schemas.openxmlformats.org/officeDocument/2006/relationships" ref="Q1316" r:id="rId1511"/>
    <hyperlink xmlns:r="http://schemas.openxmlformats.org/officeDocument/2006/relationships" ref="Q1317" r:id="rId1512"/>
    <hyperlink xmlns:r="http://schemas.openxmlformats.org/officeDocument/2006/relationships" ref="Q1318" r:id="rId1513"/>
    <hyperlink xmlns:r="http://schemas.openxmlformats.org/officeDocument/2006/relationships" ref="Q1319" r:id="rId1514"/>
    <hyperlink xmlns:r="http://schemas.openxmlformats.org/officeDocument/2006/relationships" ref="Q1320" r:id="rId1515"/>
    <hyperlink xmlns:r="http://schemas.openxmlformats.org/officeDocument/2006/relationships" ref="P1321" r:id="rId1516"/>
    <hyperlink xmlns:r="http://schemas.openxmlformats.org/officeDocument/2006/relationships" ref="Q1321" r:id="rId1517"/>
    <hyperlink xmlns:r="http://schemas.openxmlformats.org/officeDocument/2006/relationships" ref="Q1322" r:id="rId1518"/>
    <hyperlink xmlns:r="http://schemas.openxmlformats.org/officeDocument/2006/relationships" ref="Q1323" r:id="rId1519"/>
    <hyperlink xmlns:r="http://schemas.openxmlformats.org/officeDocument/2006/relationships" ref="Q1324" r:id="rId1520"/>
    <hyperlink xmlns:r="http://schemas.openxmlformats.org/officeDocument/2006/relationships" ref="Q1325" r:id="rId1521"/>
    <hyperlink xmlns:r="http://schemas.openxmlformats.org/officeDocument/2006/relationships" ref="Q1326" r:id="rId1522"/>
    <hyperlink xmlns:r="http://schemas.openxmlformats.org/officeDocument/2006/relationships" ref="P1327" r:id="rId1523"/>
    <hyperlink xmlns:r="http://schemas.openxmlformats.org/officeDocument/2006/relationships" ref="Q1327" r:id="rId1524"/>
    <hyperlink xmlns:r="http://schemas.openxmlformats.org/officeDocument/2006/relationships" ref="Q1328" r:id="rId1525"/>
    <hyperlink xmlns:r="http://schemas.openxmlformats.org/officeDocument/2006/relationships" ref="Q1329" r:id="rId1526"/>
    <hyperlink xmlns:r="http://schemas.openxmlformats.org/officeDocument/2006/relationships" ref="Q1330" r:id="rId1527"/>
    <hyperlink xmlns:r="http://schemas.openxmlformats.org/officeDocument/2006/relationships" ref="P1331" r:id="rId1528"/>
    <hyperlink xmlns:r="http://schemas.openxmlformats.org/officeDocument/2006/relationships" ref="Q1331" r:id="rId1529"/>
    <hyperlink xmlns:r="http://schemas.openxmlformats.org/officeDocument/2006/relationships" ref="Q1332" r:id="rId1530"/>
    <hyperlink xmlns:r="http://schemas.openxmlformats.org/officeDocument/2006/relationships" ref="Q1333" r:id="rId1531"/>
    <hyperlink xmlns:r="http://schemas.openxmlformats.org/officeDocument/2006/relationships" ref="Q1334" r:id="rId1532"/>
    <hyperlink xmlns:r="http://schemas.openxmlformats.org/officeDocument/2006/relationships" ref="Q1335" r:id="rId1533"/>
    <hyperlink xmlns:r="http://schemas.openxmlformats.org/officeDocument/2006/relationships" ref="Q1336" r:id="rId1534"/>
    <hyperlink xmlns:r="http://schemas.openxmlformats.org/officeDocument/2006/relationships" ref="Q1337" r:id="rId1535"/>
    <hyperlink xmlns:r="http://schemas.openxmlformats.org/officeDocument/2006/relationships" ref="Q1338" r:id="rId1536"/>
    <hyperlink xmlns:r="http://schemas.openxmlformats.org/officeDocument/2006/relationships" ref="Q1339" r:id="rId1537"/>
    <hyperlink xmlns:r="http://schemas.openxmlformats.org/officeDocument/2006/relationships" ref="Q1340" r:id="rId1538"/>
    <hyperlink xmlns:r="http://schemas.openxmlformats.org/officeDocument/2006/relationships" ref="Q1341" r:id="rId1539"/>
    <hyperlink xmlns:r="http://schemas.openxmlformats.org/officeDocument/2006/relationships" ref="P1342" r:id="rId1540"/>
    <hyperlink xmlns:r="http://schemas.openxmlformats.org/officeDocument/2006/relationships" ref="Q1342" r:id="rId1541"/>
    <hyperlink xmlns:r="http://schemas.openxmlformats.org/officeDocument/2006/relationships" ref="Q1343" r:id="rId1542"/>
    <hyperlink xmlns:r="http://schemas.openxmlformats.org/officeDocument/2006/relationships" ref="Q1344" r:id="rId1543"/>
    <hyperlink xmlns:r="http://schemas.openxmlformats.org/officeDocument/2006/relationships" ref="Q1345" r:id="rId1544"/>
    <hyperlink xmlns:r="http://schemas.openxmlformats.org/officeDocument/2006/relationships" ref="P1346" r:id="rId1545"/>
    <hyperlink xmlns:r="http://schemas.openxmlformats.org/officeDocument/2006/relationships" ref="Q1346" r:id="rId1546"/>
    <hyperlink xmlns:r="http://schemas.openxmlformats.org/officeDocument/2006/relationships" ref="Q1347" r:id="rId1547"/>
    <hyperlink xmlns:r="http://schemas.openxmlformats.org/officeDocument/2006/relationships" ref="Q1348" r:id="rId1548"/>
    <hyperlink xmlns:r="http://schemas.openxmlformats.org/officeDocument/2006/relationships" ref="Q1349" r:id="rId1549"/>
    <hyperlink xmlns:r="http://schemas.openxmlformats.org/officeDocument/2006/relationships" ref="Q1350" r:id="rId1550"/>
    <hyperlink xmlns:r="http://schemas.openxmlformats.org/officeDocument/2006/relationships" ref="Q1351" r:id="rId1551"/>
    <hyperlink xmlns:r="http://schemas.openxmlformats.org/officeDocument/2006/relationships" ref="Q1352" r:id="rId1552"/>
    <hyperlink xmlns:r="http://schemas.openxmlformats.org/officeDocument/2006/relationships" ref="Q1353" r:id="rId1553"/>
    <hyperlink xmlns:r="http://schemas.openxmlformats.org/officeDocument/2006/relationships" ref="Q1354" r:id="rId1554"/>
    <hyperlink xmlns:r="http://schemas.openxmlformats.org/officeDocument/2006/relationships" ref="Q1355" r:id="rId1555"/>
    <hyperlink xmlns:r="http://schemas.openxmlformats.org/officeDocument/2006/relationships" ref="Q1356" r:id="rId1556"/>
    <hyperlink xmlns:r="http://schemas.openxmlformats.org/officeDocument/2006/relationships" ref="Q1357" r:id="rId1557"/>
    <hyperlink xmlns:r="http://schemas.openxmlformats.org/officeDocument/2006/relationships" ref="Q1358" r:id="rId1558"/>
    <hyperlink xmlns:r="http://schemas.openxmlformats.org/officeDocument/2006/relationships" ref="Q1359" r:id="rId1559"/>
    <hyperlink xmlns:r="http://schemas.openxmlformats.org/officeDocument/2006/relationships" ref="Q1360" r:id="rId1560"/>
    <hyperlink xmlns:r="http://schemas.openxmlformats.org/officeDocument/2006/relationships" ref="Q1361" r:id="rId1561"/>
    <hyperlink xmlns:r="http://schemas.openxmlformats.org/officeDocument/2006/relationships" ref="Q1362" r:id="rId1562"/>
    <hyperlink xmlns:r="http://schemas.openxmlformats.org/officeDocument/2006/relationships" ref="Q1363" r:id="rId1563"/>
    <hyperlink xmlns:r="http://schemas.openxmlformats.org/officeDocument/2006/relationships" ref="Q1364" r:id="rId1564"/>
    <hyperlink xmlns:r="http://schemas.openxmlformats.org/officeDocument/2006/relationships" ref="Q1365" r:id="rId1565"/>
    <hyperlink xmlns:r="http://schemas.openxmlformats.org/officeDocument/2006/relationships" ref="Q1366" r:id="rId1566"/>
    <hyperlink xmlns:r="http://schemas.openxmlformats.org/officeDocument/2006/relationships" ref="Q1367" r:id="rId1567"/>
    <hyperlink xmlns:r="http://schemas.openxmlformats.org/officeDocument/2006/relationships" ref="Q1368" r:id="rId1568"/>
    <hyperlink xmlns:r="http://schemas.openxmlformats.org/officeDocument/2006/relationships" ref="Q1369" r:id="rId1569"/>
    <hyperlink xmlns:r="http://schemas.openxmlformats.org/officeDocument/2006/relationships" ref="Q1370" r:id="rId1570"/>
    <hyperlink xmlns:r="http://schemas.openxmlformats.org/officeDocument/2006/relationships" ref="Q1371" r:id="rId1571"/>
    <hyperlink xmlns:r="http://schemas.openxmlformats.org/officeDocument/2006/relationships" ref="Q1372" r:id="rId1572"/>
    <hyperlink xmlns:r="http://schemas.openxmlformats.org/officeDocument/2006/relationships" ref="Q1373" r:id="rId1573"/>
    <hyperlink xmlns:r="http://schemas.openxmlformats.org/officeDocument/2006/relationships" ref="Q1374" r:id="rId1574"/>
    <hyperlink xmlns:r="http://schemas.openxmlformats.org/officeDocument/2006/relationships" ref="Q1375" r:id="rId1575"/>
    <hyperlink xmlns:r="http://schemas.openxmlformats.org/officeDocument/2006/relationships" ref="Q1376" r:id="rId1576"/>
    <hyperlink xmlns:r="http://schemas.openxmlformats.org/officeDocument/2006/relationships" ref="Q1377" r:id="rId1577"/>
    <hyperlink xmlns:r="http://schemas.openxmlformats.org/officeDocument/2006/relationships" ref="Q1378" r:id="rId1578"/>
    <hyperlink xmlns:r="http://schemas.openxmlformats.org/officeDocument/2006/relationships" ref="Q1379" r:id="rId1579"/>
    <hyperlink xmlns:r="http://schemas.openxmlformats.org/officeDocument/2006/relationships" ref="Q1380" r:id="rId1580"/>
    <hyperlink xmlns:r="http://schemas.openxmlformats.org/officeDocument/2006/relationships" ref="Q1381" r:id="rId1581"/>
    <hyperlink xmlns:r="http://schemas.openxmlformats.org/officeDocument/2006/relationships" ref="Q1382" r:id="rId1582"/>
    <hyperlink xmlns:r="http://schemas.openxmlformats.org/officeDocument/2006/relationships" ref="Q1383" r:id="rId1583"/>
    <hyperlink xmlns:r="http://schemas.openxmlformats.org/officeDocument/2006/relationships" ref="Q1384" r:id="rId1584"/>
    <hyperlink xmlns:r="http://schemas.openxmlformats.org/officeDocument/2006/relationships" ref="Q1385" r:id="rId1585"/>
    <hyperlink xmlns:r="http://schemas.openxmlformats.org/officeDocument/2006/relationships" ref="Q1386" r:id="rId1586"/>
    <hyperlink xmlns:r="http://schemas.openxmlformats.org/officeDocument/2006/relationships" ref="Q1387" r:id="rId1587"/>
    <hyperlink xmlns:r="http://schemas.openxmlformats.org/officeDocument/2006/relationships" ref="Q1388" r:id="rId1588"/>
    <hyperlink xmlns:r="http://schemas.openxmlformats.org/officeDocument/2006/relationships" ref="Q1389" r:id="rId1589"/>
    <hyperlink xmlns:r="http://schemas.openxmlformats.org/officeDocument/2006/relationships" ref="Q1390" r:id="rId1590"/>
    <hyperlink xmlns:r="http://schemas.openxmlformats.org/officeDocument/2006/relationships" ref="P1391" r:id="rId1591"/>
    <hyperlink xmlns:r="http://schemas.openxmlformats.org/officeDocument/2006/relationships" ref="Q1391" r:id="rId1592"/>
    <hyperlink xmlns:r="http://schemas.openxmlformats.org/officeDocument/2006/relationships" ref="Q1392" r:id="rId1593"/>
    <hyperlink xmlns:r="http://schemas.openxmlformats.org/officeDocument/2006/relationships" ref="Q1393" r:id="rId1594"/>
    <hyperlink xmlns:r="http://schemas.openxmlformats.org/officeDocument/2006/relationships" ref="Q1394" r:id="rId1595"/>
    <hyperlink xmlns:r="http://schemas.openxmlformats.org/officeDocument/2006/relationships" ref="Q1395" r:id="rId1596"/>
    <hyperlink xmlns:r="http://schemas.openxmlformats.org/officeDocument/2006/relationships" ref="Q1396" r:id="rId1597"/>
    <hyperlink xmlns:r="http://schemas.openxmlformats.org/officeDocument/2006/relationships" ref="Q1397" r:id="rId1598"/>
    <hyperlink xmlns:r="http://schemas.openxmlformats.org/officeDocument/2006/relationships" ref="Q1398" r:id="rId1599"/>
    <hyperlink xmlns:r="http://schemas.openxmlformats.org/officeDocument/2006/relationships" ref="Q1399" r:id="rId1600"/>
    <hyperlink xmlns:r="http://schemas.openxmlformats.org/officeDocument/2006/relationships" ref="Q1400" r:id="rId1601"/>
    <hyperlink xmlns:r="http://schemas.openxmlformats.org/officeDocument/2006/relationships" ref="P1401" r:id="rId1602"/>
    <hyperlink xmlns:r="http://schemas.openxmlformats.org/officeDocument/2006/relationships" ref="Q1401" r:id="rId1603"/>
    <hyperlink xmlns:r="http://schemas.openxmlformats.org/officeDocument/2006/relationships" ref="Q1402" r:id="rId1604"/>
    <hyperlink xmlns:r="http://schemas.openxmlformats.org/officeDocument/2006/relationships" ref="Q1403" r:id="rId1605"/>
    <hyperlink xmlns:r="http://schemas.openxmlformats.org/officeDocument/2006/relationships" ref="Q1404" r:id="rId1606"/>
    <hyperlink xmlns:r="http://schemas.openxmlformats.org/officeDocument/2006/relationships" ref="Q1405" r:id="rId1607"/>
    <hyperlink xmlns:r="http://schemas.openxmlformats.org/officeDocument/2006/relationships" ref="Q1406" r:id="rId1608"/>
    <hyperlink xmlns:r="http://schemas.openxmlformats.org/officeDocument/2006/relationships" ref="Q1407" r:id="rId1609"/>
    <hyperlink xmlns:r="http://schemas.openxmlformats.org/officeDocument/2006/relationships" ref="Q1408" r:id="rId1610"/>
    <hyperlink xmlns:r="http://schemas.openxmlformats.org/officeDocument/2006/relationships" ref="Q1409" r:id="rId1611"/>
    <hyperlink xmlns:r="http://schemas.openxmlformats.org/officeDocument/2006/relationships" ref="Q1410" r:id="rId1612"/>
    <hyperlink xmlns:r="http://schemas.openxmlformats.org/officeDocument/2006/relationships" ref="Q1411" r:id="rId1613"/>
    <hyperlink xmlns:r="http://schemas.openxmlformats.org/officeDocument/2006/relationships" ref="Q1412" r:id="rId1614"/>
    <hyperlink xmlns:r="http://schemas.openxmlformats.org/officeDocument/2006/relationships" ref="Q1413" r:id="rId1615"/>
    <hyperlink xmlns:r="http://schemas.openxmlformats.org/officeDocument/2006/relationships" ref="Q1414" r:id="rId1616"/>
    <hyperlink xmlns:r="http://schemas.openxmlformats.org/officeDocument/2006/relationships" ref="Q1415" r:id="rId1617"/>
    <hyperlink xmlns:r="http://schemas.openxmlformats.org/officeDocument/2006/relationships" ref="P1416" r:id="rId1618"/>
    <hyperlink xmlns:r="http://schemas.openxmlformats.org/officeDocument/2006/relationships" ref="Q1416" r:id="rId1619"/>
    <hyperlink xmlns:r="http://schemas.openxmlformats.org/officeDocument/2006/relationships" ref="Q1417" r:id="rId1620"/>
    <hyperlink xmlns:r="http://schemas.openxmlformats.org/officeDocument/2006/relationships" ref="Q1418" r:id="rId1621"/>
    <hyperlink xmlns:r="http://schemas.openxmlformats.org/officeDocument/2006/relationships" ref="Q1419" r:id="rId1622"/>
    <hyperlink xmlns:r="http://schemas.openxmlformats.org/officeDocument/2006/relationships" ref="Q1420" r:id="rId1623"/>
    <hyperlink xmlns:r="http://schemas.openxmlformats.org/officeDocument/2006/relationships" ref="Q1421" r:id="rId1624"/>
    <hyperlink xmlns:r="http://schemas.openxmlformats.org/officeDocument/2006/relationships" ref="Q1422" r:id="rId1625"/>
    <hyperlink xmlns:r="http://schemas.openxmlformats.org/officeDocument/2006/relationships" ref="Q1423" r:id="rId1626"/>
    <hyperlink xmlns:r="http://schemas.openxmlformats.org/officeDocument/2006/relationships" ref="Q1424" r:id="rId1627"/>
    <hyperlink xmlns:r="http://schemas.openxmlformats.org/officeDocument/2006/relationships" ref="Q1425" r:id="rId1628"/>
    <hyperlink xmlns:r="http://schemas.openxmlformats.org/officeDocument/2006/relationships" ref="Q1426" r:id="rId1629"/>
    <hyperlink xmlns:r="http://schemas.openxmlformats.org/officeDocument/2006/relationships" ref="Q1427" r:id="rId1630"/>
    <hyperlink xmlns:r="http://schemas.openxmlformats.org/officeDocument/2006/relationships" ref="Q1428" r:id="rId1631"/>
    <hyperlink xmlns:r="http://schemas.openxmlformats.org/officeDocument/2006/relationships" ref="Q1429" r:id="rId1632"/>
    <hyperlink xmlns:r="http://schemas.openxmlformats.org/officeDocument/2006/relationships" ref="Q1430" r:id="rId1633"/>
    <hyperlink xmlns:r="http://schemas.openxmlformats.org/officeDocument/2006/relationships" ref="Q1431" r:id="rId1634"/>
    <hyperlink xmlns:r="http://schemas.openxmlformats.org/officeDocument/2006/relationships" ref="P1432" r:id="rId1635"/>
    <hyperlink xmlns:r="http://schemas.openxmlformats.org/officeDocument/2006/relationships" ref="Q1432" r:id="rId1636"/>
    <hyperlink xmlns:r="http://schemas.openxmlformats.org/officeDocument/2006/relationships" ref="Q1433" r:id="rId1637"/>
    <hyperlink xmlns:r="http://schemas.openxmlformats.org/officeDocument/2006/relationships" ref="Q1434" r:id="rId1638"/>
    <hyperlink xmlns:r="http://schemas.openxmlformats.org/officeDocument/2006/relationships" ref="Q1435" r:id="rId1639"/>
    <hyperlink xmlns:r="http://schemas.openxmlformats.org/officeDocument/2006/relationships" ref="Q1436" r:id="rId1640"/>
    <hyperlink xmlns:r="http://schemas.openxmlformats.org/officeDocument/2006/relationships" ref="Q1437" r:id="rId1641"/>
    <hyperlink xmlns:r="http://schemas.openxmlformats.org/officeDocument/2006/relationships" ref="Q1438" r:id="rId1642"/>
    <hyperlink xmlns:r="http://schemas.openxmlformats.org/officeDocument/2006/relationships" ref="Q1439" r:id="rId1643"/>
    <hyperlink xmlns:r="http://schemas.openxmlformats.org/officeDocument/2006/relationships" ref="Q1440" r:id="rId1644"/>
    <hyperlink xmlns:r="http://schemas.openxmlformats.org/officeDocument/2006/relationships" ref="Q1441" r:id="rId1645"/>
    <hyperlink xmlns:r="http://schemas.openxmlformats.org/officeDocument/2006/relationships" ref="P1442" r:id="rId1646"/>
    <hyperlink xmlns:r="http://schemas.openxmlformats.org/officeDocument/2006/relationships" ref="Q1442" r:id="rId1647"/>
    <hyperlink xmlns:r="http://schemas.openxmlformats.org/officeDocument/2006/relationships" ref="Q1443" r:id="rId1648"/>
    <hyperlink xmlns:r="http://schemas.openxmlformats.org/officeDocument/2006/relationships" ref="Q1444" r:id="rId1649"/>
    <hyperlink xmlns:r="http://schemas.openxmlformats.org/officeDocument/2006/relationships" ref="Q1445" r:id="rId1650"/>
    <hyperlink xmlns:r="http://schemas.openxmlformats.org/officeDocument/2006/relationships" ref="P1446" r:id="rId1651"/>
    <hyperlink xmlns:r="http://schemas.openxmlformats.org/officeDocument/2006/relationships" ref="Q1446" r:id="rId1652"/>
    <hyperlink xmlns:r="http://schemas.openxmlformats.org/officeDocument/2006/relationships" ref="Q1447" r:id="rId1653"/>
    <hyperlink xmlns:r="http://schemas.openxmlformats.org/officeDocument/2006/relationships" ref="Q1448" r:id="rId1654"/>
    <hyperlink xmlns:r="http://schemas.openxmlformats.org/officeDocument/2006/relationships" ref="Q1449" r:id="rId1655"/>
    <hyperlink xmlns:r="http://schemas.openxmlformats.org/officeDocument/2006/relationships" ref="Q1450" r:id="rId1656"/>
    <hyperlink xmlns:r="http://schemas.openxmlformats.org/officeDocument/2006/relationships" ref="Q1451" r:id="rId1657"/>
    <hyperlink xmlns:r="http://schemas.openxmlformats.org/officeDocument/2006/relationships" ref="Q1452" r:id="rId1658"/>
    <hyperlink xmlns:r="http://schemas.openxmlformats.org/officeDocument/2006/relationships" ref="Q1453" r:id="rId1659"/>
    <hyperlink xmlns:r="http://schemas.openxmlformats.org/officeDocument/2006/relationships" ref="P1454" r:id="rId1660"/>
    <hyperlink xmlns:r="http://schemas.openxmlformats.org/officeDocument/2006/relationships" ref="Q1454" r:id="rId1661"/>
    <hyperlink xmlns:r="http://schemas.openxmlformats.org/officeDocument/2006/relationships" ref="Q1455" r:id="rId1662"/>
    <hyperlink xmlns:r="http://schemas.openxmlformats.org/officeDocument/2006/relationships" ref="Q1456" r:id="rId1663"/>
    <hyperlink xmlns:r="http://schemas.openxmlformats.org/officeDocument/2006/relationships" ref="Q1457" r:id="rId1664"/>
    <hyperlink xmlns:r="http://schemas.openxmlformats.org/officeDocument/2006/relationships" ref="Q1458" r:id="rId1665"/>
    <hyperlink xmlns:r="http://schemas.openxmlformats.org/officeDocument/2006/relationships" ref="Q1459" r:id="rId1666"/>
    <hyperlink xmlns:r="http://schemas.openxmlformats.org/officeDocument/2006/relationships" ref="Q1460" r:id="rId1667"/>
    <hyperlink xmlns:r="http://schemas.openxmlformats.org/officeDocument/2006/relationships" ref="Q1461" r:id="rId1668"/>
    <hyperlink xmlns:r="http://schemas.openxmlformats.org/officeDocument/2006/relationships" ref="Q1462" r:id="rId1669"/>
    <hyperlink xmlns:r="http://schemas.openxmlformats.org/officeDocument/2006/relationships" ref="Q1463" r:id="rId1670"/>
    <hyperlink xmlns:r="http://schemas.openxmlformats.org/officeDocument/2006/relationships" ref="P1464" r:id="rId1671"/>
    <hyperlink xmlns:r="http://schemas.openxmlformats.org/officeDocument/2006/relationships" ref="Q1464" r:id="rId1672"/>
    <hyperlink xmlns:r="http://schemas.openxmlformats.org/officeDocument/2006/relationships" ref="Q1465" r:id="rId1673"/>
    <hyperlink xmlns:r="http://schemas.openxmlformats.org/officeDocument/2006/relationships" ref="Q1466" r:id="rId1674"/>
    <hyperlink xmlns:r="http://schemas.openxmlformats.org/officeDocument/2006/relationships" ref="Q1467" r:id="rId1675"/>
    <hyperlink xmlns:r="http://schemas.openxmlformats.org/officeDocument/2006/relationships" ref="Q1468" r:id="rId1676"/>
    <hyperlink xmlns:r="http://schemas.openxmlformats.org/officeDocument/2006/relationships" ref="Q1469" r:id="rId1677"/>
    <hyperlink xmlns:r="http://schemas.openxmlformats.org/officeDocument/2006/relationships" ref="Q1470" r:id="rId1678"/>
    <hyperlink xmlns:r="http://schemas.openxmlformats.org/officeDocument/2006/relationships" ref="Q1471" r:id="rId1679"/>
    <hyperlink xmlns:r="http://schemas.openxmlformats.org/officeDocument/2006/relationships" ref="Q1472" r:id="rId1680"/>
    <hyperlink xmlns:r="http://schemas.openxmlformats.org/officeDocument/2006/relationships" ref="Q1473" r:id="rId1681"/>
    <hyperlink xmlns:r="http://schemas.openxmlformats.org/officeDocument/2006/relationships" ref="Q1474" r:id="rId1682"/>
    <hyperlink xmlns:r="http://schemas.openxmlformats.org/officeDocument/2006/relationships" ref="Q1475" r:id="rId1683"/>
    <hyperlink xmlns:r="http://schemas.openxmlformats.org/officeDocument/2006/relationships" ref="Q1476" r:id="rId1684"/>
    <hyperlink xmlns:r="http://schemas.openxmlformats.org/officeDocument/2006/relationships" ref="Q1477" r:id="rId1685"/>
    <hyperlink xmlns:r="http://schemas.openxmlformats.org/officeDocument/2006/relationships" ref="Q1478" r:id="rId1686"/>
    <hyperlink xmlns:r="http://schemas.openxmlformats.org/officeDocument/2006/relationships" ref="Q1479" r:id="rId1687"/>
    <hyperlink xmlns:r="http://schemas.openxmlformats.org/officeDocument/2006/relationships" ref="P1480" r:id="rId1688"/>
    <hyperlink xmlns:r="http://schemas.openxmlformats.org/officeDocument/2006/relationships" ref="Q1480" r:id="rId1689"/>
    <hyperlink xmlns:r="http://schemas.openxmlformats.org/officeDocument/2006/relationships" ref="P1481" r:id="rId1690"/>
    <hyperlink xmlns:r="http://schemas.openxmlformats.org/officeDocument/2006/relationships" ref="Q1481" r:id="rId1691"/>
    <hyperlink xmlns:r="http://schemas.openxmlformats.org/officeDocument/2006/relationships" ref="P1482" r:id="rId1692"/>
    <hyperlink xmlns:r="http://schemas.openxmlformats.org/officeDocument/2006/relationships" ref="Q1482" r:id="rId1693"/>
    <hyperlink xmlns:r="http://schemas.openxmlformats.org/officeDocument/2006/relationships" ref="Q1483" r:id="rId1694"/>
    <hyperlink xmlns:r="http://schemas.openxmlformats.org/officeDocument/2006/relationships" ref="Q1484" r:id="rId1695"/>
    <hyperlink xmlns:r="http://schemas.openxmlformats.org/officeDocument/2006/relationships" ref="Q1485" r:id="rId1696"/>
    <hyperlink xmlns:r="http://schemas.openxmlformats.org/officeDocument/2006/relationships" ref="Q1486" r:id="rId1697"/>
    <hyperlink xmlns:r="http://schemas.openxmlformats.org/officeDocument/2006/relationships" ref="Q1487" r:id="rId1698"/>
    <hyperlink xmlns:r="http://schemas.openxmlformats.org/officeDocument/2006/relationships" ref="Q1488" r:id="rId1699"/>
    <hyperlink xmlns:r="http://schemas.openxmlformats.org/officeDocument/2006/relationships" ref="Q1489" r:id="rId1700"/>
    <hyperlink xmlns:r="http://schemas.openxmlformats.org/officeDocument/2006/relationships" ref="Q1490" r:id="rId1701"/>
    <hyperlink xmlns:r="http://schemas.openxmlformats.org/officeDocument/2006/relationships" ref="Q1491" r:id="rId1702"/>
    <hyperlink xmlns:r="http://schemas.openxmlformats.org/officeDocument/2006/relationships" ref="Q1492" r:id="rId1703"/>
    <hyperlink xmlns:r="http://schemas.openxmlformats.org/officeDocument/2006/relationships" ref="Q1493" r:id="rId1704"/>
    <hyperlink xmlns:r="http://schemas.openxmlformats.org/officeDocument/2006/relationships" ref="P1494" r:id="rId1705"/>
    <hyperlink xmlns:r="http://schemas.openxmlformats.org/officeDocument/2006/relationships" ref="Q1494" r:id="rId1706"/>
    <hyperlink xmlns:r="http://schemas.openxmlformats.org/officeDocument/2006/relationships" ref="Q1495" r:id="rId1707"/>
    <hyperlink xmlns:r="http://schemas.openxmlformats.org/officeDocument/2006/relationships" ref="Q1496" r:id="rId1708"/>
    <hyperlink xmlns:r="http://schemas.openxmlformats.org/officeDocument/2006/relationships" ref="Q1497" r:id="rId1709"/>
    <hyperlink xmlns:r="http://schemas.openxmlformats.org/officeDocument/2006/relationships" ref="Q1498" r:id="rId1710"/>
    <hyperlink xmlns:r="http://schemas.openxmlformats.org/officeDocument/2006/relationships" ref="Q1499" r:id="rId1711"/>
    <hyperlink xmlns:r="http://schemas.openxmlformats.org/officeDocument/2006/relationships" ref="P1500" r:id="rId1712"/>
    <hyperlink xmlns:r="http://schemas.openxmlformats.org/officeDocument/2006/relationships" ref="Q1500" r:id="rId1713"/>
    <hyperlink xmlns:r="http://schemas.openxmlformats.org/officeDocument/2006/relationships" ref="Q1501" r:id="rId1714"/>
    <hyperlink xmlns:r="http://schemas.openxmlformats.org/officeDocument/2006/relationships" ref="Q1502" r:id="rId1715"/>
    <hyperlink xmlns:r="http://schemas.openxmlformats.org/officeDocument/2006/relationships" ref="Q1503" r:id="rId1716"/>
    <hyperlink xmlns:r="http://schemas.openxmlformats.org/officeDocument/2006/relationships" ref="Q1504" r:id="rId1717"/>
    <hyperlink xmlns:r="http://schemas.openxmlformats.org/officeDocument/2006/relationships" ref="Q1505" r:id="rId1718"/>
    <hyperlink xmlns:r="http://schemas.openxmlformats.org/officeDocument/2006/relationships" ref="P1506" r:id="rId1719"/>
    <hyperlink xmlns:r="http://schemas.openxmlformats.org/officeDocument/2006/relationships" ref="Q1506" r:id="rId1720"/>
    <hyperlink xmlns:r="http://schemas.openxmlformats.org/officeDocument/2006/relationships" ref="Q1507" r:id="rId1721"/>
    <hyperlink xmlns:r="http://schemas.openxmlformats.org/officeDocument/2006/relationships" ref="Q1508" r:id="rId1722"/>
    <hyperlink xmlns:r="http://schemas.openxmlformats.org/officeDocument/2006/relationships" ref="P1509" r:id="rId1723"/>
    <hyperlink xmlns:r="http://schemas.openxmlformats.org/officeDocument/2006/relationships" ref="Q1509" r:id="rId1724"/>
    <hyperlink xmlns:r="http://schemas.openxmlformats.org/officeDocument/2006/relationships" ref="Q1510" r:id="rId1725"/>
    <hyperlink xmlns:r="http://schemas.openxmlformats.org/officeDocument/2006/relationships" ref="Q1511" r:id="rId1726"/>
    <hyperlink xmlns:r="http://schemas.openxmlformats.org/officeDocument/2006/relationships" ref="Q1512" r:id="rId1727"/>
    <hyperlink xmlns:r="http://schemas.openxmlformats.org/officeDocument/2006/relationships" ref="P1513" r:id="rId1728"/>
    <hyperlink xmlns:r="http://schemas.openxmlformats.org/officeDocument/2006/relationships" ref="Q1513" r:id="rId1729"/>
    <hyperlink xmlns:r="http://schemas.openxmlformats.org/officeDocument/2006/relationships" ref="Q1514" r:id="rId1730"/>
    <hyperlink xmlns:r="http://schemas.openxmlformats.org/officeDocument/2006/relationships" ref="Q1515" r:id="rId1731"/>
    <hyperlink xmlns:r="http://schemas.openxmlformats.org/officeDocument/2006/relationships" ref="Q1516" r:id="rId1732"/>
    <hyperlink xmlns:r="http://schemas.openxmlformats.org/officeDocument/2006/relationships" ref="Q1517" r:id="rId1733"/>
    <hyperlink xmlns:r="http://schemas.openxmlformats.org/officeDocument/2006/relationships" ref="Q1518" r:id="rId1734"/>
    <hyperlink xmlns:r="http://schemas.openxmlformats.org/officeDocument/2006/relationships" ref="Q1519" r:id="rId1735"/>
    <hyperlink xmlns:r="http://schemas.openxmlformats.org/officeDocument/2006/relationships" ref="Q1520" r:id="rId1736"/>
    <hyperlink xmlns:r="http://schemas.openxmlformats.org/officeDocument/2006/relationships" ref="Q1521" r:id="rId1737"/>
    <hyperlink xmlns:r="http://schemas.openxmlformats.org/officeDocument/2006/relationships" ref="P1522" r:id="rId1738"/>
    <hyperlink xmlns:r="http://schemas.openxmlformats.org/officeDocument/2006/relationships" ref="Q1522" r:id="rId1739"/>
    <hyperlink xmlns:r="http://schemas.openxmlformats.org/officeDocument/2006/relationships" ref="P1523" r:id="rId1740"/>
    <hyperlink xmlns:r="http://schemas.openxmlformats.org/officeDocument/2006/relationships" ref="Q1523" r:id="rId1741"/>
    <hyperlink xmlns:r="http://schemas.openxmlformats.org/officeDocument/2006/relationships" ref="Q1524" r:id="rId1742"/>
    <hyperlink xmlns:r="http://schemas.openxmlformats.org/officeDocument/2006/relationships" ref="Q1525" r:id="rId1743"/>
    <hyperlink xmlns:r="http://schemas.openxmlformats.org/officeDocument/2006/relationships" ref="Q1526" r:id="rId1744"/>
    <hyperlink xmlns:r="http://schemas.openxmlformats.org/officeDocument/2006/relationships" ref="Q1527" r:id="rId1745"/>
    <hyperlink xmlns:r="http://schemas.openxmlformats.org/officeDocument/2006/relationships" ref="Q1528" r:id="rId1746"/>
    <hyperlink xmlns:r="http://schemas.openxmlformats.org/officeDocument/2006/relationships" ref="Q1529" r:id="rId1747"/>
    <hyperlink xmlns:r="http://schemas.openxmlformats.org/officeDocument/2006/relationships" ref="Q1530" r:id="rId1748"/>
    <hyperlink xmlns:r="http://schemas.openxmlformats.org/officeDocument/2006/relationships" ref="Q1531" r:id="rId1749"/>
    <hyperlink xmlns:r="http://schemas.openxmlformats.org/officeDocument/2006/relationships" ref="Q1532" r:id="rId1750"/>
    <hyperlink xmlns:r="http://schemas.openxmlformats.org/officeDocument/2006/relationships" ref="Q1533" r:id="rId1751"/>
    <hyperlink xmlns:r="http://schemas.openxmlformats.org/officeDocument/2006/relationships" ref="P1534" r:id="rId1752"/>
    <hyperlink xmlns:r="http://schemas.openxmlformats.org/officeDocument/2006/relationships" ref="Q1534" r:id="rId1753"/>
    <hyperlink xmlns:r="http://schemas.openxmlformats.org/officeDocument/2006/relationships" ref="Q1535" r:id="rId1754"/>
    <hyperlink xmlns:r="http://schemas.openxmlformats.org/officeDocument/2006/relationships" ref="Q1536" r:id="rId1755"/>
    <hyperlink xmlns:r="http://schemas.openxmlformats.org/officeDocument/2006/relationships" ref="Q1537" r:id="rId1756"/>
    <hyperlink xmlns:r="http://schemas.openxmlformats.org/officeDocument/2006/relationships" ref="Q1538" r:id="rId1757"/>
    <hyperlink xmlns:r="http://schemas.openxmlformats.org/officeDocument/2006/relationships" ref="Q1539" r:id="rId1758"/>
    <hyperlink xmlns:r="http://schemas.openxmlformats.org/officeDocument/2006/relationships" ref="Q1540" r:id="rId1759"/>
    <hyperlink xmlns:r="http://schemas.openxmlformats.org/officeDocument/2006/relationships" ref="Q1541" r:id="rId1760"/>
    <hyperlink xmlns:r="http://schemas.openxmlformats.org/officeDocument/2006/relationships" ref="Q1542" r:id="rId1761"/>
    <hyperlink xmlns:r="http://schemas.openxmlformats.org/officeDocument/2006/relationships" ref="Q1543" r:id="rId1762"/>
    <hyperlink xmlns:r="http://schemas.openxmlformats.org/officeDocument/2006/relationships" ref="Q1544" r:id="rId1763"/>
    <hyperlink xmlns:r="http://schemas.openxmlformats.org/officeDocument/2006/relationships" ref="Q1545" r:id="rId1764"/>
    <hyperlink xmlns:r="http://schemas.openxmlformats.org/officeDocument/2006/relationships" ref="Q1546" r:id="rId1765"/>
    <hyperlink xmlns:r="http://schemas.openxmlformats.org/officeDocument/2006/relationships" ref="Q1547" r:id="rId1766"/>
    <hyperlink xmlns:r="http://schemas.openxmlformats.org/officeDocument/2006/relationships" ref="P1548" r:id="rId1767"/>
    <hyperlink xmlns:r="http://schemas.openxmlformats.org/officeDocument/2006/relationships" ref="Q1548" r:id="rId1768"/>
    <hyperlink xmlns:r="http://schemas.openxmlformats.org/officeDocument/2006/relationships" ref="Q1549" r:id="rId1769"/>
    <hyperlink xmlns:r="http://schemas.openxmlformats.org/officeDocument/2006/relationships" ref="Q1550" r:id="rId1770"/>
    <hyperlink xmlns:r="http://schemas.openxmlformats.org/officeDocument/2006/relationships" ref="Q1551" r:id="rId1771"/>
    <hyperlink xmlns:r="http://schemas.openxmlformats.org/officeDocument/2006/relationships" ref="Q1552" r:id="rId1772"/>
    <hyperlink xmlns:r="http://schemas.openxmlformats.org/officeDocument/2006/relationships" ref="Q1553" r:id="rId1773"/>
    <hyperlink xmlns:r="http://schemas.openxmlformats.org/officeDocument/2006/relationships" ref="Q1554" r:id="rId1774"/>
    <hyperlink xmlns:r="http://schemas.openxmlformats.org/officeDocument/2006/relationships" ref="Q1555" r:id="rId1775"/>
    <hyperlink xmlns:r="http://schemas.openxmlformats.org/officeDocument/2006/relationships" ref="Q1556" r:id="rId1776"/>
    <hyperlink xmlns:r="http://schemas.openxmlformats.org/officeDocument/2006/relationships" ref="Q1557" r:id="rId1777"/>
    <hyperlink xmlns:r="http://schemas.openxmlformats.org/officeDocument/2006/relationships" ref="Q1558" r:id="rId1778"/>
    <hyperlink xmlns:r="http://schemas.openxmlformats.org/officeDocument/2006/relationships" ref="Q1559" r:id="rId1779"/>
    <hyperlink xmlns:r="http://schemas.openxmlformats.org/officeDocument/2006/relationships" ref="Q1560" r:id="rId1780"/>
    <hyperlink xmlns:r="http://schemas.openxmlformats.org/officeDocument/2006/relationships" ref="Q1561" r:id="rId1781"/>
    <hyperlink xmlns:r="http://schemas.openxmlformats.org/officeDocument/2006/relationships" ref="Q1562" r:id="rId1782"/>
    <hyperlink xmlns:r="http://schemas.openxmlformats.org/officeDocument/2006/relationships" ref="Q1563" r:id="rId1783"/>
    <hyperlink xmlns:r="http://schemas.openxmlformats.org/officeDocument/2006/relationships" ref="Q1564" r:id="rId1784"/>
    <hyperlink xmlns:r="http://schemas.openxmlformats.org/officeDocument/2006/relationships" ref="Q1565" r:id="rId1785"/>
    <hyperlink xmlns:r="http://schemas.openxmlformats.org/officeDocument/2006/relationships" ref="Q1566" r:id="rId1786"/>
    <hyperlink xmlns:r="http://schemas.openxmlformats.org/officeDocument/2006/relationships" ref="Q1567" r:id="rId1787"/>
    <hyperlink xmlns:r="http://schemas.openxmlformats.org/officeDocument/2006/relationships" ref="Q1568" r:id="rId1788"/>
    <hyperlink xmlns:r="http://schemas.openxmlformats.org/officeDocument/2006/relationships" ref="Q1569" r:id="rId1789"/>
    <hyperlink xmlns:r="http://schemas.openxmlformats.org/officeDocument/2006/relationships" ref="Q1570" r:id="rId1790"/>
    <hyperlink xmlns:r="http://schemas.openxmlformats.org/officeDocument/2006/relationships" ref="Q1571" r:id="rId1791"/>
    <hyperlink xmlns:r="http://schemas.openxmlformats.org/officeDocument/2006/relationships" ref="Q1572" r:id="rId1792"/>
    <hyperlink xmlns:r="http://schemas.openxmlformats.org/officeDocument/2006/relationships" ref="P1573" r:id="rId1793"/>
    <hyperlink xmlns:r="http://schemas.openxmlformats.org/officeDocument/2006/relationships" ref="Q1573" r:id="rId1794"/>
    <hyperlink xmlns:r="http://schemas.openxmlformats.org/officeDocument/2006/relationships" ref="Q1574" r:id="rId1795"/>
    <hyperlink xmlns:r="http://schemas.openxmlformats.org/officeDocument/2006/relationships" ref="Q1575" r:id="rId1796"/>
    <hyperlink xmlns:r="http://schemas.openxmlformats.org/officeDocument/2006/relationships" ref="Q1576" r:id="rId1797"/>
    <hyperlink xmlns:r="http://schemas.openxmlformats.org/officeDocument/2006/relationships" ref="Q1577" r:id="rId1798"/>
    <hyperlink xmlns:r="http://schemas.openxmlformats.org/officeDocument/2006/relationships" ref="Q1578" r:id="rId1799"/>
    <hyperlink xmlns:r="http://schemas.openxmlformats.org/officeDocument/2006/relationships" ref="Q1579" r:id="rId1800"/>
    <hyperlink xmlns:r="http://schemas.openxmlformats.org/officeDocument/2006/relationships" ref="Q1580" r:id="rId1801"/>
    <hyperlink xmlns:r="http://schemas.openxmlformats.org/officeDocument/2006/relationships" ref="P1581" r:id="rId1802"/>
    <hyperlink xmlns:r="http://schemas.openxmlformats.org/officeDocument/2006/relationships" ref="Q1581" r:id="rId1803"/>
    <hyperlink xmlns:r="http://schemas.openxmlformats.org/officeDocument/2006/relationships" ref="Q1582" r:id="rId1804"/>
    <hyperlink xmlns:r="http://schemas.openxmlformats.org/officeDocument/2006/relationships" ref="P1583" r:id="rId1805"/>
    <hyperlink xmlns:r="http://schemas.openxmlformats.org/officeDocument/2006/relationships" ref="Q1583" r:id="rId1806"/>
    <hyperlink xmlns:r="http://schemas.openxmlformats.org/officeDocument/2006/relationships" ref="Q1584" r:id="rId1807"/>
    <hyperlink xmlns:r="http://schemas.openxmlformats.org/officeDocument/2006/relationships" ref="P1585" r:id="rId1808"/>
    <hyperlink xmlns:r="http://schemas.openxmlformats.org/officeDocument/2006/relationships" ref="Q1585" r:id="rId1809"/>
    <hyperlink xmlns:r="http://schemas.openxmlformats.org/officeDocument/2006/relationships" ref="Q1586" r:id="rId1810"/>
    <hyperlink xmlns:r="http://schemas.openxmlformats.org/officeDocument/2006/relationships" ref="Q1587" r:id="rId1811"/>
    <hyperlink xmlns:r="http://schemas.openxmlformats.org/officeDocument/2006/relationships" ref="Q1588" r:id="rId1812"/>
    <hyperlink xmlns:r="http://schemas.openxmlformats.org/officeDocument/2006/relationships" ref="Q1589" r:id="rId1813"/>
    <hyperlink xmlns:r="http://schemas.openxmlformats.org/officeDocument/2006/relationships" ref="P1590" r:id="rId1814"/>
    <hyperlink xmlns:r="http://schemas.openxmlformats.org/officeDocument/2006/relationships" ref="Q1590" r:id="rId1815"/>
    <hyperlink xmlns:r="http://schemas.openxmlformats.org/officeDocument/2006/relationships" ref="Q1591" r:id="rId1816"/>
    <hyperlink xmlns:r="http://schemas.openxmlformats.org/officeDocument/2006/relationships" ref="Q1592" r:id="rId1817"/>
    <hyperlink xmlns:r="http://schemas.openxmlformats.org/officeDocument/2006/relationships" ref="P1593" r:id="rId1818"/>
    <hyperlink xmlns:r="http://schemas.openxmlformats.org/officeDocument/2006/relationships" ref="Q1593" r:id="rId1819"/>
    <hyperlink xmlns:r="http://schemas.openxmlformats.org/officeDocument/2006/relationships" ref="Q1594" r:id="rId1820"/>
    <hyperlink xmlns:r="http://schemas.openxmlformats.org/officeDocument/2006/relationships" ref="P1595" r:id="rId1821"/>
    <hyperlink xmlns:r="http://schemas.openxmlformats.org/officeDocument/2006/relationships" ref="Q1595" r:id="rId1822"/>
    <hyperlink xmlns:r="http://schemas.openxmlformats.org/officeDocument/2006/relationships" ref="Q1596" r:id="rId1823"/>
    <hyperlink xmlns:r="http://schemas.openxmlformats.org/officeDocument/2006/relationships" ref="Q1597" r:id="rId1824"/>
    <hyperlink xmlns:r="http://schemas.openxmlformats.org/officeDocument/2006/relationships" ref="Q1598" r:id="rId1825"/>
    <hyperlink xmlns:r="http://schemas.openxmlformats.org/officeDocument/2006/relationships" ref="Q1599" r:id="rId1826"/>
    <hyperlink xmlns:r="http://schemas.openxmlformats.org/officeDocument/2006/relationships" ref="P1600" r:id="rId1827"/>
    <hyperlink xmlns:r="http://schemas.openxmlformats.org/officeDocument/2006/relationships" ref="Q1600" r:id="rId1828"/>
    <hyperlink xmlns:r="http://schemas.openxmlformats.org/officeDocument/2006/relationships" ref="Q1601" r:id="rId1829"/>
    <hyperlink xmlns:r="http://schemas.openxmlformats.org/officeDocument/2006/relationships" ref="Q1602" r:id="rId1830"/>
    <hyperlink xmlns:r="http://schemas.openxmlformats.org/officeDocument/2006/relationships" ref="Q1603" r:id="rId1831"/>
    <hyperlink xmlns:r="http://schemas.openxmlformats.org/officeDocument/2006/relationships" ref="Q1604" r:id="rId1832"/>
    <hyperlink xmlns:r="http://schemas.openxmlformats.org/officeDocument/2006/relationships" ref="P1605" r:id="rId1833"/>
    <hyperlink xmlns:r="http://schemas.openxmlformats.org/officeDocument/2006/relationships" ref="Q1605" r:id="rId1834"/>
    <hyperlink xmlns:r="http://schemas.openxmlformats.org/officeDocument/2006/relationships" ref="Q1606" r:id="rId1835"/>
    <hyperlink xmlns:r="http://schemas.openxmlformats.org/officeDocument/2006/relationships" ref="Q1607" r:id="rId1836"/>
    <hyperlink xmlns:r="http://schemas.openxmlformats.org/officeDocument/2006/relationships" ref="Q1608" r:id="rId1837"/>
    <hyperlink xmlns:r="http://schemas.openxmlformats.org/officeDocument/2006/relationships" ref="Q1609" r:id="rId1838"/>
    <hyperlink xmlns:r="http://schemas.openxmlformats.org/officeDocument/2006/relationships" ref="Q1610" r:id="rId1839"/>
    <hyperlink xmlns:r="http://schemas.openxmlformats.org/officeDocument/2006/relationships" ref="P1611" r:id="rId1840"/>
    <hyperlink xmlns:r="http://schemas.openxmlformats.org/officeDocument/2006/relationships" ref="Q1611" r:id="rId1841"/>
    <hyperlink xmlns:r="http://schemas.openxmlformats.org/officeDocument/2006/relationships" ref="Q1612" r:id="rId1842"/>
    <hyperlink xmlns:r="http://schemas.openxmlformats.org/officeDocument/2006/relationships" ref="Q1613" r:id="rId1843"/>
    <hyperlink xmlns:r="http://schemas.openxmlformats.org/officeDocument/2006/relationships" ref="P1614" r:id="rId1844"/>
    <hyperlink xmlns:r="http://schemas.openxmlformats.org/officeDocument/2006/relationships" ref="Q1614" r:id="rId1845"/>
    <hyperlink xmlns:r="http://schemas.openxmlformats.org/officeDocument/2006/relationships" ref="Q1615" r:id="rId1846"/>
    <hyperlink xmlns:r="http://schemas.openxmlformats.org/officeDocument/2006/relationships" ref="Q1616" r:id="rId1847"/>
    <hyperlink xmlns:r="http://schemas.openxmlformats.org/officeDocument/2006/relationships" ref="Q1617" r:id="rId1848"/>
    <hyperlink xmlns:r="http://schemas.openxmlformats.org/officeDocument/2006/relationships" ref="Q1618" r:id="rId1849"/>
    <hyperlink xmlns:r="http://schemas.openxmlformats.org/officeDocument/2006/relationships" ref="Q1619" r:id="rId1850"/>
    <hyperlink xmlns:r="http://schemas.openxmlformats.org/officeDocument/2006/relationships" ref="Q1620" r:id="rId1851"/>
    <hyperlink xmlns:r="http://schemas.openxmlformats.org/officeDocument/2006/relationships" ref="Q1621" r:id="rId1852"/>
    <hyperlink xmlns:r="http://schemas.openxmlformats.org/officeDocument/2006/relationships" ref="Q1622" r:id="rId1853"/>
    <hyperlink xmlns:r="http://schemas.openxmlformats.org/officeDocument/2006/relationships" ref="Q1623" r:id="rId1854"/>
    <hyperlink xmlns:r="http://schemas.openxmlformats.org/officeDocument/2006/relationships" ref="P1624" r:id="rId1855"/>
    <hyperlink xmlns:r="http://schemas.openxmlformats.org/officeDocument/2006/relationships" ref="Q1624" r:id="rId1856"/>
    <hyperlink xmlns:r="http://schemas.openxmlformats.org/officeDocument/2006/relationships" ref="Q1625" r:id="rId1857"/>
    <hyperlink xmlns:r="http://schemas.openxmlformats.org/officeDocument/2006/relationships" ref="Q1626" r:id="rId1858"/>
    <hyperlink xmlns:r="http://schemas.openxmlformats.org/officeDocument/2006/relationships" ref="Q1627" r:id="rId1859"/>
    <hyperlink xmlns:r="http://schemas.openxmlformats.org/officeDocument/2006/relationships" ref="Q1628" r:id="rId1860"/>
    <hyperlink xmlns:r="http://schemas.openxmlformats.org/officeDocument/2006/relationships" ref="P1629" r:id="rId1861"/>
    <hyperlink xmlns:r="http://schemas.openxmlformats.org/officeDocument/2006/relationships" ref="Q1629" r:id="rId1862"/>
    <hyperlink xmlns:r="http://schemas.openxmlformats.org/officeDocument/2006/relationships" ref="Q1630" r:id="rId1863"/>
    <hyperlink xmlns:r="http://schemas.openxmlformats.org/officeDocument/2006/relationships" ref="P1631" r:id="rId1864"/>
    <hyperlink xmlns:r="http://schemas.openxmlformats.org/officeDocument/2006/relationships" ref="Q1631" r:id="rId1865"/>
    <hyperlink xmlns:r="http://schemas.openxmlformats.org/officeDocument/2006/relationships" ref="Q1632" r:id="rId1866"/>
    <hyperlink xmlns:r="http://schemas.openxmlformats.org/officeDocument/2006/relationships" ref="Q1633" r:id="rId1867"/>
    <hyperlink xmlns:r="http://schemas.openxmlformats.org/officeDocument/2006/relationships" ref="Q1634" r:id="rId1868"/>
    <hyperlink xmlns:r="http://schemas.openxmlformats.org/officeDocument/2006/relationships" ref="Q1635" r:id="rId1869"/>
    <hyperlink xmlns:r="http://schemas.openxmlformats.org/officeDocument/2006/relationships" ref="Q1636" r:id="rId1870"/>
    <hyperlink xmlns:r="http://schemas.openxmlformats.org/officeDocument/2006/relationships" ref="Q1637" r:id="rId1871"/>
    <hyperlink xmlns:r="http://schemas.openxmlformats.org/officeDocument/2006/relationships" ref="P1638" r:id="rId1872"/>
    <hyperlink xmlns:r="http://schemas.openxmlformats.org/officeDocument/2006/relationships" ref="Q1638" r:id="rId1873"/>
    <hyperlink xmlns:r="http://schemas.openxmlformats.org/officeDocument/2006/relationships" ref="P1639" r:id="rId1874"/>
    <hyperlink xmlns:r="http://schemas.openxmlformats.org/officeDocument/2006/relationships" ref="Q1639" r:id="rId1875"/>
    <hyperlink xmlns:r="http://schemas.openxmlformats.org/officeDocument/2006/relationships" ref="P1640" r:id="rId1876"/>
    <hyperlink xmlns:r="http://schemas.openxmlformats.org/officeDocument/2006/relationships" ref="Q1640" r:id="rId1877"/>
    <hyperlink xmlns:r="http://schemas.openxmlformats.org/officeDocument/2006/relationships" ref="Q1641" r:id="rId1878"/>
    <hyperlink xmlns:r="http://schemas.openxmlformats.org/officeDocument/2006/relationships" ref="Q1642" r:id="rId1879"/>
    <hyperlink xmlns:r="http://schemas.openxmlformats.org/officeDocument/2006/relationships" ref="P1643" r:id="rId1880"/>
    <hyperlink xmlns:r="http://schemas.openxmlformats.org/officeDocument/2006/relationships" ref="Q1643" r:id="rId1881"/>
    <hyperlink xmlns:r="http://schemas.openxmlformats.org/officeDocument/2006/relationships" ref="Q1644" r:id="rId1882"/>
    <hyperlink xmlns:r="http://schemas.openxmlformats.org/officeDocument/2006/relationships" ref="Q1645" r:id="rId1883"/>
    <hyperlink xmlns:r="http://schemas.openxmlformats.org/officeDocument/2006/relationships" ref="P1646" r:id="rId1884"/>
    <hyperlink xmlns:r="http://schemas.openxmlformats.org/officeDocument/2006/relationships" ref="Q1646" r:id="rId1885"/>
    <hyperlink xmlns:r="http://schemas.openxmlformats.org/officeDocument/2006/relationships" ref="Q1647" r:id="rId1886"/>
    <hyperlink xmlns:r="http://schemas.openxmlformats.org/officeDocument/2006/relationships" ref="Q1648" r:id="rId1887"/>
    <hyperlink xmlns:r="http://schemas.openxmlformats.org/officeDocument/2006/relationships" ref="Q1649" r:id="rId1888"/>
    <hyperlink xmlns:r="http://schemas.openxmlformats.org/officeDocument/2006/relationships" ref="Q1650" r:id="rId1889"/>
    <hyperlink xmlns:r="http://schemas.openxmlformats.org/officeDocument/2006/relationships" ref="Q1651" r:id="rId1890"/>
    <hyperlink xmlns:r="http://schemas.openxmlformats.org/officeDocument/2006/relationships" ref="P1652" r:id="rId1891"/>
    <hyperlink xmlns:r="http://schemas.openxmlformats.org/officeDocument/2006/relationships" ref="Q1652" r:id="rId1892"/>
    <hyperlink xmlns:r="http://schemas.openxmlformats.org/officeDocument/2006/relationships" ref="Q1653" r:id="rId1893"/>
    <hyperlink xmlns:r="http://schemas.openxmlformats.org/officeDocument/2006/relationships" ref="Q1654" r:id="rId1894"/>
    <hyperlink xmlns:r="http://schemas.openxmlformats.org/officeDocument/2006/relationships" ref="Q1655" r:id="rId1895"/>
    <hyperlink xmlns:r="http://schemas.openxmlformats.org/officeDocument/2006/relationships" ref="Q1656" r:id="rId1896"/>
    <hyperlink xmlns:r="http://schemas.openxmlformats.org/officeDocument/2006/relationships" ref="P1657" r:id="rId1897"/>
    <hyperlink xmlns:r="http://schemas.openxmlformats.org/officeDocument/2006/relationships" ref="Q1657" r:id="rId1898"/>
    <hyperlink xmlns:r="http://schemas.openxmlformats.org/officeDocument/2006/relationships" ref="P1658" r:id="rId1899"/>
    <hyperlink xmlns:r="http://schemas.openxmlformats.org/officeDocument/2006/relationships" ref="Q1658" r:id="rId1900"/>
    <hyperlink xmlns:r="http://schemas.openxmlformats.org/officeDocument/2006/relationships" ref="Q1659" r:id="rId1901"/>
    <hyperlink xmlns:r="http://schemas.openxmlformats.org/officeDocument/2006/relationships" ref="Q1660" r:id="rId1902"/>
    <hyperlink xmlns:r="http://schemas.openxmlformats.org/officeDocument/2006/relationships" ref="Q1661" r:id="rId1903"/>
    <hyperlink xmlns:r="http://schemas.openxmlformats.org/officeDocument/2006/relationships" ref="Q1662" r:id="rId1904"/>
    <hyperlink xmlns:r="http://schemas.openxmlformats.org/officeDocument/2006/relationships" ref="Q1663" r:id="rId1905"/>
    <hyperlink xmlns:r="http://schemas.openxmlformats.org/officeDocument/2006/relationships" ref="Q1664" r:id="rId1906"/>
    <hyperlink xmlns:r="http://schemas.openxmlformats.org/officeDocument/2006/relationships" ref="Q1665" r:id="rId1907"/>
    <hyperlink xmlns:r="http://schemas.openxmlformats.org/officeDocument/2006/relationships" ref="Q1666" r:id="rId1908"/>
    <hyperlink xmlns:r="http://schemas.openxmlformats.org/officeDocument/2006/relationships" ref="P1667" r:id="rId1909"/>
    <hyperlink xmlns:r="http://schemas.openxmlformats.org/officeDocument/2006/relationships" ref="Q1667" r:id="rId1910"/>
    <hyperlink xmlns:r="http://schemas.openxmlformats.org/officeDocument/2006/relationships" ref="P1668" r:id="rId1911"/>
    <hyperlink xmlns:r="http://schemas.openxmlformats.org/officeDocument/2006/relationships" ref="Q1668" r:id="rId1912"/>
    <hyperlink xmlns:r="http://schemas.openxmlformats.org/officeDocument/2006/relationships" ref="Q1669" r:id="rId1913"/>
    <hyperlink xmlns:r="http://schemas.openxmlformats.org/officeDocument/2006/relationships" ref="Q1670" r:id="rId1914"/>
    <hyperlink xmlns:r="http://schemas.openxmlformats.org/officeDocument/2006/relationships" ref="Q1671" r:id="rId1915"/>
    <hyperlink xmlns:r="http://schemas.openxmlformats.org/officeDocument/2006/relationships" ref="Q1672" r:id="rId1916"/>
    <hyperlink xmlns:r="http://schemas.openxmlformats.org/officeDocument/2006/relationships" ref="Q1673" r:id="rId1917"/>
    <hyperlink xmlns:r="http://schemas.openxmlformats.org/officeDocument/2006/relationships" ref="Q1674" r:id="rId1918"/>
    <hyperlink xmlns:r="http://schemas.openxmlformats.org/officeDocument/2006/relationships" ref="Q1675" r:id="rId1919"/>
    <hyperlink xmlns:r="http://schemas.openxmlformats.org/officeDocument/2006/relationships" ref="Q1676" r:id="rId1920"/>
    <hyperlink xmlns:r="http://schemas.openxmlformats.org/officeDocument/2006/relationships" ref="Q1677" r:id="rId1921"/>
    <hyperlink xmlns:r="http://schemas.openxmlformats.org/officeDocument/2006/relationships" ref="Q1678" r:id="rId1922"/>
    <hyperlink xmlns:r="http://schemas.openxmlformats.org/officeDocument/2006/relationships" ref="Q1679" r:id="rId1923"/>
    <hyperlink xmlns:r="http://schemas.openxmlformats.org/officeDocument/2006/relationships" ref="Q1680" r:id="rId1924"/>
    <hyperlink xmlns:r="http://schemas.openxmlformats.org/officeDocument/2006/relationships" ref="Q1681" r:id="rId1925"/>
    <hyperlink xmlns:r="http://schemas.openxmlformats.org/officeDocument/2006/relationships" ref="Q1682" r:id="rId1926"/>
    <hyperlink xmlns:r="http://schemas.openxmlformats.org/officeDocument/2006/relationships" ref="Q1683" r:id="rId1927"/>
    <hyperlink xmlns:r="http://schemas.openxmlformats.org/officeDocument/2006/relationships" ref="Q1684" r:id="rId1928"/>
    <hyperlink xmlns:r="http://schemas.openxmlformats.org/officeDocument/2006/relationships" ref="Q1685" r:id="rId1929"/>
    <hyperlink xmlns:r="http://schemas.openxmlformats.org/officeDocument/2006/relationships" ref="Q1686" r:id="rId1930"/>
    <hyperlink xmlns:r="http://schemas.openxmlformats.org/officeDocument/2006/relationships" ref="Q1687" r:id="rId1931"/>
    <hyperlink xmlns:r="http://schemas.openxmlformats.org/officeDocument/2006/relationships" ref="Q1688" r:id="rId1932"/>
    <hyperlink xmlns:r="http://schemas.openxmlformats.org/officeDocument/2006/relationships" ref="Q1689" r:id="rId1933"/>
    <hyperlink xmlns:r="http://schemas.openxmlformats.org/officeDocument/2006/relationships" ref="Q1690" r:id="rId1934"/>
    <hyperlink xmlns:r="http://schemas.openxmlformats.org/officeDocument/2006/relationships" ref="Q1691" r:id="rId1935"/>
    <hyperlink xmlns:r="http://schemas.openxmlformats.org/officeDocument/2006/relationships" ref="Q1692" r:id="rId1936"/>
    <hyperlink xmlns:r="http://schemas.openxmlformats.org/officeDocument/2006/relationships" ref="P1693" r:id="rId1937"/>
    <hyperlink xmlns:r="http://schemas.openxmlformats.org/officeDocument/2006/relationships" ref="Q1693" r:id="rId1938"/>
    <hyperlink xmlns:r="http://schemas.openxmlformats.org/officeDocument/2006/relationships" ref="Q1694" r:id="rId1939"/>
    <hyperlink xmlns:r="http://schemas.openxmlformats.org/officeDocument/2006/relationships" ref="Q1695" r:id="rId1940"/>
    <hyperlink xmlns:r="http://schemas.openxmlformats.org/officeDocument/2006/relationships" ref="Q1696" r:id="rId1941"/>
    <hyperlink xmlns:r="http://schemas.openxmlformats.org/officeDocument/2006/relationships" ref="Q1697" r:id="rId1942"/>
    <hyperlink xmlns:r="http://schemas.openxmlformats.org/officeDocument/2006/relationships" ref="Q1698" r:id="rId1943"/>
    <hyperlink xmlns:r="http://schemas.openxmlformats.org/officeDocument/2006/relationships" ref="Q1699" r:id="rId1944"/>
    <hyperlink xmlns:r="http://schemas.openxmlformats.org/officeDocument/2006/relationships" ref="Q1700" r:id="rId1945"/>
    <hyperlink xmlns:r="http://schemas.openxmlformats.org/officeDocument/2006/relationships" ref="Q1701" r:id="rId1946"/>
    <hyperlink xmlns:r="http://schemas.openxmlformats.org/officeDocument/2006/relationships" ref="Q1702" r:id="rId1947"/>
    <hyperlink xmlns:r="http://schemas.openxmlformats.org/officeDocument/2006/relationships" ref="Q1703" r:id="rId1948"/>
    <hyperlink xmlns:r="http://schemas.openxmlformats.org/officeDocument/2006/relationships" ref="Q1704" r:id="rId1949"/>
    <hyperlink xmlns:r="http://schemas.openxmlformats.org/officeDocument/2006/relationships" ref="Q1705" r:id="rId1950"/>
    <hyperlink xmlns:r="http://schemas.openxmlformats.org/officeDocument/2006/relationships" ref="Q1706" r:id="rId1951"/>
    <hyperlink xmlns:r="http://schemas.openxmlformats.org/officeDocument/2006/relationships" ref="Q1707" r:id="rId1952"/>
    <hyperlink xmlns:r="http://schemas.openxmlformats.org/officeDocument/2006/relationships" ref="P1708" r:id="rId1953"/>
    <hyperlink xmlns:r="http://schemas.openxmlformats.org/officeDocument/2006/relationships" ref="Q1708" r:id="rId1954"/>
    <hyperlink xmlns:r="http://schemas.openxmlformats.org/officeDocument/2006/relationships" ref="Q1709" r:id="rId1955"/>
    <hyperlink xmlns:r="http://schemas.openxmlformats.org/officeDocument/2006/relationships" ref="Q1710" r:id="rId1956"/>
    <hyperlink xmlns:r="http://schemas.openxmlformats.org/officeDocument/2006/relationships" ref="Q1711" r:id="rId1957"/>
    <hyperlink xmlns:r="http://schemas.openxmlformats.org/officeDocument/2006/relationships" ref="Q1712" r:id="rId1958"/>
    <hyperlink xmlns:r="http://schemas.openxmlformats.org/officeDocument/2006/relationships" ref="Q1713" r:id="rId1959"/>
    <hyperlink xmlns:r="http://schemas.openxmlformats.org/officeDocument/2006/relationships" ref="Q1714" r:id="rId1960"/>
    <hyperlink xmlns:r="http://schemas.openxmlformats.org/officeDocument/2006/relationships" ref="Q1715" r:id="rId1961"/>
    <hyperlink xmlns:r="http://schemas.openxmlformats.org/officeDocument/2006/relationships" ref="Q1716" r:id="rId1962"/>
    <hyperlink xmlns:r="http://schemas.openxmlformats.org/officeDocument/2006/relationships" ref="Q1717" r:id="rId1963"/>
    <hyperlink xmlns:r="http://schemas.openxmlformats.org/officeDocument/2006/relationships" ref="Q1718" r:id="rId1964"/>
    <hyperlink xmlns:r="http://schemas.openxmlformats.org/officeDocument/2006/relationships" ref="Q1719" r:id="rId1965"/>
    <hyperlink xmlns:r="http://schemas.openxmlformats.org/officeDocument/2006/relationships" ref="P1720" r:id="rId1966"/>
    <hyperlink xmlns:r="http://schemas.openxmlformats.org/officeDocument/2006/relationships" ref="Q1720" r:id="rId1967"/>
    <hyperlink xmlns:r="http://schemas.openxmlformats.org/officeDocument/2006/relationships" ref="P1721" r:id="rId1968"/>
    <hyperlink xmlns:r="http://schemas.openxmlformats.org/officeDocument/2006/relationships" ref="Q1721" r:id="rId1969"/>
    <hyperlink xmlns:r="http://schemas.openxmlformats.org/officeDocument/2006/relationships" ref="Q1722" r:id="rId1970"/>
    <hyperlink xmlns:r="http://schemas.openxmlformats.org/officeDocument/2006/relationships" ref="Q1723" r:id="rId1971"/>
    <hyperlink xmlns:r="http://schemas.openxmlformats.org/officeDocument/2006/relationships" ref="Q1724" r:id="rId1972"/>
    <hyperlink xmlns:r="http://schemas.openxmlformats.org/officeDocument/2006/relationships" ref="Q1725" r:id="rId1973"/>
    <hyperlink xmlns:r="http://schemas.openxmlformats.org/officeDocument/2006/relationships" ref="Q1726" r:id="rId1974"/>
    <hyperlink xmlns:r="http://schemas.openxmlformats.org/officeDocument/2006/relationships" ref="Q1727" r:id="rId1975"/>
    <hyperlink xmlns:r="http://schemas.openxmlformats.org/officeDocument/2006/relationships" ref="Q1728" r:id="rId1976"/>
    <hyperlink xmlns:r="http://schemas.openxmlformats.org/officeDocument/2006/relationships" ref="Q1729" r:id="rId1977"/>
    <hyperlink xmlns:r="http://schemas.openxmlformats.org/officeDocument/2006/relationships" ref="Q1730" r:id="rId1978"/>
    <hyperlink xmlns:r="http://schemas.openxmlformats.org/officeDocument/2006/relationships" ref="Q1731" r:id="rId1979"/>
    <hyperlink xmlns:r="http://schemas.openxmlformats.org/officeDocument/2006/relationships" ref="Q1732" r:id="rId1980"/>
    <hyperlink xmlns:r="http://schemas.openxmlformats.org/officeDocument/2006/relationships" ref="Q1733" r:id="rId1981"/>
    <hyperlink xmlns:r="http://schemas.openxmlformats.org/officeDocument/2006/relationships" ref="Q1734" r:id="rId1982"/>
    <hyperlink xmlns:r="http://schemas.openxmlformats.org/officeDocument/2006/relationships" ref="Q1735" r:id="rId1983"/>
    <hyperlink xmlns:r="http://schemas.openxmlformats.org/officeDocument/2006/relationships" ref="Q1736" r:id="rId1984"/>
    <hyperlink xmlns:r="http://schemas.openxmlformats.org/officeDocument/2006/relationships" ref="Q1737" r:id="rId1985"/>
    <hyperlink xmlns:r="http://schemas.openxmlformats.org/officeDocument/2006/relationships" ref="Q1738" r:id="rId1986"/>
    <hyperlink xmlns:r="http://schemas.openxmlformats.org/officeDocument/2006/relationships" ref="P1739" r:id="rId1987"/>
    <hyperlink xmlns:r="http://schemas.openxmlformats.org/officeDocument/2006/relationships" ref="Q1739" r:id="rId1988"/>
    <hyperlink xmlns:r="http://schemas.openxmlformats.org/officeDocument/2006/relationships" ref="Q1740" r:id="rId1989"/>
    <hyperlink xmlns:r="http://schemas.openxmlformats.org/officeDocument/2006/relationships" ref="Q1741" r:id="rId1990"/>
    <hyperlink xmlns:r="http://schemas.openxmlformats.org/officeDocument/2006/relationships" ref="Q1742" r:id="rId1991"/>
    <hyperlink xmlns:r="http://schemas.openxmlformats.org/officeDocument/2006/relationships" ref="P1743" r:id="rId1992"/>
    <hyperlink xmlns:r="http://schemas.openxmlformats.org/officeDocument/2006/relationships" ref="Q1743" r:id="rId1993"/>
    <hyperlink xmlns:r="http://schemas.openxmlformats.org/officeDocument/2006/relationships" ref="P1744" r:id="rId1994"/>
    <hyperlink xmlns:r="http://schemas.openxmlformats.org/officeDocument/2006/relationships" ref="Q1744" r:id="rId1995"/>
    <hyperlink xmlns:r="http://schemas.openxmlformats.org/officeDocument/2006/relationships" ref="P1745" r:id="rId1996"/>
    <hyperlink xmlns:r="http://schemas.openxmlformats.org/officeDocument/2006/relationships" ref="Q1745" r:id="rId1997"/>
    <hyperlink xmlns:r="http://schemas.openxmlformats.org/officeDocument/2006/relationships" ref="P1746" r:id="rId1998"/>
    <hyperlink xmlns:r="http://schemas.openxmlformats.org/officeDocument/2006/relationships" ref="Q1746" r:id="rId1999"/>
    <hyperlink xmlns:r="http://schemas.openxmlformats.org/officeDocument/2006/relationships" ref="Q1747" r:id="rId2000"/>
    <hyperlink xmlns:r="http://schemas.openxmlformats.org/officeDocument/2006/relationships" ref="Q1748" r:id="rId2001"/>
    <hyperlink xmlns:r="http://schemas.openxmlformats.org/officeDocument/2006/relationships" ref="P1749" r:id="rId2002"/>
    <hyperlink xmlns:r="http://schemas.openxmlformats.org/officeDocument/2006/relationships" ref="Q1749" r:id="rId2003"/>
    <hyperlink xmlns:r="http://schemas.openxmlformats.org/officeDocument/2006/relationships" ref="Q1750" r:id="rId2004"/>
    <hyperlink xmlns:r="http://schemas.openxmlformats.org/officeDocument/2006/relationships" ref="Q1751" r:id="rId2005"/>
    <hyperlink xmlns:r="http://schemas.openxmlformats.org/officeDocument/2006/relationships" ref="Q1752" r:id="rId2006"/>
    <hyperlink xmlns:r="http://schemas.openxmlformats.org/officeDocument/2006/relationships" ref="Q1753" r:id="rId2007"/>
    <hyperlink xmlns:r="http://schemas.openxmlformats.org/officeDocument/2006/relationships" ref="Q1754" r:id="rId2008"/>
    <hyperlink xmlns:r="http://schemas.openxmlformats.org/officeDocument/2006/relationships" ref="Q1755" r:id="rId2009"/>
    <hyperlink xmlns:r="http://schemas.openxmlformats.org/officeDocument/2006/relationships" ref="Q1756" r:id="rId2010"/>
    <hyperlink xmlns:r="http://schemas.openxmlformats.org/officeDocument/2006/relationships" ref="Q1757" r:id="rId2011"/>
    <hyperlink xmlns:r="http://schemas.openxmlformats.org/officeDocument/2006/relationships" ref="Q1758" r:id="rId2012"/>
    <hyperlink xmlns:r="http://schemas.openxmlformats.org/officeDocument/2006/relationships" ref="Q1759" r:id="rId2013"/>
    <hyperlink xmlns:r="http://schemas.openxmlformats.org/officeDocument/2006/relationships" ref="Q1760" r:id="rId2014"/>
    <hyperlink xmlns:r="http://schemas.openxmlformats.org/officeDocument/2006/relationships" ref="Q1761" r:id="rId2015"/>
    <hyperlink xmlns:r="http://schemas.openxmlformats.org/officeDocument/2006/relationships" ref="Q1762" r:id="rId2016"/>
    <hyperlink xmlns:r="http://schemas.openxmlformats.org/officeDocument/2006/relationships" ref="Q1763" r:id="rId2017"/>
    <hyperlink xmlns:r="http://schemas.openxmlformats.org/officeDocument/2006/relationships" ref="Q1764" r:id="rId2018"/>
    <hyperlink xmlns:r="http://schemas.openxmlformats.org/officeDocument/2006/relationships" ref="P1765" r:id="rId2019"/>
    <hyperlink xmlns:r="http://schemas.openxmlformats.org/officeDocument/2006/relationships" ref="Q1765" r:id="rId2020"/>
    <hyperlink xmlns:r="http://schemas.openxmlformats.org/officeDocument/2006/relationships" ref="Q1766" r:id="rId2021"/>
    <hyperlink xmlns:r="http://schemas.openxmlformats.org/officeDocument/2006/relationships" ref="P1767" r:id="rId2022"/>
    <hyperlink xmlns:r="http://schemas.openxmlformats.org/officeDocument/2006/relationships" ref="Q1767" r:id="rId2023"/>
    <hyperlink xmlns:r="http://schemas.openxmlformats.org/officeDocument/2006/relationships" ref="Q1768" r:id="rId2024"/>
    <hyperlink xmlns:r="http://schemas.openxmlformats.org/officeDocument/2006/relationships" ref="Q1769" r:id="rId2025"/>
    <hyperlink xmlns:r="http://schemas.openxmlformats.org/officeDocument/2006/relationships" ref="Q1770" r:id="rId2026"/>
    <hyperlink xmlns:r="http://schemas.openxmlformats.org/officeDocument/2006/relationships" ref="Q1771" r:id="rId2027"/>
    <hyperlink xmlns:r="http://schemas.openxmlformats.org/officeDocument/2006/relationships" ref="Q1772" r:id="rId2028"/>
    <hyperlink xmlns:r="http://schemas.openxmlformats.org/officeDocument/2006/relationships" ref="Q1773" r:id="rId2029"/>
    <hyperlink xmlns:r="http://schemas.openxmlformats.org/officeDocument/2006/relationships" ref="Q1774" r:id="rId2030"/>
    <hyperlink xmlns:r="http://schemas.openxmlformats.org/officeDocument/2006/relationships" ref="Q1775" r:id="rId2031"/>
    <hyperlink xmlns:r="http://schemas.openxmlformats.org/officeDocument/2006/relationships" ref="P1776" r:id="rId2032"/>
    <hyperlink xmlns:r="http://schemas.openxmlformats.org/officeDocument/2006/relationships" ref="Q1776" r:id="rId2033"/>
    <hyperlink xmlns:r="http://schemas.openxmlformats.org/officeDocument/2006/relationships" ref="Q1777" r:id="rId2034"/>
    <hyperlink xmlns:r="http://schemas.openxmlformats.org/officeDocument/2006/relationships" ref="Q1778" r:id="rId2035"/>
    <hyperlink xmlns:r="http://schemas.openxmlformats.org/officeDocument/2006/relationships" ref="Q1779" r:id="rId2036"/>
    <hyperlink xmlns:r="http://schemas.openxmlformats.org/officeDocument/2006/relationships" ref="Q1780" r:id="rId2037"/>
    <hyperlink xmlns:r="http://schemas.openxmlformats.org/officeDocument/2006/relationships" ref="Q1781" r:id="rId2038"/>
    <hyperlink xmlns:r="http://schemas.openxmlformats.org/officeDocument/2006/relationships" ref="Q1782" r:id="rId2039"/>
    <hyperlink xmlns:r="http://schemas.openxmlformats.org/officeDocument/2006/relationships" ref="Q1783" r:id="rId2040"/>
    <hyperlink xmlns:r="http://schemas.openxmlformats.org/officeDocument/2006/relationships" ref="Q1784" r:id="rId2041"/>
    <hyperlink xmlns:r="http://schemas.openxmlformats.org/officeDocument/2006/relationships" ref="Q1785" r:id="rId2042"/>
    <hyperlink xmlns:r="http://schemas.openxmlformats.org/officeDocument/2006/relationships" ref="P1786" r:id="rId2043"/>
    <hyperlink xmlns:r="http://schemas.openxmlformats.org/officeDocument/2006/relationships" ref="Q1786" r:id="rId2044"/>
    <hyperlink xmlns:r="http://schemas.openxmlformats.org/officeDocument/2006/relationships" ref="Q1787" r:id="rId2045"/>
    <hyperlink xmlns:r="http://schemas.openxmlformats.org/officeDocument/2006/relationships" ref="Q1788" r:id="rId2046"/>
    <hyperlink xmlns:r="http://schemas.openxmlformats.org/officeDocument/2006/relationships" ref="Q1789" r:id="rId2047"/>
    <hyperlink xmlns:r="http://schemas.openxmlformats.org/officeDocument/2006/relationships" ref="Q1790" r:id="rId2048"/>
    <hyperlink xmlns:r="http://schemas.openxmlformats.org/officeDocument/2006/relationships" ref="Q1791" r:id="rId2049"/>
    <hyperlink xmlns:r="http://schemas.openxmlformats.org/officeDocument/2006/relationships" ref="Q1792" r:id="rId2050"/>
    <hyperlink xmlns:r="http://schemas.openxmlformats.org/officeDocument/2006/relationships" ref="Q1793" r:id="rId2051"/>
    <hyperlink xmlns:r="http://schemas.openxmlformats.org/officeDocument/2006/relationships" ref="Q1794" r:id="rId2052"/>
    <hyperlink xmlns:r="http://schemas.openxmlformats.org/officeDocument/2006/relationships" ref="Q1795" r:id="rId2053"/>
    <hyperlink xmlns:r="http://schemas.openxmlformats.org/officeDocument/2006/relationships" ref="Q1796" r:id="rId2054"/>
    <hyperlink xmlns:r="http://schemas.openxmlformats.org/officeDocument/2006/relationships" ref="Q1797" r:id="rId2055"/>
    <hyperlink xmlns:r="http://schemas.openxmlformats.org/officeDocument/2006/relationships" ref="Q1798" r:id="rId2056"/>
    <hyperlink xmlns:r="http://schemas.openxmlformats.org/officeDocument/2006/relationships" ref="Q1799" r:id="rId2057"/>
    <hyperlink xmlns:r="http://schemas.openxmlformats.org/officeDocument/2006/relationships" ref="Q1800" r:id="rId2058"/>
    <hyperlink xmlns:r="http://schemas.openxmlformats.org/officeDocument/2006/relationships" ref="Q1801" r:id="rId2059"/>
    <hyperlink xmlns:r="http://schemas.openxmlformats.org/officeDocument/2006/relationships" ref="Q1802" r:id="rId2060"/>
    <hyperlink xmlns:r="http://schemas.openxmlformats.org/officeDocument/2006/relationships" ref="P1803" r:id="rId2061"/>
    <hyperlink xmlns:r="http://schemas.openxmlformats.org/officeDocument/2006/relationships" ref="Q1803" r:id="rId2062"/>
    <hyperlink xmlns:r="http://schemas.openxmlformats.org/officeDocument/2006/relationships" ref="Q1804" r:id="rId2063"/>
    <hyperlink xmlns:r="http://schemas.openxmlformats.org/officeDocument/2006/relationships" ref="Q1805" r:id="rId2064"/>
    <hyperlink xmlns:r="http://schemas.openxmlformats.org/officeDocument/2006/relationships" ref="Q1806" r:id="rId2065"/>
    <hyperlink xmlns:r="http://schemas.openxmlformats.org/officeDocument/2006/relationships" ref="Q1807" r:id="rId2066"/>
    <hyperlink xmlns:r="http://schemas.openxmlformats.org/officeDocument/2006/relationships" ref="Q1808" r:id="rId2067"/>
    <hyperlink xmlns:r="http://schemas.openxmlformats.org/officeDocument/2006/relationships" ref="Q1809" r:id="rId2068"/>
    <hyperlink xmlns:r="http://schemas.openxmlformats.org/officeDocument/2006/relationships" ref="Q1810" r:id="rId2069"/>
    <hyperlink xmlns:r="http://schemas.openxmlformats.org/officeDocument/2006/relationships" ref="Q1811" r:id="rId2070"/>
    <hyperlink xmlns:r="http://schemas.openxmlformats.org/officeDocument/2006/relationships" ref="P1812" r:id="rId2071"/>
    <hyperlink xmlns:r="http://schemas.openxmlformats.org/officeDocument/2006/relationships" ref="Q1812" r:id="rId2072"/>
    <hyperlink xmlns:r="http://schemas.openxmlformats.org/officeDocument/2006/relationships" ref="Q1813" r:id="rId2073"/>
    <hyperlink xmlns:r="http://schemas.openxmlformats.org/officeDocument/2006/relationships" ref="P1814" r:id="rId2074"/>
    <hyperlink xmlns:r="http://schemas.openxmlformats.org/officeDocument/2006/relationships" ref="Q1814" r:id="rId2075"/>
    <hyperlink xmlns:r="http://schemas.openxmlformats.org/officeDocument/2006/relationships" ref="Q1815" r:id="rId2076"/>
    <hyperlink xmlns:r="http://schemas.openxmlformats.org/officeDocument/2006/relationships" ref="Q1816" r:id="rId2077"/>
    <hyperlink xmlns:r="http://schemas.openxmlformats.org/officeDocument/2006/relationships" ref="P1817" r:id="rId2078"/>
    <hyperlink xmlns:r="http://schemas.openxmlformats.org/officeDocument/2006/relationships" ref="Q1817" r:id="rId2079"/>
    <hyperlink xmlns:r="http://schemas.openxmlformats.org/officeDocument/2006/relationships" ref="Q1818" r:id="rId2080"/>
    <hyperlink xmlns:r="http://schemas.openxmlformats.org/officeDocument/2006/relationships" ref="Q1819" r:id="rId2081"/>
    <hyperlink xmlns:r="http://schemas.openxmlformats.org/officeDocument/2006/relationships" ref="Q1820" r:id="rId2082"/>
    <hyperlink xmlns:r="http://schemas.openxmlformats.org/officeDocument/2006/relationships" ref="P1821" r:id="rId2083"/>
    <hyperlink xmlns:r="http://schemas.openxmlformats.org/officeDocument/2006/relationships" ref="Q1821" r:id="rId2084"/>
    <hyperlink xmlns:r="http://schemas.openxmlformats.org/officeDocument/2006/relationships" ref="Q1822" r:id="rId2085"/>
    <hyperlink xmlns:r="http://schemas.openxmlformats.org/officeDocument/2006/relationships" ref="Q1823" r:id="rId2086"/>
    <hyperlink xmlns:r="http://schemas.openxmlformats.org/officeDocument/2006/relationships" ref="Q1824" r:id="rId2087"/>
    <hyperlink xmlns:r="http://schemas.openxmlformats.org/officeDocument/2006/relationships" ref="Q1825" r:id="rId2088"/>
    <hyperlink xmlns:r="http://schemas.openxmlformats.org/officeDocument/2006/relationships" ref="Q1826" r:id="rId2089"/>
    <hyperlink xmlns:r="http://schemas.openxmlformats.org/officeDocument/2006/relationships" ref="Q1827" r:id="rId2090"/>
    <hyperlink xmlns:r="http://schemas.openxmlformats.org/officeDocument/2006/relationships" ref="Q1828" r:id="rId2091"/>
    <hyperlink xmlns:r="http://schemas.openxmlformats.org/officeDocument/2006/relationships" ref="Q1829" r:id="rId2092"/>
    <hyperlink xmlns:r="http://schemas.openxmlformats.org/officeDocument/2006/relationships" ref="P1830" r:id="rId2093"/>
    <hyperlink xmlns:r="http://schemas.openxmlformats.org/officeDocument/2006/relationships" ref="Q1830" r:id="rId2094"/>
    <hyperlink xmlns:r="http://schemas.openxmlformats.org/officeDocument/2006/relationships" ref="P1831" r:id="rId2095"/>
    <hyperlink xmlns:r="http://schemas.openxmlformats.org/officeDocument/2006/relationships" ref="Q1831" r:id="rId2096"/>
    <hyperlink xmlns:r="http://schemas.openxmlformats.org/officeDocument/2006/relationships" ref="Q1832" r:id="rId2097"/>
    <hyperlink xmlns:r="http://schemas.openxmlformats.org/officeDocument/2006/relationships" ref="Q1833" r:id="rId2098"/>
    <hyperlink xmlns:r="http://schemas.openxmlformats.org/officeDocument/2006/relationships" ref="Q1834" r:id="rId2099"/>
    <hyperlink xmlns:r="http://schemas.openxmlformats.org/officeDocument/2006/relationships" ref="Q1835" r:id="rId2100"/>
    <hyperlink xmlns:r="http://schemas.openxmlformats.org/officeDocument/2006/relationships" ref="Q1836" r:id="rId2101"/>
    <hyperlink xmlns:r="http://schemas.openxmlformats.org/officeDocument/2006/relationships" ref="Q1837" r:id="rId2102"/>
    <hyperlink xmlns:r="http://schemas.openxmlformats.org/officeDocument/2006/relationships" ref="Q1838" r:id="rId2103"/>
    <hyperlink xmlns:r="http://schemas.openxmlformats.org/officeDocument/2006/relationships" ref="Q1839" r:id="rId2104"/>
    <hyperlink xmlns:r="http://schemas.openxmlformats.org/officeDocument/2006/relationships" ref="Q1840" r:id="rId2105"/>
    <hyperlink xmlns:r="http://schemas.openxmlformats.org/officeDocument/2006/relationships" ref="Q1841" r:id="rId2106"/>
    <hyperlink xmlns:r="http://schemas.openxmlformats.org/officeDocument/2006/relationships" ref="Q1842" r:id="rId2107"/>
    <hyperlink xmlns:r="http://schemas.openxmlformats.org/officeDocument/2006/relationships" ref="Q1843" r:id="rId2108"/>
    <hyperlink xmlns:r="http://schemas.openxmlformats.org/officeDocument/2006/relationships" ref="Q1844" r:id="rId2109"/>
    <hyperlink xmlns:r="http://schemas.openxmlformats.org/officeDocument/2006/relationships" ref="Q1845" r:id="rId2110"/>
    <hyperlink xmlns:r="http://schemas.openxmlformats.org/officeDocument/2006/relationships" ref="Q1846" r:id="rId2111"/>
    <hyperlink xmlns:r="http://schemas.openxmlformats.org/officeDocument/2006/relationships" ref="Q1847" r:id="rId2112"/>
    <hyperlink xmlns:r="http://schemas.openxmlformats.org/officeDocument/2006/relationships" ref="Q1848" r:id="rId2113"/>
    <hyperlink xmlns:r="http://schemas.openxmlformats.org/officeDocument/2006/relationships" ref="Q1849" r:id="rId2114"/>
    <hyperlink xmlns:r="http://schemas.openxmlformats.org/officeDocument/2006/relationships" ref="Q1850" r:id="rId2115"/>
    <hyperlink xmlns:r="http://schemas.openxmlformats.org/officeDocument/2006/relationships" ref="Q1851" r:id="rId2116"/>
    <hyperlink xmlns:r="http://schemas.openxmlformats.org/officeDocument/2006/relationships" ref="Q1852" r:id="rId2117"/>
    <hyperlink xmlns:r="http://schemas.openxmlformats.org/officeDocument/2006/relationships" ref="Q1853" r:id="rId2118"/>
    <hyperlink xmlns:r="http://schemas.openxmlformats.org/officeDocument/2006/relationships" ref="Q1854" r:id="rId2119"/>
    <hyperlink xmlns:r="http://schemas.openxmlformats.org/officeDocument/2006/relationships" ref="Q1855" r:id="rId2120"/>
    <hyperlink xmlns:r="http://schemas.openxmlformats.org/officeDocument/2006/relationships" ref="Q1856" r:id="rId2121"/>
    <hyperlink xmlns:r="http://schemas.openxmlformats.org/officeDocument/2006/relationships" ref="Q1857" r:id="rId2122"/>
    <hyperlink xmlns:r="http://schemas.openxmlformats.org/officeDocument/2006/relationships" ref="Q1858" r:id="rId2123"/>
    <hyperlink xmlns:r="http://schemas.openxmlformats.org/officeDocument/2006/relationships" ref="P1859" r:id="rId2124"/>
    <hyperlink xmlns:r="http://schemas.openxmlformats.org/officeDocument/2006/relationships" ref="Q1859" r:id="rId2125"/>
    <hyperlink xmlns:r="http://schemas.openxmlformats.org/officeDocument/2006/relationships" ref="Q1860" r:id="rId2126"/>
    <hyperlink xmlns:r="http://schemas.openxmlformats.org/officeDocument/2006/relationships" ref="Q1861" r:id="rId2127"/>
    <hyperlink xmlns:r="http://schemas.openxmlformats.org/officeDocument/2006/relationships" ref="Q1862" r:id="rId2128"/>
    <hyperlink xmlns:r="http://schemas.openxmlformats.org/officeDocument/2006/relationships" ref="Q1863" r:id="rId2129"/>
    <hyperlink xmlns:r="http://schemas.openxmlformats.org/officeDocument/2006/relationships" ref="Q1864" r:id="rId2130"/>
    <hyperlink xmlns:r="http://schemas.openxmlformats.org/officeDocument/2006/relationships" ref="P1865" r:id="rId2131"/>
    <hyperlink xmlns:r="http://schemas.openxmlformats.org/officeDocument/2006/relationships" ref="Q1865" r:id="rId2132"/>
    <hyperlink xmlns:r="http://schemas.openxmlformats.org/officeDocument/2006/relationships" ref="Q1866" r:id="rId2133"/>
    <hyperlink xmlns:r="http://schemas.openxmlformats.org/officeDocument/2006/relationships" ref="Q1867" r:id="rId2134"/>
    <hyperlink xmlns:r="http://schemas.openxmlformats.org/officeDocument/2006/relationships" ref="Q1868" r:id="rId2135"/>
    <hyperlink xmlns:r="http://schemas.openxmlformats.org/officeDocument/2006/relationships" ref="Q1869" r:id="rId2136"/>
    <hyperlink xmlns:r="http://schemas.openxmlformats.org/officeDocument/2006/relationships" ref="P1870" r:id="rId2137"/>
    <hyperlink xmlns:r="http://schemas.openxmlformats.org/officeDocument/2006/relationships" ref="Q1870" r:id="rId2138"/>
    <hyperlink xmlns:r="http://schemas.openxmlformats.org/officeDocument/2006/relationships" ref="Q1871" r:id="rId2139"/>
    <hyperlink xmlns:r="http://schemas.openxmlformats.org/officeDocument/2006/relationships" ref="P1872" r:id="rId2140"/>
    <hyperlink xmlns:r="http://schemas.openxmlformats.org/officeDocument/2006/relationships" ref="Q1872" r:id="rId2141"/>
    <hyperlink xmlns:r="http://schemas.openxmlformats.org/officeDocument/2006/relationships" ref="Q1873" r:id="rId2142"/>
    <hyperlink xmlns:r="http://schemas.openxmlformats.org/officeDocument/2006/relationships" ref="P1874" r:id="rId2143"/>
    <hyperlink xmlns:r="http://schemas.openxmlformats.org/officeDocument/2006/relationships" ref="Q1874" r:id="rId2144"/>
    <hyperlink xmlns:r="http://schemas.openxmlformats.org/officeDocument/2006/relationships" ref="Q1875" r:id="rId2145"/>
    <hyperlink xmlns:r="http://schemas.openxmlformats.org/officeDocument/2006/relationships" ref="Q1876" r:id="rId2146"/>
    <hyperlink xmlns:r="http://schemas.openxmlformats.org/officeDocument/2006/relationships" ref="Q1877" r:id="rId2147"/>
    <hyperlink xmlns:r="http://schemas.openxmlformats.org/officeDocument/2006/relationships" ref="Q1878" r:id="rId2148"/>
    <hyperlink xmlns:r="http://schemas.openxmlformats.org/officeDocument/2006/relationships" ref="Q1879" r:id="rId2149"/>
    <hyperlink xmlns:r="http://schemas.openxmlformats.org/officeDocument/2006/relationships" ref="Q1880" r:id="rId2150"/>
    <hyperlink xmlns:r="http://schemas.openxmlformats.org/officeDocument/2006/relationships" ref="Q1881" r:id="rId2151"/>
    <hyperlink xmlns:r="http://schemas.openxmlformats.org/officeDocument/2006/relationships" ref="Q1882" r:id="rId2152"/>
    <hyperlink xmlns:r="http://schemas.openxmlformats.org/officeDocument/2006/relationships" ref="Q1883" r:id="rId2153"/>
    <hyperlink xmlns:r="http://schemas.openxmlformats.org/officeDocument/2006/relationships" ref="Q1884" r:id="rId2154"/>
    <hyperlink xmlns:r="http://schemas.openxmlformats.org/officeDocument/2006/relationships" ref="Q1885" r:id="rId2155"/>
    <hyperlink xmlns:r="http://schemas.openxmlformats.org/officeDocument/2006/relationships" ref="Q1886" r:id="rId2156"/>
    <hyperlink xmlns:r="http://schemas.openxmlformats.org/officeDocument/2006/relationships" ref="Q1887" r:id="rId2157"/>
    <hyperlink xmlns:r="http://schemas.openxmlformats.org/officeDocument/2006/relationships" ref="Q1888" r:id="rId2158"/>
    <hyperlink xmlns:r="http://schemas.openxmlformats.org/officeDocument/2006/relationships" ref="Q1889" r:id="rId2159"/>
    <hyperlink xmlns:r="http://schemas.openxmlformats.org/officeDocument/2006/relationships" ref="Q1890" r:id="rId2160"/>
    <hyperlink xmlns:r="http://schemas.openxmlformats.org/officeDocument/2006/relationships" ref="Q1891" r:id="rId2161"/>
    <hyperlink xmlns:r="http://schemas.openxmlformats.org/officeDocument/2006/relationships" ref="Q1892" r:id="rId2162"/>
    <hyperlink xmlns:r="http://schemas.openxmlformats.org/officeDocument/2006/relationships" ref="Q1893" r:id="rId2163"/>
    <hyperlink xmlns:r="http://schemas.openxmlformats.org/officeDocument/2006/relationships" ref="Q1894" r:id="rId2164"/>
    <hyperlink xmlns:r="http://schemas.openxmlformats.org/officeDocument/2006/relationships" ref="Q1895" r:id="rId2165"/>
    <hyperlink xmlns:r="http://schemas.openxmlformats.org/officeDocument/2006/relationships" ref="Q1896" r:id="rId2166"/>
    <hyperlink xmlns:r="http://schemas.openxmlformats.org/officeDocument/2006/relationships" ref="Q1897" r:id="rId2167"/>
    <hyperlink xmlns:r="http://schemas.openxmlformats.org/officeDocument/2006/relationships" ref="Q1898" r:id="rId2168"/>
    <hyperlink xmlns:r="http://schemas.openxmlformats.org/officeDocument/2006/relationships" ref="Q1899" r:id="rId2169"/>
    <hyperlink xmlns:r="http://schemas.openxmlformats.org/officeDocument/2006/relationships" ref="Q1900" r:id="rId2170"/>
    <hyperlink xmlns:r="http://schemas.openxmlformats.org/officeDocument/2006/relationships" ref="Q1901" r:id="rId2171"/>
    <hyperlink xmlns:r="http://schemas.openxmlformats.org/officeDocument/2006/relationships" ref="P1902" r:id="rId2172"/>
    <hyperlink xmlns:r="http://schemas.openxmlformats.org/officeDocument/2006/relationships" ref="Q1902" r:id="rId2173"/>
    <hyperlink xmlns:r="http://schemas.openxmlformats.org/officeDocument/2006/relationships" ref="Q1903" r:id="rId2174"/>
    <hyperlink xmlns:r="http://schemas.openxmlformats.org/officeDocument/2006/relationships" ref="Q1904" r:id="rId2175"/>
    <hyperlink xmlns:r="http://schemas.openxmlformats.org/officeDocument/2006/relationships" ref="Q1905" r:id="rId2176"/>
    <hyperlink xmlns:r="http://schemas.openxmlformats.org/officeDocument/2006/relationships" ref="Q1906" r:id="rId2177"/>
    <hyperlink xmlns:r="http://schemas.openxmlformats.org/officeDocument/2006/relationships" ref="Q1907" r:id="rId2178"/>
    <hyperlink xmlns:r="http://schemas.openxmlformats.org/officeDocument/2006/relationships" ref="P1908" r:id="rId2179"/>
    <hyperlink xmlns:r="http://schemas.openxmlformats.org/officeDocument/2006/relationships" ref="Q1908" r:id="rId2180"/>
    <hyperlink xmlns:r="http://schemas.openxmlformats.org/officeDocument/2006/relationships" ref="Q1909" r:id="rId2181"/>
    <hyperlink xmlns:r="http://schemas.openxmlformats.org/officeDocument/2006/relationships" ref="Q1910" r:id="rId2182"/>
    <hyperlink xmlns:r="http://schemas.openxmlformats.org/officeDocument/2006/relationships" ref="Q1911" r:id="rId2183"/>
    <hyperlink xmlns:r="http://schemas.openxmlformats.org/officeDocument/2006/relationships" ref="Q1912" r:id="rId2184"/>
    <hyperlink xmlns:r="http://schemas.openxmlformats.org/officeDocument/2006/relationships" ref="Q1913" r:id="rId2185"/>
    <hyperlink xmlns:r="http://schemas.openxmlformats.org/officeDocument/2006/relationships" ref="Q1914" r:id="rId2186"/>
    <hyperlink xmlns:r="http://schemas.openxmlformats.org/officeDocument/2006/relationships" ref="Q1915" r:id="rId2187"/>
    <hyperlink xmlns:r="http://schemas.openxmlformats.org/officeDocument/2006/relationships" ref="Q1916" r:id="rId2188"/>
    <hyperlink xmlns:r="http://schemas.openxmlformats.org/officeDocument/2006/relationships" ref="Q1917" r:id="rId2189"/>
    <hyperlink xmlns:r="http://schemas.openxmlformats.org/officeDocument/2006/relationships" ref="Q1918" r:id="rId2190"/>
    <hyperlink xmlns:r="http://schemas.openxmlformats.org/officeDocument/2006/relationships" ref="Q1919" r:id="rId2191"/>
    <hyperlink xmlns:r="http://schemas.openxmlformats.org/officeDocument/2006/relationships" ref="Q1920" r:id="rId2192"/>
    <hyperlink xmlns:r="http://schemas.openxmlformats.org/officeDocument/2006/relationships" ref="P1921" r:id="rId2193"/>
    <hyperlink xmlns:r="http://schemas.openxmlformats.org/officeDocument/2006/relationships" ref="Q1921" r:id="rId2194"/>
    <hyperlink xmlns:r="http://schemas.openxmlformats.org/officeDocument/2006/relationships" ref="Q1922" r:id="rId2195"/>
    <hyperlink xmlns:r="http://schemas.openxmlformats.org/officeDocument/2006/relationships" ref="P1923" r:id="rId2196"/>
    <hyperlink xmlns:r="http://schemas.openxmlformats.org/officeDocument/2006/relationships" ref="Q1923" r:id="rId2197"/>
    <hyperlink xmlns:r="http://schemas.openxmlformats.org/officeDocument/2006/relationships" ref="Q1924" r:id="rId2198"/>
    <hyperlink xmlns:r="http://schemas.openxmlformats.org/officeDocument/2006/relationships" ref="Q1925" r:id="rId2199"/>
    <hyperlink xmlns:r="http://schemas.openxmlformats.org/officeDocument/2006/relationships" ref="Q1926" r:id="rId2200"/>
    <hyperlink xmlns:r="http://schemas.openxmlformats.org/officeDocument/2006/relationships" ref="Q1927" r:id="rId2201"/>
    <hyperlink xmlns:r="http://schemas.openxmlformats.org/officeDocument/2006/relationships" ref="Q1928" r:id="rId2202"/>
    <hyperlink xmlns:r="http://schemas.openxmlformats.org/officeDocument/2006/relationships" ref="P1929" r:id="rId2203"/>
    <hyperlink xmlns:r="http://schemas.openxmlformats.org/officeDocument/2006/relationships" ref="Q1929" r:id="rId2204"/>
    <hyperlink xmlns:r="http://schemas.openxmlformats.org/officeDocument/2006/relationships" ref="Q1930" r:id="rId2205"/>
    <hyperlink xmlns:r="http://schemas.openxmlformats.org/officeDocument/2006/relationships" ref="Q1931" r:id="rId2206"/>
    <hyperlink xmlns:r="http://schemas.openxmlformats.org/officeDocument/2006/relationships" ref="Q1932" r:id="rId2207"/>
    <hyperlink xmlns:r="http://schemas.openxmlformats.org/officeDocument/2006/relationships" ref="Q1933" r:id="rId2208"/>
    <hyperlink xmlns:r="http://schemas.openxmlformats.org/officeDocument/2006/relationships" ref="Q1934" r:id="rId2209"/>
    <hyperlink xmlns:r="http://schemas.openxmlformats.org/officeDocument/2006/relationships" ref="Q1935" r:id="rId2210"/>
    <hyperlink xmlns:r="http://schemas.openxmlformats.org/officeDocument/2006/relationships" ref="Q1936" r:id="rId2211"/>
    <hyperlink xmlns:r="http://schemas.openxmlformats.org/officeDocument/2006/relationships" ref="Q1937" r:id="rId2212"/>
    <hyperlink xmlns:r="http://schemas.openxmlformats.org/officeDocument/2006/relationships" ref="Q1938" r:id="rId2213"/>
    <hyperlink xmlns:r="http://schemas.openxmlformats.org/officeDocument/2006/relationships" ref="Q1939" r:id="rId2214"/>
    <hyperlink xmlns:r="http://schemas.openxmlformats.org/officeDocument/2006/relationships" ref="Q1940" r:id="rId2215"/>
    <hyperlink xmlns:r="http://schemas.openxmlformats.org/officeDocument/2006/relationships" ref="P1941" r:id="rId2216"/>
    <hyperlink xmlns:r="http://schemas.openxmlformats.org/officeDocument/2006/relationships" ref="Q1941" r:id="rId2217"/>
    <hyperlink xmlns:r="http://schemas.openxmlformats.org/officeDocument/2006/relationships" ref="Q1942" r:id="rId2218"/>
    <hyperlink xmlns:r="http://schemas.openxmlformats.org/officeDocument/2006/relationships" ref="P1943" r:id="rId2219"/>
    <hyperlink xmlns:r="http://schemas.openxmlformats.org/officeDocument/2006/relationships" ref="Q1943" r:id="rId2220"/>
    <hyperlink xmlns:r="http://schemas.openxmlformats.org/officeDocument/2006/relationships" ref="Q1944" r:id="rId2221"/>
    <hyperlink xmlns:r="http://schemas.openxmlformats.org/officeDocument/2006/relationships" ref="Q1945" r:id="rId2222"/>
    <hyperlink xmlns:r="http://schemas.openxmlformats.org/officeDocument/2006/relationships" ref="Q1946" r:id="rId2223"/>
    <hyperlink xmlns:r="http://schemas.openxmlformats.org/officeDocument/2006/relationships" ref="Q1947" r:id="rId2224"/>
    <hyperlink xmlns:r="http://schemas.openxmlformats.org/officeDocument/2006/relationships" ref="Q1948" r:id="rId2225"/>
    <hyperlink xmlns:r="http://schemas.openxmlformats.org/officeDocument/2006/relationships" ref="Q1949" r:id="rId2226"/>
    <hyperlink xmlns:r="http://schemas.openxmlformats.org/officeDocument/2006/relationships" ref="Q1950" r:id="rId2227"/>
    <hyperlink xmlns:r="http://schemas.openxmlformats.org/officeDocument/2006/relationships" ref="Q1951" r:id="rId2228"/>
    <hyperlink xmlns:r="http://schemas.openxmlformats.org/officeDocument/2006/relationships" ref="Q1952" r:id="rId2229"/>
    <hyperlink xmlns:r="http://schemas.openxmlformats.org/officeDocument/2006/relationships" ref="Q1953" r:id="rId2230"/>
    <hyperlink xmlns:r="http://schemas.openxmlformats.org/officeDocument/2006/relationships" ref="Q1954" r:id="rId2231"/>
    <hyperlink xmlns:r="http://schemas.openxmlformats.org/officeDocument/2006/relationships" ref="Q1955" r:id="rId2232"/>
    <hyperlink xmlns:r="http://schemas.openxmlformats.org/officeDocument/2006/relationships" ref="Q1956" r:id="rId2233"/>
    <hyperlink xmlns:r="http://schemas.openxmlformats.org/officeDocument/2006/relationships" ref="Q1957" r:id="rId2234"/>
    <hyperlink xmlns:r="http://schemas.openxmlformats.org/officeDocument/2006/relationships" ref="Q1958" r:id="rId2235"/>
    <hyperlink xmlns:r="http://schemas.openxmlformats.org/officeDocument/2006/relationships" ref="Q1959" r:id="rId2236"/>
    <hyperlink xmlns:r="http://schemas.openxmlformats.org/officeDocument/2006/relationships" ref="P1960" r:id="rId2237"/>
    <hyperlink xmlns:r="http://schemas.openxmlformats.org/officeDocument/2006/relationships" ref="Q1960" r:id="rId2238"/>
    <hyperlink xmlns:r="http://schemas.openxmlformats.org/officeDocument/2006/relationships" ref="Q1961" r:id="rId2239"/>
    <hyperlink xmlns:r="http://schemas.openxmlformats.org/officeDocument/2006/relationships" ref="Q1962" r:id="rId2240"/>
    <hyperlink xmlns:r="http://schemas.openxmlformats.org/officeDocument/2006/relationships" ref="Q1963" r:id="rId2241"/>
    <hyperlink xmlns:r="http://schemas.openxmlformats.org/officeDocument/2006/relationships" ref="Q1964" r:id="rId2242"/>
    <hyperlink xmlns:r="http://schemas.openxmlformats.org/officeDocument/2006/relationships" ref="Q1965" r:id="rId2243"/>
    <hyperlink xmlns:r="http://schemas.openxmlformats.org/officeDocument/2006/relationships" ref="P1966" r:id="rId2244"/>
    <hyperlink xmlns:r="http://schemas.openxmlformats.org/officeDocument/2006/relationships" ref="Q1966" r:id="rId2245"/>
    <hyperlink xmlns:r="http://schemas.openxmlformats.org/officeDocument/2006/relationships" ref="Q1967" r:id="rId2246"/>
    <hyperlink xmlns:r="http://schemas.openxmlformats.org/officeDocument/2006/relationships" ref="P1968" r:id="rId2247"/>
    <hyperlink xmlns:r="http://schemas.openxmlformats.org/officeDocument/2006/relationships" ref="Q1968" r:id="rId2248"/>
    <hyperlink xmlns:r="http://schemas.openxmlformats.org/officeDocument/2006/relationships" ref="Q1969" r:id="rId2249"/>
    <hyperlink xmlns:r="http://schemas.openxmlformats.org/officeDocument/2006/relationships" ref="Q1970" r:id="rId2250"/>
    <hyperlink xmlns:r="http://schemas.openxmlformats.org/officeDocument/2006/relationships" ref="Q1971" r:id="rId2251"/>
    <hyperlink xmlns:r="http://schemas.openxmlformats.org/officeDocument/2006/relationships" ref="Q1972" r:id="rId2252"/>
    <hyperlink xmlns:r="http://schemas.openxmlformats.org/officeDocument/2006/relationships" ref="Q1973" r:id="rId2253"/>
    <hyperlink xmlns:r="http://schemas.openxmlformats.org/officeDocument/2006/relationships" ref="Q1974" r:id="rId2254"/>
    <hyperlink xmlns:r="http://schemas.openxmlformats.org/officeDocument/2006/relationships" ref="Q1975" r:id="rId2255"/>
    <hyperlink xmlns:r="http://schemas.openxmlformats.org/officeDocument/2006/relationships" ref="Q1976" r:id="rId2256"/>
    <hyperlink xmlns:r="http://schemas.openxmlformats.org/officeDocument/2006/relationships" ref="Q1977" r:id="rId2257"/>
    <hyperlink xmlns:r="http://schemas.openxmlformats.org/officeDocument/2006/relationships" ref="Q1978" r:id="rId2258"/>
    <hyperlink xmlns:r="http://schemas.openxmlformats.org/officeDocument/2006/relationships" ref="P1979" r:id="rId2259"/>
    <hyperlink xmlns:r="http://schemas.openxmlformats.org/officeDocument/2006/relationships" ref="Q1979" r:id="rId2260"/>
    <hyperlink xmlns:r="http://schemas.openxmlformats.org/officeDocument/2006/relationships" ref="Q1980" r:id="rId2261"/>
    <hyperlink xmlns:r="http://schemas.openxmlformats.org/officeDocument/2006/relationships" ref="P1981" r:id="rId2262"/>
    <hyperlink xmlns:r="http://schemas.openxmlformats.org/officeDocument/2006/relationships" ref="Q1981" r:id="rId2263"/>
    <hyperlink xmlns:r="http://schemas.openxmlformats.org/officeDocument/2006/relationships" ref="Q1982" r:id="rId2264"/>
    <hyperlink xmlns:r="http://schemas.openxmlformats.org/officeDocument/2006/relationships" ref="Q1983" r:id="rId2265"/>
    <hyperlink xmlns:r="http://schemas.openxmlformats.org/officeDocument/2006/relationships" ref="Q1984" r:id="rId2266"/>
    <hyperlink xmlns:r="http://schemas.openxmlformats.org/officeDocument/2006/relationships" ref="Q1985" r:id="rId2267"/>
    <hyperlink xmlns:r="http://schemas.openxmlformats.org/officeDocument/2006/relationships" ref="Q1986" r:id="rId2268"/>
    <hyperlink xmlns:r="http://schemas.openxmlformats.org/officeDocument/2006/relationships" ref="Q1987" r:id="rId2269"/>
    <hyperlink xmlns:r="http://schemas.openxmlformats.org/officeDocument/2006/relationships" ref="Q1988" r:id="rId2270"/>
    <hyperlink xmlns:r="http://schemas.openxmlformats.org/officeDocument/2006/relationships" ref="Q1989" r:id="rId2271"/>
    <hyperlink xmlns:r="http://schemas.openxmlformats.org/officeDocument/2006/relationships" ref="Q1990" r:id="rId2272"/>
    <hyperlink xmlns:r="http://schemas.openxmlformats.org/officeDocument/2006/relationships" ref="Q1991" r:id="rId2273"/>
    <hyperlink xmlns:r="http://schemas.openxmlformats.org/officeDocument/2006/relationships" ref="Q1992" r:id="rId2274"/>
    <hyperlink xmlns:r="http://schemas.openxmlformats.org/officeDocument/2006/relationships" ref="Q1993" r:id="rId2275"/>
    <hyperlink xmlns:r="http://schemas.openxmlformats.org/officeDocument/2006/relationships" ref="Q1994" r:id="rId2276"/>
    <hyperlink xmlns:r="http://schemas.openxmlformats.org/officeDocument/2006/relationships" ref="Q1995" r:id="rId2277"/>
    <hyperlink xmlns:r="http://schemas.openxmlformats.org/officeDocument/2006/relationships" ref="Q1996" r:id="rId2278"/>
    <hyperlink xmlns:r="http://schemas.openxmlformats.org/officeDocument/2006/relationships" ref="Q1997" r:id="rId2279"/>
    <hyperlink xmlns:r="http://schemas.openxmlformats.org/officeDocument/2006/relationships" ref="Q1998" r:id="rId2280"/>
    <hyperlink xmlns:r="http://schemas.openxmlformats.org/officeDocument/2006/relationships" ref="Q1999" r:id="rId2281"/>
    <hyperlink xmlns:r="http://schemas.openxmlformats.org/officeDocument/2006/relationships" ref="Q2000" r:id="rId2282"/>
    <hyperlink xmlns:r="http://schemas.openxmlformats.org/officeDocument/2006/relationships" ref="Q2001" r:id="rId2283"/>
    <hyperlink xmlns:r="http://schemas.openxmlformats.org/officeDocument/2006/relationships" ref="Q2002" r:id="rId2284"/>
    <hyperlink xmlns:r="http://schemas.openxmlformats.org/officeDocument/2006/relationships" ref="Q2003" r:id="rId2285"/>
    <hyperlink xmlns:r="http://schemas.openxmlformats.org/officeDocument/2006/relationships" ref="Q2004" r:id="rId2286"/>
    <hyperlink xmlns:r="http://schemas.openxmlformats.org/officeDocument/2006/relationships" ref="Q2005" r:id="rId2287"/>
    <hyperlink xmlns:r="http://schemas.openxmlformats.org/officeDocument/2006/relationships" ref="Q2006" r:id="rId2288"/>
    <hyperlink xmlns:r="http://schemas.openxmlformats.org/officeDocument/2006/relationships" ref="Q2007" r:id="rId2289"/>
    <hyperlink xmlns:r="http://schemas.openxmlformats.org/officeDocument/2006/relationships" ref="Q2008" r:id="rId2290"/>
    <hyperlink xmlns:r="http://schemas.openxmlformats.org/officeDocument/2006/relationships" ref="Q2009" r:id="rId2291"/>
    <hyperlink xmlns:r="http://schemas.openxmlformats.org/officeDocument/2006/relationships" ref="Q2010" r:id="rId2292"/>
    <hyperlink xmlns:r="http://schemas.openxmlformats.org/officeDocument/2006/relationships" ref="Q2011" r:id="rId2293"/>
    <hyperlink xmlns:r="http://schemas.openxmlformats.org/officeDocument/2006/relationships" ref="Q2012" r:id="rId2294"/>
    <hyperlink xmlns:r="http://schemas.openxmlformats.org/officeDocument/2006/relationships" ref="Q2013" r:id="rId2295"/>
    <hyperlink xmlns:r="http://schemas.openxmlformats.org/officeDocument/2006/relationships" ref="Q2014" r:id="rId2296"/>
    <hyperlink xmlns:r="http://schemas.openxmlformats.org/officeDocument/2006/relationships" ref="Q2015" r:id="rId2297"/>
    <hyperlink xmlns:r="http://schemas.openxmlformats.org/officeDocument/2006/relationships" ref="Q2016" r:id="rId2298"/>
    <hyperlink xmlns:r="http://schemas.openxmlformats.org/officeDocument/2006/relationships" ref="P2017" r:id="rId2299"/>
    <hyperlink xmlns:r="http://schemas.openxmlformats.org/officeDocument/2006/relationships" ref="Q2017" r:id="rId2300"/>
    <hyperlink xmlns:r="http://schemas.openxmlformats.org/officeDocument/2006/relationships" ref="Q2018" r:id="rId2301"/>
    <hyperlink xmlns:r="http://schemas.openxmlformats.org/officeDocument/2006/relationships" ref="Q2019" r:id="rId2302"/>
    <hyperlink xmlns:r="http://schemas.openxmlformats.org/officeDocument/2006/relationships" ref="Q2020" r:id="rId2303"/>
    <hyperlink xmlns:r="http://schemas.openxmlformats.org/officeDocument/2006/relationships" ref="P2021" r:id="rId2304"/>
    <hyperlink xmlns:r="http://schemas.openxmlformats.org/officeDocument/2006/relationships" ref="Q2021" r:id="rId2305"/>
    <hyperlink xmlns:r="http://schemas.openxmlformats.org/officeDocument/2006/relationships" ref="Q2022" r:id="rId2306"/>
    <hyperlink xmlns:r="http://schemas.openxmlformats.org/officeDocument/2006/relationships" ref="Q2023" r:id="rId2307"/>
    <hyperlink xmlns:r="http://schemas.openxmlformats.org/officeDocument/2006/relationships" ref="Q2024" r:id="rId2308"/>
    <hyperlink xmlns:r="http://schemas.openxmlformats.org/officeDocument/2006/relationships" ref="Q2025" r:id="rId2309"/>
    <hyperlink xmlns:r="http://schemas.openxmlformats.org/officeDocument/2006/relationships" ref="Q2026" r:id="rId2310"/>
    <hyperlink xmlns:r="http://schemas.openxmlformats.org/officeDocument/2006/relationships" ref="Q2027" r:id="rId2311"/>
    <hyperlink xmlns:r="http://schemas.openxmlformats.org/officeDocument/2006/relationships" ref="Q2028" r:id="rId2312"/>
    <hyperlink xmlns:r="http://schemas.openxmlformats.org/officeDocument/2006/relationships" ref="P2029" r:id="rId2313"/>
    <hyperlink xmlns:r="http://schemas.openxmlformats.org/officeDocument/2006/relationships" ref="Q2029" r:id="rId2314"/>
    <hyperlink xmlns:r="http://schemas.openxmlformats.org/officeDocument/2006/relationships" ref="Q2030" r:id="rId2315"/>
    <hyperlink xmlns:r="http://schemas.openxmlformats.org/officeDocument/2006/relationships" ref="Q2031" r:id="rId2316"/>
    <hyperlink xmlns:r="http://schemas.openxmlformats.org/officeDocument/2006/relationships" ref="Q2032" r:id="rId2317"/>
    <hyperlink xmlns:r="http://schemas.openxmlformats.org/officeDocument/2006/relationships" ref="P2033" r:id="rId2318"/>
    <hyperlink xmlns:r="http://schemas.openxmlformats.org/officeDocument/2006/relationships" ref="Q2033" r:id="rId2319"/>
    <hyperlink xmlns:r="http://schemas.openxmlformats.org/officeDocument/2006/relationships" ref="Q2034" r:id="rId2320"/>
    <hyperlink xmlns:r="http://schemas.openxmlformats.org/officeDocument/2006/relationships" ref="Q2035" r:id="rId2321"/>
    <hyperlink xmlns:r="http://schemas.openxmlformats.org/officeDocument/2006/relationships" ref="Q2036" r:id="rId2322"/>
    <hyperlink xmlns:r="http://schemas.openxmlformats.org/officeDocument/2006/relationships" ref="Q2037" r:id="rId2323"/>
    <hyperlink xmlns:r="http://schemas.openxmlformats.org/officeDocument/2006/relationships" ref="Q2038" r:id="rId2324"/>
    <hyperlink xmlns:r="http://schemas.openxmlformats.org/officeDocument/2006/relationships" ref="Q2039" r:id="rId2325"/>
    <hyperlink xmlns:r="http://schemas.openxmlformats.org/officeDocument/2006/relationships" ref="P2040" r:id="rId2326"/>
    <hyperlink xmlns:r="http://schemas.openxmlformats.org/officeDocument/2006/relationships" ref="Q2040" r:id="rId2327"/>
    <hyperlink xmlns:r="http://schemas.openxmlformats.org/officeDocument/2006/relationships" ref="Q2041" r:id="rId2328"/>
    <hyperlink xmlns:r="http://schemas.openxmlformats.org/officeDocument/2006/relationships" ref="Q2042" r:id="rId2329"/>
    <hyperlink xmlns:r="http://schemas.openxmlformats.org/officeDocument/2006/relationships" ref="Q2043" r:id="rId2330"/>
    <hyperlink xmlns:r="http://schemas.openxmlformats.org/officeDocument/2006/relationships" ref="Q2044" r:id="rId2331"/>
    <hyperlink xmlns:r="http://schemas.openxmlformats.org/officeDocument/2006/relationships" ref="Q2045" r:id="rId2332"/>
    <hyperlink xmlns:r="http://schemas.openxmlformats.org/officeDocument/2006/relationships" ref="Q2046" r:id="rId2333"/>
    <hyperlink xmlns:r="http://schemas.openxmlformats.org/officeDocument/2006/relationships" ref="Q2047" r:id="rId2334"/>
    <hyperlink xmlns:r="http://schemas.openxmlformats.org/officeDocument/2006/relationships" ref="P2048" r:id="rId2335"/>
    <hyperlink xmlns:r="http://schemas.openxmlformats.org/officeDocument/2006/relationships" ref="Q2048" r:id="rId2336"/>
    <hyperlink xmlns:r="http://schemas.openxmlformats.org/officeDocument/2006/relationships" ref="P2049" r:id="rId2337"/>
    <hyperlink xmlns:r="http://schemas.openxmlformats.org/officeDocument/2006/relationships" ref="Q2049" r:id="rId2338"/>
    <hyperlink xmlns:r="http://schemas.openxmlformats.org/officeDocument/2006/relationships" ref="Q2050" r:id="rId2339"/>
    <hyperlink xmlns:r="http://schemas.openxmlformats.org/officeDocument/2006/relationships" ref="P2051" r:id="rId2340"/>
    <hyperlink xmlns:r="http://schemas.openxmlformats.org/officeDocument/2006/relationships" ref="Q2051" r:id="rId2341"/>
    <hyperlink xmlns:r="http://schemas.openxmlformats.org/officeDocument/2006/relationships" ref="Q2052" r:id="rId2342"/>
    <hyperlink xmlns:r="http://schemas.openxmlformats.org/officeDocument/2006/relationships" ref="Q2053" r:id="rId2343"/>
    <hyperlink xmlns:r="http://schemas.openxmlformats.org/officeDocument/2006/relationships" ref="Q2054" r:id="rId2344"/>
    <hyperlink xmlns:r="http://schemas.openxmlformats.org/officeDocument/2006/relationships" ref="P2055" r:id="rId2345"/>
    <hyperlink xmlns:r="http://schemas.openxmlformats.org/officeDocument/2006/relationships" ref="Q2055" r:id="rId2346"/>
    <hyperlink xmlns:r="http://schemas.openxmlformats.org/officeDocument/2006/relationships" ref="Q2056" r:id="rId2347"/>
    <hyperlink xmlns:r="http://schemas.openxmlformats.org/officeDocument/2006/relationships" ref="Q2057" r:id="rId2348"/>
    <hyperlink xmlns:r="http://schemas.openxmlformats.org/officeDocument/2006/relationships" ref="Q2058" r:id="rId2349"/>
    <hyperlink xmlns:r="http://schemas.openxmlformats.org/officeDocument/2006/relationships" ref="Q2059" r:id="rId2350"/>
    <hyperlink xmlns:r="http://schemas.openxmlformats.org/officeDocument/2006/relationships" ref="Q2060" r:id="rId2351"/>
    <hyperlink xmlns:r="http://schemas.openxmlformats.org/officeDocument/2006/relationships" ref="P2061" r:id="rId2352"/>
    <hyperlink xmlns:r="http://schemas.openxmlformats.org/officeDocument/2006/relationships" ref="Q2061" r:id="rId2353"/>
    <hyperlink xmlns:r="http://schemas.openxmlformats.org/officeDocument/2006/relationships" ref="Q2062" r:id="rId2354"/>
    <hyperlink xmlns:r="http://schemas.openxmlformats.org/officeDocument/2006/relationships" ref="Q2063" r:id="rId2355"/>
    <hyperlink xmlns:r="http://schemas.openxmlformats.org/officeDocument/2006/relationships" ref="Q2064" r:id="rId2356"/>
    <hyperlink xmlns:r="http://schemas.openxmlformats.org/officeDocument/2006/relationships" ref="Q2065" r:id="rId2357"/>
    <hyperlink xmlns:r="http://schemas.openxmlformats.org/officeDocument/2006/relationships" ref="Q2066" r:id="rId2358"/>
    <hyperlink xmlns:r="http://schemas.openxmlformats.org/officeDocument/2006/relationships" ref="Q2067" r:id="rId2359"/>
    <hyperlink xmlns:r="http://schemas.openxmlformats.org/officeDocument/2006/relationships" ref="Q2068" r:id="rId2360"/>
    <hyperlink xmlns:r="http://schemas.openxmlformats.org/officeDocument/2006/relationships" ref="Q2069" r:id="rId2361"/>
    <hyperlink xmlns:r="http://schemas.openxmlformats.org/officeDocument/2006/relationships" ref="Q2070" r:id="rId2362"/>
    <hyperlink xmlns:r="http://schemas.openxmlformats.org/officeDocument/2006/relationships" ref="Q2071" r:id="rId2363"/>
    <hyperlink xmlns:r="http://schemas.openxmlformats.org/officeDocument/2006/relationships" ref="Q2072" r:id="rId2364"/>
    <hyperlink xmlns:r="http://schemas.openxmlformats.org/officeDocument/2006/relationships" ref="Q2073" r:id="rId2365"/>
    <hyperlink xmlns:r="http://schemas.openxmlformats.org/officeDocument/2006/relationships" ref="P2074" r:id="rId2366"/>
    <hyperlink xmlns:r="http://schemas.openxmlformats.org/officeDocument/2006/relationships" ref="Q2074" r:id="rId2367"/>
    <hyperlink xmlns:r="http://schemas.openxmlformats.org/officeDocument/2006/relationships" ref="P2075" r:id="rId2368"/>
    <hyperlink xmlns:r="http://schemas.openxmlformats.org/officeDocument/2006/relationships" ref="Q2075" r:id="rId2369"/>
    <hyperlink xmlns:r="http://schemas.openxmlformats.org/officeDocument/2006/relationships" ref="Q2076" r:id="rId2370"/>
    <hyperlink xmlns:r="http://schemas.openxmlformats.org/officeDocument/2006/relationships" ref="Q2077" r:id="rId2371"/>
    <hyperlink xmlns:r="http://schemas.openxmlformats.org/officeDocument/2006/relationships" ref="Q2078" r:id="rId2372"/>
    <hyperlink xmlns:r="http://schemas.openxmlformats.org/officeDocument/2006/relationships" ref="Q2079" r:id="rId2373"/>
    <hyperlink xmlns:r="http://schemas.openxmlformats.org/officeDocument/2006/relationships" ref="P2080" r:id="rId2374"/>
    <hyperlink xmlns:r="http://schemas.openxmlformats.org/officeDocument/2006/relationships" ref="Q2080" r:id="rId2375"/>
    <hyperlink xmlns:r="http://schemas.openxmlformats.org/officeDocument/2006/relationships" ref="P2081" r:id="rId2376"/>
    <hyperlink xmlns:r="http://schemas.openxmlformats.org/officeDocument/2006/relationships" ref="Q2081" r:id="rId2377"/>
    <hyperlink xmlns:r="http://schemas.openxmlformats.org/officeDocument/2006/relationships" ref="Q2082" r:id="rId2378"/>
    <hyperlink xmlns:r="http://schemas.openxmlformats.org/officeDocument/2006/relationships" ref="Q2083" r:id="rId2379"/>
    <hyperlink xmlns:r="http://schemas.openxmlformats.org/officeDocument/2006/relationships" ref="P2084" r:id="rId2380"/>
    <hyperlink xmlns:r="http://schemas.openxmlformats.org/officeDocument/2006/relationships" ref="Q2084" r:id="rId2381"/>
    <hyperlink xmlns:r="http://schemas.openxmlformats.org/officeDocument/2006/relationships" ref="Q2085" r:id="rId2382"/>
    <hyperlink xmlns:r="http://schemas.openxmlformats.org/officeDocument/2006/relationships" ref="Q2086" r:id="rId2383"/>
    <hyperlink xmlns:r="http://schemas.openxmlformats.org/officeDocument/2006/relationships" ref="Q2087" r:id="rId2384"/>
    <hyperlink xmlns:r="http://schemas.openxmlformats.org/officeDocument/2006/relationships" ref="Q2088" r:id="rId2385"/>
    <hyperlink xmlns:r="http://schemas.openxmlformats.org/officeDocument/2006/relationships" ref="Q2089" r:id="rId2386"/>
    <hyperlink xmlns:r="http://schemas.openxmlformats.org/officeDocument/2006/relationships" ref="Q2090" r:id="rId2387"/>
    <hyperlink xmlns:r="http://schemas.openxmlformats.org/officeDocument/2006/relationships" ref="Q2091" r:id="rId2388"/>
    <hyperlink xmlns:r="http://schemas.openxmlformats.org/officeDocument/2006/relationships" ref="Q2092" r:id="rId2389"/>
    <hyperlink xmlns:r="http://schemas.openxmlformats.org/officeDocument/2006/relationships" ref="Q2093" r:id="rId2390"/>
    <hyperlink xmlns:r="http://schemas.openxmlformats.org/officeDocument/2006/relationships" ref="Q2094" r:id="rId2391"/>
    <hyperlink xmlns:r="http://schemas.openxmlformats.org/officeDocument/2006/relationships" ref="P2095" r:id="rId2392"/>
    <hyperlink xmlns:r="http://schemas.openxmlformats.org/officeDocument/2006/relationships" ref="Q2095" r:id="rId2393"/>
    <hyperlink xmlns:r="http://schemas.openxmlformats.org/officeDocument/2006/relationships" ref="Q2096" r:id="rId2394"/>
    <hyperlink xmlns:r="http://schemas.openxmlformats.org/officeDocument/2006/relationships" ref="Q2097" r:id="rId2395"/>
    <hyperlink xmlns:r="http://schemas.openxmlformats.org/officeDocument/2006/relationships" ref="Q2098" r:id="rId2396"/>
    <hyperlink xmlns:r="http://schemas.openxmlformats.org/officeDocument/2006/relationships" ref="Q2099" r:id="rId2397"/>
    <hyperlink xmlns:r="http://schemas.openxmlformats.org/officeDocument/2006/relationships" ref="Q2100" r:id="rId2398"/>
    <hyperlink xmlns:r="http://schemas.openxmlformats.org/officeDocument/2006/relationships" ref="Q2101" r:id="rId2399"/>
    <hyperlink xmlns:r="http://schemas.openxmlformats.org/officeDocument/2006/relationships" ref="Q2102" r:id="rId2400"/>
    <hyperlink xmlns:r="http://schemas.openxmlformats.org/officeDocument/2006/relationships" ref="Q2103" r:id="rId2401"/>
    <hyperlink xmlns:r="http://schemas.openxmlformats.org/officeDocument/2006/relationships" ref="Q2104" r:id="rId2402"/>
    <hyperlink xmlns:r="http://schemas.openxmlformats.org/officeDocument/2006/relationships" ref="Q2105" r:id="rId2403"/>
    <hyperlink xmlns:r="http://schemas.openxmlformats.org/officeDocument/2006/relationships" ref="P2106" r:id="rId2404"/>
    <hyperlink xmlns:r="http://schemas.openxmlformats.org/officeDocument/2006/relationships" ref="Q2106" r:id="rId2405"/>
    <hyperlink xmlns:r="http://schemas.openxmlformats.org/officeDocument/2006/relationships" ref="Q2107" r:id="rId2406"/>
    <hyperlink xmlns:r="http://schemas.openxmlformats.org/officeDocument/2006/relationships" ref="Q2108" r:id="rId2407"/>
    <hyperlink xmlns:r="http://schemas.openxmlformats.org/officeDocument/2006/relationships" ref="Q2109" r:id="rId2408"/>
    <hyperlink xmlns:r="http://schemas.openxmlformats.org/officeDocument/2006/relationships" ref="Q2110" r:id="rId2409"/>
    <hyperlink xmlns:r="http://schemas.openxmlformats.org/officeDocument/2006/relationships" ref="Q2111" r:id="rId2410"/>
    <hyperlink xmlns:r="http://schemas.openxmlformats.org/officeDocument/2006/relationships" ref="Q2112" r:id="rId2411"/>
    <hyperlink xmlns:r="http://schemas.openxmlformats.org/officeDocument/2006/relationships" ref="Q2113" r:id="rId2412"/>
    <hyperlink xmlns:r="http://schemas.openxmlformats.org/officeDocument/2006/relationships" ref="Q2114" r:id="rId2413"/>
    <hyperlink xmlns:r="http://schemas.openxmlformats.org/officeDocument/2006/relationships" ref="Q2115" r:id="rId2414"/>
    <hyperlink xmlns:r="http://schemas.openxmlformats.org/officeDocument/2006/relationships" ref="Q2116" r:id="rId2415"/>
    <hyperlink xmlns:r="http://schemas.openxmlformats.org/officeDocument/2006/relationships" ref="Q2117" r:id="rId2416"/>
    <hyperlink xmlns:r="http://schemas.openxmlformats.org/officeDocument/2006/relationships" ref="Q2118" r:id="rId2417"/>
    <hyperlink xmlns:r="http://schemas.openxmlformats.org/officeDocument/2006/relationships" ref="Q2119" r:id="rId2418"/>
    <hyperlink xmlns:r="http://schemas.openxmlformats.org/officeDocument/2006/relationships" ref="Q2120" r:id="rId2419"/>
    <hyperlink xmlns:r="http://schemas.openxmlformats.org/officeDocument/2006/relationships" ref="Q2121" r:id="rId2420"/>
    <hyperlink xmlns:r="http://schemas.openxmlformats.org/officeDocument/2006/relationships" ref="P2122" r:id="rId2421"/>
    <hyperlink xmlns:r="http://schemas.openxmlformats.org/officeDocument/2006/relationships" ref="Q2122" r:id="rId2422"/>
    <hyperlink xmlns:r="http://schemas.openxmlformats.org/officeDocument/2006/relationships" ref="Q2123" r:id="rId2423"/>
    <hyperlink xmlns:r="http://schemas.openxmlformats.org/officeDocument/2006/relationships" ref="Q2124" r:id="rId2424"/>
    <hyperlink xmlns:r="http://schemas.openxmlformats.org/officeDocument/2006/relationships" ref="Q2125" r:id="rId2425"/>
    <hyperlink xmlns:r="http://schemas.openxmlformats.org/officeDocument/2006/relationships" ref="Q2126" r:id="rId2426"/>
    <hyperlink xmlns:r="http://schemas.openxmlformats.org/officeDocument/2006/relationships" ref="Q2127" r:id="rId2427"/>
    <hyperlink xmlns:r="http://schemas.openxmlformats.org/officeDocument/2006/relationships" ref="Q2128" r:id="rId2428"/>
    <hyperlink xmlns:r="http://schemas.openxmlformats.org/officeDocument/2006/relationships" ref="Q2129" r:id="rId2429"/>
    <hyperlink xmlns:r="http://schemas.openxmlformats.org/officeDocument/2006/relationships" ref="Q2130" r:id="rId2430"/>
    <hyperlink xmlns:r="http://schemas.openxmlformats.org/officeDocument/2006/relationships" ref="Q2131" r:id="rId2431"/>
    <hyperlink xmlns:r="http://schemas.openxmlformats.org/officeDocument/2006/relationships" ref="Q2132" r:id="rId2432"/>
    <hyperlink xmlns:r="http://schemas.openxmlformats.org/officeDocument/2006/relationships" ref="Q2133" r:id="rId2433"/>
    <hyperlink xmlns:r="http://schemas.openxmlformats.org/officeDocument/2006/relationships" ref="Q2134" r:id="rId2434"/>
    <hyperlink xmlns:r="http://schemas.openxmlformats.org/officeDocument/2006/relationships" ref="Q2135" r:id="rId2435"/>
    <hyperlink xmlns:r="http://schemas.openxmlformats.org/officeDocument/2006/relationships" ref="Q2136" r:id="rId2436"/>
    <hyperlink xmlns:r="http://schemas.openxmlformats.org/officeDocument/2006/relationships" ref="Q2137" r:id="rId2437"/>
    <hyperlink xmlns:r="http://schemas.openxmlformats.org/officeDocument/2006/relationships" ref="Q2138" r:id="rId2438"/>
    <hyperlink xmlns:r="http://schemas.openxmlformats.org/officeDocument/2006/relationships" ref="Q2139" r:id="rId2439"/>
    <hyperlink xmlns:r="http://schemas.openxmlformats.org/officeDocument/2006/relationships" ref="Q2140" r:id="rId2440"/>
    <hyperlink xmlns:r="http://schemas.openxmlformats.org/officeDocument/2006/relationships" ref="Q2141" r:id="rId2441"/>
    <hyperlink xmlns:r="http://schemas.openxmlformats.org/officeDocument/2006/relationships" ref="Q2142" r:id="rId2442"/>
    <hyperlink xmlns:r="http://schemas.openxmlformats.org/officeDocument/2006/relationships" ref="Q2143" r:id="rId2443"/>
    <hyperlink xmlns:r="http://schemas.openxmlformats.org/officeDocument/2006/relationships" ref="Q2144" r:id="rId2444"/>
    <hyperlink xmlns:r="http://schemas.openxmlformats.org/officeDocument/2006/relationships" ref="Q2145" r:id="rId2445"/>
    <hyperlink xmlns:r="http://schemas.openxmlformats.org/officeDocument/2006/relationships" ref="Q2146" r:id="rId2446"/>
    <hyperlink xmlns:r="http://schemas.openxmlformats.org/officeDocument/2006/relationships" ref="Q2147" r:id="rId2447"/>
    <hyperlink xmlns:r="http://schemas.openxmlformats.org/officeDocument/2006/relationships" ref="Q2148" r:id="rId2448"/>
    <hyperlink xmlns:r="http://schemas.openxmlformats.org/officeDocument/2006/relationships" ref="Q2149" r:id="rId2449"/>
    <hyperlink xmlns:r="http://schemas.openxmlformats.org/officeDocument/2006/relationships" ref="Q2150" r:id="rId2450"/>
    <hyperlink xmlns:r="http://schemas.openxmlformats.org/officeDocument/2006/relationships" ref="Q2151" r:id="rId2451"/>
    <hyperlink xmlns:r="http://schemas.openxmlformats.org/officeDocument/2006/relationships" ref="Q2152" r:id="rId2452"/>
    <hyperlink xmlns:r="http://schemas.openxmlformats.org/officeDocument/2006/relationships" ref="P2153" r:id="rId2453"/>
    <hyperlink xmlns:r="http://schemas.openxmlformats.org/officeDocument/2006/relationships" ref="Q2153" r:id="rId2454"/>
    <hyperlink xmlns:r="http://schemas.openxmlformats.org/officeDocument/2006/relationships" ref="Q2154" r:id="rId2455"/>
    <hyperlink xmlns:r="http://schemas.openxmlformats.org/officeDocument/2006/relationships" ref="Q2155" r:id="rId2456"/>
    <hyperlink xmlns:r="http://schemas.openxmlformats.org/officeDocument/2006/relationships" ref="Q2156" r:id="rId2457"/>
    <hyperlink xmlns:r="http://schemas.openxmlformats.org/officeDocument/2006/relationships" ref="Q2157" r:id="rId2458"/>
    <hyperlink xmlns:r="http://schemas.openxmlformats.org/officeDocument/2006/relationships" ref="Q2158" r:id="rId2459"/>
    <hyperlink xmlns:r="http://schemas.openxmlformats.org/officeDocument/2006/relationships" ref="Q2159" r:id="rId2460"/>
    <hyperlink xmlns:r="http://schemas.openxmlformats.org/officeDocument/2006/relationships" ref="Q2160" r:id="rId2461"/>
    <hyperlink xmlns:r="http://schemas.openxmlformats.org/officeDocument/2006/relationships" ref="Q2161" r:id="rId2462"/>
    <hyperlink xmlns:r="http://schemas.openxmlformats.org/officeDocument/2006/relationships" ref="Q2162" r:id="rId2463"/>
    <hyperlink xmlns:r="http://schemas.openxmlformats.org/officeDocument/2006/relationships" ref="Q2163" r:id="rId2464"/>
    <hyperlink xmlns:r="http://schemas.openxmlformats.org/officeDocument/2006/relationships" ref="Q2164" r:id="rId2465"/>
    <hyperlink xmlns:r="http://schemas.openxmlformats.org/officeDocument/2006/relationships" ref="Q2165" r:id="rId2466"/>
    <hyperlink xmlns:r="http://schemas.openxmlformats.org/officeDocument/2006/relationships" ref="Q2166" r:id="rId2467"/>
    <hyperlink xmlns:r="http://schemas.openxmlformats.org/officeDocument/2006/relationships" ref="Q2167" r:id="rId2468"/>
    <hyperlink xmlns:r="http://schemas.openxmlformats.org/officeDocument/2006/relationships" ref="P2168" r:id="rId2469"/>
    <hyperlink xmlns:r="http://schemas.openxmlformats.org/officeDocument/2006/relationships" ref="Q2168" r:id="rId2470"/>
    <hyperlink xmlns:r="http://schemas.openxmlformats.org/officeDocument/2006/relationships" ref="Q2169" r:id="rId2471"/>
    <hyperlink xmlns:r="http://schemas.openxmlformats.org/officeDocument/2006/relationships" ref="Q2170" r:id="rId2472"/>
    <hyperlink xmlns:r="http://schemas.openxmlformats.org/officeDocument/2006/relationships" ref="Q2171" r:id="rId2473"/>
    <hyperlink xmlns:r="http://schemas.openxmlformats.org/officeDocument/2006/relationships" ref="Q2172" r:id="rId2474"/>
    <hyperlink xmlns:r="http://schemas.openxmlformats.org/officeDocument/2006/relationships" ref="Q2173" r:id="rId2475"/>
    <hyperlink xmlns:r="http://schemas.openxmlformats.org/officeDocument/2006/relationships" ref="Q2174" r:id="rId2476"/>
    <hyperlink xmlns:r="http://schemas.openxmlformats.org/officeDocument/2006/relationships" ref="Q2175" r:id="rId2477"/>
    <hyperlink xmlns:r="http://schemas.openxmlformats.org/officeDocument/2006/relationships" ref="Q2176" r:id="rId2478"/>
    <hyperlink xmlns:r="http://schemas.openxmlformats.org/officeDocument/2006/relationships" ref="P2177" r:id="rId2479"/>
    <hyperlink xmlns:r="http://schemas.openxmlformats.org/officeDocument/2006/relationships" ref="Q2177" r:id="rId2480"/>
    <hyperlink xmlns:r="http://schemas.openxmlformats.org/officeDocument/2006/relationships" ref="Q2178" r:id="rId2481"/>
    <hyperlink xmlns:r="http://schemas.openxmlformats.org/officeDocument/2006/relationships" ref="Q2179" r:id="rId2482"/>
    <hyperlink xmlns:r="http://schemas.openxmlformats.org/officeDocument/2006/relationships" ref="Q2180" r:id="rId2483"/>
    <hyperlink xmlns:r="http://schemas.openxmlformats.org/officeDocument/2006/relationships" ref="Q2181" r:id="rId2484"/>
    <hyperlink xmlns:r="http://schemas.openxmlformats.org/officeDocument/2006/relationships" ref="Q2182" r:id="rId2485"/>
    <hyperlink xmlns:r="http://schemas.openxmlformats.org/officeDocument/2006/relationships" ref="Q2183" r:id="rId2486"/>
    <hyperlink xmlns:r="http://schemas.openxmlformats.org/officeDocument/2006/relationships" ref="Q2184" r:id="rId2487"/>
    <hyperlink xmlns:r="http://schemas.openxmlformats.org/officeDocument/2006/relationships" ref="P2185" r:id="rId2488"/>
    <hyperlink xmlns:r="http://schemas.openxmlformats.org/officeDocument/2006/relationships" ref="Q2185" r:id="rId2489"/>
    <hyperlink xmlns:r="http://schemas.openxmlformats.org/officeDocument/2006/relationships" ref="Q2186" r:id="rId2490"/>
    <hyperlink xmlns:r="http://schemas.openxmlformats.org/officeDocument/2006/relationships" ref="Q2187" r:id="rId2491"/>
    <hyperlink xmlns:r="http://schemas.openxmlformats.org/officeDocument/2006/relationships" ref="Q2188" r:id="rId2492"/>
    <hyperlink xmlns:r="http://schemas.openxmlformats.org/officeDocument/2006/relationships" ref="Q2189" r:id="rId2493"/>
    <hyperlink xmlns:r="http://schemas.openxmlformats.org/officeDocument/2006/relationships" ref="Q2190" r:id="rId2494"/>
    <hyperlink xmlns:r="http://schemas.openxmlformats.org/officeDocument/2006/relationships" ref="Q2191" r:id="rId2495"/>
    <hyperlink xmlns:r="http://schemas.openxmlformats.org/officeDocument/2006/relationships" ref="Q2192" r:id="rId2496"/>
    <hyperlink xmlns:r="http://schemas.openxmlformats.org/officeDocument/2006/relationships" ref="Q2193" r:id="rId2497"/>
    <hyperlink xmlns:r="http://schemas.openxmlformats.org/officeDocument/2006/relationships" ref="Q2194" r:id="rId2498"/>
    <hyperlink xmlns:r="http://schemas.openxmlformats.org/officeDocument/2006/relationships" ref="Q2195" r:id="rId2499"/>
    <hyperlink xmlns:r="http://schemas.openxmlformats.org/officeDocument/2006/relationships" ref="Q2196" r:id="rId2500"/>
    <hyperlink xmlns:r="http://schemas.openxmlformats.org/officeDocument/2006/relationships" ref="Q2197" r:id="rId2501"/>
    <hyperlink xmlns:r="http://schemas.openxmlformats.org/officeDocument/2006/relationships" ref="Q2198" r:id="rId2502"/>
    <hyperlink xmlns:r="http://schemas.openxmlformats.org/officeDocument/2006/relationships" ref="Q2199" r:id="rId2503"/>
    <hyperlink xmlns:r="http://schemas.openxmlformats.org/officeDocument/2006/relationships" ref="Q2200" r:id="rId2504"/>
    <hyperlink xmlns:r="http://schemas.openxmlformats.org/officeDocument/2006/relationships" ref="Q2201" r:id="rId2505"/>
    <hyperlink xmlns:r="http://schemas.openxmlformats.org/officeDocument/2006/relationships" ref="Q2202" r:id="rId2506"/>
    <hyperlink xmlns:r="http://schemas.openxmlformats.org/officeDocument/2006/relationships" ref="Q2203" r:id="rId2507"/>
    <hyperlink xmlns:r="http://schemas.openxmlformats.org/officeDocument/2006/relationships" ref="Q2204" r:id="rId2508"/>
    <hyperlink xmlns:r="http://schemas.openxmlformats.org/officeDocument/2006/relationships" ref="Q2205" r:id="rId2509"/>
    <hyperlink xmlns:r="http://schemas.openxmlformats.org/officeDocument/2006/relationships" ref="Q2206" r:id="rId2510"/>
    <hyperlink xmlns:r="http://schemas.openxmlformats.org/officeDocument/2006/relationships" ref="Q2207" r:id="rId2511"/>
    <hyperlink xmlns:r="http://schemas.openxmlformats.org/officeDocument/2006/relationships" ref="Q2208" r:id="rId2512"/>
    <hyperlink xmlns:r="http://schemas.openxmlformats.org/officeDocument/2006/relationships" ref="Q2209" r:id="rId2513"/>
    <hyperlink xmlns:r="http://schemas.openxmlformats.org/officeDocument/2006/relationships" ref="Q2210" r:id="rId2514"/>
    <hyperlink xmlns:r="http://schemas.openxmlformats.org/officeDocument/2006/relationships" ref="Q2211" r:id="rId2515"/>
    <hyperlink xmlns:r="http://schemas.openxmlformats.org/officeDocument/2006/relationships" ref="Q2212" r:id="rId2516"/>
    <hyperlink xmlns:r="http://schemas.openxmlformats.org/officeDocument/2006/relationships" ref="Q2213" r:id="rId2517"/>
    <hyperlink xmlns:r="http://schemas.openxmlformats.org/officeDocument/2006/relationships" ref="Q2214" r:id="rId2518"/>
    <hyperlink xmlns:r="http://schemas.openxmlformats.org/officeDocument/2006/relationships" ref="Q2215" r:id="rId2519"/>
    <hyperlink xmlns:r="http://schemas.openxmlformats.org/officeDocument/2006/relationships" ref="Q2216" r:id="rId2520"/>
    <hyperlink xmlns:r="http://schemas.openxmlformats.org/officeDocument/2006/relationships" ref="Q2217" r:id="rId2521"/>
    <hyperlink xmlns:r="http://schemas.openxmlformats.org/officeDocument/2006/relationships" ref="Q2218" r:id="rId2522"/>
  </hyperlinks>
  <pageMargins left="0.75" right="0.75" top="1" bottom="1" header="0.5" footer="0.5"/>
  <tableParts count="1">
    <tablePart xmlns:r="http://schemas.openxmlformats.org/officeDocument/2006/relationships" r:id="rId2523"/>
  </tableParts>
</worksheet>
</file>

<file path=xl/worksheets/sheet5.xml><?xml version="1.0" encoding="utf-8"?>
<worksheet xmlns="http://schemas.openxmlformats.org/spreadsheetml/2006/main">
  <sheetPr>
    <outlinePr summaryBelow="1" summaryRight="1"/>
    <pageSetUpPr/>
  </sheetPr>
  <dimension ref="A1:Q3158"/>
  <sheetViews>
    <sheetView showGridLines="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6" customWidth="1" min="2" max="2"/>
    <col width="12" customWidth="1" min="3" max="3"/>
    <col width="20" customWidth="1" min="4" max="4"/>
    <col width="6" customWidth="1" min="5" max="5"/>
    <col width="9" customWidth="1" min="6" max="6"/>
    <col width="9" customWidth="1" min="7" max="7"/>
    <col width="17" customWidth="1" min="8" max="8"/>
    <col width="11" customWidth="1" min="9" max="9"/>
    <col width="14" customWidth="1" min="10" max="10"/>
    <col width="14" customWidth="1" min="11" max="11"/>
    <col width="17" customWidth="1" min="12" max="12"/>
    <col width="14" customWidth="1" min="13" max="13"/>
    <col width="15" customWidth="1" min="14" max="14"/>
    <col width="12" customWidth="1" min="15" max="15"/>
    <col width="30" customWidth="1" min="16" max="16"/>
    <col width="52" customWidth="1" min="17" max="17"/>
  </cols>
  <sheetData>
    <row r="1" ht="24" customHeight="1">
      <c r="A1" s="1" t="inlineStr">
        <is>
          <t>South: private foundations by state</t>
        </is>
      </c>
    </row>
    <row r="2">
      <c r="A2" s="2" t="inlineStr">
        <is>
          <t>3,151 foundations across 17 jurisdictions, from IRS Form 990-PF filings as of September 8, 2026. State = where the largest share of the foundation's grant dollars went, not its mailing address. Money columns cover every filing on record; check "Filings on record" before comparing two rows.</t>
        </is>
      </c>
    </row>
    <row r="3" ht="34" customHeight="1">
      <c r="A3" s="6" t="inlineStr">
        <is>
          <t>Rank in state</t>
        </is>
      </c>
      <c r="B3" s="6" t="inlineStr">
        <is>
          <t>Foundation name</t>
        </is>
      </c>
      <c r="C3" s="6" t="inlineStr">
        <is>
          <t>EIN</t>
        </is>
      </c>
      <c r="D3" s="6" t="inlineStr">
        <is>
          <t>State</t>
        </is>
      </c>
      <c r="E3" s="6" t="inlineStr">
        <is>
          <t>State code</t>
        </is>
      </c>
      <c r="F3" s="6" t="inlineStr">
        <is>
          <t>Latest 990-PF year</t>
        </is>
      </c>
      <c r="G3" s="6" t="inlineStr">
        <is>
          <t>Filings on record</t>
        </is>
      </c>
      <c r="H3" s="6" t="inlineStr">
        <is>
          <t>Total grants paid</t>
        </is>
      </c>
      <c r="I3" s="6" t="inlineStr">
        <is>
          <t>Grants paid (line items)</t>
        </is>
      </c>
      <c r="J3" s="6" t="inlineStr">
        <is>
          <t>Median grant</t>
        </is>
      </c>
      <c r="K3" s="6" t="inlineStr">
        <is>
          <t>Average grant</t>
        </is>
      </c>
      <c r="L3" s="6" t="inlineStr">
        <is>
          <t>Largest single grant</t>
        </is>
      </c>
      <c r="M3" s="6" t="inlineStr">
        <is>
          <t>Also funds in</t>
        </is>
      </c>
      <c r="N3" s="6" t="inlineStr">
        <is>
          <t>Accepts unsolicited requests</t>
        </is>
      </c>
      <c r="O3" s="6" t="inlineStr">
        <is>
          <t>Deadlines stated in filing</t>
        </is>
      </c>
      <c r="P3" s="6" t="inlineStr">
        <is>
          <t>Website</t>
        </is>
      </c>
      <c r="Q3" s="6" t="inlineStr">
        <is>
          <t>GrantCue profile</t>
        </is>
      </c>
    </row>
    <row r="4">
      <c r="A4" t="n">
        <v>1</v>
      </c>
      <c r="B4" t="inlineStr">
        <is>
          <t>LUCILLE S BEESON CHAR TR BOND MGMT</t>
        </is>
      </c>
      <c r="C4" t="inlineStr">
        <is>
          <t>72-6278911</t>
        </is>
      </c>
      <c r="D4" t="inlineStr">
        <is>
          <t>Alabama</t>
        </is>
      </c>
      <c r="E4" t="inlineStr">
        <is>
          <t>AL</t>
        </is>
      </c>
      <c r="F4" t="n">
        <v>2025</v>
      </c>
      <c r="G4" t="n">
        <v>2</v>
      </c>
      <c r="H4" s="13" t="n">
        <v>22922748</v>
      </c>
      <c r="I4" s="12" t="n">
        <v>32</v>
      </c>
      <c r="J4" s="13" t="n">
        <v>567125</v>
      </c>
      <c r="K4" s="13">
        <f>IFERROR($H4/$I4,"")</f>
        <v/>
      </c>
      <c r="L4" s="13" t="n">
        <v>1801209</v>
      </c>
      <c r="M4" t="inlineStr">
        <is>
          <t>NM, NC, MS</t>
        </is>
      </c>
      <c r="N4" t="inlineStr">
        <is>
          <t>No</t>
        </is>
      </c>
      <c r="O4" t="inlineStr">
        <is>
          <t>Not stated</t>
        </is>
      </c>
      <c r="Q4" s="9" t="inlineStr">
        <is>
          <t>https://grantcue.com/foundations/lucille-s-beeson-char-tr-bond-mgmt-726278911</t>
        </is>
      </c>
    </row>
    <row r="5">
      <c r="A5">
        <f>IF($E5=$E4,$A4+1,1)</f>
        <v/>
      </c>
      <c r="B5" t="inlineStr">
        <is>
          <t>DOVE FAMILY FOUNDATION</t>
        </is>
      </c>
      <c r="C5" t="inlineStr">
        <is>
          <t>63-0836253</t>
        </is>
      </c>
      <c r="D5" t="inlineStr">
        <is>
          <t>Alabama</t>
        </is>
      </c>
      <c r="E5" t="inlineStr">
        <is>
          <t>AL</t>
        </is>
      </c>
      <c r="F5" t="n">
        <v>2025</v>
      </c>
      <c r="G5" t="n">
        <v>2</v>
      </c>
      <c r="H5" s="13" t="n">
        <v>16291514</v>
      </c>
      <c r="I5" s="12" t="n">
        <v>60</v>
      </c>
      <c r="J5" s="13" t="n">
        <v>5000</v>
      </c>
      <c r="K5" s="13">
        <f>IFERROR($H5/$I5,"")</f>
        <v/>
      </c>
      <c r="L5" s="13" t="n">
        <v>10000000</v>
      </c>
      <c r="M5" t="inlineStr">
        <is>
          <t>GA, NY, MO</t>
        </is>
      </c>
      <c r="N5" t="inlineStr">
        <is>
          <t>Yes</t>
        </is>
      </c>
      <c r="O5" t="inlineStr">
        <is>
          <t>Not stated</t>
        </is>
      </c>
      <c r="Q5" s="9" t="inlineStr">
        <is>
          <t>https://grantcue.com/foundations/dove-family-foundation-630836253</t>
        </is>
      </c>
    </row>
    <row r="6">
      <c r="A6">
        <f>IF($E6=$E5,$A5+1,1)</f>
        <v/>
      </c>
      <c r="B6" t="inlineStr">
        <is>
          <t>ALABAMA POWER FOUNDATION INC</t>
        </is>
      </c>
      <c r="C6" t="inlineStr">
        <is>
          <t>57-0901832</t>
        </is>
      </c>
      <c r="D6" t="inlineStr">
        <is>
          <t>Alabama</t>
        </is>
      </c>
      <c r="E6" t="inlineStr">
        <is>
          <t>AL</t>
        </is>
      </c>
      <c r="F6" t="n">
        <v>2024</v>
      </c>
      <c r="G6" t="n">
        <v>1</v>
      </c>
      <c r="H6" s="13" t="n">
        <v>16169571</v>
      </c>
      <c r="I6" s="12" t="n">
        <v>1240</v>
      </c>
      <c r="J6" s="13" t="n">
        <v>2500</v>
      </c>
      <c r="K6" s="13">
        <f>IFERROR($H6/$I6,"")</f>
        <v/>
      </c>
      <c r="L6" s="13" t="n">
        <v>500000</v>
      </c>
      <c r="M6" t="inlineStr">
        <is>
          <t>FL, DC, GA</t>
        </is>
      </c>
      <c r="N6" t="inlineStr">
        <is>
          <t>Yes</t>
        </is>
      </c>
      <c r="O6" t="inlineStr">
        <is>
          <t>Yes</t>
        </is>
      </c>
      <c r="P6" s="9" t="inlineStr">
        <is>
          <t>https://www.powerofgood.com/</t>
        </is>
      </c>
      <c r="Q6" s="9" t="inlineStr">
        <is>
          <t>https://grantcue.com/foundations/alabama-power-foundation-inc-570901832</t>
        </is>
      </c>
    </row>
    <row r="7">
      <c r="A7">
        <f>IF($E7=$E6,$A6+1,1)</f>
        <v/>
      </c>
      <c r="B7" t="inlineStr">
        <is>
          <t>THE BATTLE FAMILY FOUNDATION</t>
        </is>
      </c>
      <c r="C7" t="inlineStr">
        <is>
          <t>58-6343708</t>
        </is>
      </c>
      <c r="D7" t="inlineStr">
        <is>
          <t>Alabama</t>
        </is>
      </c>
      <c r="E7" t="inlineStr">
        <is>
          <t>AL</t>
        </is>
      </c>
      <c r="F7" t="n">
        <v>2025</v>
      </c>
      <c r="G7" t="n">
        <v>2</v>
      </c>
      <c r="H7" s="13" t="n">
        <v>11073000</v>
      </c>
      <c r="I7" s="12" t="n">
        <v>5</v>
      </c>
      <c r="J7" s="13" t="n">
        <v>2000000</v>
      </c>
      <c r="K7" s="13">
        <f>IFERROR($H7/$I7,"")</f>
        <v/>
      </c>
      <c r="L7" s="13" t="n">
        <v>4000000</v>
      </c>
      <c r="M7" t="inlineStr">
        <is>
          <t>GA, FL</t>
        </is>
      </c>
      <c r="N7" t="inlineStr">
        <is>
          <t>No</t>
        </is>
      </c>
      <c r="O7" t="inlineStr">
        <is>
          <t>Not stated</t>
        </is>
      </c>
      <c r="Q7" s="9" t="inlineStr">
        <is>
          <t>https://grantcue.com/foundations/the-battle-family-foundation-586343708</t>
        </is>
      </c>
    </row>
    <row r="8">
      <c r="A8">
        <f>IF($E8=$E7,$A7+1,1)</f>
        <v/>
      </c>
      <c r="B8" t="inlineStr">
        <is>
          <t>ALTECSTYSLINGER FOUNDATION</t>
        </is>
      </c>
      <c r="C8" t="inlineStr">
        <is>
          <t>72-1372302</t>
        </is>
      </c>
      <c r="D8" t="inlineStr">
        <is>
          <t>Alabama</t>
        </is>
      </c>
      <c r="E8" t="inlineStr">
        <is>
          <t>AL</t>
        </is>
      </c>
      <c r="F8" t="n">
        <v>2024</v>
      </c>
      <c r="G8" t="n">
        <v>1</v>
      </c>
      <c r="H8" s="13" t="n">
        <v>8928859</v>
      </c>
      <c r="I8" s="12" t="n">
        <v>197</v>
      </c>
      <c r="J8" s="13" t="n">
        <v>5000</v>
      </c>
      <c r="K8" s="13">
        <f>IFERROR($H8/$I8,"")</f>
        <v/>
      </c>
      <c r="L8" s="13" t="n">
        <v>1271000</v>
      </c>
      <c r="M8" t="inlineStr">
        <is>
          <t>NC, TX, MO</t>
        </is>
      </c>
      <c r="N8" t="inlineStr">
        <is>
          <t>No</t>
        </is>
      </c>
      <c r="O8" t="inlineStr">
        <is>
          <t>Not stated</t>
        </is>
      </c>
      <c r="Q8" s="9" t="inlineStr">
        <is>
          <t>https://grantcue.com/foundations/altecstyslinger-foundation-721372302</t>
        </is>
      </c>
    </row>
    <row r="9">
      <c r="A9">
        <f>IF($E9=$E8,$A8+1,1)</f>
        <v/>
      </c>
      <c r="B9" t="inlineStr">
        <is>
          <t>THE TRACKING FOUNDATION</t>
        </is>
      </c>
      <c r="C9" t="inlineStr">
        <is>
          <t>81-0729307</t>
        </is>
      </c>
      <c r="D9" t="inlineStr">
        <is>
          <t>Alabama</t>
        </is>
      </c>
      <c r="E9" t="inlineStr">
        <is>
          <t>AL</t>
        </is>
      </c>
      <c r="F9" t="n">
        <v>2024</v>
      </c>
      <c r="G9" t="n">
        <v>1</v>
      </c>
      <c r="H9" s="13" t="n">
        <v>8600000</v>
      </c>
      <c r="I9" s="12" t="n">
        <v>5</v>
      </c>
      <c r="J9" s="13" t="n">
        <v>800000</v>
      </c>
      <c r="K9" s="13">
        <f>IFERROR($H9/$I9,"")</f>
        <v/>
      </c>
      <c r="L9" s="13" t="n">
        <v>6250000</v>
      </c>
      <c r="M9" t="inlineStr">
        <is>
          <t>WI, NY, IN</t>
        </is>
      </c>
      <c r="N9" t="inlineStr">
        <is>
          <t>No</t>
        </is>
      </c>
      <c r="O9" t="inlineStr">
        <is>
          <t>Not stated</t>
        </is>
      </c>
      <c r="Q9" s="9" t="inlineStr">
        <is>
          <t>https://grantcue.com/foundations/the-tracking-foundation-810729307</t>
        </is>
      </c>
    </row>
    <row r="10">
      <c r="A10">
        <f>IF($E10=$E9,$A9+1,1)</f>
        <v/>
      </c>
      <c r="B10" t="inlineStr">
        <is>
          <t>THE DANIEL FOUNDATION OF ALABAMA</t>
        </is>
      </c>
      <c r="C10" t="inlineStr">
        <is>
          <t>63-0736444</t>
        </is>
      </c>
      <c r="D10" t="inlineStr">
        <is>
          <t>Alabama</t>
        </is>
      </c>
      <c r="E10" t="inlineStr">
        <is>
          <t>AL</t>
        </is>
      </c>
      <c r="F10" t="n">
        <v>2024</v>
      </c>
      <c r="G10" t="n">
        <v>1</v>
      </c>
      <c r="H10" s="13" t="n">
        <v>7518920</v>
      </c>
      <c r="I10" s="12" t="n">
        <v>521</v>
      </c>
      <c r="J10" s="13" t="n">
        <v>10000</v>
      </c>
      <c r="K10" s="13">
        <f>IFERROR($H10/$I10,"")</f>
        <v/>
      </c>
      <c r="L10" s="13" t="n">
        <v>112500</v>
      </c>
      <c r="M10" t="inlineStr">
        <is>
          <t>DC, MA, NY</t>
        </is>
      </c>
      <c r="N10" t="inlineStr">
        <is>
          <t>Yes</t>
        </is>
      </c>
      <c r="O10" t="inlineStr">
        <is>
          <t>Yes</t>
        </is>
      </c>
      <c r="P10" s="9" t="inlineStr">
        <is>
          <t>https://danielfoundationofalabama.com/</t>
        </is>
      </c>
      <c r="Q10" s="9" t="inlineStr">
        <is>
          <t>https://grantcue.com/foundations/the-daniel-foundation-of-alabama-630736444</t>
        </is>
      </c>
    </row>
    <row r="11">
      <c r="A11">
        <f>IF($E11=$E10,$A10+1,1)</f>
        <v/>
      </c>
      <c r="B11" t="inlineStr">
        <is>
          <t>WIREGRASS FOUNDATION</t>
        </is>
      </c>
      <c r="C11" t="inlineStr">
        <is>
          <t>20-0897153</t>
        </is>
      </c>
      <c r="D11" t="inlineStr">
        <is>
          <t>Alabama</t>
        </is>
      </c>
      <c r="E11" t="inlineStr">
        <is>
          <t>AL</t>
        </is>
      </c>
      <c r="F11" t="n">
        <v>2025</v>
      </c>
      <c r="G11" t="n">
        <v>2</v>
      </c>
      <c r="H11" s="13" t="n">
        <v>6575720</v>
      </c>
      <c r="I11" s="12" t="n">
        <v>208</v>
      </c>
      <c r="J11" s="13" t="n">
        <v>7312.5</v>
      </c>
      <c r="K11" s="13">
        <f>IFERROR($H11/$I11,"")</f>
        <v/>
      </c>
      <c r="L11" s="13" t="n">
        <v>1000000</v>
      </c>
      <c r="M11" t="inlineStr">
        <is>
          <t>GA, IN, NY</t>
        </is>
      </c>
      <c r="N11" t="inlineStr">
        <is>
          <t>Yes</t>
        </is>
      </c>
      <c r="O11" t="inlineStr">
        <is>
          <t>Not stated</t>
        </is>
      </c>
      <c r="P11" s="9" t="inlineStr">
        <is>
          <t>https://www.wiregrassfoundation.org/</t>
        </is>
      </c>
      <c r="Q11" s="9" t="inlineStr">
        <is>
          <t>https://grantcue.com/foundations/wiregrass-foundation-200897153</t>
        </is>
      </c>
    </row>
    <row r="12">
      <c r="A12">
        <f>IF($E12=$E11,$A11+1,1)</f>
        <v/>
      </c>
      <c r="B12" t="inlineStr">
        <is>
          <t>DAVENPORTMCGEE FOUNDATION INC</t>
        </is>
      </c>
      <c r="C12" t="inlineStr">
        <is>
          <t>85-3221372</t>
        </is>
      </c>
      <c r="D12" t="inlineStr">
        <is>
          <t>Alabama</t>
        </is>
      </c>
      <c r="E12" t="inlineStr">
        <is>
          <t>AL</t>
        </is>
      </c>
      <c r="F12" t="n">
        <v>2025</v>
      </c>
      <c r="G12" t="n">
        <v>3</v>
      </c>
      <c r="H12" s="13" t="n">
        <v>6142200</v>
      </c>
      <c r="I12" s="12" t="n">
        <v>63</v>
      </c>
      <c r="J12" s="13" t="n">
        <v>50000</v>
      </c>
      <c r="K12" s="13">
        <f>IFERROR($H12/$I12,"")</f>
        <v/>
      </c>
      <c r="L12" s="13" t="n">
        <v>1000000</v>
      </c>
      <c r="M12" t="inlineStr">
        <is>
          <t>GA, FL, LA</t>
        </is>
      </c>
      <c r="N12" t="inlineStr">
        <is>
          <t>No</t>
        </is>
      </c>
      <c r="O12" t="inlineStr">
        <is>
          <t>Not stated</t>
        </is>
      </c>
      <c r="Q12" s="9" t="inlineStr">
        <is>
          <t>https://grantcue.com/foundations/davenportmcgee-foundation-inc-853221372</t>
        </is>
      </c>
    </row>
    <row r="13">
      <c r="A13">
        <f>IF($E13=$E12,$A12+1,1)</f>
        <v/>
      </c>
      <c r="B13" t="inlineStr">
        <is>
          <t>ALPHA FOUNDATION</t>
        </is>
      </c>
      <c r="C13" t="inlineStr">
        <is>
          <t>63-1188643</t>
        </is>
      </c>
      <c r="D13" t="inlineStr">
        <is>
          <t>Alabama</t>
        </is>
      </c>
      <c r="E13" t="inlineStr">
        <is>
          <t>AL</t>
        </is>
      </c>
      <c r="F13" t="n">
        <v>2024</v>
      </c>
      <c r="G13" t="n">
        <v>2</v>
      </c>
      <c r="H13" s="13" t="n">
        <v>5797210</v>
      </c>
      <c r="I13" s="12" t="n">
        <v>98</v>
      </c>
      <c r="J13" s="13" t="n">
        <v>40000</v>
      </c>
      <c r="K13" s="13">
        <f>IFERROR($H13/$I13,"")</f>
        <v/>
      </c>
      <c r="L13" s="13" t="n">
        <v>600000</v>
      </c>
      <c r="M13" t="inlineStr">
        <is>
          <t>TN, GA, CA</t>
        </is>
      </c>
      <c r="N13" t="inlineStr">
        <is>
          <t>Yes</t>
        </is>
      </c>
      <c r="O13" t="inlineStr">
        <is>
          <t>Not stated</t>
        </is>
      </c>
      <c r="P13" s="9" t="inlineStr">
        <is>
          <t>https://www.alphafoundationhsv.org/</t>
        </is>
      </c>
      <c r="Q13" s="9" t="inlineStr">
        <is>
          <t>https://grantcue.com/foundations/alpha-foundation-631188643</t>
        </is>
      </c>
    </row>
    <row r="14">
      <c r="A14">
        <f>IF($E14=$E13,$A13+1,1)</f>
        <v/>
      </c>
      <c r="B14" t="inlineStr">
        <is>
          <t>HEARIN - CHANDLER FOUNDATION</t>
        </is>
      </c>
      <c r="C14" t="inlineStr">
        <is>
          <t>63-6075470</t>
        </is>
      </c>
      <c r="D14" t="inlineStr">
        <is>
          <t>Alabama</t>
        </is>
      </c>
      <c r="E14" t="inlineStr">
        <is>
          <t>AL</t>
        </is>
      </c>
      <c r="F14" t="n">
        <v>2024</v>
      </c>
      <c r="G14" t="n">
        <v>2</v>
      </c>
      <c r="H14" s="13" t="n">
        <v>5000500</v>
      </c>
      <c r="I14" s="12" t="n">
        <v>130</v>
      </c>
      <c r="J14" s="13" t="n">
        <v>25000</v>
      </c>
      <c r="K14" s="13">
        <f>IFERROR($H14/$I14,"")</f>
        <v/>
      </c>
      <c r="L14" s="13" t="n">
        <v>395000</v>
      </c>
      <c r="M14" t="inlineStr">
        <is>
          <t>MS, DC, MA</t>
        </is>
      </c>
      <c r="N14" t="inlineStr">
        <is>
          <t>Yes</t>
        </is>
      </c>
      <c r="O14" t="inlineStr">
        <is>
          <t>Yes</t>
        </is>
      </c>
      <c r="Q14" s="9" t="inlineStr">
        <is>
          <t>https://grantcue.com/foundations/hearin-chandler-foundation-c-o-thomas-b-van-antwerp-trustee-636075470</t>
        </is>
      </c>
    </row>
    <row r="15">
      <c r="A15">
        <f>IF($E15=$E14,$A14+1,1)</f>
        <v/>
      </c>
      <c r="B15" t="inlineStr">
        <is>
          <t>REGIONS FOUNDATION</t>
        </is>
      </c>
      <c r="C15" t="inlineStr">
        <is>
          <t>63-1144265</t>
        </is>
      </c>
      <c r="D15" t="inlineStr">
        <is>
          <t>Alabama</t>
        </is>
      </c>
      <c r="E15" t="inlineStr">
        <is>
          <t>AL</t>
        </is>
      </c>
      <c r="F15" t="n">
        <v>2024</v>
      </c>
      <c r="G15" t="n">
        <v>1</v>
      </c>
      <c r="H15" s="13" t="n">
        <v>4904000</v>
      </c>
      <c r="I15" s="12" t="n">
        <v>67</v>
      </c>
      <c r="J15" s="13" t="n">
        <v>50000</v>
      </c>
      <c r="K15" s="13">
        <f>IFERROR($H15/$I15,"")</f>
        <v/>
      </c>
      <c r="L15" s="13" t="n">
        <v>250000</v>
      </c>
      <c r="M15" t="inlineStr">
        <is>
          <t>LA, TN, DC</t>
        </is>
      </c>
      <c r="N15" t="inlineStr">
        <is>
          <t>No</t>
        </is>
      </c>
      <c r="O15" t="inlineStr">
        <is>
          <t>Not stated</t>
        </is>
      </c>
      <c r="Q15" s="9" t="inlineStr">
        <is>
          <t>https://grantcue.com/foundations/regions-foundation-631144265</t>
        </is>
      </c>
    </row>
    <row r="16">
      <c r="A16">
        <f>IF($E16=$E15,$A15+1,1)</f>
        <v/>
      </c>
      <c r="B16" t="inlineStr">
        <is>
          <t>PAYNE FAMILY TRUST</t>
        </is>
      </c>
      <c r="C16" t="inlineStr">
        <is>
          <t>38-7149382</t>
        </is>
      </c>
      <c r="D16" t="inlineStr">
        <is>
          <t>Alabama</t>
        </is>
      </c>
      <c r="E16" t="inlineStr">
        <is>
          <t>AL</t>
        </is>
      </c>
      <c r="F16" t="n">
        <v>2024</v>
      </c>
      <c r="G16" t="n">
        <v>1</v>
      </c>
      <c r="H16" s="13" t="n">
        <v>4779097</v>
      </c>
      <c r="I16" s="12" t="n">
        <v>6</v>
      </c>
      <c r="J16" s="13" t="n">
        <v>477910</v>
      </c>
      <c r="K16" s="13">
        <f>IFERROR($H16/$I16,"")</f>
        <v/>
      </c>
      <c r="L16" s="13" t="n">
        <v>2389548</v>
      </c>
      <c r="M16" t="inlineStr">
        <is>
          <t>DC, VA, FL</t>
        </is>
      </c>
      <c r="N16" t="inlineStr">
        <is>
          <t>No</t>
        </is>
      </c>
      <c r="O16" t="inlineStr">
        <is>
          <t>Not stated</t>
        </is>
      </c>
      <c r="Q16" s="9" t="inlineStr">
        <is>
          <t>https://grantcue.com/foundations/payne-family-trust-387149382</t>
        </is>
      </c>
    </row>
    <row r="17">
      <c r="A17">
        <f>IF($E17=$E16,$A16+1,1)</f>
        <v/>
      </c>
      <c r="B17" t="inlineStr">
        <is>
          <t>SIMMONS FAMILY FOUNDATION</t>
        </is>
      </c>
      <c r="C17" t="inlineStr">
        <is>
          <t>82-3364992</t>
        </is>
      </c>
      <c r="D17" t="inlineStr">
        <is>
          <t>Alabama</t>
        </is>
      </c>
      <c r="E17" t="inlineStr">
        <is>
          <t>AL</t>
        </is>
      </c>
      <c r="F17" t="n">
        <v>2024</v>
      </c>
      <c r="G17" t="n">
        <v>2</v>
      </c>
      <c r="H17" s="13" t="n">
        <v>4736859</v>
      </c>
      <c r="I17" s="12" t="n">
        <v>46</v>
      </c>
      <c r="J17" s="13" t="n">
        <v>17500</v>
      </c>
      <c r="K17" s="13">
        <f>IFERROR($H17/$I17,"")</f>
        <v/>
      </c>
      <c r="L17" s="13" t="n">
        <v>917533</v>
      </c>
      <c r="M17" t="inlineStr">
        <is>
          <t>WV, NY, CT</t>
        </is>
      </c>
      <c r="N17" t="inlineStr">
        <is>
          <t>No</t>
        </is>
      </c>
      <c r="O17" t="inlineStr">
        <is>
          <t>Not stated</t>
        </is>
      </c>
      <c r="Q17" s="9" t="inlineStr">
        <is>
          <t>https://grantcue.com/foundations/simmons-family-foundation-823364992</t>
        </is>
      </c>
    </row>
    <row r="18">
      <c r="A18">
        <f>IF($E18=$E17,$A17+1,1)</f>
        <v/>
      </c>
      <c r="B18" t="inlineStr">
        <is>
          <t>BURTON FAMILY FOUNDATION</t>
        </is>
      </c>
      <c r="C18" t="inlineStr">
        <is>
          <t>26-3016082</t>
        </is>
      </c>
      <c r="D18" t="inlineStr">
        <is>
          <t>Alabama</t>
        </is>
      </c>
      <c r="E18" t="inlineStr">
        <is>
          <t>AL</t>
        </is>
      </c>
      <c r="F18" t="n">
        <v>2025</v>
      </c>
      <c r="G18" t="n">
        <v>2</v>
      </c>
      <c r="H18" s="13" t="n">
        <v>4264500</v>
      </c>
      <c r="I18" s="12" t="n">
        <v>54</v>
      </c>
      <c r="J18" s="13" t="n">
        <v>15000</v>
      </c>
      <c r="K18" s="13">
        <f>IFERROR($H18/$I18,"")</f>
        <v/>
      </c>
      <c r="L18" s="13" t="n">
        <v>1000000</v>
      </c>
      <c r="M18" t="inlineStr">
        <is>
          <t>MN, VA, TN</t>
        </is>
      </c>
      <c r="N18" t="inlineStr">
        <is>
          <t>No</t>
        </is>
      </c>
      <c r="O18" t="inlineStr">
        <is>
          <t>Not stated</t>
        </is>
      </c>
      <c r="Q18" s="9" t="inlineStr">
        <is>
          <t>https://grantcue.com/foundations/burton-family-foundation-263016082</t>
        </is>
      </c>
    </row>
    <row r="19">
      <c r="A19">
        <f>IF($E19=$E18,$A18+1,1)</f>
        <v/>
      </c>
      <c r="B19" t="inlineStr">
        <is>
          <t>BRADLEYMURPHY FORESTRY &amp; NATURAL RESOUR</t>
        </is>
      </c>
      <c r="C19" t="inlineStr">
        <is>
          <t>58-1976609</t>
        </is>
      </c>
      <c r="D19" t="inlineStr">
        <is>
          <t>Alabama</t>
        </is>
      </c>
      <c r="E19" t="inlineStr">
        <is>
          <t>AL</t>
        </is>
      </c>
      <c r="F19" t="n">
        <v>2025</v>
      </c>
      <c r="G19" t="n">
        <v>2</v>
      </c>
      <c r="H19" s="13" t="n">
        <v>3946993</v>
      </c>
      <c r="I19" s="12" t="n">
        <v>9</v>
      </c>
      <c r="J19" s="13" t="n">
        <v>40713</v>
      </c>
      <c r="K19" s="13">
        <f>IFERROR($H19/$I19,"")</f>
        <v/>
      </c>
      <c r="L19" s="13" t="n">
        <v>1717325</v>
      </c>
      <c r="M19" t="inlineStr">
        <is>
          <t>VA, GA</t>
        </is>
      </c>
      <c r="N19" t="inlineStr">
        <is>
          <t>Yes</t>
        </is>
      </c>
      <c r="O19" t="inlineStr">
        <is>
          <t>Yes</t>
        </is>
      </c>
      <c r="Q19" s="9" t="inlineStr">
        <is>
          <t>https://grantcue.com/foundations/bradleymurphy-forestry-and-natural-resour-581976609</t>
        </is>
      </c>
    </row>
    <row r="20">
      <c r="A20">
        <f>IF($E20=$E19,$A19+1,1)</f>
        <v/>
      </c>
      <c r="B20" t="inlineStr">
        <is>
          <t>Housing Affordability Trust</t>
        </is>
      </c>
      <c r="C20" t="inlineStr">
        <is>
          <t>46-1003393</t>
        </is>
      </c>
      <c r="D20" t="inlineStr">
        <is>
          <t>Alabama</t>
        </is>
      </c>
      <c r="E20" t="inlineStr">
        <is>
          <t>AL</t>
        </is>
      </c>
      <c r="F20" t="n">
        <v>2024</v>
      </c>
      <c r="G20" t="n">
        <v>1</v>
      </c>
      <c r="H20" s="13" t="n">
        <v>3825559</v>
      </c>
      <c r="I20" s="12" t="n">
        <v>30</v>
      </c>
      <c r="J20" s="13" t="n">
        <v>100000</v>
      </c>
      <c r="K20" s="13">
        <f>IFERROR($H20/$I20,"")</f>
        <v/>
      </c>
      <c r="L20" s="13" t="n">
        <v>834223</v>
      </c>
      <c r="M20" t="inlineStr">
        <is>
          <t>CA</t>
        </is>
      </c>
      <c r="N20" t="inlineStr">
        <is>
          <t>Yes</t>
        </is>
      </c>
      <c r="O20" t="inlineStr">
        <is>
          <t>Yes</t>
        </is>
      </c>
      <c r="P20" s="9" t="inlineStr">
        <is>
          <t>https://housingaffordabilitytrust.com/</t>
        </is>
      </c>
      <c r="Q20" s="9" t="inlineStr">
        <is>
          <t>https://grantcue.com/foundations/housing-affordability-trust-461003393</t>
        </is>
      </c>
    </row>
    <row r="21">
      <c r="A21">
        <f>IF($E21=$E20,$A20+1,1)</f>
        <v/>
      </c>
      <c r="B21" t="inlineStr">
        <is>
          <t>PROTECTIVE LIFE FOUNDATION</t>
        </is>
      </c>
      <c r="C21" t="inlineStr">
        <is>
          <t>63-1129596</t>
        </is>
      </c>
      <c r="D21" t="inlineStr">
        <is>
          <t>Alabama</t>
        </is>
      </c>
      <c r="E21" t="inlineStr">
        <is>
          <t>AL</t>
        </is>
      </c>
      <c r="F21" t="n">
        <v>2024</v>
      </c>
      <c r="G21" t="n">
        <v>1</v>
      </c>
      <c r="H21" s="13" t="n">
        <v>3756433</v>
      </c>
      <c r="I21" s="12" t="n">
        <v>219</v>
      </c>
      <c r="J21" s="13" t="n">
        <v>5000</v>
      </c>
      <c r="K21" s="13">
        <f>IFERROR($H21/$I21,"")</f>
        <v/>
      </c>
      <c r="L21" s="13" t="n">
        <v>700000</v>
      </c>
      <c r="M21" t="inlineStr">
        <is>
          <t>PA, SC, MO</t>
        </is>
      </c>
      <c r="N21" t="inlineStr">
        <is>
          <t>Yes</t>
        </is>
      </c>
      <c r="O21" t="inlineStr">
        <is>
          <t>Yes</t>
        </is>
      </c>
      <c r="Q21" s="9" t="inlineStr">
        <is>
          <t>https://grantcue.com/foundations/protective-life-foundation-631129596</t>
        </is>
      </c>
    </row>
    <row r="22">
      <c r="A22">
        <f>IF($E22=$E21,$A21+1,1)</f>
        <v/>
      </c>
      <c r="B22" t="inlineStr">
        <is>
          <t>TRINKA DAVIS FOUNDATION</t>
        </is>
      </c>
      <c r="C22" t="inlineStr">
        <is>
          <t>20-1858883</t>
        </is>
      </c>
      <c r="D22" t="inlineStr">
        <is>
          <t>Alabama</t>
        </is>
      </c>
      <c r="E22" t="inlineStr">
        <is>
          <t>AL</t>
        </is>
      </c>
      <c r="F22" t="n">
        <v>2024</v>
      </c>
      <c r="G22" t="n">
        <v>1</v>
      </c>
      <c r="H22" s="13" t="n">
        <v>3734434</v>
      </c>
      <c r="I22" s="12" t="n">
        <v>8</v>
      </c>
      <c r="J22" s="13" t="n">
        <v>22500</v>
      </c>
      <c r="K22" s="13">
        <f>IFERROR($H22/$I22,"")</f>
        <v/>
      </c>
      <c r="L22" s="13" t="n">
        <v>3547934</v>
      </c>
      <c r="M22" t="inlineStr">
        <is>
          <t>CA, IL, NY</t>
        </is>
      </c>
      <c r="N22" t="inlineStr">
        <is>
          <t>Yes</t>
        </is>
      </c>
      <c r="O22" t="inlineStr">
        <is>
          <t>Not stated</t>
        </is>
      </c>
      <c r="Q22" s="9" t="inlineStr">
        <is>
          <t>https://grantcue.com/foundations/trinka-davis-foundation-201858883</t>
        </is>
      </c>
    </row>
    <row r="23">
      <c r="A23">
        <f>IF($E23=$E22,$A22+1,1)</f>
        <v/>
      </c>
      <c r="B23" t="inlineStr">
        <is>
          <t>ABROMS CHARITABLE FOUNDATION INC</t>
        </is>
      </c>
      <c r="C23" t="inlineStr">
        <is>
          <t>23-7058629</t>
        </is>
      </c>
      <c r="D23" t="inlineStr">
        <is>
          <t>Alabama</t>
        </is>
      </c>
      <c r="E23" t="inlineStr">
        <is>
          <t>AL</t>
        </is>
      </c>
      <c r="F23" t="n">
        <v>2024</v>
      </c>
      <c r="G23" t="n">
        <v>2</v>
      </c>
      <c r="H23" s="13" t="n">
        <v>3342944</v>
      </c>
      <c r="I23" s="12" t="n">
        <v>19</v>
      </c>
      <c r="J23" s="13" t="n">
        <v>6250</v>
      </c>
      <c r="K23" s="13">
        <f>IFERROR($H23/$I23,"")</f>
        <v/>
      </c>
      <c r="L23" s="13" t="n">
        <v>1099915</v>
      </c>
      <c r="M23" t="inlineStr">
        <is>
          <t>GA, CA, CT</t>
        </is>
      </c>
      <c r="N23" t="inlineStr">
        <is>
          <t>No</t>
        </is>
      </c>
      <c r="O23" t="inlineStr">
        <is>
          <t>Not stated</t>
        </is>
      </c>
      <c r="Q23" s="9" t="inlineStr">
        <is>
          <t>https://grantcue.com/foundations/abroms-charitable-foundation-inc-237058629</t>
        </is>
      </c>
    </row>
    <row r="24">
      <c r="A24">
        <f>IF($E24=$E23,$A23+1,1)</f>
        <v/>
      </c>
      <c r="B24" t="inlineStr">
        <is>
          <t>Donald M James Family Foundation</t>
        </is>
      </c>
      <c r="C24" t="inlineStr">
        <is>
          <t>81-3930067</t>
        </is>
      </c>
      <c r="D24" t="inlineStr">
        <is>
          <t>Alabama</t>
        </is>
      </c>
      <c r="E24" t="inlineStr">
        <is>
          <t>AL</t>
        </is>
      </c>
      <c r="F24" t="n">
        <v>2025</v>
      </c>
      <c r="G24" t="n">
        <v>2</v>
      </c>
      <c r="H24" s="13" t="n">
        <v>3294761</v>
      </c>
      <c r="I24" s="12" t="n">
        <v>79</v>
      </c>
      <c r="J24" s="13" t="n">
        <v>5000</v>
      </c>
      <c r="K24" s="13">
        <f>IFERROR($H24/$I24,"")</f>
        <v/>
      </c>
      <c r="L24" s="13" t="n">
        <v>1020000</v>
      </c>
      <c r="M24" t="inlineStr">
        <is>
          <t>DC, CA, FL</t>
        </is>
      </c>
      <c r="N24" t="inlineStr">
        <is>
          <t>No</t>
        </is>
      </c>
      <c r="O24" t="inlineStr">
        <is>
          <t>Not stated</t>
        </is>
      </c>
      <c r="Q24" s="9" t="inlineStr">
        <is>
          <t>https://grantcue.com/foundations/donald-m-james-family-foundation-813930067</t>
        </is>
      </c>
    </row>
    <row r="25">
      <c r="A25">
        <f>IF($E25=$E24,$A24+1,1)</f>
        <v/>
      </c>
      <c r="B25" t="inlineStr">
        <is>
          <t>MIKE AND GILLIAN GOODRICH FOUNDATION</t>
        </is>
      </c>
      <c r="C25" t="inlineStr">
        <is>
          <t>26-3587489</t>
        </is>
      </c>
      <c r="D25" t="inlineStr">
        <is>
          <t>Alabama</t>
        </is>
      </c>
      <c r="E25" t="inlineStr">
        <is>
          <t>AL</t>
        </is>
      </c>
      <c r="F25" t="n">
        <v>2024</v>
      </c>
      <c r="G25" t="n">
        <v>1</v>
      </c>
      <c r="H25" s="13" t="n">
        <v>3284966</v>
      </c>
      <c r="I25" s="12" t="n">
        <v>119</v>
      </c>
      <c r="J25" s="13" t="n">
        <v>20000</v>
      </c>
      <c r="K25" s="13">
        <f>IFERROR($H25/$I25,"")</f>
        <v/>
      </c>
      <c r="L25" s="13" t="n">
        <v>333333</v>
      </c>
      <c r="M25" t="inlineStr">
        <is>
          <t>NY, CA, MO</t>
        </is>
      </c>
      <c r="N25" t="inlineStr">
        <is>
          <t>Yes</t>
        </is>
      </c>
      <c r="O25" t="inlineStr">
        <is>
          <t>Yes</t>
        </is>
      </c>
      <c r="P25" s="9" t="inlineStr">
        <is>
          <t>https://mggoodrichfoundation.org/</t>
        </is>
      </c>
      <c r="Q25" s="9" t="inlineStr">
        <is>
          <t>https://grantcue.com/foundations/mike-and-gillian-goodrich-foundation-263587489</t>
        </is>
      </c>
    </row>
    <row r="26">
      <c r="A26">
        <f>IF($E26=$E25,$A25+1,1)</f>
        <v/>
      </c>
      <c r="B26" t="inlineStr">
        <is>
          <t>J L BEDSOLE FOUNDATION</t>
        </is>
      </c>
      <c r="C26" t="inlineStr">
        <is>
          <t>23-7225708</t>
        </is>
      </c>
      <c r="D26" t="inlineStr">
        <is>
          <t>Alabama</t>
        </is>
      </c>
      <c r="E26" t="inlineStr">
        <is>
          <t>AL</t>
        </is>
      </c>
      <c r="F26" t="n">
        <v>2024</v>
      </c>
      <c r="G26" t="n">
        <v>1</v>
      </c>
      <c r="H26" s="13" t="n">
        <v>3280727</v>
      </c>
      <c r="I26" s="12" t="n">
        <v>167</v>
      </c>
      <c r="J26" s="13" t="n">
        <v>6000</v>
      </c>
      <c r="K26" s="13">
        <f>IFERROR($H26/$I26,"")</f>
        <v/>
      </c>
      <c r="L26" s="13" t="n">
        <v>500000</v>
      </c>
      <c r="M26" t="inlineStr">
        <is>
          <t>MS</t>
        </is>
      </c>
      <c r="N26" t="inlineStr">
        <is>
          <t>Yes</t>
        </is>
      </c>
      <c r="O26" t="inlineStr">
        <is>
          <t>Not stated</t>
        </is>
      </c>
      <c r="P26" s="9" t="inlineStr">
        <is>
          <t>https://www.jlbedsolefoundation.org/</t>
        </is>
      </c>
      <c r="Q26" s="9" t="inlineStr">
        <is>
          <t>https://grantcue.com/foundations/j-l-bedsole-foundation-regions-bank-co-trustee-237225708</t>
        </is>
      </c>
    </row>
    <row r="27">
      <c r="A27">
        <f>IF($E27=$E26,$A26+1,1)</f>
        <v/>
      </c>
      <c r="B27" t="inlineStr">
        <is>
          <t>ALFA FOUNDATION</t>
        </is>
      </c>
      <c r="C27" t="inlineStr">
        <is>
          <t>72-1373145</t>
        </is>
      </c>
      <c r="D27" t="inlineStr">
        <is>
          <t>Alabama</t>
        </is>
      </c>
      <c r="E27" t="inlineStr">
        <is>
          <t>AL</t>
        </is>
      </c>
      <c r="F27" t="n">
        <v>2024</v>
      </c>
      <c r="G27" t="n">
        <v>2</v>
      </c>
      <c r="H27" s="13" t="n">
        <v>3165851</v>
      </c>
      <c r="I27" s="12" t="n">
        <v>195</v>
      </c>
      <c r="J27" s="13" t="n">
        <v>5000</v>
      </c>
      <c r="K27" s="13">
        <f>IFERROR($H27/$I27,"")</f>
        <v/>
      </c>
      <c r="L27" s="13" t="n">
        <v>944500</v>
      </c>
      <c r="M27" t="inlineStr">
        <is>
          <t>MN, GA, MS</t>
        </is>
      </c>
      <c r="N27" t="inlineStr">
        <is>
          <t>Yes</t>
        </is>
      </c>
      <c r="O27" t="inlineStr">
        <is>
          <t>Yes</t>
        </is>
      </c>
      <c r="Q27" s="9" t="inlineStr">
        <is>
          <t>https://grantcue.com/foundations/alfa-foundation-721373145</t>
        </is>
      </c>
    </row>
    <row r="28">
      <c r="A28">
        <f>IF($E28=$E27,$A27+1,1)</f>
        <v/>
      </c>
      <c r="B28" t="inlineStr">
        <is>
          <t>HILL CREST FOUNDATION INC</t>
        </is>
      </c>
      <c r="C28" t="inlineStr">
        <is>
          <t>63-0516927</t>
        </is>
      </c>
      <c r="D28" t="inlineStr">
        <is>
          <t>Alabama</t>
        </is>
      </c>
      <c r="E28" t="inlineStr">
        <is>
          <t>AL</t>
        </is>
      </c>
      <c r="F28" t="n">
        <v>2024</v>
      </c>
      <c r="G28" t="n">
        <v>1</v>
      </c>
      <c r="H28" s="13" t="n">
        <v>3085800</v>
      </c>
      <c r="I28" s="12" t="n">
        <v>91</v>
      </c>
      <c r="J28" s="13" t="n">
        <v>25000</v>
      </c>
      <c r="K28" s="13">
        <f>IFERROR($H28/$I28,"")</f>
        <v/>
      </c>
      <c r="L28" s="13" t="n">
        <v>300000</v>
      </c>
      <c r="N28" t="inlineStr">
        <is>
          <t>Yes</t>
        </is>
      </c>
      <c r="O28" t="inlineStr">
        <is>
          <t>Not stated</t>
        </is>
      </c>
      <c r="Q28" s="9" t="inlineStr">
        <is>
          <t>https://grantcue.com/foundations/hill-crest-foundation-inc-630516927</t>
        </is>
      </c>
    </row>
    <row r="29">
      <c r="A29">
        <f>IF($E29=$E28,$A28+1,1)</f>
        <v/>
      </c>
      <c r="B29" t="inlineStr">
        <is>
          <t>JOHN H WATSON CHARITABLE FOUNDATION</t>
        </is>
      </c>
      <c r="C29" t="inlineStr">
        <is>
          <t>72-1372393</t>
        </is>
      </c>
      <c r="D29" t="inlineStr">
        <is>
          <t>Alabama</t>
        </is>
      </c>
      <c r="E29" t="inlineStr">
        <is>
          <t>AL</t>
        </is>
      </c>
      <c r="F29" t="n">
        <v>2025</v>
      </c>
      <c r="G29" t="n">
        <v>2</v>
      </c>
      <c r="H29" s="13" t="n">
        <v>2966050</v>
      </c>
      <c r="I29" s="12" t="n">
        <v>54</v>
      </c>
      <c r="J29" s="13" t="n">
        <v>20000</v>
      </c>
      <c r="K29" s="13">
        <f>IFERROR($H29/$I29,"")</f>
        <v/>
      </c>
      <c r="L29" s="13" t="n">
        <v>1011000</v>
      </c>
      <c r="M29" t="inlineStr">
        <is>
          <t>DC, TN, SD</t>
        </is>
      </c>
      <c r="N29" t="inlineStr">
        <is>
          <t>No</t>
        </is>
      </c>
      <c r="O29" t="inlineStr">
        <is>
          <t>Not stated</t>
        </is>
      </c>
      <c r="Q29" s="9" t="inlineStr">
        <is>
          <t>https://grantcue.com/foundations/john-h-watson-charitable-foundation-721372393</t>
        </is>
      </c>
    </row>
    <row r="30">
      <c r="A30">
        <f>IF($E30=$E29,$A29+1,1)</f>
        <v/>
      </c>
      <c r="B30" t="inlineStr">
        <is>
          <t>The Jane K Lowe Charitable Foundation</t>
        </is>
      </c>
      <c r="C30" t="inlineStr">
        <is>
          <t>63-6203439</t>
        </is>
      </c>
      <c r="D30" t="inlineStr">
        <is>
          <t>Alabama</t>
        </is>
      </c>
      <c r="E30" t="inlineStr">
        <is>
          <t>AL</t>
        </is>
      </c>
      <c r="F30" t="n">
        <v>2025</v>
      </c>
      <c r="G30" t="n">
        <v>2</v>
      </c>
      <c r="H30" s="13" t="n">
        <v>2905181</v>
      </c>
      <c r="I30" s="12" t="n">
        <v>49</v>
      </c>
      <c r="J30" s="13" t="n">
        <v>19892</v>
      </c>
      <c r="K30" s="13">
        <f>IFERROR($H30/$I30,"")</f>
        <v/>
      </c>
      <c r="L30" s="13" t="n">
        <v>524052</v>
      </c>
      <c r="M30" t="inlineStr">
        <is>
          <t>GA, TN</t>
        </is>
      </c>
      <c r="N30" t="inlineStr">
        <is>
          <t>No</t>
        </is>
      </c>
      <c r="O30" t="inlineStr">
        <is>
          <t>Not stated</t>
        </is>
      </c>
      <c r="Q30" s="9" t="inlineStr">
        <is>
          <t>https://grantcue.com/foundations/the-jane-k-lowe-charitable-foundation-636203439</t>
        </is>
      </c>
    </row>
    <row r="31">
      <c r="A31">
        <f>IF($E31=$E30,$A30+1,1)</f>
        <v/>
      </c>
      <c r="B31" t="inlineStr">
        <is>
          <t>THE JAMES MILTON AND SALLIE R JOHNSON FOUNDATION</t>
        </is>
      </c>
      <c r="C31" t="inlineStr">
        <is>
          <t>20-5592026</t>
        </is>
      </c>
      <c r="D31" t="inlineStr">
        <is>
          <t>Alabama</t>
        </is>
      </c>
      <c r="E31" t="inlineStr">
        <is>
          <t>AL</t>
        </is>
      </c>
      <c r="F31" t="n">
        <v>2025</v>
      </c>
      <c r="G31" t="n">
        <v>2</v>
      </c>
      <c r="H31" s="13" t="n">
        <v>2760194</v>
      </c>
      <c r="I31" s="12" t="n">
        <v>65</v>
      </c>
      <c r="J31" s="13" t="n">
        <v>12000</v>
      </c>
      <c r="K31" s="13">
        <f>IFERROR($H31/$I31,"")</f>
        <v/>
      </c>
      <c r="L31" s="13" t="n">
        <v>1045000</v>
      </c>
      <c r="M31" t="inlineStr">
        <is>
          <t>NY, SC, DC</t>
        </is>
      </c>
      <c r="N31" t="inlineStr">
        <is>
          <t>No</t>
        </is>
      </c>
      <c r="O31" t="inlineStr">
        <is>
          <t>Not stated</t>
        </is>
      </c>
      <c r="Q31" s="9" t="inlineStr">
        <is>
          <t>https://grantcue.com/foundations/the-james-milton-and-sallie-r-johnson-foundation-205592026</t>
        </is>
      </c>
    </row>
    <row r="32">
      <c r="A32">
        <f>IF($E32=$E31,$A31+1,1)</f>
        <v/>
      </c>
      <c r="B32" t="inlineStr">
        <is>
          <t>CHRISTENBERRY-ANDERSON-LOOMIS FAMILY FOUNDATION</t>
        </is>
      </c>
      <c r="C32" t="inlineStr">
        <is>
          <t>63-1205398</t>
        </is>
      </c>
      <c r="D32" t="inlineStr">
        <is>
          <t>Alabama</t>
        </is>
      </c>
      <c r="E32" t="inlineStr">
        <is>
          <t>AL</t>
        </is>
      </c>
      <c r="F32" t="n">
        <v>2025</v>
      </c>
      <c r="G32" t="n">
        <v>2</v>
      </c>
      <c r="H32" s="13" t="n">
        <v>2750000</v>
      </c>
      <c r="I32" s="12" t="n">
        <v>74</v>
      </c>
      <c r="J32" s="13" t="n">
        <v>21250</v>
      </c>
      <c r="K32" s="13">
        <f>IFERROR($H32/$I32,"")</f>
        <v/>
      </c>
      <c r="L32" s="13" t="n">
        <v>175000</v>
      </c>
      <c r="M32" t="inlineStr">
        <is>
          <t>VA, CO, TN</t>
        </is>
      </c>
      <c r="N32" t="inlineStr">
        <is>
          <t>Yes</t>
        </is>
      </c>
      <c r="O32" t="inlineStr">
        <is>
          <t>Not stated</t>
        </is>
      </c>
      <c r="Q32" s="9" t="inlineStr">
        <is>
          <t>https://grantcue.com/foundations/christenberry-anderson-loomis-family-foundation-631205398</t>
        </is>
      </c>
    </row>
    <row r="33">
      <c r="A33">
        <f>IF($E33=$E32,$A32+1,1)</f>
        <v/>
      </c>
      <c r="B33" t="inlineStr">
        <is>
          <t>THE HUGH KAUL FOUNDATION</t>
        </is>
      </c>
      <c r="C33" t="inlineStr">
        <is>
          <t>63-6158725</t>
        </is>
      </c>
      <c r="D33" t="inlineStr">
        <is>
          <t>Alabama</t>
        </is>
      </c>
      <c r="E33" t="inlineStr">
        <is>
          <t>AL</t>
        </is>
      </c>
      <c r="F33" t="n">
        <v>2024</v>
      </c>
      <c r="G33" t="n">
        <v>1</v>
      </c>
      <c r="H33" s="13" t="n">
        <v>2622000</v>
      </c>
      <c r="I33" s="12" t="n">
        <v>68</v>
      </c>
      <c r="J33" s="13" t="n">
        <v>20000</v>
      </c>
      <c r="K33" s="13">
        <f>IFERROR($H33/$I33,"")</f>
        <v/>
      </c>
      <c r="L33" s="13" t="n">
        <v>395000</v>
      </c>
      <c r="M33" t="inlineStr">
        <is>
          <t>VA, CO, TX</t>
        </is>
      </c>
      <c r="N33" t="inlineStr">
        <is>
          <t>Yes</t>
        </is>
      </c>
      <c r="O33" t="inlineStr">
        <is>
          <t>Yes</t>
        </is>
      </c>
      <c r="Q33" s="9" t="inlineStr">
        <is>
          <t>https://grantcue.com/foundations/the-hugh-kaul-foundation-636158725</t>
        </is>
      </c>
    </row>
    <row r="34">
      <c r="A34">
        <f>IF($E34=$E33,$A33+1,1)</f>
        <v/>
      </c>
      <c r="B34" t="inlineStr">
        <is>
          <t>MAX AND LORAYNE COOPER FOUNDATION ATTENTION SUSAN JACKSON</t>
        </is>
      </c>
      <c r="C34" t="inlineStr">
        <is>
          <t>54-6828582</t>
        </is>
      </c>
      <c r="D34" t="inlineStr">
        <is>
          <t>Alabama</t>
        </is>
      </c>
      <c r="E34" t="inlineStr">
        <is>
          <t>AL</t>
        </is>
      </c>
      <c r="F34" t="n">
        <v>2024</v>
      </c>
      <c r="G34" t="n">
        <v>1</v>
      </c>
      <c r="H34" s="13" t="n">
        <v>2557345</v>
      </c>
      <c r="I34" s="12" t="n">
        <v>12</v>
      </c>
      <c r="J34" s="13" t="n">
        <v>152100</v>
      </c>
      <c r="K34" s="13">
        <f>IFERROR($H34/$I34,"")</f>
        <v/>
      </c>
      <c r="L34" s="13" t="n">
        <v>630000</v>
      </c>
      <c r="M34" t="inlineStr">
        <is>
          <t>NY</t>
        </is>
      </c>
      <c r="N34" t="inlineStr">
        <is>
          <t>Yes</t>
        </is>
      </c>
      <c r="O34" t="inlineStr">
        <is>
          <t>Not stated</t>
        </is>
      </c>
      <c r="Q34" s="9" t="inlineStr">
        <is>
          <t>https://grantcue.com/foundations/max-and-lorayne-cooper-foundation-attention-susan-jackson-546828582</t>
        </is>
      </c>
    </row>
    <row r="35">
      <c r="A35">
        <f>IF($E35=$E34,$A34+1,1)</f>
        <v/>
      </c>
      <c r="B35" t="inlineStr">
        <is>
          <t>THE SOLON AND MARTHA DIXON FD</t>
        </is>
      </c>
      <c r="C35" t="inlineStr">
        <is>
          <t>63-0812726</t>
        </is>
      </c>
      <c r="D35" t="inlineStr">
        <is>
          <t>Alabama</t>
        </is>
      </c>
      <c r="E35" t="inlineStr">
        <is>
          <t>AL</t>
        </is>
      </c>
      <c r="F35" t="n">
        <v>2024</v>
      </c>
      <c r="G35" t="n">
        <v>2</v>
      </c>
      <c r="H35" s="13" t="n">
        <v>2546240</v>
      </c>
      <c r="I35" s="12" t="n">
        <v>87</v>
      </c>
      <c r="J35" s="13" t="n">
        <v>15000</v>
      </c>
      <c r="K35" s="13">
        <f>IFERROR($H35/$I35,"")</f>
        <v/>
      </c>
      <c r="L35" s="13" t="n">
        <v>375000</v>
      </c>
      <c r="N35" t="inlineStr">
        <is>
          <t>Yes</t>
        </is>
      </c>
      <c r="O35" t="inlineStr">
        <is>
          <t>Yes</t>
        </is>
      </c>
      <c r="Q35" s="9" t="inlineStr">
        <is>
          <t>https://grantcue.com/foundations/the-solon-and-martha-dixon-fd-630812726</t>
        </is>
      </c>
    </row>
    <row r="36">
      <c r="A36">
        <f>IF($E36=$E35,$A35+1,1)</f>
        <v/>
      </c>
      <c r="B36" t="inlineStr">
        <is>
          <t>HOLLE FAMILY FOUNDATION</t>
        </is>
      </c>
      <c r="C36" t="inlineStr">
        <is>
          <t>46-4166996</t>
        </is>
      </c>
      <c r="D36" t="inlineStr">
        <is>
          <t>Alabama</t>
        </is>
      </c>
      <c r="E36" t="inlineStr">
        <is>
          <t>AL</t>
        </is>
      </c>
      <c r="F36" t="n">
        <v>2024</v>
      </c>
      <c r="G36" t="n">
        <v>1</v>
      </c>
      <c r="H36" s="13" t="n">
        <v>2504787</v>
      </c>
      <c r="I36" s="12" t="n">
        <v>58</v>
      </c>
      <c r="J36" s="13" t="n">
        <v>10000</v>
      </c>
      <c r="K36" s="13">
        <f>IFERROR($H36/$I36,"")</f>
        <v/>
      </c>
      <c r="L36" s="13" t="n">
        <v>1100000</v>
      </c>
      <c r="M36" t="inlineStr">
        <is>
          <t>DC, NC</t>
        </is>
      </c>
      <c r="N36" t="inlineStr">
        <is>
          <t>Yes</t>
        </is>
      </c>
      <c r="O36" t="inlineStr">
        <is>
          <t>Yes</t>
        </is>
      </c>
      <c r="P36" s="9" t="inlineStr">
        <is>
          <t>https://www.hollefoundation.org/</t>
        </is>
      </c>
      <c r="Q36" s="9" t="inlineStr">
        <is>
          <t>https://grantcue.com/foundations/holle-family-foundation-464166996</t>
        </is>
      </c>
    </row>
    <row r="37">
      <c r="A37">
        <f>IF($E37=$E36,$A36+1,1)</f>
        <v/>
      </c>
      <c r="B37" t="inlineStr">
        <is>
          <t>ZYNE FAMILY FOUNDATION INC</t>
        </is>
      </c>
      <c r="C37" t="inlineStr">
        <is>
          <t>20-8982601</t>
        </is>
      </c>
      <c r="D37" t="inlineStr">
        <is>
          <t>Alabama</t>
        </is>
      </c>
      <c r="E37" t="inlineStr">
        <is>
          <t>AL</t>
        </is>
      </c>
      <c r="F37" t="n">
        <v>2025</v>
      </c>
      <c r="G37" t="n">
        <v>2</v>
      </c>
      <c r="H37" s="13" t="n">
        <v>2444160</v>
      </c>
      <c r="I37" s="12" t="n">
        <v>51</v>
      </c>
      <c r="J37" s="13" t="n">
        <v>25000</v>
      </c>
      <c r="K37" s="13">
        <f>IFERROR($H37/$I37,"")</f>
        <v/>
      </c>
      <c r="L37" s="13" t="n">
        <v>175000</v>
      </c>
      <c r="M37" t="inlineStr">
        <is>
          <t>MO, TN, NC</t>
        </is>
      </c>
      <c r="N37" t="inlineStr">
        <is>
          <t>Yes</t>
        </is>
      </c>
      <c r="O37" t="inlineStr">
        <is>
          <t>Yes</t>
        </is>
      </c>
      <c r="P37" s="9" t="inlineStr">
        <is>
          <t>https://www.zynefamilyfoundation.org/</t>
        </is>
      </c>
      <c r="Q37" s="9" t="inlineStr">
        <is>
          <t>https://grantcue.com/foundations/zyne-family-foundation-inc-208982601</t>
        </is>
      </c>
    </row>
    <row r="38">
      <c r="A38">
        <f>IF($E38=$E37,$A37+1,1)</f>
        <v/>
      </c>
      <c r="B38" t="inlineStr">
        <is>
          <t>THE ARLINGTON FOUNDATION</t>
        </is>
      </c>
      <c r="C38" t="inlineStr">
        <is>
          <t>86-1279040</t>
        </is>
      </c>
      <c r="D38" t="inlineStr">
        <is>
          <t>Alabama</t>
        </is>
      </c>
      <c r="E38" t="inlineStr">
        <is>
          <t>AL</t>
        </is>
      </c>
      <c r="F38" t="n">
        <v>2025</v>
      </c>
      <c r="G38" t="n">
        <v>2</v>
      </c>
      <c r="H38" s="13" t="n">
        <v>2426899</v>
      </c>
      <c r="I38" s="12" t="n">
        <v>29</v>
      </c>
      <c r="J38" s="13" t="n">
        <v>50000</v>
      </c>
      <c r="K38" s="13">
        <f>IFERROR($H38/$I38,"")</f>
        <v/>
      </c>
      <c r="L38" s="13" t="n">
        <v>411899</v>
      </c>
      <c r="M38" t="inlineStr">
        <is>
          <t>NC, GA, CA</t>
        </is>
      </c>
      <c r="N38" t="inlineStr">
        <is>
          <t>No</t>
        </is>
      </c>
      <c r="O38" t="inlineStr">
        <is>
          <t>Not stated</t>
        </is>
      </c>
      <c r="Q38" s="9" t="inlineStr">
        <is>
          <t>https://grantcue.com/foundations/the-arlington-foundation-861279040</t>
        </is>
      </c>
    </row>
    <row r="39">
      <c r="A39">
        <f>IF($E39=$E38,$A38+1,1)</f>
        <v/>
      </c>
      <c r="B39" t="inlineStr">
        <is>
          <t>Collat Family Foundation Inc</t>
        </is>
      </c>
      <c r="C39" t="inlineStr">
        <is>
          <t>63-0505982</t>
        </is>
      </c>
      <c r="D39" t="inlineStr">
        <is>
          <t>Alabama</t>
        </is>
      </c>
      <c r="E39" t="inlineStr">
        <is>
          <t>AL</t>
        </is>
      </c>
      <c r="F39" t="n">
        <v>2024</v>
      </c>
      <c r="G39" t="n">
        <v>2</v>
      </c>
      <c r="H39" s="13" t="n">
        <v>2350000</v>
      </c>
      <c r="I39" s="12" t="n">
        <v>42</v>
      </c>
      <c r="J39" s="13" t="n">
        <v>50000</v>
      </c>
      <c r="K39" s="13">
        <f>IFERROR($H39/$I39,"")</f>
        <v/>
      </c>
      <c r="L39" s="13" t="n">
        <v>175000</v>
      </c>
      <c r="M39" t="inlineStr">
        <is>
          <t>GA, IL, NY</t>
        </is>
      </c>
      <c r="N39" t="inlineStr">
        <is>
          <t>Yes</t>
        </is>
      </c>
      <c r="O39" t="inlineStr">
        <is>
          <t>Not stated</t>
        </is>
      </c>
      <c r="Q39" s="9" t="inlineStr">
        <is>
          <t>https://grantcue.com/foundations/collat-family-foundation-inc-630505982</t>
        </is>
      </c>
    </row>
    <row r="40">
      <c r="A40">
        <f>IF($E40=$E39,$A39+1,1)</f>
        <v/>
      </c>
      <c r="B40" t="inlineStr">
        <is>
          <t>TURNER MEDICAL TRUST</t>
        </is>
      </c>
      <c r="C40" t="inlineStr">
        <is>
          <t>63-6219873</t>
        </is>
      </c>
      <c r="D40" t="inlineStr">
        <is>
          <t>Alabama</t>
        </is>
      </c>
      <c r="E40" t="inlineStr">
        <is>
          <t>AL</t>
        </is>
      </c>
      <c r="F40" t="n">
        <v>2024</v>
      </c>
      <c r="G40" t="n">
        <v>3</v>
      </c>
      <c r="H40" s="13" t="n">
        <v>2344899</v>
      </c>
      <c r="I40" s="12" t="n">
        <v>9</v>
      </c>
      <c r="J40" s="13" t="n">
        <v>284260</v>
      </c>
      <c r="K40" s="13">
        <f>IFERROR($H40/$I40,"")</f>
        <v/>
      </c>
      <c r="L40" s="13" t="n">
        <v>531709</v>
      </c>
      <c r="N40" t="inlineStr">
        <is>
          <t>Yes</t>
        </is>
      </c>
      <c r="O40" t="inlineStr">
        <is>
          <t>Yes</t>
        </is>
      </c>
      <c r="Q40" s="9" t="inlineStr">
        <is>
          <t>https://grantcue.com/foundations/turner-medical-trust-636219873</t>
        </is>
      </c>
    </row>
    <row r="41">
      <c r="A41">
        <f>IF($E41=$E40,$A40+1,1)</f>
        <v/>
      </c>
      <c r="B41" t="inlineStr">
        <is>
          <t>FRED B LUDDY FAMILY FOUNDATION INC</t>
        </is>
      </c>
      <c r="C41" t="inlineStr">
        <is>
          <t>46-4188357</t>
        </is>
      </c>
      <c r="D41" t="inlineStr">
        <is>
          <t>Alabama</t>
        </is>
      </c>
      <c r="E41" t="inlineStr">
        <is>
          <t>AL</t>
        </is>
      </c>
      <c r="F41" t="n">
        <v>2025</v>
      </c>
      <c r="G41" t="n">
        <v>2</v>
      </c>
      <c r="H41" s="13" t="n">
        <v>2307260</v>
      </c>
      <c r="I41" s="12" t="n">
        <v>14</v>
      </c>
      <c r="J41" s="13" t="n">
        <v>116130</v>
      </c>
      <c r="K41" s="13">
        <f>IFERROR($H41/$I41,"")</f>
        <v/>
      </c>
      <c r="L41" s="13" t="n">
        <v>500000</v>
      </c>
      <c r="M41" t="inlineStr">
        <is>
          <t>VA, CA, NY</t>
        </is>
      </c>
      <c r="N41" t="inlineStr">
        <is>
          <t>No</t>
        </is>
      </c>
      <c r="O41" t="inlineStr">
        <is>
          <t>Not stated</t>
        </is>
      </c>
      <c r="Q41" s="9" t="inlineStr">
        <is>
          <t>https://grantcue.com/foundations/fred-b-luddy-family-foundation-inc-464188357</t>
        </is>
      </c>
    </row>
    <row r="42">
      <c r="A42">
        <f>IF($E42=$E41,$A41+1,1)</f>
        <v/>
      </c>
      <c r="B42" t="inlineStr">
        <is>
          <t>ROBERT R MEYER FOUNDATION</t>
        </is>
      </c>
      <c r="C42" t="inlineStr">
        <is>
          <t>63-6019645</t>
        </is>
      </c>
      <c r="D42" t="inlineStr">
        <is>
          <t>Alabama</t>
        </is>
      </c>
      <c r="E42" t="inlineStr">
        <is>
          <t>AL</t>
        </is>
      </c>
      <c r="F42" t="n">
        <v>2024</v>
      </c>
      <c r="G42" t="n">
        <v>1</v>
      </c>
      <c r="H42" s="13" t="n">
        <v>2139349</v>
      </c>
      <c r="I42" s="12" t="n">
        <v>75</v>
      </c>
      <c r="J42" s="13" t="n">
        <v>20000</v>
      </c>
      <c r="K42" s="13">
        <f>IFERROR($H42/$I42,"")</f>
        <v/>
      </c>
      <c r="L42" s="13" t="n">
        <v>150000</v>
      </c>
      <c r="M42" t="inlineStr">
        <is>
          <t>TX, GA, VA</t>
        </is>
      </c>
      <c r="N42" t="inlineStr">
        <is>
          <t>Yes</t>
        </is>
      </c>
      <c r="O42" t="inlineStr">
        <is>
          <t>Yes</t>
        </is>
      </c>
      <c r="Q42" s="9" t="inlineStr">
        <is>
          <t>https://grantcue.com/foundations/robert-r-meyer-foundation-636019645</t>
        </is>
      </c>
    </row>
    <row r="43">
      <c r="A43">
        <f>IF($E43=$E42,$A42+1,1)</f>
        <v/>
      </c>
      <c r="B43" t="inlineStr">
        <is>
          <t>SCOTT FOUNDATION INC</t>
        </is>
      </c>
      <c r="C43" t="inlineStr">
        <is>
          <t>16-1744259</t>
        </is>
      </c>
      <c r="D43" t="inlineStr">
        <is>
          <t>Alabama</t>
        </is>
      </c>
      <c r="E43" t="inlineStr">
        <is>
          <t>AL</t>
        </is>
      </c>
      <c r="F43" t="n">
        <v>2024</v>
      </c>
      <c r="G43" t="n">
        <v>1</v>
      </c>
      <c r="H43" s="13" t="n">
        <v>1981600</v>
      </c>
      <c r="I43" s="12" t="n">
        <v>24</v>
      </c>
      <c r="J43" s="13" t="n">
        <v>25000</v>
      </c>
      <c r="K43" s="13">
        <f>IFERROR($H43/$I43,"")</f>
        <v/>
      </c>
      <c r="L43" s="13" t="n">
        <v>675000</v>
      </c>
      <c r="M43" t="inlineStr">
        <is>
          <t>GA, NC, CO</t>
        </is>
      </c>
      <c r="N43" t="inlineStr">
        <is>
          <t>No</t>
        </is>
      </c>
      <c r="O43" t="inlineStr">
        <is>
          <t>Not stated</t>
        </is>
      </c>
      <c r="Q43" s="9" t="inlineStr">
        <is>
          <t>https://grantcue.com/foundations/scott-foundation-inc-161744259</t>
        </is>
      </c>
    </row>
    <row r="44">
      <c r="A44">
        <f>IF($E44=$E43,$A43+1,1)</f>
        <v/>
      </c>
      <c r="B44" t="inlineStr">
        <is>
          <t>W EARL RICHARDS CHARITABLE FOUNDATION INC</t>
        </is>
      </c>
      <c r="C44" t="inlineStr">
        <is>
          <t>20-1939160</t>
        </is>
      </c>
      <c r="D44" t="inlineStr">
        <is>
          <t>Alabama</t>
        </is>
      </c>
      <c r="E44" t="inlineStr">
        <is>
          <t>AL</t>
        </is>
      </c>
      <c r="F44" t="n">
        <v>2024</v>
      </c>
      <c r="G44" t="n">
        <v>1</v>
      </c>
      <c r="H44" s="13" t="n">
        <v>1941092</v>
      </c>
      <c r="I44" s="12" t="n">
        <v>15</v>
      </c>
      <c r="J44" s="13" t="n">
        <v>25000</v>
      </c>
      <c r="K44" s="13">
        <f>IFERROR($H44/$I44,"")</f>
        <v/>
      </c>
      <c r="L44" s="13" t="n">
        <v>950000</v>
      </c>
      <c r="M44" t="inlineStr">
        <is>
          <t>KS, NC, GA</t>
        </is>
      </c>
      <c r="N44" t="inlineStr">
        <is>
          <t>No</t>
        </is>
      </c>
      <c r="O44" t="inlineStr">
        <is>
          <t>Not stated</t>
        </is>
      </c>
      <c r="Q44" s="9" t="inlineStr">
        <is>
          <t>https://grantcue.com/foundations/w-earl-richards-charitable-foundation-inc-201939160</t>
        </is>
      </c>
    </row>
    <row r="45">
      <c r="A45">
        <f>IF($E45=$E44,$A44+1,1)</f>
        <v/>
      </c>
      <c r="B45" t="inlineStr">
        <is>
          <t>CRAMPTON TRUST</t>
        </is>
      </c>
      <c r="C45" t="inlineStr">
        <is>
          <t>63-6181261</t>
        </is>
      </c>
      <c r="D45" t="inlineStr">
        <is>
          <t>Alabama</t>
        </is>
      </c>
      <c r="E45" t="inlineStr">
        <is>
          <t>AL</t>
        </is>
      </c>
      <c r="F45" t="n">
        <v>2025</v>
      </c>
      <c r="G45" t="n">
        <v>2</v>
      </c>
      <c r="H45" s="13" t="n">
        <v>1939719</v>
      </c>
      <c r="I45" s="12" t="n">
        <v>79</v>
      </c>
      <c r="J45" s="13" t="n">
        <v>15000</v>
      </c>
      <c r="K45" s="13">
        <f>IFERROR($H45/$I45,"")</f>
        <v/>
      </c>
      <c r="L45" s="13" t="n">
        <v>110000</v>
      </c>
      <c r="N45" t="inlineStr">
        <is>
          <t>Yes</t>
        </is>
      </c>
      <c r="O45" t="inlineStr">
        <is>
          <t>Not stated</t>
        </is>
      </c>
      <c r="Q45" s="9" t="inlineStr">
        <is>
          <t>https://grantcue.com/foundations/crampton-trust-1255000731-regions-bank-trustee-636181261</t>
        </is>
      </c>
    </row>
    <row r="46">
      <c r="A46">
        <f>IF($E46=$E45,$A45+1,1)</f>
        <v/>
      </c>
      <c r="B46" t="inlineStr">
        <is>
          <t>MONTGOMERY FAMILY FOUNDATION INC</t>
        </is>
      </c>
      <c r="C46" t="inlineStr">
        <is>
          <t>58-1928906</t>
        </is>
      </c>
      <c r="D46" t="inlineStr">
        <is>
          <t>Alabama</t>
        </is>
      </c>
      <c r="E46" t="inlineStr">
        <is>
          <t>AL</t>
        </is>
      </c>
      <c r="F46" t="n">
        <v>2024</v>
      </c>
      <c r="G46" t="n">
        <v>2</v>
      </c>
      <c r="H46" s="13" t="n">
        <v>1899895</v>
      </c>
      <c r="I46" s="12" t="n">
        <v>46</v>
      </c>
      <c r="J46" s="13" t="n">
        <v>5320.5</v>
      </c>
      <c r="K46" s="13">
        <f>IFERROR($H46/$I46,"")</f>
        <v/>
      </c>
      <c r="L46" s="13" t="n">
        <v>505000</v>
      </c>
      <c r="M46" t="inlineStr">
        <is>
          <t>GA, VA, TX</t>
        </is>
      </c>
      <c r="N46" t="inlineStr">
        <is>
          <t>No</t>
        </is>
      </c>
      <c r="O46" t="inlineStr">
        <is>
          <t>Not stated</t>
        </is>
      </c>
      <c r="Q46" s="9" t="inlineStr">
        <is>
          <t>https://grantcue.com/foundations/montgomery-family-foundation-inc-581928906</t>
        </is>
      </c>
    </row>
    <row r="47">
      <c r="A47">
        <f>IF($E47=$E46,$A46+1,1)</f>
        <v/>
      </c>
      <c r="B47" t="inlineStr">
        <is>
          <t>JOE AND MARY ANN CROMEANS CHARITABLE FOUNDATION TRUST</t>
        </is>
      </c>
      <c r="C47" t="inlineStr">
        <is>
          <t>85-1191628</t>
        </is>
      </c>
      <c r="D47" t="inlineStr">
        <is>
          <t>Alabama</t>
        </is>
      </c>
      <c r="E47" t="inlineStr">
        <is>
          <t>AL</t>
        </is>
      </c>
      <c r="F47" t="n">
        <v>2025</v>
      </c>
      <c r="G47" t="n">
        <v>2</v>
      </c>
      <c r="H47" s="13" t="n">
        <v>1890500</v>
      </c>
      <c r="I47" s="12" t="n">
        <v>69</v>
      </c>
      <c r="J47" s="13" t="n">
        <v>17000</v>
      </c>
      <c r="K47" s="13">
        <f>IFERROR($H47/$I47,"")</f>
        <v/>
      </c>
      <c r="L47" s="13" t="n">
        <v>150000</v>
      </c>
      <c r="M47" t="inlineStr">
        <is>
          <t>FL</t>
        </is>
      </c>
      <c r="N47" t="inlineStr">
        <is>
          <t>Yes</t>
        </is>
      </c>
      <c r="O47" t="inlineStr">
        <is>
          <t>Yes</t>
        </is>
      </c>
      <c r="P47" s="9" t="inlineStr">
        <is>
          <t>https://cromeansfoundation.org/</t>
        </is>
      </c>
      <c r="Q47" s="9" t="inlineStr">
        <is>
          <t>https://grantcue.com/foundations/joe-and-mary-ann-cromeans-charitable-foundation-trust-851191628</t>
        </is>
      </c>
    </row>
    <row r="48">
      <c r="A48">
        <f>IF($E48=$E47,$A47+1,1)</f>
        <v/>
      </c>
      <c r="B48" t="inlineStr">
        <is>
          <t>BONNIE LEE BOLDING CHARITABLE FOUNDATION</t>
        </is>
      </c>
      <c r="C48" t="inlineStr">
        <is>
          <t>46-6850466</t>
        </is>
      </c>
      <c r="D48" t="inlineStr">
        <is>
          <t>Alabama</t>
        </is>
      </c>
      <c r="E48" t="inlineStr">
        <is>
          <t>AL</t>
        </is>
      </c>
      <c r="F48" t="n">
        <v>2024</v>
      </c>
      <c r="G48" t="n">
        <v>1</v>
      </c>
      <c r="H48" s="13" t="n">
        <v>1890000</v>
      </c>
      <c r="I48" s="12" t="n">
        <v>26</v>
      </c>
      <c r="J48" s="13" t="n">
        <v>50000</v>
      </c>
      <c r="K48" s="13">
        <f>IFERROR($H48/$I48,"")</f>
        <v/>
      </c>
      <c r="L48" s="13" t="n">
        <v>375000</v>
      </c>
      <c r="M48" t="inlineStr">
        <is>
          <t>TN, UT, NJ</t>
        </is>
      </c>
      <c r="N48" t="inlineStr">
        <is>
          <t>No</t>
        </is>
      </c>
      <c r="O48" t="inlineStr">
        <is>
          <t>Not stated</t>
        </is>
      </c>
      <c r="Q48" s="9" t="inlineStr">
        <is>
          <t>https://grantcue.com/foundations/bonnie-lee-bolding-charitable-foundation-466850466</t>
        </is>
      </c>
    </row>
    <row r="49">
      <c r="A49">
        <f>IF($E49=$E48,$A48+1,1)</f>
        <v/>
      </c>
      <c r="B49" t="inlineStr">
        <is>
          <t>SAMFORD-CANNON FOUNDATION</t>
        </is>
      </c>
      <c r="C49" t="inlineStr">
        <is>
          <t>20-0246688</t>
        </is>
      </c>
      <c r="D49" t="inlineStr">
        <is>
          <t>Alabama</t>
        </is>
      </c>
      <c r="E49" t="inlineStr">
        <is>
          <t>AL</t>
        </is>
      </c>
      <c r="F49" t="n">
        <v>2025</v>
      </c>
      <c r="G49" t="n">
        <v>4</v>
      </c>
      <c r="H49" s="13" t="n">
        <v>1856550</v>
      </c>
      <c r="I49" s="12" t="n">
        <v>108</v>
      </c>
      <c r="J49" s="13" t="n">
        <v>5000</v>
      </c>
      <c r="K49" s="13">
        <f>IFERROR($H49/$I49,"")</f>
        <v/>
      </c>
      <c r="L49" s="13" t="n">
        <v>157437</v>
      </c>
      <c r="M49" t="inlineStr">
        <is>
          <t>NC, VA, DC</t>
        </is>
      </c>
      <c r="N49" t="inlineStr">
        <is>
          <t>No</t>
        </is>
      </c>
      <c r="O49" t="inlineStr">
        <is>
          <t>Not stated</t>
        </is>
      </c>
      <c r="Q49" s="9" t="inlineStr">
        <is>
          <t>https://grantcue.com/foundations/samford-cannon-foundation-200246688</t>
        </is>
      </c>
    </row>
    <row r="50">
      <c r="A50">
        <f>IF($E50=$E49,$A49+1,1)</f>
        <v/>
      </c>
      <c r="B50" t="inlineStr">
        <is>
          <t>ALLEN FOUNDATION TRUST</t>
        </is>
      </c>
      <c r="C50" t="inlineStr">
        <is>
          <t>39-1708035</t>
        </is>
      </c>
      <c r="D50" t="inlineStr">
        <is>
          <t>Alabama</t>
        </is>
      </c>
      <c r="E50" t="inlineStr">
        <is>
          <t>AL</t>
        </is>
      </c>
      <c r="F50" t="n">
        <v>2025</v>
      </c>
      <c r="G50" t="n">
        <v>2</v>
      </c>
      <c r="H50" s="13" t="n">
        <v>1844479</v>
      </c>
      <c r="I50" s="12" t="n">
        <v>38</v>
      </c>
      <c r="J50" s="13" t="n">
        <v>10000</v>
      </c>
      <c r="K50" s="13">
        <f>IFERROR($H50/$I50,"")</f>
        <v/>
      </c>
      <c r="L50" s="13" t="n">
        <v>600000</v>
      </c>
      <c r="M50" t="inlineStr">
        <is>
          <t>WI, UT, CA</t>
        </is>
      </c>
      <c r="N50" t="inlineStr">
        <is>
          <t>No</t>
        </is>
      </c>
      <c r="O50" t="inlineStr">
        <is>
          <t>Not stated</t>
        </is>
      </c>
      <c r="Q50" s="9" t="inlineStr">
        <is>
          <t>https://grantcue.com/foundations/allen-foundation-trust-391708035</t>
        </is>
      </c>
    </row>
    <row r="51">
      <c r="A51">
        <f>IF($E51=$E50,$A50+1,1)</f>
        <v/>
      </c>
      <c r="B51" t="inlineStr">
        <is>
          <t>SUSAN MOTT WEBB CHARITABLE TRUST</t>
        </is>
      </c>
      <c r="C51" t="inlineStr">
        <is>
          <t>63-6112593</t>
        </is>
      </c>
      <c r="D51" t="inlineStr">
        <is>
          <t>Alabama</t>
        </is>
      </c>
      <c r="E51" t="inlineStr">
        <is>
          <t>AL</t>
        </is>
      </c>
      <c r="F51" t="n">
        <v>2025</v>
      </c>
      <c r="G51" t="n">
        <v>2</v>
      </c>
      <c r="H51" s="13" t="n">
        <v>1773000</v>
      </c>
      <c r="I51" s="12" t="n">
        <v>173</v>
      </c>
      <c r="J51" s="13" t="n">
        <v>10000</v>
      </c>
      <c r="K51" s="13">
        <f>IFERROR($H51/$I51,"")</f>
        <v/>
      </c>
      <c r="L51" s="13" t="n">
        <v>150000</v>
      </c>
      <c r="M51" t="inlineStr">
        <is>
          <t>VA, MS, GA</t>
        </is>
      </c>
      <c r="N51" t="inlineStr">
        <is>
          <t>Yes</t>
        </is>
      </c>
      <c r="O51" t="inlineStr">
        <is>
          <t>Yes</t>
        </is>
      </c>
      <c r="Q51" s="9" t="inlineStr">
        <is>
          <t>https://grantcue.com/foundations/susan-mott-webb-charitable-trust-636112593</t>
        </is>
      </c>
    </row>
    <row r="52">
      <c r="A52">
        <f>IF($E52=$E51,$A51+1,1)</f>
        <v/>
      </c>
      <c r="B52" t="inlineStr">
        <is>
          <t>ARLINGTON PARTNERS CHARITABLE FOUNDATION INC</t>
        </is>
      </c>
      <c r="C52" t="inlineStr">
        <is>
          <t>63-1263667</t>
        </is>
      </c>
      <c r="D52" t="inlineStr">
        <is>
          <t>Alabama</t>
        </is>
      </c>
      <c r="E52" t="inlineStr">
        <is>
          <t>AL</t>
        </is>
      </c>
      <c r="F52" t="n">
        <v>2024</v>
      </c>
      <c r="G52" t="n">
        <v>2</v>
      </c>
      <c r="H52" s="13" t="n">
        <v>1753380</v>
      </c>
      <c r="I52" s="12" t="n">
        <v>27</v>
      </c>
      <c r="J52" s="13" t="n">
        <v>14000</v>
      </c>
      <c r="K52" s="13">
        <f>IFERROR($H52/$I52,"")</f>
        <v/>
      </c>
      <c r="L52" s="13" t="n">
        <v>1045996</v>
      </c>
      <c r="M52" t="inlineStr">
        <is>
          <t>NC, TN, AR</t>
        </is>
      </c>
      <c r="N52" t="inlineStr">
        <is>
          <t>No</t>
        </is>
      </c>
      <c r="O52" t="inlineStr">
        <is>
          <t>Not stated</t>
        </is>
      </c>
      <c r="Q52" s="9" t="inlineStr">
        <is>
          <t>https://grantcue.com/foundations/arlington-partners-charitable-foundation-inc-631263667</t>
        </is>
      </c>
    </row>
    <row r="53">
      <c r="A53">
        <f>IF($E53=$E52,$A52+1,1)</f>
        <v/>
      </c>
      <c r="B53" t="inlineStr">
        <is>
          <t>BENJAMIN &amp; ROBERTA RUSSELL FOUNDATION INC</t>
        </is>
      </c>
      <c r="C53" t="inlineStr">
        <is>
          <t>63-0393126</t>
        </is>
      </c>
      <c r="D53" t="inlineStr">
        <is>
          <t>Alabama</t>
        </is>
      </c>
      <c r="E53" t="inlineStr">
        <is>
          <t>AL</t>
        </is>
      </c>
      <c r="F53" t="n">
        <v>2025</v>
      </c>
      <c r="G53" t="n">
        <v>2</v>
      </c>
      <c r="H53" s="13" t="n">
        <v>1731749</v>
      </c>
      <c r="I53" s="12" t="n">
        <v>67</v>
      </c>
      <c r="J53" s="13" t="n">
        <v>10000</v>
      </c>
      <c r="K53" s="13">
        <f>IFERROR($H53/$I53,"")</f>
        <v/>
      </c>
      <c r="L53" s="13" t="n">
        <v>175000</v>
      </c>
      <c r="M53" t="inlineStr">
        <is>
          <t>OK, FL, GA</t>
        </is>
      </c>
      <c r="N53" t="inlineStr">
        <is>
          <t>No</t>
        </is>
      </c>
      <c r="O53" t="inlineStr">
        <is>
          <t>Not stated</t>
        </is>
      </c>
      <c r="Q53" s="9" t="inlineStr">
        <is>
          <t>https://grantcue.com/foundations/benjamin-and-roberta-russell-foundation-inc-630393126</t>
        </is>
      </c>
    </row>
    <row r="54">
      <c r="A54">
        <f>IF($E54=$E53,$A53+1,1)</f>
        <v/>
      </c>
      <c r="B54" t="inlineStr">
        <is>
          <t>THE CHARLES BARKLEY FOUNDATION INC</t>
        </is>
      </c>
      <c r="C54" t="inlineStr">
        <is>
          <t>63-1159820</t>
        </is>
      </c>
      <c r="D54" t="inlineStr">
        <is>
          <t>Alabama</t>
        </is>
      </c>
      <c r="E54" t="inlineStr">
        <is>
          <t>AL</t>
        </is>
      </c>
      <c r="F54" t="n">
        <v>2024</v>
      </c>
      <c r="G54" t="n">
        <v>1</v>
      </c>
      <c r="H54" s="13" t="n">
        <v>1710000</v>
      </c>
      <c r="I54" s="12" t="n">
        <v>18</v>
      </c>
      <c r="J54" s="13" t="n">
        <v>100000</v>
      </c>
      <c r="K54" s="13">
        <f>IFERROR($H54/$I54,"")</f>
        <v/>
      </c>
      <c r="L54" s="13" t="n">
        <v>200000</v>
      </c>
      <c r="M54" t="inlineStr">
        <is>
          <t>GA, MS, AZ</t>
        </is>
      </c>
      <c r="N54" t="inlineStr">
        <is>
          <t>Yes</t>
        </is>
      </c>
      <c r="O54" t="inlineStr">
        <is>
          <t>Not stated</t>
        </is>
      </c>
      <c r="Q54" s="9" t="inlineStr">
        <is>
          <t>https://grantcue.com/foundations/the-charles-barkley-foundation-inc-631159820</t>
        </is>
      </c>
    </row>
    <row r="55">
      <c r="A55">
        <f>IF($E55=$E54,$A54+1,1)</f>
        <v/>
      </c>
      <c r="B55" t="inlineStr">
        <is>
          <t>THE JOSEPH TREADWELL CHARITABLE FDN</t>
        </is>
      </c>
      <c r="C55" t="inlineStr">
        <is>
          <t>57-0880131</t>
        </is>
      </c>
      <c r="D55" t="inlineStr">
        <is>
          <t>Alabama</t>
        </is>
      </c>
      <c r="E55" t="inlineStr">
        <is>
          <t>AL</t>
        </is>
      </c>
      <c r="F55" t="n">
        <v>2025</v>
      </c>
      <c r="G55" t="n">
        <v>2</v>
      </c>
      <c r="H55" s="13" t="n">
        <v>1692944</v>
      </c>
      <c r="I55" s="12" t="n">
        <v>55</v>
      </c>
      <c r="J55" s="13" t="n">
        <v>10000</v>
      </c>
      <c r="K55" s="13">
        <f>IFERROR($H55/$I55,"")</f>
        <v/>
      </c>
      <c r="L55" s="13" t="n">
        <v>357496</v>
      </c>
      <c r="N55" t="inlineStr">
        <is>
          <t>No</t>
        </is>
      </c>
      <c r="O55" t="inlineStr">
        <is>
          <t>Not stated</t>
        </is>
      </c>
      <c r="Q55" s="9" t="inlineStr">
        <is>
          <t>https://grantcue.com/foundations/the-joseph-treadwell-charitable-fdn-c-o-trustmark-national-bank-570880131</t>
        </is>
      </c>
    </row>
    <row r="56">
      <c r="A56">
        <f>IF($E56=$E55,$A55+1,1)</f>
        <v/>
      </c>
      <c r="B56" t="inlineStr">
        <is>
          <t>CAMPBELL ESTELLE S CHAR FOUNDATION</t>
        </is>
      </c>
      <c r="C56" t="inlineStr">
        <is>
          <t>25-1809360</t>
        </is>
      </c>
      <c r="D56" t="inlineStr">
        <is>
          <t>Alabama</t>
        </is>
      </c>
      <c r="E56" t="inlineStr">
        <is>
          <t>AL</t>
        </is>
      </c>
      <c r="F56" t="n">
        <v>2024</v>
      </c>
      <c r="G56" t="n">
        <v>1</v>
      </c>
      <c r="H56" s="13" t="n">
        <v>1666400</v>
      </c>
      <c r="I56" s="12" t="n">
        <v>59</v>
      </c>
      <c r="J56" s="13" t="n">
        <v>25000</v>
      </c>
      <c r="K56" s="13">
        <f>IFERROR($H56/$I56,"")</f>
        <v/>
      </c>
      <c r="L56" s="13" t="n">
        <v>96600</v>
      </c>
      <c r="M56" t="inlineStr">
        <is>
          <t>PA, NY, KY</t>
        </is>
      </c>
      <c r="N56" t="inlineStr">
        <is>
          <t>Yes</t>
        </is>
      </c>
      <c r="O56" t="inlineStr">
        <is>
          <t>Yes</t>
        </is>
      </c>
      <c r="Q56" s="9" t="inlineStr">
        <is>
          <t>https://grantcue.com/foundations/campbell-estelle-s-char-foundation-251809360</t>
        </is>
      </c>
    </row>
    <row r="57">
      <c r="A57">
        <f>IF($E57=$E56,$A56+1,1)</f>
        <v/>
      </c>
      <c r="B57" t="inlineStr">
        <is>
          <t>DUNBAR FAMILY FOUNDATION DIMA</t>
        </is>
      </c>
      <c r="C57" t="inlineStr">
        <is>
          <t>20-1932272</t>
        </is>
      </c>
      <c r="D57" t="inlineStr">
        <is>
          <t>Alabama</t>
        </is>
      </c>
      <c r="E57" t="inlineStr">
        <is>
          <t>AL</t>
        </is>
      </c>
      <c r="F57" t="n">
        <v>2025</v>
      </c>
      <c r="G57" t="n">
        <v>2</v>
      </c>
      <c r="H57" s="13" t="n">
        <v>1591918</v>
      </c>
      <c r="I57" s="12" t="n">
        <v>46</v>
      </c>
      <c r="J57" s="13" t="n">
        <v>25000</v>
      </c>
      <c r="K57" s="13">
        <f>IFERROR($H57/$I57,"")</f>
        <v/>
      </c>
      <c r="L57" s="13" t="n">
        <v>150000</v>
      </c>
      <c r="M57" t="inlineStr">
        <is>
          <t>NC, GA, DC</t>
        </is>
      </c>
      <c r="N57" t="inlineStr">
        <is>
          <t>No</t>
        </is>
      </c>
      <c r="O57" t="inlineStr">
        <is>
          <t>Not stated</t>
        </is>
      </c>
      <c r="Q57" s="9" t="inlineStr">
        <is>
          <t>https://grantcue.com/foundations/dunbar-family-foundation-dima-201932272</t>
        </is>
      </c>
    </row>
    <row r="58">
      <c r="A58">
        <f>IF($E58=$E57,$A57+1,1)</f>
        <v/>
      </c>
      <c r="B58" t="inlineStr">
        <is>
          <t>The Comer Foundation</t>
        </is>
      </c>
      <c r="C58" t="inlineStr">
        <is>
          <t>63-6004424</t>
        </is>
      </c>
      <c r="D58" t="inlineStr">
        <is>
          <t>Alabama</t>
        </is>
      </c>
      <c r="E58" t="inlineStr">
        <is>
          <t>AL</t>
        </is>
      </c>
      <c r="F58" t="n">
        <v>2025</v>
      </c>
      <c r="G58" t="n">
        <v>2</v>
      </c>
      <c r="H58" s="13" t="n">
        <v>1591024</v>
      </c>
      <c r="I58" s="12" t="n">
        <v>64</v>
      </c>
      <c r="J58" s="13" t="n">
        <v>10000</v>
      </c>
      <c r="K58" s="13">
        <f>IFERROR($H58/$I58,"")</f>
        <v/>
      </c>
      <c r="L58" s="13" t="n">
        <v>228000</v>
      </c>
      <c r="M58" t="inlineStr">
        <is>
          <t>MN, IL, NC</t>
        </is>
      </c>
      <c r="N58" t="inlineStr">
        <is>
          <t>Yes</t>
        </is>
      </c>
      <c r="O58" t="inlineStr">
        <is>
          <t>Not stated</t>
        </is>
      </c>
      <c r="Q58" s="9" t="inlineStr">
        <is>
          <t>https://grantcue.com/foundations/the-comer-foundation-c-o-1919-investment-counsel-636004424</t>
        </is>
      </c>
    </row>
    <row r="59">
      <c r="A59">
        <f>IF($E59=$E58,$A58+1,1)</f>
        <v/>
      </c>
      <c r="B59" t="inlineStr">
        <is>
          <t>JOHN AND JOYCE CADDELL FOUNDATION</t>
        </is>
      </c>
      <c r="C59" t="inlineStr">
        <is>
          <t>82-1730759</t>
        </is>
      </c>
      <c r="D59" t="inlineStr">
        <is>
          <t>Alabama</t>
        </is>
      </c>
      <c r="E59" t="inlineStr">
        <is>
          <t>AL</t>
        </is>
      </c>
      <c r="F59" t="n">
        <v>2025</v>
      </c>
      <c r="G59" t="n">
        <v>2</v>
      </c>
      <c r="H59" s="13" t="n">
        <v>1545000</v>
      </c>
      <c r="I59" s="12" t="n">
        <v>45</v>
      </c>
      <c r="J59" s="13" t="n">
        <v>30000</v>
      </c>
      <c r="K59" s="13">
        <f>IFERROR($H59/$I59,"")</f>
        <v/>
      </c>
      <c r="L59" s="13" t="n">
        <v>75000</v>
      </c>
      <c r="N59" t="inlineStr">
        <is>
          <t>Yes</t>
        </is>
      </c>
      <c r="O59" t="inlineStr">
        <is>
          <t>Not stated</t>
        </is>
      </c>
      <c r="Q59" s="9" t="inlineStr">
        <is>
          <t>https://grantcue.com/foundations/john-and-joyce-caddell-foundation-821730759</t>
        </is>
      </c>
    </row>
    <row r="60">
      <c r="A60">
        <f>IF($E60=$E59,$A59+1,1)</f>
        <v/>
      </c>
      <c r="B60" t="inlineStr">
        <is>
          <t>LOUISE MAYTAG SMITH CHARITABLE TRUST</t>
        </is>
      </c>
      <c r="C60" t="inlineStr">
        <is>
          <t>63-6050879</t>
        </is>
      </c>
      <c r="D60" t="inlineStr">
        <is>
          <t>Alabama</t>
        </is>
      </c>
      <c r="E60" t="inlineStr">
        <is>
          <t>AL</t>
        </is>
      </c>
      <c r="F60" t="n">
        <v>2025</v>
      </c>
      <c r="G60" t="n">
        <v>2</v>
      </c>
      <c r="H60" s="13" t="n">
        <v>1503554</v>
      </c>
      <c r="I60" s="12" t="n">
        <v>16</v>
      </c>
      <c r="J60" s="13" t="n">
        <v>91717</v>
      </c>
      <c r="K60" s="13">
        <f>IFERROR($H60/$I60,"")</f>
        <v/>
      </c>
      <c r="L60" s="13" t="n">
        <v>145631</v>
      </c>
      <c r="M60" t="inlineStr">
        <is>
          <t>MO, GA, VA</t>
        </is>
      </c>
      <c r="N60" t="inlineStr">
        <is>
          <t>No</t>
        </is>
      </c>
      <c r="O60" t="inlineStr">
        <is>
          <t>Not stated</t>
        </is>
      </c>
      <c r="Q60" s="9" t="inlineStr">
        <is>
          <t>https://grantcue.com/foundations/louise-maytag-smith-charitable-trust-636050879</t>
        </is>
      </c>
    </row>
    <row r="61">
      <c r="A61">
        <f>IF($E61=$E60,$A60+1,1)</f>
        <v/>
      </c>
      <c r="B61" t="inlineStr">
        <is>
          <t>HAYWOOD BELLINGRATH BARTLETT CHARITABLE TRUST</t>
        </is>
      </c>
      <c r="C61" t="inlineStr">
        <is>
          <t>84-6854274</t>
        </is>
      </c>
      <c r="D61" t="inlineStr">
        <is>
          <t>Alabama</t>
        </is>
      </c>
      <c r="E61" t="inlineStr">
        <is>
          <t>AL</t>
        </is>
      </c>
      <c r="F61" t="n">
        <v>2025</v>
      </c>
      <c r="G61" t="n">
        <v>2</v>
      </c>
      <c r="H61" s="13" t="n">
        <v>1485112</v>
      </c>
      <c r="I61" s="12" t="n">
        <v>5</v>
      </c>
      <c r="J61" s="13" t="n">
        <v>390402</v>
      </c>
      <c r="K61" s="13">
        <f>IFERROR($H61/$I61,"")</f>
        <v/>
      </c>
      <c r="L61" s="13" t="n">
        <v>419308</v>
      </c>
      <c r="N61" t="inlineStr">
        <is>
          <t>No</t>
        </is>
      </c>
      <c r="O61" t="inlineStr">
        <is>
          <t>Not stated</t>
        </is>
      </c>
      <c r="Q61" s="9" t="inlineStr">
        <is>
          <t>https://grantcue.com/foundations/haywood-bellingrath-bartlett-charitable-trust-846854274</t>
        </is>
      </c>
    </row>
    <row r="62">
      <c r="A62">
        <f>IF($E62=$E61,$A61+1,1)</f>
        <v/>
      </c>
      <c r="B62" t="inlineStr">
        <is>
          <t>AH BEAN FOUNDATION INC</t>
        </is>
      </c>
      <c r="C62" t="inlineStr">
        <is>
          <t>63-6134142</t>
        </is>
      </c>
      <c r="D62" t="inlineStr">
        <is>
          <t>Alabama</t>
        </is>
      </c>
      <c r="E62" t="inlineStr">
        <is>
          <t>AL</t>
        </is>
      </c>
      <c r="F62" t="n">
        <v>2025</v>
      </c>
      <c r="G62" t="n">
        <v>3</v>
      </c>
      <c r="H62" s="13" t="n">
        <v>1466364</v>
      </c>
      <c r="I62" s="12" t="n">
        <v>42</v>
      </c>
      <c r="J62" s="13" t="n">
        <v>6500</v>
      </c>
      <c r="K62" s="13">
        <f>IFERROR($H62/$I62,"")</f>
        <v/>
      </c>
      <c r="L62" s="13" t="n">
        <v>484682</v>
      </c>
      <c r="M62" t="inlineStr">
        <is>
          <t>AZ, NY, KY</t>
        </is>
      </c>
      <c r="N62" t="inlineStr">
        <is>
          <t>No</t>
        </is>
      </c>
      <c r="O62" t="inlineStr">
        <is>
          <t>Not stated</t>
        </is>
      </c>
      <c r="Q62" s="9" t="inlineStr">
        <is>
          <t>https://grantcue.com/foundations/ah-bean-foundation-inc-636134142</t>
        </is>
      </c>
    </row>
    <row r="63">
      <c r="A63">
        <f>IF($E63=$E62,$A62+1,1)</f>
        <v/>
      </c>
      <c r="B63" t="inlineStr">
        <is>
          <t>James Rushton I Foundation</t>
        </is>
      </c>
      <c r="C63" t="inlineStr">
        <is>
          <t>63-0955085</t>
        </is>
      </c>
      <c r="D63" t="inlineStr">
        <is>
          <t>Alabama</t>
        </is>
      </c>
      <c r="E63" t="inlineStr">
        <is>
          <t>AL</t>
        </is>
      </c>
      <c r="F63" t="n">
        <v>2024</v>
      </c>
      <c r="G63" t="n">
        <v>1</v>
      </c>
      <c r="H63" s="13" t="n">
        <v>1425500</v>
      </c>
      <c r="I63" s="12" t="n">
        <v>6</v>
      </c>
      <c r="J63" s="13" t="n">
        <v>40000</v>
      </c>
      <c r="K63" s="13">
        <f>IFERROR($H63/$I63,"")</f>
        <v/>
      </c>
      <c r="L63" s="13" t="n">
        <v>702000</v>
      </c>
      <c r="N63" t="inlineStr">
        <is>
          <t>No</t>
        </is>
      </c>
      <c r="O63" t="inlineStr">
        <is>
          <t>Not stated</t>
        </is>
      </c>
      <c r="Q63" s="9" t="inlineStr">
        <is>
          <t>https://grantcue.com/foundations/james-rushton-i-foundation-630955085</t>
        </is>
      </c>
    </row>
    <row r="64">
      <c r="A64">
        <f>IF($E64=$E63,$A63+1,1)</f>
        <v/>
      </c>
      <c r="B64" t="inlineStr">
        <is>
          <t>RASMUSSEN FAMILY FOUNDATION</t>
        </is>
      </c>
      <c r="C64" t="inlineStr">
        <is>
          <t>46-0570726</t>
        </is>
      </c>
      <c r="D64" t="inlineStr">
        <is>
          <t>Alabama</t>
        </is>
      </c>
      <c r="E64" t="inlineStr">
        <is>
          <t>AL</t>
        </is>
      </c>
      <c r="F64" t="n">
        <v>2025</v>
      </c>
      <c r="G64" t="n">
        <v>2</v>
      </c>
      <c r="H64" s="13" t="n">
        <v>1399850</v>
      </c>
      <c r="I64" s="12" t="n">
        <v>11</v>
      </c>
      <c r="J64" s="13" t="n">
        <v>25000</v>
      </c>
      <c r="K64" s="13">
        <f>IFERROR($H64/$I64,"")</f>
        <v/>
      </c>
      <c r="L64" s="13" t="n">
        <v>1000000</v>
      </c>
      <c r="M64" t="inlineStr">
        <is>
          <t>LIMA, KY, SANTA POLA</t>
        </is>
      </c>
      <c r="N64" t="inlineStr">
        <is>
          <t>No</t>
        </is>
      </c>
      <c r="O64" t="inlineStr">
        <is>
          <t>Not stated</t>
        </is>
      </c>
      <c r="Q64" s="9" t="inlineStr">
        <is>
          <t>https://grantcue.com/foundations/rasmussen-family-foundation-460570726</t>
        </is>
      </c>
    </row>
    <row r="65">
      <c r="A65">
        <f>IF($E65=$E64,$A64+1,1)</f>
        <v/>
      </c>
      <c r="B65" t="inlineStr">
        <is>
          <t>PLEIAD FOUNDATION</t>
        </is>
      </c>
      <c r="C65" t="inlineStr">
        <is>
          <t>63-1159236</t>
        </is>
      </c>
      <c r="D65" t="inlineStr">
        <is>
          <t>Alabama</t>
        </is>
      </c>
      <c r="E65" t="inlineStr">
        <is>
          <t>AL</t>
        </is>
      </c>
      <c r="F65" t="n">
        <v>2024</v>
      </c>
      <c r="G65" t="n">
        <v>1</v>
      </c>
      <c r="H65" s="13" t="n">
        <v>1397667</v>
      </c>
      <c r="I65" s="12" t="n">
        <v>34</v>
      </c>
      <c r="J65" s="13" t="n">
        <v>10000</v>
      </c>
      <c r="K65" s="13">
        <f>IFERROR($H65/$I65,"")</f>
        <v/>
      </c>
      <c r="L65" s="13" t="n">
        <v>400000</v>
      </c>
      <c r="M65" t="inlineStr">
        <is>
          <t>NY, NC</t>
        </is>
      </c>
      <c r="N65" t="inlineStr">
        <is>
          <t>Yes</t>
        </is>
      </c>
      <c r="O65" t="inlineStr">
        <is>
          <t>Not stated</t>
        </is>
      </c>
      <c r="P65" s="9" t="inlineStr">
        <is>
          <t>https://www.pleiadfoundation.org/</t>
        </is>
      </c>
      <c r="Q65" s="9" t="inlineStr">
        <is>
          <t>https://grantcue.com/foundations/pleiad-foundation-631159236</t>
        </is>
      </c>
    </row>
    <row r="66">
      <c r="A66">
        <f>IF($E66=$E65,$A65+1,1)</f>
        <v/>
      </c>
      <c r="B66" t="inlineStr">
        <is>
          <t>BYNUM FOUNDATION</t>
        </is>
      </c>
      <c r="C66" t="inlineStr">
        <is>
          <t>20-3859323</t>
        </is>
      </c>
      <c r="D66" t="inlineStr">
        <is>
          <t>Alabama</t>
        </is>
      </c>
      <c r="E66" t="inlineStr">
        <is>
          <t>AL</t>
        </is>
      </c>
      <c r="F66" t="n">
        <v>2025</v>
      </c>
      <c r="G66" t="n">
        <v>2</v>
      </c>
      <c r="H66" s="13" t="n">
        <v>1394994</v>
      </c>
      <c r="I66" s="12" t="n">
        <v>6</v>
      </c>
      <c r="J66" s="13" t="n">
        <v>20000</v>
      </c>
      <c r="K66" s="13">
        <f>IFERROR($H66/$I66,"")</f>
        <v/>
      </c>
      <c r="L66" s="13" t="n">
        <v>1323494</v>
      </c>
      <c r="M66" t="inlineStr">
        <is>
          <t>CA</t>
        </is>
      </c>
      <c r="N66" t="inlineStr">
        <is>
          <t>No</t>
        </is>
      </c>
      <c r="O66" t="inlineStr">
        <is>
          <t>Not stated</t>
        </is>
      </c>
      <c r="Q66" s="9" t="inlineStr">
        <is>
          <t>https://grantcue.com/foundations/bynum-foundation-203859323</t>
        </is>
      </c>
    </row>
    <row r="67">
      <c r="A67">
        <f>IF($E67=$E66,$A66+1,1)</f>
        <v/>
      </c>
      <c r="B67" t="inlineStr">
        <is>
          <t>THE OROS FOUNDATION</t>
        </is>
      </c>
      <c r="C67" t="inlineStr">
        <is>
          <t>85-0499373</t>
        </is>
      </c>
      <c r="D67" t="inlineStr">
        <is>
          <t>Alabama</t>
        </is>
      </c>
      <c r="E67" t="inlineStr">
        <is>
          <t>AL</t>
        </is>
      </c>
      <c r="F67" t="n">
        <v>2025</v>
      </c>
      <c r="G67" t="n">
        <v>2</v>
      </c>
      <c r="H67" s="13" t="n">
        <v>1383100</v>
      </c>
      <c r="I67" s="12" t="n">
        <v>8</v>
      </c>
      <c r="J67" s="13" t="n">
        <v>125000</v>
      </c>
      <c r="K67" s="13">
        <f>IFERROR($H67/$I67,"")</f>
        <v/>
      </c>
      <c r="L67" s="13" t="n">
        <v>510600</v>
      </c>
      <c r="M67" t="inlineStr">
        <is>
          <t>GA</t>
        </is>
      </c>
      <c r="N67" t="inlineStr">
        <is>
          <t>No</t>
        </is>
      </c>
      <c r="O67" t="inlineStr">
        <is>
          <t>Not stated</t>
        </is>
      </c>
      <c r="Q67" s="9" t="inlineStr">
        <is>
          <t>https://grantcue.com/foundations/the-oros-foundation-850499373</t>
        </is>
      </c>
    </row>
    <row r="68">
      <c r="A68">
        <f>IF($E68=$E67,$A67+1,1)</f>
        <v/>
      </c>
      <c r="B68" t="inlineStr">
        <is>
          <t>ELIZABETH &amp; RONALD MOORE FAMILY FOUNDATION</t>
        </is>
      </c>
      <c r="C68" t="inlineStr">
        <is>
          <t>46-7051161</t>
        </is>
      </c>
      <c r="D68" t="inlineStr">
        <is>
          <t>Alabama</t>
        </is>
      </c>
      <c r="E68" t="inlineStr">
        <is>
          <t>AL</t>
        </is>
      </c>
      <c r="F68" t="n">
        <v>2025</v>
      </c>
      <c r="G68" t="n">
        <v>2</v>
      </c>
      <c r="H68" s="13" t="n">
        <v>1340096</v>
      </c>
      <c r="I68" s="12" t="n">
        <v>13</v>
      </c>
      <c r="J68" s="13" t="n">
        <v>1500</v>
      </c>
      <c r="K68" s="13">
        <f>IFERROR($H68/$I68,"")</f>
        <v/>
      </c>
      <c r="L68" s="13" t="n">
        <v>724500</v>
      </c>
      <c r="M68" t="inlineStr">
        <is>
          <t>SC, NY, TN</t>
        </is>
      </c>
      <c r="N68" t="inlineStr">
        <is>
          <t>No</t>
        </is>
      </c>
      <c r="O68" t="inlineStr">
        <is>
          <t>Not stated</t>
        </is>
      </c>
      <c r="Q68" s="9" t="inlineStr">
        <is>
          <t>https://grantcue.com/foundations/elizabeth-and-ronald-moore-family-foundation-467051161</t>
        </is>
      </c>
    </row>
    <row r="69">
      <c r="A69">
        <f>IF($E69=$E68,$A68+1,1)</f>
        <v/>
      </c>
      <c r="B69" t="inlineStr">
        <is>
          <t>THE THOMAS E JERNIGAN FOUNDATION</t>
        </is>
      </c>
      <c r="C69" t="inlineStr">
        <is>
          <t>63-0935852</t>
        </is>
      </c>
      <c r="D69" t="inlineStr">
        <is>
          <t>Alabama</t>
        </is>
      </c>
      <c r="E69" t="inlineStr">
        <is>
          <t>AL</t>
        </is>
      </c>
      <c r="F69" t="n">
        <v>2025</v>
      </c>
      <c r="G69" t="n">
        <v>2</v>
      </c>
      <c r="H69" s="13" t="n">
        <v>1338216</v>
      </c>
      <c r="I69" s="12" t="n">
        <v>83</v>
      </c>
      <c r="J69" s="13" t="n">
        <v>10000</v>
      </c>
      <c r="K69" s="13">
        <f>IFERROR($H69/$I69,"")</f>
        <v/>
      </c>
      <c r="L69" s="13" t="n">
        <v>110879</v>
      </c>
      <c r="M69" t="inlineStr">
        <is>
          <t>MD, FL, TX</t>
        </is>
      </c>
      <c r="N69" t="inlineStr">
        <is>
          <t>No</t>
        </is>
      </c>
      <c r="O69" t="inlineStr">
        <is>
          <t>Not stated</t>
        </is>
      </c>
      <c r="Q69" s="9" t="inlineStr">
        <is>
          <t>https://grantcue.com/foundations/the-thomas-e-jernigan-foundation-630935852</t>
        </is>
      </c>
    </row>
    <row r="70">
      <c r="A70">
        <f>IF($E70=$E69,$A69+1,1)</f>
        <v/>
      </c>
      <c r="B70" t="inlineStr">
        <is>
          <t>THE LEE BRUNO FOUNDATION</t>
        </is>
      </c>
      <c r="C70" t="inlineStr">
        <is>
          <t>26-0300148</t>
        </is>
      </c>
      <c r="D70" t="inlineStr">
        <is>
          <t>Alabama</t>
        </is>
      </c>
      <c r="E70" t="inlineStr">
        <is>
          <t>AL</t>
        </is>
      </c>
      <c r="F70" t="n">
        <v>2025</v>
      </c>
      <c r="G70" t="n">
        <v>2</v>
      </c>
      <c r="H70" s="13" t="n">
        <v>1323616</v>
      </c>
      <c r="I70" s="12" t="n">
        <v>46</v>
      </c>
      <c r="J70" s="13" t="n">
        <v>15000</v>
      </c>
      <c r="K70" s="13">
        <f>IFERROR($H70/$I70,"")</f>
        <v/>
      </c>
      <c r="L70" s="13" t="n">
        <v>100000</v>
      </c>
      <c r="M70" t="inlineStr">
        <is>
          <t>CO, TX, MD</t>
        </is>
      </c>
      <c r="N70" t="inlineStr">
        <is>
          <t>No</t>
        </is>
      </c>
      <c r="O70" t="inlineStr">
        <is>
          <t>Not stated</t>
        </is>
      </c>
      <c r="Q70" s="9" t="inlineStr">
        <is>
          <t>https://grantcue.com/foundations/the-lee-bruno-foundation-260300148</t>
        </is>
      </c>
    </row>
    <row r="71">
      <c r="A71">
        <f>IF($E71=$E70,$A70+1,1)</f>
        <v/>
      </c>
      <c r="B71" t="inlineStr">
        <is>
          <t>CHILDREN'S FUND FOUNDATION INC</t>
        </is>
      </c>
      <c r="C71" t="inlineStr">
        <is>
          <t>63-1255894</t>
        </is>
      </c>
      <c r="D71" t="inlineStr">
        <is>
          <t>Alabama</t>
        </is>
      </c>
      <c r="E71" t="inlineStr">
        <is>
          <t>AL</t>
        </is>
      </c>
      <c r="F71" t="n">
        <v>2025</v>
      </c>
      <c r="G71" t="n">
        <v>2</v>
      </c>
      <c r="H71" s="13" t="n">
        <v>1320000</v>
      </c>
      <c r="I71" s="12" t="n">
        <v>6</v>
      </c>
      <c r="J71" s="13" t="n">
        <v>220000</v>
      </c>
      <c r="K71" s="13">
        <f>IFERROR($H71/$I71,"")</f>
        <v/>
      </c>
      <c r="L71" s="13" t="n">
        <v>220000</v>
      </c>
      <c r="N71" t="inlineStr">
        <is>
          <t>No</t>
        </is>
      </c>
      <c r="O71" t="inlineStr">
        <is>
          <t>Not stated</t>
        </is>
      </c>
      <c r="Q71" s="9" t="inlineStr">
        <is>
          <t>https://grantcue.com/foundations/children-s-fund-foundation-inc-631255894</t>
        </is>
      </c>
    </row>
    <row r="72">
      <c r="A72">
        <f>IF($E72=$E71,$A71+1,1)</f>
        <v/>
      </c>
      <c r="B72" t="inlineStr">
        <is>
          <t>THE DAVID J COOPER FAMILY CHARITABLE FOUNDATION INC</t>
        </is>
      </c>
      <c r="C72" t="inlineStr">
        <is>
          <t>26-3868978</t>
        </is>
      </c>
      <c r="D72" t="inlineStr">
        <is>
          <t>Alabama</t>
        </is>
      </c>
      <c r="E72" t="inlineStr">
        <is>
          <t>AL</t>
        </is>
      </c>
      <c r="F72" t="n">
        <v>2024</v>
      </c>
      <c r="G72" t="n">
        <v>1</v>
      </c>
      <c r="H72" s="13" t="n">
        <v>1289000</v>
      </c>
      <c r="I72" s="12" t="n">
        <v>39</v>
      </c>
      <c r="J72" s="13" t="n">
        <v>4000</v>
      </c>
      <c r="K72" s="13">
        <f>IFERROR($H72/$I72,"")</f>
        <v/>
      </c>
      <c r="L72" s="13" t="n">
        <v>600000</v>
      </c>
      <c r="M72" t="inlineStr">
        <is>
          <t>NC, MS, FL</t>
        </is>
      </c>
      <c r="N72" t="inlineStr">
        <is>
          <t>No</t>
        </is>
      </c>
      <c r="O72" t="inlineStr">
        <is>
          <t>Not stated</t>
        </is>
      </c>
      <c r="Q72" s="9" t="inlineStr">
        <is>
          <t>https://grantcue.com/foundations/the-david-j-cooper-family-charitable-foundation-inc-263868978</t>
        </is>
      </c>
    </row>
    <row r="73">
      <c r="A73">
        <f>IF($E73=$E72,$A72+1,1)</f>
        <v/>
      </c>
      <c r="B73" t="inlineStr">
        <is>
          <t>RJJB FAMILY FOUNDATION</t>
        </is>
      </c>
      <c r="C73" t="inlineStr">
        <is>
          <t>72-1376480</t>
        </is>
      </c>
      <c r="D73" t="inlineStr">
        <is>
          <t>Alabama</t>
        </is>
      </c>
      <c r="E73" t="inlineStr">
        <is>
          <t>AL</t>
        </is>
      </c>
      <c r="F73" t="n">
        <v>2024</v>
      </c>
      <c r="G73" t="n">
        <v>1</v>
      </c>
      <c r="H73" s="13" t="n">
        <v>1282060</v>
      </c>
      <c r="I73" s="12" t="n">
        <v>35</v>
      </c>
      <c r="J73" s="13" t="n">
        <v>11500</v>
      </c>
      <c r="K73" s="13">
        <f>IFERROR($H73/$I73,"")</f>
        <v/>
      </c>
      <c r="L73" s="13" t="n">
        <v>720000</v>
      </c>
      <c r="M73" t="inlineStr">
        <is>
          <t>CO, OH, CT</t>
        </is>
      </c>
      <c r="N73" t="inlineStr">
        <is>
          <t>Yes</t>
        </is>
      </c>
      <c r="O73" t="inlineStr">
        <is>
          <t>Yes</t>
        </is>
      </c>
      <c r="P73" s="9" t="inlineStr">
        <is>
          <t>https://www.rjjb.com/</t>
        </is>
      </c>
      <c r="Q73" s="9" t="inlineStr">
        <is>
          <t>https://grantcue.com/foundations/rjjb-family-foundation-721376480</t>
        </is>
      </c>
    </row>
    <row r="74">
      <c r="A74">
        <f>IF($E74=$E73,$A73+1,1)</f>
        <v/>
      </c>
      <c r="B74" t="inlineStr">
        <is>
          <t>AS MITCHELL FOUNDATION INC</t>
        </is>
      </c>
      <c r="C74" t="inlineStr">
        <is>
          <t>63-0368954</t>
        </is>
      </c>
      <c r="D74" t="inlineStr">
        <is>
          <t>Alabama</t>
        </is>
      </c>
      <c r="E74" t="inlineStr">
        <is>
          <t>AL</t>
        </is>
      </c>
      <c r="F74" t="n">
        <v>2025</v>
      </c>
      <c r="G74" t="n">
        <v>2</v>
      </c>
      <c r="H74" s="13" t="n">
        <v>1277000</v>
      </c>
      <c r="I74" s="12" t="n">
        <v>102</v>
      </c>
      <c r="J74" s="13" t="n">
        <v>7500</v>
      </c>
      <c r="K74" s="13">
        <f>IFERROR($H74/$I74,"")</f>
        <v/>
      </c>
      <c r="L74" s="13" t="n">
        <v>130000</v>
      </c>
      <c r="M74" t="inlineStr">
        <is>
          <t>GA, MS, LA</t>
        </is>
      </c>
      <c r="N74" t="inlineStr">
        <is>
          <t>No</t>
        </is>
      </c>
      <c r="O74" t="inlineStr">
        <is>
          <t>Not stated</t>
        </is>
      </c>
      <c r="Q74" s="9" t="inlineStr">
        <is>
          <t>https://grantcue.com/foundations/as-mitchell-foundation-inc-630368954</t>
        </is>
      </c>
    </row>
    <row r="75">
      <c r="A75">
        <f>IF($E75=$E74,$A74+1,1)</f>
        <v/>
      </c>
      <c r="B75" t="inlineStr">
        <is>
          <t>KINGDOM ALLIANCE FOUNDATION</t>
        </is>
      </c>
      <c r="C75" t="inlineStr">
        <is>
          <t>81-3597705</t>
        </is>
      </c>
      <c r="D75" t="inlineStr">
        <is>
          <t>Alabama</t>
        </is>
      </c>
      <c r="E75" t="inlineStr">
        <is>
          <t>AL</t>
        </is>
      </c>
      <c r="F75" t="n">
        <v>2025</v>
      </c>
      <c r="G75" t="n">
        <v>2</v>
      </c>
      <c r="H75" s="13" t="n">
        <v>1270297</v>
      </c>
      <c r="I75" s="12" t="n">
        <v>47</v>
      </c>
      <c r="J75" s="13" t="n">
        <v>10000</v>
      </c>
      <c r="K75" s="13">
        <f>IFERROR($H75/$I75,"")</f>
        <v/>
      </c>
      <c r="L75" s="13" t="n">
        <v>500000</v>
      </c>
      <c r="M75" t="inlineStr">
        <is>
          <t>NC, GA, FL</t>
        </is>
      </c>
      <c r="N75" t="inlineStr">
        <is>
          <t>No</t>
        </is>
      </c>
      <c r="O75" t="inlineStr">
        <is>
          <t>Not stated</t>
        </is>
      </c>
      <c r="Q75" s="9" t="inlineStr">
        <is>
          <t>https://grantcue.com/foundations/kingdom-alliance-foundation-813597705</t>
        </is>
      </c>
    </row>
    <row r="76">
      <c r="A76">
        <f>IF($E76=$E75,$A75+1,1)</f>
        <v/>
      </c>
      <c r="B76" t="inlineStr">
        <is>
          <t>DW MCMILLAN FOUNDATION</t>
        </is>
      </c>
      <c r="C76" t="inlineStr">
        <is>
          <t>63-6044830</t>
        </is>
      </c>
      <c r="D76" t="inlineStr">
        <is>
          <t>Alabama</t>
        </is>
      </c>
      <c r="E76" t="inlineStr">
        <is>
          <t>AL</t>
        </is>
      </c>
      <c r="F76" t="n">
        <v>2024</v>
      </c>
      <c r="G76" t="n">
        <v>1</v>
      </c>
      <c r="H76" s="13" t="n">
        <v>1257800</v>
      </c>
      <c r="I76" s="12" t="n">
        <v>64</v>
      </c>
      <c r="J76" s="13" t="n">
        <v>10000</v>
      </c>
      <c r="K76" s="13">
        <f>IFERROR($H76/$I76,"")</f>
        <v/>
      </c>
      <c r="L76" s="13" t="n">
        <v>220000</v>
      </c>
      <c r="M76" t="inlineStr">
        <is>
          <t>FL</t>
        </is>
      </c>
      <c r="N76" t="inlineStr">
        <is>
          <t>Yes</t>
        </is>
      </c>
      <c r="O76" t="inlineStr">
        <is>
          <t>Not stated</t>
        </is>
      </c>
      <c r="Q76" s="9" t="inlineStr">
        <is>
          <t>https://grantcue.com/foundations/dw-mcmillan-foundation-636044830</t>
        </is>
      </c>
    </row>
    <row r="77">
      <c r="A77">
        <f>IF($E77=$E76,$A76+1,1)</f>
        <v/>
      </c>
      <c r="B77" t="inlineStr">
        <is>
          <t>PETE M HANNA CHARITABLE FOUNDATION</t>
        </is>
      </c>
      <c r="C77" t="inlineStr">
        <is>
          <t>27-4342216</t>
        </is>
      </c>
      <c r="D77" t="inlineStr">
        <is>
          <t>Alabama</t>
        </is>
      </c>
      <c r="E77" t="inlineStr">
        <is>
          <t>AL</t>
        </is>
      </c>
      <c r="F77" t="n">
        <v>2025</v>
      </c>
      <c r="G77" t="n">
        <v>2</v>
      </c>
      <c r="H77" s="13" t="n">
        <v>1247661</v>
      </c>
      <c r="I77" s="12" t="n">
        <v>79</v>
      </c>
      <c r="J77" s="13" t="n">
        <v>5000</v>
      </c>
      <c r="K77" s="13">
        <f>IFERROR($H77/$I77,"")</f>
        <v/>
      </c>
      <c r="L77" s="13" t="n">
        <v>100000</v>
      </c>
      <c r="M77" t="inlineStr">
        <is>
          <t>FL, IL, MO</t>
        </is>
      </c>
      <c r="N77" t="inlineStr">
        <is>
          <t>No</t>
        </is>
      </c>
      <c r="O77" t="inlineStr">
        <is>
          <t>Not stated</t>
        </is>
      </c>
      <c r="Q77" s="9" t="inlineStr">
        <is>
          <t>https://grantcue.com/foundations/pete-m-hanna-charitable-foundation-274342216</t>
        </is>
      </c>
    </row>
    <row r="78">
      <c r="A78">
        <f>IF($E78=$E77,$A77+1,1)</f>
        <v/>
      </c>
      <c r="B78" t="inlineStr">
        <is>
          <t>ROBERT &amp; MARY COBB FAMILY FOUNDATION</t>
        </is>
      </c>
      <c r="C78" t="inlineStr">
        <is>
          <t>82-3662305</t>
        </is>
      </c>
      <c r="D78" t="inlineStr">
        <is>
          <t>Alabama</t>
        </is>
      </c>
      <c r="E78" t="inlineStr">
        <is>
          <t>AL</t>
        </is>
      </c>
      <c r="F78" t="n">
        <v>2025</v>
      </c>
      <c r="G78" t="n">
        <v>2</v>
      </c>
      <c r="H78" s="13" t="n">
        <v>1206568</v>
      </c>
      <c r="I78" s="12" t="n">
        <v>62</v>
      </c>
      <c r="J78" s="13" t="n">
        <v>12500</v>
      </c>
      <c r="K78" s="13">
        <f>IFERROR($H78/$I78,"")</f>
        <v/>
      </c>
      <c r="L78" s="13" t="n">
        <v>100000</v>
      </c>
      <c r="M78" t="inlineStr">
        <is>
          <t>GA, NC, FL</t>
        </is>
      </c>
      <c r="N78" t="inlineStr">
        <is>
          <t>No</t>
        </is>
      </c>
      <c r="O78" t="inlineStr">
        <is>
          <t>Not stated</t>
        </is>
      </c>
      <c r="Q78" s="9" t="inlineStr">
        <is>
          <t>https://grantcue.com/foundations/robert-and-mary-cobb-family-foundation-823662305</t>
        </is>
      </c>
    </row>
    <row r="79">
      <c r="A79">
        <f>IF($E79=$E78,$A78+1,1)</f>
        <v/>
      </c>
      <c r="B79" t="inlineStr">
        <is>
          <t>THE JOEL R ANDERSON FAMILY FOUNDATION</t>
        </is>
      </c>
      <c r="C79" t="inlineStr">
        <is>
          <t>63-1133060</t>
        </is>
      </c>
      <c r="D79" t="inlineStr">
        <is>
          <t>Alabama</t>
        </is>
      </c>
      <c r="E79" t="inlineStr">
        <is>
          <t>AL</t>
        </is>
      </c>
      <c r="F79" t="n">
        <v>2025</v>
      </c>
      <c r="G79" t="n">
        <v>2</v>
      </c>
      <c r="H79" s="13" t="n">
        <v>1197018</v>
      </c>
      <c r="I79" s="12" t="n">
        <v>56</v>
      </c>
      <c r="J79" s="13" t="n">
        <v>12500</v>
      </c>
      <c r="K79" s="13">
        <f>IFERROR($H79/$I79,"")</f>
        <v/>
      </c>
      <c r="L79" s="13" t="n">
        <v>150000</v>
      </c>
      <c r="M79" t="inlineStr">
        <is>
          <t>FL, TN, CA</t>
        </is>
      </c>
      <c r="N79" t="inlineStr">
        <is>
          <t>No</t>
        </is>
      </c>
      <c r="O79" t="inlineStr">
        <is>
          <t>Not stated</t>
        </is>
      </c>
      <c r="Q79" s="9" t="inlineStr">
        <is>
          <t>https://grantcue.com/foundations/the-joel-r-anderson-family-foundation-631133060</t>
        </is>
      </c>
    </row>
    <row r="80">
      <c r="A80">
        <f>IF($E80=$E79,$A79+1,1)</f>
        <v/>
      </c>
      <c r="B80" t="inlineStr">
        <is>
          <t>THE FAYETTE COMMUNITY FOUNDATION</t>
        </is>
      </c>
      <c r="C80" t="inlineStr">
        <is>
          <t>20-3733823</t>
        </is>
      </c>
      <c r="D80" t="inlineStr">
        <is>
          <t>Alabama</t>
        </is>
      </c>
      <c r="E80" t="inlineStr">
        <is>
          <t>AL</t>
        </is>
      </c>
      <c r="F80" t="n">
        <v>2025</v>
      </c>
      <c r="G80" t="n">
        <v>2</v>
      </c>
      <c r="H80" s="13" t="n">
        <v>1190907</v>
      </c>
      <c r="I80" s="12" t="n">
        <v>55</v>
      </c>
      <c r="J80" s="13" t="n">
        <v>8500</v>
      </c>
      <c r="K80" s="13">
        <f>IFERROR($H80/$I80,"")</f>
        <v/>
      </c>
      <c r="L80" s="13" t="n">
        <v>135000</v>
      </c>
      <c r="N80" t="inlineStr">
        <is>
          <t>No</t>
        </is>
      </c>
      <c r="O80" t="inlineStr">
        <is>
          <t>Not stated</t>
        </is>
      </c>
      <c r="Q80" s="9" t="inlineStr">
        <is>
          <t>https://grantcue.com/foundations/the-fayette-community-foundation-203733823</t>
        </is>
      </c>
    </row>
    <row r="81">
      <c r="A81">
        <f>IF($E81=$E80,$A80+1,1)</f>
        <v/>
      </c>
      <c r="B81" t="inlineStr">
        <is>
          <t>NAN H ALTMAYER CHARITABLE TRUST</t>
        </is>
      </c>
      <c r="C81" t="inlineStr">
        <is>
          <t>63-6229763</t>
        </is>
      </c>
      <c r="D81" t="inlineStr">
        <is>
          <t>Alabama</t>
        </is>
      </c>
      <c r="E81" t="inlineStr">
        <is>
          <t>AL</t>
        </is>
      </c>
      <c r="F81" t="n">
        <v>2024</v>
      </c>
      <c r="G81" t="n">
        <v>2</v>
      </c>
      <c r="H81" s="13" t="n">
        <v>1187384</v>
      </c>
      <c r="I81" s="12" t="n">
        <v>117</v>
      </c>
      <c r="J81" s="13" t="n">
        <v>8000</v>
      </c>
      <c r="K81" s="13">
        <f>IFERROR($H81/$I81,"")</f>
        <v/>
      </c>
      <c r="L81" s="13" t="n">
        <v>113972</v>
      </c>
      <c r="M81" t="inlineStr">
        <is>
          <t>PA, DC, CT</t>
        </is>
      </c>
      <c r="N81" t="inlineStr">
        <is>
          <t>Yes</t>
        </is>
      </c>
      <c r="O81" t="inlineStr">
        <is>
          <t>Not stated</t>
        </is>
      </c>
      <c r="Q81" s="9" t="inlineStr">
        <is>
          <t>https://grantcue.com/foundations/nan-h-altmayer-charitable-trust-regions-bank-trustee-636229763</t>
        </is>
      </c>
    </row>
    <row r="82">
      <c r="A82">
        <f>IF($E82=$E81,$A81+1,1)</f>
        <v/>
      </c>
      <c r="B82" t="inlineStr">
        <is>
          <t>NICHOLSON FAMILY FOUNDATION</t>
        </is>
      </c>
      <c r="C82" t="inlineStr">
        <is>
          <t>87-1037403</t>
        </is>
      </c>
      <c r="D82" t="inlineStr">
        <is>
          <t>Alabama</t>
        </is>
      </c>
      <c r="E82" t="inlineStr">
        <is>
          <t>AL</t>
        </is>
      </c>
      <c r="F82" t="n">
        <v>2024</v>
      </c>
      <c r="G82" t="n">
        <v>2</v>
      </c>
      <c r="H82" s="13" t="n">
        <v>1151404</v>
      </c>
      <c r="I82" s="12" t="n">
        <v>64</v>
      </c>
      <c r="J82" s="13" t="n">
        <v>10000</v>
      </c>
      <c r="K82" s="13">
        <f>IFERROR($H82/$I82,"")</f>
        <v/>
      </c>
      <c r="L82" s="13" t="n">
        <v>114100</v>
      </c>
      <c r="M82" t="inlineStr">
        <is>
          <t>TX, NC, CA</t>
        </is>
      </c>
      <c r="N82" t="inlineStr">
        <is>
          <t>No</t>
        </is>
      </c>
      <c r="O82" t="inlineStr">
        <is>
          <t>Not stated</t>
        </is>
      </c>
      <c r="Q82" s="9" t="inlineStr">
        <is>
          <t>https://grantcue.com/foundations/nicholson-family-foundation-871037403</t>
        </is>
      </c>
    </row>
    <row r="83">
      <c r="A83">
        <f>IF($E83=$E82,$A82+1,1)</f>
        <v/>
      </c>
      <c r="B83" t="inlineStr">
        <is>
          <t>DAVISON BRUCE FOUNDATION</t>
        </is>
      </c>
      <c r="C83" t="inlineStr">
        <is>
          <t>20-6565366</t>
        </is>
      </c>
      <c r="D83" t="inlineStr">
        <is>
          <t>Alabama</t>
        </is>
      </c>
      <c r="E83" t="inlineStr">
        <is>
          <t>AL</t>
        </is>
      </c>
      <c r="F83" t="n">
        <v>2024</v>
      </c>
      <c r="G83" t="n">
        <v>1</v>
      </c>
      <c r="H83" s="13" t="n">
        <v>1102200</v>
      </c>
      <c r="I83" s="12" t="n">
        <v>52</v>
      </c>
      <c r="J83" s="13" t="n">
        <v>15000</v>
      </c>
      <c r="K83" s="13">
        <f>IFERROR($H83/$I83,"")</f>
        <v/>
      </c>
      <c r="L83" s="13" t="n">
        <v>66000</v>
      </c>
      <c r="M83" t="inlineStr">
        <is>
          <t>TX, MS, GA</t>
        </is>
      </c>
      <c r="N83" t="inlineStr">
        <is>
          <t>Yes</t>
        </is>
      </c>
      <c r="O83" t="inlineStr">
        <is>
          <t>Yes</t>
        </is>
      </c>
      <c r="P83" s="9" t="inlineStr">
        <is>
          <t>https://www.davisonbrucefoundation.org/</t>
        </is>
      </c>
      <c r="Q83" s="9" t="inlineStr">
        <is>
          <t>https://grantcue.com/foundations/davison-bruce-foundation-206565366</t>
        </is>
      </c>
    </row>
    <row r="84">
      <c r="A84">
        <f>IF($E84=$E83,$A83+1,1)</f>
        <v/>
      </c>
      <c r="B84" t="inlineStr">
        <is>
          <t>LOUIS &amp; JOSIE FORCHHEIMER MEMORIAL FOUNDATION</t>
        </is>
      </c>
      <c r="C84" t="inlineStr">
        <is>
          <t>63-6161119</t>
        </is>
      </c>
      <c r="D84" t="inlineStr">
        <is>
          <t>Alabama</t>
        </is>
      </c>
      <c r="E84" t="inlineStr">
        <is>
          <t>AL</t>
        </is>
      </c>
      <c r="F84" t="n">
        <v>2025</v>
      </c>
      <c r="G84" t="n">
        <v>2</v>
      </c>
      <c r="H84" s="13" t="n">
        <v>1088022</v>
      </c>
      <c r="I84" s="12" t="n">
        <v>14</v>
      </c>
      <c r="J84" s="13" t="n">
        <v>56987</v>
      </c>
      <c r="K84" s="13">
        <f>IFERROR($H84/$I84,"")</f>
        <v/>
      </c>
      <c r="L84" s="13" t="n">
        <v>170962</v>
      </c>
      <c r="M84" t="inlineStr">
        <is>
          <t>TX, TN, GA</t>
        </is>
      </c>
      <c r="N84" t="inlineStr">
        <is>
          <t>No</t>
        </is>
      </c>
      <c r="O84" t="inlineStr">
        <is>
          <t>Not stated</t>
        </is>
      </c>
      <c r="Q84" s="9" t="inlineStr">
        <is>
          <t>https://grantcue.com/foundations/louis-and-josie-forchheimer-memorial-foundation-636161119</t>
        </is>
      </c>
    </row>
    <row r="85">
      <c r="A85">
        <f>IF($E85=$E84,$A84+1,1)</f>
        <v/>
      </c>
      <c r="B85" t="inlineStr">
        <is>
          <t>CAROL W &amp; MYRON J ROTHSCHILD FUND</t>
        </is>
      </c>
      <c r="C85" t="inlineStr">
        <is>
          <t>63-6050756</t>
        </is>
      </c>
      <c r="D85" t="inlineStr">
        <is>
          <t>Alabama</t>
        </is>
      </c>
      <c r="E85" t="inlineStr">
        <is>
          <t>AL</t>
        </is>
      </c>
      <c r="F85" t="n">
        <v>2025</v>
      </c>
      <c r="G85" t="n">
        <v>2</v>
      </c>
      <c r="H85" s="13" t="n">
        <v>1063500</v>
      </c>
      <c r="I85" s="12" t="n">
        <v>24</v>
      </c>
      <c r="J85" s="13" t="n">
        <v>10000</v>
      </c>
      <c r="K85" s="13">
        <f>IFERROR($H85/$I85,"")</f>
        <v/>
      </c>
      <c r="L85" s="13" t="n">
        <v>500000</v>
      </c>
      <c r="M85" t="inlineStr">
        <is>
          <t>NY</t>
        </is>
      </c>
      <c r="N85" t="inlineStr">
        <is>
          <t>No</t>
        </is>
      </c>
      <c r="O85" t="inlineStr">
        <is>
          <t>Not stated</t>
        </is>
      </c>
      <c r="Q85" s="9" t="inlineStr">
        <is>
          <t>https://grantcue.com/foundations/carol-w-and-myron-j-rothschild-fund-c-o-regions-private-wealth-mgmt-636050756</t>
        </is>
      </c>
    </row>
    <row r="86">
      <c r="A86">
        <f>IF($E86=$E85,$A85+1,1)</f>
        <v/>
      </c>
      <c r="B86" t="inlineStr">
        <is>
          <t>DWIGHT M BEESON CHARITABLE TRUST</t>
        </is>
      </c>
      <c r="C86" t="inlineStr">
        <is>
          <t>63-6150745</t>
        </is>
      </c>
      <c r="D86" t="inlineStr">
        <is>
          <t>Alabama</t>
        </is>
      </c>
      <c r="E86" t="inlineStr">
        <is>
          <t>AL</t>
        </is>
      </c>
      <c r="F86" t="n">
        <v>2025</v>
      </c>
      <c r="G86" t="n">
        <v>2</v>
      </c>
      <c r="H86" s="13" t="n">
        <v>1052252</v>
      </c>
      <c r="I86" s="12" t="n">
        <v>8</v>
      </c>
      <c r="J86" s="13" t="n">
        <v>131531.5</v>
      </c>
      <c r="K86" s="13">
        <f>IFERROR($H86/$I86,"")</f>
        <v/>
      </c>
      <c r="L86" s="13" t="n">
        <v>132730</v>
      </c>
      <c r="M86" t="inlineStr">
        <is>
          <t>MS</t>
        </is>
      </c>
      <c r="N86" t="inlineStr">
        <is>
          <t>No</t>
        </is>
      </c>
      <c r="O86" t="inlineStr">
        <is>
          <t>Not stated</t>
        </is>
      </c>
      <c r="Q86" s="9" t="inlineStr">
        <is>
          <t>https://grantcue.com/foundations/dwight-m-beeson-charitable-trust-636150745</t>
        </is>
      </c>
    </row>
    <row r="87">
      <c r="A87">
        <f>IF($E87=$E86,$A86+1,1)</f>
        <v/>
      </c>
      <c r="B87" t="inlineStr">
        <is>
          <t>THE PROPST FOUNDATION</t>
        </is>
      </c>
      <c r="C87" t="inlineStr">
        <is>
          <t>27-4341346</t>
        </is>
      </c>
      <c r="D87" t="inlineStr">
        <is>
          <t>Alabama</t>
        </is>
      </c>
      <c r="E87" t="inlineStr">
        <is>
          <t>AL</t>
        </is>
      </c>
      <c r="F87" t="n">
        <v>2025</v>
      </c>
      <c r="G87" t="n">
        <v>2</v>
      </c>
      <c r="H87" s="13" t="n">
        <v>1044161</v>
      </c>
      <c r="I87" s="12" t="n">
        <v>49</v>
      </c>
      <c r="J87" s="13" t="n">
        <v>15000</v>
      </c>
      <c r="K87" s="13">
        <f>IFERROR($H87/$I87,"")</f>
        <v/>
      </c>
      <c r="L87" s="13" t="n">
        <v>57911</v>
      </c>
      <c r="M87" t="inlineStr">
        <is>
          <t>NC, FL</t>
        </is>
      </c>
      <c r="N87" t="inlineStr">
        <is>
          <t>No</t>
        </is>
      </c>
      <c r="O87" t="inlineStr">
        <is>
          <t>Not stated</t>
        </is>
      </c>
      <c r="Q87" s="9" t="inlineStr">
        <is>
          <t>https://grantcue.com/foundations/the-propst-foundation-274341346</t>
        </is>
      </c>
    </row>
    <row r="88">
      <c r="A88">
        <f>IF($E88=$E87,$A87+1,1)</f>
        <v/>
      </c>
      <c r="B88" t="inlineStr">
        <is>
          <t>THE ANITA AND JULIAN SAUL FOUNDATION INC</t>
        </is>
      </c>
      <c r="C88" t="inlineStr">
        <is>
          <t>45-5205887</t>
        </is>
      </c>
      <c r="D88" t="inlineStr">
        <is>
          <t>Alabama</t>
        </is>
      </c>
      <c r="E88" t="inlineStr">
        <is>
          <t>AL</t>
        </is>
      </c>
      <c r="F88" t="n">
        <v>2024</v>
      </c>
      <c r="G88" t="n">
        <v>1</v>
      </c>
      <c r="H88" s="13" t="n">
        <v>1041658</v>
      </c>
      <c r="I88" s="12" t="n">
        <v>66</v>
      </c>
      <c r="J88" s="13" t="n">
        <v>1000</v>
      </c>
      <c r="K88" s="13">
        <f>IFERROR($H88/$I88,"")</f>
        <v/>
      </c>
      <c r="L88" s="13" t="n">
        <v>470000</v>
      </c>
      <c r="M88" t="inlineStr">
        <is>
          <t>TN, GA, WY</t>
        </is>
      </c>
      <c r="N88" t="inlineStr">
        <is>
          <t>No</t>
        </is>
      </c>
      <c r="O88" t="inlineStr">
        <is>
          <t>Not stated</t>
        </is>
      </c>
      <c r="Q88" s="9" t="inlineStr">
        <is>
          <t>https://grantcue.com/foundations/the-anita-and-julian-saul-foundation-inc-455205887</t>
        </is>
      </c>
    </row>
    <row r="89">
      <c r="A89">
        <f>IF($E89=$E88,$A88+1,1)</f>
        <v/>
      </c>
      <c r="B89" t="inlineStr">
        <is>
          <t>Walton Family Foundation Inc</t>
        </is>
      </c>
      <c r="C89" t="inlineStr">
        <is>
          <t>13-3441466</t>
        </is>
      </c>
      <c r="D89" t="inlineStr">
        <is>
          <t>Arkansas</t>
        </is>
      </c>
      <c r="E89" t="inlineStr">
        <is>
          <t>AR</t>
        </is>
      </c>
      <c r="F89" t="n">
        <v>2024</v>
      </c>
      <c r="G89" t="n">
        <v>1</v>
      </c>
      <c r="H89" s="13" t="n">
        <v>562330265</v>
      </c>
      <c r="I89" s="12" t="n">
        <v>1020</v>
      </c>
      <c r="J89" s="13" t="n">
        <v>200000</v>
      </c>
      <c r="K89" s="13">
        <f>IFERROR($H89/$I89,"")</f>
        <v/>
      </c>
      <c r="L89" s="13" t="n">
        <v>35550004</v>
      </c>
      <c r="M89" t="inlineStr">
        <is>
          <t>DC, CA, NY</t>
        </is>
      </c>
      <c r="N89" t="inlineStr">
        <is>
          <t>No</t>
        </is>
      </c>
      <c r="O89" t="inlineStr">
        <is>
          <t>Not stated</t>
        </is>
      </c>
      <c r="Q89" s="9" t="inlineStr">
        <is>
          <t>https://grantcue.com/foundations/walton-family-foundation-inc-133441466</t>
        </is>
      </c>
    </row>
    <row r="90">
      <c r="A90">
        <f>IF($E90=$E89,$A89+1,1)</f>
        <v/>
      </c>
      <c r="B90" t="inlineStr">
        <is>
          <t>WINDGATE CHARITABLE FOUNDATION INC</t>
        </is>
      </c>
      <c r="C90" t="inlineStr">
        <is>
          <t>71-0723781</t>
        </is>
      </c>
      <c r="D90" t="inlineStr">
        <is>
          <t>Arkansas</t>
        </is>
      </c>
      <c r="E90" t="inlineStr">
        <is>
          <t>AR</t>
        </is>
      </c>
      <c r="F90" t="n">
        <v>2025</v>
      </c>
      <c r="G90" t="n">
        <v>2</v>
      </c>
      <c r="H90" s="13" t="n">
        <v>182530350</v>
      </c>
      <c r="I90" s="12" t="n">
        <v>616</v>
      </c>
      <c r="J90" s="13" t="n">
        <v>52000</v>
      </c>
      <c r="K90" s="13">
        <f>IFERROR($H90/$I90,"")</f>
        <v/>
      </c>
      <c r="L90" s="13" t="n">
        <v>25036178</v>
      </c>
      <c r="M90" t="inlineStr">
        <is>
          <t>MN, TN, NC</t>
        </is>
      </c>
      <c r="N90" t="inlineStr">
        <is>
          <t>No</t>
        </is>
      </c>
      <c r="O90" t="inlineStr">
        <is>
          <t>Not stated</t>
        </is>
      </c>
      <c r="Q90" s="9" t="inlineStr">
        <is>
          <t>https://grantcue.com/foundations/windgate-charitable-foundation-inc-710723781</t>
        </is>
      </c>
    </row>
    <row r="91">
      <c r="A91">
        <f>IF($E91=$E90,$A90+1,1)</f>
        <v/>
      </c>
      <c r="B91" t="inlineStr">
        <is>
          <t>Alice L Walton Foundation</t>
        </is>
      </c>
      <c r="C91" t="inlineStr">
        <is>
          <t>82-3700633</t>
        </is>
      </c>
      <c r="D91" t="inlineStr">
        <is>
          <t>Arkansas</t>
        </is>
      </c>
      <c r="E91" t="inlineStr">
        <is>
          <t>AR</t>
        </is>
      </c>
      <c r="F91" t="n">
        <v>2024</v>
      </c>
      <c r="G91" t="n">
        <v>2</v>
      </c>
      <c r="H91" s="13" t="n">
        <v>94293888</v>
      </c>
      <c r="I91" s="12" t="n">
        <v>190</v>
      </c>
      <c r="J91" s="13" t="n">
        <v>50000</v>
      </c>
      <c r="K91" s="13">
        <f>IFERROR($H91/$I91,"")</f>
        <v/>
      </c>
      <c r="L91" s="13" t="n">
        <v>12037070</v>
      </c>
      <c r="M91" t="inlineStr">
        <is>
          <t>CT, GA, NY</t>
        </is>
      </c>
      <c r="N91" t="inlineStr">
        <is>
          <t>No</t>
        </is>
      </c>
      <c r="O91" t="inlineStr">
        <is>
          <t>Not stated</t>
        </is>
      </c>
      <c r="Q91" s="9" t="inlineStr">
        <is>
          <t>https://grantcue.com/foundations/alice-l-walton-foundation-823700633</t>
        </is>
      </c>
    </row>
    <row r="92">
      <c r="A92">
        <f>IF($E92=$E91,$A91+1,1)</f>
        <v/>
      </c>
      <c r="B92" t="inlineStr">
        <is>
          <t>Town Branch Foundation</t>
        </is>
      </c>
      <c r="C92" t="inlineStr">
        <is>
          <t>82-3575662</t>
        </is>
      </c>
      <c r="D92" t="inlineStr">
        <is>
          <t>Arkansas</t>
        </is>
      </c>
      <c r="E92" t="inlineStr">
        <is>
          <t>AR</t>
        </is>
      </c>
      <c r="F92" t="n">
        <v>2024</v>
      </c>
      <c r="G92" t="n">
        <v>1</v>
      </c>
      <c r="H92" s="13" t="n">
        <v>29982571</v>
      </c>
      <c r="I92" s="12" t="n">
        <v>63</v>
      </c>
      <c r="J92" s="13" t="n">
        <v>250000</v>
      </c>
      <c r="K92" s="13">
        <f>IFERROR($H92/$I92,"")</f>
        <v/>
      </c>
      <c r="L92" s="13" t="n">
        <v>3854715</v>
      </c>
      <c r="M92" t="inlineStr">
        <is>
          <t>OK, NY, MA</t>
        </is>
      </c>
      <c r="N92" t="inlineStr">
        <is>
          <t>No</t>
        </is>
      </c>
      <c r="O92" t="inlineStr">
        <is>
          <t>Not stated</t>
        </is>
      </c>
      <c r="Q92" s="9" t="inlineStr">
        <is>
          <t>https://grantcue.com/foundations/town-branch-foundation-823575662</t>
        </is>
      </c>
    </row>
    <row r="93">
      <c r="A93">
        <f>IF($E93=$E92,$A92+1,1)</f>
        <v/>
      </c>
      <c r="B93" t="inlineStr">
        <is>
          <t>Arkansas Animal Rescue Foundation</t>
        </is>
      </c>
      <c r="C93" t="inlineStr">
        <is>
          <t>20-5795124</t>
        </is>
      </c>
      <c r="D93" t="inlineStr">
        <is>
          <t>Arkansas</t>
        </is>
      </c>
      <c r="E93" t="inlineStr">
        <is>
          <t>AR</t>
        </is>
      </c>
      <c r="F93" t="n">
        <v>2025</v>
      </c>
      <c r="G93" t="n">
        <v>2</v>
      </c>
      <c r="H93" s="13" t="n">
        <v>20257681</v>
      </c>
      <c r="I93" s="12" t="n">
        <v>78</v>
      </c>
      <c r="J93" s="13" t="n">
        <v>10000</v>
      </c>
      <c r="K93" s="13">
        <f>IFERROR($H93/$I93,"")</f>
        <v/>
      </c>
      <c r="L93" s="13" t="n">
        <v>14316039</v>
      </c>
      <c r="M93" t="inlineStr">
        <is>
          <t>IN</t>
        </is>
      </c>
      <c r="N93" t="inlineStr">
        <is>
          <t>No</t>
        </is>
      </c>
      <c r="O93" t="inlineStr">
        <is>
          <t>Not stated</t>
        </is>
      </c>
      <c r="Q93" s="9" t="inlineStr">
        <is>
          <t>https://grantcue.com/foundations/arkansas-animal-rescue-foundation-205795124</t>
        </is>
      </c>
    </row>
    <row r="94">
      <c r="A94">
        <f>IF($E94=$E93,$A93+1,1)</f>
        <v/>
      </c>
      <c r="B94" t="inlineStr">
        <is>
          <t>THE CLAUDE AND BETTY HARRIS FOUNDATION INC</t>
        </is>
      </c>
      <c r="C94" t="inlineStr">
        <is>
          <t>61-1400416</t>
        </is>
      </c>
      <c r="D94" t="inlineStr">
        <is>
          <t>Arkansas</t>
        </is>
      </c>
      <c r="E94" t="inlineStr">
        <is>
          <t>AR</t>
        </is>
      </c>
      <c r="F94" t="n">
        <v>2025</v>
      </c>
      <c r="G94" t="n">
        <v>2</v>
      </c>
      <c r="H94" s="13" t="n">
        <v>19424670</v>
      </c>
      <c r="I94" s="12" t="n">
        <v>43</v>
      </c>
      <c r="J94" s="13" t="n">
        <v>200000</v>
      </c>
      <c r="K94" s="13">
        <f>IFERROR($H94/$I94,"")</f>
        <v/>
      </c>
      <c r="L94" s="13" t="n">
        <v>3000000</v>
      </c>
      <c r="M94" t="inlineStr">
        <is>
          <t>TX, VA, TN</t>
        </is>
      </c>
      <c r="N94" t="inlineStr">
        <is>
          <t>No</t>
        </is>
      </c>
      <c r="O94" t="inlineStr">
        <is>
          <t>Not stated</t>
        </is>
      </c>
      <c r="Q94" s="9" t="inlineStr">
        <is>
          <t>https://grantcue.com/foundations/the-claude-and-betty-harris-foundation-inc-611400416</t>
        </is>
      </c>
    </row>
    <row r="95">
      <c r="A95">
        <f>IF($E95=$E94,$A94+1,1)</f>
        <v/>
      </c>
      <c r="B95" t="inlineStr">
        <is>
          <t>GEORGE H DUNKLIN JR CHARITABLE FOUNDATION</t>
        </is>
      </c>
      <c r="C95" t="inlineStr">
        <is>
          <t>68-6213253</t>
        </is>
      </c>
      <c r="D95" t="inlineStr">
        <is>
          <t>Arkansas</t>
        </is>
      </c>
      <c r="E95" t="inlineStr">
        <is>
          <t>AR</t>
        </is>
      </c>
      <c r="F95" t="n">
        <v>2025</v>
      </c>
      <c r="G95" t="n">
        <v>2</v>
      </c>
      <c r="H95" s="13" t="n">
        <v>17348383</v>
      </c>
      <c r="I95" s="12" t="n">
        <v>68</v>
      </c>
      <c r="J95" s="13" t="n">
        <v>5000</v>
      </c>
      <c r="K95" s="13">
        <f>IFERROR($H95/$I95,"")</f>
        <v/>
      </c>
      <c r="L95" s="13" t="n">
        <v>8071104</v>
      </c>
      <c r="M95" t="inlineStr">
        <is>
          <t>TN, NC, SC</t>
        </is>
      </c>
      <c r="N95" t="inlineStr">
        <is>
          <t>No</t>
        </is>
      </c>
      <c r="O95" t="inlineStr">
        <is>
          <t>Not stated</t>
        </is>
      </c>
      <c r="Q95" s="9" t="inlineStr">
        <is>
          <t>https://grantcue.com/foundations/george-h-dunklin-jr-charitable-foundation-686213253</t>
        </is>
      </c>
    </row>
    <row r="96">
      <c r="A96">
        <f>IF($E96=$E95,$A95+1,1)</f>
        <v/>
      </c>
      <c r="B96" t="inlineStr">
        <is>
          <t>JOHN &amp; ASHLEY RAUSCH FAMILY CHARITABLE FOUNDATION</t>
        </is>
      </c>
      <c r="C96" t="inlineStr">
        <is>
          <t>39-4712694</t>
        </is>
      </c>
      <c r="D96" t="inlineStr">
        <is>
          <t>Arkansas</t>
        </is>
      </c>
      <c r="E96" t="inlineStr">
        <is>
          <t>AR</t>
        </is>
      </c>
      <c r="F96" t="n">
        <v>2025</v>
      </c>
      <c r="G96" t="n">
        <v>1</v>
      </c>
      <c r="H96" s="13" t="n">
        <v>8735000</v>
      </c>
      <c r="I96" s="12" t="n">
        <v>7</v>
      </c>
      <c r="J96" s="13" t="n">
        <v>250000</v>
      </c>
      <c r="K96" s="13">
        <f>IFERROR($H96/$I96,"")</f>
        <v/>
      </c>
      <c r="L96" s="13" t="n">
        <v>7000000</v>
      </c>
      <c r="M96" t="inlineStr">
        <is>
          <t>OK, TX, NC</t>
        </is>
      </c>
      <c r="N96" t="inlineStr">
        <is>
          <t>No</t>
        </is>
      </c>
      <c r="O96" t="inlineStr">
        <is>
          <t>Not stated</t>
        </is>
      </c>
      <c r="Q96" s="9" t="inlineStr">
        <is>
          <t>https://grantcue.com/foundations/john-and-ashley-rausch-family-charitable-foundation-394712694</t>
        </is>
      </c>
    </row>
    <row r="97">
      <c r="A97">
        <f>IF($E97=$E96,$A96+1,1)</f>
        <v/>
      </c>
      <c r="B97" t="inlineStr">
        <is>
          <t>THE WINTHROP ROCKEFELLER FOUNDATION</t>
        </is>
      </c>
      <c r="C97" t="inlineStr">
        <is>
          <t>71-0285871</t>
        </is>
      </c>
      <c r="D97" t="inlineStr">
        <is>
          <t>Arkansas</t>
        </is>
      </c>
      <c r="E97" t="inlineStr">
        <is>
          <t>AR</t>
        </is>
      </c>
      <c r="F97" t="n">
        <v>2024</v>
      </c>
      <c r="G97" t="n">
        <v>1</v>
      </c>
      <c r="H97" s="13" t="n">
        <v>6459300</v>
      </c>
      <c r="I97" s="12" t="n">
        <v>106</v>
      </c>
      <c r="J97" s="13" t="n">
        <v>30000</v>
      </c>
      <c r="K97" s="13">
        <f>IFERROR($H97/$I97,"")</f>
        <v/>
      </c>
      <c r="L97" s="13" t="n">
        <v>600000</v>
      </c>
      <c r="N97" t="inlineStr">
        <is>
          <t>Yes</t>
        </is>
      </c>
      <c r="O97" t="inlineStr">
        <is>
          <t>Yes</t>
        </is>
      </c>
      <c r="P97" s="9" t="inlineStr">
        <is>
          <t>https://www.wrfoundation.org/WWW.GUIDESTAR.ORG</t>
        </is>
      </c>
      <c r="Q97" s="9" t="inlineStr">
        <is>
          <t>https://grantcue.com/foundations/the-winthrop-rockefeller-foundation-710285871</t>
        </is>
      </c>
    </row>
    <row r="98">
      <c r="A98">
        <f>IF($E98=$E97,$A97+1,1)</f>
        <v/>
      </c>
      <c r="B98" t="inlineStr">
        <is>
          <t>EAST NORTH STREET FOUNDATION LLC</t>
        </is>
      </c>
      <c r="C98" t="inlineStr">
        <is>
          <t>93-3899585</t>
        </is>
      </c>
      <c r="D98" t="inlineStr">
        <is>
          <t>Arkansas</t>
        </is>
      </c>
      <c r="E98" t="inlineStr">
        <is>
          <t>AR</t>
        </is>
      </c>
      <c r="F98" t="n">
        <v>2025</v>
      </c>
      <c r="G98" t="n">
        <v>2</v>
      </c>
      <c r="H98" s="13" t="n">
        <v>4359424</v>
      </c>
      <c r="I98" s="12" t="n">
        <v>14</v>
      </c>
      <c r="J98" s="13" t="n">
        <v>100000</v>
      </c>
      <c r="K98" s="13">
        <f>IFERROR($H98/$I98,"")</f>
        <v/>
      </c>
      <c r="L98" s="13" t="n">
        <v>3221424</v>
      </c>
      <c r="M98" t="inlineStr">
        <is>
          <t>OH, MN, TX</t>
        </is>
      </c>
      <c r="N98" t="inlineStr">
        <is>
          <t>No</t>
        </is>
      </c>
      <c r="O98" t="inlineStr">
        <is>
          <t>Not stated</t>
        </is>
      </c>
      <c r="Q98" s="9" t="inlineStr">
        <is>
          <t>https://grantcue.com/foundations/east-north-street-foundation-llc-933899585</t>
        </is>
      </c>
    </row>
    <row r="99">
      <c r="A99">
        <f>IF($E99=$E98,$A98+1,1)</f>
        <v/>
      </c>
      <c r="B99" t="inlineStr">
        <is>
          <t>Arvest Foundation</t>
        </is>
      </c>
      <c r="C99" t="inlineStr">
        <is>
          <t>82-3700845</t>
        </is>
      </c>
      <c r="D99" t="inlineStr">
        <is>
          <t>Arkansas</t>
        </is>
      </c>
      <c r="E99" t="inlineStr">
        <is>
          <t>AR</t>
        </is>
      </c>
      <c r="F99" t="n">
        <v>2024</v>
      </c>
      <c r="G99" t="n">
        <v>1</v>
      </c>
      <c r="H99" s="13" t="n">
        <v>4305000</v>
      </c>
      <c r="I99" s="12" t="n">
        <v>562</v>
      </c>
      <c r="J99" s="13" t="n">
        <v>5000</v>
      </c>
      <c r="K99" s="13">
        <f>IFERROR($H99/$I99,"")</f>
        <v/>
      </c>
      <c r="L99" s="13" t="n">
        <v>75000</v>
      </c>
      <c r="M99" t="inlineStr">
        <is>
          <t>OK, MO, KS</t>
        </is>
      </c>
      <c r="N99" t="inlineStr">
        <is>
          <t>No</t>
        </is>
      </c>
      <c r="O99" t="inlineStr">
        <is>
          <t>Not stated</t>
        </is>
      </c>
      <c r="Q99" s="9" t="inlineStr">
        <is>
          <t>https://grantcue.com/foundations/arvest-foundation-823700845</t>
        </is>
      </c>
    </row>
    <row r="100">
      <c r="A100">
        <f>IF($E100=$E99,$A99+1,1)</f>
        <v/>
      </c>
      <c r="B100" t="inlineStr">
        <is>
          <t>ROY AND CHRISTINE STURGIS CHARITABLE AND</t>
        </is>
      </c>
      <c r="C100" t="inlineStr">
        <is>
          <t>75-6331832</t>
        </is>
      </c>
      <c r="D100" t="inlineStr">
        <is>
          <t>Arkansas</t>
        </is>
      </c>
      <c r="E100" t="inlineStr">
        <is>
          <t>AR</t>
        </is>
      </c>
      <c r="F100" t="n">
        <v>2024</v>
      </c>
      <c r="G100" t="n">
        <v>2</v>
      </c>
      <c r="H100" s="13" t="n">
        <v>4118700</v>
      </c>
      <c r="I100" s="12" t="n">
        <v>149</v>
      </c>
      <c r="J100" s="13" t="n">
        <v>20000</v>
      </c>
      <c r="K100" s="13">
        <f>IFERROR($H100/$I100,"")</f>
        <v/>
      </c>
      <c r="L100" s="13" t="n">
        <v>300000</v>
      </c>
      <c r="M100" t="inlineStr">
        <is>
          <t>TX, GA, CA</t>
        </is>
      </c>
      <c r="N100" t="inlineStr">
        <is>
          <t>Yes</t>
        </is>
      </c>
      <c r="O100" t="inlineStr">
        <is>
          <t>Yes</t>
        </is>
      </c>
      <c r="Q100" s="9" t="inlineStr">
        <is>
          <t>https://grantcue.com/foundations/roy-and-christine-sturgis-charitable-and-756331832</t>
        </is>
      </c>
    </row>
    <row r="101">
      <c r="A101">
        <f>IF($E101=$E100,$A100+1,1)</f>
        <v/>
      </c>
      <c r="B101" t="inlineStr">
        <is>
          <t>TRINITY FOUNDATION</t>
        </is>
      </c>
      <c r="C101" t="inlineStr">
        <is>
          <t>71-6050288</t>
        </is>
      </c>
      <c r="D101" t="inlineStr">
        <is>
          <t>Arkansas</t>
        </is>
      </c>
      <c r="E101" t="inlineStr">
        <is>
          <t>AR</t>
        </is>
      </c>
      <c r="F101" t="n">
        <v>2024</v>
      </c>
      <c r="G101" t="n">
        <v>2</v>
      </c>
      <c r="H101" s="13" t="n">
        <v>4023107</v>
      </c>
      <c r="I101" s="12" t="n">
        <v>55</v>
      </c>
      <c r="J101" s="13" t="n">
        <v>10000</v>
      </c>
      <c r="K101" s="13">
        <f>IFERROR($H101/$I101,"")</f>
        <v/>
      </c>
      <c r="L101" s="13" t="n">
        <v>2200000</v>
      </c>
      <c r="N101" t="inlineStr">
        <is>
          <t>Yes</t>
        </is>
      </c>
      <c r="O101" t="inlineStr">
        <is>
          <t>Yes</t>
        </is>
      </c>
      <c r="Q101" s="9" t="inlineStr">
        <is>
          <t>https://grantcue.com/foundations/trinity-foundation-716050288</t>
        </is>
      </c>
    </row>
    <row r="102">
      <c r="A102">
        <f>IF($E102=$E101,$A101+1,1)</f>
        <v/>
      </c>
      <c r="B102" t="inlineStr">
        <is>
          <t>Pamela and Wayne Garrison Family Foundation</t>
        </is>
      </c>
      <c r="C102" t="inlineStr">
        <is>
          <t>46-5587018</t>
        </is>
      </c>
      <c r="D102" t="inlineStr">
        <is>
          <t>Arkansas</t>
        </is>
      </c>
      <c r="E102" t="inlineStr">
        <is>
          <t>AR</t>
        </is>
      </c>
      <c r="F102" t="n">
        <v>2025</v>
      </c>
      <c r="G102" t="n">
        <v>2</v>
      </c>
      <c r="H102" s="13" t="n">
        <v>4016518</v>
      </c>
      <c r="I102" s="12" t="n">
        <v>19</v>
      </c>
      <c r="J102" s="13" t="n">
        <v>25000</v>
      </c>
      <c r="K102" s="13">
        <f>IFERROR($H102/$I102,"")</f>
        <v/>
      </c>
      <c r="L102" s="13" t="n">
        <v>1136175</v>
      </c>
      <c r="M102" t="inlineStr">
        <is>
          <t>FL, WY, CT</t>
        </is>
      </c>
      <c r="N102" t="inlineStr">
        <is>
          <t>No</t>
        </is>
      </c>
      <c r="O102" t="inlineStr">
        <is>
          <t>Not stated</t>
        </is>
      </c>
      <c r="Q102" s="9" t="inlineStr">
        <is>
          <t>https://grantcue.com/foundations/pamela-and-wayne-garrison-family-foundation-465587018</t>
        </is>
      </c>
    </row>
    <row r="103">
      <c r="A103">
        <f>IF($E103=$E102,$A102+1,1)</f>
        <v/>
      </c>
      <c r="B103" t="inlineStr">
        <is>
          <t>THE MURPHY FOUNDATION</t>
        </is>
      </c>
      <c r="C103" t="inlineStr">
        <is>
          <t>71-6049826</t>
        </is>
      </c>
      <c r="D103" t="inlineStr">
        <is>
          <t>Arkansas</t>
        </is>
      </c>
      <c r="E103" t="inlineStr">
        <is>
          <t>AR</t>
        </is>
      </c>
      <c r="F103" t="n">
        <v>2024</v>
      </c>
      <c r="G103" t="n">
        <v>1</v>
      </c>
      <c r="H103" s="13" t="n">
        <v>3687844</v>
      </c>
      <c r="I103" s="12" t="n">
        <v>61</v>
      </c>
      <c r="J103" s="13" t="n">
        <v>10000</v>
      </c>
      <c r="K103" s="13">
        <f>IFERROR($H103/$I103,"")</f>
        <v/>
      </c>
      <c r="L103" s="13" t="n">
        <v>1628060</v>
      </c>
      <c r="M103" t="inlineStr">
        <is>
          <t>OH, CA, LA</t>
        </is>
      </c>
      <c r="N103" t="inlineStr">
        <is>
          <t>Yes</t>
        </is>
      </c>
      <c r="O103" t="inlineStr">
        <is>
          <t>Yes</t>
        </is>
      </c>
      <c r="Q103" s="9" t="inlineStr">
        <is>
          <t>https://grantcue.com/foundations/the-murphy-foundation-716049826</t>
        </is>
      </c>
    </row>
    <row r="104">
      <c r="A104">
        <f>IF($E104=$E103,$A103+1,1)</f>
        <v/>
      </c>
      <c r="B104" t="inlineStr">
        <is>
          <t>STURGIS CHARITABLE TRUST</t>
        </is>
      </c>
      <c r="C104" t="inlineStr">
        <is>
          <t>20-6618761</t>
        </is>
      </c>
      <c r="D104" t="inlineStr">
        <is>
          <t>Arkansas</t>
        </is>
      </c>
      <c r="E104" t="inlineStr">
        <is>
          <t>AR</t>
        </is>
      </c>
      <c r="F104" t="n">
        <v>2024</v>
      </c>
      <c r="G104" t="n">
        <v>2</v>
      </c>
      <c r="H104" s="13" t="n">
        <v>3685713</v>
      </c>
      <c r="I104" s="12" t="n">
        <v>20</v>
      </c>
      <c r="J104" s="13" t="n">
        <v>175768.5</v>
      </c>
      <c r="K104" s="13">
        <f>IFERROR($H104/$I104,"")</f>
        <v/>
      </c>
      <c r="L104" s="13" t="n">
        <v>354920</v>
      </c>
      <c r="M104" t="inlineStr">
        <is>
          <t>TX, LA</t>
        </is>
      </c>
      <c r="N104" t="inlineStr">
        <is>
          <t>No</t>
        </is>
      </c>
      <c r="O104" t="inlineStr">
        <is>
          <t>Not stated</t>
        </is>
      </c>
      <c r="Q104" s="9" t="inlineStr">
        <is>
          <t>https://grantcue.com/foundations/sturgis-charitable-trust-206618761</t>
        </is>
      </c>
    </row>
    <row r="105">
      <c r="A105">
        <f>IF($E105=$E104,$A104+1,1)</f>
        <v/>
      </c>
      <c r="B105" t="inlineStr">
        <is>
          <t>WHITAKER FAMILY FOUNDATION</t>
        </is>
      </c>
      <c r="C105" t="inlineStr">
        <is>
          <t>47-2311665</t>
        </is>
      </c>
      <c r="D105" t="inlineStr">
        <is>
          <t>Arkansas</t>
        </is>
      </c>
      <c r="E105" t="inlineStr">
        <is>
          <t>AR</t>
        </is>
      </c>
      <c r="F105" t="n">
        <v>2025</v>
      </c>
      <c r="G105" t="n">
        <v>2</v>
      </c>
      <c r="H105" s="13" t="n">
        <v>3552407</v>
      </c>
      <c r="I105" s="12" t="n">
        <v>18</v>
      </c>
      <c r="J105" s="13" t="n">
        <v>87657.5</v>
      </c>
      <c r="K105" s="13">
        <f>IFERROR($H105/$I105,"")</f>
        <v/>
      </c>
      <c r="L105" s="13" t="n">
        <v>1017250</v>
      </c>
      <c r="M105" t="inlineStr">
        <is>
          <t>MO, OK, DE</t>
        </is>
      </c>
      <c r="N105" t="inlineStr">
        <is>
          <t>Yes</t>
        </is>
      </c>
      <c r="O105" t="inlineStr">
        <is>
          <t>Not stated</t>
        </is>
      </c>
      <c r="P105" s="9" t="inlineStr">
        <is>
          <t>https://whitakerfamilyfoundation.org/</t>
        </is>
      </c>
      <c r="Q105" s="9" t="inlineStr">
        <is>
          <t>https://grantcue.com/foundations/whitaker-family-foundation-472311665</t>
        </is>
      </c>
    </row>
    <row r="106">
      <c r="A106">
        <f>IF($E106=$E105,$A105+1,1)</f>
        <v/>
      </c>
      <c r="B106" t="inlineStr">
        <is>
          <t>BECKY AND BOB ALEXANDER CHARITABLE FOUNDATION</t>
        </is>
      </c>
      <c r="C106" t="inlineStr">
        <is>
          <t>86-2157589</t>
        </is>
      </c>
      <c r="D106" t="inlineStr">
        <is>
          <t>Arkansas</t>
        </is>
      </c>
      <c r="E106" t="inlineStr">
        <is>
          <t>AR</t>
        </is>
      </c>
      <c r="F106" t="n">
        <v>2024</v>
      </c>
      <c r="G106" t="n">
        <v>1</v>
      </c>
      <c r="H106" s="13" t="n">
        <v>3531000</v>
      </c>
      <c r="I106" s="12" t="n">
        <v>35</v>
      </c>
      <c r="J106" s="13" t="n">
        <v>8000</v>
      </c>
      <c r="K106" s="13">
        <f>IFERROR($H106/$I106,"")</f>
        <v/>
      </c>
      <c r="L106" s="13" t="n">
        <v>2510000</v>
      </c>
      <c r="M106" t="inlineStr">
        <is>
          <t>NY, MO, NM</t>
        </is>
      </c>
      <c r="N106" t="inlineStr">
        <is>
          <t>No</t>
        </is>
      </c>
      <c r="O106" t="inlineStr">
        <is>
          <t>Not stated</t>
        </is>
      </c>
      <c r="Q106" s="9" t="inlineStr">
        <is>
          <t>https://grantcue.com/foundations/becky-and-bob-alexander-charitable-foundation-862157589</t>
        </is>
      </c>
    </row>
    <row r="107">
      <c r="A107">
        <f>IF($E107=$E106,$A106+1,1)</f>
        <v/>
      </c>
      <c r="B107" t="inlineStr">
        <is>
          <t>TYSON FAMILY FOUNDATION INC</t>
        </is>
      </c>
      <c r="C107" t="inlineStr">
        <is>
          <t>23-7087948</t>
        </is>
      </c>
      <c r="D107" t="inlineStr">
        <is>
          <t>Arkansas</t>
        </is>
      </c>
      <c r="E107" t="inlineStr">
        <is>
          <t>AR</t>
        </is>
      </c>
      <c r="F107" t="n">
        <v>2024</v>
      </c>
      <c r="G107" t="n">
        <v>1</v>
      </c>
      <c r="H107" s="13" t="n">
        <v>3150970</v>
      </c>
      <c r="I107" s="12" t="n">
        <v>21</v>
      </c>
      <c r="J107" s="13" t="n">
        <v>40000</v>
      </c>
      <c r="K107" s="13">
        <f>IFERROR($H107/$I107,"")</f>
        <v/>
      </c>
      <c r="L107" s="13" t="n">
        <v>1275292</v>
      </c>
      <c r="N107" t="inlineStr">
        <is>
          <t>Yes</t>
        </is>
      </c>
      <c r="O107" t="inlineStr">
        <is>
          <t>Not stated</t>
        </is>
      </c>
      <c r="Q107" s="9" t="inlineStr">
        <is>
          <t>https://grantcue.com/foundations/tyson-family-foundation-inc-237087948</t>
        </is>
      </c>
    </row>
    <row r="108">
      <c r="A108">
        <f>IF($E108=$E107,$A107+1,1)</f>
        <v/>
      </c>
      <c r="B108" t="inlineStr">
        <is>
          <t>BUCK AND EVELYN WAID TRUST FOR ACADEMIC EXCELLENCE</t>
        </is>
      </c>
      <c r="C108" t="inlineStr">
        <is>
          <t>47-2361904</t>
        </is>
      </c>
      <c r="D108" t="inlineStr">
        <is>
          <t>Arkansas</t>
        </is>
      </c>
      <c r="E108" t="inlineStr">
        <is>
          <t>AR</t>
        </is>
      </c>
      <c r="F108" t="n">
        <v>2025</v>
      </c>
      <c r="G108" t="n">
        <v>2</v>
      </c>
      <c r="H108" s="13" t="n">
        <v>2890000</v>
      </c>
      <c r="I108" s="12" t="n">
        <v>7</v>
      </c>
      <c r="J108" s="13" t="n">
        <v>10000</v>
      </c>
      <c r="K108" s="13">
        <f>IFERROR($H108/$I108,"")</f>
        <v/>
      </c>
      <c r="L108" s="13" t="n">
        <v>2690000</v>
      </c>
      <c r="N108" t="inlineStr">
        <is>
          <t>No</t>
        </is>
      </c>
      <c r="O108" t="inlineStr">
        <is>
          <t>Not stated</t>
        </is>
      </c>
      <c r="Q108" s="9" t="inlineStr">
        <is>
          <t>https://grantcue.com/foundations/buck-and-evelyn-waid-trust-for-academic-excellence-472361904</t>
        </is>
      </c>
    </row>
    <row r="109">
      <c r="A109">
        <f>IF($E109=$E108,$A108+1,1)</f>
        <v/>
      </c>
      <c r="B109" t="inlineStr">
        <is>
          <t>RICK C &amp; BELINDA G FOUNDATION</t>
        </is>
      </c>
      <c r="C109" t="inlineStr">
        <is>
          <t>45-3970505</t>
        </is>
      </c>
      <c r="D109" t="inlineStr">
        <is>
          <t>Arkansas</t>
        </is>
      </c>
      <c r="E109" t="inlineStr">
        <is>
          <t>AR</t>
        </is>
      </c>
      <c r="F109" t="n">
        <v>2025</v>
      </c>
      <c r="G109" t="n">
        <v>2</v>
      </c>
      <c r="H109" s="13" t="n">
        <v>2809925</v>
      </c>
      <c r="I109" s="12" t="n">
        <v>24</v>
      </c>
      <c r="J109" s="13" t="n">
        <v>100000</v>
      </c>
      <c r="K109" s="13">
        <f>IFERROR($H109/$I109,"")</f>
        <v/>
      </c>
      <c r="L109" s="13" t="n">
        <v>400000</v>
      </c>
      <c r="M109" t="inlineStr">
        <is>
          <t>TN, GA, TX</t>
        </is>
      </c>
      <c r="N109" t="inlineStr">
        <is>
          <t>No</t>
        </is>
      </c>
      <c r="O109" t="inlineStr">
        <is>
          <t>Not stated</t>
        </is>
      </c>
      <c r="Q109" s="9" t="inlineStr">
        <is>
          <t>https://grantcue.com/foundations/rick-c-and-belinda-g-foundation-453970505</t>
        </is>
      </c>
    </row>
    <row r="110">
      <c r="A110">
        <f>IF($E110=$E109,$A109+1,1)</f>
        <v/>
      </c>
      <c r="B110" t="inlineStr">
        <is>
          <t>THE SCHMIEDING FOUNDATION</t>
        </is>
      </c>
      <c r="C110" t="inlineStr">
        <is>
          <t>23-7262279</t>
        </is>
      </c>
      <c r="D110" t="inlineStr">
        <is>
          <t>Arkansas</t>
        </is>
      </c>
      <c r="E110" t="inlineStr">
        <is>
          <t>AR</t>
        </is>
      </c>
      <c r="F110" t="n">
        <v>2024</v>
      </c>
      <c r="G110" t="n">
        <v>1</v>
      </c>
      <c r="H110" s="13" t="n">
        <v>2564022</v>
      </c>
      <c r="I110" s="12" t="n">
        <v>109</v>
      </c>
      <c r="J110" s="13" t="n">
        <v>10000</v>
      </c>
      <c r="K110" s="13">
        <f>IFERROR($H110/$I110,"")</f>
        <v/>
      </c>
      <c r="L110" s="13" t="n">
        <v>252500</v>
      </c>
      <c r="M110" t="inlineStr">
        <is>
          <t>AL, NE, GA</t>
        </is>
      </c>
      <c r="N110" t="inlineStr">
        <is>
          <t>Yes</t>
        </is>
      </c>
      <c r="O110" t="inlineStr">
        <is>
          <t>Yes</t>
        </is>
      </c>
      <c r="Q110" s="9" t="inlineStr">
        <is>
          <t>https://grantcue.com/foundations/the-schmieding-foundation-237262279</t>
        </is>
      </c>
    </row>
    <row r="111">
      <c r="A111">
        <f>IF($E111=$E110,$A110+1,1)</f>
        <v/>
      </c>
      <c r="B111" t="inlineStr">
        <is>
          <t>BOGLE FAMILY FOUNDATION</t>
        </is>
      </c>
      <c r="C111" t="inlineStr">
        <is>
          <t>46-1620316</t>
        </is>
      </c>
      <c r="D111" t="inlineStr">
        <is>
          <t>Arkansas</t>
        </is>
      </c>
      <c r="E111" t="inlineStr">
        <is>
          <t>AR</t>
        </is>
      </c>
      <c r="F111" t="n">
        <v>2024</v>
      </c>
      <c r="G111" t="n">
        <v>2</v>
      </c>
      <c r="H111" s="13" t="n">
        <v>2332154</v>
      </c>
      <c r="I111" s="12" t="n">
        <v>16</v>
      </c>
      <c r="J111" s="13" t="n">
        <v>10000</v>
      </c>
      <c r="K111" s="13">
        <f>IFERROR($H111/$I111,"")</f>
        <v/>
      </c>
      <c r="L111" s="13" t="n">
        <v>1639141</v>
      </c>
      <c r="M111" t="inlineStr">
        <is>
          <t>OK</t>
        </is>
      </c>
      <c r="N111" t="inlineStr">
        <is>
          <t>No</t>
        </is>
      </c>
      <c r="O111" t="inlineStr">
        <is>
          <t>Not stated</t>
        </is>
      </c>
      <c r="Q111" s="9" t="inlineStr">
        <is>
          <t>https://grantcue.com/foundations/bogle-family-foundation-461620316</t>
        </is>
      </c>
    </row>
    <row r="112">
      <c r="A112">
        <f>IF($E112=$E111,$A111+1,1)</f>
        <v/>
      </c>
      <c r="B112" t="inlineStr">
        <is>
          <t>GROWING CATHOLIC EDUCATION</t>
        </is>
      </c>
      <c r="C112" t="inlineStr">
        <is>
          <t>84-2435272</t>
        </is>
      </c>
      <c r="D112" t="inlineStr">
        <is>
          <t>Arkansas</t>
        </is>
      </c>
      <c r="E112" t="inlineStr">
        <is>
          <t>AR</t>
        </is>
      </c>
      <c r="F112" t="n">
        <v>2025</v>
      </c>
      <c r="G112" t="n">
        <v>3</v>
      </c>
      <c r="H112" s="13" t="n">
        <v>2090040</v>
      </c>
      <c r="I112" s="12" t="n">
        <v>10</v>
      </c>
      <c r="J112" s="13" t="n">
        <v>16538</v>
      </c>
      <c r="K112" s="13">
        <f>IFERROR($H112/$I112,"")</f>
        <v/>
      </c>
      <c r="L112" s="13" t="n">
        <v>877325</v>
      </c>
      <c r="N112" t="inlineStr">
        <is>
          <t>No</t>
        </is>
      </c>
      <c r="O112" t="inlineStr">
        <is>
          <t>Not stated</t>
        </is>
      </c>
      <c r="Q112" s="9" t="inlineStr">
        <is>
          <t>https://grantcue.com/foundations/growing-catholic-education-842435272</t>
        </is>
      </c>
    </row>
    <row r="113">
      <c r="A113">
        <f>IF($E113=$E112,$A112+1,1)</f>
        <v/>
      </c>
      <c r="B113" t="inlineStr">
        <is>
          <t>DELTA DENTAL OF ARKANSAS FOUNDATION INC</t>
        </is>
      </c>
      <c r="C113" t="inlineStr">
        <is>
          <t>26-1569324</t>
        </is>
      </c>
      <c r="D113" t="inlineStr">
        <is>
          <t>Arkansas</t>
        </is>
      </c>
      <c r="E113" t="inlineStr">
        <is>
          <t>AR</t>
        </is>
      </c>
      <c r="F113" t="n">
        <v>2024</v>
      </c>
      <c r="G113" t="n">
        <v>1</v>
      </c>
      <c r="H113" s="13" t="n">
        <v>2081587</v>
      </c>
      <c r="I113" s="12" t="n">
        <v>47</v>
      </c>
      <c r="J113" s="13" t="n">
        <v>26050</v>
      </c>
      <c r="K113" s="13">
        <f>IFERROR($H113/$I113,"")</f>
        <v/>
      </c>
      <c r="L113" s="13" t="n">
        <v>600000</v>
      </c>
      <c r="M113" t="inlineStr">
        <is>
          <t>TX</t>
        </is>
      </c>
      <c r="N113" t="inlineStr">
        <is>
          <t>Yes</t>
        </is>
      </c>
      <c r="O113" t="inlineStr">
        <is>
          <t>Yes</t>
        </is>
      </c>
      <c r="P113" s="9" t="inlineStr">
        <is>
          <t>https://www.deltadentalar.com/GIVING-BACK/</t>
        </is>
      </c>
      <c r="Q113" s="9" t="inlineStr">
        <is>
          <t>https://grantcue.com/foundations/delta-dental-of-arkansas-foundation-inc-261569324</t>
        </is>
      </c>
    </row>
    <row r="114">
      <c r="A114">
        <f>IF($E114=$E113,$A113+1,1)</f>
        <v/>
      </c>
      <c r="B114" t="inlineStr">
        <is>
          <t>Foster Family Charitable Trust</t>
        </is>
      </c>
      <c r="C114" t="inlineStr">
        <is>
          <t>87-4679645</t>
        </is>
      </c>
      <c r="D114" t="inlineStr">
        <is>
          <t>Arkansas</t>
        </is>
      </c>
      <c r="E114" t="inlineStr">
        <is>
          <t>AR</t>
        </is>
      </c>
      <c r="F114" t="n">
        <v>2025</v>
      </c>
      <c r="G114" t="n">
        <v>2</v>
      </c>
      <c r="H114" s="13" t="n">
        <v>1745808</v>
      </c>
      <c r="I114" s="12" t="n">
        <v>70</v>
      </c>
      <c r="J114" s="13" t="n">
        <v>10000</v>
      </c>
      <c r="K114" s="13">
        <f>IFERROR($H114/$I114,"")</f>
        <v/>
      </c>
      <c r="L114" s="13" t="n">
        <v>148000</v>
      </c>
      <c r="M114" t="inlineStr">
        <is>
          <t>CA, FL, TN</t>
        </is>
      </c>
      <c r="N114" t="inlineStr">
        <is>
          <t>No</t>
        </is>
      </c>
      <c r="O114" t="inlineStr">
        <is>
          <t>Not stated</t>
        </is>
      </c>
      <c r="Q114" s="9" t="inlineStr">
        <is>
          <t>https://grantcue.com/foundations/foster-family-charitable-trust-874679645</t>
        </is>
      </c>
    </row>
    <row r="115">
      <c r="A115">
        <f>IF($E115=$E114,$A114+1,1)</f>
        <v/>
      </c>
      <c r="B115" t="inlineStr">
        <is>
          <t>TCM FOUNDATION</t>
        </is>
      </c>
      <c r="C115" t="inlineStr">
        <is>
          <t>71-0813230</t>
        </is>
      </c>
      <c r="D115" t="inlineStr">
        <is>
          <t>Arkansas</t>
        </is>
      </c>
      <c r="E115" t="inlineStr">
        <is>
          <t>AR</t>
        </is>
      </c>
      <c r="F115" t="n">
        <v>2024</v>
      </c>
      <c r="G115" t="n">
        <v>1</v>
      </c>
      <c r="H115" s="13" t="n">
        <v>1633900</v>
      </c>
      <c r="I115" s="12" t="n">
        <v>11</v>
      </c>
      <c r="J115" s="13" t="n">
        <v>40000</v>
      </c>
      <c r="K115" s="13">
        <f>IFERROR($H115/$I115,"")</f>
        <v/>
      </c>
      <c r="L115" s="13" t="n">
        <v>1000000</v>
      </c>
      <c r="N115" t="inlineStr">
        <is>
          <t>No</t>
        </is>
      </c>
      <c r="O115" t="inlineStr">
        <is>
          <t>Not stated</t>
        </is>
      </c>
      <c r="Q115" s="9" t="inlineStr">
        <is>
          <t>https://grantcue.com/foundations/tcm-foundation-710813230</t>
        </is>
      </c>
    </row>
    <row r="116">
      <c r="A116">
        <f>IF($E116=$E115,$A115+1,1)</f>
        <v/>
      </c>
      <c r="B116" t="inlineStr">
        <is>
          <t>FOUR1 FOUNDATION</t>
        </is>
      </c>
      <c r="C116" t="inlineStr">
        <is>
          <t>82-5206228</t>
        </is>
      </c>
      <c r="D116" t="inlineStr">
        <is>
          <t>Arkansas</t>
        </is>
      </c>
      <c r="E116" t="inlineStr">
        <is>
          <t>AR</t>
        </is>
      </c>
      <c r="F116" t="n">
        <v>2025</v>
      </c>
      <c r="G116" t="n">
        <v>2</v>
      </c>
      <c r="H116" s="13" t="n">
        <v>1558000</v>
      </c>
      <c r="I116" s="12" t="n">
        <v>78</v>
      </c>
      <c r="J116" s="13" t="n">
        <v>10000</v>
      </c>
      <c r="K116" s="13">
        <f>IFERROR($H116/$I116,"")</f>
        <v/>
      </c>
      <c r="L116" s="13" t="n">
        <v>262000</v>
      </c>
      <c r="M116" t="inlineStr">
        <is>
          <t>OK, CO, WI</t>
        </is>
      </c>
      <c r="N116" t="inlineStr">
        <is>
          <t>No</t>
        </is>
      </c>
      <c r="O116" t="inlineStr">
        <is>
          <t>Not stated</t>
        </is>
      </c>
      <c r="Q116" s="9" t="inlineStr">
        <is>
          <t>https://grantcue.com/foundations/four1-foundation-825206228</t>
        </is>
      </c>
    </row>
    <row r="117">
      <c r="A117">
        <f>IF($E117=$E116,$A116+1,1)</f>
        <v/>
      </c>
      <c r="B117" t="inlineStr">
        <is>
          <t>RIGGS BENEVOLENT FUND</t>
        </is>
      </c>
      <c r="C117" t="inlineStr">
        <is>
          <t>71-6050130</t>
        </is>
      </c>
      <c r="D117" t="inlineStr">
        <is>
          <t>Arkansas</t>
        </is>
      </c>
      <c r="E117" t="inlineStr">
        <is>
          <t>AR</t>
        </is>
      </c>
      <c r="F117" t="n">
        <v>2025</v>
      </c>
      <c r="G117" t="n">
        <v>2</v>
      </c>
      <c r="H117" s="13" t="n">
        <v>1384075</v>
      </c>
      <c r="I117" s="12" t="n">
        <v>178</v>
      </c>
      <c r="J117" s="13" t="n">
        <v>2500</v>
      </c>
      <c r="K117" s="13">
        <f>IFERROR($H117/$I117,"")</f>
        <v/>
      </c>
      <c r="L117" s="13" t="n">
        <v>100000</v>
      </c>
      <c r="M117" t="inlineStr">
        <is>
          <t>IN, CA, FL</t>
        </is>
      </c>
      <c r="N117" t="inlineStr">
        <is>
          <t>Yes</t>
        </is>
      </c>
      <c r="O117" t="inlineStr">
        <is>
          <t>Not stated</t>
        </is>
      </c>
      <c r="Q117" s="9" t="inlineStr">
        <is>
          <t>https://grantcue.com/foundations/riggs-benevolent-fund-716050130</t>
        </is>
      </c>
    </row>
    <row r="118">
      <c r="A118">
        <f>IF($E118=$E117,$A117+1,1)</f>
        <v/>
      </c>
      <c r="B118" t="inlineStr">
        <is>
          <t>LPR FOUNDATION</t>
        </is>
      </c>
      <c r="C118" t="inlineStr">
        <is>
          <t>47-6577687</t>
        </is>
      </c>
      <c r="D118" t="inlineStr">
        <is>
          <t>Arkansas</t>
        </is>
      </c>
      <c r="E118" t="inlineStr">
        <is>
          <t>AR</t>
        </is>
      </c>
      <c r="F118" t="n">
        <v>2025</v>
      </c>
      <c r="G118" t="n">
        <v>2</v>
      </c>
      <c r="H118" s="13" t="n">
        <v>1338000</v>
      </c>
      <c r="I118" s="12" t="n">
        <v>21</v>
      </c>
      <c r="J118" s="13" t="n">
        <v>20000</v>
      </c>
      <c r="K118" s="13">
        <f>IFERROR($H118/$I118,"")</f>
        <v/>
      </c>
      <c r="L118" s="13" t="n">
        <v>421000</v>
      </c>
      <c r="M118" t="inlineStr">
        <is>
          <t>NV, TN</t>
        </is>
      </c>
      <c r="N118" t="inlineStr">
        <is>
          <t>No</t>
        </is>
      </c>
      <c r="O118" t="inlineStr">
        <is>
          <t>Not stated</t>
        </is>
      </c>
      <c r="Q118" s="9" t="inlineStr">
        <is>
          <t>https://grantcue.com/foundations/lpr-foundation-476577687</t>
        </is>
      </c>
    </row>
    <row r="119">
      <c r="A119">
        <f>IF($E119=$E118,$A118+1,1)</f>
        <v/>
      </c>
      <c r="B119" t="inlineStr">
        <is>
          <t>ALDERSON FAMILY FOUNDATION</t>
        </is>
      </c>
      <c r="C119" t="inlineStr">
        <is>
          <t>20-7327254</t>
        </is>
      </c>
      <c r="D119" t="inlineStr">
        <is>
          <t>Arkansas</t>
        </is>
      </c>
      <c r="E119" t="inlineStr">
        <is>
          <t>AR</t>
        </is>
      </c>
      <c r="F119" t="n">
        <v>2025</v>
      </c>
      <c r="G119" t="n">
        <v>3</v>
      </c>
      <c r="H119" s="13" t="n">
        <v>1334500</v>
      </c>
      <c r="I119" s="12" t="n">
        <v>16</v>
      </c>
      <c r="J119" s="13" t="n">
        <v>50000</v>
      </c>
      <c r="K119" s="13">
        <f>IFERROR($H119/$I119,"")</f>
        <v/>
      </c>
      <c r="L119" s="13" t="n">
        <v>500000</v>
      </c>
      <c r="M119" t="inlineStr">
        <is>
          <t>TN</t>
        </is>
      </c>
      <c r="N119" t="inlineStr">
        <is>
          <t>Yes</t>
        </is>
      </c>
      <c r="O119" t="inlineStr">
        <is>
          <t>Not stated</t>
        </is>
      </c>
      <c r="Q119" s="9" t="inlineStr">
        <is>
          <t>https://grantcue.com/foundations/alderson-family-foundation-207327254</t>
        </is>
      </c>
    </row>
    <row r="120">
      <c r="A120">
        <f>IF($E120=$E119,$A119+1,1)</f>
        <v/>
      </c>
      <c r="B120" t="inlineStr">
        <is>
          <t>OLIVER CHARITABLE CORPORATION</t>
        </is>
      </c>
      <c r="C120" t="inlineStr">
        <is>
          <t>20-4399824</t>
        </is>
      </c>
      <c r="D120" t="inlineStr">
        <is>
          <t>Arkansas</t>
        </is>
      </c>
      <c r="E120" t="inlineStr">
        <is>
          <t>AR</t>
        </is>
      </c>
      <c r="F120" t="n">
        <v>2025</v>
      </c>
      <c r="G120" t="n">
        <v>2</v>
      </c>
      <c r="H120" s="13" t="n">
        <v>1272389</v>
      </c>
      <c r="I120" s="12" t="n">
        <v>13</v>
      </c>
      <c r="J120" s="13" t="n">
        <v>50000</v>
      </c>
      <c r="K120" s="13">
        <f>IFERROR($H120/$I120,"")</f>
        <v/>
      </c>
      <c r="L120" s="13" t="n">
        <v>504529</v>
      </c>
      <c r="N120" t="inlineStr">
        <is>
          <t>No</t>
        </is>
      </c>
      <c r="O120" t="inlineStr">
        <is>
          <t>Not stated</t>
        </is>
      </c>
      <c r="Q120" s="9" t="inlineStr">
        <is>
          <t>https://grantcue.com/foundations/oliver-charitable-corporation-204399824</t>
        </is>
      </c>
    </row>
    <row r="121">
      <c r="A121">
        <f>IF($E121=$E120,$A120+1,1)</f>
        <v/>
      </c>
      <c r="B121" t="inlineStr">
        <is>
          <t>STELLA SMITH CHARITABLE TRUST</t>
        </is>
      </c>
      <c r="C121" t="inlineStr">
        <is>
          <t>23-7365134</t>
        </is>
      </c>
      <c r="D121" t="inlineStr">
        <is>
          <t>Arkansas</t>
        </is>
      </c>
      <c r="E121" t="inlineStr">
        <is>
          <t>AR</t>
        </is>
      </c>
      <c r="F121" t="n">
        <v>2025</v>
      </c>
      <c r="G121" t="n">
        <v>2</v>
      </c>
      <c r="H121" s="13" t="n">
        <v>1184789</v>
      </c>
      <c r="I121" s="12" t="n">
        <v>33</v>
      </c>
      <c r="J121" s="13" t="n">
        <v>26000</v>
      </c>
      <c r="K121" s="13">
        <f>IFERROR($H121/$I121,"")</f>
        <v/>
      </c>
      <c r="L121" s="13" t="n">
        <v>161500</v>
      </c>
      <c r="M121" t="inlineStr">
        <is>
          <t>DC, VA, OH</t>
        </is>
      </c>
      <c r="N121" t="inlineStr">
        <is>
          <t>No</t>
        </is>
      </c>
      <c r="O121" t="inlineStr">
        <is>
          <t>Not stated</t>
        </is>
      </c>
      <c r="Q121" s="9" t="inlineStr">
        <is>
          <t>https://grantcue.com/foundations/stella-smith-charitable-trust-237365134</t>
        </is>
      </c>
    </row>
    <row r="122">
      <c r="A122">
        <f>IF($E122=$E121,$A121+1,1)</f>
        <v/>
      </c>
      <c r="B122" t="inlineStr">
        <is>
          <t>The Hussman Foundation</t>
        </is>
      </c>
      <c r="C122" t="inlineStr">
        <is>
          <t>58-1605071</t>
        </is>
      </c>
      <c r="D122" t="inlineStr">
        <is>
          <t>Arkansas</t>
        </is>
      </c>
      <c r="E122" t="inlineStr">
        <is>
          <t>AR</t>
        </is>
      </c>
      <c r="F122" t="n">
        <v>2025</v>
      </c>
      <c r="G122" t="n">
        <v>2</v>
      </c>
      <c r="H122" s="13" t="n">
        <v>1059358</v>
      </c>
      <c r="I122" s="12" t="n">
        <v>91</v>
      </c>
      <c r="J122" s="13" t="n">
        <v>2500</v>
      </c>
      <c r="K122" s="13">
        <f>IFERROR($H122/$I122,"")</f>
        <v/>
      </c>
      <c r="L122" s="13" t="n">
        <v>150000</v>
      </c>
      <c r="M122" t="inlineStr">
        <is>
          <t>VA, DC, MN</t>
        </is>
      </c>
      <c r="N122" t="inlineStr">
        <is>
          <t>No</t>
        </is>
      </c>
      <c r="O122" t="inlineStr">
        <is>
          <t>Not stated</t>
        </is>
      </c>
      <c r="Q122" s="9" t="inlineStr">
        <is>
          <t>https://grantcue.com/foundations/the-hussman-foundation-581605071</t>
        </is>
      </c>
    </row>
    <row r="123">
      <c r="A123">
        <f>IF($E123=$E122,$A122+1,1)</f>
        <v/>
      </c>
      <c r="B123" t="inlineStr">
        <is>
          <t>BOZIE FOUNDATION</t>
        </is>
      </c>
      <c r="C123" t="inlineStr">
        <is>
          <t>86-2538799</t>
        </is>
      </c>
      <c r="D123" t="inlineStr">
        <is>
          <t>Arkansas</t>
        </is>
      </c>
      <c r="E123" t="inlineStr">
        <is>
          <t>AR</t>
        </is>
      </c>
      <c r="F123" t="n">
        <v>2024</v>
      </c>
      <c r="G123" t="n">
        <v>1</v>
      </c>
      <c r="H123" s="13" t="n">
        <v>1040986</v>
      </c>
      <c r="I123" s="12" t="n">
        <v>24</v>
      </c>
      <c r="J123" s="13" t="n">
        <v>30000</v>
      </c>
      <c r="K123" s="13">
        <f>IFERROR($H123/$I123,"")</f>
        <v/>
      </c>
      <c r="L123" s="13" t="n">
        <v>110000</v>
      </c>
      <c r="M123" t="inlineStr">
        <is>
          <t>MO, TN, NY</t>
        </is>
      </c>
      <c r="N123" t="inlineStr">
        <is>
          <t>No</t>
        </is>
      </c>
      <c r="O123" t="inlineStr">
        <is>
          <t>Not stated</t>
        </is>
      </c>
      <c r="Q123" s="9" t="inlineStr">
        <is>
          <t>https://grantcue.com/foundations/bozie-foundation-862538799</t>
        </is>
      </c>
    </row>
    <row r="124">
      <c r="A124">
        <f>IF($E124=$E123,$A123+1,1)</f>
        <v/>
      </c>
      <c r="B124" t="inlineStr">
        <is>
          <t>LONGWOOD FOUNDATION INC</t>
        </is>
      </c>
      <c r="C124" t="inlineStr">
        <is>
          <t>51-0066734</t>
        </is>
      </c>
      <c r="D124" t="inlineStr">
        <is>
          <t>Delaware</t>
        </is>
      </c>
      <c r="E124" t="inlineStr">
        <is>
          <t>DE</t>
        </is>
      </c>
      <c r="F124" t="n">
        <v>2024</v>
      </c>
      <c r="G124" t="n">
        <v>2</v>
      </c>
      <c r="H124" s="13" t="n">
        <v>81454273</v>
      </c>
      <c r="I124" s="12" t="n">
        <v>174</v>
      </c>
      <c r="J124" s="13" t="n">
        <v>250000</v>
      </c>
      <c r="K124" s="13">
        <f>IFERROR($H124/$I124,"")</f>
        <v/>
      </c>
      <c r="L124" s="13" t="n">
        <v>8000000</v>
      </c>
      <c r="N124" t="inlineStr">
        <is>
          <t>Yes</t>
        </is>
      </c>
      <c r="O124" t="inlineStr">
        <is>
          <t>Yes</t>
        </is>
      </c>
      <c r="P124" s="9" t="inlineStr">
        <is>
          <t>https://www.longwoodfoundation.org/</t>
        </is>
      </c>
      <c r="Q124" s="9" t="inlineStr">
        <is>
          <t>https://grantcue.com/foundations/longwood-foundation-inc-510066734</t>
        </is>
      </c>
    </row>
    <row r="125">
      <c r="A125">
        <f>IF($E125=$E124,$A124+1,1)</f>
        <v/>
      </c>
      <c r="B125" t="inlineStr">
        <is>
          <t>UNITED HEALTH FOUNDATION</t>
        </is>
      </c>
      <c r="C125" t="inlineStr">
        <is>
          <t>41-1941615</t>
        </is>
      </c>
      <c r="D125" t="inlineStr">
        <is>
          <t>Delaware</t>
        </is>
      </c>
      <c r="E125" t="inlineStr">
        <is>
          <t>DE</t>
        </is>
      </c>
      <c r="F125" t="n">
        <v>2024</v>
      </c>
      <c r="G125" t="n">
        <v>1</v>
      </c>
      <c r="H125" s="13" t="n">
        <v>50277287</v>
      </c>
      <c r="I125" s="12" t="n">
        <v>57</v>
      </c>
      <c r="J125" s="13" t="n">
        <v>250000</v>
      </c>
      <c r="K125" s="13">
        <f>IFERROR($H125/$I125,"")</f>
        <v/>
      </c>
      <c r="L125" s="13" t="n">
        <v>26770988</v>
      </c>
      <c r="M125" t="inlineStr">
        <is>
          <t>DC, MI, MN</t>
        </is>
      </c>
      <c r="N125" t="inlineStr">
        <is>
          <t>No</t>
        </is>
      </c>
      <c r="O125" t="inlineStr">
        <is>
          <t>Not stated</t>
        </is>
      </c>
      <c r="Q125" s="9" t="inlineStr">
        <is>
          <t>https://grantcue.com/foundations/united-health-foundation-411941615</t>
        </is>
      </c>
    </row>
    <row r="126">
      <c r="A126">
        <f>IF($E126=$E125,$A125+1,1)</f>
        <v/>
      </c>
      <c r="B126" t="inlineStr">
        <is>
          <t>THE MCGEE FOUNDATION INC</t>
        </is>
      </c>
      <c r="C126" t="inlineStr">
        <is>
          <t>73-6099203</t>
        </is>
      </c>
      <c r="D126" t="inlineStr">
        <is>
          <t>Delaware</t>
        </is>
      </c>
      <c r="E126" t="inlineStr">
        <is>
          <t>DE</t>
        </is>
      </c>
      <c r="F126" t="n">
        <v>2025</v>
      </c>
      <c r="G126" t="n">
        <v>2</v>
      </c>
      <c r="H126" s="13" t="n">
        <v>44237709</v>
      </c>
      <c r="I126" s="12" t="n">
        <v>45</v>
      </c>
      <c r="J126" s="13" t="n">
        <v>50000</v>
      </c>
      <c r="K126" s="13">
        <f>IFERROR($H126/$I126,"")</f>
        <v/>
      </c>
      <c r="L126" s="13" t="n">
        <v>13437130</v>
      </c>
      <c r="M126" t="inlineStr">
        <is>
          <t>NV, CA, OK</t>
        </is>
      </c>
      <c r="N126" t="inlineStr">
        <is>
          <t>Yes</t>
        </is>
      </c>
      <c r="O126" t="inlineStr">
        <is>
          <t>Not stated</t>
        </is>
      </c>
      <c r="P126" s="9" t="inlineStr">
        <is>
          <t>https://www.fdncenter.org/</t>
        </is>
      </c>
      <c r="Q126" s="9" t="inlineStr">
        <is>
          <t>https://grantcue.com/foundations/the-mcgee-foundation-inc-736099203</t>
        </is>
      </c>
    </row>
    <row r="127">
      <c r="A127">
        <f>IF($E127=$E126,$A126+1,1)</f>
        <v/>
      </c>
      <c r="B127" t="inlineStr">
        <is>
          <t>IMC CHICAGO CHARITABLE FOUNDATION</t>
        </is>
      </c>
      <c r="C127" t="inlineStr">
        <is>
          <t>26-1416954</t>
        </is>
      </c>
      <c r="D127" t="inlineStr">
        <is>
          <t>Delaware</t>
        </is>
      </c>
      <c r="E127" t="inlineStr">
        <is>
          <t>DE</t>
        </is>
      </c>
      <c r="F127" t="n">
        <v>2025</v>
      </c>
      <c r="G127" t="n">
        <v>2</v>
      </c>
      <c r="H127" s="13" t="n">
        <v>36945042</v>
      </c>
      <c r="I127" s="12" t="n">
        <v>146</v>
      </c>
      <c r="J127" s="13" t="n">
        <v>2999</v>
      </c>
      <c r="K127" s="13">
        <f>IFERROR($H127/$I127,"")</f>
        <v/>
      </c>
      <c r="L127" s="13" t="n">
        <v>17756926</v>
      </c>
      <c r="M127" t="inlineStr">
        <is>
          <t>CA, IL, NY</t>
        </is>
      </c>
      <c r="N127" t="inlineStr">
        <is>
          <t>No</t>
        </is>
      </c>
      <c r="O127" t="inlineStr">
        <is>
          <t>Not stated</t>
        </is>
      </c>
      <c r="Q127" s="9" t="inlineStr">
        <is>
          <t>https://grantcue.com/foundations/imc-chicago-charitable-foundation-261416954</t>
        </is>
      </c>
    </row>
    <row r="128">
      <c r="A128">
        <f>IF($E128=$E127,$A127+1,1)</f>
        <v/>
      </c>
      <c r="B128" t="inlineStr">
        <is>
          <t>Visa Foundation</t>
        </is>
      </c>
      <c r="C128" t="inlineStr">
        <is>
          <t>81-4503596</t>
        </is>
      </c>
      <c r="D128" t="inlineStr">
        <is>
          <t>Delaware</t>
        </is>
      </c>
      <c r="E128" t="inlineStr">
        <is>
          <t>DE</t>
        </is>
      </c>
      <c r="F128" t="n">
        <v>2023</v>
      </c>
      <c r="G128" t="n">
        <v>1</v>
      </c>
      <c r="H128" s="13" t="n">
        <v>35777048</v>
      </c>
      <c r="I128" s="12" t="n">
        <v>89</v>
      </c>
      <c r="J128" s="13" t="n">
        <v>250000</v>
      </c>
      <c r="K128" s="13">
        <f>IFERROR($H128/$I128,"")</f>
        <v/>
      </c>
      <c r="L128" s="13" t="n">
        <v>4168725</v>
      </c>
      <c r="M128" t="inlineStr">
        <is>
          <t>CA, NY, DC</t>
        </is>
      </c>
      <c r="N128" t="inlineStr">
        <is>
          <t>No</t>
        </is>
      </c>
      <c r="O128" t="inlineStr">
        <is>
          <t>Not stated</t>
        </is>
      </c>
      <c r="Q128" s="9" t="inlineStr">
        <is>
          <t>https://grantcue.com/foundations/visa-foundation-814503596</t>
        </is>
      </c>
    </row>
    <row r="129">
      <c r="A129">
        <f>IF($E129=$E128,$A128+1,1)</f>
        <v/>
      </c>
      <c r="B129" t="inlineStr">
        <is>
          <t>JOHN DEERE FOUNDATION</t>
        </is>
      </c>
      <c r="C129" t="inlineStr">
        <is>
          <t>36-6051024</t>
        </is>
      </c>
      <c r="D129" t="inlineStr">
        <is>
          <t>Delaware</t>
        </is>
      </c>
      <c r="E129" t="inlineStr">
        <is>
          <t>DE</t>
        </is>
      </c>
      <c r="F129" t="n">
        <v>2023</v>
      </c>
      <c r="G129" t="n">
        <v>1</v>
      </c>
      <c r="H129" s="13" t="n">
        <v>34732282</v>
      </c>
      <c r="I129" s="12" t="n">
        <v>5</v>
      </c>
      <c r="J129" s="13" t="n">
        <v>453358</v>
      </c>
      <c r="K129" s="13">
        <f>IFERROR($H129/$I129,"")</f>
        <v/>
      </c>
      <c r="L129" s="13" t="n">
        <v>33674553</v>
      </c>
      <c r="M129" t="inlineStr">
        <is>
          <t>ALBERTA</t>
        </is>
      </c>
      <c r="N129" t="inlineStr">
        <is>
          <t>No</t>
        </is>
      </c>
      <c r="O129" t="inlineStr">
        <is>
          <t>Not stated</t>
        </is>
      </c>
      <c r="Q129" s="9" t="inlineStr">
        <is>
          <t>https://grantcue.com/foundations/john-deere-foundation-366051024</t>
        </is>
      </c>
    </row>
    <row r="130">
      <c r="A130">
        <f>IF($E130=$E129,$A129+1,1)</f>
        <v/>
      </c>
      <c r="B130" t="inlineStr">
        <is>
          <t>S&amp;P GLOBAL FOUNDATION FKA THE MCGRAW-HILL RESEARCH FOUNDATION</t>
        </is>
      </c>
      <c r="C130" t="inlineStr">
        <is>
          <t>27-3655593</t>
        </is>
      </c>
      <c r="D130" t="inlineStr">
        <is>
          <t>Delaware</t>
        </is>
      </c>
      <c r="E130" t="inlineStr">
        <is>
          <t>DE</t>
        </is>
      </c>
      <c r="F130" t="n">
        <v>2025</v>
      </c>
      <c r="G130" t="n">
        <v>2</v>
      </c>
      <c r="H130" s="13" t="n">
        <v>25652080</v>
      </c>
      <c r="I130" s="12" t="n">
        <v>23</v>
      </c>
      <c r="J130" s="13" t="n">
        <v>75000</v>
      </c>
      <c r="K130" s="13">
        <f>IFERROR($H130/$I130,"")</f>
        <v/>
      </c>
      <c r="L130" s="13" t="n">
        <v>9434120</v>
      </c>
      <c r="M130" t="inlineStr">
        <is>
          <t>NY, DC, CA</t>
        </is>
      </c>
      <c r="N130" t="inlineStr">
        <is>
          <t>No</t>
        </is>
      </c>
      <c r="O130" t="inlineStr">
        <is>
          <t>Not stated</t>
        </is>
      </c>
      <c r="Q130" s="9" t="inlineStr">
        <is>
          <t>https://grantcue.com/foundations/s-and-p-global-foundation-fka-the-mcgraw-hill-research-foundation-273655593</t>
        </is>
      </c>
    </row>
    <row r="131">
      <c r="A131">
        <f>IF($E131=$E130,$A130+1,1)</f>
        <v/>
      </c>
      <c r="B131" t="inlineStr">
        <is>
          <t>DUKE ENERGY FOUNDATION</t>
        </is>
      </c>
      <c r="C131" t="inlineStr">
        <is>
          <t>58-1586283</t>
        </is>
      </c>
      <c r="D131" t="inlineStr">
        <is>
          <t>Delaware</t>
        </is>
      </c>
      <c r="E131" t="inlineStr">
        <is>
          <t>DE</t>
        </is>
      </c>
      <c r="F131" t="n">
        <v>2024</v>
      </c>
      <c r="G131" t="n">
        <v>1</v>
      </c>
      <c r="H131" s="13" t="n">
        <v>25587439</v>
      </c>
      <c r="I131" s="12" t="n">
        <v>41</v>
      </c>
      <c r="J131" s="13" t="n">
        <v>25000</v>
      </c>
      <c r="K131" s="13">
        <f>IFERROR($H131/$I131,"")</f>
        <v/>
      </c>
      <c r="L131" s="13" t="n">
        <v>14460892</v>
      </c>
      <c r="M131" t="inlineStr">
        <is>
          <t>NC, FL, SC</t>
        </is>
      </c>
      <c r="N131" t="inlineStr">
        <is>
          <t>Yes</t>
        </is>
      </c>
      <c r="O131" t="inlineStr">
        <is>
          <t>Yes</t>
        </is>
      </c>
      <c r="P131" s="9" t="inlineStr">
        <is>
          <t>https://www.duke-energy.com/FOUNDATION</t>
        </is>
      </c>
      <c r="Q131" s="9" t="inlineStr">
        <is>
          <t>https://grantcue.com/foundations/duke-energy-foundation-581586283</t>
        </is>
      </c>
    </row>
    <row r="132">
      <c r="A132">
        <f>IF($E132=$E131,$A131+1,1)</f>
        <v/>
      </c>
      <c r="B132" t="inlineStr">
        <is>
          <t>MASSMUTUAL FOUNDATION INC</t>
        </is>
      </c>
      <c r="C132" t="inlineStr">
        <is>
          <t>47-4967720</t>
        </is>
      </c>
      <c r="D132" t="inlineStr">
        <is>
          <t>Delaware</t>
        </is>
      </c>
      <c r="E132" t="inlineStr">
        <is>
          <t>DE</t>
        </is>
      </c>
      <c r="F132" t="n">
        <v>2024</v>
      </c>
      <c r="G132" t="n">
        <v>1</v>
      </c>
      <c r="H132" s="13" t="n">
        <v>24442629</v>
      </c>
      <c r="I132" s="12" t="n">
        <v>5</v>
      </c>
      <c r="J132" s="13" t="n">
        <v>896000</v>
      </c>
      <c r="K132" s="13">
        <f>IFERROR($H132/$I132,"")</f>
        <v/>
      </c>
      <c r="L132" s="13" t="n">
        <v>21773971</v>
      </c>
      <c r="M132" t="inlineStr">
        <is>
          <t>MA, CT</t>
        </is>
      </c>
      <c r="N132" t="inlineStr">
        <is>
          <t>No</t>
        </is>
      </c>
      <c r="O132" t="inlineStr">
        <is>
          <t>Not stated</t>
        </is>
      </c>
      <c r="Q132" s="9" t="inlineStr">
        <is>
          <t>https://grantcue.com/foundations/massmutual-foundation-inc-474967720</t>
        </is>
      </c>
    </row>
    <row r="133">
      <c r="A133">
        <f>IF($E133=$E132,$A132+1,1)</f>
        <v/>
      </c>
      <c r="B133" t="inlineStr">
        <is>
          <t>AMERICAN EXPRESS FOUNDATION</t>
        </is>
      </c>
      <c r="C133" t="inlineStr">
        <is>
          <t>13-6123529</t>
        </is>
      </c>
      <c r="D133" t="inlineStr">
        <is>
          <t>Delaware</t>
        </is>
      </c>
      <c r="E133" t="inlineStr">
        <is>
          <t>DE</t>
        </is>
      </c>
      <c r="F133" t="n">
        <v>2024</v>
      </c>
      <c r="G133" t="n">
        <v>1</v>
      </c>
      <c r="H133" s="13" t="n">
        <v>23154432</v>
      </c>
      <c r="I133" s="12" t="n">
        <v>1495</v>
      </c>
      <c r="J133" s="13" t="n">
        <v>40</v>
      </c>
      <c r="K133" s="13">
        <f>IFERROR($H133/$I133,"")</f>
        <v/>
      </c>
      <c r="L133" s="13" t="n">
        <v>3446817</v>
      </c>
      <c r="M133" t="inlineStr">
        <is>
          <t>NY, DC, FL</t>
        </is>
      </c>
      <c r="N133" t="inlineStr">
        <is>
          <t>Yes</t>
        </is>
      </c>
      <c r="O133" t="inlineStr">
        <is>
          <t>Not stated</t>
        </is>
      </c>
      <c r="P133" s="9" t="inlineStr">
        <is>
          <t>https://www.americanexpress.com/en-us/company/corporate-sustainability/community-impact/</t>
        </is>
      </c>
      <c r="Q133" s="9" t="inlineStr">
        <is>
          <t>https://grantcue.com/foundations/american-express-foundation-136123529</t>
        </is>
      </c>
    </row>
    <row r="134">
      <c r="A134">
        <f>IF($E134=$E133,$A133+1,1)</f>
        <v/>
      </c>
      <c r="B134" t="inlineStr">
        <is>
          <t>HULL FAMILY FOUNDATION</t>
        </is>
      </c>
      <c r="C134" t="inlineStr">
        <is>
          <t>26-0170419</t>
        </is>
      </c>
      <c r="D134" t="inlineStr">
        <is>
          <t>Delaware</t>
        </is>
      </c>
      <c r="E134" t="inlineStr">
        <is>
          <t>DE</t>
        </is>
      </c>
      <c r="F134" t="n">
        <v>2024</v>
      </c>
      <c r="G134" t="n">
        <v>1</v>
      </c>
      <c r="H134" s="13" t="n">
        <v>21065264</v>
      </c>
      <c r="I134" s="12" t="n">
        <v>12</v>
      </c>
      <c r="J134" s="13" t="n">
        <v>342876</v>
      </c>
      <c r="K134" s="13">
        <f>IFERROR($H134/$I134,"")</f>
        <v/>
      </c>
      <c r="L134" s="13" t="n">
        <v>9721221</v>
      </c>
      <c r="N134" t="inlineStr">
        <is>
          <t>No</t>
        </is>
      </c>
      <c r="O134" t="inlineStr">
        <is>
          <t>Not stated</t>
        </is>
      </c>
      <c r="Q134" s="9" t="inlineStr">
        <is>
          <t>https://grantcue.com/foundations/hull-family-foundation-260170419</t>
        </is>
      </c>
    </row>
    <row r="135">
      <c r="A135">
        <f>IF($E135=$E134,$A134+1,1)</f>
        <v/>
      </c>
      <c r="B135" t="inlineStr">
        <is>
          <t>LISA DEAN MOSELEY FOUNDATION</t>
        </is>
      </c>
      <c r="C135" t="inlineStr">
        <is>
          <t>26-0144456</t>
        </is>
      </c>
      <c r="D135" t="inlineStr">
        <is>
          <t>Delaware</t>
        </is>
      </c>
      <c r="E135" t="inlineStr">
        <is>
          <t>DE</t>
        </is>
      </c>
      <c r="F135" t="n">
        <v>2023</v>
      </c>
      <c r="G135" t="n">
        <v>1</v>
      </c>
      <c r="H135" s="13" t="n">
        <v>18040736</v>
      </c>
      <c r="I135" s="12" t="n">
        <v>8</v>
      </c>
      <c r="J135" s="13" t="n">
        <v>535592</v>
      </c>
      <c r="K135" s="13">
        <f>IFERROR($H135/$I135,"")</f>
        <v/>
      </c>
      <c r="L135" s="13" t="n">
        <v>8000000</v>
      </c>
      <c r="M135" t="inlineStr">
        <is>
          <t>NY, PA, OH</t>
        </is>
      </c>
      <c r="N135" t="inlineStr">
        <is>
          <t>Yes</t>
        </is>
      </c>
      <c r="O135" t="inlineStr">
        <is>
          <t>Yes</t>
        </is>
      </c>
      <c r="Q135" s="9" t="inlineStr">
        <is>
          <t>https://grantcue.com/foundations/lisa-dean-moseley-foundation-260144456</t>
        </is>
      </c>
    </row>
    <row r="136">
      <c r="A136">
        <f>IF($E136=$E135,$A135+1,1)</f>
        <v/>
      </c>
      <c r="B136" t="inlineStr">
        <is>
          <t>HP FOUNDATION</t>
        </is>
      </c>
      <c r="C136" t="inlineStr">
        <is>
          <t>94-2618409</t>
        </is>
      </c>
      <c r="D136" t="inlineStr">
        <is>
          <t>Delaware</t>
        </is>
      </c>
      <c r="E136" t="inlineStr">
        <is>
          <t>DE</t>
        </is>
      </c>
      <c r="F136" t="n">
        <v>2023</v>
      </c>
      <c r="G136" t="n">
        <v>1</v>
      </c>
      <c r="H136" s="13" t="n">
        <v>15724960</v>
      </c>
      <c r="I136" s="12" t="n">
        <v>21</v>
      </c>
      <c r="J136" s="13" t="n">
        <v>250000</v>
      </c>
      <c r="K136" s="13">
        <f>IFERROR($H136/$I136,"")</f>
        <v/>
      </c>
      <c r="L136" s="13" t="n">
        <v>5449292</v>
      </c>
      <c r="M136" t="inlineStr">
        <is>
          <t>VA, DC, NY</t>
        </is>
      </c>
      <c r="N136" t="inlineStr">
        <is>
          <t>No</t>
        </is>
      </c>
      <c r="O136" t="inlineStr">
        <is>
          <t>Yes</t>
        </is>
      </c>
      <c r="Q136" s="9" t="inlineStr">
        <is>
          <t>https://grantcue.com/foundations/hp-foundation-942618409</t>
        </is>
      </c>
    </row>
    <row r="137">
      <c r="A137">
        <f>IF($E137=$E136,$A136+1,1)</f>
        <v/>
      </c>
      <c r="B137" t="inlineStr">
        <is>
          <t>MICRON TECHNOLOGY FOUNDATION INC</t>
        </is>
      </c>
      <c r="C137" t="inlineStr">
        <is>
          <t>82-0516178</t>
        </is>
      </c>
      <c r="D137" t="inlineStr">
        <is>
          <t>Delaware</t>
        </is>
      </c>
      <c r="E137" t="inlineStr">
        <is>
          <t>DE</t>
        </is>
      </c>
      <c r="F137" t="n">
        <v>2025</v>
      </c>
      <c r="G137" t="n">
        <v>2</v>
      </c>
      <c r="H137" s="13" t="n">
        <v>15594654</v>
      </c>
      <c r="I137" s="12" t="n">
        <v>22</v>
      </c>
      <c r="J137" s="13" t="n">
        <v>90909</v>
      </c>
      <c r="K137" s="13">
        <f>IFERROR($H137/$I137,"")</f>
        <v/>
      </c>
      <c r="L137" s="13" t="n">
        <v>5821874</v>
      </c>
      <c r="M137" t="inlineStr">
        <is>
          <t>VA</t>
        </is>
      </c>
      <c r="N137" t="inlineStr">
        <is>
          <t>No</t>
        </is>
      </c>
      <c r="O137" t="inlineStr">
        <is>
          <t>Not stated</t>
        </is>
      </c>
      <c r="Q137" s="9" t="inlineStr">
        <is>
          <t>https://grantcue.com/foundations/micron-technology-foundation-inc-820516178</t>
        </is>
      </c>
    </row>
    <row r="138">
      <c r="A138">
        <f>IF($E138=$E137,$A137+1,1)</f>
        <v/>
      </c>
      <c r="B138" t="inlineStr">
        <is>
          <t>DELAWARE ATLANTIS FOUNDATION</t>
        </is>
      </c>
      <c r="C138" t="inlineStr">
        <is>
          <t>27-6372427</t>
        </is>
      </c>
      <c r="D138" t="inlineStr">
        <is>
          <t>Delaware</t>
        </is>
      </c>
      <c r="E138" t="inlineStr">
        <is>
          <t>DE</t>
        </is>
      </c>
      <c r="F138" t="n">
        <v>2024</v>
      </c>
      <c r="G138" t="n">
        <v>2</v>
      </c>
      <c r="H138" s="13" t="n">
        <v>15456700</v>
      </c>
      <c r="I138" s="12" t="n">
        <v>19</v>
      </c>
      <c r="J138" s="13" t="n">
        <v>200000</v>
      </c>
      <c r="K138" s="13">
        <f>IFERROR($H138/$I138,"")</f>
        <v/>
      </c>
      <c r="L138" s="13" t="n">
        <v>5350000</v>
      </c>
      <c r="M138" t="inlineStr">
        <is>
          <t>DC, VA</t>
        </is>
      </c>
      <c r="N138" t="inlineStr">
        <is>
          <t>No</t>
        </is>
      </c>
      <c r="O138" t="inlineStr">
        <is>
          <t>Not stated</t>
        </is>
      </c>
      <c r="Q138" s="9" t="inlineStr">
        <is>
          <t>https://grantcue.com/foundations/delaware-atlantis-foundation-276372427</t>
        </is>
      </c>
    </row>
    <row r="139">
      <c r="A139">
        <f>IF($E139=$E138,$A138+1,1)</f>
        <v/>
      </c>
      <c r="B139" t="inlineStr">
        <is>
          <t>INTUITIVE FOUNDATION</t>
        </is>
      </c>
      <c r="C139" t="inlineStr">
        <is>
          <t>83-2210302</t>
        </is>
      </c>
      <c r="D139" t="inlineStr">
        <is>
          <t>Delaware</t>
        </is>
      </c>
      <c r="E139" t="inlineStr">
        <is>
          <t>DE</t>
        </is>
      </c>
      <c r="F139" t="n">
        <v>2024</v>
      </c>
      <c r="G139" t="n">
        <v>1</v>
      </c>
      <c r="H139" s="13" t="n">
        <v>12598625</v>
      </c>
      <c r="I139" s="12" t="n">
        <v>104</v>
      </c>
      <c r="J139" s="13" t="n">
        <v>51822</v>
      </c>
      <c r="K139" s="13">
        <f>IFERROR($H139/$I139,"")</f>
        <v/>
      </c>
      <c r="L139" s="13" t="n">
        <v>2823734</v>
      </c>
      <c r="M139" t="inlineStr">
        <is>
          <t>SCOTLAND, CA, PA</t>
        </is>
      </c>
      <c r="N139" t="inlineStr">
        <is>
          <t>Yes</t>
        </is>
      </c>
      <c r="O139" t="inlineStr">
        <is>
          <t>Yes</t>
        </is>
      </c>
      <c r="P139" s="9" t="inlineStr">
        <is>
          <t>http://www.intuitive-foundation.org/</t>
        </is>
      </c>
      <c r="Q139" s="9" t="inlineStr">
        <is>
          <t>https://grantcue.com/foundations/intuitive-foundation-832210302</t>
        </is>
      </c>
    </row>
    <row r="140">
      <c r="A140">
        <f>IF($E140=$E139,$A139+1,1)</f>
        <v/>
      </c>
      <c r="B140" t="inlineStr">
        <is>
          <t>MODERNA CHARITABLE FOUNDATION INC</t>
        </is>
      </c>
      <c r="C140" t="inlineStr">
        <is>
          <t>87-1807181</t>
        </is>
      </c>
      <c r="D140" t="inlineStr">
        <is>
          <t>Delaware</t>
        </is>
      </c>
      <c r="E140" t="inlineStr">
        <is>
          <t>DE</t>
        </is>
      </c>
      <c r="F140" t="n">
        <v>2025</v>
      </c>
      <c r="G140" t="n">
        <v>2</v>
      </c>
      <c r="H140" s="13" t="n">
        <v>11812401</v>
      </c>
      <c r="I140" s="12" t="n">
        <v>18</v>
      </c>
      <c r="J140" s="13" t="n">
        <v>50000</v>
      </c>
      <c r="K140" s="13">
        <f>IFERROR($H140/$I140,"")</f>
        <v/>
      </c>
      <c r="L140" s="13" t="n">
        <v>6114818</v>
      </c>
      <c r="M140" t="inlineStr">
        <is>
          <t>DC, GLOUCESTERSHIRE, WIELKOPOLSKIE</t>
        </is>
      </c>
      <c r="N140" t="inlineStr">
        <is>
          <t>No</t>
        </is>
      </c>
      <c r="O140" t="inlineStr">
        <is>
          <t>Not stated</t>
        </is>
      </c>
      <c r="Q140" s="9" t="inlineStr">
        <is>
          <t>https://grantcue.com/foundations/moderna-charitable-foundation-inc-871807181</t>
        </is>
      </c>
    </row>
    <row r="141">
      <c r="A141">
        <f>IF($E141=$E140,$A140+1,1)</f>
        <v/>
      </c>
      <c r="B141" t="inlineStr">
        <is>
          <t>IBM INTERNATIONAL FOUNDATION</t>
        </is>
      </c>
      <c r="C141" t="inlineStr">
        <is>
          <t>13-3267906</t>
        </is>
      </c>
      <c r="D141" t="inlineStr">
        <is>
          <t>Delaware</t>
        </is>
      </c>
      <c r="E141" t="inlineStr">
        <is>
          <t>DE</t>
        </is>
      </c>
      <c r="F141" t="n">
        <v>2024</v>
      </c>
      <c r="G141" t="n">
        <v>1</v>
      </c>
      <c r="H141" s="13" t="n">
        <v>11736420</v>
      </c>
      <c r="I141" s="12" t="n">
        <v>16</v>
      </c>
      <c r="J141" s="13" t="n">
        <v>100000</v>
      </c>
      <c r="K141" s="13">
        <f>IFERROR($H141/$I141,"")</f>
        <v/>
      </c>
      <c r="L141" s="13" t="n">
        <v>8480000</v>
      </c>
      <c r="M141" t="inlineStr">
        <is>
          <t>MA, GA, MD</t>
        </is>
      </c>
      <c r="N141" t="inlineStr">
        <is>
          <t>No</t>
        </is>
      </c>
      <c r="O141" t="inlineStr">
        <is>
          <t>Not stated</t>
        </is>
      </c>
      <c r="Q141" s="9" t="inlineStr">
        <is>
          <t>https://grantcue.com/foundations/ibm-international-foundation-133267906</t>
        </is>
      </c>
    </row>
    <row r="142">
      <c r="A142">
        <f>IF($E142=$E141,$A141+1,1)</f>
        <v/>
      </c>
      <c r="B142" t="inlineStr">
        <is>
          <t>T ROWE PRICE FOUNDATION</t>
        </is>
      </c>
      <c r="C142" t="inlineStr">
        <is>
          <t>52-1231953</t>
        </is>
      </c>
      <c r="D142" t="inlineStr">
        <is>
          <t>Delaware</t>
        </is>
      </c>
      <c r="E142" t="inlineStr">
        <is>
          <t>DE</t>
        </is>
      </c>
      <c r="F142" t="n">
        <v>2024</v>
      </c>
      <c r="G142" t="n">
        <v>1</v>
      </c>
      <c r="H142" s="13" t="n">
        <v>11734997</v>
      </c>
      <c r="I142" s="12" t="n">
        <v>249</v>
      </c>
      <c r="J142" s="13" t="n">
        <v>15000</v>
      </c>
      <c r="K142" s="13">
        <f>IFERROR($H142/$I142,"")</f>
        <v/>
      </c>
      <c r="L142" s="13" t="n">
        <v>5517497</v>
      </c>
      <c r="M142" t="inlineStr">
        <is>
          <t>MD, NY, CO</t>
        </is>
      </c>
      <c r="N142" t="inlineStr">
        <is>
          <t>Yes</t>
        </is>
      </c>
      <c r="O142" t="inlineStr">
        <is>
          <t>Not stated</t>
        </is>
      </c>
      <c r="P142" s="9" t="inlineStr">
        <is>
          <t>https://www.troweprice.com/en/us/about-us/corporate-responsibility/trp-foundation</t>
        </is>
      </c>
      <c r="Q142" s="9" t="inlineStr">
        <is>
          <t>https://grantcue.com/foundations/t-rowe-price-foundation-521231953</t>
        </is>
      </c>
    </row>
    <row r="143">
      <c r="A143">
        <f>IF($E143=$E142,$A142+1,1)</f>
        <v/>
      </c>
      <c r="B143" t="inlineStr">
        <is>
          <t>CARMAX FOUNDATION</t>
        </is>
      </c>
      <c r="C143" t="inlineStr">
        <is>
          <t>38-3681796</t>
        </is>
      </c>
      <c r="D143" t="inlineStr">
        <is>
          <t>Delaware</t>
        </is>
      </c>
      <c r="E143" t="inlineStr">
        <is>
          <t>DE</t>
        </is>
      </c>
      <c r="F143" t="n">
        <v>2025</v>
      </c>
      <c r="G143" t="n">
        <v>2</v>
      </c>
      <c r="H143" s="13" t="n">
        <v>11519984</v>
      </c>
      <c r="I143" s="12" t="n">
        <v>17</v>
      </c>
      <c r="J143" s="13" t="n">
        <v>50000</v>
      </c>
      <c r="K143" s="13">
        <f>IFERROR($H143/$I143,"")</f>
        <v/>
      </c>
      <c r="L143" s="13" t="n">
        <v>4150813</v>
      </c>
      <c r="M143" t="inlineStr">
        <is>
          <t>DC, GA, FL</t>
        </is>
      </c>
      <c r="N143" t="inlineStr">
        <is>
          <t>Yes</t>
        </is>
      </c>
      <c r="O143" t="inlineStr">
        <is>
          <t>Yes</t>
        </is>
      </c>
      <c r="P143" s="9" t="inlineStr">
        <is>
          <t>https://foundation.carmax.com/</t>
        </is>
      </c>
      <c r="Q143" s="9" t="inlineStr">
        <is>
          <t>https://grantcue.com/foundations/carmax-foundation-383681796</t>
        </is>
      </c>
    </row>
    <row r="144">
      <c r="A144">
        <f>IF($E144=$E143,$A143+1,1)</f>
        <v/>
      </c>
      <c r="B144" t="inlineStr">
        <is>
          <t>HASHEM CHARITABLE TR</t>
        </is>
      </c>
      <c r="C144" t="inlineStr">
        <is>
          <t>92-6410728</t>
        </is>
      </c>
      <c r="D144" t="inlineStr">
        <is>
          <t>Delaware</t>
        </is>
      </c>
      <c r="E144" t="inlineStr">
        <is>
          <t>DE</t>
        </is>
      </c>
      <c r="F144" t="n">
        <v>2025</v>
      </c>
      <c r="G144" t="n">
        <v>3</v>
      </c>
      <c r="H144" s="13" t="n">
        <v>11424518</v>
      </c>
      <c r="I144" s="12" t="n">
        <v>45</v>
      </c>
      <c r="J144" s="13" t="n">
        <v>13000</v>
      </c>
      <c r="K144" s="13">
        <f>IFERROR($H144/$I144,"")</f>
        <v/>
      </c>
      <c r="L144" s="13" t="n">
        <v>10253244</v>
      </c>
      <c r="M144" t="inlineStr">
        <is>
          <t>NY, FL, TN</t>
        </is>
      </c>
      <c r="N144" t="inlineStr">
        <is>
          <t>No</t>
        </is>
      </c>
      <c r="O144" t="inlineStr">
        <is>
          <t>Not stated</t>
        </is>
      </c>
      <c r="Q144" s="9" t="inlineStr">
        <is>
          <t>https://grantcue.com/foundations/hashem-charitable-tr-926410728</t>
        </is>
      </c>
    </row>
    <row r="145">
      <c r="A145">
        <f>IF($E145=$E144,$A144+1,1)</f>
        <v/>
      </c>
      <c r="B145" t="inlineStr">
        <is>
          <t>AGILENT TECHNOLOGIES FOUNDATION</t>
        </is>
      </c>
      <c r="C145" t="inlineStr">
        <is>
          <t>77-0532250</t>
        </is>
      </c>
      <c r="D145" t="inlineStr">
        <is>
          <t>Delaware</t>
        </is>
      </c>
      <c r="E145" t="inlineStr">
        <is>
          <t>DE</t>
        </is>
      </c>
      <c r="F145" t="n">
        <v>2024</v>
      </c>
      <c r="G145" t="n">
        <v>2</v>
      </c>
      <c r="H145" s="13" t="n">
        <v>9765208</v>
      </c>
      <c r="I145" s="12" t="n">
        <v>61</v>
      </c>
      <c r="J145" s="13" t="n">
        <v>25000</v>
      </c>
      <c r="K145" s="13">
        <f>IFERROR($H145/$I145,"")</f>
        <v/>
      </c>
      <c r="L145" s="13" t="n">
        <v>2166500</v>
      </c>
      <c r="M145" t="inlineStr">
        <is>
          <t>VA, NY, FL</t>
        </is>
      </c>
      <c r="N145" t="inlineStr">
        <is>
          <t>No</t>
        </is>
      </c>
      <c r="O145" t="inlineStr">
        <is>
          <t>Not stated</t>
        </is>
      </c>
      <c r="Q145" s="9" t="inlineStr">
        <is>
          <t>https://grantcue.com/foundations/agilent-technologies-foundation-770532250</t>
        </is>
      </c>
    </row>
    <row r="146">
      <c r="A146">
        <f>IF($E146=$E145,$A145+1,1)</f>
        <v/>
      </c>
      <c r="B146" t="inlineStr">
        <is>
          <t>LEVI STRAUSS FOUNDATION</t>
        </is>
      </c>
      <c r="C146" t="inlineStr">
        <is>
          <t>94-6064702</t>
        </is>
      </c>
      <c r="D146" t="inlineStr">
        <is>
          <t>Delaware</t>
        </is>
      </c>
      <c r="E146" t="inlineStr">
        <is>
          <t>DE</t>
        </is>
      </c>
      <c r="F146" t="n">
        <v>2023</v>
      </c>
      <c r="G146" t="n">
        <v>1</v>
      </c>
      <c r="H146" s="13" t="n">
        <v>9291698</v>
      </c>
      <c r="I146" s="12" t="n">
        <v>10</v>
      </c>
      <c r="J146" s="13" t="n">
        <v>29096.5</v>
      </c>
      <c r="K146" s="13">
        <f>IFERROR($H146/$I146,"")</f>
        <v/>
      </c>
      <c r="L146" s="13" t="n">
        <v>7932915</v>
      </c>
      <c r="M146" t="inlineStr">
        <is>
          <t>CA, MN</t>
        </is>
      </c>
      <c r="N146" t="inlineStr">
        <is>
          <t>No</t>
        </is>
      </c>
      <c r="O146" t="inlineStr">
        <is>
          <t>Not stated</t>
        </is>
      </c>
      <c r="Q146" s="9" t="inlineStr">
        <is>
          <t>https://grantcue.com/foundations/levi-strauss-foundation-946064702</t>
        </is>
      </c>
    </row>
    <row r="147">
      <c r="A147">
        <f>IF($E147=$E146,$A146+1,1)</f>
        <v/>
      </c>
      <c r="B147" t="inlineStr">
        <is>
          <t>Carrier Foundation Inc</t>
        </is>
      </c>
      <c r="C147" t="inlineStr">
        <is>
          <t>85-3815638</t>
        </is>
      </c>
      <c r="D147" t="inlineStr">
        <is>
          <t>Delaware</t>
        </is>
      </c>
      <c r="E147" t="inlineStr">
        <is>
          <t>DE</t>
        </is>
      </c>
      <c r="F147" t="n">
        <v>2025</v>
      </c>
      <c r="G147" t="n">
        <v>2</v>
      </c>
      <c r="H147" s="13" t="n">
        <v>8795396</v>
      </c>
      <c r="I147" s="12" t="n">
        <v>16</v>
      </c>
      <c r="J147" s="13" t="n">
        <v>223038.5</v>
      </c>
      <c r="K147" s="13">
        <f>IFERROR($H147/$I147,"")</f>
        <v/>
      </c>
      <c r="L147" s="13" t="n">
        <v>2980626</v>
      </c>
      <c r="M147" t="inlineStr">
        <is>
          <t>NE, NY, GA</t>
        </is>
      </c>
      <c r="N147" t="inlineStr">
        <is>
          <t>Yes</t>
        </is>
      </c>
      <c r="O147" t="inlineStr">
        <is>
          <t>Not stated</t>
        </is>
      </c>
      <c r="Q147" s="9" t="inlineStr">
        <is>
          <t>https://grantcue.com/foundations/carrier-foundation-inc-853815638</t>
        </is>
      </c>
    </row>
    <row r="148">
      <c r="A148">
        <f>IF($E148=$E147,$A147+1,1)</f>
        <v/>
      </c>
      <c r="B148" t="inlineStr">
        <is>
          <t>FIRSTENERGY FOUNDATION</t>
        </is>
      </c>
      <c r="C148" t="inlineStr">
        <is>
          <t>34-6514181</t>
        </is>
      </c>
      <c r="D148" t="inlineStr">
        <is>
          <t>Delaware</t>
        </is>
      </c>
      <c r="E148" t="inlineStr">
        <is>
          <t>DE</t>
        </is>
      </c>
      <c r="F148" t="n">
        <v>2024</v>
      </c>
      <c r="G148" t="n">
        <v>1</v>
      </c>
      <c r="H148" s="13" t="n">
        <v>7165300</v>
      </c>
      <c r="I148" s="12" t="n">
        <v>151</v>
      </c>
      <c r="J148" s="13" t="n">
        <v>1375</v>
      </c>
      <c r="K148" s="13">
        <f>IFERROR($H148/$I148,"")</f>
        <v/>
      </c>
      <c r="L148" s="13" t="n">
        <v>5323823</v>
      </c>
      <c r="M148" t="inlineStr">
        <is>
          <t>OH, PA, WV</t>
        </is>
      </c>
      <c r="N148" t="inlineStr">
        <is>
          <t>Yes</t>
        </is>
      </c>
      <c r="O148" t="inlineStr">
        <is>
          <t>Yes</t>
        </is>
      </c>
      <c r="P148" s="9" t="inlineStr">
        <is>
          <t>https://firstenergycorp.com/content/fecorp/community/firstenergy_foundation.html</t>
        </is>
      </c>
      <c r="Q148" s="9" t="inlineStr">
        <is>
          <t>https://grantcue.com/foundations/firstenergy-foundation-346514181</t>
        </is>
      </c>
    </row>
    <row r="149">
      <c r="A149">
        <f>IF($E149=$E148,$A148+1,1)</f>
        <v/>
      </c>
      <c r="B149" t="inlineStr">
        <is>
          <t>THE IV FUND</t>
        </is>
      </c>
      <c r="C149" t="inlineStr">
        <is>
          <t>20-1422978</t>
        </is>
      </c>
      <c r="D149" t="inlineStr">
        <is>
          <t>Delaware</t>
        </is>
      </c>
      <c r="E149" t="inlineStr">
        <is>
          <t>DE</t>
        </is>
      </c>
      <c r="F149" t="n">
        <v>2025</v>
      </c>
      <c r="G149" t="n">
        <v>2</v>
      </c>
      <c r="H149" s="13" t="n">
        <v>7015954</v>
      </c>
      <c r="I149" s="12" t="n">
        <v>102</v>
      </c>
      <c r="J149" s="13" t="n">
        <v>25000</v>
      </c>
      <c r="K149" s="13">
        <f>IFERROR($H149/$I149,"")</f>
        <v/>
      </c>
      <c r="L149" s="13" t="n">
        <v>998204</v>
      </c>
      <c r="M149" t="inlineStr">
        <is>
          <t>OH, IL, NY</t>
        </is>
      </c>
      <c r="N149" t="inlineStr">
        <is>
          <t>No</t>
        </is>
      </c>
      <c r="O149" t="inlineStr">
        <is>
          <t>Not stated</t>
        </is>
      </c>
      <c r="Q149" s="9" t="inlineStr">
        <is>
          <t>https://grantcue.com/foundations/the-iv-fund-201422978</t>
        </is>
      </c>
    </row>
    <row r="150">
      <c r="A150">
        <f>IF($E150=$E149,$A149+1,1)</f>
        <v/>
      </c>
      <c r="B150" t="inlineStr">
        <is>
          <t>EQUINIX FOUNDATION</t>
        </is>
      </c>
      <c r="C150" t="inlineStr">
        <is>
          <t>88-3070927</t>
        </is>
      </c>
      <c r="D150" t="inlineStr">
        <is>
          <t>Delaware</t>
        </is>
      </c>
      <c r="E150" t="inlineStr">
        <is>
          <t>DE</t>
        </is>
      </c>
      <c r="F150" t="n">
        <v>2025</v>
      </c>
      <c r="G150" t="n">
        <v>2</v>
      </c>
      <c r="H150" s="13" t="n">
        <v>6382341</v>
      </c>
      <c r="I150" s="12" t="n">
        <v>200</v>
      </c>
      <c r="J150" s="13" t="n">
        <v>5702</v>
      </c>
      <c r="K150" s="13">
        <f>IFERROR($H150/$I150,"")</f>
        <v/>
      </c>
      <c r="L150" s="13" t="n">
        <v>664919</v>
      </c>
      <c r="M150" t="inlineStr">
        <is>
          <t>CA, TN, NY</t>
        </is>
      </c>
      <c r="N150" t="inlineStr">
        <is>
          <t>No</t>
        </is>
      </c>
      <c r="O150" t="inlineStr">
        <is>
          <t>Yes</t>
        </is>
      </c>
      <c r="Q150" s="9" t="inlineStr">
        <is>
          <t>https://grantcue.com/foundations/equinix-foundation-883070927</t>
        </is>
      </c>
    </row>
    <row r="151">
      <c r="A151">
        <f>IF($E151=$E150,$A150+1,1)</f>
        <v/>
      </c>
      <c r="B151" t="inlineStr">
        <is>
          <t>DAVITA CHARITABLE FUND INC</t>
        </is>
      </c>
      <c r="C151" t="inlineStr">
        <is>
          <t>85-2950661</t>
        </is>
      </c>
      <c r="D151" t="inlineStr">
        <is>
          <t>Delaware</t>
        </is>
      </c>
      <c r="E151" t="inlineStr">
        <is>
          <t>DE</t>
        </is>
      </c>
      <c r="F151" t="n">
        <v>2025</v>
      </c>
      <c r="G151" t="n">
        <v>2</v>
      </c>
      <c r="H151" s="13" t="n">
        <v>5584823</v>
      </c>
      <c r="I151" s="12" t="n">
        <v>67</v>
      </c>
      <c r="J151" s="13" t="n">
        <v>25000</v>
      </c>
      <c r="K151" s="13">
        <f>IFERROR($H151/$I151,"")</f>
        <v/>
      </c>
      <c r="L151" s="13" t="n">
        <v>700000</v>
      </c>
      <c r="M151" t="inlineStr">
        <is>
          <t>CO, UT, DC</t>
        </is>
      </c>
      <c r="N151" t="inlineStr">
        <is>
          <t>No</t>
        </is>
      </c>
      <c r="O151" t="inlineStr">
        <is>
          <t>Not stated</t>
        </is>
      </c>
      <c r="Q151" s="9" t="inlineStr">
        <is>
          <t>https://grantcue.com/foundations/davita-charitable-fund-inc-852950661</t>
        </is>
      </c>
    </row>
    <row r="152">
      <c r="A152">
        <f>IF($E152=$E151,$A151+1,1)</f>
        <v/>
      </c>
      <c r="B152" t="inlineStr">
        <is>
          <t>WELFARE FOUNDATION INC</t>
        </is>
      </c>
      <c r="C152" t="inlineStr">
        <is>
          <t>51-6015916</t>
        </is>
      </c>
      <c r="D152" t="inlineStr">
        <is>
          <t>Delaware</t>
        </is>
      </c>
      <c r="E152" t="inlineStr">
        <is>
          <t>DE</t>
        </is>
      </c>
      <c r="F152" t="n">
        <v>2024</v>
      </c>
      <c r="G152" t="n">
        <v>1</v>
      </c>
      <c r="H152" s="13" t="n">
        <v>4679375</v>
      </c>
      <c r="I152" s="12" t="n">
        <v>69</v>
      </c>
      <c r="J152" s="13" t="n">
        <v>50000</v>
      </c>
      <c r="K152" s="13">
        <f>IFERROR($H152/$I152,"")</f>
        <v/>
      </c>
      <c r="L152" s="13" t="n">
        <v>300000</v>
      </c>
      <c r="M152" t="inlineStr">
        <is>
          <t>PA, MD, CA</t>
        </is>
      </c>
      <c r="N152" t="inlineStr">
        <is>
          <t>Yes</t>
        </is>
      </c>
      <c r="O152" t="inlineStr">
        <is>
          <t>Yes</t>
        </is>
      </c>
      <c r="P152" s="9" t="inlineStr">
        <is>
          <t>https://www.welfarefoundationde.org/</t>
        </is>
      </c>
      <c r="Q152" s="9" t="inlineStr">
        <is>
          <t>https://grantcue.com/foundations/welfare-foundation-inc-516015916</t>
        </is>
      </c>
    </row>
    <row r="153">
      <c r="A153">
        <f>IF($E153=$E152,$A152+1,1)</f>
        <v/>
      </c>
      <c r="B153" t="inlineStr">
        <is>
          <t>WINNEBAGO INDUSTRIES FOUNDATION</t>
        </is>
      </c>
      <c r="C153" t="inlineStr">
        <is>
          <t>23-7174206</t>
        </is>
      </c>
      <c r="D153" t="inlineStr">
        <is>
          <t>Delaware</t>
        </is>
      </c>
      <c r="E153" t="inlineStr">
        <is>
          <t>DE</t>
        </is>
      </c>
      <c r="F153" t="n">
        <v>2024</v>
      </c>
      <c r="G153" t="n">
        <v>2</v>
      </c>
      <c r="H153" s="13" t="n">
        <v>4487843</v>
      </c>
      <c r="I153" s="12" t="n">
        <v>26</v>
      </c>
      <c r="J153" s="13" t="n">
        <v>15000</v>
      </c>
      <c r="K153" s="13">
        <f>IFERROR($H153/$I153,"")</f>
        <v/>
      </c>
      <c r="L153" s="13" t="n">
        <v>2181753</v>
      </c>
      <c r="M153" t="inlineStr">
        <is>
          <t>MI, AZ, FL</t>
        </is>
      </c>
      <c r="N153" t="inlineStr">
        <is>
          <t>No</t>
        </is>
      </c>
      <c r="O153" t="inlineStr">
        <is>
          <t>Not stated</t>
        </is>
      </c>
      <c r="Q153" s="9" t="inlineStr">
        <is>
          <t>https://grantcue.com/foundations/winnebago-industries-foundation-237174206</t>
        </is>
      </c>
    </row>
    <row r="154">
      <c r="A154">
        <f>IF($E154=$E153,$A153+1,1)</f>
        <v/>
      </c>
      <c r="B154" t="inlineStr">
        <is>
          <t>ELEANOR FANNING CHAR TR</t>
        </is>
      </c>
      <c r="C154" t="inlineStr">
        <is>
          <t>30-6738690</t>
        </is>
      </c>
      <c r="D154" t="inlineStr">
        <is>
          <t>Delaware</t>
        </is>
      </c>
      <c r="E154" t="inlineStr">
        <is>
          <t>DE</t>
        </is>
      </c>
      <c r="F154" t="n">
        <v>2025</v>
      </c>
      <c r="G154" t="n">
        <v>2</v>
      </c>
      <c r="H154" s="13" t="n">
        <v>4403854</v>
      </c>
      <c r="I154" s="12" t="n">
        <v>14</v>
      </c>
      <c r="J154" s="13" t="n">
        <v>314561</v>
      </c>
      <c r="K154" s="13">
        <f>IFERROR($H154/$I154,"")</f>
        <v/>
      </c>
      <c r="L154" s="13" t="n">
        <v>468204</v>
      </c>
      <c r="M154" t="inlineStr">
        <is>
          <t>GA, TX, DC</t>
        </is>
      </c>
      <c r="N154" t="inlineStr">
        <is>
          <t>No</t>
        </is>
      </c>
      <c r="O154" t="inlineStr">
        <is>
          <t>Not stated</t>
        </is>
      </c>
      <c r="Q154" s="9" t="inlineStr">
        <is>
          <t>https://grantcue.com/foundations/eleanor-fanning-char-tr-306738690</t>
        </is>
      </c>
    </row>
    <row r="155">
      <c r="A155">
        <f>IF($E155=$E154,$A154+1,1)</f>
        <v/>
      </c>
      <c r="B155" t="inlineStr">
        <is>
          <t>THE DR LYNN HICKS FOUNDATION INC</t>
        </is>
      </c>
      <c r="C155" t="inlineStr">
        <is>
          <t>84-2189196</t>
        </is>
      </c>
      <c r="D155" t="inlineStr">
        <is>
          <t>Delaware</t>
        </is>
      </c>
      <c r="E155" t="inlineStr">
        <is>
          <t>DE</t>
        </is>
      </c>
      <c r="F155" t="n">
        <v>2025</v>
      </c>
      <c r="G155" t="n">
        <v>2</v>
      </c>
      <c r="H155" s="13" t="n">
        <v>4196978</v>
      </c>
      <c r="I155" s="12" t="n">
        <v>7</v>
      </c>
      <c r="J155" s="13" t="n">
        <v>4000</v>
      </c>
      <c r="K155" s="13">
        <f>IFERROR($H155/$I155,"")</f>
        <v/>
      </c>
      <c r="L155" s="13" t="n">
        <v>4175736</v>
      </c>
      <c r="M155" t="inlineStr">
        <is>
          <t>GA, FL, MI</t>
        </is>
      </c>
      <c r="N155" t="inlineStr">
        <is>
          <t>No</t>
        </is>
      </c>
      <c r="O155" t="inlineStr">
        <is>
          <t>Not stated</t>
        </is>
      </c>
      <c r="Q155" s="9" t="inlineStr">
        <is>
          <t>https://grantcue.com/foundations/the-dr-lynn-hicks-foundation-inc-842189196</t>
        </is>
      </c>
    </row>
    <row r="156">
      <c r="A156">
        <f>IF($E156=$E155,$A155+1,1)</f>
        <v/>
      </c>
      <c r="B156" t="inlineStr">
        <is>
          <t>KEYSIGHT TECHNOLOGIES FOUNDATION</t>
        </is>
      </c>
      <c r="C156" t="inlineStr">
        <is>
          <t>47-1861715</t>
        </is>
      </c>
      <c r="D156" t="inlineStr">
        <is>
          <t>Delaware</t>
        </is>
      </c>
      <c r="E156" t="inlineStr">
        <is>
          <t>DE</t>
        </is>
      </c>
      <c r="F156" t="n">
        <v>2024</v>
      </c>
      <c r="G156" t="n">
        <v>2</v>
      </c>
      <c r="H156" s="13" t="n">
        <v>4111287</v>
      </c>
      <c r="I156" s="12" t="n">
        <v>23</v>
      </c>
      <c r="J156" s="13" t="n">
        <v>40000</v>
      </c>
      <c r="K156" s="13">
        <f>IFERROR($H156/$I156,"")</f>
        <v/>
      </c>
      <c r="L156" s="13" t="n">
        <v>1685438</v>
      </c>
      <c r="M156" t="inlineStr">
        <is>
          <t>NJ, MD, CA</t>
        </is>
      </c>
      <c r="N156" t="inlineStr">
        <is>
          <t>No</t>
        </is>
      </c>
      <c r="O156" t="inlineStr">
        <is>
          <t>Not stated</t>
        </is>
      </c>
      <c r="Q156" s="9" t="inlineStr">
        <is>
          <t>https://grantcue.com/foundations/keysight-technologies-foundation-471861715</t>
        </is>
      </c>
    </row>
    <row r="157">
      <c r="A157">
        <f>IF($E157=$E156,$A156+1,1)</f>
        <v/>
      </c>
      <c r="B157" t="inlineStr">
        <is>
          <t>IDEX FOUNDATION</t>
        </is>
      </c>
      <c r="C157" t="inlineStr">
        <is>
          <t>47-1141222</t>
        </is>
      </c>
      <c r="D157" t="inlineStr">
        <is>
          <t>Delaware</t>
        </is>
      </c>
      <c r="E157" t="inlineStr">
        <is>
          <t>DE</t>
        </is>
      </c>
      <c r="F157" t="n">
        <v>2025</v>
      </c>
      <c r="G157" t="n">
        <v>2</v>
      </c>
      <c r="H157" s="13" t="n">
        <v>3759700</v>
      </c>
      <c r="I157" s="12" t="n">
        <v>18</v>
      </c>
      <c r="J157" s="13" t="n">
        <v>15125</v>
      </c>
      <c r="K157" s="13">
        <f>IFERROR($H157/$I157,"")</f>
        <v/>
      </c>
      <c r="L157" s="13" t="n">
        <v>1637573</v>
      </c>
      <c r="M157" t="inlineStr">
        <is>
          <t>VA, GB, GA</t>
        </is>
      </c>
      <c r="N157" t="inlineStr">
        <is>
          <t>Yes</t>
        </is>
      </c>
      <c r="O157" t="inlineStr">
        <is>
          <t>Yes</t>
        </is>
      </c>
      <c r="Q157" s="9" t="inlineStr">
        <is>
          <t>https://grantcue.com/foundations/idex-foundation-471141222</t>
        </is>
      </c>
    </row>
    <row r="158">
      <c r="A158">
        <f>IF($E158=$E157,$A157+1,1)</f>
        <v/>
      </c>
      <c r="B158" t="inlineStr">
        <is>
          <t>LAFFEY-MCHUGH FOUNDATION</t>
        </is>
      </c>
      <c r="C158" t="inlineStr">
        <is>
          <t>51-6015095</t>
        </is>
      </c>
      <c r="D158" t="inlineStr">
        <is>
          <t>Delaware</t>
        </is>
      </c>
      <c r="E158" t="inlineStr">
        <is>
          <t>DE</t>
        </is>
      </c>
      <c r="F158" t="n">
        <v>2024</v>
      </c>
      <c r="G158" t="n">
        <v>1</v>
      </c>
      <c r="H158" s="13" t="n">
        <v>3703800</v>
      </c>
      <c r="I158" s="12" t="n">
        <v>153</v>
      </c>
      <c r="J158" s="13" t="n">
        <v>20000</v>
      </c>
      <c r="K158" s="13">
        <f>IFERROR($H158/$I158,"")</f>
        <v/>
      </c>
      <c r="L158" s="13" t="n">
        <v>150000</v>
      </c>
      <c r="M158" t="inlineStr">
        <is>
          <t>PA, CO, CA</t>
        </is>
      </c>
      <c r="N158" t="inlineStr">
        <is>
          <t>Yes</t>
        </is>
      </c>
      <c r="O158" t="inlineStr">
        <is>
          <t>Yes</t>
        </is>
      </c>
      <c r="Q158" s="9" t="inlineStr">
        <is>
          <t>https://grantcue.com/foundations/laffey-mchugh-foundation-516015095</t>
        </is>
      </c>
    </row>
    <row r="159">
      <c r="A159">
        <f>IF($E159=$E158,$A158+1,1)</f>
        <v/>
      </c>
      <c r="B159" t="inlineStr">
        <is>
          <t>JAMES D GREENHECK FOUNDATION INC</t>
        </is>
      </c>
      <c r="C159" t="inlineStr">
        <is>
          <t>47-5170750</t>
        </is>
      </c>
      <c r="D159" t="inlineStr">
        <is>
          <t>Delaware</t>
        </is>
      </c>
      <c r="E159" t="inlineStr">
        <is>
          <t>DE</t>
        </is>
      </c>
      <c r="F159" t="n">
        <v>2025</v>
      </c>
      <c r="G159" t="n">
        <v>2</v>
      </c>
      <c r="H159" s="13" t="n">
        <v>3690531</v>
      </c>
      <c r="I159" s="12" t="n">
        <v>25</v>
      </c>
      <c r="J159" s="13" t="n">
        <v>7500</v>
      </c>
      <c r="K159" s="13">
        <f>IFERROR($H159/$I159,"")</f>
        <v/>
      </c>
      <c r="L159" s="13" t="n">
        <v>3359881</v>
      </c>
      <c r="M159" t="inlineStr">
        <is>
          <t>WI, MI, SD</t>
        </is>
      </c>
      <c r="N159" t="inlineStr">
        <is>
          <t>No</t>
        </is>
      </c>
      <c r="O159" t="inlineStr">
        <is>
          <t>Not stated</t>
        </is>
      </c>
      <c r="Q159" s="9" t="inlineStr">
        <is>
          <t>https://grantcue.com/foundations/james-d-greenheck-foundation-inc-475170750</t>
        </is>
      </c>
    </row>
    <row r="160">
      <c r="A160">
        <f>IF($E160=$E159,$A159+1,1)</f>
        <v/>
      </c>
      <c r="B160" t="inlineStr">
        <is>
          <t>THE CARL M FREEMAN FOUNDATION INC</t>
        </is>
      </c>
      <c r="C160" t="inlineStr">
        <is>
          <t>52-6047536</t>
        </is>
      </c>
      <c r="D160" t="inlineStr">
        <is>
          <t>Delaware</t>
        </is>
      </c>
      <c r="E160" t="inlineStr">
        <is>
          <t>DE</t>
        </is>
      </c>
      <c r="F160" t="n">
        <v>2024</v>
      </c>
      <c r="G160" t="n">
        <v>1</v>
      </c>
      <c r="H160" s="13" t="n">
        <v>3613941</v>
      </c>
      <c r="I160" s="12" t="n">
        <v>43</v>
      </c>
      <c r="J160" s="13" t="n">
        <v>6000</v>
      </c>
      <c r="K160" s="13">
        <f>IFERROR($H160/$I160,"")</f>
        <v/>
      </c>
      <c r="L160" s="13" t="n">
        <v>3000000</v>
      </c>
      <c r="M160" t="inlineStr">
        <is>
          <t>MD, DC, NY</t>
        </is>
      </c>
      <c r="N160" t="inlineStr">
        <is>
          <t>Yes</t>
        </is>
      </c>
      <c r="O160" t="inlineStr">
        <is>
          <t>Yes</t>
        </is>
      </c>
      <c r="P160" s="9" t="inlineStr">
        <is>
          <t>https://www.carlfreemanfoundation.org/</t>
        </is>
      </c>
      <c r="Q160" s="9" t="inlineStr">
        <is>
          <t>https://grantcue.com/foundations/the-carl-m-freeman-foundation-inc-526047536</t>
        </is>
      </c>
    </row>
    <row r="161">
      <c r="A161">
        <f>IF($E161=$E160,$A160+1,1)</f>
        <v/>
      </c>
      <c r="B161" t="inlineStr">
        <is>
          <t>THE FERN ODESSA CHARITABLE TRUST</t>
        </is>
      </c>
      <c r="C161" t="inlineStr">
        <is>
          <t>86-3883161</t>
        </is>
      </c>
      <c r="D161" t="inlineStr">
        <is>
          <t>Delaware</t>
        </is>
      </c>
      <c r="E161" t="inlineStr">
        <is>
          <t>DE</t>
        </is>
      </c>
      <c r="F161" t="n">
        <v>2024</v>
      </c>
      <c r="G161" t="n">
        <v>1</v>
      </c>
      <c r="H161" s="13" t="n">
        <v>2905054</v>
      </c>
      <c r="I161" s="12" t="n">
        <v>6</v>
      </c>
      <c r="J161" s="13" t="n">
        <v>242324.5</v>
      </c>
      <c r="K161" s="13">
        <f>IFERROR($H161/$I161,"")</f>
        <v/>
      </c>
      <c r="L161" s="13" t="n">
        <v>1993405</v>
      </c>
      <c r="M161" t="inlineStr">
        <is>
          <t>DC, NY, KS</t>
        </is>
      </c>
      <c r="N161" t="inlineStr">
        <is>
          <t>No</t>
        </is>
      </c>
      <c r="O161" t="inlineStr">
        <is>
          <t>Not stated</t>
        </is>
      </c>
      <c r="Q161" s="9" t="inlineStr">
        <is>
          <t>https://grantcue.com/foundations/the-fern-odessa-charitable-trust-863883161</t>
        </is>
      </c>
    </row>
    <row r="162">
      <c r="A162">
        <f>IF($E162=$E161,$A161+1,1)</f>
        <v/>
      </c>
      <c r="B162" t="inlineStr">
        <is>
          <t>INCYTE CHARITABLE GIVING FOUNDATION</t>
        </is>
      </c>
      <c r="C162" t="inlineStr">
        <is>
          <t>37-1827916</t>
        </is>
      </c>
      <c r="D162" t="inlineStr">
        <is>
          <t>Delaware</t>
        </is>
      </c>
      <c r="E162" t="inlineStr">
        <is>
          <t>DE</t>
        </is>
      </c>
      <c r="F162" t="n">
        <v>2025</v>
      </c>
      <c r="G162" t="n">
        <v>2</v>
      </c>
      <c r="H162" s="13" t="n">
        <v>2661260</v>
      </c>
      <c r="I162" s="12" t="n">
        <v>100</v>
      </c>
      <c r="J162" s="13" t="n">
        <v>15000</v>
      </c>
      <c r="K162" s="13">
        <f>IFERROR($H162/$I162,"")</f>
        <v/>
      </c>
      <c r="L162" s="13" t="n">
        <v>400000</v>
      </c>
      <c r="M162" t="inlineStr">
        <is>
          <t>PA, NY, VA</t>
        </is>
      </c>
      <c r="N162" t="inlineStr">
        <is>
          <t>Yes</t>
        </is>
      </c>
      <c r="O162" t="inlineStr">
        <is>
          <t>Yes</t>
        </is>
      </c>
      <c r="P162" s="9" t="inlineStr">
        <is>
          <t>https://www.incyte.com/INCYTE-INVOLVED</t>
        </is>
      </c>
      <c r="Q162" s="9" t="inlineStr">
        <is>
          <t>https://grantcue.com/foundations/incyte-charitable-giving-foundation-371827916</t>
        </is>
      </c>
    </row>
    <row r="163">
      <c r="A163">
        <f>IF($E163=$E162,$A162+1,1)</f>
        <v/>
      </c>
      <c r="B163" t="inlineStr">
        <is>
          <t>THE FLUOR FOUNDATION</t>
        </is>
      </c>
      <c r="C163" t="inlineStr">
        <is>
          <t>51-0196032</t>
        </is>
      </c>
      <c r="D163" t="inlineStr">
        <is>
          <t>Delaware</t>
        </is>
      </c>
      <c r="E163" t="inlineStr">
        <is>
          <t>DE</t>
        </is>
      </c>
      <c r="F163" t="n">
        <v>2024</v>
      </c>
      <c r="G163" t="n">
        <v>1</v>
      </c>
      <c r="H163" s="13" t="n">
        <v>2599631</v>
      </c>
      <c r="I163" s="12" t="n">
        <v>67</v>
      </c>
      <c r="J163" s="13" t="n">
        <v>15000</v>
      </c>
      <c r="K163" s="13">
        <f>IFERROR($H163/$I163,"")</f>
        <v/>
      </c>
      <c r="L163" s="13" t="n">
        <v>799000</v>
      </c>
      <c r="M163" t="inlineStr">
        <is>
          <t>MN, TX, SC</t>
        </is>
      </c>
      <c r="N163" t="inlineStr">
        <is>
          <t>Yes</t>
        </is>
      </c>
      <c r="O163" t="inlineStr">
        <is>
          <t>Yes</t>
        </is>
      </c>
      <c r="P163" s="9" t="inlineStr">
        <is>
          <t>https://fluor.com/ABOUT-FLUOR/APPROACH/COMMUNITY-RELATIO</t>
        </is>
      </c>
      <c r="Q163" s="9" t="inlineStr">
        <is>
          <t>https://grantcue.com/foundations/the-fluor-foundation-510196032</t>
        </is>
      </c>
    </row>
    <row r="164">
      <c r="A164">
        <f>IF($E164=$E163,$A163+1,1)</f>
        <v/>
      </c>
      <c r="B164" t="inlineStr">
        <is>
          <t>ON SEMICONDUCTOR FOUNDATION</t>
        </is>
      </c>
      <c r="C164" t="inlineStr">
        <is>
          <t>83-3782653</t>
        </is>
      </c>
      <c r="D164" t="inlineStr">
        <is>
          <t>Delaware</t>
        </is>
      </c>
      <c r="E164" t="inlineStr">
        <is>
          <t>DE</t>
        </is>
      </c>
      <c r="F164" t="n">
        <v>2024</v>
      </c>
      <c r="G164" t="n">
        <v>1</v>
      </c>
      <c r="H164" s="13" t="n">
        <v>2596386</v>
      </c>
      <c r="I164" s="12" t="n">
        <v>6</v>
      </c>
      <c r="J164" s="13" t="n">
        <v>12487.5</v>
      </c>
      <c r="K164" s="13">
        <f>IFERROR($H164/$I164,"")</f>
        <v/>
      </c>
      <c r="L164" s="13" t="n">
        <v>2016107</v>
      </c>
      <c r="M164" t="inlineStr">
        <is>
          <t>TAVISTOCK, DEVON</t>
        </is>
      </c>
      <c r="N164" t="inlineStr">
        <is>
          <t>Yes</t>
        </is>
      </c>
      <c r="O164" t="inlineStr">
        <is>
          <t>Yes</t>
        </is>
      </c>
      <c r="Q164" s="9" t="inlineStr">
        <is>
          <t>https://grantcue.com/foundations/on-semiconductor-foundation-833782653</t>
        </is>
      </c>
    </row>
    <row r="165">
      <c r="A165">
        <f>IF($E165=$E164,$A164+1,1)</f>
        <v/>
      </c>
      <c r="B165" t="inlineStr">
        <is>
          <t>LPL Financial Foundation Inc</t>
        </is>
      </c>
      <c r="C165" t="inlineStr">
        <is>
          <t>27-4171978</t>
        </is>
      </c>
      <c r="D165" t="inlineStr">
        <is>
          <t>Delaware</t>
        </is>
      </c>
      <c r="E165" t="inlineStr">
        <is>
          <t>DE</t>
        </is>
      </c>
      <c r="F165" t="n">
        <v>2024</v>
      </c>
      <c r="G165" t="n">
        <v>1</v>
      </c>
      <c r="H165" s="13" t="n">
        <v>2332606</v>
      </c>
      <c r="I165" s="12" t="n">
        <v>55</v>
      </c>
      <c r="J165" s="13" t="n">
        <v>515</v>
      </c>
      <c r="K165" s="13">
        <f>IFERROR($H165/$I165,"")</f>
        <v/>
      </c>
      <c r="L165" s="13" t="n">
        <v>1945802</v>
      </c>
      <c r="M165" t="inlineStr">
        <is>
          <t>VA, MA, NC</t>
        </is>
      </c>
      <c r="N165" t="inlineStr">
        <is>
          <t>No</t>
        </is>
      </c>
      <c r="O165" t="inlineStr">
        <is>
          <t>Not stated</t>
        </is>
      </c>
      <c r="Q165" s="9" t="inlineStr">
        <is>
          <t>https://grantcue.com/foundations/lpl-financial-foundation-inc-274171978</t>
        </is>
      </c>
    </row>
    <row r="166">
      <c r="A166">
        <f>IF($E166=$E165,$A165+1,1)</f>
        <v/>
      </c>
      <c r="B166" t="inlineStr">
        <is>
          <t>CHICHESTER DUPONT FOUNDATION INC</t>
        </is>
      </c>
      <c r="C166" t="inlineStr">
        <is>
          <t>51-6011641</t>
        </is>
      </c>
      <c r="D166" t="inlineStr">
        <is>
          <t>Delaware</t>
        </is>
      </c>
      <c r="E166" t="inlineStr">
        <is>
          <t>DE</t>
        </is>
      </c>
      <c r="F166" t="n">
        <v>2024</v>
      </c>
      <c r="G166" t="n">
        <v>1</v>
      </c>
      <c r="H166" s="13" t="n">
        <v>2140500</v>
      </c>
      <c r="I166" s="12" t="n">
        <v>64</v>
      </c>
      <c r="J166" s="13" t="n">
        <v>20000</v>
      </c>
      <c r="K166" s="13">
        <f>IFERROR($H166/$I166,"")</f>
        <v/>
      </c>
      <c r="L166" s="13" t="n">
        <v>626000</v>
      </c>
      <c r="M166" t="inlineStr">
        <is>
          <t>ID, MD, PA</t>
        </is>
      </c>
      <c r="N166" t="inlineStr">
        <is>
          <t>Yes</t>
        </is>
      </c>
      <c r="O166" t="inlineStr">
        <is>
          <t>Yes</t>
        </is>
      </c>
      <c r="P166" s="9" t="inlineStr">
        <is>
          <t>https://chichesterdupont.org/</t>
        </is>
      </c>
      <c r="Q166" s="9" t="inlineStr">
        <is>
          <t>https://grantcue.com/foundations/chichester-dupont-foundation-inc-516011641</t>
        </is>
      </c>
    </row>
    <row r="167">
      <c r="A167">
        <f>IF($E167=$E166,$A166+1,1)</f>
        <v/>
      </c>
      <c r="B167" t="inlineStr">
        <is>
          <t>MOSS ADAMS FOUNDATION</t>
        </is>
      </c>
      <c r="C167" t="inlineStr">
        <is>
          <t>91-1496816</t>
        </is>
      </c>
      <c r="D167" t="inlineStr">
        <is>
          <t>Delaware</t>
        </is>
      </c>
      <c r="E167" t="inlineStr">
        <is>
          <t>DE</t>
        </is>
      </c>
      <c r="F167" t="n">
        <v>2024</v>
      </c>
      <c r="G167" t="n">
        <v>2</v>
      </c>
      <c r="H167" s="13" t="n">
        <v>2086883</v>
      </c>
      <c r="I167" s="12" t="n">
        <v>144</v>
      </c>
      <c r="J167" s="13" t="n">
        <v>2500</v>
      </c>
      <c r="K167" s="13">
        <f>IFERROR($H167/$I167,"")</f>
        <v/>
      </c>
      <c r="L167" s="13" t="n">
        <v>390783</v>
      </c>
      <c r="M167" t="inlineStr">
        <is>
          <t>CA, WA, OR</t>
        </is>
      </c>
      <c r="N167" t="inlineStr">
        <is>
          <t>No</t>
        </is>
      </c>
      <c r="O167" t="inlineStr">
        <is>
          <t>Not stated</t>
        </is>
      </c>
      <c r="Q167" s="9" t="inlineStr">
        <is>
          <t>https://grantcue.com/foundations/moss-adams-foundation-911496816</t>
        </is>
      </c>
    </row>
    <row r="168">
      <c r="A168">
        <f>IF($E168=$E167,$A167+1,1)</f>
        <v/>
      </c>
      <c r="B168" t="inlineStr">
        <is>
          <t>DONALD &amp; MARTHA DEWEES FOUNDATION</t>
        </is>
      </c>
      <c r="C168" t="inlineStr">
        <is>
          <t>26-0873138</t>
        </is>
      </c>
      <c r="D168" t="inlineStr">
        <is>
          <t>Delaware</t>
        </is>
      </c>
      <c r="E168" t="inlineStr">
        <is>
          <t>DE</t>
        </is>
      </c>
      <c r="F168" t="n">
        <v>2025</v>
      </c>
      <c r="G168" t="n">
        <v>2</v>
      </c>
      <c r="H168" s="13" t="n">
        <v>2045549</v>
      </c>
      <c r="I168" s="12" t="n">
        <v>43</v>
      </c>
      <c r="J168" s="13" t="n">
        <v>25000</v>
      </c>
      <c r="K168" s="13">
        <f>IFERROR($H168/$I168,"")</f>
        <v/>
      </c>
      <c r="L168" s="13" t="n">
        <v>250000</v>
      </c>
      <c r="M168" t="inlineStr">
        <is>
          <t>NY, MT, PA</t>
        </is>
      </c>
      <c r="N168" t="inlineStr">
        <is>
          <t>Yes</t>
        </is>
      </c>
      <c r="O168" t="inlineStr">
        <is>
          <t>Yes</t>
        </is>
      </c>
      <c r="Q168" s="9" t="inlineStr">
        <is>
          <t>https://grantcue.com/foundations/donald-and-martha-dewees-foundation-260873138</t>
        </is>
      </c>
    </row>
    <row r="169">
      <c r="A169">
        <f>IF($E169=$E168,$A168+1,1)</f>
        <v/>
      </c>
      <c r="B169" t="inlineStr">
        <is>
          <t>Ellice &amp; Rosa McDonald Foundation</t>
        </is>
      </c>
      <c r="C169" t="inlineStr">
        <is>
          <t>51-0348090</t>
        </is>
      </c>
      <c r="D169" t="inlineStr">
        <is>
          <t>Delaware</t>
        </is>
      </c>
      <c r="E169" t="inlineStr">
        <is>
          <t>DE</t>
        </is>
      </c>
      <c r="F169" t="n">
        <v>2024</v>
      </c>
      <c r="G169" t="n">
        <v>1</v>
      </c>
      <c r="H169" s="13" t="n">
        <v>1901798</v>
      </c>
      <c r="I169" s="12" t="n">
        <v>45</v>
      </c>
      <c r="J169" s="13" t="n">
        <v>31200</v>
      </c>
      <c r="K169" s="13">
        <f>IFERROR($H169/$I169,"")</f>
        <v/>
      </c>
      <c r="L169" s="13" t="n">
        <v>125000</v>
      </c>
      <c r="M169" t="inlineStr">
        <is>
          <t>VA, TN, NJ</t>
        </is>
      </c>
      <c r="N169" t="inlineStr">
        <is>
          <t>Yes</t>
        </is>
      </c>
      <c r="O169" t="inlineStr">
        <is>
          <t>Not stated</t>
        </is>
      </c>
      <c r="Q169" s="9" t="inlineStr">
        <is>
          <t>https://grantcue.com/foundations/ellice-and-rosa-mcdonald-foundation-510348090</t>
        </is>
      </c>
    </row>
    <row r="170">
      <c r="A170">
        <f>IF($E170=$E169,$A169+1,1)</f>
        <v/>
      </c>
      <c r="B170" t="inlineStr">
        <is>
          <t>THE 1916 FOUNDATION</t>
        </is>
      </c>
      <c r="C170" t="inlineStr">
        <is>
          <t>27-3330508</t>
        </is>
      </c>
      <c r="D170" t="inlineStr">
        <is>
          <t>Delaware</t>
        </is>
      </c>
      <c r="E170" t="inlineStr">
        <is>
          <t>DE</t>
        </is>
      </c>
      <c r="F170" t="n">
        <v>2024</v>
      </c>
      <c r="G170" t="n">
        <v>1</v>
      </c>
      <c r="H170" s="13" t="n">
        <v>1636333</v>
      </c>
      <c r="I170" s="12" t="n">
        <v>9</v>
      </c>
      <c r="J170" s="13" t="n">
        <v>43000</v>
      </c>
      <c r="K170" s="13">
        <f>IFERROR($H170/$I170,"")</f>
        <v/>
      </c>
      <c r="L170" s="13" t="n">
        <v>750000</v>
      </c>
      <c r="M170" t="inlineStr">
        <is>
          <t>MA, LONDON, PA</t>
        </is>
      </c>
      <c r="N170" t="inlineStr">
        <is>
          <t>No</t>
        </is>
      </c>
      <c r="O170" t="inlineStr">
        <is>
          <t>Not stated</t>
        </is>
      </c>
      <c r="Q170" s="9" t="inlineStr">
        <is>
          <t>https://grantcue.com/foundations/the-1916-foundation-273330508</t>
        </is>
      </c>
    </row>
    <row r="171">
      <c r="A171">
        <f>IF($E171=$E170,$A170+1,1)</f>
        <v/>
      </c>
      <c r="B171" t="inlineStr">
        <is>
          <t>KULLMAN FAMILY FOUNDATION</t>
        </is>
      </c>
      <c r="C171" t="inlineStr">
        <is>
          <t>81-2068836</t>
        </is>
      </c>
      <c r="D171" t="inlineStr">
        <is>
          <t>Delaware</t>
        </is>
      </c>
      <c r="E171" t="inlineStr">
        <is>
          <t>DE</t>
        </is>
      </c>
      <c r="F171" t="n">
        <v>2025</v>
      </c>
      <c r="G171" t="n">
        <v>2</v>
      </c>
      <c r="H171" s="13" t="n">
        <v>1580000</v>
      </c>
      <c r="I171" s="12" t="n">
        <v>29</v>
      </c>
      <c r="J171" s="13" t="n">
        <v>30000</v>
      </c>
      <c r="K171" s="13">
        <f>IFERROR($H171/$I171,"")</f>
        <v/>
      </c>
      <c r="L171" s="13" t="n">
        <v>200000</v>
      </c>
      <c r="M171" t="inlineStr">
        <is>
          <t>PA, MD, NY</t>
        </is>
      </c>
      <c r="N171" t="inlineStr">
        <is>
          <t>Yes</t>
        </is>
      </c>
      <c r="O171" t="inlineStr">
        <is>
          <t>Not stated</t>
        </is>
      </c>
      <c r="Q171" s="9" t="inlineStr">
        <is>
          <t>https://grantcue.com/foundations/kullman-family-foundation-812068836</t>
        </is>
      </c>
    </row>
    <row r="172">
      <c r="A172">
        <f>IF($E172=$E171,$A171+1,1)</f>
        <v/>
      </c>
      <c r="B172" t="inlineStr">
        <is>
          <t>HYATT HOTELS FOUNDATION</t>
        </is>
      </c>
      <c r="C172" t="inlineStr">
        <is>
          <t>46-2918450</t>
        </is>
      </c>
      <c r="D172" t="inlineStr">
        <is>
          <t>Delaware</t>
        </is>
      </c>
      <c r="E172" t="inlineStr">
        <is>
          <t>DE</t>
        </is>
      </c>
      <c r="F172" t="n">
        <v>2025</v>
      </c>
      <c r="G172" t="n">
        <v>2</v>
      </c>
      <c r="H172" s="13" t="n">
        <v>1521221</v>
      </c>
      <c r="I172" s="12" t="n">
        <v>18</v>
      </c>
      <c r="J172" s="13" t="n">
        <v>48333</v>
      </c>
      <c r="K172" s="13">
        <f>IFERROR($H172/$I172,"")</f>
        <v/>
      </c>
      <c r="L172" s="13" t="n">
        <v>357922</v>
      </c>
      <c r="M172" t="inlineStr">
        <is>
          <t>DC, IL, MN</t>
        </is>
      </c>
      <c r="N172" t="inlineStr">
        <is>
          <t>No</t>
        </is>
      </c>
      <c r="O172" t="inlineStr">
        <is>
          <t>Not stated</t>
        </is>
      </c>
      <c r="Q172" s="9" t="inlineStr">
        <is>
          <t>https://grantcue.com/foundations/hyatt-hotels-foundation-462918450</t>
        </is>
      </c>
    </row>
    <row r="173">
      <c r="A173">
        <f>IF($E173=$E172,$A172+1,1)</f>
        <v/>
      </c>
      <c r="B173" t="inlineStr">
        <is>
          <t>NOR' EASTER FOUNDATION INC</t>
        </is>
      </c>
      <c r="C173" t="inlineStr">
        <is>
          <t>51-0350173</t>
        </is>
      </c>
      <c r="D173" t="inlineStr">
        <is>
          <t>Delaware</t>
        </is>
      </c>
      <c r="E173" t="inlineStr">
        <is>
          <t>DE</t>
        </is>
      </c>
      <c r="F173" t="n">
        <v>2025</v>
      </c>
      <c r="G173" t="n">
        <v>2</v>
      </c>
      <c r="H173" s="13" t="n">
        <v>1482584</v>
      </c>
      <c r="I173" s="12" t="n">
        <v>150</v>
      </c>
      <c r="J173" s="13" t="n">
        <v>1000</v>
      </c>
      <c r="K173" s="13">
        <f>IFERROR($H173/$I173,"")</f>
        <v/>
      </c>
      <c r="L173" s="13" t="n">
        <v>343000</v>
      </c>
      <c r="N173" t="inlineStr">
        <is>
          <t>No</t>
        </is>
      </c>
      <c r="O173" t="inlineStr">
        <is>
          <t>Not stated</t>
        </is>
      </c>
      <c r="Q173" s="9" t="inlineStr">
        <is>
          <t>https://grantcue.com/foundations/nor-easter-foundation-inc-510350173</t>
        </is>
      </c>
    </row>
    <row r="174">
      <c r="A174">
        <f>IF($E174=$E173,$A173+1,1)</f>
        <v/>
      </c>
      <c r="B174" t="inlineStr">
        <is>
          <t>GOOD SAMARITAN INC</t>
        </is>
      </c>
      <c r="C174" t="inlineStr">
        <is>
          <t>51-6000401</t>
        </is>
      </c>
      <c r="D174" t="inlineStr">
        <is>
          <t>Delaware</t>
        </is>
      </c>
      <c r="E174" t="inlineStr">
        <is>
          <t>DE</t>
        </is>
      </c>
      <c r="F174" t="n">
        <v>2024</v>
      </c>
      <c r="G174" t="n">
        <v>1</v>
      </c>
      <c r="H174" s="13" t="n">
        <v>1388000</v>
      </c>
      <c r="I174" s="12" t="n">
        <v>21</v>
      </c>
      <c r="J174" s="13" t="n">
        <v>50000</v>
      </c>
      <c r="K174" s="13">
        <f>IFERROR($H174/$I174,"")</f>
        <v/>
      </c>
      <c r="L174" s="13" t="n">
        <v>200000</v>
      </c>
      <c r="N174" t="inlineStr">
        <is>
          <t>Yes</t>
        </is>
      </c>
      <c r="O174" t="inlineStr">
        <is>
          <t>Yes</t>
        </is>
      </c>
      <c r="Q174" s="9" t="inlineStr">
        <is>
          <t>https://grantcue.com/foundations/good-samaritan-inc-516000401</t>
        </is>
      </c>
    </row>
    <row r="175">
      <c r="A175">
        <f>IF($E175=$E174,$A174+1,1)</f>
        <v/>
      </c>
      <c r="B175" t="inlineStr">
        <is>
          <t>THE JAMF NATION GLOBAL FOUNDATION</t>
        </is>
      </c>
      <c r="C175" t="inlineStr">
        <is>
          <t>46-1591030</t>
        </is>
      </c>
      <c r="D175" t="inlineStr">
        <is>
          <t>Delaware</t>
        </is>
      </c>
      <c r="E175" t="inlineStr">
        <is>
          <t>DE</t>
        </is>
      </c>
      <c r="F175" t="n">
        <v>2024</v>
      </c>
      <c r="G175" t="n">
        <v>1</v>
      </c>
      <c r="H175" s="13" t="n">
        <v>1355191</v>
      </c>
      <c r="I175" s="12" t="n">
        <v>5</v>
      </c>
      <c r="J175" s="13" t="n">
        <v>27476</v>
      </c>
      <c r="K175" s="13">
        <f>IFERROR($H175/$I175,"")</f>
        <v/>
      </c>
      <c r="L175" s="13" t="n">
        <v>976054</v>
      </c>
      <c r="M175" t="inlineStr">
        <is>
          <t>DEVON, NEW SOUTH WALES, BAVARIA</t>
        </is>
      </c>
      <c r="N175" t="inlineStr">
        <is>
          <t>No</t>
        </is>
      </c>
      <c r="O175" t="inlineStr">
        <is>
          <t>Not stated</t>
        </is>
      </c>
      <c r="Q175" s="9" t="inlineStr">
        <is>
          <t>https://grantcue.com/foundations/the-jamf-nation-global-foundation-461591030</t>
        </is>
      </c>
    </row>
    <row r="176">
      <c r="A176">
        <f>IF($E176=$E175,$A175+1,1)</f>
        <v/>
      </c>
      <c r="B176" t="inlineStr">
        <is>
          <t>LAMB WESTON CHARITABLE FOUNDATION</t>
        </is>
      </c>
      <c r="C176" t="inlineStr">
        <is>
          <t>83-0562671</t>
        </is>
      </c>
      <c r="D176" t="inlineStr">
        <is>
          <t>Delaware</t>
        </is>
      </c>
      <c r="E176" t="inlineStr">
        <is>
          <t>DE</t>
        </is>
      </c>
      <c r="F176" t="n">
        <v>2024</v>
      </c>
      <c r="G176" t="n">
        <v>1</v>
      </c>
      <c r="H176" s="13" t="n">
        <v>1343045</v>
      </c>
      <c r="I176" s="12" t="n">
        <v>11</v>
      </c>
      <c r="J176" s="13" t="n">
        <v>40565</v>
      </c>
      <c r="K176" s="13">
        <f>IFERROR($H176/$I176,"")</f>
        <v/>
      </c>
      <c r="L176" s="13" t="n">
        <v>795172</v>
      </c>
      <c r="M176" t="inlineStr">
        <is>
          <t>ID, MN, OR</t>
        </is>
      </c>
      <c r="N176" t="inlineStr">
        <is>
          <t>No</t>
        </is>
      </c>
      <c r="O176" t="inlineStr">
        <is>
          <t>Not stated</t>
        </is>
      </c>
      <c r="Q176" s="9" t="inlineStr">
        <is>
          <t>https://grantcue.com/foundations/lamb-weston-charitable-foundation-830562671</t>
        </is>
      </c>
    </row>
    <row r="177">
      <c r="A177">
        <f>IF($E177=$E176,$A176+1,1)</f>
        <v/>
      </c>
      <c r="B177" t="inlineStr">
        <is>
          <t>I COULD DO GREAT THINGS FOUNDATION</t>
        </is>
      </c>
      <c r="C177" t="inlineStr">
        <is>
          <t>27-1950767</t>
        </is>
      </c>
      <c r="D177" t="inlineStr">
        <is>
          <t>Delaware</t>
        </is>
      </c>
      <c r="E177" t="inlineStr">
        <is>
          <t>DE</t>
        </is>
      </c>
      <c r="F177" t="n">
        <v>2024</v>
      </c>
      <c r="G177" t="n">
        <v>1</v>
      </c>
      <c r="H177" s="13" t="n">
        <v>1292000</v>
      </c>
      <c r="I177" s="12" t="n">
        <v>22</v>
      </c>
      <c r="J177" s="13" t="n">
        <v>13000</v>
      </c>
      <c r="K177" s="13">
        <f>IFERROR($H177/$I177,"")</f>
        <v/>
      </c>
      <c r="L177" s="13" t="n">
        <v>333000</v>
      </c>
      <c r="M177" t="inlineStr">
        <is>
          <t>DC, FL, IL</t>
        </is>
      </c>
      <c r="N177" t="inlineStr">
        <is>
          <t>Yes</t>
        </is>
      </c>
      <c r="O177" t="inlineStr">
        <is>
          <t>Not stated</t>
        </is>
      </c>
      <c r="P177" s="9" t="inlineStr">
        <is>
          <t>https://icoulddogreatthings.org/</t>
        </is>
      </c>
      <c r="Q177" s="9" t="inlineStr">
        <is>
          <t>https://grantcue.com/foundations/i-could-do-great-things-foundation-271950767</t>
        </is>
      </c>
    </row>
    <row r="178">
      <c r="A178">
        <f>IF($E178=$E177,$A177+1,1)</f>
        <v/>
      </c>
      <c r="B178" t="inlineStr">
        <is>
          <t>ANANTAA-OM FOUNDATION</t>
        </is>
      </c>
      <c r="C178" t="inlineStr">
        <is>
          <t>47-2531318</t>
        </is>
      </c>
      <c r="D178" t="inlineStr">
        <is>
          <t>Delaware</t>
        </is>
      </c>
      <c r="E178" t="inlineStr">
        <is>
          <t>DE</t>
        </is>
      </c>
      <c r="F178" t="n">
        <v>2024</v>
      </c>
      <c r="G178" t="n">
        <v>1</v>
      </c>
      <c r="H178" s="13" t="n">
        <v>1276325</v>
      </c>
      <c r="I178" s="12" t="n">
        <v>37</v>
      </c>
      <c r="J178" s="13" t="n">
        <v>5000</v>
      </c>
      <c r="K178" s="13">
        <f>IFERROR($H178/$I178,"")</f>
        <v/>
      </c>
      <c r="L178" s="13" t="n">
        <v>300000</v>
      </c>
      <c r="M178" t="inlineStr">
        <is>
          <t>TX, CT, NY</t>
        </is>
      </c>
      <c r="N178" t="inlineStr">
        <is>
          <t>No</t>
        </is>
      </c>
      <c r="O178" t="inlineStr">
        <is>
          <t>Not stated</t>
        </is>
      </c>
      <c r="Q178" s="9" t="inlineStr">
        <is>
          <t>https://grantcue.com/foundations/anantaa-om-foundation-472531318</t>
        </is>
      </c>
    </row>
    <row r="179">
      <c r="A179">
        <f>IF($E179=$E178,$A178+1,1)</f>
        <v/>
      </c>
      <c r="B179" t="inlineStr">
        <is>
          <t>MORRIS FAMILY FUND</t>
        </is>
      </c>
      <c r="C179" t="inlineStr">
        <is>
          <t>88-0379711</t>
        </is>
      </c>
      <c r="D179" t="inlineStr">
        <is>
          <t>Delaware</t>
        </is>
      </c>
      <c r="E179" t="inlineStr">
        <is>
          <t>DE</t>
        </is>
      </c>
      <c r="F179" t="n">
        <v>2024</v>
      </c>
      <c r="G179" t="n">
        <v>2</v>
      </c>
      <c r="H179" s="13" t="n">
        <v>1252009</v>
      </c>
      <c r="I179" s="12" t="n">
        <v>28</v>
      </c>
      <c r="J179" s="13" t="n">
        <v>10000</v>
      </c>
      <c r="K179" s="13">
        <f>IFERROR($H179/$I179,"")</f>
        <v/>
      </c>
      <c r="L179" s="13" t="n">
        <v>285000</v>
      </c>
      <c r="M179" t="inlineStr">
        <is>
          <t>CA, TX, MA</t>
        </is>
      </c>
      <c r="N179" t="inlineStr">
        <is>
          <t>Yes</t>
        </is>
      </c>
      <c r="O179" t="inlineStr">
        <is>
          <t>Not stated</t>
        </is>
      </c>
      <c r="P179" s="9" t="inlineStr">
        <is>
          <t>http://morrisfamilyfund.org/</t>
        </is>
      </c>
      <c r="Q179" s="9" t="inlineStr">
        <is>
          <t>https://grantcue.com/foundations/morris-family-fund-880379711</t>
        </is>
      </c>
    </row>
    <row r="180">
      <c r="A180">
        <f>IF($E180=$E179,$A179+1,1)</f>
        <v/>
      </c>
      <c r="B180" t="inlineStr">
        <is>
          <t>THE IVYWOOD FOUNDATION</t>
        </is>
      </c>
      <c r="C180" t="inlineStr">
        <is>
          <t>83-1183281</t>
        </is>
      </c>
      <c r="D180" t="inlineStr">
        <is>
          <t>Delaware</t>
        </is>
      </c>
      <c r="E180" t="inlineStr">
        <is>
          <t>DE</t>
        </is>
      </c>
      <c r="F180" t="n">
        <v>2025</v>
      </c>
      <c r="G180" t="n">
        <v>2</v>
      </c>
      <c r="H180" s="13" t="n">
        <v>1198193</v>
      </c>
      <c r="I180" s="12" t="n">
        <v>84</v>
      </c>
      <c r="J180" s="13" t="n">
        <v>5000</v>
      </c>
      <c r="K180" s="13">
        <f>IFERROR($H180/$I180,"")</f>
        <v/>
      </c>
      <c r="L180" s="13" t="n">
        <v>309658</v>
      </c>
      <c r="M180" t="inlineStr">
        <is>
          <t>PA, MI, DC</t>
        </is>
      </c>
      <c r="N180" t="inlineStr">
        <is>
          <t>No</t>
        </is>
      </c>
      <c r="O180" t="inlineStr">
        <is>
          <t>Not stated</t>
        </is>
      </c>
      <c r="Q180" s="9" t="inlineStr">
        <is>
          <t>https://grantcue.com/foundations/the-ivywood-foundation-831183281</t>
        </is>
      </c>
    </row>
    <row r="181">
      <c r="A181">
        <f>IF($E181=$E180,$A180+1,1)</f>
        <v/>
      </c>
      <c r="B181" t="inlineStr">
        <is>
          <t>THE COCHRAN FAMILY FOUNDATION 6054-02-45</t>
        </is>
      </c>
      <c r="C181" t="inlineStr">
        <is>
          <t>52-2084405</t>
        </is>
      </c>
      <c r="D181" t="inlineStr">
        <is>
          <t>Delaware</t>
        </is>
      </c>
      <c r="E181" t="inlineStr">
        <is>
          <t>DE</t>
        </is>
      </c>
      <c r="F181" t="n">
        <v>2024</v>
      </c>
      <c r="G181" t="n">
        <v>1</v>
      </c>
      <c r="H181" s="13" t="n">
        <v>1118500</v>
      </c>
      <c r="I181" s="12" t="n">
        <v>21</v>
      </c>
      <c r="J181" s="13" t="n">
        <v>10000</v>
      </c>
      <c r="K181" s="13">
        <f>IFERROR($H181/$I181,"")</f>
        <v/>
      </c>
      <c r="L181" s="13" t="n">
        <v>500000</v>
      </c>
      <c r="M181" t="inlineStr">
        <is>
          <t>OH, FL, MD</t>
        </is>
      </c>
      <c r="N181" t="inlineStr">
        <is>
          <t>No</t>
        </is>
      </c>
      <c r="O181" t="inlineStr">
        <is>
          <t>Not stated</t>
        </is>
      </c>
      <c r="Q181" s="9" t="inlineStr">
        <is>
          <t>https://grantcue.com/foundations/the-cochran-family-foundation-6054-02-45-522084405</t>
        </is>
      </c>
    </row>
    <row r="182">
      <c r="A182">
        <f>IF($E182=$E181,$A181+1,1)</f>
        <v/>
      </c>
      <c r="B182" t="inlineStr">
        <is>
          <t>THE ACIERNO FAMILY FOUNDATION JOHN YANNACONE AND MICHAEL ACIERNO</t>
        </is>
      </c>
      <c r="C182" t="inlineStr">
        <is>
          <t>82-3460019</t>
        </is>
      </c>
      <c r="D182" t="inlineStr">
        <is>
          <t>Delaware</t>
        </is>
      </c>
      <c r="E182" t="inlineStr">
        <is>
          <t>DE</t>
        </is>
      </c>
      <c r="F182" t="n">
        <v>2025</v>
      </c>
      <c r="G182" t="n">
        <v>2</v>
      </c>
      <c r="H182" s="13" t="n">
        <v>1100000</v>
      </c>
      <c r="I182" s="12" t="n">
        <v>50</v>
      </c>
      <c r="J182" s="13" t="n">
        <v>12500</v>
      </c>
      <c r="K182" s="13">
        <f>IFERROR($H182/$I182,"")</f>
        <v/>
      </c>
      <c r="L182" s="13" t="n">
        <v>150000</v>
      </c>
      <c r="M182" t="inlineStr">
        <is>
          <t>VA, MD, IL</t>
        </is>
      </c>
      <c r="N182" t="inlineStr">
        <is>
          <t>No</t>
        </is>
      </c>
      <c r="O182" t="inlineStr">
        <is>
          <t>Not stated</t>
        </is>
      </c>
      <c r="Q182" s="9" t="inlineStr">
        <is>
          <t>https://grantcue.com/foundations/the-acierno-family-foundation-john-yannacone-and-michael-acierno-823460019</t>
        </is>
      </c>
    </row>
    <row r="183">
      <c r="A183">
        <f>IF($E183=$E182,$A182+1,1)</f>
        <v/>
      </c>
      <c r="B183" t="inlineStr">
        <is>
          <t>THE HALCYON FOUNDATION</t>
        </is>
      </c>
      <c r="C183" t="inlineStr">
        <is>
          <t>30-6462100</t>
        </is>
      </c>
      <c r="D183" t="inlineStr">
        <is>
          <t>Delaware</t>
        </is>
      </c>
      <c r="E183" t="inlineStr">
        <is>
          <t>DE</t>
        </is>
      </c>
      <c r="F183" t="n">
        <v>2024</v>
      </c>
      <c r="G183" t="n">
        <v>1</v>
      </c>
      <c r="H183" s="13" t="n">
        <v>1081000</v>
      </c>
      <c r="I183" s="12" t="n">
        <v>24</v>
      </c>
      <c r="J183" s="13" t="n">
        <v>25000</v>
      </c>
      <c r="K183" s="13">
        <f>IFERROR($H183/$I183,"")</f>
        <v/>
      </c>
      <c r="L183" s="13" t="n">
        <v>250000</v>
      </c>
      <c r="M183" t="inlineStr">
        <is>
          <t>FL, NJ, CA</t>
        </is>
      </c>
      <c r="N183" t="inlineStr">
        <is>
          <t>No</t>
        </is>
      </c>
      <c r="O183" t="inlineStr">
        <is>
          <t>Not stated</t>
        </is>
      </c>
      <c r="Q183" s="9" t="inlineStr">
        <is>
          <t>https://grantcue.com/foundations/the-halcyon-foundation-306462100</t>
        </is>
      </c>
    </row>
    <row r="184">
      <c r="A184">
        <f>IF($E184=$E183,$A183+1,1)</f>
        <v/>
      </c>
      <c r="B184" t="inlineStr">
        <is>
          <t>BAKER TILLY FOUNDATION</t>
        </is>
      </c>
      <c r="C184" t="inlineStr">
        <is>
          <t>84-2375962</t>
        </is>
      </c>
      <c r="D184" t="inlineStr">
        <is>
          <t>Delaware</t>
        </is>
      </c>
      <c r="E184" t="inlineStr">
        <is>
          <t>DE</t>
        </is>
      </c>
      <c r="F184" t="n">
        <v>2024</v>
      </c>
      <c r="G184" t="n">
        <v>2</v>
      </c>
      <c r="H184" s="13" t="n">
        <v>1052838</v>
      </c>
      <c r="I184" s="12" t="n">
        <v>66</v>
      </c>
      <c r="J184" s="13" t="n">
        <v>10000</v>
      </c>
      <c r="K184" s="13">
        <f>IFERROR($H184/$I184,"")</f>
        <v/>
      </c>
      <c r="L184" s="13" t="n">
        <v>244393</v>
      </c>
      <c r="M184" t="inlineStr">
        <is>
          <t>PA, WI, TX</t>
        </is>
      </c>
      <c r="N184" t="inlineStr">
        <is>
          <t>No</t>
        </is>
      </c>
      <c r="O184" t="inlineStr">
        <is>
          <t>Not stated</t>
        </is>
      </c>
      <c r="Q184" s="9" t="inlineStr">
        <is>
          <t>https://grantcue.com/foundations/baker-tilly-foundation-842375962</t>
        </is>
      </c>
    </row>
    <row r="185">
      <c r="A185">
        <f>IF($E185=$E184,$A184+1,1)</f>
        <v/>
      </c>
      <c r="B185" t="inlineStr">
        <is>
          <t>CRESTLEA FOUNDATION INC</t>
        </is>
      </c>
      <c r="C185" t="inlineStr">
        <is>
          <t>51-6015638</t>
        </is>
      </c>
      <c r="D185" t="inlineStr">
        <is>
          <t>Delaware</t>
        </is>
      </c>
      <c r="E185" t="inlineStr">
        <is>
          <t>DE</t>
        </is>
      </c>
      <c r="F185" t="n">
        <v>2024</v>
      </c>
      <c r="G185" t="n">
        <v>1</v>
      </c>
      <c r="H185" s="13" t="n">
        <v>1042330</v>
      </c>
      <c r="I185" s="12" t="n">
        <v>65</v>
      </c>
      <c r="J185" s="13" t="n">
        <v>15000</v>
      </c>
      <c r="K185" s="13">
        <f>IFERROR($H185/$I185,"")</f>
        <v/>
      </c>
      <c r="L185" s="13" t="n">
        <v>50000</v>
      </c>
      <c r="N185" t="inlineStr">
        <is>
          <t>Yes</t>
        </is>
      </c>
      <c r="O185" t="inlineStr">
        <is>
          <t>Yes</t>
        </is>
      </c>
      <c r="P185" s="9" t="inlineStr">
        <is>
          <t>https://www.crestlea.org/</t>
        </is>
      </c>
      <c r="Q185" s="9" t="inlineStr">
        <is>
          <t>https://grantcue.com/foundations/crestlea-foundation-inc-516015638</t>
        </is>
      </c>
    </row>
    <row r="186">
      <c r="A186">
        <f>IF($E186=$E185,$A185+1,1)</f>
        <v/>
      </c>
      <c r="B186" t="inlineStr">
        <is>
          <t>MIDDLE RUN CHARITABLE FOUNDATION</t>
        </is>
      </c>
      <c r="C186" t="inlineStr">
        <is>
          <t>27-1364273</t>
        </is>
      </c>
      <c r="D186" t="inlineStr">
        <is>
          <t>Delaware</t>
        </is>
      </c>
      <c r="E186" t="inlineStr">
        <is>
          <t>DE</t>
        </is>
      </c>
      <c r="F186" t="n">
        <v>2024</v>
      </c>
      <c r="G186" t="n">
        <v>1</v>
      </c>
      <c r="H186" s="13" t="n">
        <v>1015000</v>
      </c>
      <c r="I186" s="12" t="n">
        <v>25</v>
      </c>
      <c r="J186" s="13" t="n">
        <v>25000</v>
      </c>
      <c r="K186" s="13">
        <f>IFERROR($H186/$I186,"")</f>
        <v/>
      </c>
      <c r="L186" s="13" t="n">
        <v>250000</v>
      </c>
      <c r="M186" t="inlineStr">
        <is>
          <t>PA, MD, CA</t>
        </is>
      </c>
      <c r="N186" t="inlineStr">
        <is>
          <t>No</t>
        </is>
      </c>
      <c r="O186" t="inlineStr">
        <is>
          <t>Not stated</t>
        </is>
      </c>
      <c r="Q186" s="9" t="inlineStr">
        <is>
          <t>https://grantcue.com/foundations/middle-run-charitable-foundation-271364273</t>
        </is>
      </c>
    </row>
    <row r="187">
      <c r="A187">
        <f>IF($E187=$E186,$A186+1,1)</f>
        <v/>
      </c>
      <c r="B187" t="inlineStr">
        <is>
          <t>NATHAN M CLARK FOUNDATION 2574-00-48</t>
        </is>
      </c>
      <c r="C187" t="inlineStr">
        <is>
          <t>20-1201954</t>
        </is>
      </c>
      <c r="D187" t="inlineStr">
        <is>
          <t>Delaware</t>
        </is>
      </c>
      <c r="E187" t="inlineStr">
        <is>
          <t>DE</t>
        </is>
      </c>
      <c r="F187" t="n">
        <v>2025</v>
      </c>
      <c r="G187" t="n">
        <v>2</v>
      </c>
      <c r="H187" s="13" t="n">
        <v>1013558</v>
      </c>
      <c r="I187" s="12" t="n">
        <v>17</v>
      </c>
      <c r="J187" s="13" t="n">
        <v>35000</v>
      </c>
      <c r="K187" s="13">
        <f>IFERROR($H187/$I187,"")</f>
        <v/>
      </c>
      <c r="L187" s="13" t="n">
        <v>130000</v>
      </c>
      <c r="M187" t="inlineStr">
        <is>
          <t>NY, NC, VT</t>
        </is>
      </c>
      <c r="N187" t="inlineStr">
        <is>
          <t>No</t>
        </is>
      </c>
      <c r="O187" t="inlineStr">
        <is>
          <t>Not stated</t>
        </is>
      </c>
      <c r="Q187" s="9" t="inlineStr">
        <is>
          <t>https://grantcue.com/foundations/nathan-m-clark-foundation-2574-00-48-201201954</t>
        </is>
      </c>
    </row>
    <row r="188">
      <c r="A188">
        <f>IF($E188=$E187,$A187+1,1)</f>
        <v/>
      </c>
      <c r="B188" t="inlineStr">
        <is>
          <t>ROHDA FAMILY CHARITABLE FOUNDATION 086812-000</t>
        </is>
      </c>
      <c r="C188" t="inlineStr">
        <is>
          <t>04-3462645</t>
        </is>
      </c>
      <c r="D188" t="inlineStr">
        <is>
          <t>Delaware</t>
        </is>
      </c>
      <c r="E188" t="inlineStr">
        <is>
          <t>DE</t>
        </is>
      </c>
      <c r="F188" t="n">
        <v>2025</v>
      </c>
      <c r="G188" t="n">
        <v>2</v>
      </c>
      <c r="H188" s="13" t="n">
        <v>1010000</v>
      </c>
      <c r="I188" s="12" t="n">
        <v>14</v>
      </c>
      <c r="J188" s="13" t="n">
        <v>20000</v>
      </c>
      <c r="K188" s="13">
        <f>IFERROR($H188/$I188,"")</f>
        <v/>
      </c>
      <c r="L188" s="13" t="n">
        <v>490000</v>
      </c>
      <c r="M188" t="inlineStr">
        <is>
          <t>MA, IA, MN</t>
        </is>
      </c>
      <c r="N188" t="inlineStr">
        <is>
          <t>Yes</t>
        </is>
      </c>
      <c r="O188" t="inlineStr">
        <is>
          <t>Not stated</t>
        </is>
      </c>
      <c r="Q188" s="9" t="inlineStr">
        <is>
          <t>https://grantcue.com/foundations/rohda-family-charitable-foundation-086812-000-043462645</t>
        </is>
      </c>
    </row>
    <row r="189">
      <c r="A189">
        <f>IF($E189=$E188,$A188+1,1)</f>
        <v/>
      </c>
      <c r="B189" t="inlineStr">
        <is>
          <t>THE ROBERT WOOD JOHNSON FOUNDATION</t>
        </is>
      </c>
      <c r="C189" t="inlineStr">
        <is>
          <t>22-6029397</t>
        </is>
      </c>
      <c r="D189" t="inlineStr">
        <is>
          <t>District of Columbia</t>
        </is>
      </c>
      <c r="E189" t="inlineStr">
        <is>
          <t>DC</t>
        </is>
      </c>
      <c r="F189" t="n">
        <v>2024</v>
      </c>
      <c r="G189" t="n">
        <v>1</v>
      </c>
      <c r="H189" s="13" t="n">
        <v>622577112</v>
      </c>
      <c r="I189" s="12" t="n">
        <v>3093</v>
      </c>
      <c r="J189" s="13" t="n">
        <v>40000</v>
      </c>
      <c r="K189" s="13">
        <f>IFERROR($H189/$I189,"")</f>
        <v/>
      </c>
      <c r="L189" s="13" t="n">
        <v>12152000</v>
      </c>
      <c r="M189" t="inlineStr">
        <is>
          <t>CA, NY, MA</t>
        </is>
      </c>
      <c r="N189" t="inlineStr">
        <is>
          <t>Yes</t>
        </is>
      </c>
      <c r="O189" t="inlineStr">
        <is>
          <t>Yes</t>
        </is>
      </c>
      <c r="P189" s="9" t="inlineStr">
        <is>
          <t>https://www.rwjf.org/</t>
        </is>
      </c>
      <c r="Q189" s="9" t="inlineStr">
        <is>
          <t>https://grantcue.com/foundations/the-robert-wood-johnson-foundation-226029397</t>
        </is>
      </c>
    </row>
    <row r="190">
      <c r="A190">
        <f>IF($E190=$E189,$A189+1,1)</f>
        <v/>
      </c>
      <c r="B190" t="inlineStr">
        <is>
          <t>FREEDOM TOGETHER FOUNDATION</t>
        </is>
      </c>
      <c r="C190" t="inlineStr">
        <is>
          <t>90-0747216</t>
        </is>
      </c>
      <c r="D190" t="inlineStr">
        <is>
          <t>District of Columbia</t>
        </is>
      </c>
      <c r="E190" t="inlineStr">
        <is>
          <t>DC</t>
        </is>
      </c>
      <c r="F190" t="n">
        <v>2024</v>
      </c>
      <c r="G190" t="n">
        <v>1</v>
      </c>
      <c r="H190" s="13" t="n">
        <v>469997302</v>
      </c>
      <c r="I190" s="12" t="n">
        <v>595</v>
      </c>
      <c r="J190" s="13" t="n">
        <v>500000</v>
      </c>
      <c r="K190" s="13">
        <f>IFERROR($H190/$I190,"")</f>
        <v/>
      </c>
      <c r="L190" s="13" t="n">
        <v>14000000</v>
      </c>
      <c r="M190" t="inlineStr">
        <is>
          <t>NY, CA, MA</t>
        </is>
      </c>
      <c r="N190" t="inlineStr">
        <is>
          <t>No</t>
        </is>
      </c>
      <c r="O190" t="inlineStr">
        <is>
          <t>Not stated</t>
        </is>
      </c>
      <c r="Q190" s="9" t="inlineStr">
        <is>
          <t>https://grantcue.com/foundations/freedom-together-foundation-900747216</t>
        </is>
      </c>
    </row>
    <row r="191">
      <c r="A191">
        <f>IF($E191=$E190,$A190+1,1)</f>
        <v/>
      </c>
      <c r="B191" t="inlineStr">
        <is>
          <t>Annie E Casey Foundation Inc</t>
        </is>
      </c>
      <c r="C191" t="inlineStr">
        <is>
          <t>52-1951681</t>
        </is>
      </c>
      <c r="D191" t="inlineStr">
        <is>
          <t>District of Columbia</t>
        </is>
      </c>
      <c r="E191" t="inlineStr">
        <is>
          <t>DC</t>
        </is>
      </c>
      <c r="F191" t="n">
        <v>2024</v>
      </c>
      <c r="G191" t="n">
        <v>3</v>
      </c>
      <c r="H191" s="13" t="n">
        <v>258350479</v>
      </c>
      <c r="I191" s="12" t="n">
        <v>4034</v>
      </c>
      <c r="J191" s="13" t="n">
        <v>40000</v>
      </c>
      <c r="K191" s="13">
        <f>IFERROR($H191/$I191,"")</f>
        <v/>
      </c>
      <c r="L191" s="13" t="n">
        <v>1200215</v>
      </c>
      <c r="M191" t="inlineStr">
        <is>
          <t>MD, CA, GA</t>
        </is>
      </c>
      <c r="N191" t="inlineStr">
        <is>
          <t>No</t>
        </is>
      </c>
      <c r="O191" t="inlineStr">
        <is>
          <t>Not stated</t>
        </is>
      </c>
      <c r="Q191" s="9" t="inlineStr">
        <is>
          <t>https://grantcue.com/foundations/annie-e-casey-foundation-inc-521951681</t>
        </is>
      </c>
    </row>
    <row r="192">
      <c r="A192">
        <f>IF($E192=$E191,$A191+1,1)</f>
        <v/>
      </c>
      <c r="B192" t="inlineStr">
        <is>
          <t>LAURA AND JOHN ARNOLD FOUNDATION</t>
        </is>
      </c>
      <c r="C192" t="inlineStr">
        <is>
          <t>26-3241764</t>
        </is>
      </c>
      <c r="D192" t="inlineStr">
        <is>
          <t>District of Columbia</t>
        </is>
      </c>
      <c r="E192" t="inlineStr">
        <is>
          <t>DC</t>
        </is>
      </c>
      <c r="F192" t="n">
        <v>2024</v>
      </c>
      <c r="G192" t="n">
        <v>1</v>
      </c>
      <c r="H192" s="13" t="n">
        <v>193332143</v>
      </c>
      <c r="I192" s="12" t="n">
        <v>789</v>
      </c>
      <c r="J192" s="13" t="n">
        <v>122776</v>
      </c>
      <c r="K192" s="13">
        <f>IFERROR($H192/$I192,"")</f>
        <v/>
      </c>
      <c r="L192" s="13" t="n">
        <v>12500000</v>
      </c>
      <c r="M192" t="inlineStr">
        <is>
          <t>CA, MA, NY</t>
        </is>
      </c>
      <c r="N192" t="inlineStr">
        <is>
          <t>No</t>
        </is>
      </c>
      <c r="O192" t="inlineStr">
        <is>
          <t>Not stated</t>
        </is>
      </c>
      <c r="Q192" s="9" t="inlineStr">
        <is>
          <t>https://grantcue.com/foundations/laura-and-john-arnold-foundation-263241764</t>
        </is>
      </c>
    </row>
    <row r="193">
      <c r="A193">
        <f>IF($E193=$E192,$A192+1,1)</f>
        <v/>
      </c>
      <c r="B193" t="inlineStr">
        <is>
          <t>The Coca-Cola Foundation Inc</t>
        </is>
      </c>
      <c r="C193" t="inlineStr">
        <is>
          <t>58-1574705</t>
        </is>
      </c>
      <c r="D193" t="inlineStr">
        <is>
          <t>District of Columbia</t>
        </is>
      </c>
      <c r="E193" t="inlineStr">
        <is>
          <t>DC</t>
        </is>
      </c>
      <c r="F193" t="n">
        <v>2024</v>
      </c>
      <c r="G193" t="n">
        <v>1</v>
      </c>
      <c r="H193" s="13" t="n">
        <v>117155948</v>
      </c>
      <c r="I193" s="12" t="n">
        <v>246</v>
      </c>
      <c r="J193" s="13" t="n">
        <v>256792.5</v>
      </c>
      <c r="K193" s="13">
        <f>IFERROR($H193/$I193,"")</f>
        <v/>
      </c>
      <c r="L193" s="13" t="n">
        <v>5000000</v>
      </c>
      <c r="M193" t="inlineStr">
        <is>
          <t>GA, FL, VA</t>
        </is>
      </c>
      <c r="N193" t="inlineStr">
        <is>
          <t>Yes</t>
        </is>
      </c>
      <c r="O193" t="inlineStr">
        <is>
          <t>Not stated</t>
        </is>
      </c>
      <c r="P193" s="9" t="inlineStr">
        <is>
          <t>https://www.coca-colacompany.com/social/coca-</t>
        </is>
      </c>
      <c r="Q193" s="9" t="inlineStr">
        <is>
          <t>https://grantcue.com/foundations/the-coca-cola-foundation-inc-581574705</t>
        </is>
      </c>
    </row>
    <row r="194">
      <c r="A194">
        <f>IF($E194=$E193,$A193+1,1)</f>
        <v/>
      </c>
      <c r="B194" t="inlineStr">
        <is>
          <t>TRUIST FOUNDATION INC</t>
        </is>
      </c>
      <c r="C194" t="inlineStr">
        <is>
          <t>23-7336418</t>
        </is>
      </c>
      <c r="D194" t="inlineStr">
        <is>
          <t>District of Columbia</t>
        </is>
      </c>
      <c r="E194" t="inlineStr">
        <is>
          <t>DC</t>
        </is>
      </c>
      <c r="F194" t="n">
        <v>2024</v>
      </c>
      <c r="G194" t="n">
        <v>1</v>
      </c>
      <c r="H194" s="13" t="n">
        <v>66996918</v>
      </c>
      <c r="I194" s="12" t="n">
        <v>447</v>
      </c>
      <c r="J194" s="13" t="n">
        <v>25000</v>
      </c>
      <c r="K194" s="13">
        <f>IFERROR($H194/$I194,"")</f>
        <v/>
      </c>
      <c r="L194" s="13" t="n">
        <v>21550000</v>
      </c>
      <c r="M194" t="inlineStr">
        <is>
          <t>VA, NC, CA</t>
        </is>
      </c>
      <c r="N194" t="inlineStr">
        <is>
          <t>Yes</t>
        </is>
      </c>
      <c r="O194" t="inlineStr">
        <is>
          <t>Yes</t>
        </is>
      </c>
      <c r="P194" s="9" t="inlineStr">
        <is>
          <t>https://www.truistfoundation.org/</t>
        </is>
      </c>
      <c r="Q194" s="9" t="inlineStr">
        <is>
          <t>https://grantcue.com/foundations/truist-foundation-inc-237336418</t>
        </is>
      </c>
    </row>
    <row r="195">
      <c r="A195">
        <f>IF($E195=$E194,$A194+1,1)</f>
        <v/>
      </c>
      <c r="B195" t="inlineStr">
        <is>
          <t>GRANTHAM FOUNDATION FOR THE PROTECTION OF THE ENVIRONMENT</t>
        </is>
      </c>
      <c r="C195" t="inlineStr">
        <is>
          <t>04-6856456</t>
        </is>
      </c>
      <c r="D195" t="inlineStr">
        <is>
          <t>District of Columbia</t>
        </is>
      </c>
      <c r="E195" t="inlineStr">
        <is>
          <t>DC</t>
        </is>
      </c>
      <c r="F195" t="n">
        <v>2024</v>
      </c>
      <c r="G195" t="n">
        <v>1</v>
      </c>
      <c r="H195" s="13" t="n">
        <v>66961311</v>
      </c>
      <c r="I195" s="12" t="n">
        <v>83</v>
      </c>
      <c r="J195" s="13" t="n">
        <v>500000</v>
      </c>
      <c r="K195" s="13">
        <f>IFERROR($H195/$I195,"")</f>
        <v/>
      </c>
      <c r="L195" s="13" t="n">
        <v>4500000</v>
      </c>
      <c r="M195" t="inlineStr">
        <is>
          <t>NY, MA, CA</t>
        </is>
      </c>
      <c r="N195" t="inlineStr">
        <is>
          <t>No</t>
        </is>
      </c>
      <c r="O195" t="inlineStr">
        <is>
          <t>Not stated</t>
        </is>
      </c>
      <c r="Q195" s="9" t="inlineStr">
        <is>
          <t>https://grantcue.com/foundations/grantham-foundation-for-the-protection-of-the-environment-046856456</t>
        </is>
      </c>
    </row>
    <row r="196">
      <c r="A196">
        <f>IF($E196=$E195,$A195+1,1)</f>
        <v/>
      </c>
      <c r="B196" t="inlineStr">
        <is>
          <t>BERNARD AND ANNE SPITZER CHARITABLE TRUST</t>
        </is>
      </c>
      <c r="C196" t="inlineStr">
        <is>
          <t>13-7298842</t>
        </is>
      </c>
      <c r="D196" t="inlineStr">
        <is>
          <t>District of Columbia</t>
        </is>
      </c>
      <c r="E196" t="inlineStr">
        <is>
          <t>DC</t>
        </is>
      </c>
      <c r="F196" t="n">
        <v>2024</v>
      </c>
      <c r="G196" t="n">
        <v>1</v>
      </c>
      <c r="H196" s="13" t="n">
        <v>55583747</v>
      </c>
      <c r="I196" s="12" t="n">
        <v>213</v>
      </c>
      <c r="J196" s="13" t="n">
        <v>25000</v>
      </c>
      <c r="K196" s="13">
        <f>IFERROR($H196/$I196,"")</f>
        <v/>
      </c>
      <c r="L196" s="13" t="n">
        <v>10000000</v>
      </c>
      <c r="M196" t="inlineStr">
        <is>
          <t>MA, NY, CA</t>
        </is>
      </c>
      <c r="N196" t="inlineStr">
        <is>
          <t>Yes</t>
        </is>
      </c>
      <c r="O196" t="inlineStr">
        <is>
          <t>Not stated</t>
        </is>
      </c>
      <c r="Q196" s="9" t="inlineStr">
        <is>
          <t>https://grantcue.com/foundations/bernard-and-anne-spitzer-charitable-trust-137298842</t>
        </is>
      </c>
    </row>
    <row r="197">
      <c r="A197">
        <f>IF($E197=$E196,$A196+1,1)</f>
        <v/>
      </c>
      <c r="B197" t="inlineStr">
        <is>
          <t>BREAKTHROUGH PRIZE FOUNDATION</t>
        </is>
      </c>
      <c r="C197" t="inlineStr">
        <is>
          <t>46-0677985</t>
        </is>
      </c>
      <c r="D197" t="inlineStr">
        <is>
          <t>District of Columbia</t>
        </is>
      </c>
      <c r="E197" t="inlineStr">
        <is>
          <t>DC</t>
        </is>
      </c>
      <c r="F197" t="n">
        <v>2024</v>
      </c>
      <c r="G197" t="n">
        <v>2</v>
      </c>
      <c r="H197" s="13" t="n">
        <v>54616596</v>
      </c>
      <c r="I197" s="12" t="n">
        <v>65</v>
      </c>
      <c r="J197" s="13" t="n">
        <v>100000</v>
      </c>
      <c r="K197" s="13">
        <f>IFERROR($H197/$I197,"")</f>
        <v/>
      </c>
      <c r="L197" s="13" t="n">
        <v>6555978</v>
      </c>
      <c r="M197" t="inlineStr">
        <is>
          <t>MN, NY, CA</t>
        </is>
      </c>
      <c r="N197" t="inlineStr">
        <is>
          <t>Yes</t>
        </is>
      </c>
      <c r="O197" t="inlineStr">
        <is>
          <t>Yes</t>
        </is>
      </c>
      <c r="P197" s="9" t="inlineStr">
        <is>
          <t>https://www.breakthroughprize.org/</t>
        </is>
      </c>
      <c r="Q197" s="9" t="inlineStr">
        <is>
          <t>https://grantcue.com/foundations/breakthrough-prize-foundation-460677985</t>
        </is>
      </c>
    </row>
    <row r="198">
      <c r="A198">
        <f>IF($E198=$E197,$A197+1,1)</f>
        <v/>
      </c>
      <c r="B198" t="inlineStr">
        <is>
          <t>The Wallace Foundation</t>
        </is>
      </c>
      <c r="C198" t="inlineStr">
        <is>
          <t>13-6183757</t>
        </is>
      </c>
      <c r="D198" t="inlineStr">
        <is>
          <t>District of Columbia</t>
        </is>
      </c>
      <c r="E198" t="inlineStr">
        <is>
          <t>DC</t>
        </is>
      </c>
      <c r="F198" t="n">
        <v>2024</v>
      </c>
      <c r="G198" t="n">
        <v>1</v>
      </c>
      <c r="H198" s="13" t="n">
        <v>54577768</v>
      </c>
      <c r="I198" s="12" t="n">
        <v>318</v>
      </c>
      <c r="J198" s="13" t="n">
        <v>25965</v>
      </c>
      <c r="K198" s="13">
        <f>IFERROR($H198/$I198,"")</f>
        <v/>
      </c>
      <c r="L198" s="13" t="n">
        <v>3000000</v>
      </c>
      <c r="M198" t="inlineStr">
        <is>
          <t>CA, TX, NY</t>
        </is>
      </c>
      <c r="N198" t="inlineStr">
        <is>
          <t>No</t>
        </is>
      </c>
      <c r="O198" t="inlineStr">
        <is>
          <t>Not stated</t>
        </is>
      </c>
      <c r="Q198" s="9" t="inlineStr">
        <is>
          <t>https://grantcue.com/foundations/the-wallace-foundation-136183757</t>
        </is>
      </c>
    </row>
    <row r="199">
      <c r="A199">
        <f>IF($E199=$E198,$A198+1,1)</f>
        <v/>
      </c>
      <c r="B199" t="inlineStr">
        <is>
          <t>PETER G PETERSON FOUNDATION</t>
        </is>
      </c>
      <c r="C199" t="inlineStr">
        <is>
          <t>26-0316905</t>
        </is>
      </c>
      <c r="D199" t="inlineStr">
        <is>
          <t>District of Columbia</t>
        </is>
      </c>
      <c r="E199" t="inlineStr">
        <is>
          <t>DC</t>
        </is>
      </c>
      <c r="F199" t="n">
        <v>2024</v>
      </c>
      <c r="G199" t="n">
        <v>2</v>
      </c>
      <c r="H199" s="13" t="n">
        <v>53232367</v>
      </c>
      <c r="I199" s="12" t="n">
        <v>186</v>
      </c>
      <c r="J199" s="13" t="n">
        <v>71442</v>
      </c>
      <c r="K199" s="13">
        <f>IFERROR($H199/$I199,"")</f>
        <v/>
      </c>
      <c r="L199" s="13" t="n">
        <v>5000000</v>
      </c>
      <c r="M199" t="inlineStr">
        <is>
          <t>CA, NY, VA</t>
        </is>
      </c>
      <c r="N199" t="inlineStr">
        <is>
          <t>Yes</t>
        </is>
      </c>
      <c r="O199" t="inlineStr">
        <is>
          <t>Yes</t>
        </is>
      </c>
      <c r="P199" s="9" t="inlineStr">
        <is>
          <t>https://www.pgpf.org/</t>
        </is>
      </c>
      <c r="Q199" s="9" t="inlineStr">
        <is>
          <t>https://grantcue.com/foundations/peter-g-peterson-foundation-260316905</t>
        </is>
      </c>
    </row>
    <row r="200">
      <c r="A200">
        <f>IF($E200=$E199,$A199+1,1)</f>
        <v/>
      </c>
      <c r="B200" t="inlineStr">
        <is>
          <t>CAPITAL ONE FOUNDATION INC</t>
        </is>
      </c>
      <c r="C200" t="inlineStr">
        <is>
          <t>11-3276603</t>
        </is>
      </c>
      <c r="D200" t="inlineStr">
        <is>
          <t>District of Columbia</t>
        </is>
      </c>
      <c r="E200" t="inlineStr">
        <is>
          <t>DC</t>
        </is>
      </c>
      <c r="F200" t="n">
        <v>2025</v>
      </c>
      <c r="G200" t="n">
        <v>2</v>
      </c>
      <c r="H200" s="13" t="n">
        <v>50885218</v>
      </c>
      <c r="I200" s="12" t="n">
        <v>197</v>
      </c>
      <c r="J200" s="13" t="n">
        <v>100000</v>
      </c>
      <c r="K200" s="13">
        <f>IFERROR($H200/$I200,"")</f>
        <v/>
      </c>
      <c r="L200" s="13" t="n">
        <v>10000000</v>
      </c>
      <c r="M200" t="inlineStr">
        <is>
          <t>TX, NY, CA</t>
        </is>
      </c>
      <c r="N200" t="inlineStr">
        <is>
          <t>No</t>
        </is>
      </c>
      <c r="O200" t="inlineStr">
        <is>
          <t>Not stated</t>
        </is>
      </c>
      <c r="Q200" s="9" t="inlineStr">
        <is>
          <t>https://grantcue.com/foundations/capital-one-foundation-inc-113276603</t>
        </is>
      </c>
    </row>
    <row r="201">
      <c r="A201">
        <f>IF($E201=$E200,$A200+1,1)</f>
        <v/>
      </c>
      <c r="B201" t="inlineStr">
        <is>
          <t>Democracy Fund Inc</t>
        </is>
      </c>
      <c r="C201" t="inlineStr">
        <is>
          <t>38-3926408</t>
        </is>
      </c>
      <c r="D201" t="inlineStr">
        <is>
          <t>District of Columbia</t>
        </is>
      </c>
      <c r="E201" t="inlineStr">
        <is>
          <t>DC</t>
        </is>
      </c>
      <c r="F201" t="n">
        <v>2024</v>
      </c>
      <c r="G201" t="n">
        <v>1</v>
      </c>
      <c r="H201" s="13" t="n">
        <v>49167017</v>
      </c>
      <c r="I201" s="12" t="n">
        <v>237</v>
      </c>
      <c r="J201" s="13" t="n">
        <v>165000</v>
      </c>
      <c r="K201" s="13">
        <f>IFERROR($H201/$I201,"")</f>
        <v/>
      </c>
      <c r="L201" s="13" t="n">
        <v>1500000</v>
      </c>
      <c r="M201" t="inlineStr">
        <is>
          <t>CA, NY, IL</t>
        </is>
      </c>
      <c r="N201" t="inlineStr">
        <is>
          <t>No</t>
        </is>
      </c>
      <c r="O201" t="inlineStr">
        <is>
          <t>Not stated</t>
        </is>
      </c>
      <c r="Q201" s="9" t="inlineStr">
        <is>
          <t>https://grantcue.com/foundations/democracy-fund-inc-383926408</t>
        </is>
      </c>
    </row>
    <row r="202">
      <c r="A202">
        <f>IF($E202=$E201,$A201+1,1)</f>
        <v/>
      </c>
      <c r="B202" t="inlineStr">
        <is>
          <t>SARAH SCAIFE FOUNDATION INCORPORATED</t>
        </is>
      </c>
      <c r="C202" t="inlineStr">
        <is>
          <t>25-1113452</t>
        </is>
      </c>
      <c r="D202" t="inlineStr">
        <is>
          <t>District of Columbia</t>
        </is>
      </c>
      <c r="E202" t="inlineStr">
        <is>
          <t>DC</t>
        </is>
      </c>
      <c r="F202" t="n">
        <v>2024</v>
      </c>
      <c r="G202" t="n">
        <v>1</v>
      </c>
      <c r="H202" s="13" t="n">
        <v>45317615</v>
      </c>
      <c r="I202" s="12" t="n">
        <v>176</v>
      </c>
      <c r="J202" s="13" t="n">
        <v>200000</v>
      </c>
      <c r="K202" s="13">
        <f>IFERROR($H202/$I202,"")</f>
        <v/>
      </c>
      <c r="L202" s="13" t="n">
        <v>1200000</v>
      </c>
      <c r="M202" t="inlineStr">
        <is>
          <t>VA, CA, NY</t>
        </is>
      </c>
      <c r="N202" t="inlineStr">
        <is>
          <t>Yes</t>
        </is>
      </c>
      <c r="O202" t="inlineStr">
        <is>
          <t>Yes</t>
        </is>
      </c>
      <c r="P202" s="9" t="inlineStr">
        <is>
          <t>https://www.scaife.com/</t>
        </is>
      </c>
      <c r="Q202" s="9" t="inlineStr">
        <is>
          <t>https://grantcue.com/foundations/sarah-scaife-foundation-incorporated-251113452</t>
        </is>
      </c>
    </row>
    <row r="203">
      <c r="A203">
        <f>IF($E203=$E202,$A202+1,1)</f>
        <v/>
      </c>
      <c r="B203" t="inlineStr">
        <is>
          <t>THE SKOLL FOUNDATION</t>
        </is>
      </c>
      <c r="C203" t="inlineStr">
        <is>
          <t>11-3659133</t>
        </is>
      </c>
      <c r="D203" t="inlineStr">
        <is>
          <t>District of Columbia</t>
        </is>
      </c>
      <c r="E203" t="inlineStr">
        <is>
          <t>DC</t>
        </is>
      </c>
      <c r="F203" t="n">
        <v>2024</v>
      </c>
      <c r="G203" t="n">
        <v>1</v>
      </c>
      <c r="H203" s="13" t="n">
        <v>44853705</v>
      </c>
      <c r="I203" s="12" t="n">
        <v>157</v>
      </c>
      <c r="J203" s="13" t="n">
        <v>100000</v>
      </c>
      <c r="K203" s="13">
        <f>IFERROR($H203/$I203,"")</f>
        <v/>
      </c>
      <c r="L203" s="13" t="n">
        <v>7021950</v>
      </c>
      <c r="M203" t="inlineStr">
        <is>
          <t>MN, ENGLAND, CA</t>
        </is>
      </c>
      <c r="N203" t="inlineStr">
        <is>
          <t>Yes</t>
        </is>
      </c>
      <c r="O203" t="inlineStr">
        <is>
          <t>Yes</t>
        </is>
      </c>
      <c r="P203" s="9" t="inlineStr">
        <is>
          <t>https://www.skoll.org/</t>
        </is>
      </c>
      <c r="Q203" s="9" t="inlineStr">
        <is>
          <t>https://grantcue.com/foundations/the-skoll-foundation-113659133</t>
        </is>
      </c>
    </row>
    <row r="204">
      <c r="A204">
        <f>IF($E204=$E203,$A203+1,1)</f>
        <v/>
      </c>
      <c r="B204" t="inlineStr">
        <is>
          <t>Imaginable Futures Foundation</t>
        </is>
      </c>
      <c r="C204" t="inlineStr">
        <is>
          <t>87-3273549</t>
        </is>
      </c>
      <c r="D204" t="inlineStr">
        <is>
          <t>District of Columbia</t>
        </is>
      </c>
      <c r="E204" t="inlineStr">
        <is>
          <t>DC</t>
        </is>
      </c>
      <c r="F204" t="n">
        <v>2024</v>
      </c>
      <c r="G204" t="n">
        <v>2</v>
      </c>
      <c r="H204" s="13" t="n">
        <v>44007684</v>
      </c>
      <c r="I204" s="12" t="n">
        <v>126</v>
      </c>
      <c r="J204" s="13" t="n">
        <v>200000</v>
      </c>
      <c r="K204" s="13">
        <f>IFERROR($H204/$I204,"")</f>
        <v/>
      </c>
      <c r="L204" s="13" t="n">
        <v>1500000</v>
      </c>
      <c r="M204" t="inlineStr">
        <is>
          <t>CA, MD, CT</t>
        </is>
      </c>
      <c r="N204" t="inlineStr">
        <is>
          <t>No</t>
        </is>
      </c>
      <c r="O204" t="inlineStr">
        <is>
          <t>Not stated</t>
        </is>
      </c>
      <c r="Q204" s="9" t="inlineStr">
        <is>
          <t>https://grantcue.com/foundations/imaginable-futures-foundation-873273549</t>
        </is>
      </c>
    </row>
    <row r="205">
      <c r="A205">
        <f>IF($E205=$E204,$A204+1,1)</f>
        <v/>
      </c>
      <c r="B205" t="inlineStr">
        <is>
          <t>Omidyar Network Fund Inc</t>
        </is>
      </c>
      <c r="C205" t="inlineStr">
        <is>
          <t>20-1173866</t>
        </is>
      </c>
      <c r="D205" t="inlineStr">
        <is>
          <t>District of Columbia</t>
        </is>
      </c>
      <c r="E205" t="inlineStr">
        <is>
          <t>DC</t>
        </is>
      </c>
      <c r="F205" t="n">
        <v>2024</v>
      </c>
      <c r="G205" t="n">
        <v>1</v>
      </c>
      <c r="H205" s="13" t="n">
        <v>38062347</v>
      </c>
      <c r="I205" s="12" t="n">
        <v>242</v>
      </c>
      <c r="J205" s="13" t="n">
        <v>100000</v>
      </c>
      <c r="K205" s="13">
        <f>IFERROR($H205/$I205,"")</f>
        <v/>
      </c>
      <c r="L205" s="13" t="n">
        <v>1250000</v>
      </c>
      <c r="M205" t="inlineStr">
        <is>
          <t>NY, CA, MA</t>
        </is>
      </c>
      <c r="N205" t="inlineStr">
        <is>
          <t>No</t>
        </is>
      </c>
      <c r="O205" t="inlineStr">
        <is>
          <t>Not stated</t>
        </is>
      </c>
      <c r="Q205" s="9" t="inlineStr">
        <is>
          <t>https://grantcue.com/foundations/omidyar-network-fund-inc-201173866</t>
        </is>
      </c>
    </row>
    <row r="206">
      <c r="A206">
        <f>IF($E206=$E205,$A205+1,1)</f>
        <v/>
      </c>
      <c r="B206" t="inlineStr">
        <is>
          <t>THE ALLSTATE FOUNDATION</t>
        </is>
      </c>
      <c r="C206" t="inlineStr">
        <is>
          <t>36-6116535</t>
        </is>
      </c>
      <c r="D206" t="inlineStr">
        <is>
          <t>District of Columbia</t>
        </is>
      </c>
      <c r="E206" t="inlineStr">
        <is>
          <t>DC</t>
        </is>
      </c>
      <c r="F206" t="n">
        <v>2024</v>
      </c>
      <c r="G206" t="n">
        <v>1</v>
      </c>
      <c r="H206" s="13" t="n">
        <v>38049479</v>
      </c>
      <c r="I206" s="12" t="n">
        <v>2010</v>
      </c>
      <c r="J206" s="13" t="n">
        <v>1000</v>
      </c>
      <c r="K206" s="13">
        <f>IFERROR($H206/$I206,"")</f>
        <v/>
      </c>
      <c r="L206" s="13" t="n">
        <v>2000000</v>
      </c>
      <c r="M206" t="inlineStr">
        <is>
          <t>IL, NY, CA</t>
        </is>
      </c>
      <c r="N206" t="inlineStr">
        <is>
          <t>Yes</t>
        </is>
      </c>
      <c r="O206" t="inlineStr">
        <is>
          <t>Yes</t>
        </is>
      </c>
      <c r="P206" s="9" t="inlineStr">
        <is>
          <t>https://www.allstatefoundation.org/</t>
        </is>
      </c>
      <c r="Q206" s="9" t="inlineStr">
        <is>
          <t>https://grantcue.com/foundations/the-allstate-foundation-366116535</t>
        </is>
      </c>
    </row>
    <row r="207">
      <c r="A207">
        <f>IF($E207=$E206,$A206+1,1)</f>
        <v/>
      </c>
      <c r="B207" t="inlineStr">
        <is>
          <t>SALL FAMILY FOUNDATION</t>
        </is>
      </c>
      <c r="C207" t="inlineStr">
        <is>
          <t>58-2016050</t>
        </is>
      </c>
      <c r="D207" t="inlineStr">
        <is>
          <t>District of Columbia</t>
        </is>
      </c>
      <c r="E207" t="inlineStr">
        <is>
          <t>DC</t>
        </is>
      </c>
      <c r="F207" t="n">
        <v>2024</v>
      </c>
      <c r="G207" t="n">
        <v>1</v>
      </c>
      <c r="H207" s="13" t="n">
        <v>35771480</v>
      </c>
      <c r="I207" s="12" t="n">
        <v>79</v>
      </c>
      <c r="J207" s="13" t="n">
        <v>125000</v>
      </c>
      <c r="K207" s="13">
        <f>IFERROR($H207/$I207,"")</f>
        <v/>
      </c>
      <c r="L207" s="13" t="n">
        <v>6000000</v>
      </c>
      <c r="M207" t="inlineStr">
        <is>
          <t>GA, NY, VA</t>
        </is>
      </c>
      <c r="N207" t="inlineStr">
        <is>
          <t>No</t>
        </is>
      </c>
      <c r="O207" t="inlineStr">
        <is>
          <t>Not stated</t>
        </is>
      </c>
      <c r="Q207" s="9" t="inlineStr">
        <is>
          <t>https://grantcue.com/foundations/sall-family-foundation-582016050</t>
        </is>
      </c>
    </row>
    <row r="208">
      <c r="A208">
        <f>IF($E208=$E207,$A207+1,1)</f>
        <v/>
      </c>
      <c r="B208" t="inlineStr">
        <is>
          <t>G O FORWARD CHARITABLE TRUST</t>
        </is>
      </c>
      <c r="C208" t="inlineStr">
        <is>
          <t>32-6331860</t>
        </is>
      </c>
      <c r="D208" t="inlineStr">
        <is>
          <t>District of Columbia</t>
        </is>
      </c>
      <c r="E208" t="inlineStr">
        <is>
          <t>DC</t>
        </is>
      </c>
      <c r="F208" t="n">
        <v>2024</v>
      </c>
      <c r="G208" t="n">
        <v>2</v>
      </c>
      <c r="H208" s="13" t="n">
        <v>31580800</v>
      </c>
      <c r="I208" s="12" t="n">
        <v>33</v>
      </c>
      <c r="J208" s="13" t="n">
        <v>1000000</v>
      </c>
      <c r="K208" s="13">
        <f>IFERROR($H208/$I208,"")</f>
        <v/>
      </c>
      <c r="L208" s="13" t="n">
        <v>1544700</v>
      </c>
      <c r="M208" t="inlineStr">
        <is>
          <t>MN, NY, WY</t>
        </is>
      </c>
      <c r="N208" t="inlineStr">
        <is>
          <t>No</t>
        </is>
      </c>
      <c r="O208" t="inlineStr">
        <is>
          <t>Not stated</t>
        </is>
      </c>
      <c r="Q208" s="9" t="inlineStr">
        <is>
          <t>https://grantcue.com/foundations/g-o-forward-charitable-trust-326331860</t>
        </is>
      </c>
    </row>
    <row r="209">
      <c r="A209">
        <f>IF($E209=$E208,$A208+1,1)</f>
        <v/>
      </c>
      <c r="B209" t="inlineStr">
        <is>
          <t>The Commonwealth Fund</t>
        </is>
      </c>
      <c r="C209" t="inlineStr">
        <is>
          <t>13-1635260</t>
        </is>
      </c>
      <c r="D209" t="inlineStr">
        <is>
          <t>District of Columbia</t>
        </is>
      </c>
      <c r="E209" t="inlineStr">
        <is>
          <t>DC</t>
        </is>
      </c>
      <c r="F209" t="n">
        <v>2024</v>
      </c>
      <c r="G209" t="n">
        <v>1</v>
      </c>
      <c r="H209" s="13" t="n">
        <v>31312443</v>
      </c>
      <c r="I209" s="12" t="n">
        <v>534</v>
      </c>
      <c r="J209" s="13" t="n">
        <v>15000</v>
      </c>
      <c r="K209" s="13">
        <f>IFERROR($H209/$I209,"")</f>
        <v/>
      </c>
      <c r="L209" s="13" t="n">
        <v>2345604</v>
      </c>
      <c r="M209" t="inlineStr">
        <is>
          <t>NY, MA, PA</t>
        </is>
      </c>
      <c r="N209" t="inlineStr">
        <is>
          <t>Yes</t>
        </is>
      </c>
      <c r="O209" t="inlineStr">
        <is>
          <t>Yes</t>
        </is>
      </c>
      <c r="P209" s="9" t="inlineStr">
        <is>
          <t>https://www.commonwealthfund.org/</t>
        </is>
      </c>
      <c r="Q209" s="9" t="inlineStr">
        <is>
          <t>https://grantcue.com/foundations/the-commonwealth-fund-131635260</t>
        </is>
      </c>
    </row>
    <row r="210">
      <c r="A210">
        <f>IF($E210=$E209,$A209+1,1)</f>
        <v/>
      </c>
      <c r="B210" t="inlineStr">
        <is>
          <t>Lumina Foundation for Education Inc</t>
        </is>
      </c>
      <c r="C210" t="inlineStr">
        <is>
          <t>35-1813228</t>
        </is>
      </c>
      <c r="D210" t="inlineStr">
        <is>
          <t>District of Columbia</t>
        </is>
      </c>
      <c r="E210" t="inlineStr">
        <is>
          <t>DC</t>
        </is>
      </c>
      <c r="F210" t="n">
        <v>2024</v>
      </c>
      <c r="G210" t="n">
        <v>1</v>
      </c>
      <c r="H210" s="13" t="n">
        <v>30030680</v>
      </c>
      <c r="I210" s="12" t="n">
        <v>357</v>
      </c>
      <c r="J210" s="13" t="n">
        <v>12500</v>
      </c>
      <c r="K210" s="13">
        <f>IFERROR($H210/$I210,"")</f>
        <v/>
      </c>
      <c r="L210" s="13" t="n">
        <v>2508511</v>
      </c>
      <c r="M210" t="inlineStr">
        <is>
          <t>IN, SC, CA</t>
        </is>
      </c>
      <c r="N210" t="inlineStr">
        <is>
          <t>Yes</t>
        </is>
      </c>
      <c r="O210" t="inlineStr">
        <is>
          <t>Yes</t>
        </is>
      </c>
      <c r="P210" s="9" t="inlineStr">
        <is>
          <t>https://www.luminafoundation.org/</t>
        </is>
      </c>
      <c r="Q210" s="9" t="inlineStr">
        <is>
          <t>https://grantcue.com/foundations/lumina-foundation-for-education-inc-351813228</t>
        </is>
      </c>
    </row>
    <row r="211">
      <c r="A211">
        <f>IF($E211=$E210,$A210+1,1)</f>
        <v/>
      </c>
      <c r="B211" t="inlineStr">
        <is>
          <t>BAINUM FAMILY FOUNDATION</t>
        </is>
      </c>
      <c r="C211" t="inlineStr">
        <is>
          <t>23-7000192</t>
        </is>
      </c>
      <c r="D211" t="inlineStr">
        <is>
          <t>District of Columbia</t>
        </is>
      </c>
      <c r="E211" t="inlineStr">
        <is>
          <t>DC</t>
        </is>
      </c>
      <c r="F211" t="n">
        <v>2024</v>
      </c>
      <c r="G211" t="n">
        <v>2</v>
      </c>
      <c r="H211" s="13" t="n">
        <v>28184793</v>
      </c>
      <c r="I211" s="12" t="n">
        <v>208</v>
      </c>
      <c r="J211" s="13" t="n">
        <v>75000</v>
      </c>
      <c r="K211" s="13">
        <f>IFERROR($H211/$I211,"")</f>
        <v/>
      </c>
      <c r="L211" s="13" t="n">
        <v>1000000</v>
      </c>
      <c r="M211" t="inlineStr">
        <is>
          <t>FL, VA, MD</t>
        </is>
      </c>
      <c r="N211" t="inlineStr">
        <is>
          <t>No</t>
        </is>
      </c>
      <c r="O211" t="inlineStr">
        <is>
          <t>Not stated</t>
        </is>
      </c>
      <c r="Q211" s="9" t="inlineStr">
        <is>
          <t>https://grantcue.com/foundations/bainum-family-foundation-237000192</t>
        </is>
      </c>
    </row>
    <row r="212">
      <c r="A212">
        <f>IF($E212=$E211,$A211+1,1)</f>
        <v/>
      </c>
      <c r="B212" t="inlineStr">
        <is>
          <t>CATENA FOUNDATION</t>
        </is>
      </c>
      <c r="C212" t="inlineStr">
        <is>
          <t>81-3783868</t>
        </is>
      </c>
      <c r="D212" t="inlineStr">
        <is>
          <t>District of Columbia</t>
        </is>
      </c>
      <c r="E212" t="inlineStr">
        <is>
          <t>DC</t>
        </is>
      </c>
      <c r="F212" t="n">
        <v>2024</v>
      </c>
      <c r="G212" t="n">
        <v>1</v>
      </c>
      <c r="H212" s="13" t="n">
        <v>27208117</v>
      </c>
      <c r="I212" s="12" t="n">
        <v>80</v>
      </c>
      <c r="J212" s="13" t="n">
        <v>171912</v>
      </c>
      <c r="K212" s="13">
        <f>IFERROR($H212/$I212,"")</f>
        <v/>
      </c>
      <c r="L212" s="13" t="n">
        <v>3250000</v>
      </c>
      <c r="M212" t="inlineStr">
        <is>
          <t>CA, NY, CO</t>
        </is>
      </c>
      <c r="N212" t="inlineStr">
        <is>
          <t>No</t>
        </is>
      </c>
      <c r="O212" t="inlineStr">
        <is>
          <t>Not stated</t>
        </is>
      </c>
      <c r="Q212" s="9" t="inlineStr">
        <is>
          <t>https://grantcue.com/foundations/catena-foundation-813783868</t>
        </is>
      </c>
    </row>
    <row r="213">
      <c r="A213">
        <f>IF($E213=$E212,$A212+1,1)</f>
        <v/>
      </c>
      <c r="B213" t="inlineStr">
        <is>
          <t>CEDAR TREE FOUNDATION</t>
        </is>
      </c>
      <c r="C213" t="inlineStr">
        <is>
          <t>13-3601934</t>
        </is>
      </c>
      <c r="D213" t="inlineStr">
        <is>
          <t>District of Columbia</t>
        </is>
      </c>
      <c r="E213" t="inlineStr">
        <is>
          <t>DC</t>
        </is>
      </c>
      <c r="F213" t="n">
        <v>2024</v>
      </c>
      <c r="G213" t="n">
        <v>3</v>
      </c>
      <c r="H213" s="13" t="n">
        <v>26523139</v>
      </c>
      <c r="I213" s="12" t="n">
        <v>324</v>
      </c>
      <c r="J213" s="13" t="n">
        <v>50000</v>
      </c>
      <c r="K213" s="13">
        <f>IFERROR($H213/$I213,"")</f>
        <v/>
      </c>
      <c r="L213" s="13" t="n">
        <v>1770629</v>
      </c>
      <c r="M213" t="inlineStr">
        <is>
          <t>MA, NM, MT</t>
        </is>
      </c>
      <c r="N213" t="inlineStr">
        <is>
          <t>No</t>
        </is>
      </c>
      <c r="O213" t="inlineStr">
        <is>
          <t>Not stated</t>
        </is>
      </c>
      <c r="Q213" s="9" t="inlineStr">
        <is>
          <t>https://grantcue.com/foundations/cedar-tree-foundation-133601934</t>
        </is>
      </c>
    </row>
    <row r="214">
      <c r="A214">
        <f>IF($E214=$E213,$A213+1,1)</f>
        <v/>
      </c>
      <c r="B214" t="inlineStr">
        <is>
          <t>HEAD &amp; HEART FOUNDATION TR 12319</t>
        </is>
      </c>
      <c r="C214" t="inlineStr">
        <is>
          <t>37-6701408</t>
        </is>
      </c>
      <c r="D214" t="inlineStr">
        <is>
          <t>District of Columbia</t>
        </is>
      </c>
      <c r="E214" t="inlineStr">
        <is>
          <t>DC</t>
        </is>
      </c>
      <c r="F214" t="n">
        <v>2025</v>
      </c>
      <c r="G214" t="n">
        <v>2</v>
      </c>
      <c r="H214" s="13" t="n">
        <v>25945000</v>
      </c>
      <c r="I214" s="12" t="n">
        <v>169</v>
      </c>
      <c r="J214" s="13" t="n">
        <v>100000</v>
      </c>
      <c r="K214" s="13">
        <f>IFERROR($H214/$I214,"")</f>
        <v/>
      </c>
      <c r="L214" s="13" t="n">
        <v>500000</v>
      </c>
      <c r="M214" t="inlineStr">
        <is>
          <t>CA, VA, NY</t>
        </is>
      </c>
      <c r="N214" t="inlineStr">
        <is>
          <t>No</t>
        </is>
      </c>
      <c r="O214" t="inlineStr">
        <is>
          <t>Not stated</t>
        </is>
      </c>
      <c r="Q214" s="9" t="inlineStr">
        <is>
          <t>https://grantcue.com/foundations/head-and-heart-foundation-tr-12319-376701408</t>
        </is>
      </c>
    </row>
    <row r="215">
      <c r="A215">
        <f>IF($E215=$E214,$A214+1,1)</f>
        <v/>
      </c>
      <c r="B215" t="inlineStr">
        <is>
          <t>THE MORNINGSTAR PHILANTHROPIC FOUNDATION D/B/A THE MORNINGSTAR FOUNDATION</t>
        </is>
      </c>
      <c r="C215" t="inlineStr">
        <is>
          <t>52-1270464</t>
        </is>
      </c>
      <c r="D215" t="inlineStr">
        <is>
          <t>District of Columbia</t>
        </is>
      </c>
      <c r="E215" t="inlineStr">
        <is>
          <t>DC</t>
        </is>
      </c>
      <c r="F215" t="n">
        <v>2024</v>
      </c>
      <c r="G215" t="n">
        <v>1</v>
      </c>
      <c r="H215" s="13" t="n">
        <v>24544887</v>
      </c>
      <c r="I215" s="12" t="n">
        <v>209</v>
      </c>
      <c r="J215" s="13" t="n">
        <v>50000</v>
      </c>
      <c r="K215" s="13">
        <f>IFERROR($H215/$I215,"")</f>
        <v/>
      </c>
      <c r="L215" s="13" t="n">
        <v>5000000</v>
      </c>
      <c r="M215" t="inlineStr">
        <is>
          <t>NY, MD, VA</t>
        </is>
      </c>
      <c r="N215" t="inlineStr">
        <is>
          <t>No</t>
        </is>
      </c>
      <c r="O215" t="inlineStr">
        <is>
          <t>Not stated</t>
        </is>
      </c>
      <c r="Q215" s="9" t="inlineStr">
        <is>
          <t>https://grantcue.com/foundations/the-morningstar-philanthropic-foundation-d-b-a-the-morningstar-foundation-521270464</t>
        </is>
      </c>
    </row>
    <row r="216">
      <c r="A216">
        <f>IF($E216=$E215,$A215+1,1)</f>
        <v/>
      </c>
      <c r="B216" t="inlineStr">
        <is>
          <t>THE SPENCER FOUNDATION</t>
        </is>
      </c>
      <c r="C216" t="inlineStr">
        <is>
          <t>36-6078558</t>
        </is>
      </c>
      <c r="D216" t="inlineStr">
        <is>
          <t>District of Columbia</t>
        </is>
      </c>
      <c r="E216" t="inlineStr">
        <is>
          <t>DC</t>
        </is>
      </c>
      <c r="F216" t="n">
        <v>2024</v>
      </c>
      <c r="G216" t="n">
        <v>1</v>
      </c>
      <c r="H216" s="13" t="n">
        <v>24318536</v>
      </c>
      <c r="I216" s="12" t="n">
        <v>214</v>
      </c>
      <c r="J216" s="13" t="n">
        <v>74959.5</v>
      </c>
      <c r="K216" s="13">
        <f>IFERROR($H216/$I216,"")</f>
        <v/>
      </c>
      <c r="L216" s="13" t="n">
        <v>2532835</v>
      </c>
      <c r="M216" t="inlineStr">
        <is>
          <t>NY, CA, IL</t>
        </is>
      </c>
      <c r="N216" t="inlineStr">
        <is>
          <t>Yes</t>
        </is>
      </c>
      <c r="O216" t="inlineStr">
        <is>
          <t>Yes</t>
        </is>
      </c>
      <c r="P216" s="9" t="inlineStr">
        <is>
          <t>https://spencer.org/</t>
        </is>
      </c>
      <c r="Q216" s="9" t="inlineStr">
        <is>
          <t>https://grantcue.com/foundations/the-spencer-foundation-366078558</t>
        </is>
      </c>
    </row>
    <row r="217">
      <c r="A217">
        <f>IF($E217=$E216,$A216+1,1)</f>
        <v/>
      </c>
      <c r="B217" t="inlineStr">
        <is>
          <t>THE JOHN A HARTFORD FOUNDATION INC</t>
        </is>
      </c>
      <c r="C217" t="inlineStr">
        <is>
          <t>13-1667057</t>
        </is>
      </c>
      <c r="D217" t="inlineStr">
        <is>
          <t>District of Columbia</t>
        </is>
      </c>
      <c r="E217" t="inlineStr">
        <is>
          <t>DC</t>
        </is>
      </c>
      <c r="F217" t="n">
        <v>2024</v>
      </c>
      <c r="G217" t="n">
        <v>1</v>
      </c>
      <c r="H217" s="13" t="n">
        <v>24305979</v>
      </c>
      <c r="I217" s="12" t="n">
        <v>177</v>
      </c>
      <c r="J217" s="13" t="n">
        <v>4000</v>
      </c>
      <c r="K217" s="13">
        <f>IFERROR($H217/$I217,"")</f>
        <v/>
      </c>
      <c r="L217" s="13" t="n">
        <v>1427424</v>
      </c>
      <c r="M217" t="inlineStr">
        <is>
          <t>NY, IL, CA</t>
        </is>
      </c>
      <c r="N217" t="inlineStr">
        <is>
          <t>Yes</t>
        </is>
      </c>
      <c r="O217" t="inlineStr">
        <is>
          <t>Not stated</t>
        </is>
      </c>
      <c r="P217" s="9" t="inlineStr">
        <is>
          <t>https://www.johnahartford.org/</t>
        </is>
      </c>
      <c r="Q217" s="9" t="inlineStr">
        <is>
          <t>https://grantcue.com/foundations/the-john-a-hartford-foundation-inc-131667057</t>
        </is>
      </c>
    </row>
    <row r="218">
      <c r="A218">
        <f>IF($E218=$E217,$A217+1,1)</f>
        <v/>
      </c>
      <c r="B218" t="inlineStr">
        <is>
          <t>THE LAURA &amp; ISAAC PERLMUTTER FOUNDATION INC</t>
        </is>
      </c>
      <c r="C218" t="inlineStr">
        <is>
          <t>65-0742318</t>
        </is>
      </c>
      <c r="D218" t="inlineStr">
        <is>
          <t>District of Columbia</t>
        </is>
      </c>
      <c r="E218" t="inlineStr">
        <is>
          <t>DC</t>
        </is>
      </c>
      <c r="F218" t="n">
        <v>2025</v>
      </c>
      <c r="G218" t="n">
        <v>2</v>
      </c>
      <c r="H218" s="13" t="n">
        <v>24100254</v>
      </c>
      <c r="I218" s="12" t="n">
        <v>36</v>
      </c>
      <c r="J218" s="13" t="n">
        <v>10000</v>
      </c>
      <c r="K218" s="13">
        <f>IFERROR($H218/$I218,"")</f>
        <v/>
      </c>
      <c r="L218" s="13" t="n">
        <v>20270931</v>
      </c>
      <c r="M218" t="inlineStr">
        <is>
          <t>NY, MA, FL</t>
        </is>
      </c>
      <c r="N218" t="inlineStr">
        <is>
          <t>No</t>
        </is>
      </c>
      <c r="O218" t="inlineStr">
        <is>
          <t>Not stated</t>
        </is>
      </c>
      <c r="Q218" s="9" t="inlineStr">
        <is>
          <t>https://grantcue.com/foundations/the-laura-and-isaac-perlmutter-foundation-inc-650742318</t>
        </is>
      </c>
    </row>
    <row r="219">
      <c r="A219">
        <f>IF($E219=$E218,$A218+1,1)</f>
        <v/>
      </c>
      <c r="B219" t="inlineStr">
        <is>
          <t>THE MORRIS AND GWENDOLYN CAFRITZ FOUNDATION</t>
        </is>
      </c>
      <c r="C219" t="inlineStr">
        <is>
          <t>52-6036989</t>
        </is>
      </c>
      <c r="D219" t="inlineStr">
        <is>
          <t>District of Columbia</t>
        </is>
      </c>
      <c r="E219" t="inlineStr">
        <is>
          <t>DC</t>
        </is>
      </c>
      <c r="F219" t="n">
        <v>2024</v>
      </c>
      <c r="G219" t="n">
        <v>1</v>
      </c>
      <c r="H219" s="13" t="n">
        <v>23727750</v>
      </c>
      <c r="I219" s="12" t="n">
        <v>451</v>
      </c>
      <c r="J219" s="13" t="n">
        <v>35000</v>
      </c>
      <c r="K219" s="13">
        <f>IFERROR($H219/$I219,"")</f>
        <v/>
      </c>
      <c r="L219" s="13" t="n">
        <v>1200000</v>
      </c>
      <c r="M219" t="inlineStr">
        <is>
          <t>MD, VA, NY</t>
        </is>
      </c>
      <c r="N219" t="inlineStr">
        <is>
          <t>Yes</t>
        </is>
      </c>
      <c r="O219" t="inlineStr">
        <is>
          <t>Yes</t>
        </is>
      </c>
      <c r="P219" s="9" t="inlineStr">
        <is>
          <t>https://www.cafritzfoundation.org/</t>
        </is>
      </c>
      <c r="Q219" s="9" t="inlineStr">
        <is>
          <t>https://grantcue.com/foundations/the-morris-and-gwendolyn-cafritz-foundation-526036989</t>
        </is>
      </c>
    </row>
    <row r="220">
      <c r="A220">
        <f>IF($E220=$E219,$A219+1,1)</f>
        <v/>
      </c>
      <c r="B220" t="inlineStr">
        <is>
          <t>SMITH RICHARDSON FOUNDATION INC</t>
        </is>
      </c>
      <c r="C220" t="inlineStr">
        <is>
          <t>56-0611550</t>
        </is>
      </c>
      <c r="D220" t="inlineStr">
        <is>
          <t>District of Columbia</t>
        </is>
      </c>
      <c r="E220" t="inlineStr">
        <is>
          <t>DC</t>
        </is>
      </c>
      <c r="F220" t="n">
        <v>2024</v>
      </c>
      <c r="G220" t="n">
        <v>1</v>
      </c>
      <c r="H220" s="13" t="n">
        <v>22921010</v>
      </c>
      <c r="I220" s="12" t="n">
        <v>282</v>
      </c>
      <c r="J220" s="13" t="n">
        <v>49715</v>
      </c>
      <c r="K220" s="13">
        <f>IFERROR($H220/$I220,"")</f>
        <v/>
      </c>
      <c r="L220" s="13" t="n">
        <v>400000</v>
      </c>
      <c r="M220" t="inlineStr">
        <is>
          <t>CA, VA, NY</t>
        </is>
      </c>
      <c r="N220" t="inlineStr">
        <is>
          <t>Yes</t>
        </is>
      </c>
      <c r="O220" t="inlineStr">
        <is>
          <t>Not stated</t>
        </is>
      </c>
      <c r="P220" s="9" t="inlineStr">
        <is>
          <t>https://www.srf.org/</t>
        </is>
      </c>
      <c r="Q220" s="9" t="inlineStr">
        <is>
          <t>https://grantcue.com/foundations/smith-richardson-foundation-inc-560611550</t>
        </is>
      </c>
    </row>
    <row r="221">
      <c r="A221">
        <f>IF($E221=$E220,$A220+1,1)</f>
        <v/>
      </c>
      <c r="B221" t="inlineStr">
        <is>
          <t>Luminate Foundation Inc</t>
        </is>
      </c>
      <c r="C221" t="inlineStr">
        <is>
          <t>82-3941326</t>
        </is>
      </c>
      <c r="D221" t="inlineStr">
        <is>
          <t>District of Columbia</t>
        </is>
      </c>
      <c r="E221" t="inlineStr">
        <is>
          <t>DC</t>
        </is>
      </c>
      <c r="F221" t="n">
        <v>2024</v>
      </c>
      <c r="G221" t="n">
        <v>1</v>
      </c>
      <c r="H221" s="13" t="n">
        <v>22499637</v>
      </c>
      <c r="I221" s="12" t="n">
        <v>91</v>
      </c>
      <c r="J221" s="13" t="n">
        <v>200000</v>
      </c>
      <c r="K221" s="13">
        <f>IFERROR($H221/$I221,"")</f>
        <v/>
      </c>
      <c r="L221" s="13" t="n">
        <v>1000000</v>
      </c>
      <c r="M221" t="inlineStr">
        <is>
          <t>NY, CA, NC</t>
        </is>
      </c>
      <c r="N221" t="inlineStr">
        <is>
          <t>No</t>
        </is>
      </c>
      <c r="O221" t="inlineStr">
        <is>
          <t>Not stated</t>
        </is>
      </c>
      <c r="Q221" s="9" t="inlineStr">
        <is>
          <t>https://grantcue.com/foundations/luminate-foundation-inc-823941326</t>
        </is>
      </c>
    </row>
    <row r="222">
      <c r="A222">
        <f>IF($E222=$E221,$A221+1,1)</f>
        <v/>
      </c>
      <c r="B222" t="inlineStr">
        <is>
          <t>LR FOUNDATION</t>
        </is>
      </c>
      <c r="C222" t="inlineStr">
        <is>
          <t>93-2326341</t>
        </is>
      </c>
      <c r="D222" t="inlineStr">
        <is>
          <t>District of Columbia</t>
        </is>
      </c>
      <c r="E222" t="inlineStr">
        <is>
          <t>DC</t>
        </is>
      </c>
      <c r="F222" t="n">
        <v>2025</v>
      </c>
      <c r="G222" t="n">
        <v>2</v>
      </c>
      <c r="H222" s="13" t="n">
        <v>20847203</v>
      </c>
      <c r="I222" s="12" t="n">
        <v>10</v>
      </c>
      <c r="J222" s="13" t="n">
        <v>304000</v>
      </c>
      <c r="K222" s="13">
        <f>IFERROR($H222/$I222,"")</f>
        <v/>
      </c>
      <c r="L222" s="13" t="n">
        <v>6250000</v>
      </c>
      <c r="M222" t="inlineStr">
        <is>
          <t>CA, NC, IL</t>
        </is>
      </c>
      <c r="N222" t="inlineStr">
        <is>
          <t>No</t>
        </is>
      </c>
      <c r="O222" t="inlineStr">
        <is>
          <t>Not stated</t>
        </is>
      </c>
      <c r="Q222" s="9" t="inlineStr">
        <is>
          <t>https://grantcue.com/foundations/lr-foundation-932326341</t>
        </is>
      </c>
    </row>
    <row r="223">
      <c r="A223">
        <f>IF($E223=$E222,$A222+1,1)</f>
        <v/>
      </c>
      <c r="B223" t="inlineStr">
        <is>
          <t>BEDFORD FALLS FOUNDATION</t>
        </is>
      </c>
      <c r="C223" t="inlineStr">
        <is>
          <t>52-6834462</t>
        </is>
      </c>
      <c r="D223" t="inlineStr">
        <is>
          <t>District of Columbia</t>
        </is>
      </c>
      <c r="E223" t="inlineStr">
        <is>
          <t>DC</t>
        </is>
      </c>
      <c r="F223" t="n">
        <v>2025</v>
      </c>
      <c r="G223" t="n">
        <v>2</v>
      </c>
      <c r="H223" s="13" t="n">
        <v>20534179</v>
      </c>
      <c r="I223" s="12" t="n">
        <v>35</v>
      </c>
      <c r="J223" s="13" t="n">
        <v>280468</v>
      </c>
      <c r="K223" s="13">
        <f>IFERROR($H223/$I223,"")</f>
        <v/>
      </c>
      <c r="L223" s="13" t="n">
        <v>2100000</v>
      </c>
      <c r="M223" t="inlineStr">
        <is>
          <t>WV, NC, IL</t>
        </is>
      </c>
      <c r="N223" t="inlineStr">
        <is>
          <t>No</t>
        </is>
      </c>
      <c r="O223" t="inlineStr">
        <is>
          <t>Not stated</t>
        </is>
      </c>
      <c r="Q223" s="9" t="inlineStr">
        <is>
          <t>https://grantcue.com/foundations/bedford-falls-foundation-526834462</t>
        </is>
      </c>
    </row>
    <row r="224">
      <c r="A224">
        <f>IF($E224=$E223,$A223+1,1)</f>
        <v/>
      </c>
      <c r="B224" t="inlineStr">
        <is>
          <t>Dallas Morse Coors Foundation for the Performing Arts</t>
        </is>
      </c>
      <c r="C224" t="inlineStr">
        <is>
          <t>52-6436554</t>
        </is>
      </c>
      <c r="D224" t="inlineStr">
        <is>
          <t>District of Columbia</t>
        </is>
      </c>
      <c r="E224" t="inlineStr">
        <is>
          <t>DC</t>
        </is>
      </c>
      <c r="F224" t="n">
        <v>2025</v>
      </c>
      <c r="G224" t="n">
        <v>2</v>
      </c>
      <c r="H224" s="13" t="n">
        <v>19530912</v>
      </c>
      <c r="I224" s="12" t="n">
        <v>56</v>
      </c>
      <c r="J224" s="13" t="n">
        <v>7000</v>
      </c>
      <c r="K224" s="13">
        <f>IFERROR($H224/$I224,"")</f>
        <v/>
      </c>
      <c r="L224" s="13" t="n">
        <v>8557956</v>
      </c>
      <c r="M224" t="inlineStr">
        <is>
          <t>NY, VA, MD</t>
        </is>
      </c>
      <c r="N224" t="inlineStr">
        <is>
          <t>No</t>
        </is>
      </c>
      <c r="O224" t="inlineStr">
        <is>
          <t>Not stated</t>
        </is>
      </c>
      <c r="Q224" s="9" t="inlineStr">
        <is>
          <t>https://grantcue.com/foundations/dallas-morse-coors-foundation-for-the-performing-arts-526436554</t>
        </is>
      </c>
    </row>
    <row r="225">
      <c r="A225">
        <f>IF($E225=$E224,$A224+1,1)</f>
        <v/>
      </c>
      <c r="B225" t="inlineStr">
        <is>
          <t>THE DUNN FOUNDATION</t>
        </is>
      </c>
      <c r="C225" t="inlineStr">
        <is>
          <t>65-0415977</t>
        </is>
      </c>
      <c r="D225" t="inlineStr">
        <is>
          <t>District of Columbia</t>
        </is>
      </c>
      <c r="E225" t="inlineStr">
        <is>
          <t>DC</t>
        </is>
      </c>
      <c r="F225" t="n">
        <v>2025</v>
      </c>
      <c r="G225" t="n">
        <v>2</v>
      </c>
      <c r="H225" s="13" t="n">
        <v>19261412</v>
      </c>
      <c r="I225" s="12" t="n">
        <v>142</v>
      </c>
      <c r="J225" s="13" t="n">
        <v>50000</v>
      </c>
      <c r="K225" s="13">
        <f>IFERROR($H225/$I225,"")</f>
        <v/>
      </c>
      <c r="L225" s="13" t="n">
        <v>2500000</v>
      </c>
      <c r="M225" t="inlineStr">
        <is>
          <t>AZ, PA, VA</t>
        </is>
      </c>
      <c r="N225" t="inlineStr">
        <is>
          <t>No</t>
        </is>
      </c>
      <c r="O225" t="inlineStr">
        <is>
          <t>Not stated</t>
        </is>
      </c>
      <c r="Q225" s="9" t="inlineStr">
        <is>
          <t>https://grantcue.com/foundations/the-dunn-foundation-650415977</t>
        </is>
      </c>
    </row>
    <row r="226">
      <c r="A226">
        <f>IF($E226=$E225,$A225+1,1)</f>
        <v/>
      </c>
      <c r="B226" t="inlineStr">
        <is>
          <t>THE SEARLE FREEDOM TRUST</t>
        </is>
      </c>
      <c r="C226" t="inlineStr">
        <is>
          <t>36-7244615</t>
        </is>
      </c>
      <c r="D226" t="inlineStr">
        <is>
          <t>District of Columbia</t>
        </is>
      </c>
      <c r="E226" t="inlineStr">
        <is>
          <t>DC</t>
        </is>
      </c>
      <c r="F226" t="n">
        <v>2024</v>
      </c>
      <c r="G226" t="n">
        <v>1</v>
      </c>
      <c r="H226" s="13" t="n">
        <v>18866185</v>
      </c>
      <c r="I226" s="12" t="n">
        <v>80</v>
      </c>
      <c r="J226" s="13" t="n">
        <v>200000</v>
      </c>
      <c r="K226" s="13">
        <f>IFERROR($H226/$I226,"")</f>
        <v/>
      </c>
      <c r="L226" s="13" t="n">
        <v>1100000</v>
      </c>
      <c r="M226" t="inlineStr">
        <is>
          <t>VA, CA, TX</t>
        </is>
      </c>
      <c r="N226" t="inlineStr">
        <is>
          <t>No</t>
        </is>
      </c>
      <c r="O226" t="inlineStr">
        <is>
          <t>Not stated</t>
        </is>
      </c>
      <c r="Q226" s="9" t="inlineStr">
        <is>
          <t>https://grantcue.com/foundations/the-searle-freedom-trust-c-o-kinship-llc-367244615</t>
        </is>
      </c>
    </row>
    <row r="227">
      <c r="A227">
        <f>IF($E227=$E226,$A226+1,1)</f>
        <v/>
      </c>
      <c r="B227" t="inlineStr">
        <is>
          <t>BREAKTHROUGH PRIZE IN LIFE SCIENCES FOUNDATION</t>
        </is>
      </c>
      <c r="C227" t="inlineStr">
        <is>
          <t>46-2026488</t>
        </is>
      </c>
      <c r="D227" t="inlineStr">
        <is>
          <t>District of Columbia</t>
        </is>
      </c>
      <c r="E227" t="inlineStr">
        <is>
          <t>DC</t>
        </is>
      </c>
      <c r="F227" t="n">
        <v>2024</v>
      </c>
      <c r="G227" t="n">
        <v>2</v>
      </c>
      <c r="H227" s="13" t="n">
        <v>17988012</v>
      </c>
      <c r="I227" s="12" t="n">
        <v>16</v>
      </c>
      <c r="J227" s="13" t="n">
        <v>1000000</v>
      </c>
      <c r="K227" s="13">
        <f>IFERROR($H227/$I227,"")</f>
        <v/>
      </c>
      <c r="L227" s="13" t="n">
        <v>3000000</v>
      </c>
      <c r="N227" t="inlineStr">
        <is>
          <t>Yes</t>
        </is>
      </c>
      <c r="O227" t="inlineStr">
        <is>
          <t>Yes</t>
        </is>
      </c>
      <c r="P227" s="9" t="inlineStr">
        <is>
          <t>https://www.breakthroughprize.org/</t>
        </is>
      </c>
      <c r="Q227" s="9" t="inlineStr">
        <is>
          <t>https://grantcue.com/foundations/breakthrough-prize-in-life-sciences-foundation-462026488</t>
        </is>
      </c>
    </row>
    <row r="228">
      <c r="A228">
        <f>IF($E228=$E227,$A227+1,1)</f>
        <v/>
      </c>
      <c r="B228" t="inlineStr">
        <is>
          <t>GOLDBERG FAMILY FOUNDATION 217-48576810</t>
        </is>
      </c>
      <c r="C228" t="inlineStr">
        <is>
          <t>85-3053014</t>
        </is>
      </c>
      <c r="D228" t="inlineStr">
        <is>
          <t>District of Columbia</t>
        </is>
      </c>
      <c r="E228" t="inlineStr">
        <is>
          <t>DC</t>
        </is>
      </c>
      <c r="F228" t="n">
        <v>2025</v>
      </c>
      <c r="G228" t="n">
        <v>2</v>
      </c>
      <c r="H228" s="13" t="n">
        <v>17850000</v>
      </c>
      <c r="I228" s="12" t="n">
        <v>24</v>
      </c>
      <c r="J228" s="13" t="n">
        <v>1000000</v>
      </c>
      <c r="K228" s="13">
        <f>IFERROR($H228/$I228,"")</f>
        <v/>
      </c>
      <c r="L228" s="13" t="n">
        <v>2000000</v>
      </c>
      <c r="M228" t="inlineStr">
        <is>
          <t>MD, NY, MN</t>
        </is>
      </c>
      <c r="N228" t="inlineStr">
        <is>
          <t>No</t>
        </is>
      </c>
      <c r="O228" t="inlineStr">
        <is>
          <t>Not stated</t>
        </is>
      </c>
      <c r="Q228" s="9" t="inlineStr">
        <is>
          <t>https://grantcue.com/foundations/goldberg-family-foundation-217-48576810-853053014</t>
        </is>
      </c>
    </row>
    <row r="229">
      <c r="A229">
        <f>IF($E229=$E228,$A228+1,1)</f>
        <v/>
      </c>
      <c r="B229" t="inlineStr">
        <is>
          <t>CRAIG NEWMARK FOUNDATION</t>
        </is>
      </c>
      <c r="C229" t="inlineStr">
        <is>
          <t>47-5338517</t>
        </is>
      </c>
      <c r="D229" t="inlineStr">
        <is>
          <t>District of Columbia</t>
        </is>
      </c>
      <c r="E229" t="inlineStr">
        <is>
          <t>DC</t>
        </is>
      </c>
      <c r="F229" t="n">
        <v>2025</v>
      </c>
      <c r="G229" t="n">
        <v>2</v>
      </c>
      <c r="H229" s="13" t="n">
        <v>17350000</v>
      </c>
      <c r="I229" s="12" t="n">
        <v>13</v>
      </c>
      <c r="J229" s="13" t="n">
        <v>500000</v>
      </c>
      <c r="K229" s="13">
        <f>IFERROR($H229/$I229,"")</f>
        <v/>
      </c>
      <c r="L229" s="13" t="n">
        <v>10000000</v>
      </c>
      <c r="M229" t="inlineStr">
        <is>
          <t>CA, NY, VA</t>
        </is>
      </c>
      <c r="N229" t="inlineStr">
        <is>
          <t>No</t>
        </is>
      </c>
      <c r="O229" t="inlineStr">
        <is>
          <t>Not stated</t>
        </is>
      </c>
      <c r="Q229" s="9" t="inlineStr">
        <is>
          <t>https://grantcue.com/foundations/craig-newmark-foundation-475338517</t>
        </is>
      </c>
    </row>
    <row r="230">
      <c r="A230">
        <f>IF($E230=$E229,$A229+1,1)</f>
        <v/>
      </c>
      <c r="B230" t="inlineStr">
        <is>
          <t>SUC TUA EVELYN DAVIS FOUNDATION</t>
        </is>
      </c>
      <c r="C230" t="inlineStr">
        <is>
          <t>52-1632305</t>
        </is>
      </c>
      <c r="D230" t="inlineStr">
        <is>
          <t>District of Columbia</t>
        </is>
      </c>
      <c r="E230" t="inlineStr">
        <is>
          <t>DC</t>
        </is>
      </c>
      <c r="F230" t="n">
        <v>2025</v>
      </c>
      <c r="G230" t="n">
        <v>2</v>
      </c>
      <c r="H230" s="13" t="n">
        <v>17175000</v>
      </c>
      <c r="I230" s="12" t="n">
        <v>7</v>
      </c>
      <c r="J230" s="13" t="n">
        <v>2000000</v>
      </c>
      <c r="K230" s="13">
        <f>IFERROR($H230/$I230,"")</f>
        <v/>
      </c>
      <c r="L230" s="13" t="n">
        <v>4600000</v>
      </c>
      <c r="M230" t="inlineStr">
        <is>
          <t>VA, NY, LA</t>
        </is>
      </c>
      <c r="N230" t="inlineStr">
        <is>
          <t>Yes</t>
        </is>
      </c>
      <c r="O230" t="inlineStr">
        <is>
          <t>Yes</t>
        </is>
      </c>
      <c r="Q230" s="9" t="inlineStr">
        <is>
          <t>https://grantcue.com/foundations/suc-tua-evelyn-davis-foundation-521632305</t>
        </is>
      </c>
    </row>
    <row r="231">
      <c r="A231">
        <f>IF($E231=$E230,$A230+1,1)</f>
        <v/>
      </c>
      <c r="B231" t="inlineStr">
        <is>
          <t>Humanity United</t>
        </is>
      </c>
      <c r="C231" t="inlineStr">
        <is>
          <t>26-2583590</t>
        </is>
      </c>
      <c r="D231" t="inlineStr">
        <is>
          <t>District of Columbia</t>
        </is>
      </c>
      <c r="E231" t="inlineStr">
        <is>
          <t>DC</t>
        </is>
      </c>
      <c r="F231" t="n">
        <v>2024</v>
      </c>
      <c r="G231" t="n">
        <v>1</v>
      </c>
      <c r="H231" s="13" t="n">
        <v>16738851</v>
      </c>
      <c r="I231" s="12" t="n">
        <v>209</v>
      </c>
      <c r="J231" s="13" t="n">
        <v>50000</v>
      </c>
      <c r="K231" s="13">
        <f>IFERROR($H231/$I231,"")</f>
        <v/>
      </c>
      <c r="L231" s="13" t="n">
        <v>612000</v>
      </c>
      <c r="M231" t="inlineStr">
        <is>
          <t>NY, CA, MD</t>
        </is>
      </c>
      <c r="N231" t="inlineStr">
        <is>
          <t>No</t>
        </is>
      </c>
      <c r="O231" t="inlineStr">
        <is>
          <t>Not stated</t>
        </is>
      </c>
      <c r="Q231" s="9" t="inlineStr">
        <is>
          <t>https://grantcue.com/foundations/humanity-united-262583590</t>
        </is>
      </c>
    </row>
    <row r="232">
      <c r="A232">
        <f>IF($E232=$E231,$A231+1,1)</f>
        <v/>
      </c>
      <c r="B232" t="inlineStr">
        <is>
          <t>Tortuga Charitable Foundation</t>
        </is>
      </c>
      <c r="C232" t="inlineStr">
        <is>
          <t>51-0245279</t>
        </is>
      </c>
      <c r="D232" t="inlineStr">
        <is>
          <t>District of Columbia</t>
        </is>
      </c>
      <c r="E232" t="inlineStr">
        <is>
          <t>DC</t>
        </is>
      </c>
      <c r="F232" t="n">
        <v>2025</v>
      </c>
      <c r="G232" t="n">
        <v>2</v>
      </c>
      <c r="H232" s="13" t="n">
        <v>16597000</v>
      </c>
      <c r="I232" s="12" t="n">
        <v>231</v>
      </c>
      <c r="J232" s="13" t="n">
        <v>75000</v>
      </c>
      <c r="K232" s="13">
        <f>IFERROR($H232/$I232,"")</f>
        <v/>
      </c>
      <c r="L232" s="13" t="n">
        <v>300000</v>
      </c>
      <c r="M232" t="inlineStr">
        <is>
          <t>NY, CA, AK</t>
        </is>
      </c>
      <c r="N232" t="inlineStr">
        <is>
          <t>No</t>
        </is>
      </c>
      <c r="O232" t="inlineStr">
        <is>
          <t>Not stated</t>
        </is>
      </c>
      <c r="Q232" s="9" t="inlineStr">
        <is>
          <t>https://grantcue.com/foundations/tortuga-charitable-foundation-510245279</t>
        </is>
      </c>
    </row>
    <row r="233">
      <c r="A233">
        <f>IF($E233=$E232,$A232+1,1)</f>
        <v/>
      </c>
      <c r="B233" t="inlineStr">
        <is>
          <t>V KANN RASMUSSEN FOUNDATION</t>
        </is>
      </c>
      <c r="C233" t="inlineStr">
        <is>
          <t>46-2283123</t>
        </is>
      </c>
      <c r="D233" t="inlineStr">
        <is>
          <t>District of Columbia</t>
        </is>
      </c>
      <c r="E233" t="inlineStr">
        <is>
          <t>DC</t>
        </is>
      </c>
      <c r="F233" t="n">
        <v>2024</v>
      </c>
      <c r="G233" t="n">
        <v>2</v>
      </c>
      <c r="H233" s="13" t="n">
        <v>15566405</v>
      </c>
      <c r="I233" s="12" t="n">
        <v>48</v>
      </c>
      <c r="J233" s="13" t="n">
        <v>247201</v>
      </c>
      <c r="K233" s="13">
        <f>IFERROR($H233/$I233,"")</f>
        <v/>
      </c>
      <c r="L233" s="13" t="n">
        <v>1250000</v>
      </c>
      <c r="M233" t="inlineStr">
        <is>
          <t>COPENHAGEN, NY, WEST MIDLANDS</t>
        </is>
      </c>
      <c r="N233" t="inlineStr">
        <is>
          <t>No</t>
        </is>
      </c>
      <c r="O233" t="inlineStr">
        <is>
          <t>Yes</t>
        </is>
      </c>
      <c r="Q233" s="9" t="inlineStr">
        <is>
          <t>https://grantcue.com/foundations/v-kann-rasmussen-foundation-462283123</t>
        </is>
      </c>
    </row>
    <row r="234">
      <c r="A234">
        <f>IF($E234=$E233,$A233+1,1)</f>
        <v/>
      </c>
      <c r="B234" t="inlineStr">
        <is>
          <t>ELEANOR CROOK FOUNDATION</t>
        </is>
      </c>
      <c r="C234" t="inlineStr">
        <is>
          <t>74-2857866</t>
        </is>
      </c>
      <c r="D234" t="inlineStr">
        <is>
          <t>District of Columbia</t>
        </is>
      </c>
      <c r="E234" t="inlineStr">
        <is>
          <t>DC</t>
        </is>
      </c>
      <c r="F234" t="n">
        <v>2024</v>
      </c>
      <c r="G234" t="n">
        <v>2</v>
      </c>
      <c r="H234" s="13" t="n">
        <v>15309212</v>
      </c>
      <c r="I234" s="12" t="n">
        <v>79</v>
      </c>
      <c r="J234" s="13" t="n">
        <v>96086</v>
      </c>
      <c r="K234" s="13">
        <f>IFERROR($H234/$I234,"")</f>
        <v/>
      </c>
      <c r="L234" s="13" t="n">
        <v>1614349</v>
      </c>
      <c r="M234" t="inlineStr">
        <is>
          <t>NY, LONDON, MA</t>
        </is>
      </c>
      <c r="N234" t="inlineStr">
        <is>
          <t>No</t>
        </is>
      </c>
      <c r="O234" t="inlineStr">
        <is>
          <t>Not stated</t>
        </is>
      </c>
      <c r="Q234" s="9" t="inlineStr">
        <is>
          <t>https://grantcue.com/foundations/eleanor-crook-foundation-742857866</t>
        </is>
      </c>
    </row>
    <row r="235">
      <c r="A235">
        <f>IF($E235=$E234,$A234+1,1)</f>
        <v/>
      </c>
      <c r="B235" t="inlineStr">
        <is>
          <t>GE AEROSPACE FOUNDATION</t>
        </is>
      </c>
      <c r="C235" t="inlineStr">
        <is>
          <t>22-2621967</t>
        </is>
      </c>
      <c r="D235" t="inlineStr">
        <is>
          <t>District of Columbia</t>
        </is>
      </c>
      <c r="E235" t="inlineStr">
        <is>
          <t>DC</t>
        </is>
      </c>
      <c r="F235" t="n">
        <v>2024</v>
      </c>
      <c r="G235" t="n">
        <v>1</v>
      </c>
      <c r="H235" s="13" t="n">
        <v>15267657</v>
      </c>
      <c r="I235" s="12" t="n">
        <v>2467</v>
      </c>
      <c r="J235" s="13" t="n">
        <v>429</v>
      </c>
      <c r="K235" s="13">
        <f>IFERROR($H235/$I235,"")</f>
        <v/>
      </c>
      <c r="L235" s="13" t="n">
        <v>5991069</v>
      </c>
      <c r="M235" t="inlineStr">
        <is>
          <t>OH, NY, IN</t>
        </is>
      </c>
      <c r="N235" t="inlineStr">
        <is>
          <t>Yes</t>
        </is>
      </c>
      <c r="O235" t="inlineStr">
        <is>
          <t>Not stated</t>
        </is>
      </c>
      <c r="P235" s="9" t="inlineStr">
        <is>
          <t>https://www.ge.com/FOUNDATION</t>
        </is>
      </c>
      <c r="Q235" s="9" t="inlineStr">
        <is>
          <t>https://grantcue.com/foundations/ge-aerospace-foundation-222621967</t>
        </is>
      </c>
    </row>
    <row r="236">
      <c r="A236">
        <f>IF($E236=$E235,$A235+1,1)</f>
        <v/>
      </c>
      <c r="B236" t="inlineStr">
        <is>
          <t>WALLACE GLOBAL FUND II</t>
        </is>
      </c>
      <c r="C236" t="inlineStr">
        <is>
          <t>80-0424607</t>
        </is>
      </c>
      <c r="D236" t="inlineStr">
        <is>
          <t>District of Columbia</t>
        </is>
      </c>
      <c r="E236" t="inlineStr">
        <is>
          <t>DC</t>
        </is>
      </c>
      <c r="F236" t="n">
        <v>2024</v>
      </c>
      <c r="G236" t="n">
        <v>1</v>
      </c>
      <c r="H236" s="13" t="n">
        <v>15209131</v>
      </c>
      <c r="I236" s="12" t="n">
        <v>191</v>
      </c>
      <c r="J236" s="13" t="n">
        <v>75000</v>
      </c>
      <c r="K236" s="13">
        <f>IFERROR($H236/$I236,"")</f>
        <v/>
      </c>
      <c r="L236" s="13" t="n">
        <v>300000</v>
      </c>
      <c r="M236" t="inlineStr">
        <is>
          <t>NY, CA, MA</t>
        </is>
      </c>
      <c r="N236" t="inlineStr">
        <is>
          <t>No</t>
        </is>
      </c>
      <c r="O236" t="inlineStr">
        <is>
          <t>Not stated</t>
        </is>
      </c>
      <c r="Q236" s="9" t="inlineStr">
        <is>
          <t>https://grantcue.com/foundations/wallace-global-fund-ii-800424607</t>
        </is>
      </c>
    </row>
    <row r="237">
      <c r="A237">
        <f>IF($E237=$E236,$A236+1,1)</f>
        <v/>
      </c>
      <c r="B237" t="inlineStr">
        <is>
          <t>Eula Mae and John Baugh Foundation</t>
        </is>
      </c>
      <c r="C237" t="inlineStr">
        <is>
          <t>76-0457820</t>
        </is>
      </c>
      <c r="D237" t="inlineStr">
        <is>
          <t>District of Columbia</t>
        </is>
      </c>
      <c r="E237" t="inlineStr">
        <is>
          <t>DC</t>
        </is>
      </c>
      <c r="F237" t="n">
        <v>2024</v>
      </c>
      <c r="G237" t="n">
        <v>1</v>
      </c>
      <c r="H237" s="13" t="n">
        <v>14879657</v>
      </c>
      <c r="I237" s="12" t="n">
        <v>83</v>
      </c>
      <c r="J237" s="13" t="n">
        <v>50000</v>
      </c>
      <c r="K237" s="13">
        <f>IFERROR($H237/$I237,"")</f>
        <v/>
      </c>
      <c r="L237" s="13" t="n">
        <v>3650000</v>
      </c>
      <c r="M237" t="inlineStr">
        <is>
          <t>TX, GA, OK</t>
        </is>
      </c>
      <c r="N237" t="inlineStr">
        <is>
          <t>Yes</t>
        </is>
      </c>
      <c r="O237" t="inlineStr">
        <is>
          <t>Yes</t>
        </is>
      </c>
      <c r="P237" s="9" t="inlineStr">
        <is>
          <t>https://www.baughfoundation.com/</t>
        </is>
      </c>
      <c r="Q237" s="9" t="inlineStr">
        <is>
          <t>https://grantcue.com/foundations/eula-mae-and-john-baugh-foundation-760457820</t>
        </is>
      </c>
    </row>
    <row r="238">
      <c r="A238">
        <f>IF($E238=$E237,$A237+1,1)</f>
        <v/>
      </c>
      <c r="B238" t="inlineStr">
        <is>
          <t>THE SUMMIT CHARITABLE FOUNDATION INC</t>
        </is>
      </c>
      <c r="C238" t="inlineStr">
        <is>
          <t>52-1743817</t>
        </is>
      </c>
      <c r="D238" t="inlineStr">
        <is>
          <t>District of Columbia</t>
        </is>
      </c>
      <c r="E238" t="inlineStr">
        <is>
          <t>DC</t>
        </is>
      </c>
      <c r="F238" t="n">
        <v>2024</v>
      </c>
      <c r="G238" t="n">
        <v>2</v>
      </c>
      <c r="H238" s="13" t="n">
        <v>14508106</v>
      </c>
      <c r="I238" s="12" t="n">
        <v>220</v>
      </c>
      <c r="J238" s="13" t="n">
        <v>50000</v>
      </c>
      <c r="K238" s="13">
        <f>IFERROR($H238/$I238,"")</f>
        <v/>
      </c>
      <c r="L238" s="13" t="n">
        <v>300000</v>
      </c>
      <c r="M238" t="inlineStr">
        <is>
          <t>CA, NY, FL</t>
        </is>
      </c>
      <c r="N238" t="inlineStr">
        <is>
          <t>No</t>
        </is>
      </c>
      <c r="O238" t="inlineStr">
        <is>
          <t>Not stated</t>
        </is>
      </c>
      <c r="Q238" s="9" t="inlineStr">
        <is>
          <t>https://grantcue.com/foundations/the-summit-charitable-foundation-inc-521743817</t>
        </is>
      </c>
    </row>
    <row r="239">
      <c r="A239">
        <f>IF($E239=$E238,$A238+1,1)</f>
        <v/>
      </c>
      <c r="B239" t="inlineStr">
        <is>
          <t>Leon Lowenstein Foundation Inc</t>
        </is>
      </c>
      <c r="C239" t="inlineStr">
        <is>
          <t>13-6015951</t>
        </is>
      </c>
      <c r="D239" t="inlineStr">
        <is>
          <t>District of Columbia</t>
        </is>
      </c>
      <c r="E239" t="inlineStr">
        <is>
          <t>DC</t>
        </is>
      </c>
      <c r="F239" t="n">
        <v>2025</v>
      </c>
      <c r="G239" t="n">
        <v>2</v>
      </c>
      <c r="H239" s="13" t="n">
        <v>14455000</v>
      </c>
      <c r="I239" s="12" t="n">
        <v>189</v>
      </c>
      <c r="J239" s="13" t="n">
        <v>25000</v>
      </c>
      <c r="K239" s="13">
        <f>IFERROR($H239/$I239,"")</f>
        <v/>
      </c>
      <c r="L239" s="13" t="n">
        <v>700000</v>
      </c>
      <c r="M239" t="inlineStr">
        <is>
          <t>MD, NY, MA</t>
        </is>
      </c>
      <c r="N239" t="inlineStr">
        <is>
          <t>No</t>
        </is>
      </c>
      <c r="O239" t="inlineStr">
        <is>
          <t>Not stated</t>
        </is>
      </c>
      <c r="Q239" s="9" t="inlineStr">
        <is>
          <t>https://grantcue.com/foundations/leon-lowenstein-foundation-inc-136015951</t>
        </is>
      </c>
    </row>
    <row r="240">
      <c r="A240">
        <f>IF($E240=$E239,$A239+1,1)</f>
        <v/>
      </c>
      <c r="B240" t="inlineStr">
        <is>
          <t>NOVARTIS US FOUNDATION</t>
        </is>
      </c>
      <c r="C240" t="inlineStr">
        <is>
          <t>13-6193034</t>
        </is>
      </c>
      <c r="D240" t="inlineStr">
        <is>
          <t>District of Columbia</t>
        </is>
      </c>
      <c r="E240" t="inlineStr">
        <is>
          <t>DC</t>
        </is>
      </c>
      <c r="F240" t="n">
        <v>2024</v>
      </c>
      <c r="G240" t="n">
        <v>1</v>
      </c>
      <c r="H240" s="13" t="n">
        <v>13790328</v>
      </c>
      <c r="I240" s="12" t="n">
        <v>9</v>
      </c>
      <c r="J240" s="13" t="n">
        <v>595134</v>
      </c>
      <c r="K240" s="13">
        <f>IFERROR($H240/$I240,"")</f>
        <v/>
      </c>
      <c r="L240" s="13" t="n">
        <v>6062989</v>
      </c>
      <c r="M240" t="inlineStr">
        <is>
          <t>NJ, VA, GA</t>
        </is>
      </c>
      <c r="N240" t="inlineStr">
        <is>
          <t>No</t>
        </is>
      </c>
      <c r="O240" t="inlineStr">
        <is>
          <t>Not stated</t>
        </is>
      </c>
      <c r="Q240" s="9" t="inlineStr">
        <is>
          <t>https://grantcue.com/foundations/novartis-us-foundation-136193034</t>
        </is>
      </c>
    </row>
    <row r="241">
      <c r="A241">
        <f>IF($E241=$E240,$A240+1,1)</f>
        <v/>
      </c>
      <c r="B241" t="inlineStr">
        <is>
          <t>EUGENE &amp; AGNES E MEYER FOUNDATION</t>
        </is>
      </c>
      <c r="C241" t="inlineStr">
        <is>
          <t>53-0241716</t>
        </is>
      </c>
      <c r="D241" t="inlineStr">
        <is>
          <t>District of Columbia</t>
        </is>
      </c>
      <c r="E241" t="inlineStr">
        <is>
          <t>DC</t>
        </is>
      </c>
      <c r="F241" t="n">
        <v>2024</v>
      </c>
      <c r="G241" t="n">
        <v>1</v>
      </c>
      <c r="H241" s="13" t="n">
        <v>13550350</v>
      </c>
      <c r="I241" s="12" t="n">
        <v>274</v>
      </c>
      <c r="J241" s="13" t="n">
        <v>35000</v>
      </c>
      <c r="K241" s="13">
        <f>IFERROR($H241/$I241,"")</f>
        <v/>
      </c>
      <c r="L241" s="13" t="n">
        <v>375000</v>
      </c>
      <c r="M241" t="inlineStr">
        <is>
          <t>MD, VA, CA</t>
        </is>
      </c>
      <c r="N241" t="inlineStr">
        <is>
          <t>Yes</t>
        </is>
      </c>
      <c r="O241" t="inlineStr">
        <is>
          <t>Yes</t>
        </is>
      </c>
      <c r="P241" s="9" t="inlineStr">
        <is>
          <t>https://www.meyerfoundation.org/</t>
        </is>
      </c>
      <c r="Q241" s="9" t="inlineStr">
        <is>
          <t>https://grantcue.com/foundations/eugene-and-agnes-e-meyer-foundation-530241716</t>
        </is>
      </c>
    </row>
    <row r="242">
      <c r="A242">
        <f>IF($E242=$E241,$A241+1,1)</f>
        <v/>
      </c>
      <c r="B242" t="inlineStr">
        <is>
          <t>THE RYDIN FOUNDATION</t>
        </is>
      </c>
      <c r="C242" t="inlineStr">
        <is>
          <t>87-3788576</t>
        </is>
      </c>
      <c r="D242" t="inlineStr">
        <is>
          <t>District of Columbia</t>
        </is>
      </c>
      <c r="E242" t="inlineStr">
        <is>
          <t>DC</t>
        </is>
      </c>
      <c r="F242" t="n">
        <v>2024</v>
      </c>
      <c r="G242" t="n">
        <v>2</v>
      </c>
      <c r="H242" s="13" t="n">
        <v>13267000</v>
      </c>
      <c r="I242" s="12" t="n">
        <v>16</v>
      </c>
      <c r="J242" s="13" t="n">
        <v>167000</v>
      </c>
      <c r="K242" s="13">
        <f>IFERROR($H242/$I242,"")</f>
        <v/>
      </c>
      <c r="L242" s="13" t="n">
        <v>5000000</v>
      </c>
      <c r="M242" t="inlineStr">
        <is>
          <t>TX, VA</t>
        </is>
      </c>
      <c r="N242" t="inlineStr">
        <is>
          <t>No</t>
        </is>
      </c>
      <c r="O242" t="inlineStr">
        <is>
          <t>Not stated</t>
        </is>
      </c>
      <c r="Q242" s="9" t="inlineStr">
        <is>
          <t>https://grantcue.com/foundations/the-rydin-foundation-873788576</t>
        </is>
      </c>
    </row>
    <row r="243">
      <c r="A243">
        <f>IF($E243=$E242,$A242+1,1)</f>
        <v/>
      </c>
      <c r="B243" t="inlineStr">
        <is>
          <t>REVADA FOUNDATION</t>
        </is>
      </c>
      <c r="C243" t="inlineStr">
        <is>
          <t>47-4329394</t>
        </is>
      </c>
      <c r="D243" t="inlineStr">
        <is>
          <t>District of Columbia</t>
        </is>
      </c>
      <c r="E243" t="inlineStr">
        <is>
          <t>DC</t>
        </is>
      </c>
      <c r="F243" t="n">
        <v>2024</v>
      </c>
      <c r="G243" t="n">
        <v>2</v>
      </c>
      <c r="H243" s="13" t="n">
        <v>12400796</v>
      </c>
      <c r="I243" s="12" t="n">
        <v>177</v>
      </c>
      <c r="J243" s="13" t="n">
        <v>30000</v>
      </c>
      <c r="K243" s="13">
        <f>IFERROR($H243/$I243,"")</f>
        <v/>
      </c>
      <c r="L243" s="13" t="n">
        <v>3000000</v>
      </c>
      <c r="M243" t="inlineStr">
        <is>
          <t>VA, IL, NY</t>
        </is>
      </c>
      <c r="N243" t="inlineStr">
        <is>
          <t>No</t>
        </is>
      </c>
      <c r="O243" t="inlineStr">
        <is>
          <t>Not stated</t>
        </is>
      </c>
      <c r="Q243" s="9" t="inlineStr">
        <is>
          <t>https://grantcue.com/foundations/revada-foundation-474329394</t>
        </is>
      </c>
    </row>
    <row r="244">
      <c r="A244">
        <f>IF($E244=$E243,$A243+1,1)</f>
        <v/>
      </c>
      <c r="B244" t="inlineStr">
        <is>
          <t>THE MELVILLE CHARITABLE TRUST INC</t>
        </is>
      </c>
      <c r="C244" t="inlineStr">
        <is>
          <t>46-1670702</t>
        </is>
      </c>
      <c r="D244" t="inlineStr">
        <is>
          <t>District of Columbia</t>
        </is>
      </c>
      <c r="E244" t="inlineStr">
        <is>
          <t>DC</t>
        </is>
      </c>
      <c r="F244" t="n">
        <v>2024</v>
      </c>
      <c r="G244" t="n">
        <v>1</v>
      </c>
      <c r="H244" s="13" t="n">
        <v>12366430</v>
      </c>
      <c r="I244" s="12" t="n">
        <v>54</v>
      </c>
      <c r="J244" s="13" t="n">
        <v>150000</v>
      </c>
      <c r="K244" s="13">
        <f>IFERROR($H244/$I244,"")</f>
        <v/>
      </c>
      <c r="L244" s="13" t="n">
        <v>1850000</v>
      </c>
      <c r="M244" t="inlineStr">
        <is>
          <t>CT, MD, MO</t>
        </is>
      </c>
      <c r="N244" t="inlineStr">
        <is>
          <t>Yes</t>
        </is>
      </c>
      <c r="O244" t="inlineStr">
        <is>
          <t>Yes</t>
        </is>
      </c>
      <c r="P244" s="9" t="inlineStr">
        <is>
          <t>https://www.melvilletrust.org/</t>
        </is>
      </c>
      <c r="Q244" s="9" t="inlineStr">
        <is>
          <t>https://grantcue.com/foundations/the-melville-charitable-trust-inc-461670702</t>
        </is>
      </c>
    </row>
    <row r="245">
      <c r="A245">
        <f>IF($E245=$E244,$A244+1,1)</f>
        <v/>
      </c>
      <c r="B245" t="inlineStr">
        <is>
          <t>MUNGER CHARITABLE TRUST NUMBER EIGHT</t>
        </is>
      </c>
      <c r="C245" t="inlineStr">
        <is>
          <t>27-6085580</t>
        </is>
      </c>
      <c r="D245" t="inlineStr">
        <is>
          <t>District of Columbia</t>
        </is>
      </c>
      <c r="E245" t="inlineStr">
        <is>
          <t>DC</t>
        </is>
      </c>
      <c r="F245" t="n">
        <v>2024</v>
      </c>
      <c r="G245" t="n">
        <v>1</v>
      </c>
      <c r="H245" s="13" t="n">
        <v>11571401</v>
      </c>
      <c r="I245" s="12" t="n">
        <v>17</v>
      </c>
      <c r="J245" s="13" t="n">
        <v>100000</v>
      </c>
      <c r="K245" s="13">
        <f>IFERROR($H245/$I245,"")</f>
        <v/>
      </c>
      <c r="L245" s="13" t="n">
        <v>5805594</v>
      </c>
      <c r="M245" t="inlineStr">
        <is>
          <t>PA, CA, OH</t>
        </is>
      </c>
      <c r="N245" t="inlineStr">
        <is>
          <t>No</t>
        </is>
      </c>
      <c r="O245" t="inlineStr">
        <is>
          <t>Not stated</t>
        </is>
      </c>
      <c r="Q245" s="9" t="inlineStr">
        <is>
          <t>https://grantcue.com/foundations/munger-charitable-trust-number-eight-c-o-william-borthwick-276085580</t>
        </is>
      </c>
    </row>
    <row r="246">
      <c r="A246">
        <f>IF($E246=$E245,$A245+1,1)</f>
        <v/>
      </c>
      <c r="B246" t="inlineStr">
        <is>
          <t>Sarnat Family Foundation</t>
        </is>
      </c>
      <c r="C246" t="inlineStr">
        <is>
          <t>20-1004478</t>
        </is>
      </c>
      <c r="D246" t="inlineStr">
        <is>
          <t>District of Columbia</t>
        </is>
      </c>
      <c r="E246" t="inlineStr">
        <is>
          <t>DC</t>
        </is>
      </c>
      <c r="F246" t="n">
        <v>2024</v>
      </c>
      <c r="G246" t="n">
        <v>2</v>
      </c>
      <c r="H246" s="13" t="n">
        <v>11320200</v>
      </c>
      <c r="I246" s="12" t="n">
        <v>10</v>
      </c>
      <c r="J246" s="13" t="n">
        <v>133500</v>
      </c>
      <c r="K246" s="13">
        <f>IFERROR($H246/$I246,"")</f>
        <v/>
      </c>
      <c r="L246" s="13" t="n">
        <v>8325000</v>
      </c>
      <c r="M246" t="inlineStr">
        <is>
          <t>CA, NY, WA</t>
        </is>
      </c>
      <c r="N246" t="inlineStr">
        <is>
          <t>No</t>
        </is>
      </c>
      <c r="O246" t="inlineStr">
        <is>
          <t>Not stated</t>
        </is>
      </c>
      <c r="Q246" s="9" t="inlineStr">
        <is>
          <t>https://grantcue.com/foundations/sarnat-family-foundation-201004478</t>
        </is>
      </c>
    </row>
    <row r="247">
      <c r="A247">
        <f>IF($E247=$E246,$A246+1,1)</f>
        <v/>
      </c>
      <c r="B247" t="inlineStr">
        <is>
          <t>WALLACE GENETIC FOUNDATION II INC</t>
        </is>
      </c>
      <c r="C247" t="inlineStr">
        <is>
          <t>81-4236372</t>
        </is>
      </c>
      <c r="D247" t="inlineStr">
        <is>
          <t>District of Columbia</t>
        </is>
      </c>
      <c r="E247" t="inlineStr">
        <is>
          <t>DC</t>
        </is>
      </c>
      <c r="F247" t="n">
        <v>2025</v>
      </c>
      <c r="G247" t="n">
        <v>2</v>
      </c>
      <c r="H247" s="13" t="n">
        <v>11307000</v>
      </c>
      <c r="I247" s="12" t="n">
        <v>119</v>
      </c>
      <c r="J247" s="13" t="n">
        <v>50000</v>
      </c>
      <c r="K247" s="13">
        <f>IFERROR($H247/$I247,"")</f>
        <v/>
      </c>
      <c r="L247" s="13" t="n">
        <v>1525000</v>
      </c>
      <c r="M247" t="inlineStr">
        <is>
          <t>NM, MD, MA</t>
        </is>
      </c>
      <c r="N247" t="inlineStr">
        <is>
          <t>No</t>
        </is>
      </c>
      <c r="O247" t="inlineStr">
        <is>
          <t>Not stated</t>
        </is>
      </c>
      <c r="Q247" s="9" t="inlineStr">
        <is>
          <t>https://grantcue.com/foundations/wallace-genetic-foundation-ii-inc-814236372</t>
        </is>
      </c>
    </row>
    <row r="248">
      <c r="A248">
        <f>IF($E248=$E247,$A247+1,1)</f>
        <v/>
      </c>
      <c r="B248" t="inlineStr">
        <is>
          <t>RAIKES FOUNDATION</t>
        </is>
      </c>
      <c r="C248" t="inlineStr">
        <is>
          <t>91-2173492</t>
        </is>
      </c>
      <c r="D248" t="inlineStr">
        <is>
          <t>District of Columbia</t>
        </is>
      </c>
      <c r="E248" t="inlineStr">
        <is>
          <t>DC</t>
        </is>
      </c>
      <c r="F248" t="n">
        <v>2024</v>
      </c>
      <c r="G248" t="n">
        <v>1</v>
      </c>
      <c r="H248" s="13" t="n">
        <v>11304371</v>
      </c>
      <c r="I248" s="12" t="n">
        <v>269</v>
      </c>
      <c r="J248" s="13" t="n">
        <v>10000</v>
      </c>
      <c r="K248" s="13">
        <f>IFERROR($H248/$I248,"")</f>
        <v/>
      </c>
      <c r="L248" s="13" t="n">
        <v>800000</v>
      </c>
      <c r="M248" t="inlineStr">
        <is>
          <t>CA, WA, MA</t>
        </is>
      </c>
      <c r="N248" t="inlineStr">
        <is>
          <t>No</t>
        </is>
      </c>
      <c r="O248" t="inlineStr">
        <is>
          <t>Not stated</t>
        </is>
      </c>
      <c r="Q248" s="9" t="inlineStr">
        <is>
          <t>https://grantcue.com/foundations/raikes-foundation-912173492</t>
        </is>
      </c>
    </row>
    <row r="249">
      <c r="A249">
        <f>IF($E249=$E248,$A248+1,1)</f>
        <v/>
      </c>
      <c r="B249" t="inlineStr">
        <is>
          <t>ZOETIS FOUNDATION INC</t>
        </is>
      </c>
      <c r="C249" t="inlineStr">
        <is>
          <t>85-4303487</t>
        </is>
      </c>
      <c r="D249" t="inlineStr">
        <is>
          <t>District of Columbia</t>
        </is>
      </c>
      <c r="E249" t="inlineStr">
        <is>
          <t>DC</t>
        </is>
      </c>
      <c r="F249" t="n">
        <v>2024</v>
      </c>
      <c r="G249" t="n">
        <v>1</v>
      </c>
      <c r="H249" s="13" t="n">
        <v>11274027</v>
      </c>
      <c r="I249" s="12" t="n">
        <v>28</v>
      </c>
      <c r="J249" s="13" t="n">
        <v>250000</v>
      </c>
      <c r="K249" s="13">
        <f>IFERROR($H249/$I249,"")</f>
        <v/>
      </c>
      <c r="L249" s="13" t="n">
        <v>3000000</v>
      </c>
      <c r="M249" t="inlineStr">
        <is>
          <t>CA, NY, FL</t>
        </is>
      </c>
      <c r="N249" t="inlineStr">
        <is>
          <t>No</t>
        </is>
      </c>
      <c r="O249" t="inlineStr">
        <is>
          <t>Not stated</t>
        </is>
      </c>
      <c r="Q249" s="9" t="inlineStr">
        <is>
          <t>https://grantcue.com/foundations/zoetis-foundation-inc-854303487</t>
        </is>
      </c>
    </row>
    <row r="250">
      <c r="A250">
        <f>IF($E250=$E249,$A249+1,1)</f>
        <v/>
      </c>
      <c r="B250" t="inlineStr">
        <is>
          <t>THE EDUCATIONAL FOUNDATION OF AMERICA</t>
        </is>
      </c>
      <c r="C250" t="inlineStr">
        <is>
          <t>13-3424750</t>
        </is>
      </c>
      <c r="D250" t="inlineStr">
        <is>
          <t>District of Columbia</t>
        </is>
      </c>
      <c r="E250" t="inlineStr">
        <is>
          <t>DC</t>
        </is>
      </c>
      <c r="F250" t="n">
        <v>2024</v>
      </c>
      <c r="G250" t="n">
        <v>1</v>
      </c>
      <c r="H250" s="13" t="n">
        <v>11159000</v>
      </c>
      <c r="I250" s="12" t="n">
        <v>217</v>
      </c>
      <c r="J250" s="13" t="n">
        <v>35000</v>
      </c>
      <c r="K250" s="13">
        <f>IFERROR($H250/$I250,"")</f>
        <v/>
      </c>
      <c r="L250" s="13" t="n">
        <v>206000</v>
      </c>
      <c r="M250" t="inlineStr">
        <is>
          <t>CA, NY, AL</t>
        </is>
      </c>
      <c r="N250" t="inlineStr">
        <is>
          <t>No</t>
        </is>
      </c>
      <c r="O250" t="inlineStr">
        <is>
          <t>Not stated</t>
        </is>
      </c>
      <c r="Q250" s="9" t="inlineStr">
        <is>
          <t>https://grantcue.com/foundations/the-educational-foundation-of-america-c-o-intentional-philanthropy-133424750</t>
        </is>
      </c>
    </row>
    <row r="251">
      <c r="A251">
        <f>IF($E251=$E250,$A250+1,1)</f>
        <v/>
      </c>
      <c r="B251" t="inlineStr">
        <is>
          <t>GILL FOUNDATION</t>
        </is>
      </c>
      <c r="C251" t="inlineStr">
        <is>
          <t>84-1264186</t>
        </is>
      </c>
      <c r="D251" t="inlineStr">
        <is>
          <t>District of Columbia</t>
        </is>
      </c>
      <c r="E251" t="inlineStr">
        <is>
          <t>DC</t>
        </is>
      </c>
      <c r="F251" t="n">
        <v>2024</v>
      </c>
      <c r="G251" t="n">
        <v>1</v>
      </c>
      <c r="H251" s="13" t="n">
        <v>11008003</v>
      </c>
      <c r="I251" s="12" t="n">
        <v>91</v>
      </c>
      <c r="J251" s="13" t="n">
        <v>25000</v>
      </c>
      <c r="K251" s="13">
        <f>IFERROR($H251/$I251,"")</f>
        <v/>
      </c>
      <c r="L251" s="13" t="n">
        <v>2025000</v>
      </c>
      <c r="M251" t="inlineStr">
        <is>
          <t>DE, CO, MA</t>
        </is>
      </c>
      <c r="N251" t="inlineStr">
        <is>
          <t>Yes</t>
        </is>
      </c>
      <c r="O251" t="inlineStr">
        <is>
          <t>Yes</t>
        </is>
      </c>
      <c r="P251" s="9" t="inlineStr">
        <is>
          <t>https://www.gillfoundation.org/</t>
        </is>
      </c>
      <c r="Q251" s="9" t="inlineStr">
        <is>
          <t>https://grantcue.com/foundations/gill-foundation-841264186</t>
        </is>
      </c>
    </row>
    <row r="252">
      <c r="A252">
        <f>IF($E252=$E251,$A251+1,1)</f>
        <v/>
      </c>
      <c r="B252" t="inlineStr">
        <is>
          <t>Rodan Family Foundation</t>
        </is>
      </c>
      <c r="C252" t="inlineStr">
        <is>
          <t>83-0761600</t>
        </is>
      </c>
      <c r="D252" t="inlineStr">
        <is>
          <t>District of Columbia</t>
        </is>
      </c>
      <c r="E252" t="inlineStr">
        <is>
          <t>DC</t>
        </is>
      </c>
      <c r="F252" t="n">
        <v>2024</v>
      </c>
      <c r="G252" t="n">
        <v>1</v>
      </c>
      <c r="H252" s="13" t="n">
        <v>10833417</v>
      </c>
      <c r="I252" s="12" t="n">
        <v>56</v>
      </c>
      <c r="J252" s="13" t="n">
        <v>92500</v>
      </c>
      <c r="K252" s="13">
        <f>IFERROR($H252/$I252,"")</f>
        <v/>
      </c>
      <c r="L252" s="13" t="n">
        <v>4277503</v>
      </c>
      <c r="M252" t="inlineStr">
        <is>
          <t>CA, NY, MA</t>
        </is>
      </c>
      <c r="N252" t="inlineStr">
        <is>
          <t>No</t>
        </is>
      </c>
      <c r="O252" t="inlineStr">
        <is>
          <t>Not stated</t>
        </is>
      </c>
      <c r="Q252" s="9" t="inlineStr">
        <is>
          <t>https://grantcue.com/foundations/rodan-family-foundation-830761600</t>
        </is>
      </c>
    </row>
    <row r="253">
      <c r="A253">
        <f>IF($E253=$E252,$A252+1,1)</f>
        <v/>
      </c>
      <c r="B253" t="inlineStr">
        <is>
          <t>FARVUE FOUNDATION INC</t>
        </is>
      </c>
      <c r="C253" t="inlineStr">
        <is>
          <t>27-1938940</t>
        </is>
      </c>
      <c r="D253" t="inlineStr">
        <is>
          <t>District of Columbia</t>
        </is>
      </c>
      <c r="E253" t="inlineStr">
        <is>
          <t>DC</t>
        </is>
      </c>
      <c r="F253" t="n">
        <v>2025</v>
      </c>
      <c r="G253" t="n">
        <v>2</v>
      </c>
      <c r="H253" s="13" t="n">
        <v>10680000</v>
      </c>
      <c r="I253" s="12" t="n">
        <v>106</v>
      </c>
      <c r="J253" s="13" t="n">
        <v>50000</v>
      </c>
      <c r="K253" s="13">
        <f>IFERROR($H253/$I253,"")</f>
        <v/>
      </c>
      <c r="L253" s="13" t="n">
        <v>500000</v>
      </c>
      <c r="M253" t="inlineStr">
        <is>
          <t>NY, CA, VA</t>
        </is>
      </c>
      <c r="N253" t="inlineStr">
        <is>
          <t>No</t>
        </is>
      </c>
      <c r="O253" t="inlineStr">
        <is>
          <t>Not stated</t>
        </is>
      </c>
      <c r="Q253" s="9" t="inlineStr">
        <is>
          <t>https://grantcue.com/foundations/farvue-foundation-inc-271938940</t>
        </is>
      </c>
    </row>
    <row r="254">
      <c r="A254">
        <f>IF($E254=$E253,$A253+1,1)</f>
        <v/>
      </c>
      <c r="B254" t="inlineStr">
        <is>
          <t>THE AJRAM FAMILY FOUNDATION GABY A AJRAM</t>
        </is>
      </c>
      <c r="C254" t="inlineStr">
        <is>
          <t>30-6219979</t>
        </is>
      </c>
      <c r="D254" t="inlineStr">
        <is>
          <t>District of Columbia</t>
        </is>
      </c>
      <c r="E254" t="inlineStr">
        <is>
          <t>DC</t>
        </is>
      </c>
      <c r="F254" t="n">
        <v>2024</v>
      </c>
      <c r="G254" t="n">
        <v>1</v>
      </c>
      <c r="H254" s="13" t="n">
        <v>10649250</v>
      </c>
      <c r="I254" s="12" t="n">
        <v>56</v>
      </c>
      <c r="J254" s="13" t="n">
        <v>50000</v>
      </c>
      <c r="K254" s="13">
        <f>IFERROR($H254/$I254,"")</f>
        <v/>
      </c>
      <c r="L254" s="13" t="n">
        <v>3500000</v>
      </c>
      <c r="M254" t="inlineStr">
        <is>
          <t>NY, NC, GA</t>
        </is>
      </c>
      <c r="N254" t="inlineStr">
        <is>
          <t>No</t>
        </is>
      </c>
      <c r="O254" t="inlineStr">
        <is>
          <t>Not stated</t>
        </is>
      </c>
      <c r="Q254" s="9" t="inlineStr">
        <is>
          <t>https://grantcue.com/foundations/the-ajram-family-foundation-gaby-a-ajram-306219979</t>
        </is>
      </c>
    </row>
    <row r="255">
      <c r="A255">
        <f>IF($E255=$E254,$A254+1,1)</f>
        <v/>
      </c>
      <c r="B255" t="inlineStr">
        <is>
          <t>JUDY AND PETER BLUM KOVLER FOUNDATION</t>
        </is>
      </c>
      <c r="C255" t="inlineStr">
        <is>
          <t>36-2476143</t>
        </is>
      </c>
      <c r="D255" t="inlineStr">
        <is>
          <t>District of Columbia</t>
        </is>
      </c>
      <c r="E255" t="inlineStr">
        <is>
          <t>DC</t>
        </is>
      </c>
      <c r="F255" t="n">
        <v>2024</v>
      </c>
      <c r="G255" t="n">
        <v>2</v>
      </c>
      <c r="H255" s="13" t="n">
        <v>10603762</v>
      </c>
      <c r="I255" s="12" t="n">
        <v>284</v>
      </c>
      <c r="J255" s="13" t="n">
        <v>10000</v>
      </c>
      <c r="K255" s="13">
        <f>IFERROR($H255/$I255,"")</f>
        <v/>
      </c>
      <c r="L255" s="13" t="n">
        <v>864416</v>
      </c>
      <c r="M255" t="inlineStr">
        <is>
          <t>VA, MD, NY</t>
        </is>
      </c>
      <c r="N255" t="inlineStr">
        <is>
          <t>Yes</t>
        </is>
      </c>
      <c r="O255" t="inlineStr">
        <is>
          <t>Yes</t>
        </is>
      </c>
      <c r="Q255" s="9" t="inlineStr">
        <is>
          <t>https://grantcue.com/foundations/judy-and-peter-blum-kovler-foundation-362476143</t>
        </is>
      </c>
    </row>
    <row r="256">
      <c r="A256">
        <f>IF($E256=$E255,$A255+1,1)</f>
        <v/>
      </c>
      <c r="B256" t="inlineStr">
        <is>
          <t>JONATHAN LOGAN FAMILY FOUNDATION</t>
        </is>
      </c>
      <c r="C256" t="inlineStr">
        <is>
          <t>47-2268391</t>
        </is>
      </c>
      <c r="D256" t="inlineStr">
        <is>
          <t>District of Columbia</t>
        </is>
      </c>
      <c r="E256" t="inlineStr">
        <is>
          <t>DC</t>
        </is>
      </c>
      <c r="F256" t="n">
        <v>2024</v>
      </c>
      <c r="G256" t="n">
        <v>1</v>
      </c>
      <c r="H256" s="13" t="n">
        <v>10147991</v>
      </c>
      <c r="I256" s="12" t="n">
        <v>74</v>
      </c>
      <c r="J256" s="13" t="n">
        <v>75000</v>
      </c>
      <c r="K256" s="13">
        <f>IFERROR($H256/$I256,"")</f>
        <v/>
      </c>
      <c r="L256" s="13" t="n">
        <v>1000000</v>
      </c>
      <c r="M256" t="inlineStr">
        <is>
          <t>CA, NY, IL</t>
        </is>
      </c>
      <c r="N256" t="inlineStr">
        <is>
          <t>No</t>
        </is>
      </c>
      <c r="O256" t="inlineStr">
        <is>
          <t>Not stated</t>
        </is>
      </c>
      <c r="Q256" s="9" t="inlineStr">
        <is>
          <t>https://grantcue.com/foundations/jonathan-logan-family-foundation-472268391</t>
        </is>
      </c>
    </row>
    <row r="257">
      <c r="A257">
        <f>IF($E257=$E256,$A256+1,1)</f>
        <v/>
      </c>
      <c r="B257" t="inlineStr">
        <is>
          <t>HOWARD AND GERALDINE POLINGER FAMILY FOUNDATION</t>
        </is>
      </c>
      <c r="C257" t="inlineStr">
        <is>
          <t>52-6078041</t>
        </is>
      </c>
      <c r="D257" t="inlineStr">
        <is>
          <t>District of Columbia</t>
        </is>
      </c>
      <c r="E257" t="inlineStr">
        <is>
          <t>DC</t>
        </is>
      </c>
      <c r="F257" t="n">
        <v>2024</v>
      </c>
      <c r="G257" t="n">
        <v>2</v>
      </c>
      <c r="H257" s="13" t="n">
        <v>9952529</v>
      </c>
      <c r="I257" s="12" t="n">
        <v>160</v>
      </c>
      <c r="J257" s="13" t="n">
        <v>26375</v>
      </c>
      <c r="K257" s="13">
        <f>IFERROR($H257/$I257,"")</f>
        <v/>
      </c>
      <c r="L257" s="13" t="n">
        <v>500000</v>
      </c>
      <c r="M257" t="inlineStr">
        <is>
          <t>NY, MD, MA</t>
        </is>
      </c>
      <c r="N257" t="inlineStr">
        <is>
          <t>No</t>
        </is>
      </c>
      <c r="O257" t="inlineStr">
        <is>
          <t>Not stated</t>
        </is>
      </c>
      <c r="Q257" s="9" t="inlineStr">
        <is>
          <t>https://grantcue.com/foundations/howard-and-geraldine-polinger-family-foundation-526078041</t>
        </is>
      </c>
    </row>
    <row r="258">
      <c r="A258">
        <f>IF($E258=$E257,$A257+1,1)</f>
        <v/>
      </c>
      <c r="B258" t="inlineStr">
        <is>
          <t>The Washington Home Inc</t>
        </is>
      </c>
      <c r="C258" t="inlineStr">
        <is>
          <t>53-0196647</t>
        </is>
      </c>
      <c r="D258" t="inlineStr">
        <is>
          <t>District of Columbia</t>
        </is>
      </c>
      <c r="E258" t="inlineStr">
        <is>
          <t>DC</t>
        </is>
      </c>
      <c r="F258" t="n">
        <v>2024</v>
      </c>
      <c r="G258" t="n">
        <v>2</v>
      </c>
      <c r="H258" s="13" t="n">
        <v>9836406</v>
      </c>
      <c r="I258" s="12" t="n">
        <v>76</v>
      </c>
      <c r="J258" s="13" t="n">
        <v>100000</v>
      </c>
      <c r="K258" s="13">
        <f>IFERROR($H258/$I258,"")</f>
        <v/>
      </c>
      <c r="L258" s="13" t="n">
        <v>650600</v>
      </c>
      <c r="M258" t="inlineStr">
        <is>
          <t>VA, MD, IL</t>
        </is>
      </c>
      <c r="N258" t="inlineStr">
        <is>
          <t>No</t>
        </is>
      </c>
      <c r="O258" t="inlineStr">
        <is>
          <t>Not stated</t>
        </is>
      </c>
      <c r="Q258" s="9" t="inlineStr">
        <is>
          <t>https://grantcue.com/foundations/the-washington-home-inc-530196647</t>
        </is>
      </c>
    </row>
    <row r="259">
      <c r="A259">
        <f>IF($E259=$E258,$A258+1,1)</f>
        <v/>
      </c>
      <c r="B259" t="inlineStr">
        <is>
          <t>RICHARD E &amp; NANCY P MARRIOTT FOUNDATION</t>
        </is>
      </c>
      <c r="C259" t="inlineStr">
        <is>
          <t>52-1953832</t>
        </is>
      </c>
      <c r="D259" t="inlineStr">
        <is>
          <t>District of Columbia</t>
        </is>
      </c>
      <c r="E259" t="inlineStr">
        <is>
          <t>DC</t>
        </is>
      </c>
      <c r="F259" t="n">
        <v>2025</v>
      </c>
      <c r="G259" t="n">
        <v>2</v>
      </c>
      <c r="H259" s="13" t="n">
        <v>9533500</v>
      </c>
      <c r="I259" s="12" t="n">
        <v>316</v>
      </c>
      <c r="J259" s="13" t="n">
        <v>12000</v>
      </c>
      <c r="K259" s="13">
        <f>IFERROR($H259/$I259,"")</f>
        <v/>
      </c>
      <c r="L259" s="13" t="n">
        <v>200000</v>
      </c>
      <c r="M259" t="inlineStr">
        <is>
          <t>MD, UT, SC</t>
        </is>
      </c>
      <c r="N259" t="inlineStr">
        <is>
          <t>No</t>
        </is>
      </c>
      <c r="O259" t="inlineStr">
        <is>
          <t>Not stated</t>
        </is>
      </c>
      <c r="Q259" s="9" t="inlineStr">
        <is>
          <t>https://grantcue.com/foundations/richard-e-and-nancy-p-marriott-foundation-c-o-nancie-lynch-521953832</t>
        </is>
      </c>
    </row>
    <row r="260">
      <c r="A260">
        <f>IF($E260=$E259,$A259+1,1)</f>
        <v/>
      </c>
      <c r="B260" t="inlineStr">
        <is>
          <t>THE LOIS &amp; IRVING BLUM FOUNDATION INC</t>
        </is>
      </c>
      <c r="C260" t="inlineStr">
        <is>
          <t>52-6057035</t>
        </is>
      </c>
      <c r="D260" t="inlineStr">
        <is>
          <t>District of Columbia</t>
        </is>
      </c>
      <c r="E260" t="inlineStr">
        <is>
          <t>DC</t>
        </is>
      </c>
      <c r="F260" t="n">
        <v>2025</v>
      </c>
      <c r="G260" t="n">
        <v>2</v>
      </c>
      <c r="H260" s="13" t="n">
        <v>9126025</v>
      </c>
      <c r="I260" s="12" t="n">
        <v>12</v>
      </c>
      <c r="J260" s="13" t="n">
        <v>15000</v>
      </c>
      <c r="K260" s="13">
        <f>IFERROR($H260/$I260,"")</f>
        <v/>
      </c>
      <c r="L260" s="13" t="n">
        <v>5050000</v>
      </c>
      <c r="M260" t="inlineStr">
        <is>
          <t>CA, VA, NM</t>
        </is>
      </c>
      <c r="N260" t="inlineStr">
        <is>
          <t>No</t>
        </is>
      </c>
      <c r="O260" t="inlineStr">
        <is>
          <t>Not stated</t>
        </is>
      </c>
      <c r="Q260" s="9" t="inlineStr">
        <is>
          <t>https://grantcue.com/foundations/the-lois-and-irving-blum-foundation-inc-526057035</t>
        </is>
      </c>
    </row>
    <row r="261">
      <c r="A261">
        <f>IF($E261=$E260,$A260+1,1)</f>
        <v/>
      </c>
      <c r="B261" t="inlineStr">
        <is>
          <t>Diane &amp; Norman Bernstein Foundation Inc</t>
        </is>
      </c>
      <c r="C261" t="inlineStr">
        <is>
          <t>52-6047356</t>
        </is>
      </c>
      <c r="D261" t="inlineStr">
        <is>
          <t>District of Columbia</t>
        </is>
      </c>
      <c r="E261" t="inlineStr">
        <is>
          <t>DC</t>
        </is>
      </c>
      <c r="F261" t="n">
        <v>2024</v>
      </c>
      <c r="G261" t="n">
        <v>1</v>
      </c>
      <c r="H261" s="13" t="n">
        <v>8869207</v>
      </c>
      <c r="I261" s="12" t="n">
        <v>122</v>
      </c>
      <c r="J261" s="13" t="n">
        <v>50000</v>
      </c>
      <c r="K261" s="13">
        <f>IFERROR($H261/$I261,"")</f>
        <v/>
      </c>
      <c r="L261" s="13" t="n">
        <v>1000000</v>
      </c>
      <c r="M261" t="inlineStr">
        <is>
          <t>MD, NY, MA</t>
        </is>
      </c>
      <c r="N261" t="inlineStr">
        <is>
          <t>No</t>
        </is>
      </c>
      <c r="O261" t="inlineStr">
        <is>
          <t>Not stated</t>
        </is>
      </c>
      <c r="Q261" s="9" t="inlineStr">
        <is>
          <t>https://grantcue.com/foundations/diane-and-norman-bernstein-foundation-inc-526047356</t>
        </is>
      </c>
    </row>
    <row r="262">
      <c r="A262">
        <f>IF($E262=$E261,$A261+1,1)</f>
        <v/>
      </c>
      <c r="B262" t="inlineStr">
        <is>
          <t>CHRISTY AND JOHN MACK FOUNDATION</t>
        </is>
      </c>
      <c r="C262" t="inlineStr">
        <is>
          <t>13-3746731</t>
        </is>
      </c>
      <c r="D262" t="inlineStr">
        <is>
          <t>District of Columbia</t>
        </is>
      </c>
      <c r="E262" t="inlineStr">
        <is>
          <t>DC</t>
        </is>
      </c>
      <c r="F262" t="n">
        <v>2025</v>
      </c>
      <c r="G262" t="n">
        <v>2</v>
      </c>
      <c r="H262" s="13" t="n">
        <v>8864000</v>
      </c>
      <c r="I262" s="12" t="n">
        <v>8</v>
      </c>
      <c r="J262" s="13" t="n">
        <v>416000</v>
      </c>
      <c r="K262" s="13">
        <f>IFERROR($H262/$I262,"")</f>
        <v/>
      </c>
      <c r="L262" s="13" t="n">
        <v>3800000</v>
      </c>
      <c r="M262" t="inlineStr">
        <is>
          <t>NY, PA, MA</t>
        </is>
      </c>
      <c r="N262" t="inlineStr">
        <is>
          <t>No</t>
        </is>
      </c>
      <c r="O262" t="inlineStr">
        <is>
          <t>Not stated</t>
        </is>
      </c>
      <c r="Q262" s="9" t="inlineStr">
        <is>
          <t>https://grantcue.com/foundations/christy-and-john-mack-foundation-133746731</t>
        </is>
      </c>
    </row>
    <row r="263">
      <c r="A263">
        <f>IF($E263=$E262,$A262+1,1)</f>
        <v/>
      </c>
      <c r="B263" t="inlineStr">
        <is>
          <t>GERARD B LAMBERT FOUNDATION</t>
        </is>
      </c>
      <c r="C263" t="inlineStr">
        <is>
          <t>31-1814353</t>
        </is>
      </c>
      <c r="D263" t="inlineStr">
        <is>
          <t>District of Columbia</t>
        </is>
      </c>
      <c r="E263" t="inlineStr">
        <is>
          <t>DC</t>
        </is>
      </c>
      <c r="F263" t="n">
        <v>2024</v>
      </c>
      <c r="G263" t="n">
        <v>1</v>
      </c>
      <c r="H263" s="13" t="n">
        <v>8846881</v>
      </c>
      <c r="I263" s="12" t="n">
        <v>28</v>
      </c>
      <c r="J263" s="13" t="n">
        <v>150000</v>
      </c>
      <c r="K263" s="13">
        <f>IFERROR($H263/$I263,"")</f>
        <v/>
      </c>
      <c r="L263" s="13" t="n">
        <v>2000000</v>
      </c>
      <c r="M263" t="inlineStr">
        <is>
          <t>NY, NJ, NC</t>
        </is>
      </c>
      <c r="N263" t="inlineStr">
        <is>
          <t>No</t>
        </is>
      </c>
      <c r="O263" t="inlineStr">
        <is>
          <t>Not stated</t>
        </is>
      </c>
      <c r="Q263" s="9" t="inlineStr">
        <is>
          <t>https://grantcue.com/foundations/gerard-b-lambert-foundation-311814353</t>
        </is>
      </c>
    </row>
    <row r="264">
      <c r="A264">
        <f>IF($E264=$E263,$A263+1,1)</f>
        <v/>
      </c>
      <c r="B264" t="inlineStr">
        <is>
          <t>JOHN L NAU III FOUNDATION</t>
        </is>
      </c>
      <c r="C264" t="inlineStr">
        <is>
          <t>20-8457303</t>
        </is>
      </c>
      <c r="D264" t="inlineStr">
        <is>
          <t>District of Columbia</t>
        </is>
      </c>
      <c r="E264" t="inlineStr">
        <is>
          <t>DC</t>
        </is>
      </c>
      <c r="F264" t="n">
        <v>2024</v>
      </c>
      <c r="G264" t="n">
        <v>2</v>
      </c>
      <c r="H264" s="13" t="n">
        <v>8646383</v>
      </c>
      <c r="I264" s="12" t="n">
        <v>10</v>
      </c>
      <c r="J264" s="13" t="n">
        <v>342516</v>
      </c>
      <c r="K264" s="13">
        <f>IFERROR($H264/$I264,"")</f>
        <v/>
      </c>
      <c r="L264" s="13" t="n">
        <v>2666668</v>
      </c>
      <c r="M264" t="inlineStr">
        <is>
          <t>VA, TX</t>
        </is>
      </c>
      <c r="N264" t="inlineStr">
        <is>
          <t>No</t>
        </is>
      </c>
      <c r="O264" t="inlineStr">
        <is>
          <t>Not stated</t>
        </is>
      </c>
      <c r="Q264" s="9" t="inlineStr">
        <is>
          <t>https://grantcue.com/foundations/john-l-nau-iii-foundation-208457303</t>
        </is>
      </c>
    </row>
    <row r="265">
      <c r="A265">
        <f>IF($E265=$E264,$A264+1,1)</f>
        <v/>
      </c>
      <c r="B265" t="inlineStr">
        <is>
          <t>THE DILLER-VON FURSTENBERG FAMILY FOUNDATION</t>
        </is>
      </c>
      <c r="C265" t="inlineStr">
        <is>
          <t>46-1581956</t>
        </is>
      </c>
      <c r="D265" t="inlineStr">
        <is>
          <t>District of Columbia</t>
        </is>
      </c>
      <c r="E265" t="inlineStr">
        <is>
          <t>DC</t>
        </is>
      </c>
      <c r="F265" t="n">
        <v>2024</v>
      </c>
      <c r="G265" t="n">
        <v>1</v>
      </c>
      <c r="H265" s="13" t="n">
        <v>8546150</v>
      </c>
      <c r="I265" s="12" t="n">
        <v>50</v>
      </c>
      <c r="J265" s="13" t="n">
        <v>77500</v>
      </c>
      <c r="K265" s="13">
        <f>IFERROR($H265/$I265,"")</f>
        <v/>
      </c>
      <c r="L265" s="13" t="n">
        <v>2000000</v>
      </c>
      <c r="M265" t="inlineStr">
        <is>
          <t>CA, WA, NY</t>
        </is>
      </c>
      <c r="N265" t="inlineStr">
        <is>
          <t>No</t>
        </is>
      </c>
      <c r="O265" t="inlineStr">
        <is>
          <t>Not stated</t>
        </is>
      </c>
      <c r="Q265" s="9" t="inlineStr">
        <is>
          <t>https://grantcue.com/foundations/the-diller-von-furstenberg-family-foundation-461581956</t>
        </is>
      </c>
    </row>
    <row r="266">
      <c r="A266">
        <f>IF($E266=$E265,$A265+1,1)</f>
        <v/>
      </c>
      <c r="B266" t="inlineStr">
        <is>
          <t>Zimmer Biomet Foundation Inc</t>
        </is>
      </c>
      <c r="C266" t="inlineStr">
        <is>
          <t>83-2382526</t>
        </is>
      </c>
      <c r="D266" t="inlineStr">
        <is>
          <t>District of Columbia</t>
        </is>
      </c>
      <c r="E266" t="inlineStr">
        <is>
          <t>DC</t>
        </is>
      </c>
      <c r="F266" t="n">
        <v>2025</v>
      </c>
      <c r="G266" t="n">
        <v>2</v>
      </c>
      <c r="H266" s="13" t="n">
        <v>8448518</v>
      </c>
      <c r="I266" s="12" t="n">
        <v>68</v>
      </c>
      <c r="J266" s="13" t="n">
        <v>27500</v>
      </c>
      <c r="K266" s="13">
        <f>IFERROR($H266/$I266,"")</f>
        <v/>
      </c>
      <c r="L266" s="13" t="n">
        <v>2000000</v>
      </c>
      <c r="M266" t="inlineStr">
        <is>
          <t>SC, IL, IN</t>
        </is>
      </c>
      <c r="N266" t="inlineStr">
        <is>
          <t>Yes</t>
        </is>
      </c>
      <c r="O266" t="inlineStr">
        <is>
          <t>Not stated</t>
        </is>
      </c>
      <c r="P266" s="9" t="inlineStr">
        <is>
          <t>https://www.zimmerbiomet.com/en/about-us/our-impact.html</t>
        </is>
      </c>
      <c r="Q266" s="9" t="inlineStr">
        <is>
          <t>https://grantcue.com/foundations/zimmer-biomet-foundation-inc-832382526</t>
        </is>
      </c>
    </row>
    <row r="267">
      <c r="A267">
        <f>IF($E267=$E266,$A266+1,1)</f>
        <v/>
      </c>
      <c r="B267" t="inlineStr">
        <is>
          <t>WITH FOUNDATION</t>
        </is>
      </c>
      <c r="C267" t="inlineStr">
        <is>
          <t>73-1644863</t>
        </is>
      </c>
      <c r="D267" t="inlineStr">
        <is>
          <t>District of Columbia</t>
        </is>
      </c>
      <c r="E267" t="inlineStr">
        <is>
          <t>DC</t>
        </is>
      </c>
      <c r="F267" t="n">
        <v>2024</v>
      </c>
      <c r="G267" t="n">
        <v>1</v>
      </c>
      <c r="H267" s="13" t="n">
        <v>8269000</v>
      </c>
      <c r="I267" s="12" t="n">
        <v>53</v>
      </c>
      <c r="J267" s="13" t="n">
        <v>128000</v>
      </c>
      <c r="K267" s="13">
        <f>IFERROR($H267/$I267,"")</f>
        <v/>
      </c>
      <c r="L267" s="13" t="n">
        <v>760000</v>
      </c>
      <c r="M267" t="inlineStr">
        <is>
          <t>CA, MA, VA</t>
        </is>
      </c>
      <c r="N267" t="inlineStr">
        <is>
          <t>Yes</t>
        </is>
      </c>
      <c r="O267" t="inlineStr">
        <is>
          <t>Yes</t>
        </is>
      </c>
      <c r="P267" s="9" t="inlineStr">
        <is>
          <t>https://withfoundation.org/</t>
        </is>
      </c>
      <c r="Q267" s="9" t="inlineStr">
        <is>
          <t>https://grantcue.com/foundations/with-foundation-731644863</t>
        </is>
      </c>
    </row>
    <row r="268">
      <c r="A268">
        <f>IF($E268=$E267,$A267+1,1)</f>
        <v/>
      </c>
      <c r="B268" t="inlineStr">
        <is>
          <t>KELSON FOUNDATION</t>
        </is>
      </c>
      <c r="C268" t="inlineStr">
        <is>
          <t>81-3588323</t>
        </is>
      </c>
      <c r="D268" t="inlineStr">
        <is>
          <t>District of Columbia</t>
        </is>
      </c>
      <c r="E268" t="inlineStr">
        <is>
          <t>DC</t>
        </is>
      </c>
      <c r="F268" t="n">
        <v>2024</v>
      </c>
      <c r="G268" t="n">
        <v>1</v>
      </c>
      <c r="H268" s="13" t="n">
        <v>8218500</v>
      </c>
      <c r="I268" s="12" t="n">
        <v>65</v>
      </c>
      <c r="J268" s="13" t="n">
        <v>50000</v>
      </c>
      <c r="K268" s="13">
        <f>IFERROR($H268/$I268,"")</f>
        <v/>
      </c>
      <c r="L268" s="13" t="n">
        <v>1000000</v>
      </c>
      <c r="M268" t="inlineStr">
        <is>
          <t>NY, CA, VT</t>
        </is>
      </c>
      <c r="N268" t="inlineStr">
        <is>
          <t>No</t>
        </is>
      </c>
      <c r="O268" t="inlineStr">
        <is>
          <t>Not stated</t>
        </is>
      </c>
      <c r="Q268" s="9" t="inlineStr">
        <is>
          <t>https://grantcue.com/foundations/kelson-foundation-813588323</t>
        </is>
      </c>
    </row>
    <row r="269">
      <c r="A269">
        <f>IF($E269=$E268,$A268+1,1)</f>
        <v/>
      </c>
      <c r="B269" t="inlineStr">
        <is>
          <t>WINGS FOR THINGS FOUNDATION INC</t>
        </is>
      </c>
      <c r="C269" t="inlineStr">
        <is>
          <t>46-1160696</t>
        </is>
      </c>
      <c r="D269" t="inlineStr">
        <is>
          <t>District of Columbia</t>
        </is>
      </c>
      <c r="E269" t="inlineStr">
        <is>
          <t>DC</t>
        </is>
      </c>
      <c r="F269" t="n">
        <v>2025</v>
      </c>
      <c r="G269" t="n">
        <v>2</v>
      </c>
      <c r="H269" s="13" t="n">
        <v>7600000</v>
      </c>
      <c r="I269" s="12" t="n">
        <v>28</v>
      </c>
      <c r="J269" s="13" t="n">
        <v>100000</v>
      </c>
      <c r="K269" s="13">
        <f>IFERROR($H269/$I269,"")</f>
        <v/>
      </c>
      <c r="L269" s="13" t="n">
        <v>3000000</v>
      </c>
      <c r="M269" t="inlineStr">
        <is>
          <t>CT, NY, IA</t>
        </is>
      </c>
      <c r="N269" t="inlineStr">
        <is>
          <t>No</t>
        </is>
      </c>
      <c r="O269" t="inlineStr">
        <is>
          <t>Not stated</t>
        </is>
      </c>
      <c r="Q269" s="9" t="inlineStr">
        <is>
          <t>https://grantcue.com/foundations/wings-for-things-foundation-inc-461160696</t>
        </is>
      </c>
    </row>
    <row r="270">
      <c r="A270">
        <f>IF($E270=$E269,$A269+1,1)</f>
        <v/>
      </c>
      <c r="B270" t="inlineStr">
        <is>
          <t>THE DAVID &amp; VICKIE SMICK FOUNDATION</t>
        </is>
      </c>
      <c r="C270" t="inlineStr">
        <is>
          <t>52-1904519</t>
        </is>
      </c>
      <c r="D270" t="inlineStr">
        <is>
          <t>District of Columbia</t>
        </is>
      </c>
      <c r="E270" t="inlineStr">
        <is>
          <t>DC</t>
        </is>
      </c>
      <c r="F270" t="n">
        <v>2024</v>
      </c>
      <c r="G270" t="n">
        <v>2</v>
      </c>
      <c r="H270" s="13" t="n">
        <v>7554000</v>
      </c>
      <c r="I270" s="12" t="n">
        <v>49</v>
      </c>
      <c r="J270" s="13" t="n">
        <v>15000</v>
      </c>
      <c r="K270" s="13">
        <f>IFERROR($H270/$I270,"")</f>
        <v/>
      </c>
      <c r="L270" s="13" t="n">
        <v>3250000</v>
      </c>
      <c r="M270" t="inlineStr">
        <is>
          <t>NY, CA, MA</t>
        </is>
      </c>
      <c r="N270" t="inlineStr">
        <is>
          <t>Yes</t>
        </is>
      </c>
      <c r="O270" t="inlineStr">
        <is>
          <t>Not stated</t>
        </is>
      </c>
      <c r="Q270" s="9" t="inlineStr">
        <is>
          <t>https://grantcue.com/foundations/the-david-and-vickie-smick-foundation-521904519</t>
        </is>
      </c>
    </row>
    <row r="271">
      <c r="A271">
        <f>IF($E271=$E270,$A270+1,1)</f>
        <v/>
      </c>
      <c r="B271" t="inlineStr">
        <is>
          <t>THE WILD GIFTING PROJECT</t>
        </is>
      </c>
      <c r="C271" t="inlineStr">
        <is>
          <t>85-4035968</t>
        </is>
      </c>
      <c r="D271" t="inlineStr">
        <is>
          <t>District of Columbia</t>
        </is>
      </c>
      <c r="E271" t="inlineStr">
        <is>
          <t>DC</t>
        </is>
      </c>
      <c r="F271" t="n">
        <v>2024</v>
      </c>
      <c r="G271" t="n">
        <v>2</v>
      </c>
      <c r="H271" s="13" t="n">
        <v>7480777</v>
      </c>
      <c r="I271" s="12" t="n">
        <v>101</v>
      </c>
      <c r="J271" s="13" t="n">
        <v>75000</v>
      </c>
      <c r="K271" s="13">
        <f>IFERROR($H271/$I271,"")</f>
        <v/>
      </c>
      <c r="L271" s="13" t="n">
        <v>200000</v>
      </c>
      <c r="M271" t="inlineStr">
        <is>
          <t>CT, NY, CA</t>
        </is>
      </c>
      <c r="N271" t="inlineStr">
        <is>
          <t>No</t>
        </is>
      </c>
      <c r="O271" t="inlineStr">
        <is>
          <t>Not stated</t>
        </is>
      </c>
      <c r="Q271" s="9" t="inlineStr">
        <is>
          <t>https://grantcue.com/foundations/the-wild-gifting-project-854035968</t>
        </is>
      </c>
    </row>
    <row r="272">
      <c r="A272">
        <f>IF($E272=$E271,$A271+1,1)</f>
        <v/>
      </c>
      <c r="B272" t="inlineStr">
        <is>
          <t>TRANE TECHNOLOGIES CHARITABLE FOUNDATION</t>
        </is>
      </c>
      <c r="C272" t="inlineStr">
        <is>
          <t>20-2045897</t>
        </is>
      </c>
      <c r="D272" t="inlineStr">
        <is>
          <t>District of Columbia</t>
        </is>
      </c>
      <c r="E272" t="inlineStr">
        <is>
          <t>DC</t>
        </is>
      </c>
      <c r="F272" t="n">
        <v>2024</v>
      </c>
      <c r="G272" t="n">
        <v>1</v>
      </c>
      <c r="H272" s="13" t="n">
        <v>7410646</v>
      </c>
      <c r="I272" s="12" t="n">
        <v>26</v>
      </c>
      <c r="J272" s="13" t="n">
        <v>112500</v>
      </c>
      <c r="K272" s="13">
        <f>IFERROR($H272/$I272,"")</f>
        <v/>
      </c>
      <c r="L272" s="13" t="n">
        <v>1130000</v>
      </c>
      <c r="M272" t="inlineStr">
        <is>
          <t>NC, FL, DE</t>
        </is>
      </c>
      <c r="N272" t="inlineStr">
        <is>
          <t>Yes</t>
        </is>
      </c>
      <c r="O272" t="inlineStr">
        <is>
          <t>Not stated</t>
        </is>
      </c>
      <c r="P272" s="9" t="inlineStr">
        <is>
          <t>https://www.guidestar.org/</t>
        </is>
      </c>
      <c r="Q272" s="9" t="inlineStr">
        <is>
          <t>https://grantcue.com/foundations/trane-technologies-charitable-foundation-202045897</t>
        </is>
      </c>
    </row>
    <row r="273">
      <c r="A273">
        <f>IF($E273=$E272,$A272+1,1)</f>
        <v/>
      </c>
      <c r="B273" t="inlineStr">
        <is>
          <t>THE NUSSDORF FAMILY FOUNDATION INC</t>
        </is>
      </c>
      <c r="C273" t="inlineStr">
        <is>
          <t>52-2209070</t>
        </is>
      </c>
      <c r="D273" t="inlineStr">
        <is>
          <t>District of Columbia</t>
        </is>
      </c>
      <c r="E273" t="inlineStr">
        <is>
          <t>DC</t>
        </is>
      </c>
      <c r="F273" t="n">
        <v>2025</v>
      </c>
      <c r="G273" t="n">
        <v>2</v>
      </c>
      <c r="H273" s="13" t="n">
        <v>7200625</v>
      </c>
      <c r="I273" s="12" t="n">
        <v>115</v>
      </c>
      <c r="J273" s="13" t="n">
        <v>25000</v>
      </c>
      <c r="K273" s="13">
        <f>IFERROR($H273/$I273,"")</f>
        <v/>
      </c>
      <c r="L273" s="13" t="n">
        <v>600000</v>
      </c>
      <c r="M273" t="inlineStr">
        <is>
          <t>MD, NY, PA</t>
        </is>
      </c>
      <c r="N273" t="inlineStr">
        <is>
          <t>No</t>
        </is>
      </c>
      <c r="O273" t="inlineStr">
        <is>
          <t>Not stated</t>
        </is>
      </c>
      <c r="Q273" s="9" t="inlineStr">
        <is>
          <t>https://grantcue.com/foundations/the-nussdorf-family-foundation-inc-522209070</t>
        </is>
      </c>
    </row>
    <row r="274">
      <c r="A274">
        <f>IF($E274=$E273,$A273+1,1)</f>
        <v/>
      </c>
      <c r="B274" t="inlineStr">
        <is>
          <t>FEMSA Foundation Inc</t>
        </is>
      </c>
      <c r="C274" t="inlineStr">
        <is>
          <t>93-3729715</t>
        </is>
      </c>
      <c r="D274" t="inlineStr">
        <is>
          <t>District of Columbia</t>
        </is>
      </c>
      <c r="E274" t="inlineStr">
        <is>
          <t>DC</t>
        </is>
      </c>
      <c r="F274" t="n">
        <v>2024</v>
      </c>
      <c r="G274" t="n">
        <v>2</v>
      </c>
      <c r="H274" s="13" t="n">
        <v>7069617</v>
      </c>
      <c r="I274" s="12" t="n">
        <v>16</v>
      </c>
      <c r="J274" s="13" t="n">
        <v>478131.5</v>
      </c>
      <c r="K274" s="13">
        <f>IFERROR($H274/$I274,"")</f>
        <v/>
      </c>
      <c r="L274" s="13" t="n">
        <v>1343302</v>
      </c>
      <c r="M274" t="inlineStr">
        <is>
          <t>VA, NY, MD</t>
        </is>
      </c>
      <c r="N274" t="inlineStr">
        <is>
          <t>No</t>
        </is>
      </c>
      <c r="O274" t="inlineStr">
        <is>
          <t>Not stated</t>
        </is>
      </c>
      <c r="Q274" s="9" t="inlineStr">
        <is>
          <t>https://grantcue.com/foundations/femsa-foundation-inc-933729715</t>
        </is>
      </c>
    </row>
    <row r="275">
      <c r="A275">
        <f>IF($E275=$E274,$A274+1,1)</f>
        <v/>
      </c>
      <c r="B275" t="inlineStr">
        <is>
          <t>VERIZON FOUNDATION</t>
        </is>
      </c>
      <c r="C275" t="inlineStr">
        <is>
          <t>13-3319048</t>
        </is>
      </c>
      <c r="D275" t="inlineStr">
        <is>
          <t>District of Columbia</t>
        </is>
      </c>
      <c r="E275" t="inlineStr">
        <is>
          <t>DC</t>
        </is>
      </c>
      <c r="F275" t="n">
        <v>2024</v>
      </c>
      <c r="G275" t="n">
        <v>1</v>
      </c>
      <c r="H275" s="13" t="n">
        <v>7012851</v>
      </c>
      <c r="I275" s="12" t="n">
        <v>5464</v>
      </c>
      <c r="J275" s="13" t="n">
        <v>500</v>
      </c>
      <c r="K275" s="13">
        <f>IFERROR($H275/$I275,"")</f>
        <v/>
      </c>
      <c r="L275" s="13" t="n">
        <v>1000000</v>
      </c>
      <c r="M275" t="inlineStr">
        <is>
          <t>FL, NY, NJ</t>
        </is>
      </c>
      <c r="N275" t="inlineStr">
        <is>
          <t>No</t>
        </is>
      </c>
      <c r="O275" t="inlineStr">
        <is>
          <t>Not stated</t>
        </is>
      </c>
      <c r="Q275" s="9" t="inlineStr">
        <is>
          <t>https://grantcue.com/foundations/verizon-foundation-133319048</t>
        </is>
      </c>
    </row>
    <row r="276">
      <c r="A276">
        <f>IF($E276=$E275,$A275+1,1)</f>
        <v/>
      </c>
      <c r="B276" t="inlineStr">
        <is>
          <t>SIEMENS FOUNDATION</t>
        </is>
      </c>
      <c r="C276" t="inlineStr">
        <is>
          <t>52-2136074</t>
        </is>
      </c>
      <c r="D276" t="inlineStr">
        <is>
          <t>District of Columbia</t>
        </is>
      </c>
      <c r="E276" t="inlineStr">
        <is>
          <t>DC</t>
        </is>
      </c>
      <c r="F276" t="n">
        <v>2023</v>
      </c>
      <c r="G276" t="n">
        <v>1</v>
      </c>
      <c r="H276" s="13" t="n">
        <v>6903372</v>
      </c>
      <c r="I276" s="12" t="n">
        <v>14</v>
      </c>
      <c r="J276" s="13" t="n">
        <v>375158</v>
      </c>
      <c r="K276" s="13">
        <f>IFERROR($H276/$I276,"")</f>
        <v/>
      </c>
      <c r="L276" s="13" t="n">
        <v>1336330</v>
      </c>
      <c r="M276" t="inlineStr">
        <is>
          <t>WA, NC, PA</t>
        </is>
      </c>
      <c r="N276" t="inlineStr">
        <is>
          <t>Yes</t>
        </is>
      </c>
      <c r="O276" t="inlineStr">
        <is>
          <t>Yes</t>
        </is>
      </c>
      <c r="P276" s="9" t="inlineStr">
        <is>
          <t>https://www.siemens-foundation.org/</t>
        </is>
      </c>
      <c r="Q276" s="9" t="inlineStr">
        <is>
          <t>https://grantcue.com/foundations/siemens-foundation-522136074</t>
        </is>
      </c>
    </row>
    <row r="277">
      <c r="A277">
        <f>IF($E277=$E276,$A276+1,1)</f>
        <v/>
      </c>
      <c r="B277" t="inlineStr">
        <is>
          <t>ABRAMS FOUNDATION INC</t>
        </is>
      </c>
      <c r="C277" t="inlineStr">
        <is>
          <t>04-6856820</t>
        </is>
      </c>
      <c r="D277" t="inlineStr">
        <is>
          <t>District of Columbia</t>
        </is>
      </c>
      <c r="E277" t="inlineStr">
        <is>
          <t>DC</t>
        </is>
      </c>
      <c r="F277" t="n">
        <v>2024</v>
      </c>
      <c r="G277" t="n">
        <v>1</v>
      </c>
      <c r="H277" s="13" t="n">
        <v>6880000</v>
      </c>
      <c r="I277" s="12" t="n">
        <v>18</v>
      </c>
      <c r="J277" s="13" t="n">
        <v>125000</v>
      </c>
      <c r="K277" s="13">
        <f>IFERROR($H277/$I277,"")</f>
        <v/>
      </c>
      <c r="L277" s="13" t="n">
        <v>2500000</v>
      </c>
      <c r="M277" t="inlineStr">
        <is>
          <t>NY, MA, TX</t>
        </is>
      </c>
      <c r="N277" t="inlineStr">
        <is>
          <t>No</t>
        </is>
      </c>
      <c r="O277" t="inlineStr">
        <is>
          <t>Not stated</t>
        </is>
      </c>
      <c r="Q277" s="9" t="inlineStr">
        <is>
          <t>https://grantcue.com/foundations/abrams-foundation-inc-046856820</t>
        </is>
      </c>
    </row>
    <row r="278">
      <c r="A278">
        <f>IF($E278=$E277,$A277+1,1)</f>
        <v/>
      </c>
      <c r="B278" t="inlineStr">
        <is>
          <t>THE LEWIS FOUNDATION</t>
        </is>
      </c>
      <c r="C278" t="inlineStr">
        <is>
          <t>41-2063101</t>
        </is>
      </c>
      <c r="D278" t="inlineStr">
        <is>
          <t>District of Columbia</t>
        </is>
      </c>
      <c r="E278" t="inlineStr">
        <is>
          <t>DC</t>
        </is>
      </c>
      <c r="F278" t="n">
        <v>2024</v>
      </c>
      <c r="G278" t="n">
        <v>1</v>
      </c>
      <c r="H278" s="13" t="n">
        <v>6700000</v>
      </c>
      <c r="I278" s="12" t="n">
        <v>7</v>
      </c>
      <c r="J278" s="13" t="n">
        <v>1000000</v>
      </c>
      <c r="K278" s="13">
        <f>IFERROR($H278/$I278,"")</f>
        <v/>
      </c>
      <c r="L278" s="13" t="n">
        <v>2000000</v>
      </c>
      <c r="M278" t="inlineStr">
        <is>
          <t>CO, CA</t>
        </is>
      </c>
      <c r="N278" t="inlineStr">
        <is>
          <t>No</t>
        </is>
      </c>
      <c r="O278" t="inlineStr">
        <is>
          <t>Not stated</t>
        </is>
      </c>
      <c r="Q278" s="9" t="inlineStr">
        <is>
          <t>https://grantcue.com/foundations/the-lewis-foundation-412063101</t>
        </is>
      </c>
    </row>
    <row r="279">
      <c r="A279">
        <f>IF($E279=$E278,$A278+1,1)</f>
        <v/>
      </c>
      <c r="B279" t="inlineStr">
        <is>
          <t>OBERKOTTER FOUNDATION</t>
        </is>
      </c>
      <c r="C279" t="inlineStr">
        <is>
          <t>23-2686151</t>
        </is>
      </c>
      <c r="D279" t="inlineStr">
        <is>
          <t>District of Columbia</t>
        </is>
      </c>
      <c r="E279" t="inlineStr">
        <is>
          <t>DC</t>
        </is>
      </c>
      <c r="F279" t="n">
        <v>2024</v>
      </c>
      <c r="G279" t="n">
        <v>2</v>
      </c>
      <c r="H279" s="13" t="n">
        <v>6260539</v>
      </c>
      <c r="I279" s="12" t="n">
        <v>17</v>
      </c>
      <c r="J279" s="13" t="n">
        <v>154400</v>
      </c>
      <c r="K279" s="13">
        <f>IFERROR($H279/$I279,"")</f>
        <v/>
      </c>
      <c r="L279" s="13" t="n">
        <v>2440000</v>
      </c>
      <c r="M279" t="inlineStr">
        <is>
          <t>CT, IL, MN</t>
        </is>
      </c>
      <c r="N279" t="inlineStr">
        <is>
          <t>No</t>
        </is>
      </c>
      <c r="O279" t="inlineStr">
        <is>
          <t>Not stated</t>
        </is>
      </c>
      <c r="Q279" s="9" t="inlineStr">
        <is>
          <t>https://grantcue.com/foundations/oberkotter-foundation-232686151</t>
        </is>
      </c>
    </row>
    <row r="280">
      <c r="A280">
        <f>IF($E280=$E279,$A279+1,1)</f>
        <v/>
      </c>
      <c r="B280" t="inlineStr">
        <is>
          <t>EL Craig Foundation</t>
        </is>
      </c>
      <c r="C280" t="inlineStr">
        <is>
          <t>44-6015127</t>
        </is>
      </c>
      <c r="D280" t="inlineStr">
        <is>
          <t>District of Columbia</t>
        </is>
      </c>
      <c r="E280" t="inlineStr">
        <is>
          <t>DC</t>
        </is>
      </c>
      <c r="F280" t="n">
        <v>2025</v>
      </c>
      <c r="G280" t="n">
        <v>2</v>
      </c>
      <c r="H280" s="13" t="n">
        <v>6225500</v>
      </c>
      <c r="I280" s="12" t="n">
        <v>16</v>
      </c>
      <c r="J280" s="13" t="n">
        <v>275000</v>
      </c>
      <c r="K280" s="13">
        <f>IFERROR($H280/$I280,"")</f>
        <v/>
      </c>
      <c r="L280" s="13" t="n">
        <v>1500000</v>
      </c>
      <c r="M280" t="inlineStr">
        <is>
          <t>VA, MI, CA</t>
        </is>
      </c>
      <c r="N280" t="inlineStr">
        <is>
          <t>No</t>
        </is>
      </c>
      <c r="O280" t="inlineStr">
        <is>
          <t>Not stated</t>
        </is>
      </c>
      <c r="Q280" s="9" t="inlineStr">
        <is>
          <t>https://grantcue.com/foundations/el-craig-foundation-446015127</t>
        </is>
      </c>
    </row>
    <row r="281">
      <c r="A281">
        <f>IF($E281=$E280,$A280+1,1)</f>
        <v/>
      </c>
      <c r="B281" t="inlineStr">
        <is>
          <t>WESTWIND FOUNDATION</t>
        </is>
      </c>
      <c r="C281" t="inlineStr">
        <is>
          <t>52-6358830</t>
        </is>
      </c>
      <c r="D281" t="inlineStr">
        <is>
          <t>District of Columbia</t>
        </is>
      </c>
      <c r="E281" t="inlineStr">
        <is>
          <t>DC</t>
        </is>
      </c>
      <c r="F281" t="n">
        <v>2024</v>
      </c>
      <c r="G281" t="n">
        <v>1</v>
      </c>
      <c r="H281" s="13" t="n">
        <v>5928366</v>
      </c>
      <c r="I281" s="12" t="n">
        <v>161</v>
      </c>
      <c r="J281" s="13" t="n">
        <v>10000</v>
      </c>
      <c r="K281" s="13">
        <f>IFERROR($H281/$I281,"")</f>
        <v/>
      </c>
      <c r="L281" s="13" t="n">
        <v>2209629</v>
      </c>
      <c r="M281" t="inlineStr">
        <is>
          <t>VA, NY, CA</t>
        </is>
      </c>
      <c r="N281" t="inlineStr">
        <is>
          <t>No</t>
        </is>
      </c>
      <c r="O281" t="inlineStr">
        <is>
          <t>Not stated</t>
        </is>
      </c>
      <c r="Q281" s="9" t="inlineStr">
        <is>
          <t>https://grantcue.com/foundations/westwind-foundation-526358830</t>
        </is>
      </c>
    </row>
    <row r="282">
      <c r="A282">
        <f>IF($E282=$E281,$A281+1,1)</f>
        <v/>
      </c>
      <c r="B282" t="inlineStr">
        <is>
          <t>JOHN F CUNEO JR FND</t>
        </is>
      </c>
      <c r="C282" t="inlineStr">
        <is>
          <t>85-6701960</t>
        </is>
      </c>
      <c r="D282" t="inlineStr">
        <is>
          <t>District of Columbia</t>
        </is>
      </c>
      <c r="E282" t="inlineStr">
        <is>
          <t>DC</t>
        </is>
      </c>
      <c r="F282" t="n">
        <v>2024</v>
      </c>
      <c r="G282" t="n">
        <v>1</v>
      </c>
      <c r="H282" s="13" t="n">
        <v>5833500</v>
      </c>
      <c r="I282" s="12" t="n">
        <v>54</v>
      </c>
      <c r="J282" s="13" t="n">
        <v>50000</v>
      </c>
      <c r="K282" s="13">
        <f>IFERROR($H282/$I282,"")</f>
        <v/>
      </c>
      <c r="L282" s="13" t="n">
        <v>600000</v>
      </c>
      <c r="M282" t="inlineStr">
        <is>
          <t>CA, IL, IN</t>
        </is>
      </c>
      <c r="N282" t="inlineStr">
        <is>
          <t>No</t>
        </is>
      </c>
      <c r="O282" t="inlineStr">
        <is>
          <t>Not stated</t>
        </is>
      </c>
      <c r="Q282" s="9" t="inlineStr">
        <is>
          <t>https://grantcue.com/foundations/co-tua-john-f-cuneo-jr-fnd-856701960</t>
        </is>
      </c>
    </row>
    <row r="283">
      <c r="A283">
        <f>IF($E283=$E282,$A282+1,1)</f>
        <v/>
      </c>
      <c r="B283" t="inlineStr">
        <is>
          <t>THE SUSAN AND FORD SCHUMANN FOUNDATION</t>
        </is>
      </c>
      <c r="C283" t="inlineStr">
        <is>
          <t>86-0553890</t>
        </is>
      </c>
      <c r="D283" t="inlineStr">
        <is>
          <t>District of Columbia</t>
        </is>
      </c>
      <c r="E283" t="inlineStr">
        <is>
          <t>DC</t>
        </is>
      </c>
      <c r="F283" t="n">
        <v>2025</v>
      </c>
      <c r="G283" t="n">
        <v>2</v>
      </c>
      <c r="H283" s="13" t="n">
        <v>5665507</v>
      </c>
      <c r="I283" s="12" t="n">
        <v>264</v>
      </c>
      <c r="J283" s="13" t="n">
        <v>1000</v>
      </c>
      <c r="K283" s="13">
        <f>IFERROR($H283/$I283,"")</f>
        <v/>
      </c>
      <c r="L283" s="13" t="n">
        <v>819487</v>
      </c>
      <c r="M283" t="inlineStr">
        <is>
          <t>CA, CO, VA</t>
        </is>
      </c>
      <c r="N283" t="inlineStr">
        <is>
          <t>No</t>
        </is>
      </c>
      <c r="O283" t="inlineStr">
        <is>
          <t>Not stated</t>
        </is>
      </c>
      <c r="Q283" s="9" t="inlineStr">
        <is>
          <t>https://grantcue.com/foundations/the-susan-and-ford-schumann-foundation-c-o-baker-tilly-advisory-group-lp-860553890</t>
        </is>
      </c>
    </row>
    <row r="284">
      <c r="A284">
        <f>IF($E284=$E283,$A283+1,1)</f>
        <v/>
      </c>
      <c r="B284" t="inlineStr">
        <is>
          <t>NAOMI AND NEHEMIAH COHEN FOUNDATION</t>
        </is>
      </c>
      <c r="C284" t="inlineStr">
        <is>
          <t>20-1135004</t>
        </is>
      </c>
      <c r="D284" t="inlineStr">
        <is>
          <t>District of Columbia</t>
        </is>
      </c>
      <c r="E284" t="inlineStr">
        <is>
          <t>DC</t>
        </is>
      </c>
      <c r="F284" t="n">
        <v>2024</v>
      </c>
      <c r="G284" t="n">
        <v>1</v>
      </c>
      <c r="H284" s="13" t="n">
        <v>5633000</v>
      </c>
      <c r="I284" s="12" t="n">
        <v>79</v>
      </c>
      <c r="J284" s="13" t="n">
        <v>30000</v>
      </c>
      <c r="K284" s="13">
        <f>IFERROR($H284/$I284,"")</f>
        <v/>
      </c>
      <c r="L284" s="13" t="n">
        <v>1610500</v>
      </c>
      <c r="M284" t="inlineStr">
        <is>
          <t>OR, NY, MD</t>
        </is>
      </c>
      <c r="N284" t="inlineStr">
        <is>
          <t>No</t>
        </is>
      </c>
      <c r="O284" t="inlineStr">
        <is>
          <t>Not stated</t>
        </is>
      </c>
      <c r="Q284" s="9" t="inlineStr">
        <is>
          <t>https://grantcue.com/foundations/naomi-and-nehemiah-cohen-foundation-201135004</t>
        </is>
      </c>
    </row>
    <row r="285">
      <c r="A285">
        <f>IF($E285=$E284,$A284+1,1)</f>
        <v/>
      </c>
      <c r="B285" t="inlineStr">
        <is>
          <t>COLOMBE PEACE FOUNDATION</t>
        </is>
      </c>
      <c r="C285" t="inlineStr">
        <is>
          <t>13-7103356</t>
        </is>
      </c>
      <c r="D285" t="inlineStr">
        <is>
          <t>District of Columbia</t>
        </is>
      </c>
      <c r="E285" t="inlineStr">
        <is>
          <t>DC</t>
        </is>
      </c>
      <c r="F285" t="n">
        <v>2024</v>
      </c>
      <c r="G285" t="n">
        <v>2</v>
      </c>
      <c r="H285" s="13" t="n">
        <v>5591250</v>
      </c>
      <c r="I285" s="12" t="n">
        <v>53</v>
      </c>
      <c r="J285" s="13" t="n">
        <v>100000</v>
      </c>
      <c r="K285" s="13">
        <f>IFERROR($H285/$I285,"")</f>
        <v/>
      </c>
      <c r="L285" s="13" t="n">
        <v>300000</v>
      </c>
      <c r="M285" t="inlineStr">
        <is>
          <t>CA, NY, MD</t>
        </is>
      </c>
      <c r="N285" t="inlineStr">
        <is>
          <t>No</t>
        </is>
      </c>
      <c r="O285" t="inlineStr">
        <is>
          <t>Not stated</t>
        </is>
      </c>
      <c r="Q285" s="9" t="inlineStr">
        <is>
          <t>https://grantcue.com/foundations/colombe-peace-foundation-137103356</t>
        </is>
      </c>
    </row>
    <row r="286">
      <c r="A286">
        <f>IF($E286=$E285,$A285+1,1)</f>
        <v/>
      </c>
      <c r="B286" t="inlineStr">
        <is>
          <t>John Edward Fowler Memorial Foundation</t>
        </is>
      </c>
      <c r="C286" t="inlineStr">
        <is>
          <t>51-6019469</t>
        </is>
      </c>
      <c r="D286" t="inlineStr">
        <is>
          <t>District of Columbia</t>
        </is>
      </c>
      <c r="E286" t="inlineStr">
        <is>
          <t>DC</t>
        </is>
      </c>
      <c r="F286" t="n">
        <v>2025</v>
      </c>
      <c r="G286" t="n">
        <v>2</v>
      </c>
      <c r="H286" s="13" t="n">
        <v>5540000</v>
      </c>
      <c r="I286" s="12" t="n">
        <v>154</v>
      </c>
      <c r="J286" s="13" t="n">
        <v>30000</v>
      </c>
      <c r="K286" s="13">
        <f>IFERROR($H286/$I286,"")</f>
        <v/>
      </c>
      <c r="L286" s="13" t="n">
        <v>300000</v>
      </c>
      <c r="M286" t="inlineStr">
        <is>
          <t>MD, VA, CT</t>
        </is>
      </c>
      <c r="N286" t="inlineStr">
        <is>
          <t>Yes</t>
        </is>
      </c>
      <c r="O286" t="inlineStr">
        <is>
          <t>Not stated</t>
        </is>
      </c>
      <c r="Q286" s="9" t="inlineStr">
        <is>
          <t>https://grantcue.com/foundations/john-edward-fowler-memorial-foundation-516019469</t>
        </is>
      </c>
    </row>
    <row r="287">
      <c r="A287">
        <f>IF($E287=$E286,$A286+1,1)</f>
        <v/>
      </c>
      <c r="B287" t="inlineStr">
        <is>
          <t>SUSAN CROWN EXCHANGE INC</t>
        </is>
      </c>
      <c r="C287" t="inlineStr">
        <is>
          <t>26-2991942</t>
        </is>
      </c>
      <c r="D287" t="inlineStr">
        <is>
          <t>District of Columbia</t>
        </is>
      </c>
      <c r="E287" t="inlineStr">
        <is>
          <t>DC</t>
        </is>
      </c>
      <c r="F287" t="n">
        <v>2024</v>
      </c>
      <c r="G287" t="n">
        <v>1</v>
      </c>
      <c r="H287" s="13" t="n">
        <v>5429669</v>
      </c>
      <c r="I287" s="12" t="n">
        <v>43</v>
      </c>
      <c r="J287" s="13" t="n">
        <v>10000</v>
      </c>
      <c r="K287" s="13">
        <f>IFERROR($H287/$I287,"")</f>
        <v/>
      </c>
      <c r="L287" s="13" t="n">
        <v>1000000</v>
      </c>
      <c r="M287" t="inlineStr">
        <is>
          <t>MA, CA, IL</t>
        </is>
      </c>
      <c r="N287" t="inlineStr">
        <is>
          <t>No</t>
        </is>
      </c>
      <c r="O287" t="inlineStr">
        <is>
          <t>Not stated</t>
        </is>
      </c>
      <c r="Q287" s="9" t="inlineStr">
        <is>
          <t>https://grantcue.com/foundations/susan-crown-exchange-inc-262991942</t>
        </is>
      </c>
    </row>
    <row r="288">
      <c r="A288">
        <f>IF($E288=$E287,$A287+1,1)</f>
        <v/>
      </c>
      <c r="B288" t="inlineStr">
        <is>
          <t>MARGOT &amp; THOMAS PRITZKER FAMILY FOUNDATION</t>
        </is>
      </c>
      <c r="C288" t="inlineStr">
        <is>
          <t>36-3852559</t>
        </is>
      </c>
      <c r="D288" t="inlineStr">
        <is>
          <t>District of Columbia</t>
        </is>
      </c>
      <c r="E288" t="inlineStr">
        <is>
          <t>DC</t>
        </is>
      </c>
      <c r="F288" t="n">
        <v>2024</v>
      </c>
      <c r="G288" t="n">
        <v>1</v>
      </c>
      <c r="H288" s="13" t="n">
        <v>5258583</v>
      </c>
      <c r="I288" s="12" t="n">
        <v>30</v>
      </c>
      <c r="J288" s="13" t="n">
        <v>25000</v>
      </c>
      <c r="K288" s="13">
        <f>IFERROR($H288/$I288,"")</f>
        <v/>
      </c>
      <c r="L288" s="13" t="n">
        <v>2000000</v>
      </c>
      <c r="M288" t="inlineStr">
        <is>
          <t>IL, CA, CO</t>
        </is>
      </c>
      <c r="N288" t="inlineStr">
        <is>
          <t>No</t>
        </is>
      </c>
      <c r="O288" t="inlineStr">
        <is>
          <t>Not stated</t>
        </is>
      </c>
      <c r="Q288" s="9" t="inlineStr">
        <is>
          <t>https://grantcue.com/foundations/margot-and-thomas-pritzker-family-foundation-363852559</t>
        </is>
      </c>
    </row>
    <row r="289">
      <c r="A289">
        <f>IF($E289=$E288,$A288+1,1)</f>
        <v/>
      </c>
      <c r="B289" t="inlineStr">
        <is>
          <t>CHARITABLE &amp; EDUCATIONAL TRUST UA 7TH OF W/O GEORGES LURCY DECEASED</t>
        </is>
      </c>
      <c r="C289" t="inlineStr">
        <is>
          <t>13-6372044</t>
        </is>
      </c>
      <c r="D289" t="inlineStr">
        <is>
          <t>District of Columbia</t>
        </is>
      </c>
      <c r="E289" t="inlineStr">
        <is>
          <t>DC</t>
        </is>
      </c>
      <c r="F289" t="n">
        <v>2024</v>
      </c>
      <c r="G289" t="n">
        <v>2</v>
      </c>
      <c r="H289" s="13" t="n">
        <v>5219265</v>
      </c>
      <c r="I289" s="12" t="n">
        <v>147</v>
      </c>
      <c r="J289" s="13" t="n">
        <v>10000</v>
      </c>
      <c r="K289" s="13">
        <f>IFERROR($H289/$I289,"")</f>
        <v/>
      </c>
      <c r="L289" s="13" t="n">
        <v>1561000</v>
      </c>
      <c r="M289" t="inlineStr">
        <is>
          <t>FL, NY, LA</t>
        </is>
      </c>
      <c r="N289" t="inlineStr">
        <is>
          <t>No</t>
        </is>
      </c>
      <c r="O289" t="inlineStr">
        <is>
          <t>Not stated</t>
        </is>
      </c>
      <c r="Q289" s="9" t="inlineStr">
        <is>
          <t>https://grantcue.com/foundations/charitable-and-educational-trust-ua-7th-of-w-o-georges-lurcy-deceased-136372044</t>
        </is>
      </c>
    </row>
    <row r="290">
      <c r="A290">
        <f>IF($E290=$E289,$A289+1,1)</f>
        <v/>
      </c>
      <c r="B290" t="inlineStr">
        <is>
          <t>SAGE FOUNDATION</t>
        </is>
      </c>
      <c r="C290" t="inlineStr">
        <is>
          <t>20-0404771</t>
        </is>
      </c>
      <c r="D290" t="inlineStr">
        <is>
          <t>District of Columbia</t>
        </is>
      </c>
      <c r="E290" t="inlineStr">
        <is>
          <t>DC</t>
        </is>
      </c>
      <c r="F290" t="n">
        <v>2024</v>
      </c>
      <c r="G290" t="n">
        <v>1</v>
      </c>
      <c r="H290" s="13" t="n">
        <v>5169226</v>
      </c>
      <c r="I290" s="12" t="n">
        <v>18</v>
      </c>
      <c r="J290" s="13" t="n">
        <v>137500</v>
      </c>
      <c r="K290" s="13">
        <f>IFERROR($H290/$I290,"")</f>
        <v/>
      </c>
      <c r="L290" s="13" t="n">
        <v>1500000</v>
      </c>
      <c r="M290" t="inlineStr">
        <is>
          <t>CA, WA, CO</t>
        </is>
      </c>
      <c r="N290" t="inlineStr">
        <is>
          <t>No</t>
        </is>
      </c>
      <c r="O290" t="inlineStr">
        <is>
          <t>Not stated</t>
        </is>
      </c>
      <c r="Q290" s="9" t="inlineStr">
        <is>
          <t>https://grantcue.com/foundations/sage-foundation-c-o-edmund-w-littlefield-jr-200404771</t>
        </is>
      </c>
    </row>
    <row r="291">
      <c r="A291">
        <f>IF($E291=$E290,$A290+1,1)</f>
        <v/>
      </c>
      <c r="B291" t="inlineStr">
        <is>
          <t>THE MERLIN FOUNDATION</t>
        </is>
      </c>
      <c r="C291" t="inlineStr">
        <is>
          <t>84-1232001</t>
        </is>
      </c>
      <c r="D291" t="inlineStr">
        <is>
          <t>District of Columbia</t>
        </is>
      </c>
      <c r="E291" t="inlineStr">
        <is>
          <t>DC</t>
        </is>
      </c>
      <c r="F291" t="n">
        <v>2023</v>
      </c>
      <c r="G291" t="n">
        <v>1</v>
      </c>
      <c r="H291" s="13" t="n">
        <v>5110000</v>
      </c>
      <c r="I291" s="12" t="n">
        <v>28</v>
      </c>
      <c r="J291" s="13" t="n">
        <v>87500</v>
      </c>
      <c r="K291" s="13">
        <f>IFERROR($H291/$I291,"")</f>
        <v/>
      </c>
      <c r="L291" s="13" t="n">
        <v>1000000</v>
      </c>
      <c r="M291" t="inlineStr">
        <is>
          <t>CA, CO, VA</t>
        </is>
      </c>
      <c r="N291" t="inlineStr">
        <is>
          <t>No</t>
        </is>
      </c>
      <c r="O291" t="inlineStr">
        <is>
          <t>Not stated</t>
        </is>
      </c>
      <c r="Q291" s="9" t="inlineStr">
        <is>
          <t>https://grantcue.com/foundations/the-merlin-foundation-841232001</t>
        </is>
      </c>
    </row>
    <row r="292">
      <c r="A292">
        <f>IF($E292=$E291,$A291+1,1)</f>
        <v/>
      </c>
      <c r="B292" t="inlineStr">
        <is>
          <t>S &amp; R Foundation</t>
        </is>
      </c>
      <c r="C292" t="inlineStr">
        <is>
          <t>52-2284478</t>
        </is>
      </c>
      <c r="D292" t="inlineStr">
        <is>
          <t>District of Columbia</t>
        </is>
      </c>
      <c r="E292" t="inlineStr">
        <is>
          <t>DC</t>
        </is>
      </c>
      <c r="F292" t="n">
        <v>2024</v>
      </c>
      <c r="G292" t="n">
        <v>1</v>
      </c>
      <c r="H292" s="13" t="n">
        <v>5017198</v>
      </c>
      <c r="I292" s="12" t="n">
        <v>54</v>
      </c>
      <c r="J292" s="13" t="n">
        <v>20000</v>
      </c>
      <c r="K292" s="13">
        <f>IFERROR($H292/$I292,"")</f>
        <v/>
      </c>
      <c r="L292" s="13" t="n">
        <v>1355698</v>
      </c>
      <c r="M292" t="inlineStr">
        <is>
          <t>MI, MD, NY</t>
        </is>
      </c>
      <c r="N292" t="inlineStr">
        <is>
          <t>Yes</t>
        </is>
      </c>
      <c r="O292" t="inlineStr">
        <is>
          <t>Yes</t>
        </is>
      </c>
      <c r="P292" s="9" t="inlineStr">
        <is>
          <t>https://sandrevermay.org/</t>
        </is>
      </c>
      <c r="Q292" s="9" t="inlineStr">
        <is>
          <t>https://grantcue.com/foundations/s-and-r-foundation-522284478</t>
        </is>
      </c>
    </row>
    <row r="293">
      <c r="A293">
        <f>IF($E293=$E292,$A292+1,1)</f>
        <v/>
      </c>
      <c r="B293" t="inlineStr">
        <is>
          <t>SWARTZ FOUNDATION TRUST</t>
        </is>
      </c>
      <c r="C293" t="inlineStr">
        <is>
          <t>22-6554026</t>
        </is>
      </c>
      <c r="D293" t="inlineStr">
        <is>
          <t>District of Columbia</t>
        </is>
      </c>
      <c r="E293" t="inlineStr">
        <is>
          <t>DC</t>
        </is>
      </c>
      <c r="F293" t="n">
        <v>2024</v>
      </c>
      <c r="G293" t="n">
        <v>1</v>
      </c>
      <c r="H293" s="13" t="n">
        <v>4894985</v>
      </c>
      <c r="I293" s="12" t="n">
        <v>67</v>
      </c>
      <c r="J293" s="13" t="n">
        <v>20000</v>
      </c>
      <c r="K293" s="13">
        <f>IFERROR($H293/$I293,"")</f>
        <v/>
      </c>
      <c r="L293" s="13" t="n">
        <v>2500000</v>
      </c>
      <c r="M293" t="inlineStr">
        <is>
          <t>MA, UT, VA</t>
        </is>
      </c>
      <c r="N293" t="inlineStr">
        <is>
          <t>No</t>
        </is>
      </c>
      <c r="O293" t="inlineStr">
        <is>
          <t>Not stated</t>
        </is>
      </c>
      <c r="Q293" s="9" t="inlineStr">
        <is>
          <t>https://grantcue.com/foundations/swartz-foundation-trust-226554026</t>
        </is>
      </c>
    </row>
    <row r="294">
      <c r="A294">
        <f>IF($E294=$E293,$A293+1,1)</f>
        <v/>
      </c>
      <c r="B294" t="inlineStr">
        <is>
          <t>TRELLIS CHARITABLE FUND</t>
        </is>
      </c>
      <c r="C294" t="inlineStr">
        <is>
          <t>45-4027960</t>
        </is>
      </c>
      <c r="D294" t="inlineStr">
        <is>
          <t>District of Columbia</t>
        </is>
      </c>
      <c r="E294" t="inlineStr">
        <is>
          <t>DC</t>
        </is>
      </c>
      <c r="F294" t="n">
        <v>2024</v>
      </c>
      <c r="G294" t="n">
        <v>1</v>
      </c>
      <c r="H294" s="13" t="n">
        <v>4858000</v>
      </c>
      <c r="I294" s="12" t="n">
        <v>18</v>
      </c>
      <c r="J294" s="13" t="n">
        <v>200000</v>
      </c>
      <c r="K294" s="13">
        <f>IFERROR($H294/$I294,"")</f>
        <v/>
      </c>
      <c r="L294" s="13" t="n">
        <v>1000000</v>
      </c>
      <c r="M294" t="inlineStr">
        <is>
          <t>NY, MD, CA</t>
        </is>
      </c>
      <c r="N294" t="inlineStr">
        <is>
          <t>No</t>
        </is>
      </c>
      <c r="O294" t="inlineStr">
        <is>
          <t>Not stated</t>
        </is>
      </c>
      <c r="Q294" s="9" t="inlineStr">
        <is>
          <t>https://grantcue.com/foundations/trellis-charitable-fund-454027960</t>
        </is>
      </c>
    </row>
    <row r="295">
      <c r="A295">
        <f>IF($E295=$E294,$A294+1,1)</f>
        <v/>
      </c>
      <c r="B295" t="inlineStr">
        <is>
          <t>THE KROGER CO FOUNDATION</t>
        </is>
      </c>
      <c r="C295" t="inlineStr">
        <is>
          <t>31-1192929</t>
        </is>
      </c>
      <c r="D295" t="inlineStr">
        <is>
          <t>District of Columbia</t>
        </is>
      </c>
      <c r="E295" t="inlineStr">
        <is>
          <t>DC</t>
        </is>
      </c>
      <c r="F295" t="n">
        <v>2024</v>
      </c>
      <c r="G295" t="n">
        <v>1</v>
      </c>
      <c r="H295" s="13" t="n">
        <v>4766434</v>
      </c>
      <c r="I295" s="12" t="n">
        <v>253</v>
      </c>
      <c r="J295" s="13" t="n">
        <v>10000</v>
      </c>
      <c r="K295" s="13">
        <f>IFERROR($H295/$I295,"")</f>
        <v/>
      </c>
      <c r="L295" s="13" t="n">
        <v>500000</v>
      </c>
      <c r="M295" t="inlineStr">
        <is>
          <t>OH, TX, CO</t>
        </is>
      </c>
      <c r="N295" t="inlineStr">
        <is>
          <t>Yes</t>
        </is>
      </c>
      <c r="O295" t="inlineStr">
        <is>
          <t>Yes</t>
        </is>
      </c>
      <c r="P295" s="9" t="inlineStr">
        <is>
          <t>https://thekrogerco.com/COMMUNITY</t>
        </is>
      </c>
      <c r="Q295" s="9" t="inlineStr">
        <is>
          <t>https://grantcue.com/foundations/the-kroger-co-foundation-311192929</t>
        </is>
      </c>
    </row>
    <row r="296">
      <c r="A296">
        <f>IF($E296=$E295,$A295+1,1)</f>
        <v/>
      </c>
      <c r="B296" t="inlineStr">
        <is>
          <t>ANN B &amp; THOMAS L FRIEDMAN FAMILY FOUND</t>
        </is>
      </c>
      <c r="C296" t="inlineStr">
        <is>
          <t>43-2057377</t>
        </is>
      </c>
      <c r="D296" t="inlineStr">
        <is>
          <t>District of Columbia</t>
        </is>
      </c>
      <c r="E296" t="inlineStr">
        <is>
          <t>DC</t>
        </is>
      </c>
      <c r="F296" t="n">
        <v>2025</v>
      </c>
      <c r="G296" t="n">
        <v>2</v>
      </c>
      <c r="H296" s="13" t="n">
        <v>4654500</v>
      </c>
      <c r="I296" s="12" t="n">
        <v>97</v>
      </c>
      <c r="J296" s="13" t="n">
        <v>10000</v>
      </c>
      <c r="K296" s="13">
        <f>IFERROR($H296/$I296,"")</f>
        <v/>
      </c>
      <c r="L296" s="13" t="n">
        <v>1000000</v>
      </c>
      <c r="M296" t="inlineStr">
        <is>
          <t>CO, MD, NY</t>
        </is>
      </c>
      <c r="N296" t="inlineStr">
        <is>
          <t>No</t>
        </is>
      </c>
      <c r="O296" t="inlineStr">
        <is>
          <t>Not stated</t>
        </is>
      </c>
      <c r="Q296" s="9" t="inlineStr">
        <is>
          <t>https://grantcue.com/foundations/ann-b-and-thomas-l-friedman-family-found-c-o-mb-investments-llc-432057377</t>
        </is>
      </c>
    </row>
    <row r="297">
      <c r="A297">
        <f>IF($E297=$E296,$A296+1,1)</f>
        <v/>
      </c>
      <c r="B297" t="inlineStr">
        <is>
          <t>WE TRUST</t>
        </is>
      </c>
      <c r="C297" t="inlineStr">
        <is>
          <t>98-6077250</t>
        </is>
      </c>
      <c r="D297" t="inlineStr">
        <is>
          <t>District of Columbia</t>
        </is>
      </c>
      <c r="E297" t="inlineStr">
        <is>
          <t>DC</t>
        </is>
      </c>
      <c r="F297" t="n">
        <v>2025</v>
      </c>
      <c r="G297" t="n">
        <v>2</v>
      </c>
      <c r="H297" s="13" t="n">
        <v>4246413</v>
      </c>
      <c r="I297" s="12" t="n">
        <v>54</v>
      </c>
      <c r="J297" s="13" t="n">
        <v>75000</v>
      </c>
      <c r="K297" s="13">
        <f>IFERROR($H297/$I297,"")</f>
        <v/>
      </c>
      <c r="L297" s="13" t="n">
        <v>262498</v>
      </c>
      <c r="M297" t="inlineStr">
        <is>
          <t>CA, NY, ONTARIO</t>
        </is>
      </c>
      <c r="N297" t="inlineStr">
        <is>
          <t>No</t>
        </is>
      </c>
      <c r="O297" t="inlineStr">
        <is>
          <t>Not stated</t>
        </is>
      </c>
      <c r="Q297" s="9" t="inlineStr">
        <is>
          <t>https://grantcue.com/foundations/we-trust-in-care-of-aragon-trust-company-986077250</t>
        </is>
      </c>
    </row>
    <row r="298">
      <c r="A298">
        <f>IF($E298=$E297,$A297+1,1)</f>
        <v/>
      </c>
      <c r="B298" t="inlineStr">
        <is>
          <t>FAIGEN FAMILY FOUNDATION INC</t>
        </is>
      </c>
      <c r="C298" t="inlineStr">
        <is>
          <t>31-1509512</t>
        </is>
      </c>
      <c r="D298" t="inlineStr">
        <is>
          <t>District of Columbia</t>
        </is>
      </c>
      <c r="E298" t="inlineStr">
        <is>
          <t>DC</t>
        </is>
      </c>
      <c r="F298" t="n">
        <v>2025</v>
      </c>
      <c r="G298" t="n">
        <v>2</v>
      </c>
      <c r="H298" s="13" t="n">
        <v>4215092</v>
      </c>
      <c r="I298" s="12" t="n">
        <v>21</v>
      </c>
      <c r="J298" s="13" t="n">
        <v>25000</v>
      </c>
      <c r="K298" s="13">
        <f>IFERROR($H298/$I298,"")</f>
        <v/>
      </c>
      <c r="L298" s="13" t="n">
        <v>1479000</v>
      </c>
      <c r="M298" t="inlineStr">
        <is>
          <t>FL, NY, PA</t>
        </is>
      </c>
      <c r="N298" t="inlineStr">
        <is>
          <t>No</t>
        </is>
      </c>
      <c r="O298" t="inlineStr">
        <is>
          <t>Not stated</t>
        </is>
      </c>
      <c r="Q298" s="9" t="inlineStr">
        <is>
          <t>https://grantcue.com/foundations/faigen-family-foundation-inc-311509512</t>
        </is>
      </c>
    </row>
    <row r="299">
      <c r="A299">
        <f>IF($E299=$E298,$A298+1,1)</f>
        <v/>
      </c>
      <c r="B299" t="inlineStr">
        <is>
          <t>THE ELSA &amp; PETER SODERBERG CHARITABLE</t>
        </is>
      </c>
      <c r="C299" t="inlineStr">
        <is>
          <t>27-4360163</t>
        </is>
      </c>
      <c r="D299" t="inlineStr">
        <is>
          <t>District of Columbia</t>
        </is>
      </c>
      <c r="E299" t="inlineStr">
        <is>
          <t>DC</t>
        </is>
      </c>
      <c r="F299" t="n">
        <v>2024</v>
      </c>
      <c r="G299" t="n">
        <v>1</v>
      </c>
      <c r="H299" s="13" t="n">
        <v>4206731</v>
      </c>
      <c r="I299" s="12" t="n">
        <v>18</v>
      </c>
      <c r="J299" s="13" t="n">
        <v>130000</v>
      </c>
      <c r="K299" s="13">
        <f>IFERROR($H299/$I299,"")</f>
        <v/>
      </c>
      <c r="L299" s="13" t="n">
        <v>1193344</v>
      </c>
      <c r="M299" t="inlineStr">
        <is>
          <t>MA, FL, NY</t>
        </is>
      </c>
      <c r="N299" t="inlineStr">
        <is>
          <t>No</t>
        </is>
      </c>
      <c r="O299" t="inlineStr">
        <is>
          <t>Not stated</t>
        </is>
      </c>
      <c r="Q299" s="9" t="inlineStr">
        <is>
          <t>https://grantcue.com/foundations/the-elsa-and-peter-soderberg-charitable-274360163</t>
        </is>
      </c>
    </row>
    <row r="300">
      <c r="A300">
        <f>IF($E300=$E299,$A299+1,1)</f>
        <v/>
      </c>
      <c r="B300" t="inlineStr">
        <is>
          <t>THE HILLSIDE FOUNDATION INC</t>
        </is>
      </c>
      <c r="C300" t="inlineStr">
        <is>
          <t>20-2787879</t>
        </is>
      </c>
      <c r="D300" t="inlineStr">
        <is>
          <t>District of Columbia</t>
        </is>
      </c>
      <c r="E300" t="inlineStr">
        <is>
          <t>DC</t>
        </is>
      </c>
      <c r="F300" t="n">
        <v>2024</v>
      </c>
      <c r="G300" t="n">
        <v>1</v>
      </c>
      <c r="H300" s="13" t="n">
        <v>4174294</v>
      </c>
      <c r="I300" s="12" t="n">
        <v>8</v>
      </c>
      <c r="J300" s="13" t="n">
        <v>477500</v>
      </c>
      <c r="K300" s="13">
        <f>IFERROR($H300/$I300,"")</f>
        <v/>
      </c>
      <c r="L300" s="13" t="n">
        <v>1166667</v>
      </c>
      <c r="M300" t="inlineStr">
        <is>
          <t>MA, CA, MD</t>
        </is>
      </c>
      <c r="N300" t="inlineStr">
        <is>
          <t>No</t>
        </is>
      </c>
      <c r="O300" t="inlineStr">
        <is>
          <t>Not stated</t>
        </is>
      </c>
      <c r="Q300" s="9" t="inlineStr">
        <is>
          <t>https://grantcue.com/foundations/the-hillside-foundation-inc-202787879</t>
        </is>
      </c>
    </row>
    <row r="301">
      <c r="A301">
        <f>IF($E301=$E300,$A300+1,1)</f>
        <v/>
      </c>
      <c r="B301" t="inlineStr">
        <is>
          <t>GARY AND MARY WEST HEALTH POLICY CENTER INC</t>
        </is>
      </c>
      <c r="C301" t="inlineStr">
        <is>
          <t>27-5388874</t>
        </is>
      </c>
      <c r="D301" t="inlineStr">
        <is>
          <t>District of Columbia</t>
        </is>
      </c>
      <c r="E301" t="inlineStr">
        <is>
          <t>DC</t>
        </is>
      </c>
      <c r="F301" t="n">
        <v>2024</v>
      </c>
      <c r="G301" t="n">
        <v>1</v>
      </c>
      <c r="H301" s="13" t="n">
        <v>4067258</v>
      </c>
      <c r="I301" s="12" t="n">
        <v>22</v>
      </c>
      <c r="J301" s="13" t="n">
        <v>123250</v>
      </c>
      <c r="K301" s="13">
        <f>IFERROR($H301/$I301,"")</f>
        <v/>
      </c>
      <c r="L301" s="13" t="n">
        <v>950000</v>
      </c>
      <c r="M301" t="inlineStr">
        <is>
          <t>TX, NC, NY</t>
        </is>
      </c>
      <c r="N301" t="inlineStr">
        <is>
          <t>No</t>
        </is>
      </c>
      <c r="O301" t="inlineStr">
        <is>
          <t>Not stated</t>
        </is>
      </c>
      <c r="Q301" s="9" t="inlineStr">
        <is>
          <t>https://grantcue.com/foundations/gary-and-mary-west-health-policy-center-inc-275388874</t>
        </is>
      </c>
    </row>
    <row r="302">
      <c r="A302">
        <f>IF($E302=$E301,$A301+1,1)</f>
        <v/>
      </c>
      <c r="B302" t="inlineStr">
        <is>
          <t>LAIDIR FOUNDATION</t>
        </is>
      </c>
      <c r="C302" t="inlineStr">
        <is>
          <t>47-2519767</t>
        </is>
      </c>
      <c r="D302" t="inlineStr">
        <is>
          <t>District of Columbia</t>
        </is>
      </c>
      <c r="E302" t="inlineStr">
        <is>
          <t>DC</t>
        </is>
      </c>
      <c r="F302" t="n">
        <v>2024</v>
      </c>
      <c r="G302" t="n">
        <v>1</v>
      </c>
      <c r="H302" s="13" t="n">
        <v>4037000</v>
      </c>
      <c r="I302" s="12" t="n">
        <v>22</v>
      </c>
      <c r="J302" s="13" t="n">
        <v>100000</v>
      </c>
      <c r="K302" s="13">
        <f>IFERROR($H302/$I302,"")</f>
        <v/>
      </c>
      <c r="L302" s="13" t="n">
        <v>525000</v>
      </c>
      <c r="M302" t="inlineStr">
        <is>
          <t>NY, CA, WA</t>
        </is>
      </c>
      <c r="N302" t="inlineStr">
        <is>
          <t>No</t>
        </is>
      </c>
      <c r="O302" t="inlineStr">
        <is>
          <t>Not stated</t>
        </is>
      </c>
      <c r="Q302" s="9" t="inlineStr">
        <is>
          <t>https://grantcue.com/foundations/laidir-foundation-c-o-brian-lonergan-472519767</t>
        </is>
      </c>
    </row>
    <row r="303">
      <c r="A303">
        <f>IF($E303=$E302,$A302+1,1)</f>
        <v/>
      </c>
      <c r="B303" t="inlineStr">
        <is>
          <t>PRITZKER MILITARY FOUNDATION</t>
        </is>
      </c>
      <c r="C303" t="inlineStr">
        <is>
          <t>47-2570839</t>
        </is>
      </c>
      <c r="D303" t="inlineStr">
        <is>
          <t>District of Columbia</t>
        </is>
      </c>
      <c r="E303" t="inlineStr">
        <is>
          <t>DC</t>
        </is>
      </c>
      <c r="F303" t="n">
        <v>2024</v>
      </c>
      <c r="G303" t="n">
        <v>1</v>
      </c>
      <c r="H303" s="13" t="n">
        <v>4022119</v>
      </c>
      <c r="I303" s="12" t="n">
        <v>76</v>
      </c>
      <c r="J303" s="13" t="n">
        <v>25000</v>
      </c>
      <c r="K303" s="13">
        <f>IFERROR($H303/$I303,"")</f>
        <v/>
      </c>
      <c r="L303" s="13" t="n">
        <v>500000</v>
      </c>
      <c r="M303" t="inlineStr">
        <is>
          <t>VA, IL, LA</t>
        </is>
      </c>
      <c r="N303" t="inlineStr">
        <is>
          <t>No</t>
        </is>
      </c>
      <c r="O303" t="inlineStr">
        <is>
          <t>Not stated</t>
        </is>
      </c>
      <c r="Q303" s="9" t="inlineStr">
        <is>
          <t>https://grantcue.com/foundations/pritzker-military-foundation-472570839</t>
        </is>
      </c>
    </row>
    <row r="304">
      <c r="A304">
        <f>IF($E304=$E303,$A303+1,1)</f>
        <v/>
      </c>
      <c r="B304" t="inlineStr">
        <is>
          <t>ALISANN AND TERRY COLLINS FOUNDATION</t>
        </is>
      </c>
      <c r="C304" t="inlineStr">
        <is>
          <t>27-2764310</t>
        </is>
      </c>
      <c r="D304" t="inlineStr">
        <is>
          <t>District of Columbia</t>
        </is>
      </c>
      <c r="E304" t="inlineStr">
        <is>
          <t>DC</t>
        </is>
      </c>
      <c r="F304" t="n">
        <v>2025</v>
      </c>
      <c r="G304" t="n">
        <v>2</v>
      </c>
      <c r="H304" s="13" t="n">
        <v>4002010</v>
      </c>
      <c r="I304" s="12" t="n">
        <v>111</v>
      </c>
      <c r="J304" s="13" t="n">
        <v>10000</v>
      </c>
      <c r="K304" s="13">
        <f>IFERROR($H304/$I304,"")</f>
        <v/>
      </c>
      <c r="L304" s="13" t="n">
        <v>631000</v>
      </c>
      <c r="M304" t="inlineStr">
        <is>
          <t>VA, MD, NY</t>
        </is>
      </c>
      <c r="N304" t="inlineStr">
        <is>
          <t>No</t>
        </is>
      </c>
      <c r="O304" t="inlineStr">
        <is>
          <t>Not stated</t>
        </is>
      </c>
      <c r="Q304" s="9" t="inlineStr">
        <is>
          <t>https://grantcue.com/foundations/alisann-and-terry-collins-foundation-272764310</t>
        </is>
      </c>
    </row>
    <row r="305">
      <c r="A305">
        <f>IF($E305=$E304,$A304+1,1)</f>
        <v/>
      </c>
      <c r="B305" t="inlineStr">
        <is>
          <t>ENGLAND FAMILY FOUNDATION</t>
        </is>
      </c>
      <c r="C305" t="inlineStr">
        <is>
          <t>52-1691418</t>
        </is>
      </c>
      <c r="D305" t="inlineStr">
        <is>
          <t>District of Columbia</t>
        </is>
      </c>
      <c r="E305" t="inlineStr">
        <is>
          <t>DC</t>
        </is>
      </c>
      <c r="F305" t="n">
        <v>2024</v>
      </c>
      <c r="G305" t="n">
        <v>1</v>
      </c>
      <c r="H305" s="13" t="n">
        <v>3916090</v>
      </c>
      <c r="I305" s="12" t="n">
        <v>134</v>
      </c>
      <c r="J305" s="13" t="n">
        <v>17500</v>
      </c>
      <c r="K305" s="13">
        <f>IFERROR($H305/$I305,"")</f>
        <v/>
      </c>
      <c r="L305" s="13" t="n">
        <v>266347</v>
      </c>
      <c r="M305" t="inlineStr">
        <is>
          <t>CA, MD, MA</t>
        </is>
      </c>
      <c r="N305" t="inlineStr">
        <is>
          <t>No</t>
        </is>
      </c>
      <c r="O305" t="inlineStr">
        <is>
          <t>Yes</t>
        </is>
      </c>
      <c r="Q305" s="9" t="inlineStr">
        <is>
          <t>https://grantcue.com/foundations/england-family-foundation-521691418</t>
        </is>
      </c>
    </row>
    <row r="306">
      <c r="A306">
        <f>IF($E306=$E305,$A305+1,1)</f>
        <v/>
      </c>
      <c r="B306" t="inlineStr">
        <is>
          <t>THE BRENDAN &amp; HELEN BECHTEL FOUNDATION</t>
        </is>
      </c>
      <c r="C306" t="inlineStr">
        <is>
          <t>86-2824870</t>
        </is>
      </c>
      <c r="D306" t="inlineStr">
        <is>
          <t>District of Columbia</t>
        </is>
      </c>
      <c r="E306" t="inlineStr">
        <is>
          <t>DC</t>
        </is>
      </c>
      <c r="F306" t="n">
        <v>2024</v>
      </c>
      <c r="G306" t="n">
        <v>1</v>
      </c>
      <c r="H306" s="13" t="n">
        <v>3893333</v>
      </c>
      <c r="I306" s="12" t="n">
        <v>31</v>
      </c>
      <c r="J306" s="13" t="n">
        <v>25000</v>
      </c>
      <c r="K306" s="13">
        <f>IFERROR($H306/$I306,"")</f>
        <v/>
      </c>
      <c r="L306" s="13" t="n">
        <v>1600000</v>
      </c>
      <c r="M306" t="inlineStr">
        <is>
          <t>CT, ME, MD</t>
        </is>
      </c>
      <c r="N306" t="inlineStr">
        <is>
          <t>No</t>
        </is>
      </c>
      <c r="O306" t="inlineStr">
        <is>
          <t>Not stated</t>
        </is>
      </c>
      <c r="Q306" s="9" t="inlineStr">
        <is>
          <t>https://grantcue.com/foundations/the-brendan-and-helen-bechtel-foundation-862824870</t>
        </is>
      </c>
    </row>
    <row r="307">
      <c r="A307">
        <f>IF($E307=$E306,$A306+1,1)</f>
        <v/>
      </c>
      <c r="B307" t="inlineStr">
        <is>
          <t>THE TAPESTRY FOUNDATION INC</t>
        </is>
      </c>
      <c r="C307" t="inlineStr">
        <is>
          <t>87-1273329</t>
        </is>
      </c>
      <c r="D307" t="inlineStr">
        <is>
          <t>District of Columbia</t>
        </is>
      </c>
      <c r="E307" t="inlineStr">
        <is>
          <t>DC</t>
        </is>
      </c>
      <c r="F307" t="n">
        <v>2024</v>
      </c>
      <c r="G307" t="n">
        <v>2</v>
      </c>
      <c r="H307" s="13" t="n">
        <v>3869697</v>
      </c>
      <c r="I307" s="12" t="n">
        <v>1013</v>
      </c>
      <c r="J307" s="13" t="n">
        <v>351</v>
      </c>
      <c r="K307" s="13">
        <f>IFERROR($H307/$I307,"")</f>
        <v/>
      </c>
      <c r="L307" s="13" t="n">
        <v>750000</v>
      </c>
      <c r="M307" t="inlineStr">
        <is>
          <t>NY, NC, CA</t>
        </is>
      </c>
      <c r="N307" t="inlineStr">
        <is>
          <t>No</t>
        </is>
      </c>
      <c r="O307" t="inlineStr">
        <is>
          <t>Not stated</t>
        </is>
      </c>
      <c r="Q307" s="9" t="inlineStr">
        <is>
          <t>https://grantcue.com/foundations/the-tapestry-foundation-inc-871273329</t>
        </is>
      </c>
    </row>
    <row r="308">
      <c r="A308">
        <f>IF($E308=$E307,$A307+1,1)</f>
        <v/>
      </c>
      <c r="B308" t="inlineStr">
        <is>
          <t>SHEIN Foundation</t>
        </is>
      </c>
      <c r="C308" t="inlineStr">
        <is>
          <t>99-2966950</t>
        </is>
      </c>
      <c r="D308" t="inlineStr">
        <is>
          <t>District of Columbia</t>
        </is>
      </c>
      <c r="E308" t="inlineStr">
        <is>
          <t>DC</t>
        </is>
      </c>
      <c r="F308" t="n">
        <v>2025</v>
      </c>
      <c r="G308" t="n">
        <v>2</v>
      </c>
      <c r="H308" s="13" t="n">
        <v>3868600</v>
      </c>
      <c r="I308" s="12" t="n">
        <v>14</v>
      </c>
      <c r="J308" s="13" t="n">
        <v>115000</v>
      </c>
      <c r="K308" s="13">
        <f>IFERROR($H308/$I308,"")</f>
        <v/>
      </c>
      <c r="L308" s="13" t="n">
        <v>2088600</v>
      </c>
      <c r="M308" t="inlineStr">
        <is>
          <t>GA, IN, CA</t>
        </is>
      </c>
      <c r="N308" t="inlineStr">
        <is>
          <t>No</t>
        </is>
      </c>
      <c r="O308" t="inlineStr">
        <is>
          <t>Not stated</t>
        </is>
      </c>
      <c r="Q308" s="9" t="inlineStr">
        <is>
          <t>https://grantcue.com/foundations/shein-foundation-992966950</t>
        </is>
      </c>
    </row>
    <row r="309">
      <c r="A309">
        <f>IF($E309=$E308,$A308+1,1)</f>
        <v/>
      </c>
      <c r="B309" t="inlineStr">
        <is>
          <t>The Arca Foundation</t>
        </is>
      </c>
      <c r="C309" t="inlineStr">
        <is>
          <t>13-2751798</t>
        </is>
      </c>
      <c r="D309" t="inlineStr">
        <is>
          <t>District of Columbia</t>
        </is>
      </c>
      <c r="E309" t="inlineStr">
        <is>
          <t>DC</t>
        </is>
      </c>
      <c r="F309" t="n">
        <v>2024</v>
      </c>
      <c r="G309" t="n">
        <v>1</v>
      </c>
      <c r="H309" s="13" t="n">
        <v>3760000</v>
      </c>
      <c r="I309" s="12" t="n">
        <v>54</v>
      </c>
      <c r="J309" s="13" t="n">
        <v>75000</v>
      </c>
      <c r="K309" s="13">
        <f>IFERROR($H309/$I309,"")</f>
        <v/>
      </c>
      <c r="L309" s="13" t="n">
        <v>230000</v>
      </c>
      <c r="M309" t="inlineStr">
        <is>
          <t>CA, NY, MI</t>
        </is>
      </c>
      <c r="N309" t="inlineStr">
        <is>
          <t>Yes</t>
        </is>
      </c>
      <c r="O309" t="inlineStr">
        <is>
          <t>Yes</t>
        </is>
      </c>
      <c r="P309" s="9" t="inlineStr">
        <is>
          <t>https://www.arcafoundation.org/</t>
        </is>
      </c>
      <c r="Q309" s="9" t="inlineStr">
        <is>
          <t>https://grantcue.com/foundations/the-arca-foundation-132751798</t>
        </is>
      </c>
    </row>
    <row r="310">
      <c r="A310">
        <f>IF($E310=$E309,$A309+1,1)</f>
        <v/>
      </c>
      <c r="B310" t="inlineStr">
        <is>
          <t>FOUNDATION FOR CHILD DEVELOPMENT</t>
        </is>
      </c>
      <c r="C310" t="inlineStr">
        <is>
          <t>13-1623901</t>
        </is>
      </c>
      <c r="D310" t="inlineStr">
        <is>
          <t>District of Columbia</t>
        </is>
      </c>
      <c r="E310" t="inlineStr">
        <is>
          <t>DC</t>
        </is>
      </c>
      <c r="F310" t="n">
        <v>2024</v>
      </c>
      <c r="G310" t="n">
        <v>1</v>
      </c>
      <c r="H310" s="13" t="n">
        <v>3715850</v>
      </c>
      <c r="I310" s="12" t="n">
        <v>40</v>
      </c>
      <c r="J310" s="13" t="n">
        <v>75000</v>
      </c>
      <c r="K310" s="13">
        <f>IFERROR($H310/$I310,"")</f>
        <v/>
      </c>
      <c r="L310" s="13" t="n">
        <v>250000</v>
      </c>
      <c r="M310" t="inlineStr">
        <is>
          <t>MA, IL, NY</t>
        </is>
      </c>
      <c r="N310" t="inlineStr">
        <is>
          <t>Yes</t>
        </is>
      </c>
      <c r="O310" t="inlineStr">
        <is>
          <t>Yes</t>
        </is>
      </c>
      <c r="P310" s="9" t="inlineStr">
        <is>
          <t>https://www.fcd-us.org/</t>
        </is>
      </c>
      <c r="Q310" s="9" t="inlineStr">
        <is>
          <t>https://grantcue.com/foundations/foundation-for-child-development-131623901</t>
        </is>
      </c>
    </row>
    <row r="311">
      <c r="A311">
        <f>IF($E311=$E310,$A310+1,1)</f>
        <v/>
      </c>
      <c r="B311" t="inlineStr">
        <is>
          <t>The Baker Family Trust</t>
        </is>
      </c>
      <c r="C311" t="inlineStr">
        <is>
          <t>04-6628772</t>
        </is>
      </c>
      <c r="D311" t="inlineStr">
        <is>
          <t>District of Columbia</t>
        </is>
      </c>
      <c r="E311" t="inlineStr">
        <is>
          <t>DC</t>
        </is>
      </c>
      <c r="F311" t="n">
        <v>2024</v>
      </c>
      <c r="G311" t="n">
        <v>1</v>
      </c>
      <c r="H311" s="13" t="n">
        <v>3702900</v>
      </c>
      <c r="I311" s="12" t="n">
        <v>19</v>
      </c>
      <c r="J311" s="13" t="n">
        <v>10000</v>
      </c>
      <c r="K311" s="13">
        <f>IFERROR($H311/$I311,"")</f>
        <v/>
      </c>
      <c r="L311" s="13" t="n">
        <v>2500000</v>
      </c>
      <c r="M311" t="inlineStr">
        <is>
          <t>MA, FL</t>
        </is>
      </c>
      <c r="N311" t="inlineStr">
        <is>
          <t>No</t>
        </is>
      </c>
      <c r="O311" t="inlineStr">
        <is>
          <t>Not stated</t>
        </is>
      </c>
      <c r="Q311" s="9" t="inlineStr">
        <is>
          <t>https://grantcue.com/foundations/the-baker-family-trust-046628772</t>
        </is>
      </c>
    </row>
    <row r="312">
      <c r="A312">
        <f>IF($E312=$E311,$A311+1,1)</f>
        <v/>
      </c>
      <c r="B312" t="inlineStr">
        <is>
          <t>OUSRI FOUNDATION FOR GOODWILL</t>
        </is>
      </c>
      <c r="C312" t="inlineStr">
        <is>
          <t>82-4758575</t>
        </is>
      </c>
      <c r="D312" t="inlineStr">
        <is>
          <t>District of Columbia</t>
        </is>
      </c>
      <c r="E312" t="inlineStr">
        <is>
          <t>DC</t>
        </is>
      </c>
      <c r="F312" t="n">
        <v>2025</v>
      </c>
      <c r="G312" t="n">
        <v>2</v>
      </c>
      <c r="H312" s="13" t="n">
        <v>3588204</v>
      </c>
      <c r="I312" s="12" t="n">
        <v>10</v>
      </c>
      <c r="J312" s="13" t="n">
        <v>3750</v>
      </c>
      <c r="K312" s="13">
        <f>IFERROR($H312/$I312,"")</f>
        <v/>
      </c>
      <c r="L312" s="13" t="n">
        <v>2835840</v>
      </c>
      <c r="M312" t="inlineStr">
        <is>
          <t>RI, MN, NY</t>
        </is>
      </c>
      <c r="N312" t="inlineStr">
        <is>
          <t>No</t>
        </is>
      </c>
      <c r="O312" t="inlineStr">
        <is>
          <t>Not stated</t>
        </is>
      </c>
      <c r="Q312" s="9" t="inlineStr">
        <is>
          <t>https://grantcue.com/foundations/ousri-foundation-for-goodwill-824758575</t>
        </is>
      </c>
    </row>
    <row r="313">
      <c r="A313">
        <f>IF($E313=$E312,$A312+1,1)</f>
        <v/>
      </c>
      <c r="B313" t="inlineStr">
        <is>
          <t>CRAIG AND BARBARA BARRETT FOUNDATION</t>
        </is>
      </c>
      <c r="C313" t="inlineStr">
        <is>
          <t>20-1539507</t>
        </is>
      </c>
      <c r="D313" t="inlineStr">
        <is>
          <t>District of Columbia</t>
        </is>
      </c>
      <c r="E313" t="inlineStr">
        <is>
          <t>DC</t>
        </is>
      </c>
      <c r="F313" t="n">
        <v>2025</v>
      </c>
      <c r="G313" t="n">
        <v>2</v>
      </c>
      <c r="H313" s="13" t="n">
        <v>3526300</v>
      </c>
      <c r="I313" s="12" t="n">
        <v>111</v>
      </c>
      <c r="J313" s="13" t="n">
        <v>5500</v>
      </c>
      <c r="K313" s="13">
        <f>IFERROR($H313/$I313,"")</f>
        <v/>
      </c>
      <c r="L313" s="13" t="n">
        <v>560000</v>
      </c>
      <c r="M313" t="inlineStr">
        <is>
          <t>CA, AZ, VA</t>
        </is>
      </c>
      <c r="N313" t="inlineStr">
        <is>
          <t>No</t>
        </is>
      </c>
      <c r="O313" t="inlineStr">
        <is>
          <t>Not stated</t>
        </is>
      </c>
      <c r="Q313" s="9" t="inlineStr">
        <is>
          <t>https://grantcue.com/foundations/craig-and-barbara-barrett-foundation-201539507</t>
        </is>
      </c>
    </row>
    <row r="314">
      <c r="A314">
        <f>IF($E314=$E313,$A313+1,1)</f>
        <v/>
      </c>
      <c r="B314" t="inlineStr">
        <is>
          <t>MANN-PALLER FOUNDATION INC</t>
        </is>
      </c>
      <c r="C314" t="inlineStr">
        <is>
          <t>52-1316829</t>
        </is>
      </c>
      <c r="D314" t="inlineStr">
        <is>
          <t>District of Columbia</t>
        </is>
      </c>
      <c r="E314" t="inlineStr">
        <is>
          <t>DC</t>
        </is>
      </c>
      <c r="F314" t="n">
        <v>2023</v>
      </c>
      <c r="G314" t="n">
        <v>1</v>
      </c>
      <c r="H314" s="13" t="n">
        <v>3458500</v>
      </c>
      <c r="I314" s="12" t="n">
        <v>30</v>
      </c>
      <c r="J314" s="13" t="n">
        <v>50000</v>
      </c>
      <c r="K314" s="13">
        <f>IFERROR($H314/$I314,"")</f>
        <v/>
      </c>
      <c r="L314" s="13" t="n">
        <v>1000000</v>
      </c>
      <c r="M314" t="inlineStr">
        <is>
          <t>OK, VA, MD</t>
        </is>
      </c>
      <c r="N314" t="inlineStr">
        <is>
          <t>No</t>
        </is>
      </c>
      <c r="O314" t="inlineStr">
        <is>
          <t>Not stated</t>
        </is>
      </c>
      <c r="Q314" s="9" t="inlineStr">
        <is>
          <t>https://grantcue.com/foundations/mann-paller-foundation-inc-521316829</t>
        </is>
      </c>
    </row>
    <row r="315">
      <c r="A315">
        <f>IF($E315=$E314,$A314+1,1)</f>
        <v/>
      </c>
      <c r="B315" t="inlineStr">
        <is>
          <t>INTERNATIONAL PAPER COMPANY FOUNDATION</t>
        </is>
      </c>
      <c r="C315" t="inlineStr">
        <is>
          <t>13-6155080</t>
        </is>
      </c>
      <c r="D315" t="inlineStr">
        <is>
          <t>District of Columbia</t>
        </is>
      </c>
      <c r="E315" t="inlineStr">
        <is>
          <t>DC</t>
        </is>
      </c>
      <c r="F315" t="n">
        <v>2024</v>
      </c>
      <c r="G315" t="n">
        <v>1</v>
      </c>
      <c r="H315" s="13" t="n">
        <v>3398964</v>
      </c>
      <c r="I315" s="12" t="n">
        <v>472</v>
      </c>
      <c r="J315" s="13" t="n">
        <v>3500</v>
      </c>
      <c r="K315" s="13">
        <f>IFERROR($H315/$I315,"")</f>
        <v/>
      </c>
      <c r="L315" s="13" t="n">
        <v>250000</v>
      </c>
      <c r="M315" t="inlineStr">
        <is>
          <t>GA, TX, AL</t>
        </is>
      </c>
      <c r="N315" t="inlineStr">
        <is>
          <t>Yes</t>
        </is>
      </c>
      <c r="O315" t="inlineStr">
        <is>
          <t>Yes</t>
        </is>
      </c>
      <c r="P315" s="9" t="inlineStr">
        <is>
          <t>https://www.ipgiving.com/</t>
        </is>
      </c>
      <c r="Q315" s="9" t="inlineStr">
        <is>
          <t>https://grantcue.com/foundations/international-paper-company-foundation-136155080</t>
        </is>
      </c>
    </row>
    <row r="316">
      <c r="A316">
        <f>IF($E316=$E315,$A315+1,1)</f>
        <v/>
      </c>
      <c r="B316" t="inlineStr">
        <is>
          <t>BADER FAMILY FOUNDATION</t>
        </is>
      </c>
      <c r="C316" t="inlineStr">
        <is>
          <t>27-6359747</t>
        </is>
      </c>
      <c r="D316" t="inlineStr">
        <is>
          <t>District of Columbia</t>
        </is>
      </c>
      <c r="E316" t="inlineStr">
        <is>
          <t>DC</t>
        </is>
      </c>
      <c r="F316" t="n">
        <v>2024</v>
      </c>
      <c r="G316" t="n">
        <v>1</v>
      </c>
      <c r="H316" s="13" t="n">
        <v>3343800</v>
      </c>
      <c r="I316" s="12" t="n">
        <v>36</v>
      </c>
      <c r="J316" s="13" t="n">
        <v>31000</v>
      </c>
      <c r="K316" s="13">
        <f>IFERROR($H316/$I316,"")</f>
        <v/>
      </c>
      <c r="L316" s="13" t="n">
        <v>430000</v>
      </c>
      <c r="M316" t="inlineStr">
        <is>
          <t>VA, WI, CA</t>
        </is>
      </c>
      <c r="N316" t="inlineStr">
        <is>
          <t>Yes</t>
        </is>
      </c>
      <c r="O316" t="inlineStr">
        <is>
          <t>Yes</t>
        </is>
      </c>
      <c r="Q316" s="9" t="inlineStr">
        <is>
          <t>https://grantcue.com/foundations/bader-family-foundation-276359747</t>
        </is>
      </c>
    </row>
    <row r="317">
      <c r="A317">
        <f>IF($E317=$E316,$A316+1,1)</f>
        <v/>
      </c>
      <c r="B317" t="inlineStr">
        <is>
          <t>UNIVERSAL MUSIC ALL TOGETHER NOW FOUNDATION INC</t>
        </is>
      </c>
      <c r="C317" t="inlineStr">
        <is>
          <t>85-1393552</t>
        </is>
      </c>
      <c r="D317" t="inlineStr">
        <is>
          <t>District of Columbia</t>
        </is>
      </c>
      <c r="E317" t="inlineStr">
        <is>
          <t>DC</t>
        </is>
      </c>
      <c r="F317" t="n">
        <v>2024</v>
      </c>
      <c r="G317" t="n">
        <v>1</v>
      </c>
      <c r="H317" s="13" t="n">
        <v>3319325</v>
      </c>
      <c r="I317" s="12" t="n">
        <v>120</v>
      </c>
      <c r="J317" s="13" t="n">
        <v>20000</v>
      </c>
      <c r="K317" s="13">
        <f>IFERROR($H317/$I317,"")</f>
        <v/>
      </c>
      <c r="L317" s="13" t="n">
        <v>150000</v>
      </c>
      <c r="M317" t="inlineStr">
        <is>
          <t>CA, NY, MD</t>
        </is>
      </c>
      <c r="N317" t="inlineStr">
        <is>
          <t>Yes</t>
        </is>
      </c>
      <c r="O317" t="inlineStr">
        <is>
          <t>Not stated</t>
        </is>
      </c>
      <c r="Q317" s="9" t="inlineStr">
        <is>
          <t>https://grantcue.com/foundations/universal-music-all-together-now-foundation-inc-851393552</t>
        </is>
      </c>
    </row>
    <row r="318">
      <c r="A318">
        <f>IF($E318=$E317,$A317+1,1)</f>
        <v/>
      </c>
      <c r="B318" t="inlineStr">
        <is>
          <t>THE EJNRA FOUNDATION</t>
        </is>
      </c>
      <c r="C318" t="inlineStr">
        <is>
          <t>20-5990090</t>
        </is>
      </c>
      <c r="D318" t="inlineStr">
        <is>
          <t>District of Columbia</t>
        </is>
      </c>
      <c r="E318" t="inlineStr">
        <is>
          <t>DC</t>
        </is>
      </c>
      <c r="F318" t="n">
        <v>2024</v>
      </c>
      <c r="G318" t="n">
        <v>1</v>
      </c>
      <c r="H318" s="13" t="n">
        <v>3285600</v>
      </c>
      <c r="I318" s="12" t="n">
        <v>59</v>
      </c>
      <c r="J318" s="13" t="n">
        <v>6100</v>
      </c>
      <c r="K318" s="13">
        <f>IFERROR($H318/$I318,"")</f>
        <v/>
      </c>
      <c r="L318" s="13" t="n">
        <v>1850832</v>
      </c>
      <c r="M318" t="inlineStr">
        <is>
          <t>FL, CA, NY</t>
        </is>
      </c>
      <c r="N318" t="inlineStr">
        <is>
          <t>No</t>
        </is>
      </c>
      <c r="O318" t="inlineStr">
        <is>
          <t>Not stated</t>
        </is>
      </c>
      <c r="Q318" s="9" t="inlineStr">
        <is>
          <t>https://grantcue.com/foundations/the-ejnra-foundation-205990090</t>
        </is>
      </c>
    </row>
    <row r="319">
      <c r="A319">
        <f>IF($E319=$E318,$A318+1,1)</f>
        <v/>
      </c>
      <c r="B319" t="inlineStr">
        <is>
          <t>THE MORAINE FOUNDATION</t>
        </is>
      </c>
      <c r="C319" t="inlineStr">
        <is>
          <t>20-4195024</t>
        </is>
      </c>
      <c r="D319" t="inlineStr">
        <is>
          <t>District of Columbia</t>
        </is>
      </c>
      <c r="E319" t="inlineStr">
        <is>
          <t>DC</t>
        </is>
      </c>
      <c r="F319" t="n">
        <v>2025</v>
      </c>
      <c r="G319" t="n">
        <v>2</v>
      </c>
      <c r="H319" s="13" t="n">
        <v>3252883</v>
      </c>
      <c r="I319" s="12" t="n">
        <v>17</v>
      </c>
      <c r="J319" s="13" t="n">
        <v>30000</v>
      </c>
      <c r="K319" s="13">
        <f>IFERROR($H319/$I319,"")</f>
        <v/>
      </c>
      <c r="L319" s="13" t="n">
        <v>993807</v>
      </c>
      <c r="M319" t="inlineStr">
        <is>
          <t>WA, PA</t>
        </is>
      </c>
      <c r="N319" t="inlineStr">
        <is>
          <t>No</t>
        </is>
      </c>
      <c r="O319" t="inlineStr">
        <is>
          <t>Not stated</t>
        </is>
      </c>
      <c r="Q319" s="9" t="inlineStr">
        <is>
          <t>https://grantcue.com/foundations/the-moraine-foundation-204195024</t>
        </is>
      </c>
    </row>
    <row r="320">
      <c r="A320">
        <f>IF($E320=$E319,$A319+1,1)</f>
        <v/>
      </c>
      <c r="B320" t="inlineStr">
        <is>
          <t>THE CYRUS KATZEN FOUNDATION INC</t>
        </is>
      </c>
      <c r="C320" t="inlineStr">
        <is>
          <t>52-1756979</t>
        </is>
      </c>
      <c r="D320" t="inlineStr">
        <is>
          <t>District of Columbia</t>
        </is>
      </c>
      <c r="E320" t="inlineStr">
        <is>
          <t>DC</t>
        </is>
      </c>
      <c r="F320" t="n">
        <v>2024</v>
      </c>
      <c r="G320" t="n">
        <v>2</v>
      </c>
      <c r="H320" s="13" t="n">
        <v>3232860</v>
      </c>
      <c r="I320" s="12" t="n">
        <v>72</v>
      </c>
      <c r="J320" s="13" t="n">
        <v>10000</v>
      </c>
      <c r="K320" s="13">
        <f>IFERROR($H320/$I320,"")</f>
        <v/>
      </c>
      <c r="L320" s="13" t="n">
        <v>812500</v>
      </c>
      <c r="M320" t="inlineStr">
        <is>
          <t>MD, VA, NY</t>
        </is>
      </c>
      <c r="N320" t="inlineStr">
        <is>
          <t>Yes</t>
        </is>
      </c>
      <c r="O320" t="inlineStr">
        <is>
          <t>Not stated</t>
        </is>
      </c>
      <c r="Q320" s="9" t="inlineStr">
        <is>
          <t>https://grantcue.com/foundations/the-cyrus-katzen-foundation-inc-521756979</t>
        </is>
      </c>
    </row>
    <row r="321">
      <c r="A321">
        <f>IF($E321=$E320,$A320+1,1)</f>
        <v/>
      </c>
      <c r="B321" t="inlineStr">
        <is>
          <t>CRIMSONBRIDGE FOUNDATION INC</t>
        </is>
      </c>
      <c r="C321" t="inlineStr">
        <is>
          <t>47-4376653</t>
        </is>
      </c>
      <c r="D321" t="inlineStr">
        <is>
          <t>District of Columbia</t>
        </is>
      </c>
      <c r="E321" t="inlineStr">
        <is>
          <t>DC</t>
        </is>
      </c>
      <c r="F321" t="n">
        <v>2025</v>
      </c>
      <c r="G321" t="n">
        <v>2</v>
      </c>
      <c r="H321" s="13" t="n">
        <v>3219533</v>
      </c>
      <c r="I321" s="12" t="n">
        <v>150</v>
      </c>
      <c r="J321" s="13" t="n">
        <v>15000</v>
      </c>
      <c r="K321" s="13">
        <f>IFERROR($H321/$I321,"")</f>
        <v/>
      </c>
      <c r="L321" s="13" t="n">
        <v>105000</v>
      </c>
      <c r="M321" t="inlineStr">
        <is>
          <t>MD, NY, VA</t>
        </is>
      </c>
      <c r="N321" t="inlineStr">
        <is>
          <t>No</t>
        </is>
      </c>
      <c r="O321" t="inlineStr">
        <is>
          <t>Not stated</t>
        </is>
      </c>
      <c r="Q321" s="9" t="inlineStr">
        <is>
          <t>https://grantcue.com/foundations/crimsonbridge-foundation-inc-474376653</t>
        </is>
      </c>
    </row>
    <row r="322">
      <c r="A322">
        <f>IF($E322=$E321,$A321+1,1)</f>
        <v/>
      </c>
      <c r="B322" t="inlineStr">
        <is>
          <t>The Mitchell Foundation</t>
        </is>
      </c>
      <c r="C322" t="inlineStr">
        <is>
          <t>75-2769798</t>
        </is>
      </c>
      <c r="D322" t="inlineStr">
        <is>
          <t>District of Columbia</t>
        </is>
      </c>
      <c r="E322" t="inlineStr">
        <is>
          <t>DC</t>
        </is>
      </c>
      <c r="F322" t="n">
        <v>2024</v>
      </c>
      <c r="G322" t="n">
        <v>1</v>
      </c>
      <c r="H322" s="13" t="n">
        <v>3196800</v>
      </c>
      <c r="I322" s="12" t="n">
        <v>27</v>
      </c>
      <c r="J322" s="13" t="n">
        <v>25000</v>
      </c>
      <c r="K322" s="13">
        <f>IFERROR($H322/$I322,"")</f>
        <v/>
      </c>
      <c r="L322" s="13" t="n">
        <v>1100000</v>
      </c>
      <c r="M322" t="inlineStr">
        <is>
          <t>TX, IA, NC</t>
        </is>
      </c>
      <c r="N322" t="inlineStr">
        <is>
          <t>Yes</t>
        </is>
      </c>
      <c r="O322" t="inlineStr">
        <is>
          <t>Not stated</t>
        </is>
      </c>
      <c r="Q322" s="9" t="inlineStr">
        <is>
          <t>https://grantcue.com/foundations/the-mitchell-foundation-752769798</t>
        </is>
      </c>
    </row>
    <row r="323">
      <c r="A323">
        <f>IF($E323=$E322,$A322+1,1)</f>
        <v/>
      </c>
      <c r="B323" t="inlineStr">
        <is>
          <t>HILL-SNOWDON FOUNDATION</t>
        </is>
      </c>
      <c r="C323" t="inlineStr">
        <is>
          <t>22-6081122</t>
        </is>
      </c>
      <c r="D323" t="inlineStr">
        <is>
          <t>District of Columbia</t>
        </is>
      </c>
      <c r="E323" t="inlineStr">
        <is>
          <t>DC</t>
        </is>
      </c>
      <c r="F323" t="n">
        <v>2024</v>
      </c>
      <c r="G323" t="n">
        <v>1</v>
      </c>
      <c r="H323" s="13" t="n">
        <v>3182265</v>
      </c>
      <c r="I323" s="12" t="n">
        <v>174</v>
      </c>
      <c r="J323" s="13" t="n">
        <v>7500</v>
      </c>
      <c r="K323" s="13">
        <f>IFERROR($H323/$I323,"")</f>
        <v/>
      </c>
      <c r="L323" s="13" t="n">
        <v>75000</v>
      </c>
      <c r="M323" t="inlineStr">
        <is>
          <t>CA, NY, GA</t>
        </is>
      </c>
      <c r="N323" t="inlineStr">
        <is>
          <t>No</t>
        </is>
      </c>
      <c r="O323" t="inlineStr">
        <is>
          <t>Not stated</t>
        </is>
      </c>
      <c r="Q323" s="9" t="inlineStr">
        <is>
          <t>https://grantcue.com/foundations/hill-snowdon-foundation-226081122</t>
        </is>
      </c>
    </row>
    <row r="324">
      <c r="A324">
        <f>IF($E324=$E323,$A323+1,1)</f>
        <v/>
      </c>
      <c r="B324" t="inlineStr">
        <is>
          <t>NANCY PEERY MARRIOTT FOUNDATION INC</t>
        </is>
      </c>
      <c r="C324" t="inlineStr">
        <is>
          <t>52-2003744</t>
        </is>
      </c>
      <c r="D324" t="inlineStr">
        <is>
          <t>District of Columbia</t>
        </is>
      </c>
      <c r="E324" t="inlineStr">
        <is>
          <t>DC</t>
        </is>
      </c>
      <c r="F324" t="n">
        <v>2025</v>
      </c>
      <c r="G324" t="n">
        <v>2</v>
      </c>
      <c r="H324" s="13" t="n">
        <v>3155500</v>
      </c>
      <c r="I324" s="12" t="n">
        <v>157</v>
      </c>
      <c r="J324" s="13" t="n">
        <v>10000</v>
      </c>
      <c r="K324" s="13">
        <f>IFERROR($H324/$I324,"")</f>
        <v/>
      </c>
      <c r="L324" s="13" t="n">
        <v>200000</v>
      </c>
      <c r="M324" t="inlineStr">
        <is>
          <t>VA, MD, UT</t>
        </is>
      </c>
      <c r="N324" t="inlineStr">
        <is>
          <t>No</t>
        </is>
      </c>
      <c r="O324" t="inlineStr">
        <is>
          <t>Not stated</t>
        </is>
      </c>
      <c r="Q324" s="9" t="inlineStr">
        <is>
          <t>https://grantcue.com/foundations/nancy-peery-marriott-foundation-inc-c-o-nancie-lynch-522003744</t>
        </is>
      </c>
    </row>
    <row r="325">
      <c r="A325">
        <f>IF($E325=$E324,$A324+1,1)</f>
        <v/>
      </c>
      <c r="B325" t="inlineStr">
        <is>
          <t>TRACTOR SUPPLY COMPANY FOUNDATION</t>
        </is>
      </c>
      <c r="C325" t="inlineStr">
        <is>
          <t>84-3668757</t>
        </is>
      </c>
      <c r="D325" t="inlineStr">
        <is>
          <t>District of Columbia</t>
        </is>
      </c>
      <c r="E325" t="inlineStr">
        <is>
          <t>DC</t>
        </is>
      </c>
      <c r="F325" t="n">
        <v>2024</v>
      </c>
      <c r="G325" t="n">
        <v>1</v>
      </c>
      <c r="H325" s="13" t="n">
        <v>3056976</v>
      </c>
      <c r="I325" s="12" t="n">
        <v>71</v>
      </c>
      <c r="J325" s="13" t="n">
        <v>10000</v>
      </c>
      <c r="K325" s="13">
        <f>IFERROR($H325/$I325,"")</f>
        <v/>
      </c>
      <c r="L325" s="13" t="n">
        <v>331750</v>
      </c>
      <c r="M325" t="inlineStr">
        <is>
          <t>TN, CA, IN</t>
        </is>
      </c>
      <c r="N325" t="inlineStr">
        <is>
          <t>Yes</t>
        </is>
      </c>
      <c r="O325" t="inlineStr">
        <is>
          <t>Not stated</t>
        </is>
      </c>
      <c r="Q325" s="9" t="inlineStr">
        <is>
          <t>https://grantcue.com/foundations/tractor-supply-company-foundation-843668757</t>
        </is>
      </c>
    </row>
    <row r="326">
      <c r="A326">
        <f>IF($E326=$E325,$A325+1,1)</f>
        <v/>
      </c>
      <c r="B326" t="inlineStr">
        <is>
          <t>GALENA-YORKTOWN FOUNDATION</t>
        </is>
      </c>
      <c r="C326" t="inlineStr">
        <is>
          <t>61-6356354</t>
        </is>
      </c>
      <c r="D326" t="inlineStr">
        <is>
          <t>District of Columbia</t>
        </is>
      </c>
      <c r="E326" t="inlineStr">
        <is>
          <t>DC</t>
        </is>
      </c>
      <c r="F326" t="n">
        <v>2024</v>
      </c>
      <c r="G326" t="n">
        <v>1</v>
      </c>
      <c r="H326" s="13" t="n">
        <v>3049439</v>
      </c>
      <c r="I326" s="12" t="n">
        <v>98</v>
      </c>
      <c r="J326" s="13" t="n">
        <v>10000</v>
      </c>
      <c r="K326" s="13">
        <f>IFERROR($H326/$I326,"")</f>
        <v/>
      </c>
      <c r="L326" s="13" t="n">
        <v>1026000</v>
      </c>
      <c r="M326" t="inlineStr">
        <is>
          <t>MD, NY, VA</t>
        </is>
      </c>
      <c r="N326" t="inlineStr">
        <is>
          <t>No</t>
        </is>
      </c>
      <c r="O326" t="inlineStr">
        <is>
          <t>Not stated</t>
        </is>
      </c>
      <c r="Q326" s="9" t="inlineStr">
        <is>
          <t>https://grantcue.com/foundations/galena-yorktown-foundation-616356354</t>
        </is>
      </c>
    </row>
    <row r="327">
      <c r="A327">
        <f>IF($E327=$E326,$A326+1,1)</f>
        <v/>
      </c>
      <c r="B327" t="inlineStr">
        <is>
          <t>THE SALLIE MAE FUND INC</t>
        </is>
      </c>
      <c r="C327" t="inlineStr">
        <is>
          <t>52-2015381</t>
        </is>
      </c>
      <c r="D327" t="inlineStr">
        <is>
          <t>District of Columbia</t>
        </is>
      </c>
      <c r="E327" t="inlineStr">
        <is>
          <t>DC</t>
        </is>
      </c>
      <c r="F327" t="n">
        <v>2024</v>
      </c>
      <c r="G327" t="n">
        <v>1</v>
      </c>
      <c r="H327" s="13" t="n">
        <v>2994540</v>
      </c>
      <c r="I327" s="12" t="n">
        <v>21</v>
      </c>
      <c r="J327" s="13" t="n">
        <v>50000</v>
      </c>
      <c r="K327" s="13">
        <f>IFERROR($H327/$I327,"")</f>
        <v/>
      </c>
      <c r="L327" s="13" t="n">
        <v>1625250</v>
      </c>
      <c r="M327" t="inlineStr">
        <is>
          <t>DE, NY, CA</t>
        </is>
      </c>
      <c r="N327" t="inlineStr">
        <is>
          <t>No</t>
        </is>
      </c>
      <c r="O327" t="inlineStr">
        <is>
          <t>Not stated</t>
        </is>
      </c>
      <c r="Q327" s="9" t="inlineStr">
        <is>
          <t>https://grantcue.com/foundations/the-sallie-mae-fund-inc-522015381</t>
        </is>
      </c>
    </row>
    <row r="328">
      <c r="A328">
        <f>IF($E328=$E327,$A327+1,1)</f>
        <v/>
      </c>
      <c r="B328" t="inlineStr">
        <is>
          <t>WINLEY FOUNDATION</t>
        </is>
      </c>
      <c r="C328" t="inlineStr">
        <is>
          <t>52-1230146</t>
        </is>
      </c>
      <c r="D328" t="inlineStr">
        <is>
          <t>District of Columbia</t>
        </is>
      </c>
      <c r="E328" t="inlineStr">
        <is>
          <t>DC</t>
        </is>
      </c>
      <c r="F328" t="n">
        <v>2025</v>
      </c>
      <c r="G328" t="n">
        <v>2</v>
      </c>
      <c r="H328" s="13" t="n">
        <v>2940000</v>
      </c>
      <c r="I328" s="12" t="n">
        <v>44</v>
      </c>
      <c r="J328" s="13" t="n">
        <v>20000</v>
      </c>
      <c r="K328" s="13">
        <f>IFERROR($H328/$I328,"")</f>
        <v/>
      </c>
      <c r="L328" s="13" t="n">
        <v>450000</v>
      </c>
      <c r="M328" t="inlineStr">
        <is>
          <t>NY, MD, OK</t>
        </is>
      </c>
      <c r="N328" t="inlineStr">
        <is>
          <t>Yes</t>
        </is>
      </c>
      <c r="O328" t="inlineStr">
        <is>
          <t>Yes</t>
        </is>
      </c>
      <c r="Q328" s="9" t="inlineStr">
        <is>
          <t>https://grantcue.com/foundations/winley-foundation-521230146</t>
        </is>
      </c>
    </row>
    <row r="329">
      <c r="A329">
        <f>IF($E329=$E328,$A328+1,1)</f>
        <v/>
      </c>
      <c r="B329" t="inlineStr">
        <is>
          <t>The Linda and Lenny Bell Family Foundation</t>
        </is>
      </c>
      <c r="C329" t="inlineStr">
        <is>
          <t>27-6963832</t>
        </is>
      </c>
      <c r="D329" t="inlineStr">
        <is>
          <t>District of Columbia</t>
        </is>
      </c>
      <c r="E329" t="inlineStr">
        <is>
          <t>DC</t>
        </is>
      </c>
      <c r="F329" t="n">
        <v>2024</v>
      </c>
      <c r="G329" t="n">
        <v>1</v>
      </c>
      <c r="H329" s="13" t="n">
        <v>2891309</v>
      </c>
      <c r="I329" s="12" t="n">
        <v>23</v>
      </c>
      <c r="J329" s="13" t="n">
        <v>25000</v>
      </c>
      <c r="K329" s="13">
        <f>IFERROR($H329/$I329,"")</f>
        <v/>
      </c>
      <c r="L329" s="13" t="n">
        <v>950000</v>
      </c>
      <c r="M329" t="inlineStr">
        <is>
          <t>IL, MD, MA</t>
        </is>
      </c>
      <c r="N329" t="inlineStr">
        <is>
          <t>No</t>
        </is>
      </c>
      <c r="O329" t="inlineStr">
        <is>
          <t>Not stated</t>
        </is>
      </c>
      <c r="Q329" s="9" t="inlineStr">
        <is>
          <t>https://grantcue.com/foundations/the-linda-and-lenny-bell-family-foundation-276963832</t>
        </is>
      </c>
    </row>
    <row r="330">
      <c r="A330">
        <f>IF($E330=$E329,$A329+1,1)</f>
        <v/>
      </c>
      <c r="B330" t="inlineStr">
        <is>
          <t>HRH Foundation</t>
        </is>
      </c>
      <c r="C330" t="inlineStr">
        <is>
          <t>52-2048784</t>
        </is>
      </c>
      <c r="D330" t="inlineStr">
        <is>
          <t>District of Columbia</t>
        </is>
      </c>
      <c r="E330" t="inlineStr">
        <is>
          <t>DC</t>
        </is>
      </c>
      <c r="F330" t="n">
        <v>2025</v>
      </c>
      <c r="G330" t="n">
        <v>2</v>
      </c>
      <c r="H330" s="13" t="n">
        <v>2780000</v>
      </c>
      <c r="I330" s="12" t="n">
        <v>7</v>
      </c>
      <c r="J330" s="13" t="n">
        <v>150000</v>
      </c>
      <c r="K330" s="13">
        <f>IFERROR($H330/$I330,"")</f>
        <v/>
      </c>
      <c r="L330" s="13" t="n">
        <v>2000000</v>
      </c>
      <c r="M330" t="inlineStr">
        <is>
          <t>IN, VA</t>
        </is>
      </c>
      <c r="N330" t="inlineStr">
        <is>
          <t>No</t>
        </is>
      </c>
      <c r="O330" t="inlineStr">
        <is>
          <t>Not stated</t>
        </is>
      </c>
      <c r="Q330" s="9" t="inlineStr">
        <is>
          <t>https://grantcue.com/foundations/hrh-foundation-c-o-nancy-jeffers-522048784</t>
        </is>
      </c>
    </row>
    <row r="331">
      <c r="A331">
        <f>IF($E331=$E330,$A330+1,1)</f>
        <v/>
      </c>
      <c r="B331" t="inlineStr">
        <is>
          <t>Carroll J Haas Foundation</t>
        </is>
      </c>
      <c r="C331" t="inlineStr">
        <is>
          <t>38-3415066</t>
        </is>
      </c>
      <c r="D331" t="inlineStr">
        <is>
          <t>District of Columbia</t>
        </is>
      </c>
      <c r="E331" t="inlineStr">
        <is>
          <t>DC</t>
        </is>
      </c>
      <c r="F331" t="n">
        <v>2024</v>
      </c>
      <c r="G331" t="n">
        <v>2</v>
      </c>
      <c r="H331" s="13" t="n">
        <v>2766200</v>
      </c>
      <c r="I331" s="12" t="n">
        <v>69</v>
      </c>
      <c r="J331" s="13" t="n">
        <v>10000</v>
      </c>
      <c r="K331" s="13">
        <f>IFERROR($H331/$I331,"")</f>
        <v/>
      </c>
      <c r="L331" s="13" t="n">
        <v>1172000</v>
      </c>
      <c r="M331" t="inlineStr">
        <is>
          <t>OH, MI, MD</t>
        </is>
      </c>
      <c r="N331" t="inlineStr">
        <is>
          <t>Yes</t>
        </is>
      </c>
      <c r="O331" t="inlineStr">
        <is>
          <t>Not stated</t>
        </is>
      </c>
      <c r="Q331" s="9" t="inlineStr">
        <is>
          <t>https://grantcue.com/foundations/carroll-j-haas-foundation-383415066</t>
        </is>
      </c>
    </row>
    <row r="332">
      <c r="A332">
        <f>IF($E332=$E331,$A331+1,1)</f>
        <v/>
      </c>
      <c r="B332" t="inlineStr">
        <is>
          <t>WILLIAM S ABELL FOUNDATION INC</t>
        </is>
      </c>
      <c r="C332" t="inlineStr">
        <is>
          <t>52-1435573</t>
        </is>
      </c>
      <c r="D332" t="inlineStr">
        <is>
          <t>District of Columbia</t>
        </is>
      </c>
      <c r="E332" t="inlineStr">
        <is>
          <t>DC</t>
        </is>
      </c>
      <c r="F332" t="n">
        <v>2024</v>
      </c>
      <c r="G332" t="n">
        <v>1</v>
      </c>
      <c r="H332" s="13" t="n">
        <v>2762500</v>
      </c>
      <c r="I332" s="12" t="n">
        <v>81</v>
      </c>
      <c r="J332" s="13" t="n">
        <v>25000</v>
      </c>
      <c r="K332" s="13">
        <f>IFERROR($H332/$I332,"")</f>
        <v/>
      </c>
      <c r="L332" s="13" t="n">
        <v>225000</v>
      </c>
      <c r="M332" t="inlineStr">
        <is>
          <t>MD, VA, NY</t>
        </is>
      </c>
      <c r="N332" t="inlineStr">
        <is>
          <t>Yes</t>
        </is>
      </c>
      <c r="O332" t="inlineStr">
        <is>
          <t>Yes</t>
        </is>
      </c>
      <c r="P332" s="9" t="inlineStr">
        <is>
          <t>https://williamsabellfoundation.org/</t>
        </is>
      </c>
      <c r="Q332" s="9" t="inlineStr">
        <is>
          <t>https://grantcue.com/foundations/william-s-abell-foundation-inc-521435573</t>
        </is>
      </c>
    </row>
    <row r="333">
      <c r="A333">
        <f>IF($E333=$E332,$A332+1,1)</f>
        <v/>
      </c>
      <c r="B333" t="inlineStr">
        <is>
          <t>CHESSIE FOUNDATION INC</t>
        </is>
      </c>
      <c r="C333" t="inlineStr">
        <is>
          <t>20-4710139</t>
        </is>
      </c>
      <c r="D333" t="inlineStr">
        <is>
          <t>District of Columbia</t>
        </is>
      </c>
      <c r="E333" t="inlineStr">
        <is>
          <t>DC</t>
        </is>
      </c>
      <c r="F333" t="n">
        <v>2025</v>
      </c>
      <c r="G333" t="n">
        <v>2</v>
      </c>
      <c r="H333" s="13" t="n">
        <v>2703959</v>
      </c>
      <c r="I333" s="12" t="n">
        <v>17</v>
      </c>
      <c r="J333" s="13" t="n">
        <v>70000</v>
      </c>
      <c r="K333" s="13">
        <f>IFERROR($H333/$I333,"")</f>
        <v/>
      </c>
      <c r="L333" s="13" t="n">
        <v>750000</v>
      </c>
      <c r="M333" t="inlineStr">
        <is>
          <t>PA, MD, AL</t>
        </is>
      </c>
      <c r="N333" t="inlineStr">
        <is>
          <t>No</t>
        </is>
      </c>
      <c r="O333" t="inlineStr">
        <is>
          <t>Not stated</t>
        </is>
      </c>
      <c r="Q333" s="9" t="inlineStr">
        <is>
          <t>https://grantcue.com/foundations/chessie-foundation-inc-204710139</t>
        </is>
      </c>
    </row>
    <row r="334">
      <c r="A334">
        <f>IF($E334=$E333,$A333+1,1)</f>
        <v/>
      </c>
      <c r="B334" t="inlineStr">
        <is>
          <t>HATTIE M STRONG FOUNDATION</t>
        </is>
      </c>
      <c r="C334" t="inlineStr">
        <is>
          <t>53-0237223</t>
        </is>
      </c>
      <c r="D334" t="inlineStr">
        <is>
          <t>District of Columbia</t>
        </is>
      </c>
      <c r="E334" t="inlineStr">
        <is>
          <t>DC</t>
        </is>
      </c>
      <c r="F334" t="n">
        <v>2024</v>
      </c>
      <c r="G334" t="n">
        <v>2</v>
      </c>
      <c r="H334" s="13" t="n">
        <v>2679919</v>
      </c>
      <c r="I334" s="12" t="n">
        <v>199</v>
      </c>
      <c r="J334" s="13" t="n">
        <v>7500</v>
      </c>
      <c r="K334" s="13">
        <f>IFERROR($H334/$I334,"")</f>
        <v/>
      </c>
      <c r="L334" s="13" t="n">
        <v>50000</v>
      </c>
      <c r="M334" t="inlineStr">
        <is>
          <t>VA, MD, NC</t>
        </is>
      </c>
      <c r="N334" t="inlineStr">
        <is>
          <t>No</t>
        </is>
      </c>
      <c r="O334" t="inlineStr">
        <is>
          <t>Not stated</t>
        </is>
      </c>
      <c r="Q334" s="9" t="inlineStr">
        <is>
          <t>https://grantcue.com/foundations/hattie-m-strong-foundation-530237223</t>
        </is>
      </c>
    </row>
    <row r="335">
      <c r="A335">
        <f>IF($E335=$E334,$A334+1,1)</f>
        <v/>
      </c>
      <c r="B335" t="inlineStr">
        <is>
          <t>WASHINGTON CHILDREN'S FOUNDATION</t>
        </is>
      </c>
      <c r="C335" t="inlineStr">
        <is>
          <t>20-5877229</t>
        </is>
      </c>
      <c r="D335" t="inlineStr">
        <is>
          <t>District of Columbia</t>
        </is>
      </c>
      <c r="E335" t="inlineStr">
        <is>
          <t>DC</t>
        </is>
      </c>
      <c r="F335" t="n">
        <v>2024</v>
      </c>
      <c r="G335" t="n">
        <v>2</v>
      </c>
      <c r="H335" s="13" t="n">
        <v>2657157</v>
      </c>
      <c r="I335" s="12" t="n">
        <v>10</v>
      </c>
      <c r="J335" s="13" t="n">
        <v>187500</v>
      </c>
      <c r="K335" s="13">
        <f>IFERROR($H335/$I335,"")</f>
        <v/>
      </c>
      <c r="L335" s="13" t="n">
        <v>606454</v>
      </c>
      <c r="M335" t="inlineStr">
        <is>
          <t>MD</t>
        </is>
      </c>
      <c r="N335" t="inlineStr">
        <is>
          <t>No</t>
        </is>
      </c>
      <c r="O335" t="inlineStr">
        <is>
          <t>Not stated</t>
        </is>
      </c>
      <c r="Q335" s="9" t="inlineStr">
        <is>
          <t>https://grantcue.com/foundations/washington-children-s-foundation-205877229</t>
        </is>
      </c>
    </row>
    <row r="336">
      <c r="A336">
        <f>IF($E336=$E335,$A335+1,1)</f>
        <v/>
      </c>
      <c r="B336" t="inlineStr">
        <is>
          <t>LEBOWITZ-ABERLY FAMILY FOUNDATION</t>
        </is>
      </c>
      <c r="C336" t="inlineStr">
        <is>
          <t>26-3931946</t>
        </is>
      </c>
      <c r="D336" t="inlineStr">
        <is>
          <t>District of Columbia</t>
        </is>
      </c>
      <c r="E336" t="inlineStr">
        <is>
          <t>DC</t>
        </is>
      </c>
      <c r="F336" t="n">
        <v>2024</v>
      </c>
      <c r="G336" t="n">
        <v>1</v>
      </c>
      <c r="H336" s="13" t="n">
        <v>2589000</v>
      </c>
      <c r="I336" s="12" t="n">
        <v>145</v>
      </c>
      <c r="J336" s="13" t="n">
        <v>10000</v>
      </c>
      <c r="K336" s="13">
        <f>IFERROR($H336/$I336,"")</f>
        <v/>
      </c>
      <c r="L336" s="13" t="n">
        <v>225000</v>
      </c>
      <c r="M336" t="inlineStr">
        <is>
          <t>NY, MA, VA</t>
        </is>
      </c>
      <c r="N336" t="inlineStr">
        <is>
          <t>No</t>
        </is>
      </c>
      <c r="O336" t="inlineStr">
        <is>
          <t>Not stated</t>
        </is>
      </c>
      <c r="Q336" s="9" t="inlineStr">
        <is>
          <t>https://grantcue.com/foundations/lebowitz-aberly-family-foundation-263931946</t>
        </is>
      </c>
    </row>
    <row r="337">
      <c r="A337">
        <f>IF($E337=$E336,$A336+1,1)</f>
        <v/>
      </c>
      <c r="B337" t="inlineStr">
        <is>
          <t>THE 3 C'S FOUNDATION INC</t>
        </is>
      </c>
      <c r="C337" t="inlineStr">
        <is>
          <t>85-2832422</t>
        </is>
      </c>
      <c r="D337" t="inlineStr">
        <is>
          <t>District of Columbia</t>
        </is>
      </c>
      <c r="E337" t="inlineStr">
        <is>
          <t>DC</t>
        </is>
      </c>
      <c r="F337" t="n">
        <v>2024</v>
      </c>
      <c r="G337" t="n">
        <v>1</v>
      </c>
      <c r="H337" s="13" t="n">
        <v>2583153</v>
      </c>
      <c r="I337" s="12" t="n">
        <v>10</v>
      </c>
      <c r="J337" s="13" t="n">
        <v>101500</v>
      </c>
      <c r="K337" s="13">
        <f>IFERROR($H337/$I337,"")</f>
        <v/>
      </c>
      <c r="L337" s="13" t="n">
        <v>1290829</v>
      </c>
      <c r="M337" t="inlineStr">
        <is>
          <t>FL, CA</t>
        </is>
      </c>
      <c r="N337" t="inlineStr">
        <is>
          <t>No</t>
        </is>
      </c>
      <c r="O337" t="inlineStr">
        <is>
          <t>Not stated</t>
        </is>
      </c>
      <c r="Q337" s="9" t="inlineStr">
        <is>
          <t>https://grantcue.com/foundations/the-3-c-s-foundation-inc-852832422</t>
        </is>
      </c>
    </row>
    <row r="338">
      <c r="A338">
        <f>IF($E338=$E337,$A337+1,1)</f>
        <v/>
      </c>
      <c r="B338" t="inlineStr">
        <is>
          <t>ACHIEVING AMERICA FAMILY FOUNDATION</t>
        </is>
      </c>
      <c r="C338" t="inlineStr">
        <is>
          <t>95-7053032</t>
        </is>
      </c>
      <c r="D338" t="inlineStr">
        <is>
          <t>District of Columbia</t>
        </is>
      </c>
      <c r="E338" t="inlineStr">
        <is>
          <t>DC</t>
        </is>
      </c>
      <c r="F338" t="n">
        <v>2024</v>
      </c>
      <c r="G338" t="n">
        <v>1</v>
      </c>
      <c r="H338" s="13" t="n">
        <v>2557420</v>
      </c>
      <c r="I338" s="12" t="n">
        <v>51</v>
      </c>
      <c r="J338" s="13" t="n">
        <v>25000</v>
      </c>
      <c r="K338" s="13">
        <f>IFERROR($H338/$I338,"")</f>
        <v/>
      </c>
      <c r="L338" s="13" t="n">
        <v>275000</v>
      </c>
      <c r="M338" t="inlineStr">
        <is>
          <t>CA, NC, PA</t>
        </is>
      </c>
      <c r="N338" t="inlineStr">
        <is>
          <t>No</t>
        </is>
      </c>
      <c r="O338" t="inlineStr">
        <is>
          <t>Not stated</t>
        </is>
      </c>
      <c r="Q338" s="9" t="inlineStr">
        <is>
          <t>https://grantcue.com/foundations/achieving-america-family-foundation-957053032</t>
        </is>
      </c>
    </row>
    <row r="339">
      <c r="A339">
        <f>IF($E339=$E338,$A338+1,1)</f>
        <v/>
      </c>
      <c r="B339" t="inlineStr">
        <is>
          <t>GLFF INC</t>
        </is>
      </c>
      <c r="C339" t="inlineStr">
        <is>
          <t>13-4052449</t>
        </is>
      </c>
      <c r="D339" t="inlineStr">
        <is>
          <t>District of Columbia</t>
        </is>
      </c>
      <c r="E339" t="inlineStr">
        <is>
          <t>DC</t>
        </is>
      </c>
      <c r="F339" t="n">
        <v>2024</v>
      </c>
      <c r="G339" t="n">
        <v>1</v>
      </c>
      <c r="H339" s="13" t="n">
        <v>2541444</v>
      </c>
      <c r="I339" s="12" t="n">
        <v>57</v>
      </c>
      <c r="J339" s="13" t="n">
        <v>6500</v>
      </c>
      <c r="K339" s="13">
        <f>IFERROR($H339/$I339,"")</f>
        <v/>
      </c>
      <c r="L339" s="13" t="n">
        <v>535000</v>
      </c>
      <c r="M339" t="inlineStr">
        <is>
          <t>NY, IL, MA</t>
        </is>
      </c>
      <c r="N339" t="inlineStr">
        <is>
          <t>No</t>
        </is>
      </c>
      <c r="O339" t="inlineStr">
        <is>
          <t>Not stated</t>
        </is>
      </c>
      <c r="Q339" s="9" t="inlineStr">
        <is>
          <t>https://grantcue.com/foundations/glff-inc-134052449</t>
        </is>
      </c>
    </row>
    <row r="340">
      <c r="A340">
        <f>IF($E340=$E339,$A339+1,1)</f>
        <v/>
      </c>
      <c r="B340" t="inlineStr">
        <is>
          <t>DOROTHY LEMELSON FOUNDATION</t>
        </is>
      </c>
      <c r="C340" t="inlineStr">
        <is>
          <t>45-5079187</t>
        </is>
      </c>
      <c r="D340" t="inlineStr">
        <is>
          <t>District of Columbia</t>
        </is>
      </c>
      <c r="E340" t="inlineStr">
        <is>
          <t>DC</t>
        </is>
      </c>
      <c r="F340" t="n">
        <v>2024</v>
      </c>
      <c r="G340" t="n">
        <v>1</v>
      </c>
      <c r="H340" s="13" t="n">
        <v>2537616</v>
      </c>
      <c r="I340" s="12" t="n">
        <v>33</v>
      </c>
      <c r="J340" s="13" t="n">
        <v>30000</v>
      </c>
      <c r="K340" s="13">
        <f>IFERROR($H340/$I340,"")</f>
        <v/>
      </c>
      <c r="L340" s="13" t="n">
        <v>600000</v>
      </c>
      <c r="M340" t="inlineStr">
        <is>
          <t>OR, NV, GA</t>
        </is>
      </c>
      <c r="N340" t="inlineStr">
        <is>
          <t>No</t>
        </is>
      </c>
      <c r="O340" t="inlineStr">
        <is>
          <t>Not stated</t>
        </is>
      </c>
      <c r="Q340" s="9" t="inlineStr">
        <is>
          <t>https://grantcue.com/foundations/dorothy-lemelson-foundation-455079187</t>
        </is>
      </c>
    </row>
    <row r="341">
      <c r="A341">
        <f>IF($E341=$E340,$A340+1,1)</f>
        <v/>
      </c>
      <c r="B341" t="inlineStr">
        <is>
          <t>444S FOUNDATION</t>
        </is>
      </c>
      <c r="C341" t="inlineStr">
        <is>
          <t>91-6468421</t>
        </is>
      </c>
      <c r="D341" t="inlineStr">
        <is>
          <t>District of Columbia</t>
        </is>
      </c>
      <c r="E341" t="inlineStr">
        <is>
          <t>DC</t>
        </is>
      </c>
      <c r="F341" t="n">
        <v>2024</v>
      </c>
      <c r="G341" t="n">
        <v>1</v>
      </c>
      <c r="H341" s="13" t="n">
        <v>2510625</v>
      </c>
      <c r="I341" s="12" t="n">
        <v>31</v>
      </c>
      <c r="J341" s="13" t="n">
        <v>50000</v>
      </c>
      <c r="K341" s="13">
        <f>IFERROR($H341/$I341,"")</f>
        <v/>
      </c>
      <c r="L341" s="13" t="n">
        <v>275000</v>
      </c>
      <c r="M341" t="inlineStr">
        <is>
          <t>AK, BC, CA</t>
        </is>
      </c>
      <c r="N341" t="inlineStr">
        <is>
          <t>No</t>
        </is>
      </c>
      <c r="O341" t="inlineStr">
        <is>
          <t>Not stated</t>
        </is>
      </c>
      <c r="Q341" s="9" t="inlineStr">
        <is>
          <t>https://grantcue.com/foundations/444s-foundation-916468421</t>
        </is>
      </c>
    </row>
    <row r="342">
      <c r="A342">
        <f>IF($E342=$E341,$A341+1,1)</f>
        <v/>
      </c>
      <c r="B342" t="inlineStr">
        <is>
          <t>OReilly Automotive Foundation Inc</t>
        </is>
      </c>
      <c r="C342" t="inlineStr">
        <is>
          <t>85-1609973</t>
        </is>
      </c>
      <c r="D342" t="inlineStr">
        <is>
          <t>District of Columbia</t>
        </is>
      </c>
      <c r="E342" t="inlineStr">
        <is>
          <t>DC</t>
        </is>
      </c>
      <c r="F342" t="n">
        <v>2025</v>
      </c>
      <c r="G342" t="n">
        <v>2</v>
      </c>
      <c r="H342" s="13" t="n">
        <v>2499404</v>
      </c>
      <c r="I342" s="12" t="n">
        <v>87</v>
      </c>
      <c r="J342" s="13" t="n">
        <v>20000</v>
      </c>
      <c r="K342" s="13">
        <f>IFERROR($H342/$I342,"")</f>
        <v/>
      </c>
      <c r="L342" s="13" t="n">
        <v>125000</v>
      </c>
      <c r="M342" t="inlineStr">
        <is>
          <t>MO, IL, CA</t>
        </is>
      </c>
      <c r="N342" t="inlineStr">
        <is>
          <t>Yes</t>
        </is>
      </c>
      <c r="O342" t="inlineStr">
        <is>
          <t>Yes</t>
        </is>
      </c>
      <c r="Q342" s="9" t="inlineStr">
        <is>
          <t>https://grantcue.com/foundations/oreilly-automotive-foundation-inc-851609973</t>
        </is>
      </c>
    </row>
    <row r="343">
      <c r="A343">
        <f>IF($E343=$E342,$A342+1,1)</f>
        <v/>
      </c>
      <c r="B343" t="inlineStr">
        <is>
          <t>KMD FOUNDATION</t>
        </is>
      </c>
      <c r="C343" t="inlineStr">
        <is>
          <t>38-2378958</t>
        </is>
      </c>
      <c r="D343" t="inlineStr">
        <is>
          <t>District of Columbia</t>
        </is>
      </c>
      <c r="E343" t="inlineStr">
        <is>
          <t>DC</t>
        </is>
      </c>
      <c r="F343" t="n">
        <v>2025</v>
      </c>
      <c r="G343" t="n">
        <v>2</v>
      </c>
      <c r="H343" s="13" t="n">
        <v>2487942</v>
      </c>
      <c r="I343" s="12" t="n">
        <v>66</v>
      </c>
      <c r="J343" s="13" t="n">
        <v>3600</v>
      </c>
      <c r="K343" s="13">
        <f>IFERROR($H343/$I343,"")</f>
        <v/>
      </c>
      <c r="L343" s="13" t="n">
        <v>650000</v>
      </c>
      <c r="M343" t="inlineStr">
        <is>
          <t>MA, NY, FL</t>
        </is>
      </c>
      <c r="N343" t="inlineStr">
        <is>
          <t>No</t>
        </is>
      </c>
      <c r="O343" t="inlineStr">
        <is>
          <t>Not stated</t>
        </is>
      </c>
      <c r="Q343" s="9" t="inlineStr">
        <is>
          <t>https://grantcue.com/foundations/kmd-foundation-382378958</t>
        </is>
      </c>
    </row>
    <row r="344">
      <c r="A344">
        <f>IF($E344=$E343,$A343+1,1)</f>
        <v/>
      </c>
      <c r="B344" t="inlineStr">
        <is>
          <t>LIMESTONE FOUNDATION</t>
        </is>
      </c>
      <c r="C344" t="inlineStr">
        <is>
          <t>47-7017224</t>
        </is>
      </c>
      <c r="D344" t="inlineStr">
        <is>
          <t>District of Columbia</t>
        </is>
      </c>
      <c r="E344" t="inlineStr">
        <is>
          <t>DC</t>
        </is>
      </c>
      <c r="F344" t="n">
        <v>2024</v>
      </c>
      <c r="G344" t="n">
        <v>1</v>
      </c>
      <c r="H344" s="13" t="n">
        <v>2470000</v>
      </c>
      <c r="I344" s="12" t="n">
        <v>29</v>
      </c>
      <c r="J344" s="13" t="n">
        <v>50000</v>
      </c>
      <c r="K344" s="13">
        <f>IFERROR($H344/$I344,"")</f>
        <v/>
      </c>
      <c r="L344" s="13" t="n">
        <v>505000</v>
      </c>
      <c r="M344" t="inlineStr">
        <is>
          <t>KY, NM, OH</t>
        </is>
      </c>
      <c r="N344" t="inlineStr">
        <is>
          <t>No</t>
        </is>
      </c>
      <c r="O344" t="inlineStr">
        <is>
          <t>Not stated</t>
        </is>
      </c>
      <c r="Q344" s="9" t="inlineStr">
        <is>
          <t>https://grantcue.com/foundations/limestone-foundation-477017224</t>
        </is>
      </c>
    </row>
    <row r="345">
      <c r="A345">
        <f>IF($E345=$E344,$A344+1,1)</f>
        <v/>
      </c>
      <c r="B345" t="inlineStr">
        <is>
          <t>DOW JONES FOUNDATION</t>
        </is>
      </c>
      <c r="C345" t="inlineStr">
        <is>
          <t>27-1756118</t>
        </is>
      </c>
      <c r="D345" t="inlineStr">
        <is>
          <t>District of Columbia</t>
        </is>
      </c>
      <c r="E345" t="inlineStr">
        <is>
          <t>DC</t>
        </is>
      </c>
      <c r="F345" t="n">
        <v>2024</v>
      </c>
      <c r="G345" t="n">
        <v>2</v>
      </c>
      <c r="H345" s="13" t="n">
        <v>2450000</v>
      </c>
      <c r="I345" s="12" t="n">
        <v>42</v>
      </c>
      <c r="J345" s="13" t="n">
        <v>25000</v>
      </c>
      <c r="K345" s="13">
        <f>IFERROR($H345/$I345,"")</f>
        <v/>
      </c>
      <c r="L345" s="13" t="n">
        <v>350000</v>
      </c>
      <c r="M345" t="inlineStr">
        <is>
          <t>NJ, NY, IL</t>
        </is>
      </c>
      <c r="N345" t="inlineStr">
        <is>
          <t>No</t>
        </is>
      </c>
      <c r="O345" t="inlineStr">
        <is>
          <t>Not stated</t>
        </is>
      </c>
      <c r="Q345" s="9" t="inlineStr">
        <is>
          <t>https://grantcue.com/foundations/dow-jones-foundation-271756118</t>
        </is>
      </c>
    </row>
    <row r="346">
      <c r="A346">
        <f>IF($E346=$E345,$A345+1,1)</f>
        <v/>
      </c>
      <c r="B346" t="inlineStr">
        <is>
          <t>THE DELASKI FAMILY FOUNDATION</t>
        </is>
      </c>
      <c r="C346" t="inlineStr">
        <is>
          <t>54-1902570</t>
        </is>
      </c>
      <c r="D346" t="inlineStr">
        <is>
          <t>District of Columbia</t>
        </is>
      </c>
      <c r="E346" t="inlineStr">
        <is>
          <t>DC</t>
        </is>
      </c>
      <c r="F346" t="n">
        <v>2024</v>
      </c>
      <c r="G346" t="n">
        <v>1</v>
      </c>
      <c r="H346" s="13" t="n">
        <v>2448585</v>
      </c>
      <c r="I346" s="12" t="n">
        <v>63</v>
      </c>
      <c r="J346" s="13" t="n">
        <v>25000</v>
      </c>
      <c r="K346" s="13">
        <f>IFERROR($H346/$I346,"")</f>
        <v/>
      </c>
      <c r="L346" s="13" t="n">
        <v>400000</v>
      </c>
      <c r="M346" t="inlineStr">
        <is>
          <t>CA, OR, VA</t>
        </is>
      </c>
      <c r="N346" t="inlineStr">
        <is>
          <t>No</t>
        </is>
      </c>
      <c r="O346" t="inlineStr">
        <is>
          <t>Not stated</t>
        </is>
      </c>
      <c r="Q346" s="9" t="inlineStr">
        <is>
          <t>https://grantcue.com/foundations/the-delaski-family-foundation-541902570</t>
        </is>
      </c>
    </row>
    <row r="347">
      <c r="A347">
        <f>IF($E347=$E346,$A346+1,1)</f>
        <v/>
      </c>
      <c r="B347" t="inlineStr">
        <is>
          <t>STOCKMAN FAMILY FOUNDATION TRUST</t>
        </is>
      </c>
      <c r="C347" t="inlineStr">
        <is>
          <t>85-6104630</t>
        </is>
      </c>
      <c r="D347" t="inlineStr">
        <is>
          <t>District of Columbia</t>
        </is>
      </c>
      <c r="E347" t="inlineStr">
        <is>
          <t>DC</t>
        </is>
      </c>
      <c r="F347" t="n">
        <v>2024</v>
      </c>
      <c r="G347" t="n">
        <v>2</v>
      </c>
      <c r="H347" s="13" t="n">
        <v>2420000</v>
      </c>
      <c r="I347" s="12" t="n">
        <v>15</v>
      </c>
      <c r="J347" s="13" t="n">
        <v>164500</v>
      </c>
      <c r="K347" s="13">
        <f>IFERROR($H347/$I347,"")</f>
        <v/>
      </c>
      <c r="L347" s="13" t="n">
        <v>275000</v>
      </c>
      <c r="M347" t="inlineStr">
        <is>
          <t>MD, VT, VA</t>
        </is>
      </c>
      <c r="N347" t="inlineStr">
        <is>
          <t>No</t>
        </is>
      </c>
      <c r="O347" t="inlineStr">
        <is>
          <t>Not stated</t>
        </is>
      </c>
      <c r="Q347" s="9" t="inlineStr">
        <is>
          <t>https://grantcue.com/foundations/stockman-family-foundation-trust-856104630</t>
        </is>
      </c>
    </row>
    <row r="348">
      <c r="A348">
        <f>IF($E348=$E347,$A347+1,1)</f>
        <v/>
      </c>
      <c r="B348" t="inlineStr">
        <is>
          <t>JOSEPH E &amp; MARJORIE B JONES FOUNDATION CORPORATION</t>
        </is>
      </c>
      <c r="C348" t="inlineStr">
        <is>
          <t>52-1628951</t>
        </is>
      </c>
      <c r="D348" t="inlineStr">
        <is>
          <t>District of Columbia</t>
        </is>
      </c>
      <c r="E348" t="inlineStr">
        <is>
          <t>DC</t>
        </is>
      </c>
      <c r="F348" t="n">
        <v>2025</v>
      </c>
      <c r="G348" t="n">
        <v>2</v>
      </c>
      <c r="H348" s="13" t="n">
        <v>2400000</v>
      </c>
      <c r="I348" s="12" t="n">
        <v>60</v>
      </c>
      <c r="J348" s="13" t="n">
        <v>20000</v>
      </c>
      <c r="K348" s="13">
        <f>IFERROR($H348/$I348,"")</f>
        <v/>
      </c>
      <c r="L348" s="13" t="n">
        <v>150000</v>
      </c>
      <c r="M348" t="inlineStr">
        <is>
          <t>MD, VA</t>
        </is>
      </c>
      <c r="N348" t="inlineStr">
        <is>
          <t>Yes</t>
        </is>
      </c>
      <c r="O348" t="inlineStr">
        <is>
          <t>Yes</t>
        </is>
      </c>
      <c r="P348" s="9" t="inlineStr">
        <is>
          <t>https://www.thejonesfoundation.com/</t>
        </is>
      </c>
      <c r="Q348" s="9" t="inlineStr">
        <is>
          <t>https://grantcue.com/foundations/joseph-e-and-marjorie-b-jones-foundation-corporation-521628951</t>
        </is>
      </c>
    </row>
    <row r="349">
      <c r="A349">
        <f>IF($E349=$E348,$A348+1,1)</f>
        <v/>
      </c>
      <c r="B349" t="inlineStr">
        <is>
          <t>MONDELEZ INTERNATIONAL FOUNDATION</t>
        </is>
      </c>
      <c r="C349" t="inlineStr">
        <is>
          <t>20-3881590</t>
        </is>
      </c>
      <c r="D349" t="inlineStr">
        <is>
          <t>District of Columbia</t>
        </is>
      </c>
      <c r="E349" t="inlineStr">
        <is>
          <t>DC</t>
        </is>
      </c>
      <c r="F349" t="n">
        <v>2024</v>
      </c>
      <c r="G349" t="n">
        <v>1</v>
      </c>
      <c r="H349" s="13" t="n">
        <v>2397050</v>
      </c>
      <c r="I349" s="12" t="n">
        <v>5</v>
      </c>
      <c r="J349" s="13" t="n">
        <v>251000</v>
      </c>
      <c r="K349" s="13">
        <f>IFERROR($H349/$I349,"")</f>
        <v/>
      </c>
      <c r="L349" s="13" t="n">
        <v>1456000</v>
      </c>
      <c r="M349" t="inlineStr">
        <is>
          <t>NY, DE, IL</t>
        </is>
      </c>
      <c r="N349" t="inlineStr">
        <is>
          <t>No</t>
        </is>
      </c>
      <c r="O349" t="inlineStr">
        <is>
          <t>Not stated</t>
        </is>
      </c>
      <c r="Q349" s="9" t="inlineStr">
        <is>
          <t>https://grantcue.com/foundations/mondelez-international-foundation-203881590</t>
        </is>
      </c>
    </row>
    <row r="350">
      <c r="A350">
        <f>IF($E350=$E349,$A349+1,1)</f>
        <v/>
      </c>
      <c r="B350" t="inlineStr">
        <is>
          <t>HELEN W BELL CHARITABLE FOUNDATION</t>
        </is>
      </c>
      <c r="C350" t="inlineStr">
        <is>
          <t>61-6384143</t>
        </is>
      </c>
      <c r="D350" t="inlineStr">
        <is>
          <t>District of Columbia</t>
        </is>
      </c>
      <c r="E350" t="inlineStr">
        <is>
          <t>DC</t>
        </is>
      </c>
      <c r="F350" t="n">
        <v>2025</v>
      </c>
      <c r="G350" t="n">
        <v>2</v>
      </c>
      <c r="H350" s="13" t="n">
        <v>2395000</v>
      </c>
      <c r="I350" s="12" t="n">
        <v>65</v>
      </c>
      <c r="J350" s="13" t="n">
        <v>25000</v>
      </c>
      <c r="K350" s="13">
        <f>IFERROR($H350/$I350,"")</f>
        <v/>
      </c>
      <c r="L350" s="13" t="n">
        <v>150000</v>
      </c>
      <c r="M350" t="inlineStr">
        <is>
          <t>FL, VA, TX</t>
        </is>
      </c>
      <c r="N350" t="inlineStr">
        <is>
          <t>No</t>
        </is>
      </c>
      <c r="O350" t="inlineStr">
        <is>
          <t>Not stated</t>
        </is>
      </c>
      <c r="Q350" s="9" t="inlineStr">
        <is>
          <t>https://grantcue.com/foundations/helen-w-bell-charitable-foundation-616384143</t>
        </is>
      </c>
    </row>
    <row r="351">
      <c r="A351">
        <f>IF($E351=$E350,$A350+1,1)</f>
        <v/>
      </c>
      <c r="B351" t="inlineStr">
        <is>
          <t>NORWITT FAMILY CHARITABLE FOUNDATION</t>
        </is>
      </c>
      <c r="C351" t="inlineStr">
        <is>
          <t>81-0866796</t>
        </is>
      </c>
      <c r="D351" t="inlineStr">
        <is>
          <t>District of Columbia</t>
        </is>
      </c>
      <c r="E351" t="inlineStr">
        <is>
          <t>DC</t>
        </is>
      </c>
      <c r="F351" t="n">
        <v>2025</v>
      </c>
      <c r="G351" t="n">
        <v>2</v>
      </c>
      <c r="H351" s="13" t="n">
        <v>2362500</v>
      </c>
      <c r="I351" s="12" t="n">
        <v>13</v>
      </c>
      <c r="J351" s="13" t="n">
        <v>100000</v>
      </c>
      <c r="K351" s="13">
        <f>IFERROR($H351/$I351,"")</f>
        <v/>
      </c>
      <c r="L351" s="13" t="n">
        <v>1250000</v>
      </c>
      <c r="M351" t="inlineStr">
        <is>
          <t>CT, NY, IL</t>
        </is>
      </c>
      <c r="N351" t="inlineStr">
        <is>
          <t>No</t>
        </is>
      </c>
      <c r="O351" t="inlineStr">
        <is>
          <t>Not stated</t>
        </is>
      </c>
      <c r="Q351" s="9" t="inlineStr">
        <is>
          <t>https://grantcue.com/foundations/norwitt-family-charitable-foundation-c-o-day-pitney-llp-810866796</t>
        </is>
      </c>
    </row>
    <row r="352">
      <c r="A352">
        <f>IF($E352=$E351,$A351+1,1)</f>
        <v/>
      </c>
      <c r="B352" t="inlineStr">
        <is>
          <t>THE JOHN AND BARBARA VOGELSTEIN FDN</t>
        </is>
      </c>
      <c r="C352" t="inlineStr">
        <is>
          <t>13-7177278</t>
        </is>
      </c>
      <c r="D352" t="inlineStr">
        <is>
          <t>District of Columbia</t>
        </is>
      </c>
      <c r="E352" t="inlineStr">
        <is>
          <t>DC</t>
        </is>
      </c>
      <c r="F352" t="n">
        <v>2023</v>
      </c>
      <c r="G352" t="n">
        <v>1</v>
      </c>
      <c r="H352" s="13" t="n">
        <v>2353890</v>
      </c>
      <c r="I352" s="12" t="n">
        <v>30</v>
      </c>
      <c r="J352" s="13" t="n">
        <v>20000</v>
      </c>
      <c r="K352" s="13">
        <f>IFERROR($H352/$I352,"")</f>
        <v/>
      </c>
      <c r="L352" s="13" t="n">
        <v>750000</v>
      </c>
      <c r="M352" t="inlineStr">
        <is>
          <t>NY, FL, WY</t>
        </is>
      </c>
      <c r="N352" t="inlineStr">
        <is>
          <t>No</t>
        </is>
      </c>
      <c r="O352" t="inlineStr">
        <is>
          <t>Not stated</t>
        </is>
      </c>
      <c r="Q352" s="9" t="inlineStr">
        <is>
          <t>https://grantcue.com/foundations/the-john-and-barbara-vogelstein-fdn-c-o-warburg-pincus-137177278</t>
        </is>
      </c>
    </row>
    <row r="353">
      <c r="A353">
        <f>IF($E353=$E352,$A352+1,1)</f>
        <v/>
      </c>
      <c r="B353" t="inlineStr">
        <is>
          <t>VIRGIL AND RUBY MUNSELL CHARIT TR</t>
        </is>
      </c>
      <c r="C353" t="inlineStr">
        <is>
          <t>30-6668425</t>
        </is>
      </c>
      <c r="D353" t="inlineStr">
        <is>
          <t>District of Columbia</t>
        </is>
      </c>
      <c r="E353" t="inlineStr">
        <is>
          <t>DC</t>
        </is>
      </c>
      <c r="F353" t="n">
        <v>2025</v>
      </c>
      <c r="G353" t="n">
        <v>2</v>
      </c>
      <c r="H353" s="13" t="n">
        <v>2335064</v>
      </c>
      <c r="I353" s="12" t="n">
        <v>10</v>
      </c>
      <c r="J353" s="13" t="n">
        <v>233528</v>
      </c>
      <c r="K353" s="13">
        <f>IFERROR($H353/$I353,"")</f>
        <v/>
      </c>
      <c r="L353" s="13" t="n">
        <v>392962</v>
      </c>
      <c r="M353" t="inlineStr">
        <is>
          <t>MD, FL, AR</t>
        </is>
      </c>
      <c r="N353" t="inlineStr">
        <is>
          <t>No</t>
        </is>
      </c>
      <c r="O353" t="inlineStr">
        <is>
          <t>Not stated</t>
        </is>
      </c>
      <c r="Q353" s="9" t="inlineStr">
        <is>
          <t>https://grantcue.com/foundations/virgil-and-ruby-munsell-charit-tr-306668425</t>
        </is>
      </c>
    </row>
    <row r="354">
      <c r="A354">
        <f>IF($E354=$E353,$A353+1,1)</f>
        <v/>
      </c>
      <c r="B354" t="inlineStr">
        <is>
          <t>ALICE AND RUSSELL TRUE FOUNDATION</t>
        </is>
      </c>
      <c r="C354" t="inlineStr">
        <is>
          <t>52-2048715</t>
        </is>
      </c>
      <c r="D354" t="inlineStr">
        <is>
          <t>District of Columbia</t>
        </is>
      </c>
      <c r="E354" t="inlineStr">
        <is>
          <t>DC</t>
        </is>
      </c>
      <c r="F354" t="n">
        <v>2025</v>
      </c>
      <c r="G354" t="n">
        <v>2</v>
      </c>
      <c r="H354" s="13" t="n">
        <v>2300000</v>
      </c>
      <c r="I354" s="12" t="n">
        <v>36</v>
      </c>
      <c r="J354" s="13" t="n">
        <v>50000</v>
      </c>
      <c r="K354" s="13">
        <f>IFERROR($H354/$I354,"")</f>
        <v/>
      </c>
      <c r="L354" s="13" t="n">
        <v>300000</v>
      </c>
      <c r="M354" t="inlineStr">
        <is>
          <t>CA, VT, MD</t>
        </is>
      </c>
      <c r="N354" t="inlineStr">
        <is>
          <t>No</t>
        </is>
      </c>
      <c r="O354" t="inlineStr">
        <is>
          <t>Not stated</t>
        </is>
      </c>
      <c r="Q354" s="9" t="inlineStr">
        <is>
          <t>https://grantcue.com/foundations/alice-and-russell-true-foundation-522048715</t>
        </is>
      </c>
    </row>
    <row r="355">
      <c r="A355">
        <f>IF($E355=$E354,$A354+1,1)</f>
        <v/>
      </c>
      <c r="B355" t="inlineStr">
        <is>
          <t>PAUL AND JOANNE EGERMAN FAMILY CHARITABLE FOUNDATION</t>
        </is>
      </c>
      <c r="C355" t="inlineStr">
        <is>
          <t>04-6835621</t>
        </is>
      </c>
      <c r="D355" t="inlineStr">
        <is>
          <t>District of Columbia</t>
        </is>
      </c>
      <c r="E355" t="inlineStr">
        <is>
          <t>DC</t>
        </is>
      </c>
      <c r="F355" t="n">
        <v>2025</v>
      </c>
      <c r="G355" t="n">
        <v>2</v>
      </c>
      <c r="H355" s="13" t="n">
        <v>2276000</v>
      </c>
      <c r="I355" s="12" t="n">
        <v>34</v>
      </c>
      <c r="J355" s="13" t="n">
        <v>25000</v>
      </c>
      <c r="K355" s="13">
        <f>IFERROR($H355/$I355,"")</f>
        <v/>
      </c>
      <c r="L355" s="13" t="n">
        <v>235000</v>
      </c>
      <c r="M355" t="inlineStr">
        <is>
          <t>MA, CA, NY</t>
        </is>
      </c>
      <c r="N355" t="inlineStr">
        <is>
          <t>No</t>
        </is>
      </c>
      <c r="O355" t="inlineStr">
        <is>
          <t>Not stated</t>
        </is>
      </c>
      <c r="Q355" s="9" t="inlineStr">
        <is>
          <t>https://grantcue.com/foundations/paul-and-joanne-egerman-family-charitable-foundation-046835621</t>
        </is>
      </c>
    </row>
    <row r="356">
      <c r="A356">
        <f>IF($E356=$E355,$A355+1,1)</f>
        <v/>
      </c>
      <c r="B356" t="inlineStr">
        <is>
          <t>THE ROBIN B MARTIN FAMILY FOUNDATION</t>
        </is>
      </c>
      <c r="C356" t="inlineStr">
        <is>
          <t>26-0684688</t>
        </is>
      </c>
      <c r="D356" t="inlineStr">
        <is>
          <t>District of Columbia</t>
        </is>
      </c>
      <c r="E356" t="inlineStr">
        <is>
          <t>DC</t>
        </is>
      </c>
      <c r="F356" t="n">
        <v>2024</v>
      </c>
      <c r="G356" t="n">
        <v>1</v>
      </c>
      <c r="H356" s="13" t="n">
        <v>2245010</v>
      </c>
      <c r="I356" s="12" t="n">
        <v>11</v>
      </c>
      <c r="J356" s="13" t="n">
        <v>200000</v>
      </c>
      <c r="K356" s="13">
        <f>IFERROR($H356/$I356,"")</f>
        <v/>
      </c>
      <c r="L356" s="13" t="n">
        <v>400000</v>
      </c>
      <c r="M356" t="inlineStr">
        <is>
          <t>NJ, MD, NY</t>
        </is>
      </c>
      <c r="N356" t="inlineStr">
        <is>
          <t>No</t>
        </is>
      </c>
      <c r="O356" t="inlineStr">
        <is>
          <t>Not stated</t>
        </is>
      </c>
      <c r="Q356" s="9" t="inlineStr">
        <is>
          <t>https://grantcue.com/foundations/the-robin-b-martin-family-foundation-c-o-bessemer-trust-260684688</t>
        </is>
      </c>
    </row>
    <row r="357">
      <c r="A357">
        <f>IF($E357=$E356,$A356+1,1)</f>
        <v/>
      </c>
      <c r="B357" t="inlineStr">
        <is>
          <t>HARMAN FAMILY FOUNDATION</t>
        </is>
      </c>
      <c r="C357" t="inlineStr">
        <is>
          <t>45-6495102</t>
        </is>
      </c>
      <c r="D357" t="inlineStr">
        <is>
          <t>District of Columbia</t>
        </is>
      </c>
      <c r="E357" t="inlineStr">
        <is>
          <t>DC</t>
        </is>
      </c>
      <c r="F357" t="n">
        <v>2024</v>
      </c>
      <c r="G357" t="n">
        <v>1</v>
      </c>
      <c r="H357" s="13" t="n">
        <v>2243326</v>
      </c>
      <c r="I357" s="12" t="n">
        <v>125</v>
      </c>
      <c r="J357" s="13" t="n">
        <v>15000</v>
      </c>
      <c r="K357" s="13">
        <f>IFERROR($H357/$I357,"")</f>
        <v/>
      </c>
      <c r="L357" s="13" t="n">
        <v>100000</v>
      </c>
      <c r="M357" t="inlineStr">
        <is>
          <t>NY, CA, MA</t>
        </is>
      </c>
      <c r="N357" t="inlineStr">
        <is>
          <t>No</t>
        </is>
      </c>
      <c r="O357" t="inlineStr">
        <is>
          <t>Not stated</t>
        </is>
      </c>
      <c r="Q357" s="9" t="inlineStr">
        <is>
          <t>https://grantcue.com/foundations/harman-family-foundation-c-o-dressler-associates-456495102</t>
        </is>
      </c>
    </row>
    <row r="358">
      <c r="A358">
        <f>IF($E358=$E357,$A357+1,1)</f>
        <v/>
      </c>
      <c r="B358" t="inlineStr">
        <is>
          <t>THE FORSTER-CONNOLLY FOUNDATION</t>
        </is>
      </c>
      <c r="C358" t="inlineStr">
        <is>
          <t>46-5749133</t>
        </is>
      </c>
      <c r="D358" t="inlineStr">
        <is>
          <t>District of Columbia</t>
        </is>
      </c>
      <c r="E358" t="inlineStr">
        <is>
          <t>DC</t>
        </is>
      </c>
      <c r="F358" t="n">
        <v>2024</v>
      </c>
      <c r="G358" t="n">
        <v>1</v>
      </c>
      <c r="H358" s="13" t="n">
        <v>2227052</v>
      </c>
      <c r="I358" s="12" t="n">
        <v>24</v>
      </c>
      <c r="J358" s="13" t="n">
        <v>50000</v>
      </c>
      <c r="K358" s="13">
        <f>IFERROR($H358/$I358,"")</f>
        <v/>
      </c>
      <c r="L358" s="13" t="n">
        <v>297052</v>
      </c>
      <c r="M358" t="inlineStr">
        <is>
          <t>MD, MA, WY</t>
        </is>
      </c>
      <c r="N358" t="inlineStr">
        <is>
          <t>No</t>
        </is>
      </c>
      <c r="O358" t="inlineStr">
        <is>
          <t>Not stated</t>
        </is>
      </c>
      <c r="Q358" s="9" t="inlineStr">
        <is>
          <t>https://grantcue.com/foundations/the-forster-connolly-foundation-c-o-peter-forster-465749133</t>
        </is>
      </c>
    </row>
    <row r="359">
      <c r="A359">
        <f>IF($E359=$E358,$A358+1,1)</f>
        <v/>
      </c>
      <c r="B359" t="inlineStr">
        <is>
          <t>THE ORTNER FAMILY FOUNDATION</t>
        </is>
      </c>
      <c r="C359" t="inlineStr">
        <is>
          <t>47-5662226</t>
        </is>
      </c>
      <c r="D359" t="inlineStr">
        <is>
          <t>District of Columbia</t>
        </is>
      </c>
      <c r="E359" t="inlineStr">
        <is>
          <t>DC</t>
        </is>
      </c>
      <c r="F359" t="n">
        <v>2024</v>
      </c>
      <c r="G359" t="n">
        <v>1</v>
      </c>
      <c r="H359" s="13" t="n">
        <v>2208682</v>
      </c>
      <c r="I359" s="12" t="n">
        <v>18</v>
      </c>
      <c r="J359" s="13" t="n">
        <v>93591</v>
      </c>
      <c r="K359" s="13">
        <f>IFERROR($H359/$I359,"")</f>
        <v/>
      </c>
      <c r="L359" s="13" t="n">
        <v>385000</v>
      </c>
      <c r="M359" t="inlineStr">
        <is>
          <t>VA, MA, MD</t>
        </is>
      </c>
      <c r="N359" t="inlineStr">
        <is>
          <t>No</t>
        </is>
      </c>
      <c r="O359" t="inlineStr">
        <is>
          <t>Not stated</t>
        </is>
      </c>
      <c r="Q359" s="9" t="inlineStr">
        <is>
          <t>https://grantcue.com/foundations/the-ortner-family-foundation-475662226</t>
        </is>
      </c>
    </row>
    <row r="360">
      <c r="A360">
        <f>IF($E360=$E359,$A359+1,1)</f>
        <v/>
      </c>
      <c r="B360" t="inlineStr">
        <is>
          <t>Douglas B Marshall Jr Family Foundation</t>
        </is>
      </c>
      <c r="C360" t="inlineStr">
        <is>
          <t>76-0664812</t>
        </is>
      </c>
      <c r="D360" t="inlineStr">
        <is>
          <t>District of Columbia</t>
        </is>
      </c>
      <c r="E360" t="inlineStr">
        <is>
          <t>DC</t>
        </is>
      </c>
      <c r="F360" t="n">
        <v>2024</v>
      </c>
      <c r="G360" t="n">
        <v>1</v>
      </c>
      <c r="H360" s="13" t="n">
        <v>2202500</v>
      </c>
      <c r="I360" s="12" t="n">
        <v>19</v>
      </c>
      <c r="J360" s="13" t="n">
        <v>50000</v>
      </c>
      <c r="K360" s="13">
        <f>IFERROR($H360/$I360,"")</f>
        <v/>
      </c>
      <c r="L360" s="13" t="n">
        <v>625000</v>
      </c>
      <c r="M360" t="inlineStr">
        <is>
          <t>MA, TX, CA</t>
        </is>
      </c>
      <c r="N360" t="inlineStr">
        <is>
          <t>Yes</t>
        </is>
      </c>
      <c r="O360" t="inlineStr">
        <is>
          <t>Yes</t>
        </is>
      </c>
      <c r="P360" s="9" t="inlineStr">
        <is>
          <t>https://www.dbmjr.org/</t>
        </is>
      </c>
      <c r="Q360" s="9" t="inlineStr">
        <is>
          <t>https://grantcue.com/foundations/douglas-b-marshall-jr-family-foundation-760664812</t>
        </is>
      </c>
    </row>
    <row r="361">
      <c r="A361">
        <f>IF($E361=$E360,$A360+1,1)</f>
        <v/>
      </c>
      <c r="B361" t="inlineStr">
        <is>
          <t>RATHMANN FAMILY FOUNDATION</t>
        </is>
      </c>
      <c r="C361" t="inlineStr">
        <is>
          <t>52-1757445</t>
        </is>
      </c>
      <c r="D361" t="inlineStr">
        <is>
          <t>District of Columbia</t>
        </is>
      </c>
      <c r="E361" t="inlineStr">
        <is>
          <t>DC</t>
        </is>
      </c>
      <c r="F361" t="n">
        <v>2024</v>
      </c>
      <c r="G361" t="n">
        <v>1</v>
      </c>
      <c r="H361" s="13" t="n">
        <v>2197500</v>
      </c>
      <c r="I361" s="12" t="n">
        <v>14</v>
      </c>
      <c r="J361" s="13" t="n">
        <v>55000</v>
      </c>
      <c r="K361" s="13">
        <f>IFERROR($H361/$I361,"")</f>
        <v/>
      </c>
      <c r="L361" s="13" t="n">
        <v>834000</v>
      </c>
      <c r="M361" t="inlineStr">
        <is>
          <t>NY, MA, CA</t>
        </is>
      </c>
      <c r="N361" t="inlineStr">
        <is>
          <t>No</t>
        </is>
      </c>
      <c r="O361" t="inlineStr">
        <is>
          <t>Not stated</t>
        </is>
      </c>
      <c r="Q361" s="9" t="inlineStr">
        <is>
          <t>https://grantcue.com/foundations/rathmann-family-foundation-c-o-martinbrown-pllc-521757445</t>
        </is>
      </c>
    </row>
    <row r="362">
      <c r="A362">
        <f>IF($E362=$E361,$A361+1,1)</f>
        <v/>
      </c>
      <c r="B362" t="inlineStr">
        <is>
          <t>ALICE &amp; EUGENE FORD FOUNDATION INC</t>
        </is>
      </c>
      <c r="C362" t="inlineStr">
        <is>
          <t>52-2271621</t>
        </is>
      </c>
      <c r="D362" t="inlineStr">
        <is>
          <t>District of Columbia</t>
        </is>
      </c>
      <c r="E362" t="inlineStr">
        <is>
          <t>DC</t>
        </is>
      </c>
      <c r="F362" t="n">
        <v>2025</v>
      </c>
      <c r="G362" t="n">
        <v>2</v>
      </c>
      <c r="H362" s="13" t="n">
        <v>2194781</v>
      </c>
      <c r="I362" s="12" t="n">
        <v>21</v>
      </c>
      <c r="J362" s="13" t="n">
        <v>65000</v>
      </c>
      <c r="K362" s="13">
        <f>IFERROR($H362/$I362,"")</f>
        <v/>
      </c>
      <c r="L362" s="13" t="n">
        <v>333333</v>
      </c>
      <c r="M362" t="inlineStr">
        <is>
          <t>MD, GA, VA</t>
        </is>
      </c>
      <c r="N362" t="inlineStr">
        <is>
          <t>Yes</t>
        </is>
      </c>
      <c r="O362" t="inlineStr">
        <is>
          <t>Yes</t>
        </is>
      </c>
      <c r="Q362" s="9" t="inlineStr">
        <is>
          <t>https://grantcue.com/foundations/alice-and-eugene-ford-foundation-inc-522271621</t>
        </is>
      </c>
    </row>
    <row r="363">
      <c r="A363">
        <f>IF($E363=$E362,$A362+1,1)</f>
        <v/>
      </c>
      <c r="B363" t="inlineStr">
        <is>
          <t>HESS JUSTICE FUND</t>
        </is>
      </c>
      <c r="C363" t="inlineStr">
        <is>
          <t>85-2994125</t>
        </is>
      </c>
      <c r="D363" t="inlineStr">
        <is>
          <t>District of Columbia</t>
        </is>
      </c>
      <c r="E363" t="inlineStr">
        <is>
          <t>DC</t>
        </is>
      </c>
      <c r="F363" t="n">
        <v>2025</v>
      </c>
      <c r="G363" t="n">
        <v>2</v>
      </c>
      <c r="H363" s="13" t="n">
        <v>2193032</v>
      </c>
      <c r="I363" s="12" t="n">
        <v>5</v>
      </c>
      <c r="J363" s="13" t="n">
        <v>450000</v>
      </c>
      <c r="K363" s="13">
        <f>IFERROR($H363/$I363,"")</f>
        <v/>
      </c>
      <c r="L363" s="13" t="n">
        <v>791293</v>
      </c>
      <c r="M363" t="inlineStr">
        <is>
          <t>NC, NY, MA</t>
        </is>
      </c>
      <c r="N363" t="inlineStr">
        <is>
          <t>No</t>
        </is>
      </c>
      <c r="O363" t="inlineStr">
        <is>
          <t>Not stated</t>
        </is>
      </c>
      <c r="Q363" s="9" t="inlineStr">
        <is>
          <t>https://grantcue.com/foundations/hess-justice-fund-852994125</t>
        </is>
      </c>
    </row>
    <row r="364">
      <c r="A364">
        <f>IF($E364=$E363,$A363+1,1)</f>
        <v/>
      </c>
      <c r="B364" t="inlineStr">
        <is>
          <t>MATAN FAMILY FOUNDATION INC</t>
        </is>
      </c>
      <c r="C364" t="inlineStr">
        <is>
          <t>27-5370859</t>
        </is>
      </c>
      <c r="D364" t="inlineStr">
        <is>
          <t>District of Columbia</t>
        </is>
      </c>
      <c r="E364" t="inlineStr">
        <is>
          <t>DC</t>
        </is>
      </c>
      <c r="F364" t="n">
        <v>2025</v>
      </c>
      <c r="G364" t="n">
        <v>2</v>
      </c>
      <c r="H364" s="13" t="n">
        <v>2185482</v>
      </c>
      <c r="I364" s="12" t="n">
        <v>36</v>
      </c>
      <c r="J364" s="13" t="n">
        <v>20500</v>
      </c>
      <c r="K364" s="13">
        <f>IFERROR($H364/$I364,"")</f>
        <v/>
      </c>
      <c r="L364" s="13" t="n">
        <v>383000</v>
      </c>
      <c r="M364" t="inlineStr">
        <is>
          <t>MD, FL, NC</t>
        </is>
      </c>
      <c r="N364" t="inlineStr">
        <is>
          <t>No</t>
        </is>
      </c>
      <c r="O364" t="inlineStr">
        <is>
          <t>Not stated</t>
        </is>
      </c>
      <c r="Q364" s="9" t="inlineStr">
        <is>
          <t>https://grantcue.com/foundations/matan-family-foundation-inc-275370859</t>
        </is>
      </c>
    </row>
    <row r="365">
      <c r="A365">
        <f>IF($E365=$E364,$A364+1,1)</f>
        <v/>
      </c>
      <c r="B365" t="inlineStr">
        <is>
          <t>CORNERSTONE FOUNDATION INC</t>
        </is>
      </c>
      <c r="C365" t="inlineStr">
        <is>
          <t>11-3737220</t>
        </is>
      </c>
      <c r="D365" t="inlineStr">
        <is>
          <t>District of Columbia</t>
        </is>
      </c>
      <c r="E365" t="inlineStr">
        <is>
          <t>DC</t>
        </is>
      </c>
      <c r="F365" t="n">
        <v>2024</v>
      </c>
      <c r="G365" t="n">
        <v>1</v>
      </c>
      <c r="H365" s="13" t="n">
        <v>2170000</v>
      </c>
      <c r="I365" s="12" t="n">
        <v>12</v>
      </c>
      <c r="J365" s="13" t="n">
        <v>155000</v>
      </c>
      <c r="K365" s="13">
        <f>IFERROR($H365/$I365,"")</f>
        <v/>
      </c>
      <c r="L365" s="13" t="n">
        <v>350000</v>
      </c>
      <c r="M365" t="inlineStr">
        <is>
          <t>MD, NY, PA</t>
        </is>
      </c>
      <c r="N365" t="inlineStr">
        <is>
          <t>No</t>
        </is>
      </c>
      <c r="O365" t="inlineStr">
        <is>
          <t>Not stated</t>
        </is>
      </c>
      <c r="Q365" s="9" t="inlineStr">
        <is>
          <t>https://grantcue.com/foundations/cornerstone-foundation-inc-113737220</t>
        </is>
      </c>
    </row>
    <row r="366">
      <c r="A366">
        <f>IF($E366=$E365,$A365+1,1)</f>
        <v/>
      </c>
      <c r="B366" t="inlineStr">
        <is>
          <t>LORI &amp; MICHAEL NASH FOUNDATION</t>
        </is>
      </c>
      <c r="C366" t="inlineStr">
        <is>
          <t>81-4727835</t>
        </is>
      </c>
      <c r="D366" t="inlineStr">
        <is>
          <t>District of Columbia</t>
        </is>
      </c>
      <c r="E366" t="inlineStr">
        <is>
          <t>DC</t>
        </is>
      </c>
      <c r="F366" t="n">
        <v>2025</v>
      </c>
      <c r="G366" t="n">
        <v>2</v>
      </c>
      <c r="H366" s="13" t="n">
        <v>2120932</v>
      </c>
      <c r="I366" s="12" t="n">
        <v>61</v>
      </c>
      <c r="J366" s="13" t="n">
        <v>6545</v>
      </c>
      <c r="K366" s="13">
        <f>IFERROR($H366/$I366,"")</f>
        <v/>
      </c>
      <c r="L366" s="13" t="n">
        <v>1112350</v>
      </c>
      <c r="M366" t="inlineStr">
        <is>
          <t>NY, FL, CA</t>
        </is>
      </c>
      <c r="N366" t="inlineStr">
        <is>
          <t>No</t>
        </is>
      </c>
      <c r="O366" t="inlineStr">
        <is>
          <t>Not stated</t>
        </is>
      </c>
      <c r="Q366" s="9" t="inlineStr">
        <is>
          <t>https://grantcue.com/foundations/lori-and-michael-nash-foundation-814727835</t>
        </is>
      </c>
    </row>
    <row r="367">
      <c r="A367">
        <f>IF($E367=$E366,$A366+1,1)</f>
        <v/>
      </c>
      <c r="B367" t="inlineStr">
        <is>
          <t>THE JOHN AND MARY NEFF FOUNDATION</t>
        </is>
      </c>
      <c r="C367" t="inlineStr">
        <is>
          <t>58-6403590</t>
        </is>
      </c>
      <c r="D367" t="inlineStr">
        <is>
          <t>District of Columbia</t>
        </is>
      </c>
      <c r="E367" t="inlineStr">
        <is>
          <t>DC</t>
        </is>
      </c>
      <c r="F367" t="n">
        <v>2024</v>
      </c>
      <c r="G367" t="n">
        <v>1</v>
      </c>
      <c r="H367" s="13" t="n">
        <v>2110000</v>
      </c>
      <c r="I367" s="12" t="n">
        <v>12</v>
      </c>
      <c r="J367" s="13" t="n">
        <v>15000</v>
      </c>
      <c r="K367" s="13">
        <f>IFERROR($H367/$I367,"")</f>
        <v/>
      </c>
      <c r="L367" s="13" t="n">
        <v>750000</v>
      </c>
      <c r="M367" t="inlineStr">
        <is>
          <t>MA, GA</t>
        </is>
      </c>
      <c r="N367" t="inlineStr">
        <is>
          <t>No</t>
        </is>
      </c>
      <c r="O367" t="inlineStr">
        <is>
          <t>Not stated</t>
        </is>
      </c>
      <c r="Q367" s="9" t="inlineStr">
        <is>
          <t>https://grantcue.com/foundations/the-john-and-mary-neff-foundation-586403590</t>
        </is>
      </c>
    </row>
    <row r="368">
      <c r="A368">
        <f>IF($E368=$E367,$A367+1,1)</f>
        <v/>
      </c>
      <c r="B368" t="inlineStr">
        <is>
          <t>ALFRED &amp; JANE ROSS FOUNDATION INC</t>
        </is>
      </c>
      <c r="C368" t="inlineStr">
        <is>
          <t>13-3680380</t>
        </is>
      </c>
      <c r="D368" t="inlineStr">
        <is>
          <t>District of Columbia</t>
        </is>
      </c>
      <c r="E368" t="inlineStr">
        <is>
          <t>DC</t>
        </is>
      </c>
      <c r="F368" t="n">
        <v>2025</v>
      </c>
      <c r="G368" t="n">
        <v>2</v>
      </c>
      <c r="H368" s="13" t="n">
        <v>2108500</v>
      </c>
      <c r="I368" s="12" t="n">
        <v>74</v>
      </c>
      <c r="J368" s="13" t="n">
        <v>5000</v>
      </c>
      <c r="K368" s="13">
        <f>IFERROR($H368/$I368,"")</f>
        <v/>
      </c>
      <c r="L368" s="13" t="n">
        <v>690000</v>
      </c>
      <c r="M368" t="inlineStr">
        <is>
          <t>NY, MI, PARIS</t>
        </is>
      </c>
      <c r="N368" t="inlineStr">
        <is>
          <t>No</t>
        </is>
      </c>
      <c r="O368" t="inlineStr">
        <is>
          <t>Not stated</t>
        </is>
      </c>
      <c r="Q368" s="9" t="inlineStr">
        <is>
          <t>https://grantcue.com/foundations/alfred-and-jane-ross-foundation-inc-133680380</t>
        </is>
      </c>
    </row>
    <row r="369">
      <c r="A369">
        <f>IF($E369=$E368,$A368+1,1)</f>
        <v/>
      </c>
      <c r="B369" t="inlineStr">
        <is>
          <t>THE DECK FOUNDATION</t>
        </is>
      </c>
      <c r="C369" t="inlineStr">
        <is>
          <t>82-3894869</t>
        </is>
      </c>
      <c r="D369" t="inlineStr">
        <is>
          <t>District of Columbia</t>
        </is>
      </c>
      <c r="E369" t="inlineStr">
        <is>
          <t>DC</t>
        </is>
      </c>
      <c r="F369" t="n">
        <v>2025</v>
      </c>
      <c r="G369" t="n">
        <v>2</v>
      </c>
      <c r="H369" s="13" t="n">
        <v>2102500</v>
      </c>
      <c r="I369" s="12" t="n">
        <v>105</v>
      </c>
      <c r="J369" s="13" t="n">
        <v>10000</v>
      </c>
      <c r="K369" s="13">
        <f>IFERROR($H369/$I369,"")</f>
        <v/>
      </c>
      <c r="L369" s="13" t="n">
        <v>100000</v>
      </c>
      <c r="M369" t="inlineStr">
        <is>
          <t>MD, NY, GA</t>
        </is>
      </c>
      <c r="N369" t="inlineStr">
        <is>
          <t>No</t>
        </is>
      </c>
      <c r="O369" t="inlineStr">
        <is>
          <t>Not stated</t>
        </is>
      </c>
      <c r="Q369" s="9" t="inlineStr">
        <is>
          <t>https://grantcue.com/foundations/the-deck-foundation-823894869</t>
        </is>
      </c>
    </row>
    <row r="370">
      <c r="A370">
        <f>IF($E370=$E369,$A369+1,1)</f>
        <v/>
      </c>
      <c r="B370" t="inlineStr">
        <is>
          <t>THE JOHN DICKSON HOME</t>
        </is>
      </c>
      <c r="C370" t="inlineStr">
        <is>
          <t>53-0204688</t>
        </is>
      </c>
      <c r="D370" t="inlineStr">
        <is>
          <t>District of Columbia</t>
        </is>
      </c>
      <c r="E370" t="inlineStr">
        <is>
          <t>DC</t>
        </is>
      </c>
      <c r="F370" t="n">
        <v>2024</v>
      </c>
      <c r="G370" t="n">
        <v>2</v>
      </c>
      <c r="H370" s="13" t="n">
        <v>2090860</v>
      </c>
      <c r="I370" s="12" t="n">
        <v>11</v>
      </c>
      <c r="J370" s="13" t="n">
        <v>90000</v>
      </c>
      <c r="K370" s="13">
        <f>IFERROR($H370/$I370,"")</f>
        <v/>
      </c>
      <c r="L370" s="13" t="n">
        <v>453580</v>
      </c>
      <c r="M370" t="inlineStr">
        <is>
          <t>MD</t>
        </is>
      </c>
      <c r="N370" t="inlineStr">
        <is>
          <t>No</t>
        </is>
      </c>
      <c r="O370" t="inlineStr">
        <is>
          <t>Not stated</t>
        </is>
      </c>
      <c r="Q370" s="9" t="inlineStr">
        <is>
          <t>https://grantcue.com/foundations/the-john-dickson-home-c-o-terence-collins-530204688</t>
        </is>
      </c>
    </row>
    <row r="371">
      <c r="A371">
        <f>IF($E371=$E370,$A370+1,1)</f>
        <v/>
      </c>
      <c r="B371" t="inlineStr">
        <is>
          <t>PATRICIA PRICE PETERSON FOUNDATION</t>
        </is>
      </c>
      <c r="C371" t="inlineStr">
        <is>
          <t>94-6109098</t>
        </is>
      </c>
      <c r="D371" t="inlineStr">
        <is>
          <t>District of Columbia</t>
        </is>
      </c>
      <c r="E371" t="inlineStr">
        <is>
          <t>DC</t>
        </is>
      </c>
      <c r="F371" t="n">
        <v>2025</v>
      </c>
      <c r="G371" t="n">
        <v>2</v>
      </c>
      <c r="H371" s="13" t="n">
        <v>2047108</v>
      </c>
      <c r="I371" s="12" t="n">
        <v>28</v>
      </c>
      <c r="J371" s="13" t="n">
        <v>32500</v>
      </c>
      <c r="K371" s="13">
        <f>IFERROR($H371/$I371,"")</f>
        <v/>
      </c>
      <c r="L371" s="13" t="n">
        <v>425000</v>
      </c>
      <c r="M371" t="inlineStr">
        <is>
          <t>MA, IL</t>
        </is>
      </c>
      <c r="N371" t="inlineStr">
        <is>
          <t>No</t>
        </is>
      </c>
      <c r="O371" t="inlineStr">
        <is>
          <t>Not stated</t>
        </is>
      </c>
      <c r="Q371" s="9" t="inlineStr">
        <is>
          <t>https://grantcue.com/foundations/patricia-price-peterson-foundation-946109098</t>
        </is>
      </c>
    </row>
    <row r="372">
      <c r="A372">
        <f>IF($E372=$E371,$A371+1,1)</f>
        <v/>
      </c>
      <c r="B372" t="inlineStr">
        <is>
          <t>THE FORSTER FAMILY FOUNDATION</t>
        </is>
      </c>
      <c r="C372" t="inlineStr">
        <is>
          <t>20-1512250</t>
        </is>
      </c>
      <c r="D372" t="inlineStr">
        <is>
          <t>District of Columbia</t>
        </is>
      </c>
      <c r="E372" t="inlineStr">
        <is>
          <t>DC</t>
        </is>
      </c>
      <c r="F372" t="n">
        <v>2024</v>
      </c>
      <c r="G372" t="n">
        <v>1</v>
      </c>
      <c r="H372" s="13" t="n">
        <v>2015000</v>
      </c>
      <c r="I372" s="12" t="n">
        <v>16</v>
      </c>
      <c r="J372" s="13" t="n">
        <v>75000</v>
      </c>
      <c r="K372" s="13">
        <f>IFERROR($H372/$I372,"")</f>
        <v/>
      </c>
      <c r="L372" s="13" t="n">
        <v>500000</v>
      </c>
      <c r="M372" t="inlineStr">
        <is>
          <t>TX, VA, IL</t>
        </is>
      </c>
      <c r="N372" t="inlineStr">
        <is>
          <t>No</t>
        </is>
      </c>
      <c r="O372" t="inlineStr">
        <is>
          <t>Not stated</t>
        </is>
      </c>
      <c r="Q372" s="9" t="inlineStr">
        <is>
          <t>https://grantcue.com/foundations/the-forster-family-foundation-c-o-peter-forster-201512250</t>
        </is>
      </c>
    </row>
    <row r="373">
      <c r="A373">
        <f>IF($E373=$E372,$A372+1,1)</f>
        <v/>
      </c>
      <c r="B373" t="inlineStr">
        <is>
          <t>SULLIVAN FAMILY CHARITABLE FOUNDATION</t>
        </is>
      </c>
      <c r="C373" t="inlineStr">
        <is>
          <t>26-1624907</t>
        </is>
      </c>
      <c r="D373" t="inlineStr">
        <is>
          <t>District of Columbia</t>
        </is>
      </c>
      <c r="E373" t="inlineStr">
        <is>
          <t>DC</t>
        </is>
      </c>
      <c r="F373" t="n">
        <v>2024</v>
      </c>
      <c r="G373" t="n">
        <v>1</v>
      </c>
      <c r="H373" s="13" t="n">
        <v>1976204</v>
      </c>
      <c r="I373" s="12" t="n">
        <v>28</v>
      </c>
      <c r="J373" s="13" t="n">
        <v>25000</v>
      </c>
      <c r="K373" s="13">
        <f>IFERROR($H373/$I373,"")</f>
        <v/>
      </c>
      <c r="L373" s="13" t="n">
        <v>350000</v>
      </c>
      <c r="M373" t="inlineStr">
        <is>
          <t>NY, MA, MD</t>
        </is>
      </c>
      <c r="N373" t="inlineStr">
        <is>
          <t>No</t>
        </is>
      </c>
      <c r="O373" t="inlineStr">
        <is>
          <t>Not stated</t>
        </is>
      </c>
      <c r="Q373" s="9" t="inlineStr">
        <is>
          <t>https://grantcue.com/foundations/sullivan-family-charitable-foundation-c-o-bessemer-trust-261624907</t>
        </is>
      </c>
    </row>
    <row r="374">
      <c r="A374">
        <f>IF($E374=$E373,$A373+1,1)</f>
        <v/>
      </c>
      <c r="B374" t="inlineStr">
        <is>
          <t>UNITED STATES - JAPAN FOUNDATION</t>
        </is>
      </c>
      <c r="C374" t="inlineStr">
        <is>
          <t>13-3054425</t>
        </is>
      </c>
      <c r="D374" t="inlineStr">
        <is>
          <t>District of Columbia</t>
        </is>
      </c>
      <c r="E374" t="inlineStr">
        <is>
          <t>DC</t>
        </is>
      </c>
      <c r="F374" t="n">
        <v>2024</v>
      </c>
      <c r="G374" t="n">
        <v>1</v>
      </c>
      <c r="H374" s="13" t="n">
        <v>1970599</v>
      </c>
      <c r="I374" s="12" t="n">
        <v>72</v>
      </c>
      <c r="J374" s="13" t="n">
        <v>19022</v>
      </c>
      <c r="K374" s="13">
        <f>IFERROR($H374/$I374,"")</f>
        <v/>
      </c>
      <c r="L374" s="13" t="n">
        <v>99785</v>
      </c>
      <c r="M374" t="inlineStr">
        <is>
          <t>TOKYO, NY, CA</t>
        </is>
      </c>
      <c r="N374" t="inlineStr">
        <is>
          <t>Yes</t>
        </is>
      </c>
      <c r="O374" t="inlineStr">
        <is>
          <t>Yes</t>
        </is>
      </c>
      <c r="P374" s="9" t="inlineStr">
        <is>
          <t>https://www.us-jf.org/</t>
        </is>
      </c>
      <c r="Q374" s="9" t="inlineStr">
        <is>
          <t>https://grantcue.com/foundations/united-states-japan-foundation-133054425</t>
        </is>
      </c>
    </row>
    <row r="375">
      <c r="A375">
        <f>IF($E375=$E374,$A374+1,1)</f>
        <v/>
      </c>
      <c r="B375" t="inlineStr">
        <is>
          <t>THE FEUERSTEIN MAIER FAMILY FOUNDATION INC</t>
        </is>
      </c>
      <c r="C375" t="inlineStr">
        <is>
          <t>27-3971838</t>
        </is>
      </c>
      <c r="D375" t="inlineStr">
        <is>
          <t>District of Columbia</t>
        </is>
      </c>
      <c r="E375" t="inlineStr">
        <is>
          <t>DC</t>
        </is>
      </c>
      <c r="F375" t="n">
        <v>2024</v>
      </c>
      <c r="G375" t="n">
        <v>2</v>
      </c>
      <c r="H375" s="13" t="n">
        <v>1951962</v>
      </c>
      <c r="I375" s="12" t="n">
        <v>74</v>
      </c>
      <c r="J375" s="13" t="n">
        <v>5000</v>
      </c>
      <c r="K375" s="13">
        <f>IFERROR($H375/$I375,"")</f>
        <v/>
      </c>
      <c r="L375" s="13" t="n">
        <v>520000</v>
      </c>
      <c r="M375" t="inlineStr">
        <is>
          <t>NJ, NY, MD</t>
        </is>
      </c>
      <c r="N375" t="inlineStr">
        <is>
          <t>No</t>
        </is>
      </c>
      <c r="O375" t="inlineStr">
        <is>
          <t>Not stated</t>
        </is>
      </c>
      <c r="Q375" s="9" t="inlineStr">
        <is>
          <t>https://grantcue.com/foundations/the-feuerstein-maier-family-foundation-inc-273971838</t>
        </is>
      </c>
    </row>
    <row r="376">
      <c r="A376">
        <f>IF($E376=$E375,$A375+1,1)</f>
        <v/>
      </c>
      <c r="B376" t="inlineStr">
        <is>
          <t>ALICE SHAVER FOUNDATION</t>
        </is>
      </c>
      <c r="C376" t="inlineStr">
        <is>
          <t>13-7483764</t>
        </is>
      </c>
      <c r="D376" t="inlineStr">
        <is>
          <t>District of Columbia</t>
        </is>
      </c>
      <c r="E376" t="inlineStr">
        <is>
          <t>DC</t>
        </is>
      </c>
      <c r="F376" t="n">
        <v>2025</v>
      </c>
      <c r="G376" t="n">
        <v>2</v>
      </c>
      <c r="H376" s="13" t="n">
        <v>1919000</v>
      </c>
      <c r="I376" s="12" t="n">
        <v>190</v>
      </c>
      <c r="J376" s="13" t="n">
        <v>10000</v>
      </c>
      <c r="K376" s="13">
        <f>IFERROR($H376/$I376,"")</f>
        <v/>
      </c>
      <c r="L376" s="13" t="n">
        <v>25000</v>
      </c>
      <c r="M376" t="inlineStr">
        <is>
          <t>MD, CA, MA</t>
        </is>
      </c>
      <c r="N376" t="inlineStr">
        <is>
          <t>No</t>
        </is>
      </c>
      <c r="O376" t="inlineStr">
        <is>
          <t>Not stated</t>
        </is>
      </c>
      <c r="Q376" s="9" t="inlineStr">
        <is>
          <t>https://grantcue.com/foundations/alice-shaver-foundation-137483764</t>
        </is>
      </c>
    </row>
    <row r="377">
      <c r="A377">
        <f>IF($E377=$E376,$A376+1,1)</f>
        <v/>
      </c>
      <c r="B377" t="inlineStr">
        <is>
          <t>THE JOHN J POHANKA FAMILY FOUNDATION</t>
        </is>
      </c>
      <c r="C377" t="inlineStr">
        <is>
          <t>56-6784266</t>
        </is>
      </c>
      <c r="D377" t="inlineStr">
        <is>
          <t>District of Columbia</t>
        </is>
      </c>
      <c r="E377" t="inlineStr">
        <is>
          <t>DC</t>
        </is>
      </c>
      <c r="F377" t="n">
        <v>2024</v>
      </c>
      <c r="G377" t="n">
        <v>1</v>
      </c>
      <c r="H377" s="13" t="n">
        <v>1867734</v>
      </c>
      <c r="I377" s="12" t="n">
        <v>91</v>
      </c>
      <c r="J377" s="13" t="n">
        <v>6042</v>
      </c>
      <c r="K377" s="13">
        <f>IFERROR($H377/$I377,"")</f>
        <v/>
      </c>
      <c r="L377" s="13" t="n">
        <v>215000</v>
      </c>
      <c r="M377" t="inlineStr">
        <is>
          <t>VA, MD, PA</t>
        </is>
      </c>
      <c r="N377" t="inlineStr">
        <is>
          <t>No</t>
        </is>
      </c>
      <c r="O377" t="inlineStr">
        <is>
          <t>Not stated</t>
        </is>
      </c>
      <c r="Q377" s="9" t="inlineStr">
        <is>
          <t>https://grantcue.com/foundations/the-john-j-pohanka-family-foundation-566784266</t>
        </is>
      </c>
    </row>
    <row r="378">
      <c r="A378">
        <f>IF($E378=$E377,$A377+1,1)</f>
        <v/>
      </c>
      <c r="B378" t="inlineStr">
        <is>
          <t>MILTON &amp; DOROTHY SARNOFF RAYMOND FOUNDATION</t>
        </is>
      </c>
      <c r="C378" t="inlineStr">
        <is>
          <t>35-6803768</t>
        </is>
      </c>
      <c r="D378" t="inlineStr">
        <is>
          <t>District of Columbia</t>
        </is>
      </c>
      <c r="E378" t="inlineStr">
        <is>
          <t>DC</t>
        </is>
      </c>
      <c r="F378" t="n">
        <v>2025</v>
      </c>
      <c r="G378" t="n">
        <v>2</v>
      </c>
      <c r="H378" s="13" t="n">
        <v>1860000</v>
      </c>
      <c r="I378" s="12" t="n">
        <v>180</v>
      </c>
      <c r="J378" s="13" t="n">
        <v>10000</v>
      </c>
      <c r="K378" s="13">
        <f>IFERROR($H378/$I378,"")</f>
        <v/>
      </c>
      <c r="L378" s="13" t="n">
        <v>50000</v>
      </c>
      <c r="M378" t="inlineStr">
        <is>
          <t>NY, MD, CA</t>
        </is>
      </c>
      <c r="N378" t="inlineStr">
        <is>
          <t>No</t>
        </is>
      </c>
      <c r="O378" t="inlineStr">
        <is>
          <t>Not stated</t>
        </is>
      </c>
      <c r="Q378" s="9" t="inlineStr">
        <is>
          <t>https://grantcue.com/foundations/milton-and-dorothy-sarnoff-raymond-foundation-356803768</t>
        </is>
      </c>
    </row>
    <row r="379">
      <c r="A379">
        <f>IF($E379=$E378,$A378+1,1)</f>
        <v/>
      </c>
      <c r="B379" t="inlineStr">
        <is>
          <t>MARCIA AND FRANK CARLUCCI CHARITABLE FOUNDATION</t>
        </is>
      </c>
      <c r="C379" t="inlineStr">
        <is>
          <t>46-4354409</t>
        </is>
      </c>
      <c r="D379" t="inlineStr">
        <is>
          <t>District of Columbia</t>
        </is>
      </c>
      <c r="E379" t="inlineStr">
        <is>
          <t>DC</t>
        </is>
      </c>
      <c r="F379" t="n">
        <v>2025</v>
      </c>
      <c r="G379" t="n">
        <v>2</v>
      </c>
      <c r="H379" s="13" t="n">
        <v>1854950</v>
      </c>
      <c r="I379" s="12" t="n">
        <v>12</v>
      </c>
      <c r="J379" s="13" t="n">
        <v>100767</v>
      </c>
      <c r="K379" s="13">
        <f>IFERROR($H379/$I379,"")</f>
        <v/>
      </c>
      <c r="L379" s="13" t="n">
        <v>502586</v>
      </c>
      <c r="M379" t="inlineStr">
        <is>
          <t>CA, MD, VA</t>
        </is>
      </c>
      <c r="N379" t="inlineStr">
        <is>
          <t>No</t>
        </is>
      </c>
      <c r="O379" t="inlineStr">
        <is>
          <t>Not stated</t>
        </is>
      </c>
      <c r="Q379" s="9" t="inlineStr">
        <is>
          <t>https://grantcue.com/foundations/marcia-and-frank-carlucci-charitable-foundation-464354409</t>
        </is>
      </c>
    </row>
    <row r="380">
      <c r="A380">
        <f>IF($E380=$E379,$A379+1,1)</f>
        <v/>
      </c>
      <c r="B380" t="inlineStr">
        <is>
          <t>DWECK PHILANTHROPIES INC</t>
        </is>
      </c>
      <c r="C380" t="inlineStr">
        <is>
          <t>02-0762730</t>
        </is>
      </c>
      <c r="D380" t="inlineStr">
        <is>
          <t>District of Columbia</t>
        </is>
      </c>
      <c r="E380" t="inlineStr">
        <is>
          <t>DC</t>
        </is>
      </c>
      <c r="F380" t="n">
        <v>2025</v>
      </c>
      <c r="G380" t="n">
        <v>2</v>
      </c>
      <c r="H380" s="13" t="n">
        <v>1829194</v>
      </c>
      <c r="I380" s="12" t="n">
        <v>23</v>
      </c>
      <c r="J380" s="13" t="n">
        <v>50000</v>
      </c>
      <c r="K380" s="13">
        <f>IFERROR($H380/$I380,"")</f>
        <v/>
      </c>
      <c r="L380" s="13" t="n">
        <v>500000</v>
      </c>
      <c r="M380" t="inlineStr">
        <is>
          <t>NY, MD, MA</t>
        </is>
      </c>
      <c r="N380" t="inlineStr">
        <is>
          <t>No</t>
        </is>
      </c>
      <c r="O380" t="inlineStr">
        <is>
          <t>Not stated</t>
        </is>
      </c>
      <c r="Q380" s="9" t="inlineStr">
        <is>
          <t>https://grantcue.com/foundations/dweck-philanthropies-inc-020762730</t>
        </is>
      </c>
    </row>
    <row r="381">
      <c r="A381">
        <f>IF($E381=$E380,$A380+1,1)</f>
        <v/>
      </c>
      <c r="B381" t="inlineStr">
        <is>
          <t>REDSKIN FOUNDATION INC GEORGE PRESTON MARSHALL FOUNDATION</t>
        </is>
      </c>
      <c r="C381" t="inlineStr">
        <is>
          <t>23-7173302</t>
        </is>
      </c>
      <c r="D381" t="inlineStr">
        <is>
          <t>District of Columbia</t>
        </is>
      </c>
      <c r="E381" t="inlineStr">
        <is>
          <t>DC</t>
        </is>
      </c>
      <c r="F381" t="n">
        <v>2025</v>
      </c>
      <c r="G381" t="n">
        <v>2</v>
      </c>
      <c r="H381" s="13" t="n">
        <v>1780380</v>
      </c>
      <c r="I381" s="12" t="n">
        <v>130</v>
      </c>
      <c r="J381" s="13" t="n">
        <v>14500</v>
      </c>
      <c r="K381" s="13">
        <f>IFERROR($H381/$I381,"")</f>
        <v/>
      </c>
      <c r="L381" s="13" t="n">
        <v>33000</v>
      </c>
      <c r="M381" t="inlineStr">
        <is>
          <t>MD, VA</t>
        </is>
      </c>
      <c r="N381" t="inlineStr">
        <is>
          <t>Yes</t>
        </is>
      </c>
      <c r="O381" t="inlineStr">
        <is>
          <t>Not stated</t>
        </is>
      </c>
      <c r="Q381" s="9" t="inlineStr">
        <is>
          <t>https://grantcue.com/foundations/redskin-foundation-inc-george-preston-marshall-foundation-237173302</t>
        </is>
      </c>
    </row>
    <row r="382">
      <c r="A382">
        <f>IF($E382=$E381,$A381+1,1)</f>
        <v/>
      </c>
      <c r="B382" t="inlineStr">
        <is>
          <t>THE SAGNER FAMILY FOUNDATION</t>
        </is>
      </c>
      <c r="C382" t="inlineStr">
        <is>
          <t>22-1711646</t>
        </is>
      </c>
      <c r="D382" t="inlineStr">
        <is>
          <t>District of Columbia</t>
        </is>
      </c>
      <c r="E382" t="inlineStr">
        <is>
          <t>DC</t>
        </is>
      </c>
      <c r="F382" t="n">
        <v>2024</v>
      </c>
      <c r="G382" t="n">
        <v>1</v>
      </c>
      <c r="H382" s="13" t="n">
        <v>1769091</v>
      </c>
      <c r="I382" s="12" t="n">
        <v>23</v>
      </c>
      <c r="J382" s="13" t="n">
        <v>1050</v>
      </c>
      <c r="K382" s="13">
        <f>IFERROR($H382/$I382,"")</f>
        <v/>
      </c>
      <c r="L382" s="13" t="n">
        <v>750000</v>
      </c>
      <c r="M382" t="inlineStr">
        <is>
          <t>NY, CA, MA</t>
        </is>
      </c>
      <c r="N382" t="inlineStr">
        <is>
          <t>No</t>
        </is>
      </c>
      <c r="O382" t="inlineStr">
        <is>
          <t>Not stated</t>
        </is>
      </c>
      <c r="Q382" s="9" t="inlineStr">
        <is>
          <t>https://grantcue.com/foundations/the-sagner-family-foundation-221711646</t>
        </is>
      </c>
    </row>
    <row r="383">
      <c r="A383">
        <f>IF($E383=$E382,$A382+1,1)</f>
        <v/>
      </c>
      <c r="B383" t="inlineStr">
        <is>
          <t>THE HANLEY FOUNDATION</t>
        </is>
      </c>
      <c r="C383" t="inlineStr">
        <is>
          <t>52-2204367</t>
        </is>
      </c>
      <c r="D383" t="inlineStr">
        <is>
          <t>District of Columbia</t>
        </is>
      </c>
      <c r="E383" t="inlineStr">
        <is>
          <t>DC</t>
        </is>
      </c>
      <c r="F383" t="n">
        <v>2025</v>
      </c>
      <c r="G383" t="n">
        <v>2</v>
      </c>
      <c r="H383" s="13" t="n">
        <v>1769000</v>
      </c>
      <c r="I383" s="12" t="n">
        <v>68</v>
      </c>
      <c r="J383" s="13" t="n">
        <v>5000</v>
      </c>
      <c r="K383" s="13">
        <f>IFERROR($H383/$I383,"")</f>
        <v/>
      </c>
      <c r="L383" s="13" t="n">
        <v>312000</v>
      </c>
      <c r="M383" t="inlineStr">
        <is>
          <t>MA, MD, CA</t>
        </is>
      </c>
      <c r="N383" t="inlineStr">
        <is>
          <t>No</t>
        </is>
      </c>
      <c r="O383" t="inlineStr">
        <is>
          <t>Not stated</t>
        </is>
      </c>
      <c r="Q383" s="9" t="inlineStr">
        <is>
          <t>https://grantcue.com/foundations/the-hanley-foundation-522204367</t>
        </is>
      </c>
    </row>
    <row r="384">
      <c r="A384">
        <f>IF($E384=$E383,$A383+1,1)</f>
        <v/>
      </c>
      <c r="B384" t="inlineStr">
        <is>
          <t>FRIEDMAN-FRENCH FOUNDATION INC</t>
        </is>
      </c>
      <c r="C384" t="inlineStr">
        <is>
          <t>52-1853718</t>
        </is>
      </c>
      <c r="D384" t="inlineStr">
        <is>
          <t>District of Columbia</t>
        </is>
      </c>
      <c r="E384" t="inlineStr">
        <is>
          <t>DC</t>
        </is>
      </c>
      <c r="F384" t="n">
        <v>2024</v>
      </c>
      <c r="G384" t="n">
        <v>1</v>
      </c>
      <c r="H384" s="13" t="n">
        <v>1754025</v>
      </c>
      <c r="I384" s="12" t="n">
        <v>21</v>
      </c>
      <c r="J384" s="13" t="n">
        <v>50000</v>
      </c>
      <c r="K384" s="13">
        <f>IFERROR($H384/$I384,"")</f>
        <v/>
      </c>
      <c r="L384" s="13" t="n">
        <v>719700</v>
      </c>
      <c r="M384" t="inlineStr">
        <is>
          <t>VA, MD, NY</t>
        </is>
      </c>
      <c r="N384" t="inlineStr">
        <is>
          <t>No</t>
        </is>
      </c>
      <c r="O384" t="inlineStr">
        <is>
          <t>Not stated</t>
        </is>
      </c>
      <c r="Q384" s="9" t="inlineStr">
        <is>
          <t>https://grantcue.com/foundations/friedman-french-foundation-inc-521853718</t>
        </is>
      </c>
    </row>
    <row r="385">
      <c r="A385">
        <f>IF($E385=$E384,$A384+1,1)</f>
        <v/>
      </c>
      <c r="B385" t="inlineStr">
        <is>
          <t>MARS HQ REGIONAL FOUNDATION</t>
        </is>
      </c>
      <c r="C385" t="inlineStr">
        <is>
          <t>54-6037592</t>
        </is>
      </c>
      <c r="D385" t="inlineStr">
        <is>
          <t>District of Columbia</t>
        </is>
      </c>
      <c r="E385" t="inlineStr">
        <is>
          <t>DC</t>
        </is>
      </c>
      <c r="F385" t="n">
        <v>2024</v>
      </c>
      <c r="G385" t="n">
        <v>1</v>
      </c>
      <c r="H385" s="13" t="n">
        <v>1723600</v>
      </c>
      <c r="I385" s="12" t="n">
        <v>105</v>
      </c>
      <c r="J385" s="13" t="n">
        <v>10000</v>
      </c>
      <c r="K385" s="13">
        <f>IFERROR($H385/$I385,"")</f>
        <v/>
      </c>
      <c r="L385" s="13" t="n">
        <v>300000</v>
      </c>
      <c r="M385" t="inlineStr">
        <is>
          <t>VA, CA, MD</t>
        </is>
      </c>
      <c r="N385" t="inlineStr">
        <is>
          <t>No</t>
        </is>
      </c>
      <c r="O385" t="inlineStr">
        <is>
          <t>Not stated</t>
        </is>
      </c>
      <c r="Q385" s="9" t="inlineStr">
        <is>
          <t>https://grantcue.com/foundations/mars-hq-regional-foundation-546037592</t>
        </is>
      </c>
    </row>
    <row r="386">
      <c r="A386">
        <f>IF($E386=$E385,$A385+1,1)</f>
        <v/>
      </c>
      <c r="B386" t="inlineStr">
        <is>
          <t>THE ENFRANCHISEMENT FOUNDATION</t>
        </is>
      </c>
      <c r="C386" t="inlineStr">
        <is>
          <t>13-4055747</t>
        </is>
      </c>
      <c r="D386" t="inlineStr">
        <is>
          <t>District of Columbia</t>
        </is>
      </c>
      <c r="E386" t="inlineStr">
        <is>
          <t>DC</t>
        </is>
      </c>
      <c r="F386" t="n">
        <v>2024</v>
      </c>
      <c r="G386" t="n">
        <v>2</v>
      </c>
      <c r="H386" s="13" t="n">
        <v>1684006</v>
      </c>
      <c r="I386" s="12" t="n">
        <v>28</v>
      </c>
      <c r="J386" s="13" t="n">
        <v>25000</v>
      </c>
      <c r="K386" s="13">
        <f>IFERROR($H386/$I386,"")</f>
        <v/>
      </c>
      <c r="L386" s="13" t="n">
        <v>387527</v>
      </c>
      <c r="M386" t="inlineStr">
        <is>
          <t>NY, MD, IL</t>
        </is>
      </c>
      <c r="N386" t="inlineStr">
        <is>
          <t>No</t>
        </is>
      </c>
      <c r="O386" t="inlineStr">
        <is>
          <t>Not stated</t>
        </is>
      </c>
      <c r="Q386" s="9" t="inlineStr">
        <is>
          <t>https://grantcue.com/foundations/the-enfranchisement-foundation-134055747</t>
        </is>
      </c>
    </row>
    <row r="387">
      <c r="A387">
        <f>IF($E387=$E386,$A386+1,1)</f>
        <v/>
      </c>
      <c r="B387" t="inlineStr">
        <is>
          <t>HAO RAN FOUNDATION US BRANCH</t>
        </is>
      </c>
      <c r="C387" t="inlineStr">
        <is>
          <t>94-3323905</t>
        </is>
      </c>
      <c r="D387" t="inlineStr">
        <is>
          <t>District of Columbia</t>
        </is>
      </c>
      <c r="E387" t="inlineStr">
        <is>
          <t>DC</t>
        </is>
      </c>
      <c r="F387" t="n">
        <v>2025</v>
      </c>
      <c r="G387" t="n">
        <v>3</v>
      </c>
      <c r="H387" s="13" t="n">
        <v>1665050</v>
      </c>
      <c r="I387" s="12" t="n">
        <v>18</v>
      </c>
      <c r="J387" s="13" t="n">
        <v>112500</v>
      </c>
      <c r="K387" s="13">
        <f>IFERROR($H387/$I387,"")</f>
        <v/>
      </c>
      <c r="L387" s="13" t="n">
        <v>131000</v>
      </c>
      <c r="M387" t="inlineStr">
        <is>
          <t>CA</t>
        </is>
      </c>
      <c r="N387" t="inlineStr">
        <is>
          <t>Not stated</t>
        </is>
      </c>
      <c r="O387" t="inlineStr">
        <is>
          <t>Not stated</t>
        </is>
      </c>
      <c r="Q387" s="9" t="inlineStr">
        <is>
          <t>https://grantcue.com/foundations/hao-ran-foundation-us-branch-943323905</t>
        </is>
      </c>
    </row>
    <row r="388">
      <c r="A388">
        <f>IF($E388=$E387,$A387+1,1)</f>
        <v/>
      </c>
      <c r="B388" t="inlineStr">
        <is>
          <t>HL MT AND HT ADAMS TOWN MEMORIAL FD</t>
        </is>
      </c>
      <c r="C388" t="inlineStr">
        <is>
          <t>27-4249393</t>
        </is>
      </c>
      <c r="D388" t="inlineStr">
        <is>
          <t>District of Columbia</t>
        </is>
      </c>
      <c r="E388" t="inlineStr">
        <is>
          <t>DC</t>
        </is>
      </c>
      <c r="F388" t="n">
        <v>2024</v>
      </c>
      <c r="G388" t="n">
        <v>2</v>
      </c>
      <c r="H388" s="13" t="n">
        <v>1582042</v>
      </c>
      <c r="I388" s="12" t="n">
        <v>10</v>
      </c>
      <c r="J388" s="13" t="n">
        <v>73461</v>
      </c>
      <c r="K388" s="13">
        <f>IFERROR($H388/$I388,"")</f>
        <v/>
      </c>
      <c r="L388" s="13" t="n">
        <v>496900</v>
      </c>
      <c r="M388" t="inlineStr">
        <is>
          <t>CT, NH</t>
        </is>
      </c>
      <c r="N388" t="inlineStr">
        <is>
          <t>No</t>
        </is>
      </c>
      <c r="O388" t="inlineStr">
        <is>
          <t>Not stated</t>
        </is>
      </c>
      <c r="Q388" s="9" t="inlineStr">
        <is>
          <t>https://grantcue.com/foundations/hl-mt-and-ht-adams-town-memorial-fd-274249393</t>
        </is>
      </c>
    </row>
    <row r="389">
      <c r="A389">
        <f>IF($E389=$E388,$A388+1,1)</f>
        <v/>
      </c>
      <c r="B389" t="inlineStr">
        <is>
          <t>THE LEE AND JULIET FOLGER FUND</t>
        </is>
      </c>
      <c r="C389" t="inlineStr">
        <is>
          <t>52-0794388</t>
        </is>
      </c>
      <c r="D389" t="inlineStr">
        <is>
          <t>District of Columbia</t>
        </is>
      </c>
      <c r="E389" t="inlineStr">
        <is>
          <t>DC</t>
        </is>
      </c>
      <c r="F389" t="n">
        <v>2024</v>
      </c>
      <c r="G389" t="n">
        <v>2</v>
      </c>
      <c r="H389" s="13" t="n">
        <v>1571500</v>
      </c>
      <c r="I389" s="12" t="n">
        <v>53</v>
      </c>
      <c r="J389" s="13" t="n">
        <v>10000</v>
      </c>
      <c r="K389" s="13">
        <f>IFERROR($H389/$I389,"")</f>
        <v/>
      </c>
      <c r="L389" s="13" t="n">
        <v>500000</v>
      </c>
      <c r="M389" t="inlineStr">
        <is>
          <t>FL, MA, MD</t>
        </is>
      </c>
      <c r="N389" t="inlineStr">
        <is>
          <t>No</t>
        </is>
      </c>
      <c r="O389" t="inlineStr">
        <is>
          <t>Not stated</t>
        </is>
      </c>
      <c r="Q389" s="9" t="inlineStr">
        <is>
          <t>https://grantcue.com/foundations/the-lee-and-juliet-folger-fund-520794388</t>
        </is>
      </c>
    </row>
    <row r="390">
      <c r="A390">
        <f>IF($E390=$E389,$A389+1,1)</f>
        <v/>
      </c>
      <c r="B390" t="inlineStr">
        <is>
          <t>FRANKEL FAMILY FOUNDATION INC</t>
        </is>
      </c>
      <c r="C390" t="inlineStr">
        <is>
          <t>20-3326897</t>
        </is>
      </c>
      <c r="D390" t="inlineStr">
        <is>
          <t>District of Columbia</t>
        </is>
      </c>
      <c r="E390" t="inlineStr">
        <is>
          <t>DC</t>
        </is>
      </c>
      <c r="F390" t="n">
        <v>2024</v>
      </c>
      <c r="G390" t="n">
        <v>1</v>
      </c>
      <c r="H390" s="13" t="n">
        <v>1560096</v>
      </c>
      <c r="I390" s="12" t="n">
        <v>13</v>
      </c>
      <c r="J390" s="13" t="n">
        <v>46096</v>
      </c>
      <c r="K390" s="13">
        <f>IFERROR($H390/$I390,"")</f>
        <v/>
      </c>
      <c r="L390" s="13" t="n">
        <v>500000</v>
      </c>
      <c r="M390" t="inlineStr">
        <is>
          <t>NY, NJ, SALERNO</t>
        </is>
      </c>
      <c r="N390" t="inlineStr">
        <is>
          <t>No</t>
        </is>
      </c>
      <c r="O390" t="inlineStr">
        <is>
          <t>Not stated</t>
        </is>
      </c>
      <c r="Q390" s="9" t="inlineStr">
        <is>
          <t>https://grantcue.com/foundations/frankel-family-foundation-inc-203326897</t>
        </is>
      </c>
    </row>
    <row r="391">
      <c r="A391">
        <f>IF($E391=$E390,$A390+1,1)</f>
        <v/>
      </c>
      <c r="B391" t="inlineStr">
        <is>
          <t>THE KHIMJI FOUNDATION</t>
        </is>
      </c>
      <c r="C391" t="inlineStr">
        <is>
          <t>47-5555999</t>
        </is>
      </c>
      <c r="D391" t="inlineStr">
        <is>
          <t>District of Columbia</t>
        </is>
      </c>
      <c r="E391" t="inlineStr">
        <is>
          <t>DC</t>
        </is>
      </c>
      <c r="F391" t="n">
        <v>2024</v>
      </c>
      <c r="G391" t="n">
        <v>1</v>
      </c>
      <c r="H391" s="13" t="n">
        <v>1556385</v>
      </c>
      <c r="I391" s="12" t="n">
        <v>5</v>
      </c>
      <c r="J391" s="13" t="n">
        <v>6500</v>
      </c>
      <c r="K391" s="13">
        <f>IFERROR($H391/$I391,"")</f>
        <v/>
      </c>
      <c r="L391" s="13" t="n">
        <v>1510000</v>
      </c>
      <c r="M391" t="inlineStr">
        <is>
          <t>ONTARIO, TX, OH</t>
        </is>
      </c>
      <c r="N391" t="inlineStr">
        <is>
          <t>No</t>
        </is>
      </c>
      <c r="O391" t="inlineStr">
        <is>
          <t>Not stated</t>
        </is>
      </c>
      <c r="Q391" s="9" t="inlineStr">
        <is>
          <t>https://grantcue.com/foundations/the-khimji-foundation-475555999</t>
        </is>
      </c>
    </row>
    <row r="392">
      <c r="A392">
        <f>IF($E392=$E391,$A391+1,1)</f>
        <v/>
      </c>
      <c r="B392" t="inlineStr">
        <is>
          <t>THE RANDOLPH FOUNDATION</t>
        </is>
      </c>
      <c r="C392" t="inlineStr">
        <is>
          <t>47-0892971</t>
        </is>
      </c>
      <c r="D392" t="inlineStr">
        <is>
          <t>District of Columbia</t>
        </is>
      </c>
      <c r="E392" t="inlineStr">
        <is>
          <t>DC</t>
        </is>
      </c>
      <c r="F392" t="n">
        <v>2024</v>
      </c>
      <c r="G392" t="n">
        <v>1</v>
      </c>
      <c r="H392" s="13" t="n">
        <v>1543750</v>
      </c>
      <c r="I392" s="12" t="n">
        <v>95</v>
      </c>
      <c r="J392" s="13" t="n">
        <v>5250</v>
      </c>
      <c r="K392" s="13">
        <f>IFERROR($H392/$I392,"")</f>
        <v/>
      </c>
      <c r="L392" s="13" t="n">
        <v>250000</v>
      </c>
      <c r="M392" t="inlineStr">
        <is>
          <t>NY, MA, VA</t>
        </is>
      </c>
      <c r="N392" t="inlineStr">
        <is>
          <t>Yes</t>
        </is>
      </c>
      <c r="O392" t="inlineStr">
        <is>
          <t>Not stated</t>
        </is>
      </c>
      <c r="Q392" s="9" t="inlineStr">
        <is>
          <t>https://grantcue.com/foundations/the-randolph-foundation-470892971</t>
        </is>
      </c>
    </row>
    <row r="393">
      <c r="A393">
        <f>IF($E393=$E392,$A392+1,1)</f>
        <v/>
      </c>
      <c r="B393" t="inlineStr">
        <is>
          <t>SUNRISE CHARITABLE FOUNDATION TRUST</t>
        </is>
      </c>
      <c r="C393" t="inlineStr">
        <is>
          <t>52-6560157</t>
        </is>
      </c>
      <c r="D393" t="inlineStr">
        <is>
          <t>District of Columbia</t>
        </is>
      </c>
      <c r="E393" t="inlineStr">
        <is>
          <t>DC</t>
        </is>
      </c>
      <c r="F393" t="n">
        <v>2024</v>
      </c>
      <c r="G393" t="n">
        <v>1</v>
      </c>
      <c r="H393" s="13" t="n">
        <v>1531560</v>
      </c>
      <c r="I393" s="12" t="n">
        <v>17</v>
      </c>
      <c r="J393" s="13" t="n">
        <v>60000</v>
      </c>
      <c r="K393" s="13">
        <f>IFERROR($H393/$I393,"")</f>
        <v/>
      </c>
      <c r="L393" s="13" t="n">
        <v>300000</v>
      </c>
      <c r="M393" t="inlineStr">
        <is>
          <t>MA, CA, NY</t>
        </is>
      </c>
      <c r="N393" t="inlineStr">
        <is>
          <t>No</t>
        </is>
      </c>
      <c r="O393" t="inlineStr">
        <is>
          <t>Not stated</t>
        </is>
      </c>
      <c r="Q393" s="9" t="inlineStr">
        <is>
          <t>https://grantcue.com/foundations/sunrise-charitable-foundation-trust-c-o-antoine-van-agtmael-526560157</t>
        </is>
      </c>
    </row>
    <row r="394">
      <c r="A394">
        <f>IF($E394=$E393,$A393+1,1)</f>
        <v/>
      </c>
      <c r="B394" t="inlineStr">
        <is>
          <t>PAUL JEPSEN SCHOLARSHIP FOUNDATION</t>
        </is>
      </c>
      <c r="C394" t="inlineStr">
        <is>
          <t>06-1625705</t>
        </is>
      </c>
      <c r="D394" t="inlineStr">
        <is>
          <t>District of Columbia</t>
        </is>
      </c>
      <c r="E394" t="inlineStr">
        <is>
          <t>DC</t>
        </is>
      </c>
      <c r="F394" t="n">
        <v>2025</v>
      </c>
      <c r="G394" t="n">
        <v>2</v>
      </c>
      <c r="H394" s="13" t="n">
        <v>1525000</v>
      </c>
      <c r="I394" s="12" t="n">
        <v>5</v>
      </c>
      <c r="J394" s="13" t="n">
        <v>160000</v>
      </c>
      <c r="K394" s="13">
        <f>IFERROR($H394/$I394,"")</f>
        <v/>
      </c>
      <c r="L394" s="13" t="n">
        <v>1000000</v>
      </c>
      <c r="M394" t="inlineStr">
        <is>
          <t>NE, MS, MA</t>
        </is>
      </c>
      <c r="N394" t="inlineStr">
        <is>
          <t>No</t>
        </is>
      </c>
      <c r="O394" t="inlineStr">
        <is>
          <t>Not stated</t>
        </is>
      </c>
      <c r="Q394" s="9" t="inlineStr">
        <is>
          <t>https://grantcue.com/foundations/paul-jepsen-scholarship-foundation-061625705</t>
        </is>
      </c>
    </row>
    <row r="395">
      <c r="A395">
        <f>IF($E395=$E394,$A394+1,1)</f>
        <v/>
      </c>
      <c r="B395" t="inlineStr">
        <is>
          <t>THE TD &amp; MA O'MALLEY FOUNDATION INC</t>
        </is>
      </c>
      <c r="C395" t="inlineStr">
        <is>
          <t>06-1157580</t>
        </is>
      </c>
      <c r="D395" t="inlineStr">
        <is>
          <t>District of Columbia</t>
        </is>
      </c>
      <c r="E395" t="inlineStr">
        <is>
          <t>DC</t>
        </is>
      </c>
      <c r="F395" t="n">
        <v>2023</v>
      </c>
      <c r="G395" t="n">
        <v>1</v>
      </c>
      <c r="H395" s="13" t="n">
        <v>1520000</v>
      </c>
      <c r="I395" s="12" t="n">
        <v>13</v>
      </c>
      <c r="J395" s="13" t="n">
        <v>60000</v>
      </c>
      <c r="K395" s="13">
        <f>IFERROR($H395/$I395,"")</f>
        <v/>
      </c>
      <c r="L395" s="13" t="n">
        <v>750000</v>
      </c>
      <c r="M395" t="inlineStr">
        <is>
          <t>CT, NY, PA</t>
        </is>
      </c>
      <c r="N395" t="inlineStr">
        <is>
          <t>No</t>
        </is>
      </c>
      <c r="O395" t="inlineStr">
        <is>
          <t>Not stated</t>
        </is>
      </c>
      <c r="Q395" s="9" t="inlineStr">
        <is>
          <t>https://grantcue.com/foundations/the-td-and-ma-o-malley-foundation-inc-061157580</t>
        </is>
      </c>
    </row>
    <row r="396">
      <c r="A396">
        <f>IF($E396=$E395,$A395+1,1)</f>
        <v/>
      </c>
      <c r="B396" t="inlineStr">
        <is>
          <t>THE INSTITUTE FOR TECHNOLOGY IN HEALTH CARE</t>
        </is>
      </c>
      <c r="C396" t="inlineStr">
        <is>
          <t>52-1292049</t>
        </is>
      </c>
      <c r="D396" t="inlineStr">
        <is>
          <t>District of Columbia</t>
        </is>
      </c>
      <c r="E396" t="inlineStr">
        <is>
          <t>DC</t>
        </is>
      </c>
      <c r="F396" t="n">
        <v>2024</v>
      </c>
      <c r="G396" t="n">
        <v>1</v>
      </c>
      <c r="H396" s="13" t="n">
        <v>1517726</v>
      </c>
      <c r="I396" s="12" t="n">
        <v>10</v>
      </c>
      <c r="J396" s="13" t="n">
        <v>40050</v>
      </c>
      <c r="K396" s="13">
        <f>IFERROR($H396/$I396,"")</f>
        <v/>
      </c>
      <c r="L396" s="13" t="n">
        <v>1000000</v>
      </c>
      <c r="M396" t="inlineStr">
        <is>
          <t>FL, WV, VA</t>
        </is>
      </c>
      <c r="N396" t="inlineStr">
        <is>
          <t>Yes</t>
        </is>
      </c>
      <c r="O396" t="inlineStr">
        <is>
          <t>Yes</t>
        </is>
      </c>
      <c r="P396" s="9" t="inlineStr">
        <is>
          <t>https://www.technologyhealthcare.org/</t>
        </is>
      </c>
      <c r="Q396" s="9" t="inlineStr">
        <is>
          <t>https://grantcue.com/foundations/the-institute-for-technology-in-health-care-521292049</t>
        </is>
      </c>
    </row>
    <row r="397">
      <c r="A397">
        <f>IF($E397=$E396,$A396+1,1)</f>
        <v/>
      </c>
      <c r="B397" t="inlineStr">
        <is>
          <t>JORDAN FAMILY FOUNDATION INC</t>
        </is>
      </c>
      <c r="C397" t="inlineStr">
        <is>
          <t>20-5940739</t>
        </is>
      </c>
      <c r="D397" t="inlineStr">
        <is>
          <t>District of Columbia</t>
        </is>
      </c>
      <c r="E397" t="inlineStr">
        <is>
          <t>DC</t>
        </is>
      </c>
      <c r="F397" t="n">
        <v>2024</v>
      </c>
      <c r="G397" t="n">
        <v>1</v>
      </c>
      <c r="H397" s="13" t="n">
        <v>1512500</v>
      </c>
      <c r="I397" s="12" t="n">
        <v>9</v>
      </c>
      <c r="J397" s="13" t="n">
        <v>50000</v>
      </c>
      <c r="K397" s="13">
        <f>IFERROR($H397/$I397,"")</f>
        <v/>
      </c>
      <c r="L397" s="13" t="n">
        <v>602500</v>
      </c>
      <c r="M397" t="inlineStr">
        <is>
          <t>IL, NY, WI</t>
        </is>
      </c>
      <c r="N397" t="inlineStr">
        <is>
          <t>No</t>
        </is>
      </c>
      <c r="O397" t="inlineStr">
        <is>
          <t>Not stated</t>
        </is>
      </c>
      <c r="Q397" s="9" t="inlineStr">
        <is>
          <t>https://grantcue.com/foundations/jordan-family-foundation-inc-c-o-g-and-k-wisconsin-services-llc-205940739</t>
        </is>
      </c>
    </row>
    <row r="398">
      <c r="A398">
        <f>IF($E398=$E397,$A397+1,1)</f>
        <v/>
      </c>
      <c r="B398" t="inlineStr">
        <is>
          <t>JN MCARTHUR FOUNDATION INC</t>
        </is>
      </c>
      <c r="C398" t="inlineStr">
        <is>
          <t>59-6063228</t>
        </is>
      </c>
      <c r="D398" t="inlineStr">
        <is>
          <t>District of Columbia</t>
        </is>
      </c>
      <c r="E398" t="inlineStr">
        <is>
          <t>DC</t>
        </is>
      </c>
      <c r="F398" t="n">
        <v>2025</v>
      </c>
      <c r="G398" t="n">
        <v>2</v>
      </c>
      <c r="H398" s="13" t="n">
        <v>1492230</v>
      </c>
      <c r="I398" s="12" t="n">
        <v>74</v>
      </c>
      <c r="J398" s="13" t="n">
        <v>2500</v>
      </c>
      <c r="K398" s="13">
        <f>IFERROR($H398/$I398,"")</f>
        <v/>
      </c>
      <c r="L398" s="13" t="n">
        <v>76070</v>
      </c>
      <c r="M398" t="inlineStr">
        <is>
          <t>MT, FL, GA</t>
        </is>
      </c>
      <c r="N398" t="inlineStr">
        <is>
          <t>No</t>
        </is>
      </c>
      <c r="O398" t="inlineStr">
        <is>
          <t>Not stated</t>
        </is>
      </c>
      <c r="Q398" s="9" t="inlineStr">
        <is>
          <t>https://grantcue.com/foundations/jn-mcarthur-foundation-inc-596063228</t>
        </is>
      </c>
    </row>
    <row r="399">
      <c r="A399">
        <f>IF($E399=$E398,$A398+1,1)</f>
        <v/>
      </c>
      <c r="B399" t="inlineStr">
        <is>
          <t>The Streisand Foundation</t>
        </is>
      </c>
      <c r="C399" t="inlineStr">
        <is>
          <t>13-2620702</t>
        </is>
      </c>
      <c r="D399" t="inlineStr">
        <is>
          <t>District of Columbia</t>
        </is>
      </c>
      <c r="E399" t="inlineStr">
        <is>
          <t>DC</t>
        </is>
      </c>
      <c r="F399" t="n">
        <v>2024</v>
      </c>
      <c r="G399" t="n">
        <v>1</v>
      </c>
      <c r="H399" s="13" t="n">
        <v>1481001</v>
      </c>
      <c r="I399" s="12" t="n">
        <v>94</v>
      </c>
      <c r="J399" s="13" t="n">
        <v>12500</v>
      </c>
      <c r="K399" s="13">
        <f>IFERROR($H399/$I399,"")</f>
        <v/>
      </c>
      <c r="L399" s="13" t="n">
        <v>115000</v>
      </c>
      <c r="M399" t="inlineStr">
        <is>
          <t>CA, NY, MA</t>
        </is>
      </c>
      <c r="N399" t="inlineStr">
        <is>
          <t>Yes</t>
        </is>
      </c>
      <c r="O399" t="inlineStr">
        <is>
          <t>Yes</t>
        </is>
      </c>
      <c r="P399" s="9" t="inlineStr">
        <is>
          <t>https://www.barbrastreisand.com/streisand-foundation</t>
        </is>
      </c>
      <c r="Q399" s="9" t="inlineStr">
        <is>
          <t>https://grantcue.com/foundations/the-streisand-foundation-132620702</t>
        </is>
      </c>
    </row>
    <row r="400">
      <c r="A400">
        <f>IF($E400=$E399,$A399+1,1)</f>
        <v/>
      </c>
      <c r="B400" t="inlineStr">
        <is>
          <t>THE FORTIVE FOUNDATION</t>
        </is>
      </c>
      <c r="C400" t="inlineStr">
        <is>
          <t>84-2828145</t>
        </is>
      </c>
      <c r="D400" t="inlineStr">
        <is>
          <t>District of Columbia</t>
        </is>
      </c>
      <c r="E400" t="inlineStr">
        <is>
          <t>DC</t>
        </is>
      </c>
      <c r="F400" t="n">
        <v>2024</v>
      </c>
      <c r="G400" t="n">
        <v>1</v>
      </c>
      <c r="H400" s="13" t="n">
        <v>1476250</v>
      </c>
      <c r="I400" s="12" t="n">
        <v>13</v>
      </c>
      <c r="J400" s="13" t="n">
        <v>100000</v>
      </c>
      <c r="K400" s="13">
        <f>IFERROR($H400/$I400,"")</f>
        <v/>
      </c>
      <c r="L400" s="13" t="n">
        <v>356250</v>
      </c>
      <c r="M400" t="inlineStr">
        <is>
          <t>WA, CA, GA</t>
        </is>
      </c>
      <c r="N400" t="inlineStr">
        <is>
          <t>No</t>
        </is>
      </c>
      <c r="O400" t="inlineStr">
        <is>
          <t>Not stated</t>
        </is>
      </c>
      <c r="Q400" s="9" t="inlineStr">
        <is>
          <t>https://grantcue.com/foundations/the-fortive-foundation-842828145</t>
        </is>
      </c>
    </row>
    <row r="401">
      <c r="A401">
        <f>IF($E401=$E400,$A400+1,1)</f>
        <v/>
      </c>
      <c r="B401" t="inlineStr">
        <is>
          <t>RUESCH FAMILY FOUNDATION INC</t>
        </is>
      </c>
      <c r="C401" t="inlineStr">
        <is>
          <t>20-1851598</t>
        </is>
      </c>
      <c r="D401" t="inlineStr">
        <is>
          <t>District of Columbia</t>
        </is>
      </c>
      <c r="E401" t="inlineStr">
        <is>
          <t>DC</t>
        </is>
      </c>
      <c r="F401" t="n">
        <v>2024</v>
      </c>
      <c r="G401" t="n">
        <v>2</v>
      </c>
      <c r="H401" s="13" t="n">
        <v>1466000</v>
      </c>
      <c r="I401" s="12" t="n">
        <v>23</v>
      </c>
      <c r="J401" s="13" t="n">
        <v>30000</v>
      </c>
      <c r="K401" s="13">
        <f>IFERROR($H401/$I401,"")</f>
        <v/>
      </c>
      <c r="L401" s="13" t="n">
        <v>250000</v>
      </c>
      <c r="M401" t="inlineStr">
        <is>
          <t>CA, WA, MO</t>
        </is>
      </c>
      <c r="N401" t="inlineStr">
        <is>
          <t>No</t>
        </is>
      </c>
      <c r="O401" t="inlineStr">
        <is>
          <t>Not stated</t>
        </is>
      </c>
      <c r="Q401" s="9" t="inlineStr">
        <is>
          <t>https://grantcue.com/foundations/ruesch-family-foundation-inc-201851598</t>
        </is>
      </c>
    </row>
    <row r="402">
      <c r="A402">
        <f>IF($E402=$E401,$A401+1,1)</f>
        <v/>
      </c>
      <c r="B402" t="inlineStr">
        <is>
          <t>THE MOUSETRAP FOUNDATION</t>
        </is>
      </c>
      <c r="C402" t="inlineStr">
        <is>
          <t>52-2285383</t>
        </is>
      </c>
      <c r="D402" t="inlineStr">
        <is>
          <t>District of Columbia</t>
        </is>
      </c>
      <c r="E402" t="inlineStr">
        <is>
          <t>DC</t>
        </is>
      </c>
      <c r="F402" t="n">
        <v>2024</v>
      </c>
      <c r="G402" t="n">
        <v>1</v>
      </c>
      <c r="H402" s="13" t="n">
        <v>1430946</v>
      </c>
      <c r="I402" s="12" t="n">
        <v>16</v>
      </c>
      <c r="J402" s="13" t="n">
        <v>80000</v>
      </c>
      <c r="K402" s="13">
        <f>IFERROR($H402/$I402,"")</f>
        <v/>
      </c>
      <c r="L402" s="13" t="n">
        <v>220946</v>
      </c>
      <c r="M402" t="inlineStr">
        <is>
          <t>VA, CA, MI</t>
        </is>
      </c>
      <c r="N402" t="inlineStr">
        <is>
          <t>Yes</t>
        </is>
      </c>
      <c r="O402" t="inlineStr">
        <is>
          <t>Not stated</t>
        </is>
      </c>
      <c r="Q402" s="9" t="inlineStr">
        <is>
          <t>https://grantcue.com/foundations/the-mousetrap-foundation-c-o-sterling-foundation-management-llc-522285383</t>
        </is>
      </c>
    </row>
    <row r="403">
      <c r="A403">
        <f>IF($E403=$E402,$A402+1,1)</f>
        <v/>
      </c>
      <c r="B403" t="inlineStr">
        <is>
          <t>RATTNER FAMILY FOUNDATION INC</t>
        </is>
      </c>
      <c r="C403" t="inlineStr">
        <is>
          <t>13-3519099</t>
        </is>
      </c>
      <c r="D403" t="inlineStr">
        <is>
          <t>District of Columbia</t>
        </is>
      </c>
      <c r="E403" t="inlineStr">
        <is>
          <t>DC</t>
        </is>
      </c>
      <c r="F403" t="n">
        <v>2024</v>
      </c>
      <c r="G403" t="n">
        <v>1</v>
      </c>
      <c r="H403" s="13" t="n">
        <v>1419407</v>
      </c>
      <c r="I403" s="12" t="n">
        <v>49</v>
      </c>
      <c r="J403" s="13" t="n">
        <v>10000</v>
      </c>
      <c r="K403" s="13">
        <f>IFERROR($H403/$I403,"")</f>
        <v/>
      </c>
      <c r="L403" s="13" t="n">
        <v>300000</v>
      </c>
      <c r="M403" t="inlineStr">
        <is>
          <t>NY, MA, IL</t>
        </is>
      </c>
      <c r="N403" t="inlineStr">
        <is>
          <t>No</t>
        </is>
      </c>
      <c r="O403" t="inlineStr">
        <is>
          <t>Not stated</t>
        </is>
      </c>
      <c r="Q403" s="9" t="inlineStr">
        <is>
          <t>https://grantcue.com/foundations/rattner-family-foundation-inc-c-o-rattner-family-office-133519099</t>
        </is>
      </c>
    </row>
    <row r="404">
      <c r="A404">
        <f>IF($E404=$E403,$A403+1,1)</f>
        <v/>
      </c>
      <c r="B404" t="inlineStr">
        <is>
          <t>TAVITIAN FOUNDATION INC</t>
        </is>
      </c>
      <c r="C404" t="inlineStr">
        <is>
          <t>52-1939275</t>
        </is>
      </c>
      <c r="D404" t="inlineStr">
        <is>
          <t>District of Columbia</t>
        </is>
      </c>
      <c r="E404" t="inlineStr">
        <is>
          <t>DC</t>
        </is>
      </c>
      <c r="F404" t="n">
        <v>2024</v>
      </c>
      <c r="G404" t="n">
        <v>1</v>
      </c>
      <c r="H404" s="13" t="n">
        <v>1415700</v>
      </c>
      <c r="I404" s="12" t="n">
        <v>6</v>
      </c>
      <c r="J404" s="13" t="n">
        <v>62500</v>
      </c>
      <c r="K404" s="13">
        <f>IFERROR($H404/$I404,"")</f>
        <v/>
      </c>
      <c r="L404" s="13" t="n">
        <v>800000</v>
      </c>
      <c r="M404" t="inlineStr">
        <is>
          <t>MA, NY</t>
        </is>
      </c>
      <c r="N404" t="inlineStr">
        <is>
          <t>No</t>
        </is>
      </c>
      <c r="O404" t="inlineStr">
        <is>
          <t>Not stated</t>
        </is>
      </c>
      <c r="Q404" s="9" t="inlineStr">
        <is>
          <t>https://grantcue.com/foundations/tavitian-foundation-inc-521939275</t>
        </is>
      </c>
    </row>
    <row r="405">
      <c r="A405">
        <f>IF($E405=$E404,$A404+1,1)</f>
        <v/>
      </c>
      <c r="B405" t="inlineStr">
        <is>
          <t>TRU NEEDS INC</t>
        </is>
      </c>
      <c r="C405" t="inlineStr">
        <is>
          <t>46-1429070</t>
        </is>
      </c>
      <c r="D405" t="inlineStr">
        <is>
          <t>District of Columbia</t>
        </is>
      </c>
      <c r="E405" t="inlineStr">
        <is>
          <t>DC</t>
        </is>
      </c>
      <c r="F405" t="n">
        <v>2024</v>
      </c>
      <c r="G405" t="n">
        <v>1</v>
      </c>
      <c r="H405" s="13" t="n">
        <v>1410000</v>
      </c>
      <c r="I405" s="12" t="n">
        <v>6</v>
      </c>
      <c r="J405" s="13" t="n">
        <v>275000</v>
      </c>
      <c r="K405" s="13">
        <f>IFERROR($H405/$I405,"")</f>
        <v/>
      </c>
      <c r="L405" s="13" t="n">
        <v>450000</v>
      </c>
      <c r="M405" t="inlineStr">
        <is>
          <t>IL, NC, MI</t>
        </is>
      </c>
      <c r="N405" t="inlineStr">
        <is>
          <t>No</t>
        </is>
      </c>
      <c r="O405" t="inlineStr">
        <is>
          <t>Not stated</t>
        </is>
      </c>
      <c r="Q405" s="9" t="inlineStr">
        <is>
          <t>https://grantcue.com/foundations/tru-needs-inc-461429070</t>
        </is>
      </c>
    </row>
    <row r="406">
      <c r="A406">
        <f>IF($E406=$E405,$A405+1,1)</f>
        <v/>
      </c>
      <c r="B406" t="inlineStr">
        <is>
          <t>THE ALBERTO &amp; OLGA MARIA BEECK FAMILY FOUNDATION INC</t>
        </is>
      </c>
      <c r="C406" t="inlineStr">
        <is>
          <t>27-1394499</t>
        </is>
      </c>
      <c r="D406" t="inlineStr">
        <is>
          <t>District of Columbia</t>
        </is>
      </c>
      <c r="E406" t="inlineStr">
        <is>
          <t>DC</t>
        </is>
      </c>
      <c r="F406" t="n">
        <v>2025</v>
      </c>
      <c r="G406" t="n">
        <v>2</v>
      </c>
      <c r="H406" s="13" t="n">
        <v>1386000</v>
      </c>
      <c r="I406" s="12" t="n">
        <v>13</v>
      </c>
      <c r="J406" s="13" t="n">
        <v>20000</v>
      </c>
      <c r="K406" s="13">
        <f>IFERROR($H406/$I406,"")</f>
        <v/>
      </c>
      <c r="L406" s="13" t="n">
        <v>1066000</v>
      </c>
      <c r="M406" t="inlineStr">
        <is>
          <t>FL, NY</t>
        </is>
      </c>
      <c r="N406" t="inlineStr">
        <is>
          <t>No</t>
        </is>
      </c>
      <c r="O406" t="inlineStr">
        <is>
          <t>Not stated</t>
        </is>
      </c>
      <c r="Q406" s="9" t="inlineStr">
        <is>
          <t>https://grantcue.com/foundations/the-alberto-and-olga-maria-beeck-family-foundation-inc-271394499</t>
        </is>
      </c>
    </row>
    <row r="407">
      <c r="A407">
        <f>IF($E407=$E406,$A406+1,1)</f>
        <v/>
      </c>
      <c r="B407" t="inlineStr">
        <is>
          <t>ALAN AND AMY MELTZER FAMILY FOUNDATION INC</t>
        </is>
      </c>
      <c r="C407" t="inlineStr">
        <is>
          <t>52-2069235</t>
        </is>
      </c>
      <c r="D407" t="inlineStr">
        <is>
          <t>District of Columbia</t>
        </is>
      </c>
      <c r="E407" t="inlineStr">
        <is>
          <t>DC</t>
        </is>
      </c>
      <c r="F407" t="n">
        <v>2024</v>
      </c>
      <c r="G407" t="n">
        <v>1</v>
      </c>
      <c r="H407" s="13" t="n">
        <v>1366899</v>
      </c>
      <c r="I407" s="12" t="n">
        <v>47</v>
      </c>
      <c r="J407" s="13" t="n">
        <v>12500</v>
      </c>
      <c r="K407" s="13">
        <f>IFERROR($H407/$I407,"")</f>
        <v/>
      </c>
      <c r="L407" s="13" t="n">
        <v>315000</v>
      </c>
      <c r="M407" t="inlineStr">
        <is>
          <t>MD, FL, NY</t>
        </is>
      </c>
      <c r="N407" t="inlineStr">
        <is>
          <t>No</t>
        </is>
      </c>
      <c r="O407" t="inlineStr">
        <is>
          <t>Not stated</t>
        </is>
      </c>
      <c r="Q407" s="9" t="inlineStr">
        <is>
          <t>https://grantcue.com/foundations/alan-and-amy-meltzer-family-foundation-inc-522069235</t>
        </is>
      </c>
    </row>
    <row r="408">
      <c r="A408">
        <f>IF($E408=$E407,$A407+1,1)</f>
        <v/>
      </c>
      <c r="B408" t="inlineStr">
        <is>
          <t>BEECH STREET FOUNDATION</t>
        </is>
      </c>
      <c r="C408" t="inlineStr">
        <is>
          <t>52-1781489</t>
        </is>
      </c>
      <c r="D408" t="inlineStr">
        <is>
          <t>District of Columbia</t>
        </is>
      </c>
      <c r="E408" t="inlineStr">
        <is>
          <t>DC</t>
        </is>
      </c>
      <c r="F408" t="n">
        <v>2025</v>
      </c>
      <c r="G408" t="n">
        <v>3</v>
      </c>
      <c r="H408" s="13" t="n">
        <v>1359253</v>
      </c>
      <c r="I408" s="12" t="n">
        <v>68</v>
      </c>
      <c r="J408" s="13" t="n">
        <v>8000</v>
      </c>
      <c r="K408" s="13">
        <f>IFERROR($H408/$I408,"")</f>
        <v/>
      </c>
      <c r="L408" s="13" t="n">
        <v>200000</v>
      </c>
      <c r="M408" t="inlineStr">
        <is>
          <t>NY, ME, IL</t>
        </is>
      </c>
      <c r="N408" t="inlineStr">
        <is>
          <t>Yes</t>
        </is>
      </c>
      <c r="O408" t="inlineStr">
        <is>
          <t>Not stated</t>
        </is>
      </c>
      <c r="Q408" s="9" t="inlineStr">
        <is>
          <t>https://grantcue.com/foundations/beech-street-foundation-521781489</t>
        </is>
      </c>
    </row>
    <row r="409">
      <c r="A409">
        <f>IF($E409=$E408,$A408+1,1)</f>
        <v/>
      </c>
      <c r="B409" t="inlineStr">
        <is>
          <t>The Michelson Foundation</t>
        </is>
      </c>
      <c r="C409" t="inlineStr">
        <is>
          <t>46-4978561</t>
        </is>
      </c>
      <c r="D409" t="inlineStr">
        <is>
          <t>District of Columbia</t>
        </is>
      </c>
      <c r="E409" t="inlineStr">
        <is>
          <t>DC</t>
        </is>
      </c>
      <c r="F409" t="n">
        <v>2025</v>
      </c>
      <c r="G409" t="n">
        <v>2</v>
      </c>
      <c r="H409" s="13" t="n">
        <v>1333140</v>
      </c>
      <c r="I409" s="12" t="n">
        <v>16</v>
      </c>
      <c r="J409" s="13" t="n">
        <v>32500</v>
      </c>
      <c r="K409" s="13">
        <f>IFERROR($H409/$I409,"")</f>
        <v/>
      </c>
      <c r="L409" s="13" t="n">
        <v>453140</v>
      </c>
      <c r="M409" t="inlineStr">
        <is>
          <t>TN, NY, CA</t>
        </is>
      </c>
      <c r="N409" t="inlineStr">
        <is>
          <t>Yes</t>
        </is>
      </c>
      <c r="O409" t="inlineStr">
        <is>
          <t>Not stated</t>
        </is>
      </c>
      <c r="Q409" s="9" t="inlineStr">
        <is>
          <t>https://grantcue.com/foundations/the-michelson-foundation-464978561</t>
        </is>
      </c>
    </row>
    <row r="410">
      <c r="A410">
        <f>IF($E410=$E409,$A409+1,1)</f>
        <v/>
      </c>
      <c r="B410" t="inlineStr">
        <is>
          <t>THE HITCHCOCK HOAGLAND FOUNDATION</t>
        </is>
      </c>
      <c r="C410" t="inlineStr">
        <is>
          <t>27-1330235</t>
        </is>
      </c>
      <c r="D410" t="inlineStr">
        <is>
          <t>District of Columbia</t>
        </is>
      </c>
      <c r="E410" t="inlineStr">
        <is>
          <t>DC</t>
        </is>
      </c>
      <c r="F410" t="n">
        <v>2025</v>
      </c>
      <c r="G410" t="n">
        <v>2</v>
      </c>
      <c r="H410" s="13" t="n">
        <v>1328599</v>
      </c>
      <c r="I410" s="12" t="n">
        <v>53</v>
      </c>
      <c r="J410" s="13" t="n">
        <v>400</v>
      </c>
      <c r="K410" s="13">
        <f>IFERROR($H410/$I410,"")</f>
        <v/>
      </c>
      <c r="L410" s="13" t="n">
        <v>550000</v>
      </c>
      <c r="M410" t="inlineStr">
        <is>
          <t>SC, NY, MD</t>
        </is>
      </c>
      <c r="N410" t="inlineStr">
        <is>
          <t>No</t>
        </is>
      </c>
      <c r="O410" t="inlineStr">
        <is>
          <t>Not stated</t>
        </is>
      </c>
      <c r="Q410" s="9" t="inlineStr">
        <is>
          <t>https://grantcue.com/foundations/the-hitchcock-hoagland-foundation-271330235</t>
        </is>
      </c>
    </row>
    <row r="411">
      <c r="A411">
        <f>IF($E411=$E410,$A410+1,1)</f>
        <v/>
      </c>
      <c r="B411" t="inlineStr">
        <is>
          <t>JOSEPH E ROBERT JR CHARITABLE TRUST</t>
        </is>
      </c>
      <c r="C411" t="inlineStr">
        <is>
          <t>47-3532602</t>
        </is>
      </c>
      <c r="D411" t="inlineStr">
        <is>
          <t>District of Columbia</t>
        </is>
      </c>
      <c r="E411" t="inlineStr">
        <is>
          <t>DC</t>
        </is>
      </c>
      <c r="F411" t="n">
        <v>2024</v>
      </c>
      <c r="G411" t="n">
        <v>1</v>
      </c>
      <c r="H411" s="13" t="n">
        <v>1315350</v>
      </c>
      <c r="I411" s="12" t="n">
        <v>14</v>
      </c>
      <c r="J411" s="13" t="n">
        <v>38750</v>
      </c>
      <c r="K411" s="13">
        <f>IFERROR($H411/$I411,"")</f>
        <v/>
      </c>
      <c r="L411" s="13" t="n">
        <v>632500</v>
      </c>
      <c r="M411" t="inlineStr">
        <is>
          <t>MD, VA, FL</t>
        </is>
      </c>
      <c r="N411" t="inlineStr">
        <is>
          <t>No</t>
        </is>
      </c>
      <c r="O411" t="inlineStr">
        <is>
          <t>Not stated</t>
        </is>
      </c>
      <c r="Q411" s="9" t="inlineStr">
        <is>
          <t>https://grantcue.com/foundations/joseph-e-robert-jr-charitable-trust-c-o-fensterheim-and-bean-pc-473532602</t>
        </is>
      </c>
    </row>
    <row r="412">
      <c r="A412">
        <f>IF($E412=$E411,$A411+1,1)</f>
        <v/>
      </c>
      <c r="B412" t="inlineStr">
        <is>
          <t>ADELE M THOMAS CHARITABLE FOUNDATION INC</t>
        </is>
      </c>
      <c r="C412" t="inlineStr">
        <is>
          <t>31-1704650</t>
        </is>
      </c>
      <c r="D412" t="inlineStr">
        <is>
          <t>District of Columbia</t>
        </is>
      </c>
      <c r="E412" t="inlineStr">
        <is>
          <t>DC</t>
        </is>
      </c>
      <c r="F412" t="n">
        <v>2025</v>
      </c>
      <c r="G412" t="n">
        <v>2</v>
      </c>
      <c r="H412" s="13" t="n">
        <v>1308150</v>
      </c>
      <c r="I412" s="12" t="n">
        <v>166</v>
      </c>
      <c r="J412" s="13" t="n">
        <v>1500</v>
      </c>
      <c r="K412" s="13">
        <f>IFERROR($H412/$I412,"")</f>
        <v/>
      </c>
      <c r="L412" s="13" t="n">
        <v>140000</v>
      </c>
      <c r="M412" t="inlineStr">
        <is>
          <t>VA, NC, NY</t>
        </is>
      </c>
      <c r="N412" t="inlineStr">
        <is>
          <t>Yes</t>
        </is>
      </c>
      <c r="O412" t="inlineStr">
        <is>
          <t>Not stated</t>
        </is>
      </c>
      <c r="Q412" s="9" t="inlineStr">
        <is>
          <t>https://grantcue.com/foundations/adele-m-thomas-charitable-foundation-inc-311704650</t>
        </is>
      </c>
    </row>
    <row r="413">
      <c r="A413">
        <f>IF($E413=$E412,$A412+1,1)</f>
        <v/>
      </c>
      <c r="B413" t="inlineStr">
        <is>
          <t>THE IRWIN AND GINNY EDLAVITCH FOUNDATION INC</t>
        </is>
      </c>
      <c r="C413" t="inlineStr">
        <is>
          <t>54-1907348</t>
        </is>
      </c>
      <c r="D413" t="inlineStr">
        <is>
          <t>District of Columbia</t>
        </is>
      </c>
      <c r="E413" t="inlineStr">
        <is>
          <t>DC</t>
        </is>
      </c>
      <c r="F413" t="n">
        <v>2025</v>
      </c>
      <c r="G413" t="n">
        <v>2</v>
      </c>
      <c r="H413" s="13" t="n">
        <v>1295400</v>
      </c>
      <c r="I413" s="12" t="n">
        <v>37</v>
      </c>
      <c r="J413" s="13" t="n">
        <v>10000</v>
      </c>
      <c r="K413" s="13">
        <f>IFERROR($H413/$I413,"")</f>
        <v/>
      </c>
      <c r="L413" s="13" t="n">
        <v>500000</v>
      </c>
      <c r="M413" t="inlineStr">
        <is>
          <t>FL, CO, MD</t>
        </is>
      </c>
      <c r="N413" t="inlineStr">
        <is>
          <t>No</t>
        </is>
      </c>
      <c r="O413" t="inlineStr">
        <is>
          <t>Not stated</t>
        </is>
      </c>
      <c r="Q413" s="9" t="inlineStr">
        <is>
          <t>https://grantcue.com/foundations/the-irwin-and-ginny-edlavitch-foundation-inc-541907348</t>
        </is>
      </c>
    </row>
    <row r="414">
      <c r="A414">
        <f>IF($E414=$E413,$A413+1,1)</f>
        <v/>
      </c>
      <c r="B414" t="inlineStr">
        <is>
          <t>PEDIGREE FOUNDATION</t>
        </is>
      </c>
      <c r="C414" t="inlineStr">
        <is>
          <t>26-1121498</t>
        </is>
      </c>
      <c r="D414" t="inlineStr">
        <is>
          <t>District of Columbia</t>
        </is>
      </c>
      <c r="E414" t="inlineStr">
        <is>
          <t>DC</t>
        </is>
      </c>
      <c r="F414" t="n">
        <v>2024</v>
      </c>
      <c r="G414" t="n">
        <v>1</v>
      </c>
      <c r="H414" s="13" t="n">
        <v>1294654</v>
      </c>
      <c r="I414" s="12" t="n">
        <v>93</v>
      </c>
      <c r="J414" s="13" t="n">
        <v>10000</v>
      </c>
      <c r="K414" s="13">
        <f>IFERROR($H414/$I414,"")</f>
        <v/>
      </c>
      <c r="L414" s="13" t="n">
        <v>125000</v>
      </c>
      <c r="M414" t="inlineStr">
        <is>
          <t>TX, CA, TN</t>
        </is>
      </c>
      <c r="N414" t="inlineStr">
        <is>
          <t>Yes</t>
        </is>
      </c>
      <c r="O414" t="inlineStr">
        <is>
          <t>Yes</t>
        </is>
      </c>
      <c r="P414" s="9" t="inlineStr">
        <is>
          <t>https://www.pedigreefoundation.org/</t>
        </is>
      </c>
      <c r="Q414" s="9" t="inlineStr">
        <is>
          <t>https://grantcue.com/foundations/pedigree-foundation-261121498</t>
        </is>
      </c>
    </row>
    <row r="415">
      <c r="A415">
        <f>IF($E415=$E414,$A414+1,1)</f>
        <v/>
      </c>
      <c r="B415" t="inlineStr">
        <is>
          <t>THE PORTICUS NORTH AMERICA FOUNDATION F/K/A THE HUMANITAS FOUNDATION</t>
        </is>
      </c>
      <c r="C415" t="inlineStr">
        <is>
          <t>13-3005012</t>
        </is>
      </c>
      <c r="D415" t="inlineStr">
        <is>
          <t>District of Columbia</t>
        </is>
      </c>
      <c r="E415" t="inlineStr">
        <is>
          <t>DC</t>
        </is>
      </c>
      <c r="F415" t="n">
        <v>2024</v>
      </c>
      <c r="G415" t="n">
        <v>1</v>
      </c>
      <c r="H415" s="13" t="n">
        <v>1291240</v>
      </c>
      <c r="I415" s="12" t="n">
        <v>19</v>
      </c>
      <c r="J415" s="13" t="n">
        <v>50000</v>
      </c>
      <c r="K415" s="13">
        <f>IFERROR($H415/$I415,"")</f>
        <v/>
      </c>
      <c r="L415" s="13" t="n">
        <v>300000</v>
      </c>
      <c r="M415" t="inlineStr">
        <is>
          <t>NY, SD, IL</t>
        </is>
      </c>
      <c r="N415" t="inlineStr">
        <is>
          <t>No</t>
        </is>
      </c>
      <c r="O415" t="inlineStr">
        <is>
          <t>Not stated</t>
        </is>
      </c>
      <c r="Q415" s="9" t="inlineStr">
        <is>
          <t>https://grantcue.com/foundations/the-porticus-north-america-foundation-f-k-a-the-humanitas-foundation-133005012</t>
        </is>
      </c>
    </row>
    <row r="416">
      <c r="A416">
        <f>IF($E416=$E415,$A415+1,1)</f>
        <v/>
      </c>
      <c r="B416" t="inlineStr">
        <is>
          <t>IDOL FAMILY FOUNDATION</t>
        </is>
      </c>
      <c r="C416" t="inlineStr">
        <is>
          <t>45-5279094</t>
        </is>
      </c>
      <c r="D416" t="inlineStr">
        <is>
          <t>District of Columbia</t>
        </is>
      </c>
      <c r="E416" t="inlineStr">
        <is>
          <t>DC</t>
        </is>
      </c>
      <c r="F416" t="n">
        <v>2024</v>
      </c>
      <c r="G416" t="n">
        <v>1</v>
      </c>
      <c r="H416" s="13" t="n">
        <v>1280700</v>
      </c>
      <c r="I416" s="12" t="n">
        <v>19</v>
      </c>
      <c r="J416" s="13" t="n">
        <v>10000</v>
      </c>
      <c r="K416" s="13">
        <f>IFERROR($H416/$I416,"")</f>
        <v/>
      </c>
      <c r="L416" s="13" t="n">
        <v>695000</v>
      </c>
      <c r="M416" t="inlineStr">
        <is>
          <t>NY, PA, FL</t>
        </is>
      </c>
      <c r="N416" t="inlineStr">
        <is>
          <t>No</t>
        </is>
      </c>
      <c r="O416" t="inlineStr">
        <is>
          <t>Not stated</t>
        </is>
      </c>
      <c r="Q416" s="9" t="inlineStr">
        <is>
          <t>https://grantcue.com/foundations/idol-family-foundation-455279094</t>
        </is>
      </c>
    </row>
    <row r="417">
      <c r="A417">
        <f>IF($E417=$E416,$A416+1,1)</f>
        <v/>
      </c>
      <c r="B417" t="inlineStr">
        <is>
          <t>THE ROXANNE AND HENRY BRANDT FOUNDATION</t>
        </is>
      </c>
      <c r="C417" t="inlineStr">
        <is>
          <t>47-2512172</t>
        </is>
      </c>
      <c r="D417" t="inlineStr">
        <is>
          <t>District of Columbia</t>
        </is>
      </c>
      <c r="E417" t="inlineStr">
        <is>
          <t>DC</t>
        </is>
      </c>
      <c r="F417" t="n">
        <v>2023</v>
      </c>
      <c r="G417" t="n">
        <v>1</v>
      </c>
      <c r="H417" s="13" t="n">
        <v>1280500</v>
      </c>
      <c r="I417" s="12" t="n">
        <v>21</v>
      </c>
      <c r="J417" s="13" t="n">
        <v>15000</v>
      </c>
      <c r="K417" s="13">
        <f>IFERROR($H417/$I417,"")</f>
        <v/>
      </c>
      <c r="L417" s="13" t="n">
        <v>700000</v>
      </c>
      <c r="M417" t="inlineStr">
        <is>
          <t>NY, IL, CA</t>
        </is>
      </c>
      <c r="N417" t="inlineStr">
        <is>
          <t>No</t>
        </is>
      </c>
      <c r="O417" t="inlineStr">
        <is>
          <t>Not stated</t>
        </is>
      </c>
      <c r="Q417" s="9" t="inlineStr">
        <is>
          <t>https://grantcue.com/foundations/the-roxanne-and-henry-brandt-foundation-472512172</t>
        </is>
      </c>
    </row>
    <row r="418">
      <c r="A418">
        <f>IF($E418=$E417,$A417+1,1)</f>
        <v/>
      </c>
      <c r="B418" t="inlineStr">
        <is>
          <t>BYRNE AND PAMELA MURPHY FAMILY FOUNDATION</t>
        </is>
      </c>
      <c r="C418" t="inlineStr">
        <is>
          <t>87-3808224</t>
        </is>
      </c>
      <c r="D418" t="inlineStr">
        <is>
          <t>District of Columbia</t>
        </is>
      </c>
      <c r="E418" t="inlineStr">
        <is>
          <t>DC</t>
        </is>
      </c>
      <c r="F418" t="n">
        <v>2024</v>
      </c>
      <c r="G418" t="n">
        <v>1</v>
      </c>
      <c r="H418" s="13" t="n">
        <v>1255114</v>
      </c>
      <c r="I418" s="12" t="n">
        <v>19</v>
      </c>
      <c r="J418" s="13" t="n">
        <v>20000</v>
      </c>
      <c r="K418" s="13">
        <f>IFERROR($H418/$I418,"")</f>
        <v/>
      </c>
      <c r="L418" s="13" t="n">
        <v>250000</v>
      </c>
      <c r="M418" t="inlineStr">
        <is>
          <t>MD, VA, NY</t>
        </is>
      </c>
      <c r="N418" t="inlineStr">
        <is>
          <t>No</t>
        </is>
      </c>
      <c r="O418" t="inlineStr">
        <is>
          <t>Not stated</t>
        </is>
      </c>
      <c r="Q418" s="9" t="inlineStr">
        <is>
          <t>https://grantcue.com/foundations/byrne-and-pamela-murphy-family-foundation-873808224</t>
        </is>
      </c>
    </row>
    <row r="419">
      <c r="A419">
        <f>IF($E419=$E418,$A418+1,1)</f>
        <v/>
      </c>
      <c r="B419" t="inlineStr">
        <is>
          <t>Charles and Marie Robertson Foundation</t>
        </is>
      </c>
      <c r="C419" t="inlineStr">
        <is>
          <t>46-2161280</t>
        </is>
      </c>
      <c r="D419" t="inlineStr">
        <is>
          <t>District of Columbia</t>
        </is>
      </c>
      <c r="E419" t="inlineStr">
        <is>
          <t>DC</t>
        </is>
      </c>
      <c r="F419" t="n">
        <v>2024</v>
      </c>
      <c r="G419" t="n">
        <v>1</v>
      </c>
      <c r="H419" s="13" t="n">
        <v>1250000</v>
      </c>
      <c r="I419" s="12" t="n">
        <v>19</v>
      </c>
      <c r="J419" s="13" t="n">
        <v>50000</v>
      </c>
      <c r="K419" s="13">
        <f>IFERROR($H419/$I419,"")</f>
        <v/>
      </c>
      <c r="L419" s="13" t="n">
        <v>200000</v>
      </c>
      <c r="M419" t="inlineStr">
        <is>
          <t>CA, NY, PA</t>
        </is>
      </c>
      <c r="N419" t="inlineStr">
        <is>
          <t>No</t>
        </is>
      </c>
      <c r="O419" t="inlineStr">
        <is>
          <t>Not stated</t>
        </is>
      </c>
      <c r="Q419" s="9" t="inlineStr">
        <is>
          <t>https://grantcue.com/foundations/charles-and-marie-robertson-foundation-c-o-robert-ernst-462161280</t>
        </is>
      </c>
    </row>
    <row r="420">
      <c r="A420">
        <f>IF($E420=$E419,$A419+1,1)</f>
        <v/>
      </c>
      <c r="B420" t="inlineStr">
        <is>
          <t>Swanee Hunt Family Foundation</t>
        </is>
      </c>
      <c r="C420" t="inlineStr">
        <is>
          <t>84-1101901</t>
        </is>
      </c>
      <c r="D420" t="inlineStr">
        <is>
          <t>District of Columbia</t>
        </is>
      </c>
      <c r="E420" t="inlineStr">
        <is>
          <t>DC</t>
        </is>
      </c>
      <c r="F420" t="n">
        <v>2024</v>
      </c>
      <c r="G420" t="n">
        <v>1</v>
      </c>
      <c r="H420" s="13" t="n">
        <v>1241432</v>
      </c>
      <c r="I420" s="12" t="n">
        <v>8</v>
      </c>
      <c r="J420" s="13" t="n">
        <v>24500</v>
      </c>
      <c r="K420" s="13">
        <f>IFERROR($H420/$I420,"")</f>
        <v/>
      </c>
      <c r="L420" s="13" t="n">
        <v>1023432</v>
      </c>
      <c r="M420" t="inlineStr">
        <is>
          <t>CO, MA</t>
        </is>
      </c>
      <c r="N420" t="inlineStr">
        <is>
          <t>No</t>
        </is>
      </c>
      <c r="O420" t="inlineStr">
        <is>
          <t>Not stated</t>
        </is>
      </c>
      <c r="Q420" s="9" t="inlineStr">
        <is>
          <t>https://grantcue.com/foundations/swanee-hunt-family-foundation-841101901</t>
        </is>
      </c>
    </row>
    <row r="421">
      <c r="A421">
        <f>IF($E421=$E420,$A420+1,1)</f>
        <v/>
      </c>
      <c r="B421" t="inlineStr">
        <is>
          <t>THE FIELD-STEPHEN FOUNDATION</t>
        </is>
      </c>
      <c r="C421" t="inlineStr">
        <is>
          <t>36-4119196</t>
        </is>
      </c>
      <c r="D421" t="inlineStr">
        <is>
          <t>District of Columbia</t>
        </is>
      </c>
      <c r="E421" t="inlineStr">
        <is>
          <t>DC</t>
        </is>
      </c>
      <c r="F421" t="n">
        <v>2024</v>
      </c>
      <c r="G421" t="n">
        <v>1</v>
      </c>
      <c r="H421" s="13" t="n">
        <v>1240000</v>
      </c>
      <c r="I421" s="12" t="n">
        <v>13</v>
      </c>
      <c r="J421" s="13" t="n">
        <v>10000</v>
      </c>
      <c r="K421" s="13">
        <f>IFERROR($H421/$I421,"")</f>
        <v/>
      </c>
      <c r="L421" s="13" t="n">
        <v>1000000</v>
      </c>
      <c r="M421" t="inlineStr">
        <is>
          <t>CO, NY, ME</t>
        </is>
      </c>
      <c r="N421" t="inlineStr">
        <is>
          <t>No</t>
        </is>
      </c>
      <c r="O421" t="inlineStr">
        <is>
          <t>Not stated</t>
        </is>
      </c>
      <c r="Q421" s="9" t="inlineStr">
        <is>
          <t>https://grantcue.com/foundations/the-field-stephen-foundation-c-o-thomas-e-swaney-364119196</t>
        </is>
      </c>
    </row>
    <row r="422">
      <c r="A422">
        <f>IF($E422=$E421,$A421+1,1)</f>
        <v/>
      </c>
      <c r="B422" t="inlineStr">
        <is>
          <t>The Dorothy G Bender Foundation Inc</t>
        </is>
      </c>
      <c r="C422" t="inlineStr">
        <is>
          <t>52-1406566</t>
        </is>
      </c>
      <c r="D422" t="inlineStr">
        <is>
          <t>District of Columbia</t>
        </is>
      </c>
      <c r="E422" t="inlineStr">
        <is>
          <t>DC</t>
        </is>
      </c>
      <c r="F422" t="n">
        <v>2025</v>
      </c>
      <c r="G422" t="n">
        <v>2</v>
      </c>
      <c r="H422" s="13" t="n">
        <v>1217799</v>
      </c>
      <c r="I422" s="12" t="n">
        <v>101</v>
      </c>
      <c r="J422" s="13" t="n">
        <v>5000</v>
      </c>
      <c r="K422" s="13">
        <f>IFERROR($H422/$I422,"")</f>
        <v/>
      </c>
      <c r="L422" s="13" t="n">
        <v>232500</v>
      </c>
      <c r="M422" t="inlineStr">
        <is>
          <t>MD, FL, VA</t>
        </is>
      </c>
      <c r="N422" t="inlineStr">
        <is>
          <t>Yes</t>
        </is>
      </c>
      <c r="O422" t="inlineStr">
        <is>
          <t>Not stated</t>
        </is>
      </c>
      <c r="Q422" s="9" t="inlineStr">
        <is>
          <t>https://grantcue.com/foundations/the-dorothy-g-bender-foundation-inc-521406566</t>
        </is>
      </c>
    </row>
    <row r="423">
      <c r="A423">
        <f>IF($E423=$E422,$A422+1,1)</f>
        <v/>
      </c>
      <c r="B423" t="inlineStr">
        <is>
          <t>THE BETTY AND WES FOSTER FAMILY FOUNDATION</t>
        </is>
      </c>
      <c r="C423" t="inlineStr">
        <is>
          <t>54-1902260</t>
        </is>
      </c>
      <c r="D423" t="inlineStr">
        <is>
          <t>District of Columbia</t>
        </is>
      </c>
      <c r="E423" t="inlineStr">
        <is>
          <t>DC</t>
        </is>
      </c>
      <c r="F423" t="n">
        <v>2025</v>
      </c>
      <c r="G423" t="n">
        <v>2</v>
      </c>
      <c r="H423" s="13" t="n">
        <v>1216000</v>
      </c>
      <c r="I423" s="12" t="n">
        <v>80</v>
      </c>
      <c r="J423" s="13" t="n">
        <v>5000</v>
      </c>
      <c r="K423" s="13">
        <f>IFERROR($H423/$I423,"")</f>
        <v/>
      </c>
      <c r="L423" s="13" t="n">
        <v>150000</v>
      </c>
      <c r="M423" t="inlineStr">
        <is>
          <t>CT, NC, MD</t>
        </is>
      </c>
      <c r="N423" t="inlineStr">
        <is>
          <t>No</t>
        </is>
      </c>
      <c r="O423" t="inlineStr">
        <is>
          <t>Not stated</t>
        </is>
      </c>
      <c r="Q423" s="9" t="inlineStr">
        <is>
          <t>https://grantcue.com/foundations/the-betty-and-wes-foster-family-foundation-541902260</t>
        </is>
      </c>
    </row>
    <row r="424">
      <c r="A424">
        <f>IF($E424=$E423,$A423+1,1)</f>
        <v/>
      </c>
      <c r="B424" t="inlineStr">
        <is>
          <t>1988 IRREV COCHRANE MEMORIAL TR</t>
        </is>
      </c>
      <c r="C424" t="inlineStr">
        <is>
          <t>41-6309348</t>
        </is>
      </c>
      <c r="D424" t="inlineStr">
        <is>
          <t>District of Columbia</t>
        </is>
      </c>
      <c r="E424" t="inlineStr">
        <is>
          <t>DC</t>
        </is>
      </c>
      <c r="F424" t="n">
        <v>2025</v>
      </c>
      <c r="G424" t="n">
        <v>2</v>
      </c>
      <c r="H424" s="13" t="n">
        <v>1215000</v>
      </c>
      <c r="I424" s="12" t="n">
        <v>27</v>
      </c>
      <c r="J424" s="13" t="n">
        <v>40000</v>
      </c>
      <c r="K424" s="13">
        <f>IFERROR($H424/$I424,"")</f>
        <v/>
      </c>
      <c r="L424" s="13" t="n">
        <v>60000</v>
      </c>
      <c r="M424" t="inlineStr">
        <is>
          <t>MD, SC, VA</t>
        </is>
      </c>
      <c r="N424" t="inlineStr">
        <is>
          <t>Yes</t>
        </is>
      </c>
      <c r="O424" t="inlineStr">
        <is>
          <t>Yes</t>
        </is>
      </c>
      <c r="Q424" s="9" t="inlineStr">
        <is>
          <t>https://grantcue.com/foundations/1988-irrev-cochrane-memorial-tr-416309348</t>
        </is>
      </c>
    </row>
    <row r="425">
      <c r="A425">
        <f>IF($E425=$E424,$A424+1,1)</f>
        <v/>
      </c>
      <c r="B425" t="inlineStr">
        <is>
          <t>Dimick Foundation</t>
        </is>
      </c>
      <c r="C425" t="inlineStr">
        <is>
          <t>52-6038149</t>
        </is>
      </c>
      <c r="D425" t="inlineStr">
        <is>
          <t>District of Columbia</t>
        </is>
      </c>
      <c r="E425" t="inlineStr">
        <is>
          <t>DC</t>
        </is>
      </c>
      <c r="F425" t="n">
        <v>2024</v>
      </c>
      <c r="G425" t="n">
        <v>2</v>
      </c>
      <c r="H425" s="13" t="n">
        <v>1215000</v>
      </c>
      <c r="I425" s="12" t="n">
        <v>289</v>
      </c>
      <c r="J425" s="13" t="n">
        <v>4000</v>
      </c>
      <c r="K425" s="13">
        <f>IFERROR($H425/$I425,"")</f>
        <v/>
      </c>
      <c r="L425" s="13" t="n">
        <v>12000</v>
      </c>
      <c r="M425" t="inlineStr">
        <is>
          <t>MD, VA, CA</t>
        </is>
      </c>
      <c r="N425" t="inlineStr">
        <is>
          <t>Yes</t>
        </is>
      </c>
      <c r="O425" t="inlineStr">
        <is>
          <t>Yes</t>
        </is>
      </c>
      <c r="Q425" s="9" t="inlineStr">
        <is>
          <t>https://grantcue.com/foundations/dimick-foundation-john-m-lynham-jr-trustee-526038149</t>
        </is>
      </c>
    </row>
    <row r="426">
      <c r="A426">
        <f>IF($E426=$E425,$A425+1,1)</f>
        <v/>
      </c>
      <c r="B426" t="inlineStr">
        <is>
          <t>Jaffe Foundation</t>
        </is>
      </c>
      <c r="C426" t="inlineStr">
        <is>
          <t>06-1469004</t>
        </is>
      </c>
      <c r="D426" t="inlineStr">
        <is>
          <t>District of Columbia</t>
        </is>
      </c>
      <c r="E426" t="inlineStr">
        <is>
          <t>DC</t>
        </is>
      </c>
      <c r="F426" t="n">
        <v>2024</v>
      </c>
      <c r="G426" t="n">
        <v>1</v>
      </c>
      <c r="H426" s="13" t="n">
        <v>1213057</v>
      </c>
      <c r="I426" s="12" t="n">
        <v>8</v>
      </c>
      <c r="J426" s="13" t="n">
        <v>57048.5</v>
      </c>
      <c r="K426" s="13">
        <f>IFERROR($H426/$I426,"")</f>
        <v/>
      </c>
      <c r="L426" s="13" t="n">
        <v>750623</v>
      </c>
      <c r="M426" t="inlineStr">
        <is>
          <t>CT, CA, NJ</t>
        </is>
      </c>
      <c r="N426" t="inlineStr">
        <is>
          <t>No</t>
        </is>
      </c>
      <c r="O426" t="inlineStr">
        <is>
          <t>Not stated</t>
        </is>
      </c>
      <c r="Q426" s="9" t="inlineStr">
        <is>
          <t>https://grantcue.com/foundations/jaffe-foundation-061469004</t>
        </is>
      </c>
    </row>
    <row r="427">
      <c r="A427">
        <f>IF($E427=$E426,$A426+1,1)</f>
        <v/>
      </c>
      <c r="B427" t="inlineStr">
        <is>
          <t>DUME WOLVERINE FOUNDATION</t>
        </is>
      </c>
      <c r="C427" t="inlineStr">
        <is>
          <t>46-3332343</t>
        </is>
      </c>
      <c r="D427" t="inlineStr">
        <is>
          <t>District of Columbia</t>
        </is>
      </c>
      <c r="E427" t="inlineStr">
        <is>
          <t>DC</t>
        </is>
      </c>
      <c r="F427" t="n">
        <v>2024</v>
      </c>
      <c r="G427" t="n">
        <v>1</v>
      </c>
      <c r="H427" s="13" t="n">
        <v>1210816</v>
      </c>
      <c r="I427" s="12" t="n">
        <v>23</v>
      </c>
      <c r="J427" s="13" t="n">
        <v>10000</v>
      </c>
      <c r="K427" s="13">
        <f>IFERROR($H427/$I427,"")</f>
        <v/>
      </c>
      <c r="L427" s="13" t="n">
        <v>887012</v>
      </c>
      <c r="M427" t="inlineStr">
        <is>
          <t>CA, NY, WA</t>
        </is>
      </c>
      <c r="N427" t="inlineStr">
        <is>
          <t>No</t>
        </is>
      </c>
      <c r="O427" t="inlineStr">
        <is>
          <t>Not stated</t>
        </is>
      </c>
      <c r="Q427" s="9" t="inlineStr">
        <is>
          <t>https://grantcue.com/foundations/dume-wolverine-foundation-463332343</t>
        </is>
      </c>
    </row>
    <row r="428">
      <c r="A428">
        <f>IF($E428=$E427,$A427+1,1)</f>
        <v/>
      </c>
      <c r="B428" t="inlineStr">
        <is>
          <t>RANDALL DICK J AND CAROLYN L FDN</t>
        </is>
      </c>
      <c r="C428" t="inlineStr">
        <is>
          <t>46-7203101</t>
        </is>
      </c>
      <c r="D428" t="inlineStr">
        <is>
          <t>District of Columbia</t>
        </is>
      </c>
      <c r="E428" t="inlineStr">
        <is>
          <t>DC</t>
        </is>
      </c>
      <c r="F428" t="n">
        <v>2025</v>
      </c>
      <c r="G428" t="n">
        <v>2</v>
      </c>
      <c r="H428" s="13" t="n">
        <v>1210500</v>
      </c>
      <c r="I428" s="12" t="n">
        <v>21</v>
      </c>
      <c r="J428" s="13" t="n">
        <v>50500</v>
      </c>
      <c r="K428" s="13">
        <f>IFERROR($H428/$I428,"")</f>
        <v/>
      </c>
      <c r="L428" s="13" t="n">
        <v>163000</v>
      </c>
      <c r="M428" t="inlineStr">
        <is>
          <t>CA, AZ, TN</t>
        </is>
      </c>
      <c r="N428" t="inlineStr">
        <is>
          <t>Yes</t>
        </is>
      </c>
      <c r="O428" t="inlineStr">
        <is>
          <t>Not stated</t>
        </is>
      </c>
      <c r="Q428" s="9" t="inlineStr">
        <is>
          <t>https://grantcue.com/foundations/randall-dick-j-and-carolyn-l-fdn-467203101</t>
        </is>
      </c>
    </row>
    <row r="429">
      <c r="A429">
        <f>IF($E429=$E428,$A428+1,1)</f>
        <v/>
      </c>
      <c r="B429" t="inlineStr">
        <is>
          <t>THE JOBSON FAMILY FOUNDATION</t>
        </is>
      </c>
      <c r="C429" t="inlineStr">
        <is>
          <t>82-6789996</t>
        </is>
      </c>
      <c r="D429" t="inlineStr">
        <is>
          <t>District of Columbia</t>
        </is>
      </c>
      <c r="E429" t="inlineStr">
        <is>
          <t>DC</t>
        </is>
      </c>
      <c r="F429" t="n">
        <v>2025</v>
      </c>
      <c r="G429" t="n">
        <v>2</v>
      </c>
      <c r="H429" s="13" t="n">
        <v>1207957</v>
      </c>
      <c r="I429" s="12" t="n">
        <v>18</v>
      </c>
      <c r="J429" s="13" t="n">
        <v>30000</v>
      </c>
      <c r="K429" s="13">
        <f>IFERROR($H429/$I429,"")</f>
        <v/>
      </c>
      <c r="L429" s="13" t="n">
        <v>500000</v>
      </c>
      <c r="M429" t="inlineStr">
        <is>
          <t>IL, MA, CA</t>
        </is>
      </c>
      <c r="N429" t="inlineStr">
        <is>
          <t>No</t>
        </is>
      </c>
      <c r="O429" t="inlineStr">
        <is>
          <t>Not stated</t>
        </is>
      </c>
      <c r="Q429" s="9" t="inlineStr">
        <is>
          <t>https://grantcue.com/foundations/the-jobson-family-foundation-826789996</t>
        </is>
      </c>
    </row>
    <row r="430">
      <c r="A430">
        <f>IF($E430=$E429,$A429+1,1)</f>
        <v/>
      </c>
      <c r="B430" t="inlineStr">
        <is>
          <t>Bruce and Deborah Duncan Foundation</t>
        </is>
      </c>
      <c r="C430" t="inlineStr">
        <is>
          <t>20-3871657</t>
        </is>
      </c>
      <c r="D430" t="inlineStr">
        <is>
          <t>District of Columbia</t>
        </is>
      </c>
      <c r="E430" t="inlineStr">
        <is>
          <t>DC</t>
        </is>
      </c>
      <c r="F430" t="n">
        <v>2024</v>
      </c>
      <c r="G430" t="n">
        <v>1</v>
      </c>
      <c r="H430" s="13" t="n">
        <v>1190000</v>
      </c>
      <c r="I430" s="12" t="n">
        <v>45</v>
      </c>
      <c r="J430" s="13" t="n">
        <v>10000</v>
      </c>
      <c r="K430" s="13">
        <f>IFERROR($H430/$I430,"")</f>
        <v/>
      </c>
      <c r="L430" s="13" t="n">
        <v>500000</v>
      </c>
      <c r="M430" t="inlineStr">
        <is>
          <t>FL, MA, IL</t>
        </is>
      </c>
      <c r="N430" t="inlineStr">
        <is>
          <t>Yes</t>
        </is>
      </c>
      <c r="O430" t="inlineStr">
        <is>
          <t>Yes</t>
        </is>
      </c>
      <c r="Q430" s="9" t="inlineStr">
        <is>
          <t>https://grantcue.com/foundations/bruce-and-deborah-duncan-foundation-203871657</t>
        </is>
      </c>
    </row>
    <row r="431">
      <c r="A431">
        <f>IF($E431=$E430,$A430+1,1)</f>
        <v/>
      </c>
      <c r="B431" t="inlineStr">
        <is>
          <t>RABAUT FAMILY FOUNDATION</t>
        </is>
      </c>
      <c r="C431" t="inlineStr">
        <is>
          <t>20-3834761</t>
        </is>
      </c>
      <c r="D431" t="inlineStr">
        <is>
          <t>District of Columbia</t>
        </is>
      </c>
      <c r="E431" t="inlineStr">
        <is>
          <t>DC</t>
        </is>
      </c>
      <c r="F431" t="n">
        <v>2025</v>
      </c>
      <c r="G431" t="n">
        <v>2</v>
      </c>
      <c r="H431" s="13" t="n">
        <v>1187686</v>
      </c>
      <c r="I431" s="12" t="n">
        <v>58</v>
      </c>
      <c r="J431" s="13" t="n">
        <v>10000</v>
      </c>
      <c r="K431" s="13">
        <f>IFERROR($H431/$I431,"")</f>
        <v/>
      </c>
      <c r="L431" s="13" t="n">
        <v>150000</v>
      </c>
      <c r="M431" t="inlineStr">
        <is>
          <t>NY, VA, TX</t>
        </is>
      </c>
      <c r="N431" t="inlineStr">
        <is>
          <t>No</t>
        </is>
      </c>
      <c r="O431" t="inlineStr">
        <is>
          <t>Not stated</t>
        </is>
      </c>
      <c r="Q431" s="9" t="inlineStr">
        <is>
          <t>https://grantcue.com/foundations/rabaut-family-foundation-203834761</t>
        </is>
      </c>
    </row>
    <row r="432">
      <c r="A432">
        <f>IF($E432=$E431,$A431+1,1)</f>
        <v/>
      </c>
      <c r="B432" t="inlineStr">
        <is>
          <t>KH DOMINION FOUNDATION 5507-21-40</t>
        </is>
      </c>
      <c r="C432" t="inlineStr">
        <is>
          <t>27-6973048</t>
        </is>
      </c>
      <c r="D432" t="inlineStr">
        <is>
          <t>District of Columbia</t>
        </is>
      </c>
      <c r="E432" t="inlineStr">
        <is>
          <t>DC</t>
        </is>
      </c>
      <c r="F432" t="n">
        <v>2024</v>
      </c>
      <c r="G432" t="n">
        <v>1</v>
      </c>
      <c r="H432" s="13" t="n">
        <v>1185000</v>
      </c>
      <c r="I432" s="12" t="n">
        <v>20</v>
      </c>
      <c r="J432" s="13" t="n">
        <v>47500</v>
      </c>
      <c r="K432" s="13">
        <f>IFERROR($H432/$I432,"")</f>
        <v/>
      </c>
      <c r="L432" s="13" t="n">
        <v>200000</v>
      </c>
      <c r="M432" t="inlineStr">
        <is>
          <t>MD, PA, CA</t>
        </is>
      </c>
      <c r="N432" t="inlineStr">
        <is>
          <t>No</t>
        </is>
      </c>
      <c r="O432" t="inlineStr">
        <is>
          <t>Not stated</t>
        </is>
      </c>
      <c r="Q432" s="9" t="inlineStr">
        <is>
          <t>https://grantcue.com/foundations/kh-dominion-foundation-5507-21-40-276973048</t>
        </is>
      </c>
    </row>
    <row r="433">
      <c r="A433">
        <f>IF($E433=$E432,$A432+1,1)</f>
        <v/>
      </c>
      <c r="B433" t="inlineStr">
        <is>
          <t>THE LUCILLE PREVITI LUPTON FOUNDATION INC</t>
        </is>
      </c>
      <c r="C433" t="inlineStr">
        <is>
          <t>27-1301607</t>
        </is>
      </c>
      <c r="D433" t="inlineStr">
        <is>
          <t>District of Columbia</t>
        </is>
      </c>
      <c r="E433" t="inlineStr">
        <is>
          <t>DC</t>
        </is>
      </c>
      <c r="F433" t="n">
        <v>2025</v>
      </c>
      <c r="G433" t="n">
        <v>2</v>
      </c>
      <c r="H433" s="13" t="n">
        <v>1183834</v>
      </c>
      <c r="I433" s="12" t="n">
        <v>9</v>
      </c>
      <c r="J433" s="13" t="n">
        <v>130000</v>
      </c>
      <c r="K433" s="13">
        <f>IFERROR($H433/$I433,"")</f>
        <v/>
      </c>
      <c r="L433" s="13" t="n">
        <v>328000</v>
      </c>
      <c r="M433" t="inlineStr">
        <is>
          <t>NJ, MD</t>
        </is>
      </c>
      <c r="N433" t="inlineStr">
        <is>
          <t>No</t>
        </is>
      </c>
      <c r="O433" t="inlineStr">
        <is>
          <t>Not stated</t>
        </is>
      </c>
      <c r="Q433" s="9" t="inlineStr">
        <is>
          <t>https://grantcue.com/foundations/the-lucille-previti-lupton-foundation-inc-271301607</t>
        </is>
      </c>
    </row>
    <row r="434">
      <c r="A434">
        <f>IF($E434=$E433,$A433+1,1)</f>
        <v/>
      </c>
      <c r="B434" t="inlineStr">
        <is>
          <t>A M DIGIULIAN FOUNDATION INC</t>
        </is>
      </c>
      <c r="C434" t="inlineStr">
        <is>
          <t>46-1444035</t>
        </is>
      </c>
      <c r="D434" t="inlineStr">
        <is>
          <t>District of Columbia</t>
        </is>
      </c>
      <c r="E434" t="inlineStr">
        <is>
          <t>DC</t>
        </is>
      </c>
      <c r="F434" t="n">
        <v>2025</v>
      </c>
      <c r="G434" t="n">
        <v>2</v>
      </c>
      <c r="H434" s="13" t="n">
        <v>1180000</v>
      </c>
      <c r="I434" s="12" t="n">
        <v>24</v>
      </c>
      <c r="J434" s="13" t="n">
        <v>50000</v>
      </c>
      <c r="K434" s="13">
        <f>IFERROR($H434/$I434,"")</f>
        <v/>
      </c>
      <c r="L434" s="13" t="n">
        <v>100000</v>
      </c>
      <c r="M434" t="inlineStr">
        <is>
          <t>MD, NC, TN</t>
        </is>
      </c>
      <c r="N434" t="inlineStr">
        <is>
          <t>No</t>
        </is>
      </c>
      <c r="O434" t="inlineStr">
        <is>
          <t>Not stated</t>
        </is>
      </c>
      <c r="Q434" s="9" t="inlineStr">
        <is>
          <t>https://grantcue.com/foundations/a-m-digiulian-foundation-inc-461444035</t>
        </is>
      </c>
    </row>
    <row r="435">
      <c r="A435">
        <f>IF($E435=$E434,$A434+1,1)</f>
        <v/>
      </c>
      <c r="B435" t="inlineStr">
        <is>
          <t>The Lux Foundation Inc</t>
        </is>
      </c>
      <c r="C435" t="inlineStr">
        <is>
          <t>20-3979808</t>
        </is>
      </c>
      <c r="D435" t="inlineStr">
        <is>
          <t>District of Columbia</t>
        </is>
      </c>
      <c r="E435" t="inlineStr">
        <is>
          <t>DC</t>
        </is>
      </c>
      <c r="F435" t="n">
        <v>2024</v>
      </c>
      <c r="G435" t="n">
        <v>1</v>
      </c>
      <c r="H435" s="13" t="n">
        <v>1177000</v>
      </c>
      <c r="I435" s="12" t="n">
        <v>10</v>
      </c>
      <c r="J435" s="13" t="n">
        <v>48500</v>
      </c>
      <c r="K435" s="13">
        <f>IFERROR($H435/$I435,"")</f>
        <v/>
      </c>
      <c r="L435" s="13" t="n">
        <v>500000</v>
      </c>
      <c r="M435" t="inlineStr">
        <is>
          <t>NY, WY, VA</t>
        </is>
      </c>
      <c r="N435" t="inlineStr">
        <is>
          <t>No</t>
        </is>
      </c>
      <c r="O435" t="inlineStr">
        <is>
          <t>Not stated</t>
        </is>
      </c>
      <c r="Q435" s="9" t="inlineStr">
        <is>
          <t>https://grantcue.com/foundations/the-lux-foundation-inc-203979808</t>
        </is>
      </c>
    </row>
    <row r="436">
      <c r="A436">
        <f>IF($E436=$E435,$A435+1,1)</f>
        <v/>
      </c>
      <c r="B436" t="inlineStr">
        <is>
          <t>CORINA HIGGINSON TRUST</t>
        </is>
      </c>
      <c r="C436" t="inlineStr">
        <is>
          <t>52-6055743</t>
        </is>
      </c>
      <c r="D436" t="inlineStr">
        <is>
          <t>District of Columbia</t>
        </is>
      </c>
      <c r="E436" t="inlineStr">
        <is>
          <t>DC</t>
        </is>
      </c>
      <c r="F436" t="n">
        <v>2025</v>
      </c>
      <c r="G436" t="n">
        <v>2</v>
      </c>
      <c r="H436" s="13" t="n">
        <v>1174500</v>
      </c>
      <c r="I436" s="12" t="n">
        <v>103</v>
      </c>
      <c r="J436" s="13" t="n">
        <v>15000</v>
      </c>
      <c r="K436" s="13">
        <f>IFERROR($H436/$I436,"")</f>
        <v/>
      </c>
      <c r="L436" s="13" t="n">
        <v>31500</v>
      </c>
      <c r="M436" t="inlineStr">
        <is>
          <t>MD, VA, MA</t>
        </is>
      </c>
      <c r="N436" t="inlineStr">
        <is>
          <t>Not stated</t>
        </is>
      </c>
      <c r="O436" t="inlineStr">
        <is>
          <t>Not stated</t>
        </is>
      </c>
      <c r="Q436" s="9" t="inlineStr">
        <is>
          <t>https://grantcue.com/foundations/corina-higginson-trust-co-laura-ford-trustee-526055743</t>
        </is>
      </c>
    </row>
    <row r="437">
      <c r="A437">
        <f>IF($E437=$E436,$A436+1,1)</f>
        <v/>
      </c>
      <c r="B437" t="inlineStr">
        <is>
          <t>THE JOHN H SCHNATTER FAMILY FOUNDATION FOUNDATION INC</t>
        </is>
      </c>
      <c r="C437" t="inlineStr">
        <is>
          <t>31-1532974</t>
        </is>
      </c>
      <c r="D437" t="inlineStr">
        <is>
          <t>District of Columbia</t>
        </is>
      </c>
      <c r="E437" t="inlineStr">
        <is>
          <t>DC</t>
        </is>
      </c>
      <c r="F437" t="n">
        <v>2025</v>
      </c>
      <c r="G437" t="n">
        <v>2</v>
      </c>
      <c r="H437" s="13" t="n">
        <v>1157550</v>
      </c>
      <c r="I437" s="12" t="n">
        <v>36</v>
      </c>
      <c r="J437" s="13" t="n">
        <v>7850</v>
      </c>
      <c r="K437" s="13">
        <f>IFERROR($H437/$I437,"")</f>
        <v/>
      </c>
      <c r="L437" s="13" t="n">
        <v>200000</v>
      </c>
      <c r="M437" t="inlineStr">
        <is>
          <t>KY, WA, FL</t>
        </is>
      </c>
      <c r="N437" t="inlineStr">
        <is>
          <t>Yes</t>
        </is>
      </c>
      <c r="O437" t="inlineStr">
        <is>
          <t>Not stated</t>
        </is>
      </c>
      <c r="Q437" s="9" t="inlineStr">
        <is>
          <t>https://grantcue.com/foundations/the-john-h-schnatter-family-foundation-foundation-inc-311532974</t>
        </is>
      </c>
    </row>
    <row r="438">
      <c r="A438">
        <f>IF($E438=$E437,$A437+1,1)</f>
        <v/>
      </c>
      <c r="B438" t="inlineStr">
        <is>
          <t>BARBARA DORSCH FOUNDATION INC</t>
        </is>
      </c>
      <c r="C438" t="inlineStr">
        <is>
          <t>13-4222286</t>
        </is>
      </c>
      <c r="D438" t="inlineStr">
        <is>
          <t>District of Columbia</t>
        </is>
      </c>
      <c r="E438" t="inlineStr">
        <is>
          <t>DC</t>
        </is>
      </c>
      <c r="F438" t="n">
        <v>2025</v>
      </c>
      <c r="G438" t="n">
        <v>2</v>
      </c>
      <c r="H438" s="13" t="n">
        <v>1152000</v>
      </c>
      <c r="I438" s="12" t="n">
        <v>32</v>
      </c>
      <c r="J438" s="13" t="n">
        <v>10000</v>
      </c>
      <c r="K438" s="13">
        <f>IFERROR($H438/$I438,"")</f>
        <v/>
      </c>
      <c r="L438" s="13" t="n">
        <v>517500</v>
      </c>
      <c r="M438" t="inlineStr">
        <is>
          <t>NY, MA, TN</t>
        </is>
      </c>
      <c r="N438" t="inlineStr">
        <is>
          <t>No</t>
        </is>
      </c>
      <c r="O438" t="inlineStr">
        <is>
          <t>Not stated</t>
        </is>
      </c>
      <c r="Q438" s="9" t="inlineStr">
        <is>
          <t>https://grantcue.com/foundations/barbara-dorsch-foundation-inc-c-o-cassin-and-cassin-llp-134222286</t>
        </is>
      </c>
    </row>
    <row r="439">
      <c r="A439">
        <f>IF($E439=$E438,$A438+1,1)</f>
        <v/>
      </c>
      <c r="B439" t="inlineStr">
        <is>
          <t>FORSYTHIA FOUNDATION INC</t>
        </is>
      </c>
      <c r="C439" t="inlineStr">
        <is>
          <t>81-3990775</t>
        </is>
      </c>
      <c r="D439" t="inlineStr">
        <is>
          <t>District of Columbia</t>
        </is>
      </c>
      <c r="E439" t="inlineStr">
        <is>
          <t>DC</t>
        </is>
      </c>
      <c r="F439" t="n">
        <v>2024</v>
      </c>
      <c r="G439" t="n">
        <v>1</v>
      </c>
      <c r="H439" s="13" t="n">
        <v>1140000</v>
      </c>
      <c r="I439" s="12" t="n">
        <v>17</v>
      </c>
      <c r="J439" s="13" t="n">
        <v>50000</v>
      </c>
      <c r="K439" s="13">
        <f>IFERROR($H439/$I439,"")</f>
        <v/>
      </c>
      <c r="L439" s="13" t="n">
        <v>175000</v>
      </c>
      <c r="M439" t="inlineStr">
        <is>
          <t>CA, WA, NY</t>
        </is>
      </c>
      <c r="N439" t="inlineStr">
        <is>
          <t>No</t>
        </is>
      </c>
      <c r="O439" t="inlineStr">
        <is>
          <t>Not stated</t>
        </is>
      </c>
      <c r="Q439" s="9" t="inlineStr">
        <is>
          <t>https://grantcue.com/foundations/forsythia-foundation-inc-813990775</t>
        </is>
      </c>
    </row>
    <row r="440">
      <c r="A440">
        <f>IF($E440=$E439,$A439+1,1)</f>
        <v/>
      </c>
      <c r="B440" t="inlineStr">
        <is>
          <t>MICHAEL AND DEBORAH RATNER SALZBERG FAMILY FOUNDATION</t>
        </is>
      </c>
      <c r="C440" t="inlineStr">
        <is>
          <t>20-8004524</t>
        </is>
      </c>
      <c r="D440" t="inlineStr">
        <is>
          <t>District of Columbia</t>
        </is>
      </c>
      <c r="E440" t="inlineStr">
        <is>
          <t>DC</t>
        </is>
      </c>
      <c r="F440" t="n">
        <v>2025</v>
      </c>
      <c r="G440" t="n">
        <v>2</v>
      </c>
      <c r="H440" s="13" t="n">
        <v>1136248</v>
      </c>
      <c r="I440" s="12" t="n">
        <v>80</v>
      </c>
      <c r="J440" s="13" t="n">
        <v>3600</v>
      </c>
      <c r="K440" s="13">
        <f>IFERROR($H440/$I440,"")</f>
        <v/>
      </c>
      <c r="L440" s="13" t="n">
        <v>250000</v>
      </c>
      <c r="M440" t="inlineStr">
        <is>
          <t>MD, OH, NY</t>
        </is>
      </c>
      <c r="N440" t="inlineStr">
        <is>
          <t>No</t>
        </is>
      </c>
      <c r="O440" t="inlineStr">
        <is>
          <t>Not stated</t>
        </is>
      </c>
      <c r="Q440" s="9" t="inlineStr">
        <is>
          <t>https://grantcue.com/foundations/michael-and-deborah-ratner-salzberg-family-foundation-208004524</t>
        </is>
      </c>
    </row>
    <row r="441">
      <c r="A441">
        <f>IF($E441=$E440,$A440+1,1)</f>
        <v/>
      </c>
      <c r="B441" t="inlineStr">
        <is>
          <t>LAINOFF FAMILY FOUNDATION INC</t>
        </is>
      </c>
      <c r="C441" t="inlineStr">
        <is>
          <t>13-3949510</t>
        </is>
      </c>
      <c r="D441" t="inlineStr">
        <is>
          <t>District of Columbia</t>
        </is>
      </c>
      <c r="E441" t="inlineStr">
        <is>
          <t>DC</t>
        </is>
      </c>
      <c r="F441" t="n">
        <v>2025</v>
      </c>
      <c r="G441" t="n">
        <v>2</v>
      </c>
      <c r="H441" s="13" t="n">
        <v>1127046</v>
      </c>
      <c r="I441" s="12" t="n">
        <v>69</v>
      </c>
      <c r="J441" s="13" t="n">
        <v>10000</v>
      </c>
      <c r="K441" s="13">
        <f>IFERROR($H441/$I441,"")</f>
        <v/>
      </c>
      <c r="L441" s="13" t="n">
        <v>75000</v>
      </c>
      <c r="M441" t="inlineStr">
        <is>
          <t>NY, VA, MN</t>
        </is>
      </c>
      <c r="N441" t="inlineStr">
        <is>
          <t>No</t>
        </is>
      </c>
      <c r="O441" t="inlineStr">
        <is>
          <t>Not stated</t>
        </is>
      </c>
      <c r="Q441" s="9" t="inlineStr">
        <is>
          <t>https://grantcue.com/foundations/lainoff-family-foundation-inc-133949510</t>
        </is>
      </c>
    </row>
    <row r="442">
      <c r="A442">
        <f>IF($E442=$E441,$A441+1,1)</f>
        <v/>
      </c>
      <c r="B442" t="inlineStr">
        <is>
          <t>IF FOUNDATION</t>
        </is>
      </c>
      <c r="C442" t="inlineStr">
        <is>
          <t>53-0078064</t>
        </is>
      </c>
      <c r="D442" t="inlineStr">
        <is>
          <t>District of Columbia</t>
        </is>
      </c>
      <c r="E442" t="inlineStr">
        <is>
          <t>DC</t>
        </is>
      </c>
      <c r="F442" t="n">
        <v>2024</v>
      </c>
      <c r="G442" t="n">
        <v>1</v>
      </c>
      <c r="H442" s="13" t="n">
        <v>1123100</v>
      </c>
      <c r="I442" s="12" t="n">
        <v>50</v>
      </c>
      <c r="J442" s="13" t="n">
        <v>20000</v>
      </c>
      <c r="K442" s="13">
        <f>IFERROR($H442/$I442,"")</f>
        <v/>
      </c>
      <c r="L442" s="13" t="n">
        <v>100000</v>
      </c>
      <c r="M442" t="inlineStr">
        <is>
          <t>VA, MD</t>
        </is>
      </c>
      <c r="N442" t="inlineStr">
        <is>
          <t>Yes</t>
        </is>
      </c>
      <c r="O442" t="inlineStr">
        <is>
          <t>Yes</t>
        </is>
      </c>
      <c r="P442" s="9" t="inlineStr">
        <is>
          <t>https://www.iffdn.org/</t>
        </is>
      </c>
      <c r="Q442" s="9" t="inlineStr">
        <is>
          <t>https://grantcue.com/foundations/if-foundation-530078064</t>
        </is>
      </c>
    </row>
    <row r="443">
      <c r="A443">
        <f>IF($E443=$E442,$A442+1,1)</f>
        <v/>
      </c>
      <c r="B443" t="inlineStr">
        <is>
          <t>ARNOLD &amp; PORTER FOUNDATION</t>
        </is>
      </c>
      <c r="C443" t="inlineStr">
        <is>
          <t>52-1656501</t>
        </is>
      </c>
      <c r="D443" t="inlineStr">
        <is>
          <t>District of Columbia</t>
        </is>
      </c>
      <c r="E443" t="inlineStr">
        <is>
          <t>DC</t>
        </is>
      </c>
      <c r="F443" t="n">
        <v>2024</v>
      </c>
      <c r="G443" t="n">
        <v>1</v>
      </c>
      <c r="H443" s="13" t="n">
        <v>1115076</v>
      </c>
      <c r="I443" s="12" t="n">
        <v>25</v>
      </c>
      <c r="J443" s="13" t="n">
        <v>25057</v>
      </c>
      <c r="K443" s="13">
        <f>IFERROR($H443/$I443,"")</f>
        <v/>
      </c>
      <c r="L443" s="13" t="n">
        <v>235500</v>
      </c>
      <c r="M443" t="inlineStr">
        <is>
          <t>NY, MD, NC</t>
        </is>
      </c>
      <c r="N443" t="inlineStr">
        <is>
          <t>No</t>
        </is>
      </c>
      <c r="O443" t="inlineStr">
        <is>
          <t>Not stated</t>
        </is>
      </c>
      <c r="Q443" s="9" t="inlineStr">
        <is>
          <t>https://grantcue.com/foundations/arnold-and-porter-foundation-521656501</t>
        </is>
      </c>
    </row>
    <row r="444">
      <c r="A444">
        <f>IF($E444=$E443,$A443+1,1)</f>
        <v/>
      </c>
      <c r="B444" t="inlineStr">
        <is>
          <t>GEORGE WASSERMAN FAMILY FOUNDATION INC</t>
        </is>
      </c>
      <c r="C444" t="inlineStr">
        <is>
          <t>52-6035888</t>
        </is>
      </c>
      <c r="D444" t="inlineStr">
        <is>
          <t>District of Columbia</t>
        </is>
      </c>
      <c r="E444" t="inlineStr">
        <is>
          <t>DC</t>
        </is>
      </c>
      <c r="F444" t="n">
        <v>2025</v>
      </c>
      <c r="G444" t="n">
        <v>2</v>
      </c>
      <c r="H444" s="13" t="n">
        <v>1114000</v>
      </c>
      <c r="I444" s="12" t="n">
        <v>128</v>
      </c>
      <c r="J444" s="13" t="n">
        <v>5000</v>
      </c>
      <c r="K444" s="13">
        <f>IFERROR($H444/$I444,"")</f>
        <v/>
      </c>
      <c r="L444" s="13" t="n">
        <v>125000</v>
      </c>
      <c r="M444" t="inlineStr">
        <is>
          <t>MD, NY, CA</t>
        </is>
      </c>
      <c r="N444" t="inlineStr">
        <is>
          <t>Yes</t>
        </is>
      </c>
      <c r="O444" t="inlineStr">
        <is>
          <t>Not stated</t>
        </is>
      </c>
      <c r="Q444" s="9" t="inlineStr">
        <is>
          <t>https://grantcue.com/foundations/george-wasserman-family-foundation-inc-c-o-grossberg-company-526035888</t>
        </is>
      </c>
    </row>
    <row r="445">
      <c r="A445">
        <f>IF($E445=$E444,$A444+1,1)</f>
        <v/>
      </c>
      <c r="B445" t="inlineStr">
        <is>
          <t>COWLES FAMILY FOUNDATION</t>
        </is>
      </c>
      <c r="C445" t="inlineStr">
        <is>
          <t>85-0477925</t>
        </is>
      </c>
      <c r="D445" t="inlineStr">
        <is>
          <t>District of Columbia</t>
        </is>
      </c>
      <c r="E445" t="inlineStr">
        <is>
          <t>DC</t>
        </is>
      </c>
      <c r="F445" t="n">
        <v>2025</v>
      </c>
      <c r="G445" t="n">
        <v>2</v>
      </c>
      <c r="H445" s="13" t="n">
        <v>1110000</v>
      </c>
      <c r="I445" s="12" t="n">
        <v>39</v>
      </c>
      <c r="J445" s="13" t="n">
        <v>23000</v>
      </c>
      <c r="K445" s="13">
        <f>IFERROR($H445/$I445,"")</f>
        <v/>
      </c>
      <c r="L445" s="13" t="n">
        <v>120000</v>
      </c>
      <c r="M445" t="inlineStr">
        <is>
          <t>CA, CT, NM</t>
        </is>
      </c>
      <c r="N445" t="inlineStr">
        <is>
          <t>No</t>
        </is>
      </c>
      <c r="O445" t="inlineStr">
        <is>
          <t>Not stated</t>
        </is>
      </c>
      <c r="Q445" s="9" t="inlineStr">
        <is>
          <t>https://grantcue.com/foundations/cowles-family-foundation-850477925</t>
        </is>
      </c>
    </row>
    <row r="446">
      <c r="A446">
        <f>IF($E446=$E445,$A445+1,1)</f>
        <v/>
      </c>
      <c r="B446" t="inlineStr">
        <is>
          <t>Nasser and Rula Watar Foundation</t>
        </is>
      </c>
      <c r="C446" t="inlineStr">
        <is>
          <t>47-1049704</t>
        </is>
      </c>
      <c r="D446" t="inlineStr">
        <is>
          <t>District of Columbia</t>
        </is>
      </c>
      <c r="E446" t="inlineStr">
        <is>
          <t>DC</t>
        </is>
      </c>
      <c r="F446" t="n">
        <v>2025</v>
      </c>
      <c r="G446" t="n">
        <v>2</v>
      </c>
      <c r="H446" s="13" t="n">
        <v>1104900</v>
      </c>
      <c r="I446" s="12" t="n">
        <v>10</v>
      </c>
      <c r="J446" s="13" t="n">
        <v>36000</v>
      </c>
      <c r="K446" s="13">
        <f>IFERROR($H446/$I446,"")</f>
        <v/>
      </c>
      <c r="L446" s="13" t="n">
        <v>500000</v>
      </c>
      <c r="M446" t="inlineStr">
        <is>
          <t>CA</t>
        </is>
      </c>
      <c r="N446" t="inlineStr">
        <is>
          <t>No</t>
        </is>
      </c>
      <c r="O446" t="inlineStr">
        <is>
          <t>Not stated</t>
        </is>
      </c>
      <c r="Q446" s="9" t="inlineStr">
        <is>
          <t>https://grantcue.com/foundations/nasser-and-rula-watar-foundation-471049704</t>
        </is>
      </c>
    </row>
    <row r="447">
      <c r="A447">
        <f>IF($E447=$E446,$A446+1,1)</f>
        <v/>
      </c>
      <c r="B447" t="inlineStr">
        <is>
          <t>The Delloakes Foundation</t>
        </is>
      </c>
      <c r="C447" t="inlineStr">
        <is>
          <t>81-4697451</t>
        </is>
      </c>
      <c r="D447" t="inlineStr">
        <is>
          <t>District of Columbia</t>
        </is>
      </c>
      <c r="E447" t="inlineStr">
        <is>
          <t>DC</t>
        </is>
      </c>
      <c r="F447" t="n">
        <v>2025</v>
      </c>
      <c r="G447" t="n">
        <v>2</v>
      </c>
      <c r="H447" s="13" t="n">
        <v>1092500</v>
      </c>
      <c r="I447" s="12" t="n">
        <v>28</v>
      </c>
      <c r="J447" s="13" t="n">
        <v>40000</v>
      </c>
      <c r="K447" s="13">
        <f>IFERROR($H447/$I447,"")</f>
        <v/>
      </c>
      <c r="L447" s="13" t="n">
        <v>150000</v>
      </c>
      <c r="M447" t="inlineStr">
        <is>
          <t>CA, NY, AL</t>
        </is>
      </c>
      <c r="N447" t="inlineStr">
        <is>
          <t>No</t>
        </is>
      </c>
      <c r="O447" t="inlineStr">
        <is>
          <t>Not stated</t>
        </is>
      </c>
      <c r="Q447" s="9" t="inlineStr">
        <is>
          <t>https://grantcue.com/foundations/the-delloakes-foundation-814697451</t>
        </is>
      </c>
    </row>
    <row r="448">
      <c r="A448">
        <f>IF($E448=$E447,$A447+1,1)</f>
        <v/>
      </c>
      <c r="B448" t="inlineStr">
        <is>
          <t>THE JOHN D EVANS FOUNDATION</t>
        </is>
      </c>
      <c r="C448" t="inlineStr">
        <is>
          <t>54-1685616</t>
        </is>
      </c>
      <c r="D448" t="inlineStr">
        <is>
          <t>District of Columbia</t>
        </is>
      </c>
      <c r="E448" t="inlineStr">
        <is>
          <t>DC</t>
        </is>
      </c>
      <c r="F448" t="n">
        <v>2024</v>
      </c>
      <c r="G448" t="n">
        <v>2</v>
      </c>
      <c r="H448" s="13" t="n">
        <v>1078702</v>
      </c>
      <c r="I448" s="12" t="n">
        <v>48</v>
      </c>
      <c r="J448" s="13" t="n">
        <v>20000</v>
      </c>
      <c r="K448" s="13">
        <f>IFERROR($H448/$I448,"")</f>
        <v/>
      </c>
      <c r="L448" s="13" t="n">
        <v>60000</v>
      </c>
      <c r="M448" t="inlineStr">
        <is>
          <t>NY, FL, MI</t>
        </is>
      </c>
      <c r="N448" t="inlineStr">
        <is>
          <t>Yes</t>
        </is>
      </c>
      <c r="O448" t="inlineStr">
        <is>
          <t>Yes</t>
        </is>
      </c>
      <c r="Q448" s="9" t="inlineStr">
        <is>
          <t>https://grantcue.com/foundations/the-john-d-evans-foundation-541685616</t>
        </is>
      </c>
    </row>
    <row r="449">
      <c r="A449">
        <f>IF($E449=$E448,$A448+1,1)</f>
        <v/>
      </c>
      <c r="B449" t="inlineStr">
        <is>
          <t>CHINO CIENEGA FOUNDATION</t>
        </is>
      </c>
      <c r="C449" t="inlineStr">
        <is>
          <t>41-2075864</t>
        </is>
      </c>
      <c r="D449" t="inlineStr">
        <is>
          <t>District of Columbia</t>
        </is>
      </c>
      <c r="E449" t="inlineStr">
        <is>
          <t>DC</t>
        </is>
      </c>
      <c r="F449" t="n">
        <v>2025</v>
      </c>
      <c r="G449" t="n">
        <v>2</v>
      </c>
      <c r="H449" s="13" t="n">
        <v>1071516</v>
      </c>
      <c r="I449" s="12" t="n">
        <v>45</v>
      </c>
      <c r="J449" s="13" t="n">
        <v>20000</v>
      </c>
      <c r="K449" s="13">
        <f>IFERROR($H449/$I449,"")</f>
        <v/>
      </c>
      <c r="L449" s="13" t="n">
        <v>50000</v>
      </c>
      <c r="M449" t="inlineStr">
        <is>
          <t>VA, PA, VT</t>
        </is>
      </c>
      <c r="N449" t="inlineStr">
        <is>
          <t>No</t>
        </is>
      </c>
      <c r="O449" t="inlineStr">
        <is>
          <t>Not stated</t>
        </is>
      </c>
      <c r="Q449" s="9" t="inlineStr">
        <is>
          <t>https://grantcue.com/foundations/chino-cienega-foundation-412075864</t>
        </is>
      </c>
    </row>
    <row r="450">
      <c r="A450">
        <f>IF($E450=$E449,$A449+1,1)</f>
        <v/>
      </c>
      <c r="B450" t="inlineStr">
        <is>
          <t>KPF FOUNDATION</t>
        </is>
      </c>
      <c r="C450" t="inlineStr">
        <is>
          <t>35-2275462</t>
        </is>
      </c>
      <c r="D450" t="inlineStr">
        <is>
          <t>District of Columbia</t>
        </is>
      </c>
      <c r="E450" t="inlineStr">
        <is>
          <t>DC</t>
        </is>
      </c>
      <c r="F450" t="n">
        <v>2024</v>
      </c>
      <c r="G450" t="n">
        <v>1</v>
      </c>
      <c r="H450" s="13" t="n">
        <v>1068075</v>
      </c>
      <c r="I450" s="12" t="n">
        <v>45</v>
      </c>
      <c r="J450" s="13" t="n">
        <v>9000</v>
      </c>
      <c r="K450" s="13">
        <f>IFERROR($H450/$I450,"")</f>
        <v/>
      </c>
      <c r="L450" s="13" t="n">
        <v>650000</v>
      </c>
      <c r="M450" t="inlineStr">
        <is>
          <t>NY, CT, IL</t>
        </is>
      </c>
      <c r="N450" t="inlineStr">
        <is>
          <t>Yes</t>
        </is>
      </c>
      <c r="O450" t="inlineStr">
        <is>
          <t>Yes</t>
        </is>
      </c>
      <c r="Q450" s="9" t="inlineStr">
        <is>
          <t>https://grantcue.com/foundations/kpf-foundation-co-kohn-pedersen-fox-associates-pc-352275462</t>
        </is>
      </c>
    </row>
    <row r="451">
      <c r="A451">
        <f>IF($E451=$E450,$A450+1,1)</f>
        <v/>
      </c>
      <c r="B451" t="inlineStr">
        <is>
          <t>MINERVA FOUNDATION</t>
        </is>
      </c>
      <c r="C451" t="inlineStr">
        <is>
          <t>20-1836334</t>
        </is>
      </c>
      <c r="D451" t="inlineStr">
        <is>
          <t>District of Columbia</t>
        </is>
      </c>
      <c r="E451" t="inlineStr">
        <is>
          <t>DC</t>
        </is>
      </c>
      <c r="F451" t="n">
        <v>2024</v>
      </c>
      <c r="G451" t="n">
        <v>2</v>
      </c>
      <c r="H451" s="13" t="n">
        <v>1063435</v>
      </c>
      <c r="I451" s="12" t="n">
        <v>26</v>
      </c>
      <c r="J451" s="13" t="n">
        <v>35000</v>
      </c>
      <c r="K451" s="13">
        <f>IFERROR($H451/$I451,"")</f>
        <v/>
      </c>
      <c r="L451" s="13" t="n">
        <v>180164</v>
      </c>
      <c r="M451" t="inlineStr">
        <is>
          <t>NY, MD, TX</t>
        </is>
      </c>
      <c r="N451" t="inlineStr">
        <is>
          <t>No</t>
        </is>
      </c>
      <c r="O451" t="inlineStr">
        <is>
          <t>Not stated</t>
        </is>
      </c>
      <c r="Q451" s="9" t="inlineStr">
        <is>
          <t>https://grantcue.com/foundations/minerva-foundation-201836334</t>
        </is>
      </c>
    </row>
    <row r="452">
      <c r="A452">
        <f>IF($E452=$E451,$A451+1,1)</f>
        <v/>
      </c>
      <c r="B452" t="inlineStr">
        <is>
          <t>BARBARA A STIEFEL FOUNDATION INC</t>
        </is>
      </c>
      <c r="C452" t="inlineStr">
        <is>
          <t>27-0878154</t>
        </is>
      </c>
      <c r="D452" t="inlineStr">
        <is>
          <t>District of Columbia</t>
        </is>
      </c>
      <c r="E452" t="inlineStr">
        <is>
          <t>DC</t>
        </is>
      </c>
      <c r="F452" t="n">
        <v>2024</v>
      </c>
      <c r="G452" t="n">
        <v>2</v>
      </c>
      <c r="H452" s="13" t="n">
        <v>1062090</v>
      </c>
      <c r="I452" s="12" t="n">
        <v>28</v>
      </c>
      <c r="J452" s="13" t="n">
        <v>22500</v>
      </c>
      <c r="K452" s="13">
        <f>IFERROR($H452/$I452,"")</f>
        <v/>
      </c>
      <c r="L452" s="13" t="n">
        <v>225000</v>
      </c>
      <c r="M452" t="inlineStr">
        <is>
          <t>FL, NY, VA</t>
        </is>
      </c>
      <c r="N452" t="inlineStr">
        <is>
          <t>No</t>
        </is>
      </c>
      <c r="O452" t="inlineStr">
        <is>
          <t>Not stated</t>
        </is>
      </c>
      <c r="Q452" s="9" t="inlineStr">
        <is>
          <t>https://grantcue.com/foundations/barbara-a-stiefel-foundation-inc-270878154</t>
        </is>
      </c>
    </row>
    <row r="453">
      <c r="A453">
        <f>IF($E453=$E452,$A452+1,1)</f>
        <v/>
      </c>
      <c r="B453" t="inlineStr">
        <is>
          <t>HOFFMANN-NIEMCZEWSKI FAMILY FOUNDATION INC</t>
        </is>
      </c>
      <c r="C453" t="inlineStr">
        <is>
          <t>93-4770449</t>
        </is>
      </c>
      <c r="D453" t="inlineStr">
        <is>
          <t>District of Columbia</t>
        </is>
      </c>
      <c r="E453" t="inlineStr">
        <is>
          <t>DC</t>
        </is>
      </c>
      <c r="F453" t="n">
        <v>2025</v>
      </c>
      <c r="G453" t="n">
        <v>2</v>
      </c>
      <c r="H453" s="13" t="n">
        <v>1060000</v>
      </c>
      <c r="I453" s="12" t="n">
        <v>13</v>
      </c>
      <c r="J453" s="13" t="n">
        <v>30000</v>
      </c>
      <c r="K453" s="13">
        <f>IFERROR($H453/$I453,"")</f>
        <v/>
      </c>
      <c r="L453" s="13" t="n">
        <v>305000</v>
      </c>
      <c r="M453" t="inlineStr">
        <is>
          <t>MD, MA, NJ</t>
        </is>
      </c>
      <c r="N453" t="inlineStr">
        <is>
          <t>No</t>
        </is>
      </c>
      <c r="O453" t="inlineStr">
        <is>
          <t>Not stated</t>
        </is>
      </c>
      <c r="Q453" s="9" t="inlineStr">
        <is>
          <t>https://grantcue.com/foundations/hoffmann-niemczewski-family-foundation-inc-934770449</t>
        </is>
      </c>
    </row>
    <row r="454">
      <c r="A454">
        <f>IF($E454=$E453,$A453+1,1)</f>
        <v/>
      </c>
      <c r="B454" t="inlineStr">
        <is>
          <t>BOISI FAMILY FOUNDATION</t>
        </is>
      </c>
      <c r="C454" t="inlineStr">
        <is>
          <t>13-3165815</t>
        </is>
      </c>
      <c r="D454" t="inlineStr">
        <is>
          <t>District of Columbia</t>
        </is>
      </c>
      <c r="E454" t="inlineStr">
        <is>
          <t>DC</t>
        </is>
      </c>
      <c r="F454" t="n">
        <v>2025</v>
      </c>
      <c r="G454" t="n">
        <v>2</v>
      </c>
      <c r="H454" s="13" t="n">
        <v>1054198</v>
      </c>
      <c r="I454" s="12" t="n">
        <v>18</v>
      </c>
      <c r="J454" s="13" t="n">
        <v>25000</v>
      </c>
      <c r="K454" s="13">
        <f>IFERROR($H454/$I454,"")</f>
        <v/>
      </c>
      <c r="L454" s="13" t="n">
        <v>350000</v>
      </c>
      <c r="M454" t="inlineStr">
        <is>
          <t>NY, MA, IL</t>
        </is>
      </c>
      <c r="N454" t="inlineStr">
        <is>
          <t>No</t>
        </is>
      </c>
      <c r="O454" t="inlineStr">
        <is>
          <t>Not stated</t>
        </is>
      </c>
      <c r="Q454" s="9" t="inlineStr">
        <is>
          <t>https://grantcue.com/foundations/boisi-family-foundation-c-o-pkf-o-connor-davies-advisory-llc-133165815</t>
        </is>
      </c>
    </row>
    <row r="455">
      <c r="A455">
        <f>IF($E455=$E454,$A454+1,1)</f>
        <v/>
      </c>
      <c r="B455" t="inlineStr">
        <is>
          <t>The Tripadvisor Charitable Foundation</t>
        </is>
      </c>
      <c r="C455" t="inlineStr">
        <is>
          <t>27-1457299</t>
        </is>
      </c>
      <c r="D455" t="inlineStr">
        <is>
          <t>District of Columbia</t>
        </is>
      </c>
      <c r="E455" t="inlineStr">
        <is>
          <t>DC</t>
        </is>
      </c>
      <c r="F455" t="n">
        <v>2024</v>
      </c>
      <c r="G455" t="n">
        <v>1</v>
      </c>
      <c r="H455" s="13" t="n">
        <v>1053554</v>
      </c>
      <c r="I455" s="12" t="n">
        <v>12</v>
      </c>
      <c r="J455" s="13" t="n">
        <v>33855</v>
      </c>
      <c r="K455" s="13">
        <f>IFERROR($H455/$I455,"")</f>
        <v/>
      </c>
      <c r="L455" s="13" t="n">
        <v>329405</v>
      </c>
      <c r="M455" t="inlineStr">
        <is>
          <t>FL, Gloucestershire, Devon</t>
        </is>
      </c>
      <c r="N455" t="inlineStr">
        <is>
          <t>No</t>
        </is>
      </c>
      <c r="O455" t="inlineStr">
        <is>
          <t>Not stated</t>
        </is>
      </c>
      <c r="Q455" s="9" t="inlineStr">
        <is>
          <t>https://grantcue.com/foundations/the-tripadvisor-charitable-foundation-271457299</t>
        </is>
      </c>
    </row>
    <row r="456">
      <c r="A456">
        <f>IF($E456=$E455,$A455+1,1)</f>
        <v/>
      </c>
      <c r="B456" t="inlineStr">
        <is>
          <t>NASH FAMILY FOUNDATION</t>
        </is>
      </c>
      <c r="C456" t="inlineStr">
        <is>
          <t>86-3995619</t>
        </is>
      </c>
      <c r="D456" t="inlineStr">
        <is>
          <t>District of Columbia</t>
        </is>
      </c>
      <c r="E456" t="inlineStr">
        <is>
          <t>DC</t>
        </is>
      </c>
      <c r="F456" t="n">
        <v>2025</v>
      </c>
      <c r="G456" t="n">
        <v>2</v>
      </c>
      <c r="H456" s="13" t="n">
        <v>1043487</v>
      </c>
      <c r="I456" s="12" t="n">
        <v>24</v>
      </c>
      <c r="J456" s="13" t="n">
        <v>11250</v>
      </c>
      <c r="K456" s="13">
        <f>IFERROR($H456/$I456,"")</f>
        <v/>
      </c>
      <c r="L456" s="13" t="n">
        <v>200000</v>
      </c>
      <c r="M456" t="inlineStr">
        <is>
          <t>CT, PA, NY</t>
        </is>
      </c>
      <c r="N456" t="inlineStr">
        <is>
          <t>No</t>
        </is>
      </c>
      <c r="O456" t="inlineStr">
        <is>
          <t>Not stated</t>
        </is>
      </c>
      <c r="Q456" s="9" t="inlineStr">
        <is>
          <t>https://grantcue.com/foundations/nash-family-foundation-863995619</t>
        </is>
      </c>
    </row>
    <row r="457">
      <c r="A457">
        <f>IF($E457=$E456,$A456+1,1)</f>
        <v/>
      </c>
      <c r="B457" t="inlineStr">
        <is>
          <t>RONALD &amp; JOY PAUL FAMILY FOUNDATION INC</t>
        </is>
      </c>
      <c r="C457" t="inlineStr">
        <is>
          <t>27-4380616</t>
        </is>
      </c>
      <c r="D457" t="inlineStr">
        <is>
          <t>District of Columbia</t>
        </is>
      </c>
      <c r="E457" t="inlineStr">
        <is>
          <t>DC</t>
        </is>
      </c>
      <c r="F457" t="n">
        <v>2025</v>
      </c>
      <c r="G457" t="n">
        <v>2</v>
      </c>
      <c r="H457" s="13" t="n">
        <v>1035227</v>
      </c>
      <c r="I457" s="12" t="n">
        <v>96</v>
      </c>
      <c r="J457" s="13" t="n">
        <v>493</v>
      </c>
      <c r="K457" s="13">
        <f>IFERROR($H457/$I457,"")</f>
        <v/>
      </c>
      <c r="L457" s="13" t="n">
        <v>273386</v>
      </c>
      <c r="M457" t="inlineStr">
        <is>
          <t>NY, MD, NJ</t>
        </is>
      </c>
      <c r="N457" t="inlineStr">
        <is>
          <t>No</t>
        </is>
      </c>
      <c r="O457" t="inlineStr">
        <is>
          <t>Not stated</t>
        </is>
      </c>
      <c r="Q457" s="9" t="inlineStr">
        <is>
          <t>https://grantcue.com/foundations/ronald-and-joy-paul-family-foundation-inc-274380616</t>
        </is>
      </c>
    </row>
    <row r="458">
      <c r="A458">
        <f>IF($E458=$E457,$A457+1,1)</f>
        <v/>
      </c>
      <c r="B458" t="inlineStr">
        <is>
          <t>THE MILLSTREET FOUNDATION INC</t>
        </is>
      </c>
      <c r="C458" t="inlineStr">
        <is>
          <t>20-1826618</t>
        </is>
      </c>
      <c r="D458" t="inlineStr">
        <is>
          <t>District of Columbia</t>
        </is>
      </c>
      <c r="E458" t="inlineStr">
        <is>
          <t>DC</t>
        </is>
      </c>
      <c r="F458" t="n">
        <v>2025</v>
      </c>
      <c r="G458" t="n">
        <v>2</v>
      </c>
      <c r="H458" s="13" t="n">
        <v>1030918</v>
      </c>
      <c r="I458" s="12" t="n">
        <v>24</v>
      </c>
      <c r="J458" s="13" t="n">
        <v>24500</v>
      </c>
      <c r="K458" s="13">
        <f>IFERROR($H458/$I458,"")</f>
        <v/>
      </c>
      <c r="L458" s="13" t="n">
        <v>166668</v>
      </c>
      <c r="M458" t="inlineStr">
        <is>
          <t>CA, NY</t>
        </is>
      </c>
      <c r="N458" t="inlineStr">
        <is>
          <t>No</t>
        </is>
      </c>
      <c r="O458" t="inlineStr">
        <is>
          <t>Not stated</t>
        </is>
      </c>
      <c r="Q458" s="9" t="inlineStr">
        <is>
          <t>https://grantcue.com/foundations/the-millstreet-foundation-inc-201826618</t>
        </is>
      </c>
    </row>
    <row r="459">
      <c r="A459">
        <f>IF($E459=$E458,$A458+1,1)</f>
        <v/>
      </c>
      <c r="B459" t="inlineStr">
        <is>
          <t>HAKIM FAMILY FOUNDATION</t>
        </is>
      </c>
      <c r="C459" t="inlineStr">
        <is>
          <t>87-6901604</t>
        </is>
      </c>
      <c r="D459" t="inlineStr">
        <is>
          <t>District of Columbia</t>
        </is>
      </c>
      <c r="E459" t="inlineStr">
        <is>
          <t>DC</t>
        </is>
      </c>
      <c r="F459" t="n">
        <v>2024</v>
      </c>
      <c r="G459" t="n">
        <v>1</v>
      </c>
      <c r="H459" s="13" t="n">
        <v>1030000</v>
      </c>
      <c r="I459" s="12" t="n">
        <v>77</v>
      </c>
      <c r="J459" s="13" t="n">
        <v>10000</v>
      </c>
      <c r="K459" s="13">
        <f>IFERROR($H459/$I459,"")</f>
        <v/>
      </c>
      <c r="L459" s="13" t="n">
        <v>50000</v>
      </c>
      <c r="M459" t="inlineStr">
        <is>
          <t>NY, MD, MA</t>
        </is>
      </c>
      <c r="N459" t="inlineStr">
        <is>
          <t>No</t>
        </is>
      </c>
      <c r="O459" t="inlineStr">
        <is>
          <t>Not stated</t>
        </is>
      </c>
      <c r="Q459" s="9" t="inlineStr">
        <is>
          <t>https://grantcue.com/foundations/hakim-family-foundation-876901604</t>
        </is>
      </c>
    </row>
    <row r="460">
      <c r="A460">
        <f>IF($E460=$E459,$A459+1,1)</f>
        <v/>
      </c>
      <c r="B460" t="inlineStr">
        <is>
          <t>THE PERLS FOUNDATION</t>
        </is>
      </c>
      <c r="C460" t="inlineStr">
        <is>
          <t>04-6864032</t>
        </is>
      </c>
      <c r="D460" t="inlineStr">
        <is>
          <t>District of Columbia</t>
        </is>
      </c>
      <c r="E460" t="inlineStr">
        <is>
          <t>DC</t>
        </is>
      </c>
      <c r="F460" t="n">
        <v>2024</v>
      </c>
      <c r="G460" t="n">
        <v>1</v>
      </c>
      <c r="H460" s="13" t="n">
        <v>1020300</v>
      </c>
      <c r="I460" s="12" t="n">
        <v>13</v>
      </c>
      <c r="J460" s="13" t="n">
        <v>7300</v>
      </c>
      <c r="K460" s="13">
        <f>IFERROR($H460/$I460,"")</f>
        <v/>
      </c>
      <c r="L460" s="13" t="n">
        <v>407000</v>
      </c>
      <c r="M460" t="inlineStr">
        <is>
          <t>1017 WK AMSTERDAM, MA, NY</t>
        </is>
      </c>
      <c r="N460" t="inlineStr">
        <is>
          <t>No</t>
        </is>
      </c>
      <c r="O460" t="inlineStr">
        <is>
          <t>Not stated</t>
        </is>
      </c>
      <c r="Q460" s="9" t="inlineStr">
        <is>
          <t>https://grantcue.com/foundations/the-perls-foundation-katherine-perls-et-al-trustees-046864032</t>
        </is>
      </c>
    </row>
    <row r="461">
      <c r="A461">
        <f>IF($E461=$E460,$A460+1,1)</f>
        <v/>
      </c>
      <c r="B461" t="inlineStr">
        <is>
          <t>Page Family Foundation</t>
        </is>
      </c>
      <c r="C461" t="inlineStr">
        <is>
          <t>54-1595128</t>
        </is>
      </c>
      <c r="D461" t="inlineStr">
        <is>
          <t>District of Columbia</t>
        </is>
      </c>
      <c r="E461" t="inlineStr">
        <is>
          <t>DC</t>
        </is>
      </c>
      <c r="F461" t="n">
        <v>2024</v>
      </c>
      <c r="G461" t="n">
        <v>2</v>
      </c>
      <c r="H461" s="13" t="n">
        <v>1013500</v>
      </c>
      <c r="I461" s="12" t="n">
        <v>47</v>
      </c>
      <c r="J461" s="13" t="n">
        <v>10000</v>
      </c>
      <c r="K461" s="13">
        <f>IFERROR($H461/$I461,"")</f>
        <v/>
      </c>
      <c r="L461" s="13" t="n">
        <v>200000</v>
      </c>
      <c r="M461" t="inlineStr">
        <is>
          <t>VA, MD, NY</t>
        </is>
      </c>
      <c r="N461" t="inlineStr">
        <is>
          <t>Yes</t>
        </is>
      </c>
      <c r="O461" t="inlineStr">
        <is>
          <t>Not stated</t>
        </is>
      </c>
      <c r="Q461" s="9" t="inlineStr">
        <is>
          <t>https://grantcue.com/foundations/page-family-foundation-co-william-j-page-541595128</t>
        </is>
      </c>
    </row>
    <row r="462">
      <c r="A462">
        <f>IF($E462=$E461,$A461+1,1)</f>
        <v/>
      </c>
      <c r="B462" t="inlineStr">
        <is>
          <t>RICE-CAMERON FAMILY FOUNDATION</t>
        </is>
      </c>
      <c r="C462" t="inlineStr">
        <is>
          <t>20-8046545</t>
        </is>
      </c>
      <c r="D462" t="inlineStr">
        <is>
          <t>District of Columbia</t>
        </is>
      </c>
      <c r="E462" t="inlineStr">
        <is>
          <t>DC</t>
        </is>
      </c>
      <c r="F462" t="n">
        <v>2024</v>
      </c>
      <c r="G462" t="n">
        <v>2</v>
      </c>
      <c r="H462" s="13" t="n">
        <v>1007296</v>
      </c>
      <c r="I462" s="12" t="n">
        <v>14</v>
      </c>
      <c r="J462" s="13" t="n">
        <v>37500</v>
      </c>
      <c r="K462" s="13">
        <f>IFERROR($H462/$I462,"")</f>
        <v/>
      </c>
      <c r="L462" s="13" t="n">
        <v>406000</v>
      </c>
      <c r="M462" t="inlineStr">
        <is>
          <t>NY, CA, MD</t>
        </is>
      </c>
      <c r="N462" t="inlineStr">
        <is>
          <t>No</t>
        </is>
      </c>
      <c r="O462" t="inlineStr">
        <is>
          <t>Not stated</t>
        </is>
      </c>
      <c r="Q462" s="9" t="inlineStr">
        <is>
          <t>https://grantcue.com/foundations/rice-cameron-family-foundation-208046545</t>
        </is>
      </c>
    </row>
    <row r="463">
      <c r="A463">
        <f>IF($E463=$E462,$A462+1,1)</f>
        <v/>
      </c>
      <c r="B463" t="inlineStr">
        <is>
          <t>JOHN S AND JAMES L KNIGHT FOUNDATION</t>
        </is>
      </c>
      <c r="C463" t="inlineStr">
        <is>
          <t>65-0464177</t>
        </is>
      </c>
      <c r="D463" t="inlineStr">
        <is>
          <t>Florida</t>
        </is>
      </c>
      <c r="E463" t="inlineStr">
        <is>
          <t>FL</t>
        </is>
      </c>
      <c r="F463" t="n">
        <v>2024</v>
      </c>
      <c r="G463" t="n">
        <v>1</v>
      </c>
      <c r="H463" s="13" t="n">
        <v>147682903</v>
      </c>
      <c r="I463" s="12" t="n">
        <v>513</v>
      </c>
      <c r="J463" s="13" t="n">
        <v>85300</v>
      </c>
      <c r="K463" s="13">
        <f>IFERROR($H463/$I463,"")</f>
        <v/>
      </c>
      <c r="L463" s="13" t="n">
        <v>5000000</v>
      </c>
      <c r="M463" t="inlineStr">
        <is>
          <t>NY, DC, CA</t>
        </is>
      </c>
      <c r="N463" t="inlineStr">
        <is>
          <t>Yes</t>
        </is>
      </c>
      <c r="O463" t="inlineStr">
        <is>
          <t>Yes</t>
        </is>
      </c>
      <c r="P463" s="9" t="inlineStr">
        <is>
          <t>https://www.kf.org/</t>
        </is>
      </c>
      <c r="Q463" s="9" t="inlineStr">
        <is>
          <t>https://grantcue.com/foundations/john-s-and-james-l-knight-foundation-650464177</t>
        </is>
      </c>
    </row>
    <row r="464">
      <c r="A464">
        <f>IF($E464=$E463,$A463+1,1)</f>
        <v/>
      </c>
      <c r="B464" t="inlineStr">
        <is>
          <t>THE FREDERICK A DELUCA FOUNDATION INC</t>
        </is>
      </c>
      <c r="C464" t="inlineStr">
        <is>
          <t>65-0755554</t>
        </is>
      </c>
      <c r="D464" t="inlineStr">
        <is>
          <t>Florida</t>
        </is>
      </c>
      <c r="E464" t="inlineStr">
        <is>
          <t>FL</t>
        </is>
      </c>
      <c r="F464" t="n">
        <v>2024</v>
      </c>
      <c r="G464" t="n">
        <v>3</v>
      </c>
      <c r="H464" s="13" t="n">
        <v>139567586</v>
      </c>
      <c r="I464" s="12" t="n">
        <v>280</v>
      </c>
      <c r="J464" s="13" t="n">
        <v>250000</v>
      </c>
      <c r="K464" s="13">
        <f>IFERROR($H464/$I464,"")</f>
        <v/>
      </c>
      <c r="L464" s="13" t="n">
        <v>4220000</v>
      </c>
      <c r="M464" t="inlineStr">
        <is>
          <t>CT, DC, GA</t>
        </is>
      </c>
      <c r="N464" t="inlineStr">
        <is>
          <t>No</t>
        </is>
      </c>
      <c r="O464" t="inlineStr">
        <is>
          <t>Not stated</t>
        </is>
      </c>
      <c r="Q464" s="9" t="inlineStr">
        <is>
          <t>https://grantcue.com/foundations/the-frederick-a-deluca-foundation-inc-650755554</t>
        </is>
      </c>
    </row>
    <row r="465">
      <c r="A465">
        <f>IF($E465=$E464,$A464+1,1)</f>
        <v/>
      </c>
      <c r="B465" t="inlineStr">
        <is>
          <t>THE JEN-HSUN &amp; LORI HUANG FOUNDATION</t>
        </is>
      </c>
      <c r="C465" t="inlineStr">
        <is>
          <t>26-1551239</t>
        </is>
      </c>
      <c r="D465" t="inlineStr">
        <is>
          <t>Florida</t>
        </is>
      </c>
      <c r="E465" t="inlineStr">
        <is>
          <t>FL</t>
        </is>
      </c>
      <c r="F465" t="n">
        <v>2024</v>
      </c>
      <c r="G465" t="n">
        <v>1</v>
      </c>
      <c r="H465" s="13" t="n">
        <v>126274451</v>
      </c>
      <c r="I465" s="12" t="n">
        <v>15</v>
      </c>
      <c r="J465" s="13" t="n">
        <v>516711</v>
      </c>
      <c r="K465" s="13">
        <f>IFERROR($H465/$I465,"")</f>
        <v/>
      </c>
      <c r="L465" s="13" t="n">
        <v>41426125</v>
      </c>
      <c r="M465" t="inlineStr">
        <is>
          <t>OR, NY, CA</t>
        </is>
      </c>
      <c r="N465" t="inlineStr">
        <is>
          <t>No</t>
        </is>
      </c>
      <c r="O465" t="inlineStr">
        <is>
          <t>Not stated</t>
        </is>
      </c>
      <c r="Q465" s="9" t="inlineStr">
        <is>
          <t>https://grantcue.com/foundations/the-jen-hsun-and-lori-huang-foundation-frank-rimerman-co-llp-261551239</t>
        </is>
      </c>
    </row>
    <row r="466">
      <c r="A466">
        <f>IF($E466=$E465,$A465+1,1)</f>
        <v/>
      </c>
      <c r="B466" t="inlineStr">
        <is>
          <t>PUBLIX SUPER MARKETS CHARITIES INC</t>
        </is>
      </c>
      <c r="C466" t="inlineStr">
        <is>
          <t>59-6194119</t>
        </is>
      </c>
      <c r="D466" t="inlineStr">
        <is>
          <t>Florida</t>
        </is>
      </c>
      <c r="E466" t="inlineStr">
        <is>
          <t>FL</t>
        </is>
      </c>
      <c r="F466" t="n">
        <v>2024</v>
      </c>
      <c r="G466" t="n">
        <v>2</v>
      </c>
      <c r="H466" s="13" t="n">
        <v>111126427</v>
      </c>
      <c r="I466" s="12" t="n">
        <v>6799</v>
      </c>
      <c r="J466" s="13" t="n">
        <v>2500</v>
      </c>
      <c r="K466" s="13">
        <f>IFERROR($H466/$I466,"")</f>
        <v/>
      </c>
      <c r="L466" s="13" t="n">
        <v>1500000</v>
      </c>
      <c r="M466" t="inlineStr">
        <is>
          <t>GA, AL, NC</t>
        </is>
      </c>
      <c r="N466" t="inlineStr">
        <is>
          <t>Yes</t>
        </is>
      </c>
      <c r="O466" t="inlineStr">
        <is>
          <t>Not stated</t>
        </is>
      </c>
      <c r="P466" s="9" t="inlineStr">
        <is>
          <t>https://www.publixcharities.org/</t>
        </is>
      </c>
      <c r="Q466" s="9" t="inlineStr">
        <is>
          <t>https://grantcue.com/foundations/publix-super-markets-charities-inc-596194119</t>
        </is>
      </c>
    </row>
    <row r="467">
      <c r="A467">
        <f>IF($E467=$E466,$A466+1,1)</f>
        <v/>
      </c>
      <c r="B467" t="inlineStr">
        <is>
          <t>THE BATCHELOR FOUNDATION INC</t>
        </is>
      </c>
      <c r="C467" t="inlineStr">
        <is>
          <t>65-0188171</t>
        </is>
      </c>
      <c r="D467" t="inlineStr">
        <is>
          <t>Florida</t>
        </is>
      </c>
      <c r="E467" t="inlineStr">
        <is>
          <t>FL</t>
        </is>
      </c>
      <c r="F467" t="n">
        <v>2024</v>
      </c>
      <c r="G467" t="n">
        <v>2</v>
      </c>
      <c r="H467" s="13" t="n">
        <v>51706645</v>
      </c>
      <c r="I467" s="12" t="n">
        <v>644</v>
      </c>
      <c r="J467" s="13" t="n">
        <v>25000</v>
      </c>
      <c r="K467" s="13">
        <f>IFERROR($H467/$I467,"")</f>
        <v/>
      </c>
      <c r="L467" s="13" t="n">
        <v>4900000</v>
      </c>
      <c r="M467" t="inlineStr">
        <is>
          <t>NY, DC, MA</t>
        </is>
      </c>
      <c r="N467" t="inlineStr">
        <is>
          <t>Yes</t>
        </is>
      </c>
      <c r="O467" t="inlineStr">
        <is>
          <t>Yes</t>
        </is>
      </c>
      <c r="P467" s="9" t="inlineStr">
        <is>
          <t>https://tbfinc.org/</t>
        </is>
      </c>
      <c r="Q467" s="9" t="inlineStr">
        <is>
          <t>https://grantcue.com/foundations/the-batchelor-foundation-inc-650188171</t>
        </is>
      </c>
    </row>
    <row r="468">
      <c r="A468">
        <f>IF($E468=$E467,$A467+1,1)</f>
        <v/>
      </c>
      <c r="B468" t="inlineStr">
        <is>
          <t>INTEL FOUNDATION</t>
        </is>
      </c>
      <c r="C468" t="inlineStr">
        <is>
          <t>94-3092928</t>
        </is>
      </c>
      <c r="D468" t="inlineStr">
        <is>
          <t>Florida</t>
        </is>
      </c>
      <c r="E468" t="inlineStr">
        <is>
          <t>FL</t>
        </is>
      </c>
      <c r="F468" t="n">
        <v>2025</v>
      </c>
      <c r="G468" t="n">
        <v>2</v>
      </c>
      <c r="H468" s="13" t="n">
        <v>44374081</v>
      </c>
      <c r="I468" s="12" t="n">
        <v>13</v>
      </c>
      <c r="J468" s="13" t="n">
        <v>1000000</v>
      </c>
      <c r="K468" s="13">
        <f>IFERROR($H468/$I468,"")</f>
        <v/>
      </c>
      <c r="L468" s="13" t="n">
        <v>18754286</v>
      </c>
      <c r="M468" t="inlineStr">
        <is>
          <t>LONDON, MN, IN</t>
        </is>
      </c>
      <c r="N468" t="inlineStr">
        <is>
          <t>No</t>
        </is>
      </c>
      <c r="O468" t="inlineStr">
        <is>
          <t>Not stated</t>
        </is>
      </c>
      <c r="Q468" s="9" t="inlineStr">
        <is>
          <t>https://grantcue.com/foundations/intel-foundation-943092928</t>
        </is>
      </c>
    </row>
    <row r="469">
      <c r="A469">
        <f>IF($E469=$E468,$A468+1,1)</f>
        <v/>
      </c>
      <c r="B469" t="inlineStr">
        <is>
          <t>ARISON ARTS FOUNDATION</t>
        </is>
      </c>
      <c r="C469" t="inlineStr">
        <is>
          <t>13-7450689</t>
        </is>
      </c>
      <c r="D469" t="inlineStr">
        <is>
          <t>Florida</t>
        </is>
      </c>
      <c r="E469" t="inlineStr">
        <is>
          <t>FL</t>
        </is>
      </c>
      <c r="F469" t="n">
        <v>2024</v>
      </c>
      <c r="G469" t="n">
        <v>1</v>
      </c>
      <c r="H469" s="13" t="n">
        <v>38751540</v>
      </c>
      <c r="I469" s="12" t="n">
        <v>130</v>
      </c>
      <c r="J469" s="13" t="n">
        <v>30000</v>
      </c>
      <c r="K469" s="13">
        <f>IFERROR($H469/$I469,"")</f>
        <v/>
      </c>
      <c r="L469" s="13" t="n">
        <v>10194000</v>
      </c>
      <c r="M469" t="inlineStr">
        <is>
          <t>NY, CO, MA</t>
        </is>
      </c>
      <c r="N469" t="inlineStr">
        <is>
          <t>No</t>
        </is>
      </c>
      <c r="O469" t="inlineStr">
        <is>
          <t>Not stated</t>
        </is>
      </c>
      <c r="Q469" s="9" t="inlineStr">
        <is>
          <t>https://grantcue.com/foundations/arison-arts-foundation-c-o-richard-kohan-afo-llc-137450689</t>
        </is>
      </c>
    </row>
    <row r="470">
      <c r="A470">
        <f>IF($E470=$E469,$A469+1,1)</f>
        <v/>
      </c>
      <c r="B470" t="inlineStr">
        <is>
          <t>Carl &amp; Marilynn Thoma Foundation</t>
        </is>
      </c>
      <c r="C470" t="inlineStr">
        <is>
          <t>46-5446388</t>
        </is>
      </c>
      <c r="D470" t="inlineStr">
        <is>
          <t>Florida</t>
        </is>
      </c>
      <c r="E470" t="inlineStr">
        <is>
          <t>FL</t>
        </is>
      </c>
      <c r="F470" t="n">
        <v>2024</v>
      </c>
      <c r="G470" t="n">
        <v>1</v>
      </c>
      <c r="H470" s="13" t="n">
        <v>38494849</v>
      </c>
      <c r="I470" s="12" t="n">
        <v>68</v>
      </c>
      <c r="J470" s="13" t="n">
        <v>15000</v>
      </c>
      <c r="K470" s="13">
        <f>IFERROR($H470/$I470,"")</f>
        <v/>
      </c>
      <c r="L470" s="13" t="n">
        <v>35100000</v>
      </c>
      <c r="M470" t="inlineStr">
        <is>
          <t>IL, CA, NM</t>
        </is>
      </c>
      <c r="N470" t="inlineStr">
        <is>
          <t>Yes</t>
        </is>
      </c>
      <c r="O470" t="inlineStr">
        <is>
          <t>Not stated</t>
        </is>
      </c>
      <c r="P470" s="9" t="inlineStr">
        <is>
          <t>https://www.thomafoundation.org/</t>
        </is>
      </c>
      <c r="Q470" s="9" t="inlineStr">
        <is>
          <t>https://grantcue.com/foundations/carl-and-marilynn-thoma-foundation-465446388</t>
        </is>
      </c>
    </row>
    <row r="471">
      <c r="A471">
        <f>IF($E471=$E470,$A470+1,1)</f>
        <v/>
      </c>
      <c r="B471" t="inlineStr">
        <is>
          <t>LENNAR FOUNDATION</t>
        </is>
      </c>
      <c r="C471" t="inlineStr">
        <is>
          <t>65-0171539</t>
        </is>
      </c>
      <c r="D471" t="inlineStr">
        <is>
          <t>Florida</t>
        </is>
      </c>
      <c r="E471" t="inlineStr">
        <is>
          <t>FL</t>
        </is>
      </c>
      <c r="F471" t="n">
        <v>2023</v>
      </c>
      <c r="G471" t="n">
        <v>1</v>
      </c>
      <c r="H471" s="13" t="n">
        <v>37685959</v>
      </c>
      <c r="I471" s="12" t="n">
        <v>174</v>
      </c>
      <c r="J471" s="13" t="n">
        <v>25000</v>
      </c>
      <c r="K471" s="13">
        <f>IFERROR($H471/$I471,"")</f>
        <v/>
      </c>
      <c r="L471" s="13" t="n">
        <v>5075000</v>
      </c>
      <c r="M471" t="inlineStr">
        <is>
          <t>CA, TX, NY</t>
        </is>
      </c>
      <c r="N471" t="inlineStr">
        <is>
          <t>Yes</t>
        </is>
      </c>
      <c r="O471" t="inlineStr">
        <is>
          <t>Not stated</t>
        </is>
      </c>
      <c r="P471" s="9" t="inlineStr">
        <is>
          <t>https://careers.lennar.com/culture</t>
        </is>
      </c>
      <c r="Q471" s="9" t="inlineStr">
        <is>
          <t>https://grantcue.com/foundations/lennar-foundation-650171539</t>
        </is>
      </c>
    </row>
    <row r="472">
      <c r="A472">
        <f>IF($E472=$E471,$A471+1,1)</f>
        <v/>
      </c>
      <c r="B472" t="inlineStr">
        <is>
          <t>NIKE FOUNDATION</t>
        </is>
      </c>
      <c r="C472" t="inlineStr">
        <is>
          <t>93-1159948</t>
        </is>
      </c>
      <c r="D472" t="inlineStr">
        <is>
          <t>Florida</t>
        </is>
      </c>
      <c r="E472" t="inlineStr">
        <is>
          <t>FL</t>
        </is>
      </c>
      <c r="F472" t="n">
        <v>2024</v>
      </c>
      <c r="G472" t="n">
        <v>2</v>
      </c>
      <c r="H472" s="13" t="n">
        <v>33484129</v>
      </c>
      <c r="I472" s="12" t="n">
        <v>19</v>
      </c>
      <c r="J472" s="13" t="n">
        <v>500000</v>
      </c>
      <c r="K472" s="13">
        <f>IFERROR($H472/$I472,"")</f>
        <v/>
      </c>
      <c r="L472" s="13" t="n">
        <v>10325496</v>
      </c>
      <c r="M472" t="inlineStr">
        <is>
          <t>DC, CA, IL</t>
        </is>
      </c>
      <c r="N472" t="inlineStr">
        <is>
          <t>No</t>
        </is>
      </c>
      <c r="O472" t="inlineStr">
        <is>
          <t>Not stated</t>
        </is>
      </c>
      <c r="Q472" s="9" t="inlineStr">
        <is>
          <t>https://grantcue.com/foundations/nike-foundation-931159948</t>
        </is>
      </c>
    </row>
    <row r="473">
      <c r="A473">
        <f>IF($E473=$E472,$A472+1,1)</f>
        <v/>
      </c>
      <c r="B473" t="inlineStr">
        <is>
          <t>Elevance Health Foundation Inc</t>
        </is>
      </c>
      <c r="C473" t="inlineStr">
        <is>
          <t>35-2122763</t>
        </is>
      </c>
      <c r="D473" t="inlineStr">
        <is>
          <t>Florida</t>
        </is>
      </c>
      <c r="E473" t="inlineStr">
        <is>
          <t>FL</t>
        </is>
      </c>
      <c r="F473" t="n">
        <v>2024</v>
      </c>
      <c r="G473" t="n">
        <v>1</v>
      </c>
      <c r="H473" s="13" t="n">
        <v>33379432</v>
      </c>
      <c r="I473" s="12" t="n">
        <v>160</v>
      </c>
      <c r="J473" s="13" t="n">
        <v>100000</v>
      </c>
      <c r="K473" s="13">
        <f>IFERROR($H473/$I473,"")</f>
        <v/>
      </c>
      <c r="L473" s="13" t="n">
        <v>4577117</v>
      </c>
      <c r="M473" t="inlineStr">
        <is>
          <t>IL, NY, GA</t>
        </is>
      </c>
      <c r="N473" t="inlineStr">
        <is>
          <t>Yes</t>
        </is>
      </c>
      <c r="O473" t="inlineStr">
        <is>
          <t>Not stated</t>
        </is>
      </c>
      <c r="P473" s="9" t="inlineStr">
        <is>
          <t>https://www.elevancehealth.com/</t>
        </is>
      </c>
      <c r="Q473" s="9" t="inlineStr">
        <is>
          <t>https://grantcue.com/foundations/elevance-health-foundation-inc-352122763</t>
        </is>
      </c>
    </row>
    <row r="474">
      <c r="A474">
        <f>IF($E474=$E473,$A473+1,1)</f>
        <v/>
      </c>
      <c r="B474" t="inlineStr">
        <is>
          <t>THE LOIS M COLLIER CHARITABLE TRUST</t>
        </is>
      </c>
      <c r="C474" t="inlineStr">
        <is>
          <t>20-7437674</t>
        </is>
      </c>
      <c r="D474" t="inlineStr">
        <is>
          <t>Florida</t>
        </is>
      </c>
      <c r="E474" t="inlineStr">
        <is>
          <t>FL</t>
        </is>
      </c>
      <c r="F474" t="n">
        <v>2024</v>
      </c>
      <c r="G474" t="n">
        <v>1</v>
      </c>
      <c r="H474" s="13" t="n">
        <v>33292763</v>
      </c>
      <c r="I474" s="12" t="n">
        <v>13</v>
      </c>
      <c r="J474" s="13" t="n">
        <v>175000</v>
      </c>
      <c r="K474" s="13">
        <f>IFERROR($H474/$I474,"")</f>
        <v/>
      </c>
      <c r="L474" s="13" t="n">
        <v>15361836</v>
      </c>
      <c r="M474" t="inlineStr">
        <is>
          <t>NY, IN, PA</t>
        </is>
      </c>
      <c r="N474" t="inlineStr">
        <is>
          <t>No</t>
        </is>
      </c>
      <c r="O474" t="inlineStr">
        <is>
          <t>Not stated</t>
        </is>
      </c>
      <c r="Q474" s="9" t="inlineStr">
        <is>
          <t>https://grantcue.com/foundations/the-lois-m-collier-charitable-trust-207437674</t>
        </is>
      </c>
    </row>
    <row r="475">
      <c r="A475">
        <f>IF($E475=$E474,$A474+1,1)</f>
        <v/>
      </c>
      <c r="B475" t="inlineStr">
        <is>
          <t>THE BELLIS FOUNDATION</t>
        </is>
      </c>
      <c r="C475" t="inlineStr">
        <is>
          <t>47-6656303</t>
        </is>
      </c>
      <c r="D475" t="inlineStr">
        <is>
          <t>Florida</t>
        </is>
      </c>
      <c r="E475" t="inlineStr">
        <is>
          <t>FL</t>
        </is>
      </c>
      <c r="F475" t="n">
        <v>2024</v>
      </c>
      <c r="G475" t="n">
        <v>1</v>
      </c>
      <c r="H475" s="13" t="n">
        <v>32531727</v>
      </c>
      <c r="I475" s="12" t="n">
        <v>20</v>
      </c>
      <c r="J475" s="13" t="n">
        <v>10000</v>
      </c>
      <c r="K475" s="13">
        <f>IFERROR($H475/$I475,"")</f>
        <v/>
      </c>
      <c r="L475" s="13" t="n">
        <v>8159937</v>
      </c>
      <c r="M475" t="inlineStr">
        <is>
          <t>MI, PA, KY</t>
        </is>
      </c>
      <c r="N475" t="inlineStr">
        <is>
          <t>No</t>
        </is>
      </c>
      <c r="O475" t="inlineStr">
        <is>
          <t>Not stated</t>
        </is>
      </c>
      <c r="Q475" s="9" t="inlineStr">
        <is>
          <t>https://grantcue.com/foundations/the-bellis-foundation-c-o-johnston-and-associates-cpa-pc-476656303</t>
        </is>
      </c>
    </row>
    <row r="476">
      <c r="A476">
        <f>IF($E476=$E475,$A475+1,1)</f>
        <v/>
      </c>
      <c r="B476" t="inlineStr">
        <is>
          <t>LESLIE L ALEXANDER FOUNDATION INC</t>
        </is>
      </c>
      <c r="C476" t="inlineStr">
        <is>
          <t>75-3126055</t>
        </is>
      </c>
      <c r="D476" t="inlineStr">
        <is>
          <t>Florida</t>
        </is>
      </c>
      <c r="E476" t="inlineStr">
        <is>
          <t>FL</t>
        </is>
      </c>
      <c r="F476" t="n">
        <v>2024</v>
      </c>
      <c r="G476" t="n">
        <v>1</v>
      </c>
      <c r="H476" s="13" t="n">
        <v>28415100</v>
      </c>
      <c r="I476" s="12" t="n">
        <v>622</v>
      </c>
      <c r="J476" s="13" t="n">
        <v>35000</v>
      </c>
      <c r="K476" s="13">
        <f>IFERROR($H476/$I476,"")</f>
        <v/>
      </c>
      <c r="L476" s="13" t="n">
        <v>1000000</v>
      </c>
      <c r="M476" t="inlineStr">
        <is>
          <t>TX, NY, CA</t>
        </is>
      </c>
      <c r="N476" t="inlineStr">
        <is>
          <t>No</t>
        </is>
      </c>
      <c r="O476" t="inlineStr">
        <is>
          <t>Not stated</t>
        </is>
      </c>
      <c r="Q476" s="9" t="inlineStr">
        <is>
          <t>https://grantcue.com/foundations/leslie-l-alexander-foundation-inc-753126055</t>
        </is>
      </c>
    </row>
    <row r="477">
      <c r="A477">
        <f>IF($E477=$E476,$A476+1,1)</f>
        <v/>
      </c>
      <c r="B477" t="inlineStr">
        <is>
          <t>The Jim Moran Foundation Inc</t>
        </is>
      </c>
      <c r="C477" t="inlineStr">
        <is>
          <t>65-1058044</t>
        </is>
      </c>
      <c r="D477" t="inlineStr">
        <is>
          <t>Florida</t>
        </is>
      </c>
      <c r="E477" t="inlineStr">
        <is>
          <t>FL</t>
        </is>
      </c>
      <c r="F477" t="n">
        <v>2024</v>
      </c>
      <c r="G477" t="n">
        <v>1</v>
      </c>
      <c r="H477" s="13" t="n">
        <v>27324200</v>
      </c>
      <c r="I477" s="12" t="n">
        <v>216</v>
      </c>
      <c r="J477" s="13" t="n">
        <v>75000</v>
      </c>
      <c r="K477" s="13">
        <f>IFERROR($H477/$I477,"")</f>
        <v/>
      </c>
      <c r="L477" s="13" t="n">
        <v>3010000</v>
      </c>
      <c r="M477" t="inlineStr">
        <is>
          <t>CO, NY, VA</t>
        </is>
      </c>
      <c r="N477" t="inlineStr">
        <is>
          <t>Yes</t>
        </is>
      </c>
      <c r="O477" t="inlineStr">
        <is>
          <t>Not stated</t>
        </is>
      </c>
      <c r="P477" s="9" t="inlineStr">
        <is>
          <t>https://www.jimmoranfoundation.org/</t>
        </is>
      </c>
      <c r="Q477" s="9" t="inlineStr">
        <is>
          <t>https://grantcue.com/foundations/the-jim-moran-foundation-inc-651058044</t>
        </is>
      </c>
    </row>
    <row r="478">
      <c r="A478">
        <f>IF($E478=$E477,$A477+1,1)</f>
        <v/>
      </c>
      <c r="B478" t="inlineStr">
        <is>
          <t>Winston Family Foundation</t>
        </is>
      </c>
      <c r="C478" t="inlineStr">
        <is>
          <t>59-2678732</t>
        </is>
      </c>
      <c r="D478" t="inlineStr">
        <is>
          <t>Florida</t>
        </is>
      </c>
      <c r="E478" t="inlineStr">
        <is>
          <t>FL</t>
        </is>
      </c>
      <c r="F478" t="n">
        <v>2024</v>
      </c>
      <c r="G478" t="n">
        <v>1</v>
      </c>
      <c r="H478" s="13" t="n">
        <v>26711176</v>
      </c>
      <c r="I478" s="12" t="n">
        <v>50</v>
      </c>
      <c r="J478" s="13" t="n">
        <v>13750</v>
      </c>
      <c r="K478" s="13">
        <f>IFERROR($H478/$I478,"")</f>
        <v/>
      </c>
      <c r="L478" s="13" t="n">
        <v>23395542</v>
      </c>
      <c r="M478" t="inlineStr">
        <is>
          <t>MN, NC, VA</t>
        </is>
      </c>
      <c r="N478" t="inlineStr">
        <is>
          <t>No</t>
        </is>
      </c>
      <c r="O478" t="inlineStr">
        <is>
          <t>Not stated</t>
        </is>
      </c>
      <c r="Q478" s="9" t="inlineStr">
        <is>
          <t>https://grantcue.com/foundations/winston-family-foundation-592678732</t>
        </is>
      </c>
    </row>
    <row r="479">
      <c r="A479">
        <f>IF($E479=$E478,$A478+1,1)</f>
        <v/>
      </c>
      <c r="B479" t="inlineStr">
        <is>
          <t>The Wing Shadow Foundation</t>
        </is>
      </c>
      <c r="C479" t="inlineStr">
        <is>
          <t>47-3957199</t>
        </is>
      </c>
      <c r="D479" t="inlineStr">
        <is>
          <t>Florida</t>
        </is>
      </c>
      <c r="E479" t="inlineStr">
        <is>
          <t>FL</t>
        </is>
      </c>
      <c r="F479" t="n">
        <v>2024</v>
      </c>
      <c r="G479" t="n">
        <v>2</v>
      </c>
      <c r="H479" s="13" t="n">
        <v>26556371</v>
      </c>
      <c r="I479" s="12" t="n">
        <v>25</v>
      </c>
      <c r="J479" s="13" t="n">
        <v>1110250</v>
      </c>
      <c r="K479" s="13">
        <f>IFERROR($H479/$I479,"")</f>
        <v/>
      </c>
      <c r="L479" s="13" t="n">
        <v>1942547</v>
      </c>
      <c r="M479" t="inlineStr">
        <is>
          <t>IN, CA, IL</t>
        </is>
      </c>
      <c r="N479" t="inlineStr">
        <is>
          <t>No</t>
        </is>
      </c>
      <c r="O479" t="inlineStr">
        <is>
          <t>Not stated</t>
        </is>
      </c>
      <c r="Q479" s="9" t="inlineStr">
        <is>
          <t>https://grantcue.com/foundations/the-wing-shadow-foundation-473957199</t>
        </is>
      </c>
    </row>
    <row r="480">
      <c r="A480">
        <f>IF($E480=$E479,$A479+1,1)</f>
        <v/>
      </c>
      <c r="B480" t="inlineStr">
        <is>
          <t>VOLO FOUNDATION</t>
        </is>
      </c>
      <c r="C480" t="inlineStr">
        <is>
          <t>47-2415681</t>
        </is>
      </c>
      <c r="D480" t="inlineStr">
        <is>
          <t>Florida</t>
        </is>
      </c>
      <c r="E480" t="inlineStr">
        <is>
          <t>FL</t>
        </is>
      </c>
      <c r="F480" t="n">
        <v>2024</v>
      </c>
      <c r="G480" t="n">
        <v>2</v>
      </c>
      <c r="H480" s="13" t="n">
        <v>26272935</v>
      </c>
      <c r="I480" s="12" t="n">
        <v>132</v>
      </c>
      <c r="J480" s="13" t="n">
        <v>52500</v>
      </c>
      <c r="K480" s="13">
        <f>IFERROR($H480/$I480,"")</f>
        <v/>
      </c>
      <c r="L480" s="13" t="n">
        <v>3938522</v>
      </c>
      <c r="M480" t="inlineStr">
        <is>
          <t>NY, TN, CA</t>
        </is>
      </c>
      <c r="N480" t="inlineStr">
        <is>
          <t>No</t>
        </is>
      </c>
      <c r="O480" t="inlineStr">
        <is>
          <t>Not stated</t>
        </is>
      </c>
      <c r="Q480" s="9" t="inlineStr">
        <is>
          <t>https://grantcue.com/foundations/volo-foundation-472415681</t>
        </is>
      </c>
    </row>
    <row r="481">
      <c r="A481">
        <f>IF($E481=$E480,$A480+1,1)</f>
        <v/>
      </c>
      <c r="B481" t="inlineStr">
        <is>
          <t>Charles &amp; Margery Barancik Foundation Inc</t>
        </is>
      </c>
      <c r="C481" t="inlineStr">
        <is>
          <t>36-3442474</t>
        </is>
      </c>
      <c r="D481" t="inlineStr">
        <is>
          <t>Florida</t>
        </is>
      </c>
      <c r="E481" t="inlineStr">
        <is>
          <t>FL</t>
        </is>
      </c>
      <c r="F481" t="n">
        <v>2024</v>
      </c>
      <c r="G481" t="n">
        <v>1</v>
      </c>
      <c r="H481" s="13" t="n">
        <v>26210511</v>
      </c>
      <c r="I481" s="12" t="n">
        <v>207</v>
      </c>
      <c r="J481" s="13" t="n">
        <v>16000</v>
      </c>
      <c r="K481" s="13">
        <f>IFERROR($H481/$I481,"")</f>
        <v/>
      </c>
      <c r="L481" s="13" t="n">
        <v>2500000</v>
      </c>
      <c r="M481" t="inlineStr">
        <is>
          <t>IL, NY, MD</t>
        </is>
      </c>
      <c r="N481" t="inlineStr">
        <is>
          <t>No</t>
        </is>
      </c>
      <c r="O481" t="inlineStr">
        <is>
          <t>Not stated</t>
        </is>
      </c>
      <c r="Q481" s="9" t="inlineStr">
        <is>
          <t>https://grantcue.com/foundations/charles-and-margery-barancik-foundation-inc-363442474</t>
        </is>
      </c>
    </row>
    <row r="482">
      <c r="A482">
        <f>IF($E482=$E481,$A481+1,1)</f>
        <v/>
      </c>
      <c r="B482" t="inlineStr">
        <is>
          <t>CSX FOUNDATION INC</t>
        </is>
      </c>
      <c r="C482" t="inlineStr">
        <is>
          <t>26-2248439</t>
        </is>
      </c>
      <c r="D482" t="inlineStr">
        <is>
          <t>Florida</t>
        </is>
      </c>
      <c r="E482" t="inlineStr">
        <is>
          <t>FL</t>
        </is>
      </c>
      <c r="F482" t="n">
        <v>2025</v>
      </c>
      <c r="G482" t="n">
        <v>2</v>
      </c>
      <c r="H482" s="13" t="n">
        <v>25570629</v>
      </c>
      <c r="I482" s="12" t="n">
        <v>608</v>
      </c>
      <c r="J482" s="13" t="n">
        <v>400</v>
      </c>
      <c r="K482" s="13">
        <f>IFERROR($H482/$I482,"")</f>
        <v/>
      </c>
      <c r="L482" s="13" t="n">
        <v>11916251</v>
      </c>
      <c r="M482" t="inlineStr">
        <is>
          <t>CA, MD, TX</t>
        </is>
      </c>
      <c r="N482" t="inlineStr">
        <is>
          <t>No</t>
        </is>
      </c>
      <c r="O482" t="inlineStr">
        <is>
          <t>Not stated</t>
        </is>
      </c>
      <c r="Q482" s="9" t="inlineStr">
        <is>
          <t>https://grantcue.com/foundations/csx-foundation-inc-262248439</t>
        </is>
      </c>
    </row>
    <row r="483">
      <c r="A483">
        <f>IF($E483=$E482,$A482+1,1)</f>
        <v/>
      </c>
      <c r="B483" t="inlineStr">
        <is>
          <t>VINIK FAMILY FOUNDATION</t>
        </is>
      </c>
      <c r="C483" t="inlineStr">
        <is>
          <t>91-1917506</t>
        </is>
      </c>
      <c r="D483" t="inlineStr">
        <is>
          <t>Florida</t>
        </is>
      </c>
      <c r="E483" t="inlineStr">
        <is>
          <t>FL</t>
        </is>
      </c>
      <c r="F483" t="n">
        <v>2024</v>
      </c>
      <c r="G483" t="n">
        <v>2</v>
      </c>
      <c r="H483" s="13" t="n">
        <v>24465526</v>
      </c>
      <c r="I483" s="12" t="n">
        <v>219</v>
      </c>
      <c r="J483" s="13" t="n">
        <v>50000</v>
      </c>
      <c r="K483" s="13">
        <f>IFERROR($H483/$I483,"")</f>
        <v/>
      </c>
      <c r="L483" s="13" t="n">
        <v>2200000</v>
      </c>
      <c r="M483" t="inlineStr">
        <is>
          <t>MA, NC, IN</t>
        </is>
      </c>
      <c r="N483" t="inlineStr">
        <is>
          <t>No</t>
        </is>
      </c>
      <c r="O483" t="inlineStr">
        <is>
          <t>Not stated</t>
        </is>
      </c>
      <c r="Q483" s="9" t="inlineStr">
        <is>
          <t>https://grantcue.com/foundations/vinik-family-foundation-911917506</t>
        </is>
      </c>
    </row>
    <row r="484">
      <c r="A484">
        <f>IF($E484=$E483,$A483+1,1)</f>
        <v/>
      </c>
      <c r="B484" t="inlineStr">
        <is>
          <t>THE FAIRHOLME FOUNDATION</t>
        </is>
      </c>
      <c r="C484" t="inlineStr">
        <is>
          <t>01-0718240</t>
        </is>
      </c>
      <c r="D484" t="inlineStr">
        <is>
          <t>Florida</t>
        </is>
      </c>
      <c r="E484" t="inlineStr">
        <is>
          <t>FL</t>
        </is>
      </c>
      <c r="F484" t="n">
        <v>2024</v>
      </c>
      <c r="G484" t="n">
        <v>2</v>
      </c>
      <c r="H484" s="13" t="n">
        <v>23498150</v>
      </c>
      <c r="I484" s="12" t="n">
        <v>38</v>
      </c>
      <c r="J484" s="13" t="n">
        <v>50000</v>
      </c>
      <c r="K484" s="13">
        <f>IFERROR($H484/$I484,"")</f>
        <v/>
      </c>
      <c r="L484" s="13" t="n">
        <v>10400000</v>
      </c>
      <c r="M484" t="inlineStr">
        <is>
          <t>MA, NY, MD</t>
        </is>
      </c>
      <c r="N484" t="inlineStr">
        <is>
          <t>No</t>
        </is>
      </c>
      <c r="O484" t="inlineStr">
        <is>
          <t>Not stated</t>
        </is>
      </c>
      <c r="Q484" s="9" t="inlineStr">
        <is>
          <t>https://grantcue.com/foundations/the-fairholme-foundation-010718240</t>
        </is>
      </c>
    </row>
    <row r="485">
      <c r="A485">
        <f>IF($E485=$E484,$A484+1,1)</f>
        <v/>
      </c>
      <c r="B485" t="inlineStr">
        <is>
          <t>RIVER BRANCH FOUNDATION</t>
        </is>
      </c>
      <c r="C485" t="inlineStr">
        <is>
          <t>22-6054887</t>
        </is>
      </c>
      <c r="D485" t="inlineStr">
        <is>
          <t>Florida</t>
        </is>
      </c>
      <c r="E485" t="inlineStr">
        <is>
          <t>FL</t>
        </is>
      </c>
      <c r="F485" t="n">
        <v>2025</v>
      </c>
      <c r="G485" t="n">
        <v>2</v>
      </c>
      <c r="H485" s="13" t="n">
        <v>22810000</v>
      </c>
      <c r="I485" s="12" t="n">
        <v>52</v>
      </c>
      <c r="J485" s="13" t="n">
        <v>215000</v>
      </c>
      <c r="K485" s="13">
        <f>IFERROR($H485/$I485,"")</f>
        <v/>
      </c>
      <c r="L485" s="13" t="n">
        <v>5100000</v>
      </c>
      <c r="M485" t="inlineStr">
        <is>
          <t>VT, NJ, VA</t>
        </is>
      </c>
      <c r="N485" t="inlineStr">
        <is>
          <t>Yes</t>
        </is>
      </c>
      <c r="O485" t="inlineStr">
        <is>
          <t>Not stated</t>
        </is>
      </c>
      <c r="P485" s="9" t="inlineStr">
        <is>
          <t>https://riverbranchfoundation.org/</t>
        </is>
      </c>
      <c r="Q485" s="9" t="inlineStr">
        <is>
          <t>https://grantcue.com/foundations/river-branch-foundation-226054887</t>
        </is>
      </c>
    </row>
    <row r="486">
      <c r="A486">
        <f>IF($E486=$E485,$A485+1,1)</f>
        <v/>
      </c>
      <c r="B486" t="inlineStr">
        <is>
          <t>MITCHELL WOLFSON SR FOUNDATION</t>
        </is>
      </c>
      <c r="C486" t="inlineStr">
        <is>
          <t>59-2390240</t>
        </is>
      </c>
      <c r="D486" t="inlineStr">
        <is>
          <t>Florida</t>
        </is>
      </c>
      <c r="E486" t="inlineStr">
        <is>
          <t>FL</t>
        </is>
      </c>
      <c r="F486" t="n">
        <v>2024</v>
      </c>
      <c r="G486" t="n">
        <v>2</v>
      </c>
      <c r="H486" s="13" t="n">
        <v>22667966</v>
      </c>
      <c r="I486" s="12" t="n">
        <v>69</v>
      </c>
      <c r="J486" s="13" t="n">
        <v>10000</v>
      </c>
      <c r="K486" s="13">
        <f>IFERROR($H486/$I486,"")</f>
        <v/>
      </c>
      <c r="L486" s="13" t="n">
        <v>9208776</v>
      </c>
      <c r="M486" t="inlineStr">
        <is>
          <t>DC, CA, NY</t>
        </is>
      </c>
      <c r="N486" t="inlineStr">
        <is>
          <t>No</t>
        </is>
      </c>
      <c r="O486" t="inlineStr">
        <is>
          <t>Not stated</t>
        </is>
      </c>
      <c r="Q486" s="9" t="inlineStr">
        <is>
          <t>https://grantcue.com/foundations/mitchell-wolfson-sr-foundation-c-o-mk-consulting-llc-592390240</t>
        </is>
      </c>
    </row>
    <row r="487">
      <c r="A487">
        <f>IF($E487=$E486,$A486+1,1)</f>
        <v/>
      </c>
      <c r="B487" t="inlineStr">
        <is>
          <t>GLEASON FAMILY FOUNDATION</t>
        </is>
      </c>
      <c r="C487" t="inlineStr">
        <is>
          <t>20-5804684</t>
        </is>
      </c>
      <c r="D487" t="inlineStr">
        <is>
          <t>Florida</t>
        </is>
      </c>
      <c r="E487" t="inlineStr">
        <is>
          <t>FL</t>
        </is>
      </c>
      <c r="F487" t="n">
        <v>2024</v>
      </c>
      <c r="G487" t="n">
        <v>2</v>
      </c>
      <c r="H487" s="13" t="n">
        <v>22376083</v>
      </c>
      <c r="I487" s="12" t="n">
        <v>43</v>
      </c>
      <c r="J487" s="13" t="n">
        <v>6000</v>
      </c>
      <c r="K487" s="13">
        <f>IFERROR($H487/$I487,"")</f>
        <v/>
      </c>
      <c r="L487" s="13" t="n">
        <v>9550723</v>
      </c>
      <c r="M487" t="inlineStr">
        <is>
          <t>VA, IN, CA</t>
        </is>
      </c>
      <c r="N487" t="inlineStr">
        <is>
          <t>Yes</t>
        </is>
      </c>
      <c r="O487" t="inlineStr">
        <is>
          <t>Not stated</t>
        </is>
      </c>
      <c r="Q487" s="9" t="inlineStr">
        <is>
          <t>https://grantcue.com/foundations/gleason-family-foundation-205804684</t>
        </is>
      </c>
    </row>
    <row r="488">
      <c r="A488">
        <f>IF($E488=$E487,$A487+1,1)</f>
        <v/>
      </c>
      <c r="B488" t="inlineStr">
        <is>
          <t>UA FOR HELENE FULD HEALTH TRUST 10-205620</t>
        </is>
      </c>
      <c r="C488" t="inlineStr">
        <is>
          <t>13-6309307</t>
        </is>
      </c>
      <c r="D488" t="inlineStr">
        <is>
          <t>Florida</t>
        </is>
      </c>
      <c r="E488" t="inlineStr">
        <is>
          <t>FL</t>
        </is>
      </c>
      <c r="F488" t="n">
        <v>2024</v>
      </c>
      <c r="G488" t="n">
        <v>2</v>
      </c>
      <c r="H488" s="13" t="n">
        <v>21996463</v>
      </c>
      <c r="I488" s="12" t="n">
        <v>47</v>
      </c>
      <c r="J488" s="13" t="n">
        <v>200000</v>
      </c>
      <c r="K488" s="13">
        <f>IFERROR($H488/$I488,"")</f>
        <v/>
      </c>
      <c r="L488" s="13" t="n">
        <v>2000000</v>
      </c>
      <c r="M488" t="inlineStr">
        <is>
          <t>NC, TN, MA</t>
        </is>
      </c>
      <c r="N488" t="inlineStr">
        <is>
          <t>No</t>
        </is>
      </c>
      <c r="O488" t="inlineStr">
        <is>
          <t>Not stated</t>
        </is>
      </c>
      <c r="Q488" s="9" t="inlineStr">
        <is>
          <t>https://grantcue.com/foundations/ua-for-helene-fuld-health-trust-10-205620-136309307</t>
        </is>
      </c>
    </row>
    <row r="489">
      <c r="A489">
        <f>IF($E489=$E488,$A488+1,1)</f>
        <v/>
      </c>
      <c r="B489" t="inlineStr">
        <is>
          <t>MANOOGIAN SIMONE FOUNDATION</t>
        </is>
      </c>
      <c r="C489" t="inlineStr">
        <is>
          <t>38-1799107</t>
        </is>
      </c>
      <c r="D489" t="inlineStr">
        <is>
          <t>Florida</t>
        </is>
      </c>
      <c r="E489" t="inlineStr">
        <is>
          <t>FL</t>
        </is>
      </c>
      <c r="F489" t="n">
        <v>2025</v>
      </c>
      <c r="G489" t="n">
        <v>2</v>
      </c>
      <c r="H489" s="13" t="n">
        <v>21499926</v>
      </c>
      <c r="I489" s="12" t="n">
        <v>14</v>
      </c>
      <c r="J489" s="13" t="n">
        <v>450000</v>
      </c>
      <c r="K489" s="13">
        <f>IFERROR($H489/$I489,"")</f>
        <v/>
      </c>
      <c r="L489" s="13" t="n">
        <v>8575000</v>
      </c>
      <c r="M489" t="inlineStr">
        <is>
          <t>NH, CA</t>
        </is>
      </c>
      <c r="N489" t="inlineStr">
        <is>
          <t>No</t>
        </is>
      </c>
      <c r="O489" t="inlineStr">
        <is>
          <t>Not stated</t>
        </is>
      </c>
      <c r="Q489" s="9" t="inlineStr">
        <is>
          <t>https://grantcue.com/foundations/manoogian-simone-foundation-381799107</t>
        </is>
      </c>
    </row>
    <row r="490">
      <c r="A490">
        <f>IF($E490=$E489,$A489+1,1)</f>
        <v/>
      </c>
      <c r="B490" t="inlineStr">
        <is>
          <t>THE MACLELLAN FOUNDATION INC</t>
        </is>
      </c>
      <c r="C490" t="inlineStr">
        <is>
          <t>62-6041468</t>
        </is>
      </c>
      <c r="D490" t="inlineStr">
        <is>
          <t>Florida</t>
        </is>
      </c>
      <c r="E490" t="inlineStr">
        <is>
          <t>FL</t>
        </is>
      </c>
      <c r="F490" t="n">
        <v>2024</v>
      </c>
      <c r="G490" t="n">
        <v>1</v>
      </c>
      <c r="H490" s="13" t="n">
        <v>21453335</v>
      </c>
      <c r="I490" s="12" t="n">
        <v>161</v>
      </c>
      <c r="J490" s="13" t="n">
        <v>9500</v>
      </c>
      <c r="K490" s="13">
        <f>IFERROR($H490/$I490,"")</f>
        <v/>
      </c>
      <c r="L490" s="13" t="n">
        <v>4000000</v>
      </c>
      <c r="M490" t="inlineStr">
        <is>
          <t>TN, GA, NC</t>
        </is>
      </c>
      <c r="N490" t="inlineStr">
        <is>
          <t>Yes</t>
        </is>
      </c>
      <c r="O490" t="inlineStr">
        <is>
          <t>Not stated</t>
        </is>
      </c>
      <c r="P490" s="9" t="inlineStr">
        <is>
          <t>https://www.maclellan.net/</t>
        </is>
      </c>
      <c r="Q490" s="9" t="inlineStr">
        <is>
          <t>https://grantcue.com/foundations/the-maclellan-foundation-inc-626041468</t>
        </is>
      </c>
    </row>
    <row r="491">
      <c r="A491">
        <f>IF($E491=$E490,$A490+1,1)</f>
        <v/>
      </c>
      <c r="B491" t="inlineStr">
        <is>
          <t>THE LEANDRO P RIZZUTO FOUNDATION</t>
        </is>
      </c>
      <c r="C491" t="inlineStr">
        <is>
          <t>30-6068334</t>
        </is>
      </c>
      <c r="D491" t="inlineStr">
        <is>
          <t>Florida</t>
        </is>
      </c>
      <c r="E491" t="inlineStr">
        <is>
          <t>FL</t>
        </is>
      </c>
      <c r="F491" t="n">
        <v>2025</v>
      </c>
      <c r="G491" t="n">
        <v>2</v>
      </c>
      <c r="H491" s="13" t="n">
        <v>20907731</v>
      </c>
      <c r="I491" s="12" t="n">
        <v>206</v>
      </c>
      <c r="J491" s="13" t="n">
        <v>43500</v>
      </c>
      <c r="K491" s="13">
        <f>IFERROR($H491/$I491,"")</f>
        <v/>
      </c>
      <c r="L491" s="13" t="n">
        <v>2000000</v>
      </c>
      <c r="M491" t="inlineStr">
        <is>
          <t>CA, DC, TX</t>
        </is>
      </c>
      <c r="N491" t="inlineStr">
        <is>
          <t>No</t>
        </is>
      </c>
      <c r="O491" t="inlineStr">
        <is>
          <t>Not stated</t>
        </is>
      </c>
      <c r="Q491" s="9" t="inlineStr">
        <is>
          <t>https://grantcue.com/foundations/the-leandro-p-rizzuto-foundation-306068334</t>
        </is>
      </c>
    </row>
    <row r="492">
      <c r="A492">
        <f>IF($E492=$E491,$A491+1,1)</f>
        <v/>
      </c>
      <c r="B492" t="inlineStr">
        <is>
          <t>BERNARD A EGAN FOUNDATION INC</t>
        </is>
      </c>
      <c r="C492" t="inlineStr">
        <is>
          <t>65-0501660</t>
        </is>
      </c>
      <c r="D492" t="inlineStr">
        <is>
          <t>Florida</t>
        </is>
      </c>
      <c r="E492" t="inlineStr">
        <is>
          <t>FL</t>
        </is>
      </c>
      <c r="F492" t="n">
        <v>2024</v>
      </c>
      <c r="G492" t="n">
        <v>3</v>
      </c>
      <c r="H492" s="13" t="n">
        <v>20483730</v>
      </c>
      <c r="I492" s="12" t="n">
        <v>475</v>
      </c>
      <c r="J492" s="13" t="n">
        <v>15000</v>
      </c>
      <c r="K492" s="13">
        <f>IFERROR($H492/$I492,"")</f>
        <v/>
      </c>
      <c r="L492" s="13" t="n">
        <v>809000</v>
      </c>
      <c r="M492" t="inlineStr">
        <is>
          <t>CT, DC, VA</t>
        </is>
      </c>
      <c r="N492" t="inlineStr">
        <is>
          <t>No</t>
        </is>
      </c>
      <c r="O492" t="inlineStr">
        <is>
          <t>Not stated</t>
        </is>
      </c>
      <c r="Q492" s="9" t="inlineStr">
        <is>
          <t>https://grantcue.com/foundations/bernard-a-egan-foundation-inc-650501660</t>
        </is>
      </c>
    </row>
    <row r="493">
      <c r="A493">
        <f>IF($E493=$E492,$A492+1,1)</f>
        <v/>
      </c>
      <c r="B493" t="inlineStr">
        <is>
          <t>THEODORE R AND VIVIAN M JOHNSON SCHOLARSHIP FOUNDATION INC</t>
        </is>
      </c>
      <c r="C493" t="inlineStr">
        <is>
          <t>31-1613890</t>
        </is>
      </c>
      <c r="D493" t="inlineStr">
        <is>
          <t>Florida</t>
        </is>
      </c>
      <c r="E493" t="inlineStr">
        <is>
          <t>FL</t>
        </is>
      </c>
      <c r="F493" t="n">
        <v>2024</v>
      </c>
      <c r="G493" t="n">
        <v>2</v>
      </c>
      <c r="H493" s="13" t="n">
        <v>20280246</v>
      </c>
      <c r="I493" s="12" t="n">
        <v>180</v>
      </c>
      <c r="J493" s="13" t="n">
        <v>30907.5</v>
      </c>
      <c r="K493" s="13">
        <f>IFERROR($H493/$I493,"")</f>
        <v/>
      </c>
      <c r="L493" s="13" t="n">
        <v>1455000</v>
      </c>
      <c r="M493" t="inlineStr">
        <is>
          <t>MN, DC, NM</t>
        </is>
      </c>
      <c r="N493" t="inlineStr">
        <is>
          <t>Yes</t>
        </is>
      </c>
      <c r="O493" t="inlineStr">
        <is>
          <t>Yes</t>
        </is>
      </c>
      <c r="P493" s="9" t="inlineStr">
        <is>
          <t>https://www.jsf.bz/</t>
        </is>
      </c>
      <c r="Q493" s="9" t="inlineStr">
        <is>
          <t>https://grantcue.com/foundations/theodore-r-and-vivian-m-johnson-scholarship-foundation-inc-311613890</t>
        </is>
      </c>
    </row>
    <row r="494">
      <c r="A494">
        <f>IF($E494=$E493,$A493+1,1)</f>
        <v/>
      </c>
      <c r="B494" t="inlineStr">
        <is>
          <t>THE PATTERSON FOUNDATION</t>
        </is>
      </c>
      <c r="C494" t="inlineStr">
        <is>
          <t>65-6230256</t>
        </is>
      </c>
      <c r="D494" t="inlineStr">
        <is>
          <t>Florida</t>
        </is>
      </c>
      <c r="E494" t="inlineStr">
        <is>
          <t>FL</t>
        </is>
      </c>
      <c r="F494" t="n">
        <v>2024</v>
      </c>
      <c r="G494" t="n">
        <v>2</v>
      </c>
      <c r="H494" s="13" t="n">
        <v>20046481</v>
      </c>
      <c r="I494" s="12" t="n">
        <v>23</v>
      </c>
      <c r="J494" s="13" t="n">
        <v>81192</v>
      </c>
      <c r="K494" s="13">
        <f>IFERROR($H494/$I494,"")</f>
        <v/>
      </c>
      <c r="L494" s="13" t="n">
        <v>9016750</v>
      </c>
      <c r="M494" t="inlineStr">
        <is>
          <t>DC, NJ, IN</t>
        </is>
      </c>
      <c r="N494" t="inlineStr">
        <is>
          <t>No</t>
        </is>
      </c>
      <c r="O494" t="inlineStr">
        <is>
          <t>Not stated</t>
        </is>
      </c>
      <c r="Q494" s="9" t="inlineStr">
        <is>
          <t>https://grantcue.com/foundations/the-patterson-foundation-656230256</t>
        </is>
      </c>
    </row>
    <row r="495">
      <c r="A495">
        <f>IF($E495=$E494,$A494+1,1)</f>
        <v/>
      </c>
      <c r="B495" t="inlineStr">
        <is>
          <t>THE JAMES ANNENBERG LA VEA CHAR FDN</t>
        </is>
      </c>
      <c r="C495" t="inlineStr">
        <is>
          <t>65-6323823</t>
        </is>
      </c>
      <c r="D495" t="inlineStr">
        <is>
          <t>Florida</t>
        </is>
      </c>
      <c r="E495" t="inlineStr">
        <is>
          <t>FL</t>
        </is>
      </c>
      <c r="F495" t="n">
        <v>2024</v>
      </c>
      <c r="G495" t="n">
        <v>2</v>
      </c>
      <c r="H495" s="13" t="n">
        <v>20003384</v>
      </c>
      <c r="I495" s="12" t="n">
        <v>42</v>
      </c>
      <c r="J495" s="13" t="n">
        <v>450076</v>
      </c>
      <c r="K495" s="13">
        <f>IFERROR($H495/$I495,"")</f>
        <v/>
      </c>
      <c r="L495" s="13" t="n">
        <v>650110</v>
      </c>
      <c r="M495" t="inlineStr">
        <is>
          <t>MA, IL, NY</t>
        </is>
      </c>
      <c r="N495" t="inlineStr">
        <is>
          <t>No</t>
        </is>
      </c>
      <c r="O495" t="inlineStr">
        <is>
          <t>Not stated</t>
        </is>
      </c>
      <c r="Q495" s="9" t="inlineStr">
        <is>
          <t>https://grantcue.com/foundations/the-james-annenberg-la-vea-char-fdn-656323823</t>
        </is>
      </c>
    </row>
    <row r="496">
      <c r="A496">
        <f>IF($E496=$E495,$A495+1,1)</f>
        <v/>
      </c>
      <c r="B496" t="inlineStr">
        <is>
          <t>Neal and Sherrie Savage Family Foundation</t>
        </is>
      </c>
      <c r="C496" t="inlineStr">
        <is>
          <t>87-0651828</t>
        </is>
      </c>
      <c r="D496" t="inlineStr">
        <is>
          <t>Florida</t>
        </is>
      </c>
      <c r="E496" t="inlineStr">
        <is>
          <t>FL</t>
        </is>
      </c>
      <c r="F496" t="n">
        <v>2024</v>
      </c>
      <c r="G496" t="n">
        <v>1</v>
      </c>
      <c r="H496" s="13" t="n">
        <v>19575100</v>
      </c>
      <c r="I496" s="12" t="n">
        <v>28</v>
      </c>
      <c r="J496" s="13" t="n">
        <v>10000</v>
      </c>
      <c r="K496" s="13">
        <f>IFERROR($H496/$I496,"")</f>
        <v/>
      </c>
      <c r="L496" s="13" t="n">
        <v>19116000</v>
      </c>
      <c r="M496" t="inlineStr">
        <is>
          <t>UT, IL, WV</t>
        </is>
      </c>
      <c r="N496" t="inlineStr">
        <is>
          <t>No</t>
        </is>
      </c>
      <c r="O496" t="inlineStr">
        <is>
          <t>Not stated</t>
        </is>
      </c>
      <c r="Q496" s="9" t="inlineStr">
        <is>
          <t>https://grantcue.com/foundations/neal-and-sherrie-savage-family-foundation-870651828</t>
        </is>
      </c>
    </row>
    <row r="497">
      <c r="A497">
        <f>IF($E497=$E496,$A496+1,1)</f>
        <v/>
      </c>
      <c r="B497" t="inlineStr">
        <is>
          <t>VENTUS CHARITABLE FOUNDATION</t>
        </is>
      </c>
      <c r="C497" t="inlineStr">
        <is>
          <t>47-2853600</t>
        </is>
      </c>
      <c r="D497" t="inlineStr">
        <is>
          <t>Florida</t>
        </is>
      </c>
      <c r="E497" t="inlineStr">
        <is>
          <t>FL</t>
        </is>
      </c>
      <c r="F497" t="n">
        <v>2025</v>
      </c>
      <c r="G497" t="n">
        <v>2</v>
      </c>
      <c r="H497" s="13" t="n">
        <v>18844695</v>
      </c>
      <c r="I497" s="12" t="n">
        <v>90</v>
      </c>
      <c r="J497" s="13" t="n">
        <v>60000</v>
      </c>
      <c r="K497" s="13">
        <f>IFERROR($H497/$I497,"")</f>
        <v/>
      </c>
      <c r="L497" s="13" t="n">
        <v>5935382</v>
      </c>
      <c r="M497" t="inlineStr">
        <is>
          <t>DC, NY, MA</t>
        </is>
      </c>
      <c r="N497" t="inlineStr">
        <is>
          <t>No</t>
        </is>
      </c>
      <c r="O497" t="inlineStr">
        <is>
          <t>Not stated</t>
        </is>
      </c>
      <c r="Q497" s="9" t="inlineStr">
        <is>
          <t>https://grantcue.com/foundations/ventus-charitable-foundation-472853600</t>
        </is>
      </c>
    </row>
    <row r="498">
      <c r="A498">
        <f>IF($E498=$E497,$A497+1,1)</f>
        <v/>
      </c>
      <c r="B498" t="inlineStr">
        <is>
          <t>THE FRANK DIMINO FOUNDATION INC</t>
        </is>
      </c>
      <c r="C498" t="inlineStr">
        <is>
          <t>83-1151610</t>
        </is>
      </c>
      <c r="D498" t="inlineStr">
        <is>
          <t>Florida</t>
        </is>
      </c>
      <c r="E498" t="inlineStr">
        <is>
          <t>FL</t>
        </is>
      </c>
      <c r="F498" t="n">
        <v>2024</v>
      </c>
      <c r="G498" t="n">
        <v>3</v>
      </c>
      <c r="H498" s="13" t="n">
        <v>18195088</v>
      </c>
      <c r="I498" s="12" t="n">
        <v>29</v>
      </c>
      <c r="J498" s="13" t="n">
        <v>200000</v>
      </c>
      <c r="K498" s="13">
        <f>IFERROR($H498/$I498,"")</f>
        <v/>
      </c>
      <c r="L498" s="13" t="n">
        <v>2124000</v>
      </c>
      <c r="M498" t="inlineStr">
        <is>
          <t>NY, CT, CA</t>
        </is>
      </c>
      <c r="N498" t="inlineStr">
        <is>
          <t>No</t>
        </is>
      </c>
      <c r="O498" t="inlineStr">
        <is>
          <t>Not stated</t>
        </is>
      </c>
      <c r="Q498" s="9" t="inlineStr">
        <is>
          <t>https://grantcue.com/foundations/the-frank-dimino-foundation-inc-831151610</t>
        </is>
      </c>
    </row>
    <row r="499">
      <c r="A499">
        <f>IF($E499=$E498,$A498+1,1)</f>
        <v/>
      </c>
      <c r="B499" t="inlineStr">
        <is>
          <t>THE EUNICE JOYCE GARDINER CHARITABLE FOUNDATION</t>
        </is>
      </c>
      <c r="C499" t="inlineStr">
        <is>
          <t>45-6393459</t>
        </is>
      </c>
      <c r="D499" t="inlineStr">
        <is>
          <t>Florida</t>
        </is>
      </c>
      <c r="E499" t="inlineStr">
        <is>
          <t>FL</t>
        </is>
      </c>
      <c r="F499" t="n">
        <v>2025</v>
      </c>
      <c r="G499" t="n">
        <v>2</v>
      </c>
      <c r="H499" s="13" t="n">
        <v>17907331</v>
      </c>
      <c r="I499" s="12" t="n">
        <v>10</v>
      </c>
      <c r="J499" s="13" t="n">
        <v>2307155</v>
      </c>
      <c r="K499" s="13">
        <f>IFERROR($H499/$I499,"")</f>
        <v/>
      </c>
      <c r="L499" s="13" t="n">
        <v>3065323</v>
      </c>
      <c r="M499" t="inlineStr">
        <is>
          <t>NY</t>
        </is>
      </c>
      <c r="N499" t="inlineStr">
        <is>
          <t>No</t>
        </is>
      </c>
      <c r="O499" t="inlineStr">
        <is>
          <t>Not stated</t>
        </is>
      </c>
      <c r="Q499" s="9" t="inlineStr">
        <is>
          <t>https://grantcue.com/foundations/the-eunice-joyce-gardiner-charitable-foundation-456393459</t>
        </is>
      </c>
    </row>
    <row r="500">
      <c r="A500">
        <f>IF($E500=$E499,$A499+1,1)</f>
        <v/>
      </c>
      <c r="B500" t="inlineStr">
        <is>
          <t>Abbott Fund</t>
        </is>
      </c>
      <c r="C500" t="inlineStr">
        <is>
          <t>36-6069793</t>
        </is>
      </c>
      <c r="D500" t="inlineStr">
        <is>
          <t>Florida</t>
        </is>
      </c>
      <c r="E500" t="inlineStr">
        <is>
          <t>FL</t>
        </is>
      </c>
      <c r="F500" t="n">
        <v>2024</v>
      </c>
      <c r="G500" t="n">
        <v>1</v>
      </c>
      <c r="H500" s="13" t="n">
        <v>17424431</v>
      </c>
      <c r="I500" s="12" t="n">
        <v>62</v>
      </c>
      <c r="J500" s="13" t="n">
        <v>50000</v>
      </c>
      <c r="K500" s="13">
        <f>IFERROR($H500/$I500,"")</f>
        <v/>
      </c>
      <c r="L500" s="13" t="n">
        <v>7965870</v>
      </c>
      <c r="M500" t="inlineStr">
        <is>
          <t>IL, CA, MN</t>
        </is>
      </c>
      <c r="N500" t="inlineStr">
        <is>
          <t>No</t>
        </is>
      </c>
      <c r="O500" t="inlineStr">
        <is>
          <t>Not stated</t>
        </is>
      </c>
      <c r="Q500" s="9" t="inlineStr">
        <is>
          <t>https://grantcue.com/foundations/abbott-fund-366069793</t>
        </is>
      </c>
    </row>
    <row r="501">
      <c r="A501">
        <f>IF($E501=$E500,$A500+1,1)</f>
        <v/>
      </c>
      <c r="B501" t="inlineStr">
        <is>
          <t>THE STEVE AND NATALEE HERRIG FAMILY FOUNDATION INC</t>
        </is>
      </c>
      <c r="C501" t="inlineStr">
        <is>
          <t>85-4146618</t>
        </is>
      </c>
      <c r="D501" t="inlineStr">
        <is>
          <t>Florida</t>
        </is>
      </c>
      <c r="E501" t="inlineStr">
        <is>
          <t>FL</t>
        </is>
      </c>
      <c r="F501" t="n">
        <v>2025</v>
      </c>
      <c r="G501" t="n">
        <v>3</v>
      </c>
      <c r="H501" s="13" t="n">
        <v>17424352</v>
      </c>
      <c r="I501" s="12" t="n">
        <v>48</v>
      </c>
      <c r="J501" s="13" t="n">
        <v>100000</v>
      </c>
      <c r="K501" s="13">
        <f>IFERROR($H501/$I501,"")</f>
        <v/>
      </c>
      <c r="L501" s="13" t="n">
        <v>5000000</v>
      </c>
      <c r="M501" t="inlineStr">
        <is>
          <t>MN, KS, CA</t>
        </is>
      </c>
      <c r="N501" t="inlineStr">
        <is>
          <t>No</t>
        </is>
      </c>
      <c r="O501" t="inlineStr">
        <is>
          <t>Not stated</t>
        </is>
      </c>
      <c r="Q501" s="9" t="inlineStr">
        <is>
          <t>https://grantcue.com/foundations/the-steve-and-natalee-herrig-family-foundation-inc-854146618</t>
        </is>
      </c>
    </row>
    <row r="502">
      <c r="A502">
        <f>IF($E502=$E501,$A501+1,1)</f>
        <v/>
      </c>
      <c r="B502" t="inlineStr">
        <is>
          <t>HEWLETT PACKARD ENTERPRISE FOUNDATION</t>
        </is>
      </c>
      <c r="C502" t="inlineStr">
        <is>
          <t>47-5011215</t>
        </is>
      </c>
      <c r="D502" t="inlineStr">
        <is>
          <t>Florida</t>
        </is>
      </c>
      <c r="E502" t="inlineStr">
        <is>
          <t>FL</t>
        </is>
      </c>
      <c r="F502" t="n">
        <v>2024</v>
      </c>
      <c r="G502" t="n">
        <v>2</v>
      </c>
      <c r="H502" s="13" t="n">
        <v>17161830</v>
      </c>
      <c r="I502" s="12" t="n">
        <v>18</v>
      </c>
      <c r="J502" s="13" t="n">
        <v>192801</v>
      </c>
      <c r="K502" s="13">
        <f>IFERROR($H502/$I502,"")</f>
        <v/>
      </c>
      <c r="L502" s="13" t="n">
        <v>4260000</v>
      </c>
      <c r="M502" t="inlineStr">
        <is>
          <t>CA, MA, DC</t>
        </is>
      </c>
      <c r="N502" t="inlineStr">
        <is>
          <t>No</t>
        </is>
      </c>
      <c r="O502" t="inlineStr">
        <is>
          <t>Not stated</t>
        </is>
      </c>
      <c r="Q502" s="9" t="inlineStr">
        <is>
          <t>https://grantcue.com/foundations/hewlett-packard-enterprise-foundation-475011215</t>
        </is>
      </c>
    </row>
    <row r="503">
      <c r="A503">
        <f>IF($E503=$E502,$A502+1,1)</f>
        <v/>
      </c>
      <c r="B503" t="inlineStr">
        <is>
          <t>THE GRAYMER FOUNDATION</t>
        </is>
      </c>
      <c r="C503" t="inlineStr">
        <is>
          <t>22-6798520</t>
        </is>
      </c>
      <c r="D503" t="inlineStr">
        <is>
          <t>Florida</t>
        </is>
      </c>
      <c r="E503" t="inlineStr">
        <is>
          <t>FL</t>
        </is>
      </c>
      <c r="F503" t="n">
        <v>2024</v>
      </c>
      <c r="G503" t="n">
        <v>1</v>
      </c>
      <c r="H503" s="13" t="n">
        <v>17025544</v>
      </c>
      <c r="I503" s="12" t="n">
        <v>38</v>
      </c>
      <c r="J503" s="13" t="n">
        <v>15000</v>
      </c>
      <c r="K503" s="13">
        <f>IFERROR($H503/$I503,"")</f>
        <v/>
      </c>
      <c r="L503" s="13" t="n">
        <v>4081386</v>
      </c>
      <c r="M503" t="inlineStr">
        <is>
          <t>OH, CO, PA</t>
        </is>
      </c>
      <c r="N503" t="inlineStr">
        <is>
          <t>No</t>
        </is>
      </c>
      <c r="O503" t="inlineStr">
        <is>
          <t>Not stated</t>
        </is>
      </c>
      <c r="Q503" s="9" t="inlineStr">
        <is>
          <t>https://grantcue.com/foundations/the-graymer-foundation-c-o-stacy-golding-226798520</t>
        </is>
      </c>
    </row>
    <row r="504">
      <c r="A504">
        <f>IF($E504=$E503,$A503+1,1)</f>
        <v/>
      </c>
      <c r="B504" t="inlineStr">
        <is>
          <t>Harvey &amp; Phyllis Sandler Foundation Inc</t>
        </is>
      </c>
      <c r="C504" t="inlineStr">
        <is>
          <t>65-0452582</t>
        </is>
      </c>
      <c r="D504" t="inlineStr">
        <is>
          <t>Florida</t>
        </is>
      </c>
      <c r="E504" t="inlineStr">
        <is>
          <t>FL</t>
        </is>
      </c>
      <c r="F504" t="n">
        <v>2025</v>
      </c>
      <c r="G504" t="n">
        <v>2</v>
      </c>
      <c r="H504" s="13" t="n">
        <v>16692389</v>
      </c>
      <c r="I504" s="12" t="n">
        <v>44</v>
      </c>
      <c r="J504" s="13" t="n">
        <v>5000</v>
      </c>
      <c r="K504" s="13">
        <f>IFERROR($H504/$I504,"")</f>
        <v/>
      </c>
      <c r="L504" s="13" t="n">
        <v>10091250</v>
      </c>
      <c r="M504" t="inlineStr">
        <is>
          <t>NY, DC, NJ</t>
        </is>
      </c>
      <c r="N504" t="inlineStr">
        <is>
          <t>No</t>
        </is>
      </c>
      <c r="O504" t="inlineStr">
        <is>
          <t>Not stated</t>
        </is>
      </c>
      <c r="Q504" s="9" t="inlineStr">
        <is>
          <t>https://grantcue.com/foundations/harvey-and-phyllis-sandler-foundation-inc-650452582</t>
        </is>
      </c>
    </row>
    <row r="505">
      <c r="A505">
        <f>IF($E505=$E504,$A504+1,1)</f>
        <v/>
      </c>
      <c r="B505" t="inlineStr">
        <is>
          <t>PATTY AND JAY BAKER FOUNDATION INC</t>
        </is>
      </c>
      <c r="C505" t="inlineStr">
        <is>
          <t>39-1776268</t>
        </is>
      </c>
      <c r="D505" t="inlineStr">
        <is>
          <t>Florida</t>
        </is>
      </c>
      <c r="E505" t="inlineStr">
        <is>
          <t>FL</t>
        </is>
      </c>
      <c r="F505" t="n">
        <v>2025</v>
      </c>
      <c r="G505" t="n">
        <v>2</v>
      </c>
      <c r="H505" s="13" t="n">
        <v>16452893</v>
      </c>
      <c r="I505" s="12" t="n">
        <v>26</v>
      </c>
      <c r="J505" s="13" t="n">
        <v>2000</v>
      </c>
      <c r="K505" s="13">
        <f>IFERROR($H505/$I505,"")</f>
        <v/>
      </c>
      <c r="L505" s="13" t="n">
        <v>14042607</v>
      </c>
      <c r="M505" t="inlineStr">
        <is>
          <t>NY, MN, WI</t>
        </is>
      </c>
      <c r="N505" t="inlineStr">
        <is>
          <t>No</t>
        </is>
      </c>
      <c r="O505" t="inlineStr">
        <is>
          <t>Not stated</t>
        </is>
      </c>
      <c r="Q505" s="9" t="inlineStr">
        <is>
          <t>https://grantcue.com/foundations/patty-and-jay-baker-foundation-inc-c-o-peter-m-sommerhauser-391776268</t>
        </is>
      </c>
    </row>
    <row r="506">
      <c r="A506">
        <f>IF($E506=$E505,$A505+1,1)</f>
        <v/>
      </c>
      <c r="B506" t="inlineStr">
        <is>
          <t>DEROY TESTAMENTARY FOUNDATION</t>
        </is>
      </c>
      <c r="C506" t="inlineStr">
        <is>
          <t>38-2208833</t>
        </is>
      </c>
      <c r="D506" t="inlineStr">
        <is>
          <t>Florida</t>
        </is>
      </c>
      <c r="E506" t="inlineStr">
        <is>
          <t>FL</t>
        </is>
      </c>
      <c r="F506" t="n">
        <v>2024</v>
      </c>
      <c r="G506" t="n">
        <v>1</v>
      </c>
      <c r="H506" s="13" t="n">
        <v>16446938</v>
      </c>
      <c r="I506" s="12" t="n">
        <v>18</v>
      </c>
      <c r="J506" s="13" t="n">
        <v>60750</v>
      </c>
      <c r="K506" s="13">
        <f>IFERROR($H506/$I506,"")</f>
        <v/>
      </c>
      <c r="L506" s="13" t="n">
        <v>15000000</v>
      </c>
      <c r="M506" t="inlineStr">
        <is>
          <t>MI, NY</t>
        </is>
      </c>
      <c r="N506" t="inlineStr">
        <is>
          <t>Yes</t>
        </is>
      </c>
      <c r="O506" t="inlineStr">
        <is>
          <t>Yes</t>
        </is>
      </c>
      <c r="P506" s="9" t="inlineStr">
        <is>
          <t>https://deroyfoundation.org/</t>
        </is>
      </c>
      <c r="Q506" s="9" t="inlineStr">
        <is>
          <t>https://grantcue.com/foundations/deroy-testamentary-foundation-382208833</t>
        </is>
      </c>
    </row>
    <row r="507">
      <c r="A507">
        <f>IF($E507=$E506,$A506+1,1)</f>
        <v/>
      </c>
      <c r="B507" t="inlineStr">
        <is>
          <t>JAMES M SCHOONMAKER II FOUNDATION</t>
        </is>
      </c>
      <c r="C507" t="inlineStr">
        <is>
          <t>59-6964359</t>
        </is>
      </c>
      <c r="D507" t="inlineStr">
        <is>
          <t>Florida</t>
        </is>
      </c>
      <c r="E507" t="inlineStr">
        <is>
          <t>FL</t>
        </is>
      </c>
      <c r="F507" t="n">
        <v>2025</v>
      </c>
      <c r="G507" t="n">
        <v>2</v>
      </c>
      <c r="H507" s="13" t="n">
        <v>16392000</v>
      </c>
      <c r="I507" s="12" t="n">
        <v>57</v>
      </c>
      <c r="J507" s="13" t="n">
        <v>50000</v>
      </c>
      <c r="K507" s="13">
        <f>IFERROR($H507/$I507,"")</f>
        <v/>
      </c>
      <c r="L507" s="13" t="n">
        <v>4250000</v>
      </c>
      <c r="M507" t="inlineStr">
        <is>
          <t>MN, NY, RI</t>
        </is>
      </c>
      <c r="N507" t="inlineStr">
        <is>
          <t>No</t>
        </is>
      </c>
      <c r="O507" t="inlineStr">
        <is>
          <t>Not stated</t>
        </is>
      </c>
      <c r="Q507" s="9" t="inlineStr">
        <is>
          <t>https://grantcue.com/foundations/james-m-schoonmaker-ii-foundation-596964359</t>
        </is>
      </c>
    </row>
    <row r="508">
      <c r="A508">
        <f>IF($E508=$E507,$A507+1,1)</f>
        <v/>
      </c>
      <c r="B508" t="inlineStr">
        <is>
          <t>THE WARREN AND AUGUSTA HUME FOUNDATION INC</t>
        </is>
      </c>
      <c r="C508" t="inlineStr">
        <is>
          <t>13-3675579</t>
        </is>
      </c>
      <c r="D508" t="inlineStr">
        <is>
          <t>Florida</t>
        </is>
      </c>
      <c r="E508" t="inlineStr">
        <is>
          <t>FL</t>
        </is>
      </c>
      <c r="F508" t="n">
        <v>2025</v>
      </c>
      <c r="G508" t="n">
        <v>2</v>
      </c>
      <c r="H508" s="13" t="n">
        <v>15517400</v>
      </c>
      <c r="I508" s="12" t="n">
        <v>117</v>
      </c>
      <c r="J508" s="13" t="n">
        <v>22000</v>
      </c>
      <c r="K508" s="13">
        <f>IFERROR($H508/$I508,"")</f>
        <v/>
      </c>
      <c r="L508" s="13" t="n">
        <v>1555000</v>
      </c>
      <c r="M508" t="inlineStr">
        <is>
          <t>GA, IN, CO</t>
        </is>
      </c>
      <c r="N508" t="inlineStr">
        <is>
          <t>No</t>
        </is>
      </c>
      <c r="O508" t="inlineStr">
        <is>
          <t>Not stated</t>
        </is>
      </c>
      <c r="Q508" s="9" t="inlineStr">
        <is>
          <t>https://grantcue.com/foundations/the-warren-and-augusta-hume-foundation-inc-133675579</t>
        </is>
      </c>
    </row>
    <row r="509">
      <c r="A509">
        <f>IF($E509=$E508,$A508+1,1)</f>
        <v/>
      </c>
      <c r="B509" t="inlineStr">
        <is>
          <t>SPEER FOUNDATION</t>
        </is>
      </c>
      <c r="C509" t="inlineStr">
        <is>
          <t>81-6922938</t>
        </is>
      </c>
      <c r="D509" t="inlineStr">
        <is>
          <t>Florida</t>
        </is>
      </c>
      <c r="E509" t="inlineStr">
        <is>
          <t>FL</t>
        </is>
      </c>
      <c r="F509" t="n">
        <v>2024</v>
      </c>
      <c r="G509" t="n">
        <v>2</v>
      </c>
      <c r="H509" s="13" t="n">
        <v>15505897</v>
      </c>
      <c r="I509" s="12" t="n">
        <v>119</v>
      </c>
      <c r="J509" s="13" t="n">
        <v>50000</v>
      </c>
      <c r="K509" s="13">
        <f>IFERROR($H509/$I509,"")</f>
        <v/>
      </c>
      <c r="L509" s="13" t="n">
        <v>3000000</v>
      </c>
      <c r="M509" t="inlineStr">
        <is>
          <t>TN, AZ, CA</t>
        </is>
      </c>
      <c r="N509" t="inlineStr">
        <is>
          <t>No</t>
        </is>
      </c>
      <c r="O509" t="inlineStr">
        <is>
          <t>Not stated</t>
        </is>
      </c>
      <c r="Q509" s="9" t="inlineStr">
        <is>
          <t>https://grantcue.com/foundations/speer-foundation-816922938</t>
        </is>
      </c>
    </row>
    <row r="510">
      <c r="A510">
        <f>IF($E510=$E509,$A509+1,1)</f>
        <v/>
      </c>
      <c r="B510" t="inlineStr">
        <is>
          <t>Harry-Anna Investment Fund Inc</t>
        </is>
      </c>
      <c r="C510" t="inlineStr">
        <is>
          <t>59-2825890</t>
        </is>
      </c>
      <c r="D510" t="inlineStr">
        <is>
          <t>Florida</t>
        </is>
      </c>
      <c r="E510" t="inlineStr">
        <is>
          <t>FL</t>
        </is>
      </c>
      <c r="F510" t="n">
        <v>2024</v>
      </c>
      <c r="G510" t="n">
        <v>1</v>
      </c>
      <c r="H510" s="13" t="n">
        <v>15295347</v>
      </c>
      <c r="I510" s="12" t="n">
        <v>6</v>
      </c>
      <c r="J510" s="13" t="n">
        <v>2228080</v>
      </c>
      <c r="K510" s="13">
        <f>IFERROR($H510/$I510,"")</f>
        <v/>
      </c>
      <c r="L510" s="13" t="n">
        <v>4999757</v>
      </c>
      <c r="M510" t="inlineStr">
        <is>
          <t>IL</t>
        </is>
      </c>
      <c r="N510" t="inlineStr">
        <is>
          <t>No</t>
        </is>
      </c>
      <c r="O510" t="inlineStr">
        <is>
          <t>Not stated</t>
        </is>
      </c>
      <c r="Q510" s="9" t="inlineStr">
        <is>
          <t>https://grantcue.com/foundations/harry-anna-investment-fund-inc-592825890</t>
        </is>
      </c>
    </row>
    <row r="511">
      <c r="A511">
        <f>IF($E511=$E510,$A510+1,1)</f>
        <v/>
      </c>
      <c r="B511" t="inlineStr">
        <is>
          <t>THE MARY ALICE FORTIN FOUNDATION</t>
        </is>
      </c>
      <c r="C511" t="inlineStr">
        <is>
          <t>59-2469696</t>
        </is>
      </c>
      <c r="D511" t="inlineStr">
        <is>
          <t>Florida</t>
        </is>
      </c>
      <c r="E511" t="inlineStr">
        <is>
          <t>FL</t>
        </is>
      </c>
      <c r="F511" t="n">
        <v>2024</v>
      </c>
      <c r="G511" t="n">
        <v>1</v>
      </c>
      <c r="H511" s="13" t="n">
        <v>14860840</v>
      </c>
      <c r="I511" s="12" t="n">
        <v>265</v>
      </c>
      <c r="J511" s="13" t="n">
        <v>15000</v>
      </c>
      <c r="K511" s="13">
        <f>IFERROR($H511/$I511,"")</f>
        <v/>
      </c>
      <c r="L511" s="13" t="n">
        <v>2500000</v>
      </c>
      <c r="M511" t="inlineStr">
        <is>
          <t>MT, NC, NY</t>
        </is>
      </c>
      <c r="N511" t="inlineStr">
        <is>
          <t>No</t>
        </is>
      </c>
      <c r="O511" t="inlineStr">
        <is>
          <t>Not stated</t>
        </is>
      </c>
      <c r="Q511" s="9" t="inlineStr">
        <is>
          <t>https://grantcue.com/foundations/the-mary-alice-fortin-foundation-592469696</t>
        </is>
      </c>
    </row>
    <row r="512">
      <c r="A512">
        <f>IF($E512=$E511,$A511+1,1)</f>
        <v/>
      </c>
      <c r="B512" t="inlineStr">
        <is>
          <t>GEORGE JENKINS FOUNDATION INC</t>
        </is>
      </c>
      <c r="C512" t="inlineStr">
        <is>
          <t>59-3753198</t>
        </is>
      </c>
      <c r="D512" t="inlineStr">
        <is>
          <t>Florida</t>
        </is>
      </c>
      <c r="E512" t="inlineStr">
        <is>
          <t>FL</t>
        </is>
      </c>
      <c r="F512" t="n">
        <v>2025</v>
      </c>
      <c r="G512" t="n">
        <v>2</v>
      </c>
      <c r="H512" s="13" t="n">
        <v>14018997</v>
      </c>
      <c r="I512" s="12" t="n">
        <v>65</v>
      </c>
      <c r="J512" s="13" t="n">
        <v>138000</v>
      </c>
      <c r="K512" s="13">
        <f>IFERROR($H512/$I512,"")</f>
        <v/>
      </c>
      <c r="L512" s="13" t="n">
        <v>1066200</v>
      </c>
      <c r="M512" t="inlineStr">
        <is>
          <t>MI, TX, NY</t>
        </is>
      </c>
      <c r="N512" t="inlineStr">
        <is>
          <t>No</t>
        </is>
      </c>
      <c r="O512" t="inlineStr">
        <is>
          <t>Not stated</t>
        </is>
      </c>
      <c r="Q512" s="9" t="inlineStr">
        <is>
          <t>https://grantcue.com/foundations/george-jenkins-foundation-inc-c-o-lj-management-services-inc-593753198</t>
        </is>
      </c>
    </row>
    <row r="513">
      <c r="A513">
        <f>IF($E513=$E512,$A512+1,1)</f>
        <v/>
      </c>
      <c r="B513" t="inlineStr">
        <is>
          <t>MICKY AND MADELEINE ARISON FAMILY FOUNDATION</t>
        </is>
      </c>
      <c r="C513" t="inlineStr">
        <is>
          <t>20-4822537</t>
        </is>
      </c>
      <c r="D513" t="inlineStr">
        <is>
          <t>Florida</t>
        </is>
      </c>
      <c r="E513" t="inlineStr">
        <is>
          <t>FL</t>
        </is>
      </c>
      <c r="F513" t="n">
        <v>2024</v>
      </c>
      <c r="G513" t="n">
        <v>1</v>
      </c>
      <c r="H513" s="13" t="n">
        <v>13443028</v>
      </c>
      <c r="I513" s="12" t="n">
        <v>55</v>
      </c>
      <c r="J513" s="13" t="n">
        <v>50000</v>
      </c>
      <c r="K513" s="13">
        <f>IFERROR($H513/$I513,"")</f>
        <v/>
      </c>
      <c r="L513" s="13" t="n">
        <v>4100000</v>
      </c>
      <c r="M513" t="inlineStr">
        <is>
          <t>CA, NJ, NY</t>
        </is>
      </c>
      <c r="N513" t="inlineStr">
        <is>
          <t>No</t>
        </is>
      </c>
      <c r="O513" t="inlineStr">
        <is>
          <t>Not stated</t>
        </is>
      </c>
      <c r="Q513" s="9" t="inlineStr">
        <is>
          <t>https://grantcue.com/foundations/micky-and-madeleine-arison-family-foundation-c-o-richard-kohan-afo-llc-204822537</t>
        </is>
      </c>
    </row>
    <row r="514">
      <c r="A514">
        <f>IF($E514=$E513,$A513+1,1)</f>
        <v/>
      </c>
      <c r="B514" t="inlineStr">
        <is>
          <t>HOUGH FAMILY FOUNDATION INC</t>
        </is>
      </c>
      <c r="C514" t="inlineStr">
        <is>
          <t>59-3395491</t>
        </is>
      </c>
      <c r="D514" t="inlineStr">
        <is>
          <t>Florida</t>
        </is>
      </c>
      <c r="E514" t="inlineStr">
        <is>
          <t>FL</t>
        </is>
      </c>
      <c r="F514" t="n">
        <v>2025</v>
      </c>
      <c r="G514" t="n">
        <v>2</v>
      </c>
      <c r="H514" s="13" t="n">
        <v>13299500</v>
      </c>
      <c r="I514" s="12" t="n">
        <v>41</v>
      </c>
      <c r="J514" s="13" t="n">
        <v>200000</v>
      </c>
      <c r="K514" s="13">
        <f>IFERROR($H514/$I514,"")</f>
        <v/>
      </c>
      <c r="L514" s="13" t="n">
        <v>3200000</v>
      </c>
      <c r="M514" t="inlineStr">
        <is>
          <t>NY</t>
        </is>
      </c>
      <c r="N514" t="inlineStr">
        <is>
          <t>No</t>
        </is>
      </c>
      <c r="O514" t="inlineStr">
        <is>
          <t>Not stated</t>
        </is>
      </c>
      <c r="Q514" s="9" t="inlineStr">
        <is>
          <t>https://grantcue.com/foundations/hough-family-foundation-inc-593395491</t>
        </is>
      </c>
    </row>
    <row r="515">
      <c r="A515">
        <f>IF($E515=$E514,$A514+1,1)</f>
        <v/>
      </c>
      <c r="B515" t="inlineStr">
        <is>
          <t>THE MILL PARK FOUNDATION INC</t>
        </is>
      </c>
      <c r="C515" t="inlineStr">
        <is>
          <t>01-0644503</t>
        </is>
      </c>
      <c r="D515" t="inlineStr">
        <is>
          <t>Florida</t>
        </is>
      </c>
      <c r="E515" t="inlineStr">
        <is>
          <t>FL</t>
        </is>
      </c>
      <c r="F515" t="n">
        <v>2024</v>
      </c>
      <c r="G515" t="n">
        <v>2</v>
      </c>
      <c r="H515" s="13" t="n">
        <v>12911894</v>
      </c>
      <c r="I515" s="12" t="n">
        <v>5</v>
      </c>
      <c r="J515" s="13" t="n">
        <v>250000</v>
      </c>
      <c r="K515" s="13">
        <f>IFERROR($H515/$I515,"")</f>
        <v/>
      </c>
      <c r="L515" s="13" t="n">
        <v>11221365</v>
      </c>
      <c r="M515" t="inlineStr">
        <is>
          <t>DC, VT</t>
        </is>
      </c>
      <c r="N515" t="inlineStr">
        <is>
          <t>No</t>
        </is>
      </c>
      <c r="O515" t="inlineStr">
        <is>
          <t>Not stated</t>
        </is>
      </c>
      <c r="Q515" s="9" t="inlineStr">
        <is>
          <t>https://grantcue.com/foundations/the-mill-park-foundation-inc-010644503</t>
        </is>
      </c>
    </row>
    <row r="516">
      <c r="A516">
        <f>IF($E516=$E515,$A515+1,1)</f>
        <v/>
      </c>
      <c r="B516" t="inlineStr">
        <is>
          <t>LUCY GOODING CHARITABLE FOUNDATION TRUST</t>
        </is>
      </c>
      <c r="C516" t="inlineStr">
        <is>
          <t>59-2891582</t>
        </is>
      </c>
      <c r="D516" t="inlineStr">
        <is>
          <t>Florida</t>
        </is>
      </c>
      <c r="E516" t="inlineStr">
        <is>
          <t>FL</t>
        </is>
      </c>
      <c r="F516" t="n">
        <v>2025</v>
      </c>
      <c r="G516" t="n">
        <v>2</v>
      </c>
      <c r="H516" s="13" t="n">
        <v>12699250</v>
      </c>
      <c r="I516" s="12" t="n">
        <v>88</v>
      </c>
      <c r="J516" s="13" t="n">
        <v>57500</v>
      </c>
      <c r="K516" s="13">
        <f>IFERROR($H516/$I516,"")</f>
        <v/>
      </c>
      <c r="L516" s="13" t="n">
        <v>1720000</v>
      </c>
      <c r="M516" t="inlineStr">
        <is>
          <t>NC, DC</t>
        </is>
      </c>
      <c r="N516" t="inlineStr">
        <is>
          <t>Yes</t>
        </is>
      </c>
      <c r="O516" t="inlineStr">
        <is>
          <t>Yes</t>
        </is>
      </c>
      <c r="Q516" s="9" t="inlineStr">
        <is>
          <t>https://grantcue.com/foundations/lucy-gooding-charitable-foundation-trust-592891582</t>
        </is>
      </c>
    </row>
    <row r="517">
      <c r="A517">
        <f>IF($E517=$E516,$A516+1,1)</f>
        <v/>
      </c>
      <c r="B517" t="inlineStr">
        <is>
          <t>Lattner Family Foundation Inc</t>
        </is>
      </c>
      <c r="C517" t="inlineStr">
        <is>
          <t>20-3100839</t>
        </is>
      </c>
      <c r="D517" t="inlineStr">
        <is>
          <t>Florida</t>
        </is>
      </c>
      <c r="E517" t="inlineStr">
        <is>
          <t>FL</t>
        </is>
      </c>
      <c r="F517" t="n">
        <v>2024</v>
      </c>
      <c r="G517" t="n">
        <v>2</v>
      </c>
      <c r="H517" s="13" t="n">
        <v>12672000</v>
      </c>
      <c r="I517" s="12" t="n">
        <v>197</v>
      </c>
      <c r="J517" s="13" t="n">
        <v>25000</v>
      </c>
      <c r="K517" s="13">
        <f>IFERROR($H517/$I517,"")</f>
        <v/>
      </c>
      <c r="L517" s="13" t="n">
        <v>6008500</v>
      </c>
      <c r="M517" t="inlineStr">
        <is>
          <t>KS, GA, VA</t>
        </is>
      </c>
      <c r="N517" t="inlineStr">
        <is>
          <t>Yes</t>
        </is>
      </c>
      <c r="O517" t="inlineStr">
        <is>
          <t>Yes</t>
        </is>
      </c>
      <c r="P517" s="9" t="inlineStr">
        <is>
          <t>https://www.lattnerfamilyfoundation.org/</t>
        </is>
      </c>
      <c r="Q517" s="9" t="inlineStr">
        <is>
          <t>https://grantcue.com/foundations/lattner-family-foundation-inc-203100839</t>
        </is>
      </c>
    </row>
    <row r="518">
      <c r="A518">
        <f>IF($E518=$E517,$A517+1,1)</f>
        <v/>
      </c>
      <c r="B518" t="inlineStr">
        <is>
          <t>EM Lynn Foundation</t>
        </is>
      </c>
      <c r="C518" t="inlineStr">
        <is>
          <t>59-1788859</t>
        </is>
      </c>
      <c r="D518" t="inlineStr">
        <is>
          <t>Florida</t>
        </is>
      </c>
      <c r="E518" t="inlineStr">
        <is>
          <t>FL</t>
        </is>
      </c>
      <c r="F518" t="n">
        <v>2024</v>
      </c>
      <c r="G518" t="n">
        <v>2</v>
      </c>
      <c r="H518" s="13" t="n">
        <v>12598604</v>
      </c>
      <c r="I518" s="12" t="n">
        <v>183</v>
      </c>
      <c r="J518" s="13" t="n">
        <v>10000</v>
      </c>
      <c r="K518" s="13">
        <f>IFERROR($H518/$I518,"")</f>
        <v/>
      </c>
      <c r="L518" s="13" t="n">
        <v>3000000</v>
      </c>
      <c r="M518" t="inlineStr">
        <is>
          <t>NY, GA, TX</t>
        </is>
      </c>
      <c r="N518" t="inlineStr">
        <is>
          <t>No</t>
        </is>
      </c>
      <c r="O518" t="inlineStr">
        <is>
          <t>Not stated</t>
        </is>
      </c>
      <c r="Q518" s="9" t="inlineStr">
        <is>
          <t>https://grantcue.com/foundations/em-lynn-foundation-591788859</t>
        </is>
      </c>
    </row>
    <row r="519">
      <c r="A519">
        <f>IF($E519=$E518,$A518+1,1)</f>
        <v/>
      </c>
      <c r="B519" t="inlineStr">
        <is>
          <t>Jessie Ball duPont Religious Charitable &amp; Educational Fund</t>
        </is>
      </c>
      <c r="C519" t="inlineStr">
        <is>
          <t>59-6368632</t>
        </is>
      </c>
      <c r="D519" t="inlineStr">
        <is>
          <t>Florida</t>
        </is>
      </c>
      <c r="E519" t="inlineStr">
        <is>
          <t>FL</t>
        </is>
      </c>
      <c r="F519" t="n">
        <v>2024</v>
      </c>
      <c r="G519" t="n">
        <v>1</v>
      </c>
      <c r="H519" s="13" t="n">
        <v>11977604</v>
      </c>
      <c r="I519" s="12" t="n">
        <v>305</v>
      </c>
      <c r="J519" s="13" t="n">
        <v>15000</v>
      </c>
      <c r="K519" s="13">
        <f>IFERROR($H519/$I519,"")</f>
        <v/>
      </c>
      <c r="L519" s="13" t="n">
        <v>400000</v>
      </c>
      <c r="M519" t="inlineStr">
        <is>
          <t>VA, DE, NY</t>
        </is>
      </c>
      <c r="N519" t="inlineStr">
        <is>
          <t>No</t>
        </is>
      </c>
      <c r="O519" t="inlineStr">
        <is>
          <t>Not stated</t>
        </is>
      </c>
      <c r="Q519" s="9" t="inlineStr">
        <is>
          <t>https://grantcue.com/foundations/jessie-ball-dupont-religious-charitable-and-educational-fund-596368632</t>
        </is>
      </c>
    </row>
    <row r="520">
      <c r="A520">
        <f>IF($E520=$E519,$A519+1,1)</f>
        <v/>
      </c>
      <c r="B520" t="inlineStr">
        <is>
          <t>QUANTUM FOUNDATION INC</t>
        </is>
      </c>
      <c r="C520" t="inlineStr">
        <is>
          <t>59-0812783</t>
        </is>
      </c>
      <c r="D520" t="inlineStr">
        <is>
          <t>Florida</t>
        </is>
      </c>
      <c r="E520" t="inlineStr">
        <is>
          <t>FL</t>
        </is>
      </c>
      <c r="F520" t="n">
        <v>2024</v>
      </c>
      <c r="G520" t="n">
        <v>2</v>
      </c>
      <c r="H520" s="13" t="n">
        <v>11479896</v>
      </c>
      <c r="I520" s="12" t="n">
        <v>462</v>
      </c>
      <c r="J520" s="13" t="n">
        <v>10000</v>
      </c>
      <c r="K520" s="13">
        <f>IFERROR($H520/$I520,"")</f>
        <v/>
      </c>
      <c r="L520" s="13" t="n">
        <v>500500</v>
      </c>
      <c r="M520" t="inlineStr">
        <is>
          <t>NY, NC, MO</t>
        </is>
      </c>
      <c r="N520" t="inlineStr">
        <is>
          <t>Yes</t>
        </is>
      </c>
      <c r="O520" t="inlineStr">
        <is>
          <t>Yes</t>
        </is>
      </c>
      <c r="P520" s="9" t="inlineStr">
        <is>
          <t>https://www.quantumfnd.org/</t>
        </is>
      </c>
      <c r="Q520" s="9" t="inlineStr">
        <is>
          <t>https://grantcue.com/foundations/quantum-foundation-inc-590812783</t>
        </is>
      </c>
    </row>
    <row r="521">
      <c r="A521">
        <f>IF($E521=$E520,$A520+1,1)</f>
        <v/>
      </c>
      <c r="B521" t="inlineStr">
        <is>
          <t>CHRISTO AND JEANNE-CLAUDE FOUNDATION</t>
        </is>
      </c>
      <c r="C521" t="inlineStr">
        <is>
          <t>83-2549505</t>
        </is>
      </c>
      <c r="D521" t="inlineStr">
        <is>
          <t>Florida</t>
        </is>
      </c>
      <c r="E521" t="inlineStr">
        <is>
          <t>FL</t>
        </is>
      </c>
      <c r="F521" t="n">
        <v>2024</v>
      </c>
      <c r="G521" t="n">
        <v>2</v>
      </c>
      <c r="H521" s="13" t="n">
        <v>11312895</v>
      </c>
      <c r="I521" s="12" t="n">
        <v>11</v>
      </c>
      <c r="J521" s="13" t="n">
        <v>16000</v>
      </c>
      <c r="K521" s="13">
        <f>IFERROR($H521/$I521,"")</f>
        <v/>
      </c>
      <c r="L521" s="13" t="n">
        <v>8591000</v>
      </c>
      <c r="M521" t="inlineStr">
        <is>
          <t>MO, VA, NY</t>
        </is>
      </c>
      <c r="N521" t="inlineStr">
        <is>
          <t>No</t>
        </is>
      </c>
      <c r="O521" t="inlineStr">
        <is>
          <t>Not stated</t>
        </is>
      </c>
      <c r="Q521" s="9" t="inlineStr">
        <is>
          <t>https://grantcue.com/foundations/christo-and-jeanne-claude-foundation-832549505</t>
        </is>
      </c>
    </row>
    <row r="522">
      <c r="A522">
        <f>IF($E522=$E521,$A521+1,1)</f>
        <v/>
      </c>
      <c r="B522" t="inlineStr">
        <is>
          <t>THE HENRY E BECKER AND PAULINE S BECKER CHARITABLE FOUNDATION</t>
        </is>
      </c>
      <c r="C522" t="inlineStr">
        <is>
          <t>20-6297485</t>
        </is>
      </c>
      <c r="D522" t="inlineStr">
        <is>
          <t>Florida</t>
        </is>
      </c>
      <c r="E522" t="inlineStr">
        <is>
          <t>FL</t>
        </is>
      </c>
      <c r="F522" t="n">
        <v>2025</v>
      </c>
      <c r="G522" t="n">
        <v>2</v>
      </c>
      <c r="H522" s="13" t="n">
        <v>11229000</v>
      </c>
      <c r="I522" s="12" t="n">
        <v>59</v>
      </c>
      <c r="J522" s="13" t="n">
        <v>100000</v>
      </c>
      <c r="K522" s="13">
        <f>IFERROR($H522/$I522,"")</f>
        <v/>
      </c>
      <c r="L522" s="13" t="n">
        <v>1483000</v>
      </c>
      <c r="M522" t="inlineStr">
        <is>
          <t>NJ, DC, MD</t>
        </is>
      </c>
      <c r="N522" t="inlineStr">
        <is>
          <t>No</t>
        </is>
      </c>
      <c r="O522" t="inlineStr">
        <is>
          <t>Not stated</t>
        </is>
      </c>
      <c r="Q522" s="9" t="inlineStr">
        <is>
          <t>https://grantcue.com/foundations/the-henry-e-becker-and-pauline-s-becker-charitable-foundation-206297485</t>
        </is>
      </c>
    </row>
    <row r="523">
      <c r="A523">
        <f>IF($E523=$E522,$A522+1,1)</f>
        <v/>
      </c>
      <c r="B523" t="inlineStr">
        <is>
          <t>Brian and Sheila Jellison Family Foundation</t>
        </is>
      </c>
      <c r="C523" t="inlineStr">
        <is>
          <t>83-2115946</t>
        </is>
      </c>
      <c r="D523" t="inlineStr">
        <is>
          <t>Florida</t>
        </is>
      </c>
      <c r="E523" t="inlineStr">
        <is>
          <t>FL</t>
        </is>
      </c>
      <c r="F523" t="n">
        <v>2024</v>
      </c>
      <c r="G523" t="n">
        <v>1</v>
      </c>
      <c r="H523" s="13" t="n">
        <v>10510092</v>
      </c>
      <c r="I523" s="12" t="n">
        <v>20</v>
      </c>
      <c r="J523" s="13" t="n">
        <v>37500</v>
      </c>
      <c r="K523" s="13">
        <f>IFERROR($H523/$I523,"")</f>
        <v/>
      </c>
      <c r="L523" s="13" t="n">
        <v>5113984</v>
      </c>
      <c r="M523" t="inlineStr">
        <is>
          <t>VT, IN, NC</t>
        </is>
      </c>
      <c r="N523" t="inlineStr">
        <is>
          <t>No</t>
        </is>
      </c>
      <c r="O523" t="inlineStr">
        <is>
          <t>Not stated</t>
        </is>
      </c>
      <c r="Q523" s="9" t="inlineStr">
        <is>
          <t>https://grantcue.com/foundations/brian-and-sheila-jellison-family-foundation-832115946</t>
        </is>
      </c>
    </row>
    <row r="524">
      <c r="A524">
        <f>IF($E524=$E523,$A523+1,1)</f>
        <v/>
      </c>
      <c r="B524" t="inlineStr">
        <is>
          <t>JACARLENE FOUNDATION</t>
        </is>
      </c>
      <c r="C524" t="inlineStr">
        <is>
          <t>59-7188681</t>
        </is>
      </c>
      <c r="D524" t="inlineStr">
        <is>
          <t>Florida</t>
        </is>
      </c>
      <c r="E524" t="inlineStr">
        <is>
          <t>FL</t>
        </is>
      </c>
      <c r="F524" t="n">
        <v>2025</v>
      </c>
      <c r="G524" t="n">
        <v>2</v>
      </c>
      <c r="H524" s="13" t="n">
        <v>10398288</v>
      </c>
      <c r="I524" s="12" t="n">
        <v>96</v>
      </c>
      <c r="J524" s="13" t="n">
        <v>52700</v>
      </c>
      <c r="K524" s="13">
        <f>IFERROR($H524/$I524,"")</f>
        <v/>
      </c>
      <c r="L524" s="13" t="n">
        <v>1000000</v>
      </c>
      <c r="M524" t="inlineStr">
        <is>
          <t>DC, TN, CA</t>
        </is>
      </c>
      <c r="N524" t="inlineStr">
        <is>
          <t>Yes</t>
        </is>
      </c>
      <c r="O524" t="inlineStr">
        <is>
          <t>Yes</t>
        </is>
      </c>
      <c r="P524" s="9" t="inlineStr">
        <is>
          <t>https://www.jacarlene.org/</t>
        </is>
      </c>
      <c r="Q524" s="9" t="inlineStr">
        <is>
          <t>https://grantcue.com/foundations/jacarlene-foundation-c-o-bank-of-america-private-bank-597188681</t>
        </is>
      </c>
    </row>
    <row r="525">
      <c r="A525">
        <f>IF($E525=$E524,$A524+1,1)</f>
        <v/>
      </c>
      <c r="B525" t="inlineStr">
        <is>
          <t>Ginsburg Family Foundation Inc</t>
        </is>
      </c>
      <c r="C525" t="inlineStr">
        <is>
          <t>04-3624306</t>
        </is>
      </c>
      <c r="D525" t="inlineStr">
        <is>
          <t>Florida</t>
        </is>
      </c>
      <c r="E525" t="inlineStr">
        <is>
          <t>FL</t>
        </is>
      </c>
      <c r="F525" t="n">
        <v>2024</v>
      </c>
      <c r="G525" t="n">
        <v>1</v>
      </c>
      <c r="H525" s="13" t="n">
        <v>10387739</v>
      </c>
      <c r="I525" s="12" t="n">
        <v>60</v>
      </c>
      <c r="J525" s="13" t="n">
        <v>10000</v>
      </c>
      <c r="K525" s="13">
        <f>IFERROR($H525/$I525,"")</f>
        <v/>
      </c>
      <c r="L525" s="13" t="n">
        <v>5000000</v>
      </c>
      <c r="M525" t="inlineStr">
        <is>
          <t>MN, NY, MI</t>
        </is>
      </c>
      <c r="N525" t="inlineStr">
        <is>
          <t>No</t>
        </is>
      </c>
      <c r="O525" t="inlineStr">
        <is>
          <t>Not stated</t>
        </is>
      </c>
      <c r="Q525" s="9" t="inlineStr">
        <is>
          <t>https://grantcue.com/foundations/ginsburg-family-foundation-inc-043624306</t>
        </is>
      </c>
    </row>
    <row r="526">
      <c r="A526">
        <f>IF($E526=$E525,$A525+1,1)</f>
        <v/>
      </c>
      <c r="B526" t="inlineStr">
        <is>
          <t>THE HARRY T MANGURIAN JR FOUNDATION INC</t>
        </is>
      </c>
      <c r="C526" t="inlineStr">
        <is>
          <t>16-1578255</t>
        </is>
      </c>
      <c r="D526" t="inlineStr">
        <is>
          <t>Florida</t>
        </is>
      </c>
      <c r="E526" t="inlineStr">
        <is>
          <t>FL</t>
        </is>
      </c>
      <c r="F526" t="n">
        <v>2024</v>
      </c>
      <c r="G526" t="n">
        <v>1</v>
      </c>
      <c r="H526" s="13" t="n">
        <v>10280250</v>
      </c>
      <c r="I526" s="12" t="n">
        <v>52</v>
      </c>
      <c r="J526" s="13" t="n">
        <v>10000</v>
      </c>
      <c r="K526" s="13">
        <f>IFERROR($H526/$I526,"")</f>
        <v/>
      </c>
      <c r="L526" s="13" t="n">
        <v>2500000</v>
      </c>
      <c r="M526" t="inlineStr">
        <is>
          <t>OH, NY, VA</t>
        </is>
      </c>
      <c r="N526" t="inlineStr">
        <is>
          <t>Yes</t>
        </is>
      </c>
      <c r="O526" t="inlineStr">
        <is>
          <t>Yes</t>
        </is>
      </c>
      <c r="Q526" s="9" t="inlineStr">
        <is>
          <t>https://grantcue.com/foundations/the-harry-t-mangurian-jr-foundation-inc-161578255</t>
        </is>
      </c>
    </row>
    <row r="527">
      <c r="A527">
        <f>IF($E527=$E526,$A526+1,1)</f>
        <v/>
      </c>
      <c r="B527" t="inlineStr">
        <is>
          <t>THE GARDENER FOUNDATION INC</t>
        </is>
      </c>
      <c r="C527" t="inlineStr">
        <is>
          <t>26-0615969</t>
        </is>
      </c>
      <c r="D527" t="inlineStr">
        <is>
          <t>Florida</t>
        </is>
      </c>
      <c r="E527" t="inlineStr">
        <is>
          <t>FL</t>
        </is>
      </c>
      <c r="F527" t="n">
        <v>2024</v>
      </c>
      <c r="G527" t="n">
        <v>2</v>
      </c>
      <c r="H527" s="13" t="n">
        <v>10184915</v>
      </c>
      <c r="I527" s="12" t="n">
        <v>79</v>
      </c>
      <c r="J527" s="13" t="n">
        <v>12500</v>
      </c>
      <c r="K527" s="13">
        <f>IFERROR($H527/$I527,"")</f>
        <v/>
      </c>
      <c r="L527" s="13" t="n">
        <v>2300000</v>
      </c>
      <c r="M527" t="inlineStr">
        <is>
          <t>NY, CO, AR</t>
        </is>
      </c>
      <c r="N527" t="inlineStr">
        <is>
          <t>No</t>
        </is>
      </c>
      <c r="O527" t="inlineStr">
        <is>
          <t>Not stated</t>
        </is>
      </c>
      <c r="Q527" s="9" t="inlineStr">
        <is>
          <t>https://grantcue.com/foundations/the-gardener-foundation-inc-260615969</t>
        </is>
      </c>
    </row>
    <row r="528">
      <c r="A528">
        <f>IF($E528=$E527,$A527+1,1)</f>
        <v/>
      </c>
      <c r="B528" t="inlineStr">
        <is>
          <t>THE WILDFLOWER FOUNDATION INC</t>
        </is>
      </c>
      <c r="C528" t="inlineStr">
        <is>
          <t>27-0406313</t>
        </is>
      </c>
      <c r="D528" t="inlineStr">
        <is>
          <t>Florida</t>
        </is>
      </c>
      <c r="E528" t="inlineStr">
        <is>
          <t>FL</t>
        </is>
      </c>
      <c r="F528" t="n">
        <v>2025</v>
      </c>
      <c r="G528" t="n">
        <v>2</v>
      </c>
      <c r="H528" s="13" t="n">
        <v>10130727</v>
      </c>
      <c r="I528" s="12" t="n">
        <v>124</v>
      </c>
      <c r="J528" s="13" t="n">
        <v>39000</v>
      </c>
      <c r="K528" s="13">
        <f>IFERROR($H528/$I528,"")</f>
        <v/>
      </c>
      <c r="L528" s="13" t="n">
        <v>1353642</v>
      </c>
      <c r="M528" t="inlineStr">
        <is>
          <t>NJ, NY, DC</t>
        </is>
      </c>
      <c r="N528" t="inlineStr">
        <is>
          <t>No</t>
        </is>
      </c>
      <c r="O528" t="inlineStr">
        <is>
          <t>Not stated</t>
        </is>
      </c>
      <c r="Q528" s="9" t="inlineStr">
        <is>
          <t>https://grantcue.com/foundations/the-wildflower-foundation-inc-c-o-lou-nostro-270406313</t>
        </is>
      </c>
    </row>
    <row r="529">
      <c r="A529">
        <f>IF($E529=$E528,$A528+1,1)</f>
        <v/>
      </c>
      <c r="B529" t="inlineStr">
        <is>
          <t>SHIPLEY FOUNDATION INC #0755496</t>
        </is>
      </c>
      <c r="C529" t="inlineStr">
        <is>
          <t>23-7015570</t>
        </is>
      </c>
      <c r="D529" t="inlineStr">
        <is>
          <t>Florida</t>
        </is>
      </c>
      <c r="E529" t="inlineStr">
        <is>
          <t>FL</t>
        </is>
      </c>
      <c r="F529" t="n">
        <v>2024</v>
      </c>
      <c r="G529" t="n">
        <v>1</v>
      </c>
      <c r="H529" s="13" t="n">
        <v>9977586</v>
      </c>
      <c r="I529" s="12" t="n">
        <v>83</v>
      </c>
      <c r="J529" s="13" t="n">
        <v>50000</v>
      </c>
      <c r="K529" s="13">
        <f>IFERROR($H529/$I529,"")</f>
        <v/>
      </c>
      <c r="L529" s="13" t="n">
        <v>1400000</v>
      </c>
      <c r="M529" t="inlineStr">
        <is>
          <t>MA, NC, NJ</t>
        </is>
      </c>
      <c r="N529" t="inlineStr">
        <is>
          <t>No</t>
        </is>
      </c>
      <c r="O529" t="inlineStr">
        <is>
          <t>Not stated</t>
        </is>
      </c>
      <c r="Q529" s="9" t="inlineStr">
        <is>
          <t>https://grantcue.com/foundations/shipley-foundation-inc-0755496-237015570</t>
        </is>
      </c>
    </row>
    <row r="530">
      <c r="A530">
        <f>IF($E530=$E529,$A529+1,1)</f>
        <v/>
      </c>
      <c r="B530" t="inlineStr">
        <is>
          <t>CORNELIA T BAILEY CHARITABLE TRUST</t>
        </is>
      </c>
      <c r="C530" t="inlineStr">
        <is>
          <t>88-6220451</t>
        </is>
      </c>
      <c r="D530" t="inlineStr">
        <is>
          <t>Florida</t>
        </is>
      </c>
      <c r="E530" t="inlineStr">
        <is>
          <t>FL</t>
        </is>
      </c>
      <c r="F530" t="n">
        <v>2024</v>
      </c>
      <c r="G530" t="n">
        <v>1</v>
      </c>
      <c r="H530" s="13" t="n">
        <v>9780300</v>
      </c>
      <c r="I530" s="12" t="n">
        <v>322</v>
      </c>
      <c r="J530" s="13" t="n">
        <v>10000</v>
      </c>
      <c r="K530" s="13">
        <f>IFERROR($H530/$I530,"")</f>
        <v/>
      </c>
      <c r="L530" s="13" t="n">
        <v>2000000</v>
      </c>
      <c r="M530" t="inlineStr">
        <is>
          <t>NY, MA, CT</t>
        </is>
      </c>
      <c r="N530" t="inlineStr">
        <is>
          <t>No</t>
        </is>
      </c>
      <c r="O530" t="inlineStr">
        <is>
          <t>Yes</t>
        </is>
      </c>
      <c r="Q530" s="9" t="inlineStr">
        <is>
          <t>https://grantcue.com/foundations/cornelia-t-bailey-charitable-trust-886220451</t>
        </is>
      </c>
    </row>
    <row r="531">
      <c r="A531">
        <f>IF($E531=$E530,$A530+1,1)</f>
        <v/>
      </c>
      <c r="B531" t="inlineStr">
        <is>
          <t>BILL &amp; JULIA VAN DOMELEN FOUNDATION</t>
        </is>
      </c>
      <c r="C531" t="inlineStr">
        <is>
          <t>38-2916030</t>
        </is>
      </c>
      <c r="D531" t="inlineStr">
        <is>
          <t>Florida</t>
        </is>
      </c>
      <c r="E531" t="inlineStr">
        <is>
          <t>FL</t>
        </is>
      </c>
      <c r="F531" t="n">
        <v>2024</v>
      </c>
      <c r="G531" t="n">
        <v>1</v>
      </c>
      <c r="H531" s="13" t="n">
        <v>9725000</v>
      </c>
      <c r="I531" s="12" t="n">
        <v>7</v>
      </c>
      <c r="J531" s="13" t="n">
        <v>1000000</v>
      </c>
      <c r="K531" s="13">
        <f>IFERROR($H531/$I531,"")</f>
        <v/>
      </c>
      <c r="L531" s="13" t="n">
        <v>5000000</v>
      </c>
      <c r="M531" t="inlineStr">
        <is>
          <t>MI</t>
        </is>
      </c>
      <c r="N531" t="inlineStr">
        <is>
          <t>No</t>
        </is>
      </c>
      <c r="O531" t="inlineStr">
        <is>
          <t>Not stated</t>
        </is>
      </c>
      <c r="Q531" s="9" t="inlineStr">
        <is>
          <t>https://grantcue.com/foundations/bill-and-julia-van-domelen-foundation-382916030</t>
        </is>
      </c>
    </row>
    <row r="532">
      <c r="A532">
        <f>IF($E532=$E531,$A531+1,1)</f>
        <v/>
      </c>
      <c r="B532" t="inlineStr">
        <is>
          <t>GLENN W BAILEY CHARITABLE TRUST</t>
        </is>
      </c>
      <c r="C532" t="inlineStr">
        <is>
          <t>88-6220262</t>
        </is>
      </c>
      <c r="D532" t="inlineStr">
        <is>
          <t>Florida</t>
        </is>
      </c>
      <c r="E532" t="inlineStr">
        <is>
          <t>FL</t>
        </is>
      </c>
      <c r="F532" t="n">
        <v>2024</v>
      </c>
      <c r="G532" t="n">
        <v>1</v>
      </c>
      <c r="H532" s="13" t="n">
        <v>9409500</v>
      </c>
      <c r="I532" s="12" t="n">
        <v>173</v>
      </c>
      <c r="J532" s="13" t="n">
        <v>25000</v>
      </c>
      <c r="K532" s="13">
        <f>IFERROR($H532/$I532,"")</f>
        <v/>
      </c>
      <c r="L532" s="13" t="n">
        <v>750000</v>
      </c>
      <c r="M532" t="inlineStr">
        <is>
          <t>DC, NY, CT</t>
        </is>
      </c>
      <c r="N532" t="inlineStr">
        <is>
          <t>No</t>
        </is>
      </c>
      <c r="O532" t="inlineStr">
        <is>
          <t>Yes</t>
        </is>
      </c>
      <c r="Q532" s="9" t="inlineStr">
        <is>
          <t>https://grantcue.com/foundations/glenn-w-bailey-charitable-trust-886220262</t>
        </is>
      </c>
    </row>
    <row r="533">
      <c r="A533">
        <f>IF($E533=$E532,$A532+1,1)</f>
        <v/>
      </c>
      <c r="B533" t="inlineStr">
        <is>
          <t>Ruth McC Tankersley Charitable Fnd</t>
        </is>
      </c>
      <c r="C533" t="inlineStr">
        <is>
          <t>86-6224242</t>
        </is>
      </c>
      <c r="D533" t="inlineStr">
        <is>
          <t>Florida</t>
        </is>
      </c>
      <c r="E533" t="inlineStr">
        <is>
          <t>FL</t>
        </is>
      </c>
      <c r="F533" t="n">
        <v>2025</v>
      </c>
      <c r="G533" t="n">
        <v>2</v>
      </c>
      <c r="H533" s="13" t="n">
        <v>9349250</v>
      </c>
      <c r="I533" s="12" t="n">
        <v>86</v>
      </c>
      <c r="J533" s="13" t="n">
        <v>50000</v>
      </c>
      <c r="K533" s="13">
        <f>IFERROR($H533/$I533,"")</f>
        <v/>
      </c>
      <c r="L533" s="13" t="n">
        <v>950000</v>
      </c>
      <c r="M533" t="inlineStr">
        <is>
          <t>AZ, MA, MD</t>
        </is>
      </c>
      <c r="N533" t="inlineStr">
        <is>
          <t>Yes</t>
        </is>
      </c>
      <c r="O533" t="inlineStr">
        <is>
          <t>Not stated</t>
        </is>
      </c>
      <c r="Q533" s="9" t="inlineStr">
        <is>
          <t>https://grantcue.com/foundations/ruth-mcc-tankersley-charitable-fnd-866224242</t>
        </is>
      </c>
    </row>
    <row r="534">
      <c r="A534">
        <f>IF($E534=$E533,$A533+1,1)</f>
        <v/>
      </c>
      <c r="B534" t="inlineStr">
        <is>
          <t>JONATHAN D AND MARK C LEWIS FOUNDATION INC</t>
        </is>
      </c>
      <c r="C534" t="inlineStr">
        <is>
          <t>65-0330579</t>
        </is>
      </c>
      <c r="D534" t="inlineStr">
        <is>
          <t>Florida</t>
        </is>
      </c>
      <c r="E534" t="inlineStr">
        <is>
          <t>FL</t>
        </is>
      </c>
      <c r="F534" t="n">
        <v>2024</v>
      </c>
      <c r="G534" t="n">
        <v>1</v>
      </c>
      <c r="H534" s="13" t="n">
        <v>9336794</v>
      </c>
      <c r="I534" s="12" t="n">
        <v>52</v>
      </c>
      <c r="J534" s="13" t="n">
        <v>25000</v>
      </c>
      <c r="K534" s="13">
        <f>IFERROR($H534/$I534,"")</f>
        <v/>
      </c>
      <c r="L534" s="13" t="n">
        <v>2700000</v>
      </c>
      <c r="M534" t="inlineStr">
        <is>
          <t>WV, CO, NY</t>
        </is>
      </c>
      <c r="N534" t="inlineStr">
        <is>
          <t>No</t>
        </is>
      </c>
      <c r="O534" t="inlineStr">
        <is>
          <t>Not stated</t>
        </is>
      </c>
      <c r="Q534" s="9" t="inlineStr">
        <is>
          <t>https://grantcue.com/foundations/jonathan-d-and-mark-c-lewis-foundation-inc-650330579</t>
        </is>
      </c>
    </row>
    <row r="535">
      <c r="A535">
        <f>IF($E535=$E534,$A534+1,1)</f>
        <v/>
      </c>
      <c r="B535" t="inlineStr">
        <is>
          <t>ELIZABETH MORSE GENIUS FOUNDATION</t>
        </is>
      </c>
      <c r="C535" t="inlineStr">
        <is>
          <t>13-6115217</t>
        </is>
      </c>
      <c r="D535" t="inlineStr">
        <is>
          <t>Florida</t>
        </is>
      </c>
      <c r="E535" t="inlineStr">
        <is>
          <t>FL</t>
        </is>
      </c>
      <c r="F535" t="n">
        <v>2025</v>
      </c>
      <c r="G535" t="n">
        <v>2</v>
      </c>
      <c r="H535" s="13" t="n">
        <v>9123798</v>
      </c>
      <c r="I535" s="12" t="n">
        <v>134</v>
      </c>
      <c r="J535" s="13" t="n">
        <v>17250</v>
      </c>
      <c r="K535" s="13">
        <f>IFERROR($H535/$I535,"")</f>
        <v/>
      </c>
      <c r="L535" s="13" t="n">
        <v>2775000</v>
      </c>
      <c r="M535" t="inlineStr">
        <is>
          <t>VT, OK, MA</t>
        </is>
      </c>
      <c r="N535" t="inlineStr">
        <is>
          <t>No</t>
        </is>
      </c>
      <c r="O535" t="inlineStr">
        <is>
          <t>Not stated</t>
        </is>
      </c>
      <c r="Q535" s="9" t="inlineStr">
        <is>
          <t>https://grantcue.com/foundations/elizabeth-morse-genius-foundation-136115217</t>
        </is>
      </c>
    </row>
    <row r="536">
      <c r="A536">
        <f>IF($E536=$E535,$A535+1,1)</f>
        <v/>
      </c>
      <c r="B536" t="inlineStr">
        <is>
          <t>VON TOBEL FOUNDATION INC</t>
        </is>
      </c>
      <c r="C536" t="inlineStr">
        <is>
          <t>31-0981036</t>
        </is>
      </c>
      <c r="D536" t="inlineStr">
        <is>
          <t>Florida</t>
        </is>
      </c>
      <c r="E536" t="inlineStr">
        <is>
          <t>FL</t>
        </is>
      </c>
      <c r="F536" t="n">
        <v>2025</v>
      </c>
      <c r="G536" t="n">
        <v>3</v>
      </c>
      <c r="H536" s="13" t="n">
        <v>8849096</v>
      </c>
      <c r="I536" s="12" t="n">
        <v>71</v>
      </c>
      <c r="J536" s="13" t="n">
        <v>24600</v>
      </c>
      <c r="K536" s="13">
        <f>IFERROR($H536/$I536,"")</f>
        <v/>
      </c>
      <c r="L536" s="13" t="n">
        <v>2483600</v>
      </c>
      <c r="M536" t="inlineStr">
        <is>
          <t>NM, IL, KY</t>
        </is>
      </c>
      <c r="N536" t="inlineStr">
        <is>
          <t>Yes</t>
        </is>
      </c>
      <c r="O536" t="inlineStr">
        <is>
          <t>Not stated</t>
        </is>
      </c>
      <c r="Q536" s="9" t="inlineStr">
        <is>
          <t>https://grantcue.com/foundations/von-tobel-foundation-inc-310981036</t>
        </is>
      </c>
    </row>
    <row r="537">
      <c r="A537">
        <f>IF($E537=$E536,$A536+1,1)</f>
        <v/>
      </c>
      <c r="B537" t="inlineStr">
        <is>
          <t>THE FLORMAN FAMILY FOUNDATION INC</t>
        </is>
      </c>
      <c r="C537" t="inlineStr">
        <is>
          <t>65-0662182</t>
        </is>
      </c>
      <c r="D537" t="inlineStr">
        <is>
          <t>Florida</t>
        </is>
      </c>
      <c r="E537" t="inlineStr">
        <is>
          <t>FL</t>
        </is>
      </c>
      <c r="F537" t="n">
        <v>2025</v>
      </c>
      <c r="G537" t="n">
        <v>2</v>
      </c>
      <c r="H537" s="13" t="n">
        <v>8677974</v>
      </c>
      <c r="I537" s="12" t="n">
        <v>54</v>
      </c>
      <c r="J537" s="13" t="n">
        <v>56250</v>
      </c>
      <c r="K537" s="13">
        <f>IFERROR($H537/$I537,"")</f>
        <v/>
      </c>
      <c r="L537" s="13" t="n">
        <v>1550000</v>
      </c>
      <c r="M537" t="inlineStr">
        <is>
          <t>NY, IL, DC</t>
        </is>
      </c>
      <c r="N537" t="inlineStr">
        <is>
          <t>No</t>
        </is>
      </c>
      <c r="O537" t="inlineStr">
        <is>
          <t>Not stated</t>
        </is>
      </c>
      <c r="Q537" s="9" t="inlineStr">
        <is>
          <t>https://grantcue.com/foundations/the-florman-family-foundation-inc-c-o-shelley-marciano-650662182</t>
        </is>
      </c>
    </row>
    <row r="538">
      <c r="A538">
        <f>IF($E538=$E537,$A537+1,1)</f>
        <v/>
      </c>
      <c r="B538" t="inlineStr">
        <is>
          <t>CLARK FAMILY FOUNDATION INC</t>
        </is>
      </c>
      <c r="C538" t="inlineStr">
        <is>
          <t>20-8087487</t>
        </is>
      </c>
      <c r="D538" t="inlineStr">
        <is>
          <t>Florida</t>
        </is>
      </c>
      <c r="E538" t="inlineStr">
        <is>
          <t>FL</t>
        </is>
      </c>
      <c r="F538" t="n">
        <v>2024</v>
      </c>
      <c r="G538" t="n">
        <v>2</v>
      </c>
      <c r="H538" s="13" t="n">
        <v>8474719</v>
      </c>
      <c r="I538" s="12" t="n">
        <v>110</v>
      </c>
      <c r="J538" s="13" t="n">
        <v>35000</v>
      </c>
      <c r="K538" s="13">
        <f>IFERROR($H538/$I538,"")</f>
        <v/>
      </c>
      <c r="L538" s="13" t="n">
        <v>1000000</v>
      </c>
      <c r="M538" t="inlineStr">
        <is>
          <t>KY, AR, MI</t>
        </is>
      </c>
      <c r="N538" t="inlineStr">
        <is>
          <t>No</t>
        </is>
      </c>
      <c r="O538" t="inlineStr">
        <is>
          <t>Not stated</t>
        </is>
      </c>
      <c r="Q538" s="9" t="inlineStr">
        <is>
          <t>https://grantcue.com/foundations/clark-family-foundation-inc-208087487</t>
        </is>
      </c>
    </row>
    <row r="539">
      <c r="A539">
        <f>IF($E539=$E538,$A538+1,1)</f>
        <v/>
      </c>
      <c r="B539" t="inlineStr">
        <is>
          <t>TURNER FAMILY CHARITABLE FOUNDATION</t>
        </is>
      </c>
      <c r="C539" t="inlineStr">
        <is>
          <t>47-4394844</t>
        </is>
      </c>
      <c r="D539" t="inlineStr">
        <is>
          <t>Florida</t>
        </is>
      </c>
      <c r="E539" t="inlineStr">
        <is>
          <t>FL</t>
        </is>
      </c>
      <c r="F539" t="n">
        <v>2025</v>
      </c>
      <c r="G539" t="n">
        <v>2</v>
      </c>
      <c r="H539" s="13" t="n">
        <v>8411871</v>
      </c>
      <c r="I539" s="12" t="n">
        <v>93</v>
      </c>
      <c r="J539" s="13" t="n">
        <v>20000</v>
      </c>
      <c r="K539" s="13">
        <f>IFERROR($H539/$I539,"")</f>
        <v/>
      </c>
      <c r="L539" s="13" t="n">
        <v>3427597</v>
      </c>
      <c r="M539" t="inlineStr">
        <is>
          <t>VA, AL, MS</t>
        </is>
      </c>
      <c r="N539" t="inlineStr">
        <is>
          <t>Yes</t>
        </is>
      </c>
      <c r="O539" t="inlineStr">
        <is>
          <t>Not stated</t>
        </is>
      </c>
      <c r="Q539" s="9" t="inlineStr">
        <is>
          <t>https://grantcue.com/foundations/turner-family-charitable-foundation-474394844</t>
        </is>
      </c>
    </row>
    <row r="540">
      <c r="A540">
        <f>IF($E540=$E539,$A539+1,1)</f>
        <v/>
      </c>
      <c r="B540" t="inlineStr">
        <is>
          <t>PAUL AND LYNN LEIGHT CHARITABLE FOUNDATION INC</t>
        </is>
      </c>
      <c r="C540" t="inlineStr">
        <is>
          <t>88-4190836</t>
        </is>
      </c>
      <c r="D540" t="inlineStr">
        <is>
          <t>Florida</t>
        </is>
      </c>
      <c r="E540" t="inlineStr">
        <is>
          <t>FL</t>
        </is>
      </c>
      <c r="F540" t="n">
        <v>2024</v>
      </c>
      <c r="G540" t="n">
        <v>1</v>
      </c>
      <c r="H540" s="13" t="n">
        <v>8260470</v>
      </c>
      <c r="I540" s="12" t="n">
        <v>41</v>
      </c>
      <c r="J540" s="13" t="n">
        <v>5000</v>
      </c>
      <c r="K540" s="13">
        <f>IFERROR($H540/$I540,"")</f>
        <v/>
      </c>
      <c r="L540" s="13" t="n">
        <v>8000000</v>
      </c>
      <c r="M540" t="inlineStr">
        <is>
          <t>NY, MA, DC</t>
        </is>
      </c>
      <c r="N540" t="inlineStr">
        <is>
          <t>No</t>
        </is>
      </c>
      <c r="O540" t="inlineStr">
        <is>
          <t>Not stated</t>
        </is>
      </c>
      <c r="Q540" s="9" t="inlineStr">
        <is>
          <t>https://grantcue.com/foundations/paul-and-lynn-leight-charitable-foundation-inc-884190836</t>
        </is>
      </c>
    </row>
    <row r="541">
      <c r="A541">
        <f>IF($E541=$E540,$A540+1,1)</f>
        <v/>
      </c>
      <c r="B541" t="inlineStr">
        <is>
          <t>LESTER A AND LILLIAN A KUSS FAMILY FOUNDATION</t>
        </is>
      </c>
      <c r="C541" t="inlineStr">
        <is>
          <t>85-2845630</t>
        </is>
      </c>
      <c r="D541" t="inlineStr">
        <is>
          <t>Florida</t>
        </is>
      </c>
      <c r="E541" t="inlineStr">
        <is>
          <t>FL</t>
        </is>
      </c>
      <c r="F541" t="n">
        <v>2024</v>
      </c>
      <c r="G541" t="n">
        <v>1</v>
      </c>
      <c r="H541" s="13" t="n">
        <v>8207799</v>
      </c>
      <c r="I541" s="12" t="n">
        <v>7</v>
      </c>
      <c r="J541" s="13" t="n">
        <v>1641560</v>
      </c>
      <c r="K541" s="13">
        <f>IFERROR($H541/$I541,"")</f>
        <v/>
      </c>
      <c r="L541" s="13" t="n">
        <v>1641560</v>
      </c>
      <c r="M541" t="inlineStr">
        <is>
          <t>NY, TX, GA</t>
        </is>
      </c>
      <c r="N541" t="inlineStr">
        <is>
          <t>No</t>
        </is>
      </c>
      <c r="O541" t="inlineStr">
        <is>
          <t>Not stated</t>
        </is>
      </c>
      <c r="Q541" s="9" t="inlineStr">
        <is>
          <t>https://grantcue.com/foundations/lester-a-and-lillian-a-kuss-family-foundation-852845630</t>
        </is>
      </c>
    </row>
    <row r="542">
      <c r="A542">
        <f>IF($E542=$E541,$A541+1,1)</f>
        <v/>
      </c>
      <c r="B542" t="inlineStr">
        <is>
          <t>ALBERT H AND JANE D NAHMAD FOUNDATION INC</t>
        </is>
      </c>
      <c r="C542" t="inlineStr">
        <is>
          <t>27-3971556</t>
        </is>
      </c>
      <c r="D542" t="inlineStr">
        <is>
          <t>Florida</t>
        </is>
      </c>
      <c r="E542" t="inlineStr">
        <is>
          <t>FL</t>
        </is>
      </c>
      <c r="F542" t="n">
        <v>2025</v>
      </c>
      <c r="G542" t="n">
        <v>2</v>
      </c>
      <c r="H542" s="13" t="n">
        <v>7905205</v>
      </c>
      <c r="I542" s="12" t="n">
        <v>129</v>
      </c>
      <c r="J542" s="13" t="n">
        <v>45000</v>
      </c>
      <c r="K542" s="13">
        <f>IFERROR($H542/$I542,"")</f>
        <v/>
      </c>
      <c r="L542" s="13" t="n">
        <v>1050000</v>
      </c>
      <c r="M542" t="inlineStr">
        <is>
          <t>AR, MA, CA</t>
        </is>
      </c>
      <c r="N542" t="inlineStr">
        <is>
          <t>No</t>
        </is>
      </c>
      <c r="O542" t="inlineStr">
        <is>
          <t>Not stated</t>
        </is>
      </c>
      <c r="Q542" s="9" t="inlineStr">
        <is>
          <t>https://grantcue.com/foundations/albert-h-and-jane-d-nahmad-foundation-inc-273971556</t>
        </is>
      </c>
    </row>
    <row r="543">
      <c r="A543">
        <f>IF($E543=$E542,$A542+1,1)</f>
        <v/>
      </c>
      <c r="B543" t="inlineStr">
        <is>
          <t>Pulte Family Charitable Foundation</t>
        </is>
      </c>
      <c r="C543" t="inlineStr">
        <is>
          <t>38-2923581</t>
        </is>
      </c>
      <c r="D543" t="inlineStr">
        <is>
          <t>Florida</t>
        </is>
      </c>
      <c r="E543" t="inlineStr">
        <is>
          <t>FL</t>
        </is>
      </c>
      <c r="F543" t="n">
        <v>2024</v>
      </c>
      <c r="G543" t="n">
        <v>2</v>
      </c>
      <c r="H543" s="13" t="n">
        <v>7786388</v>
      </c>
      <c r="I543" s="12" t="n">
        <v>220</v>
      </c>
      <c r="J543" s="13" t="n">
        <v>25000</v>
      </c>
      <c r="K543" s="13">
        <f>IFERROR($H543/$I543,"")</f>
        <v/>
      </c>
      <c r="L543" s="13" t="n">
        <v>538000</v>
      </c>
      <c r="M543" t="inlineStr">
        <is>
          <t>MI, IN, IL</t>
        </is>
      </c>
      <c r="N543" t="inlineStr">
        <is>
          <t>No</t>
        </is>
      </c>
      <c r="O543" t="inlineStr">
        <is>
          <t>Not stated</t>
        </is>
      </c>
      <c r="Q543" s="9" t="inlineStr">
        <is>
          <t>https://grantcue.com/foundations/pulte-family-charitable-foundation-382923581</t>
        </is>
      </c>
    </row>
    <row r="544">
      <c r="A544">
        <f>IF($E544=$E543,$A543+1,1)</f>
        <v/>
      </c>
      <c r="B544" t="inlineStr">
        <is>
          <t>WELSH FAMILY FOUNDATION INC</t>
        </is>
      </c>
      <c r="C544" t="inlineStr">
        <is>
          <t>22-3331136</t>
        </is>
      </c>
      <c r="D544" t="inlineStr">
        <is>
          <t>Florida</t>
        </is>
      </c>
      <c r="E544" t="inlineStr">
        <is>
          <t>FL</t>
        </is>
      </c>
      <c r="F544" t="n">
        <v>2025</v>
      </c>
      <c r="G544" t="n">
        <v>2</v>
      </c>
      <c r="H544" s="13" t="n">
        <v>7551040</v>
      </c>
      <c r="I544" s="12" t="n">
        <v>101</v>
      </c>
      <c r="J544" s="13" t="n">
        <v>5000</v>
      </c>
      <c r="K544" s="13">
        <f>IFERROR($H544/$I544,"")</f>
        <v/>
      </c>
      <c r="L544" s="13" t="n">
        <v>2515000</v>
      </c>
      <c r="M544" t="inlineStr">
        <is>
          <t>NJ, VA, CO</t>
        </is>
      </c>
      <c r="N544" t="inlineStr">
        <is>
          <t>Yes</t>
        </is>
      </c>
      <c r="O544" t="inlineStr">
        <is>
          <t>Not stated</t>
        </is>
      </c>
      <c r="Q544" s="9" t="inlineStr">
        <is>
          <t>https://grantcue.com/foundations/welsh-family-foundation-inc-c-o-patrick-welsh-223331136</t>
        </is>
      </c>
    </row>
    <row r="545">
      <c r="A545">
        <f>IF($E545=$E544,$A544+1,1)</f>
        <v/>
      </c>
      <c r="B545" t="inlineStr">
        <is>
          <t>BLUE GUITAR FOUNDATION</t>
        </is>
      </c>
      <c r="C545" t="inlineStr">
        <is>
          <t>46-1630463</t>
        </is>
      </c>
      <c r="D545" t="inlineStr">
        <is>
          <t>Florida</t>
        </is>
      </c>
      <c r="E545" t="inlineStr">
        <is>
          <t>FL</t>
        </is>
      </c>
      <c r="F545" t="n">
        <v>2025</v>
      </c>
      <c r="G545" t="n">
        <v>2</v>
      </c>
      <c r="H545" s="13" t="n">
        <v>7529300</v>
      </c>
      <c r="I545" s="12" t="n">
        <v>14</v>
      </c>
      <c r="J545" s="13" t="n">
        <v>125000</v>
      </c>
      <c r="K545" s="13">
        <f>IFERROR($H545/$I545,"")</f>
        <v/>
      </c>
      <c r="L545" s="13" t="n">
        <v>5000000</v>
      </c>
      <c r="M545" t="inlineStr">
        <is>
          <t>NY, PA, MA</t>
        </is>
      </c>
      <c r="N545" t="inlineStr">
        <is>
          <t>No</t>
        </is>
      </c>
      <c r="O545" t="inlineStr">
        <is>
          <t>Not stated</t>
        </is>
      </c>
      <c r="Q545" s="9" t="inlineStr">
        <is>
          <t>https://grantcue.com/foundations/blue-guitar-foundation-c-o-the-jack-parker-corp-461630463</t>
        </is>
      </c>
    </row>
    <row r="546">
      <c r="A546">
        <f>IF($E546=$E545,$A545+1,1)</f>
        <v/>
      </c>
      <c r="B546" t="inlineStr">
        <is>
          <t>JOHN &amp; CAROL WALTER FAMILY FOUNDATION INC</t>
        </is>
      </c>
      <c r="C546" t="inlineStr">
        <is>
          <t>26-3382949</t>
        </is>
      </c>
      <c r="D546" t="inlineStr">
        <is>
          <t>Florida</t>
        </is>
      </c>
      <c r="E546" t="inlineStr">
        <is>
          <t>FL</t>
        </is>
      </c>
      <c r="F546" t="n">
        <v>2025</v>
      </c>
      <c r="G546" t="n">
        <v>2</v>
      </c>
      <c r="H546" s="13" t="n">
        <v>7405784</v>
      </c>
      <c r="I546" s="12" t="n">
        <v>25</v>
      </c>
      <c r="J546" s="13" t="n">
        <v>15000</v>
      </c>
      <c r="K546" s="13">
        <f>IFERROR($H546/$I546,"")</f>
        <v/>
      </c>
      <c r="L546" s="13" t="n">
        <v>6252052</v>
      </c>
      <c r="M546" t="inlineStr">
        <is>
          <t>IL, IA, VA</t>
        </is>
      </c>
      <c r="N546" t="inlineStr">
        <is>
          <t>No</t>
        </is>
      </c>
      <c r="O546" t="inlineStr">
        <is>
          <t>Not stated</t>
        </is>
      </c>
      <c r="Q546" s="9" t="inlineStr">
        <is>
          <t>https://grantcue.com/foundations/john-and-carol-walter-family-foundation-inc-263382949</t>
        </is>
      </c>
    </row>
    <row r="547">
      <c r="A547">
        <f>IF($E547=$E546,$A546+1,1)</f>
        <v/>
      </c>
      <c r="B547" t="inlineStr">
        <is>
          <t>THE PARALLEL FOUNDATION INC</t>
        </is>
      </c>
      <c r="C547" t="inlineStr">
        <is>
          <t>92-4009341</t>
        </is>
      </c>
      <c r="D547" t="inlineStr">
        <is>
          <t>Florida</t>
        </is>
      </c>
      <c r="E547" t="inlineStr">
        <is>
          <t>FL</t>
        </is>
      </c>
      <c r="F547" t="n">
        <v>2025</v>
      </c>
      <c r="G547" t="n">
        <v>2</v>
      </c>
      <c r="H547" s="13" t="n">
        <v>7372430</v>
      </c>
      <c r="I547" s="12" t="n">
        <v>153</v>
      </c>
      <c r="J547" s="13" t="n">
        <v>33000</v>
      </c>
      <c r="K547" s="13">
        <f>IFERROR($H547/$I547,"")</f>
        <v/>
      </c>
      <c r="L547" s="13" t="n">
        <v>500000</v>
      </c>
      <c r="M547" t="inlineStr">
        <is>
          <t>NY, CA, VA</t>
        </is>
      </c>
      <c r="N547" t="inlineStr">
        <is>
          <t>No</t>
        </is>
      </c>
      <c r="O547" t="inlineStr">
        <is>
          <t>Not stated</t>
        </is>
      </c>
      <c r="Q547" s="9" t="inlineStr">
        <is>
          <t>https://grantcue.com/foundations/the-parallel-foundation-inc-924009341</t>
        </is>
      </c>
    </row>
    <row r="548">
      <c r="A548">
        <f>IF($E548=$E547,$A547+1,1)</f>
        <v/>
      </c>
      <c r="B548" t="inlineStr">
        <is>
          <t>KNOPF FAMILY FOUNDATION INC</t>
        </is>
      </c>
      <c r="C548" t="inlineStr">
        <is>
          <t>57-1179990</t>
        </is>
      </c>
      <c r="D548" t="inlineStr">
        <is>
          <t>Florida</t>
        </is>
      </c>
      <c r="E548" t="inlineStr">
        <is>
          <t>FL</t>
        </is>
      </c>
      <c r="F548" t="n">
        <v>2025</v>
      </c>
      <c r="G548" t="n">
        <v>2</v>
      </c>
      <c r="H548" s="13" t="n">
        <v>7292000</v>
      </c>
      <c r="I548" s="12" t="n">
        <v>242</v>
      </c>
      <c r="J548" s="13" t="n">
        <v>25000</v>
      </c>
      <c r="K548" s="13">
        <f>IFERROR($H548/$I548,"")</f>
        <v/>
      </c>
      <c r="L548" s="13" t="n">
        <v>80000</v>
      </c>
      <c r="M548" t="inlineStr">
        <is>
          <t>MA, NH, TX</t>
        </is>
      </c>
      <c r="N548" t="inlineStr">
        <is>
          <t>Yes</t>
        </is>
      </c>
      <c r="O548" t="inlineStr">
        <is>
          <t>Not stated</t>
        </is>
      </c>
      <c r="Q548" s="9" t="inlineStr">
        <is>
          <t>https://grantcue.com/foundations/knopf-family-foundation-inc-571179990</t>
        </is>
      </c>
    </row>
    <row r="549">
      <c r="A549">
        <f>IF($E549=$E548,$A548+1,1)</f>
        <v/>
      </c>
      <c r="B549" t="inlineStr">
        <is>
          <t>SONTAG FOUNDATION</t>
        </is>
      </c>
      <c r="C549" t="inlineStr">
        <is>
          <t>59-3634325</t>
        </is>
      </c>
      <c r="D549" t="inlineStr">
        <is>
          <t>Florida</t>
        </is>
      </c>
      <c r="E549" t="inlineStr">
        <is>
          <t>FL</t>
        </is>
      </c>
      <c r="F549" t="n">
        <v>2024</v>
      </c>
      <c r="G549" t="n">
        <v>1</v>
      </c>
      <c r="H549" s="13" t="n">
        <v>7153332</v>
      </c>
      <c r="I549" s="12" t="n">
        <v>35</v>
      </c>
      <c r="J549" s="13" t="n">
        <v>112500</v>
      </c>
      <c r="K549" s="13">
        <f>IFERROR($H549/$I549,"")</f>
        <v/>
      </c>
      <c r="L549" s="13" t="n">
        <v>3000000</v>
      </c>
      <c r="M549" t="inlineStr">
        <is>
          <t>MA, CA, TX</t>
        </is>
      </c>
      <c r="N549" t="inlineStr">
        <is>
          <t>Yes</t>
        </is>
      </c>
      <c r="O549" t="inlineStr">
        <is>
          <t>Yes</t>
        </is>
      </c>
      <c r="P549" s="9" t="inlineStr">
        <is>
          <t>http://www.sontagfoundation.org/</t>
        </is>
      </c>
      <c r="Q549" s="9" t="inlineStr">
        <is>
          <t>https://grantcue.com/foundations/sontag-foundation-593634325</t>
        </is>
      </c>
    </row>
    <row r="550">
      <c r="A550">
        <f>IF($E550=$E549,$A549+1,1)</f>
        <v/>
      </c>
      <c r="B550" t="inlineStr">
        <is>
          <t>DON &amp; LINDA BRODIE FAMILY FOUNDATION</t>
        </is>
      </c>
      <c r="C550" t="inlineStr">
        <is>
          <t>83-1395090</t>
        </is>
      </c>
      <c r="D550" t="inlineStr">
        <is>
          <t>Florida</t>
        </is>
      </c>
      <c r="E550" t="inlineStr">
        <is>
          <t>FL</t>
        </is>
      </c>
      <c r="F550" t="n">
        <v>2024</v>
      </c>
      <c r="G550" t="n">
        <v>1</v>
      </c>
      <c r="H550" s="13" t="n">
        <v>7152200</v>
      </c>
      <c r="I550" s="12" t="n">
        <v>26</v>
      </c>
      <c r="J550" s="13" t="n">
        <v>125000</v>
      </c>
      <c r="K550" s="13">
        <f>IFERROR($H550/$I550,"")</f>
        <v/>
      </c>
      <c r="L550" s="13" t="n">
        <v>2600000</v>
      </c>
      <c r="M550" t="inlineStr">
        <is>
          <t>NY, WV, PA</t>
        </is>
      </c>
      <c r="N550" t="inlineStr">
        <is>
          <t>No</t>
        </is>
      </c>
      <c r="O550" t="inlineStr">
        <is>
          <t>Not stated</t>
        </is>
      </c>
      <c r="Q550" s="9" t="inlineStr">
        <is>
          <t>https://grantcue.com/foundations/don-and-linda-brodie-family-foundation-831395090</t>
        </is>
      </c>
    </row>
    <row r="551">
      <c r="A551">
        <f>IF($E551=$E550,$A550+1,1)</f>
        <v/>
      </c>
      <c r="B551" t="inlineStr">
        <is>
          <t>THE LOUIS AND GLORIA FLANZER PHILANTHROPIC TRUST</t>
        </is>
      </c>
      <c r="C551" t="inlineStr">
        <is>
          <t>14-6285967</t>
        </is>
      </c>
      <c r="D551" t="inlineStr">
        <is>
          <t>Florida</t>
        </is>
      </c>
      <c r="E551" t="inlineStr">
        <is>
          <t>FL</t>
        </is>
      </c>
      <c r="F551" t="n">
        <v>2024</v>
      </c>
      <c r="G551" t="n">
        <v>1</v>
      </c>
      <c r="H551" s="13" t="n">
        <v>7136228</v>
      </c>
      <c r="I551" s="12" t="n">
        <v>134</v>
      </c>
      <c r="J551" s="13" t="n">
        <v>29407</v>
      </c>
      <c r="K551" s="13">
        <f>IFERROR($H551/$I551,"")</f>
        <v/>
      </c>
      <c r="L551" s="13" t="n">
        <v>1000000</v>
      </c>
      <c r="M551" t="inlineStr">
        <is>
          <t>NY</t>
        </is>
      </c>
      <c r="N551" t="inlineStr">
        <is>
          <t>Yes</t>
        </is>
      </c>
      <c r="O551" t="inlineStr">
        <is>
          <t>Not stated</t>
        </is>
      </c>
      <c r="P551" s="9" t="inlineStr">
        <is>
          <t>https://flanzertrust.org/</t>
        </is>
      </c>
      <c r="Q551" s="9" t="inlineStr">
        <is>
          <t>https://grantcue.com/foundations/the-louis-and-gloria-flanzer-philanthropic-trust-146285967</t>
        </is>
      </c>
    </row>
    <row r="552">
      <c r="A552">
        <f>IF($E552=$E551,$A551+1,1)</f>
        <v/>
      </c>
      <c r="B552" t="inlineStr">
        <is>
          <t>TANEJA FAMILY FOUNDATION INC</t>
        </is>
      </c>
      <c r="C552" t="inlineStr">
        <is>
          <t>82-3791069</t>
        </is>
      </c>
      <c r="D552" t="inlineStr">
        <is>
          <t>Florida</t>
        </is>
      </c>
      <c r="E552" t="inlineStr">
        <is>
          <t>FL</t>
        </is>
      </c>
      <c r="F552" t="n">
        <v>2024</v>
      </c>
      <c r="G552" t="n">
        <v>1</v>
      </c>
      <c r="H552" s="13" t="n">
        <v>6875200</v>
      </c>
      <c r="I552" s="12" t="n">
        <v>5</v>
      </c>
      <c r="J552" s="13" t="n">
        <v>1060200</v>
      </c>
      <c r="K552" s="13">
        <f>IFERROR($H552/$I552,"")</f>
        <v/>
      </c>
      <c r="L552" s="13" t="n">
        <v>3275000</v>
      </c>
      <c r="M552" t="inlineStr">
        <is>
          <t>CA</t>
        </is>
      </c>
      <c r="N552" t="inlineStr">
        <is>
          <t>No</t>
        </is>
      </c>
      <c r="O552" t="inlineStr">
        <is>
          <t>Not stated</t>
        </is>
      </c>
      <c r="Q552" s="9" t="inlineStr">
        <is>
          <t>https://grantcue.com/foundations/taneja-family-foundation-inc-823791069</t>
        </is>
      </c>
    </row>
    <row r="553">
      <c r="A553">
        <f>IF($E553=$E552,$A552+1,1)</f>
        <v/>
      </c>
      <c r="B553" t="inlineStr">
        <is>
          <t>THE PETER DEGEORGE CHARITABLE TRUST</t>
        </is>
      </c>
      <c r="C553" t="inlineStr">
        <is>
          <t>85-6420294</t>
        </is>
      </c>
      <c r="D553" t="inlineStr">
        <is>
          <t>Florida</t>
        </is>
      </c>
      <c r="E553" t="inlineStr">
        <is>
          <t>FL</t>
        </is>
      </c>
      <c r="F553" t="n">
        <v>2025</v>
      </c>
      <c r="G553" t="n">
        <v>2</v>
      </c>
      <c r="H553" s="13" t="n">
        <v>6851800</v>
      </c>
      <c r="I553" s="12" t="n">
        <v>18</v>
      </c>
      <c r="J553" s="13" t="n">
        <v>22500</v>
      </c>
      <c r="K553" s="13">
        <f>IFERROR($H553/$I553,"")</f>
        <v/>
      </c>
      <c r="L553" s="13" t="n">
        <v>5000000</v>
      </c>
      <c r="M553" t="inlineStr">
        <is>
          <t>NY, GA, MA</t>
        </is>
      </c>
      <c r="N553" t="inlineStr">
        <is>
          <t>No</t>
        </is>
      </c>
      <c r="O553" t="inlineStr">
        <is>
          <t>Not stated</t>
        </is>
      </c>
      <c r="Q553" s="9" t="inlineStr">
        <is>
          <t>https://grantcue.com/foundations/the-peter-degeorge-charitable-trust-856420294</t>
        </is>
      </c>
    </row>
    <row r="554">
      <c r="A554">
        <f>IF($E554=$E553,$A553+1,1)</f>
        <v/>
      </c>
      <c r="B554" t="inlineStr">
        <is>
          <t>Simon Bolivar Foundation Inc</t>
        </is>
      </c>
      <c r="C554" t="inlineStr">
        <is>
          <t>20-5787382</t>
        </is>
      </c>
      <c r="D554" t="inlineStr">
        <is>
          <t>Florida</t>
        </is>
      </c>
      <c r="E554" t="inlineStr">
        <is>
          <t>FL</t>
        </is>
      </c>
      <c r="F554" t="n">
        <v>2024</v>
      </c>
      <c r="G554" t="n">
        <v>1</v>
      </c>
      <c r="H554" s="13" t="n">
        <v>6650944</v>
      </c>
      <c r="I554" s="12" t="n">
        <v>39</v>
      </c>
      <c r="J554" s="13" t="n">
        <v>100000</v>
      </c>
      <c r="K554" s="13">
        <f>IFERROR($H554/$I554,"")</f>
        <v/>
      </c>
      <c r="L554" s="13" t="n">
        <v>1470000</v>
      </c>
      <c r="M554" t="inlineStr">
        <is>
          <t>TX, NY, OR</t>
        </is>
      </c>
      <c r="N554" t="inlineStr">
        <is>
          <t>No</t>
        </is>
      </c>
      <c r="O554" t="inlineStr">
        <is>
          <t>Not stated</t>
        </is>
      </c>
      <c r="Q554" s="9" t="inlineStr">
        <is>
          <t>https://grantcue.com/foundations/simon-bolivar-foundation-inc-205787382</t>
        </is>
      </c>
    </row>
    <row r="555">
      <c r="A555">
        <f>IF($E555=$E554,$A554+1,1)</f>
        <v/>
      </c>
      <c r="B555" t="inlineStr">
        <is>
          <t>THE EAMON FOUNDATION (F/K/A AVS FOUNDATION)</t>
        </is>
      </c>
      <c r="C555" t="inlineStr">
        <is>
          <t>32-0243951</t>
        </is>
      </c>
      <c r="D555" t="inlineStr">
        <is>
          <t>Florida</t>
        </is>
      </c>
      <c r="E555" t="inlineStr">
        <is>
          <t>FL</t>
        </is>
      </c>
      <c r="F555" t="n">
        <v>2024</v>
      </c>
      <c r="G555" t="n">
        <v>2</v>
      </c>
      <c r="H555" s="13" t="n">
        <v>6645788</v>
      </c>
      <c r="I555" s="12" t="n">
        <v>14</v>
      </c>
      <c r="J555" s="13" t="n">
        <v>100000</v>
      </c>
      <c r="K555" s="13">
        <f>IFERROR($H555/$I555,"")</f>
        <v/>
      </c>
      <c r="L555" s="13" t="n">
        <v>1940000</v>
      </c>
      <c r="M555" t="inlineStr">
        <is>
          <t>PA, OH</t>
        </is>
      </c>
      <c r="N555" t="inlineStr">
        <is>
          <t>No</t>
        </is>
      </c>
      <c r="O555" t="inlineStr">
        <is>
          <t>Not stated</t>
        </is>
      </c>
      <c r="Q555" s="9" t="inlineStr">
        <is>
          <t>https://grantcue.com/foundations/the-eamon-foundation-f-k-a-avs-foundation-320243951</t>
        </is>
      </c>
    </row>
    <row r="556">
      <c r="A556">
        <f>IF($E556=$E555,$A555+1,1)</f>
        <v/>
      </c>
      <c r="B556" t="inlineStr">
        <is>
          <t>LIVE WELL FOUNDATION OF SOUTH LAKE INC</t>
        </is>
      </c>
      <c r="C556" t="inlineStr">
        <is>
          <t>83-2073135</t>
        </is>
      </c>
      <c r="D556" t="inlineStr">
        <is>
          <t>Florida</t>
        </is>
      </c>
      <c r="E556" t="inlineStr">
        <is>
          <t>FL</t>
        </is>
      </c>
      <c r="F556" t="n">
        <v>2025</v>
      </c>
      <c r="G556" t="n">
        <v>1</v>
      </c>
      <c r="H556" s="13" t="n">
        <v>6535325</v>
      </c>
      <c r="I556" s="12" t="n">
        <v>28</v>
      </c>
      <c r="J556" s="13" t="n">
        <v>6000</v>
      </c>
      <c r="K556" s="13">
        <f>IFERROR($H556/$I556,"")</f>
        <v/>
      </c>
      <c r="L556" s="13" t="n">
        <v>5000000</v>
      </c>
      <c r="M556" t="inlineStr">
        <is>
          <t>MI</t>
        </is>
      </c>
      <c r="N556" t="inlineStr">
        <is>
          <t>No</t>
        </is>
      </c>
      <c r="O556" t="inlineStr">
        <is>
          <t>Not stated</t>
        </is>
      </c>
      <c r="Q556" s="9" t="inlineStr">
        <is>
          <t>https://grantcue.com/foundations/live-well-foundation-of-south-lake-inc-832073135</t>
        </is>
      </c>
    </row>
    <row r="557">
      <c r="A557">
        <f>IF($E557=$E556,$A556+1,1)</f>
        <v/>
      </c>
      <c r="B557" t="inlineStr">
        <is>
          <t>JULIE AND MARTIN FRANKLIN FAMILY FOUNDATION INC</t>
        </is>
      </c>
      <c r="C557" t="inlineStr">
        <is>
          <t>81-3940545</t>
        </is>
      </c>
      <c r="D557" t="inlineStr">
        <is>
          <t>Florida</t>
        </is>
      </c>
      <c r="E557" t="inlineStr">
        <is>
          <t>FL</t>
        </is>
      </c>
      <c r="F557" t="n">
        <v>2024</v>
      </c>
      <c r="G557" t="n">
        <v>1</v>
      </c>
      <c r="H557" s="13" t="n">
        <v>6498316</v>
      </c>
      <c r="I557" s="12" t="n">
        <v>45</v>
      </c>
      <c r="J557" s="13" t="n">
        <v>40000</v>
      </c>
      <c r="K557" s="13">
        <f>IFERROR($H557/$I557,"")</f>
        <v/>
      </c>
      <c r="L557" s="13" t="n">
        <v>1180000</v>
      </c>
      <c r="M557" t="inlineStr">
        <is>
          <t>NY, PA, CA</t>
        </is>
      </c>
      <c r="N557" t="inlineStr">
        <is>
          <t>No</t>
        </is>
      </c>
      <c r="O557" t="inlineStr">
        <is>
          <t>Not stated</t>
        </is>
      </c>
      <c r="Q557" s="9" t="inlineStr">
        <is>
          <t>https://grantcue.com/foundations/julie-and-martin-franklin-family-foundation-inc-813940545</t>
        </is>
      </c>
    </row>
    <row r="558">
      <c r="A558">
        <f>IF($E558=$E557,$A557+1,1)</f>
        <v/>
      </c>
      <c r="B558" t="inlineStr">
        <is>
          <t>Hilda &amp; Preston Davis Foundation</t>
        </is>
      </c>
      <c r="C558" t="inlineStr">
        <is>
          <t>23-7966458</t>
        </is>
      </c>
      <c r="D558" t="inlineStr">
        <is>
          <t>Florida</t>
        </is>
      </c>
      <c r="E558" t="inlineStr">
        <is>
          <t>FL</t>
        </is>
      </c>
      <c r="F558" t="n">
        <v>2025</v>
      </c>
      <c r="G558" t="n">
        <v>2</v>
      </c>
      <c r="H558" s="13" t="n">
        <v>6368000</v>
      </c>
      <c r="I558" s="12" t="n">
        <v>80</v>
      </c>
      <c r="J558" s="13" t="n">
        <v>25000</v>
      </c>
      <c r="K558" s="13">
        <f>IFERROR($H558/$I558,"")</f>
        <v/>
      </c>
      <c r="L558" s="13" t="n">
        <v>3101000</v>
      </c>
      <c r="M558" t="inlineStr">
        <is>
          <t>PA, NY, CT</t>
        </is>
      </c>
      <c r="N558" t="inlineStr">
        <is>
          <t>Yes</t>
        </is>
      </c>
      <c r="O558" t="inlineStr">
        <is>
          <t>Yes</t>
        </is>
      </c>
      <c r="P558" s="9" t="inlineStr">
        <is>
          <t>https://www.hpdavis.org/</t>
        </is>
      </c>
      <c r="Q558" s="9" t="inlineStr">
        <is>
          <t>https://grantcue.com/foundations/hilda-and-preston-davis-foundation-237966458</t>
        </is>
      </c>
    </row>
    <row r="559">
      <c r="A559">
        <f>IF($E559=$E558,$A558+1,1)</f>
        <v/>
      </c>
      <c r="B559" t="inlineStr">
        <is>
          <t>Reynolds Family Foundation</t>
        </is>
      </c>
      <c r="C559" t="inlineStr">
        <is>
          <t>38-3739715</t>
        </is>
      </c>
      <c r="D559" t="inlineStr">
        <is>
          <t>Florida</t>
        </is>
      </c>
      <c r="E559" t="inlineStr">
        <is>
          <t>FL</t>
        </is>
      </c>
      <c r="F559" t="n">
        <v>2024</v>
      </c>
      <c r="G559" t="n">
        <v>2</v>
      </c>
      <c r="H559" s="13" t="n">
        <v>6353800</v>
      </c>
      <c r="I559" s="12" t="n">
        <v>203</v>
      </c>
      <c r="J559" s="13" t="n">
        <v>5000</v>
      </c>
      <c r="K559" s="13">
        <f>IFERROR($H559/$I559,"")</f>
        <v/>
      </c>
      <c r="L559" s="13" t="n">
        <v>550000</v>
      </c>
      <c r="M559" t="inlineStr">
        <is>
          <t>IL, DC, CA</t>
        </is>
      </c>
      <c r="N559" t="inlineStr">
        <is>
          <t>No</t>
        </is>
      </c>
      <c r="O559" t="inlineStr">
        <is>
          <t>Not stated</t>
        </is>
      </c>
      <c r="Q559" s="9" t="inlineStr">
        <is>
          <t>https://grantcue.com/foundations/reynolds-family-foundation-383739715</t>
        </is>
      </c>
    </row>
    <row r="560">
      <c r="A560">
        <f>IF($E560=$E559,$A559+1,1)</f>
        <v/>
      </c>
      <c r="B560" t="inlineStr">
        <is>
          <t>THE CARRIE MEEK FOUNDATION INC</t>
        </is>
      </c>
      <c r="C560" t="inlineStr">
        <is>
          <t>35-2159943</t>
        </is>
      </c>
      <c r="D560" t="inlineStr">
        <is>
          <t>Florida</t>
        </is>
      </c>
      <c r="E560" t="inlineStr">
        <is>
          <t>FL</t>
        </is>
      </c>
      <c r="F560" t="n">
        <v>2024</v>
      </c>
      <c r="G560" t="n">
        <v>2</v>
      </c>
      <c r="H560" s="13" t="n">
        <v>6322098</v>
      </c>
      <c r="I560" s="12" t="n">
        <v>173</v>
      </c>
      <c r="J560" s="13" t="n">
        <v>25000</v>
      </c>
      <c r="K560" s="13">
        <f>IFERROR($H560/$I560,"")</f>
        <v/>
      </c>
      <c r="L560" s="13" t="n">
        <v>300000</v>
      </c>
      <c r="M560" t="inlineStr">
        <is>
          <t>GA</t>
        </is>
      </c>
      <c r="N560" t="inlineStr">
        <is>
          <t>No</t>
        </is>
      </c>
      <c r="O560" t="inlineStr">
        <is>
          <t>Not stated</t>
        </is>
      </c>
      <c r="Q560" s="9" t="inlineStr">
        <is>
          <t>https://grantcue.com/foundations/the-carrie-meek-foundation-inc-352159943</t>
        </is>
      </c>
    </row>
    <row r="561">
      <c r="A561">
        <f>IF($E561=$E560,$A560+1,1)</f>
        <v/>
      </c>
      <c r="B561" t="inlineStr">
        <is>
          <t>THE GREAT ISLAND FOUNDATION</t>
        </is>
      </c>
      <c r="C561" t="inlineStr">
        <is>
          <t>13-4049061</t>
        </is>
      </c>
      <c r="D561" t="inlineStr">
        <is>
          <t>Florida</t>
        </is>
      </c>
      <c r="E561" t="inlineStr">
        <is>
          <t>FL</t>
        </is>
      </c>
      <c r="F561" t="n">
        <v>2024</v>
      </c>
      <c r="G561" t="n">
        <v>1</v>
      </c>
      <c r="H561" s="13" t="n">
        <v>6300000</v>
      </c>
      <c r="I561" s="12" t="n">
        <v>5</v>
      </c>
      <c r="J561" s="13" t="n">
        <v>1000000</v>
      </c>
      <c r="K561" s="13">
        <f>IFERROR($H561/$I561,"")</f>
        <v/>
      </c>
      <c r="L561" s="13" t="n">
        <v>3000000</v>
      </c>
      <c r="M561" t="inlineStr">
        <is>
          <t>CA, DC, TX</t>
        </is>
      </c>
      <c r="N561" t="inlineStr">
        <is>
          <t>No</t>
        </is>
      </c>
      <c r="O561" t="inlineStr">
        <is>
          <t>Not stated</t>
        </is>
      </c>
      <c r="Q561" s="9" t="inlineStr">
        <is>
          <t>https://grantcue.com/foundations/the-great-island-foundation-134049061</t>
        </is>
      </c>
    </row>
    <row r="562">
      <c r="A562">
        <f>IF($E562=$E561,$A561+1,1)</f>
        <v/>
      </c>
      <c r="B562" t="inlineStr">
        <is>
          <t>JM RUBIN FOUNDATION INC</t>
        </is>
      </c>
      <c r="C562" t="inlineStr">
        <is>
          <t>59-1958240</t>
        </is>
      </c>
      <c r="D562" t="inlineStr">
        <is>
          <t>Florida</t>
        </is>
      </c>
      <c r="E562" t="inlineStr">
        <is>
          <t>FL</t>
        </is>
      </c>
      <c r="F562" t="n">
        <v>2024</v>
      </c>
      <c r="G562" t="n">
        <v>2</v>
      </c>
      <c r="H562" s="13" t="n">
        <v>6253400</v>
      </c>
      <c r="I562" s="12" t="n">
        <v>210</v>
      </c>
      <c r="J562" s="13" t="n">
        <v>17000</v>
      </c>
      <c r="K562" s="13">
        <f>IFERROR($H562/$I562,"")</f>
        <v/>
      </c>
      <c r="L562" s="13" t="n">
        <v>263250</v>
      </c>
      <c r="M562" t="inlineStr">
        <is>
          <t>VA, GA, PA</t>
        </is>
      </c>
      <c r="N562" t="inlineStr">
        <is>
          <t>Yes</t>
        </is>
      </c>
      <c r="O562" t="inlineStr">
        <is>
          <t>Yes</t>
        </is>
      </c>
      <c r="P562" s="9" t="inlineStr">
        <is>
          <t>https://www.jmrf.org/scholarship-overview</t>
        </is>
      </c>
      <c r="Q562" s="9" t="inlineStr">
        <is>
          <t>https://grantcue.com/foundations/jm-rubin-foundation-inc-591958240</t>
        </is>
      </c>
    </row>
    <row r="563">
      <c r="A563">
        <f>IF($E563=$E562,$A562+1,1)</f>
        <v/>
      </c>
      <c r="B563" t="inlineStr">
        <is>
          <t>C Herman and Mary Virginia Terry Foundation</t>
        </is>
      </c>
      <c r="C563" t="inlineStr">
        <is>
          <t>59-2241642</t>
        </is>
      </c>
      <c r="D563" t="inlineStr">
        <is>
          <t>Florida</t>
        </is>
      </c>
      <c r="E563" t="inlineStr">
        <is>
          <t>FL</t>
        </is>
      </c>
      <c r="F563" t="n">
        <v>2024</v>
      </c>
      <c r="G563" t="n">
        <v>1</v>
      </c>
      <c r="H563" s="13" t="n">
        <v>6185154</v>
      </c>
      <c r="I563" s="12" t="n">
        <v>6</v>
      </c>
      <c r="J563" s="13" t="n">
        <v>1000000</v>
      </c>
      <c r="K563" s="13">
        <f>IFERROR($H563/$I563,"")</f>
        <v/>
      </c>
      <c r="L563" s="13" t="n">
        <v>2525871</v>
      </c>
      <c r="M563" t="inlineStr">
        <is>
          <t>GA</t>
        </is>
      </c>
      <c r="N563" t="inlineStr">
        <is>
          <t>No</t>
        </is>
      </c>
      <c r="O563" t="inlineStr">
        <is>
          <t>Not stated</t>
        </is>
      </c>
      <c r="Q563" s="9" t="inlineStr">
        <is>
          <t>https://grantcue.com/foundations/c-herman-and-mary-virginia-terry-foundation-592241642</t>
        </is>
      </c>
    </row>
    <row r="564">
      <c r="A564">
        <f>IF($E564=$E563,$A563+1,1)</f>
        <v/>
      </c>
      <c r="B564" t="inlineStr">
        <is>
          <t>LILLIAN S WELLS FOUNDATION INC</t>
        </is>
      </c>
      <c r="C564" t="inlineStr">
        <is>
          <t>23-7433827</t>
        </is>
      </c>
      <c r="D564" t="inlineStr">
        <is>
          <t>Florida</t>
        </is>
      </c>
      <c r="E564" t="inlineStr">
        <is>
          <t>FL</t>
        </is>
      </c>
      <c r="F564" t="n">
        <v>2024</v>
      </c>
      <c r="G564" t="n">
        <v>2</v>
      </c>
      <c r="H564" s="13" t="n">
        <v>6030000</v>
      </c>
      <c r="I564" s="12" t="n">
        <v>20</v>
      </c>
      <c r="J564" s="13" t="n">
        <v>150000</v>
      </c>
      <c r="K564" s="13">
        <f>IFERROR($H564/$I564,"")</f>
        <v/>
      </c>
      <c r="L564" s="13" t="n">
        <v>1000000</v>
      </c>
      <c r="M564" t="inlineStr">
        <is>
          <t>DC, IL, DE</t>
        </is>
      </c>
      <c r="N564" t="inlineStr">
        <is>
          <t>No</t>
        </is>
      </c>
      <c r="O564" t="inlineStr">
        <is>
          <t>Not stated</t>
        </is>
      </c>
      <c r="Q564" s="9" t="inlineStr">
        <is>
          <t>https://grantcue.com/foundations/lillian-s-wells-foundation-inc-237433827</t>
        </is>
      </c>
    </row>
    <row r="565">
      <c r="A565">
        <f>IF($E565=$E564,$A564+1,1)</f>
        <v/>
      </c>
      <c r="B565" t="inlineStr">
        <is>
          <t>The Ruth &amp; J O Stone Foundation</t>
        </is>
      </c>
      <c r="C565" t="inlineStr">
        <is>
          <t>82-3471315</t>
        </is>
      </c>
      <c r="D565" t="inlineStr">
        <is>
          <t>Florida</t>
        </is>
      </c>
      <c r="E565" t="inlineStr">
        <is>
          <t>FL</t>
        </is>
      </c>
      <c r="F565" t="n">
        <v>2025</v>
      </c>
      <c r="G565" t="n">
        <v>2</v>
      </c>
      <c r="H565" s="13" t="n">
        <v>5901069</v>
      </c>
      <c r="I565" s="12" t="n">
        <v>49</v>
      </c>
      <c r="J565" s="13" t="n">
        <v>20000</v>
      </c>
      <c r="K565" s="13">
        <f>IFERROR($H565/$I565,"")</f>
        <v/>
      </c>
      <c r="L565" s="13" t="n">
        <v>2000000</v>
      </c>
      <c r="M565" t="inlineStr">
        <is>
          <t>WV</t>
        </is>
      </c>
      <c r="N565" t="inlineStr">
        <is>
          <t>No</t>
        </is>
      </c>
      <c r="O565" t="inlineStr">
        <is>
          <t>Not stated</t>
        </is>
      </c>
      <c r="Q565" s="9" t="inlineStr">
        <is>
          <t>https://grantcue.com/foundations/the-ruth-and-j-o-stone-foundation-823471315</t>
        </is>
      </c>
    </row>
    <row r="566">
      <c r="A566">
        <f>IF($E566=$E565,$A565+1,1)</f>
        <v/>
      </c>
      <c r="B566" t="inlineStr">
        <is>
          <t>STRAZ FAMILY FOUNDATION</t>
        </is>
      </c>
      <c r="C566" t="inlineStr">
        <is>
          <t>39-1776211</t>
        </is>
      </c>
      <c r="D566" t="inlineStr">
        <is>
          <t>Florida</t>
        </is>
      </c>
      <c r="E566" t="inlineStr">
        <is>
          <t>FL</t>
        </is>
      </c>
      <c r="F566" t="n">
        <v>2024</v>
      </c>
      <c r="G566" t="n">
        <v>1</v>
      </c>
      <c r="H566" s="13" t="n">
        <v>5886901</v>
      </c>
      <c r="I566" s="12" t="n">
        <v>37</v>
      </c>
      <c r="J566" s="13" t="n">
        <v>15000</v>
      </c>
      <c r="K566" s="13">
        <f>IFERROR($H566/$I566,"")</f>
        <v/>
      </c>
      <c r="L566" s="13" t="n">
        <v>1700000</v>
      </c>
      <c r="M566" t="inlineStr">
        <is>
          <t>NY, WI, NC</t>
        </is>
      </c>
      <c r="N566" t="inlineStr">
        <is>
          <t>No</t>
        </is>
      </c>
      <c r="O566" t="inlineStr">
        <is>
          <t>Not stated</t>
        </is>
      </c>
      <c r="Q566" s="9" t="inlineStr">
        <is>
          <t>https://grantcue.com/foundations/straz-family-foundation-391776211</t>
        </is>
      </c>
    </row>
    <row r="567">
      <c r="A567">
        <f>IF($E567=$E566,$A566+1,1)</f>
        <v/>
      </c>
      <c r="B567" t="inlineStr">
        <is>
          <t>ARTHUR S DEMOSS FOUNDATION</t>
        </is>
      </c>
      <c r="C567" t="inlineStr">
        <is>
          <t>23-6404136</t>
        </is>
      </c>
      <c r="D567" t="inlineStr">
        <is>
          <t>Florida</t>
        </is>
      </c>
      <c r="E567" t="inlineStr">
        <is>
          <t>FL</t>
        </is>
      </c>
      <c r="F567" t="n">
        <v>2024</v>
      </c>
      <c r="G567" t="n">
        <v>1</v>
      </c>
      <c r="H567" s="13" t="n">
        <v>5813782</v>
      </c>
      <c r="I567" s="12" t="n">
        <v>5</v>
      </c>
      <c r="J567" s="13" t="n">
        <v>29620</v>
      </c>
      <c r="K567" s="13">
        <f>IFERROR($H567/$I567,"")</f>
        <v/>
      </c>
      <c r="L567" s="13" t="n">
        <v>5063162</v>
      </c>
      <c r="M567" t="inlineStr">
        <is>
          <t>IL, PA</t>
        </is>
      </c>
      <c r="N567" t="inlineStr">
        <is>
          <t>No</t>
        </is>
      </c>
      <c r="O567" t="inlineStr">
        <is>
          <t>Not stated</t>
        </is>
      </c>
      <c r="Q567" s="9" t="inlineStr">
        <is>
          <t>https://grantcue.com/foundations/arthur-s-demoss-foundation-236404136</t>
        </is>
      </c>
    </row>
    <row r="568">
      <c r="A568">
        <f>IF($E568=$E567,$A567+1,1)</f>
        <v/>
      </c>
      <c r="B568" t="inlineStr">
        <is>
          <t>WANDA AND JAMES M MORAN JR FOUNDATION INC</t>
        </is>
      </c>
      <c r="C568" t="inlineStr">
        <is>
          <t>82-2212237</t>
        </is>
      </c>
      <c r="D568" t="inlineStr">
        <is>
          <t>Florida</t>
        </is>
      </c>
      <c r="E568" t="inlineStr">
        <is>
          <t>FL</t>
        </is>
      </c>
      <c r="F568" t="n">
        <v>2024</v>
      </c>
      <c r="G568" t="n">
        <v>1</v>
      </c>
      <c r="H568" s="13" t="n">
        <v>5735000</v>
      </c>
      <c r="I568" s="12" t="n">
        <v>25</v>
      </c>
      <c r="J568" s="13" t="n">
        <v>150000</v>
      </c>
      <c r="K568" s="13">
        <f>IFERROR($H568/$I568,"")</f>
        <v/>
      </c>
      <c r="L568" s="13" t="n">
        <v>800000</v>
      </c>
      <c r="M568" t="inlineStr">
        <is>
          <t>NC, DC</t>
        </is>
      </c>
      <c r="N568" t="inlineStr">
        <is>
          <t>No</t>
        </is>
      </c>
      <c r="O568" t="inlineStr">
        <is>
          <t>Not stated</t>
        </is>
      </c>
      <c r="Q568" s="9" t="inlineStr">
        <is>
          <t>https://grantcue.com/foundations/wanda-and-james-m-moran-jr-foundation-inc-822212237</t>
        </is>
      </c>
    </row>
    <row r="569">
      <c r="A569">
        <f>IF($E569=$E568,$A568+1,1)</f>
        <v/>
      </c>
      <c r="B569" t="inlineStr">
        <is>
          <t>KATHERINE WELLS MACMILLAN FOUNDATION</t>
        </is>
      </c>
      <c r="C569" t="inlineStr">
        <is>
          <t>41-2000877</t>
        </is>
      </c>
      <c r="D569" t="inlineStr">
        <is>
          <t>Florida</t>
        </is>
      </c>
      <c r="E569" t="inlineStr">
        <is>
          <t>FL</t>
        </is>
      </c>
      <c r="F569" t="n">
        <v>2024</v>
      </c>
      <c r="G569" t="n">
        <v>1</v>
      </c>
      <c r="H569" s="13" t="n">
        <v>5725000</v>
      </c>
      <c r="I569" s="12" t="n">
        <v>6</v>
      </c>
      <c r="J569" s="13" t="n">
        <v>1000000</v>
      </c>
      <c r="K569" s="13">
        <f>IFERROR($H569/$I569,"")</f>
        <v/>
      </c>
      <c r="L569" s="13" t="n">
        <v>1487500</v>
      </c>
      <c r="M569" t="inlineStr">
        <is>
          <t>NH, OK</t>
        </is>
      </c>
      <c r="N569" t="inlineStr">
        <is>
          <t>No</t>
        </is>
      </c>
      <c r="O569" t="inlineStr">
        <is>
          <t>Not stated</t>
        </is>
      </c>
      <c r="Q569" s="9" t="inlineStr">
        <is>
          <t>https://grantcue.com/foundations/katherine-wells-macmillan-foundation-412000877</t>
        </is>
      </c>
    </row>
    <row r="570">
      <c r="A570">
        <f>IF($E570=$E569,$A569+1,1)</f>
        <v/>
      </c>
      <c r="B570" t="inlineStr">
        <is>
          <t>EDYTH BUSH CHARITABLE FOUNDATION INC</t>
        </is>
      </c>
      <c r="C570" t="inlineStr">
        <is>
          <t>23-7318041</t>
        </is>
      </c>
      <c r="D570" t="inlineStr">
        <is>
          <t>Florida</t>
        </is>
      </c>
      <c r="E570" t="inlineStr">
        <is>
          <t>FL</t>
        </is>
      </c>
      <c r="F570" t="n">
        <v>2024</v>
      </c>
      <c r="G570" t="n">
        <v>2</v>
      </c>
      <c r="H570" s="13" t="n">
        <v>5695791</v>
      </c>
      <c r="I570" s="12" t="n">
        <v>63</v>
      </c>
      <c r="J570" s="13" t="n">
        <v>50000</v>
      </c>
      <c r="K570" s="13">
        <f>IFERROR($H570/$I570,"")</f>
        <v/>
      </c>
      <c r="L570" s="13" t="n">
        <v>648000</v>
      </c>
      <c r="M570" t="inlineStr">
        <is>
          <t>VA, DC</t>
        </is>
      </c>
      <c r="N570" t="inlineStr">
        <is>
          <t>Yes</t>
        </is>
      </c>
      <c r="O570" t="inlineStr">
        <is>
          <t>Yes</t>
        </is>
      </c>
      <c r="P570" s="9" t="inlineStr">
        <is>
          <t>https://www.edythbush.org/</t>
        </is>
      </c>
      <c r="Q570" s="9" t="inlineStr">
        <is>
          <t>https://grantcue.com/foundations/edyth-bush-charitable-foundation-inc-237318041</t>
        </is>
      </c>
    </row>
    <row r="571">
      <c r="A571">
        <f>IF($E571=$E570,$A570+1,1)</f>
        <v/>
      </c>
      <c r="B571" t="inlineStr">
        <is>
          <t>Fleming Family Foundation</t>
        </is>
      </c>
      <c r="C571" t="inlineStr">
        <is>
          <t>26-6214365</t>
        </is>
      </c>
      <c r="D571" t="inlineStr">
        <is>
          <t>Florida</t>
        </is>
      </c>
      <c r="E571" t="inlineStr">
        <is>
          <t>FL</t>
        </is>
      </c>
      <c r="F571" t="n">
        <v>2025</v>
      </c>
      <c r="G571" t="n">
        <v>3</v>
      </c>
      <c r="H571" s="13" t="n">
        <v>5635543</v>
      </c>
      <c r="I571" s="12" t="n">
        <v>158</v>
      </c>
      <c r="J571" s="13" t="n">
        <v>20000</v>
      </c>
      <c r="K571" s="13">
        <f>IFERROR($H571/$I571,"")</f>
        <v/>
      </c>
      <c r="L571" s="13" t="n">
        <v>540000</v>
      </c>
      <c r="M571" t="inlineStr">
        <is>
          <t>PA, MO, NC</t>
        </is>
      </c>
      <c r="N571" t="inlineStr">
        <is>
          <t>Yes</t>
        </is>
      </c>
      <c r="O571" t="inlineStr">
        <is>
          <t>Not stated</t>
        </is>
      </c>
      <c r="Q571" s="9" t="inlineStr">
        <is>
          <t>https://grantcue.com/foundations/fleming-family-foundation-266214365</t>
        </is>
      </c>
    </row>
    <row r="572">
      <c r="A572">
        <f>IF($E572=$E571,$A571+1,1)</f>
        <v/>
      </c>
      <c r="B572" t="inlineStr">
        <is>
          <t>TEN TALENTS FOUNDATION</t>
        </is>
      </c>
      <c r="C572" t="inlineStr">
        <is>
          <t>43-1719896</t>
        </is>
      </c>
      <c r="D572" t="inlineStr">
        <is>
          <t>Florida</t>
        </is>
      </c>
      <c r="E572" t="inlineStr">
        <is>
          <t>FL</t>
        </is>
      </c>
      <c r="F572" t="n">
        <v>2024</v>
      </c>
      <c r="G572" t="n">
        <v>1</v>
      </c>
      <c r="H572" s="13" t="n">
        <v>5573382</v>
      </c>
      <c r="I572" s="12" t="n">
        <v>60</v>
      </c>
      <c r="J572" s="13" t="n">
        <v>25000</v>
      </c>
      <c r="K572" s="13">
        <f>IFERROR($H572/$I572,"")</f>
        <v/>
      </c>
      <c r="L572" s="13" t="n">
        <v>1166600</v>
      </c>
      <c r="M572" t="inlineStr">
        <is>
          <t>SD, CA, IN</t>
        </is>
      </c>
      <c r="N572" t="inlineStr">
        <is>
          <t>No</t>
        </is>
      </c>
      <c r="O572" t="inlineStr">
        <is>
          <t>Not stated</t>
        </is>
      </c>
      <c r="Q572" s="9" t="inlineStr">
        <is>
          <t>https://grantcue.com/foundations/ten-talents-foundation-431719896</t>
        </is>
      </c>
    </row>
    <row r="573">
      <c r="A573">
        <f>IF($E573=$E572,$A572+1,1)</f>
        <v/>
      </c>
      <c r="B573" t="inlineStr">
        <is>
          <t>Jacksonville Jaguars Foundation Inc</t>
        </is>
      </c>
      <c r="C573" t="inlineStr">
        <is>
          <t>59-3249687</t>
        </is>
      </c>
      <c r="D573" t="inlineStr">
        <is>
          <t>Florida</t>
        </is>
      </c>
      <c r="E573" t="inlineStr">
        <is>
          <t>FL</t>
        </is>
      </c>
      <c r="F573" t="n">
        <v>2024</v>
      </c>
      <c r="G573" t="n">
        <v>2</v>
      </c>
      <c r="H573" s="13" t="n">
        <v>5530993</v>
      </c>
      <c r="I573" s="12" t="n">
        <v>354</v>
      </c>
      <c r="J573" s="13" t="n">
        <v>5250</v>
      </c>
      <c r="K573" s="13">
        <f>IFERROR($H573/$I573,"")</f>
        <v/>
      </c>
      <c r="L573" s="13" t="n">
        <v>273500</v>
      </c>
      <c r="M573" t="inlineStr">
        <is>
          <t>CA, GA, IL</t>
        </is>
      </c>
      <c r="N573" t="inlineStr">
        <is>
          <t>Yes</t>
        </is>
      </c>
      <c r="O573" t="inlineStr">
        <is>
          <t>Not stated</t>
        </is>
      </c>
      <c r="P573" s="9" t="inlineStr">
        <is>
          <t>https://www.jaguars.com/COMMUNITY</t>
        </is>
      </c>
      <c r="Q573" s="9" t="inlineStr">
        <is>
          <t>https://grantcue.com/foundations/jacksonville-jaguars-foundation-inc-593249687</t>
        </is>
      </c>
    </row>
    <row r="574">
      <c r="A574">
        <f>IF($E574=$E573,$A573+1,1)</f>
        <v/>
      </c>
      <c r="B574" t="inlineStr">
        <is>
          <t>ANN AND ARI DESHE FOUNDATION</t>
        </is>
      </c>
      <c r="C574" t="inlineStr">
        <is>
          <t>31-1499050</t>
        </is>
      </c>
      <c r="D574" t="inlineStr">
        <is>
          <t>Florida</t>
        </is>
      </c>
      <c r="E574" t="inlineStr">
        <is>
          <t>FL</t>
        </is>
      </c>
      <c r="F574" t="n">
        <v>2025</v>
      </c>
      <c r="G574" t="n">
        <v>2</v>
      </c>
      <c r="H574" s="13" t="n">
        <v>5452200</v>
      </c>
      <c r="I574" s="12" t="n">
        <v>63</v>
      </c>
      <c r="J574" s="13" t="n">
        <v>5200</v>
      </c>
      <c r="K574" s="13">
        <f>IFERROR($H574/$I574,"")</f>
        <v/>
      </c>
      <c r="L574" s="13" t="n">
        <v>1000000</v>
      </c>
      <c r="M574" t="inlineStr">
        <is>
          <t>NY, AL, CO</t>
        </is>
      </c>
      <c r="N574" t="inlineStr">
        <is>
          <t>No</t>
        </is>
      </c>
      <c r="O574" t="inlineStr">
        <is>
          <t>Not stated</t>
        </is>
      </c>
      <c r="Q574" s="9" t="inlineStr">
        <is>
          <t>https://grantcue.com/foundations/ann-and-ari-deshe-foundation-311499050</t>
        </is>
      </c>
    </row>
    <row r="575">
      <c r="A575">
        <f>IF($E575=$E574,$A574+1,1)</f>
        <v/>
      </c>
      <c r="B575" t="inlineStr">
        <is>
          <t>THE ST JOE COMMUNITY FOUNDATION INC</t>
        </is>
      </c>
      <c r="C575" t="inlineStr">
        <is>
          <t>59-3576402</t>
        </is>
      </c>
      <c r="D575" t="inlineStr">
        <is>
          <t>Florida</t>
        </is>
      </c>
      <c r="E575" t="inlineStr">
        <is>
          <t>FL</t>
        </is>
      </c>
      <c r="F575" t="n">
        <v>2024</v>
      </c>
      <c r="G575" t="n">
        <v>1</v>
      </c>
      <c r="H575" s="13" t="n">
        <v>5451508</v>
      </c>
      <c r="I575" s="12" t="n">
        <v>132</v>
      </c>
      <c r="J575" s="13" t="n">
        <v>20000</v>
      </c>
      <c r="K575" s="13">
        <f>IFERROR($H575/$I575,"")</f>
        <v/>
      </c>
      <c r="L575" s="13" t="n">
        <v>932499</v>
      </c>
      <c r="M575" t="inlineStr">
        <is>
          <t>AL</t>
        </is>
      </c>
      <c r="N575" t="inlineStr">
        <is>
          <t>No</t>
        </is>
      </c>
      <c r="O575" t="inlineStr">
        <is>
          <t>Not stated</t>
        </is>
      </c>
      <c r="Q575" s="9" t="inlineStr">
        <is>
          <t>https://grantcue.com/foundations/the-st-joe-community-foundation-inc-593576402</t>
        </is>
      </c>
    </row>
    <row r="576">
      <c r="A576">
        <f>IF($E576=$E575,$A575+1,1)</f>
        <v/>
      </c>
      <c r="B576" t="inlineStr">
        <is>
          <t>SAM SHINE FOUNDATION INC</t>
        </is>
      </c>
      <c r="C576" t="inlineStr">
        <is>
          <t>35-1961730</t>
        </is>
      </c>
      <c r="D576" t="inlineStr">
        <is>
          <t>Florida</t>
        </is>
      </c>
      <c r="E576" t="inlineStr">
        <is>
          <t>FL</t>
        </is>
      </c>
      <c r="F576" t="n">
        <v>2024</v>
      </c>
      <c r="G576" t="n">
        <v>1</v>
      </c>
      <c r="H576" s="13" t="n">
        <v>5450700</v>
      </c>
      <c r="I576" s="12" t="n">
        <v>20</v>
      </c>
      <c r="J576" s="13" t="n">
        <v>40250</v>
      </c>
      <c r="K576" s="13">
        <f>IFERROR($H576/$I576,"")</f>
        <v/>
      </c>
      <c r="L576" s="13" t="n">
        <v>3301280</v>
      </c>
      <c r="M576" t="inlineStr">
        <is>
          <t>IN, VA, ME</t>
        </is>
      </c>
      <c r="N576" t="inlineStr">
        <is>
          <t>No</t>
        </is>
      </c>
      <c r="O576" t="inlineStr">
        <is>
          <t>Not stated</t>
        </is>
      </c>
      <c r="Q576" s="9" t="inlineStr">
        <is>
          <t>https://grantcue.com/foundations/sam-shine-foundation-inc-351961730</t>
        </is>
      </c>
    </row>
    <row r="577">
      <c r="A577">
        <f>IF($E577=$E576,$A576+1,1)</f>
        <v/>
      </c>
      <c r="B577" t="inlineStr">
        <is>
          <t>Del Riego Family Foundation Inc</t>
        </is>
      </c>
      <c r="C577" t="inlineStr">
        <is>
          <t>87-1962688</t>
        </is>
      </c>
      <c r="D577" t="inlineStr">
        <is>
          <t>Florida</t>
        </is>
      </c>
      <c r="E577" t="inlineStr">
        <is>
          <t>FL</t>
        </is>
      </c>
      <c r="F577" t="n">
        <v>2025</v>
      </c>
      <c r="G577" t="n">
        <v>2</v>
      </c>
      <c r="H577" s="13" t="n">
        <v>5376479</v>
      </c>
      <c r="I577" s="12" t="n">
        <v>45</v>
      </c>
      <c r="J577" s="13" t="n">
        <v>50000</v>
      </c>
      <c r="K577" s="13">
        <f>IFERROR($H577/$I577,"")</f>
        <v/>
      </c>
      <c r="L577" s="13" t="n">
        <v>500000</v>
      </c>
      <c r="M577" t="inlineStr">
        <is>
          <t>NY, CA, VA</t>
        </is>
      </c>
      <c r="N577" t="inlineStr">
        <is>
          <t>No</t>
        </is>
      </c>
      <c r="O577" t="inlineStr">
        <is>
          <t>Not stated</t>
        </is>
      </c>
      <c r="Q577" s="9" t="inlineStr">
        <is>
          <t>https://grantcue.com/foundations/del-riego-family-foundation-inc-871962688</t>
        </is>
      </c>
    </row>
    <row r="578">
      <c r="A578">
        <f>IF($E578=$E577,$A577+1,1)</f>
        <v/>
      </c>
      <c r="B578" t="inlineStr">
        <is>
          <t>JON AND SUSAN DIAMOND FAMILY FOUNDATION</t>
        </is>
      </c>
      <c r="C578" t="inlineStr">
        <is>
          <t>31-1523574</t>
        </is>
      </c>
      <c r="D578" t="inlineStr">
        <is>
          <t>Florida</t>
        </is>
      </c>
      <c r="E578" t="inlineStr">
        <is>
          <t>FL</t>
        </is>
      </c>
      <c r="F578" t="n">
        <v>2024</v>
      </c>
      <c r="G578" t="n">
        <v>2</v>
      </c>
      <c r="H578" s="13" t="n">
        <v>5265574</v>
      </c>
      <c r="I578" s="12" t="n">
        <v>55</v>
      </c>
      <c r="J578" s="13" t="n">
        <v>32000</v>
      </c>
      <c r="K578" s="13">
        <f>IFERROR($H578/$I578,"")</f>
        <v/>
      </c>
      <c r="L578" s="13" t="n">
        <v>1000000</v>
      </c>
      <c r="M578" t="inlineStr">
        <is>
          <t>OH, NY, CO</t>
        </is>
      </c>
      <c r="N578" t="inlineStr">
        <is>
          <t>No</t>
        </is>
      </c>
      <c r="O578" t="inlineStr">
        <is>
          <t>Not stated</t>
        </is>
      </c>
      <c r="Q578" s="9" t="inlineStr">
        <is>
          <t>https://grantcue.com/foundations/jon-and-susan-diamond-family-foundation-311523574</t>
        </is>
      </c>
    </row>
    <row r="579">
      <c r="A579">
        <f>IF($E579=$E578,$A578+1,1)</f>
        <v/>
      </c>
      <c r="B579" t="inlineStr">
        <is>
          <t>The Father's Table Foundation</t>
        </is>
      </c>
      <c r="C579" t="inlineStr">
        <is>
          <t>30-0003919</t>
        </is>
      </c>
      <c r="D579" t="inlineStr">
        <is>
          <t>Florida</t>
        </is>
      </c>
      <c r="E579" t="inlineStr">
        <is>
          <t>FL</t>
        </is>
      </c>
      <c r="F579" t="n">
        <v>2025</v>
      </c>
      <c r="G579" t="n">
        <v>2</v>
      </c>
      <c r="H579" s="13" t="n">
        <v>5222963</v>
      </c>
      <c r="I579" s="12" t="n">
        <v>119</v>
      </c>
      <c r="J579" s="13" t="n">
        <v>20000</v>
      </c>
      <c r="K579" s="13">
        <f>IFERROR($H579/$I579,"")</f>
        <v/>
      </c>
      <c r="L579" s="13" t="n">
        <v>545000</v>
      </c>
      <c r="M579" t="inlineStr">
        <is>
          <t>MD, VA, OH</t>
        </is>
      </c>
      <c r="N579" t="inlineStr">
        <is>
          <t>Yes</t>
        </is>
      </c>
      <c r="O579" t="inlineStr">
        <is>
          <t>Not stated</t>
        </is>
      </c>
      <c r="P579" s="9" t="inlineStr">
        <is>
          <t>https://www.thefatherstablefoundation.org/</t>
        </is>
      </c>
      <c r="Q579" s="9" t="inlineStr">
        <is>
          <t>https://grantcue.com/foundations/the-father-s-table-foundation-c-o-mike-frantz-frantz-ward-llp-300003919</t>
        </is>
      </c>
    </row>
    <row r="580">
      <c r="A580">
        <f>IF($E580=$E579,$A579+1,1)</f>
        <v/>
      </c>
      <c r="B580" t="inlineStr">
        <is>
          <t>THE HARDING FOUNDATION 2108-01-44</t>
        </is>
      </c>
      <c r="C580" t="inlineStr">
        <is>
          <t>38-2849003</t>
        </is>
      </c>
      <c r="D580" t="inlineStr">
        <is>
          <t>Florida</t>
        </is>
      </c>
      <c r="E580" t="inlineStr">
        <is>
          <t>FL</t>
        </is>
      </c>
      <c r="F580" t="n">
        <v>2023</v>
      </c>
      <c r="G580" t="n">
        <v>2</v>
      </c>
      <c r="H580" s="13" t="n">
        <v>5220000</v>
      </c>
      <c r="I580" s="12" t="n">
        <v>32</v>
      </c>
      <c r="J580" s="13" t="n">
        <v>87500</v>
      </c>
      <c r="K580" s="13">
        <f>IFERROR($H580/$I580,"")</f>
        <v/>
      </c>
      <c r="L580" s="13" t="n">
        <v>1000000</v>
      </c>
      <c r="M580" t="inlineStr">
        <is>
          <t>MO, WY, MI</t>
        </is>
      </c>
      <c r="N580" t="inlineStr">
        <is>
          <t>Yes</t>
        </is>
      </c>
      <c r="O580" t="inlineStr">
        <is>
          <t>Yes</t>
        </is>
      </c>
      <c r="Q580" s="9" t="inlineStr">
        <is>
          <t>https://grantcue.com/foundations/the-harding-foundation-2108-01-44-382849003</t>
        </is>
      </c>
    </row>
    <row r="581">
      <c r="A581">
        <f>IF($E581=$E580,$A580+1,1)</f>
        <v/>
      </c>
      <c r="B581" t="inlineStr">
        <is>
          <t>THE CARL ANGUS DESANTIS FOUNDATION INC</t>
        </is>
      </c>
      <c r="C581" t="inlineStr">
        <is>
          <t>85-4381562</t>
        </is>
      </c>
      <c r="D581" t="inlineStr">
        <is>
          <t>Florida</t>
        </is>
      </c>
      <c r="E581" t="inlineStr">
        <is>
          <t>FL</t>
        </is>
      </c>
      <c r="F581" t="n">
        <v>2024</v>
      </c>
      <c r="G581" t="n">
        <v>2</v>
      </c>
      <c r="H581" s="13" t="n">
        <v>5054771</v>
      </c>
      <c r="I581" s="12" t="n">
        <v>55</v>
      </c>
      <c r="J581" s="13" t="n">
        <v>50000</v>
      </c>
      <c r="K581" s="13">
        <f>IFERROR($H581/$I581,"")</f>
        <v/>
      </c>
      <c r="L581" s="13" t="n">
        <v>405000</v>
      </c>
      <c r="M581" t="inlineStr">
        <is>
          <t>OH, DC, NJ</t>
        </is>
      </c>
      <c r="N581" t="inlineStr">
        <is>
          <t>No</t>
        </is>
      </c>
      <c r="O581" t="inlineStr">
        <is>
          <t>Not stated</t>
        </is>
      </c>
      <c r="Q581" s="9" t="inlineStr">
        <is>
          <t>https://grantcue.com/foundations/the-carl-angus-desantis-foundation-inc-854381562</t>
        </is>
      </c>
    </row>
    <row r="582">
      <c r="A582">
        <f>IF($E582=$E581,$A581+1,1)</f>
        <v/>
      </c>
      <c r="B582" t="inlineStr">
        <is>
          <t>EDWARD B AND JOAN T KNIGHT FOUNDATI FOUNDATION INC</t>
        </is>
      </c>
      <c r="C582" t="inlineStr">
        <is>
          <t>38-4039936</t>
        </is>
      </c>
      <c r="D582" t="inlineStr">
        <is>
          <t>Florida</t>
        </is>
      </c>
      <c r="E582" t="inlineStr">
        <is>
          <t>FL</t>
        </is>
      </c>
      <c r="F582" t="n">
        <v>2025</v>
      </c>
      <c r="G582" t="n">
        <v>2</v>
      </c>
      <c r="H582" s="13" t="n">
        <v>5012286</v>
      </c>
      <c r="I582" s="12" t="n">
        <v>76</v>
      </c>
      <c r="J582" s="13" t="n">
        <v>30000</v>
      </c>
      <c r="K582" s="13">
        <f>IFERROR($H582/$I582,"")</f>
        <v/>
      </c>
      <c r="L582" s="13" t="n">
        <v>500000</v>
      </c>
      <c r="N582" t="inlineStr">
        <is>
          <t>Yes</t>
        </is>
      </c>
      <c r="O582" t="inlineStr">
        <is>
          <t>Not stated</t>
        </is>
      </c>
      <c r="P582" s="9" t="inlineStr">
        <is>
          <t>https://www.knightfoundationflorida.org/</t>
        </is>
      </c>
      <c r="Q582" s="9" t="inlineStr">
        <is>
          <t>https://grantcue.com/foundations/edward-b-and-joan-t-knight-foundati-foundation-inc-384039936</t>
        </is>
      </c>
    </row>
    <row r="583">
      <c r="A583">
        <f>IF($E583=$E582,$A582+1,1)</f>
        <v/>
      </c>
      <c r="B583" t="inlineStr">
        <is>
          <t>Victor E Clarke Charitable Foundation</t>
        </is>
      </c>
      <c r="C583" t="inlineStr">
        <is>
          <t>47-6777228</t>
        </is>
      </c>
      <c r="D583" t="inlineStr">
        <is>
          <t>Florida</t>
        </is>
      </c>
      <c r="E583" t="inlineStr">
        <is>
          <t>FL</t>
        </is>
      </c>
      <c r="F583" t="n">
        <v>2024</v>
      </c>
      <c r="G583" t="n">
        <v>1</v>
      </c>
      <c r="H583" s="13" t="n">
        <v>5012000</v>
      </c>
      <c r="I583" s="12" t="n">
        <v>11</v>
      </c>
      <c r="J583" s="13" t="n">
        <v>200000</v>
      </c>
      <c r="K583" s="13">
        <f>IFERROR($H583/$I583,"")</f>
        <v/>
      </c>
      <c r="L583" s="13" t="n">
        <v>1500000</v>
      </c>
      <c r="M583" t="inlineStr">
        <is>
          <t>CA, GA, MA</t>
        </is>
      </c>
      <c r="N583" t="inlineStr">
        <is>
          <t>Yes</t>
        </is>
      </c>
      <c r="O583" t="inlineStr">
        <is>
          <t>Not stated</t>
        </is>
      </c>
      <c r="Q583" s="9" t="inlineStr">
        <is>
          <t>https://grantcue.com/foundations/victor-e-clarke-charitable-foundation-476777228</t>
        </is>
      </c>
    </row>
    <row r="584">
      <c r="A584">
        <f>IF($E584=$E583,$A583+1,1)</f>
        <v/>
      </c>
      <c r="B584" t="inlineStr">
        <is>
          <t>SPEER DREAM FOUNDATION</t>
        </is>
      </c>
      <c r="C584" t="inlineStr">
        <is>
          <t>88-3052692</t>
        </is>
      </c>
      <c r="D584" t="inlineStr">
        <is>
          <t>Florida</t>
        </is>
      </c>
      <c r="E584" t="inlineStr">
        <is>
          <t>FL</t>
        </is>
      </c>
      <c r="F584" t="n">
        <v>2024</v>
      </c>
      <c r="G584" t="n">
        <v>2</v>
      </c>
      <c r="H584" s="13" t="n">
        <v>4903000</v>
      </c>
      <c r="I584" s="12" t="n">
        <v>64</v>
      </c>
      <c r="J584" s="13" t="n">
        <v>50000</v>
      </c>
      <c r="K584" s="13">
        <f>IFERROR($H584/$I584,"")</f>
        <v/>
      </c>
      <c r="L584" s="13" t="n">
        <v>500000</v>
      </c>
      <c r="M584" t="inlineStr">
        <is>
          <t>LA, CO, NY</t>
        </is>
      </c>
      <c r="N584" t="inlineStr">
        <is>
          <t>No</t>
        </is>
      </c>
      <c r="O584" t="inlineStr">
        <is>
          <t>Not stated</t>
        </is>
      </c>
      <c r="Q584" s="9" t="inlineStr">
        <is>
          <t>https://grantcue.com/foundations/speer-dream-foundation-883052692</t>
        </is>
      </c>
    </row>
    <row r="585">
      <c r="A585">
        <f>IF($E585=$E584,$A584+1,1)</f>
        <v/>
      </c>
      <c r="B585" t="inlineStr">
        <is>
          <t>Holecek Family Foundation Inc</t>
        </is>
      </c>
      <c r="C585" t="inlineStr">
        <is>
          <t>47-2378571</t>
        </is>
      </c>
      <c r="D585" t="inlineStr">
        <is>
          <t>Florida</t>
        </is>
      </c>
      <c r="E585" t="inlineStr">
        <is>
          <t>FL</t>
        </is>
      </c>
      <c r="F585" t="n">
        <v>2025</v>
      </c>
      <c r="G585" t="n">
        <v>2</v>
      </c>
      <c r="H585" s="13" t="n">
        <v>4900000</v>
      </c>
      <c r="I585" s="12" t="n">
        <v>5</v>
      </c>
      <c r="J585" s="13" t="n">
        <v>500000</v>
      </c>
      <c r="K585" s="13">
        <f>IFERROR($H585/$I585,"")</f>
        <v/>
      </c>
      <c r="L585" s="13" t="n">
        <v>2000000</v>
      </c>
      <c r="N585" t="inlineStr">
        <is>
          <t>No</t>
        </is>
      </c>
      <c r="O585" t="inlineStr">
        <is>
          <t>Not stated</t>
        </is>
      </c>
      <c r="Q585" s="9" t="inlineStr">
        <is>
          <t>https://grantcue.com/foundations/holecek-family-foundation-inc-472378571</t>
        </is>
      </c>
    </row>
    <row r="586">
      <c r="A586">
        <f>IF($E586=$E585,$A585+1,1)</f>
        <v/>
      </c>
      <c r="B586" t="inlineStr">
        <is>
          <t>THE LASTINGER FAMILY FOUNDATION INC</t>
        </is>
      </c>
      <c r="C586" t="inlineStr">
        <is>
          <t>59-3512737</t>
        </is>
      </c>
      <c r="D586" t="inlineStr">
        <is>
          <t>Florida</t>
        </is>
      </c>
      <c r="E586" t="inlineStr">
        <is>
          <t>FL</t>
        </is>
      </c>
      <c r="F586" t="n">
        <v>2024</v>
      </c>
      <c r="G586" t="n">
        <v>2</v>
      </c>
      <c r="H586" s="13" t="n">
        <v>4774564</v>
      </c>
      <c r="I586" s="12" t="n">
        <v>24</v>
      </c>
      <c r="J586" s="13" t="n">
        <v>37500</v>
      </c>
      <c r="K586" s="13">
        <f>IFERROR($H586/$I586,"")</f>
        <v/>
      </c>
      <c r="L586" s="13" t="n">
        <v>1125000</v>
      </c>
      <c r="M586" t="inlineStr">
        <is>
          <t>NC, VA</t>
        </is>
      </c>
      <c r="N586" t="inlineStr">
        <is>
          <t>Yes</t>
        </is>
      </c>
      <c r="O586" t="inlineStr">
        <is>
          <t>Not stated</t>
        </is>
      </c>
      <c r="P586" s="9" t="inlineStr">
        <is>
          <t>https://lastingerfamilyfoundation.org/</t>
        </is>
      </c>
      <c r="Q586" s="9" t="inlineStr">
        <is>
          <t>https://grantcue.com/foundations/the-lastinger-family-foundation-inc-593512737</t>
        </is>
      </c>
    </row>
    <row r="587">
      <c r="A587">
        <f>IF($E587=$E586,$A586+1,1)</f>
        <v/>
      </c>
      <c r="B587" t="inlineStr">
        <is>
          <t>Circle Square Foundation</t>
        </is>
      </c>
      <c r="C587" t="inlineStr">
        <is>
          <t>83-6900931</t>
        </is>
      </c>
      <c r="D587" t="inlineStr">
        <is>
          <t>Florida</t>
        </is>
      </c>
      <c r="E587" t="inlineStr">
        <is>
          <t>FL</t>
        </is>
      </c>
      <c r="F587" t="n">
        <v>2024</v>
      </c>
      <c r="G587" t="n">
        <v>2</v>
      </c>
      <c r="H587" s="13" t="n">
        <v>4771249</v>
      </c>
      <c r="I587" s="12" t="n">
        <v>7</v>
      </c>
      <c r="J587" s="13" t="n">
        <v>25500</v>
      </c>
      <c r="K587" s="13">
        <f>IFERROR($H587/$I587,"")</f>
        <v/>
      </c>
      <c r="L587" s="13" t="n">
        <v>2731905</v>
      </c>
      <c r="N587" t="inlineStr">
        <is>
          <t>No</t>
        </is>
      </c>
      <c r="O587" t="inlineStr">
        <is>
          <t>Not stated</t>
        </is>
      </c>
      <c r="Q587" s="9" t="inlineStr">
        <is>
          <t>https://grantcue.com/foundations/circle-square-foundation-836900931</t>
        </is>
      </c>
    </row>
    <row r="588">
      <c r="A588">
        <f>IF($E588=$E587,$A587+1,1)</f>
        <v/>
      </c>
      <c r="B588" t="inlineStr">
        <is>
          <t>THE HAROLD C SMITH FOUNDATION TO PROMOTE CHRISTIANITY</t>
        </is>
      </c>
      <c r="C588" t="inlineStr">
        <is>
          <t>47-1491651</t>
        </is>
      </c>
      <c r="D588" t="inlineStr">
        <is>
          <t>Florida</t>
        </is>
      </c>
      <c r="E588" t="inlineStr">
        <is>
          <t>FL</t>
        </is>
      </c>
      <c r="F588" t="n">
        <v>2024</v>
      </c>
      <c r="G588" t="n">
        <v>1</v>
      </c>
      <c r="H588" s="13" t="n">
        <v>4753100</v>
      </c>
      <c r="I588" s="12" t="n">
        <v>39</v>
      </c>
      <c r="J588" s="13" t="n">
        <v>100000</v>
      </c>
      <c r="K588" s="13">
        <f>IFERROR($H588/$I588,"")</f>
        <v/>
      </c>
      <c r="L588" s="13" t="n">
        <v>500000</v>
      </c>
      <c r="M588" t="inlineStr">
        <is>
          <t>CA, NY, IL</t>
        </is>
      </c>
      <c r="N588" t="inlineStr">
        <is>
          <t>No</t>
        </is>
      </c>
      <c r="O588" t="inlineStr">
        <is>
          <t>Not stated</t>
        </is>
      </c>
      <c r="Q588" s="9" t="inlineStr">
        <is>
          <t>https://grantcue.com/foundations/the-harold-c-smith-foundation-to-promote-christianity-471491651</t>
        </is>
      </c>
    </row>
    <row r="589">
      <c r="A589">
        <f>IF($E589=$E588,$A588+1,1)</f>
        <v/>
      </c>
      <c r="B589" t="inlineStr">
        <is>
          <t>THE DEBRA K HOWE CHARITABLE TRUST</t>
        </is>
      </c>
      <c r="C589" t="inlineStr">
        <is>
          <t>30-6609688</t>
        </is>
      </c>
      <c r="D589" t="inlineStr">
        <is>
          <t>Florida</t>
        </is>
      </c>
      <c r="E589" t="inlineStr">
        <is>
          <t>FL</t>
        </is>
      </c>
      <c r="F589" t="n">
        <v>2025</v>
      </c>
      <c r="G589" t="n">
        <v>2</v>
      </c>
      <c r="H589" s="13" t="n">
        <v>4748366</v>
      </c>
      <c r="I589" s="12" t="n">
        <v>14</v>
      </c>
      <c r="J589" s="13" t="n">
        <v>220000</v>
      </c>
      <c r="K589" s="13">
        <f>IFERROR($H589/$I589,"")</f>
        <v/>
      </c>
      <c r="L589" s="13" t="n">
        <v>1000000</v>
      </c>
      <c r="M589" t="inlineStr">
        <is>
          <t>VA, NY, NC</t>
        </is>
      </c>
      <c r="N589" t="inlineStr">
        <is>
          <t>No</t>
        </is>
      </c>
      <c r="O589" t="inlineStr">
        <is>
          <t>Not stated</t>
        </is>
      </c>
      <c r="Q589" s="9" t="inlineStr">
        <is>
          <t>https://grantcue.com/foundations/the-debra-k-howe-charitable-trust-306609688</t>
        </is>
      </c>
    </row>
    <row r="590">
      <c r="A590">
        <f>IF($E590=$E589,$A589+1,1)</f>
        <v/>
      </c>
      <c r="B590" t="inlineStr">
        <is>
          <t>LIFE'S REQUITE INC</t>
        </is>
      </c>
      <c r="C590" t="inlineStr">
        <is>
          <t>59-3446719</t>
        </is>
      </c>
      <c r="D590" t="inlineStr">
        <is>
          <t>Florida</t>
        </is>
      </c>
      <c r="E590" t="inlineStr">
        <is>
          <t>FL</t>
        </is>
      </c>
      <c r="F590" t="n">
        <v>2025</v>
      </c>
      <c r="G590" t="n">
        <v>2</v>
      </c>
      <c r="H590" s="13" t="n">
        <v>4702600</v>
      </c>
      <c r="I590" s="12" t="n">
        <v>70</v>
      </c>
      <c r="J590" s="13" t="n">
        <v>30000</v>
      </c>
      <c r="K590" s="13">
        <f>IFERROR($H590/$I590,"")</f>
        <v/>
      </c>
      <c r="L590" s="13" t="n">
        <v>800000</v>
      </c>
      <c r="M590" t="inlineStr">
        <is>
          <t>NY, MA, MI</t>
        </is>
      </c>
      <c r="N590" t="inlineStr">
        <is>
          <t>No</t>
        </is>
      </c>
      <c r="O590" t="inlineStr">
        <is>
          <t>Not stated</t>
        </is>
      </c>
      <c r="Q590" s="9" t="inlineStr">
        <is>
          <t>https://grantcue.com/foundations/life-s-requite-inc-593446719</t>
        </is>
      </c>
    </row>
    <row r="591">
      <c r="A591">
        <f>IF($E591=$E590,$A590+1,1)</f>
        <v/>
      </c>
      <c r="B591" t="inlineStr">
        <is>
          <t>ANSIN FOUNDATION INC</t>
        </is>
      </c>
      <c r="C591" t="inlineStr">
        <is>
          <t>87-1479369</t>
        </is>
      </c>
      <c r="D591" t="inlineStr">
        <is>
          <t>Florida</t>
        </is>
      </c>
      <c r="E591" t="inlineStr">
        <is>
          <t>FL</t>
        </is>
      </c>
      <c r="F591" t="n">
        <v>2024</v>
      </c>
      <c r="G591" t="n">
        <v>1</v>
      </c>
      <c r="H591" s="13" t="n">
        <v>4683810</v>
      </c>
      <c r="I591" s="12" t="n">
        <v>48</v>
      </c>
      <c r="J591" s="13" t="n">
        <v>25000</v>
      </c>
      <c r="K591" s="13">
        <f>IFERROR($H591/$I591,"")</f>
        <v/>
      </c>
      <c r="L591" s="13" t="n">
        <v>1000000</v>
      </c>
      <c r="M591" t="inlineStr">
        <is>
          <t>MA, IN, NC</t>
        </is>
      </c>
      <c r="N591" t="inlineStr">
        <is>
          <t>No</t>
        </is>
      </c>
      <c r="O591" t="inlineStr">
        <is>
          <t>Not stated</t>
        </is>
      </c>
      <c r="Q591" s="9" t="inlineStr">
        <is>
          <t>https://grantcue.com/foundations/ansin-foundation-inc-871479369</t>
        </is>
      </c>
    </row>
    <row r="592">
      <c r="A592">
        <f>IF($E592=$E591,$A591+1,1)</f>
        <v/>
      </c>
      <c r="B592" t="inlineStr">
        <is>
          <t>LIBRA FOUNDATION INC</t>
        </is>
      </c>
      <c r="C592" t="inlineStr">
        <is>
          <t>65-0469849</t>
        </is>
      </c>
      <c r="D592" t="inlineStr">
        <is>
          <t>Florida</t>
        </is>
      </c>
      <c r="E592" t="inlineStr">
        <is>
          <t>FL</t>
        </is>
      </c>
      <c r="F592" t="n">
        <v>2025</v>
      </c>
      <c r="G592" t="n">
        <v>2</v>
      </c>
      <c r="H592" s="13" t="n">
        <v>4660000</v>
      </c>
      <c r="I592" s="12" t="n">
        <v>81</v>
      </c>
      <c r="J592" s="13" t="n">
        <v>50000</v>
      </c>
      <c r="K592" s="13">
        <f>IFERROR($H592/$I592,"")</f>
        <v/>
      </c>
      <c r="L592" s="13" t="n">
        <v>125000</v>
      </c>
      <c r="M592" t="inlineStr">
        <is>
          <t>MA, MN</t>
        </is>
      </c>
      <c r="N592" t="inlineStr">
        <is>
          <t>No</t>
        </is>
      </c>
      <c r="O592" t="inlineStr">
        <is>
          <t>Not stated</t>
        </is>
      </c>
      <c r="Q592" s="9" t="inlineStr">
        <is>
          <t>https://grantcue.com/foundations/libra-foundation-inc-650469849</t>
        </is>
      </c>
    </row>
    <row r="593">
      <c r="A593">
        <f>IF($E593=$E592,$A592+1,1)</f>
        <v/>
      </c>
      <c r="B593" t="inlineStr">
        <is>
          <t>DAVID G BURTON</t>
        </is>
      </c>
      <c r="C593" t="inlineStr">
        <is>
          <t>52-6072646</t>
        </is>
      </c>
      <c r="D593" t="inlineStr">
        <is>
          <t>Florida</t>
        </is>
      </c>
      <c r="E593" t="inlineStr">
        <is>
          <t>FL</t>
        </is>
      </c>
      <c r="F593" t="n">
        <v>2024</v>
      </c>
      <c r="G593" t="n">
        <v>1</v>
      </c>
      <c r="H593" s="13" t="n">
        <v>4658546</v>
      </c>
      <c r="I593" s="12" t="n">
        <v>18</v>
      </c>
      <c r="J593" s="13" t="n">
        <v>2750</v>
      </c>
      <c r="K593" s="13">
        <f>IFERROR($H593/$I593,"")</f>
        <v/>
      </c>
      <c r="L593" s="13" t="n">
        <v>2354273</v>
      </c>
      <c r="M593" t="inlineStr">
        <is>
          <t>DE, MD, GA</t>
        </is>
      </c>
      <c r="N593" t="inlineStr">
        <is>
          <t>Yes</t>
        </is>
      </c>
      <c r="O593" t="inlineStr">
        <is>
          <t>Not stated</t>
        </is>
      </c>
      <c r="Q593" s="9" t="inlineStr">
        <is>
          <t>https://grantcue.com/foundations/david-g-burton-successor-trustee-ua-d-526072646</t>
        </is>
      </c>
    </row>
    <row r="594">
      <c r="A594">
        <f>IF($E594=$E593,$A593+1,1)</f>
        <v/>
      </c>
      <c r="B594" t="inlineStr">
        <is>
          <t>THE CONNORS FOUNDATION INC</t>
        </is>
      </c>
      <c r="C594" t="inlineStr">
        <is>
          <t>52-2204597</t>
        </is>
      </c>
      <c r="D594" t="inlineStr">
        <is>
          <t>Florida</t>
        </is>
      </c>
      <c r="E594" t="inlineStr">
        <is>
          <t>FL</t>
        </is>
      </c>
      <c r="F594" t="n">
        <v>2025</v>
      </c>
      <c r="G594" t="n">
        <v>2</v>
      </c>
      <c r="H594" s="13" t="n">
        <v>4521046</v>
      </c>
      <c r="I594" s="12" t="n">
        <v>22</v>
      </c>
      <c r="J594" s="13" t="n">
        <v>10000</v>
      </c>
      <c r="K594" s="13">
        <f>IFERROR($H594/$I594,"")</f>
        <v/>
      </c>
      <c r="L594" s="13" t="n">
        <v>2670585</v>
      </c>
      <c r="M594" t="inlineStr">
        <is>
          <t>NY, DC, CA</t>
        </is>
      </c>
      <c r="N594" t="inlineStr">
        <is>
          <t>No</t>
        </is>
      </c>
      <c r="O594" t="inlineStr">
        <is>
          <t>Not stated</t>
        </is>
      </c>
      <c r="Q594" s="9" t="inlineStr">
        <is>
          <t>https://grantcue.com/foundations/the-connors-foundation-inc-522204597</t>
        </is>
      </c>
    </row>
    <row r="595">
      <c r="A595">
        <f>IF($E595=$E594,$A594+1,1)</f>
        <v/>
      </c>
      <c r="B595" t="inlineStr">
        <is>
          <t>MIGUEL B FERNANDEZ FAMILY FOUNDATION</t>
        </is>
      </c>
      <c r="C595" t="inlineStr">
        <is>
          <t>59-7228125</t>
        </is>
      </c>
      <c r="D595" t="inlineStr">
        <is>
          <t>Florida</t>
        </is>
      </c>
      <c r="E595" t="inlineStr">
        <is>
          <t>FL</t>
        </is>
      </c>
      <c r="F595" t="n">
        <v>2024</v>
      </c>
      <c r="G595" t="n">
        <v>1</v>
      </c>
      <c r="H595" s="13" t="n">
        <v>4495544</v>
      </c>
      <c r="I595" s="12" t="n">
        <v>27</v>
      </c>
      <c r="J595" s="13" t="n">
        <v>83333</v>
      </c>
      <c r="K595" s="13">
        <f>IFERROR($H595/$I595,"")</f>
        <v/>
      </c>
      <c r="L595" s="13" t="n">
        <v>875000</v>
      </c>
      <c r="M595" t="inlineStr">
        <is>
          <t>MD, MA, IN</t>
        </is>
      </c>
      <c r="N595" t="inlineStr">
        <is>
          <t>No</t>
        </is>
      </c>
      <c r="O595" t="inlineStr">
        <is>
          <t>Not stated</t>
        </is>
      </c>
      <c r="Q595" s="9" t="inlineStr">
        <is>
          <t>https://grantcue.com/foundations/miguel-b-fernandez-family-foundation-597228125</t>
        </is>
      </c>
    </row>
    <row r="596">
      <c r="A596">
        <f>IF($E596=$E595,$A595+1,1)</f>
        <v/>
      </c>
      <c r="B596" t="inlineStr">
        <is>
          <t>THE CELIA LIPTON FARRIS AND VICTOR W FARRIS FOUNDATION</t>
        </is>
      </c>
      <c r="C596" t="inlineStr">
        <is>
          <t>59-2667398</t>
        </is>
      </c>
      <c r="D596" t="inlineStr">
        <is>
          <t>Florida</t>
        </is>
      </c>
      <c r="E596" t="inlineStr">
        <is>
          <t>FL</t>
        </is>
      </c>
      <c r="F596" t="n">
        <v>2024</v>
      </c>
      <c r="G596" t="n">
        <v>1</v>
      </c>
      <c r="H596" s="13" t="n">
        <v>4397000</v>
      </c>
      <c r="I596" s="12" t="n">
        <v>60</v>
      </c>
      <c r="J596" s="13" t="n">
        <v>25000</v>
      </c>
      <c r="K596" s="13">
        <f>IFERROR($H596/$I596,"")</f>
        <v/>
      </c>
      <c r="L596" s="13" t="n">
        <v>525000</v>
      </c>
      <c r="M596" t="inlineStr">
        <is>
          <t>NC, NM, NJ</t>
        </is>
      </c>
      <c r="N596" t="inlineStr">
        <is>
          <t>No</t>
        </is>
      </c>
      <c r="O596" t="inlineStr">
        <is>
          <t>Not stated</t>
        </is>
      </c>
      <c r="Q596" s="9" t="inlineStr">
        <is>
          <t>https://grantcue.com/foundations/the-celia-lipton-farris-and-victor-w-farris-foundation-592667398</t>
        </is>
      </c>
    </row>
    <row r="597">
      <c r="A597">
        <f>IF($E597=$E596,$A596+1,1)</f>
        <v/>
      </c>
      <c r="B597" t="inlineStr">
        <is>
          <t>THE MORBY FAMILY CHARITABLE FOUNDATION</t>
        </is>
      </c>
      <c r="C597" t="inlineStr">
        <is>
          <t>04-2943793</t>
        </is>
      </c>
      <c r="D597" t="inlineStr">
        <is>
          <t>Florida</t>
        </is>
      </c>
      <c r="E597" t="inlineStr">
        <is>
          <t>FL</t>
        </is>
      </c>
      <c r="F597" t="n">
        <v>2023</v>
      </c>
      <c r="G597" t="n">
        <v>2</v>
      </c>
      <c r="H597" s="13" t="n">
        <v>4395500</v>
      </c>
      <c r="I597" s="12" t="n">
        <v>27</v>
      </c>
      <c r="J597" s="13" t="n">
        <v>5000</v>
      </c>
      <c r="K597" s="13">
        <f>IFERROR($H597/$I597,"")</f>
        <v/>
      </c>
      <c r="L597" s="13" t="n">
        <v>1813500</v>
      </c>
      <c r="M597" t="inlineStr">
        <is>
          <t>MA, NV, PA</t>
        </is>
      </c>
      <c r="N597" t="inlineStr">
        <is>
          <t>No</t>
        </is>
      </c>
      <c r="O597" t="inlineStr">
        <is>
          <t>Not stated</t>
        </is>
      </c>
      <c r="Q597" s="9" t="inlineStr">
        <is>
          <t>https://grantcue.com/foundations/the-morby-family-charitable-foundation-042943793</t>
        </is>
      </c>
    </row>
    <row r="598">
      <c r="A598">
        <f>IF($E598=$E597,$A597+1,1)</f>
        <v/>
      </c>
      <c r="B598" t="inlineStr">
        <is>
          <t>WINN FOUNDATION TRUST 4019863075</t>
        </is>
      </c>
      <c r="C598" t="inlineStr">
        <is>
          <t>59-6194105</t>
        </is>
      </c>
      <c r="D598" t="inlineStr">
        <is>
          <t>Florida</t>
        </is>
      </c>
      <c r="E598" t="inlineStr">
        <is>
          <t>FL</t>
        </is>
      </c>
      <c r="F598" t="n">
        <v>2025</v>
      </c>
      <c r="G598" t="n">
        <v>2</v>
      </c>
      <c r="H598" s="13" t="n">
        <v>4386170</v>
      </c>
      <c r="I598" s="12" t="n">
        <v>41</v>
      </c>
      <c r="J598" s="13" t="n">
        <v>500</v>
      </c>
      <c r="K598" s="13">
        <f>IFERROR($H598/$I598,"")</f>
        <v/>
      </c>
      <c r="L598" s="13" t="n">
        <v>4122585</v>
      </c>
      <c r="M598" t="inlineStr">
        <is>
          <t>DC, VT, VA</t>
        </is>
      </c>
      <c r="N598" t="inlineStr">
        <is>
          <t>No</t>
        </is>
      </c>
      <c r="O598" t="inlineStr">
        <is>
          <t>Not stated</t>
        </is>
      </c>
      <c r="Q598" s="9" t="inlineStr">
        <is>
          <t>https://grantcue.com/foundations/winn-foundation-trust-4019863075-596194105</t>
        </is>
      </c>
    </row>
    <row r="599">
      <c r="A599">
        <f>IF($E599=$E598,$A598+1,1)</f>
        <v/>
      </c>
      <c r="B599" t="inlineStr">
        <is>
          <t>Wharton-Smith Foundation Inc</t>
        </is>
      </c>
      <c r="C599" t="inlineStr">
        <is>
          <t>85-1227279</t>
        </is>
      </c>
      <c r="D599" t="inlineStr">
        <is>
          <t>Florida</t>
        </is>
      </c>
      <c r="E599" t="inlineStr">
        <is>
          <t>FL</t>
        </is>
      </c>
      <c r="F599" t="n">
        <v>2025</v>
      </c>
      <c r="G599" t="n">
        <v>3</v>
      </c>
      <c r="H599" s="13" t="n">
        <v>4381766</v>
      </c>
      <c r="I599" s="12" t="n">
        <v>15</v>
      </c>
      <c r="J599" s="13" t="n">
        <v>30000</v>
      </c>
      <c r="K599" s="13">
        <f>IFERROR($H599/$I599,"")</f>
        <v/>
      </c>
      <c r="L599" s="13" t="n">
        <v>1500000</v>
      </c>
      <c r="M599" t="inlineStr">
        <is>
          <t>MS</t>
        </is>
      </c>
      <c r="N599" t="inlineStr">
        <is>
          <t>No</t>
        </is>
      </c>
      <c r="O599" t="inlineStr">
        <is>
          <t>Not stated</t>
        </is>
      </c>
      <c r="Q599" s="9" t="inlineStr">
        <is>
          <t>https://grantcue.com/foundations/wharton-smith-foundation-inc-851227279</t>
        </is>
      </c>
    </row>
    <row r="600">
      <c r="A600">
        <f>IF($E600=$E599,$A599+1,1)</f>
        <v/>
      </c>
      <c r="B600" t="inlineStr">
        <is>
          <t>THE DANIEL E AND JOYCE G STRAUS FAMILY FOUNDATION</t>
        </is>
      </c>
      <c r="C600" t="inlineStr">
        <is>
          <t>13-3913231</t>
        </is>
      </c>
      <c r="D600" t="inlineStr">
        <is>
          <t>Florida</t>
        </is>
      </c>
      <c r="E600" t="inlineStr">
        <is>
          <t>FL</t>
        </is>
      </c>
      <c r="F600" t="n">
        <v>2023</v>
      </c>
      <c r="G600" t="n">
        <v>1</v>
      </c>
      <c r="H600" s="13" t="n">
        <v>4377861</v>
      </c>
      <c r="I600" s="12" t="n">
        <v>23</v>
      </c>
      <c r="J600" s="13" t="n">
        <v>5000</v>
      </c>
      <c r="K600" s="13">
        <f>IFERROR($H600/$I600,"")</f>
        <v/>
      </c>
      <c r="L600" s="13" t="n">
        <v>4000000</v>
      </c>
      <c r="M600" t="inlineStr">
        <is>
          <t>NY, NJ, DC</t>
        </is>
      </c>
      <c r="N600" t="inlineStr">
        <is>
          <t>No</t>
        </is>
      </c>
      <c r="O600" t="inlineStr">
        <is>
          <t>Not stated</t>
        </is>
      </c>
      <c r="Q600" s="9" t="inlineStr">
        <is>
          <t>https://grantcue.com/foundations/the-daniel-e-and-joyce-g-straus-family-foundation-133913231</t>
        </is>
      </c>
    </row>
    <row r="601">
      <c r="A601">
        <f>IF($E601=$E600,$A600+1,1)</f>
        <v/>
      </c>
      <c r="B601" t="inlineStr">
        <is>
          <t>THE CARL C ICAHN FOUNDATION (FKA FNDTN FOR A GREATER OPPORTUNITY)</t>
        </is>
      </c>
      <c r="C601" t="inlineStr">
        <is>
          <t>13-3913393</t>
        </is>
      </c>
      <c r="D601" t="inlineStr">
        <is>
          <t>Florida</t>
        </is>
      </c>
      <c r="E601" t="inlineStr">
        <is>
          <t>FL</t>
        </is>
      </c>
      <c r="F601" t="n">
        <v>2024</v>
      </c>
      <c r="G601" t="n">
        <v>1</v>
      </c>
      <c r="H601" s="13" t="n">
        <v>4369808</v>
      </c>
      <c r="I601" s="12" t="n">
        <v>14</v>
      </c>
      <c r="J601" s="13" t="n">
        <v>10075</v>
      </c>
      <c r="K601" s="13">
        <f>IFERROR($H601/$I601,"")</f>
        <v/>
      </c>
      <c r="L601" s="13" t="n">
        <v>4000000</v>
      </c>
      <c r="M601" t="inlineStr">
        <is>
          <t>NY, CT</t>
        </is>
      </c>
      <c r="N601" t="inlineStr">
        <is>
          <t>No</t>
        </is>
      </c>
      <c r="O601" t="inlineStr">
        <is>
          <t>Not stated</t>
        </is>
      </c>
      <c r="Q601" s="9" t="inlineStr">
        <is>
          <t>https://grantcue.com/foundations/the-carl-c-icahn-foundation-fka-fndtn-for-a-greater-opportunity-133913393</t>
        </is>
      </c>
    </row>
    <row r="602">
      <c r="A602">
        <f>IF($E602=$E601,$A601+1,1)</f>
        <v/>
      </c>
      <c r="B602" t="inlineStr">
        <is>
          <t>JAMES &amp; BEATRICE SALAH CHARITABLE TRUST DTD 08-09-2001</t>
        </is>
      </c>
      <c r="C602" t="inlineStr">
        <is>
          <t>54-6882525</t>
        </is>
      </c>
      <c r="D602" t="inlineStr">
        <is>
          <t>Florida</t>
        </is>
      </c>
      <c r="E602" t="inlineStr">
        <is>
          <t>FL</t>
        </is>
      </c>
      <c r="F602" t="n">
        <v>2024</v>
      </c>
      <c r="G602" t="n">
        <v>1</v>
      </c>
      <c r="H602" s="13" t="n">
        <v>4296486</v>
      </c>
      <c r="I602" s="12" t="n">
        <v>82</v>
      </c>
      <c r="J602" s="13" t="n">
        <v>20000</v>
      </c>
      <c r="K602" s="13">
        <f>IFERROR($H602/$I602,"")</f>
        <v/>
      </c>
      <c r="L602" s="13" t="n">
        <v>1000000</v>
      </c>
      <c r="M602" t="inlineStr">
        <is>
          <t>CO, CA, MA</t>
        </is>
      </c>
      <c r="N602" t="inlineStr">
        <is>
          <t>No</t>
        </is>
      </c>
      <c r="O602" t="inlineStr">
        <is>
          <t>Not stated</t>
        </is>
      </c>
      <c r="Q602" s="9" t="inlineStr">
        <is>
          <t>https://grantcue.com/foundations/james-and-beatrice-salah-charitable-trust-dtd-08-09-2001-546882525</t>
        </is>
      </c>
    </row>
    <row r="603">
      <c r="A603">
        <f>IF($E603=$E602,$A602+1,1)</f>
        <v/>
      </c>
      <c r="B603" t="inlineStr">
        <is>
          <t>HYER FAMILY FOUNDATION INC</t>
        </is>
      </c>
      <c r="C603" t="inlineStr">
        <is>
          <t>27-4216901</t>
        </is>
      </c>
      <c r="D603" t="inlineStr">
        <is>
          <t>Florida</t>
        </is>
      </c>
      <c r="E603" t="inlineStr">
        <is>
          <t>FL</t>
        </is>
      </c>
      <c r="F603" t="n">
        <v>2024</v>
      </c>
      <c r="G603" t="n">
        <v>2</v>
      </c>
      <c r="H603" s="13" t="n">
        <v>4233434</v>
      </c>
      <c r="I603" s="12" t="n">
        <v>32</v>
      </c>
      <c r="J603" s="13" t="n">
        <v>62500</v>
      </c>
      <c r="K603" s="13">
        <f>IFERROR($H603/$I603,"")</f>
        <v/>
      </c>
      <c r="L603" s="13" t="n">
        <v>1100000</v>
      </c>
      <c r="M603" t="inlineStr">
        <is>
          <t>WI, MO, IN</t>
        </is>
      </c>
      <c r="N603" t="inlineStr">
        <is>
          <t>No</t>
        </is>
      </c>
      <c r="O603" t="inlineStr">
        <is>
          <t>Not stated</t>
        </is>
      </c>
      <c r="Q603" s="9" t="inlineStr">
        <is>
          <t>https://grantcue.com/foundations/hyer-family-foundation-inc-274216901</t>
        </is>
      </c>
    </row>
    <row r="604">
      <c r="A604">
        <f>IF($E604=$E603,$A603+1,1)</f>
        <v/>
      </c>
      <c r="B604" t="inlineStr">
        <is>
          <t>Thomas A &amp; Mary S James Foundation</t>
        </is>
      </c>
      <c r="C604" t="inlineStr">
        <is>
          <t>59-3288143</t>
        </is>
      </c>
      <c r="D604" t="inlineStr">
        <is>
          <t>Florida</t>
        </is>
      </c>
      <c r="E604" t="inlineStr">
        <is>
          <t>FL</t>
        </is>
      </c>
      <c r="F604" t="n">
        <v>2025</v>
      </c>
      <c r="G604" t="n">
        <v>2</v>
      </c>
      <c r="H604" s="13" t="n">
        <v>4222500</v>
      </c>
      <c r="I604" s="12" t="n">
        <v>179</v>
      </c>
      <c r="J604" s="13" t="n">
        <v>5000</v>
      </c>
      <c r="K604" s="13">
        <f>IFERROR($H604/$I604,"")</f>
        <v/>
      </c>
      <c r="L604" s="13" t="n">
        <v>1000000</v>
      </c>
      <c r="M604" t="inlineStr">
        <is>
          <t>MA, RI, NY</t>
        </is>
      </c>
      <c r="N604" t="inlineStr">
        <is>
          <t>No</t>
        </is>
      </c>
      <c r="O604" t="inlineStr">
        <is>
          <t>Not stated</t>
        </is>
      </c>
      <c r="Q604" s="9" t="inlineStr">
        <is>
          <t>https://grantcue.com/foundations/thomas-a-and-mary-s-james-foundation-593288143</t>
        </is>
      </c>
    </row>
    <row r="605">
      <c r="A605">
        <f>IF($E605=$E604,$A604+1,1)</f>
        <v/>
      </c>
      <c r="B605" t="inlineStr">
        <is>
          <t>CHARLES P &amp; LUCY MILLER STURGES CHARITABLE</t>
        </is>
      </c>
      <c r="C605" t="inlineStr">
        <is>
          <t>65-6224256</t>
        </is>
      </c>
      <c r="D605" t="inlineStr">
        <is>
          <t>Florida</t>
        </is>
      </c>
      <c r="E605" t="inlineStr">
        <is>
          <t>FL</t>
        </is>
      </c>
      <c r="F605" t="n">
        <v>2024</v>
      </c>
      <c r="G605" t="n">
        <v>2</v>
      </c>
      <c r="H605" s="13" t="n">
        <v>4160525</v>
      </c>
      <c r="I605" s="12" t="n">
        <v>10</v>
      </c>
      <c r="J605" s="13" t="n">
        <v>416052.5</v>
      </c>
      <c r="K605" s="13">
        <f>IFERROR($H605/$I605,"")</f>
        <v/>
      </c>
      <c r="L605" s="13" t="n">
        <v>815401</v>
      </c>
      <c r="M605" t="inlineStr">
        <is>
          <t>DC, TX, GA</t>
        </is>
      </c>
      <c r="N605" t="inlineStr">
        <is>
          <t>No</t>
        </is>
      </c>
      <c r="O605" t="inlineStr">
        <is>
          <t>Not stated</t>
        </is>
      </c>
      <c r="Q605" s="9" t="inlineStr">
        <is>
          <t>https://grantcue.com/foundations/charles-p-and-lucy-miller-sturges-charitable-656224256</t>
        </is>
      </c>
    </row>
    <row r="606">
      <c r="A606">
        <f>IF($E606=$E605,$A605+1,1)</f>
        <v/>
      </c>
      <c r="B606" t="inlineStr">
        <is>
          <t>MARC J LEDER FOUNDATION INC</t>
        </is>
      </c>
      <c r="C606" t="inlineStr">
        <is>
          <t>27-1815293</t>
        </is>
      </c>
      <c r="D606" t="inlineStr">
        <is>
          <t>Florida</t>
        </is>
      </c>
      <c r="E606" t="inlineStr">
        <is>
          <t>FL</t>
        </is>
      </c>
      <c r="F606" t="n">
        <v>2024</v>
      </c>
      <c r="G606" t="n">
        <v>2</v>
      </c>
      <c r="H606" s="13" t="n">
        <v>4156451</v>
      </c>
      <c r="I606" s="12" t="n">
        <v>63</v>
      </c>
      <c r="J606" s="13" t="n">
        <v>10000</v>
      </c>
      <c r="K606" s="13">
        <f>IFERROR($H606/$I606,"")</f>
        <v/>
      </c>
      <c r="L606" s="13" t="n">
        <v>800000</v>
      </c>
      <c r="M606" t="inlineStr">
        <is>
          <t>PA, NY, DC</t>
        </is>
      </c>
      <c r="N606" t="inlineStr">
        <is>
          <t>No</t>
        </is>
      </c>
      <c r="O606" t="inlineStr">
        <is>
          <t>Not stated</t>
        </is>
      </c>
      <c r="Q606" s="9" t="inlineStr">
        <is>
          <t>https://grantcue.com/foundations/marc-j-leder-foundation-inc-271815293</t>
        </is>
      </c>
    </row>
    <row r="607">
      <c r="A607">
        <f>IF($E607=$E606,$A606+1,1)</f>
        <v/>
      </c>
      <c r="B607" t="inlineStr">
        <is>
          <t>NORELLI FAMILY FOUNDATION INC</t>
        </is>
      </c>
      <c r="C607" t="inlineStr">
        <is>
          <t>46-4264800</t>
        </is>
      </c>
      <c r="D607" t="inlineStr">
        <is>
          <t>Florida</t>
        </is>
      </c>
      <c r="E607" t="inlineStr">
        <is>
          <t>FL</t>
        </is>
      </c>
      <c r="F607" t="n">
        <v>2025</v>
      </c>
      <c r="G607" t="n">
        <v>2</v>
      </c>
      <c r="H607" s="13" t="n">
        <v>4119620</v>
      </c>
      <c r="I607" s="12" t="n">
        <v>24</v>
      </c>
      <c r="J607" s="13" t="n">
        <v>50500</v>
      </c>
      <c r="K607" s="13">
        <f>IFERROR($H607/$I607,"")</f>
        <v/>
      </c>
      <c r="L607" s="13" t="n">
        <v>1170500</v>
      </c>
      <c r="M607" t="inlineStr">
        <is>
          <t>TN, AZ, VA</t>
        </is>
      </c>
      <c r="N607" t="inlineStr">
        <is>
          <t>No</t>
        </is>
      </c>
      <c r="O607" t="inlineStr">
        <is>
          <t>Not stated</t>
        </is>
      </c>
      <c r="Q607" s="9" t="inlineStr">
        <is>
          <t>https://grantcue.com/foundations/norelli-family-foundation-inc-464264800</t>
        </is>
      </c>
    </row>
    <row r="608">
      <c r="A608">
        <f>IF($E608=$E607,$A607+1,1)</f>
        <v/>
      </c>
      <c r="B608" t="inlineStr">
        <is>
          <t>DEUS SPES MEA FOUNDATION INC</t>
        </is>
      </c>
      <c r="C608" t="inlineStr">
        <is>
          <t>65-0841971</t>
        </is>
      </c>
      <c r="D608" t="inlineStr">
        <is>
          <t>Florida</t>
        </is>
      </c>
      <c r="E608" t="inlineStr">
        <is>
          <t>FL</t>
        </is>
      </c>
      <c r="F608" t="n">
        <v>2024</v>
      </c>
      <c r="G608" t="n">
        <v>1</v>
      </c>
      <c r="H608" s="13" t="n">
        <v>4080000</v>
      </c>
      <c r="I608" s="12" t="n">
        <v>27</v>
      </c>
      <c r="J608" s="13" t="n">
        <v>50000</v>
      </c>
      <c r="K608" s="13">
        <f>IFERROR($H608/$I608,"")</f>
        <v/>
      </c>
      <c r="L608" s="13" t="n">
        <v>930000</v>
      </c>
      <c r="M608" t="inlineStr">
        <is>
          <t>NC, GA, TX</t>
        </is>
      </c>
      <c r="N608" t="inlineStr">
        <is>
          <t>No</t>
        </is>
      </c>
      <c r="O608" t="inlineStr">
        <is>
          <t>Not stated</t>
        </is>
      </c>
      <c r="Q608" s="9" t="inlineStr">
        <is>
          <t>https://grantcue.com/foundations/deus-spes-mea-foundation-inc-650841971</t>
        </is>
      </c>
    </row>
    <row r="609">
      <c r="A609">
        <f>IF($E609=$E608,$A608+1,1)</f>
        <v/>
      </c>
      <c r="B609" t="inlineStr">
        <is>
          <t>STUART A MILLER FAMILY FOUNDATION INC</t>
        </is>
      </c>
      <c r="C609" t="inlineStr">
        <is>
          <t>37-1452682</t>
        </is>
      </c>
      <c r="D609" t="inlineStr">
        <is>
          <t>Florida</t>
        </is>
      </c>
      <c r="E609" t="inlineStr">
        <is>
          <t>FL</t>
        </is>
      </c>
      <c r="F609" t="n">
        <v>2024</v>
      </c>
      <c r="G609" t="n">
        <v>2</v>
      </c>
      <c r="H609" s="13" t="n">
        <v>4075718</v>
      </c>
      <c r="I609" s="12" t="n">
        <v>37</v>
      </c>
      <c r="J609" s="13" t="n">
        <v>50000</v>
      </c>
      <c r="K609" s="13">
        <f>IFERROR($H609/$I609,"")</f>
        <v/>
      </c>
      <c r="L609" s="13" t="n">
        <v>1000000</v>
      </c>
      <c r="M609" t="inlineStr">
        <is>
          <t>GA, NY, PA</t>
        </is>
      </c>
      <c r="N609" t="inlineStr">
        <is>
          <t>No</t>
        </is>
      </c>
      <c r="O609" t="inlineStr">
        <is>
          <t>Not stated</t>
        </is>
      </c>
      <c r="Q609" s="9" t="inlineStr">
        <is>
          <t>https://grantcue.com/foundations/stuart-a-miller-family-foundation-inc-371452682</t>
        </is>
      </c>
    </row>
    <row r="610">
      <c r="A610">
        <f>IF($E610=$E609,$A609+1,1)</f>
        <v/>
      </c>
      <c r="B610" t="inlineStr">
        <is>
          <t>THE THOMAS M AND IRENE KIRBO CHARITABLE FOUNDATION</t>
        </is>
      </c>
      <c r="C610" t="inlineStr">
        <is>
          <t>59-6197946</t>
        </is>
      </c>
      <c r="D610" t="inlineStr">
        <is>
          <t>Florida</t>
        </is>
      </c>
      <c r="E610" t="inlineStr">
        <is>
          <t>FL</t>
        </is>
      </c>
      <c r="F610" t="n">
        <v>2025</v>
      </c>
      <c r="G610" t="n">
        <v>2</v>
      </c>
      <c r="H610" s="13" t="n">
        <v>4017000</v>
      </c>
      <c r="I610" s="12" t="n">
        <v>318</v>
      </c>
      <c r="J610" s="13" t="n">
        <v>10000</v>
      </c>
      <c r="K610" s="13">
        <f>IFERROR($H610/$I610,"")</f>
        <v/>
      </c>
      <c r="L610" s="13" t="n">
        <v>125000</v>
      </c>
      <c r="M610" t="inlineStr">
        <is>
          <t>GA, TN, NC</t>
        </is>
      </c>
      <c r="N610" t="inlineStr">
        <is>
          <t>Yes</t>
        </is>
      </c>
      <c r="O610" t="inlineStr">
        <is>
          <t>Not stated</t>
        </is>
      </c>
      <c r="Q610" s="9" t="inlineStr">
        <is>
          <t>https://grantcue.com/foundations/the-thomas-m-and-irene-kirbo-charitable-foundation-596197946</t>
        </is>
      </c>
    </row>
    <row r="611">
      <c r="A611">
        <f>IF($E611=$E610,$A610+1,1)</f>
        <v/>
      </c>
      <c r="B611" t="inlineStr">
        <is>
          <t>HARCOURT M &amp; VIRGINIA W SYLVESTER FOUNDATION INC</t>
        </is>
      </c>
      <c r="C611" t="inlineStr">
        <is>
          <t>59-2018824</t>
        </is>
      </c>
      <c r="D611" t="inlineStr">
        <is>
          <t>Florida</t>
        </is>
      </c>
      <c r="E611" t="inlineStr">
        <is>
          <t>FL</t>
        </is>
      </c>
      <c r="F611" t="n">
        <v>2024</v>
      </c>
      <c r="G611" t="n">
        <v>2</v>
      </c>
      <c r="H611" s="13" t="n">
        <v>4011142</v>
      </c>
      <c r="I611" s="12" t="n">
        <v>37</v>
      </c>
      <c r="J611" s="13" t="n">
        <v>10000</v>
      </c>
      <c r="K611" s="13">
        <f>IFERROR($H611/$I611,"")</f>
        <v/>
      </c>
      <c r="L611" s="13" t="n">
        <v>821428</v>
      </c>
      <c r="M611" t="inlineStr">
        <is>
          <t>NY, GA, DC</t>
        </is>
      </c>
      <c r="N611" t="inlineStr">
        <is>
          <t>No</t>
        </is>
      </c>
      <c r="O611" t="inlineStr">
        <is>
          <t>Not stated</t>
        </is>
      </c>
      <c r="Q611" s="9" t="inlineStr">
        <is>
          <t>https://grantcue.com/foundations/harcourt-m-and-virginia-w-sylvester-foundation-inc-592018824</t>
        </is>
      </c>
    </row>
    <row r="612">
      <c r="A612">
        <f>IF($E612=$E611,$A611+1,1)</f>
        <v/>
      </c>
      <c r="B612" t="inlineStr">
        <is>
          <t>SEED FOR PEACE INC BANK OF AMERICA OFFICE PRK FL9-200-05-34</t>
        </is>
      </c>
      <c r="C612" t="inlineStr">
        <is>
          <t>91-2108369</t>
        </is>
      </c>
      <c r="D612" t="inlineStr">
        <is>
          <t>Florida</t>
        </is>
      </c>
      <c r="E612" t="inlineStr">
        <is>
          <t>FL</t>
        </is>
      </c>
      <c r="F612" t="n">
        <v>2024</v>
      </c>
      <c r="G612" t="n">
        <v>1</v>
      </c>
      <c r="H612" s="13" t="n">
        <v>3991691</v>
      </c>
      <c r="I612" s="12" t="n">
        <v>6</v>
      </c>
      <c r="J612" s="13" t="n">
        <v>12500</v>
      </c>
      <c r="K612" s="13">
        <f>IFERROR($H612/$I612,"")</f>
        <v/>
      </c>
      <c r="L612" s="13" t="n">
        <v>3892191</v>
      </c>
      <c r="M612" t="inlineStr">
        <is>
          <t>MN, NY</t>
        </is>
      </c>
      <c r="N612" t="inlineStr">
        <is>
          <t>No</t>
        </is>
      </c>
      <c r="O612" t="inlineStr">
        <is>
          <t>Not stated</t>
        </is>
      </c>
      <c r="Q612" s="9" t="inlineStr">
        <is>
          <t>https://grantcue.com/foundations/seed-for-peace-inc-bank-of-america-office-prk-fl9-200-05-34-912108369</t>
        </is>
      </c>
    </row>
    <row r="613">
      <c r="A613">
        <f>IF($E613=$E612,$A612+1,1)</f>
        <v/>
      </c>
      <c r="B613" t="inlineStr">
        <is>
          <t>SAINT BERNARD FOUNDATION INC</t>
        </is>
      </c>
      <c r="C613" t="inlineStr">
        <is>
          <t>86-3922077</t>
        </is>
      </c>
      <c r="D613" t="inlineStr">
        <is>
          <t>Florida</t>
        </is>
      </c>
      <c r="E613" t="inlineStr">
        <is>
          <t>FL</t>
        </is>
      </c>
      <c r="F613" t="n">
        <v>2025</v>
      </c>
      <c r="G613" t="n">
        <v>2</v>
      </c>
      <c r="H613" s="13" t="n">
        <v>3973700</v>
      </c>
      <c r="I613" s="12" t="n">
        <v>38</v>
      </c>
      <c r="J613" s="13" t="n">
        <v>25000</v>
      </c>
      <c r="K613" s="13">
        <f>IFERROR($H613/$I613,"")</f>
        <v/>
      </c>
      <c r="L613" s="13" t="n">
        <v>1000000</v>
      </c>
      <c r="M613" t="inlineStr">
        <is>
          <t>WY, DC, NY</t>
        </is>
      </c>
      <c r="N613" t="inlineStr">
        <is>
          <t>No</t>
        </is>
      </c>
      <c r="O613" t="inlineStr">
        <is>
          <t>Not stated</t>
        </is>
      </c>
      <c r="Q613" s="9" t="inlineStr">
        <is>
          <t>https://grantcue.com/foundations/saint-bernard-foundation-inc-863922077</t>
        </is>
      </c>
    </row>
    <row r="614">
      <c r="A614">
        <f>IF($E614=$E613,$A613+1,1)</f>
        <v/>
      </c>
      <c r="B614" t="inlineStr">
        <is>
          <t>RYDER SYSTEM CHARITABLE FOUNDATION INC</t>
        </is>
      </c>
      <c r="C614" t="inlineStr">
        <is>
          <t>59-2462315</t>
        </is>
      </c>
      <c r="D614" t="inlineStr">
        <is>
          <t>Florida</t>
        </is>
      </c>
      <c r="E614" t="inlineStr">
        <is>
          <t>FL</t>
        </is>
      </c>
      <c r="F614" t="n">
        <v>2025</v>
      </c>
      <c r="G614" t="n">
        <v>2</v>
      </c>
      <c r="H614" s="13" t="n">
        <v>3972000</v>
      </c>
      <c r="I614" s="12" t="n">
        <v>130</v>
      </c>
      <c r="J614" s="13" t="n">
        <v>9475</v>
      </c>
      <c r="K614" s="13">
        <f>IFERROR($H614/$I614,"")</f>
        <v/>
      </c>
      <c r="L614" s="13" t="n">
        <v>464680</v>
      </c>
      <c r="M614" t="inlineStr">
        <is>
          <t>DC, PA, TN</t>
        </is>
      </c>
      <c r="N614" t="inlineStr">
        <is>
          <t>Yes</t>
        </is>
      </c>
      <c r="O614" t="inlineStr">
        <is>
          <t>Yes</t>
        </is>
      </c>
      <c r="Q614" s="9" t="inlineStr">
        <is>
          <t>https://grantcue.com/foundations/ryder-system-charitable-foundation-inc-592462315</t>
        </is>
      </c>
    </row>
    <row r="615">
      <c r="A615">
        <f>IF($E615=$E614,$A614+1,1)</f>
        <v/>
      </c>
      <c r="B615" t="inlineStr">
        <is>
          <t>THE FRANCIS AND KATHLEEN ROONEY FOUNDATION</t>
        </is>
      </c>
      <c r="C615" t="inlineStr">
        <is>
          <t>20-5524633</t>
        </is>
      </c>
      <c r="D615" t="inlineStr">
        <is>
          <t>Florida</t>
        </is>
      </c>
      <c r="E615" t="inlineStr">
        <is>
          <t>FL</t>
        </is>
      </c>
      <c r="F615" t="n">
        <v>2024</v>
      </c>
      <c r="G615" t="n">
        <v>1</v>
      </c>
      <c r="H615" s="13" t="n">
        <v>3970000</v>
      </c>
      <c r="I615" s="12" t="n">
        <v>12</v>
      </c>
      <c r="J615" s="13" t="n">
        <v>225000</v>
      </c>
      <c r="K615" s="13">
        <f>IFERROR($H615/$I615,"")</f>
        <v/>
      </c>
      <c r="L615" s="13" t="n">
        <v>1500000</v>
      </c>
      <c r="M615" t="inlineStr">
        <is>
          <t>OK, TX, DC</t>
        </is>
      </c>
      <c r="N615" t="inlineStr">
        <is>
          <t>No</t>
        </is>
      </c>
      <c r="O615" t="inlineStr">
        <is>
          <t>Not stated</t>
        </is>
      </c>
      <c r="Q615" s="9" t="inlineStr">
        <is>
          <t>https://grantcue.com/foundations/the-francis-and-kathleen-rooney-foundation-205524633</t>
        </is>
      </c>
    </row>
    <row r="616">
      <c r="A616">
        <f>IF($E616=$E615,$A615+1,1)</f>
        <v/>
      </c>
      <c r="B616" t="inlineStr">
        <is>
          <t>BIG NOVA FOUNDATION</t>
        </is>
      </c>
      <c r="C616" t="inlineStr">
        <is>
          <t>92-2765938</t>
        </is>
      </c>
      <c r="D616" t="inlineStr">
        <is>
          <t>Florida</t>
        </is>
      </c>
      <c r="E616" t="inlineStr">
        <is>
          <t>FL</t>
        </is>
      </c>
      <c r="F616" t="n">
        <v>2024</v>
      </c>
      <c r="G616" t="n">
        <v>1</v>
      </c>
      <c r="H616" s="13" t="n">
        <v>3946570</v>
      </c>
      <c r="I616" s="12" t="n">
        <v>39</v>
      </c>
      <c r="J616" s="13" t="n">
        <v>20000</v>
      </c>
      <c r="K616" s="13">
        <f>IFERROR($H616/$I616,"")</f>
        <v/>
      </c>
      <c r="L616" s="13" t="n">
        <v>1000000</v>
      </c>
      <c r="M616" t="inlineStr">
        <is>
          <t>MN, CA, DC</t>
        </is>
      </c>
      <c r="N616" t="inlineStr">
        <is>
          <t>No</t>
        </is>
      </c>
      <c r="O616" t="inlineStr">
        <is>
          <t>Not stated</t>
        </is>
      </c>
      <c r="Q616" s="9" t="inlineStr">
        <is>
          <t>https://grantcue.com/foundations/big-nova-foundation-922765938</t>
        </is>
      </c>
    </row>
    <row r="617">
      <c r="A617">
        <f>IF($E617=$E616,$A616+1,1)</f>
        <v/>
      </c>
      <c r="B617" t="inlineStr">
        <is>
          <t>W T BLAND JR CHARITABLE TUA</t>
        </is>
      </c>
      <c r="C617" t="inlineStr">
        <is>
          <t>82-6387611</t>
        </is>
      </c>
      <c r="D617" t="inlineStr">
        <is>
          <t>Florida</t>
        </is>
      </c>
      <c r="E617" t="inlineStr">
        <is>
          <t>FL</t>
        </is>
      </c>
      <c r="F617" t="n">
        <v>2025</v>
      </c>
      <c r="G617" t="n">
        <v>2</v>
      </c>
      <c r="H617" s="13" t="n">
        <v>3884311</v>
      </c>
      <c r="I617" s="12" t="n">
        <v>65</v>
      </c>
      <c r="J617" s="13" t="n">
        <v>20000</v>
      </c>
      <c r="K617" s="13">
        <f>IFERROR($H617/$I617,"")</f>
        <v/>
      </c>
      <c r="L617" s="13" t="n">
        <v>885000</v>
      </c>
      <c r="N617" t="inlineStr">
        <is>
          <t>No</t>
        </is>
      </c>
      <c r="O617" t="inlineStr">
        <is>
          <t>Not stated</t>
        </is>
      </c>
      <c r="Q617" s="9" t="inlineStr">
        <is>
          <t>https://grantcue.com/foundations/w-t-bland-jr-charitable-tua-826387611</t>
        </is>
      </c>
    </row>
    <row r="618">
      <c r="A618">
        <f>IF($E618=$E617,$A617+1,1)</f>
        <v/>
      </c>
      <c r="B618" t="inlineStr">
        <is>
          <t>THE LEO KOGUAN FOUNDATION</t>
        </is>
      </c>
      <c r="C618" t="inlineStr">
        <is>
          <t>32-0065960</t>
        </is>
      </c>
      <c r="D618" t="inlineStr">
        <is>
          <t>Florida</t>
        </is>
      </c>
      <c r="E618" t="inlineStr">
        <is>
          <t>FL</t>
        </is>
      </c>
      <c r="F618" t="n">
        <v>2025</v>
      </c>
      <c r="G618" t="n">
        <v>2</v>
      </c>
      <c r="H618" s="13" t="n">
        <v>3852200</v>
      </c>
      <c r="I618" s="12" t="n">
        <v>8</v>
      </c>
      <c r="J618" s="13" t="n">
        <v>399700</v>
      </c>
      <c r="K618" s="13">
        <f>IFERROR($H618/$I618,"")</f>
        <v/>
      </c>
      <c r="L618" s="13" t="n">
        <v>1194700</v>
      </c>
      <c r="M618" t="inlineStr">
        <is>
          <t>CA</t>
        </is>
      </c>
      <c r="N618" t="inlineStr">
        <is>
          <t>No</t>
        </is>
      </c>
      <c r="O618" t="inlineStr">
        <is>
          <t>Not stated</t>
        </is>
      </c>
      <c r="Q618" s="9" t="inlineStr">
        <is>
          <t>https://grantcue.com/foundations/the-leo-koguan-foundation-320065960</t>
        </is>
      </c>
    </row>
    <row r="619">
      <c r="A619">
        <f>IF($E619=$E618,$A618+1,1)</f>
        <v/>
      </c>
      <c r="B619" t="inlineStr">
        <is>
          <t>Barn Road Foundation</t>
        </is>
      </c>
      <c r="C619" t="inlineStr">
        <is>
          <t>31-1586078</t>
        </is>
      </c>
      <c r="D619" t="inlineStr">
        <is>
          <t>Florida</t>
        </is>
      </c>
      <c r="E619" t="inlineStr">
        <is>
          <t>FL</t>
        </is>
      </c>
      <c r="F619" t="n">
        <v>2024</v>
      </c>
      <c r="G619" t="n">
        <v>2</v>
      </c>
      <c r="H619" s="13" t="n">
        <v>3829500</v>
      </c>
      <c r="I619" s="12" t="n">
        <v>73</v>
      </c>
      <c r="J619" s="13" t="n">
        <v>25000</v>
      </c>
      <c r="K619" s="13">
        <f>IFERROR($H619/$I619,"")</f>
        <v/>
      </c>
      <c r="L619" s="13" t="n">
        <v>900000</v>
      </c>
      <c r="M619" t="inlineStr">
        <is>
          <t>CA, DC, NY</t>
        </is>
      </c>
      <c r="N619" t="inlineStr">
        <is>
          <t>No</t>
        </is>
      </c>
      <c r="O619" t="inlineStr">
        <is>
          <t>Not stated</t>
        </is>
      </c>
      <c r="Q619" s="9" t="inlineStr">
        <is>
          <t>https://grantcue.com/foundations/barn-road-foundation-311586078</t>
        </is>
      </c>
    </row>
    <row r="620">
      <c r="A620">
        <f>IF($E620=$E619,$A619+1,1)</f>
        <v/>
      </c>
      <c r="B620" t="inlineStr">
        <is>
          <t>R &amp; M FINK FAMILY TRUST</t>
        </is>
      </c>
      <c r="C620" t="inlineStr">
        <is>
          <t>54-6466359</t>
        </is>
      </c>
      <c r="D620" t="inlineStr">
        <is>
          <t>Florida</t>
        </is>
      </c>
      <c r="E620" t="inlineStr">
        <is>
          <t>FL</t>
        </is>
      </c>
      <c r="F620" t="n">
        <v>2024</v>
      </c>
      <c r="G620" t="n">
        <v>2</v>
      </c>
      <c r="H620" s="13" t="n">
        <v>3796443</v>
      </c>
      <c r="I620" s="12" t="n">
        <v>51</v>
      </c>
      <c r="J620" s="13" t="n">
        <v>4600</v>
      </c>
      <c r="K620" s="13">
        <f>IFERROR($H620/$I620,"")</f>
        <v/>
      </c>
      <c r="L620" s="13" t="n">
        <v>2500000</v>
      </c>
      <c r="M620" t="inlineStr">
        <is>
          <t>VA, NY, MD</t>
        </is>
      </c>
      <c r="N620" t="inlineStr">
        <is>
          <t>Yes</t>
        </is>
      </c>
      <c r="O620" t="inlineStr">
        <is>
          <t>Not stated</t>
        </is>
      </c>
      <c r="Q620" s="9" t="inlineStr">
        <is>
          <t>https://grantcue.com/foundations/r-and-m-fink-family-trust-546466359</t>
        </is>
      </c>
    </row>
    <row r="621">
      <c r="A621">
        <f>IF($E621=$E620,$A620+1,1)</f>
        <v/>
      </c>
      <c r="B621" t="inlineStr">
        <is>
          <t>HARRIS ROSEN FOUNDATION INC</t>
        </is>
      </c>
      <c r="C621" t="inlineStr">
        <is>
          <t>59-2890420</t>
        </is>
      </c>
      <c r="D621" t="inlineStr">
        <is>
          <t>Florida</t>
        </is>
      </c>
      <c r="E621" t="inlineStr">
        <is>
          <t>FL</t>
        </is>
      </c>
      <c r="F621" t="n">
        <v>2024</v>
      </c>
      <c r="G621" t="n">
        <v>2</v>
      </c>
      <c r="H621" s="13" t="n">
        <v>3779547</v>
      </c>
      <c r="I621" s="12" t="n">
        <v>80</v>
      </c>
      <c r="J621" s="13" t="n">
        <v>5000</v>
      </c>
      <c r="K621" s="13">
        <f>IFERROR($H621/$I621,"")</f>
        <v/>
      </c>
      <c r="L621" s="13" t="n">
        <v>1000000</v>
      </c>
      <c r="M621" t="inlineStr">
        <is>
          <t>IL, NY, WI</t>
        </is>
      </c>
      <c r="N621" t="inlineStr">
        <is>
          <t>No</t>
        </is>
      </c>
      <c r="O621" t="inlineStr">
        <is>
          <t>Not stated</t>
        </is>
      </c>
      <c r="Q621" s="9" t="inlineStr">
        <is>
          <t>https://grantcue.com/foundations/harris-rosen-foundation-inc-592890420</t>
        </is>
      </c>
    </row>
    <row r="622">
      <c r="A622">
        <f>IF($E622=$E621,$A621+1,1)</f>
        <v/>
      </c>
      <c r="B622" t="inlineStr">
        <is>
          <t>THE CLINTON FAMILY FUND</t>
        </is>
      </c>
      <c r="C622" t="inlineStr">
        <is>
          <t>36-3994361</t>
        </is>
      </c>
      <c r="D622" t="inlineStr">
        <is>
          <t>Florida</t>
        </is>
      </c>
      <c r="E622" t="inlineStr">
        <is>
          <t>FL</t>
        </is>
      </c>
      <c r="F622" t="n">
        <v>2025</v>
      </c>
      <c r="G622" t="n">
        <v>2</v>
      </c>
      <c r="H622" s="13" t="n">
        <v>3766723</v>
      </c>
      <c r="I622" s="12" t="n">
        <v>235</v>
      </c>
      <c r="J622" s="13" t="n">
        <v>10000</v>
      </c>
      <c r="K622" s="13">
        <f>IFERROR($H622/$I622,"")</f>
        <v/>
      </c>
      <c r="L622" s="13" t="n">
        <v>125000</v>
      </c>
      <c r="M622" t="inlineStr">
        <is>
          <t>IL, MN, MA</t>
        </is>
      </c>
      <c r="N622" t="inlineStr">
        <is>
          <t>No</t>
        </is>
      </c>
      <c r="O622" t="inlineStr">
        <is>
          <t>Not stated</t>
        </is>
      </c>
      <c r="Q622" s="9" t="inlineStr">
        <is>
          <t>https://grantcue.com/foundations/the-clinton-family-fund-363994361</t>
        </is>
      </c>
    </row>
    <row r="623">
      <c r="A623">
        <f>IF($E623=$E622,$A622+1,1)</f>
        <v/>
      </c>
      <c r="B623" t="inlineStr">
        <is>
          <t>BERG FAMILY CHARITABLE FOUNDATION</t>
        </is>
      </c>
      <c r="C623" t="inlineStr">
        <is>
          <t>59-2803980</t>
        </is>
      </c>
      <c r="D623" t="inlineStr">
        <is>
          <t>Florida</t>
        </is>
      </c>
      <c r="E623" t="inlineStr">
        <is>
          <t>FL</t>
        </is>
      </c>
      <c r="F623" t="n">
        <v>2025</v>
      </c>
      <c r="G623" t="n">
        <v>2</v>
      </c>
      <c r="H623" s="13" t="n">
        <v>3763642</v>
      </c>
      <c r="I623" s="12" t="n">
        <v>45</v>
      </c>
      <c r="J623" s="13" t="n">
        <v>9000</v>
      </c>
      <c r="K623" s="13">
        <f>IFERROR($H623/$I623,"")</f>
        <v/>
      </c>
      <c r="L623" s="13" t="n">
        <v>2500000</v>
      </c>
      <c r="M623" t="inlineStr">
        <is>
          <t>DC, CO, WI</t>
        </is>
      </c>
      <c r="N623" t="inlineStr">
        <is>
          <t>No</t>
        </is>
      </c>
      <c r="O623" t="inlineStr">
        <is>
          <t>Not stated</t>
        </is>
      </c>
      <c r="Q623" s="9" t="inlineStr">
        <is>
          <t>https://grantcue.com/foundations/berg-family-charitable-foundation-592803980</t>
        </is>
      </c>
    </row>
    <row r="624">
      <c r="A624">
        <f>IF($E624=$E623,$A623+1,1)</f>
        <v/>
      </c>
      <c r="B624" t="inlineStr">
        <is>
          <t>THE JOSE MILTON FOUNDATION</t>
        </is>
      </c>
      <c r="C624" t="inlineStr">
        <is>
          <t>26-2471929</t>
        </is>
      </c>
      <c r="D624" t="inlineStr">
        <is>
          <t>Florida</t>
        </is>
      </c>
      <c r="E624" t="inlineStr">
        <is>
          <t>FL</t>
        </is>
      </c>
      <c r="F624" t="n">
        <v>2024</v>
      </c>
      <c r="G624" t="n">
        <v>2</v>
      </c>
      <c r="H624" s="13" t="n">
        <v>3757984</v>
      </c>
      <c r="I624" s="12" t="n">
        <v>33</v>
      </c>
      <c r="J624" s="13" t="n">
        <v>30000</v>
      </c>
      <c r="K624" s="13">
        <f>IFERROR($H624/$I624,"")</f>
        <v/>
      </c>
      <c r="L624" s="13" t="n">
        <v>1300000</v>
      </c>
      <c r="M624" t="inlineStr">
        <is>
          <t>TX, IL, VA</t>
        </is>
      </c>
      <c r="N624" t="inlineStr">
        <is>
          <t>No</t>
        </is>
      </c>
      <c r="O624" t="inlineStr">
        <is>
          <t>Not stated</t>
        </is>
      </c>
      <c r="Q624" s="9" t="inlineStr">
        <is>
          <t>https://grantcue.com/foundations/the-jose-milton-foundation-262471929</t>
        </is>
      </c>
    </row>
    <row r="625">
      <c r="A625">
        <f>IF($E625=$E624,$A624+1,1)</f>
        <v/>
      </c>
      <c r="B625" t="inlineStr">
        <is>
          <t>LAUREN B LEICHTMAN &amp; ARTHUR E LEVINE FAMILY FOUNDATION</t>
        </is>
      </c>
      <c r="C625" t="inlineStr">
        <is>
          <t>95-4051968</t>
        </is>
      </c>
      <c r="D625" t="inlineStr">
        <is>
          <t>Florida</t>
        </is>
      </c>
      <c r="E625" t="inlineStr">
        <is>
          <t>FL</t>
        </is>
      </c>
      <c r="F625" t="n">
        <v>2024</v>
      </c>
      <c r="G625" t="n">
        <v>2</v>
      </c>
      <c r="H625" s="13" t="n">
        <v>3743850</v>
      </c>
      <c r="I625" s="12" t="n">
        <v>30</v>
      </c>
      <c r="J625" s="13" t="n">
        <v>15000</v>
      </c>
      <c r="K625" s="13">
        <f>IFERROR($H625/$I625,"")</f>
        <v/>
      </c>
      <c r="L625" s="13" t="n">
        <v>1000000</v>
      </c>
      <c r="M625" t="inlineStr">
        <is>
          <t>NY, CA, CT</t>
        </is>
      </c>
      <c r="N625" t="inlineStr">
        <is>
          <t>No</t>
        </is>
      </c>
      <c r="O625" t="inlineStr">
        <is>
          <t>Not stated</t>
        </is>
      </c>
      <c r="Q625" s="9" t="inlineStr">
        <is>
          <t>https://grantcue.com/foundations/lauren-b-leichtman-and-arthur-e-levine-family-foundation-954051968</t>
        </is>
      </c>
    </row>
    <row r="626">
      <c r="A626">
        <f>IF($E626=$E625,$A625+1,1)</f>
        <v/>
      </c>
      <c r="B626" t="inlineStr">
        <is>
          <t>THE DREXEL FUND</t>
        </is>
      </c>
      <c r="C626" t="inlineStr">
        <is>
          <t>46-5768451</t>
        </is>
      </c>
      <c r="D626" t="inlineStr">
        <is>
          <t>Florida</t>
        </is>
      </c>
      <c r="E626" t="inlineStr">
        <is>
          <t>FL</t>
        </is>
      </c>
      <c r="F626" t="n">
        <v>2024</v>
      </c>
      <c r="G626" t="n">
        <v>1</v>
      </c>
      <c r="H626" s="13" t="n">
        <v>3716156</v>
      </c>
      <c r="I626" s="12" t="n">
        <v>55</v>
      </c>
      <c r="J626" s="13" t="n">
        <v>56000</v>
      </c>
      <c r="K626" s="13">
        <f>IFERROR($H626/$I626,"")</f>
        <v/>
      </c>
      <c r="L626" s="13" t="n">
        <v>275000</v>
      </c>
      <c r="M626" t="inlineStr">
        <is>
          <t>WI, CA, OH</t>
        </is>
      </c>
      <c r="N626" t="inlineStr">
        <is>
          <t>No</t>
        </is>
      </c>
      <c r="O626" t="inlineStr">
        <is>
          <t>Not stated</t>
        </is>
      </c>
      <c r="Q626" s="9" t="inlineStr">
        <is>
          <t>https://grantcue.com/foundations/the-drexel-fund-465768451</t>
        </is>
      </c>
    </row>
    <row r="627">
      <c r="A627">
        <f>IF($E627=$E626,$A626+1,1)</f>
        <v/>
      </c>
      <c r="B627" t="inlineStr">
        <is>
          <t>THE HUISKING FOUNDATION INC</t>
        </is>
      </c>
      <c r="C627" t="inlineStr">
        <is>
          <t>13-6117501</t>
        </is>
      </c>
      <c r="D627" t="inlineStr">
        <is>
          <t>Florida</t>
        </is>
      </c>
      <c r="E627" t="inlineStr">
        <is>
          <t>FL</t>
        </is>
      </c>
      <c r="F627" t="n">
        <v>2025</v>
      </c>
      <c r="G627" t="n">
        <v>2</v>
      </c>
      <c r="H627" s="13" t="n">
        <v>3710000</v>
      </c>
      <c r="I627" s="12" t="n">
        <v>386</v>
      </c>
      <c r="J627" s="13" t="n">
        <v>5000</v>
      </c>
      <c r="K627" s="13">
        <f>IFERROR($H627/$I627,"")</f>
        <v/>
      </c>
      <c r="L627" s="13" t="n">
        <v>87000</v>
      </c>
      <c r="M627" t="inlineStr">
        <is>
          <t>CT, DE, NC</t>
        </is>
      </c>
      <c r="N627" t="inlineStr">
        <is>
          <t>Yes</t>
        </is>
      </c>
      <c r="O627" t="inlineStr">
        <is>
          <t>Not stated</t>
        </is>
      </c>
      <c r="P627" s="9" t="inlineStr">
        <is>
          <t>https://huiskingfoundation.org/</t>
        </is>
      </c>
      <c r="Q627" s="9" t="inlineStr">
        <is>
          <t>https://grantcue.com/foundations/the-huisking-foundation-inc-136117501</t>
        </is>
      </c>
    </row>
    <row r="628">
      <c r="A628">
        <f>IF($E628=$E627,$A627+1,1)</f>
        <v/>
      </c>
      <c r="B628" t="inlineStr">
        <is>
          <t>K2 CHARITABLE FOUNDATION</t>
        </is>
      </c>
      <c r="C628" t="inlineStr">
        <is>
          <t>46-1208733</t>
        </is>
      </c>
      <c r="D628" t="inlineStr">
        <is>
          <t>Florida</t>
        </is>
      </c>
      <c r="E628" t="inlineStr">
        <is>
          <t>FL</t>
        </is>
      </c>
      <c r="F628" t="n">
        <v>2025</v>
      </c>
      <c r="G628" t="n">
        <v>2</v>
      </c>
      <c r="H628" s="13" t="n">
        <v>3679384</v>
      </c>
      <c r="I628" s="12" t="n">
        <v>32</v>
      </c>
      <c r="J628" s="13" t="n">
        <v>20000</v>
      </c>
      <c r="K628" s="13">
        <f>IFERROR($H628/$I628,"")</f>
        <v/>
      </c>
      <c r="L628" s="13" t="n">
        <v>1032500</v>
      </c>
      <c r="M628" t="inlineStr">
        <is>
          <t>IA, CO, MS</t>
        </is>
      </c>
      <c r="N628" t="inlineStr">
        <is>
          <t>Yes</t>
        </is>
      </c>
      <c r="O628" t="inlineStr">
        <is>
          <t>Yes</t>
        </is>
      </c>
      <c r="Q628" s="9" t="inlineStr">
        <is>
          <t>https://grantcue.com/foundations/k2-charitable-foundation-461208733</t>
        </is>
      </c>
    </row>
    <row r="629">
      <c r="A629">
        <f>IF($E629=$E628,$A628+1,1)</f>
        <v/>
      </c>
      <c r="B629" t="inlineStr">
        <is>
          <t>McIntosh Foundation</t>
        </is>
      </c>
      <c r="C629" t="inlineStr">
        <is>
          <t>13-6096459</t>
        </is>
      </c>
      <c r="D629" t="inlineStr">
        <is>
          <t>Florida</t>
        </is>
      </c>
      <c r="E629" t="inlineStr">
        <is>
          <t>FL</t>
        </is>
      </c>
      <c r="F629" t="n">
        <v>2025</v>
      </c>
      <c r="G629" t="n">
        <v>2</v>
      </c>
      <c r="H629" s="13" t="n">
        <v>3679126</v>
      </c>
      <c r="I629" s="12" t="n">
        <v>23</v>
      </c>
      <c r="J629" s="13" t="n">
        <v>50000</v>
      </c>
      <c r="K629" s="13">
        <f>IFERROR($H629/$I629,"")</f>
        <v/>
      </c>
      <c r="L629" s="13" t="n">
        <v>1772456</v>
      </c>
      <c r="M629" t="inlineStr">
        <is>
          <t>AK, OR, CA</t>
        </is>
      </c>
      <c r="N629" t="inlineStr">
        <is>
          <t>No</t>
        </is>
      </c>
      <c r="O629" t="inlineStr">
        <is>
          <t>Not stated</t>
        </is>
      </c>
      <c r="Q629" s="9" t="inlineStr">
        <is>
          <t>https://grantcue.com/foundations/mcintosh-foundation-136096459</t>
        </is>
      </c>
    </row>
    <row r="630">
      <c r="A630">
        <f>IF($E630=$E629,$A629+1,1)</f>
        <v/>
      </c>
      <c r="B630" t="inlineStr">
        <is>
          <t>NEWTON &amp; ROCHELLE BECKER CHARITABLE TRUS</t>
        </is>
      </c>
      <c r="C630" t="inlineStr">
        <is>
          <t>20-3822168</t>
        </is>
      </c>
      <c r="D630" t="inlineStr">
        <is>
          <t>Florida</t>
        </is>
      </c>
      <c r="E630" t="inlineStr">
        <is>
          <t>FL</t>
        </is>
      </c>
      <c r="F630" t="n">
        <v>2024</v>
      </c>
      <c r="G630" t="n">
        <v>1</v>
      </c>
      <c r="H630" s="13" t="n">
        <v>3663445</v>
      </c>
      <c r="I630" s="12" t="n">
        <v>47</v>
      </c>
      <c r="J630" s="13" t="n">
        <v>12000</v>
      </c>
      <c r="K630" s="13">
        <f>IFERROR($H630/$I630,"")</f>
        <v/>
      </c>
      <c r="L630" s="13" t="n">
        <v>1925000</v>
      </c>
      <c r="M630" t="inlineStr">
        <is>
          <t>CA, NY, DC</t>
        </is>
      </c>
      <c r="N630" t="inlineStr">
        <is>
          <t>No</t>
        </is>
      </c>
      <c r="O630" t="inlineStr">
        <is>
          <t>Not stated</t>
        </is>
      </c>
      <c r="Q630" s="9" t="inlineStr">
        <is>
          <t>https://grantcue.com/foundations/newton-and-rochelle-becker-charitable-trus-203822168</t>
        </is>
      </c>
    </row>
    <row r="631">
      <c r="A631">
        <f>IF($E631=$E630,$A630+1,1)</f>
        <v/>
      </c>
      <c r="B631" t="inlineStr">
        <is>
          <t>HOLLYJOLLY FOUNDATION INC</t>
        </is>
      </c>
      <c r="C631" t="inlineStr">
        <is>
          <t>83-2855068</t>
        </is>
      </c>
      <c r="D631" t="inlineStr">
        <is>
          <t>Florida</t>
        </is>
      </c>
      <c r="E631" t="inlineStr">
        <is>
          <t>FL</t>
        </is>
      </c>
      <c r="F631" t="n">
        <v>2024</v>
      </c>
      <c r="G631" t="n">
        <v>2</v>
      </c>
      <c r="H631" s="13" t="n">
        <v>3647673</v>
      </c>
      <c r="I631" s="12" t="n">
        <v>79</v>
      </c>
      <c r="J631" s="13" t="n">
        <v>25000</v>
      </c>
      <c r="K631" s="13">
        <f>IFERROR($H631/$I631,"")</f>
        <v/>
      </c>
      <c r="L631" s="13" t="n">
        <v>292000</v>
      </c>
      <c r="M631" t="inlineStr">
        <is>
          <t>CA, NY, MA</t>
        </is>
      </c>
      <c r="N631" t="inlineStr">
        <is>
          <t>No</t>
        </is>
      </c>
      <c r="O631" t="inlineStr">
        <is>
          <t>Not stated</t>
        </is>
      </c>
      <c r="Q631" s="9" t="inlineStr">
        <is>
          <t>https://grantcue.com/foundations/hollyjolly-foundation-inc-832855068</t>
        </is>
      </c>
    </row>
    <row r="632">
      <c r="A632">
        <f>IF($E632=$E631,$A631+1,1)</f>
        <v/>
      </c>
      <c r="B632" t="inlineStr">
        <is>
          <t>The Bill &amp; Ann Templeton Foundation Inc</t>
        </is>
      </c>
      <c r="C632" t="inlineStr">
        <is>
          <t>20-3073117</t>
        </is>
      </c>
      <c r="D632" t="inlineStr">
        <is>
          <t>Florida</t>
        </is>
      </c>
      <c r="E632" t="inlineStr">
        <is>
          <t>FL</t>
        </is>
      </c>
      <c r="F632" t="n">
        <v>2024</v>
      </c>
      <c r="G632" t="n">
        <v>2</v>
      </c>
      <c r="H632" s="13" t="n">
        <v>3632490</v>
      </c>
      <c r="I632" s="12" t="n">
        <v>105</v>
      </c>
      <c r="J632" s="13" t="n">
        <v>25000</v>
      </c>
      <c r="K632" s="13">
        <f>IFERROR($H632/$I632,"")</f>
        <v/>
      </c>
      <c r="L632" s="13" t="n">
        <v>455000</v>
      </c>
      <c r="M632" t="inlineStr">
        <is>
          <t>TN, GA, SC</t>
        </is>
      </c>
      <c r="N632" t="inlineStr">
        <is>
          <t>Yes</t>
        </is>
      </c>
      <c r="O632" t="inlineStr">
        <is>
          <t>Not stated</t>
        </is>
      </c>
      <c r="P632" s="9" t="inlineStr">
        <is>
          <t>https://www.batempleton.org/</t>
        </is>
      </c>
      <c r="Q632" s="9" t="inlineStr">
        <is>
          <t>https://grantcue.com/foundations/the-bill-and-ann-templeton-foundation-inc-203073117</t>
        </is>
      </c>
    </row>
    <row r="633">
      <c r="A633">
        <f>IF($E633=$E632,$A632+1,1)</f>
        <v/>
      </c>
      <c r="B633" t="inlineStr">
        <is>
          <t>SMITH BROTHERS FAMILY FOUNDATION INC</t>
        </is>
      </c>
      <c r="C633" t="inlineStr">
        <is>
          <t>84-3726366</t>
        </is>
      </c>
      <c r="D633" t="inlineStr">
        <is>
          <t>Florida</t>
        </is>
      </c>
      <c r="E633" t="inlineStr">
        <is>
          <t>FL</t>
        </is>
      </c>
      <c r="F633" t="n">
        <v>2024</v>
      </c>
      <c r="G633" t="n">
        <v>2</v>
      </c>
      <c r="H633" s="13" t="n">
        <v>3603261</v>
      </c>
      <c r="I633" s="12" t="n">
        <v>37</v>
      </c>
      <c r="J633" s="13" t="n">
        <v>3600</v>
      </c>
      <c r="K633" s="13">
        <f>IFERROR($H633/$I633,"")</f>
        <v/>
      </c>
      <c r="L633" s="13" t="n">
        <v>1805059</v>
      </c>
      <c r="M633" t="inlineStr">
        <is>
          <t>RI, VA, NY</t>
        </is>
      </c>
      <c r="N633" t="inlineStr">
        <is>
          <t>Yes</t>
        </is>
      </c>
      <c r="O633" t="inlineStr">
        <is>
          <t>Not stated</t>
        </is>
      </c>
      <c r="Q633" s="9" t="inlineStr">
        <is>
          <t>https://grantcue.com/foundations/smith-brothers-family-foundation-inc-843726366</t>
        </is>
      </c>
    </row>
    <row r="634">
      <c r="A634">
        <f>IF($E634=$E633,$A633+1,1)</f>
        <v/>
      </c>
      <c r="B634" t="inlineStr">
        <is>
          <t>WILD WISDOM FOUNDATION INC (FORMERLY A CERAMI &amp; A DUNNE FDN FOR WORLD HEALTH)</t>
        </is>
      </c>
      <c r="C634" t="inlineStr">
        <is>
          <t>27-3183913</t>
        </is>
      </c>
      <c r="D634" t="inlineStr">
        <is>
          <t>Florida</t>
        </is>
      </c>
      <c r="E634" t="inlineStr">
        <is>
          <t>FL</t>
        </is>
      </c>
      <c r="F634" t="n">
        <v>2025</v>
      </c>
      <c r="G634" t="n">
        <v>2</v>
      </c>
      <c r="H634" s="13" t="n">
        <v>3588909</v>
      </c>
      <c r="I634" s="12" t="n">
        <v>84</v>
      </c>
      <c r="J634" s="13" t="n">
        <v>15000</v>
      </c>
      <c r="K634" s="13">
        <f>IFERROR($H634/$I634,"")</f>
        <v/>
      </c>
      <c r="L634" s="13" t="n">
        <v>1023097</v>
      </c>
      <c r="M634" t="inlineStr">
        <is>
          <t>CA, NY, DC</t>
        </is>
      </c>
      <c r="N634" t="inlineStr">
        <is>
          <t>Yes</t>
        </is>
      </c>
      <c r="O634" t="inlineStr">
        <is>
          <t>Yes</t>
        </is>
      </c>
      <c r="P634" s="9" t="inlineStr">
        <is>
          <t>https://wildwisdomfoundation.org/</t>
        </is>
      </c>
      <c r="Q634" s="9" t="inlineStr">
        <is>
          <t>https://grantcue.com/foundations/wild-wisdom-foundation-inc-formerly-a-cerami-and-a-dunne-fdn-for-world-health-273183913</t>
        </is>
      </c>
    </row>
    <row r="635">
      <c r="A635">
        <f>IF($E635=$E634,$A634+1,1)</f>
        <v/>
      </c>
      <c r="B635" t="inlineStr">
        <is>
          <t>MCJUNKIN FAMILY CHARITABLE FNDNINC</t>
        </is>
      </c>
      <c r="C635" t="inlineStr">
        <is>
          <t>47-1737532</t>
        </is>
      </c>
      <c r="D635" t="inlineStr">
        <is>
          <t>Florida</t>
        </is>
      </c>
      <c r="E635" t="inlineStr">
        <is>
          <t>FL</t>
        </is>
      </c>
      <c r="F635" t="n">
        <v>2024</v>
      </c>
      <c r="G635" t="n">
        <v>1</v>
      </c>
      <c r="H635" s="13" t="n">
        <v>3567061</v>
      </c>
      <c r="I635" s="12" t="n">
        <v>15</v>
      </c>
      <c r="J635" s="13" t="n">
        <v>50000</v>
      </c>
      <c r="K635" s="13">
        <f>IFERROR($H635/$I635,"")</f>
        <v/>
      </c>
      <c r="L635" s="13" t="n">
        <v>1050000</v>
      </c>
      <c r="M635" t="inlineStr">
        <is>
          <t>NC, SC, GA</t>
        </is>
      </c>
      <c r="N635" t="inlineStr">
        <is>
          <t>No</t>
        </is>
      </c>
      <c r="O635" t="inlineStr">
        <is>
          <t>Not stated</t>
        </is>
      </c>
      <c r="Q635" s="9" t="inlineStr">
        <is>
          <t>https://grantcue.com/foundations/mcjunkin-family-charitable-fndninc-471737532</t>
        </is>
      </c>
    </row>
    <row r="636">
      <c r="A636">
        <f>IF($E636=$E635,$A635+1,1)</f>
        <v/>
      </c>
      <c r="B636" t="inlineStr">
        <is>
          <t>Caplin Foundation</t>
        </is>
      </c>
      <c r="C636" t="inlineStr">
        <is>
          <t>52-6078981</t>
        </is>
      </c>
      <c r="D636" t="inlineStr">
        <is>
          <t>Florida</t>
        </is>
      </c>
      <c r="E636" t="inlineStr">
        <is>
          <t>FL</t>
        </is>
      </c>
      <c r="F636" t="n">
        <v>2025</v>
      </c>
      <c r="G636" t="n">
        <v>3</v>
      </c>
      <c r="H636" s="13" t="n">
        <v>3564810</v>
      </c>
      <c r="I636" s="12" t="n">
        <v>677</v>
      </c>
      <c r="J636" s="13" t="n">
        <v>1000</v>
      </c>
      <c r="K636" s="13">
        <f>IFERROR($H636/$I636,"")</f>
        <v/>
      </c>
      <c r="L636" s="13" t="n">
        <v>2250000</v>
      </c>
      <c r="M636" t="inlineStr">
        <is>
          <t>VA, CA, MI</t>
        </is>
      </c>
      <c r="N636" t="inlineStr">
        <is>
          <t>No</t>
        </is>
      </c>
      <c r="O636" t="inlineStr">
        <is>
          <t>Not stated</t>
        </is>
      </c>
      <c r="Q636" s="9" t="inlineStr">
        <is>
          <t>https://grantcue.com/foundations/caplin-foundation-526078981</t>
        </is>
      </c>
    </row>
    <row r="637">
      <c r="A637">
        <f>IF($E637=$E636,$A636+1,1)</f>
        <v/>
      </c>
      <c r="B637" t="inlineStr">
        <is>
          <t>NORCROSS FOUNDATION INC</t>
        </is>
      </c>
      <c r="C637" t="inlineStr">
        <is>
          <t>46-2442626</t>
        </is>
      </c>
      <c r="D637" t="inlineStr">
        <is>
          <t>Florida</t>
        </is>
      </c>
      <c r="E637" t="inlineStr">
        <is>
          <t>FL</t>
        </is>
      </c>
      <c r="F637" t="n">
        <v>2025</v>
      </c>
      <c r="G637" t="n">
        <v>2</v>
      </c>
      <c r="H637" s="13" t="n">
        <v>3557000</v>
      </c>
      <c r="I637" s="12" t="n">
        <v>25</v>
      </c>
      <c r="J637" s="13" t="n">
        <v>75000</v>
      </c>
      <c r="K637" s="13">
        <f>IFERROR($H637/$I637,"")</f>
        <v/>
      </c>
      <c r="L637" s="13" t="n">
        <v>500000</v>
      </c>
      <c r="M637" t="inlineStr">
        <is>
          <t>MD, NY, MI</t>
        </is>
      </c>
      <c r="N637" t="inlineStr">
        <is>
          <t>No</t>
        </is>
      </c>
      <c r="O637" t="inlineStr">
        <is>
          <t>Not stated</t>
        </is>
      </c>
      <c r="Q637" s="9" t="inlineStr">
        <is>
          <t>https://grantcue.com/foundations/norcross-foundation-inc-462442626</t>
        </is>
      </c>
    </row>
    <row r="638">
      <c r="A638">
        <f>IF($E638=$E637,$A637+1,1)</f>
        <v/>
      </c>
      <c r="B638" t="inlineStr">
        <is>
          <t>CASPERSEN FOUNDATION INC</t>
        </is>
      </c>
      <c r="C638" t="inlineStr">
        <is>
          <t>47-4730474</t>
        </is>
      </c>
      <c r="D638" t="inlineStr">
        <is>
          <t>Florida</t>
        </is>
      </c>
      <c r="E638" t="inlineStr">
        <is>
          <t>FL</t>
        </is>
      </c>
      <c r="F638" t="n">
        <v>2025</v>
      </c>
      <c r="G638" t="n">
        <v>2</v>
      </c>
      <c r="H638" s="13" t="n">
        <v>3535000</v>
      </c>
      <c r="I638" s="12" t="n">
        <v>14</v>
      </c>
      <c r="J638" s="13" t="n">
        <v>250000</v>
      </c>
      <c r="K638" s="13">
        <f>IFERROR($H638/$I638,"")</f>
        <v/>
      </c>
      <c r="L638" s="13" t="n">
        <v>1000000</v>
      </c>
      <c r="M638" t="inlineStr">
        <is>
          <t>UT, NC, WV</t>
        </is>
      </c>
      <c r="N638" t="inlineStr">
        <is>
          <t>No</t>
        </is>
      </c>
      <c r="O638" t="inlineStr">
        <is>
          <t>Not stated</t>
        </is>
      </c>
      <c r="Q638" s="9" t="inlineStr">
        <is>
          <t>https://grantcue.com/foundations/caspersen-foundation-inc-474730474</t>
        </is>
      </c>
    </row>
    <row r="639">
      <c r="A639">
        <f>IF($E639=$E638,$A638+1,1)</f>
        <v/>
      </c>
      <c r="B639" t="inlineStr">
        <is>
          <t>PEACOCK FOUNDATION INC</t>
        </is>
      </c>
      <c r="C639" t="inlineStr">
        <is>
          <t>59-0999759</t>
        </is>
      </c>
      <c r="D639" t="inlineStr">
        <is>
          <t>Florida</t>
        </is>
      </c>
      <c r="E639" t="inlineStr">
        <is>
          <t>FL</t>
        </is>
      </c>
      <c r="F639" t="n">
        <v>2024</v>
      </c>
      <c r="G639" t="n">
        <v>2</v>
      </c>
      <c r="H639" s="13" t="n">
        <v>3475200</v>
      </c>
      <c r="I639" s="12" t="n">
        <v>111</v>
      </c>
      <c r="J639" s="13" t="n">
        <v>25000</v>
      </c>
      <c r="K639" s="13">
        <f>IFERROR($H639/$I639,"")</f>
        <v/>
      </c>
      <c r="L639" s="13" t="n">
        <v>150000</v>
      </c>
      <c r="M639" t="inlineStr">
        <is>
          <t>TX, CT, DC</t>
        </is>
      </c>
      <c r="N639" t="inlineStr">
        <is>
          <t>Yes</t>
        </is>
      </c>
      <c r="O639" t="inlineStr">
        <is>
          <t>Not stated</t>
        </is>
      </c>
      <c r="P639" s="9" t="inlineStr">
        <is>
          <t>https://www.peacockfoundationinc.org/</t>
        </is>
      </c>
      <c r="Q639" s="9" t="inlineStr">
        <is>
          <t>https://grantcue.com/foundations/peacock-foundation-inc-590999759</t>
        </is>
      </c>
    </row>
    <row r="640">
      <c r="A640">
        <f>IF($E640=$E639,$A639+1,1)</f>
        <v/>
      </c>
      <c r="B640" t="inlineStr">
        <is>
          <t>THE JOEL AND GAIL MORGANROTH FAMILY FOUNDATION</t>
        </is>
      </c>
      <c r="C640" t="inlineStr">
        <is>
          <t>23-2244767</t>
        </is>
      </c>
      <c r="D640" t="inlineStr">
        <is>
          <t>Florida</t>
        </is>
      </c>
      <c r="E640" t="inlineStr">
        <is>
          <t>FL</t>
        </is>
      </c>
      <c r="F640" t="n">
        <v>2025</v>
      </c>
      <c r="G640" t="n">
        <v>2</v>
      </c>
      <c r="H640" s="13" t="n">
        <v>3439135</v>
      </c>
      <c r="I640" s="12" t="n">
        <v>9</v>
      </c>
      <c r="J640" s="13" t="n">
        <v>8500</v>
      </c>
      <c r="K640" s="13">
        <f>IFERROR($H640/$I640,"")</f>
        <v/>
      </c>
      <c r="L640" s="13" t="n">
        <v>3376285</v>
      </c>
      <c r="M640" t="inlineStr">
        <is>
          <t>PA</t>
        </is>
      </c>
      <c r="N640" t="inlineStr">
        <is>
          <t>No</t>
        </is>
      </c>
      <c r="O640" t="inlineStr">
        <is>
          <t>Not stated</t>
        </is>
      </c>
      <c r="Q640" s="9" t="inlineStr">
        <is>
          <t>https://grantcue.com/foundations/the-joel-and-gail-morganroth-family-foundation-232244767</t>
        </is>
      </c>
    </row>
    <row r="641">
      <c r="A641">
        <f>IF($E641=$E640,$A640+1,1)</f>
        <v/>
      </c>
      <c r="B641" t="inlineStr">
        <is>
          <t>W AND H THOMAS CHARITABLE TRUST</t>
        </is>
      </c>
      <c r="C641" t="inlineStr">
        <is>
          <t>36-6917007</t>
        </is>
      </c>
      <c r="D641" t="inlineStr">
        <is>
          <t>Florida</t>
        </is>
      </c>
      <c r="E641" t="inlineStr">
        <is>
          <t>FL</t>
        </is>
      </c>
      <c r="F641" t="n">
        <v>2025</v>
      </c>
      <c r="G641" t="n">
        <v>2</v>
      </c>
      <c r="H641" s="13" t="n">
        <v>3433500</v>
      </c>
      <c r="I641" s="12" t="n">
        <v>139</v>
      </c>
      <c r="J641" s="13" t="n">
        <v>15000</v>
      </c>
      <c r="K641" s="13">
        <f>IFERROR($H641/$I641,"")</f>
        <v/>
      </c>
      <c r="L641" s="13" t="n">
        <v>240000</v>
      </c>
      <c r="M641" t="inlineStr">
        <is>
          <t>TN, IN, NY</t>
        </is>
      </c>
      <c r="N641" t="inlineStr">
        <is>
          <t>Yes</t>
        </is>
      </c>
      <c r="O641" t="inlineStr">
        <is>
          <t>Yes</t>
        </is>
      </c>
      <c r="Q641" s="9" t="inlineStr">
        <is>
          <t>https://grantcue.com/foundations/w-and-h-thomas-charitable-trust-366917007</t>
        </is>
      </c>
    </row>
    <row r="642">
      <c r="A642">
        <f>IF($E642=$E641,$A641+1,1)</f>
        <v/>
      </c>
      <c r="B642" t="inlineStr">
        <is>
          <t>THE CRB FAMILY FOUNDATION INC</t>
        </is>
      </c>
      <c r="C642" t="inlineStr">
        <is>
          <t>13-3999708</t>
        </is>
      </c>
      <c r="D642" t="inlineStr">
        <is>
          <t>Florida</t>
        </is>
      </c>
      <c r="E642" t="inlineStr">
        <is>
          <t>FL</t>
        </is>
      </c>
      <c r="F642" t="n">
        <v>2024</v>
      </c>
      <c r="G642" t="n">
        <v>1</v>
      </c>
      <c r="H642" s="13" t="n">
        <v>3423965</v>
      </c>
      <c r="I642" s="12" t="n">
        <v>12</v>
      </c>
      <c r="J642" s="13" t="n">
        <v>6250</v>
      </c>
      <c r="K642" s="13">
        <f>IFERROR($H642/$I642,"")</f>
        <v/>
      </c>
      <c r="L642" s="13" t="n">
        <v>2833000</v>
      </c>
      <c r="M642" t="inlineStr">
        <is>
          <t>NY, RI, UT</t>
        </is>
      </c>
      <c r="N642" t="inlineStr">
        <is>
          <t>No</t>
        </is>
      </c>
      <c r="O642" t="inlineStr">
        <is>
          <t>Not stated</t>
        </is>
      </c>
      <c r="Q642" s="9" t="inlineStr">
        <is>
          <t>https://grantcue.com/foundations/the-crb-family-foundation-inc-133999708</t>
        </is>
      </c>
    </row>
    <row r="643">
      <c r="A643">
        <f>IF($E643=$E642,$A642+1,1)</f>
        <v/>
      </c>
      <c r="B643" t="inlineStr">
        <is>
          <t>THE ELLEN AND IAN GRAHAM FOUNDATION INC</t>
        </is>
      </c>
      <c r="C643" t="inlineStr">
        <is>
          <t>88-0694877</t>
        </is>
      </c>
      <c r="D643" t="inlineStr">
        <is>
          <t>Florida</t>
        </is>
      </c>
      <c r="E643" t="inlineStr">
        <is>
          <t>FL</t>
        </is>
      </c>
      <c r="F643" t="n">
        <v>2024</v>
      </c>
      <c r="G643" t="n">
        <v>2</v>
      </c>
      <c r="H643" s="13" t="n">
        <v>3412450</v>
      </c>
      <c r="I643" s="12" t="n">
        <v>22</v>
      </c>
      <c r="J643" s="13" t="n">
        <v>22350</v>
      </c>
      <c r="K643" s="13">
        <f>IFERROR($H643/$I643,"")</f>
        <v/>
      </c>
      <c r="L643" s="13" t="n">
        <v>1400000</v>
      </c>
      <c r="M643" t="inlineStr">
        <is>
          <t>NE, MORAYSHIRE, NY</t>
        </is>
      </c>
      <c r="N643" t="inlineStr">
        <is>
          <t>No</t>
        </is>
      </c>
      <c r="O643" t="inlineStr">
        <is>
          <t>Not stated</t>
        </is>
      </c>
      <c r="Q643" s="9" t="inlineStr">
        <is>
          <t>https://grantcue.com/foundations/the-ellen-and-ian-graham-foundation-inc-880694877</t>
        </is>
      </c>
    </row>
    <row r="644">
      <c r="A644">
        <f>IF($E644=$E643,$A643+1,1)</f>
        <v/>
      </c>
      <c r="B644" t="inlineStr">
        <is>
          <t>MOSS FOUNDATION INC</t>
        </is>
      </c>
      <c r="C644" t="inlineStr">
        <is>
          <t>46-4802331</t>
        </is>
      </c>
      <c r="D644" t="inlineStr">
        <is>
          <t>Florida</t>
        </is>
      </c>
      <c r="E644" t="inlineStr">
        <is>
          <t>FL</t>
        </is>
      </c>
      <c r="F644" t="n">
        <v>2024</v>
      </c>
      <c r="G644" t="n">
        <v>1</v>
      </c>
      <c r="H644" s="13" t="n">
        <v>3375790</v>
      </c>
      <c r="I644" s="12" t="n">
        <v>51</v>
      </c>
      <c r="J644" s="13" t="n">
        <v>34500</v>
      </c>
      <c r="K644" s="13">
        <f>IFERROR($H644/$I644,"")</f>
        <v/>
      </c>
      <c r="L644" s="13" t="n">
        <v>500000</v>
      </c>
      <c r="M644" t="inlineStr">
        <is>
          <t>TX, NC, MD</t>
        </is>
      </c>
      <c r="N644" t="inlineStr">
        <is>
          <t>Yes</t>
        </is>
      </c>
      <c r="O644" t="inlineStr">
        <is>
          <t>Yes</t>
        </is>
      </c>
      <c r="P644" s="9" t="inlineStr">
        <is>
          <t>https://mosscm.com/ABOUT-MOSS/MOSS-FOUNDATIONS</t>
        </is>
      </c>
      <c r="Q644" s="9" t="inlineStr">
        <is>
          <t>https://grantcue.com/foundations/moss-foundation-inc-464802331</t>
        </is>
      </c>
    </row>
    <row r="645">
      <c r="A645">
        <f>IF($E645=$E644,$A644+1,1)</f>
        <v/>
      </c>
      <c r="B645" t="inlineStr">
        <is>
          <t>THE HUNEEUS FOUNDATION</t>
        </is>
      </c>
      <c r="C645" t="inlineStr">
        <is>
          <t>51-0395298</t>
        </is>
      </c>
      <c r="D645" t="inlineStr">
        <is>
          <t>Florida</t>
        </is>
      </c>
      <c r="E645" t="inlineStr">
        <is>
          <t>FL</t>
        </is>
      </c>
      <c r="F645" t="n">
        <v>2024</v>
      </c>
      <c r="G645" t="n">
        <v>1</v>
      </c>
      <c r="H645" s="13" t="n">
        <v>3364110</v>
      </c>
      <c r="I645" s="12" t="n">
        <v>15</v>
      </c>
      <c r="J645" s="13" t="n">
        <v>40000</v>
      </c>
      <c r="K645" s="13">
        <f>IFERROR($H645/$I645,"")</f>
        <v/>
      </c>
      <c r="L645" s="13" t="n">
        <v>1500000</v>
      </c>
      <c r="M645" t="inlineStr">
        <is>
          <t>NY, CA, ODISHA</t>
        </is>
      </c>
      <c r="N645" t="inlineStr">
        <is>
          <t>Yes</t>
        </is>
      </c>
      <c r="O645" t="inlineStr">
        <is>
          <t>Not stated</t>
        </is>
      </c>
      <c r="Q645" s="9" t="inlineStr">
        <is>
          <t>https://grantcue.com/foundations/the-huneeus-foundation-510395298</t>
        </is>
      </c>
    </row>
    <row r="646">
      <c r="A646">
        <f>IF($E646=$E645,$A645+1,1)</f>
        <v/>
      </c>
      <c r="B646" t="inlineStr">
        <is>
          <t>THE BEAR FAMILY FOUNDATION INC</t>
        </is>
      </c>
      <c r="C646" t="inlineStr">
        <is>
          <t>75-3064392</t>
        </is>
      </c>
      <c r="D646" t="inlineStr">
        <is>
          <t>Florida</t>
        </is>
      </c>
      <c r="E646" t="inlineStr">
        <is>
          <t>FL</t>
        </is>
      </c>
      <c r="F646" t="n">
        <v>2025</v>
      </c>
      <c r="G646" t="n">
        <v>2</v>
      </c>
      <c r="H646" s="13" t="n">
        <v>3347953</v>
      </c>
      <c r="I646" s="12" t="n">
        <v>92</v>
      </c>
      <c r="J646" s="13" t="n">
        <v>5000</v>
      </c>
      <c r="K646" s="13">
        <f>IFERROR($H646/$I646,"")</f>
        <v/>
      </c>
      <c r="L646" s="13" t="n">
        <v>900000</v>
      </c>
      <c r="M646" t="inlineStr">
        <is>
          <t>GA, AL, DC</t>
        </is>
      </c>
      <c r="N646" t="inlineStr">
        <is>
          <t>No</t>
        </is>
      </c>
      <c r="O646" t="inlineStr">
        <is>
          <t>Not stated</t>
        </is>
      </c>
      <c r="Q646" s="9" t="inlineStr">
        <is>
          <t>https://grantcue.com/foundations/the-bear-family-foundation-inc-753064392</t>
        </is>
      </c>
    </row>
    <row r="647">
      <c r="A647">
        <f>IF($E647=$E646,$A646+1,1)</f>
        <v/>
      </c>
      <c r="B647" t="inlineStr">
        <is>
          <t>MARSHALL AND VERA LEA RINKER FOUNDATION INC</t>
        </is>
      </c>
      <c r="C647" t="inlineStr">
        <is>
          <t>31-1610196</t>
        </is>
      </c>
      <c r="D647" t="inlineStr">
        <is>
          <t>Florida</t>
        </is>
      </c>
      <c r="E647" t="inlineStr">
        <is>
          <t>FL</t>
        </is>
      </c>
      <c r="F647" t="n">
        <v>2025</v>
      </c>
      <c r="G647" t="n">
        <v>2</v>
      </c>
      <c r="H647" s="13" t="n">
        <v>3337773</v>
      </c>
      <c r="I647" s="12" t="n">
        <v>10</v>
      </c>
      <c r="J647" s="13" t="n">
        <v>100000</v>
      </c>
      <c r="K647" s="13">
        <f>IFERROR($H647/$I647,"")</f>
        <v/>
      </c>
      <c r="L647" s="13" t="n">
        <v>1317904</v>
      </c>
      <c r="M647" t="inlineStr">
        <is>
          <t>NC</t>
        </is>
      </c>
      <c r="N647" t="inlineStr">
        <is>
          <t>No</t>
        </is>
      </c>
      <c r="O647" t="inlineStr">
        <is>
          <t>Not stated</t>
        </is>
      </c>
      <c r="Q647" s="9" t="inlineStr">
        <is>
          <t>https://grantcue.com/foundations/marshall-and-vera-lea-rinker-foundation-inc-311610196</t>
        </is>
      </c>
    </row>
    <row r="648">
      <c r="A648">
        <f>IF($E648=$E647,$A647+1,1)</f>
        <v/>
      </c>
      <c r="B648" t="inlineStr">
        <is>
          <t>ORMJMP FOUNDATION</t>
        </is>
      </c>
      <c r="C648" t="inlineStr">
        <is>
          <t>84-3889532</t>
        </is>
      </c>
      <c r="D648" t="inlineStr">
        <is>
          <t>Florida</t>
        </is>
      </c>
      <c r="E648" t="inlineStr">
        <is>
          <t>FL</t>
        </is>
      </c>
      <c r="F648" t="n">
        <v>2024</v>
      </c>
      <c r="G648" t="n">
        <v>1</v>
      </c>
      <c r="H648" s="13" t="n">
        <v>3318452</v>
      </c>
      <c r="I648" s="12" t="n">
        <v>19</v>
      </c>
      <c r="J648" s="13" t="n">
        <v>125000</v>
      </c>
      <c r="K648" s="13">
        <f>IFERROR($H648/$I648,"")</f>
        <v/>
      </c>
      <c r="L648" s="13" t="n">
        <v>975000</v>
      </c>
      <c r="M648" t="inlineStr">
        <is>
          <t>DC, CA, NY</t>
        </is>
      </c>
      <c r="N648" t="inlineStr">
        <is>
          <t>No</t>
        </is>
      </c>
      <c r="O648" t="inlineStr">
        <is>
          <t>Not stated</t>
        </is>
      </c>
      <c r="Q648" s="9" t="inlineStr">
        <is>
          <t>https://grantcue.com/foundations/ormjmp-foundation-843889532</t>
        </is>
      </c>
    </row>
    <row r="649">
      <c r="A649">
        <f>IF($E649=$E648,$A648+1,1)</f>
        <v/>
      </c>
      <c r="B649" t="inlineStr">
        <is>
          <t>HELEN AND JACOB SHAHAM CHARITABLE FOUNDATION INC</t>
        </is>
      </c>
      <c r="C649" t="inlineStr">
        <is>
          <t>27-2166193</t>
        </is>
      </c>
      <c r="D649" t="inlineStr">
        <is>
          <t>Florida</t>
        </is>
      </c>
      <c r="E649" t="inlineStr">
        <is>
          <t>FL</t>
        </is>
      </c>
      <c r="F649" t="n">
        <v>2025</v>
      </c>
      <c r="G649" t="n">
        <v>2</v>
      </c>
      <c r="H649" s="13" t="n">
        <v>3301800</v>
      </c>
      <c r="I649" s="12" t="n">
        <v>5</v>
      </c>
      <c r="J649" s="13" t="n">
        <v>200000</v>
      </c>
      <c r="K649" s="13">
        <f>IFERROR($H649/$I649,"")</f>
        <v/>
      </c>
      <c r="L649" s="13" t="n">
        <v>2000000</v>
      </c>
      <c r="M649" t="inlineStr">
        <is>
          <t>NY, CA</t>
        </is>
      </c>
      <c r="N649" t="inlineStr">
        <is>
          <t>No</t>
        </is>
      </c>
      <c r="O649" t="inlineStr">
        <is>
          <t>Not stated</t>
        </is>
      </c>
      <c r="Q649" s="9" t="inlineStr">
        <is>
          <t>https://grantcue.com/foundations/helen-and-jacob-shaham-charitable-foundation-inc-272166193</t>
        </is>
      </c>
    </row>
    <row r="650">
      <c r="A650">
        <f>IF($E650=$E649,$A649+1,1)</f>
        <v/>
      </c>
      <c r="B650" t="inlineStr">
        <is>
          <t>PETER H KAMIN FAMILY FOUNDATION</t>
        </is>
      </c>
      <c r="C650" t="inlineStr">
        <is>
          <t>04-3398587</t>
        </is>
      </c>
      <c r="D650" t="inlineStr">
        <is>
          <t>Florida</t>
        </is>
      </c>
      <c r="E650" t="inlineStr">
        <is>
          <t>FL</t>
        </is>
      </c>
      <c r="F650" t="n">
        <v>2025</v>
      </c>
      <c r="G650" t="n">
        <v>2</v>
      </c>
      <c r="H650" s="13" t="n">
        <v>3284008</v>
      </c>
      <c r="I650" s="12" t="n">
        <v>50</v>
      </c>
      <c r="J650" s="13" t="n">
        <v>10000</v>
      </c>
      <c r="K650" s="13">
        <f>IFERROR($H650/$I650,"")</f>
        <v/>
      </c>
      <c r="L650" s="13" t="n">
        <v>1010400</v>
      </c>
      <c r="M650" t="inlineStr">
        <is>
          <t>NY, IL, MA</t>
        </is>
      </c>
      <c r="N650" t="inlineStr">
        <is>
          <t>No</t>
        </is>
      </c>
      <c r="O650" t="inlineStr">
        <is>
          <t>Not stated</t>
        </is>
      </c>
      <c r="Q650" s="9" t="inlineStr">
        <is>
          <t>https://grantcue.com/foundations/peter-h-kamin-family-foundation-043398587</t>
        </is>
      </c>
    </row>
    <row r="651">
      <c r="A651">
        <f>IF($E651=$E650,$A650+1,1)</f>
        <v/>
      </c>
      <c r="B651" t="inlineStr">
        <is>
          <t>BENJAMIN LEON JR CHARITABLE FOUNDATION INC</t>
        </is>
      </c>
      <c r="C651" t="inlineStr">
        <is>
          <t>92-0370420</t>
        </is>
      </c>
      <c r="D651" t="inlineStr">
        <is>
          <t>Florida</t>
        </is>
      </c>
      <c r="E651" t="inlineStr">
        <is>
          <t>FL</t>
        </is>
      </c>
      <c r="F651" t="n">
        <v>2024</v>
      </c>
      <c r="G651" t="n">
        <v>1</v>
      </c>
      <c r="H651" s="13" t="n">
        <v>3276286</v>
      </c>
      <c r="I651" s="12" t="n">
        <v>8</v>
      </c>
      <c r="J651" s="13" t="n">
        <v>190000</v>
      </c>
      <c r="K651" s="13">
        <f>IFERROR($H651/$I651,"")</f>
        <v/>
      </c>
      <c r="L651" s="13" t="n">
        <v>1000000</v>
      </c>
      <c r="M651" t="inlineStr">
        <is>
          <t>MD, IL</t>
        </is>
      </c>
      <c r="N651" t="inlineStr">
        <is>
          <t>No</t>
        </is>
      </c>
      <c r="O651" t="inlineStr">
        <is>
          <t>Not stated</t>
        </is>
      </c>
      <c r="Q651" s="9" t="inlineStr">
        <is>
          <t>https://grantcue.com/foundations/benjamin-leon-jr-charitable-foundation-inc-920370420</t>
        </is>
      </c>
    </row>
    <row r="652">
      <c r="A652">
        <f>IF($E652=$E651,$A651+1,1)</f>
        <v/>
      </c>
      <c r="B652" t="inlineStr">
        <is>
          <t>FOUNTAIN 33 FOUNDATION INC</t>
        </is>
      </c>
      <c r="C652" t="inlineStr">
        <is>
          <t>84-3242154</t>
        </is>
      </c>
      <c r="D652" t="inlineStr">
        <is>
          <t>Florida</t>
        </is>
      </c>
      <c r="E652" t="inlineStr">
        <is>
          <t>FL</t>
        </is>
      </c>
      <c r="F652" t="n">
        <v>2024</v>
      </c>
      <c r="G652" t="n">
        <v>2</v>
      </c>
      <c r="H652" s="13" t="n">
        <v>3214866</v>
      </c>
      <c r="I652" s="12" t="n">
        <v>21</v>
      </c>
      <c r="J652" s="13" t="n">
        <v>65815</v>
      </c>
      <c r="K652" s="13">
        <f>IFERROR($H652/$I652,"")</f>
        <v/>
      </c>
      <c r="L652" s="13" t="n">
        <v>988579</v>
      </c>
      <c r="M652" t="inlineStr">
        <is>
          <t>MD, CA</t>
        </is>
      </c>
      <c r="N652" t="inlineStr">
        <is>
          <t>No</t>
        </is>
      </c>
      <c r="O652" t="inlineStr">
        <is>
          <t>Not stated</t>
        </is>
      </c>
      <c r="Q652" s="9" t="inlineStr">
        <is>
          <t>https://grantcue.com/foundations/fountain-33-foundation-inc-843242154</t>
        </is>
      </c>
    </row>
    <row r="653">
      <c r="A653">
        <f>IF($E653=$E652,$A652+1,1)</f>
        <v/>
      </c>
      <c r="B653" t="inlineStr">
        <is>
          <t>SIDNEY KOHL FAMILY FOUNDATION</t>
        </is>
      </c>
      <c r="C653" t="inlineStr">
        <is>
          <t>65-6429919</t>
        </is>
      </c>
      <c r="D653" t="inlineStr">
        <is>
          <t>Florida</t>
        </is>
      </c>
      <c r="E653" t="inlineStr">
        <is>
          <t>FL</t>
        </is>
      </c>
      <c r="F653" t="n">
        <v>2024</v>
      </c>
      <c r="G653" t="n">
        <v>1</v>
      </c>
      <c r="H653" s="13" t="n">
        <v>3149105</v>
      </c>
      <c r="I653" s="12" t="n">
        <v>152</v>
      </c>
      <c r="J653" s="13" t="n">
        <v>5000</v>
      </c>
      <c r="K653" s="13">
        <f>IFERROR($H653/$I653,"")</f>
        <v/>
      </c>
      <c r="L653" s="13" t="n">
        <v>357800</v>
      </c>
      <c r="M653" t="inlineStr">
        <is>
          <t>IL, NY, CA</t>
        </is>
      </c>
      <c r="N653" t="inlineStr">
        <is>
          <t>No</t>
        </is>
      </c>
      <c r="O653" t="inlineStr">
        <is>
          <t>Yes</t>
        </is>
      </c>
      <c r="Q653" s="9" t="inlineStr">
        <is>
          <t>https://grantcue.com/foundations/sidney-kohl-family-foundation-656429919</t>
        </is>
      </c>
    </row>
    <row r="654">
      <c r="A654">
        <f>IF($E654=$E653,$A653+1,1)</f>
        <v/>
      </c>
      <c r="B654" t="inlineStr">
        <is>
          <t>Acahand Foundation</t>
        </is>
      </c>
      <c r="C654" t="inlineStr">
        <is>
          <t>83-3070019</t>
        </is>
      </c>
      <c r="D654" t="inlineStr">
        <is>
          <t>Florida</t>
        </is>
      </c>
      <c r="E654" t="inlineStr">
        <is>
          <t>FL</t>
        </is>
      </c>
      <c r="F654" t="n">
        <v>2024</v>
      </c>
      <c r="G654" t="n">
        <v>1</v>
      </c>
      <c r="H654" s="13" t="n">
        <v>3142872</v>
      </c>
      <c r="I654" s="12" t="n">
        <v>132</v>
      </c>
      <c r="J654" s="13" t="n">
        <v>3934</v>
      </c>
      <c r="K654" s="13">
        <f>IFERROR($H654/$I654,"")</f>
        <v/>
      </c>
      <c r="L654" s="13" t="n">
        <v>850000</v>
      </c>
      <c r="M654" t="inlineStr">
        <is>
          <t>NATIONAL CAPITAL, ID, UT</t>
        </is>
      </c>
      <c r="N654" t="inlineStr">
        <is>
          <t>No</t>
        </is>
      </c>
      <c r="O654" t="inlineStr">
        <is>
          <t>Not stated</t>
        </is>
      </c>
      <c r="Q654" s="9" t="inlineStr">
        <is>
          <t>https://grantcue.com/foundations/acahand-foundation-833070019</t>
        </is>
      </c>
    </row>
    <row r="655">
      <c r="A655">
        <f>IF($E655=$E654,$A654+1,1)</f>
        <v/>
      </c>
      <c r="B655" t="inlineStr">
        <is>
          <t>Doctorbird Foundation</t>
        </is>
      </c>
      <c r="C655" t="inlineStr">
        <is>
          <t>27-3900238</t>
        </is>
      </c>
      <c r="D655" t="inlineStr">
        <is>
          <t>Florida</t>
        </is>
      </c>
      <c r="E655" t="inlineStr">
        <is>
          <t>FL</t>
        </is>
      </c>
      <c r="F655" t="n">
        <v>2025</v>
      </c>
      <c r="G655" t="n">
        <v>2</v>
      </c>
      <c r="H655" s="13" t="n">
        <v>3121200</v>
      </c>
      <c r="I655" s="12" t="n">
        <v>45</v>
      </c>
      <c r="J655" s="13" t="n">
        <v>50000</v>
      </c>
      <c r="K655" s="13">
        <f>IFERROR($H655/$I655,"")</f>
        <v/>
      </c>
      <c r="L655" s="13" t="n">
        <v>300000</v>
      </c>
      <c r="M655" t="inlineStr">
        <is>
          <t>VT, WI, NY</t>
        </is>
      </c>
      <c r="N655" t="inlineStr">
        <is>
          <t>No</t>
        </is>
      </c>
      <c r="O655" t="inlineStr">
        <is>
          <t>Not stated</t>
        </is>
      </c>
      <c r="Q655" s="9" t="inlineStr">
        <is>
          <t>https://grantcue.com/foundations/doctorbird-foundation-273900238</t>
        </is>
      </c>
    </row>
    <row r="656">
      <c r="A656">
        <f>IF($E656=$E655,$A655+1,1)</f>
        <v/>
      </c>
      <c r="B656" t="inlineStr">
        <is>
          <t>THE BEATITUDE FOUNDATION INC</t>
        </is>
      </c>
      <c r="C656" t="inlineStr">
        <is>
          <t>59-3636206</t>
        </is>
      </c>
      <c r="D656" t="inlineStr">
        <is>
          <t>Florida</t>
        </is>
      </c>
      <c r="E656" t="inlineStr">
        <is>
          <t>FL</t>
        </is>
      </c>
      <c r="F656" t="n">
        <v>2024</v>
      </c>
      <c r="G656" t="n">
        <v>2</v>
      </c>
      <c r="H656" s="13" t="n">
        <v>3098151</v>
      </c>
      <c r="I656" s="12" t="n">
        <v>68</v>
      </c>
      <c r="J656" s="13" t="n">
        <v>2180</v>
      </c>
      <c r="K656" s="13">
        <f>IFERROR($H656/$I656,"")</f>
        <v/>
      </c>
      <c r="L656" s="13" t="n">
        <v>1346833</v>
      </c>
      <c r="M656" t="inlineStr">
        <is>
          <t>NY, NEW YORK, TEL AVIV-YAFO</t>
        </is>
      </c>
      <c r="N656" t="inlineStr">
        <is>
          <t>No</t>
        </is>
      </c>
      <c r="O656" t="inlineStr">
        <is>
          <t>Not stated</t>
        </is>
      </c>
      <c r="Q656" s="9" t="inlineStr">
        <is>
          <t>https://grantcue.com/foundations/the-beatitude-foundation-inc-593636206</t>
        </is>
      </c>
    </row>
    <row r="657">
      <c r="A657">
        <f>IF($E657=$E656,$A656+1,1)</f>
        <v/>
      </c>
      <c r="B657" t="inlineStr">
        <is>
          <t>JABIL CARES FOUNDATION INC</t>
        </is>
      </c>
      <c r="C657" t="inlineStr">
        <is>
          <t>88-2162851</t>
        </is>
      </c>
      <c r="D657" t="inlineStr">
        <is>
          <t>Florida</t>
        </is>
      </c>
      <c r="E657" t="inlineStr">
        <is>
          <t>FL</t>
        </is>
      </c>
      <c r="F657" t="n">
        <v>2024</v>
      </c>
      <c r="G657" t="n">
        <v>2</v>
      </c>
      <c r="H657" s="13" t="n">
        <v>3073956</v>
      </c>
      <c r="I657" s="12" t="n">
        <v>43</v>
      </c>
      <c r="J657" s="13" t="n">
        <v>15000</v>
      </c>
      <c r="K657" s="13">
        <f>IFERROR($H657/$I657,"")</f>
        <v/>
      </c>
      <c r="L657" s="13" t="n">
        <v>1158987</v>
      </c>
      <c r="M657" t="inlineStr">
        <is>
          <t>MN, NH, MI</t>
        </is>
      </c>
      <c r="N657" t="inlineStr">
        <is>
          <t>Yes</t>
        </is>
      </c>
      <c r="O657" t="inlineStr">
        <is>
          <t>Yes</t>
        </is>
      </c>
      <c r="Q657" s="9" t="inlineStr">
        <is>
          <t>https://grantcue.com/foundations/jabil-cares-foundation-inc-882162851</t>
        </is>
      </c>
    </row>
    <row r="658">
      <c r="A658">
        <f>IF($E658=$E657,$A657+1,1)</f>
        <v/>
      </c>
      <c r="B658" t="inlineStr">
        <is>
          <t>MERITAGE CARES FOUNDATION</t>
        </is>
      </c>
      <c r="C658" t="inlineStr">
        <is>
          <t>46-5059067</t>
        </is>
      </c>
      <c r="D658" t="inlineStr">
        <is>
          <t>Florida</t>
        </is>
      </c>
      <c r="E658" t="inlineStr">
        <is>
          <t>FL</t>
        </is>
      </c>
      <c r="F658" t="n">
        <v>2025</v>
      </c>
      <c r="G658" t="n">
        <v>2</v>
      </c>
      <c r="H658" s="13" t="n">
        <v>3068575</v>
      </c>
      <c r="I658" s="12" t="n">
        <v>132</v>
      </c>
      <c r="J658" s="13" t="n">
        <v>2500</v>
      </c>
      <c r="K658" s="13">
        <f>IFERROR($H658/$I658,"")</f>
        <v/>
      </c>
      <c r="L658" s="13" t="n">
        <v>300000</v>
      </c>
      <c r="M658" t="inlineStr">
        <is>
          <t>NE, CA, DC</t>
        </is>
      </c>
      <c r="N658" t="inlineStr">
        <is>
          <t>No</t>
        </is>
      </c>
      <c r="O658" t="inlineStr">
        <is>
          <t>Not stated</t>
        </is>
      </c>
      <c r="Q658" s="9" t="inlineStr">
        <is>
          <t>https://grantcue.com/foundations/meritage-cares-foundation-465059067</t>
        </is>
      </c>
    </row>
    <row r="659">
      <c r="A659">
        <f>IF($E659=$E658,$A658+1,1)</f>
        <v/>
      </c>
      <c r="B659" t="inlineStr">
        <is>
          <t>MILKEY FAMILY FOUNDATION INC</t>
        </is>
      </c>
      <c r="C659" t="inlineStr">
        <is>
          <t>47-4814419</t>
        </is>
      </c>
      <c r="D659" t="inlineStr">
        <is>
          <t>Florida</t>
        </is>
      </c>
      <c r="E659" t="inlineStr">
        <is>
          <t>FL</t>
        </is>
      </c>
      <c r="F659" t="n">
        <v>2024</v>
      </c>
      <c r="G659" t="n">
        <v>1</v>
      </c>
      <c r="H659" s="13" t="n">
        <v>3062172</v>
      </c>
      <c r="I659" s="12" t="n">
        <v>28</v>
      </c>
      <c r="J659" s="13" t="n">
        <v>25000</v>
      </c>
      <c r="K659" s="13">
        <f>IFERROR($H659/$I659,"")</f>
        <v/>
      </c>
      <c r="L659" s="13" t="n">
        <v>885838</v>
      </c>
      <c r="M659" t="inlineStr">
        <is>
          <t>CA, DC, NC</t>
        </is>
      </c>
      <c r="N659" t="inlineStr">
        <is>
          <t>Yes</t>
        </is>
      </c>
      <c r="O659" t="inlineStr">
        <is>
          <t>Not stated</t>
        </is>
      </c>
      <c r="P659" s="9" t="inlineStr">
        <is>
          <t>https://www.milkeyfamilyfoundation.org/</t>
        </is>
      </c>
      <c r="Q659" s="9" t="inlineStr">
        <is>
          <t>https://grantcue.com/foundations/milkey-family-foundation-inc-474814419</t>
        </is>
      </c>
    </row>
    <row r="660">
      <c r="A660">
        <f>IF($E660=$E659,$A659+1,1)</f>
        <v/>
      </c>
      <c r="B660" t="inlineStr">
        <is>
          <t>The Ruffwood Foundation</t>
        </is>
      </c>
      <c r="C660" t="inlineStr">
        <is>
          <t>58-6343704</t>
        </is>
      </c>
      <c r="D660" t="inlineStr">
        <is>
          <t>Florida</t>
        </is>
      </c>
      <c r="E660" t="inlineStr">
        <is>
          <t>FL</t>
        </is>
      </c>
      <c r="F660" t="n">
        <v>2025</v>
      </c>
      <c r="G660" t="n">
        <v>2</v>
      </c>
      <c r="H660" s="13" t="n">
        <v>3050000</v>
      </c>
      <c r="I660" s="12" t="n">
        <v>25</v>
      </c>
      <c r="J660" s="13" t="n">
        <v>20000</v>
      </c>
      <c r="K660" s="13">
        <f>IFERROR($H660/$I660,"")</f>
        <v/>
      </c>
      <c r="L660" s="13" t="n">
        <v>1000000</v>
      </c>
      <c r="M660" t="inlineStr">
        <is>
          <t>NC, MO, GA</t>
        </is>
      </c>
      <c r="N660" t="inlineStr">
        <is>
          <t>No</t>
        </is>
      </c>
      <c r="O660" t="inlineStr">
        <is>
          <t>Not stated</t>
        </is>
      </c>
      <c r="Q660" s="9" t="inlineStr">
        <is>
          <t>https://grantcue.com/foundations/the-ruffwood-foundation-586343704</t>
        </is>
      </c>
    </row>
    <row r="661">
      <c r="A661">
        <f>IF($E661=$E660,$A660+1,1)</f>
        <v/>
      </c>
      <c r="B661" t="inlineStr">
        <is>
          <t>L3HARRIS FOUNDATION INC</t>
        </is>
      </c>
      <c r="C661" t="inlineStr">
        <is>
          <t>34-6520425</t>
        </is>
      </c>
      <c r="D661" t="inlineStr">
        <is>
          <t>Florida</t>
        </is>
      </c>
      <c r="E661" t="inlineStr">
        <is>
          <t>FL</t>
        </is>
      </c>
      <c r="F661" t="n">
        <v>2024</v>
      </c>
      <c r="G661" t="n">
        <v>1</v>
      </c>
      <c r="H661" s="13" t="n">
        <v>3023831</v>
      </c>
      <c r="I661" s="12" t="n">
        <v>208</v>
      </c>
      <c r="J661" s="13" t="n">
        <v>2500</v>
      </c>
      <c r="K661" s="13">
        <f>IFERROR($H661/$I661,"")</f>
        <v/>
      </c>
      <c r="L661" s="13" t="n">
        <v>334000</v>
      </c>
      <c r="M661" t="inlineStr">
        <is>
          <t>MS, NY, PA</t>
        </is>
      </c>
      <c r="N661" t="inlineStr">
        <is>
          <t>No</t>
        </is>
      </c>
      <c r="O661" t="inlineStr">
        <is>
          <t>Not stated</t>
        </is>
      </c>
      <c r="Q661" s="9" t="inlineStr">
        <is>
          <t>https://grantcue.com/foundations/l3harris-foundation-inc-346520425</t>
        </is>
      </c>
    </row>
    <row r="662">
      <c r="A662">
        <f>IF($E662=$E661,$A661+1,1)</f>
        <v/>
      </c>
      <c r="B662" t="inlineStr">
        <is>
          <t>JACK C &amp; BETTY A DEMETREE FAMILY FOUNDATION</t>
        </is>
      </c>
      <c r="C662" t="inlineStr">
        <is>
          <t>59-3407379</t>
        </is>
      </c>
      <c r="D662" t="inlineStr">
        <is>
          <t>Florida</t>
        </is>
      </c>
      <c r="E662" t="inlineStr">
        <is>
          <t>FL</t>
        </is>
      </c>
      <c r="F662" t="n">
        <v>2025</v>
      </c>
      <c r="G662" t="n">
        <v>2</v>
      </c>
      <c r="H662" s="13" t="n">
        <v>3018934</v>
      </c>
      <c r="I662" s="12" t="n">
        <v>43</v>
      </c>
      <c r="J662" s="13" t="n">
        <v>7500</v>
      </c>
      <c r="K662" s="13">
        <f>IFERROR($H662/$I662,"")</f>
        <v/>
      </c>
      <c r="L662" s="13" t="n">
        <v>600000</v>
      </c>
      <c r="M662" t="inlineStr">
        <is>
          <t>MN, DC, KS</t>
        </is>
      </c>
      <c r="N662" t="inlineStr">
        <is>
          <t>No</t>
        </is>
      </c>
      <c r="O662" t="inlineStr">
        <is>
          <t>Not stated</t>
        </is>
      </c>
      <c r="Q662" s="9" t="inlineStr">
        <is>
          <t>https://grantcue.com/foundations/jack-c-and-betty-a-demetree-family-foundation-593407379</t>
        </is>
      </c>
    </row>
    <row r="663">
      <c r="A663">
        <f>IF($E663=$E662,$A662+1,1)</f>
        <v/>
      </c>
      <c r="B663" t="inlineStr">
        <is>
          <t>THE WILLIAM H PITT FOUNDATION INC</t>
        </is>
      </c>
      <c r="C663" t="inlineStr">
        <is>
          <t>22-2570737</t>
        </is>
      </c>
      <c r="D663" t="inlineStr">
        <is>
          <t>Florida</t>
        </is>
      </c>
      <c r="E663" t="inlineStr">
        <is>
          <t>FL</t>
        </is>
      </c>
      <c r="F663" t="n">
        <v>2023</v>
      </c>
      <c r="G663" t="n">
        <v>1</v>
      </c>
      <c r="H663" s="13" t="n">
        <v>2965000</v>
      </c>
      <c r="I663" s="12" t="n">
        <v>41</v>
      </c>
      <c r="J663" s="13" t="n">
        <v>25000</v>
      </c>
      <c r="K663" s="13">
        <f>IFERROR($H663/$I663,"")</f>
        <v/>
      </c>
      <c r="L663" s="13" t="n">
        <v>500000</v>
      </c>
      <c r="M663" t="inlineStr">
        <is>
          <t>CT, NY, NC</t>
        </is>
      </c>
      <c r="N663" t="inlineStr">
        <is>
          <t>No</t>
        </is>
      </c>
      <c r="O663" t="inlineStr">
        <is>
          <t>Not stated</t>
        </is>
      </c>
      <c r="Q663" s="9" t="inlineStr">
        <is>
          <t>https://grantcue.com/foundations/the-william-h-pitt-foundation-inc-222570737</t>
        </is>
      </c>
    </row>
    <row r="664">
      <c r="A664">
        <f>IF($E664=$E663,$A663+1,1)</f>
        <v/>
      </c>
      <c r="B664" t="inlineStr">
        <is>
          <t>THE EDWARD &amp; GALE MCBRIDE FOUNDATION INC</t>
        </is>
      </c>
      <c r="C664" t="inlineStr">
        <is>
          <t>65-0170260</t>
        </is>
      </c>
      <c r="D664" t="inlineStr">
        <is>
          <t>Florida</t>
        </is>
      </c>
      <c r="E664" t="inlineStr">
        <is>
          <t>FL</t>
        </is>
      </c>
      <c r="F664" t="n">
        <v>2025</v>
      </c>
      <c r="G664" t="n">
        <v>2</v>
      </c>
      <c r="H664" s="13" t="n">
        <v>2960000</v>
      </c>
      <c r="I664" s="12" t="n">
        <v>91</v>
      </c>
      <c r="J664" s="13" t="n">
        <v>25000</v>
      </c>
      <c r="K664" s="13">
        <f>IFERROR($H664/$I664,"")</f>
        <v/>
      </c>
      <c r="L664" s="13" t="n">
        <v>150000</v>
      </c>
      <c r="M664" t="inlineStr">
        <is>
          <t>VA, NC, UT</t>
        </is>
      </c>
      <c r="N664" t="inlineStr">
        <is>
          <t>Yes</t>
        </is>
      </c>
      <c r="O664" t="inlineStr">
        <is>
          <t>Not stated</t>
        </is>
      </c>
      <c r="Q664" s="9" t="inlineStr">
        <is>
          <t>https://grantcue.com/foundations/the-edward-and-gale-mcbride-foundation-inc-650170260</t>
        </is>
      </c>
    </row>
    <row r="665">
      <c r="A665">
        <f>IF($E665=$E664,$A664+1,1)</f>
        <v/>
      </c>
      <c r="B665" t="inlineStr">
        <is>
          <t>THE GALLOWAY FOUNDATION</t>
        </is>
      </c>
      <c r="C665" t="inlineStr">
        <is>
          <t>59-6147133</t>
        </is>
      </c>
      <c r="D665" t="inlineStr">
        <is>
          <t>Florida</t>
        </is>
      </c>
      <c r="E665" t="inlineStr">
        <is>
          <t>FL</t>
        </is>
      </c>
      <c r="F665" t="n">
        <v>2025</v>
      </c>
      <c r="G665" t="n">
        <v>2</v>
      </c>
      <c r="H665" s="13" t="n">
        <v>2957360</v>
      </c>
      <c r="I665" s="12" t="n">
        <v>128</v>
      </c>
      <c r="J665" s="13" t="n">
        <v>15000</v>
      </c>
      <c r="K665" s="13">
        <f>IFERROR($H665/$I665,"")</f>
        <v/>
      </c>
      <c r="L665" s="13" t="n">
        <v>250000</v>
      </c>
      <c r="M665" t="inlineStr">
        <is>
          <t>IA, GA</t>
        </is>
      </c>
      <c r="N665" t="inlineStr">
        <is>
          <t>Yes</t>
        </is>
      </c>
      <c r="O665" t="inlineStr">
        <is>
          <t>Not stated</t>
        </is>
      </c>
      <c r="Q665" s="9" t="inlineStr">
        <is>
          <t>https://grantcue.com/foundations/the-galloway-foundation-596147133</t>
        </is>
      </c>
    </row>
    <row r="666">
      <c r="A666">
        <f>IF($E666=$E665,$A665+1,1)</f>
        <v/>
      </c>
      <c r="B666" t="inlineStr">
        <is>
          <t>STACY AND KEITH PALAGYE FOUNDATION</t>
        </is>
      </c>
      <c r="C666" t="inlineStr">
        <is>
          <t>85-1075075</t>
        </is>
      </c>
      <c r="D666" t="inlineStr">
        <is>
          <t>Florida</t>
        </is>
      </c>
      <c r="E666" t="inlineStr">
        <is>
          <t>FL</t>
        </is>
      </c>
      <c r="F666" t="n">
        <v>2024</v>
      </c>
      <c r="G666" t="n">
        <v>1</v>
      </c>
      <c r="H666" s="13" t="n">
        <v>2954936</v>
      </c>
      <c r="I666" s="12" t="n">
        <v>33</v>
      </c>
      <c r="J666" s="13" t="n">
        <v>30000</v>
      </c>
      <c r="K666" s="13">
        <f>IFERROR($H666/$I666,"")</f>
        <v/>
      </c>
      <c r="L666" s="13" t="n">
        <v>700000</v>
      </c>
      <c r="M666" t="inlineStr">
        <is>
          <t>PA, LA, NY</t>
        </is>
      </c>
      <c r="N666" t="inlineStr">
        <is>
          <t>Yes</t>
        </is>
      </c>
      <c r="O666" t="inlineStr">
        <is>
          <t>Not stated</t>
        </is>
      </c>
      <c r="Q666" s="9" t="inlineStr">
        <is>
          <t>https://grantcue.com/foundations/stacy-and-keith-palagye-foundation-851075075</t>
        </is>
      </c>
    </row>
    <row r="667">
      <c r="A667">
        <f>IF($E667=$E666,$A666+1,1)</f>
        <v/>
      </c>
      <c r="B667" t="inlineStr">
        <is>
          <t>KINGDOM CHARITABLE TRUST</t>
        </is>
      </c>
      <c r="C667" t="inlineStr">
        <is>
          <t>36-7362956</t>
        </is>
      </c>
      <c r="D667" t="inlineStr">
        <is>
          <t>Florida</t>
        </is>
      </c>
      <c r="E667" t="inlineStr">
        <is>
          <t>FL</t>
        </is>
      </c>
      <c r="F667" t="n">
        <v>2024</v>
      </c>
      <c r="G667" t="n">
        <v>2</v>
      </c>
      <c r="H667" s="13" t="n">
        <v>2952770</v>
      </c>
      <c r="I667" s="12" t="n">
        <v>127</v>
      </c>
      <c r="J667" s="13" t="n">
        <v>20000</v>
      </c>
      <c r="K667" s="13">
        <f>IFERROR($H667/$I667,"")</f>
        <v/>
      </c>
      <c r="L667" s="13" t="n">
        <v>82500</v>
      </c>
      <c r="M667" t="inlineStr">
        <is>
          <t>IL, CA, CT</t>
        </is>
      </c>
      <c r="N667" t="inlineStr">
        <is>
          <t>No</t>
        </is>
      </c>
      <c r="O667" t="inlineStr">
        <is>
          <t>Not stated</t>
        </is>
      </c>
      <c r="Q667" s="9" t="inlineStr">
        <is>
          <t>https://grantcue.com/foundations/kingdom-charitable-trust-367362956</t>
        </is>
      </c>
    </row>
    <row r="668">
      <c r="A668">
        <f>IF($E668=$E667,$A667+1,1)</f>
        <v/>
      </c>
      <c r="B668" t="inlineStr">
        <is>
          <t>RALPH S FRENCH CHARITABLE</t>
        </is>
      </c>
      <c r="C668" t="inlineStr">
        <is>
          <t>27-3542831</t>
        </is>
      </c>
      <c r="D668" t="inlineStr">
        <is>
          <t>Florida</t>
        </is>
      </c>
      <c r="E668" t="inlineStr">
        <is>
          <t>FL</t>
        </is>
      </c>
      <c r="F668" t="n">
        <v>2025</v>
      </c>
      <c r="G668" t="n">
        <v>2</v>
      </c>
      <c r="H668" s="13" t="n">
        <v>2930544</v>
      </c>
      <c r="I668" s="12" t="n">
        <v>48</v>
      </c>
      <c r="J668" s="13" t="n">
        <v>40000</v>
      </c>
      <c r="K668" s="13">
        <f>IFERROR($H668/$I668,"")</f>
        <v/>
      </c>
      <c r="L668" s="13" t="n">
        <v>393916</v>
      </c>
      <c r="M668" t="inlineStr">
        <is>
          <t>NY, NJ, MN</t>
        </is>
      </c>
      <c r="N668" t="inlineStr">
        <is>
          <t>No</t>
        </is>
      </c>
      <c r="O668" t="inlineStr">
        <is>
          <t>Not stated</t>
        </is>
      </c>
      <c r="Q668" s="9" t="inlineStr">
        <is>
          <t>https://grantcue.com/foundations/ralph-s-french-charitable-273542831</t>
        </is>
      </c>
    </row>
    <row r="669">
      <c r="A669">
        <f>IF($E669=$E668,$A668+1,1)</f>
        <v/>
      </c>
      <c r="B669" t="inlineStr">
        <is>
          <t>DUBOW FAMILY FOUNDATION INC</t>
        </is>
      </c>
      <c r="C669" t="inlineStr">
        <is>
          <t>59-2981682</t>
        </is>
      </c>
      <c r="D669" t="inlineStr">
        <is>
          <t>Florida</t>
        </is>
      </c>
      <c r="E669" t="inlineStr">
        <is>
          <t>FL</t>
        </is>
      </c>
      <c r="F669" t="n">
        <v>2024</v>
      </c>
      <c r="G669" t="n">
        <v>2</v>
      </c>
      <c r="H669" s="13" t="n">
        <v>2919003</v>
      </c>
      <c r="I669" s="12" t="n">
        <v>94</v>
      </c>
      <c r="J669" s="13" t="n">
        <v>12000</v>
      </c>
      <c r="K669" s="13">
        <f>IFERROR($H669/$I669,"")</f>
        <v/>
      </c>
      <c r="L669" s="13" t="n">
        <v>300250</v>
      </c>
      <c r="M669" t="inlineStr">
        <is>
          <t>LA, DC, GA</t>
        </is>
      </c>
      <c r="N669" t="inlineStr">
        <is>
          <t>No</t>
        </is>
      </c>
      <c r="O669" t="inlineStr">
        <is>
          <t>Not stated</t>
        </is>
      </c>
      <c r="Q669" s="9" t="inlineStr">
        <is>
          <t>https://grantcue.com/foundations/dubow-family-foundation-inc-592981682</t>
        </is>
      </c>
    </row>
    <row r="670">
      <c r="A670">
        <f>IF($E670=$E669,$A669+1,1)</f>
        <v/>
      </c>
      <c r="B670" t="inlineStr">
        <is>
          <t>WINTER PARK HEALTH FOUNDATION INC</t>
        </is>
      </c>
      <c r="C670" t="inlineStr">
        <is>
          <t>59-0669460</t>
        </is>
      </c>
      <c r="D670" t="inlineStr">
        <is>
          <t>Florida</t>
        </is>
      </c>
      <c r="E670" t="inlineStr">
        <is>
          <t>FL</t>
        </is>
      </c>
      <c r="F670" t="n">
        <v>2025</v>
      </c>
      <c r="G670" t="n">
        <v>2</v>
      </c>
      <c r="H670" s="13" t="n">
        <v>2867162</v>
      </c>
      <c r="I670" s="12" t="n">
        <v>44</v>
      </c>
      <c r="J670" s="13" t="n">
        <v>25000</v>
      </c>
      <c r="K670" s="13">
        <f>IFERROR($H670/$I670,"")</f>
        <v/>
      </c>
      <c r="L670" s="13" t="n">
        <v>500000</v>
      </c>
      <c r="N670" t="inlineStr">
        <is>
          <t>Yes</t>
        </is>
      </c>
      <c r="O670" t="inlineStr">
        <is>
          <t>Yes</t>
        </is>
      </c>
      <c r="P670" s="9" t="inlineStr">
        <is>
          <t>https://www.wphf.org/</t>
        </is>
      </c>
      <c r="Q670" s="9" t="inlineStr">
        <is>
          <t>https://grantcue.com/foundations/winter-park-health-foundation-inc-590669460</t>
        </is>
      </c>
    </row>
    <row r="671">
      <c r="A671">
        <f>IF($E671=$E670,$A670+1,1)</f>
        <v/>
      </c>
      <c r="B671" t="inlineStr">
        <is>
          <t>The Earl and Bettie Fields Automotive Group Foundation Inc</t>
        </is>
      </c>
      <c r="C671" t="inlineStr">
        <is>
          <t>36-4006933</t>
        </is>
      </c>
      <c r="D671" t="inlineStr">
        <is>
          <t>Florida</t>
        </is>
      </c>
      <c r="E671" t="inlineStr">
        <is>
          <t>FL</t>
        </is>
      </c>
      <c r="F671" t="n">
        <v>2025</v>
      </c>
      <c r="G671" t="n">
        <v>2</v>
      </c>
      <c r="H671" s="13" t="n">
        <v>2861623</v>
      </c>
      <c r="I671" s="12" t="n">
        <v>153</v>
      </c>
      <c r="J671" s="13" t="n">
        <v>5000</v>
      </c>
      <c r="K671" s="13">
        <f>IFERROR($H671/$I671,"")</f>
        <v/>
      </c>
      <c r="L671" s="13" t="n">
        <v>200000</v>
      </c>
      <c r="M671" t="inlineStr">
        <is>
          <t>IL, NY, CA</t>
        </is>
      </c>
      <c r="N671" t="inlineStr">
        <is>
          <t>Yes</t>
        </is>
      </c>
      <c r="O671" t="inlineStr">
        <is>
          <t>Not stated</t>
        </is>
      </c>
      <c r="Q671" s="9" t="inlineStr">
        <is>
          <t>https://grantcue.com/foundations/the-earl-and-bettie-fields-automotive-group-foundation-inc-364006933</t>
        </is>
      </c>
    </row>
    <row r="672">
      <c r="A672">
        <f>IF($E672=$E671,$A671+1,1)</f>
        <v/>
      </c>
      <c r="B672" t="inlineStr">
        <is>
          <t>Kerry &amp; Simone Vickar Family Foundation</t>
        </is>
      </c>
      <c r="C672" t="inlineStr">
        <is>
          <t>34-1974937</t>
        </is>
      </c>
      <c r="D672" t="inlineStr">
        <is>
          <t>Florida</t>
        </is>
      </c>
      <c r="E672" t="inlineStr">
        <is>
          <t>FL</t>
        </is>
      </c>
      <c r="F672" t="n">
        <v>2025</v>
      </c>
      <c r="G672" t="n">
        <v>2</v>
      </c>
      <c r="H672" s="13" t="n">
        <v>2851589</v>
      </c>
      <c r="I672" s="12" t="n">
        <v>78</v>
      </c>
      <c r="J672" s="13" t="n">
        <v>10000</v>
      </c>
      <c r="K672" s="13">
        <f>IFERROR($H672/$I672,"")</f>
        <v/>
      </c>
      <c r="L672" s="13" t="n">
        <v>201400</v>
      </c>
      <c r="M672" t="inlineStr">
        <is>
          <t>NC, DC, IL</t>
        </is>
      </c>
      <c r="N672" t="inlineStr">
        <is>
          <t>No</t>
        </is>
      </c>
      <c r="O672" t="inlineStr">
        <is>
          <t>Not stated</t>
        </is>
      </c>
      <c r="Q672" s="9" t="inlineStr">
        <is>
          <t>https://grantcue.com/foundations/kerry-and-simone-vickar-family-foundation-341974937</t>
        </is>
      </c>
    </row>
    <row r="673">
      <c r="A673">
        <f>IF($E673=$E672,$A672+1,1)</f>
        <v/>
      </c>
      <c r="B673" t="inlineStr">
        <is>
          <t>PATRIOT FUND INC</t>
        </is>
      </c>
      <c r="C673" t="inlineStr">
        <is>
          <t>82-1481089</t>
        </is>
      </c>
      <c r="D673" t="inlineStr">
        <is>
          <t>Florida</t>
        </is>
      </c>
      <c r="E673" t="inlineStr">
        <is>
          <t>FL</t>
        </is>
      </c>
      <c r="F673" t="n">
        <v>2025</v>
      </c>
      <c r="G673" t="n">
        <v>3</v>
      </c>
      <c r="H673" s="13" t="n">
        <v>2823500</v>
      </c>
      <c r="I673" s="12" t="n">
        <v>87</v>
      </c>
      <c r="J673" s="13" t="n">
        <v>15000</v>
      </c>
      <c r="K673" s="13">
        <f>IFERROR($H673/$I673,"")</f>
        <v/>
      </c>
      <c r="L673" s="13" t="n">
        <v>170000</v>
      </c>
      <c r="M673" t="inlineStr">
        <is>
          <t>PA, MD, NJ</t>
        </is>
      </c>
      <c r="N673" t="inlineStr">
        <is>
          <t>No</t>
        </is>
      </c>
      <c r="O673" t="inlineStr">
        <is>
          <t>Not stated</t>
        </is>
      </c>
      <c r="Q673" s="9" t="inlineStr">
        <is>
          <t>https://grantcue.com/foundations/patriot-fund-inc-821481089</t>
        </is>
      </c>
    </row>
    <row r="674">
      <c r="A674">
        <f>IF($E674=$E673,$A673+1,1)</f>
        <v/>
      </c>
      <c r="B674" t="inlineStr">
        <is>
          <t>The Willits Foundation Inc</t>
        </is>
      </c>
      <c r="C674" t="inlineStr">
        <is>
          <t>22-6063106</t>
        </is>
      </c>
      <c r="D674" t="inlineStr">
        <is>
          <t>Florida</t>
        </is>
      </c>
      <c r="E674" t="inlineStr">
        <is>
          <t>FL</t>
        </is>
      </c>
      <c r="F674" t="n">
        <v>2024</v>
      </c>
      <c r="G674" t="n">
        <v>2</v>
      </c>
      <c r="H674" s="13" t="n">
        <v>2792550</v>
      </c>
      <c r="I674" s="12" t="n">
        <v>29</v>
      </c>
      <c r="J674" s="13" t="n">
        <v>100000</v>
      </c>
      <c r="K674" s="13">
        <f>IFERROR($H674/$I674,"")</f>
        <v/>
      </c>
      <c r="L674" s="13" t="n">
        <v>179000</v>
      </c>
      <c r="M674" t="inlineStr">
        <is>
          <t>NJ, VA, TX</t>
        </is>
      </c>
      <c r="N674" t="inlineStr">
        <is>
          <t>No</t>
        </is>
      </c>
      <c r="O674" t="inlineStr">
        <is>
          <t>Not stated</t>
        </is>
      </c>
      <c r="Q674" s="9" t="inlineStr">
        <is>
          <t>https://grantcue.com/foundations/the-willits-foundation-inc-226063106</t>
        </is>
      </c>
    </row>
    <row r="675">
      <c r="A675">
        <f>IF($E675=$E674,$A674+1,1)</f>
        <v/>
      </c>
      <c r="B675" t="inlineStr">
        <is>
          <t>TOLER FAMILY FOUNDATION</t>
        </is>
      </c>
      <c r="C675" t="inlineStr">
        <is>
          <t>81-3911283</t>
        </is>
      </c>
      <c r="D675" t="inlineStr">
        <is>
          <t>Florida</t>
        </is>
      </c>
      <c r="E675" t="inlineStr">
        <is>
          <t>FL</t>
        </is>
      </c>
      <c r="F675" t="n">
        <v>2025</v>
      </c>
      <c r="G675" t="n">
        <v>2</v>
      </c>
      <c r="H675" s="13" t="n">
        <v>2791583</v>
      </c>
      <c r="I675" s="12" t="n">
        <v>26</v>
      </c>
      <c r="J675" s="13" t="n">
        <v>25000</v>
      </c>
      <c r="K675" s="13">
        <f>IFERROR($H675/$I675,"")</f>
        <v/>
      </c>
      <c r="L675" s="13" t="n">
        <v>1025000</v>
      </c>
      <c r="M675" t="inlineStr">
        <is>
          <t>ME, PA, TX</t>
        </is>
      </c>
      <c r="N675" t="inlineStr">
        <is>
          <t>No</t>
        </is>
      </c>
      <c r="O675" t="inlineStr">
        <is>
          <t>Not stated</t>
        </is>
      </c>
      <c r="Q675" s="9" t="inlineStr">
        <is>
          <t>https://grantcue.com/foundations/toler-family-foundation-813911283</t>
        </is>
      </c>
    </row>
    <row r="676">
      <c r="A676">
        <f>IF($E676=$E675,$A675+1,1)</f>
        <v/>
      </c>
      <c r="B676" t="inlineStr">
        <is>
          <t>John and Golda Cohen Trust</t>
        </is>
      </c>
      <c r="C676" t="inlineStr">
        <is>
          <t>59-7222346</t>
        </is>
      </c>
      <c r="D676" t="inlineStr">
        <is>
          <t>Florida</t>
        </is>
      </c>
      <c r="E676" t="inlineStr">
        <is>
          <t>FL</t>
        </is>
      </c>
      <c r="F676" t="n">
        <v>2024</v>
      </c>
      <c r="G676" t="n">
        <v>2</v>
      </c>
      <c r="H676" s="13" t="n">
        <v>2759300</v>
      </c>
      <c r="I676" s="12" t="n">
        <v>194</v>
      </c>
      <c r="J676" s="13" t="n">
        <v>2500</v>
      </c>
      <c r="K676" s="13">
        <f>IFERROR($H676/$I676,"")</f>
        <v/>
      </c>
      <c r="L676" s="13" t="n">
        <v>175000</v>
      </c>
      <c r="M676" t="inlineStr">
        <is>
          <t>MA, DC, GA</t>
        </is>
      </c>
      <c r="N676" t="inlineStr">
        <is>
          <t>No</t>
        </is>
      </c>
      <c r="O676" t="inlineStr">
        <is>
          <t>Not stated</t>
        </is>
      </c>
      <c r="Q676" s="9" t="inlineStr">
        <is>
          <t>https://grantcue.com/foundations/john-and-golda-cohen-trust-597222346</t>
        </is>
      </c>
    </row>
    <row r="677">
      <c r="A677">
        <f>IF($E677=$E676,$A676+1,1)</f>
        <v/>
      </c>
      <c r="B677" t="inlineStr">
        <is>
          <t>Foundation for a Healthy St Petersburg Inc</t>
        </is>
      </c>
      <c r="C677" t="inlineStr">
        <is>
          <t>59-2592846</t>
        </is>
      </c>
      <c r="D677" t="inlineStr">
        <is>
          <t>Florida</t>
        </is>
      </c>
      <c r="E677" t="inlineStr">
        <is>
          <t>FL</t>
        </is>
      </c>
      <c r="F677" t="n">
        <v>2024</v>
      </c>
      <c r="G677" t="n">
        <v>1</v>
      </c>
      <c r="H677" s="13" t="n">
        <v>2743586</v>
      </c>
      <c r="I677" s="12" t="n">
        <v>89</v>
      </c>
      <c r="J677" s="13" t="n">
        <v>9000</v>
      </c>
      <c r="K677" s="13">
        <f>IFERROR($H677/$I677,"")</f>
        <v/>
      </c>
      <c r="L677" s="13" t="n">
        <v>316667</v>
      </c>
      <c r="M677" t="inlineStr">
        <is>
          <t>DC, GA</t>
        </is>
      </c>
      <c r="N677" t="inlineStr">
        <is>
          <t>Yes</t>
        </is>
      </c>
      <c r="O677" t="inlineStr">
        <is>
          <t>Yes</t>
        </is>
      </c>
      <c r="P677" s="9" t="inlineStr">
        <is>
          <t>https://www.healthystpete.foundation/</t>
        </is>
      </c>
      <c r="Q677" s="9" t="inlineStr">
        <is>
          <t>https://grantcue.com/foundations/foundation-for-a-healthy-st-petersburg-inc-592592846</t>
        </is>
      </c>
    </row>
    <row r="678">
      <c r="A678">
        <f>IF($E678=$E677,$A677+1,1)</f>
        <v/>
      </c>
      <c r="B678" t="inlineStr">
        <is>
          <t>DIERMEIER FAMILY FOUNDATION</t>
        </is>
      </c>
      <c r="C678" t="inlineStr">
        <is>
          <t>36-4545339</t>
        </is>
      </c>
      <c r="D678" t="inlineStr">
        <is>
          <t>Florida</t>
        </is>
      </c>
      <c r="E678" t="inlineStr">
        <is>
          <t>FL</t>
        </is>
      </c>
      <c r="F678" t="n">
        <v>2025</v>
      </c>
      <c r="G678" t="n">
        <v>2</v>
      </c>
      <c r="H678" s="13" t="n">
        <v>2742548</v>
      </c>
      <c r="I678" s="12" t="n">
        <v>40</v>
      </c>
      <c r="J678" s="13" t="n">
        <v>15000</v>
      </c>
      <c r="K678" s="13">
        <f>IFERROR($H678/$I678,"")</f>
        <v/>
      </c>
      <c r="L678" s="13" t="n">
        <v>1015000</v>
      </c>
      <c r="M678" t="inlineStr">
        <is>
          <t>WI, IL, GA</t>
        </is>
      </c>
      <c r="N678" t="inlineStr">
        <is>
          <t>No</t>
        </is>
      </c>
      <c r="O678" t="inlineStr">
        <is>
          <t>Not stated</t>
        </is>
      </c>
      <c r="Q678" s="9" t="inlineStr">
        <is>
          <t>https://grantcue.com/foundations/diermeier-family-foundation-364545339</t>
        </is>
      </c>
    </row>
    <row r="679">
      <c r="A679">
        <f>IF($E679=$E678,$A678+1,1)</f>
        <v/>
      </c>
      <c r="B679" t="inlineStr">
        <is>
          <t>SBJ RESCH FAMILY FOUNDATION INC</t>
        </is>
      </c>
      <c r="C679" t="inlineStr">
        <is>
          <t>45-3783595</t>
        </is>
      </c>
      <c r="D679" t="inlineStr">
        <is>
          <t>Florida</t>
        </is>
      </c>
      <c r="E679" t="inlineStr">
        <is>
          <t>FL</t>
        </is>
      </c>
      <c r="F679" t="n">
        <v>2025</v>
      </c>
      <c r="G679" t="n">
        <v>2</v>
      </c>
      <c r="H679" s="13" t="n">
        <v>2737874</v>
      </c>
      <c r="I679" s="12" t="n">
        <v>186</v>
      </c>
      <c r="J679" s="13" t="n">
        <v>2500</v>
      </c>
      <c r="K679" s="13">
        <f>IFERROR($H679/$I679,"")</f>
        <v/>
      </c>
      <c r="L679" s="13" t="n">
        <v>400000</v>
      </c>
      <c r="M679" t="inlineStr">
        <is>
          <t>DC, VA, IL</t>
        </is>
      </c>
      <c r="N679" t="inlineStr">
        <is>
          <t>Yes</t>
        </is>
      </c>
      <c r="O679" t="inlineStr">
        <is>
          <t>Not stated</t>
        </is>
      </c>
      <c r="Q679" s="9" t="inlineStr">
        <is>
          <t>https://grantcue.com/foundations/sbj-resch-family-foundation-inc-453783595</t>
        </is>
      </c>
    </row>
    <row r="680">
      <c r="A680">
        <f>IF($E680=$E679,$A679+1,1)</f>
        <v/>
      </c>
      <c r="B680" t="inlineStr">
        <is>
          <t>The Prentice Foundation Inc</t>
        </is>
      </c>
      <c r="C680" t="inlineStr">
        <is>
          <t>06-1386173</t>
        </is>
      </c>
      <c r="D680" t="inlineStr">
        <is>
          <t>Florida</t>
        </is>
      </c>
      <c r="E680" t="inlineStr">
        <is>
          <t>FL</t>
        </is>
      </c>
      <c r="F680" t="n">
        <v>2024</v>
      </c>
      <c r="G680" t="n">
        <v>1</v>
      </c>
      <c r="H680" s="13" t="n">
        <v>2730633</v>
      </c>
      <c r="I680" s="12" t="n">
        <v>219</v>
      </c>
      <c r="J680" s="13" t="n">
        <v>8913</v>
      </c>
      <c r="K680" s="13">
        <f>IFERROR($H680/$I680,"")</f>
        <v/>
      </c>
      <c r="L680" s="13" t="n">
        <v>150000</v>
      </c>
      <c r="M680" t="inlineStr">
        <is>
          <t>CO, TX, DC</t>
        </is>
      </c>
      <c r="N680" t="inlineStr">
        <is>
          <t>No</t>
        </is>
      </c>
      <c r="O680" t="inlineStr">
        <is>
          <t>Not stated</t>
        </is>
      </c>
      <c r="Q680" s="9" t="inlineStr">
        <is>
          <t>https://grantcue.com/foundations/the-prentice-foundation-inc-061386173</t>
        </is>
      </c>
    </row>
    <row r="681">
      <c r="A681">
        <f>IF($E681=$E680,$A680+1,1)</f>
        <v/>
      </c>
      <c r="B681" t="inlineStr">
        <is>
          <t>SHADY REST FOUNDATION INC</t>
        </is>
      </c>
      <c r="C681" t="inlineStr">
        <is>
          <t>30-0274280</t>
        </is>
      </c>
      <c r="D681" t="inlineStr">
        <is>
          <t>Florida</t>
        </is>
      </c>
      <c r="E681" t="inlineStr">
        <is>
          <t>FL</t>
        </is>
      </c>
      <c r="F681" t="n">
        <v>2024</v>
      </c>
      <c r="G681" t="n">
        <v>2</v>
      </c>
      <c r="H681" s="13" t="n">
        <v>2715309</v>
      </c>
      <c r="I681" s="12" t="n">
        <v>7</v>
      </c>
      <c r="J681" s="13" t="n">
        <v>100000</v>
      </c>
      <c r="K681" s="13">
        <f>IFERROR($H681/$I681,"")</f>
        <v/>
      </c>
      <c r="L681" s="13" t="n">
        <v>1800000</v>
      </c>
      <c r="N681" t="inlineStr">
        <is>
          <t>No</t>
        </is>
      </c>
      <c r="O681" t="inlineStr">
        <is>
          <t>Not stated</t>
        </is>
      </c>
      <c r="Q681" s="9" t="inlineStr">
        <is>
          <t>https://grantcue.com/foundations/shady-rest-foundation-inc-300274280</t>
        </is>
      </c>
    </row>
    <row r="682">
      <c r="A682">
        <f>IF($E682=$E681,$A681+1,1)</f>
        <v/>
      </c>
      <c r="B682" t="inlineStr">
        <is>
          <t>DODSON FOUNDATION INC</t>
        </is>
      </c>
      <c r="C682" t="inlineStr">
        <is>
          <t>39-1694304</t>
        </is>
      </c>
      <c r="D682" t="inlineStr">
        <is>
          <t>Florida</t>
        </is>
      </c>
      <c r="E682" t="inlineStr">
        <is>
          <t>FL</t>
        </is>
      </c>
      <c r="F682" t="n">
        <v>2024</v>
      </c>
      <c r="G682" t="n">
        <v>1</v>
      </c>
      <c r="H682" s="13" t="n">
        <v>2710000</v>
      </c>
      <c r="I682" s="12" t="n">
        <v>82</v>
      </c>
      <c r="J682" s="13" t="n">
        <v>25000</v>
      </c>
      <c r="K682" s="13">
        <f>IFERROR($H682/$I682,"")</f>
        <v/>
      </c>
      <c r="L682" s="13" t="n">
        <v>162500</v>
      </c>
      <c r="M682" t="inlineStr">
        <is>
          <t>TX, AZ, WI</t>
        </is>
      </c>
      <c r="N682" t="inlineStr">
        <is>
          <t>No</t>
        </is>
      </c>
      <c r="O682" t="inlineStr">
        <is>
          <t>Not stated</t>
        </is>
      </c>
      <c r="Q682" s="9" t="inlineStr">
        <is>
          <t>https://grantcue.com/foundations/dodson-foundation-inc-c-o-mark-r-dodson-391694304</t>
        </is>
      </c>
    </row>
    <row r="683">
      <c r="A683">
        <f>IF($E683=$E682,$A682+1,1)</f>
        <v/>
      </c>
      <c r="B683" t="inlineStr">
        <is>
          <t>ANDREW P CANEZA FAMILY FOUNDATION INC</t>
        </is>
      </c>
      <c r="C683" t="inlineStr">
        <is>
          <t>20-1602745</t>
        </is>
      </c>
      <c r="D683" t="inlineStr">
        <is>
          <t>Florida</t>
        </is>
      </c>
      <c r="E683" t="inlineStr">
        <is>
          <t>FL</t>
        </is>
      </c>
      <c r="F683" t="n">
        <v>2025</v>
      </c>
      <c r="G683" t="n">
        <v>2</v>
      </c>
      <c r="H683" s="13" t="n">
        <v>2706340</v>
      </c>
      <c r="I683" s="12" t="n">
        <v>54</v>
      </c>
      <c r="J683" s="13" t="n">
        <v>10000</v>
      </c>
      <c r="K683" s="13">
        <f>IFERROR($H683/$I683,"")</f>
        <v/>
      </c>
      <c r="L683" s="13" t="n">
        <v>500000</v>
      </c>
      <c r="M683" t="inlineStr">
        <is>
          <t>IL, GA, SC</t>
        </is>
      </c>
      <c r="N683" t="inlineStr">
        <is>
          <t>No</t>
        </is>
      </c>
      <c r="O683" t="inlineStr">
        <is>
          <t>Not stated</t>
        </is>
      </c>
      <c r="Q683" s="9" t="inlineStr">
        <is>
          <t>https://grantcue.com/foundations/andrew-p-caneza-family-foundation-inc-201602745</t>
        </is>
      </c>
    </row>
    <row r="684">
      <c r="A684">
        <f>IF($E684=$E683,$A683+1,1)</f>
        <v/>
      </c>
      <c r="B684" t="inlineStr">
        <is>
          <t>CLERMONT FOUNDATION</t>
        </is>
      </c>
      <c r="C684" t="inlineStr">
        <is>
          <t>04-6772671</t>
        </is>
      </c>
      <c r="D684" t="inlineStr">
        <is>
          <t>Florida</t>
        </is>
      </c>
      <c r="E684" t="inlineStr">
        <is>
          <t>FL</t>
        </is>
      </c>
      <c r="F684" t="n">
        <v>2025</v>
      </c>
      <c r="G684" t="n">
        <v>2</v>
      </c>
      <c r="H684" s="13" t="n">
        <v>2697695</v>
      </c>
      <c r="I684" s="12" t="n">
        <v>129</v>
      </c>
      <c r="J684" s="13" t="n">
        <v>8000</v>
      </c>
      <c r="K684" s="13">
        <f>IFERROR($H684/$I684,"")</f>
        <v/>
      </c>
      <c r="L684" s="13" t="n">
        <v>200000</v>
      </c>
      <c r="M684" t="inlineStr">
        <is>
          <t>DC, NY, MA</t>
        </is>
      </c>
      <c r="N684" t="inlineStr">
        <is>
          <t>No</t>
        </is>
      </c>
      <c r="O684" t="inlineStr">
        <is>
          <t>Not stated</t>
        </is>
      </c>
      <c r="Q684" s="9" t="inlineStr">
        <is>
          <t>https://grantcue.com/foundations/clermont-foundation-046772671</t>
        </is>
      </c>
    </row>
    <row r="685">
      <c r="A685">
        <f>IF($E685=$E684,$A684+1,1)</f>
        <v/>
      </c>
      <c r="B685" t="inlineStr">
        <is>
          <t>Atid Foundation Inc</t>
        </is>
      </c>
      <c r="C685" t="inlineStr">
        <is>
          <t>85-3693590</t>
        </is>
      </c>
      <c r="D685" t="inlineStr">
        <is>
          <t>Florida</t>
        </is>
      </c>
      <c r="E685" t="inlineStr">
        <is>
          <t>FL</t>
        </is>
      </c>
      <c r="F685" t="n">
        <v>2024</v>
      </c>
      <c r="G685" t="n">
        <v>2</v>
      </c>
      <c r="H685" s="13" t="n">
        <v>2682951</v>
      </c>
      <c r="I685" s="12" t="n">
        <v>91</v>
      </c>
      <c r="J685" s="13" t="n">
        <v>10000</v>
      </c>
      <c r="K685" s="13">
        <f>IFERROR($H685/$I685,"")</f>
        <v/>
      </c>
      <c r="L685" s="13" t="n">
        <v>347245</v>
      </c>
      <c r="M685" t="inlineStr">
        <is>
          <t>NY, NJ, CA</t>
        </is>
      </c>
      <c r="N685" t="inlineStr">
        <is>
          <t>Yes</t>
        </is>
      </c>
      <c r="O685" t="inlineStr">
        <is>
          <t>Not stated</t>
        </is>
      </c>
      <c r="Q685" s="9" t="inlineStr">
        <is>
          <t>https://grantcue.com/foundations/atid-foundation-inc-853693590</t>
        </is>
      </c>
    </row>
    <row r="686">
      <c r="A686">
        <f>IF($E686=$E685,$A685+1,1)</f>
        <v/>
      </c>
      <c r="B686" t="inlineStr">
        <is>
          <t>The Haskell Foundation</t>
        </is>
      </c>
      <c r="C686" t="inlineStr">
        <is>
          <t>30-6545048</t>
        </is>
      </c>
      <c r="D686" t="inlineStr">
        <is>
          <t>Florida</t>
        </is>
      </c>
      <c r="E686" t="inlineStr">
        <is>
          <t>FL</t>
        </is>
      </c>
      <c r="F686" t="n">
        <v>2024</v>
      </c>
      <c r="G686" t="n">
        <v>1</v>
      </c>
      <c r="H686" s="13" t="n">
        <v>2651100</v>
      </c>
      <c r="I686" s="12" t="n">
        <v>40</v>
      </c>
      <c r="J686" s="13" t="n">
        <v>5000</v>
      </c>
      <c r="K686" s="13">
        <f>IFERROR($H686/$I686,"")</f>
        <v/>
      </c>
      <c r="L686" s="13" t="n">
        <v>625000</v>
      </c>
      <c r="M686" t="inlineStr">
        <is>
          <t>AL, NJ, NY</t>
        </is>
      </c>
      <c r="N686" t="inlineStr">
        <is>
          <t>No</t>
        </is>
      </c>
      <c r="O686" t="inlineStr">
        <is>
          <t>Not stated</t>
        </is>
      </c>
      <c r="Q686" s="9" t="inlineStr">
        <is>
          <t>https://grantcue.com/foundations/the-haskell-foundation-306545048</t>
        </is>
      </c>
    </row>
    <row r="687">
      <c r="A687">
        <f>IF($E687=$E686,$A686+1,1)</f>
        <v/>
      </c>
      <c r="B687" t="inlineStr">
        <is>
          <t>WILLIAM G AND MARIE SELBY FOUNDATION INC</t>
        </is>
      </c>
      <c r="C687" t="inlineStr">
        <is>
          <t>84-2333839</t>
        </is>
      </c>
      <c r="D687" t="inlineStr">
        <is>
          <t>Florida</t>
        </is>
      </c>
      <c r="E687" t="inlineStr">
        <is>
          <t>FL</t>
        </is>
      </c>
      <c r="F687" t="n">
        <v>2024</v>
      </c>
      <c r="G687" t="n">
        <v>1</v>
      </c>
      <c r="H687" s="13" t="n">
        <v>2629593</v>
      </c>
      <c r="I687" s="12" t="n">
        <v>172</v>
      </c>
      <c r="J687" s="13" t="n">
        <v>8068</v>
      </c>
      <c r="K687" s="13">
        <f>IFERROR($H687/$I687,"")</f>
        <v/>
      </c>
      <c r="L687" s="13" t="n">
        <v>115000</v>
      </c>
      <c r="N687" t="inlineStr">
        <is>
          <t>Yes</t>
        </is>
      </c>
      <c r="O687" t="inlineStr">
        <is>
          <t>Yes</t>
        </is>
      </c>
      <c r="P687" s="9" t="inlineStr">
        <is>
          <t>https://www.selbyfdn.org/</t>
        </is>
      </c>
      <c r="Q687" s="9" t="inlineStr">
        <is>
          <t>https://grantcue.com/foundations/william-g-and-marie-selby-foundation-inc-842333839</t>
        </is>
      </c>
    </row>
    <row r="688">
      <c r="A688">
        <f>IF($E688=$E687,$A687+1,1)</f>
        <v/>
      </c>
      <c r="B688" t="inlineStr">
        <is>
          <t>The Hand Foundation Inc</t>
        </is>
      </c>
      <c r="C688" t="inlineStr">
        <is>
          <t>65-0118848</t>
        </is>
      </c>
      <c r="D688" t="inlineStr">
        <is>
          <t>Florida</t>
        </is>
      </c>
      <c r="E688" t="inlineStr">
        <is>
          <t>FL</t>
        </is>
      </c>
      <c r="F688" t="n">
        <v>2024</v>
      </c>
      <c r="G688" t="n">
        <v>2</v>
      </c>
      <c r="H688" s="13" t="n">
        <v>2613235</v>
      </c>
      <c r="I688" s="12" t="n">
        <v>182</v>
      </c>
      <c r="J688" s="13" t="n">
        <v>2500</v>
      </c>
      <c r="K688" s="13">
        <f>IFERROR($H688/$I688,"")</f>
        <v/>
      </c>
      <c r="L688" s="13" t="n">
        <v>700000</v>
      </c>
      <c r="M688" t="inlineStr">
        <is>
          <t>NC, TX, IL</t>
        </is>
      </c>
      <c r="N688" t="inlineStr">
        <is>
          <t>Yes</t>
        </is>
      </c>
      <c r="O688" t="inlineStr">
        <is>
          <t>Yes</t>
        </is>
      </c>
      <c r="P688" s="9" t="inlineStr">
        <is>
          <t>https://handfoundationinc.org/</t>
        </is>
      </c>
      <c r="Q688" s="9" t="inlineStr">
        <is>
          <t>https://grantcue.com/foundations/the-hand-foundation-inc-650118848</t>
        </is>
      </c>
    </row>
    <row r="689">
      <c r="A689">
        <f>IF($E689=$E688,$A688+1,1)</f>
        <v/>
      </c>
      <c r="B689" t="inlineStr">
        <is>
          <t>FRANCIS AND GERTRUDE LEVETT FOUNDATION</t>
        </is>
      </c>
      <c r="C689" t="inlineStr">
        <is>
          <t>59-3614021</t>
        </is>
      </c>
      <c r="D689" t="inlineStr">
        <is>
          <t>Florida</t>
        </is>
      </c>
      <c r="E689" t="inlineStr">
        <is>
          <t>FL</t>
        </is>
      </c>
      <c r="F689" t="n">
        <v>2024</v>
      </c>
      <c r="G689" t="n">
        <v>2</v>
      </c>
      <c r="H689" s="13" t="n">
        <v>2599991</v>
      </c>
      <c r="I689" s="12" t="n">
        <v>51</v>
      </c>
      <c r="J689" s="13" t="n">
        <v>50000</v>
      </c>
      <c r="K689" s="13">
        <f>IFERROR($H689/$I689,"")</f>
        <v/>
      </c>
      <c r="L689" s="13" t="n">
        <v>121000</v>
      </c>
      <c r="M689" t="inlineStr">
        <is>
          <t>NY, IA</t>
        </is>
      </c>
      <c r="N689" t="inlineStr">
        <is>
          <t>No</t>
        </is>
      </c>
      <c r="O689" t="inlineStr">
        <is>
          <t>Not stated</t>
        </is>
      </c>
      <c r="Q689" s="9" t="inlineStr">
        <is>
          <t>https://grantcue.com/foundations/francis-and-gertrude-levett-foundation-593614021</t>
        </is>
      </c>
    </row>
    <row r="690">
      <c r="A690">
        <f>IF($E690=$E689,$A689+1,1)</f>
        <v/>
      </c>
      <c r="B690" t="inlineStr">
        <is>
          <t>FAIRFAXWOOD SCHOLARSHIP FDN</t>
        </is>
      </c>
      <c r="C690" t="inlineStr">
        <is>
          <t>82-2523335</t>
        </is>
      </c>
      <c r="D690" t="inlineStr">
        <is>
          <t>Florida</t>
        </is>
      </c>
      <c r="E690" t="inlineStr">
        <is>
          <t>FL</t>
        </is>
      </c>
      <c r="F690" t="n">
        <v>2025</v>
      </c>
      <c r="G690" t="n">
        <v>2</v>
      </c>
      <c r="H690" s="13" t="n">
        <v>2550000</v>
      </c>
      <c r="I690" s="12" t="n">
        <v>5</v>
      </c>
      <c r="J690" s="13" t="n">
        <v>700000</v>
      </c>
      <c r="K690" s="13">
        <f>IFERROR($H690/$I690,"")</f>
        <v/>
      </c>
      <c r="L690" s="13" t="n">
        <v>800000</v>
      </c>
      <c r="N690" t="inlineStr">
        <is>
          <t>No</t>
        </is>
      </c>
      <c r="O690" t="inlineStr">
        <is>
          <t>Not stated</t>
        </is>
      </c>
      <c r="Q690" s="9" t="inlineStr">
        <is>
          <t>https://grantcue.com/foundations/fairfaxwood-scholarship-fdn-822523335</t>
        </is>
      </c>
    </row>
    <row r="691">
      <c r="A691">
        <f>IF($E691=$E690,$A690+1,1)</f>
        <v/>
      </c>
      <c r="B691" t="inlineStr">
        <is>
          <t>JOHN M HOPWOOD IRR</t>
        </is>
      </c>
      <c r="C691" t="inlineStr">
        <is>
          <t>25-6022634</t>
        </is>
      </c>
      <c r="D691" t="inlineStr">
        <is>
          <t>Florida</t>
        </is>
      </c>
      <c r="E691" t="inlineStr">
        <is>
          <t>FL</t>
        </is>
      </c>
      <c r="F691" t="n">
        <v>2025</v>
      </c>
      <c r="G691" t="n">
        <v>2</v>
      </c>
      <c r="H691" s="13" t="n">
        <v>2533057</v>
      </c>
      <c r="I691" s="12" t="n">
        <v>125</v>
      </c>
      <c r="J691" s="13" t="n">
        <v>10000</v>
      </c>
      <c r="K691" s="13">
        <f>IFERROR($H691/$I691,"")</f>
        <v/>
      </c>
      <c r="L691" s="13" t="n">
        <v>253000</v>
      </c>
      <c r="M691" t="inlineStr">
        <is>
          <t>ME, NH, PA</t>
        </is>
      </c>
      <c r="N691" t="inlineStr">
        <is>
          <t>Yes</t>
        </is>
      </c>
      <c r="O691" t="inlineStr">
        <is>
          <t>Yes</t>
        </is>
      </c>
      <c r="Q691" s="9" t="inlineStr">
        <is>
          <t>https://grantcue.com/foundations/john-m-hopwood-irr-256022634</t>
        </is>
      </c>
    </row>
    <row r="692">
      <c r="A692">
        <f>IF($E692=$E691,$A691+1,1)</f>
        <v/>
      </c>
      <c r="B692" t="inlineStr">
        <is>
          <t>STOOPS FAMILY FOUNDATION</t>
        </is>
      </c>
      <c r="C692" t="inlineStr">
        <is>
          <t>46-3895268</t>
        </is>
      </c>
      <c r="D692" t="inlineStr">
        <is>
          <t>Florida</t>
        </is>
      </c>
      <c r="E692" t="inlineStr">
        <is>
          <t>FL</t>
        </is>
      </c>
      <c r="F692" t="n">
        <v>2024</v>
      </c>
      <c r="G692" t="n">
        <v>1</v>
      </c>
      <c r="H692" s="13" t="n">
        <v>2531850</v>
      </c>
      <c r="I692" s="12" t="n">
        <v>20</v>
      </c>
      <c r="J692" s="13" t="n">
        <v>27500</v>
      </c>
      <c r="K692" s="13">
        <f>IFERROR($H692/$I692,"")</f>
        <v/>
      </c>
      <c r="L692" s="13" t="n">
        <v>550500</v>
      </c>
      <c r="M692" t="inlineStr">
        <is>
          <t>NY</t>
        </is>
      </c>
      <c r="N692" t="inlineStr">
        <is>
          <t>No</t>
        </is>
      </c>
      <c r="O692" t="inlineStr">
        <is>
          <t>Not stated</t>
        </is>
      </c>
      <c r="Q692" s="9" t="inlineStr">
        <is>
          <t>https://grantcue.com/foundations/stoops-family-foundation-463895268</t>
        </is>
      </c>
    </row>
    <row r="693">
      <c r="A693">
        <f>IF($E693=$E692,$A692+1,1)</f>
        <v/>
      </c>
      <c r="B693" t="inlineStr">
        <is>
          <t>STEPHANIE &amp; LAWRENCE FLINN JRCHARITABLE TRUST</t>
        </is>
      </c>
      <c r="C693" t="inlineStr">
        <is>
          <t>26-6135172</t>
        </is>
      </c>
      <c r="D693" t="inlineStr">
        <is>
          <t>Florida</t>
        </is>
      </c>
      <c r="E693" t="inlineStr">
        <is>
          <t>FL</t>
        </is>
      </c>
      <c r="F693" t="n">
        <v>2024</v>
      </c>
      <c r="G693" t="n">
        <v>1</v>
      </c>
      <c r="H693" s="13" t="n">
        <v>2529984</v>
      </c>
      <c r="I693" s="12" t="n">
        <v>113</v>
      </c>
      <c r="J693" s="13" t="n">
        <v>2000</v>
      </c>
      <c r="K693" s="13">
        <f>IFERROR($H693/$I693,"")</f>
        <v/>
      </c>
      <c r="L693" s="13" t="n">
        <v>469334</v>
      </c>
      <c r="M693" t="inlineStr">
        <is>
          <t>CT, VA, NY</t>
        </is>
      </c>
      <c r="N693" t="inlineStr">
        <is>
          <t>No</t>
        </is>
      </c>
      <c r="O693" t="inlineStr">
        <is>
          <t>Not stated</t>
        </is>
      </c>
      <c r="Q693" s="9" t="inlineStr">
        <is>
          <t>https://grantcue.com/foundations/stephanie-and-lawrence-flinn-jrcharitable-trust-266135172</t>
        </is>
      </c>
    </row>
    <row r="694">
      <c r="A694">
        <f>IF($E694=$E693,$A693+1,1)</f>
        <v/>
      </c>
      <c r="B694" t="inlineStr">
        <is>
          <t>ADES FAMILY FOUNDATION INC</t>
        </is>
      </c>
      <c r="C694" t="inlineStr">
        <is>
          <t>85-2853438</t>
        </is>
      </c>
      <c r="D694" t="inlineStr">
        <is>
          <t>Florida</t>
        </is>
      </c>
      <c r="E694" t="inlineStr">
        <is>
          <t>FL</t>
        </is>
      </c>
      <c r="F694" t="n">
        <v>2024</v>
      </c>
      <c r="G694" t="n">
        <v>2</v>
      </c>
      <c r="H694" s="13" t="n">
        <v>2527908</v>
      </c>
      <c r="I694" s="12" t="n">
        <v>24</v>
      </c>
      <c r="J694" s="13" t="n">
        <v>11750</v>
      </c>
      <c r="K694" s="13">
        <f>IFERROR($H694/$I694,"")</f>
        <v/>
      </c>
      <c r="L694" s="13" t="n">
        <v>1000000</v>
      </c>
      <c r="M694" t="inlineStr">
        <is>
          <t>DC, NY, NJ</t>
        </is>
      </c>
      <c r="N694" t="inlineStr">
        <is>
          <t>No</t>
        </is>
      </c>
      <c r="O694" t="inlineStr">
        <is>
          <t>Not stated</t>
        </is>
      </c>
      <c r="Q694" s="9" t="inlineStr">
        <is>
          <t>https://grantcue.com/foundations/ades-family-foundation-inc-852853438</t>
        </is>
      </c>
    </row>
    <row r="695">
      <c r="A695">
        <f>IF($E695=$E694,$A694+1,1)</f>
        <v/>
      </c>
      <c r="B695" t="inlineStr">
        <is>
          <t>Gold Bay Foundation</t>
        </is>
      </c>
      <c r="C695" t="inlineStr">
        <is>
          <t>47-4002921</t>
        </is>
      </c>
      <c r="D695" t="inlineStr">
        <is>
          <t>Florida</t>
        </is>
      </c>
      <c r="E695" t="inlineStr">
        <is>
          <t>FL</t>
        </is>
      </c>
      <c r="F695" t="n">
        <v>2024</v>
      </c>
      <c r="G695" t="n">
        <v>1</v>
      </c>
      <c r="H695" s="13" t="n">
        <v>2526000</v>
      </c>
      <c r="I695" s="12" t="n">
        <v>11</v>
      </c>
      <c r="J695" s="13" t="n">
        <v>10000</v>
      </c>
      <c r="K695" s="13">
        <f>IFERROR($H695/$I695,"")</f>
        <v/>
      </c>
      <c r="L695" s="13" t="n">
        <v>2350000</v>
      </c>
      <c r="M695" t="inlineStr">
        <is>
          <t>MN, WI</t>
        </is>
      </c>
      <c r="N695" t="inlineStr">
        <is>
          <t>No</t>
        </is>
      </c>
      <c r="O695" t="inlineStr">
        <is>
          <t>Not stated</t>
        </is>
      </c>
      <c r="Q695" s="9" t="inlineStr">
        <is>
          <t>https://grantcue.com/foundations/gold-bay-foundation-474002921</t>
        </is>
      </c>
    </row>
    <row r="696">
      <c r="A696">
        <f>IF($E696=$E695,$A695+1,1)</f>
        <v/>
      </c>
      <c r="B696" t="inlineStr">
        <is>
          <t>THE KRUPKA FOUNDATION INC A DELAWARE PUBLIC BENEFIT CORPORATION</t>
        </is>
      </c>
      <c r="C696" t="inlineStr">
        <is>
          <t>84-4196645</t>
        </is>
      </c>
      <c r="D696" t="inlineStr">
        <is>
          <t>Florida</t>
        </is>
      </c>
      <c r="E696" t="inlineStr">
        <is>
          <t>FL</t>
        </is>
      </c>
      <c r="F696" t="n">
        <v>2025</v>
      </c>
      <c r="G696" t="n">
        <v>2</v>
      </c>
      <c r="H696" s="13" t="n">
        <v>2512855</v>
      </c>
      <c r="I696" s="12" t="n">
        <v>39</v>
      </c>
      <c r="J696" s="13" t="n">
        <v>8000</v>
      </c>
      <c r="K696" s="13">
        <f>IFERROR($H696/$I696,"")</f>
        <v/>
      </c>
      <c r="L696" s="13" t="n">
        <v>1207000</v>
      </c>
      <c r="M696" t="inlineStr">
        <is>
          <t>NY, TX, CO</t>
        </is>
      </c>
      <c r="N696" t="inlineStr">
        <is>
          <t>No</t>
        </is>
      </c>
      <c r="O696" t="inlineStr">
        <is>
          <t>Not stated</t>
        </is>
      </c>
      <c r="Q696" s="9" t="inlineStr">
        <is>
          <t>https://grantcue.com/foundations/the-krupka-foundation-inc-a-delaware-public-benefit-corporation-844196645</t>
        </is>
      </c>
    </row>
    <row r="697">
      <c r="A697">
        <f>IF($E697=$E696,$A696+1,1)</f>
        <v/>
      </c>
      <c r="B697" t="inlineStr">
        <is>
          <t>FESTUS &amp; HELEN STACY FOUNDATIONINC</t>
        </is>
      </c>
      <c r="C697" t="inlineStr">
        <is>
          <t>31-1706311</t>
        </is>
      </c>
      <c r="D697" t="inlineStr">
        <is>
          <t>Florida</t>
        </is>
      </c>
      <c r="E697" t="inlineStr">
        <is>
          <t>FL</t>
        </is>
      </c>
      <c r="F697" t="n">
        <v>2023</v>
      </c>
      <c r="G697" t="n">
        <v>1</v>
      </c>
      <c r="H697" s="13" t="n">
        <v>2497757</v>
      </c>
      <c r="I697" s="12" t="n">
        <v>34</v>
      </c>
      <c r="J697" s="13" t="n">
        <v>50000</v>
      </c>
      <c r="K697" s="13">
        <f>IFERROR($H697/$I697,"")</f>
        <v/>
      </c>
      <c r="L697" s="13" t="n">
        <v>433333</v>
      </c>
      <c r="M697" t="inlineStr">
        <is>
          <t>CO, GA, NC</t>
        </is>
      </c>
      <c r="N697" t="inlineStr">
        <is>
          <t>No</t>
        </is>
      </c>
      <c r="O697" t="inlineStr">
        <is>
          <t>Not stated</t>
        </is>
      </c>
      <c r="Q697" s="9" t="inlineStr">
        <is>
          <t>https://grantcue.com/foundations/festus-and-helen-stacy-foundationinc-311706311</t>
        </is>
      </c>
    </row>
    <row r="698">
      <c r="A698">
        <f>IF($E698=$E697,$A697+1,1)</f>
        <v/>
      </c>
      <c r="B698" t="inlineStr">
        <is>
          <t>PURE GOOD FOUNDATION</t>
        </is>
      </c>
      <c r="C698" t="inlineStr">
        <is>
          <t>47-4789008</t>
        </is>
      </c>
      <c r="D698" t="inlineStr">
        <is>
          <t>Florida</t>
        </is>
      </c>
      <c r="E698" t="inlineStr">
        <is>
          <t>FL</t>
        </is>
      </c>
      <c r="F698" t="n">
        <v>2024</v>
      </c>
      <c r="G698" t="n">
        <v>2</v>
      </c>
      <c r="H698" s="13" t="n">
        <v>2491419</v>
      </c>
      <c r="I698" s="12" t="n">
        <v>18</v>
      </c>
      <c r="J698" s="13" t="n">
        <v>27221.5</v>
      </c>
      <c r="K698" s="13">
        <f>IFERROR($H698/$I698,"")</f>
        <v/>
      </c>
      <c r="L698" s="13" t="n">
        <v>899648</v>
      </c>
      <c r="M698" t="inlineStr">
        <is>
          <t>DE, NC, HI</t>
        </is>
      </c>
      <c r="N698" t="inlineStr">
        <is>
          <t>Yes</t>
        </is>
      </c>
      <c r="O698" t="inlineStr">
        <is>
          <t>Yes</t>
        </is>
      </c>
      <c r="Q698" s="9" t="inlineStr">
        <is>
          <t>https://grantcue.com/foundations/pure-good-foundation-474789008</t>
        </is>
      </c>
    </row>
    <row r="699">
      <c r="A699">
        <f>IF($E699=$E698,$A698+1,1)</f>
        <v/>
      </c>
      <c r="B699" t="inlineStr">
        <is>
          <t>EMIL BUEHLER PERPETUAL TRUST</t>
        </is>
      </c>
      <c r="C699" t="inlineStr">
        <is>
          <t>22-6395303</t>
        </is>
      </c>
      <c r="D699" t="inlineStr">
        <is>
          <t>Florida</t>
        </is>
      </c>
      <c r="E699" t="inlineStr">
        <is>
          <t>FL</t>
        </is>
      </c>
      <c r="F699" t="n">
        <v>2023</v>
      </c>
      <c r="G699" t="n">
        <v>1</v>
      </c>
      <c r="H699" s="13" t="n">
        <v>2470000</v>
      </c>
      <c r="I699" s="12" t="n">
        <v>5</v>
      </c>
      <c r="J699" s="13" t="n">
        <v>400000</v>
      </c>
      <c r="K699" s="13">
        <f>IFERROR($H699/$I699,"")</f>
        <v/>
      </c>
      <c r="L699" s="13" t="n">
        <v>1000000</v>
      </c>
      <c r="M699" t="inlineStr">
        <is>
          <t>HI, MD, NJ</t>
        </is>
      </c>
      <c r="N699" t="inlineStr">
        <is>
          <t>Yes</t>
        </is>
      </c>
      <c r="O699" t="inlineStr">
        <is>
          <t>Yes</t>
        </is>
      </c>
      <c r="Q699" s="9" t="inlineStr">
        <is>
          <t>https://grantcue.com/foundations/emil-buehler-perpetual-trust-226395303</t>
        </is>
      </c>
    </row>
    <row r="700">
      <c r="A700">
        <f>IF($E700=$E699,$A699+1,1)</f>
        <v/>
      </c>
      <c r="B700" t="inlineStr">
        <is>
          <t>KLORFINE FOUNDATION</t>
        </is>
      </c>
      <c r="C700" t="inlineStr">
        <is>
          <t>22-7743385</t>
        </is>
      </c>
      <c r="D700" t="inlineStr">
        <is>
          <t>Florida</t>
        </is>
      </c>
      <c r="E700" t="inlineStr">
        <is>
          <t>FL</t>
        </is>
      </c>
      <c r="F700" t="n">
        <v>2023</v>
      </c>
      <c r="G700" t="n">
        <v>1</v>
      </c>
      <c r="H700" s="13" t="n">
        <v>2469700</v>
      </c>
      <c r="I700" s="12" t="n">
        <v>57</v>
      </c>
      <c r="J700" s="13" t="n">
        <v>25000</v>
      </c>
      <c r="K700" s="13">
        <f>IFERROR($H700/$I700,"")</f>
        <v/>
      </c>
      <c r="L700" s="13" t="n">
        <v>500000</v>
      </c>
      <c r="M700" t="inlineStr">
        <is>
          <t>WA, VA, NY</t>
        </is>
      </c>
      <c r="N700" t="inlineStr">
        <is>
          <t>No</t>
        </is>
      </c>
      <c r="O700" t="inlineStr">
        <is>
          <t>Not stated</t>
        </is>
      </c>
      <c r="Q700" s="9" t="inlineStr">
        <is>
          <t>https://grantcue.com/foundations/klorfine-foundation-227743385</t>
        </is>
      </c>
    </row>
    <row r="701">
      <c r="A701">
        <f>IF($E701=$E700,$A700+1,1)</f>
        <v/>
      </c>
      <c r="B701" t="inlineStr">
        <is>
          <t>THE MERYL &amp; CHARLES WITMER CHARITABLE FOUNDATION</t>
        </is>
      </c>
      <c r="C701" t="inlineStr">
        <is>
          <t>13-4129627</t>
        </is>
      </c>
      <c r="D701" t="inlineStr">
        <is>
          <t>Florida</t>
        </is>
      </c>
      <c r="E701" t="inlineStr">
        <is>
          <t>FL</t>
        </is>
      </c>
      <c r="F701" t="n">
        <v>2025</v>
      </c>
      <c r="G701" t="n">
        <v>2</v>
      </c>
      <c r="H701" s="13" t="n">
        <v>2446110</v>
      </c>
      <c r="I701" s="12" t="n">
        <v>85</v>
      </c>
      <c r="J701" s="13" t="n">
        <v>5000</v>
      </c>
      <c r="K701" s="13">
        <f>IFERROR($H701/$I701,"")</f>
        <v/>
      </c>
      <c r="L701" s="13" t="n">
        <v>1000000</v>
      </c>
      <c r="M701" t="inlineStr">
        <is>
          <t>NY, MA, VA</t>
        </is>
      </c>
      <c r="N701" t="inlineStr">
        <is>
          <t>No</t>
        </is>
      </c>
      <c r="O701" t="inlineStr">
        <is>
          <t>Not stated</t>
        </is>
      </c>
      <c r="Q701" s="9" t="inlineStr">
        <is>
          <t>https://grantcue.com/foundations/the-meryl-and-charles-witmer-charitable-foundation-134129627</t>
        </is>
      </c>
    </row>
    <row r="702">
      <c r="A702">
        <f>IF($E702=$E701,$A701+1,1)</f>
        <v/>
      </c>
      <c r="B702" t="inlineStr">
        <is>
          <t>Homer and Annette Thompson Foundation</t>
        </is>
      </c>
      <c r="C702" t="inlineStr">
        <is>
          <t>46-4472292</t>
        </is>
      </c>
      <c r="D702" t="inlineStr">
        <is>
          <t>Florida</t>
        </is>
      </c>
      <c r="E702" t="inlineStr">
        <is>
          <t>FL</t>
        </is>
      </c>
      <c r="F702" t="n">
        <v>2025</v>
      </c>
      <c r="G702" t="n">
        <v>2</v>
      </c>
      <c r="H702" s="13" t="n">
        <v>2438838</v>
      </c>
      <c r="I702" s="12" t="n">
        <v>53</v>
      </c>
      <c r="J702" s="13" t="n">
        <v>35000</v>
      </c>
      <c r="K702" s="13">
        <f>IFERROR($H702/$I702,"")</f>
        <v/>
      </c>
      <c r="L702" s="13" t="n">
        <v>200000</v>
      </c>
      <c r="M702" t="inlineStr">
        <is>
          <t>MD</t>
        </is>
      </c>
      <c r="N702" t="inlineStr">
        <is>
          <t>No</t>
        </is>
      </c>
      <c r="O702" t="inlineStr">
        <is>
          <t>Not stated</t>
        </is>
      </c>
      <c r="Q702" s="9" t="inlineStr">
        <is>
          <t>https://grantcue.com/foundations/homer-and-annette-thompson-foundation-464472292</t>
        </is>
      </c>
    </row>
    <row r="703">
      <c r="A703">
        <f>IF($E703=$E702,$A702+1,1)</f>
        <v/>
      </c>
      <c r="B703" t="inlineStr">
        <is>
          <t>CKENNETH &amp; LAURA BAXTER FOUNDATIONINC</t>
        </is>
      </c>
      <c r="C703" t="inlineStr">
        <is>
          <t>59-2706460</t>
        </is>
      </c>
      <c r="D703" t="inlineStr">
        <is>
          <t>Florida</t>
        </is>
      </c>
      <c r="E703" t="inlineStr">
        <is>
          <t>FL</t>
        </is>
      </c>
      <c r="F703" t="n">
        <v>2025</v>
      </c>
      <c r="G703" t="n">
        <v>2</v>
      </c>
      <c r="H703" s="13" t="n">
        <v>2435000</v>
      </c>
      <c r="I703" s="12" t="n">
        <v>68</v>
      </c>
      <c r="J703" s="13" t="n">
        <v>27500</v>
      </c>
      <c r="K703" s="13">
        <f>IFERROR($H703/$I703,"")</f>
        <v/>
      </c>
      <c r="L703" s="13" t="n">
        <v>170000</v>
      </c>
      <c r="N703" t="inlineStr">
        <is>
          <t>No</t>
        </is>
      </c>
      <c r="O703" t="inlineStr">
        <is>
          <t>Not stated</t>
        </is>
      </c>
      <c r="Q703" s="9" t="inlineStr">
        <is>
          <t>https://grantcue.com/foundations/ckenneth-and-laura-baxter-foundationinc-c-o-eisner-advisory-group-llc-592706460</t>
        </is>
      </c>
    </row>
    <row r="704">
      <c r="A704">
        <f>IF($E704=$E703,$A703+1,1)</f>
        <v/>
      </c>
      <c r="B704" t="inlineStr">
        <is>
          <t>THE RANDALL &amp; BARBARA SMITH FOUNDATION</t>
        </is>
      </c>
      <c r="C704" t="inlineStr">
        <is>
          <t>13-3748695</t>
        </is>
      </c>
      <c r="D704" t="inlineStr">
        <is>
          <t>Florida</t>
        </is>
      </c>
      <c r="E704" t="inlineStr">
        <is>
          <t>FL</t>
        </is>
      </c>
      <c r="F704" t="n">
        <v>2024</v>
      </c>
      <c r="G704" t="n">
        <v>1</v>
      </c>
      <c r="H704" s="13" t="n">
        <v>2426000</v>
      </c>
      <c r="I704" s="12" t="n">
        <v>28</v>
      </c>
      <c r="J704" s="13" t="n">
        <v>25000</v>
      </c>
      <c r="K704" s="13">
        <f>IFERROR($H704/$I704,"")</f>
        <v/>
      </c>
      <c r="L704" s="13" t="n">
        <v>525000</v>
      </c>
      <c r="M704" t="inlineStr">
        <is>
          <t>NY, CT, PA</t>
        </is>
      </c>
      <c r="N704" t="inlineStr">
        <is>
          <t>Yes</t>
        </is>
      </c>
      <c r="O704" t="inlineStr">
        <is>
          <t>Not stated</t>
        </is>
      </c>
      <c r="Q704" s="9" t="inlineStr">
        <is>
          <t>https://grantcue.com/foundations/the-randall-and-barbara-smith-foundation-133748695</t>
        </is>
      </c>
    </row>
    <row r="705">
      <c r="A705">
        <f>IF($E705=$E704,$A704+1,1)</f>
        <v/>
      </c>
      <c r="B705" t="inlineStr">
        <is>
          <t>ADDISON HINES CHARITABLE TR</t>
        </is>
      </c>
      <c r="C705" t="inlineStr">
        <is>
          <t>20-1679943</t>
        </is>
      </c>
      <c r="D705" t="inlineStr">
        <is>
          <t>Florida</t>
        </is>
      </c>
      <c r="E705" t="inlineStr">
        <is>
          <t>FL</t>
        </is>
      </c>
      <c r="F705" t="n">
        <v>2025</v>
      </c>
      <c r="G705" t="n">
        <v>2</v>
      </c>
      <c r="H705" s="13" t="n">
        <v>2415000</v>
      </c>
      <c r="I705" s="12" t="n">
        <v>34</v>
      </c>
      <c r="J705" s="13" t="n">
        <v>50000</v>
      </c>
      <c r="K705" s="13">
        <f>IFERROR($H705/$I705,"")</f>
        <v/>
      </c>
      <c r="L705" s="13" t="n">
        <v>175000</v>
      </c>
      <c r="M705" t="inlineStr">
        <is>
          <t>PA, TN</t>
        </is>
      </c>
      <c r="N705" t="inlineStr">
        <is>
          <t>No</t>
        </is>
      </c>
      <c r="O705" t="inlineStr">
        <is>
          <t>Not stated</t>
        </is>
      </c>
      <c r="Q705" s="9" t="inlineStr">
        <is>
          <t>https://grantcue.com/foundations/addison-hines-charitable-tr-201679943</t>
        </is>
      </c>
    </row>
    <row r="706">
      <c r="A706">
        <f>IF($E706=$E705,$A705+1,1)</f>
        <v/>
      </c>
      <c r="B706" t="inlineStr">
        <is>
          <t>The PMK Foundation</t>
        </is>
      </c>
      <c r="C706" t="inlineStr">
        <is>
          <t>30-6337233</t>
        </is>
      </c>
      <c r="D706" t="inlineStr">
        <is>
          <t>Florida</t>
        </is>
      </c>
      <c r="E706" t="inlineStr">
        <is>
          <t>FL</t>
        </is>
      </c>
      <c r="F706" t="n">
        <v>2025</v>
      </c>
      <c r="G706" t="n">
        <v>2</v>
      </c>
      <c r="H706" s="13" t="n">
        <v>2408761</v>
      </c>
      <c r="I706" s="12" t="n">
        <v>33</v>
      </c>
      <c r="J706" s="13" t="n">
        <v>20000</v>
      </c>
      <c r="K706" s="13">
        <f>IFERROR($H706/$I706,"")</f>
        <v/>
      </c>
      <c r="L706" s="13" t="n">
        <v>1000000</v>
      </c>
      <c r="M706" t="inlineStr">
        <is>
          <t>NY, CT, TN</t>
        </is>
      </c>
      <c r="N706" t="inlineStr">
        <is>
          <t>No</t>
        </is>
      </c>
      <c r="O706" t="inlineStr">
        <is>
          <t>Not stated</t>
        </is>
      </c>
      <c r="Q706" s="9" t="inlineStr">
        <is>
          <t>https://grantcue.com/foundations/the-pmk-foundation-306337233</t>
        </is>
      </c>
    </row>
    <row r="707">
      <c r="A707">
        <f>IF($E707=$E706,$A706+1,1)</f>
        <v/>
      </c>
      <c r="B707" t="inlineStr">
        <is>
          <t>FLORIDA HORSEMEN'S CHARITABLE FOUNDATION INC</t>
        </is>
      </c>
      <c r="C707" t="inlineStr">
        <is>
          <t>30-0052881</t>
        </is>
      </c>
      <c r="D707" t="inlineStr">
        <is>
          <t>Florida</t>
        </is>
      </c>
      <c r="E707" t="inlineStr">
        <is>
          <t>FL</t>
        </is>
      </c>
      <c r="F707" t="n">
        <v>2025</v>
      </c>
      <c r="G707" t="n">
        <v>2</v>
      </c>
      <c r="H707" s="13" t="n">
        <v>2408456</v>
      </c>
      <c r="I707" s="12" t="n">
        <v>19</v>
      </c>
      <c r="J707" s="13" t="n">
        <v>73868</v>
      </c>
      <c r="K707" s="13">
        <f>IFERROR($H707/$I707,"")</f>
        <v/>
      </c>
      <c r="L707" s="13" t="n">
        <v>311209</v>
      </c>
      <c r="M707" t="inlineStr">
        <is>
          <t>KY, VA</t>
        </is>
      </c>
      <c r="N707" t="inlineStr">
        <is>
          <t>No</t>
        </is>
      </c>
      <c r="O707" t="inlineStr">
        <is>
          <t>Not stated</t>
        </is>
      </c>
      <c r="Q707" s="9" t="inlineStr">
        <is>
          <t>https://grantcue.com/foundations/florida-horsemen-s-charitable-foundation-inc-300052881</t>
        </is>
      </c>
    </row>
    <row r="708">
      <c r="A708">
        <f>IF($E708=$E707,$A707+1,1)</f>
        <v/>
      </c>
      <c r="B708" t="inlineStr">
        <is>
          <t>Cayon Family Foundation Inc</t>
        </is>
      </c>
      <c r="C708" t="inlineStr">
        <is>
          <t>81-4004128</t>
        </is>
      </c>
      <c r="D708" t="inlineStr">
        <is>
          <t>Florida</t>
        </is>
      </c>
      <c r="E708" t="inlineStr">
        <is>
          <t>FL</t>
        </is>
      </c>
      <c r="F708" t="n">
        <v>2025</v>
      </c>
      <c r="G708" t="n">
        <v>2</v>
      </c>
      <c r="H708" s="13" t="n">
        <v>2382280</v>
      </c>
      <c r="I708" s="12" t="n">
        <v>73</v>
      </c>
      <c r="J708" s="13" t="n">
        <v>12000</v>
      </c>
      <c r="K708" s="13">
        <f>IFERROR($H708/$I708,"")</f>
        <v/>
      </c>
      <c r="L708" s="13" t="n">
        <v>376710</v>
      </c>
      <c r="M708" t="inlineStr">
        <is>
          <t>NC, CA, DC</t>
        </is>
      </c>
      <c r="N708" t="inlineStr">
        <is>
          <t>No</t>
        </is>
      </c>
      <c r="O708" t="inlineStr">
        <is>
          <t>Not stated</t>
        </is>
      </c>
      <c r="Q708" s="9" t="inlineStr">
        <is>
          <t>https://grantcue.com/foundations/cayon-family-foundation-inc-814004128</t>
        </is>
      </c>
    </row>
    <row r="709">
      <c r="A709">
        <f>IF($E709=$E708,$A708+1,1)</f>
        <v/>
      </c>
      <c r="B709" t="inlineStr">
        <is>
          <t>THE BLANK FAMILY FOUNDATION INC</t>
        </is>
      </c>
      <c r="C709" t="inlineStr">
        <is>
          <t>92-0185953</t>
        </is>
      </c>
      <c r="D709" t="inlineStr">
        <is>
          <t>Florida</t>
        </is>
      </c>
      <c r="E709" t="inlineStr">
        <is>
          <t>FL</t>
        </is>
      </c>
      <c r="F709" t="n">
        <v>2024</v>
      </c>
      <c r="G709" t="n">
        <v>2</v>
      </c>
      <c r="H709" s="13" t="n">
        <v>2374600</v>
      </c>
      <c r="I709" s="12" t="n">
        <v>44</v>
      </c>
      <c r="J709" s="13" t="n">
        <v>5000</v>
      </c>
      <c r="K709" s="13">
        <f>IFERROR($H709/$I709,"")</f>
        <v/>
      </c>
      <c r="L709" s="13" t="n">
        <v>1048500</v>
      </c>
      <c r="M709" t="inlineStr">
        <is>
          <t>UT, ID, CO</t>
        </is>
      </c>
      <c r="N709" t="inlineStr">
        <is>
          <t>No</t>
        </is>
      </c>
      <c r="O709" t="inlineStr">
        <is>
          <t>Not stated</t>
        </is>
      </c>
      <c r="Q709" s="9" t="inlineStr">
        <is>
          <t>https://grantcue.com/foundations/the-blank-family-foundation-inc-920185953</t>
        </is>
      </c>
    </row>
    <row r="710">
      <c r="A710">
        <f>IF($E710=$E709,$A709+1,1)</f>
        <v/>
      </c>
      <c r="B710" t="inlineStr">
        <is>
          <t>RAMAPO TRUST</t>
        </is>
      </c>
      <c r="C710" t="inlineStr">
        <is>
          <t>13-6594279</t>
        </is>
      </c>
      <c r="D710" t="inlineStr">
        <is>
          <t>Florida</t>
        </is>
      </c>
      <c r="E710" t="inlineStr">
        <is>
          <t>FL</t>
        </is>
      </c>
      <c r="F710" t="n">
        <v>2024</v>
      </c>
      <c r="G710" t="n">
        <v>2</v>
      </c>
      <c r="H710" s="13" t="n">
        <v>2366982</v>
      </c>
      <c r="I710" s="12" t="n">
        <v>90</v>
      </c>
      <c r="J710" s="13" t="n">
        <v>20000</v>
      </c>
      <c r="K710" s="13">
        <f>IFERROR($H710/$I710,"")</f>
        <v/>
      </c>
      <c r="L710" s="13" t="n">
        <v>750000</v>
      </c>
      <c r="M710" t="inlineStr">
        <is>
          <t>NY, NJ, SC</t>
        </is>
      </c>
      <c r="N710" t="inlineStr">
        <is>
          <t>No</t>
        </is>
      </c>
      <c r="O710" t="inlineStr">
        <is>
          <t>Not stated</t>
        </is>
      </c>
      <c r="Q710" s="9" t="inlineStr">
        <is>
          <t>https://grantcue.com/foundations/ramapo-trust-136594279</t>
        </is>
      </c>
    </row>
    <row r="711">
      <c r="A711">
        <f>IF($E711=$E710,$A710+1,1)</f>
        <v/>
      </c>
      <c r="B711" t="inlineStr">
        <is>
          <t>THE KEVIN ZOLTAN MERSZEI FOUNDATION INC</t>
        </is>
      </c>
      <c r="C711" t="inlineStr">
        <is>
          <t>81-3859411</t>
        </is>
      </c>
      <c r="D711" t="inlineStr">
        <is>
          <t>Florida</t>
        </is>
      </c>
      <c r="E711" t="inlineStr">
        <is>
          <t>FL</t>
        </is>
      </c>
      <c r="F711" t="n">
        <v>2025</v>
      </c>
      <c r="G711" t="n">
        <v>2</v>
      </c>
      <c r="H711" s="13" t="n">
        <v>2339502</v>
      </c>
      <c r="I711" s="12" t="n">
        <v>7</v>
      </c>
      <c r="J711" s="13" t="n">
        <v>99922</v>
      </c>
      <c r="K711" s="13">
        <f>IFERROR($H711/$I711,"")</f>
        <v/>
      </c>
      <c r="L711" s="13" t="n">
        <v>1199566</v>
      </c>
      <c r="M711" t="inlineStr">
        <is>
          <t>NY, VA</t>
        </is>
      </c>
      <c r="N711" t="inlineStr">
        <is>
          <t>No</t>
        </is>
      </c>
      <c r="O711" t="inlineStr">
        <is>
          <t>Not stated</t>
        </is>
      </c>
      <c r="Q711" s="9" t="inlineStr">
        <is>
          <t>https://grantcue.com/foundations/the-kevin-zoltan-merszei-foundation-inc-813859411</t>
        </is>
      </c>
    </row>
    <row r="712">
      <c r="A712">
        <f>IF($E712=$E711,$A711+1,1)</f>
        <v/>
      </c>
      <c r="B712" t="inlineStr">
        <is>
          <t>MAURICE A ROTHMAN &amp; THELMA P ROTHMAN FAMILY FOUNDATION INC</t>
        </is>
      </c>
      <c r="C712" t="inlineStr">
        <is>
          <t>59-2061386</t>
        </is>
      </c>
      <c r="D712" t="inlineStr">
        <is>
          <t>Florida</t>
        </is>
      </c>
      <c r="E712" t="inlineStr">
        <is>
          <t>FL</t>
        </is>
      </c>
      <c r="F712" t="n">
        <v>2024</v>
      </c>
      <c r="G712" t="n">
        <v>2</v>
      </c>
      <c r="H712" s="13" t="n">
        <v>2333938</v>
      </c>
      <c r="I712" s="12" t="n">
        <v>45</v>
      </c>
      <c r="J712" s="13" t="n">
        <v>25000</v>
      </c>
      <c r="K712" s="13">
        <f>IFERROR($H712/$I712,"")</f>
        <v/>
      </c>
      <c r="L712" s="13" t="n">
        <v>221858</v>
      </c>
      <c r="M712" t="inlineStr">
        <is>
          <t>NY</t>
        </is>
      </c>
      <c r="N712" t="inlineStr">
        <is>
          <t>No</t>
        </is>
      </c>
      <c r="O712" t="inlineStr">
        <is>
          <t>Not stated</t>
        </is>
      </c>
      <c r="Q712" s="9" t="inlineStr">
        <is>
          <t>https://grantcue.com/foundations/maurice-a-rothman-and-thelma-p-rothman-family-foundation-inc-592061386</t>
        </is>
      </c>
    </row>
    <row r="713">
      <c r="A713">
        <f>IF($E713=$E712,$A712+1,1)</f>
        <v/>
      </c>
      <c r="B713" t="inlineStr">
        <is>
          <t>THE LOWELL S &amp; BETTY L DUNN FAMILY FOUNDATION INC</t>
        </is>
      </c>
      <c r="C713" t="inlineStr">
        <is>
          <t>27-1237743</t>
        </is>
      </c>
      <c r="D713" t="inlineStr">
        <is>
          <t>Florida</t>
        </is>
      </c>
      <c r="E713" t="inlineStr">
        <is>
          <t>FL</t>
        </is>
      </c>
      <c r="F713" t="n">
        <v>2024</v>
      </c>
      <c r="G713" t="n">
        <v>1</v>
      </c>
      <c r="H713" s="13" t="n">
        <v>2325000</v>
      </c>
      <c r="I713" s="12" t="n">
        <v>48</v>
      </c>
      <c r="J713" s="13" t="n">
        <v>25000</v>
      </c>
      <c r="K713" s="13">
        <f>IFERROR($H713/$I713,"")</f>
        <v/>
      </c>
      <c r="L713" s="13" t="n">
        <v>300000</v>
      </c>
      <c r="M713" t="inlineStr">
        <is>
          <t>TN, GA, CA</t>
        </is>
      </c>
      <c r="N713" t="inlineStr">
        <is>
          <t>No</t>
        </is>
      </c>
      <c r="O713" t="inlineStr">
        <is>
          <t>Not stated</t>
        </is>
      </c>
      <c r="Q713" s="9" t="inlineStr">
        <is>
          <t>https://grantcue.com/foundations/the-lowell-s-and-betty-l-dunn-family-foundation-inc-271237743</t>
        </is>
      </c>
    </row>
    <row r="714">
      <c r="A714">
        <f>IF($E714=$E713,$A713+1,1)</f>
        <v/>
      </c>
      <c r="B714" t="inlineStr">
        <is>
          <t>THE ELLEN AND IAN GRAHAM CHARITABLE FOUNDATION U/A 12-18-2004</t>
        </is>
      </c>
      <c r="C714" t="inlineStr">
        <is>
          <t>55-0896134</t>
        </is>
      </c>
      <c r="D714" t="inlineStr">
        <is>
          <t>Florida</t>
        </is>
      </c>
      <c r="E714" t="inlineStr">
        <is>
          <t>FL</t>
        </is>
      </c>
      <c r="F714" t="n">
        <v>2024</v>
      </c>
      <c r="G714" t="n">
        <v>2</v>
      </c>
      <c r="H714" s="13" t="n">
        <v>2309603</v>
      </c>
      <c r="I714" s="12" t="n">
        <v>22</v>
      </c>
      <c r="J714" s="13" t="n">
        <v>25000</v>
      </c>
      <c r="K714" s="13">
        <f>IFERROR($H714/$I714,"")</f>
        <v/>
      </c>
      <c r="L714" s="13" t="n">
        <v>1400000</v>
      </c>
      <c r="M714" t="inlineStr">
        <is>
          <t>NY</t>
        </is>
      </c>
      <c r="N714" t="inlineStr">
        <is>
          <t>No</t>
        </is>
      </c>
      <c r="O714" t="inlineStr">
        <is>
          <t>Not stated</t>
        </is>
      </c>
      <c r="Q714" s="9" t="inlineStr">
        <is>
          <t>https://grantcue.com/foundations/the-ellen-and-ian-graham-charitable-foundation-u-a-12-18-2004-550896134</t>
        </is>
      </c>
    </row>
    <row r="715">
      <c r="A715">
        <f>IF($E715=$E714,$A714+1,1)</f>
        <v/>
      </c>
      <c r="B715" t="inlineStr">
        <is>
          <t>BEATRICE B TINSLEY PERPETUAL CHARITABLE TRUST</t>
        </is>
      </c>
      <c r="C715" t="inlineStr">
        <is>
          <t>65-6146949</t>
        </is>
      </c>
      <c r="D715" t="inlineStr">
        <is>
          <t>Florida</t>
        </is>
      </c>
      <c r="E715" t="inlineStr">
        <is>
          <t>FL</t>
        </is>
      </c>
      <c r="F715" t="n">
        <v>2025</v>
      </c>
      <c r="G715" t="n">
        <v>2</v>
      </c>
      <c r="H715" s="13" t="n">
        <v>2306394</v>
      </c>
      <c r="I715" s="12" t="n">
        <v>8</v>
      </c>
      <c r="J715" s="13" t="n">
        <v>288293</v>
      </c>
      <c r="K715" s="13">
        <f>IFERROR($H715/$I715,"")</f>
        <v/>
      </c>
      <c r="L715" s="13" t="n">
        <v>295915</v>
      </c>
      <c r="M715" t="inlineStr">
        <is>
          <t>IL, MI</t>
        </is>
      </c>
      <c r="N715" t="inlineStr">
        <is>
          <t>No</t>
        </is>
      </c>
      <c r="O715" t="inlineStr">
        <is>
          <t>Not stated</t>
        </is>
      </c>
      <c r="Q715" s="9" t="inlineStr">
        <is>
          <t>https://grantcue.com/foundations/beatrice-b-tinsley-perpetual-charitable-trust-656146949</t>
        </is>
      </c>
    </row>
    <row r="716">
      <c r="A716">
        <f>IF($E716=$E715,$A715+1,1)</f>
        <v/>
      </c>
      <c r="B716" t="inlineStr">
        <is>
          <t>HI FOUNDATION INC</t>
        </is>
      </c>
      <c r="C716" t="inlineStr">
        <is>
          <t>65-0848161</t>
        </is>
      </c>
      <c r="D716" t="inlineStr">
        <is>
          <t>Florida</t>
        </is>
      </c>
      <c r="E716" t="inlineStr">
        <is>
          <t>FL</t>
        </is>
      </c>
      <c r="F716" t="n">
        <v>2025</v>
      </c>
      <c r="G716" t="n">
        <v>2</v>
      </c>
      <c r="H716" s="13" t="n">
        <v>2299370</v>
      </c>
      <c r="I716" s="12" t="n">
        <v>179</v>
      </c>
      <c r="J716" s="13" t="n">
        <v>10000</v>
      </c>
      <c r="K716" s="13">
        <f>IFERROR($H716/$I716,"")</f>
        <v/>
      </c>
      <c r="L716" s="13" t="n">
        <v>60000</v>
      </c>
      <c r="M716" t="inlineStr">
        <is>
          <t>VA, NY, IL</t>
        </is>
      </c>
      <c r="N716" t="inlineStr">
        <is>
          <t>Yes</t>
        </is>
      </c>
      <c r="O716" t="inlineStr">
        <is>
          <t>Not stated</t>
        </is>
      </c>
      <c r="Q716" s="9" t="inlineStr">
        <is>
          <t>https://grantcue.com/foundations/hi-foundation-inc-650848161</t>
        </is>
      </c>
    </row>
    <row r="717">
      <c r="A717">
        <f>IF($E717=$E716,$A716+1,1)</f>
        <v/>
      </c>
      <c r="B717" t="inlineStr">
        <is>
          <t>THE MARTIN FOUNDATION INC</t>
        </is>
      </c>
      <c r="C717" t="inlineStr">
        <is>
          <t>35-1070929</t>
        </is>
      </c>
      <c r="D717" t="inlineStr">
        <is>
          <t>Florida</t>
        </is>
      </c>
      <c r="E717" t="inlineStr">
        <is>
          <t>FL</t>
        </is>
      </c>
      <c r="F717" t="n">
        <v>2024</v>
      </c>
      <c r="G717" t="n">
        <v>1</v>
      </c>
      <c r="H717" s="13" t="n">
        <v>2280000</v>
      </c>
      <c r="I717" s="12" t="n">
        <v>50</v>
      </c>
      <c r="J717" s="13" t="n">
        <v>25000</v>
      </c>
      <c r="K717" s="13">
        <f>IFERROR($H717/$I717,"")</f>
        <v/>
      </c>
      <c r="L717" s="13" t="n">
        <v>200000</v>
      </c>
      <c r="M717" t="inlineStr">
        <is>
          <t>MA, CA, MN</t>
        </is>
      </c>
      <c r="N717" t="inlineStr">
        <is>
          <t>Yes</t>
        </is>
      </c>
      <c r="O717" t="inlineStr">
        <is>
          <t>Not stated</t>
        </is>
      </c>
      <c r="Q717" s="9" t="inlineStr">
        <is>
          <t>https://grantcue.com/foundations/the-martin-foundation-inc-351070929</t>
        </is>
      </c>
    </row>
    <row r="718">
      <c r="A718">
        <f>IF($E718=$E717,$A717+1,1)</f>
        <v/>
      </c>
      <c r="B718" t="inlineStr">
        <is>
          <t>SSS FOUNDATION INC</t>
        </is>
      </c>
      <c r="C718" t="inlineStr">
        <is>
          <t>32-0314794</t>
        </is>
      </c>
      <c r="D718" t="inlineStr">
        <is>
          <t>Florida</t>
        </is>
      </c>
      <c r="E718" t="inlineStr">
        <is>
          <t>FL</t>
        </is>
      </c>
      <c r="F718" t="n">
        <v>2024</v>
      </c>
      <c r="G718" t="n">
        <v>2</v>
      </c>
      <c r="H718" s="13" t="n">
        <v>2273075</v>
      </c>
      <c r="I718" s="12" t="n">
        <v>35</v>
      </c>
      <c r="J718" s="13" t="n">
        <v>10000</v>
      </c>
      <c r="K718" s="13">
        <f>IFERROR($H718/$I718,"")</f>
        <v/>
      </c>
      <c r="L718" s="13" t="n">
        <v>350000</v>
      </c>
      <c r="M718" t="inlineStr">
        <is>
          <t>MD, CA</t>
        </is>
      </c>
      <c r="N718" t="inlineStr">
        <is>
          <t>No</t>
        </is>
      </c>
      <c r="O718" t="inlineStr">
        <is>
          <t>Not stated</t>
        </is>
      </c>
      <c r="Q718" s="9" t="inlineStr">
        <is>
          <t>https://grantcue.com/foundations/sss-foundation-inc-320314794</t>
        </is>
      </c>
    </row>
    <row r="719">
      <c r="A719">
        <f>IF($E719=$E718,$A718+1,1)</f>
        <v/>
      </c>
      <c r="B719" t="inlineStr">
        <is>
          <t>THE HANLEY FAMILY FOUNDATION INC</t>
        </is>
      </c>
      <c r="C719" t="inlineStr">
        <is>
          <t>59-2745187</t>
        </is>
      </c>
      <c r="D719" t="inlineStr">
        <is>
          <t>Florida</t>
        </is>
      </c>
      <c r="E719" t="inlineStr">
        <is>
          <t>FL</t>
        </is>
      </c>
      <c r="F719" t="n">
        <v>2024</v>
      </c>
      <c r="G719" t="n">
        <v>1</v>
      </c>
      <c r="H719" s="13" t="n">
        <v>2270000</v>
      </c>
      <c r="I719" s="12" t="n">
        <v>6</v>
      </c>
      <c r="J719" s="13" t="n">
        <v>37500</v>
      </c>
      <c r="K719" s="13">
        <f>IFERROR($H719/$I719,"")</f>
        <v/>
      </c>
      <c r="L719" s="13" t="n">
        <v>2050000</v>
      </c>
      <c r="M719" t="inlineStr">
        <is>
          <t>NC, MI, GA</t>
        </is>
      </c>
      <c r="N719" t="inlineStr">
        <is>
          <t>Yes</t>
        </is>
      </c>
      <c r="O719" t="inlineStr">
        <is>
          <t>Yes</t>
        </is>
      </c>
      <c r="P719" s="9" t="inlineStr">
        <is>
          <t>http://www.hanleyfamilyfoundation.org/</t>
        </is>
      </c>
      <c r="Q719" s="9" t="inlineStr">
        <is>
          <t>https://grantcue.com/foundations/the-hanley-family-foundation-inc-c-o-michael-hanley-592745187</t>
        </is>
      </c>
    </row>
    <row r="720">
      <c r="A720">
        <f>IF($E720=$E719,$A719+1,1)</f>
        <v/>
      </c>
      <c r="B720" t="inlineStr">
        <is>
          <t>THE BILLI MARCUS FOUNDATION INC</t>
        </is>
      </c>
      <c r="C720" t="inlineStr">
        <is>
          <t>58-2396542</t>
        </is>
      </c>
      <c r="D720" t="inlineStr">
        <is>
          <t>Florida</t>
        </is>
      </c>
      <c r="E720" t="inlineStr">
        <is>
          <t>FL</t>
        </is>
      </c>
      <c r="F720" t="n">
        <v>2024</v>
      </c>
      <c r="G720" t="n">
        <v>1</v>
      </c>
      <c r="H720" s="13" t="n">
        <v>2261125</v>
      </c>
      <c r="I720" s="12" t="n">
        <v>207</v>
      </c>
      <c r="J720" s="13" t="n">
        <v>1000</v>
      </c>
      <c r="K720" s="13">
        <f>IFERROR($H720/$I720,"")</f>
        <v/>
      </c>
      <c r="L720" s="13" t="n">
        <v>250000</v>
      </c>
      <c r="M720" t="inlineStr">
        <is>
          <t>GA, NY, PA</t>
        </is>
      </c>
      <c r="N720" t="inlineStr">
        <is>
          <t>No</t>
        </is>
      </c>
      <c r="O720" t="inlineStr">
        <is>
          <t>Not stated</t>
        </is>
      </c>
      <c r="Q720" s="9" t="inlineStr">
        <is>
          <t>https://grantcue.com/foundations/the-billi-marcus-foundation-inc-582396542</t>
        </is>
      </c>
    </row>
    <row r="721">
      <c r="A721">
        <f>IF($E721=$E720,$A720+1,1)</f>
        <v/>
      </c>
      <c r="B721" t="inlineStr">
        <is>
          <t>Williams Family Foundation Inc</t>
        </is>
      </c>
      <c r="C721" t="inlineStr">
        <is>
          <t>36-4682469</t>
        </is>
      </c>
      <c r="D721" t="inlineStr">
        <is>
          <t>Florida</t>
        </is>
      </c>
      <c r="E721" t="inlineStr">
        <is>
          <t>FL</t>
        </is>
      </c>
      <c r="F721" t="n">
        <v>2025</v>
      </c>
      <c r="G721" t="n">
        <v>2</v>
      </c>
      <c r="H721" s="13" t="n">
        <v>2255000</v>
      </c>
      <c r="I721" s="12" t="n">
        <v>10</v>
      </c>
      <c r="J721" s="13" t="n">
        <v>120000</v>
      </c>
      <c r="K721" s="13">
        <f>IFERROR($H721/$I721,"")</f>
        <v/>
      </c>
      <c r="L721" s="13" t="n">
        <v>1150000</v>
      </c>
      <c r="M721" t="inlineStr">
        <is>
          <t>GA, WV, NC</t>
        </is>
      </c>
      <c r="N721" t="inlineStr">
        <is>
          <t>No</t>
        </is>
      </c>
      <c r="O721" t="inlineStr">
        <is>
          <t>Not stated</t>
        </is>
      </c>
      <c r="Q721" s="9" t="inlineStr">
        <is>
          <t>https://grantcue.com/foundations/williams-family-foundation-inc-364682469</t>
        </is>
      </c>
    </row>
    <row r="722">
      <c r="A722">
        <f>IF($E722=$E721,$A721+1,1)</f>
        <v/>
      </c>
      <c r="B722" t="inlineStr">
        <is>
          <t>THE MIDDENDORF FAMILY FOUNDATION</t>
        </is>
      </c>
      <c r="C722" t="inlineStr">
        <is>
          <t>23-3069847</t>
        </is>
      </c>
      <c r="D722" t="inlineStr">
        <is>
          <t>Florida</t>
        </is>
      </c>
      <c r="E722" t="inlineStr">
        <is>
          <t>FL</t>
        </is>
      </c>
      <c r="F722" t="n">
        <v>2025</v>
      </c>
      <c r="G722" t="n">
        <v>2</v>
      </c>
      <c r="H722" s="13" t="n">
        <v>2245000</v>
      </c>
      <c r="I722" s="12" t="n">
        <v>25</v>
      </c>
      <c r="J722" s="13" t="n">
        <v>75000</v>
      </c>
      <c r="K722" s="13">
        <f>IFERROR($H722/$I722,"")</f>
        <v/>
      </c>
      <c r="L722" s="13" t="n">
        <v>325000</v>
      </c>
      <c r="M722" t="inlineStr">
        <is>
          <t>NY, OH, MN</t>
        </is>
      </c>
      <c r="N722" t="inlineStr">
        <is>
          <t>No</t>
        </is>
      </c>
      <c r="O722" t="inlineStr">
        <is>
          <t>Not stated</t>
        </is>
      </c>
      <c r="Q722" s="9" t="inlineStr">
        <is>
          <t>https://grantcue.com/foundations/the-middendorf-family-foundation-233069847</t>
        </is>
      </c>
    </row>
    <row r="723">
      <c r="A723">
        <f>IF($E723=$E722,$A722+1,1)</f>
        <v/>
      </c>
      <c r="B723" t="inlineStr">
        <is>
          <t>BOVENKERK HAROLD P SCHOLARSHIP TR</t>
        </is>
      </c>
      <c r="C723" t="inlineStr">
        <is>
          <t>92-6083567</t>
        </is>
      </c>
      <c r="D723" t="inlineStr">
        <is>
          <t>Florida</t>
        </is>
      </c>
      <c r="E723" t="inlineStr">
        <is>
          <t>FL</t>
        </is>
      </c>
      <c r="F723" t="n">
        <v>2024</v>
      </c>
      <c r="G723" t="n">
        <v>2</v>
      </c>
      <c r="H723" s="13" t="n">
        <v>2234464</v>
      </c>
      <c r="I723" s="12" t="n">
        <v>62</v>
      </c>
      <c r="J723" s="13" t="n">
        <v>17767</v>
      </c>
      <c r="K723" s="13">
        <f>IFERROR($H723/$I723,"")</f>
        <v/>
      </c>
      <c r="L723" s="13" t="n">
        <v>189117</v>
      </c>
      <c r="M723" t="inlineStr">
        <is>
          <t>MA, NC, MI</t>
        </is>
      </c>
      <c r="N723" t="inlineStr">
        <is>
          <t>No</t>
        </is>
      </c>
      <c r="O723" t="inlineStr">
        <is>
          <t>Not stated</t>
        </is>
      </c>
      <c r="Q723" s="9" t="inlineStr">
        <is>
          <t>https://grantcue.com/foundations/bovenkerk-harold-p-scholarship-tr-926083567</t>
        </is>
      </c>
    </row>
    <row r="724">
      <c r="A724">
        <f>IF($E724=$E723,$A723+1,1)</f>
        <v/>
      </c>
      <c r="B724" t="inlineStr">
        <is>
          <t>DANIEL S BLALOCK JR CHARITABLE FO</t>
        </is>
      </c>
      <c r="C724" t="inlineStr">
        <is>
          <t>83-6260131</t>
        </is>
      </c>
      <c r="D724" t="inlineStr">
        <is>
          <t>Florida</t>
        </is>
      </c>
      <c r="E724" t="inlineStr">
        <is>
          <t>FL</t>
        </is>
      </c>
      <c r="F724" t="n">
        <v>2025</v>
      </c>
      <c r="G724" t="n">
        <v>2</v>
      </c>
      <c r="H724" s="13" t="n">
        <v>2234347</v>
      </c>
      <c r="I724" s="12" t="n">
        <v>22</v>
      </c>
      <c r="J724" s="13" t="n">
        <v>100000</v>
      </c>
      <c r="K724" s="13">
        <f>IFERROR($H724/$I724,"")</f>
        <v/>
      </c>
      <c r="L724" s="13" t="n">
        <v>355592</v>
      </c>
      <c r="M724" t="inlineStr">
        <is>
          <t>NC</t>
        </is>
      </c>
      <c r="N724" t="inlineStr">
        <is>
          <t>No</t>
        </is>
      </c>
      <c r="O724" t="inlineStr">
        <is>
          <t>Not stated</t>
        </is>
      </c>
      <c r="Q724" s="9" t="inlineStr">
        <is>
          <t>https://grantcue.com/foundations/daniel-s-blalock-jr-charitable-fo-836260131</t>
        </is>
      </c>
    </row>
    <row r="725">
      <c r="A725">
        <f>IF($E725=$E724,$A724+1,1)</f>
        <v/>
      </c>
      <c r="B725" t="inlineStr">
        <is>
          <t>Genspiration Foundation Inc</t>
        </is>
      </c>
      <c r="C725" t="inlineStr">
        <is>
          <t>81-5168277</t>
        </is>
      </c>
      <c r="D725" t="inlineStr">
        <is>
          <t>Florida</t>
        </is>
      </c>
      <c r="E725" t="inlineStr">
        <is>
          <t>FL</t>
        </is>
      </c>
      <c r="F725" t="n">
        <v>2025</v>
      </c>
      <c r="G725" t="n">
        <v>2</v>
      </c>
      <c r="H725" s="13" t="n">
        <v>2222539</v>
      </c>
      <c r="I725" s="12" t="n">
        <v>17</v>
      </c>
      <c r="J725" s="13" t="n">
        <v>135000</v>
      </c>
      <c r="K725" s="13">
        <f>IFERROR($H725/$I725,"")</f>
        <v/>
      </c>
      <c r="L725" s="13" t="n">
        <v>300000</v>
      </c>
      <c r="M725" t="inlineStr">
        <is>
          <t>NY</t>
        </is>
      </c>
      <c r="N725" t="inlineStr">
        <is>
          <t>No</t>
        </is>
      </c>
      <c r="O725" t="inlineStr">
        <is>
          <t>Not stated</t>
        </is>
      </c>
      <c r="Q725" s="9" t="inlineStr">
        <is>
          <t>https://grantcue.com/foundations/genspiration-foundation-inc-815168277</t>
        </is>
      </c>
    </row>
    <row r="726">
      <c r="A726">
        <f>IF($E726=$E725,$A725+1,1)</f>
        <v/>
      </c>
      <c r="B726" t="inlineStr">
        <is>
          <t>THE WILLIAM R WATTS FNDN INC</t>
        </is>
      </c>
      <c r="C726" t="inlineStr">
        <is>
          <t>59-1971220</t>
        </is>
      </c>
      <c r="D726" t="inlineStr">
        <is>
          <t>Florida</t>
        </is>
      </c>
      <c r="E726" t="inlineStr">
        <is>
          <t>FL</t>
        </is>
      </c>
      <c r="F726" t="n">
        <v>2024</v>
      </c>
      <c r="G726" t="n">
        <v>2</v>
      </c>
      <c r="H726" s="13" t="n">
        <v>2210000</v>
      </c>
      <c r="I726" s="12" t="n">
        <v>109</v>
      </c>
      <c r="J726" s="13" t="n">
        <v>5000</v>
      </c>
      <c r="K726" s="13">
        <f>IFERROR($H726/$I726,"")</f>
        <v/>
      </c>
      <c r="L726" s="13" t="n">
        <v>110000</v>
      </c>
      <c r="M726" t="inlineStr">
        <is>
          <t>MO</t>
        </is>
      </c>
      <c r="N726" t="inlineStr">
        <is>
          <t>Yes</t>
        </is>
      </c>
      <c r="O726" t="inlineStr">
        <is>
          <t>Yes</t>
        </is>
      </c>
      <c r="Q726" s="9" t="inlineStr">
        <is>
          <t>https://grantcue.com/foundations/the-william-r-watts-fndn-inc-c-o-greaton-and-greaton-591971220</t>
        </is>
      </c>
    </row>
    <row r="727">
      <c r="A727">
        <f>IF($E727=$E726,$A726+1,1)</f>
        <v/>
      </c>
      <c r="B727" t="inlineStr">
        <is>
          <t>Roberta Leventhal Sudakoff Foundation Inc</t>
        </is>
      </c>
      <c r="C727" t="inlineStr">
        <is>
          <t>31-1483381</t>
        </is>
      </c>
      <c r="D727" t="inlineStr">
        <is>
          <t>Florida</t>
        </is>
      </c>
      <c r="E727" t="inlineStr">
        <is>
          <t>FL</t>
        </is>
      </c>
      <c r="F727" t="n">
        <v>2025</v>
      </c>
      <c r="G727" t="n">
        <v>2</v>
      </c>
      <c r="H727" s="13" t="n">
        <v>2200000</v>
      </c>
      <c r="I727" s="12" t="n">
        <v>43</v>
      </c>
      <c r="J727" s="13" t="n">
        <v>25000</v>
      </c>
      <c r="K727" s="13">
        <f>IFERROR($H727/$I727,"")</f>
        <v/>
      </c>
      <c r="L727" s="13" t="n">
        <v>500000</v>
      </c>
      <c r="N727" t="inlineStr">
        <is>
          <t>Yes</t>
        </is>
      </c>
      <c r="O727" t="inlineStr">
        <is>
          <t>Yes</t>
        </is>
      </c>
      <c r="Q727" s="9" t="inlineStr">
        <is>
          <t>https://grantcue.com/foundations/roberta-leventhal-sudakoff-foundation-inc-311483381</t>
        </is>
      </c>
    </row>
    <row r="728">
      <c r="A728">
        <f>IF($E728=$E727,$A727+1,1)</f>
        <v/>
      </c>
      <c r="B728" t="inlineStr">
        <is>
          <t>JRS BIODIVERSITY FOUNDATION</t>
        </is>
      </c>
      <c r="C728" t="inlineStr">
        <is>
          <t>23-1352035</t>
        </is>
      </c>
      <c r="D728" t="inlineStr">
        <is>
          <t>Florida</t>
        </is>
      </c>
      <c r="E728" t="inlineStr">
        <is>
          <t>FL</t>
        </is>
      </c>
      <c r="F728" t="n">
        <v>2024</v>
      </c>
      <c r="G728" t="n">
        <v>1</v>
      </c>
      <c r="H728" s="13" t="n">
        <v>2195626</v>
      </c>
      <c r="I728" s="12" t="n">
        <v>38</v>
      </c>
      <c r="J728" s="13" t="n">
        <v>47500</v>
      </c>
      <c r="K728" s="13">
        <f>IFERROR($H728/$I728,"")</f>
        <v/>
      </c>
      <c r="L728" s="13" t="n">
        <v>175000</v>
      </c>
      <c r="M728" t="inlineStr">
        <is>
          <t>IL, CA, TX</t>
        </is>
      </c>
      <c r="N728" t="inlineStr">
        <is>
          <t>Yes</t>
        </is>
      </c>
      <c r="O728" t="inlineStr">
        <is>
          <t>Yes</t>
        </is>
      </c>
      <c r="P728" s="9" t="inlineStr">
        <is>
          <t>https://www.jrsbiodiversity.org/</t>
        </is>
      </c>
      <c r="Q728" s="9" t="inlineStr">
        <is>
          <t>https://grantcue.com/foundations/jrs-biodiversity-foundation-231352035</t>
        </is>
      </c>
    </row>
    <row r="729">
      <c r="A729">
        <f>IF($E729=$E728,$A728+1,1)</f>
        <v/>
      </c>
      <c r="B729" t="inlineStr">
        <is>
          <t>BOSCIA FAMILY FOUNDATION</t>
        </is>
      </c>
      <c r="C729" t="inlineStr">
        <is>
          <t>20-0614587</t>
        </is>
      </c>
      <c r="D729" t="inlineStr">
        <is>
          <t>Florida</t>
        </is>
      </c>
      <c r="E729" t="inlineStr">
        <is>
          <t>FL</t>
        </is>
      </c>
      <c r="F729" t="n">
        <v>2025</v>
      </c>
      <c r="G729" t="n">
        <v>2</v>
      </c>
      <c r="H729" s="13" t="n">
        <v>2183263</v>
      </c>
      <c r="I729" s="12" t="n">
        <v>108</v>
      </c>
      <c r="J729" s="13" t="n">
        <v>5000</v>
      </c>
      <c r="K729" s="13">
        <f>IFERROR($H729/$I729,"")</f>
        <v/>
      </c>
      <c r="L729" s="13" t="n">
        <v>1009063</v>
      </c>
      <c r="M729" t="inlineStr">
        <is>
          <t>PA, NJ, NY</t>
        </is>
      </c>
      <c r="N729" t="inlineStr">
        <is>
          <t>No</t>
        </is>
      </c>
      <c r="O729" t="inlineStr">
        <is>
          <t>Not stated</t>
        </is>
      </c>
      <c r="Q729" s="9" t="inlineStr">
        <is>
          <t>https://grantcue.com/foundations/boscia-family-foundation-200614587</t>
        </is>
      </c>
    </row>
    <row r="730">
      <c r="A730">
        <f>IF($E730=$E729,$A729+1,1)</f>
        <v/>
      </c>
      <c r="B730" t="inlineStr">
        <is>
          <t>JAMES E DAVIS FAMILY CHARITIES INC</t>
        </is>
      </c>
      <c r="C730" t="inlineStr">
        <is>
          <t>59-6128733</t>
        </is>
      </c>
      <c r="D730" t="inlineStr">
        <is>
          <t>Florida</t>
        </is>
      </c>
      <c r="E730" t="inlineStr">
        <is>
          <t>FL</t>
        </is>
      </c>
      <c r="F730" t="n">
        <v>2025</v>
      </c>
      <c r="G730" t="n">
        <v>2</v>
      </c>
      <c r="H730" s="13" t="n">
        <v>2161025</v>
      </c>
      <c r="I730" s="12" t="n">
        <v>26</v>
      </c>
      <c r="J730" s="13" t="n">
        <v>20000</v>
      </c>
      <c r="K730" s="13">
        <f>IFERROR($H730/$I730,"")</f>
        <v/>
      </c>
      <c r="L730" s="13" t="n">
        <v>500000</v>
      </c>
      <c r="M730" t="inlineStr">
        <is>
          <t>VA, IN</t>
        </is>
      </c>
      <c r="N730" t="inlineStr">
        <is>
          <t>No</t>
        </is>
      </c>
      <c r="O730" t="inlineStr">
        <is>
          <t>Not stated</t>
        </is>
      </c>
      <c r="Q730" s="9" t="inlineStr">
        <is>
          <t>https://grantcue.com/foundations/james-e-davis-family-charities-inc-596128733</t>
        </is>
      </c>
    </row>
    <row r="731">
      <c r="A731">
        <f>IF($E731=$E730,$A730+1,1)</f>
        <v/>
      </c>
      <c r="B731" t="inlineStr">
        <is>
          <t>WARTEN FOUNDATION INC</t>
        </is>
      </c>
      <c r="C731" t="inlineStr">
        <is>
          <t>20-1897544</t>
        </is>
      </c>
      <c r="D731" t="inlineStr">
        <is>
          <t>Florida</t>
        </is>
      </c>
      <c r="E731" t="inlineStr">
        <is>
          <t>FL</t>
        </is>
      </c>
      <c r="F731" t="n">
        <v>2024</v>
      </c>
      <c r="G731" t="n">
        <v>1</v>
      </c>
      <c r="H731" s="13" t="n">
        <v>2150259</v>
      </c>
      <c r="I731" s="12" t="n">
        <v>42</v>
      </c>
      <c r="J731" s="13" t="n">
        <v>15000</v>
      </c>
      <c r="K731" s="13">
        <f>IFERROR($H731/$I731,"")</f>
        <v/>
      </c>
      <c r="L731" s="13" t="n">
        <v>301509</v>
      </c>
      <c r="M731" t="inlineStr">
        <is>
          <t>NY, DC, CA</t>
        </is>
      </c>
      <c r="N731" t="inlineStr">
        <is>
          <t>No</t>
        </is>
      </c>
      <c r="O731" t="inlineStr">
        <is>
          <t>Not stated</t>
        </is>
      </c>
      <c r="Q731" s="9" t="inlineStr">
        <is>
          <t>https://grantcue.com/foundations/warten-foundation-inc-201897544</t>
        </is>
      </c>
    </row>
    <row r="732">
      <c r="A732">
        <f>IF($E732=$E731,$A731+1,1)</f>
        <v/>
      </c>
      <c r="B732" t="inlineStr">
        <is>
          <t>FELBURN FOUNDATION</t>
        </is>
      </c>
      <c r="C732" t="inlineStr">
        <is>
          <t>51-0234331</t>
        </is>
      </c>
      <c r="D732" t="inlineStr">
        <is>
          <t>Florida</t>
        </is>
      </c>
      <c r="E732" t="inlineStr">
        <is>
          <t>FL</t>
        </is>
      </c>
      <c r="F732" t="n">
        <v>2024</v>
      </c>
      <c r="G732" t="n">
        <v>1</v>
      </c>
      <c r="H732" s="13" t="n">
        <v>2148400</v>
      </c>
      <c r="I732" s="12" t="n">
        <v>59</v>
      </c>
      <c r="J732" s="13" t="n">
        <v>20000</v>
      </c>
      <c r="K732" s="13">
        <f>IFERROR($H732/$I732,"")</f>
        <v/>
      </c>
      <c r="L732" s="13" t="n">
        <v>300000</v>
      </c>
      <c r="M732" t="inlineStr">
        <is>
          <t>WA, VA, GA</t>
        </is>
      </c>
      <c r="N732" t="inlineStr">
        <is>
          <t>Yes</t>
        </is>
      </c>
      <c r="O732" t="inlineStr">
        <is>
          <t>Not stated</t>
        </is>
      </c>
      <c r="Q732" s="9" t="inlineStr">
        <is>
          <t>https://grantcue.com/foundations/felburn-foundation-510234331</t>
        </is>
      </c>
    </row>
    <row r="733">
      <c r="A733">
        <f>IF($E733=$E732,$A732+1,1)</f>
        <v/>
      </c>
      <c r="B733" t="inlineStr">
        <is>
          <t>Ashbritt Foundation Inc</t>
        </is>
      </c>
      <c r="C733" t="inlineStr">
        <is>
          <t>47-1321347</t>
        </is>
      </c>
      <c r="D733" t="inlineStr">
        <is>
          <t>Florida</t>
        </is>
      </c>
      <c r="E733" t="inlineStr">
        <is>
          <t>FL</t>
        </is>
      </c>
      <c r="F733" t="n">
        <v>2024</v>
      </c>
      <c r="G733" t="n">
        <v>1</v>
      </c>
      <c r="H733" s="13" t="n">
        <v>2146950</v>
      </c>
      <c r="I733" s="12" t="n">
        <v>29</v>
      </c>
      <c r="J733" s="13" t="n">
        <v>3850</v>
      </c>
      <c r="K733" s="13">
        <f>IFERROR($H733/$I733,"")</f>
        <v/>
      </c>
      <c r="L733" s="13" t="n">
        <v>1000000</v>
      </c>
      <c r="M733" t="inlineStr">
        <is>
          <t>GA, TN, TX</t>
        </is>
      </c>
      <c r="N733" t="inlineStr">
        <is>
          <t>No</t>
        </is>
      </c>
      <c r="O733" t="inlineStr">
        <is>
          <t>Not stated</t>
        </is>
      </c>
      <c r="Q733" s="9" t="inlineStr">
        <is>
          <t>https://grantcue.com/foundations/ashbritt-foundation-inc-471321347</t>
        </is>
      </c>
    </row>
    <row r="734">
      <c r="A734">
        <f>IF($E734=$E733,$A733+1,1)</f>
        <v/>
      </c>
      <c r="B734" t="inlineStr">
        <is>
          <t>The Shepard Broad Foundation Inc</t>
        </is>
      </c>
      <c r="C734" t="inlineStr">
        <is>
          <t>59-0998866</t>
        </is>
      </c>
      <c r="D734" t="inlineStr">
        <is>
          <t>Florida</t>
        </is>
      </c>
      <c r="E734" t="inlineStr">
        <is>
          <t>FL</t>
        </is>
      </c>
      <c r="F734" t="n">
        <v>2025</v>
      </c>
      <c r="G734" t="n">
        <v>2</v>
      </c>
      <c r="H734" s="13" t="n">
        <v>2145710</v>
      </c>
      <c r="I734" s="12" t="n">
        <v>213</v>
      </c>
      <c r="J734" s="13" t="n">
        <v>5000</v>
      </c>
      <c r="K734" s="13">
        <f>IFERROR($H734/$I734,"")</f>
        <v/>
      </c>
      <c r="L734" s="13" t="n">
        <v>50000</v>
      </c>
      <c r="M734" t="inlineStr">
        <is>
          <t>CA, NY, CT</t>
        </is>
      </c>
      <c r="N734" t="inlineStr">
        <is>
          <t>No</t>
        </is>
      </c>
      <c r="O734" t="inlineStr">
        <is>
          <t>Not stated</t>
        </is>
      </c>
      <c r="Q734" s="9" t="inlineStr">
        <is>
          <t>https://grantcue.com/foundations/the-shepard-broad-foundation-inc-590998866</t>
        </is>
      </c>
    </row>
    <row r="735">
      <c r="A735">
        <f>IF($E735=$E734,$A734+1,1)</f>
        <v/>
      </c>
      <c r="B735" t="inlineStr">
        <is>
          <t>Doll-Loesel Foundation Inc</t>
        </is>
      </c>
      <c r="C735" t="inlineStr">
        <is>
          <t>38-3212771</t>
        </is>
      </c>
      <c r="D735" t="inlineStr">
        <is>
          <t>Florida</t>
        </is>
      </c>
      <c r="E735" t="inlineStr">
        <is>
          <t>FL</t>
        </is>
      </c>
      <c r="F735" t="n">
        <v>2025</v>
      </c>
      <c r="G735" t="n">
        <v>2</v>
      </c>
      <c r="H735" s="13" t="n">
        <v>2124578</v>
      </c>
      <c r="I735" s="12" t="n">
        <v>29</v>
      </c>
      <c r="J735" s="13" t="n">
        <v>50000</v>
      </c>
      <c r="K735" s="13">
        <f>IFERROR($H735/$I735,"")</f>
        <v/>
      </c>
      <c r="L735" s="13" t="n">
        <v>307000</v>
      </c>
      <c r="M735" t="inlineStr">
        <is>
          <t>MI, IN</t>
        </is>
      </c>
      <c r="N735" t="inlineStr">
        <is>
          <t>No</t>
        </is>
      </c>
      <c r="O735" t="inlineStr">
        <is>
          <t>Not stated</t>
        </is>
      </c>
      <c r="Q735" s="9" t="inlineStr">
        <is>
          <t>https://grantcue.com/foundations/doll-loesel-foundation-inc-383212771</t>
        </is>
      </c>
    </row>
    <row r="736">
      <c r="A736">
        <f>IF($E736=$E735,$A735+1,1)</f>
        <v/>
      </c>
      <c r="B736" t="inlineStr">
        <is>
          <t>SOTER KAY FOUNDATION F/K/A SARAH ROSS SOTER FOUNDATION</t>
        </is>
      </c>
      <c r="C736" t="inlineStr">
        <is>
          <t>31-1793690</t>
        </is>
      </c>
      <c r="D736" t="inlineStr">
        <is>
          <t>Florida</t>
        </is>
      </c>
      <c r="E736" t="inlineStr">
        <is>
          <t>FL</t>
        </is>
      </c>
      <c r="F736" t="n">
        <v>2024</v>
      </c>
      <c r="G736" t="n">
        <v>2</v>
      </c>
      <c r="H736" s="13" t="n">
        <v>2080500</v>
      </c>
      <c r="I736" s="12" t="n">
        <v>42</v>
      </c>
      <c r="J736" s="13" t="n">
        <v>30000</v>
      </c>
      <c r="K736" s="13">
        <f>IFERROR($H736/$I736,"")</f>
        <v/>
      </c>
      <c r="L736" s="13" t="n">
        <v>250000</v>
      </c>
      <c r="M736" t="inlineStr">
        <is>
          <t>OH, MI, DC</t>
        </is>
      </c>
      <c r="N736" t="inlineStr">
        <is>
          <t>No</t>
        </is>
      </c>
      <c r="O736" t="inlineStr">
        <is>
          <t>Not stated</t>
        </is>
      </c>
      <c r="Q736" s="9" t="inlineStr">
        <is>
          <t>https://grantcue.com/foundations/soter-kay-foundation-f-k-a-sarah-ross-soter-foundation-311793690</t>
        </is>
      </c>
    </row>
    <row r="737">
      <c r="A737">
        <f>IF($E737=$E736,$A736+1,1)</f>
        <v/>
      </c>
      <c r="B737" t="inlineStr">
        <is>
          <t>THE AHUJA FOUNDATION</t>
        </is>
      </c>
      <c r="C737" t="inlineStr">
        <is>
          <t>34-1685088</t>
        </is>
      </c>
      <c r="D737" t="inlineStr">
        <is>
          <t>Florida</t>
        </is>
      </c>
      <c r="E737" t="inlineStr">
        <is>
          <t>FL</t>
        </is>
      </c>
      <c r="F737" t="n">
        <v>2024</v>
      </c>
      <c r="G737" t="n">
        <v>1</v>
      </c>
      <c r="H737" s="13" t="n">
        <v>2078500</v>
      </c>
      <c r="I737" s="12" t="n">
        <v>35</v>
      </c>
      <c r="J737" s="13" t="n">
        <v>10000</v>
      </c>
      <c r="K737" s="13">
        <f>IFERROR($H737/$I737,"")</f>
        <v/>
      </c>
      <c r="L737" s="13" t="n">
        <v>1000000</v>
      </c>
      <c r="M737" t="inlineStr">
        <is>
          <t>OH, DC, MA</t>
        </is>
      </c>
      <c r="N737" t="inlineStr">
        <is>
          <t>No</t>
        </is>
      </c>
      <c r="O737" t="inlineStr">
        <is>
          <t>Not stated</t>
        </is>
      </c>
      <c r="Q737" s="9" t="inlineStr">
        <is>
          <t>https://grantcue.com/foundations/the-ahuja-foundation-341685088</t>
        </is>
      </c>
    </row>
    <row r="738">
      <c r="A738">
        <f>IF($E738=$E737,$A737+1,1)</f>
        <v/>
      </c>
      <c r="B738" t="inlineStr">
        <is>
          <t>MARG &amp; JACK TARVER FDN IRRV TR</t>
        </is>
      </c>
      <c r="C738" t="inlineStr">
        <is>
          <t>45-3629870</t>
        </is>
      </c>
      <c r="D738" t="inlineStr">
        <is>
          <t>Florida</t>
        </is>
      </c>
      <c r="E738" t="inlineStr">
        <is>
          <t>FL</t>
        </is>
      </c>
      <c r="F738" t="n">
        <v>2025</v>
      </c>
      <c r="G738" t="n">
        <v>2</v>
      </c>
      <c r="H738" s="13" t="n">
        <v>2076000</v>
      </c>
      <c r="I738" s="12" t="n">
        <v>112</v>
      </c>
      <c r="J738" s="13" t="n">
        <v>10000</v>
      </c>
      <c r="K738" s="13">
        <f>IFERROR($H738/$I738,"")</f>
        <v/>
      </c>
      <c r="L738" s="13" t="n">
        <v>200000</v>
      </c>
      <c r="M738" t="inlineStr">
        <is>
          <t>DC, NC, MA</t>
        </is>
      </c>
      <c r="N738" t="inlineStr">
        <is>
          <t>No</t>
        </is>
      </c>
      <c r="O738" t="inlineStr">
        <is>
          <t>Not stated</t>
        </is>
      </c>
      <c r="Q738" s="9" t="inlineStr">
        <is>
          <t>https://grantcue.com/foundations/marg-and-jack-tarver-fdn-irrv-tr-453629870</t>
        </is>
      </c>
    </row>
    <row r="739">
      <c r="A739">
        <f>IF($E739=$E738,$A738+1,1)</f>
        <v/>
      </c>
      <c r="B739" t="inlineStr">
        <is>
          <t>DENNIS &amp; SMITH FOUNDATION</t>
        </is>
      </c>
      <c r="C739" t="inlineStr">
        <is>
          <t>30-6727133</t>
        </is>
      </c>
      <c r="D739" t="inlineStr">
        <is>
          <t>Florida</t>
        </is>
      </c>
      <c r="E739" t="inlineStr">
        <is>
          <t>FL</t>
        </is>
      </c>
      <c r="F739" t="n">
        <v>2024</v>
      </c>
      <c r="G739" t="n">
        <v>1</v>
      </c>
      <c r="H739" s="13" t="n">
        <v>2075000</v>
      </c>
      <c r="I739" s="12" t="n">
        <v>13</v>
      </c>
      <c r="J739" s="13" t="n">
        <v>125000</v>
      </c>
      <c r="K739" s="13">
        <f>IFERROR($H739/$I739,"")</f>
        <v/>
      </c>
      <c r="L739" s="13" t="n">
        <v>500000</v>
      </c>
      <c r="M739" t="inlineStr">
        <is>
          <t>NY, MT</t>
        </is>
      </c>
      <c r="N739" t="inlineStr">
        <is>
          <t>No</t>
        </is>
      </c>
      <c r="O739" t="inlineStr">
        <is>
          <t>Not stated</t>
        </is>
      </c>
      <c r="Q739" s="9" t="inlineStr">
        <is>
          <t>https://grantcue.com/foundations/dennis-and-smith-foundation-306727133</t>
        </is>
      </c>
    </row>
    <row r="740">
      <c r="A740">
        <f>IF($E740=$E739,$A739+1,1)</f>
        <v/>
      </c>
      <c r="B740" t="inlineStr">
        <is>
          <t>BERLIN FAMILY CHARITABLE FOUNDATION</t>
        </is>
      </c>
      <c r="C740" t="inlineStr">
        <is>
          <t>81-5333136</t>
        </is>
      </c>
      <c r="D740" t="inlineStr">
        <is>
          <t>Florida</t>
        </is>
      </c>
      <c r="E740" t="inlineStr">
        <is>
          <t>FL</t>
        </is>
      </c>
      <c r="F740" t="n">
        <v>2024</v>
      </c>
      <c r="G740" t="n">
        <v>2</v>
      </c>
      <c r="H740" s="13" t="n">
        <v>2074371</v>
      </c>
      <c r="I740" s="12" t="n">
        <v>45</v>
      </c>
      <c r="J740" s="13" t="n">
        <v>25000</v>
      </c>
      <c r="K740" s="13">
        <f>IFERROR($H740/$I740,"")</f>
        <v/>
      </c>
      <c r="L740" s="13" t="n">
        <v>200000</v>
      </c>
      <c r="M740" t="inlineStr">
        <is>
          <t>NY, TN</t>
        </is>
      </c>
      <c r="N740" t="inlineStr">
        <is>
          <t>No</t>
        </is>
      </c>
      <c r="O740" t="inlineStr">
        <is>
          <t>Not stated</t>
        </is>
      </c>
      <c r="Q740" s="9" t="inlineStr">
        <is>
          <t>https://grantcue.com/foundations/berlin-family-charitable-foundation-815333136</t>
        </is>
      </c>
    </row>
    <row r="741">
      <c r="A741">
        <f>IF($E741=$E740,$A740+1,1)</f>
        <v/>
      </c>
      <c r="B741" t="inlineStr">
        <is>
          <t>LAURANS A &amp; ARLENE H MENDELSON CHARITABLE FOUNDATION INC</t>
        </is>
      </c>
      <c r="C741" t="inlineStr">
        <is>
          <t>65-0716316</t>
        </is>
      </c>
      <c r="D741" t="inlineStr">
        <is>
          <t>Florida</t>
        </is>
      </c>
      <c r="E741" t="inlineStr">
        <is>
          <t>FL</t>
        </is>
      </c>
      <c r="F741" t="n">
        <v>2024</v>
      </c>
      <c r="G741" t="n">
        <v>1</v>
      </c>
      <c r="H741" s="13" t="n">
        <v>2068757</v>
      </c>
      <c r="I741" s="12" t="n">
        <v>32</v>
      </c>
      <c r="J741" s="13" t="n">
        <v>4880</v>
      </c>
      <c r="K741" s="13">
        <f>IFERROR($H741/$I741,"")</f>
        <v/>
      </c>
      <c r="L741" s="13" t="n">
        <v>1209452</v>
      </c>
      <c r="M741" t="inlineStr">
        <is>
          <t>NY, DC, CA</t>
        </is>
      </c>
      <c r="N741" t="inlineStr">
        <is>
          <t>No</t>
        </is>
      </c>
      <c r="O741" t="inlineStr">
        <is>
          <t>Not stated</t>
        </is>
      </c>
      <c r="Q741" s="9" t="inlineStr">
        <is>
          <t>https://grantcue.com/foundations/laurans-a-and-arlene-h-mendelson-charitable-foundation-inc-650716316</t>
        </is>
      </c>
    </row>
    <row r="742">
      <c r="A742">
        <f>IF($E742=$E741,$A741+1,1)</f>
        <v/>
      </c>
      <c r="B742" t="inlineStr">
        <is>
          <t>FRANK G DAVELER FOUNDATION</t>
        </is>
      </c>
      <c r="C742" t="inlineStr">
        <is>
          <t>87-3535283</t>
        </is>
      </c>
      <c r="D742" t="inlineStr">
        <is>
          <t>Florida</t>
        </is>
      </c>
      <c r="E742" t="inlineStr">
        <is>
          <t>FL</t>
        </is>
      </c>
      <c r="F742" t="n">
        <v>2025</v>
      </c>
      <c r="G742" t="n">
        <v>2</v>
      </c>
      <c r="H742" s="13" t="n">
        <v>2060100</v>
      </c>
      <c r="I742" s="12" t="n">
        <v>7</v>
      </c>
      <c r="J742" s="13" t="n">
        <v>337000</v>
      </c>
      <c r="K742" s="13">
        <f>IFERROR($H742/$I742,"")</f>
        <v/>
      </c>
      <c r="L742" s="13" t="n">
        <v>598550</v>
      </c>
      <c r="N742" t="inlineStr">
        <is>
          <t>No</t>
        </is>
      </c>
      <c r="O742" t="inlineStr">
        <is>
          <t>Not stated</t>
        </is>
      </c>
      <c r="Q742" s="9" t="inlineStr">
        <is>
          <t>https://grantcue.com/foundations/frank-g-daveler-foundation-873535283</t>
        </is>
      </c>
    </row>
    <row r="743">
      <c r="A743">
        <f>IF($E743=$E742,$A742+1,1)</f>
        <v/>
      </c>
      <c r="B743" t="inlineStr">
        <is>
          <t>THOMAS AND LIS PETERSEN PRIVATE FAMILY FOUNDATION INC</t>
        </is>
      </c>
      <c r="C743" t="inlineStr">
        <is>
          <t>81-1537786</t>
        </is>
      </c>
      <c r="D743" t="inlineStr">
        <is>
          <t>Florida</t>
        </is>
      </c>
      <c r="E743" t="inlineStr">
        <is>
          <t>FL</t>
        </is>
      </c>
      <c r="F743" t="n">
        <v>2025</v>
      </c>
      <c r="G743" t="n">
        <v>2</v>
      </c>
      <c r="H743" s="13" t="n">
        <v>2055658</v>
      </c>
      <c r="I743" s="12" t="n">
        <v>9</v>
      </c>
      <c r="J743" s="13" t="n">
        <v>12000</v>
      </c>
      <c r="K743" s="13">
        <f>IFERROR($H743/$I743,"")</f>
        <v/>
      </c>
      <c r="L743" s="13" t="n">
        <v>1764658</v>
      </c>
      <c r="M743" t="inlineStr">
        <is>
          <t>MN, MD, GA</t>
        </is>
      </c>
      <c r="N743" t="inlineStr">
        <is>
          <t>No</t>
        </is>
      </c>
      <c r="O743" t="inlineStr">
        <is>
          <t>Not stated</t>
        </is>
      </c>
      <c r="Q743" s="9" t="inlineStr">
        <is>
          <t>https://grantcue.com/foundations/thomas-and-lis-petersen-private-family-foundation-inc-811537786</t>
        </is>
      </c>
    </row>
    <row r="744">
      <c r="A744">
        <f>IF($E744=$E743,$A743+1,1)</f>
        <v/>
      </c>
      <c r="B744" t="inlineStr">
        <is>
          <t>Gore Family Memorial Foundation Trust</t>
        </is>
      </c>
      <c r="C744" t="inlineStr">
        <is>
          <t>59-6497544</t>
        </is>
      </c>
      <c r="D744" t="inlineStr">
        <is>
          <t>Florida</t>
        </is>
      </c>
      <c r="E744" t="inlineStr">
        <is>
          <t>FL</t>
        </is>
      </c>
      <c r="F744" t="n">
        <v>2025</v>
      </c>
      <c r="G744" t="n">
        <v>2</v>
      </c>
      <c r="H744" s="13" t="n">
        <v>2045020</v>
      </c>
      <c r="I744" s="12" t="n">
        <v>57</v>
      </c>
      <c r="J744" s="13" t="n">
        <v>33500</v>
      </c>
      <c r="K744" s="13">
        <f>IFERROR($H744/$I744,"")</f>
        <v/>
      </c>
      <c r="L744" s="13" t="n">
        <v>113000</v>
      </c>
      <c r="M744" t="inlineStr">
        <is>
          <t>VA, CO, KY</t>
        </is>
      </c>
      <c r="N744" t="inlineStr">
        <is>
          <t>No</t>
        </is>
      </c>
      <c r="O744" t="inlineStr">
        <is>
          <t>Not stated</t>
        </is>
      </c>
      <c r="Q744" s="9" t="inlineStr">
        <is>
          <t>https://grantcue.com/foundations/gore-family-memorial-foundation-trust-596497544</t>
        </is>
      </c>
    </row>
    <row r="745">
      <c r="A745">
        <f>IF($E745=$E744,$A744+1,1)</f>
        <v/>
      </c>
      <c r="B745" t="inlineStr">
        <is>
          <t>THE CARMEN AND JOE UNANUE FAMILY FOUNDATION A NJ NONPROFIT CORPORATION</t>
        </is>
      </c>
      <c r="C745" t="inlineStr">
        <is>
          <t>22-3382542</t>
        </is>
      </c>
      <c r="D745" t="inlineStr">
        <is>
          <t>Florida</t>
        </is>
      </c>
      <c r="E745" t="inlineStr">
        <is>
          <t>FL</t>
        </is>
      </c>
      <c r="F745" t="n">
        <v>2024</v>
      </c>
      <c r="G745" t="n">
        <v>2</v>
      </c>
      <c r="H745" s="13" t="n">
        <v>2045000</v>
      </c>
      <c r="I745" s="12" t="n">
        <v>17</v>
      </c>
      <c r="J745" s="13" t="n">
        <v>50000</v>
      </c>
      <c r="K745" s="13">
        <f>IFERROR($H745/$I745,"")</f>
        <v/>
      </c>
      <c r="L745" s="13" t="n">
        <v>600000</v>
      </c>
      <c r="M745" t="inlineStr">
        <is>
          <t>NY, GA, AZ</t>
        </is>
      </c>
      <c r="N745" t="inlineStr">
        <is>
          <t>No</t>
        </is>
      </c>
      <c r="O745" t="inlineStr">
        <is>
          <t>Not stated</t>
        </is>
      </c>
      <c r="Q745" s="9" t="inlineStr">
        <is>
          <t>https://grantcue.com/foundations/the-carmen-and-joe-unanue-family-foundation-a-nj-nonprofit-corporation-223382542</t>
        </is>
      </c>
    </row>
    <row r="746">
      <c r="A746">
        <f>IF($E746=$E745,$A745+1,1)</f>
        <v/>
      </c>
      <c r="B746" t="inlineStr">
        <is>
          <t>SWEET TUNA FOUNDATION</t>
        </is>
      </c>
      <c r="C746" t="inlineStr">
        <is>
          <t>81-6799589</t>
        </is>
      </c>
      <c r="D746" t="inlineStr">
        <is>
          <t>Florida</t>
        </is>
      </c>
      <c r="E746" t="inlineStr">
        <is>
          <t>FL</t>
        </is>
      </c>
      <c r="F746" t="n">
        <v>2025</v>
      </c>
      <c r="G746" t="n">
        <v>2</v>
      </c>
      <c r="H746" s="13" t="n">
        <v>2043250</v>
      </c>
      <c r="I746" s="12" t="n">
        <v>11</v>
      </c>
      <c r="J746" s="13" t="n">
        <v>132500</v>
      </c>
      <c r="K746" s="13">
        <f>IFERROR($H746/$I746,"")</f>
        <v/>
      </c>
      <c r="L746" s="13" t="n">
        <v>540000</v>
      </c>
      <c r="M746" t="inlineStr">
        <is>
          <t>NC, NY, TX</t>
        </is>
      </c>
      <c r="N746" t="inlineStr">
        <is>
          <t>No</t>
        </is>
      </c>
      <c r="O746" t="inlineStr">
        <is>
          <t>Not stated</t>
        </is>
      </c>
      <c r="Q746" s="9" t="inlineStr">
        <is>
          <t>https://grantcue.com/foundations/sweet-tuna-foundation-c-o-witkoff-group-816799589</t>
        </is>
      </c>
    </row>
    <row r="747">
      <c r="A747">
        <f>IF($E747=$E746,$A746+1,1)</f>
        <v/>
      </c>
      <c r="B747" t="inlineStr">
        <is>
          <t>FOUNDATION 3311 INC</t>
        </is>
      </c>
      <c r="C747" t="inlineStr">
        <is>
          <t>31-1796184</t>
        </is>
      </c>
      <c r="D747" t="inlineStr">
        <is>
          <t>Florida</t>
        </is>
      </c>
      <c r="E747" t="inlineStr">
        <is>
          <t>FL</t>
        </is>
      </c>
      <c r="F747" t="n">
        <v>2025</v>
      </c>
      <c r="G747" t="n">
        <v>2</v>
      </c>
      <c r="H747" s="13" t="n">
        <v>2032812</v>
      </c>
      <c r="I747" s="12" t="n">
        <v>43</v>
      </c>
      <c r="J747" s="13" t="n">
        <v>15000</v>
      </c>
      <c r="K747" s="13">
        <f>IFERROR($H747/$I747,"")</f>
        <v/>
      </c>
      <c r="L747" s="13" t="n">
        <v>333201</v>
      </c>
      <c r="M747" t="inlineStr">
        <is>
          <t>PA, MI, GA</t>
        </is>
      </c>
      <c r="N747" t="inlineStr">
        <is>
          <t>No</t>
        </is>
      </c>
      <c r="O747" t="inlineStr">
        <is>
          <t>Not stated</t>
        </is>
      </c>
      <c r="Q747" s="9" t="inlineStr">
        <is>
          <t>https://grantcue.com/foundations/foundation-3311-inc-311796184</t>
        </is>
      </c>
    </row>
    <row r="748">
      <c r="A748">
        <f>IF($E748=$E747,$A747+1,1)</f>
        <v/>
      </c>
      <c r="B748" t="inlineStr">
        <is>
          <t>THE SCHOENBAUM FAMILY FOUNDATION INC</t>
        </is>
      </c>
      <c r="C748" t="inlineStr">
        <is>
          <t>65-0043921</t>
        </is>
      </c>
      <c r="D748" t="inlineStr">
        <is>
          <t>Florida</t>
        </is>
      </c>
      <c r="E748" t="inlineStr">
        <is>
          <t>FL</t>
        </is>
      </c>
      <c r="F748" t="n">
        <v>2024</v>
      </c>
      <c r="G748" t="n">
        <v>1</v>
      </c>
      <c r="H748" s="13" t="n">
        <v>2029830</v>
      </c>
      <c r="I748" s="12" t="n">
        <v>31</v>
      </c>
      <c r="J748" s="13" t="n">
        <v>25000</v>
      </c>
      <c r="K748" s="13">
        <f>IFERROR($H748/$I748,"")</f>
        <v/>
      </c>
      <c r="L748" s="13" t="n">
        <v>514330</v>
      </c>
      <c r="M748" t="inlineStr">
        <is>
          <t>NY, GA, LA</t>
        </is>
      </c>
      <c r="N748" t="inlineStr">
        <is>
          <t>No</t>
        </is>
      </c>
      <c r="O748" t="inlineStr">
        <is>
          <t>Not stated</t>
        </is>
      </c>
      <c r="Q748" s="9" t="inlineStr">
        <is>
          <t>https://grantcue.com/foundations/the-schoenbaum-family-foundation-inc-650043921</t>
        </is>
      </c>
    </row>
    <row r="749">
      <c r="A749">
        <f>IF($E749=$E748,$A748+1,1)</f>
        <v/>
      </c>
      <c r="B749" t="inlineStr">
        <is>
          <t>THE LEO &amp; ANNE ALBERT CHARITABLE TRUST</t>
        </is>
      </c>
      <c r="C749" t="inlineStr">
        <is>
          <t>65-6473109</t>
        </is>
      </c>
      <c r="D749" t="inlineStr">
        <is>
          <t>Florida</t>
        </is>
      </c>
      <c r="E749" t="inlineStr">
        <is>
          <t>FL</t>
        </is>
      </c>
      <c r="F749" t="n">
        <v>2024</v>
      </c>
      <c r="G749" t="n">
        <v>1</v>
      </c>
      <c r="H749" s="13" t="n">
        <v>2028492</v>
      </c>
      <c r="I749" s="12" t="n">
        <v>5</v>
      </c>
      <c r="J749" s="13" t="n">
        <v>254941</v>
      </c>
      <c r="K749" s="13">
        <f>IFERROR($H749/$I749,"")</f>
        <v/>
      </c>
      <c r="L749" s="13" t="n">
        <v>751419</v>
      </c>
      <c r="M749" t="inlineStr">
        <is>
          <t>KS</t>
        </is>
      </c>
      <c r="N749" t="inlineStr">
        <is>
          <t>No</t>
        </is>
      </c>
      <c r="O749" t="inlineStr">
        <is>
          <t>Not stated</t>
        </is>
      </c>
      <c r="Q749" s="9" t="inlineStr">
        <is>
          <t>https://grantcue.com/foundations/the-leo-and-anne-albert-charitable-trust-656473109</t>
        </is>
      </c>
    </row>
    <row r="750">
      <c r="A750">
        <f>IF($E750=$E749,$A749+1,1)</f>
        <v/>
      </c>
      <c r="B750" t="inlineStr">
        <is>
          <t>LEVITETZ FAMILY FOUNDATION INC</t>
        </is>
      </c>
      <c r="C750" t="inlineStr">
        <is>
          <t>27-3533930</t>
        </is>
      </c>
      <c r="D750" t="inlineStr">
        <is>
          <t>Florida</t>
        </is>
      </c>
      <c r="E750" t="inlineStr">
        <is>
          <t>FL</t>
        </is>
      </c>
      <c r="F750" t="n">
        <v>2024</v>
      </c>
      <c r="G750" t="n">
        <v>1</v>
      </c>
      <c r="H750" s="13" t="n">
        <v>2016332</v>
      </c>
      <c r="I750" s="12" t="n">
        <v>37</v>
      </c>
      <c r="J750" s="13" t="n">
        <v>20000</v>
      </c>
      <c r="K750" s="13">
        <f>IFERROR($H750/$I750,"")</f>
        <v/>
      </c>
      <c r="L750" s="13" t="n">
        <v>300000</v>
      </c>
      <c r="M750" t="inlineStr">
        <is>
          <t>AL, CO, IL</t>
        </is>
      </c>
      <c r="N750" t="inlineStr">
        <is>
          <t>Yes</t>
        </is>
      </c>
      <c r="O750" t="inlineStr">
        <is>
          <t>Not stated</t>
        </is>
      </c>
      <c r="P750" s="9" t="inlineStr">
        <is>
          <t>http://www.levitetzfamilyfoundation.org/</t>
        </is>
      </c>
      <c r="Q750" s="9" t="inlineStr">
        <is>
          <t>https://grantcue.com/foundations/levitetz-family-foundation-inc-273533930</t>
        </is>
      </c>
    </row>
    <row r="751">
      <c r="A751">
        <f>IF($E751=$E750,$A750+1,1)</f>
        <v/>
      </c>
      <c r="B751" t="inlineStr">
        <is>
          <t>THE DR P PHILLIPS FOUNDATION</t>
        </is>
      </c>
      <c r="C751" t="inlineStr">
        <is>
          <t>59-6135403</t>
        </is>
      </c>
      <c r="D751" t="inlineStr">
        <is>
          <t>Florida</t>
        </is>
      </c>
      <c r="E751" t="inlineStr">
        <is>
          <t>FL</t>
        </is>
      </c>
      <c r="F751" t="n">
        <v>2024</v>
      </c>
      <c r="G751" t="n">
        <v>1</v>
      </c>
      <c r="H751" s="13" t="n">
        <v>2012150</v>
      </c>
      <c r="I751" s="12" t="n">
        <v>92</v>
      </c>
      <c r="J751" s="13" t="n">
        <v>5000</v>
      </c>
      <c r="K751" s="13">
        <f>IFERROR($H751/$I751,"")</f>
        <v/>
      </c>
      <c r="L751" s="13" t="n">
        <v>250000</v>
      </c>
      <c r="M751" t="inlineStr">
        <is>
          <t>OK, DC, CA</t>
        </is>
      </c>
      <c r="N751" t="inlineStr">
        <is>
          <t>Yes</t>
        </is>
      </c>
      <c r="O751" t="inlineStr">
        <is>
          <t>Yes</t>
        </is>
      </c>
      <c r="P751" s="9" t="inlineStr">
        <is>
          <t>https://www.drphillips.org/</t>
        </is>
      </c>
      <c r="Q751" s="9" t="inlineStr">
        <is>
          <t>https://grantcue.com/foundations/the-dr-p-phillips-foundation-596135403</t>
        </is>
      </c>
    </row>
    <row r="752">
      <c r="A752">
        <f>IF($E752=$E751,$A751+1,1)</f>
        <v/>
      </c>
      <c r="B752" t="inlineStr">
        <is>
          <t>THE ZIEVE FOUNDATION</t>
        </is>
      </c>
      <c r="C752" t="inlineStr">
        <is>
          <t>03-0397596</t>
        </is>
      </c>
      <c r="D752" t="inlineStr">
        <is>
          <t>Florida</t>
        </is>
      </c>
      <c r="E752" t="inlineStr">
        <is>
          <t>FL</t>
        </is>
      </c>
      <c r="F752" t="n">
        <v>2025</v>
      </c>
      <c r="G752" t="n">
        <v>2</v>
      </c>
      <c r="H752" s="13" t="n">
        <v>2008910</v>
      </c>
      <c r="I752" s="12" t="n">
        <v>16</v>
      </c>
      <c r="J752" s="13" t="n">
        <v>2750</v>
      </c>
      <c r="K752" s="13">
        <f>IFERROR($H752/$I752,"")</f>
        <v/>
      </c>
      <c r="L752" s="13" t="n">
        <v>1891910</v>
      </c>
      <c r="M752" t="inlineStr">
        <is>
          <t>WI, IN</t>
        </is>
      </c>
      <c r="N752" t="inlineStr">
        <is>
          <t>No</t>
        </is>
      </c>
      <c r="O752" t="inlineStr">
        <is>
          <t>Not stated</t>
        </is>
      </c>
      <c r="Q752" s="9" t="inlineStr">
        <is>
          <t>https://grantcue.com/foundations/the-zieve-foundation-030397596</t>
        </is>
      </c>
    </row>
    <row r="753">
      <c r="A753">
        <f>IF($E753=$E752,$A752+1,1)</f>
        <v/>
      </c>
      <c r="B753" t="inlineStr">
        <is>
          <t>The Langham Private Foundation Trust</t>
        </is>
      </c>
      <c r="C753" t="inlineStr">
        <is>
          <t>92-6361152</t>
        </is>
      </c>
      <c r="D753" t="inlineStr">
        <is>
          <t>Florida</t>
        </is>
      </c>
      <c r="E753" t="inlineStr">
        <is>
          <t>FL</t>
        </is>
      </c>
      <c r="F753" t="n">
        <v>2025</v>
      </c>
      <c r="G753" t="n">
        <v>3</v>
      </c>
      <c r="H753" s="13" t="n">
        <v>2000000</v>
      </c>
      <c r="I753" s="12" t="n">
        <v>7</v>
      </c>
      <c r="J753" s="13" t="n">
        <v>250000</v>
      </c>
      <c r="K753" s="13">
        <f>IFERROR($H753/$I753,"")</f>
        <v/>
      </c>
      <c r="L753" s="13" t="n">
        <v>500000</v>
      </c>
      <c r="N753" t="inlineStr">
        <is>
          <t>Yes</t>
        </is>
      </c>
      <c r="O753" t="inlineStr">
        <is>
          <t>Not stated</t>
        </is>
      </c>
      <c r="Q753" s="9" t="inlineStr">
        <is>
          <t>https://grantcue.com/foundations/the-langham-private-foundation-trust-926361152</t>
        </is>
      </c>
    </row>
    <row r="754">
      <c r="A754">
        <f>IF($E754=$E753,$A753+1,1)</f>
        <v/>
      </c>
      <c r="B754" t="inlineStr">
        <is>
          <t>THE CHATLOS FOUNDATION INC</t>
        </is>
      </c>
      <c r="C754" t="inlineStr">
        <is>
          <t>13-6161425</t>
        </is>
      </c>
      <c r="D754" t="inlineStr">
        <is>
          <t>Florida</t>
        </is>
      </c>
      <c r="E754" t="inlineStr">
        <is>
          <t>FL</t>
        </is>
      </c>
      <c r="F754" t="n">
        <v>2025</v>
      </c>
      <c r="G754" t="n">
        <v>2</v>
      </c>
      <c r="H754" s="13" t="n">
        <v>1980063</v>
      </c>
      <c r="I754" s="12" t="n">
        <v>284</v>
      </c>
      <c r="J754" s="13" t="n">
        <v>5000</v>
      </c>
      <c r="K754" s="13">
        <f>IFERROR($H754/$I754,"")</f>
        <v/>
      </c>
      <c r="L754" s="13" t="n">
        <v>50000</v>
      </c>
      <c r="M754" t="inlineStr">
        <is>
          <t>KY, IL, NC</t>
        </is>
      </c>
      <c r="N754" t="inlineStr">
        <is>
          <t>Yes</t>
        </is>
      </c>
      <c r="O754" t="inlineStr">
        <is>
          <t>Not stated</t>
        </is>
      </c>
      <c r="P754" s="9" t="inlineStr">
        <is>
          <t>https://www.chatlos.org/</t>
        </is>
      </c>
      <c r="Q754" s="9" t="inlineStr">
        <is>
          <t>https://grantcue.com/foundations/the-chatlos-foundation-inc-136161425</t>
        </is>
      </c>
    </row>
    <row r="755">
      <c r="A755">
        <f>IF($E755=$E754,$A754+1,1)</f>
        <v/>
      </c>
      <c r="B755" t="inlineStr">
        <is>
          <t>The Browning Family Foundation</t>
        </is>
      </c>
      <c r="C755" t="inlineStr">
        <is>
          <t>45-3668378</t>
        </is>
      </c>
      <c r="D755" t="inlineStr">
        <is>
          <t>Florida</t>
        </is>
      </c>
      <c r="E755" t="inlineStr">
        <is>
          <t>FL</t>
        </is>
      </c>
      <c r="F755" t="n">
        <v>2025</v>
      </c>
      <c r="G755" t="n">
        <v>2</v>
      </c>
      <c r="H755" s="13" t="n">
        <v>1963442</v>
      </c>
      <c r="I755" s="12" t="n">
        <v>40</v>
      </c>
      <c r="J755" s="13" t="n">
        <v>500</v>
      </c>
      <c r="K755" s="13">
        <f>IFERROR($H755/$I755,"")</f>
        <v/>
      </c>
      <c r="L755" s="13" t="n">
        <v>1070280</v>
      </c>
      <c r="M755" t="inlineStr">
        <is>
          <t>VT, RI, NH</t>
        </is>
      </c>
      <c r="N755" t="inlineStr">
        <is>
          <t>No</t>
        </is>
      </c>
      <c r="O755" t="inlineStr">
        <is>
          <t>Not stated</t>
        </is>
      </c>
      <c r="Q755" s="9" t="inlineStr">
        <is>
          <t>https://grantcue.com/foundations/the-browning-family-foundation-453668378</t>
        </is>
      </c>
    </row>
    <row r="756">
      <c r="A756">
        <f>IF($E756=$E755,$A755+1,1)</f>
        <v/>
      </c>
      <c r="B756" t="inlineStr">
        <is>
          <t>LOUIS M PLANSOEN CHAR TR U10TH PAR</t>
        </is>
      </c>
      <c r="C756" t="inlineStr">
        <is>
          <t>22-6322826</t>
        </is>
      </c>
      <c r="D756" t="inlineStr">
        <is>
          <t>Florida</t>
        </is>
      </c>
      <c r="E756" t="inlineStr">
        <is>
          <t>FL</t>
        </is>
      </c>
      <c r="F756" t="n">
        <v>2025</v>
      </c>
      <c r="G756" t="n">
        <v>2</v>
      </c>
      <c r="H756" s="13" t="n">
        <v>1957000</v>
      </c>
      <c r="I756" s="12" t="n">
        <v>35</v>
      </c>
      <c r="J756" s="13" t="n">
        <v>50000</v>
      </c>
      <c r="K756" s="13">
        <f>IFERROR($H756/$I756,"")</f>
        <v/>
      </c>
      <c r="L756" s="13" t="n">
        <v>200000</v>
      </c>
      <c r="M756" t="inlineStr">
        <is>
          <t>MS, IL, NC</t>
        </is>
      </c>
      <c r="N756" t="inlineStr">
        <is>
          <t>No</t>
        </is>
      </c>
      <c r="O756" t="inlineStr">
        <is>
          <t>Not stated</t>
        </is>
      </c>
      <c r="Q756" s="9" t="inlineStr">
        <is>
          <t>https://grantcue.com/foundations/louis-m-plansoen-char-tr-u10th-par-226322826</t>
        </is>
      </c>
    </row>
    <row r="757">
      <c r="A757">
        <f>IF($E757=$E756,$A756+1,1)</f>
        <v/>
      </c>
      <c r="B757" t="inlineStr">
        <is>
          <t>PM FOUNDATION INC</t>
        </is>
      </c>
      <c r="C757" t="inlineStr">
        <is>
          <t>38-1802049</t>
        </is>
      </c>
      <c r="D757" t="inlineStr">
        <is>
          <t>Florida</t>
        </is>
      </c>
      <c r="E757" t="inlineStr">
        <is>
          <t>FL</t>
        </is>
      </c>
      <c r="F757" t="n">
        <v>2025</v>
      </c>
      <c r="G757" t="n">
        <v>2</v>
      </c>
      <c r="H757" s="13" t="n">
        <v>1951392</v>
      </c>
      <c r="I757" s="12" t="n">
        <v>189</v>
      </c>
      <c r="J757" s="13" t="n">
        <v>6000</v>
      </c>
      <c r="K757" s="13">
        <f>IFERROR($H757/$I757,"")</f>
        <v/>
      </c>
      <c r="L757" s="13" t="n">
        <v>50000</v>
      </c>
      <c r="M757" t="inlineStr">
        <is>
          <t>NY, OH, TX</t>
        </is>
      </c>
      <c r="N757" t="inlineStr">
        <is>
          <t>No</t>
        </is>
      </c>
      <c r="O757" t="inlineStr">
        <is>
          <t>Not stated</t>
        </is>
      </c>
      <c r="Q757" s="9" t="inlineStr">
        <is>
          <t>https://grantcue.com/foundations/pm-foundation-inc-381802049</t>
        </is>
      </c>
    </row>
    <row r="758">
      <c r="A758">
        <f>IF($E758=$E757,$A757+1,1)</f>
        <v/>
      </c>
      <c r="B758" t="inlineStr">
        <is>
          <t>THE BRUNETTI FOUNDATION INC</t>
        </is>
      </c>
      <c r="C758" t="inlineStr">
        <is>
          <t>23-7346205</t>
        </is>
      </c>
      <c r="D758" t="inlineStr">
        <is>
          <t>Florida</t>
        </is>
      </c>
      <c r="E758" t="inlineStr">
        <is>
          <t>FL</t>
        </is>
      </c>
      <c r="F758" t="n">
        <v>2024</v>
      </c>
      <c r="G758" t="n">
        <v>1</v>
      </c>
      <c r="H758" s="13" t="n">
        <v>1944150</v>
      </c>
      <c r="I758" s="12" t="n">
        <v>49</v>
      </c>
      <c r="J758" s="13" t="n">
        <v>25000</v>
      </c>
      <c r="K758" s="13">
        <f>IFERROR($H758/$I758,"")</f>
        <v/>
      </c>
      <c r="L758" s="13" t="n">
        <v>433500</v>
      </c>
      <c r="M758" t="inlineStr">
        <is>
          <t>NJ, TN, TX</t>
        </is>
      </c>
      <c r="N758" t="inlineStr">
        <is>
          <t>No</t>
        </is>
      </c>
      <c r="O758" t="inlineStr">
        <is>
          <t>Not stated</t>
        </is>
      </c>
      <c r="Q758" s="9" t="inlineStr">
        <is>
          <t>https://grantcue.com/foundations/the-brunetti-foundation-inc-237346205</t>
        </is>
      </c>
    </row>
    <row r="759">
      <c r="A759">
        <f>IF($E759=$E758,$A758+1,1)</f>
        <v/>
      </c>
      <c r="B759" t="inlineStr">
        <is>
          <t>THE LINK FOUNDATION</t>
        </is>
      </c>
      <c r="C759" t="inlineStr">
        <is>
          <t>53-6011109</t>
        </is>
      </c>
      <c r="D759" t="inlineStr">
        <is>
          <t>Florida</t>
        </is>
      </c>
      <c r="E759" t="inlineStr">
        <is>
          <t>FL</t>
        </is>
      </c>
      <c r="F759" t="n">
        <v>2024</v>
      </c>
      <c r="G759" t="n">
        <v>2</v>
      </c>
      <c r="H759" s="13" t="n">
        <v>1940395</v>
      </c>
      <c r="I759" s="12" t="n">
        <v>43</v>
      </c>
      <c r="J759" s="13" t="n">
        <v>25000</v>
      </c>
      <c r="K759" s="13">
        <f>IFERROR($H759/$I759,"")</f>
        <v/>
      </c>
      <c r="L759" s="13" t="n">
        <v>316842</v>
      </c>
      <c r="M759" t="inlineStr">
        <is>
          <t>NH, NY, MD</t>
        </is>
      </c>
      <c r="N759" t="inlineStr">
        <is>
          <t>Yes</t>
        </is>
      </c>
      <c r="O759" t="inlineStr">
        <is>
          <t>Yes</t>
        </is>
      </c>
      <c r="P759" s="9" t="inlineStr">
        <is>
          <t>https://www.linkfoundation.org/</t>
        </is>
      </c>
      <c r="Q759" s="9" t="inlineStr">
        <is>
          <t>https://grantcue.com/foundations/the-link-foundation-co-chemung-canal-trust-company-536011109</t>
        </is>
      </c>
    </row>
    <row r="760">
      <c r="A760">
        <f>IF($E760=$E759,$A759+1,1)</f>
        <v/>
      </c>
      <c r="B760" t="inlineStr">
        <is>
          <t>SEAWORLD &amp; BUSCH GARDENS CONSERVATION FUND</t>
        </is>
      </c>
      <c r="C760" t="inlineStr">
        <is>
          <t>11-3692807</t>
        </is>
      </c>
      <c r="D760" t="inlineStr">
        <is>
          <t>Florida</t>
        </is>
      </c>
      <c r="E760" t="inlineStr">
        <is>
          <t>FL</t>
        </is>
      </c>
      <c r="F760" t="n">
        <v>2024</v>
      </c>
      <c r="G760" t="n">
        <v>1</v>
      </c>
      <c r="H760" s="13" t="n">
        <v>1937730</v>
      </c>
      <c r="I760" s="12" t="n">
        <v>17</v>
      </c>
      <c r="J760" s="13" t="n">
        <v>50000</v>
      </c>
      <c r="K760" s="13">
        <f>IFERROR($H760/$I760,"")</f>
        <v/>
      </c>
      <c r="L760" s="13" t="n">
        <v>500000</v>
      </c>
      <c r="M760" t="inlineStr">
        <is>
          <t>UT, WA, LITTORAL</t>
        </is>
      </c>
      <c r="N760" t="inlineStr">
        <is>
          <t>Yes</t>
        </is>
      </c>
      <c r="O760" t="inlineStr">
        <is>
          <t>Not stated</t>
        </is>
      </c>
      <c r="P760" s="9" t="inlineStr">
        <is>
          <t>https://swbgconservationfund.org/</t>
        </is>
      </c>
      <c r="Q760" s="9" t="inlineStr">
        <is>
          <t>https://grantcue.com/foundations/seaworld-and-busch-gardens-conservation-fund-113692807</t>
        </is>
      </c>
    </row>
    <row r="761">
      <c r="A761">
        <f>IF($E761=$E760,$A760+1,1)</f>
        <v/>
      </c>
      <c r="B761" t="inlineStr">
        <is>
          <t>THE AMATURO FAMILY FOUNDATION</t>
        </is>
      </c>
      <c r="C761" t="inlineStr">
        <is>
          <t>59-2718130</t>
        </is>
      </c>
      <c r="D761" t="inlineStr">
        <is>
          <t>Florida</t>
        </is>
      </c>
      <c r="E761" t="inlineStr">
        <is>
          <t>FL</t>
        </is>
      </c>
      <c r="F761" t="n">
        <v>2024</v>
      </c>
      <c r="G761" t="n">
        <v>1</v>
      </c>
      <c r="H761" s="13" t="n">
        <v>1927619</v>
      </c>
      <c r="I761" s="12" t="n">
        <v>177</v>
      </c>
      <c r="J761" s="13" t="n">
        <v>2500</v>
      </c>
      <c r="K761" s="13">
        <f>IFERROR($H761/$I761,"")</f>
        <v/>
      </c>
      <c r="L761" s="13" t="n">
        <v>350000</v>
      </c>
      <c r="M761" t="inlineStr">
        <is>
          <t>CA, NY, DC</t>
        </is>
      </c>
      <c r="N761" t="inlineStr">
        <is>
          <t>Yes</t>
        </is>
      </c>
      <c r="O761" t="inlineStr">
        <is>
          <t>Yes</t>
        </is>
      </c>
      <c r="P761" s="9" t="inlineStr">
        <is>
          <t>https://www.guidestar.org/</t>
        </is>
      </c>
      <c r="Q761" s="9" t="inlineStr">
        <is>
          <t>https://grantcue.com/foundations/the-amaturo-family-foundation-592718130</t>
        </is>
      </c>
    </row>
    <row r="762">
      <c r="A762">
        <f>IF($E762=$E761,$A761+1,1)</f>
        <v/>
      </c>
      <c r="B762" t="inlineStr">
        <is>
          <t>THE GARY C WENDT FOUNDATION</t>
        </is>
      </c>
      <c r="C762" t="inlineStr">
        <is>
          <t>06-6469925</t>
        </is>
      </c>
      <c r="D762" t="inlineStr">
        <is>
          <t>Florida</t>
        </is>
      </c>
      <c r="E762" t="inlineStr">
        <is>
          <t>FL</t>
        </is>
      </c>
      <c r="F762" t="n">
        <v>2025</v>
      </c>
      <c r="G762" t="n">
        <v>2</v>
      </c>
      <c r="H762" s="13" t="n">
        <v>1919000</v>
      </c>
      <c r="I762" s="12" t="n">
        <v>9</v>
      </c>
      <c r="J762" s="13" t="n">
        <v>100000</v>
      </c>
      <c r="K762" s="13">
        <f>IFERROR($H762/$I762,"")</f>
        <v/>
      </c>
      <c r="L762" s="13" t="n">
        <v>662000</v>
      </c>
      <c r="M762" t="inlineStr">
        <is>
          <t>WI, OH, NY</t>
        </is>
      </c>
      <c r="N762" t="inlineStr">
        <is>
          <t>No</t>
        </is>
      </c>
      <c r="O762" t="inlineStr">
        <is>
          <t>Not stated</t>
        </is>
      </c>
      <c r="Q762" s="9" t="inlineStr">
        <is>
          <t>https://grantcue.com/foundations/the-gary-c-wendt-foundation-066469925</t>
        </is>
      </c>
    </row>
    <row r="763">
      <c r="A763">
        <f>IF($E763=$E762,$A762+1,1)</f>
        <v/>
      </c>
      <c r="B763" t="inlineStr">
        <is>
          <t>LYNN &amp; LOUIS WOLFSON II FAMILY FOUNDATION</t>
        </is>
      </c>
      <c r="C763" t="inlineStr">
        <is>
          <t>46-6728773</t>
        </is>
      </c>
      <c r="D763" t="inlineStr">
        <is>
          <t>Florida</t>
        </is>
      </c>
      <c r="E763" t="inlineStr">
        <is>
          <t>FL</t>
        </is>
      </c>
      <c r="F763" t="n">
        <v>2025</v>
      </c>
      <c r="G763" t="n">
        <v>2</v>
      </c>
      <c r="H763" s="13" t="n">
        <v>1917000</v>
      </c>
      <c r="I763" s="12" t="n">
        <v>27</v>
      </c>
      <c r="J763" s="13" t="n">
        <v>50000</v>
      </c>
      <c r="K763" s="13">
        <f>IFERROR($H763/$I763,"")</f>
        <v/>
      </c>
      <c r="L763" s="13" t="n">
        <v>200000</v>
      </c>
      <c r="M763" t="inlineStr">
        <is>
          <t>CA, NY</t>
        </is>
      </c>
      <c r="N763" t="inlineStr">
        <is>
          <t>No</t>
        </is>
      </c>
      <c r="O763" t="inlineStr">
        <is>
          <t>Not stated</t>
        </is>
      </c>
      <c r="Q763" s="9" t="inlineStr">
        <is>
          <t>https://grantcue.com/foundations/lynn-and-louis-wolfson-ii-family-foundation-466728773</t>
        </is>
      </c>
    </row>
    <row r="764">
      <c r="A764">
        <f>IF($E764=$E763,$A763+1,1)</f>
        <v/>
      </c>
      <c r="B764" t="inlineStr">
        <is>
          <t>THE RHINES FOUNDATION</t>
        </is>
      </c>
      <c r="C764" t="inlineStr">
        <is>
          <t>93-1331653</t>
        </is>
      </c>
      <c r="D764" t="inlineStr">
        <is>
          <t>Florida</t>
        </is>
      </c>
      <c r="E764" t="inlineStr">
        <is>
          <t>FL</t>
        </is>
      </c>
      <c r="F764" t="n">
        <v>2024</v>
      </c>
      <c r="G764" t="n">
        <v>1</v>
      </c>
      <c r="H764" s="13" t="n">
        <v>1915587</v>
      </c>
      <c r="I764" s="12" t="n">
        <v>9</v>
      </c>
      <c r="J764" s="13" t="n">
        <v>20000</v>
      </c>
      <c r="K764" s="13">
        <f>IFERROR($H764/$I764,"")</f>
        <v/>
      </c>
      <c r="L764" s="13" t="n">
        <v>1420000</v>
      </c>
      <c r="M764" t="inlineStr">
        <is>
          <t>TX, CA, VA</t>
        </is>
      </c>
      <c r="N764" t="inlineStr">
        <is>
          <t>No</t>
        </is>
      </c>
      <c r="O764" t="inlineStr">
        <is>
          <t>Not stated</t>
        </is>
      </c>
      <c r="Q764" s="9" t="inlineStr">
        <is>
          <t>https://grantcue.com/foundations/the-rhines-foundation-931331653</t>
        </is>
      </c>
    </row>
    <row r="765">
      <c r="A765">
        <f>IF($E765=$E764,$A764+1,1)</f>
        <v/>
      </c>
      <c r="B765" t="inlineStr">
        <is>
          <t>WILLIAM &amp; MARY MITCHELL FDN</t>
        </is>
      </c>
      <c r="C765" t="inlineStr">
        <is>
          <t>35-6536740</t>
        </is>
      </c>
      <c r="D765" t="inlineStr">
        <is>
          <t>Florida</t>
        </is>
      </c>
      <c r="E765" t="inlineStr">
        <is>
          <t>FL</t>
        </is>
      </c>
      <c r="F765" t="n">
        <v>2024</v>
      </c>
      <c r="G765" t="n">
        <v>2</v>
      </c>
      <c r="H765" s="13" t="n">
        <v>1914093</v>
      </c>
      <c r="I765" s="12" t="n">
        <v>12</v>
      </c>
      <c r="J765" s="13" t="n">
        <v>159507.5</v>
      </c>
      <c r="K765" s="13">
        <f>IFERROR($H765/$I765,"")</f>
        <v/>
      </c>
      <c r="L765" s="13" t="n">
        <v>167595</v>
      </c>
      <c r="M765" t="inlineStr">
        <is>
          <t>NJ, NY</t>
        </is>
      </c>
      <c r="N765" t="inlineStr">
        <is>
          <t>No</t>
        </is>
      </c>
      <c r="O765" t="inlineStr">
        <is>
          <t>Not stated</t>
        </is>
      </c>
      <c r="Q765" s="9" t="inlineStr">
        <is>
          <t>https://grantcue.com/foundations/william-and-mary-mitchell-fdn-356536740</t>
        </is>
      </c>
    </row>
    <row r="766">
      <c r="A766">
        <f>IF($E766=$E765,$A765+1,1)</f>
        <v/>
      </c>
      <c r="B766" t="inlineStr">
        <is>
          <t>STEVEN &amp; KIKI ESRICK DREAM FOUNDATION INC</t>
        </is>
      </c>
      <c r="C766" t="inlineStr">
        <is>
          <t>59-3481631</t>
        </is>
      </c>
      <c r="D766" t="inlineStr">
        <is>
          <t>Florida</t>
        </is>
      </c>
      <c r="E766" t="inlineStr">
        <is>
          <t>FL</t>
        </is>
      </c>
      <c r="F766" t="n">
        <v>2025</v>
      </c>
      <c r="G766" t="n">
        <v>2</v>
      </c>
      <c r="H766" s="13" t="n">
        <v>1909277</v>
      </c>
      <c r="I766" s="12" t="n">
        <v>34</v>
      </c>
      <c r="J766" s="13" t="n">
        <v>11750</v>
      </c>
      <c r="K766" s="13">
        <f>IFERROR($H766/$I766,"")</f>
        <v/>
      </c>
      <c r="L766" s="13" t="n">
        <v>702236</v>
      </c>
      <c r="M766" t="inlineStr">
        <is>
          <t>CO, NY, OH</t>
        </is>
      </c>
      <c r="N766" t="inlineStr">
        <is>
          <t>No</t>
        </is>
      </c>
      <c r="O766" t="inlineStr">
        <is>
          <t>Not stated</t>
        </is>
      </c>
      <c r="Q766" s="9" t="inlineStr">
        <is>
          <t>https://grantcue.com/foundations/steven-and-kiki-esrick-dream-foundation-inc-593481631</t>
        </is>
      </c>
    </row>
    <row r="767">
      <c r="A767">
        <f>IF($E767=$E766,$A766+1,1)</f>
        <v/>
      </c>
      <c r="B767" t="inlineStr">
        <is>
          <t>THE KIRK FOUNDATION</t>
        </is>
      </c>
      <c r="C767" t="inlineStr">
        <is>
          <t>31-1625551</t>
        </is>
      </c>
      <c r="D767" t="inlineStr">
        <is>
          <t>Florida</t>
        </is>
      </c>
      <c r="E767" t="inlineStr">
        <is>
          <t>FL</t>
        </is>
      </c>
      <c r="F767" t="n">
        <v>2024</v>
      </c>
      <c r="G767" t="n">
        <v>1</v>
      </c>
      <c r="H767" s="13" t="n">
        <v>1898583</v>
      </c>
      <c r="I767" s="12" t="n">
        <v>98</v>
      </c>
      <c r="J767" s="13" t="n">
        <v>18000</v>
      </c>
      <c r="K767" s="13">
        <f>IFERROR($H767/$I767,"")</f>
        <v/>
      </c>
      <c r="L767" s="13" t="n">
        <v>100000</v>
      </c>
      <c r="M767" t="inlineStr">
        <is>
          <t>MA, CO, CA</t>
        </is>
      </c>
      <c r="N767" t="inlineStr">
        <is>
          <t>No</t>
        </is>
      </c>
      <c r="O767" t="inlineStr">
        <is>
          <t>Not stated</t>
        </is>
      </c>
      <c r="Q767" s="9" t="inlineStr">
        <is>
          <t>https://grantcue.com/foundations/the-kirk-foundation-311625551</t>
        </is>
      </c>
    </row>
    <row r="768">
      <c r="A768">
        <f>IF($E768=$E767,$A767+1,1)</f>
        <v/>
      </c>
      <c r="B768" t="inlineStr">
        <is>
          <t>NELSON AND MICHELE CARBONELL FOUNDATION</t>
        </is>
      </c>
      <c r="C768" t="inlineStr">
        <is>
          <t>52-2272147</t>
        </is>
      </c>
      <c r="D768" t="inlineStr">
        <is>
          <t>Florida</t>
        </is>
      </c>
      <c r="E768" t="inlineStr">
        <is>
          <t>FL</t>
        </is>
      </c>
      <c r="F768" t="n">
        <v>2025</v>
      </c>
      <c r="G768" t="n">
        <v>2</v>
      </c>
      <c r="H768" s="13" t="n">
        <v>1891000</v>
      </c>
      <c r="I768" s="12" t="n">
        <v>11</v>
      </c>
      <c r="J768" s="13" t="n">
        <v>125000</v>
      </c>
      <c r="K768" s="13">
        <f>IFERROR($H768/$I768,"")</f>
        <v/>
      </c>
      <c r="L768" s="13" t="n">
        <v>500000</v>
      </c>
      <c r="M768" t="inlineStr">
        <is>
          <t>CA, NY, DC</t>
        </is>
      </c>
      <c r="N768" t="inlineStr">
        <is>
          <t>No</t>
        </is>
      </c>
      <c r="O768" t="inlineStr">
        <is>
          <t>Not stated</t>
        </is>
      </c>
      <c r="Q768" s="9" t="inlineStr">
        <is>
          <t>https://grantcue.com/foundations/nelson-and-michele-carbonell-foundation-c-o-john-carbonell-522272147</t>
        </is>
      </c>
    </row>
    <row r="769">
      <c r="A769">
        <f>IF($E769=$E768,$A768+1,1)</f>
        <v/>
      </c>
      <c r="B769" t="inlineStr">
        <is>
          <t>Lawrence A Sanders Foundation Inc J Daniel Brede Managing Director</t>
        </is>
      </c>
      <c r="C769" t="inlineStr">
        <is>
          <t>65-0270066</t>
        </is>
      </c>
      <c r="D769" t="inlineStr">
        <is>
          <t>Florida</t>
        </is>
      </c>
      <c r="E769" t="inlineStr">
        <is>
          <t>FL</t>
        </is>
      </c>
      <c r="F769" t="n">
        <v>2025</v>
      </c>
      <c r="G769" t="n">
        <v>2</v>
      </c>
      <c r="H769" s="13" t="n">
        <v>1887150</v>
      </c>
      <c r="I769" s="12" t="n">
        <v>120</v>
      </c>
      <c r="J769" s="13" t="n">
        <v>10000</v>
      </c>
      <c r="K769" s="13">
        <f>IFERROR($H769/$I769,"")</f>
        <v/>
      </c>
      <c r="L769" s="13" t="n">
        <v>130000</v>
      </c>
      <c r="M769" t="inlineStr">
        <is>
          <t>DC, MI, MD</t>
        </is>
      </c>
      <c r="N769" t="inlineStr">
        <is>
          <t>No</t>
        </is>
      </c>
      <c r="O769" t="inlineStr">
        <is>
          <t>Not stated</t>
        </is>
      </c>
      <c r="Q769" s="9" t="inlineStr">
        <is>
          <t>https://grantcue.com/foundations/lawrence-a-sanders-foundation-inc-j-daniel-brede-managing-director-650270066</t>
        </is>
      </c>
    </row>
    <row r="770">
      <c r="A770">
        <f>IF($E770=$E769,$A769+1,1)</f>
        <v/>
      </c>
      <c r="B770" t="inlineStr">
        <is>
          <t>HUCKLEBERRY FOUNDATION INC</t>
        </is>
      </c>
      <c r="C770" t="inlineStr">
        <is>
          <t>87-1108315</t>
        </is>
      </c>
      <c r="D770" t="inlineStr">
        <is>
          <t>Florida</t>
        </is>
      </c>
      <c r="E770" t="inlineStr">
        <is>
          <t>FL</t>
        </is>
      </c>
      <c r="F770" t="n">
        <v>2025</v>
      </c>
      <c r="G770" t="n">
        <v>3</v>
      </c>
      <c r="H770" s="13" t="n">
        <v>1873000</v>
      </c>
      <c r="I770" s="12" t="n">
        <v>77</v>
      </c>
      <c r="J770" s="13" t="n">
        <v>10000</v>
      </c>
      <c r="K770" s="13">
        <f>IFERROR($H770/$I770,"")</f>
        <v/>
      </c>
      <c r="L770" s="13" t="n">
        <v>254500</v>
      </c>
      <c r="M770" t="inlineStr">
        <is>
          <t>CT, WY, NY</t>
        </is>
      </c>
      <c r="N770" t="inlineStr">
        <is>
          <t>No</t>
        </is>
      </c>
      <c r="O770" t="inlineStr">
        <is>
          <t>Not stated</t>
        </is>
      </c>
      <c r="Q770" s="9" t="inlineStr">
        <is>
          <t>https://grantcue.com/foundations/huckleberry-foundation-inc-871108315</t>
        </is>
      </c>
    </row>
    <row r="771">
      <c r="A771">
        <f>IF($E771=$E770,$A770+1,1)</f>
        <v/>
      </c>
      <c r="B771" t="inlineStr">
        <is>
          <t>WAGMORE FOUNDATION AGENCY</t>
        </is>
      </c>
      <c r="C771" t="inlineStr">
        <is>
          <t>45-3660440</t>
        </is>
      </c>
      <c r="D771" t="inlineStr">
        <is>
          <t>Florida</t>
        </is>
      </c>
      <c r="E771" t="inlineStr">
        <is>
          <t>FL</t>
        </is>
      </c>
      <c r="F771" t="n">
        <v>2024</v>
      </c>
      <c r="G771" t="n">
        <v>1</v>
      </c>
      <c r="H771" s="13" t="n">
        <v>1868874</v>
      </c>
      <c r="I771" s="12" t="n">
        <v>15</v>
      </c>
      <c r="J771" s="13" t="n">
        <v>20000</v>
      </c>
      <c r="K771" s="13">
        <f>IFERROR($H771/$I771,"")</f>
        <v/>
      </c>
      <c r="L771" s="13" t="n">
        <v>1459279</v>
      </c>
      <c r="M771" t="inlineStr">
        <is>
          <t>VA, RI, OR</t>
        </is>
      </c>
      <c r="N771" t="inlineStr">
        <is>
          <t>Yes</t>
        </is>
      </c>
      <c r="O771" t="inlineStr">
        <is>
          <t>Not stated</t>
        </is>
      </c>
      <c r="Q771" s="9" t="inlineStr">
        <is>
          <t>https://grantcue.com/foundations/wagmore-foundation-agency-453660440</t>
        </is>
      </c>
    </row>
    <row r="772">
      <c r="A772">
        <f>IF($E772=$E771,$A771+1,1)</f>
        <v/>
      </c>
      <c r="B772" t="inlineStr">
        <is>
          <t>SUSTAINABLE FUTURES FUND</t>
        </is>
      </c>
      <c r="C772" t="inlineStr">
        <is>
          <t>47-2985416</t>
        </is>
      </c>
      <c r="D772" t="inlineStr">
        <is>
          <t>Florida</t>
        </is>
      </c>
      <c r="E772" t="inlineStr">
        <is>
          <t>FL</t>
        </is>
      </c>
      <c r="F772" t="n">
        <v>2024</v>
      </c>
      <c r="G772" t="n">
        <v>1</v>
      </c>
      <c r="H772" s="13" t="n">
        <v>1860000</v>
      </c>
      <c r="I772" s="12" t="n">
        <v>33</v>
      </c>
      <c r="J772" s="13" t="n">
        <v>25000</v>
      </c>
      <c r="K772" s="13">
        <f>IFERROR($H772/$I772,"")</f>
        <v/>
      </c>
      <c r="L772" s="13" t="n">
        <v>1000000</v>
      </c>
      <c r="M772" t="inlineStr">
        <is>
          <t>CA, IN, DC</t>
        </is>
      </c>
      <c r="N772" t="inlineStr">
        <is>
          <t>No</t>
        </is>
      </c>
      <c r="O772" t="inlineStr">
        <is>
          <t>Not stated</t>
        </is>
      </c>
      <c r="Q772" s="9" t="inlineStr">
        <is>
          <t>https://grantcue.com/foundations/sustainable-futures-fund-472985416</t>
        </is>
      </c>
    </row>
    <row r="773">
      <c r="A773">
        <f>IF($E773=$E772,$A772+1,1)</f>
        <v/>
      </c>
      <c r="B773" t="inlineStr">
        <is>
          <t>PEDIATRIC EPILEPSY RESEARCH FOUNDAT</t>
        </is>
      </c>
      <c r="C773" t="inlineStr">
        <is>
          <t>20-1779737</t>
        </is>
      </c>
      <c r="D773" t="inlineStr">
        <is>
          <t>Florida</t>
        </is>
      </c>
      <c r="E773" t="inlineStr">
        <is>
          <t>FL</t>
        </is>
      </c>
      <c r="F773" t="n">
        <v>2024</v>
      </c>
      <c r="G773" t="n">
        <v>2</v>
      </c>
      <c r="H773" s="13" t="n">
        <v>1858974</v>
      </c>
      <c r="I773" s="12" t="n">
        <v>58</v>
      </c>
      <c r="J773" s="13" t="n">
        <v>10000</v>
      </c>
      <c r="K773" s="13">
        <f>IFERROR($H773/$I773,"")</f>
        <v/>
      </c>
      <c r="L773" s="13" t="n">
        <v>200000</v>
      </c>
      <c r="M773" t="inlineStr">
        <is>
          <t>MN, CA, MA</t>
        </is>
      </c>
      <c r="N773" t="inlineStr">
        <is>
          <t>Yes</t>
        </is>
      </c>
      <c r="O773" t="inlineStr">
        <is>
          <t>Not stated</t>
        </is>
      </c>
      <c r="Q773" s="9" t="inlineStr">
        <is>
          <t>https://grantcue.com/foundations/pediatric-epilepsy-research-foundat-201779737</t>
        </is>
      </c>
    </row>
    <row r="774">
      <c r="A774">
        <f>IF($E774=$E773,$A773+1,1)</f>
        <v/>
      </c>
      <c r="B774" t="inlineStr">
        <is>
          <t>J CRAYTON PRUITT FOUNDATION INC</t>
        </is>
      </c>
      <c r="C774" t="inlineStr">
        <is>
          <t>59-2876499</t>
        </is>
      </c>
      <c r="D774" t="inlineStr">
        <is>
          <t>Florida</t>
        </is>
      </c>
      <c r="E774" t="inlineStr">
        <is>
          <t>FL</t>
        </is>
      </c>
      <c r="F774" t="n">
        <v>2025</v>
      </c>
      <c r="G774" t="n">
        <v>2</v>
      </c>
      <c r="H774" s="13" t="n">
        <v>1851125</v>
      </c>
      <c r="I774" s="12" t="n">
        <v>204</v>
      </c>
      <c r="J774" s="13" t="n">
        <v>5000</v>
      </c>
      <c r="K774" s="13">
        <f>IFERROR($H774/$I774,"")</f>
        <v/>
      </c>
      <c r="L774" s="13" t="n">
        <v>100000</v>
      </c>
      <c r="M774" t="inlineStr">
        <is>
          <t>MA, PA, NY</t>
        </is>
      </c>
      <c r="N774" t="inlineStr">
        <is>
          <t>No</t>
        </is>
      </c>
      <c r="O774" t="inlineStr">
        <is>
          <t>Yes</t>
        </is>
      </c>
      <c r="Q774" s="9" t="inlineStr">
        <is>
          <t>https://grantcue.com/foundations/j-crayton-pruitt-foundation-inc-592876499</t>
        </is>
      </c>
    </row>
    <row r="775">
      <c r="A775">
        <f>IF($E775=$E774,$A774+1,1)</f>
        <v/>
      </c>
      <c r="B775" t="inlineStr">
        <is>
          <t>BILL KENT FAMILY FOUNDATION INC</t>
        </is>
      </c>
      <c r="C775" t="inlineStr">
        <is>
          <t>47-4897120</t>
        </is>
      </c>
      <c r="D775" t="inlineStr">
        <is>
          <t>Florida</t>
        </is>
      </c>
      <c r="E775" t="inlineStr">
        <is>
          <t>FL</t>
        </is>
      </c>
      <c r="F775" t="n">
        <v>2025</v>
      </c>
      <c r="G775" t="n">
        <v>2</v>
      </c>
      <c r="H775" s="13" t="n">
        <v>1849469</v>
      </c>
      <c r="I775" s="12" t="n">
        <v>187</v>
      </c>
      <c r="J775" s="13" t="n">
        <v>5000</v>
      </c>
      <c r="K775" s="13">
        <f>IFERROR($H775/$I775,"")</f>
        <v/>
      </c>
      <c r="L775" s="13" t="n">
        <v>100000</v>
      </c>
      <c r="M775" t="inlineStr">
        <is>
          <t>GA, MA, DC</t>
        </is>
      </c>
      <c r="N775" t="inlineStr">
        <is>
          <t>No</t>
        </is>
      </c>
      <c r="O775" t="inlineStr">
        <is>
          <t>Yes</t>
        </is>
      </c>
      <c r="Q775" s="9" t="inlineStr">
        <is>
          <t>https://grantcue.com/foundations/bill-kent-family-foundation-inc-474897120</t>
        </is>
      </c>
    </row>
    <row r="776">
      <c r="A776">
        <f>IF($E776=$E775,$A775+1,1)</f>
        <v/>
      </c>
      <c r="B776" t="inlineStr">
        <is>
          <t>THE FORTIN FOUNDATION OF FLORIDA INC</t>
        </is>
      </c>
      <c r="C776" t="inlineStr">
        <is>
          <t>59-2707197</t>
        </is>
      </c>
      <c r="D776" t="inlineStr">
        <is>
          <t>Florida</t>
        </is>
      </c>
      <c r="E776" t="inlineStr">
        <is>
          <t>FL</t>
        </is>
      </c>
      <c r="F776" t="n">
        <v>2024</v>
      </c>
      <c r="G776" t="n">
        <v>1</v>
      </c>
      <c r="H776" s="13" t="n">
        <v>1845000</v>
      </c>
      <c r="I776" s="12" t="n">
        <v>62</v>
      </c>
      <c r="J776" s="13" t="n">
        <v>15000</v>
      </c>
      <c r="K776" s="13">
        <f>IFERROR($H776/$I776,"")</f>
        <v/>
      </c>
      <c r="L776" s="13" t="n">
        <v>165000</v>
      </c>
      <c r="M776" t="inlineStr">
        <is>
          <t>MT, ME, NY</t>
        </is>
      </c>
      <c r="N776" t="inlineStr">
        <is>
          <t>No</t>
        </is>
      </c>
      <c r="O776" t="inlineStr">
        <is>
          <t>Not stated</t>
        </is>
      </c>
      <c r="Q776" s="9" t="inlineStr">
        <is>
          <t>https://grantcue.com/foundations/the-fortin-foundation-of-florida-inc-592707197</t>
        </is>
      </c>
    </row>
    <row r="777">
      <c r="A777">
        <f>IF($E777=$E776,$A776+1,1)</f>
        <v/>
      </c>
      <c r="B777" t="inlineStr">
        <is>
          <t>PALM BEACH COMMUNITY TR FUND</t>
        </is>
      </c>
      <c r="C777" t="inlineStr">
        <is>
          <t>51-0144921</t>
        </is>
      </c>
      <c r="D777" t="inlineStr">
        <is>
          <t>Florida</t>
        </is>
      </c>
      <c r="E777" t="inlineStr">
        <is>
          <t>FL</t>
        </is>
      </c>
      <c r="F777" t="n">
        <v>2025</v>
      </c>
      <c r="G777" t="n">
        <v>2</v>
      </c>
      <c r="H777" s="13" t="n">
        <v>1844850</v>
      </c>
      <c r="I777" s="12" t="n">
        <v>82</v>
      </c>
      <c r="J777" s="13" t="n">
        <v>5375</v>
      </c>
      <c r="K777" s="13">
        <f>IFERROR($H777/$I777,"")</f>
        <v/>
      </c>
      <c r="L777" s="13" t="n">
        <v>55000</v>
      </c>
      <c r="M777" t="inlineStr">
        <is>
          <t>OH, TX, NH</t>
        </is>
      </c>
      <c r="N777" t="inlineStr">
        <is>
          <t>No</t>
        </is>
      </c>
      <c r="O777" t="inlineStr">
        <is>
          <t>Not stated</t>
        </is>
      </c>
      <c r="Q777" s="9" t="inlineStr">
        <is>
          <t>https://grantcue.com/foundations/palm-beach-community-tr-fund-510144921</t>
        </is>
      </c>
    </row>
    <row r="778">
      <c r="A778">
        <f>IF($E778=$E777,$A777+1,1)</f>
        <v/>
      </c>
      <c r="B778" t="inlineStr">
        <is>
          <t>THE KENNETH A HOROWITZ FAMILY FOUNDATION</t>
        </is>
      </c>
      <c r="C778" t="inlineStr">
        <is>
          <t>65-0728975</t>
        </is>
      </c>
      <c r="D778" t="inlineStr">
        <is>
          <t>Florida</t>
        </is>
      </c>
      <c r="E778" t="inlineStr">
        <is>
          <t>FL</t>
        </is>
      </c>
      <c r="F778" t="n">
        <v>2025</v>
      </c>
      <c r="G778" t="n">
        <v>2</v>
      </c>
      <c r="H778" s="13" t="n">
        <v>1840781</v>
      </c>
      <c r="I778" s="12" t="n">
        <v>49</v>
      </c>
      <c r="J778" s="13" t="n">
        <v>25000</v>
      </c>
      <c r="K778" s="13">
        <f>IFERROR($H778/$I778,"")</f>
        <v/>
      </c>
      <c r="L778" s="13" t="n">
        <v>625000</v>
      </c>
      <c r="M778" t="inlineStr">
        <is>
          <t>NY, MD, TX</t>
        </is>
      </c>
      <c r="N778" t="inlineStr">
        <is>
          <t>No</t>
        </is>
      </c>
      <c r="O778" t="inlineStr">
        <is>
          <t>Not stated</t>
        </is>
      </c>
      <c r="Q778" s="9" t="inlineStr">
        <is>
          <t>https://grantcue.com/foundations/the-kenneth-a-horowitz-family-foundation-650728975</t>
        </is>
      </c>
    </row>
    <row r="779">
      <c r="A779">
        <f>IF($E779=$E778,$A778+1,1)</f>
        <v/>
      </c>
      <c r="B779" t="inlineStr">
        <is>
          <t>PAUL B HUNTER &amp; CONSTANCE D HUNTER CHARITABLE FOUNDATION INC</t>
        </is>
      </c>
      <c r="C779" t="inlineStr">
        <is>
          <t>20-2155550</t>
        </is>
      </c>
      <c r="D779" t="inlineStr">
        <is>
          <t>Florida</t>
        </is>
      </c>
      <c r="E779" t="inlineStr">
        <is>
          <t>FL</t>
        </is>
      </c>
      <c r="F779" t="n">
        <v>2024</v>
      </c>
      <c r="G779" t="n">
        <v>1</v>
      </c>
      <c r="H779" s="13" t="n">
        <v>1827350</v>
      </c>
      <c r="I779" s="12" t="n">
        <v>40</v>
      </c>
      <c r="J779" s="13" t="n">
        <v>20000</v>
      </c>
      <c r="K779" s="13">
        <f>IFERROR($H779/$I779,"")</f>
        <v/>
      </c>
      <c r="L779" s="13" t="n">
        <v>465000</v>
      </c>
      <c r="M779" t="inlineStr">
        <is>
          <t>CA, TX, NY</t>
        </is>
      </c>
      <c r="N779" t="inlineStr">
        <is>
          <t>No</t>
        </is>
      </c>
      <c r="O779" t="inlineStr">
        <is>
          <t>Not stated</t>
        </is>
      </c>
      <c r="Q779" s="9" t="inlineStr">
        <is>
          <t>https://grantcue.com/foundations/paul-b-hunter-and-constance-d-hunter-charitable-foundation-inc-202155550</t>
        </is>
      </c>
    </row>
    <row r="780">
      <c r="A780">
        <f>IF($E780=$E779,$A779+1,1)</f>
        <v/>
      </c>
      <c r="B780" t="inlineStr">
        <is>
          <t>THE DOUGLAS &amp; ANGELA BRALY FAMILY FOUNDATION</t>
        </is>
      </c>
      <c r="C780" t="inlineStr">
        <is>
          <t>37-6553888</t>
        </is>
      </c>
      <c r="D780" t="inlineStr">
        <is>
          <t>Florida</t>
        </is>
      </c>
      <c r="E780" t="inlineStr">
        <is>
          <t>FL</t>
        </is>
      </c>
      <c r="F780" t="n">
        <v>2025</v>
      </c>
      <c r="G780" t="n">
        <v>2</v>
      </c>
      <c r="H780" s="13" t="n">
        <v>1820450</v>
      </c>
      <c r="I780" s="12" t="n">
        <v>44</v>
      </c>
      <c r="J780" s="13" t="n">
        <v>7500</v>
      </c>
      <c r="K780" s="13">
        <f>IFERROR($H780/$I780,"")</f>
        <v/>
      </c>
      <c r="L780" s="13" t="n">
        <v>400000</v>
      </c>
      <c r="M780" t="inlineStr">
        <is>
          <t>IN, IL, DC</t>
        </is>
      </c>
      <c r="N780" t="inlineStr">
        <is>
          <t>No</t>
        </is>
      </c>
      <c r="O780" t="inlineStr">
        <is>
          <t>Not stated</t>
        </is>
      </c>
      <c r="Q780" s="9" t="inlineStr">
        <is>
          <t>https://grantcue.com/foundations/the-douglas-and-angela-braly-family-foundation-co-douglas-a-braly-and-angela-f-b-376553888</t>
        </is>
      </c>
    </row>
    <row r="781">
      <c r="A781">
        <f>IF($E781=$E780,$A780+1,1)</f>
        <v/>
      </c>
      <c r="B781" t="inlineStr">
        <is>
          <t>DWOSKIN CHARITABLE TRUST FOUNDATION</t>
        </is>
      </c>
      <c r="C781" t="inlineStr">
        <is>
          <t>80-0004862</t>
        </is>
      </c>
      <c r="D781" t="inlineStr">
        <is>
          <t>Florida</t>
        </is>
      </c>
      <c r="E781" t="inlineStr">
        <is>
          <t>FL</t>
        </is>
      </c>
      <c r="F781" t="n">
        <v>2025</v>
      </c>
      <c r="G781" t="n">
        <v>2</v>
      </c>
      <c r="H781" s="13" t="n">
        <v>1820000</v>
      </c>
      <c r="I781" s="12" t="n">
        <v>6</v>
      </c>
      <c r="J781" s="13" t="n">
        <v>5000</v>
      </c>
      <c r="K781" s="13">
        <f>IFERROR($H781/$I781,"")</f>
        <v/>
      </c>
      <c r="L781" s="13" t="n">
        <v>1027000</v>
      </c>
      <c r="M781" t="inlineStr">
        <is>
          <t>KY</t>
        </is>
      </c>
      <c r="N781" t="inlineStr">
        <is>
          <t>No</t>
        </is>
      </c>
      <c r="O781" t="inlineStr">
        <is>
          <t>Not stated</t>
        </is>
      </c>
      <c r="Q781" s="9" t="inlineStr">
        <is>
          <t>https://grantcue.com/foundations/dwoskin-charitable-trust-foundation-800004862</t>
        </is>
      </c>
    </row>
    <row r="782">
      <c r="A782">
        <f>IF($E782=$E781,$A781+1,1)</f>
        <v/>
      </c>
      <c r="B782" t="inlineStr">
        <is>
          <t>A FRIENDS FOUNDATION TRUST</t>
        </is>
      </c>
      <c r="C782" t="inlineStr">
        <is>
          <t>59-6125247</t>
        </is>
      </c>
      <c r="D782" t="inlineStr">
        <is>
          <t>Florida</t>
        </is>
      </c>
      <c r="E782" t="inlineStr">
        <is>
          <t>FL</t>
        </is>
      </c>
      <c r="F782" t="n">
        <v>2025</v>
      </c>
      <c r="G782" t="n">
        <v>2</v>
      </c>
      <c r="H782" s="13" t="n">
        <v>1803590</v>
      </c>
      <c r="I782" s="12" t="n">
        <v>99</v>
      </c>
      <c r="J782" s="13" t="n">
        <v>10000</v>
      </c>
      <c r="K782" s="13">
        <f>IFERROR($H782/$I782,"")</f>
        <v/>
      </c>
      <c r="L782" s="13" t="n">
        <v>200000</v>
      </c>
      <c r="M782" t="inlineStr">
        <is>
          <t>NC, PR, DC</t>
        </is>
      </c>
      <c r="N782" t="inlineStr">
        <is>
          <t>Yes</t>
        </is>
      </c>
      <c r="O782" t="inlineStr">
        <is>
          <t>Not stated</t>
        </is>
      </c>
      <c r="Q782" s="9" t="inlineStr">
        <is>
          <t>https://grantcue.com/foundations/a-friends-foundation-trust-596125247</t>
        </is>
      </c>
    </row>
    <row r="783">
      <c r="A783">
        <f>IF($E783=$E782,$A782+1,1)</f>
        <v/>
      </c>
      <c r="B783" t="inlineStr">
        <is>
          <t>MARY E DOONER FOUNDATION INC</t>
        </is>
      </c>
      <c r="C783" t="inlineStr">
        <is>
          <t>65-0390318</t>
        </is>
      </c>
      <c r="D783" t="inlineStr">
        <is>
          <t>Florida</t>
        </is>
      </c>
      <c r="E783" t="inlineStr">
        <is>
          <t>FL</t>
        </is>
      </c>
      <c r="F783" t="n">
        <v>2025</v>
      </c>
      <c r="G783" t="n">
        <v>2</v>
      </c>
      <c r="H783" s="13" t="n">
        <v>1801000</v>
      </c>
      <c r="I783" s="12" t="n">
        <v>84</v>
      </c>
      <c r="J783" s="13" t="n">
        <v>24000</v>
      </c>
      <c r="K783" s="13">
        <f>IFERROR($H783/$I783,"")</f>
        <v/>
      </c>
      <c r="L783" s="13" t="n">
        <v>75000</v>
      </c>
      <c r="M783" t="inlineStr">
        <is>
          <t>NC, OR, GA</t>
        </is>
      </c>
      <c r="N783" t="inlineStr">
        <is>
          <t>No</t>
        </is>
      </c>
      <c r="O783" t="inlineStr">
        <is>
          <t>Not stated</t>
        </is>
      </c>
      <c r="Q783" s="9" t="inlineStr">
        <is>
          <t>https://grantcue.com/foundations/mary-e-dooner-foundation-inc-650390318</t>
        </is>
      </c>
    </row>
    <row r="784">
      <c r="A784">
        <f>IF($E784=$E783,$A783+1,1)</f>
        <v/>
      </c>
      <c r="B784" t="inlineStr">
        <is>
          <t>BROOKS AND JOAN FORTUNE FAMILY FOUNDATION</t>
        </is>
      </c>
      <c r="C784" t="inlineStr">
        <is>
          <t>31-1225136</t>
        </is>
      </c>
      <c r="D784" t="inlineStr">
        <is>
          <t>Florida</t>
        </is>
      </c>
      <c r="E784" t="inlineStr">
        <is>
          <t>FL</t>
        </is>
      </c>
      <c r="F784" t="n">
        <v>2025</v>
      </c>
      <c r="G784" t="n">
        <v>2</v>
      </c>
      <c r="H784" s="13" t="n">
        <v>1796675</v>
      </c>
      <c r="I784" s="12" t="n">
        <v>183</v>
      </c>
      <c r="J784" s="13" t="n">
        <v>5000</v>
      </c>
      <c r="K784" s="13">
        <f>IFERROR($H784/$I784,"")</f>
        <v/>
      </c>
      <c r="L784" s="13" t="n">
        <v>95000</v>
      </c>
      <c r="M784" t="inlineStr">
        <is>
          <t>SC, IN, NY</t>
        </is>
      </c>
      <c r="N784" t="inlineStr">
        <is>
          <t>Yes</t>
        </is>
      </c>
      <c r="O784" t="inlineStr">
        <is>
          <t>Not stated</t>
        </is>
      </c>
      <c r="P784" s="9" t="inlineStr">
        <is>
          <t>https://www.fortunefamilyfoundation.org/</t>
        </is>
      </c>
      <c r="Q784" s="9" t="inlineStr">
        <is>
          <t>https://grantcue.com/foundations/brooks-and-joan-fortune-family-foundation-311225136</t>
        </is>
      </c>
    </row>
    <row r="785">
      <c r="A785">
        <f>IF($E785=$E784,$A784+1,1)</f>
        <v/>
      </c>
      <c r="B785" t="inlineStr">
        <is>
          <t>DODGE FAMILY FOUNDATION</t>
        </is>
      </c>
      <c r="C785" t="inlineStr">
        <is>
          <t>26-1755683</t>
        </is>
      </c>
      <c r="D785" t="inlineStr">
        <is>
          <t>Florida</t>
        </is>
      </c>
      <c r="E785" t="inlineStr">
        <is>
          <t>FL</t>
        </is>
      </c>
      <c r="F785" t="n">
        <v>2025</v>
      </c>
      <c r="G785" t="n">
        <v>2</v>
      </c>
      <c r="H785" s="13" t="n">
        <v>1777179</v>
      </c>
      <c r="I785" s="12" t="n">
        <v>14</v>
      </c>
      <c r="J785" s="13" t="n">
        <v>10000</v>
      </c>
      <c r="K785" s="13">
        <f>IFERROR($H785/$I785,"")</f>
        <v/>
      </c>
      <c r="L785" s="13" t="n">
        <v>1564179</v>
      </c>
      <c r="M785" t="inlineStr">
        <is>
          <t>PA</t>
        </is>
      </c>
      <c r="N785" t="inlineStr">
        <is>
          <t>No</t>
        </is>
      </c>
      <c r="O785" t="inlineStr">
        <is>
          <t>Not stated</t>
        </is>
      </c>
      <c r="Q785" s="9" t="inlineStr">
        <is>
          <t>https://grantcue.com/foundations/dodge-family-foundation-261755683</t>
        </is>
      </c>
    </row>
    <row r="786">
      <c r="A786">
        <f>IF($E786=$E785,$A785+1,1)</f>
        <v/>
      </c>
      <c r="B786" t="inlineStr">
        <is>
          <t>THE REALIZATION FOUNDATION</t>
        </is>
      </c>
      <c r="C786" t="inlineStr">
        <is>
          <t>04-6904482</t>
        </is>
      </c>
      <c r="D786" t="inlineStr">
        <is>
          <t>Florida</t>
        </is>
      </c>
      <c r="E786" t="inlineStr">
        <is>
          <t>FL</t>
        </is>
      </c>
      <c r="F786" t="n">
        <v>2024</v>
      </c>
      <c r="G786" t="n">
        <v>1</v>
      </c>
      <c r="H786" s="13" t="n">
        <v>1770000</v>
      </c>
      <c r="I786" s="12" t="n">
        <v>7</v>
      </c>
      <c r="J786" s="13" t="n">
        <v>150000</v>
      </c>
      <c r="K786" s="13">
        <f>IFERROR($H786/$I786,"")</f>
        <v/>
      </c>
      <c r="L786" s="13" t="n">
        <v>600000</v>
      </c>
      <c r="M786" t="inlineStr">
        <is>
          <t>OR, NY, CA</t>
        </is>
      </c>
      <c r="N786" t="inlineStr">
        <is>
          <t>No</t>
        </is>
      </c>
      <c r="O786" t="inlineStr">
        <is>
          <t>Not stated</t>
        </is>
      </c>
      <c r="Q786" s="9" t="inlineStr">
        <is>
          <t>https://grantcue.com/foundations/the-realization-foundation-046904482</t>
        </is>
      </c>
    </row>
    <row r="787">
      <c r="A787">
        <f>IF($E787=$E786,$A786+1,1)</f>
        <v/>
      </c>
      <c r="B787" t="inlineStr">
        <is>
          <t>VGS FOUNDATION INC</t>
        </is>
      </c>
      <c r="C787" t="inlineStr">
        <is>
          <t>20-2965411</t>
        </is>
      </c>
      <c r="D787" t="inlineStr">
        <is>
          <t>Florida</t>
        </is>
      </c>
      <c r="E787" t="inlineStr">
        <is>
          <t>FL</t>
        </is>
      </c>
      <c r="F787" t="n">
        <v>2025</v>
      </c>
      <c r="G787" t="n">
        <v>2</v>
      </c>
      <c r="H787" s="13" t="n">
        <v>1765722</v>
      </c>
      <c r="I787" s="12" t="n">
        <v>9</v>
      </c>
      <c r="J787" s="13" t="n">
        <v>10000</v>
      </c>
      <c r="K787" s="13">
        <f>IFERROR($H787/$I787,"")</f>
        <v/>
      </c>
      <c r="L787" s="13" t="n">
        <v>859829</v>
      </c>
      <c r="M787" t="inlineStr">
        <is>
          <t>TAMILNADU, NJ, NY</t>
        </is>
      </c>
      <c r="N787" t="inlineStr">
        <is>
          <t>No</t>
        </is>
      </c>
      <c r="O787" t="inlineStr">
        <is>
          <t>Not stated</t>
        </is>
      </c>
      <c r="Q787" s="9" t="inlineStr">
        <is>
          <t>https://grantcue.com/foundations/vgs-foundation-inc-202965411</t>
        </is>
      </c>
    </row>
    <row r="788">
      <c r="A788">
        <f>IF($E788=$E787,$A787+1,1)</f>
        <v/>
      </c>
      <c r="B788" t="inlineStr">
        <is>
          <t>RELATED AFFORDABLE FOUNDATION INC</t>
        </is>
      </c>
      <c r="C788" t="inlineStr">
        <is>
          <t>47-5195759</t>
        </is>
      </c>
      <c r="D788" t="inlineStr">
        <is>
          <t>Florida</t>
        </is>
      </c>
      <c r="E788" t="inlineStr">
        <is>
          <t>FL</t>
        </is>
      </c>
      <c r="F788" t="n">
        <v>2024</v>
      </c>
      <c r="G788" t="n">
        <v>1</v>
      </c>
      <c r="H788" s="13" t="n">
        <v>1760000</v>
      </c>
      <c r="I788" s="12" t="n">
        <v>45</v>
      </c>
      <c r="J788" s="13" t="n">
        <v>24350</v>
      </c>
      <c r="K788" s="13">
        <f>IFERROR($H788/$I788,"")</f>
        <v/>
      </c>
      <c r="L788" s="13" t="n">
        <v>204075</v>
      </c>
      <c r="M788" t="inlineStr">
        <is>
          <t>NY, TX, IL</t>
        </is>
      </c>
      <c r="N788" t="inlineStr">
        <is>
          <t>No</t>
        </is>
      </c>
      <c r="O788" t="inlineStr">
        <is>
          <t>Not stated</t>
        </is>
      </c>
      <c r="Q788" s="9" t="inlineStr">
        <is>
          <t>https://grantcue.com/foundations/related-affordable-foundation-inc-c-o-the-related-companies-lp-475195759</t>
        </is>
      </c>
    </row>
    <row r="789">
      <c r="A789">
        <f>IF($E789=$E788,$A788+1,1)</f>
        <v/>
      </c>
      <c r="B789" t="inlineStr">
        <is>
          <t>CATHLEEN MCFARLANE FOUNDATION INC</t>
        </is>
      </c>
      <c r="C789" t="inlineStr">
        <is>
          <t>65-0856300</t>
        </is>
      </c>
      <c r="D789" t="inlineStr">
        <is>
          <t>Florida</t>
        </is>
      </c>
      <c r="E789" t="inlineStr">
        <is>
          <t>FL</t>
        </is>
      </c>
      <c r="F789" t="n">
        <v>2024</v>
      </c>
      <c r="G789" t="n">
        <v>1</v>
      </c>
      <c r="H789" s="13" t="n">
        <v>1759217</v>
      </c>
      <c r="I789" s="12" t="n">
        <v>42</v>
      </c>
      <c r="J789" s="13" t="n">
        <v>25000</v>
      </c>
      <c r="K789" s="13">
        <f>IFERROR($H789/$I789,"")</f>
        <v/>
      </c>
      <c r="L789" s="13" t="n">
        <v>199000</v>
      </c>
      <c r="M789" t="inlineStr">
        <is>
          <t>CA, WY, MD</t>
        </is>
      </c>
      <c r="N789" t="inlineStr">
        <is>
          <t>No</t>
        </is>
      </c>
      <c r="O789" t="inlineStr">
        <is>
          <t>Not stated</t>
        </is>
      </c>
      <c r="Q789" s="9" t="inlineStr">
        <is>
          <t>https://grantcue.com/foundations/cathleen-mcfarlane-foundation-inc-650856300</t>
        </is>
      </c>
    </row>
    <row r="790">
      <c r="A790">
        <f>IF($E790=$E789,$A789+1,1)</f>
        <v/>
      </c>
      <c r="B790" t="inlineStr">
        <is>
          <t>THE GARNER FOUNDATION</t>
        </is>
      </c>
      <c r="C790" t="inlineStr">
        <is>
          <t>31-1471961</t>
        </is>
      </c>
      <c r="D790" t="inlineStr">
        <is>
          <t>Florida</t>
        </is>
      </c>
      <c r="E790" t="inlineStr">
        <is>
          <t>FL</t>
        </is>
      </c>
      <c r="F790" t="n">
        <v>2025</v>
      </c>
      <c r="G790" t="n">
        <v>2</v>
      </c>
      <c r="H790" s="13" t="n">
        <v>1758050</v>
      </c>
      <c r="I790" s="12" t="n">
        <v>115</v>
      </c>
      <c r="J790" s="13" t="n">
        <v>5000</v>
      </c>
      <c r="K790" s="13">
        <f>IFERROR($H790/$I790,"")</f>
        <v/>
      </c>
      <c r="L790" s="13" t="n">
        <v>150000</v>
      </c>
      <c r="M790" t="inlineStr">
        <is>
          <t>CA, AR, MO</t>
        </is>
      </c>
      <c r="N790" t="inlineStr">
        <is>
          <t>Yes</t>
        </is>
      </c>
      <c r="O790" t="inlineStr">
        <is>
          <t>Yes</t>
        </is>
      </c>
      <c r="Q790" s="9" t="inlineStr">
        <is>
          <t>https://grantcue.com/foundations/the-garner-foundation-311471961</t>
        </is>
      </c>
    </row>
    <row r="791">
      <c r="A791">
        <f>IF($E791=$E790,$A790+1,1)</f>
        <v/>
      </c>
      <c r="B791" t="inlineStr">
        <is>
          <t>FINK FIVE FOUNDATION INC</t>
        </is>
      </c>
      <c r="C791" t="inlineStr">
        <is>
          <t>87-3917544</t>
        </is>
      </c>
      <c r="D791" t="inlineStr">
        <is>
          <t>Florida</t>
        </is>
      </c>
      <c r="E791" t="inlineStr">
        <is>
          <t>FL</t>
        </is>
      </c>
      <c r="F791" t="n">
        <v>2024</v>
      </c>
      <c r="G791" t="n">
        <v>2</v>
      </c>
      <c r="H791" s="13" t="n">
        <v>1752870</v>
      </c>
      <c r="I791" s="12" t="n">
        <v>55</v>
      </c>
      <c r="J791" s="13" t="n">
        <v>5000</v>
      </c>
      <c r="K791" s="13">
        <f>IFERROR($H791/$I791,"")</f>
        <v/>
      </c>
      <c r="L791" s="13" t="n">
        <v>310000</v>
      </c>
      <c r="M791" t="inlineStr">
        <is>
          <t>NY, MN, CA</t>
        </is>
      </c>
      <c r="N791" t="inlineStr">
        <is>
          <t>No</t>
        </is>
      </c>
      <c r="O791" t="inlineStr">
        <is>
          <t>Not stated</t>
        </is>
      </c>
      <c r="Q791" s="9" t="inlineStr">
        <is>
          <t>https://grantcue.com/foundations/fink-five-foundation-inc-873917544</t>
        </is>
      </c>
    </row>
    <row r="792">
      <c r="A792">
        <f>IF($E792=$E791,$A791+1,1)</f>
        <v/>
      </c>
      <c r="B792" t="inlineStr">
        <is>
          <t>THE FREED FOUNDATION</t>
        </is>
      </c>
      <c r="C792" t="inlineStr">
        <is>
          <t>52-6047591</t>
        </is>
      </c>
      <c r="D792" t="inlineStr">
        <is>
          <t>Florida</t>
        </is>
      </c>
      <c r="E792" t="inlineStr">
        <is>
          <t>FL</t>
        </is>
      </c>
      <c r="F792" t="n">
        <v>2025</v>
      </c>
      <c r="G792" t="n">
        <v>2</v>
      </c>
      <c r="H792" s="13" t="n">
        <v>1749320</v>
      </c>
      <c r="I792" s="12" t="n">
        <v>19</v>
      </c>
      <c r="J792" s="13" t="n">
        <v>30000</v>
      </c>
      <c r="K792" s="13">
        <f>IFERROR($H792/$I792,"")</f>
        <v/>
      </c>
      <c r="L792" s="13" t="n">
        <v>875000</v>
      </c>
      <c r="M792" t="inlineStr">
        <is>
          <t>NY, NJ, MD</t>
        </is>
      </c>
      <c r="N792" t="inlineStr">
        <is>
          <t>No</t>
        </is>
      </c>
      <c r="O792" t="inlineStr">
        <is>
          <t>Not stated</t>
        </is>
      </c>
      <c r="Q792" s="9" t="inlineStr">
        <is>
          <t>https://grantcue.com/foundations/the-freed-foundation-526047591</t>
        </is>
      </c>
    </row>
    <row r="793">
      <c r="A793">
        <f>IF($E793=$E792,$A792+1,1)</f>
        <v/>
      </c>
      <c r="B793" t="inlineStr">
        <is>
          <t>EUGENE EWAN MORI FOUNDATION INC</t>
        </is>
      </c>
      <c r="C793" t="inlineStr">
        <is>
          <t>45-2592244</t>
        </is>
      </c>
      <c r="D793" t="inlineStr">
        <is>
          <t>Florida</t>
        </is>
      </c>
      <c r="E793" t="inlineStr">
        <is>
          <t>FL</t>
        </is>
      </c>
      <c r="F793" t="n">
        <v>2025</v>
      </c>
      <c r="G793" t="n">
        <v>2</v>
      </c>
      <c r="H793" s="13" t="n">
        <v>1738960</v>
      </c>
      <c r="I793" s="12" t="n">
        <v>9</v>
      </c>
      <c r="J793" s="13" t="n">
        <v>120000</v>
      </c>
      <c r="K793" s="13">
        <f>IFERROR($H793/$I793,"")</f>
        <v/>
      </c>
      <c r="L793" s="13" t="n">
        <v>500000</v>
      </c>
      <c r="N793" t="inlineStr">
        <is>
          <t>No</t>
        </is>
      </c>
      <c r="O793" t="inlineStr">
        <is>
          <t>Not stated</t>
        </is>
      </c>
      <c r="Q793" s="9" t="inlineStr">
        <is>
          <t>https://grantcue.com/foundations/eugene-ewan-mori-foundation-inc-452592244</t>
        </is>
      </c>
    </row>
    <row r="794">
      <c r="A794">
        <f>IF($E794=$E793,$A793+1,1)</f>
        <v/>
      </c>
      <c r="B794" t="inlineStr">
        <is>
          <t>THE HINMAN FOUNDATION</t>
        </is>
      </c>
      <c r="C794" t="inlineStr">
        <is>
          <t>23-7845383</t>
        </is>
      </c>
      <c r="D794" t="inlineStr">
        <is>
          <t>Florida</t>
        </is>
      </c>
      <c r="E794" t="inlineStr">
        <is>
          <t>FL</t>
        </is>
      </c>
      <c r="F794" t="n">
        <v>2025</v>
      </c>
      <c r="G794" t="n">
        <v>2</v>
      </c>
      <c r="H794" s="13" t="n">
        <v>1733000</v>
      </c>
      <c r="I794" s="12" t="n">
        <v>67</v>
      </c>
      <c r="J794" s="13" t="n">
        <v>15000</v>
      </c>
      <c r="K794" s="13">
        <f>IFERROR($H794/$I794,"")</f>
        <v/>
      </c>
      <c r="L794" s="13" t="n">
        <v>105000</v>
      </c>
      <c r="M794" t="inlineStr">
        <is>
          <t>NY, NJ, MN</t>
        </is>
      </c>
      <c r="N794" t="inlineStr">
        <is>
          <t>No</t>
        </is>
      </c>
      <c r="O794" t="inlineStr">
        <is>
          <t>Not stated</t>
        </is>
      </c>
      <c r="Q794" s="9" t="inlineStr">
        <is>
          <t>https://grantcue.com/foundations/the-hinman-foundation-237845383</t>
        </is>
      </c>
    </row>
    <row r="795">
      <c r="A795">
        <f>IF($E795=$E794,$A794+1,1)</f>
        <v/>
      </c>
      <c r="B795" t="inlineStr">
        <is>
          <t>THE NEVIASER FOUNDATION</t>
        </is>
      </c>
      <c r="C795" t="inlineStr">
        <is>
          <t>30-6584531</t>
        </is>
      </c>
      <c r="D795" t="inlineStr">
        <is>
          <t>Florida</t>
        </is>
      </c>
      <c r="E795" t="inlineStr">
        <is>
          <t>FL</t>
        </is>
      </c>
      <c r="F795" t="n">
        <v>2025</v>
      </c>
      <c r="G795" t="n">
        <v>2</v>
      </c>
      <c r="H795" s="13" t="n">
        <v>1725000</v>
      </c>
      <c r="I795" s="12" t="n">
        <v>17</v>
      </c>
      <c r="J795" s="13" t="n">
        <v>75000</v>
      </c>
      <c r="K795" s="13">
        <f>IFERROR($H795/$I795,"")</f>
        <v/>
      </c>
      <c r="L795" s="13" t="n">
        <v>200000</v>
      </c>
      <c r="N795" t="inlineStr">
        <is>
          <t>No</t>
        </is>
      </c>
      <c r="O795" t="inlineStr">
        <is>
          <t>Not stated</t>
        </is>
      </c>
      <c r="Q795" s="9" t="inlineStr">
        <is>
          <t>https://grantcue.com/foundations/the-neviaser-foundation-306584531</t>
        </is>
      </c>
    </row>
    <row r="796">
      <c r="A796">
        <f>IF($E796=$E795,$A795+1,1)</f>
        <v/>
      </c>
      <c r="B796" t="inlineStr">
        <is>
          <t>SANSING FOUNDATION INC</t>
        </is>
      </c>
      <c r="C796" t="inlineStr">
        <is>
          <t>59-3284550</t>
        </is>
      </c>
      <c r="D796" t="inlineStr">
        <is>
          <t>Florida</t>
        </is>
      </c>
      <c r="E796" t="inlineStr">
        <is>
          <t>FL</t>
        </is>
      </c>
      <c r="F796" t="n">
        <v>2024</v>
      </c>
      <c r="G796" t="n">
        <v>1</v>
      </c>
      <c r="H796" s="13" t="n">
        <v>1724872</v>
      </c>
      <c r="I796" s="12" t="n">
        <v>62</v>
      </c>
      <c r="J796" s="13" t="n">
        <v>10000</v>
      </c>
      <c r="K796" s="13">
        <f>IFERROR($H796/$I796,"")</f>
        <v/>
      </c>
      <c r="L796" s="13" t="n">
        <v>511622</v>
      </c>
      <c r="M796" t="inlineStr">
        <is>
          <t>VA, GA, AL</t>
        </is>
      </c>
      <c r="N796" t="inlineStr">
        <is>
          <t>No</t>
        </is>
      </c>
      <c r="O796" t="inlineStr">
        <is>
          <t>Not stated</t>
        </is>
      </c>
      <c r="Q796" s="9" t="inlineStr">
        <is>
          <t>https://grantcue.com/foundations/sansing-foundation-inc-593284550</t>
        </is>
      </c>
    </row>
    <row r="797">
      <c r="A797">
        <f>IF($E797=$E796,$A796+1,1)</f>
        <v/>
      </c>
      <c r="B797" t="inlineStr">
        <is>
          <t>JENKINS CHARITABLE FOUNDATION INC</t>
        </is>
      </c>
      <c r="C797" t="inlineStr">
        <is>
          <t>45-3482652</t>
        </is>
      </c>
      <c r="D797" t="inlineStr">
        <is>
          <t>Florida</t>
        </is>
      </c>
      <c r="E797" t="inlineStr">
        <is>
          <t>FL</t>
        </is>
      </c>
      <c r="F797" t="n">
        <v>2025</v>
      </c>
      <c r="G797" t="n">
        <v>2</v>
      </c>
      <c r="H797" s="13" t="n">
        <v>1720689</v>
      </c>
      <c r="I797" s="12" t="n">
        <v>5</v>
      </c>
      <c r="J797" s="13" t="n">
        <v>200000</v>
      </c>
      <c r="K797" s="13">
        <f>IFERROR($H797/$I797,"")</f>
        <v/>
      </c>
      <c r="L797" s="13" t="n">
        <v>1010363</v>
      </c>
      <c r="M797" t="inlineStr">
        <is>
          <t>NC</t>
        </is>
      </c>
      <c r="N797" t="inlineStr">
        <is>
          <t>No</t>
        </is>
      </c>
      <c r="O797" t="inlineStr">
        <is>
          <t>Not stated</t>
        </is>
      </c>
      <c r="Q797" s="9" t="inlineStr">
        <is>
          <t>https://grantcue.com/foundations/jenkins-charitable-foundation-inc-453482652</t>
        </is>
      </c>
    </row>
    <row r="798">
      <c r="A798">
        <f>IF($E798=$E797,$A797+1,1)</f>
        <v/>
      </c>
      <c r="B798" t="inlineStr">
        <is>
          <t>THE LYDEN FOUNDATION INC</t>
        </is>
      </c>
      <c r="C798" t="inlineStr">
        <is>
          <t>59-3469366</t>
        </is>
      </c>
      <c r="D798" t="inlineStr">
        <is>
          <t>Florida</t>
        </is>
      </c>
      <c r="E798" t="inlineStr">
        <is>
          <t>FL</t>
        </is>
      </c>
      <c r="F798" t="n">
        <v>2025</v>
      </c>
      <c r="G798" t="n">
        <v>2</v>
      </c>
      <c r="H798" s="13" t="n">
        <v>1715000</v>
      </c>
      <c r="I798" s="12" t="n">
        <v>16</v>
      </c>
      <c r="J798" s="13" t="n">
        <v>37500</v>
      </c>
      <c r="K798" s="13">
        <f>IFERROR($H798/$I798,"")</f>
        <v/>
      </c>
      <c r="L798" s="13" t="n">
        <v>575000</v>
      </c>
      <c r="M798" t="inlineStr">
        <is>
          <t>NY, VA</t>
        </is>
      </c>
      <c r="N798" t="inlineStr">
        <is>
          <t>Yes</t>
        </is>
      </c>
      <c r="O798" t="inlineStr">
        <is>
          <t>Yes</t>
        </is>
      </c>
      <c r="Q798" s="9" t="inlineStr">
        <is>
          <t>https://grantcue.com/foundations/the-lyden-foundation-inc-593469366</t>
        </is>
      </c>
    </row>
    <row r="799">
      <c r="A799">
        <f>IF($E799=$E798,$A798+1,1)</f>
        <v/>
      </c>
      <c r="B799" t="inlineStr">
        <is>
          <t>SOMAIYA FAMILY FOUNDATION</t>
        </is>
      </c>
      <c r="C799" t="inlineStr">
        <is>
          <t>84-4003529</t>
        </is>
      </c>
      <c r="D799" t="inlineStr">
        <is>
          <t>Florida</t>
        </is>
      </c>
      <c r="E799" t="inlineStr">
        <is>
          <t>FL</t>
        </is>
      </c>
      <c r="F799" t="n">
        <v>2024</v>
      </c>
      <c r="G799" t="n">
        <v>2</v>
      </c>
      <c r="H799" s="13" t="n">
        <v>1714829</v>
      </c>
      <c r="I799" s="12" t="n">
        <v>13</v>
      </c>
      <c r="J799" s="13" t="n">
        <v>100000</v>
      </c>
      <c r="K799" s="13">
        <f>IFERROR($H799/$I799,"")</f>
        <v/>
      </c>
      <c r="L799" s="13" t="n">
        <v>460590</v>
      </c>
      <c r="M799" t="inlineStr">
        <is>
          <t>MD, TX, NY</t>
        </is>
      </c>
      <c r="N799" t="inlineStr">
        <is>
          <t>No</t>
        </is>
      </c>
      <c r="O799" t="inlineStr">
        <is>
          <t>Not stated</t>
        </is>
      </c>
      <c r="Q799" s="9" t="inlineStr">
        <is>
          <t>https://grantcue.com/foundations/somaiya-family-foundation-844003529</t>
        </is>
      </c>
    </row>
    <row r="800">
      <c r="A800">
        <f>IF($E800=$E799,$A799+1,1)</f>
        <v/>
      </c>
      <c r="B800" t="inlineStr">
        <is>
          <t>Hard Rock Heals Foundation Inc</t>
        </is>
      </c>
      <c r="C800" t="inlineStr">
        <is>
          <t>59-3686985</t>
        </is>
      </c>
      <c r="D800" t="inlineStr">
        <is>
          <t>Florida</t>
        </is>
      </c>
      <c r="E800" t="inlineStr">
        <is>
          <t>FL</t>
        </is>
      </c>
      <c r="F800" t="n">
        <v>2024</v>
      </c>
      <c r="G800" t="n">
        <v>1</v>
      </c>
      <c r="H800" s="13" t="n">
        <v>1711708</v>
      </c>
      <c r="I800" s="12" t="n">
        <v>82</v>
      </c>
      <c r="J800" s="13" t="n">
        <v>5000</v>
      </c>
      <c r="K800" s="13">
        <f>IFERROR($H800/$I800,"")</f>
        <v/>
      </c>
      <c r="L800" s="13" t="n">
        <v>261452</v>
      </c>
      <c r="M800" t="inlineStr">
        <is>
          <t>NY, PA, DC</t>
        </is>
      </c>
      <c r="N800" t="inlineStr">
        <is>
          <t>No</t>
        </is>
      </c>
      <c r="O800" t="inlineStr">
        <is>
          <t>Not stated</t>
        </is>
      </c>
      <c r="Q800" s="9" t="inlineStr">
        <is>
          <t>https://grantcue.com/foundations/hard-rock-heals-foundation-inc-593686985</t>
        </is>
      </c>
    </row>
    <row r="801">
      <c r="A801">
        <f>IF($E801=$E800,$A800+1,1)</f>
        <v/>
      </c>
      <c r="B801" t="inlineStr">
        <is>
          <t>THE FALIC FAMILY PRIVATE FOUNDATION</t>
        </is>
      </c>
      <c r="C801" t="inlineStr">
        <is>
          <t>20-2734770</t>
        </is>
      </c>
      <c r="D801" t="inlineStr">
        <is>
          <t>Florida</t>
        </is>
      </c>
      <c r="E801" t="inlineStr">
        <is>
          <t>FL</t>
        </is>
      </c>
      <c r="F801" t="n">
        <v>2024</v>
      </c>
      <c r="G801" t="n">
        <v>1</v>
      </c>
      <c r="H801" s="13" t="n">
        <v>1709156</v>
      </c>
      <c r="I801" s="12" t="n">
        <v>55</v>
      </c>
      <c r="J801" s="13" t="n">
        <v>8000</v>
      </c>
      <c r="K801" s="13">
        <f>IFERROR($H801/$I801,"")</f>
        <v/>
      </c>
      <c r="L801" s="13" t="n">
        <v>475000</v>
      </c>
      <c r="M801" t="inlineStr">
        <is>
          <t>NY, DC, CA</t>
        </is>
      </c>
      <c r="N801" t="inlineStr">
        <is>
          <t>No</t>
        </is>
      </c>
      <c r="O801" t="inlineStr">
        <is>
          <t>Not stated</t>
        </is>
      </c>
      <c r="Q801" s="9" t="inlineStr">
        <is>
          <t>https://grantcue.com/foundations/the-falic-family-private-foundation-202734770</t>
        </is>
      </c>
    </row>
    <row r="802">
      <c r="A802">
        <f>IF($E802=$E801,$A801+1,1)</f>
        <v/>
      </c>
      <c r="B802" t="inlineStr">
        <is>
          <t>THE WASIE FOUNDATION</t>
        </is>
      </c>
      <c r="C802" t="inlineStr">
        <is>
          <t>41-0911636</t>
        </is>
      </c>
      <c r="D802" t="inlineStr">
        <is>
          <t>Florida</t>
        </is>
      </c>
      <c r="E802" t="inlineStr">
        <is>
          <t>FL</t>
        </is>
      </c>
      <c r="F802" t="n">
        <v>2024</v>
      </c>
      <c r="G802" t="n">
        <v>1</v>
      </c>
      <c r="H802" s="13" t="n">
        <v>1707900</v>
      </c>
      <c r="I802" s="12" t="n">
        <v>21</v>
      </c>
      <c r="J802" s="13" t="n">
        <v>25000</v>
      </c>
      <c r="K802" s="13">
        <f>IFERROR($H802/$I802,"")</f>
        <v/>
      </c>
      <c r="L802" s="13" t="n">
        <v>500000</v>
      </c>
      <c r="M802" t="inlineStr">
        <is>
          <t>MN, CA</t>
        </is>
      </c>
      <c r="N802" t="inlineStr">
        <is>
          <t>No</t>
        </is>
      </c>
      <c r="O802" t="inlineStr">
        <is>
          <t>Not stated</t>
        </is>
      </c>
      <c r="Q802" s="9" t="inlineStr">
        <is>
          <t>https://grantcue.com/foundations/the-wasie-foundation-410911636</t>
        </is>
      </c>
    </row>
    <row r="803">
      <c r="A803">
        <f>IF($E803=$E802,$A802+1,1)</f>
        <v/>
      </c>
      <c r="B803" t="inlineStr">
        <is>
          <t>LV THOMPSON FAMILY FOUNDATION INC</t>
        </is>
      </c>
      <c r="C803" t="inlineStr">
        <is>
          <t>20-2015225</t>
        </is>
      </c>
      <c r="D803" t="inlineStr">
        <is>
          <t>Florida</t>
        </is>
      </c>
      <c r="E803" t="inlineStr">
        <is>
          <t>FL</t>
        </is>
      </c>
      <c r="F803" t="n">
        <v>2025</v>
      </c>
      <c r="G803" t="n">
        <v>2</v>
      </c>
      <c r="H803" s="13" t="n">
        <v>1707236</v>
      </c>
      <c r="I803" s="12" t="n">
        <v>77</v>
      </c>
      <c r="J803" s="13" t="n">
        <v>3500</v>
      </c>
      <c r="K803" s="13">
        <f>IFERROR($H803/$I803,"")</f>
        <v/>
      </c>
      <c r="L803" s="13" t="n">
        <v>287000</v>
      </c>
      <c r="M803" t="inlineStr">
        <is>
          <t>TN, AL, NC</t>
        </is>
      </c>
      <c r="N803" t="inlineStr">
        <is>
          <t>Yes</t>
        </is>
      </c>
      <c r="O803" t="inlineStr">
        <is>
          <t>Not stated</t>
        </is>
      </c>
      <c r="Q803" s="9" t="inlineStr">
        <is>
          <t>https://grantcue.com/foundations/lv-thompson-family-foundation-inc-202015225</t>
        </is>
      </c>
    </row>
    <row r="804">
      <c r="A804">
        <f>IF($E804=$E803,$A803+1,1)</f>
        <v/>
      </c>
      <c r="B804" t="inlineStr">
        <is>
          <t>FINKER-FRENKEL FAMILY FOUNDATION</t>
        </is>
      </c>
      <c r="C804" t="inlineStr">
        <is>
          <t>46-2925647</t>
        </is>
      </c>
      <c r="D804" t="inlineStr">
        <is>
          <t>Florida</t>
        </is>
      </c>
      <c r="E804" t="inlineStr">
        <is>
          <t>FL</t>
        </is>
      </c>
      <c r="F804" t="n">
        <v>2024</v>
      </c>
      <c r="G804" t="n">
        <v>1</v>
      </c>
      <c r="H804" s="13" t="n">
        <v>1706973</v>
      </c>
      <c r="I804" s="12" t="n">
        <v>19</v>
      </c>
      <c r="J804" s="13" t="n">
        <v>25000</v>
      </c>
      <c r="K804" s="13">
        <f>IFERROR($H804/$I804,"")</f>
        <v/>
      </c>
      <c r="L804" s="13" t="n">
        <v>575000</v>
      </c>
      <c r="M804" t="inlineStr">
        <is>
          <t>NY, WA, MA</t>
        </is>
      </c>
      <c r="N804" t="inlineStr">
        <is>
          <t>Yes</t>
        </is>
      </c>
      <c r="O804" t="inlineStr">
        <is>
          <t>Not stated</t>
        </is>
      </c>
      <c r="P804" s="9" t="inlineStr">
        <is>
          <t>https://www.legacyf.com/</t>
        </is>
      </c>
      <c r="Q804" s="9" t="inlineStr">
        <is>
          <t>https://grantcue.com/foundations/finker-frenkel-family-foundation-462925647</t>
        </is>
      </c>
    </row>
    <row r="805">
      <c r="A805">
        <f>IF($E805=$E804,$A804+1,1)</f>
        <v/>
      </c>
      <c r="B805" t="inlineStr">
        <is>
          <t>HELPING HANDS FOUNDATION INC</t>
        </is>
      </c>
      <c r="C805" t="inlineStr">
        <is>
          <t>81-0636347</t>
        </is>
      </c>
      <c r="D805" t="inlineStr">
        <is>
          <t>Florida</t>
        </is>
      </c>
      <c r="E805" t="inlineStr">
        <is>
          <t>FL</t>
        </is>
      </c>
      <c r="F805" t="n">
        <v>2025</v>
      </c>
      <c r="G805" t="n">
        <v>2</v>
      </c>
      <c r="H805" s="13" t="n">
        <v>1705544</v>
      </c>
      <c r="I805" s="12" t="n">
        <v>18</v>
      </c>
      <c r="J805" s="13" t="n">
        <v>92182.5</v>
      </c>
      <c r="K805" s="13">
        <f>IFERROR($H805/$I805,"")</f>
        <v/>
      </c>
      <c r="L805" s="13" t="n">
        <v>154385</v>
      </c>
      <c r="M805" t="inlineStr">
        <is>
          <t>PA, TN, MI</t>
        </is>
      </c>
      <c r="N805" t="inlineStr">
        <is>
          <t>No</t>
        </is>
      </c>
      <c r="O805" t="inlineStr">
        <is>
          <t>Not stated</t>
        </is>
      </c>
      <c r="Q805" s="9" t="inlineStr">
        <is>
          <t>https://grantcue.com/foundations/helping-hands-foundation-inc-c-o-schneider-downs-and-co-inc-810636347</t>
        </is>
      </c>
    </row>
    <row r="806">
      <c r="A806">
        <f>IF($E806=$E805,$A805+1,1)</f>
        <v/>
      </c>
      <c r="B806" t="inlineStr">
        <is>
          <t>ELEANOR &amp; HERBERT KATZ FAMILY FOUNDATION INC</t>
        </is>
      </c>
      <c r="C806" t="inlineStr">
        <is>
          <t>59-2320940</t>
        </is>
      </c>
      <c r="D806" t="inlineStr">
        <is>
          <t>Florida</t>
        </is>
      </c>
      <c r="E806" t="inlineStr">
        <is>
          <t>FL</t>
        </is>
      </c>
      <c r="F806" t="n">
        <v>2024</v>
      </c>
      <c r="G806" t="n">
        <v>1</v>
      </c>
      <c r="H806" s="13" t="n">
        <v>1703803</v>
      </c>
      <c r="I806" s="12" t="n">
        <v>49</v>
      </c>
      <c r="J806" s="13" t="n">
        <v>25000</v>
      </c>
      <c r="K806" s="13">
        <f>IFERROR($H806/$I806,"")</f>
        <v/>
      </c>
      <c r="L806" s="13" t="n">
        <v>300000</v>
      </c>
      <c r="M806" t="inlineStr">
        <is>
          <t>NY, MA, DC</t>
        </is>
      </c>
      <c r="N806" t="inlineStr">
        <is>
          <t>No</t>
        </is>
      </c>
      <c r="O806" t="inlineStr">
        <is>
          <t>Not stated</t>
        </is>
      </c>
      <c r="Q806" s="9" t="inlineStr">
        <is>
          <t>https://grantcue.com/foundations/eleanor-and-herbert-katz-family-foundation-inc-592320940</t>
        </is>
      </c>
    </row>
    <row r="807">
      <c r="A807">
        <f>IF($E807=$E806,$A806+1,1)</f>
        <v/>
      </c>
      <c r="B807" t="inlineStr">
        <is>
          <t>MCCUNE FAMILY FOUNDATION UNDER AGREEMENT</t>
        </is>
      </c>
      <c r="C807" t="inlineStr">
        <is>
          <t>26-1595257</t>
        </is>
      </c>
      <c r="D807" t="inlineStr">
        <is>
          <t>Florida</t>
        </is>
      </c>
      <c r="E807" t="inlineStr">
        <is>
          <t>FL</t>
        </is>
      </c>
      <c r="F807" t="n">
        <v>2024</v>
      </c>
      <c r="G807" t="n">
        <v>1</v>
      </c>
      <c r="H807" s="13" t="n">
        <v>1700243</v>
      </c>
      <c r="I807" s="12" t="n">
        <v>26</v>
      </c>
      <c r="J807" s="13" t="n">
        <v>72500</v>
      </c>
      <c r="K807" s="13">
        <f>IFERROR($H807/$I807,"")</f>
        <v/>
      </c>
      <c r="L807" s="13" t="n">
        <v>200000</v>
      </c>
      <c r="M807" t="inlineStr">
        <is>
          <t>GA, IL, MA</t>
        </is>
      </c>
      <c r="N807" t="inlineStr">
        <is>
          <t>No</t>
        </is>
      </c>
      <c r="O807" t="inlineStr">
        <is>
          <t>Not stated</t>
        </is>
      </c>
      <c r="Q807" s="9" t="inlineStr">
        <is>
          <t>https://grantcue.com/foundations/mccune-family-foundation-under-agreement-261595257</t>
        </is>
      </c>
    </row>
    <row r="808">
      <c r="A808">
        <f>IF($E808=$E807,$A807+1,1)</f>
        <v/>
      </c>
      <c r="B808" t="inlineStr">
        <is>
          <t>THE DURDEN FOUNDATION INC</t>
        </is>
      </c>
      <c r="C808" t="inlineStr">
        <is>
          <t>59-3546150</t>
        </is>
      </c>
      <c r="D808" t="inlineStr">
        <is>
          <t>Florida</t>
        </is>
      </c>
      <c r="E808" t="inlineStr">
        <is>
          <t>FL</t>
        </is>
      </c>
      <c r="F808" t="n">
        <v>2025</v>
      </c>
      <c r="G808" t="n">
        <v>2</v>
      </c>
      <c r="H808" s="13" t="n">
        <v>1700000</v>
      </c>
      <c r="I808" s="12" t="n">
        <v>6</v>
      </c>
      <c r="J808" s="13" t="n">
        <v>325000</v>
      </c>
      <c r="K808" s="13">
        <f>IFERROR($H808/$I808,"")</f>
        <v/>
      </c>
      <c r="L808" s="13" t="n">
        <v>500000</v>
      </c>
      <c r="M808" t="inlineStr">
        <is>
          <t>CA, VA</t>
        </is>
      </c>
      <c r="N808" t="inlineStr">
        <is>
          <t>Yes</t>
        </is>
      </c>
      <c r="O808" t="inlineStr">
        <is>
          <t>Not stated</t>
        </is>
      </c>
      <c r="Q808" s="9" t="inlineStr">
        <is>
          <t>https://grantcue.com/foundations/the-durden-foundation-inc-593546150</t>
        </is>
      </c>
    </row>
    <row r="809">
      <c r="A809">
        <f>IF($E809=$E808,$A808+1,1)</f>
        <v/>
      </c>
      <c r="B809" t="inlineStr">
        <is>
          <t>The Kretzmer Family Charitable Foundation Inc</t>
        </is>
      </c>
      <c r="C809" t="inlineStr">
        <is>
          <t>82-5458678</t>
        </is>
      </c>
      <c r="D809" t="inlineStr">
        <is>
          <t>Florida</t>
        </is>
      </c>
      <c r="E809" t="inlineStr">
        <is>
          <t>FL</t>
        </is>
      </c>
      <c r="F809" t="n">
        <v>2025</v>
      </c>
      <c r="G809" t="n">
        <v>2</v>
      </c>
      <c r="H809" s="13" t="n">
        <v>1680000</v>
      </c>
      <c r="I809" s="12" t="n">
        <v>23</v>
      </c>
      <c r="J809" s="13" t="n">
        <v>15000</v>
      </c>
      <c r="K809" s="13">
        <f>IFERROR($H809/$I809,"")</f>
        <v/>
      </c>
      <c r="L809" s="13" t="n">
        <v>835000</v>
      </c>
      <c r="M809" t="inlineStr">
        <is>
          <t>MA</t>
        </is>
      </c>
      <c r="N809" t="inlineStr">
        <is>
          <t>No</t>
        </is>
      </c>
      <c r="O809" t="inlineStr">
        <is>
          <t>Not stated</t>
        </is>
      </c>
      <c r="Q809" s="9" t="inlineStr">
        <is>
          <t>https://grantcue.com/foundations/the-kretzmer-family-charitable-foundation-inc-825458678</t>
        </is>
      </c>
    </row>
    <row r="810">
      <c r="A810">
        <f>IF($E810=$E809,$A809+1,1)</f>
        <v/>
      </c>
      <c r="B810" t="inlineStr">
        <is>
          <t>SYDE HURDUS FOUNDATION INC</t>
        </is>
      </c>
      <c r="C810" t="inlineStr">
        <is>
          <t>11-3163290</t>
        </is>
      </c>
      <c r="D810" t="inlineStr">
        <is>
          <t>Florida</t>
        </is>
      </c>
      <c r="E810" t="inlineStr">
        <is>
          <t>FL</t>
        </is>
      </c>
      <c r="F810" t="n">
        <v>2024</v>
      </c>
      <c r="G810" t="n">
        <v>2</v>
      </c>
      <c r="H810" s="13" t="n">
        <v>1668100</v>
      </c>
      <c r="I810" s="12" t="n">
        <v>98</v>
      </c>
      <c r="J810" s="13" t="n">
        <v>15000</v>
      </c>
      <c r="K810" s="13">
        <f>IFERROR($H810/$I810,"")</f>
        <v/>
      </c>
      <c r="L810" s="13" t="n">
        <v>100000</v>
      </c>
      <c r="M810" t="inlineStr">
        <is>
          <t>NY, PA, CA</t>
        </is>
      </c>
      <c r="N810" t="inlineStr">
        <is>
          <t>No</t>
        </is>
      </c>
      <c r="O810" t="inlineStr">
        <is>
          <t>Not stated</t>
        </is>
      </c>
      <c r="Q810" s="9" t="inlineStr">
        <is>
          <t>https://grantcue.com/foundations/syde-hurdus-foundation-inc-c-o-reedsmith-gilberti-113163290</t>
        </is>
      </c>
    </row>
    <row r="811">
      <c r="A811">
        <f>IF($E811=$E810,$A810+1,1)</f>
        <v/>
      </c>
      <c r="B811" t="inlineStr">
        <is>
          <t>LAKOTA FOUNDATION INC</t>
        </is>
      </c>
      <c r="C811" t="inlineStr">
        <is>
          <t>83-0367530</t>
        </is>
      </c>
      <c r="D811" t="inlineStr">
        <is>
          <t>Florida</t>
        </is>
      </c>
      <c r="E811" t="inlineStr">
        <is>
          <t>FL</t>
        </is>
      </c>
      <c r="F811" t="n">
        <v>2024</v>
      </c>
      <c r="G811" t="n">
        <v>1</v>
      </c>
      <c r="H811" s="13" t="n">
        <v>1651364</v>
      </c>
      <c r="I811" s="12" t="n">
        <v>21</v>
      </c>
      <c r="J811" s="13" t="n">
        <v>45000</v>
      </c>
      <c r="K811" s="13">
        <f>IFERROR($H811/$I811,"")</f>
        <v/>
      </c>
      <c r="L811" s="13" t="n">
        <v>275000</v>
      </c>
      <c r="M811" t="inlineStr">
        <is>
          <t>NY, ME, SD</t>
        </is>
      </c>
      <c r="N811" t="inlineStr">
        <is>
          <t>No</t>
        </is>
      </c>
      <c r="O811" t="inlineStr">
        <is>
          <t>Not stated</t>
        </is>
      </c>
      <c r="Q811" s="9" t="inlineStr">
        <is>
          <t>https://grantcue.com/foundations/lakota-foundation-inc-c-o-peter-j-brine-830367530</t>
        </is>
      </c>
    </row>
    <row r="812">
      <c r="A812">
        <f>IF($E812=$E811,$A811+1,1)</f>
        <v/>
      </c>
      <c r="B812" t="inlineStr">
        <is>
          <t>BEVERLY &amp; JOEL ALTMAN FAMILY FOUNDATION INC</t>
        </is>
      </c>
      <c r="C812" t="inlineStr">
        <is>
          <t>26-4789610</t>
        </is>
      </c>
      <c r="D812" t="inlineStr">
        <is>
          <t>Florida</t>
        </is>
      </c>
      <c r="E812" t="inlineStr">
        <is>
          <t>FL</t>
        </is>
      </c>
      <c r="F812" t="n">
        <v>2024</v>
      </c>
      <c r="G812" t="n">
        <v>2</v>
      </c>
      <c r="H812" s="13" t="n">
        <v>1650508</v>
      </c>
      <c r="I812" s="12" t="n">
        <v>124</v>
      </c>
      <c r="J812" s="13" t="n">
        <v>500</v>
      </c>
      <c r="K812" s="13">
        <f>IFERROR($H812/$I812,"")</f>
        <v/>
      </c>
      <c r="L812" s="13" t="n">
        <v>200000</v>
      </c>
      <c r="M812" t="inlineStr">
        <is>
          <t>NY, MA, MN</t>
        </is>
      </c>
      <c r="N812" t="inlineStr">
        <is>
          <t>No</t>
        </is>
      </c>
      <c r="O812" t="inlineStr">
        <is>
          <t>Not stated</t>
        </is>
      </c>
      <c r="Q812" s="9" t="inlineStr">
        <is>
          <t>https://grantcue.com/foundations/beverly-and-joel-altman-family-foundation-inc-264789610</t>
        </is>
      </c>
    </row>
    <row r="813">
      <c r="A813">
        <f>IF($E813=$E812,$A812+1,1)</f>
        <v/>
      </c>
      <c r="B813" t="inlineStr">
        <is>
          <t>LAWRENCE E WHITE FAMILY FOUNDATION</t>
        </is>
      </c>
      <c r="C813" t="inlineStr">
        <is>
          <t>04-3608094</t>
        </is>
      </c>
      <c r="D813" t="inlineStr">
        <is>
          <t>Florida</t>
        </is>
      </c>
      <c r="E813" t="inlineStr">
        <is>
          <t>FL</t>
        </is>
      </c>
      <c r="F813" t="n">
        <v>2024</v>
      </c>
      <c r="G813" t="n">
        <v>2</v>
      </c>
      <c r="H813" s="13" t="n">
        <v>1649437</v>
      </c>
      <c r="I813" s="12" t="n">
        <v>12</v>
      </c>
      <c r="J813" s="13" t="n">
        <v>104250</v>
      </c>
      <c r="K813" s="13">
        <f>IFERROR($H813/$I813,"")</f>
        <v/>
      </c>
      <c r="L813" s="13" t="n">
        <v>345471</v>
      </c>
      <c r="M813" t="inlineStr">
        <is>
          <t>PA, ME</t>
        </is>
      </c>
      <c r="N813" t="inlineStr">
        <is>
          <t>No</t>
        </is>
      </c>
      <c r="O813" t="inlineStr">
        <is>
          <t>Not stated</t>
        </is>
      </c>
      <c r="Q813" s="9" t="inlineStr">
        <is>
          <t>https://grantcue.com/foundations/lawrence-e-white-family-foundation-043608094</t>
        </is>
      </c>
    </row>
    <row r="814">
      <c r="A814">
        <f>IF($E814=$E813,$A813+1,1)</f>
        <v/>
      </c>
      <c r="B814" t="inlineStr">
        <is>
          <t>THE CAMPISI FAMILY FOUNDATION INC</t>
        </is>
      </c>
      <c r="C814" t="inlineStr">
        <is>
          <t>46-1629018</t>
        </is>
      </c>
      <c r="D814" t="inlineStr">
        <is>
          <t>Florida</t>
        </is>
      </c>
      <c r="E814" t="inlineStr">
        <is>
          <t>FL</t>
        </is>
      </c>
      <c r="F814" t="n">
        <v>2025</v>
      </c>
      <c r="G814" t="n">
        <v>2</v>
      </c>
      <c r="H814" s="13" t="n">
        <v>1649435</v>
      </c>
      <c r="I814" s="12" t="n">
        <v>62</v>
      </c>
      <c r="J814" s="13" t="n">
        <v>10000</v>
      </c>
      <c r="K814" s="13">
        <f>IFERROR($H814/$I814,"")</f>
        <v/>
      </c>
      <c r="L814" s="13" t="n">
        <v>250000</v>
      </c>
      <c r="M814" t="inlineStr">
        <is>
          <t>NY, WI, TN</t>
        </is>
      </c>
      <c r="N814" t="inlineStr">
        <is>
          <t>No</t>
        </is>
      </c>
      <c r="O814" t="inlineStr">
        <is>
          <t>Not stated</t>
        </is>
      </c>
      <c r="Q814" s="9" t="inlineStr">
        <is>
          <t>https://grantcue.com/foundations/the-campisi-family-foundation-inc-461629018</t>
        </is>
      </c>
    </row>
    <row r="815">
      <c r="A815">
        <f>IF($E815=$E814,$A814+1,1)</f>
        <v/>
      </c>
      <c r="B815" t="inlineStr">
        <is>
          <t>WILLIAMS FAMILY FOUNDATION</t>
        </is>
      </c>
      <c r="C815" t="inlineStr">
        <is>
          <t>59-3688456</t>
        </is>
      </c>
      <c r="D815" t="inlineStr">
        <is>
          <t>Florida</t>
        </is>
      </c>
      <c r="E815" t="inlineStr">
        <is>
          <t>FL</t>
        </is>
      </c>
      <c r="F815" t="n">
        <v>2024</v>
      </c>
      <c r="G815" t="n">
        <v>1</v>
      </c>
      <c r="H815" s="13" t="n">
        <v>1648558</v>
      </c>
      <c r="I815" s="12" t="n">
        <v>32</v>
      </c>
      <c r="J815" s="13" t="n">
        <v>12750</v>
      </c>
      <c r="K815" s="13">
        <f>IFERROR($H815/$I815,"")</f>
        <v/>
      </c>
      <c r="L815" s="13" t="n">
        <v>410000</v>
      </c>
      <c r="M815" t="inlineStr">
        <is>
          <t>NC, GA, IL</t>
        </is>
      </c>
      <c r="N815" t="inlineStr">
        <is>
          <t>Yes</t>
        </is>
      </c>
      <c r="O815" t="inlineStr">
        <is>
          <t>Not stated</t>
        </is>
      </c>
      <c r="Q815" s="9" t="inlineStr">
        <is>
          <t>https://grantcue.com/foundations/williams-family-foundation-c-o-leonard-e-williams-jr-593688456</t>
        </is>
      </c>
    </row>
    <row r="816">
      <c r="A816">
        <f>IF($E816=$E815,$A815+1,1)</f>
        <v/>
      </c>
      <c r="B816" t="inlineStr">
        <is>
          <t>W A Granberry Family Charitable Trust</t>
        </is>
      </c>
      <c r="C816" t="inlineStr">
        <is>
          <t>58-1344940</t>
        </is>
      </c>
      <c r="D816" t="inlineStr">
        <is>
          <t>Florida</t>
        </is>
      </c>
      <c r="E816" t="inlineStr">
        <is>
          <t>FL</t>
        </is>
      </c>
      <c r="F816" t="n">
        <v>2023</v>
      </c>
      <c r="G816" t="n">
        <v>1</v>
      </c>
      <c r="H816" s="13" t="n">
        <v>1645343</v>
      </c>
      <c r="I816" s="12" t="n">
        <v>17</v>
      </c>
      <c r="J816" s="13" t="n">
        <v>2000</v>
      </c>
      <c r="K816" s="13">
        <f>IFERROR($H816/$I816,"")</f>
        <v/>
      </c>
      <c r="L816" s="13" t="n">
        <v>1448343</v>
      </c>
      <c r="M816" t="inlineStr">
        <is>
          <t>NC, MI, NY</t>
        </is>
      </c>
      <c r="N816" t="inlineStr">
        <is>
          <t>No</t>
        </is>
      </c>
      <c r="O816" t="inlineStr">
        <is>
          <t>Not stated</t>
        </is>
      </c>
      <c r="Q816" s="9" t="inlineStr">
        <is>
          <t>https://grantcue.com/foundations/w-a-granberry-family-charitable-trust-581344940</t>
        </is>
      </c>
    </row>
    <row r="817">
      <c r="A817">
        <f>IF($E817=$E816,$A816+1,1)</f>
        <v/>
      </c>
      <c r="B817" t="inlineStr">
        <is>
          <t>CROFTON CARES INC</t>
        </is>
      </c>
      <c r="C817" t="inlineStr">
        <is>
          <t>81-4380443</t>
        </is>
      </c>
      <c r="D817" t="inlineStr">
        <is>
          <t>Florida</t>
        </is>
      </c>
      <c r="E817" t="inlineStr">
        <is>
          <t>FL</t>
        </is>
      </c>
      <c r="F817" t="n">
        <v>2025</v>
      </c>
      <c r="G817" t="n">
        <v>2</v>
      </c>
      <c r="H817" s="13" t="n">
        <v>1635552</v>
      </c>
      <c r="I817" s="12" t="n">
        <v>35</v>
      </c>
      <c r="J817" s="13" t="n">
        <v>12929</v>
      </c>
      <c r="K817" s="13">
        <f>IFERROR($H817/$I817,"")</f>
        <v/>
      </c>
      <c r="L817" s="13" t="n">
        <v>515441</v>
      </c>
      <c r="M817" t="inlineStr">
        <is>
          <t>OH, NY, DC</t>
        </is>
      </c>
      <c r="N817" t="inlineStr">
        <is>
          <t>No</t>
        </is>
      </c>
      <c r="O817" t="inlineStr">
        <is>
          <t>Not stated</t>
        </is>
      </c>
      <c r="Q817" s="9" t="inlineStr">
        <is>
          <t>https://grantcue.com/foundations/crofton-cares-inc-814380443</t>
        </is>
      </c>
    </row>
    <row r="818">
      <c r="A818">
        <f>IF($E818=$E817,$A817+1,1)</f>
        <v/>
      </c>
      <c r="B818" t="inlineStr">
        <is>
          <t>FLORESCUE FAMILY FOUNDATION INC</t>
        </is>
      </c>
      <c r="C818" t="inlineStr">
        <is>
          <t>65-0375751</t>
        </is>
      </c>
      <c r="D818" t="inlineStr">
        <is>
          <t>Florida</t>
        </is>
      </c>
      <c r="E818" t="inlineStr">
        <is>
          <t>FL</t>
        </is>
      </c>
      <c r="F818" t="n">
        <v>2025</v>
      </c>
      <c r="G818" t="n">
        <v>2</v>
      </c>
      <c r="H818" s="13" t="n">
        <v>1627635</v>
      </c>
      <c r="I818" s="12" t="n">
        <v>69</v>
      </c>
      <c r="J818" s="13" t="n">
        <v>17281</v>
      </c>
      <c r="K818" s="13">
        <f>IFERROR($H818/$I818,"")</f>
        <v/>
      </c>
      <c r="L818" s="13" t="n">
        <v>88693</v>
      </c>
      <c r="M818" t="inlineStr">
        <is>
          <t>NY, CO, WA</t>
        </is>
      </c>
      <c r="N818" t="inlineStr">
        <is>
          <t>Yes</t>
        </is>
      </c>
      <c r="O818" t="inlineStr">
        <is>
          <t>Not stated</t>
        </is>
      </c>
      <c r="Q818" s="9" t="inlineStr">
        <is>
          <t>https://grantcue.com/foundations/florescue-family-foundation-inc-650375751</t>
        </is>
      </c>
    </row>
    <row r="819">
      <c r="A819">
        <f>IF($E819=$E818,$A818+1,1)</f>
        <v/>
      </c>
      <c r="B819" t="inlineStr">
        <is>
          <t>JULIE AND KIRK COUSINS FOUNDATION</t>
        </is>
      </c>
      <c r="C819" t="inlineStr">
        <is>
          <t>83-0555966</t>
        </is>
      </c>
      <c r="D819" t="inlineStr">
        <is>
          <t>Florida</t>
        </is>
      </c>
      <c r="E819" t="inlineStr">
        <is>
          <t>FL</t>
        </is>
      </c>
      <c r="F819" t="n">
        <v>2024</v>
      </c>
      <c r="G819" t="n">
        <v>1</v>
      </c>
      <c r="H819" s="13" t="n">
        <v>1625431</v>
      </c>
      <c r="I819" s="12" t="n">
        <v>32</v>
      </c>
      <c r="J819" s="13" t="n">
        <v>6750</v>
      </c>
      <c r="K819" s="13">
        <f>IFERROR($H819/$I819,"")</f>
        <v/>
      </c>
      <c r="L819" s="13" t="n">
        <v>1000000</v>
      </c>
      <c r="M819" t="inlineStr">
        <is>
          <t>MI, GA, CA</t>
        </is>
      </c>
      <c r="N819" t="inlineStr">
        <is>
          <t>No</t>
        </is>
      </c>
      <c r="O819" t="inlineStr">
        <is>
          <t>Not stated</t>
        </is>
      </c>
      <c r="Q819" s="9" t="inlineStr">
        <is>
          <t>https://grantcue.com/foundations/julie-and-kirk-cousins-foundation-830555966</t>
        </is>
      </c>
    </row>
    <row r="820">
      <c r="A820">
        <f>IF($E820=$E819,$A819+1,1)</f>
        <v/>
      </c>
      <c r="B820" t="inlineStr">
        <is>
          <t>HENRI AND FLORE LESIEUR FOUNDATION XXXXX1005</t>
        </is>
      </c>
      <c r="C820" t="inlineStr">
        <is>
          <t>51-0378395</t>
        </is>
      </c>
      <c r="D820" t="inlineStr">
        <is>
          <t>Florida</t>
        </is>
      </c>
      <c r="E820" t="inlineStr">
        <is>
          <t>FL</t>
        </is>
      </c>
      <c r="F820" t="n">
        <v>2025</v>
      </c>
      <c r="G820" t="n">
        <v>3</v>
      </c>
      <c r="H820" s="13" t="n">
        <v>1624360</v>
      </c>
      <c r="I820" s="12" t="n">
        <v>15</v>
      </c>
      <c r="J820" s="13" t="n">
        <v>106830</v>
      </c>
      <c r="K820" s="13">
        <f>IFERROR($H820/$I820,"")</f>
        <v/>
      </c>
      <c r="L820" s="13" t="n">
        <v>171286</v>
      </c>
      <c r="M820" t="inlineStr">
        <is>
          <t>TX, GA</t>
        </is>
      </c>
      <c r="N820" t="inlineStr">
        <is>
          <t>No</t>
        </is>
      </c>
      <c r="O820" t="inlineStr">
        <is>
          <t>Not stated</t>
        </is>
      </c>
      <c r="Q820" s="9" t="inlineStr">
        <is>
          <t>https://grantcue.com/foundations/henri-and-flore-lesieur-foundation-xxxxx1005-510378395</t>
        </is>
      </c>
    </row>
    <row r="821">
      <c r="A821">
        <f>IF($E821=$E820,$A820+1,1)</f>
        <v/>
      </c>
      <c r="B821" t="inlineStr">
        <is>
          <t>WILMA M MURPHY TRUST</t>
        </is>
      </c>
      <c r="C821" t="inlineStr">
        <is>
          <t>83-6883643</t>
        </is>
      </c>
      <c r="D821" t="inlineStr">
        <is>
          <t>Florida</t>
        </is>
      </c>
      <c r="E821" t="inlineStr">
        <is>
          <t>FL</t>
        </is>
      </c>
      <c r="F821" t="n">
        <v>2025</v>
      </c>
      <c r="G821" t="n">
        <v>2</v>
      </c>
      <c r="H821" s="13" t="n">
        <v>1623340</v>
      </c>
      <c r="I821" s="12" t="n">
        <v>20</v>
      </c>
      <c r="J821" s="13" t="n">
        <v>81167</v>
      </c>
      <c r="K821" s="13">
        <f>IFERROR($H821/$I821,"")</f>
        <v/>
      </c>
      <c r="L821" s="13" t="n">
        <v>83750</v>
      </c>
      <c r="N821" t="inlineStr">
        <is>
          <t>No</t>
        </is>
      </c>
      <c r="O821" t="inlineStr">
        <is>
          <t>Not stated</t>
        </is>
      </c>
      <c r="Q821" s="9" t="inlineStr">
        <is>
          <t>https://grantcue.com/foundations/wilma-m-murphy-trust-836883643</t>
        </is>
      </c>
    </row>
    <row r="822">
      <c r="A822">
        <f>IF($E822=$E821,$A821+1,1)</f>
        <v/>
      </c>
      <c r="B822" t="inlineStr">
        <is>
          <t>THE MICHAEL CASCONE JR &amp; ELIZABETH BELYEA CASCONE FAMILY FOUNDATION</t>
        </is>
      </c>
      <c r="C822" t="inlineStr">
        <is>
          <t>59-7246237</t>
        </is>
      </c>
      <c r="D822" t="inlineStr">
        <is>
          <t>Florida</t>
        </is>
      </c>
      <c r="E822" t="inlineStr">
        <is>
          <t>FL</t>
        </is>
      </c>
      <c r="F822" t="n">
        <v>2025</v>
      </c>
      <c r="G822" t="n">
        <v>2</v>
      </c>
      <c r="H822" s="13" t="n">
        <v>1612851</v>
      </c>
      <c r="I822" s="12" t="n">
        <v>43</v>
      </c>
      <c r="J822" s="13" t="n">
        <v>2500</v>
      </c>
      <c r="K822" s="13">
        <f>IFERROR($H822/$I822,"")</f>
        <v/>
      </c>
      <c r="L822" s="13" t="n">
        <v>533852</v>
      </c>
      <c r="M822" t="inlineStr">
        <is>
          <t>LA, IN, VT</t>
        </is>
      </c>
      <c r="N822" t="inlineStr">
        <is>
          <t>No</t>
        </is>
      </c>
      <c r="O822" t="inlineStr">
        <is>
          <t>Not stated</t>
        </is>
      </c>
      <c r="Q822" s="9" t="inlineStr">
        <is>
          <t>https://grantcue.com/foundations/the-michael-cascone-jr-and-elizabeth-belyea-cascone-family-foundation-597246237</t>
        </is>
      </c>
    </row>
    <row r="823">
      <c r="A823">
        <f>IF($E823=$E822,$A822+1,1)</f>
        <v/>
      </c>
      <c r="B823" t="inlineStr">
        <is>
          <t>The James and Sandra Mantey Family Foundation</t>
        </is>
      </c>
      <c r="C823" t="inlineStr">
        <is>
          <t>46-5200703</t>
        </is>
      </c>
      <c r="D823" t="inlineStr">
        <is>
          <t>Florida</t>
        </is>
      </c>
      <c r="E823" t="inlineStr">
        <is>
          <t>FL</t>
        </is>
      </c>
      <c r="F823" t="n">
        <v>2024</v>
      </c>
      <c r="G823" t="n">
        <v>1</v>
      </c>
      <c r="H823" s="13" t="n">
        <v>1606000</v>
      </c>
      <c r="I823" s="12" t="n">
        <v>9</v>
      </c>
      <c r="J823" s="13" t="n">
        <v>10000</v>
      </c>
      <c r="K823" s="13">
        <f>IFERROR($H823/$I823,"")</f>
        <v/>
      </c>
      <c r="L823" s="13" t="n">
        <v>1500000</v>
      </c>
      <c r="N823" t="inlineStr">
        <is>
          <t>No</t>
        </is>
      </c>
      <c r="O823" t="inlineStr">
        <is>
          <t>Not stated</t>
        </is>
      </c>
      <c r="Q823" s="9" t="inlineStr">
        <is>
          <t>https://grantcue.com/foundations/the-james-and-sandra-mantey-family-foundation-465200703</t>
        </is>
      </c>
    </row>
    <row r="824">
      <c r="A824">
        <f>IF($E824=$E823,$A823+1,1)</f>
        <v/>
      </c>
      <c r="B824" t="inlineStr">
        <is>
          <t>THE ALFRED &amp; ROSE MINIACI FOUNDATION INC</t>
        </is>
      </c>
      <c r="C824" t="inlineStr">
        <is>
          <t>65-1107701</t>
        </is>
      </c>
      <c r="D824" t="inlineStr">
        <is>
          <t>Florida</t>
        </is>
      </c>
      <c r="E824" t="inlineStr">
        <is>
          <t>FL</t>
        </is>
      </c>
      <c r="F824" t="n">
        <v>2024</v>
      </c>
      <c r="G824" t="n">
        <v>2</v>
      </c>
      <c r="H824" s="13" t="n">
        <v>1603330</v>
      </c>
      <c r="I824" s="12" t="n">
        <v>94</v>
      </c>
      <c r="J824" s="13" t="n">
        <v>5000</v>
      </c>
      <c r="K824" s="13">
        <f>IFERROR($H824/$I824,"")</f>
        <v/>
      </c>
      <c r="L824" s="13" t="n">
        <v>650000</v>
      </c>
      <c r="M824" t="inlineStr">
        <is>
          <t>GA, NC, MD</t>
        </is>
      </c>
      <c r="N824" t="inlineStr">
        <is>
          <t>Yes</t>
        </is>
      </c>
      <c r="O824" t="inlineStr">
        <is>
          <t>Not stated</t>
        </is>
      </c>
      <c r="Q824" s="9" t="inlineStr">
        <is>
          <t>https://grantcue.com/foundations/the-alfred-and-rose-miniaci-foundation-inc-651107701</t>
        </is>
      </c>
    </row>
    <row r="825">
      <c r="A825">
        <f>IF($E825=$E824,$A824+1,1)</f>
        <v/>
      </c>
      <c r="B825" t="inlineStr">
        <is>
          <t>DWAYNE HAWKINS FAMILY FOUNDATION INC D/B/A CROWN AUTOMOTIVE CHARITIES</t>
        </is>
      </c>
      <c r="C825" t="inlineStr">
        <is>
          <t>20-2788633</t>
        </is>
      </c>
      <c r="D825" t="inlineStr">
        <is>
          <t>Florida</t>
        </is>
      </c>
      <c r="E825" t="inlineStr">
        <is>
          <t>FL</t>
        </is>
      </c>
      <c r="F825" t="n">
        <v>2024</v>
      </c>
      <c r="G825" t="n">
        <v>1</v>
      </c>
      <c r="H825" s="13" t="n">
        <v>1601100</v>
      </c>
      <c r="I825" s="12" t="n">
        <v>92</v>
      </c>
      <c r="J825" s="13" t="n">
        <v>5000</v>
      </c>
      <c r="K825" s="13">
        <f>IFERROR($H825/$I825,"")</f>
        <v/>
      </c>
      <c r="L825" s="13" t="n">
        <v>298500</v>
      </c>
      <c r="M825" t="inlineStr">
        <is>
          <t>TN, OH, TX</t>
        </is>
      </c>
      <c r="N825" t="inlineStr">
        <is>
          <t>Yes</t>
        </is>
      </c>
      <c r="O825" t="inlineStr">
        <is>
          <t>Not stated</t>
        </is>
      </c>
      <c r="P825" s="9" t="inlineStr">
        <is>
          <t>https://hawkinsff.com/</t>
        </is>
      </c>
      <c r="Q825" s="9" t="inlineStr">
        <is>
          <t>https://grantcue.com/foundations/dwayne-hawkins-family-foundation-inc-d-b-a-crown-automotive-charities-202788633</t>
        </is>
      </c>
    </row>
    <row r="826">
      <c r="A826">
        <f>IF($E826=$E825,$A825+1,1)</f>
        <v/>
      </c>
      <c r="B826" t="inlineStr">
        <is>
          <t>The Casper-Adams Foundation</t>
        </is>
      </c>
      <c r="C826" t="inlineStr">
        <is>
          <t>88-6460733</t>
        </is>
      </c>
      <c r="D826" t="inlineStr">
        <is>
          <t>Florida</t>
        </is>
      </c>
      <c r="E826" t="inlineStr">
        <is>
          <t>FL</t>
        </is>
      </c>
      <c r="F826" t="n">
        <v>2025</v>
      </c>
      <c r="G826" t="n">
        <v>2</v>
      </c>
      <c r="H826" s="13" t="n">
        <v>1599496</v>
      </c>
      <c r="I826" s="12" t="n">
        <v>35</v>
      </c>
      <c r="J826" s="13" t="n">
        <v>10000</v>
      </c>
      <c r="K826" s="13">
        <f>IFERROR($H826/$I826,"")</f>
        <v/>
      </c>
      <c r="L826" s="13" t="n">
        <v>300000</v>
      </c>
      <c r="N826" t="inlineStr">
        <is>
          <t>No</t>
        </is>
      </c>
      <c r="O826" t="inlineStr">
        <is>
          <t>Not stated</t>
        </is>
      </c>
      <c r="Q826" s="9" t="inlineStr">
        <is>
          <t>https://grantcue.com/foundations/the-casper-adams-foundation-886460733</t>
        </is>
      </c>
    </row>
    <row r="827">
      <c r="A827">
        <f>IF($E827=$E826,$A826+1,1)</f>
        <v/>
      </c>
      <c r="B827" t="inlineStr">
        <is>
          <t>GREEN FAMILY FOUNDATION TRUST</t>
        </is>
      </c>
      <c r="C827" t="inlineStr">
        <is>
          <t>83-2810565</t>
        </is>
      </c>
      <c r="D827" t="inlineStr">
        <is>
          <t>Florida</t>
        </is>
      </c>
      <c r="E827" t="inlineStr">
        <is>
          <t>FL</t>
        </is>
      </c>
      <c r="F827" t="n">
        <v>2024</v>
      </c>
      <c r="G827" t="n">
        <v>1</v>
      </c>
      <c r="H827" s="13" t="n">
        <v>1592148</v>
      </c>
      <c r="I827" s="12" t="n">
        <v>17</v>
      </c>
      <c r="J827" s="13" t="n">
        <v>5000</v>
      </c>
      <c r="K827" s="13">
        <f>IFERROR($H827/$I827,"")</f>
        <v/>
      </c>
      <c r="L827" s="13" t="n">
        <v>884500</v>
      </c>
      <c r="M827" t="inlineStr">
        <is>
          <t>NY, DC</t>
        </is>
      </c>
      <c r="N827" t="inlineStr">
        <is>
          <t>No</t>
        </is>
      </c>
      <c r="O827" t="inlineStr">
        <is>
          <t>Not stated</t>
        </is>
      </c>
      <c r="Q827" s="9" t="inlineStr">
        <is>
          <t>https://grantcue.com/foundations/green-family-foundation-trust-832810565</t>
        </is>
      </c>
    </row>
    <row r="828">
      <c r="A828">
        <f>IF($E828=$E827,$A827+1,1)</f>
        <v/>
      </c>
      <c r="B828" t="inlineStr">
        <is>
          <t>Steffens Foundation</t>
        </is>
      </c>
      <c r="C828" t="inlineStr">
        <is>
          <t>20-2420941</t>
        </is>
      </c>
      <c r="D828" t="inlineStr">
        <is>
          <t>Florida</t>
        </is>
      </c>
      <c r="E828" t="inlineStr">
        <is>
          <t>FL</t>
        </is>
      </c>
      <c r="F828" t="n">
        <v>2024</v>
      </c>
      <c r="G828" t="n">
        <v>1</v>
      </c>
      <c r="H828" s="13" t="n">
        <v>1580000</v>
      </c>
      <c r="I828" s="12" t="n">
        <v>46</v>
      </c>
      <c r="J828" s="13" t="n">
        <v>23000</v>
      </c>
      <c r="K828" s="13">
        <f>IFERROR($H828/$I828,"")</f>
        <v/>
      </c>
      <c r="L828" s="13" t="n">
        <v>200000</v>
      </c>
      <c r="M828" t="inlineStr">
        <is>
          <t>WA, ID, NY</t>
        </is>
      </c>
      <c r="N828" t="inlineStr">
        <is>
          <t>No</t>
        </is>
      </c>
      <c r="O828" t="inlineStr">
        <is>
          <t>Not stated</t>
        </is>
      </c>
      <c r="Q828" s="9" t="inlineStr">
        <is>
          <t>https://grantcue.com/foundations/steffens-foundation-202420941</t>
        </is>
      </c>
    </row>
    <row r="829">
      <c r="A829">
        <f>IF($E829=$E828,$A828+1,1)</f>
        <v/>
      </c>
      <c r="B829" t="inlineStr">
        <is>
          <t>SEA COVE FOUNDATION INC</t>
        </is>
      </c>
      <c r="C829" t="inlineStr">
        <is>
          <t>47-1914807</t>
        </is>
      </c>
      <c r="D829" t="inlineStr">
        <is>
          <t>Florida</t>
        </is>
      </c>
      <c r="E829" t="inlineStr">
        <is>
          <t>FL</t>
        </is>
      </c>
      <c r="F829" t="n">
        <v>2025</v>
      </c>
      <c r="G829" t="n">
        <v>2</v>
      </c>
      <c r="H829" s="13" t="n">
        <v>1578000</v>
      </c>
      <c r="I829" s="12" t="n">
        <v>8</v>
      </c>
      <c r="J829" s="13" t="n">
        <v>250000</v>
      </c>
      <c r="K829" s="13">
        <f>IFERROR($H829/$I829,"")</f>
        <v/>
      </c>
      <c r="L829" s="13" t="n">
        <v>300000</v>
      </c>
      <c r="M829" t="inlineStr">
        <is>
          <t>NY</t>
        </is>
      </c>
      <c r="N829" t="inlineStr">
        <is>
          <t>No</t>
        </is>
      </c>
      <c r="O829" t="inlineStr">
        <is>
          <t>Not stated</t>
        </is>
      </c>
      <c r="Q829" s="9" t="inlineStr">
        <is>
          <t>https://grantcue.com/foundations/sea-cove-foundation-inc-471914807</t>
        </is>
      </c>
    </row>
    <row r="830">
      <c r="A830">
        <f>IF($E830=$E829,$A829+1,1)</f>
        <v/>
      </c>
      <c r="B830" t="inlineStr">
        <is>
          <t>LOUIS &amp; ANNE GREEN FAMILY FND INC GREEN</t>
        </is>
      </c>
      <c r="C830" t="inlineStr">
        <is>
          <t>31-6087315</t>
        </is>
      </c>
      <c r="D830" t="inlineStr">
        <is>
          <t>Florida</t>
        </is>
      </c>
      <c r="E830" t="inlineStr">
        <is>
          <t>FL</t>
        </is>
      </c>
      <c r="F830" t="n">
        <v>2024</v>
      </c>
      <c r="G830" t="n">
        <v>1</v>
      </c>
      <c r="H830" s="13" t="n">
        <v>1575530</v>
      </c>
      <c r="I830" s="12" t="n">
        <v>23</v>
      </c>
      <c r="J830" s="13" t="n">
        <v>1000</v>
      </c>
      <c r="K830" s="13">
        <f>IFERROR($H830/$I830,"")</f>
        <v/>
      </c>
      <c r="L830" s="13" t="n">
        <v>980311</v>
      </c>
      <c r="M830" t="inlineStr">
        <is>
          <t>WY, DC, OH</t>
        </is>
      </c>
      <c r="N830" t="inlineStr">
        <is>
          <t>Yes</t>
        </is>
      </c>
      <c r="O830" t="inlineStr">
        <is>
          <t>Not stated</t>
        </is>
      </c>
      <c r="Q830" s="9" t="inlineStr">
        <is>
          <t>https://grantcue.com/foundations/louis-and-anne-green-family-fnd-inc-green-316087315</t>
        </is>
      </c>
    </row>
    <row r="831">
      <c r="A831">
        <f>IF($E831=$E830,$A830+1,1)</f>
        <v/>
      </c>
      <c r="B831" t="inlineStr">
        <is>
          <t>Harold D and Annette Price Family Foundation</t>
        </is>
      </c>
      <c r="C831" t="inlineStr">
        <is>
          <t>47-4119262</t>
        </is>
      </c>
      <c r="D831" t="inlineStr">
        <is>
          <t>Florida</t>
        </is>
      </c>
      <c r="E831" t="inlineStr">
        <is>
          <t>FL</t>
        </is>
      </c>
      <c r="F831" t="n">
        <v>2025</v>
      </c>
      <c r="G831" t="n">
        <v>2</v>
      </c>
      <c r="H831" s="13" t="n">
        <v>1575000</v>
      </c>
      <c r="I831" s="12" t="n">
        <v>27</v>
      </c>
      <c r="J831" s="13" t="n">
        <v>50000</v>
      </c>
      <c r="K831" s="13">
        <f>IFERROR($H831/$I831,"")</f>
        <v/>
      </c>
      <c r="L831" s="13" t="n">
        <v>125000</v>
      </c>
      <c r="M831" t="inlineStr">
        <is>
          <t>MA, CA</t>
        </is>
      </c>
      <c r="N831" t="inlineStr">
        <is>
          <t>Yes</t>
        </is>
      </c>
      <c r="O831" t="inlineStr">
        <is>
          <t>Not stated</t>
        </is>
      </c>
      <c r="Q831" s="9" t="inlineStr">
        <is>
          <t>https://grantcue.com/foundations/harold-d-and-annette-price-family-foundation-474119262</t>
        </is>
      </c>
    </row>
    <row r="832">
      <c r="A832">
        <f>IF($E832=$E831,$A831+1,1)</f>
        <v/>
      </c>
      <c r="B832" t="inlineStr">
        <is>
          <t>THE BRUCE E AND ROBBI S TOLL FOUNDATION FOUNDATION</t>
        </is>
      </c>
      <c r="C832" t="inlineStr">
        <is>
          <t>23-2667935</t>
        </is>
      </c>
      <c r="D832" t="inlineStr">
        <is>
          <t>Florida</t>
        </is>
      </c>
      <c r="E832" t="inlineStr">
        <is>
          <t>FL</t>
        </is>
      </c>
      <c r="F832" t="n">
        <v>2024</v>
      </c>
      <c r="G832" t="n">
        <v>1</v>
      </c>
      <c r="H832" s="13" t="n">
        <v>1573473</v>
      </c>
      <c r="I832" s="12" t="n">
        <v>76</v>
      </c>
      <c r="J832" s="13" t="n">
        <v>5000</v>
      </c>
      <c r="K832" s="13">
        <f>IFERROR($H832/$I832,"")</f>
        <v/>
      </c>
      <c r="L832" s="13" t="n">
        <v>150000</v>
      </c>
      <c r="M832" t="inlineStr">
        <is>
          <t>NY, PA, MA</t>
        </is>
      </c>
      <c r="N832" t="inlineStr">
        <is>
          <t>No</t>
        </is>
      </c>
      <c r="O832" t="inlineStr">
        <is>
          <t>Not stated</t>
        </is>
      </c>
      <c r="Q832" s="9" t="inlineStr">
        <is>
          <t>https://grantcue.com/foundations/the-bruce-e-and-robbi-s-toll-foundation-foundation-232667935</t>
        </is>
      </c>
    </row>
    <row r="833">
      <c r="A833">
        <f>IF($E833=$E832,$A832+1,1)</f>
        <v/>
      </c>
      <c r="B833" t="inlineStr">
        <is>
          <t>FIS FOUNDATION INC</t>
        </is>
      </c>
      <c r="C833" t="inlineStr">
        <is>
          <t>26-1628191</t>
        </is>
      </c>
      <c r="D833" t="inlineStr">
        <is>
          <t>Florida</t>
        </is>
      </c>
      <c r="E833" t="inlineStr">
        <is>
          <t>FL</t>
        </is>
      </c>
      <c r="F833" t="n">
        <v>2024</v>
      </c>
      <c r="G833" t="n">
        <v>2</v>
      </c>
      <c r="H833" s="13" t="n">
        <v>1558000</v>
      </c>
      <c r="I833" s="12" t="n">
        <v>29</v>
      </c>
      <c r="J833" s="13" t="n">
        <v>30000</v>
      </c>
      <c r="K833" s="13">
        <f>IFERROR($H833/$I833,"")</f>
        <v/>
      </c>
      <c r="L833" s="13" t="n">
        <v>350000</v>
      </c>
      <c r="M833" t="inlineStr">
        <is>
          <t>NV, TX, NY</t>
        </is>
      </c>
      <c r="N833" t="inlineStr">
        <is>
          <t>No</t>
        </is>
      </c>
      <c r="O833" t="inlineStr">
        <is>
          <t>Not stated</t>
        </is>
      </c>
      <c r="Q833" s="9" t="inlineStr">
        <is>
          <t>https://grantcue.com/foundations/fis-foundation-inc-261628191</t>
        </is>
      </c>
    </row>
    <row r="834">
      <c r="A834">
        <f>IF($E834=$E833,$A833+1,1)</f>
        <v/>
      </c>
      <c r="B834" t="inlineStr">
        <is>
          <t>PAUL AND JILL KANEB FAMILY CHARITABLE FOUNDATION</t>
        </is>
      </c>
      <c r="C834" t="inlineStr">
        <is>
          <t>59-3214005</t>
        </is>
      </c>
      <c r="D834" t="inlineStr">
        <is>
          <t>Florida</t>
        </is>
      </c>
      <c r="E834" t="inlineStr">
        <is>
          <t>FL</t>
        </is>
      </c>
      <c r="F834" t="n">
        <v>2024</v>
      </c>
      <c r="G834" t="n">
        <v>1</v>
      </c>
      <c r="H834" s="13" t="n">
        <v>1548938</v>
      </c>
      <c r="I834" s="12" t="n">
        <v>18</v>
      </c>
      <c r="J834" s="13" t="n">
        <v>750</v>
      </c>
      <c r="K834" s="13">
        <f>IFERROR($H834/$I834,"")</f>
        <v/>
      </c>
      <c r="L834" s="13" t="n">
        <v>1371263</v>
      </c>
      <c r="M834" t="inlineStr">
        <is>
          <t>MA, NJ, MI</t>
        </is>
      </c>
      <c r="N834" t="inlineStr">
        <is>
          <t>No</t>
        </is>
      </c>
      <c r="O834" t="inlineStr">
        <is>
          <t>Not stated</t>
        </is>
      </c>
      <c r="Q834" s="9" t="inlineStr">
        <is>
          <t>https://grantcue.com/foundations/paul-and-jill-kaneb-family-charitable-foundation-593214005</t>
        </is>
      </c>
    </row>
    <row r="835">
      <c r="A835">
        <f>IF($E835=$E834,$A834+1,1)</f>
        <v/>
      </c>
      <c r="B835" t="inlineStr">
        <is>
          <t>FAIN FAMILY FOUNDATION</t>
        </is>
      </c>
      <c r="C835" t="inlineStr">
        <is>
          <t>82-3569866</t>
        </is>
      </c>
      <c r="D835" t="inlineStr">
        <is>
          <t>Florida</t>
        </is>
      </c>
      <c r="E835" t="inlineStr">
        <is>
          <t>FL</t>
        </is>
      </c>
      <c r="F835" t="n">
        <v>2024</v>
      </c>
      <c r="G835" t="n">
        <v>1</v>
      </c>
      <c r="H835" s="13" t="n">
        <v>1547609</v>
      </c>
      <c r="I835" s="12" t="n">
        <v>55</v>
      </c>
      <c r="J835" s="13" t="n">
        <v>15000</v>
      </c>
      <c r="K835" s="13">
        <f>IFERROR($H835/$I835,"")</f>
        <v/>
      </c>
      <c r="L835" s="13" t="n">
        <v>150000</v>
      </c>
      <c r="M835" t="inlineStr">
        <is>
          <t>CA, NY, DC</t>
        </is>
      </c>
      <c r="N835" t="inlineStr">
        <is>
          <t>No</t>
        </is>
      </c>
      <c r="O835" t="inlineStr">
        <is>
          <t>Not stated</t>
        </is>
      </c>
      <c r="Q835" s="9" t="inlineStr">
        <is>
          <t>https://grantcue.com/foundations/fain-family-foundation-823569866</t>
        </is>
      </c>
    </row>
    <row r="836">
      <c r="A836">
        <f>IF($E836=$E835,$A835+1,1)</f>
        <v/>
      </c>
      <c r="B836" t="inlineStr">
        <is>
          <t>THE JOSHUA FOUNDATION INC</t>
        </is>
      </c>
      <c r="C836" t="inlineStr">
        <is>
          <t>59-3076339</t>
        </is>
      </c>
      <c r="D836" t="inlineStr">
        <is>
          <t>Florida</t>
        </is>
      </c>
      <c r="E836" t="inlineStr">
        <is>
          <t>FL</t>
        </is>
      </c>
      <c r="F836" t="n">
        <v>2024</v>
      </c>
      <c r="G836" t="n">
        <v>2</v>
      </c>
      <c r="H836" s="13" t="n">
        <v>1541821</v>
      </c>
      <c r="I836" s="12" t="n">
        <v>56</v>
      </c>
      <c r="J836" s="13" t="n">
        <v>20000</v>
      </c>
      <c r="K836" s="13">
        <f>IFERROR($H836/$I836,"")</f>
        <v/>
      </c>
      <c r="L836" s="13" t="n">
        <v>100000</v>
      </c>
      <c r="M836" t="inlineStr">
        <is>
          <t>TX, NC, VA</t>
        </is>
      </c>
      <c r="N836" t="inlineStr">
        <is>
          <t>No</t>
        </is>
      </c>
      <c r="O836" t="inlineStr">
        <is>
          <t>Not stated</t>
        </is>
      </c>
      <c r="Q836" s="9" t="inlineStr">
        <is>
          <t>https://grantcue.com/foundations/the-joshua-foundation-inc-593076339</t>
        </is>
      </c>
    </row>
    <row r="837">
      <c r="A837">
        <f>IF($E837=$E836,$A836+1,1)</f>
        <v/>
      </c>
      <c r="B837" t="inlineStr">
        <is>
          <t>COBB FAMILY FOUNDATION INC</t>
        </is>
      </c>
      <c r="C837" t="inlineStr">
        <is>
          <t>59-2477459</t>
        </is>
      </c>
      <c r="D837" t="inlineStr">
        <is>
          <t>Florida</t>
        </is>
      </c>
      <c r="E837" t="inlineStr">
        <is>
          <t>FL</t>
        </is>
      </c>
      <c r="F837" t="n">
        <v>2024</v>
      </c>
      <c r="G837" t="n">
        <v>1</v>
      </c>
      <c r="H837" s="13" t="n">
        <v>1530901</v>
      </c>
      <c r="I837" s="12" t="n">
        <v>97</v>
      </c>
      <c r="J837" s="13" t="n">
        <v>2000</v>
      </c>
      <c r="K837" s="13">
        <f>IFERROR($H837/$I837,"")</f>
        <v/>
      </c>
      <c r="L837" s="13" t="n">
        <v>674933</v>
      </c>
      <c r="M837" t="inlineStr">
        <is>
          <t>CA, DC, NY</t>
        </is>
      </c>
      <c r="N837" t="inlineStr">
        <is>
          <t>Yes</t>
        </is>
      </c>
      <c r="O837" t="inlineStr">
        <is>
          <t>Not stated</t>
        </is>
      </c>
      <c r="Q837" s="9" t="inlineStr">
        <is>
          <t>https://grantcue.com/foundations/cobb-family-foundation-inc-592477459</t>
        </is>
      </c>
    </row>
    <row r="838">
      <c r="A838">
        <f>IF($E838=$E837,$A837+1,1)</f>
        <v/>
      </c>
      <c r="B838" t="inlineStr">
        <is>
          <t>THE BJ &amp; EVE WILDER FAMILY FOUNDATION INC</t>
        </is>
      </c>
      <c r="C838" t="inlineStr">
        <is>
          <t>23-7290166</t>
        </is>
      </c>
      <c r="D838" t="inlineStr">
        <is>
          <t>Florida</t>
        </is>
      </c>
      <c r="E838" t="inlineStr">
        <is>
          <t>FL</t>
        </is>
      </c>
      <c r="F838" t="n">
        <v>2024</v>
      </c>
      <c r="G838" t="n">
        <v>2</v>
      </c>
      <c r="H838" s="13" t="n">
        <v>1525108</v>
      </c>
      <c r="I838" s="12" t="n">
        <v>17</v>
      </c>
      <c r="J838" s="13" t="n">
        <v>52348</v>
      </c>
      <c r="K838" s="13">
        <f>IFERROR($H838/$I838,"")</f>
        <v/>
      </c>
      <c r="L838" s="13" t="n">
        <v>299661</v>
      </c>
      <c r="N838" t="inlineStr">
        <is>
          <t>Yes</t>
        </is>
      </c>
      <c r="O838" t="inlineStr">
        <is>
          <t>Not stated</t>
        </is>
      </c>
      <c r="Q838" s="9" t="inlineStr">
        <is>
          <t>https://grantcue.com/foundations/the-bj-and-eve-wilder-family-foundation-inc-237290166</t>
        </is>
      </c>
    </row>
    <row r="839">
      <c r="A839">
        <f>IF($E839=$E838,$A838+1,1)</f>
        <v/>
      </c>
      <c r="B839" t="inlineStr">
        <is>
          <t>SHERRY CHAPPELL COOPER FOUNDATION INC</t>
        </is>
      </c>
      <c r="C839" t="inlineStr">
        <is>
          <t>03-0442925</t>
        </is>
      </c>
      <c r="D839" t="inlineStr">
        <is>
          <t>Florida</t>
        </is>
      </c>
      <c r="E839" t="inlineStr">
        <is>
          <t>FL</t>
        </is>
      </c>
      <c r="F839" t="n">
        <v>2025</v>
      </c>
      <c r="G839" t="n">
        <v>3</v>
      </c>
      <c r="H839" s="13" t="n">
        <v>1519578</v>
      </c>
      <c r="I839" s="12" t="n">
        <v>28</v>
      </c>
      <c r="J839" s="13" t="n">
        <v>10000</v>
      </c>
      <c r="K839" s="13">
        <f>IFERROR($H839/$I839,"")</f>
        <v/>
      </c>
      <c r="L839" s="13" t="n">
        <v>250000</v>
      </c>
      <c r="M839" t="inlineStr">
        <is>
          <t>NC, LA</t>
        </is>
      </c>
      <c r="N839" t="inlineStr">
        <is>
          <t>No</t>
        </is>
      </c>
      <c r="O839" t="inlineStr">
        <is>
          <t>Not stated</t>
        </is>
      </c>
      <c r="Q839" s="9" t="inlineStr">
        <is>
          <t>https://grantcue.com/foundations/sherry-chappell-cooper-foundation-inc-030442925</t>
        </is>
      </c>
    </row>
    <row r="840">
      <c r="A840">
        <f>IF($E840=$E839,$A839+1,1)</f>
        <v/>
      </c>
      <c r="B840" t="inlineStr">
        <is>
          <t>THE HARDEN FAMILY FOUNDATION</t>
        </is>
      </c>
      <c r="C840" t="inlineStr">
        <is>
          <t>20-7205656</t>
        </is>
      </c>
      <c r="D840" t="inlineStr">
        <is>
          <t>Florida</t>
        </is>
      </c>
      <c r="E840" t="inlineStr">
        <is>
          <t>FL</t>
        </is>
      </c>
      <c r="F840" t="n">
        <v>2025</v>
      </c>
      <c r="G840" t="n">
        <v>2</v>
      </c>
      <c r="H840" s="13" t="n">
        <v>1516388</v>
      </c>
      <c r="I840" s="12" t="n">
        <v>38</v>
      </c>
      <c r="J840" s="13" t="n">
        <v>2250</v>
      </c>
      <c r="K840" s="13">
        <f>IFERROR($H840/$I840,"")</f>
        <v/>
      </c>
      <c r="L840" s="13" t="n">
        <v>400000</v>
      </c>
      <c r="M840" t="inlineStr">
        <is>
          <t>VA, GA, DC</t>
        </is>
      </c>
      <c r="N840" t="inlineStr">
        <is>
          <t>No</t>
        </is>
      </c>
      <c r="O840" t="inlineStr">
        <is>
          <t>Not stated</t>
        </is>
      </c>
      <c r="Q840" s="9" t="inlineStr">
        <is>
          <t>https://grantcue.com/foundations/the-harden-family-foundation-207205656</t>
        </is>
      </c>
    </row>
    <row r="841">
      <c r="A841">
        <f>IF($E841=$E840,$A840+1,1)</f>
        <v/>
      </c>
      <c r="B841" t="inlineStr">
        <is>
          <t>THE JOHN A &amp; ELIZABETH F TAYLOR CHARITABLE FOUNDATION INC</t>
        </is>
      </c>
      <c r="C841" t="inlineStr">
        <is>
          <t>65-0155013</t>
        </is>
      </c>
      <c r="D841" t="inlineStr">
        <is>
          <t>Florida</t>
        </is>
      </c>
      <c r="E841" t="inlineStr">
        <is>
          <t>FL</t>
        </is>
      </c>
      <c r="F841" t="n">
        <v>2025</v>
      </c>
      <c r="G841" t="n">
        <v>2</v>
      </c>
      <c r="H841" s="13" t="n">
        <v>1514000</v>
      </c>
      <c r="I841" s="12" t="n">
        <v>43</v>
      </c>
      <c r="J841" s="13" t="n">
        <v>25199</v>
      </c>
      <c r="K841" s="13">
        <f>IFERROR($H841/$I841,"")</f>
        <v/>
      </c>
      <c r="L841" s="13" t="n">
        <v>168750</v>
      </c>
      <c r="M841" t="inlineStr">
        <is>
          <t>CA, NY, DC</t>
        </is>
      </c>
      <c r="N841" t="inlineStr">
        <is>
          <t>No</t>
        </is>
      </c>
      <c r="O841" t="inlineStr">
        <is>
          <t>Not stated</t>
        </is>
      </c>
      <c r="Q841" s="9" t="inlineStr">
        <is>
          <t>https://grantcue.com/foundations/the-john-a-and-elizabeth-f-taylor-charitable-foundation-inc-650155013</t>
        </is>
      </c>
    </row>
    <row r="842">
      <c r="A842">
        <f>IF($E842=$E841,$A841+1,1)</f>
        <v/>
      </c>
      <c r="B842" t="inlineStr">
        <is>
          <t>THE SCHEMEL FAMILY FOUNDATION INC</t>
        </is>
      </c>
      <c r="C842" t="inlineStr">
        <is>
          <t>20-8007821</t>
        </is>
      </c>
      <c r="D842" t="inlineStr">
        <is>
          <t>Florida</t>
        </is>
      </c>
      <c r="E842" t="inlineStr">
        <is>
          <t>FL</t>
        </is>
      </c>
      <c r="F842" t="n">
        <v>2025</v>
      </c>
      <c r="G842" t="n">
        <v>2</v>
      </c>
      <c r="H842" s="13" t="n">
        <v>1512000</v>
      </c>
      <c r="I842" s="12" t="n">
        <v>9</v>
      </c>
      <c r="J842" s="13" t="n">
        <v>100000</v>
      </c>
      <c r="K842" s="13">
        <f>IFERROR($H842/$I842,"")</f>
        <v/>
      </c>
      <c r="L842" s="13" t="n">
        <v>500000</v>
      </c>
      <c r="M842" t="inlineStr">
        <is>
          <t>IL, CO, KY</t>
        </is>
      </c>
      <c r="N842" t="inlineStr">
        <is>
          <t>Yes</t>
        </is>
      </c>
      <c r="O842" t="inlineStr">
        <is>
          <t>Yes</t>
        </is>
      </c>
      <c r="Q842" s="9" t="inlineStr">
        <is>
          <t>https://grantcue.com/foundations/the-schemel-family-foundation-inc-208007821</t>
        </is>
      </c>
    </row>
    <row r="843">
      <c r="A843">
        <f>IF($E843=$E842,$A842+1,1)</f>
        <v/>
      </c>
      <c r="B843" t="inlineStr">
        <is>
          <t>DANIEL R &amp; ANNE M HARPER FOUNDATION</t>
        </is>
      </c>
      <c r="C843" t="inlineStr">
        <is>
          <t>65-1051090</t>
        </is>
      </c>
      <c r="D843" t="inlineStr">
        <is>
          <t>Florida</t>
        </is>
      </c>
      <c r="E843" t="inlineStr">
        <is>
          <t>FL</t>
        </is>
      </c>
      <c r="F843" t="n">
        <v>2025</v>
      </c>
      <c r="G843" t="n">
        <v>2</v>
      </c>
      <c r="H843" s="13" t="n">
        <v>1501032</v>
      </c>
      <c r="I843" s="12" t="n">
        <v>81</v>
      </c>
      <c r="J843" s="13" t="n">
        <v>25000</v>
      </c>
      <c r="K843" s="13">
        <f>IFERROR($H843/$I843,"")</f>
        <v/>
      </c>
      <c r="L843" s="13" t="n">
        <v>50000</v>
      </c>
      <c r="M843" t="inlineStr">
        <is>
          <t>IA, IL, MO</t>
        </is>
      </c>
      <c r="N843" t="inlineStr">
        <is>
          <t>No</t>
        </is>
      </c>
      <c r="O843" t="inlineStr">
        <is>
          <t>Yes</t>
        </is>
      </c>
      <c r="Q843" s="9" t="inlineStr">
        <is>
          <t>https://grantcue.com/foundations/daniel-r-and-anne-m-harper-foundation-651051090</t>
        </is>
      </c>
    </row>
    <row r="844">
      <c r="A844">
        <f>IF($E844=$E843,$A843+1,1)</f>
        <v/>
      </c>
      <c r="B844" t="inlineStr">
        <is>
          <t>DORIS L HASTINGS CHARITABLE FOUNDATION TRUST</t>
        </is>
      </c>
      <c r="C844" t="inlineStr">
        <is>
          <t>30-6597407</t>
        </is>
      </c>
      <c r="D844" t="inlineStr">
        <is>
          <t>Florida</t>
        </is>
      </c>
      <c r="E844" t="inlineStr">
        <is>
          <t>FL</t>
        </is>
      </c>
      <c r="F844" t="n">
        <v>2025</v>
      </c>
      <c r="G844" t="n">
        <v>2</v>
      </c>
      <c r="H844" s="13" t="n">
        <v>1500000</v>
      </c>
      <c r="I844" s="12" t="n">
        <v>12</v>
      </c>
      <c r="J844" s="13" t="n">
        <v>125000</v>
      </c>
      <c r="K844" s="13">
        <f>IFERROR($H844/$I844,"")</f>
        <v/>
      </c>
      <c r="L844" s="13" t="n">
        <v>150000</v>
      </c>
      <c r="M844" t="inlineStr">
        <is>
          <t>MN, MD, AZ</t>
        </is>
      </c>
      <c r="N844" t="inlineStr">
        <is>
          <t>No</t>
        </is>
      </c>
      <c r="O844" t="inlineStr">
        <is>
          <t>Not stated</t>
        </is>
      </c>
      <c r="Q844" s="9" t="inlineStr">
        <is>
          <t>https://grantcue.com/foundations/doris-l-hastings-charitable-foundation-trust-306597407</t>
        </is>
      </c>
    </row>
    <row r="845">
      <c r="A845">
        <f>IF($E845=$E844,$A844+1,1)</f>
        <v/>
      </c>
      <c r="B845" t="inlineStr">
        <is>
          <t>SIMPKINS FAMILY FOUNDATION INC</t>
        </is>
      </c>
      <c r="C845" t="inlineStr">
        <is>
          <t>47-2225459</t>
        </is>
      </c>
      <c r="D845" t="inlineStr">
        <is>
          <t>Florida</t>
        </is>
      </c>
      <c r="E845" t="inlineStr">
        <is>
          <t>FL</t>
        </is>
      </c>
      <c r="F845" t="n">
        <v>2025</v>
      </c>
      <c r="G845" t="n">
        <v>2</v>
      </c>
      <c r="H845" s="13" t="n">
        <v>1495670</v>
      </c>
      <c r="I845" s="12" t="n">
        <v>73</v>
      </c>
      <c r="J845" s="13" t="n">
        <v>5000</v>
      </c>
      <c r="K845" s="13">
        <f>IFERROR($H845/$I845,"")</f>
        <v/>
      </c>
      <c r="L845" s="13" t="n">
        <v>135000</v>
      </c>
      <c r="M845" t="inlineStr">
        <is>
          <t>TX, TN, NC</t>
        </is>
      </c>
      <c r="N845" t="inlineStr">
        <is>
          <t>No</t>
        </is>
      </c>
      <c r="O845" t="inlineStr">
        <is>
          <t>Not stated</t>
        </is>
      </c>
      <c r="Q845" s="9" t="inlineStr">
        <is>
          <t>https://grantcue.com/foundations/simpkins-family-foundation-inc-472225459</t>
        </is>
      </c>
    </row>
    <row r="846">
      <c r="A846">
        <f>IF($E846=$E845,$A845+1,1)</f>
        <v/>
      </c>
      <c r="B846" t="inlineStr">
        <is>
          <t>THE JAYNE AND LEONARD ABESS FOUNDATION INC</t>
        </is>
      </c>
      <c r="C846" t="inlineStr">
        <is>
          <t>20-0052304</t>
        </is>
      </c>
      <c r="D846" t="inlineStr">
        <is>
          <t>Florida</t>
        </is>
      </c>
      <c r="E846" t="inlineStr">
        <is>
          <t>FL</t>
        </is>
      </c>
      <c r="F846" t="n">
        <v>2025</v>
      </c>
      <c r="G846" t="n">
        <v>2</v>
      </c>
      <c r="H846" s="13" t="n">
        <v>1493950</v>
      </c>
      <c r="I846" s="12" t="n">
        <v>37</v>
      </c>
      <c r="J846" s="13" t="n">
        <v>10000</v>
      </c>
      <c r="K846" s="13">
        <f>IFERROR($H846/$I846,"")</f>
        <v/>
      </c>
      <c r="L846" s="13" t="n">
        <v>255000</v>
      </c>
      <c r="M846" t="inlineStr">
        <is>
          <t>NY, PA, HI</t>
        </is>
      </c>
      <c r="N846" t="inlineStr">
        <is>
          <t>No</t>
        </is>
      </c>
      <c r="O846" t="inlineStr">
        <is>
          <t>Not stated</t>
        </is>
      </c>
      <c r="Q846" s="9" t="inlineStr">
        <is>
          <t>https://grantcue.com/foundations/the-jayne-and-leonard-abess-foundation-inc-c-o-thinklab-ventures-200052304</t>
        </is>
      </c>
    </row>
    <row r="847">
      <c r="A847">
        <f>IF($E847=$E846,$A846+1,1)</f>
        <v/>
      </c>
      <c r="B847" t="inlineStr">
        <is>
          <t>WILLE FAMILY FOUNDATION</t>
        </is>
      </c>
      <c r="C847" t="inlineStr">
        <is>
          <t>20-6639861</t>
        </is>
      </c>
      <c r="D847" t="inlineStr">
        <is>
          <t>Florida</t>
        </is>
      </c>
      <c r="E847" t="inlineStr">
        <is>
          <t>FL</t>
        </is>
      </c>
      <c r="F847" t="n">
        <v>2025</v>
      </c>
      <c r="G847" t="n">
        <v>2</v>
      </c>
      <c r="H847" s="13" t="n">
        <v>1493000</v>
      </c>
      <c r="I847" s="12" t="n">
        <v>59</v>
      </c>
      <c r="J847" s="13" t="n">
        <v>12500</v>
      </c>
      <c r="K847" s="13">
        <f>IFERROR($H847/$I847,"")</f>
        <v/>
      </c>
      <c r="L847" s="13" t="n">
        <v>207000</v>
      </c>
      <c r="M847" t="inlineStr">
        <is>
          <t>MA, NY, CO</t>
        </is>
      </c>
      <c r="N847" t="inlineStr">
        <is>
          <t>Yes</t>
        </is>
      </c>
      <c r="O847" t="inlineStr">
        <is>
          <t>Not stated</t>
        </is>
      </c>
      <c r="Q847" s="9" t="inlineStr">
        <is>
          <t>https://grantcue.com/foundations/wille-family-foundation-206639861</t>
        </is>
      </c>
    </row>
    <row r="848">
      <c r="A848">
        <f>IF($E848=$E847,$A847+1,1)</f>
        <v/>
      </c>
      <c r="B848" t="inlineStr">
        <is>
          <t>JAMES AND BRENDA HOYT FOUNDATION</t>
        </is>
      </c>
      <c r="C848" t="inlineStr">
        <is>
          <t>65-0754834</t>
        </is>
      </c>
      <c r="D848" t="inlineStr">
        <is>
          <t>Florida</t>
        </is>
      </c>
      <c r="E848" t="inlineStr">
        <is>
          <t>FL</t>
        </is>
      </c>
      <c r="F848" t="n">
        <v>2025</v>
      </c>
      <c r="G848" t="n">
        <v>2</v>
      </c>
      <c r="H848" s="13" t="n">
        <v>1492000</v>
      </c>
      <c r="I848" s="12" t="n">
        <v>41</v>
      </c>
      <c r="J848" s="13" t="n">
        <v>25000</v>
      </c>
      <c r="K848" s="13">
        <f>IFERROR($H848/$I848,"")</f>
        <v/>
      </c>
      <c r="L848" s="13" t="n">
        <v>100000</v>
      </c>
      <c r="M848" t="inlineStr">
        <is>
          <t>MA, MD, MI</t>
        </is>
      </c>
      <c r="N848" t="inlineStr">
        <is>
          <t>No</t>
        </is>
      </c>
      <c r="O848" t="inlineStr">
        <is>
          <t>Not stated</t>
        </is>
      </c>
      <c r="Q848" s="9" t="inlineStr">
        <is>
          <t>https://grantcue.com/foundations/james-and-brenda-hoyt-foundation-650754834</t>
        </is>
      </c>
    </row>
    <row r="849">
      <c r="A849">
        <f>IF($E849=$E848,$A848+1,1)</f>
        <v/>
      </c>
      <c r="B849" t="inlineStr">
        <is>
          <t>GRAMPY'S CHARITIES</t>
        </is>
      </c>
      <c r="C849" t="inlineStr">
        <is>
          <t>20-0523402</t>
        </is>
      </c>
      <c r="D849" t="inlineStr">
        <is>
          <t>Florida</t>
        </is>
      </c>
      <c r="E849" t="inlineStr">
        <is>
          <t>FL</t>
        </is>
      </c>
      <c r="F849" t="n">
        <v>2024</v>
      </c>
      <c r="G849" t="n">
        <v>2</v>
      </c>
      <c r="H849" s="13" t="n">
        <v>1480184</v>
      </c>
      <c r="I849" s="12" t="n">
        <v>56</v>
      </c>
      <c r="J849" s="13" t="n">
        <v>5000</v>
      </c>
      <c r="K849" s="13">
        <f>IFERROR($H849/$I849,"")</f>
        <v/>
      </c>
      <c r="L849" s="13" t="n">
        <v>208500</v>
      </c>
      <c r="M849" t="inlineStr">
        <is>
          <t>CT, RI, IN</t>
        </is>
      </c>
      <c r="N849" t="inlineStr">
        <is>
          <t>No</t>
        </is>
      </c>
      <c r="O849" t="inlineStr">
        <is>
          <t>Not stated</t>
        </is>
      </c>
      <c r="Q849" s="9" t="inlineStr">
        <is>
          <t>https://grantcue.com/foundations/grampy-s-charities-james-jonatha-william-castle-ttees-200523402</t>
        </is>
      </c>
    </row>
    <row r="850">
      <c r="A850">
        <f>IF($E850=$E849,$A849+1,1)</f>
        <v/>
      </c>
      <c r="B850" t="inlineStr">
        <is>
          <t>THE KLEINSCHMIDT FAMILY FOUNDATION</t>
        </is>
      </c>
      <c r="C850" t="inlineStr">
        <is>
          <t>27-0112179</t>
        </is>
      </c>
      <c r="D850" t="inlineStr">
        <is>
          <t>Florida</t>
        </is>
      </c>
      <c r="E850" t="inlineStr">
        <is>
          <t>FL</t>
        </is>
      </c>
      <c r="F850" t="n">
        <v>2025</v>
      </c>
      <c r="G850" t="n">
        <v>2</v>
      </c>
      <c r="H850" s="13" t="n">
        <v>1474911</v>
      </c>
      <c r="I850" s="12" t="n">
        <v>109</v>
      </c>
      <c r="J850" s="13" t="n">
        <v>1000</v>
      </c>
      <c r="K850" s="13">
        <f>IFERROR($H850/$I850,"")</f>
        <v/>
      </c>
      <c r="L850" s="13" t="n">
        <v>245540</v>
      </c>
      <c r="M850" t="inlineStr">
        <is>
          <t>NY, CA, WI</t>
        </is>
      </c>
      <c r="N850" t="inlineStr">
        <is>
          <t>Yes</t>
        </is>
      </c>
      <c r="O850" t="inlineStr">
        <is>
          <t>Not stated</t>
        </is>
      </c>
      <c r="Q850" s="9" t="inlineStr">
        <is>
          <t>https://grantcue.com/foundations/the-kleinschmidt-family-foundation-270112179</t>
        </is>
      </c>
    </row>
    <row r="851">
      <c r="A851">
        <f>IF($E851=$E850,$A850+1,1)</f>
        <v/>
      </c>
      <c r="B851" t="inlineStr">
        <is>
          <t>HIERONYMUS FOUNDATION INC</t>
        </is>
      </c>
      <c r="C851" t="inlineStr">
        <is>
          <t>45-3478876</t>
        </is>
      </c>
      <c r="D851" t="inlineStr">
        <is>
          <t>Florida</t>
        </is>
      </c>
      <c r="E851" t="inlineStr">
        <is>
          <t>FL</t>
        </is>
      </c>
      <c r="F851" t="n">
        <v>2025</v>
      </c>
      <c r="G851" t="n">
        <v>2</v>
      </c>
      <c r="H851" s="13" t="n">
        <v>1467743</v>
      </c>
      <c r="I851" s="12" t="n">
        <v>73</v>
      </c>
      <c r="J851" s="13" t="n">
        <v>5000</v>
      </c>
      <c r="K851" s="13">
        <f>IFERROR($H851/$I851,"")</f>
        <v/>
      </c>
      <c r="L851" s="13" t="n">
        <v>260000</v>
      </c>
      <c r="M851" t="inlineStr">
        <is>
          <t>NY, CA, MI</t>
        </is>
      </c>
      <c r="N851" t="inlineStr">
        <is>
          <t>No</t>
        </is>
      </c>
      <c r="O851" t="inlineStr">
        <is>
          <t>Not stated</t>
        </is>
      </c>
      <c r="Q851" s="9" t="inlineStr">
        <is>
          <t>https://grantcue.com/foundations/hieronymus-foundation-inc-453478876</t>
        </is>
      </c>
    </row>
    <row r="852">
      <c r="A852">
        <f>IF($E852=$E851,$A851+1,1)</f>
        <v/>
      </c>
      <c r="B852" t="inlineStr">
        <is>
          <t>DUNSPAUGH DALTON FOUNDATION INC</t>
        </is>
      </c>
      <c r="C852" t="inlineStr">
        <is>
          <t>59-1055300</t>
        </is>
      </c>
      <c r="D852" t="inlineStr">
        <is>
          <t>Florida</t>
        </is>
      </c>
      <c r="E852" t="inlineStr">
        <is>
          <t>FL</t>
        </is>
      </c>
      <c r="F852" t="n">
        <v>2024</v>
      </c>
      <c r="G852" t="n">
        <v>1</v>
      </c>
      <c r="H852" s="13" t="n">
        <v>1466555</v>
      </c>
      <c r="I852" s="12" t="n">
        <v>33</v>
      </c>
      <c r="J852" s="13" t="n">
        <v>10000</v>
      </c>
      <c r="K852" s="13">
        <f>IFERROR($H852/$I852,"")</f>
        <v/>
      </c>
      <c r="L852" s="13" t="n">
        <v>300000</v>
      </c>
      <c r="M852" t="inlineStr">
        <is>
          <t>CA, NY, GA</t>
        </is>
      </c>
      <c r="N852" t="inlineStr">
        <is>
          <t>No</t>
        </is>
      </c>
      <c r="O852" t="inlineStr">
        <is>
          <t>Not stated</t>
        </is>
      </c>
      <c r="Q852" s="9" t="inlineStr">
        <is>
          <t>https://grantcue.com/foundations/dunspaugh-dalton-foundation-inc-591055300</t>
        </is>
      </c>
    </row>
    <row r="853">
      <c r="A853">
        <f>IF($E853=$E852,$A852+1,1)</f>
        <v/>
      </c>
      <c r="B853" t="inlineStr">
        <is>
          <t>ELEMENT SOLUTIONS FOUNDATION INC</t>
        </is>
      </c>
      <c r="C853" t="inlineStr">
        <is>
          <t>85-4149908</t>
        </is>
      </c>
      <c r="D853" t="inlineStr">
        <is>
          <t>Florida</t>
        </is>
      </c>
      <c r="E853" t="inlineStr">
        <is>
          <t>FL</t>
        </is>
      </c>
      <c r="F853" t="n">
        <v>2025</v>
      </c>
      <c r="G853" t="n">
        <v>2</v>
      </c>
      <c r="H853" s="13" t="n">
        <v>1463076</v>
      </c>
      <c r="I853" s="12" t="n">
        <v>129</v>
      </c>
      <c r="J853" s="13" t="n">
        <v>5000</v>
      </c>
      <c r="K853" s="13">
        <f>IFERROR($H853/$I853,"")</f>
        <v/>
      </c>
      <c r="L853" s="13" t="n">
        <v>131233</v>
      </c>
      <c r="M853" t="inlineStr">
        <is>
          <t>CT, NY, ALBERTA</t>
        </is>
      </c>
      <c r="N853" t="inlineStr">
        <is>
          <t>No</t>
        </is>
      </c>
      <c r="O853" t="inlineStr">
        <is>
          <t>Not stated</t>
        </is>
      </c>
      <c r="Q853" s="9" t="inlineStr">
        <is>
          <t>https://grantcue.com/foundations/element-solutions-foundation-inc-854149908</t>
        </is>
      </c>
    </row>
    <row r="854">
      <c r="A854">
        <f>IF($E854=$E853,$A853+1,1)</f>
        <v/>
      </c>
      <c r="B854" t="inlineStr">
        <is>
          <t>INTERLEDGER FOUNDATION</t>
        </is>
      </c>
      <c r="C854" t="inlineStr">
        <is>
          <t>84-2364885</t>
        </is>
      </c>
      <c r="D854" t="inlineStr">
        <is>
          <t>Florida</t>
        </is>
      </c>
      <c r="E854" t="inlineStr">
        <is>
          <t>FL</t>
        </is>
      </c>
      <c r="F854" t="n">
        <v>2024</v>
      </c>
      <c r="G854" t="n">
        <v>1</v>
      </c>
      <c r="H854" s="13" t="n">
        <v>1461624</v>
      </c>
      <c r="I854" s="12" t="n">
        <v>13</v>
      </c>
      <c r="J854" s="13" t="n">
        <v>30000</v>
      </c>
      <c r="K854" s="13">
        <f>IFERROR($H854/$I854,"")</f>
        <v/>
      </c>
      <c r="L854" s="13" t="n">
        <v>423300</v>
      </c>
      <c r="M854" t="inlineStr">
        <is>
          <t>NY, ON, DL</t>
        </is>
      </c>
      <c r="N854" t="inlineStr">
        <is>
          <t>Yes</t>
        </is>
      </c>
      <c r="O854" t="inlineStr">
        <is>
          <t>Yes</t>
        </is>
      </c>
      <c r="P854" s="9" t="inlineStr">
        <is>
          <t>https://www.interledger.org/</t>
        </is>
      </c>
      <c r="Q854" s="9" t="inlineStr">
        <is>
          <t>https://grantcue.com/foundations/interledger-foundation-842364885</t>
        </is>
      </c>
    </row>
    <row r="855">
      <c r="A855">
        <f>IF($E855=$E854,$A854+1,1)</f>
        <v/>
      </c>
      <c r="B855" t="inlineStr">
        <is>
          <t>DR JOHN T MACDONALD FOUNDATION INC</t>
        </is>
      </c>
      <c r="C855" t="inlineStr">
        <is>
          <t>59-0818918</t>
        </is>
      </c>
      <c r="D855" t="inlineStr">
        <is>
          <t>Florida</t>
        </is>
      </c>
      <c r="E855" t="inlineStr">
        <is>
          <t>FL</t>
        </is>
      </c>
      <c r="F855" t="n">
        <v>2024</v>
      </c>
      <c r="G855" t="n">
        <v>1</v>
      </c>
      <c r="H855" s="13" t="n">
        <v>1460077</v>
      </c>
      <c r="I855" s="12" t="n">
        <v>55</v>
      </c>
      <c r="J855" s="13" t="n">
        <v>12500</v>
      </c>
      <c r="K855" s="13">
        <f>IFERROR($H855/$I855,"")</f>
        <v/>
      </c>
      <c r="L855" s="13" t="n">
        <v>750000</v>
      </c>
      <c r="N855" t="inlineStr">
        <is>
          <t>Yes</t>
        </is>
      </c>
      <c r="O855" t="inlineStr">
        <is>
          <t>Yes</t>
        </is>
      </c>
      <c r="P855" s="9" t="inlineStr">
        <is>
          <t>https://www.jtmacdonaldfdn.org/</t>
        </is>
      </c>
      <c r="Q855" s="9" t="inlineStr">
        <is>
          <t>https://grantcue.com/foundations/dr-john-t-macdonald-foundation-inc-590818918</t>
        </is>
      </c>
    </row>
    <row r="856">
      <c r="A856">
        <f>IF($E856=$E855,$A855+1,1)</f>
        <v/>
      </c>
      <c r="B856" t="inlineStr">
        <is>
          <t>Dr Larry and Ann Laiks Charitable Trust UAD 31 Oct 2000 as amended</t>
        </is>
      </c>
      <c r="C856" t="inlineStr">
        <is>
          <t>92-6200770</t>
        </is>
      </c>
      <c r="D856" t="inlineStr">
        <is>
          <t>Florida</t>
        </is>
      </c>
      <c r="E856" t="inlineStr">
        <is>
          <t>FL</t>
        </is>
      </c>
      <c r="F856" t="n">
        <v>2024</v>
      </c>
      <c r="G856" t="n">
        <v>3</v>
      </c>
      <c r="H856" s="13" t="n">
        <v>1455126</v>
      </c>
      <c r="I856" s="12" t="n">
        <v>8</v>
      </c>
      <c r="J856" s="13" t="n">
        <v>151421</v>
      </c>
      <c r="K856" s="13">
        <f>IFERROR($H856/$I856,"")</f>
        <v/>
      </c>
      <c r="L856" s="13" t="n">
        <v>424121</v>
      </c>
      <c r="M856" t="inlineStr">
        <is>
          <t>CO</t>
        </is>
      </c>
      <c r="N856" t="inlineStr">
        <is>
          <t>No</t>
        </is>
      </c>
      <c r="O856" t="inlineStr">
        <is>
          <t>Not stated</t>
        </is>
      </c>
      <c r="Q856" s="9" t="inlineStr">
        <is>
          <t>https://grantcue.com/foundations/dr-larry-and-ann-laiks-charitable-trust-uad-31-oct-2000-as-amended-926200770</t>
        </is>
      </c>
    </row>
    <row r="857">
      <c r="A857">
        <f>IF($E857=$E856,$A856+1,1)</f>
        <v/>
      </c>
      <c r="B857" t="inlineStr">
        <is>
          <t>KOLASA FOUNDATION TRUST BESSEMER TRUST</t>
        </is>
      </c>
      <c r="C857" t="inlineStr">
        <is>
          <t>65-6318409</t>
        </is>
      </c>
      <c r="D857" t="inlineStr">
        <is>
          <t>Florida</t>
        </is>
      </c>
      <c r="E857" t="inlineStr">
        <is>
          <t>FL</t>
        </is>
      </c>
      <c r="F857" t="n">
        <v>2025</v>
      </c>
      <c r="G857" t="n">
        <v>2</v>
      </c>
      <c r="H857" s="13" t="n">
        <v>1452400</v>
      </c>
      <c r="I857" s="12" t="n">
        <v>47</v>
      </c>
      <c r="J857" s="13" t="n">
        <v>15000</v>
      </c>
      <c r="K857" s="13">
        <f>IFERROR($H857/$I857,"")</f>
        <v/>
      </c>
      <c r="L857" s="13" t="n">
        <v>200000</v>
      </c>
      <c r="M857" t="inlineStr">
        <is>
          <t>MI, NY, MD</t>
        </is>
      </c>
      <c r="N857" t="inlineStr">
        <is>
          <t>No</t>
        </is>
      </c>
      <c r="O857" t="inlineStr">
        <is>
          <t>Not stated</t>
        </is>
      </c>
      <c r="Q857" s="9" t="inlineStr">
        <is>
          <t>https://grantcue.com/foundations/kolasa-foundation-trust-bessemer-trust-656318409</t>
        </is>
      </c>
    </row>
    <row r="858">
      <c r="A858">
        <f>IF($E858=$E857,$A857+1,1)</f>
        <v/>
      </c>
      <c r="B858" t="inlineStr">
        <is>
          <t>HOBBS FOUNDATION</t>
        </is>
      </c>
      <c r="C858" t="inlineStr">
        <is>
          <t>52-2287607</t>
        </is>
      </c>
      <c r="D858" t="inlineStr">
        <is>
          <t>Florida</t>
        </is>
      </c>
      <c r="E858" t="inlineStr">
        <is>
          <t>FL</t>
        </is>
      </c>
      <c r="F858" t="n">
        <v>2025</v>
      </c>
      <c r="G858" t="n">
        <v>2</v>
      </c>
      <c r="H858" s="13" t="n">
        <v>1450000</v>
      </c>
      <c r="I858" s="12" t="n">
        <v>72</v>
      </c>
      <c r="J858" s="13" t="n">
        <v>25000</v>
      </c>
      <c r="K858" s="13">
        <f>IFERROR($H858/$I858,"")</f>
        <v/>
      </c>
      <c r="L858" s="13" t="n">
        <v>30000</v>
      </c>
      <c r="M858" t="inlineStr">
        <is>
          <t>NJ, CO, IA</t>
        </is>
      </c>
      <c r="N858" t="inlineStr">
        <is>
          <t>No</t>
        </is>
      </c>
      <c r="O858" t="inlineStr">
        <is>
          <t>Not stated</t>
        </is>
      </c>
      <c r="Q858" s="9" t="inlineStr">
        <is>
          <t>https://grantcue.com/foundations/hobbs-foundation-c-o-sterling-foundation-management-llc-522287607</t>
        </is>
      </c>
    </row>
    <row r="859">
      <c r="A859">
        <f>IF($E859=$E858,$A858+1,1)</f>
        <v/>
      </c>
      <c r="B859" t="inlineStr">
        <is>
          <t>Mary &amp; Bob Sierra Family Foundation Inc</t>
        </is>
      </c>
      <c r="C859" t="inlineStr">
        <is>
          <t>59-2846736</t>
        </is>
      </c>
      <c r="D859" t="inlineStr">
        <is>
          <t>Florida</t>
        </is>
      </c>
      <c r="E859" t="inlineStr">
        <is>
          <t>FL</t>
        </is>
      </c>
      <c r="F859" t="n">
        <v>2024</v>
      </c>
      <c r="G859" t="n">
        <v>1</v>
      </c>
      <c r="H859" s="13" t="n">
        <v>1445339</v>
      </c>
      <c r="I859" s="12" t="n">
        <v>78</v>
      </c>
      <c r="J859" s="13" t="n">
        <v>3650</v>
      </c>
      <c r="K859" s="13">
        <f>IFERROR($H859/$I859,"")</f>
        <v/>
      </c>
      <c r="L859" s="13" t="n">
        <v>196400</v>
      </c>
      <c r="M859" t="inlineStr">
        <is>
          <t>NC, TX, NY</t>
        </is>
      </c>
      <c r="N859" t="inlineStr">
        <is>
          <t>Yes</t>
        </is>
      </c>
      <c r="O859" t="inlineStr">
        <is>
          <t>Yes</t>
        </is>
      </c>
      <c r="Q859" s="9" t="inlineStr">
        <is>
          <t>https://grantcue.com/foundations/mary-and-bob-sierra-family-foundation-inc-592846736</t>
        </is>
      </c>
    </row>
    <row r="860">
      <c r="A860">
        <f>IF($E860=$E859,$A859+1,1)</f>
        <v/>
      </c>
      <c r="B860" t="inlineStr">
        <is>
          <t>John D Picotte Family Foundation (Formerly Equinox Foundation)</t>
        </is>
      </c>
      <c r="C860" t="inlineStr">
        <is>
          <t>22-3109260</t>
        </is>
      </c>
      <c r="D860" t="inlineStr">
        <is>
          <t>Florida</t>
        </is>
      </c>
      <c r="E860" t="inlineStr">
        <is>
          <t>FL</t>
        </is>
      </c>
      <c r="F860" t="n">
        <v>2024</v>
      </c>
      <c r="G860" t="n">
        <v>2</v>
      </c>
      <c r="H860" s="13" t="n">
        <v>1444122</v>
      </c>
      <c r="I860" s="12" t="n">
        <v>13</v>
      </c>
      <c r="J860" s="13" t="n">
        <v>50000</v>
      </c>
      <c r="K860" s="13">
        <f>IFERROR($H860/$I860,"")</f>
        <v/>
      </c>
      <c r="L860" s="13" t="n">
        <v>474000</v>
      </c>
      <c r="M860" t="inlineStr">
        <is>
          <t>NY, VT</t>
        </is>
      </c>
      <c r="N860" t="inlineStr">
        <is>
          <t>No</t>
        </is>
      </c>
      <c r="O860" t="inlineStr">
        <is>
          <t>Not stated</t>
        </is>
      </c>
      <c r="Q860" s="9" t="inlineStr">
        <is>
          <t>https://grantcue.com/foundations/john-d-picotte-family-foundation-formerly-equinox-foundation-223109260</t>
        </is>
      </c>
    </row>
    <row r="861">
      <c r="A861">
        <f>IF($E861=$E860,$A860+1,1)</f>
        <v/>
      </c>
      <c r="B861" t="inlineStr">
        <is>
          <t>GROSS FOUNDATION</t>
        </is>
      </c>
      <c r="C861" t="inlineStr">
        <is>
          <t>22-2393682</t>
        </is>
      </c>
      <c r="D861" t="inlineStr">
        <is>
          <t>Florida</t>
        </is>
      </c>
      <c r="E861" t="inlineStr">
        <is>
          <t>FL</t>
        </is>
      </c>
      <c r="F861" t="n">
        <v>2025</v>
      </c>
      <c r="G861" t="n">
        <v>2</v>
      </c>
      <c r="H861" s="13" t="n">
        <v>1432757</v>
      </c>
      <c r="I861" s="12" t="n">
        <v>62</v>
      </c>
      <c r="J861" s="13" t="n">
        <v>5000</v>
      </c>
      <c r="K861" s="13">
        <f>IFERROR($H861/$I861,"")</f>
        <v/>
      </c>
      <c r="L861" s="13" t="n">
        <v>200000</v>
      </c>
      <c r="M861" t="inlineStr">
        <is>
          <t>NY, NJ, PA</t>
        </is>
      </c>
      <c r="N861" t="inlineStr">
        <is>
          <t>Yes</t>
        </is>
      </c>
      <c r="O861" t="inlineStr">
        <is>
          <t>Not stated</t>
        </is>
      </c>
      <c r="P861" s="9" t="inlineStr">
        <is>
          <t>https://grossfamilycenter.org/</t>
        </is>
      </c>
      <c r="Q861" s="9" t="inlineStr">
        <is>
          <t>https://grantcue.com/foundations/gross-foundation-222393682</t>
        </is>
      </c>
    </row>
    <row r="862">
      <c r="A862">
        <f>IF($E862=$E861,$A861+1,1)</f>
        <v/>
      </c>
      <c r="B862" t="inlineStr">
        <is>
          <t>RALPH W YOUNG FAMILY FOUNDATION</t>
        </is>
      </c>
      <c r="C862" t="inlineStr">
        <is>
          <t>30-6009141</t>
        </is>
      </c>
      <c r="D862" t="inlineStr">
        <is>
          <t>Florida</t>
        </is>
      </c>
      <c r="E862" t="inlineStr">
        <is>
          <t>FL</t>
        </is>
      </c>
      <c r="F862" t="n">
        <v>2025</v>
      </c>
      <c r="G862" t="n">
        <v>2</v>
      </c>
      <c r="H862" s="13" t="n">
        <v>1426000</v>
      </c>
      <c r="I862" s="12" t="n">
        <v>24</v>
      </c>
      <c r="J862" s="13" t="n">
        <v>30500</v>
      </c>
      <c r="K862" s="13">
        <f>IFERROR($H862/$I862,"")</f>
        <v/>
      </c>
      <c r="L862" s="13" t="n">
        <v>265000</v>
      </c>
      <c r="M862" t="inlineStr">
        <is>
          <t>PA, MN</t>
        </is>
      </c>
      <c r="N862" t="inlineStr">
        <is>
          <t>No</t>
        </is>
      </c>
      <c r="O862" t="inlineStr">
        <is>
          <t>Not stated</t>
        </is>
      </c>
      <c r="Q862" s="9" t="inlineStr">
        <is>
          <t>https://grantcue.com/foundations/ralph-w-young-family-foundation-306009141</t>
        </is>
      </c>
    </row>
    <row r="863">
      <c r="A863">
        <f>IF($E863=$E862,$A862+1,1)</f>
        <v/>
      </c>
      <c r="B863" t="inlineStr">
        <is>
          <t>THOMAS J AND CAROL J JOSEPH FOUNDATION INC</t>
        </is>
      </c>
      <c r="C863" t="inlineStr">
        <is>
          <t>61-1580005</t>
        </is>
      </c>
      <c r="D863" t="inlineStr">
        <is>
          <t>Florida</t>
        </is>
      </c>
      <c r="E863" t="inlineStr">
        <is>
          <t>FL</t>
        </is>
      </c>
      <c r="F863" t="n">
        <v>2025</v>
      </c>
      <c r="G863" t="n">
        <v>4</v>
      </c>
      <c r="H863" s="13" t="n">
        <v>1416300</v>
      </c>
      <c r="I863" s="12" t="n">
        <v>12</v>
      </c>
      <c r="J863" s="13" t="n">
        <v>100000</v>
      </c>
      <c r="K863" s="13">
        <f>IFERROR($H863/$I863,"")</f>
        <v/>
      </c>
      <c r="L863" s="13" t="n">
        <v>315000</v>
      </c>
      <c r="M863" t="inlineStr">
        <is>
          <t>WI</t>
        </is>
      </c>
      <c r="N863" t="inlineStr">
        <is>
          <t>Yes</t>
        </is>
      </c>
      <c r="O863" t="inlineStr">
        <is>
          <t>Not stated</t>
        </is>
      </c>
      <c r="Q863" s="9" t="inlineStr">
        <is>
          <t>https://grantcue.com/foundations/thomas-j-and-carol-j-joseph-foundation-inc-611580005</t>
        </is>
      </c>
    </row>
    <row r="864">
      <c r="A864">
        <f>IF($E864=$E863,$A863+1,1)</f>
        <v/>
      </c>
      <c r="B864" t="inlineStr">
        <is>
          <t>FLYNN FAMILY FOUNDATION INC</t>
        </is>
      </c>
      <c r="C864" t="inlineStr">
        <is>
          <t>37-1910924</t>
        </is>
      </c>
      <c r="D864" t="inlineStr">
        <is>
          <t>Florida</t>
        </is>
      </c>
      <c r="E864" t="inlineStr">
        <is>
          <t>FL</t>
        </is>
      </c>
      <c r="F864" t="n">
        <v>2024</v>
      </c>
      <c r="G864" t="n">
        <v>1</v>
      </c>
      <c r="H864" s="13" t="n">
        <v>1403500</v>
      </c>
      <c r="I864" s="12" t="n">
        <v>17</v>
      </c>
      <c r="J864" s="13" t="n">
        <v>75000</v>
      </c>
      <c r="K864" s="13">
        <f>IFERROR($H864/$I864,"")</f>
        <v/>
      </c>
      <c r="L864" s="13" t="n">
        <v>300000</v>
      </c>
      <c r="M864" t="inlineStr">
        <is>
          <t>CO, OK, MT</t>
        </is>
      </c>
      <c r="N864" t="inlineStr">
        <is>
          <t>No</t>
        </is>
      </c>
      <c r="O864" t="inlineStr">
        <is>
          <t>Not stated</t>
        </is>
      </c>
      <c r="Q864" s="9" t="inlineStr">
        <is>
          <t>https://grantcue.com/foundations/flynn-family-foundation-inc-371910924</t>
        </is>
      </c>
    </row>
    <row r="865">
      <c r="A865">
        <f>IF($E865=$E864,$A864+1,1)</f>
        <v/>
      </c>
      <c r="B865" t="inlineStr">
        <is>
          <t>ELOISE KIMMELMAN FOUNDATION</t>
        </is>
      </c>
      <c r="C865" t="inlineStr">
        <is>
          <t>20-3270603</t>
        </is>
      </c>
      <c r="D865" t="inlineStr">
        <is>
          <t>Florida</t>
        </is>
      </c>
      <c r="E865" t="inlineStr">
        <is>
          <t>FL</t>
        </is>
      </c>
      <c r="F865" t="n">
        <v>2024</v>
      </c>
      <c r="G865" t="n">
        <v>2</v>
      </c>
      <c r="H865" s="13" t="n">
        <v>1400000</v>
      </c>
      <c r="I865" s="12" t="n">
        <v>6</v>
      </c>
      <c r="J865" s="13" t="n">
        <v>200000</v>
      </c>
      <c r="K865" s="13">
        <f>IFERROR($H865/$I865,"")</f>
        <v/>
      </c>
      <c r="L865" s="13" t="n">
        <v>500000</v>
      </c>
      <c r="M865" t="inlineStr">
        <is>
          <t>TN, IN</t>
        </is>
      </c>
      <c r="N865" t="inlineStr">
        <is>
          <t>No</t>
        </is>
      </c>
      <c r="O865" t="inlineStr">
        <is>
          <t>Not stated</t>
        </is>
      </c>
      <c r="Q865" s="9" t="inlineStr">
        <is>
          <t>https://grantcue.com/foundations/eloise-kimmelman-foundation-203270603</t>
        </is>
      </c>
    </row>
    <row r="866">
      <c r="A866">
        <f>IF($E866=$E865,$A865+1,1)</f>
        <v/>
      </c>
      <c r="B866" t="inlineStr">
        <is>
          <t>SUN CAPITAL PARTNERS FOUNDATION INC</t>
        </is>
      </c>
      <c r="C866" t="inlineStr">
        <is>
          <t>26-1513089</t>
        </is>
      </c>
      <c r="D866" t="inlineStr">
        <is>
          <t>Florida</t>
        </is>
      </c>
      <c r="E866" t="inlineStr">
        <is>
          <t>FL</t>
        </is>
      </c>
      <c r="F866" t="n">
        <v>2024</v>
      </c>
      <c r="G866" t="n">
        <v>2</v>
      </c>
      <c r="H866" s="13" t="n">
        <v>1398876</v>
      </c>
      <c r="I866" s="12" t="n">
        <v>70</v>
      </c>
      <c r="J866" s="13" t="n">
        <v>10000</v>
      </c>
      <c r="K866" s="13">
        <f>IFERROR($H866/$I866,"")</f>
        <v/>
      </c>
      <c r="L866" s="13" t="n">
        <v>125000</v>
      </c>
      <c r="M866" t="inlineStr">
        <is>
          <t>NY, NJ, AR</t>
        </is>
      </c>
      <c r="N866" t="inlineStr">
        <is>
          <t>No</t>
        </is>
      </c>
      <c r="O866" t="inlineStr">
        <is>
          <t>Not stated</t>
        </is>
      </c>
      <c r="Q866" s="9" t="inlineStr">
        <is>
          <t>https://grantcue.com/foundations/sun-capital-partners-foundation-inc-261513089</t>
        </is>
      </c>
    </row>
    <row r="867">
      <c r="A867">
        <f>IF($E867=$E866,$A866+1,1)</f>
        <v/>
      </c>
      <c r="B867" t="inlineStr">
        <is>
          <t>THREE OPINIONS FOUNDATION INC</t>
        </is>
      </c>
      <c r="C867" t="inlineStr">
        <is>
          <t>83-2618863</t>
        </is>
      </c>
      <c r="D867" t="inlineStr">
        <is>
          <t>Florida</t>
        </is>
      </c>
      <c r="E867" t="inlineStr">
        <is>
          <t>FL</t>
        </is>
      </c>
      <c r="F867" t="n">
        <v>2025</v>
      </c>
      <c r="G867" t="n">
        <v>3</v>
      </c>
      <c r="H867" s="13" t="n">
        <v>1396113</v>
      </c>
      <c r="I867" s="12" t="n">
        <v>49</v>
      </c>
      <c r="J867" s="13" t="n">
        <v>1030</v>
      </c>
      <c r="K867" s="13">
        <f>IFERROR($H867/$I867,"")</f>
        <v/>
      </c>
      <c r="L867" s="13" t="n">
        <v>200000</v>
      </c>
      <c r="M867" t="inlineStr">
        <is>
          <t>NY, MD, OH</t>
        </is>
      </c>
      <c r="N867" t="inlineStr">
        <is>
          <t>No</t>
        </is>
      </c>
      <c r="O867" t="inlineStr">
        <is>
          <t>Not stated</t>
        </is>
      </c>
      <c r="Q867" s="9" t="inlineStr">
        <is>
          <t>https://grantcue.com/foundations/three-opinions-foundation-inc-832618863</t>
        </is>
      </c>
    </row>
    <row r="868">
      <c r="A868">
        <f>IF($E868=$E867,$A867+1,1)</f>
        <v/>
      </c>
      <c r="B868" t="inlineStr">
        <is>
          <t>SHIRLEY &amp; MILTON LEVY FAMILY CHARITABLE TRUST</t>
        </is>
      </c>
      <c r="C868" t="inlineStr">
        <is>
          <t>22-6480716</t>
        </is>
      </c>
      <c r="D868" t="inlineStr">
        <is>
          <t>Florida</t>
        </is>
      </c>
      <c r="E868" t="inlineStr">
        <is>
          <t>FL</t>
        </is>
      </c>
      <c r="F868" t="n">
        <v>2024</v>
      </c>
      <c r="G868" t="n">
        <v>1</v>
      </c>
      <c r="H868" s="13" t="n">
        <v>1395000</v>
      </c>
      <c r="I868" s="12" t="n">
        <v>13</v>
      </c>
      <c r="J868" s="13" t="n">
        <v>70000</v>
      </c>
      <c r="K868" s="13">
        <f>IFERROR($H868/$I868,"")</f>
        <v/>
      </c>
      <c r="L868" s="13" t="n">
        <v>300000</v>
      </c>
      <c r="M868" t="inlineStr">
        <is>
          <t>NY, MA, DC</t>
        </is>
      </c>
      <c r="N868" t="inlineStr">
        <is>
          <t>No</t>
        </is>
      </c>
      <c r="O868" t="inlineStr">
        <is>
          <t>Not stated</t>
        </is>
      </c>
      <c r="Q868" s="9" t="inlineStr">
        <is>
          <t>https://grantcue.com/foundations/shirley-and-milton-levy-family-charitable-trust-226480716</t>
        </is>
      </c>
    </row>
    <row r="869">
      <c r="A869">
        <f>IF($E869=$E868,$A868+1,1)</f>
        <v/>
      </c>
      <c r="B869" t="inlineStr">
        <is>
          <t>SOCIETY FOR THE PREVENTION OF CRUELTY TO ANIMALS OF MANATEE COUNTY INC</t>
        </is>
      </c>
      <c r="C869" t="inlineStr">
        <is>
          <t>59-0826963</t>
        </is>
      </c>
      <c r="D869" t="inlineStr">
        <is>
          <t>Florida</t>
        </is>
      </c>
      <c r="E869" t="inlineStr">
        <is>
          <t>FL</t>
        </is>
      </c>
      <c r="F869" t="n">
        <v>2024</v>
      </c>
      <c r="G869" t="n">
        <v>1</v>
      </c>
      <c r="H869" s="13" t="n">
        <v>1392652</v>
      </c>
      <c r="I869" s="12" t="n">
        <v>20</v>
      </c>
      <c r="J869" s="13" t="n">
        <v>45000</v>
      </c>
      <c r="K869" s="13">
        <f>IFERROR($H869/$I869,"")</f>
        <v/>
      </c>
      <c r="L869" s="13" t="n">
        <v>275000</v>
      </c>
      <c r="N869" t="inlineStr">
        <is>
          <t>Yes</t>
        </is>
      </c>
      <c r="O869" t="inlineStr">
        <is>
          <t>Yes</t>
        </is>
      </c>
      <c r="P869" s="9" t="inlineStr">
        <is>
          <t>https://www.bishop-spca.org/</t>
        </is>
      </c>
      <c r="Q869" s="9" t="inlineStr">
        <is>
          <t>https://grantcue.com/foundations/society-for-the-prevention-of-cruelty-to-animals-of-manatee-county-inc-590826963</t>
        </is>
      </c>
    </row>
    <row r="870">
      <c r="A870">
        <f>IF($E870=$E869,$A869+1,1)</f>
        <v/>
      </c>
      <c r="B870" t="inlineStr">
        <is>
          <t>ARTHUR FAMILY FOUNDATION</t>
        </is>
      </c>
      <c r="C870" t="inlineStr">
        <is>
          <t>26-2655299</t>
        </is>
      </c>
      <c r="D870" t="inlineStr">
        <is>
          <t>Florida</t>
        </is>
      </c>
      <c r="E870" t="inlineStr">
        <is>
          <t>FL</t>
        </is>
      </c>
      <c r="F870" t="n">
        <v>2025</v>
      </c>
      <c r="G870" t="n">
        <v>2</v>
      </c>
      <c r="H870" s="13" t="n">
        <v>1385636</v>
      </c>
      <c r="I870" s="12" t="n">
        <v>20</v>
      </c>
      <c r="J870" s="13" t="n">
        <v>25000</v>
      </c>
      <c r="K870" s="13">
        <f>IFERROR($H870/$I870,"")</f>
        <v/>
      </c>
      <c r="L870" s="13" t="n">
        <v>282636</v>
      </c>
      <c r="M870" t="inlineStr">
        <is>
          <t>NC</t>
        </is>
      </c>
      <c r="N870" t="inlineStr">
        <is>
          <t>No</t>
        </is>
      </c>
      <c r="O870" t="inlineStr">
        <is>
          <t>Not stated</t>
        </is>
      </c>
      <c r="Q870" s="9" t="inlineStr">
        <is>
          <t>https://grantcue.com/foundations/arthur-family-foundation-c-o-diane-arthur-262655299</t>
        </is>
      </c>
    </row>
    <row r="871">
      <c r="A871">
        <f>IF($E871=$E870,$A870+1,1)</f>
        <v/>
      </c>
      <c r="B871" t="inlineStr">
        <is>
          <t>FUENTE FAMILY FOUNDATION INC</t>
        </is>
      </c>
      <c r="C871" t="inlineStr">
        <is>
          <t>26-1874008</t>
        </is>
      </c>
      <c r="D871" t="inlineStr">
        <is>
          <t>Florida</t>
        </is>
      </c>
      <c r="E871" t="inlineStr">
        <is>
          <t>FL</t>
        </is>
      </c>
      <c r="F871" t="n">
        <v>2025</v>
      </c>
      <c r="G871" t="n">
        <v>2</v>
      </c>
      <c r="H871" s="13" t="n">
        <v>1385396</v>
      </c>
      <c r="I871" s="12" t="n">
        <v>69</v>
      </c>
      <c r="J871" s="13" t="n">
        <v>10000</v>
      </c>
      <c r="K871" s="13">
        <f>IFERROR($H871/$I871,"")</f>
        <v/>
      </c>
      <c r="L871" s="13" t="n">
        <v>160000</v>
      </c>
      <c r="M871" t="inlineStr">
        <is>
          <t>NY, CA, TN</t>
        </is>
      </c>
      <c r="N871" t="inlineStr">
        <is>
          <t>No</t>
        </is>
      </c>
      <c r="O871" t="inlineStr">
        <is>
          <t>Not stated</t>
        </is>
      </c>
      <c r="Q871" s="9" t="inlineStr">
        <is>
          <t>https://grantcue.com/foundations/fuente-family-foundation-inc-261874008</t>
        </is>
      </c>
    </row>
    <row r="872">
      <c r="A872">
        <f>IF($E872=$E871,$A871+1,1)</f>
        <v/>
      </c>
      <c r="B872" t="inlineStr">
        <is>
          <t>LIGHTHOUSE CHARITABLE FOUNDATION AGY</t>
        </is>
      </c>
      <c r="C872" t="inlineStr">
        <is>
          <t>87-6670850</t>
        </is>
      </c>
      <c r="D872" t="inlineStr">
        <is>
          <t>Florida</t>
        </is>
      </c>
      <c r="E872" t="inlineStr">
        <is>
          <t>FL</t>
        </is>
      </c>
      <c r="F872" t="n">
        <v>2025</v>
      </c>
      <c r="G872" t="n">
        <v>2</v>
      </c>
      <c r="H872" s="13" t="n">
        <v>1385000</v>
      </c>
      <c r="I872" s="12" t="n">
        <v>6</v>
      </c>
      <c r="J872" s="13" t="n">
        <v>230000</v>
      </c>
      <c r="K872" s="13">
        <f>IFERROR($H872/$I872,"")</f>
        <v/>
      </c>
      <c r="L872" s="13" t="n">
        <v>350000</v>
      </c>
      <c r="M872" t="inlineStr">
        <is>
          <t>MN</t>
        </is>
      </c>
      <c r="N872" t="inlineStr">
        <is>
          <t>No</t>
        </is>
      </c>
      <c r="O872" t="inlineStr">
        <is>
          <t>Not stated</t>
        </is>
      </c>
      <c r="Q872" s="9" t="inlineStr">
        <is>
          <t>https://grantcue.com/foundations/lighthouse-charitable-foundation-agy-876670850</t>
        </is>
      </c>
    </row>
    <row r="873">
      <c r="A873">
        <f>IF($E873=$E872,$A872+1,1)</f>
        <v/>
      </c>
      <c r="B873" t="inlineStr">
        <is>
          <t>ISERMANN FAMILY FOUNDATION INC</t>
        </is>
      </c>
      <c r="C873" t="inlineStr">
        <is>
          <t>22-2615361</t>
        </is>
      </c>
      <c r="D873" t="inlineStr">
        <is>
          <t>Florida</t>
        </is>
      </c>
      <c r="E873" t="inlineStr">
        <is>
          <t>FL</t>
        </is>
      </c>
      <c r="F873" t="n">
        <v>2025</v>
      </c>
      <c r="G873" t="n">
        <v>2</v>
      </c>
      <c r="H873" s="13" t="n">
        <v>1381000</v>
      </c>
      <c r="I873" s="12" t="n">
        <v>64</v>
      </c>
      <c r="J873" s="13" t="n">
        <v>15000</v>
      </c>
      <c r="K873" s="13">
        <f>IFERROR($H873/$I873,"")</f>
        <v/>
      </c>
      <c r="L873" s="13" t="n">
        <v>100000</v>
      </c>
      <c r="M873" t="inlineStr">
        <is>
          <t>NY, SC, TN</t>
        </is>
      </c>
      <c r="N873" t="inlineStr">
        <is>
          <t>Yes</t>
        </is>
      </c>
      <c r="O873" t="inlineStr">
        <is>
          <t>Not stated</t>
        </is>
      </c>
      <c r="Q873" s="9" t="inlineStr">
        <is>
          <t>https://grantcue.com/foundations/isermann-family-foundation-inc-c-o-gene-r-korf-esq-222615361</t>
        </is>
      </c>
    </row>
    <row r="874">
      <c r="A874">
        <f>IF($E874=$E873,$A873+1,1)</f>
        <v/>
      </c>
      <c r="B874" t="inlineStr">
        <is>
          <t>VICKY AND SAM HUNT FOUNDATION</t>
        </is>
      </c>
      <c r="C874" t="inlineStr">
        <is>
          <t>56-2115931</t>
        </is>
      </c>
      <c r="D874" t="inlineStr">
        <is>
          <t>Florida</t>
        </is>
      </c>
      <c r="E874" t="inlineStr">
        <is>
          <t>FL</t>
        </is>
      </c>
      <c r="F874" t="n">
        <v>2025</v>
      </c>
      <c r="G874" t="n">
        <v>2</v>
      </c>
      <c r="H874" s="13" t="n">
        <v>1376000</v>
      </c>
      <c r="I874" s="12" t="n">
        <v>59</v>
      </c>
      <c r="J874" s="13" t="n">
        <v>10000</v>
      </c>
      <c r="K874" s="13">
        <f>IFERROR($H874/$I874,"")</f>
        <v/>
      </c>
      <c r="L874" s="13" t="n">
        <v>200000</v>
      </c>
      <c r="M874" t="inlineStr">
        <is>
          <t>NC, TN, UT</t>
        </is>
      </c>
      <c r="N874" t="inlineStr">
        <is>
          <t>No</t>
        </is>
      </c>
      <c r="O874" t="inlineStr">
        <is>
          <t>Not stated</t>
        </is>
      </c>
      <c r="Q874" s="9" t="inlineStr">
        <is>
          <t>https://grantcue.com/foundations/vicky-and-sam-hunt-foundation-562115931</t>
        </is>
      </c>
    </row>
    <row r="875">
      <c r="A875">
        <f>IF($E875=$E874,$A874+1,1)</f>
        <v/>
      </c>
      <c r="B875" t="inlineStr">
        <is>
          <t>Wilson &amp; Johnson Private Foundation</t>
        </is>
      </c>
      <c r="C875" t="inlineStr">
        <is>
          <t>88-6492441</t>
        </is>
      </c>
      <c r="D875" t="inlineStr">
        <is>
          <t>Florida</t>
        </is>
      </c>
      <c r="E875" t="inlineStr">
        <is>
          <t>FL</t>
        </is>
      </c>
      <c r="F875" t="n">
        <v>2024</v>
      </c>
      <c r="G875" t="n">
        <v>1</v>
      </c>
      <c r="H875" s="13" t="n">
        <v>1370770</v>
      </c>
      <c r="I875" s="12" t="n">
        <v>37</v>
      </c>
      <c r="J875" s="13" t="n">
        <v>10000</v>
      </c>
      <c r="K875" s="13">
        <f>IFERROR($H875/$I875,"")</f>
        <v/>
      </c>
      <c r="L875" s="13" t="n">
        <v>480000</v>
      </c>
      <c r="M875" t="inlineStr">
        <is>
          <t>OH, LA, MN</t>
        </is>
      </c>
      <c r="N875" t="inlineStr">
        <is>
          <t>No</t>
        </is>
      </c>
      <c r="O875" t="inlineStr">
        <is>
          <t>Not stated</t>
        </is>
      </c>
      <c r="Q875" s="9" t="inlineStr">
        <is>
          <t>https://grantcue.com/foundations/wilson-and-johnson-private-foundation-886492441</t>
        </is>
      </c>
    </row>
    <row r="876">
      <c r="A876">
        <f>IF($E876=$E875,$A875+1,1)</f>
        <v/>
      </c>
      <c r="B876" t="inlineStr">
        <is>
          <t>KAREN AND KEVIN LYNCH FOUNDATION</t>
        </is>
      </c>
      <c r="C876" t="inlineStr">
        <is>
          <t>92-1361140</t>
        </is>
      </c>
      <c r="D876" t="inlineStr">
        <is>
          <t>Florida</t>
        </is>
      </c>
      <c r="E876" t="inlineStr">
        <is>
          <t>FL</t>
        </is>
      </c>
      <c r="F876" t="n">
        <v>2025</v>
      </c>
      <c r="G876" t="n">
        <v>2</v>
      </c>
      <c r="H876" s="13" t="n">
        <v>1368000</v>
      </c>
      <c r="I876" s="12" t="n">
        <v>10</v>
      </c>
      <c r="J876" s="13" t="n">
        <v>45000</v>
      </c>
      <c r="K876" s="13">
        <f>IFERROR($H876/$I876,"")</f>
        <v/>
      </c>
      <c r="L876" s="13" t="n">
        <v>1000000</v>
      </c>
      <c r="M876" t="inlineStr">
        <is>
          <t>MA, PA, CA</t>
        </is>
      </c>
      <c r="N876" t="inlineStr">
        <is>
          <t>No</t>
        </is>
      </c>
      <c r="O876" t="inlineStr">
        <is>
          <t>Not stated</t>
        </is>
      </c>
      <c r="Q876" s="9" t="inlineStr">
        <is>
          <t>https://grantcue.com/foundations/karen-and-kevin-lynch-foundation-921361140</t>
        </is>
      </c>
    </row>
    <row r="877">
      <c r="A877">
        <f>IF($E877=$E876,$A876+1,1)</f>
        <v/>
      </c>
      <c r="B877" t="inlineStr">
        <is>
          <t>JASTEKA FOUNDATION</t>
        </is>
      </c>
      <c r="C877" t="inlineStr">
        <is>
          <t>61-1356020</t>
        </is>
      </c>
      <c r="D877" t="inlineStr">
        <is>
          <t>Florida</t>
        </is>
      </c>
      <c r="E877" t="inlineStr">
        <is>
          <t>FL</t>
        </is>
      </c>
      <c r="F877" t="n">
        <v>2023</v>
      </c>
      <c r="G877" t="n">
        <v>1</v>
      </c>
      <c r="H877" s="13" t="n">
        <v>1367000</v>
      </c>
      <c r="I877" s="12" t="n">
        <v>39</v>
      </c>
      <c r="J877" s="13" t="n">
        <v>5000</v>
      </c>
      <c r="K877" s="13">
        <f>IFERROR($H877/$I877,"")</f>
        <v/>
      </c>
      <c r="L877" s="13" t="n">
        <v>300000</v>
      </c>
      <c r="M877" t="inlineStr">
        <is>
          <t>KY, IN, NY</t>
        </is>
      </c>
      <c r="N877" t="inlineStr">
        <is>
          <t>Yes</t>
        </is>
      </c>
      <c r="O877" t="inlineStr">
        <is>
          <t>Yes</t>
        </is>
      </c>
      <c r="Q877" s="9" t="inlineStr">
        <is>
          <t>https://grantcue.com/foundations/jasteka-foundation-611356020</t>
        </is>
      </c>
    </row>
    <row r="878">
      <c r="A878">
        <f>IF($E878=$E877,$A877+1,1)</f>
        <v/>
      </c>
      <c r="B878" t="inlineStr">
        <is>
          <t>JAMES M DOSS CHARITABLE FOUNDATION TRUST</t>
        </is>
      </c>
      <c r="C878" t="inlineStr">
        <is>
          <t>30-6558102</t>
        </is>
      </c>
      <c r="D878" t="inlineStr">
        <is>
          <t>Florida</t>
        </is>
      </c>
      <c r="E878" t="inlineStr">
        <is>
          <t>FL</t>
        </is>
      </c>
      <c r="F878" t="n">
        <v>2025</v>
      </c>
      <c r="G878" t="n">
        <v>3</v>
      </c>
      <c r="H878" s="13" t="n">
        <v>1364196</v>
      </c>
      <c r="I878" s="12" t="n">
        <v>56</v>
      </c>
      <c r="J878" s="13" t="n">
        <v>25000</v>
      </c>
      <c r="K878" s="13">
        <f>IFERROR($H878/$I878,"")</f>
        <v/>
      </c>
      <c r="L878" s="13" t="n">
        <v>100000</v>
      </c>
      <c r="M878" t="inlineStr">
        <is>
          <t>TN, NC</t>
        </is>
      </c>
      <c r="N878" t="inlineStr">
        <is>
          <t>No</t>
        </is>
      </c>
      <c r="O878" t="inlineStr">
        <is>
          <t>Not stated</t>
        </is>
      </c>
      <c r="Q878" s="9" t="inlineStr">
        <is>
          <t>https://grantcue.com/foundations/james-m-doss-charitable-foundation-trust-c-o-wayne-f-seitl-306558102</t>
        </is>
      </c>
    </row>
    <row r="879">
      <c r="A879">
        <f>IF($E879=$E878,$A878+1,1)</f>
        <v/>
      </c>
      <c r="B879" t="inlineStr">
        <is>
          <t>B Carlin Foundation Inc</t>
        </is>
      </c>
      <c r="C879" t="inlineStr">
        <is>
          <t>65-0923706</t>
        </is>
      </c>
      <c r="D879" t="inlineStr">
        <is>
          <t>Florida</t>
        </is>
      </c>
      <c r="E879" t="inlineStr">
        <is>
          <t>FL</t>
        </is>
      </c>
      <c r="F879" t="n">
        <v>2025</v>
      </c>
      <c r="G879" t="n">
        <v>2</v>
      </c>
      <c r="H879" s="13" t="n">
        <v>1362500</v>
      </c>
      <c r="I879" s="12" t="n">
        <v>25</v>
      </c>
      <c r="J879" s="13" t="n">
        <v>25000</v>
      </c>
      <c r="K879" s="13">
        <f>IFERROR($H879/$I879,"")</f>
        <v/>
      </c>
      <c r="L879" s="13" t="n">
        <v>276000</v>
      </c>
      <c r="M879" t="inlineStr">
        <is>
          <t>NY</t>
        </is>
      </c>
      <c r="N879" t="inlineStr">
        <is>
          <t>No</t>
        </is>
      </c>
      <c r="O879" t="inlineStr">
        <is>
          <t>Not stated</t>
        </is>
      </c>
      <c r="Q879" s="9" t="inlineStr">
        <is>
          <t>https://grantcue.com/foundations/b-carlin-foundation-inc-650923706</t>
        </is>
      </c>
    </row>
    <row r="880">
      <c r="A880">
        <f>IF($E880=$E879,$A879+1,1)</f>
        <v/>
      </c>
      <c r="B880" t="inlineStr">
        <is>
          <t>MARSHALL E RINKER SR FOUNDATION INC</t>
        </is>
      </c>
      <c r="C880" t="inlineStr">
        <is>
          <t>65-0871532</t>
        </is>
      </c>
      <c r="D880" t="inlineStr">
        <is>
          <t>Florida</t>
        </is>
      </c>
      <c r="E880" t="inlineStr">
        <is>
          <t>FL</t>
        </is>
      </c>
      <c r="F880" t="n">
        <v>2024</v>
      </c>
      <c r="G880" t="n">
        <v>1</v>
      </c>
      <c r="H880" s="13" t="n">
        <v>1357000</v>
      </c>
      <c r="I880" s="12" t="n">
        <v>20</v>
      </c>
      <c r="J880" s="13" t="n">
        <v>27500</v>
      </c>
      <c r="K880" s="13">
        <f>IFERROR($H880/$I880,"")</f>
        <v/>
      </c>
      <c r="L880" s="13" t="n">
        <v>250000</v>
      </c>
      <c r="M880" t="inlineStr">
        <is>
          <t>SC, NY, DC</t>
        </is>
      </c>
      <c r="N880" t="inlineStr">
        <is>
          <t>No</t>
        </is>
      </c>
      <c r="O880" t="inlineStr">
        <is>
          <t>Not stated</t>
        </is>
      </c>
      <c r="Q880" s="9" t="inlineStr">
        <is>
          <t>https://grantcue.com/foundations/marshall-e-rinker-sr-foundation-inc-650871532</t>
        </is>
      </c>
    </row>
    <row r="881">
      <c r="A881">
        <f>IF($E881=$E880,$A880+1,1)</f>
        <v/>
      </c>
      <c r="B881" t="inlineStr">
        <is>
          <t>KLAUS FAMILY FOUNDATION</t>
        </is>
      </c>
      <c r="C881" t="inlineStr">
        <is>
          <t>20-5529710</t>
        </is>
      </c>
      <c r="D881" t="inlineStr">
        <is>
          <t>Florida</t>
        </is>
      </c>
      <c r="E881" t="inlineStr">
        <is>
          <t>FL</t>
        </is>
      </c>
      <c r="F881" t="n">
        <v>2024</v>
      </c>
      <c r="G881" t="n">
        <v>2</v>
      </c>
      <c r="H881" s="13" t="n">
        <v>1356800</v>
      </c>
      <c r="I881" s="12" t="n">
        <v>14</v>
      </c>
      <c r="J881" s="13" t="n">
        <v>14750</v>
      </c>
      <c r="K881" s="13">
        <f>IFERROR($H881/$I881,"")</f>
        <v/>
      </c>
      <c r="L881" s="13" t="n">
        <v>672000</v>
      </c>
      <c r="M881" t="inlineStr">
        <is>
          <t>GA, LEBANON, CA</t>
        </is>
      </c>
      <c r="N881" t="inlineStr">
        <is>
          <t>No</t>
        </is>
      </c>
      <c r="O881" t="inlineStr">
        <is>
          <t>Not stated</t>
        </is>
      </c>
      <c r="Q881" s="9" t="inlineStr">
        <is>
          <t>https://grantcue.com/foundations/klaus-family-foundation-205529710</t>
        </is>
      </c>
    </row>
    <row r="882">
      <c r="A882">
        <f>IF($E882=$E881,$A881+1,1)</f>
        <v/>
      </c>
      <c r="B882" t="inlineStr">
        <is>
          <t>HUIZENGA FAMILY FOUNDATION INC</t>
        </is>
      </c>
      <c r="C882" t="inlineStr">
        <is>
          <t>65-0018158</t>
        </is>
      </c>
      <c r="D882" t="inlineStr">
        <is>
          <t>Florida</t>
        </is>
      </c>
      <c r="E882" t="inlineStr">
        <is>
          <t>FL</t>
        </is>
      </c>
      <c r="F882" t="n">
        <v>2024</v>
      </c>
      <c r="G882" t="n">
        <v>1</v>
      </c>
      <c r="H882" s="13" t="n">
        <v>1351020</v>
      </c>
      <c r="I882" s="12" t="n">
        <v>28</v>
      </c>
      <c r="J882" s="13" t="n">
        <v>15000</v>
      </c>
      <c r="K882" s="13">
        <f>IFERROR($H882/$I882,"")</f>
        <v/>
      </c>
      <c r="L882" s="13" t="n">
        <v>400000</v>
      </c>
      <c r="M882" t="inlineStr">
        <is>
          <t>VA, MA, NY</t>
        </is>
      </c>
      <c r="N882" t="inlineStr">
        <is>
          <t>No</t>
        </is>
      </c>
      <c r="O882" t="inlineStr">
        <is>
          <t>Not stated</t>
        </is>
      </c>
      <c r="Q882" s="9" t="inlineStr">
        <is>
          <t>https://grantcue.com/foundations/huizenga-family-foundation-inc-650018158</t>
        </is>
      </c>
    </row>
    <row r="883">
      <c r="A883">
        <f>IF($E883=$E882,$A882+1,1)</f>
        <v/>
      </c>
      <c r="B883" t="inlineStr">
        <is>
          <t>The Margaret Ellen Nielsen Foundation</t>
        </is>
      </c>
      <c r="C883" t="inlineStr">
        <is>
          <t>47-5266096</t>
        </is>
      </c>
      <c r="D883" t="inlineStr">
        <is>
          <t>Florida</t>
        </is>
      </c>
      <c r="E883" t="inlineStr">
        <is>
          <t>FL</t>
        </is>
      </c>
      <c r="F883" t="n">
        <v>2025</v>
      </c>
      <c r="G883" t="n">
        <v>2</v>
      </c>
      <c r="H883" s="13" t="n">
        <v>1346800</v>
      </c>
      <c r="I883" s="12" t="n">
        <v>27</v>
      </c>
      <c r="J883" s="13" t="n">
        <v>20000</v>
      </c>
      <c r="K883" s="13">
        <f>IFERROR($H883/$I883,"")</f>
        <v/>
      </c>
      <c r="L883" s="13" t="n">
        <v>250000</v>
      </c>
      <c r="M883" t="inlineStr">
        <is>
          <t>MA, WI, OH</t>
        </is>
      </c>
      <c r="N883" t="inlineStr">
        <is>
          <t>No</t>
        </is>
      </c>
      <c r="O883" t="inlineStr">
        <is>
          <t>Not stated</t>
        </is>
      </c>
      <c r="Q883" s="9" t="inlineStr">
        <is>
          <t>https://grantcue.com/foundations/the-margaret-ellen-nielsen-foundation-475266096</t>
        </is>
      </c>
    </row>
    <row r="884">
      <c r="A884">
        <f>IF($E884=$E883,$A883+1,1)</f>
        <v/>
      </c>
      <c r="B884" t="inlineStr">
        <is>
          <t>BI-LO Holdings Foundation Inc</t>
        </is>
      </c>
      <c r="C884" t="inlineStr">
        <is>
          <t>59-0995428</t>
        </is>
      </c>
      <c r="D884" t="inlineStr">
        <is>
          <t>Florida</t>
        </is>
      </c>
      <c r="E884" t="inlineStr">
        <is>
          <t>FL</t>
        </is>
      </c>
      <c r="F884" t="n">
        <v>2024</v>
      </c>
      <c r="G884" t="n">
        <v>1</v>
      </c>
      <c r="H884" s="13" t="n">
        <v>1345896</v>
      </c>
      <c r="I884" s="12" t="n">
        <v>63</v>
      </c>
      <c r="J884" s="13" t="n">
        <v>10000</v>
      </c>
      <c r="K884" s="13">
        <f>IFERROR($H884/$I884,"")</f>
        <v/>
      </c>
      <c r="L884" s="13" t="n">
        <v>350000</v>
      </c>
      <c r="M884" t="inlineStr">
        <is>
          <t>OK, AL, IL</t>
        </is>
      </c>
      <c r="N884" t="inlineStr">
        <is>
          <t>Yes</t>
        </is>
      </c>
      <c r="O884" t="inlineStr">
        <is>
          <t>Yes</t>
        </is>
      </c>
      <c r="Q884" s="9" t="inlineStr">
        <is>
          <t>https://grantcue.com/foundations/bi-lo-holdings-foundation-inc-590995428</t>
        </is>
      </c>
    </row>
    <row r="885">
      <c r="A885">
        <f>IF($E885=$E884,$A884+1,1)</f>
        <v/>
      </c>
      <c r="B885" t="inlineStr">
        <is>
          <t>THE SCHROTH FAMILY FOUNDATION INC</t>
        </is>
      </c>
      <c r="C885" t="inlineStr">
        <is>
          <t>01-0747898</t>
        </is>
      </c>
      <c r="D885" t="inlineStr">
        <is>
          <t>Florida</t>
        </is>
      </c>
      <c r="E885" t="inlineStr">
        <is>
          <t>FL</t>
        </is>
      </c>
      <c r="F885" t="n">
        <v>2024</v>
      </c>
      <c r="G885" t="n">
        <v>1</v>
      </c>
      <c r="H885" s="13" t="n">
        <v>1343750</v>
      </c>
      <c r="I885" s="12" t="n">
        <v>11</v>
      </c>
      <c r="J885" s="13" t="n">
        <v>25000</v>
      </c>
      <c r="K885" s="13">
        <f>IFERROR($H885/$I885,"")</f>
        <v/>
      </c>
      <c r="L885" s="13" t="n">
        <v>750000</v>
      </c>
      <c r="M885" t="inlineStr">
        <is>
          <t>NJ, NY, GA</t>
        </is>
      </c>
      <c r="N885" t="inlineStr">
        <is>
          <t>No</t>
        </is>
      </c>
      <c r="O885" t="inlineStr">
        <is>
          <t>Not stated</t>
        </is>
      </c>
      <c r="Q885" s="9" t="inlineStr">
        <is>
          <t>https://grantcue.com/foundations/the-schroth-family-foundation-inc-010747898</t>
        </is>
      </c>
    </row>
    <row r="886">
      <c r="A886">
        <f>IF($E886=$E885,$A885+1,1)</f>
        <v/>
      </c>
      <c r="B886" t="inlineStr">
        <is>
          <t>RONALD J WOODS CHARITABLE TRUST</t>
        </is>
      </c>
      <c r="C886" t="inlineStr">
        <is>
          <t>65-6252291</t>
        </is>
      </c>
      <c r="D886" t="inlineStr">
        <is>
          <t>Florida</t>
        </is>
      </c>
      <c r="E886" t="inlineStr">
        <is>
          <t>FL</t>
        </is>
      </c>
      <c r="F886" t="n">
        <v>2024</v>
      </c>
      <c r="G886" t="n">
        <v>1</v>
      </c>
      <c r="H886" s="13" t="n">
        <v>1343551</v>
      </c>
      <c r="I886" s="12" t="n">
        <v>42</v>
      </c>
      <c r="J886" s="13" t="n">
        <v>15000</v>
      </c>
      <c r="K886" s="13">
        <f>IFERROR($H886/$I886,"")</f>
        <v/>
      </c>
      <c r="L886" s="13" t="n">
        <v>365750</v>
      </c>
      <c r="M886" t="inlineStr">
        <is>
          <t>MI, CO, MT</t>
        </is>
      </c>
      <c r="N886" t="inlineStr">
        <is>
          <t>No</t>
        </is>
      </c>
      <c r="O886" t="inlineStr">
        <is>
          <t>Not stated</t>
        </is>
      </c>
      <c r="Q886" s="9" t="inlineStr">
        <is>
          <t>https://grantcue.com/foundations/ronald-j-woods-charitable-trust-656252291</t>
        </is>
      </c>
    </row>
    <row r="887">
      <c r="A887">
        <f>IF($E887=$E886,$A886+1,1)</f>
        <v/>
      </c>
      <c r="B887" t="inlineStr">
        <is>
          <t>JERRY TAYLOR &amp; NANCY BRYANT FOUNDATION</t>
        </is>
      </c>
      <c r="C887" t="inlineStr">
        <is>
          <t>52-2134053</t>
        </is>
      </c>
      <c r="D887" t="inlineStr">
        <is>
          <t>Florida</t>
        </is>
      </c>
      <c r="E887" t="inlineStr">
        <is>
          <t>FL</t>
        </is>
      </c>
      <c r="F887" t="n">
        <v>2025</v>
      </c>
      <c r="G887" t="n">
        <v>2</v>
      </c>
      <c r="H887" s="13" t="n">
        <v>1339817</v>
      </c>
      <c r="I887" s="12" t="n">
        <v>11</v>
      </c>
      <c r="J887" s="13" t="n">
        <v>5820</v>
      </c>
      <c r="K887" s="13">
        <f>IFERROR($H887/$I887,"")</f>
        <v/>
      </c>
      <c r="L887" s="13" t="n">
        <v>492550</v>
      </c>
      <c r="M887" t="inlineStr">
        <is>
          <t>DC, NY, CA</t>
        </is>
      </c>
      <c r="N887" t="inlineStr">
        <is>
          <t>No</t>
        </is>
      </c>
      <c r="O887" t="inlineStr">
        <is>
          <t>Not stated</t>
        </is>
      </c>
      <c r="Q887" s="9" t="inlineStr">
        <is>
          <t>https://grantcue.com/foundations/jerry-taylor-and-nancy-bryant-foundation-522134053</t>
        </is>
      </c>
    </row>
    <row r="888">
      <c r="A888">
        <f>IF($E888=$E887,$A887+1,1)</f>
        <v/>
      </c>
      <c r="B888" t="inlineStr">
        <is>
          <t>Charles and Sandra Johnston Foundation</t>
        </is>
      </c>
      <c r="C888" t="inlineStr">
        <is>
          <t>86-3801621</t>
        </is>
      </c>
      <c r="D888" t="inlineStr">
        <is>
          <t>Florida</t>
        </is>
      </c>
      <c r="E888" t="inlineStr">
        <is>
          <t>FL</t>
        </is>
      </c>
      <c r="F888" t="n">
        <v>2025</v>
      </c>
      <c r="G888" t="n">
        <v>2</v>
      </c>
      <c r="H888" s="13" t="n">
        <v>1332600</v>
      </c>
      <c r="I888" s="12" t="n">
        <v>30</v>
      </c>
      <c r="J888" s="13" t="n">
        <v>7750</v>
      </c>
      <c r="K888" s="13">
        <f>IFERROR($H888/$I888,"")</f>
        <v/>
      </c>
      <c r="L888" s="13" t="n">
        <v>1000000</v>
      </c>
      <c r="M888" t="inlineStr">
        <is>
          <t>MA, NH, ME</t>
        </is>
      </c>
      <c r="N888" t="inlineStr">
        <is>
          <t>No</t>
        </is>
      </c>
      <c r="O888" t="inlineStr">
        <is>
          <t>Not stated</t>
        </is>
      </c>
      <c r="Q888" s="9" t="inlineStr">
        <is>
          <t>https://grantcue.com/foundations/charles-and-sandra-johnston-foundation-863801621</t>
        </is>
      </c>
    </row>
    <row r="889">
      <c r="A889">
        <f>IF($E889=$E888,$A888+1,1)</f>
        <v/>
      </c>
      <c r="B889" t="inlineStr">
        <is>
          <t>ROBERT B &amp; JANET A HOFFMAN FOUNDATION</t>
        </is>
      </c>
      <c r="C889" t="inlineStr">
        <is>
          <t>20-1798512</t>
        </is>
      </c>
      <c r="D889" t="inlineStr">
        <is>
          <t>Florida</t>
        </is>
      </c>
      <c r="E889" t="inlineStr">
        <is>
          <t>FL</t>
        </is>
      </c>
      <c r="F889" t="n">
        <v>2025</v>
      </c>
      <c r="G889" t="n">
        <v>2</v>
      </c>
      <c r="H889" s="13" t="n">
        <v>1319100</v>
      </c>
      <c r="I889" s="12" t="n">
        <v>72</v>
      </c>
      <c r="J889" s="13" t="n">
        <v>1000</v>
      </c>
      <c r="K889" s="13">
        <f>IFERROR($H889/$I889,"")</f>
        <v/>
      </c>
      <c r="L889" s="13" t="n">
        <v>1000000</v>
      </c>
      <c r="M889" t="inlineStr">
        <is>
          <t>DC, NY, NC</t>
        </is>
      </c>
      <c r="N889" t="inlineStr">
        <is>
          <t>No</t>
        </is>
      </c>
      <c r="O889" t="inlineStr">
        <is>
          <t>Not stated</t>
        </is>
      </c>
      <c r="Q889" s="9" t="inlineStr">
        <is>
          <t>https://grantcue.com/foundations/robert-b-and-janet-a-hoffman-foundation-c-o-eton-advisors-lp-201798512</t>
        </is>
      </c>
    </row>
    <row r="890">
      <c r="A890">
        <f>IF($E890=$E889,$A889+1,1)</f>
        <v/>
      </c>
      <c r="B890" t="inlineStr">
        <is>
          <t>JOY MCCANN FOUNDATION INC</t>
        </is>
      </c>
      <c r="C890" t="inlineStr">
        <is>
          <t>59-3166283</t>
        </is>
      </c>
      <c r="D890" t="inlineStr">
        <is>
          <t>Florida</t>
        </is>
      </c>
      <c r="E890" t="inlineStr">
        <is>
          <t>FL</t>
        </is>
      </c>
      <c r="F890" t="n">
        <v>2024</v>
      </c>
      <c r="G890" t="n">
        <v>2</v>
      </c>
      <c r="H890" s="13" t="n">
        <v>1317988</v>
      </c>
      <c r="I890" s="12" t="n">
        <v>100</v>
      </c>
      <c r="J890" s="13" t="n">
        <v>12700</v>
      </c>
      <c r="K890" s="13">
        <f>IFERROR($H890/$I890,"")</f>
        <v/>
      </c>
      <c r="L890" s="13" t="n">
        <v>57895</v>
      </c>
      <c r="M890" t="inlineStr">
        <is>
          <t>MA, MI, LA</t>
        </is>
      </c>
      <c r="N890" t="inlineStr">
        <is>
          <t>No</t>
        </is>
      </c>
      <c r="O890" t="inlineStr">
        <is>
          <t>Yes</t>
        </is>
      </c>
      <c r="Q890" s="9" t="inlineStr">
        <is>
          <t>https://grantcue.com/foundations/joy-mccann-foundation-inc-593166283</t>
        </is>
      </c>
    </row>
    <row r="891">
      <c r="A891">
        <f>IF($E891=$E890,$A890+1,1)</f>
        <v/>
      </c>
      <c r="B891" t="inlineStr">
        <is>
          <t>BOSTON ELEANORA UNITRUST-CHARITIES</t>
        </is>
      </c>
      <c r="C891" t="inlineStr">
        <is>
          <t>43-6354926</t>
        </is>
      </c>
      <c r="D891" t="inlineStr">
        <is>
          <t>Florida</t>
        </is>
      </c>
      <c r="E891" t="inlineStr">
        <is>
          <t>FL</t>
        </is>
      </c>
      <c r="F891" t="n">
        <v>2025</v>
      </c>
      <c r="G891" t="n">
        <v>2</v>
      </c>
      <c r="H891" s="13" t="n">
        <v>1316470</v>
      </c>
      <c r="I891" s="12" t="n">
        <v>12</v>
      </c>
      <c r="J891" s="13" t="n">
        <v>35310</v>
      </c>
      <c r="K891" s="13">
        <f>IFERROR($H891/$I891,"")</f>
        <v/>
      </c>
      <c r="L891" s="13" t="n">
        <v>289948</v>
      </c>
      <c r="M891" t="inlineStr">
        <is>
          <t>MD, IL, MO</t>
        </is>
      </c>
      <c r="N891" t="inlineStr">
        <is>
          <t>No</t>
        </is>
      </c>
      <c r="O891" t="inlineStr">
        <is>
          <t>Not stated</t>
        </is>
      </c>
      <c r="Q891" s="9" t="inlineStr">
        <is>
          <t>https://grantcue.com/foundations/boston-eleanora-unitrust-charities-436354926</t>
        </is>
      </c>
    </row>
    <row r="892">
      <c r="A892">
        <f>IF($E892=$E891,$A891+1,1)</f>
        <v/>
      </c>
      <c r="B892" t="inlineStr">
        <is>
          <t>THE SAUL AND THERESA ESMAN FOUNDATION INC</t>
        </is>
      </c>
      <c r="C892" t="inlineStr">
        <is>
          <t>33-1215642</t>
        </is>
      </c>
      <c r="D892" t="inlineStr">
        <is>
          <t>Florida</t>
        </is>
      </c>
      <c r="E892" t="inlineStr">
        <is>
          <t>FL</t>
        </is>
      </c>
      <c r="F892" t="n">
        <v>2025</v>
      </c>
      <c r="G892" t="n">
        <v>4</v>
      </c>
      <c r="H892" s="13" t="n">
        <v>1314030</v>
      </c>
      <c r="I892" s="12" t="n">
        <v>72</v>
      </c>
      <c r="J892" s="13" t="n">
        <v>7300</v>
      </c>
      <c r="K892" s="13">
        <f>IFERROR($H892/$I892,"")</f>
        <v/>
      </c>
      <c r="L892" s="13" t="n">
        <v>80000</v>
      </c>
      <c r="M892" t="inlineStr">
        <is>
          <t>PA, TX, MD</t>
        </is>
      </c>
      <c r="N892" t="inlineStr">
        <is>
          <t>No</t>
        </is>
      </c>
      <c r="O892" t="inlineStr">
        <is>
          <t>Not stated</t>
        </is>
      </c>
      <c r="Q892" s="9" t="inlineStr">
        <is>
          <t>https://grantcue.com/foundations/the-saul-and-theresa-esman-foundation-inc-331215642</t>
        </is>
      </c>
    </row>
    <row r="893">
      <c r="A893">
        <f>IF($E893=$E892,$A892+1,1)</f>
        <v/>
      </c>
      <c r="B893" t="inlineStr">
        <is>
          <t>MELVIN J AND HARRIET H NASER CHARITABLE TRUST</t>
        </is>
      </c>
      <c r="C893" t="inlineStr">
        <is>
          <t>45-6243167</t>
        </is>
      </c>
      <c r="D893" t="inlineStr">
        <is>
          <t>Florida</t>
        </is>
      </c>
      <c r="E893" t="inlineStr">
        <is>
          <t>FL</t>
        </is>
      </c>
      <c r="F893" t="n">
        <v>2025</v>
      </c>
      <c r="G893" t="n">
        <v>2</v>
      </c>
      <c r="H893" s="13" t="n">
        <v>1313750</v>
      </c>
      <c r="I893" s="12" t="n">
        <v>39</v>
      </c>
      <c r="J893" s="13" t="n">
        <v>30000</v>
      </c>
      <c r="K893" s="13">
        <f>IFERROR($H893/$I893,"")</f>
        <v/>
      </c>
      <c r="L893" s="13" t="n">
        <v>142500</v>
      </c>
      <c r="M893" t="inlineStr">
        <is>
          <t>PA, DC, VA</t>
        </is>
      </c>
      <c r="N893" t="inlineStr">
        <is>
          <t>Yes</t>
        </is>
      </c>
      <c r="O893" t="inlineStr">
        <is>
          <t>Not stated</t>
        </is>
      </c>
      <c r="P893" s="9" t="inlineStr">
        <is>
          <t>https://guidestar.org/</t>
        </is>
      </c>
      <c r="Q893" s="9" t="inlineStr">
        <is>
          <t>https://grantcue.com/foundations/melvin-j-and-harriet-h-naser-charitable-trust-456243167</t>
        </is>
      </c>
    </row>
    <row r="894">
      <c r="A894">
        <f>IF($E894=$E893,$A893+1,1)</f>
        <v/>
      </c>
      <c r="B894" t="inlineStr">
        <is>
          <t>THE YERRID FOUNDATION INC</t>
        </is>
      </c>
      <c r="C894" t="inlineStr">
        <is>
          <t>59-3571804</t>
        </is>
      </c>
      <c r="D894" t="inlineStr">
        <is>
          <t>Florida</t>
        </is>
      </c>
      <c r="E894" t="inlineStr">
        <is>
          <t>FL</t>
        </is>
      </c>
      <c r="F894" t="n">
        <v>2025</v>
      </c>
      <c r="G894" t="n">
        <v>2</v>
      </c>
      <c r="H894" s="13" t="n">
        <v>1312200</v>
      </c>
      <c r="I894" s="12" t="n">
        <v>56</v>
      </c>
      <c r="J894" s="13" t="n">
        <v>10000</v>
      </c>
      <c r="K894" s="13">
        <f>IFERROR($H894/$I894,"")</f>
        <v/>
      </c>
      <c r="L894" s="13" t="n">
        <v>250000</v>
      </c>
      <c r="M894" t="inlineStr">
        <is>
          <t>DC, TX, NY</t>
        </is>
      </c>
      <c r="N894" t="inlineStr">
        <is>
          <t>No</t>
        </is>
      </c>
      <c r="O894" t="inlineStr">
        <is>
          <t>Not stated</t>
        </is>
      </c>
      <c r="Q894" s="9" t="inlineStr">
        <is>
          <t>https://grantcue.com/foundations/the-yerrid-foundation-inc-593571804</t>
        </is>
      </c>
    </row>
    <row r="895">
      <c r="A895">
        <f>IF($E895=$E894,$A894+1,1)</f>
        <v/>
      </c>
      <c r="B895" t="inlineStr">
        <is>
          <t>HALBROOK FAMILY FOUNDATION</t>
        </is>
      </c>
      <c r="C895" t="inlineStr">
        <is>
          <t>20-3898148</t>
        </is>
      </c>
      <c r="D895" t="inlineStr">
        <is>
          <t>Florida</t>
        </is>
      </c>
      <c r="E895" t="inlineStr">
        <is>
          <t>FL</t>
        </is>
      </c>
      <c r="F895" t="n">
        <v>2024</v>
      </c>
      <c r="G895" t="n">
        <v>1</v>
      </c>
      <c r="H895" s="13" t="n">
        <v>1312157</v>
      </c>
      <c r="I895" s="12" t="n">
        <v>15</v>
      </c>
      <c r="J895" s="13" t="n">
        <v>50000</v>
      </c>
      <c r="K895" s="13">
        <f>IFERROR($H895/$I895,"")</f>
        <v/>
      </c>
      <c r="L895" s="13" t="n">
        <v>286022</v>
      </c>
      <c r="M895" t="inlineStr">
        <is>
          <t>IN, KY, NC</t>
        </is>
      </c>
      <c r="N895" t="inlineStr">
        <is>
          <t>No</t>
        </is>
      </c>
      <c r="O895" t="inlineStr">
        <is>
          <t>Not stated</t>
        </is>
      </c>
      <c r="Q895" s="9" t="inlineStr">
        <is>
          <t>https://grantcue.com/foundations/halbrook-family-foundation-203898148</t>
        </is>
      </c>
    </row>
    <row r="896">
      <c r="A896">
        <f>IF($E896=$E895,$A895+1,1)</f>
        <v/>
      </c>
      <c r="B896" t="inlineStr">
        <is>
          <t>CHARLES &amp; MARABETH CAUSEY FOUNDATION INC</t>
        </is>
      </c>
      <c r="C896" t="inlineStr">
        <is>
          <t>65-0711722</t>
        </is>
      </c>
      <c r="D896" t="inlineStr">
        <is>
          <t>Florida</t>
        </is>
      </c>
      <c r="E896" t="inlineStr">
        <is>
          <t>FL</t>
        </is>
      </c>
      <c r="F896" t="n">
        <v>2025</v>
      </c>
      <c r="G896" t="n">
        <v>2</v>
      </c>
      <c r="H896" s="13" t="n">
        <v>1310000</v>
      </c>
      <c r="I896" s="12" t="n">
        <v>5</v>
      </c>
      <c r="J896" s="13" t="n">
        <v>300000</v>
      </c>
      <c r="K896" s="13">
        <f>IFERROR($H896/$I896,"")</f>
        <v/>
      </c>
      <c r="L896" s="13" t="n">
        <v>400000</v>
      </c>
      <c r="M896" t="inlineStr">
        <is>
          <t>MD, NJ</t>
        </is>
      </c>
      <c r="N896" t="inlineStr">
        <is>
          <t>No</t>
        </is>
      </c>
      <c r="O896" t="inlineStr">
        <is>
          <t>Not stated</t>
        </is>
      </c>
      <c r="Q896" s="9" t="inlineStr">
        <is>
          <t>https://grantcue.com/foundations/charles-and-marabeth-causey-foundation-inc-650711722</t>
        </is>
      </c>
    </row>
    <row r="897">
      <c r="A897">
        <f>IF($E897=$E896,$A896+1,1)</f>
        <v/>
      </c>
      <c r="B897" t="inlineStr">
        <is>
          <t>THE JAMES H AND MARTA T BATMASIAN FAMILY FOUNDATION INC</t>
        </is>
      </c>
      <c r="C897" t="inlineStr">
        <is>
          <t>65-0894674</t>
        </is>
      </c>
      <c r="D897" t="inlineStr">
        <is>
          <t>Florida</t>
        </is>
      </c>
      <c r="E897" t="inlineStr">
        <is>
          <t>FL</t>
        </is>
      </c>
      <c r="F897" t="n">
        <v>2024</v>
      </c>
      <c r="G897" t="n">
        <v>2</v>
      </c>
      <c r="H897" s="13" t="n">
        <v>1305121</v>
      </c>
      <c r="I897" s="12" t="n">
        <v>74</v>
      </c>
      <c r="J897" s="13" t="n">
        <v>5000</v>
      </c>
      <c r="K897" s="13">
        <f>IFERROR($H897/$I897,"")</f>
        <v/>
      </c>
      <c r="L897" s="13" t="n">
        <v>216000</v>
      </c>
      <c r="M897" t="inlineStr">
        <is>
          <t>NY, CA, MA</t>
        </is>
      </c>
      <c r="N897" t="inlineStr">
        <is>
          <t>Yes</t>
        </is>
      </c>
      <c r="O897" t="inlineStr">
        <is>
          <t>Not stated</t>
        </is>
      </c>
      <c r="Q897" s="9" t="inlineStr">
        <is>
          <t>https://grantcue.com/foundations/the-james-h-and-marta-t-batmasian-family-foundation-inc-650894674</t>
        </is>
      </c>
    </row>
    <row r="898">
      <c r="A898">
        <f>IF($E898=$E897,$A897+1,1)</f>
        <v/>
      </c>
      <c r="B898" t="inlineStr">
        <is>
          <t>LITOWITZ FOUNDATION INC</t>
        </is>
      </c>
      <c r="C898" t="inlineStr">
        <is>
          <t>65-0763609</t>
        </is>
      </c>
      <c r="D898" t="inlineStr">
        <is>
          <t>Florida</t>
        </is>
      </c>
      <c r="E898" t="inlineStr">
        <is>
          <t>FL</t>
        </is>
      </c>
      <c r="F898" t="n">
        <v>2024</v>
      </c>
      <c r="G898" t="n">
        <v>2</v>
      </c>
      <c r="H898" s="13" t="n">
        <v>1301729</v>
      </c>
      <c r="I898" s="12" t="n">
        <v>52</v>
      </c>
      <c r="J898" s="13" t="n">
        <v>10500</v>
      </c>
      <c r="K898" s="13">
        <f>IFERROR($H898/$I898,"")</f>
        <v/>
      </c>
      <c r="L898" s="13" t="n">
        <v>165200</v>
      </c>
      <c r="M898" t="inlineStr">
        <is>
          <t>NY, MA, DC</t>
        </is>
      </c>
      <c r="N898" t="inlineStr">
        <is>
          <t>No</t>
        </is>
      </c>
      <c r="O898" t="inlineStr">
        <is>
          <t>Not stated</t>
        </is>
      </c>
      <c r="Q898" s="9" t="inlineStr">
        <is>
          <t>https://grantcue.com/foundations/litowitz-foundation-inc-650763609</t>
        </is>
      </c>
    </row>
    <row r="899">
      <c r="A899">
        <f>IF($E899=$E898,$A898+1,1)</f>
        <v/>
      </c>
      <c r="B899" t="inlineStr">
        <is>
          <t>THE NORMAN FAMILY FOUNDATION INC</t>
        </is>
      </c>
      <c r="C899" t="inlineStr">
        <is>
          <t>85-1059540</t>
        </is>
      </c>
      <c r="D899" t="inlineStr">
        <is>
          <t>Florida</t>
        </is>
      </c>
      <c r="E899" t="inlineStr">
        <is>
          <t>FL</t>
        </is>
      </c>
      <c r="F899" t="n">
        <v>2024</v>
      </c>
      <c r="G899" t="n">
        <v>2</v>
      </c>
      <c r="H899" s="13" t="n">
        <v>1299600</v>
      </c>
      <c r="I899" s="12" t="n">
        <v>88</v>
      </c>
      <c r="J899" s="13" t="n">
        <v>2500</v>
      </c>
      <c r="K899" s="13">
        <f>IFERROR($H899/$I899,"")</f>
        <v/>
      </c>
      <c r="L899" s="13" t="n">
        <v>155000</v>
      </c>
      <c r="M899" t="inlineStr">
        <is>
          <t>PA, AL, SC</t>
        </is>
      </c>
      <c r="N899" t="inlineStr">
        <is>
          <t>No</t>
        </is>
      </c>
      <c r="O899" t="inlineStr">
        <is>
          <t>Not stated</t>
        </is>
      </c>
      <c r="Q899" s="9" t="inlineStr">
        <is>
          <t>https://grantcue.com/foundations/the-norman-family-foundation-inc-851059540</t>
        </is>
      </c>
    </row>
    <row r="900">
      <c r="A900">
        <f>IF($E900=$E899,$A899+1,1)</f>
        <v/>
      </c>
      <c r="B900" t="inlineStr">
        <is>
          <t>WT MORGAN III FAMILY FOUNDATION INC</t>
        </is>
      </c>
      <c r="C900" t="inlineStr">
        <is>
          <t>59-3635268</t>
        </is>
      </c>
      <c r="D900" t="inlineStr">
        <is>
          <t>Florida</t>
        </is>
      </c>
      <c r="E900" t="inlineStr">
        <is>
          <t>FL</t>
        </is>
      </c>
      <c r="F900" t="n">
        <v>2025</v>
      </c>
      <c r="G900" t="n">
        <v>2</v>
      </c>
      <c r="H900" s="13" t="n">
        <v>1299289</v>
      </c>
      <c r="I900" s="12" t="n">
        <v>49</v>
      </c>
      <c r="J900" s="13" t="n">
        <v>5000</v>
      </c>
      <c r="K900" s="13">
        <f>IFERROR($H900/$I900,"")</f>
        <v/>
      </c>
      <c r="L900" s="13" t="n">
        <v>262000</v>
      </c>
      <c r="M900" t="inlineStr">
        <is>
          <t>TX, NC, IL</t>
        </is>
      </c>
      <c r="N900" t="inlineStr">
        <is>
          <t>Yes</t>
        </is>
      </c>
      <c r="O900" t="inlineStr">
        <is>
          <t>Not stated</t>
        </is>
      </c>
      <c r="Q900" s="9" t="inlineStr">
        <is>
          <t>https://grantcue.com/foundations/wt-morgan-iii-family-foundation-inc-593635268</t>
        </is>
      </c>
    </row>
    <row r="901">
      <c r="A901">
        <f>IF($E901=$E900,$A900+1,1)</f>
        <v/>
      </c>
      <c r="B901" t="inlineStr">
        <is>
          <t>THE PHILIPPE &amp; DEBORAH DAUMAN FOUNDATION</t>
        </is>
      </c>
      <c r="C901" t="inlineStr">
        <is>
          <t>13-4097014</t>
        </is>
      </c>
      <c r="D901" t="inlineStr">
        <is>
          <t>Florida</t>
        </is>
      </c>
      <c r="E901" t="inlineStr">
        <is>
          <t>FL</t>
        </is>
      </c>
      <c r="F901" t="n">
        <v>2024</v>
      </c>
      <c r="G901" t="n">
        <v>1</v>
      </c>
      <c r="H901" s="13" t="n">
        <v>1290700</v>
      </c>
      <c r="I901" s="12" t="n">
        <v>22</v>
      </c>
      <c r="J901" s="13" t="n">
        <v>12625</v>
      </c>
      <c r="K901" s="13">
        <f>IFERROR($H901/$I901,"")</f>
        <v/>
      </c>
      <c r="L901" s="13" t="n">
        <v>600000</v>
      </c>
      <c r="M901" t="inlineStr">
        <is>
          <t>NY, CA</t>
        </is>
      </c>
      <c r="N901" t="inlineStr">
        <is>
          <t>Yes</t>
        </is>
      </c>
      <c r="O901" t="inlineStr">
        <is>
          <t>Yes</t>
        </is>
      </c>
      <c r="Q901" s="9" t="inlineStr">
        <is>
          <t>https://grantcue.com/foundations/the-philippe-and-deborah-dauman-foundation-c-o-philippe-and-deborah-dauman-134097014</t>
        </is>
      </c>
    </row>
    <row r="902">
      <c r="A902">
        <f>IF($E902=$E901,$A901+1,1)</f>
        <v/>
      </c>
      <c r="B902" t="inlineStr">
        <is>
          <t>HARVEY AND CAROL MASSEY FOUNDATION INC</t>
        </is>
      </c>
      <c r="C902" t="inlineStr">
        <is>
          <t>46-4222620</t>
        </is>
      </c>
      <c r="D902" t="inlineStr">
        <is>
          <t>Florida</t>
        </is>
      </c>
      <c r="E902" t="inlineStr">
        <is>
          <t>FL</t>
        </is>
      </c>
      <c r="F902" t="n">
        <v>2024</v>
      </c>
      <c r="G902" t="n">
        <v>1</v>
      </c>
      <c r="H902" s="13" t="n">
        <v>1289500</v>
      </c>
      <c r="I902" s="12" t="n">
        <v>14</v>
      </c>
      <c r="J902" s="13" t="n">
        <v>37500</v>
      </c>
      <c r="K902" s="13">
        <f>IFERROR($H902/$I902,"")</f>
        <v/>
      </c>
      <c r="L902" s="13" t="n">
        <v>432000</v>
      </c>
      <c r="M902" t="inlineStr">
        <is>
          <t>VA, CA, MT</t>
        </is>
      </c>
      <c r="N902" t="inlineStr">
        <is>
          <t>No</t>
        </is>
      </c>
      <c r="O902" t="inlineStr">
        <is>
          <t>Not stated</t>
        </is>
      </c>
      <c r="Q902" s="9" t="inlineStr">
        <is>
          <t>https://grantcue.com/foundations/harvey-and-carol-massey-foundation-inc-464222620</t>
        </is>
      </c>
    </row>
    <row r="903">
      <c r="A903">
        <f>IF($E903=$E902,$A902+1,1)</f>
        <v/>
      </c>
      <c r="B903" t="inlineStr">
        <is>
          <t>BARTLEY J MADDEN FOUNDATION</t>
        </is>
      </c>
      <c r="C903" t="inlineStr">
        <is>
          <t>47-2492240</t>
        </is>
      </c>
      <c r="D903" t="inlineStr">
        <is>
          <t>Florida</t>
        </is>
      </c>
      <c r="E903" t="inlineStr">
        <is>
          <t>FL</t>
        </is>
      </c>
      <c r="F903" t="n">
        <v>2025</v>
      </c>
      <c r="G903" t="n">
        <v>2</v>
      </c>
      <c r="H903" s="13" t="n">
        <v>1285000</v>
      </c>
      <c r="I903" s="12" t="n">
        <v>26</v>
      </c>
      <c r="J903" s="13" t="n">
        <v>20000</v>
      </c>
      <c r="K903" s="13">
        <f>IFERROR($H903/$I903,"")</f>
        <v/>
      </c>
      <c r="L903" s="13" t="n">
        <v>750000</v>
      </c>
      <c r="M903" t="inlineStr">
        <is>
          <t>DC, VA, UT</t>
        </is>
      </c>
      <c r="N903" t="inlineStr">
        <is>
          <t>No</t>
        </is>
      </c>
      <c r="O903" t="inlineStr">
        <is>
          <t>Not stated</t>
        </is>
      </c>
      <c r="Q903" s="9" t="inlineStr">
        <is>
          <t>https://grantcue.com/foundations/bartley-j-madden-foundation-472492240</t>
        </is>
      </c>
    </row>
    <row r="904">
      <c r="A904">
        <f>IF($E904=$E903,$A903+1,1)</f>
        <v/>
      </c>
      <c r="B904" t="inlineStr">
        <is>
          <t>EDWARD &amp; BLOSSOM LEIBOWITZ FAMILY FOUNDATION INC</t>
        </is>
      </c>
      <c r="C904" t="inlineStr">
        <is>
          <t>59-3736869</t>
        </is>
      </c>
      <c r="D904" t="inlineStr">
        <is>
          <t>Florida</t>
        </is>
      </c>
      <c r="E904" t="inlineStr">
        <is>
          <t>FL</t>
        </is>
      </c>
      <c r="F904" t="n">
        <v>2025</v>
      </c>
      <c r="G904" t="n">
        <v>2</v>
      </c>
      <c r="H904" s="13" t="n">
        <v>1281950</v>
      </c>
      <c r="I904" s="12" t="n">
        <v>99</v>
      </c>
      <c r="J904" s="13" t="n">
        <v>3600</v>
      </c>
      <c r="K904" s="13">
        <f>IFERROR($H904/$I904,"")</f>
        <v/>
      </c>
      <c r="L904" s="13" t="n">
        <v>500000</v>
      </c>
      <c r="M904" t="inlineStr">
        <is>
          <t>NY, MA, GA</t>
        </is>
      </c>
      <c r="N904" t="inlineStr">
        <is>
          <t>No</t>
        </is>
      </c>
      <c r="O904" t="inlineStr">
        <is>
          <t>Not stated</t>
        </is>
      </c>
      <c r="Q904" s="9" t="inlineStr">
        <is>
          <t>https://grantcue.com/foundations/edward-and-blossom-leibowitz-family-foundation-inc-593736869</t>
        </is>
      </c>
    </row>
    <row r="905">
      <c r="A905">
        <f>IF($E905=$E904,$A904+1,1)</f>
        <v/>
      </c>
      <c r="B905" t="inlineStr">
        <is>
          <t>WAYNE &amp; ARLENE CHAPLIN FAMILY FOUNDATION</t>
        </is>
      </c>
      <c r="C905" t="inlineStr">
        <is>
          <t>46-0547104</t>
        </is>
      </c>
      <c r="D905" t="inlineStr">
        <is>
          <t>Florida</t>
        </is>
      </c>
      <c r="E905" t="inlineStr">
        <is>
          <t>FL</t>
        </is>
      </c>
      <c r="F905" t="n">
        <v>2025</v>
      </c>
      <c r="G905" t="n">
        <v>2</v>
      </c>
      <c r="H905" s="13" t="n">
        <v>1279215</v>
      </c>
      <c r="I905" s="12" t="n">
        <v>23</v>
      </c>
      <c r="J905" s="13" t="n">
        <v>25000</v>
      </c>
      <c r="K905" s="13">
        <f>IFERROR($H905/$I905,"")</f>
        <v/>
      </c>
      <c r="L905" s="13" t="n">
        <v>250000</v>
      </c>
      <c r="M905" t="inlineStr">
        <is>
          <t>NY</t>
        </is>
      </c>
      <c r="N905" t="inlineStr">
        <is>
          <t>No</t>
        </is>
      </c>
      <c r="O905" t="inlineStr">
        <is>
          <t>Not stated</t>
        </is>
      </c>
      <c r="Q905" s="9" t="inlineStr">
        <is>
          <t>https://grantcue.com/foundations/wayne-and-arlene-chaplin-family-foundation-c-o-southern-glazer-s-wine-and-spirit-460547104</t>
        </is>
      </c>
    </row>
    <row r="906">
      <c r="A906">
        <f>IF($E906=$E905,$A905+1,1)</f>
        <v/>
      </c>
      <c r="B906" t="inlineStr">
        <is>
          <t>THE GERTRUDE E SKELLY CHARITABLE FOUNDATION</t>
        </is>
      </c>
      <c r="C906" t="inlineStr">
        <is>
          <t>65-6085406</t>
        </is>
      </c>
      <c r="D906" t="inlineStr">
        <is>
          <t>Florida</t>
        </is>
      </c>
      <c r="E906" t="inlineStr">
        <is>
          <t>FL</t>
        </is>
      </c>
      <c r="F906" t="n">
        <v>2025</v>
      </c>
      <c r="G906" t="n">
        <v>2</v>
      </c>
      <c r="H906" s="13" t="n">
        <v>1274182</v>
      </c>
      <c r="I906" s="12" t="n">
        <v>85</v>
      </c>
      <c r="J906" s="13" t="n">
        <v>15000</v>
      </c>
      <c r="K906" s="13">
        <f>IFERROR($H906/$I906,"")</f>
        <v/>
      </c>
      <c r="L906" s="13" t="n">
        <v>34182</v>
      </c>
      <c r="M906" t="inlineStr">
        <is>
          <t>KY, IL, TN</t>
        </is>
      </c>
      <c r="N906" t="inlineStr">
        <is>
          <t>Yes</t>
        </is>
      </c>
      <c r="O906" t="inlineStr">
        <is>
          <t>Yes</t>
        </is>
      </c>
      <c r="Q906" s="9" t="inlineStr">
        <is>
          <t>https://grantcue.com/foundations/the-gertrude-e-skelly-charitable-foundation-656085406</t>
        </is>
      </c>
    </row>
    <row r="907">
      <c r="A907">
        <f>IF($E907=$E906,$A906+1,1)</f>
        <v/>
      </c>
      <c r="B907" t="inlineStr">
        <is>
          <t>The Beck Family Charitable Foundation Inc</t>
        </is>
      </c>
      <c r="C907" t="inlineStr">
        <is>
          <t>99-0558483</t>
        </is>
      </c>
      <c r="D907" t="inlineStr">
        <is>
          <t>Florida</t>
        </is>
      </c>
      <c r="E907" t="inlineStr">
        <is>
          <t>FL</t>
        </is>
      </c>
      <c r="F907" t="n">
        <v>2024</v>
      </c>
      <c r="G907" t="n">
        <v>1</v>
      </c>
      <c r="H907" s="13" t="n">
        <v>1274012</v>
      </c>
      <c r="I907" s="12" t="n">
        <v>22</v>
      </c>
      <c r="J907" s="13" t="n">
        <v>22500</v>
      </c>
      <c r="K907" s="13">
        <f>IFERROR($H907/$I907,"")</f>
        <v/>
      </c>
      <c r="L907" s="13" t="n">
        <v>574012</v>
      </c>
      <c r="M907" t="inlineStr">
        <is>
          <t>NY, MI, DC</t>
        </is>
      </c>
      <c r="N907" t="inlineStr">
        <is>
          <t>No</t>
        </is>
      </c>
      <c r="O907" t="inlineStr">
        <is>
          <t>Not stated</t>
        </is>
      </c>
      <c r="Q907" s="9" t="inlineStr">
        <is>
          <t>https://grantcue.com/foundations/the-beck-family-charitable-foundation-inc-990558483</t>
        </is>
      </c>
    </row>
    <row r="908">
      <c r="A908">
        <f>IF($E908=$E907,$A907+1,1)</f>
        <v/>
      </c>
      <c r="B908" t="inlineStr">
        <is>
          <t>SAMUEL M AND ALMA CATSMAN FOUNDATION</t>
        </is>
      </c>
      <c r="C908" t="inlineStr">
        <is>
          <t>31-1688805</t>
        </is>
      </c>
      <c r="D908" t="inlineStr">
        <is>
          <t>Florida</t>
        </is>
      </c>
      <c r="E908" t="inlineStr">
        <is>
          <t>FL</t>
        </is>
      </c>
      <c r="F908" t="n">
        <v>2025</v>
      </c>
      <c r="G908" t="n">
        <v>2</v>
      </c>
      <c r="H908" s="13" t="n">
        <v>1273600</v>
      </c>
      <c r="I908" s="12" t="n">
        <v>43</v>
      </c>
      <c r="J908" s="13" t="n">
        <v>10000</v>
      </c>
      <c r="K908" s="13">
        <f>IFERROR($H908/$I908,"")</f>
        <v/>
      </c>
      <c r="L908" s="13" t="n">
        <v>295000</v>
      </c>
      <c r="M908" t="inlineStr">
        <is>
          <t>NC, TN, NY</t>
        </is>
      </c>
      <c r="N908" t="inlineStr">
        <is>
          <t>No</t>
        </is>
      </c>
      <c r="O908" t="inlineStr">
        <is>
          <t>Not stated</t>
        </is>
      </c>
      <c r="Q908" s="9" t="inlineStr">
        <is>
          <t>https://grantcue.com/foundations/samuel-m-and-alma-catsman-foundation-311688805</t>
        </is>
      </c>
    </row>
    <row r="909">
      <c r="A909">
        <f>IF($E909=$E908,$A908+1,1)</f>
        <v/>
      </c>
      <c r="B909" t="inlineStr">
        <is>
          <t>FIVE STONES FUND INC FKA ALBERT SHAPIRO FUND</t>
        </is>
      </c>
      <c r="C909" t="inlineStr">
        <is>
          <t>52-1300277</t>
        </is>
      </c>
      <c r="D909" t="inlineStr">
        <is>
          <t>Florida</t>
        </is>
      </c>
      <c r="E909" t="inlineStr">
        <is>
          <t>FL</t>
        </is>
      </c>
      <c r="F909" t="n">
        <v>2024</v>
      </c>
      <c r="G909" t="n">
        <v>2</v>
      </c>
      <c r="H909" s="13" t="n">
        <v>1273000</v>
      </c>
      <c r="I909" s="12" t="n">
        <v>50</v>
      </c>
      <c r="J909" s="13" t="n">
        <v>15000</v>
      </c>
      <c r="K909" s="13">
        <f>IFERROR($H909/$I909,"")</f>
        <v/>
      </c>
      <c r="L909" s="13" t="n">
        <v>107000</v>
      </c>
      <c r="M909" t="inlineStr">
        <is>
          <t>MA, ME, TX</t>
        </is>
      </c>
      <c r="N909" t="inlineStr">
        <is>
          <t>Yes</t>
        </is>
      </c>
      <c r="O909" t="inlineStr">
        <is>
          <t>Not stated</t>
        </is>
      </c>
      <c r="Q909" s="9" t="inlineStr">
        <is>
          <t>https://grantcue.com/foundations/five-stones-fund-inc-fka-albert-shapiro-fund-521300277</t>
        </is>
      </c>
    </row>
    <row r="910">
      <c r="A910">
        <f>IF($E910=$E909,$A909+1,1)</f>
        <v/>
      </c>
      <c r="B910" t="inlineStr">
        <is>
          <t>PAT MORAN FAMILY FOUNDATION INC</t>
        </is>
      </c>
      <c r="C910" t="inlineStr">
        <is>
          <t>20-5552465</t>
        </is>
      </c>
      <c r="D910" t="inlineStr">
        <is>
          <t>Florida</t>
        </is>
      </c>
      <c r="E910" t="inlineStr">
        <is>
          <t>FL</t>
        </is>
      </c>
      <c r="F910" t="n">
        <v>2024</v>
      </c>
      <c r="G910" t="n">
        <v>1</v>
      </c>
      <c r="H910" s="13" t="n">
        <v>1267250</v>
      </c>
      <c r="I910" s="12" t="n">
        <v>29</v>
      </c>
      <c r="J910" s="13" t="n">
        <v>30000</v>
      </c>
      <c r="K910" s="13">
        <f>IFERROR($H910/$I910,"")</f>
        <v/>
      </c>
      <c r="L910" s="13" t="n">
        <v>120000</v>
      </c>
      <c r="M910" t="inlineStr">
        <is>
          <t>UT, NC, KY</t>
        </is>
      </c>
      <c r="N910" t="inlineStr">
        <is>
          <t>No</t>
        </is>
      </c>
      <c r="O910" t="inlineStr">
        <is>
          <t>Not stated</t>
        </is>
      </c>
      <c r="Q910" s="9" t="inlineStr">
        <is>
          <t>https://grantcue.com/foundations/pat-moran-family-foundation-inc-205552465</t>
        </is>
      </c>
    </row>
    <row r="911">
      <c r="A911">
        <f>IF($E911=$E910,$A910+1,1)</f>
        <v/>
      </c>
      <c r="B911" t="inlineStr">
        <is>
          <t>HUMAN SPIRIT FOUNDATION</t>
        </is>
      </c>
      <c r="C911" t="inlineStr">
        <is>
          <t>31-1663564</t>
        </is>
      </c>
      <c r="D911" t="inlineStr">
        <is>
          <t>Florida</t>
        </is>
      </c>
      <c r="E911" t="inlineStr">
        <is>
          <t>FL</t>
        </is>
      </c>
      <c r="F911" t="n">
        <v>2025</v>
      </c>
      <c r="G911" t="n">
        <v>2</v>
      </c>
      <c r="H911" s="13" t="n">
        <v>1260014</v>
      </c>
      <c r="I911" s="12" t="n">
        <v>17</v>
      </c>
      <c r="J911" s="13" t="n">
        <v>10000</v>
      </c>
      <c r="K911" s="13">
        <f>IFERROR($H911/$I911,"")</f>
        <v/>
      </c>
      <c r="L911" s="13" t="n">
        <v>460944</v>
      </c>
      <c r="M911" t="inlineStr">
        <is>
          <t>NY, CA, KS</t>
        </is>
      </c>
      <c r="N911" t="inlineStr">
        <is>
          <t>Yes</t>
        </is>
      </c>
      <c r="O911" t="inlineStr">
        <is>
          <t>Yes</t>
        </is>
      </c>
      <c r="Q911" s="9" t="inlineStr">
        <is>
          <t>https://grantcue.com/foundations/human-spirit-foundation-311663564</t>
        </is>
      </c>
    </row>
    <row r="912">
      <c r="A912">
        <f>IF($E912=$E911,$A911+1,1)</f>
        <v/>
      </c>
      <c r="B912" t="inlineStr">
        <is>
          <t>ROGERS FAMILY FOUNDATION INC</t>
        </is>
      </c>
      <c r="C912" t="inlineStr">
        <is>
          <t>20-4934225</t>
        </is>
      </c>
      <c r="D912" t="inlineStr">
        <is>
          <t>Florida</t>
        </is>
      </c>
      <c r="E912" t="inlineStr">
        <is>
          <t>FL</t>
        </is>
      </c>
      <c r="F912" t="n">
        <v>2025</v>
      </c>
      <c r="G912" t="n">
        <v>2</v>
      </c>
      <c r="H912" s="13" t="n">
        <v>1244845</v>
      </c>
      <c r="I912" s="12" t="n">
        <v>6</v>
      </c>
      <c r="J912" s="13" t="n">
        <v>35000</v>
      </c>
      <c r="K912" s="13">
        <f>IFERROR($H912/$I912,"")</f>
        <v/>
      </c>
      <c r="L912" s="13" t="n">
        <v>718783</v>
      </c>
      <c r="M912" t="inlineStr">
        <is>
          <t>NC</t>
        </is>
      </c>
      <c r="N912" t="inlineStr">
        <is>
          <t>Yes</t>
        </is>
      </c>
      <c r="O912" t="inlineStr">
        <is>
          <t>Yes</t>
        </is>
      </c>
      <c r="Q912" s="9" t="inlineStr">
        <is>
          <t>https://grantcue.com/foundations/rogers-family-foundation-inc-204934225</t>
        </is>
      </c>
    </row>
    <row r="913">
      <c r="A913">
        <f>IF($E913=$E912,$A912+1,1)</f>
        <v/>
      </c>
      <c r="B913" t="inlineStr">
        <is>
          <t>ABBHI FAMILY FOUNDATION</t>
        </is>
      </c>
      <c r="C913" t="inlineStr">
        <is>
          <t>84-3757532</t>
        </is>
      </c>
      <c r="D913" t="inlineStr">
        <is>
          <t>Florida</t>
        </is>
      </c>
      <c r="E913" t="inlineStr">
        <is>
          <t>FL</t>
        </is>
      </c>
      <c r="F913" t="n">
        <v>2025</v>
      </c>
      <c r="G913" t="n">
        <v>2</v>
      </c>
      <c r="H913" s="13" t="n">
        <v>1240500</v>
      </c>
      <c r="I913" s="12" t="n">
        <v>5</v>
      </c>
      <c r="J913" s="13" t="n">
        <v>60000</v>
      </c>
      <c r="K913" s="13">
        <f>IFERROR($H913/$I913,"")</f>
        <v/>
      </c>
      <c r="L913" s="13" t="n">
        <v>1020000</v>
      </c>
      <c r="M913" t="inlineStr">
        <is>
          <t>CA</t>
        </is>
      </c>
      <c r="N913" t="inlineStr">
        <is>
          <t>No</t>
        </is>
      </c>
      <c r="O913" t="inlineStr">
        <is>
          <t>Not stated</t>
        </is>
      </c>
      <c r="Q913" s="9" t="inlineStr">
        <is>
          <t>https://grantcue.com/foundations/abbhi-family-foundation-843757532</t>
        </is>
      </c>
    </row>
    <row r="914">
      <c r="A914">
        <f>IF($E914=$E913,$A913+1,1)</f>
        <v/>
      </c>
      <c r="B914" t="inlineStr">
        <is>
          <t>CONN MEMORIAL FOUNDATION INC</t>
        </is>
      </c>
      <c r="C914" t="inlineStr">
        <is>
          <t>59-0978713</t>
        </is>
      </c>
      <c r="D914" t="inlineStr">
        <is>
          <t>Florida</t>
        </is>
      </c>
      <c r="E914" t="inlineStr">
        <is>
          <t>FL</t>
        </is>
      </c>
      <c r="F914" t="n">
        <v>2024</v>
      </c>
      <c r="G914" t="n">
        <v>1</v>
      </c>
      <c r="H914" s="13" t="n">
        <v>1238085</v>
      </c>
      <c r="I914" s="12" t="n">
        <v>31</v>
      </c>
      <c r="J914" s="13" t="n">
        <v>15000</v>
      </c>
      <c r="K914" s="13">
        <f>IFERROR($H914/$I914,"")</f>
        <v/>
      </c>
      <c r="L914" s="13" t="n">
        <v>350000</v>
      </c>
      <c r="N914" t="inlineStr">
        <is>
          <t>No</t>
        </is>
      </c>
      <c r="O914" t="inlineStr">
        <is>
          <t>Not stated</t>
        </is>
      </c>
      <c r="Q914" s="9" t="inlineStr">
        <is>
          <t>https://grantcue.com/foundations/conn-memorial-foundation-inc-590978713</t>
        </is>
      </c>
    </row>
    <row r="915">
      <c r="A915">
        <f>IF($E915=$E914,$A914+1,1)</f>
        <v/>
      </c>
      <c r="B915" t="inlineStr">
        <is>
          <t>LILLIAN &amp; LUIS FERNANDEZ FAMILY FOUNDATION INC</t>
        </is>
      </c>
      <c r="C915" t="inlineStr">
        <is>
          <t>27-4012727</t>
        </is>
      </c>
      <c r="D915" t="inlineStr">
        <is>
          <t>Florida</t>
        </is>
      </c>
      <c r="E915" t="inlineStr">
        <is>
          <t>FL</t>
        </is>
      </c>
      <c r="F915" t="n">
        <v>2024</v>
      </c>
      <c r="G915" t="n">
        <v>1</v>
      </c>
      <c r="H915" s="13" t="n">
        <v>1235000</v>
      </c>
      <c r="I915" s="12" t="n">
        <v>17</v>
      </c>
      <c r="J915" s="13" t="n">
        <v>25000</v>
      </c>
      <c r="K915" s="13">
        <f>IFERROR($H915/$I915,"")</f>
        <v/>
      </c>
      <c r="L915" s="13" t="n">
        <v>500000</v>
      </c>
      <c r="M915" t="inlineStr">
        <is>
          <t>NY, KY, CT</t>
        </is>
      </c>
      <c r="N915" t="inlineStr">
        <is>
          <t>No</t>
        </is>
      </c>
      <c r="O915" t="inlineStr">
        <is>
          <t>Not stated</t>
        </is>
      </c>
      <c r="Q915" s="9" t="inlineStr">
        <is>
          <t>https://grantcue.com/foundations/lillian-and-luis-fernandez-family-foundation-inc-274012727</t>
        </is>
      </c>
    </row>
    <row r="916">
      <c r="A916">
        <f>IF($E916=$E915,$A915+1,1)</f>
        <v/>
      </c>
      <c r="B916" t="inlineStr">
        <is>
          <t>JUNE HIRSCH JONES FOUNDATION INC IM</t>
        </is>
      </c>
      <c r="C916" t="inlineStr">
        <is>
          <t>41-2150553</t>
        </is>
      </c>
      <c r="D916" t="inlineStr">
        <is>
          <t>Florida</t>
        </is>
      </c>
      <c r="E916" t="inlineStr">
        <is>
          <t>FL</t>
        </is>
      </c>
      <c r="F916" t="n">
        <v>2024</v>
      </c>
      <c r="G916" t="n">
        <v>1</v>
      </c>
      <c r="H916" s="13" t="n">
        <v>1227000</v>
      </c>
      <c r="I916" s="12" t="n">
        <v>39</v>
      </c>
      <c r="J916" s="13" t="n">
        <v>25000</v>
      </c>
      <c r="K916" s="13">
        <f>IFERROR($H916/$I916,"")</f>
        <v/>
      </c>
      <c r="L916" s="13" t="n">
        <v>52000</v>
      </c>
      <c r="N916" t="inlineStr">
        <is>
          <t>No</t>
        </is>
      </c>
      <c r="O916" t="inlineStr">
        <is>
          <t>Not stated</t>
        </is>
      </c>
      <c r="Q916" s="9" t="inlineStr">
        <is>
          <t>https://grantcue.com/foundations/june-hirsch-jones-foundation-inc-im-412150553</t>
        </is>
      </c>
    </row>
    <row r="917">
      <c r="A917">
        <f>IF($E917=$E916,$A916+1,1)</f>
        <v/>
      </c>
      <c r="B917" t="inlineStr">
        <is>
          <t>Leomi Foundation</t>
        </is>
      </c>
      <c r="C917" t="inlineStr">
        <is>
          <t>13-7257959</t>
        </is>
      </c>
      <c r="D917" t="inlineStr">
        <is>
          <t>Florida</t>
        </is>
      </c>
      <c r="E917" t="inlineStr">
        <is>
          <t>FL</t>
        </is>
      </c>
      <c r="F917" t="n">
        <v>2024</v>
      </c>
      <c r="G917" t="n">
        <v>1</v>
      </c>
      <c r="H917" s="13" t="n">
        <v>1222925</v>
      </c>
      <c r="I917" s="12" t="n">
        <v>18</v>
      </c>
      <c r="J917" s="13" t="n">
        <v>22500</v>
      </c>
      <c r="K917" s="13">
        <f>IFERROR($H917/$I917,"")</f>
        <v/>
      </c>
      <c r="L917" s="13" t="n">
        <v>555000</v>
      </c>
      <c r="M917" t="inlineStr">
        <is>
          <t>NY, DC, GA</t>
        </is>
      </c>
      <c r="N917" t="inlineStr">
        <is>
          <t>No</t>
        </is>
      </c>
      <c r="O917" t="inlineStr">
        <is>
          <t>Not stated</t>
        </is>
      </c>
      <c r="Q917" s="9" t="inlineStr">
        <is>
          <t>https://grantcue.com/foundations/leomi-foundation-137257959</t>
        </is>
      </c>
    </row>
    <row r="918">
      <c r="A918">
        <f>IF($E918=$E917,$A917+1,1)</f>
        <v/>
      </c>
      <c r="B918" t="inlineStr">
        <is>
          <t>DAVID MINKIN FOUNDATION</t>
        </is>
      </c>
      <c r="C918" t="inlineStr">
        <is>
          <t>55-0874960</t>
        </is>
      </c>
      <c r="D918" t="inlineStr">
        <is>
          <t>Florida</t>
        </is>
      </c>
      <c r="E918" t="inlineStr">
        <is>
          <t>FL</t>
        </is>
      </c>
      <c r="F918" t="n">
        <v>2024</v>
      </c>
      <c r="G918" t="n">
        <v>1</v>
      </c>
      <c r="H918" s="13" t="n">
        <v>1220000</v>
      </c>
      <c r="I918" s="12" t="n">
        <v>60</v>
      </c>
      <c r="J918" s="13" t="n">
        <v>7500</v>
      </c>
      <c r="K918" s="13">
        <f>IFERROR($H918/$I918,"")</f>
        <v/>
      </c>
      <c r="L918" s="13" t="n">
        <v>185000</v>
      </c>
      <c r="M918" t="inlineStr">
        <is>
          <t>NY, MN, MA</t>
        </is>
      </c>
      <c r="N918" t="inlineStr">
        <is>
          <t>No</t>
        </is>
      </c>
      <c r="O918" t="inlineStr">
        <is>
          <t>Not stated</t>
        </is>
      </c>
      <c r="Q918" s="9" t="inlineStr">
        <is>
          <t>https://grantcue.com/foundations/david-minkin-foundation-550874960</t>
        </is>
      </c>
    </row>
    <row r="919">
      <c r="A919">
        <f>IF($E919=$E918,$A918+1,1)</f>
        <v/>
      </c>
      <c r="B919" t="inlineStr">
        <is>
          <t>THE SEXTON FAMILY FOUNDATION</t>
        </is>
      </c>
      <c r="C919" t="inlineStr">
        <is>
          <t>13-7106277</t>
        </is>
      </c>
      <c r="D919" t="inlineStr">
        <is>
          <t>Florida</t>
        </is>
      </c>
      <c r="E919" t="inlineStr">
        <is>
          <t>FL</t>
        </is>
      </c>
      <c r="F919" t="n">
        <v>2024</v>
      </c>
      <c r="G919" t="n">
        <v>1</v>
      </c>
      <c r="H919" s="13" t="n">
        <v>1219800</v>
      </c>
      <c r="I919" s="12" t="n">
        <v>78</v>
      </c>
      <c r="J919" s="13" t="n">
        <v>10000</v>
      </c>
      <c r="K919" s="13">
        <f>IFERROR($H919/$I919,"")</f>
        <v/>
      </c>
      <c r="L919" s="13" t="n">
        <v>75000</v>
      </c>
      <c r="M919" t="inlineStr">
        <is>
          <t>NY, MD, CT</t>
        </is>
      </c>
      <c r="N919" t="inlineStr">
        <is>
          <t>No</t>
        </is>
      </c>
      <c r="O919" t="inlineStr">
        <is>
          <t>Not stated</t>
        </is>
      </c>
      <c r="Q919" s="9" t="inlineStr">
        <is>
          <t>https://grantcue.com/foundations/the-sexton-family-foundation-c-o-o-griffith-sexton-137106277</t>
        </is>
      </c>
    </row>
    <row r="920">
      <c r="A920">
        <f>IF($E920=$E919,$A919+1,1)</f>
        <v/>
      </c>
      <c r="B920" t="inlineStr">
        <is>
          <t>MCDADE FAMILY FOUNDATION</t>
        </is>
      </c>
      <c r="C920" t="inlineStr">
        <is>
          <t>26-0800085</t>
        </is>
      </c>
      <c r="D920" t="inlineStr">
        <is>
          <t>Florida</t>
        </is>
      </c>
      <c r="E920" t="inlineStr">
        <is>
          <t>FL</t>
        </is>
      </c>
      <c r="F920" t="n">
        <v>2025</v>
      </c>
      <c r="G920" t="n">
        <v>3</v>
      </c>
      <c r="H920" s="13" t="n">
        <v>1218800</v>
      </c>
      <c r="I920" s="12" t="n">
        <v>81</v>
      </c>
      <c r="J920" s="13" t="n">
        <v>5000</v>
      </c>
      <c r="K920" s="13">
        <f>IFERROR($H920/$I920,"")</f>
        <v/>
      </c>
      <c r="L920" s="13" t="n">
        <v>190000</v>
      </c>
      <c r="M920" t="inlineStr">
        <is>
          <t>NY, CA, NC</t>
        </is>
      </c>
      <c r="N920" t="inlineStr">
        <is>
          <t>No</t>
        </is>
      </c>
      <c r="O920" t="inlineStr">
        <is>
          <t>Not stated</t>
        </is>
      </c>
      <c r="Q920" s="9" t="inlineStr">
        <is>
          <t>https://grantcue.com/foundations/mcdade-family-foundation-260800085</t>
        </is>
      </c>
    </row>
    <row r="921">
      <c r="A921">
        <f>IF($E921=$E920,$A920+1,1)</f>
        <v/>
      </c>
      <c r="B921" t="inlineStr">
        <is>
          <t>John H Robinson and Barbara J Robinson Charitable Trust</t>
        </is>
      </c>
      <c r="C921" t="inlineStr">
        <is>
          <t>36-3990782</t>
        </is>
      </c>
      <c r="D921" t="inlineStr">
        <is>
          <t>Florida</t>
        </is>
      </c>
      <c r="E921" t="inlineStr">
        <is>
          <t>FL</t>
        </is>
      </c>
      <c r="F921" t="n">
        <v>2024</v>
      </c>
      <c r="G921" t="n">
        <v>1</v>
      </c>
      <c r="H921" s="13" t="n">
        <v>1212175</v>
      </c>
      <c r="I921" s="12" t="n">
        <v>16</v>
      </c>
      <c r="J921" s="13" t="n">
        <v>5000</v>
      </c>
      <c r="K921" s="13">
        <f>IFERROR($H921/$I921,"")</f>
        <v/>
      </c>
      <c r="L921" s="13" t="n">
        <v>1137175</v>
      </c>
      <c r="M921" t="inlineStr">
        <is>
          <t>TN, MT, OH</t>
        </is>
      </c>
      <c r="N921" t="inlineStr">
        <is>
          <t>No</t>
        </is>
      </c>
      <c r="O921" t="inlineStr">
        <is>
          <t>Not stated</t>
        </is>
      </c>
      <c r="Q921" s="9" t="inlineStr">
        <is>
          <t>https://grantcue.com/foundations/john-h-robinson-and-barbara-j-robinson-charitable-trust-363990782</t>
        </is>
      </c>
    </row>
    <row r="922">
      <c r="A922">
        <f>IF($E922=$E921,$A921+1,1)</f>
        <v/>
      </c>
      <c r="B922" t="inlineStr">
        <is>
          <t>THE WILLIAM BEAU WRIGLEY JR FOUNDATION INC</t>
        </is>
      </c>
      <c r="C922" t="inlineStr">
        <is>
          <t>81-4600661</t>
        </is>
      </c>
      <c r="D922" t="inlineStr">
        <is>
          <t>Florida</t>
        </is>
      </c>
      <c r="E922" t="inlineStr">
        <is>
          <t>FL</t>
        </is>
      </c>
      <c r="F922" t="n">
        <v>2025</v>
      </c>
      <c r="G922" t="n">
        <v>2</v>
      </c>
      <c r="H922" s="13" t="n">
        <v>1211845</v>
      </c>
      <c r="I922" s="12" t="n">
        <v>21</v>
      </c>
      <c r="J922" s="13" t="n">
        <v>50000</v>
      </c>
      <c r="K922" s="13">
        <f>IFERROR($H922/$I922,"")</f>
        <v/>
      </c>
      <c r="L922" s="13" t="n">
        <v>200000</v>
      </c>
      <c r="M922" t="inlineStr">
        <is>
          <t>NY, CA, PA</t>
        </is>
      </c>
      <c r="N922" t="inlineStr">
        <is>
          <t>No</t>
        </is>
      </c>
      <c r="O922" t="inlineStr">
        <is>
          <t>Not stated</t>
        </is>
      </c>
      <c r="Q922" s="9" t="inlineStr">
        <is>
          <t>https://grantcue.com/foundations/the-william-beau-wrigley-jr-foundation-inc-814600661</t>
        </is>
      </c>
    </row>
    <row r="923">
      <c r="A923">
        <f>IF($E923=$E922,$A922+1,1)</f>
        <v/>
      </c>
      <c r="B923" t="inlineStr">
        <is>
          <t>THE TAMMY AND JAY LEVINE FOUNDATION INC</t>
        </is>
      </c>
      <c r="C923" t="inlineStr">
        <is>
          <t>20-4398295</t>
        </is>
      </c>
      <c r="D923" t="inlineStr">
        <is>
          <t>Florida</t>
        </is>
      </c>
      <c r="E923" t="inlineStr">
        <is>
          <t>FL</t>
        </is>
      </c>
      <c r="F923" t="n">
        <v>2024</v>
      </c>
      <c r="G923" t="n">
        <v>2</v>
      </c>
      <c r="H923" s="13" t="n">
        <v>1207463</v>
      </c>
      <c r="I923" s="12" t="n">
        <v>89</v>
      </c>
      <c r="J923" s="13" t="n">
        <v>5000</v>
      </c>
      <c r="K923" s="13">
        <f>IFERROR($H923/$I923,"")</f>
        <v/>
      </c>
      <c r="L923" s="13" t="n">
        <v>190850</v>
      </c>
      <c r="M923" t="inlineStr">
        <is>
          <t>NY, CT, PA</t>
        </is>
      </c>
      <c r="N923" t="inlineStr">
        <is>
          <t>Yes</t>
        </is>
      </c>
      <c r="O923" t="inlineStr">
        <is>
          <t>Not stated</t>
        </is>
      </c>
      <c r="Q923" s="9" t="inlineStr">
        <is>
          <t>https://grantcue.com/foundations/the-tammy-and-jay-levine-foundation-inc-c-o-louis-r-piscatelli-204398295</t>
        </is>
      </c>
    </row>
    <row r="924">
      <c r="A924">
        <f>IF($E924=$E923,$A923+1,1)</f>
        <v/>
      </c>
      <c r="B924" t="inlineStr">
        <is>
          <t>RM BEALL SR CHARITABLE FOUNDATION</t>
        </is>
      </c>
      <c r="C924" t="inlineStr">
        <is>
          <t>59-2851924</t>
        </is>
      </c>
      <c r="D924" t="inlineStr">
        <is>
          <t>Florida</t>
        </is>
      </c>
      <c r="E924" t="inlineStr">
        <is>
          <t>FL</t>
        </is>
      </c>
      <c r="F924" t="n">
        <v>2025</v>
      </c>
      <c r="G924" t="n">
        <v>2</v>
      </c>
      <c r="H924" s="13" t="n">
        <v>1198194</v>
      </c>
      <c r="I924" s="12" t="n">
        <v>6</v>
      </c>
      <c r="J924" s="13" t="n">
        <v>165437.5</v>
      </c>
      <c r="K924" s="13">
        <f>IFERROR($H924/$I924,"")</f>
        <v/>
      </c>
      <c r="L924" s="13" t="n">
        <v>507125</v>
      </c>
      <c r="N924" t="inlineStr">
        <is>
          <t>Yes</t>
        </is>
      </c>
      <c r="O924" t="inlineStr">
        <is>
          <t>Not stated</t>
        </is>
      </c>
      <c r="Q924" s="9" t="inlineStr">
        <is>
          <t>https://grantcue.com/foundations/rm-beall-sr-charitable-foundation-592851924</t>
        </is>
      </c>
    </row>
    <row r="925">
      <c r="A925">
        <f>IF($E925=$E924,$A924+1,1)</f>
        <v/>
      </c>
      <c r="B925" t="inlineStr">
        <is>
          <t>THE VESSEL</t>
        </is>
      </c>
      <c r="C925" t="inlineStr">
        <is>
          <t>20-4351596</t>
        </is>
      </c>
      <c r="D925" t="inlineStr">
        <is>
          <t>Florida</t>
        </is>
      </c>
      <c r="E925" t="inlineStr">
        <is>
          <t>FL</t>
        </is>
      </c>
      <c r="F925" t="n">
        <v>2025</v>
      </c>
      <c r="G925" t="n">
        <v>2</v>
      </c>
      <c r="H925" s="13" t="n">
        <v>1197803</v>
      </c>
      <c r="I925" s="12" t="n">
        <v>10</v>
      </c>
      <c r="J925" s="13" t="n">
        <v>42493.5</v>
      </c>
      <c r="K925" s="13">
        <f>IFERROR($H925/$I925,"")</f>
        <v/>
      </c>
      <c r="L925" s="13" t="n">
        <v>302462</v>
      </c>
      <c r="M925" t="inlineStr">
        <is>
          <t>VARIOUS, AR, GA</t>
        </is>
      </c>
      <c r="N925" t="inlineStr">
        <is>
          <t>No</t>
        </is>
      </c>
      <c r="O925" t="inlineStr">
        <is>
          <t>Not stated</t>
        </is>
      </c>
      <c r="Q925" s="9" t="inlineStr">
        <is>
          <t>https://grantcue.com/foundations/the-vessel-204351596</t>
        </is>
      </c>
    </row>
    <row r="926">
      <c r="A926">
        <f>IF($E926=$E925,$A925+1,1)</f>
        <v/>
      </c>
      <c r="B926" t="inlineStr">
        <is>
          <t>RILEY FAMILY EDUCATION FOUNDATION INC</t>
        </is>
      </c>
      <c r="C926" t="inlineStr">
        <is>
          <t>26-4485687</t>
        </is>
      </c>
      <c r="D926" t="inlineStr">
        <is>
          <t>Florida</t>
        </is>
      </c>
      <c r="E926" t="inlineStr">
        <is>
          <t>FL</t>
        </is>
      </c>
      <c r="F926" t="n">
        <v>2025</v>
      </c>
      <c r="G926" t="n">
        <v>2</v>
      </c>
      <c r="H926" s="13" t="n">
        <v>1197205</v>
      </c>
      <c r="I926" s="12" t="n">
        <v>59</v>
      </c>
      <c r="J926" s="13" t="n">
        <v>10000</v>
      </c>
      <c r="K926" s="13">
        <f>IFERROR($H926/$I926,"")</f>
        <v/>
      </c>
      <c r="L926" s="13" t="n">
        <v>222906</v>
      </c>
      <c r="M926" t="inlineStr">
        <is>
          <t>NY, PA, VA</t>
        </is>
      </c>
      <c r="N926" t="inlineStr">
        <is>
          <t>No</t>
        </is>
      </c>
      <c r="O926" t="inlineStr">
        <is>
          <t>Not stated</t>
        </is>
      </c>
      <c r="Q926" s="9" t="inlineStr">
        <is>
          <t>https://grantcue.com/foundations/riley-family-education-foundation-inc-264485687</t>
        </is>
      </c>
    </row>
    <row r="927">
      <c r="A927">
        <f>IF($E927=$E926,$A926+1,1)</f>
        <v/>
      </c>
      <c r="B927" t="inlineStr">
        <is>
          <t>JOHN J NIERLING JR CHARITABLE TRUST XXXXX4001</t>
        </is>
      </c>
      <c r="C927" t="inlineStr">
        <is>
          <t>86-6034609</t>
        </is>
      </c>
      <c r="D927" t="inlineStr">
        <is>
          <t>Florida</t>
        </is>
      </c>
      <c r="E927" t="inlineStr">
        <is>
          <t>FL</t>
        </is>
      </c>
      <c r="F927" t="n">
        <v>2024</v>
      </c>
      <c r="G927" t="n">
        <v>2</v>
      </c>
      <c r="H927" s="13" t="n">
        <v>1195900</v>
      </c>
      <c r="I927" s="12" t="n">
        <v>23</v>
      </c>
      <c r="J927" s="13" t="n">
        <v>31255</v>
      </c>
      <c r="K927" s="13">
        <f>IFERROR($H927/$I927,"")</f>
        <v/>
      </c>
      <c r="L927" s="13" t="n">
        <v>156273</v>
      </c>
      <c r="M927" t="inlineStr">
        <is>
          <t>ND, AZ, MN</t>
        </is>
      </c>
      <c r="N927" t="inlineStr">
        <is>
          <t>No</t>
        </is>
      </c>
      <c r="O927" t="inlineStr">
        <is>
          <t>Not stated</t>
        </is>
      </c>
      <c r="Q927" s="9" t="inlineStr">
        <is>
          <t>https://grantcue.com/foundations/john-j-nierling-jr-charitable-trust-xxxxx4001-866034609</t>
        </is>
      </c>
    </row>
    <row r="928">
      <c r="A928">
        <f>IF($E928=$E927,$A927+1,1)</f>
        <v/>
      </c>
      <c r="B928" t="inlineStr">
        <is>
          <t>DOUGLAS P &amp; GRACE F HERR FAMILY FOUNDATION</t>
        </is>
      </c>
      <c r="C928" t="inlineStr">
        <is>
          <t>37-1392342</t>
        </is>
      </c>
      <c r="D928" t="inlineStr">
        <is>
          <t>Florida</t>
        </is>
      </c>
      <c r="E928" t="inlineStr">
        <is>
          <t>FL</t>
        </is>
      </c>
      <c r="F928" t="n">
        <v>2024</v>
      </c>
      <c r="G928" t="n">
        <v>1</v>
      </c>
      <c r="H928" s="13" t="n">
        <v>1189288</v>
      </c>
      <c r="I928" s="12" t="n">
        <v>7</v>
      </c>
      <c r="J928" s="13" t="n">
        <v>9000</v>
      </c>
      <c r="K928" s="13">
        <f>IFERROR($H928/$I928,"")</f>
        <v/>
      </c>
      <c r="L928" s="13" t="n">
        <v>650000</v>
      </c>
      <c r="M928" t="inlineStr">
        <is>
          <t>MO, IL, MN</t>
        </is>
      </c>
      <c r="N928" t="inlineStr">
        <is>
          <t>No</t>
        </is>
      </c>
      <c r="O928" t="inlineStr">
        <is>
          <t>Not stated</t>
        </is>
      </c>
      <c r="Q928" s="9" t="inlineStr">
        <is>
          <t>https://grantcue.com/foundations/douglas-p-and-grace-f-herr-family-foundation-371392342</t>
        </is>
      </c>
    </row>
    <row r="929">
      <c r="A929">
        <f>IF($E929=$E928,$A928+1,1)</f>
        <v/>
      </c>
      <c r="B929" t="inlineStr">
        <is>
          <t>Godbold Foundation Inc</t>
        </is>
      </c>
      <c r="C929" t="inlineStr">
        <is>
          <t>59-3455170</t>
        </is>
      </c>
      <c r="D929" t="inlineStr">
        <is>
          <t>Florida</t>
        </is>
      </c>
      <c r="E929" t="inlineStr">
        <is>
          <t>FL</t>
        </is>
      </c>
      <c r="F929" t="n">
        <v>2025</v>
      </c>
      <c r="G929" t="n">
        <v>2</v>
      </c>
      <c r="H929" s="13" t="n">
        <v>1188460</v>
      </c>
      <c r="I929" s="12" t="n">
        <v>71</v>
      </c>
      <c r="J929" s="13" t="n">
        <v>5000</v>
      </c>
      <c r="K929" s="13">
        <f>IFERROR($H929/$I929,"")</f>
        <v/>
      </c>
      <c r="L929" s="13" t="n">
        <v>348769</v>
      </c>
      <c r="M929" t="inlineStr">
        <is>
          <t>GA, NC, CO</t>
        </is>
      </c>
      <c r="N929" t="inlineStr">
        <is>
          <t>No</t>
        </is>
      </c>
      <c r="O929" t="inlineStr">
        <is>
          <t>Yes</t>
        </is>
      </c>
      <c r="Q929" s="9" t="inlineStr">
        <is>
          <t>https://grantcue.com/foundations/godbold-foundation-inc-593455170</t>
        </is>
      </c>
    </row>
    <row r="930">
      <c r="A930">
        <f>IF($E930=$E929,$A929+1,1)</f>
        <v/>
      </c>
      <c r="B930" t="inlineStr">
        <is>
          <t>LOUIS PLANSOEN FDN</t>
        </is>
      </c>
      <c r="C930" t="inlineStr">
        <is>
          <t>01-6182253</t>
        </is>
      </c>
      <c r="D930" t="inlineStr">
        <is>
          <t>Florida</t>
        </is>
      </c>
      <c r="E930" t="inlineStr">
        <is>
          <t>FL</t>
        </is>
      </c>
      <c r="F930" t="n">
        <v>2025</v>
      </c>
      <c r="G930" t="n">
        <v>2</v>
      </c>
      <c r="H930" s="13" t="n">
        <v>1185000</v>
      </c>
      <c r="I930" s="12" t="n">
        <v>22</v>
      </c>
      <c r="J930" s="13" t="n">
        <v>50000</v>
      </c>
      <c r="K930" s="13">
        <f>IFERROR($H930/$I930,"")</f>
        <v/>
      </c>
      <c r="L930" s="13" t="n">
        <v>175000</v>
      </c>
      <c r="M930" t="inlineStr">
        <is>
          <t>MS, TN, NJ</t>
        </is>
      </c>
      <c r="N930" t="inlineStr">
        <is>
          <t>No</t>
        </is>
      </c>
      <c r="O930" t="inlineStr">
        <is>
          <t>Not stated</t>
        </is>
      </c>
      <c r="Q930" s="9" t="inlineStr">
        <is>
          <t>https://grantcue.com/foundations/louis-plansoen-fdn-co-ttee-016182253</t>
        </is>
      </c>
    </row>
    <row r="931">
      <c r="A931">
        <f>IF($E931=$E930,$A930+1,1)</f>
        <v/>
      </c>
      <c r="B931" t="inlineStr">
        <is>
          <t>THE HEISER FOUNDATION INC</t>
        </is>
      </c>
      <c r="C931" t="inlineStr">
        <is>
          <t>59-3670526</t>
        </is>
      </c>
      <c r="D931" t="inlineStr">
        <is>
          <t>Florida</t>
        </is>
      </c>
      <c r="E931" t="inlineStr">
        <is>
          <t>FL</t>
        </is>
      </c>
      <c r="F931" t="n">
        <v>2024</v>
      </c>
      <c r="G931" t="n">
        <v>2</v>
      </c>
      <c r="H931" s="13" t="n">
        <v>1184450</v>
      </c>
      <c r="I931" s="12" t="n">
        <v>26</v>
      </c>
      <c r="J931" s="13" t="n">
        <v>8750</v>
      </c>
      <c r="K931" s="13">
        <f>IFERROR($H931/$I931,"")</f>
        <v/>
      </c>
      <c r="L931" s="13" t="n">
        <v>250000</v>
      </c>
      <c r="M931" t="inlineStr">
        <is>
          <t>VA, GA, CA</t>
        </is>
      </c>
      <c r="N931" t="inlineStr">
        <is>
          <t>No</t>
        </is>
      </c>
      <c r="O931" t="inlineStr">
        <is>
          <t>Not stated</t>
        </is>
      </c>
      <c r="Q931" s="9" t="inlineStr">
        <is>
          <t>https://grantcue.com/foundations/the-heiser-foundation-inc-593670526</t>
        </is>
      </c>
    </row>
    <row r="932">
      <c r="A932">
        <f>IF($E932=$E931,$A931+1,1)</f>
        <v/>
      </c>
      <c r="B932" t="inlineStr">
        <is>
          <t>MOSTYN FOUNDATION INC</t>
        </is>
      </c>
      <c r="C932" t="inlineStr">
        <is>
          <t>13-6171217</t>
        </is>
      </c>
      <c r="D932" t="inlineStr">
        <is>
          <t>Florida</t>
        </is>
      </c>
      <c r="E932" t="inlineStr">
        <is>
          <t>FL</t>
        </is>
      </c>
      <c r="F932" t="n">
        <v>2025</v>
      </c>
      <c r="G932" t="n">
        <v>3</v>
      </c>
      <c r="H932" s="13" t="n">
        <v>1178000</v>
      </c>
      <c r="I932" s="12" t="n">
        <v>105</v>
      </c>
      <c r="J932" s="13" t="n">
        <v>7500</v>
      </c>
      <c r="K932" s="13">
        <f>IFERROR($H932/$I932,"")</f>
        <v/>
      </c>
      <c r="L932" s="13" t="n">
        <v>85000</v>
      </c>
      <c r="M932" t="inlineStr">
        <is>
          <t>VA, NY, DC</t>
        </is>
      </c>
      <c r="N932" t="inlineStr">
        <is>
          <t>No</t>
        </is>
      </c>
      <c r="O932" t="inlineStr">
        <is>
          <t>Not stated</t>
        </is>
      </c>
      <c r="Q932" s="9" t="inlineStr">
        <is>
          <t>https://grantcue.com/foundations/mostyn-foundation-inc-c-o-silvercrest-asset-management-136171217</t>
        </is>
      </c>
    </row>
    <row r="933">
      <c r="A933">
        <f>IF($E933=$E932,$A932+1,1)</f>
        <v/>
      </c>
      <c r="B933" t="inlineStr">
        <is>
          <t>THE DAVID M&amp; BARBARA BALDWIN FDN INC</t>
        </is>
      </c>
      <c r="C933" t="inlineStr">
        <is>
          <t>13-3391384</t>
        </is>
      </c>
      <c r="D933" t="inlineStr">
        <is>
          <t>Florida</t>
        </is>
      </c>
      <c r="E933" t="inlineStr">
        <is>
          <t>FL</t>
        </is>
      </c>
      <c r="F933" t="n">
        <v>2024</v>
      </c>
      <c r="G933" t="n">
        <v>2</v>
      </c>
      <c r="H933" s="13" t="n">
        <v>1175975</v>
      </c>
      <c r="I933" s="12" t="n">
        <v>77</v>
      </c>
      <c r="J933" s="13" t="n">
        <v>2500</v>
      </c>
      <c r="K933" s="13">
        <f>IFERROR($H933/$I933,"")</f>
        <v/>
      </c>
      <c r="L933" s="13" t="n">
        <v>280250</v>
      </c>
      <c r="M933" t="inlineStr">
        <is>
          <t>NY, NJ, IN</t>
        </is>
      </c>
      <c r="N933" t="inlineStr">
        <is>
          <t>No</t>
        </is>
      </c>
      <c r="O933" t="inlineStr">
        <is>
          <t>Not stated</t>
        </is>
      </c>
      <c r="Q933" s="9" t="inlineStr">
        <is>
          <t>https://grantcue.com/foundations/the-david-m-and-barbara-baldwin-fdn-inc-133391384</t>
        </is>
      </c>
    </row>
    <row r="934">
      <c r="A934">
        <f>IF($E934=$E933,$A933+1,1)</f>
        <v/>
      </c>
      <c r="B934" t="inlineStr">
        <is>
          <t>Lillian Anderson Family Charitable Foundation Inc</t>
        </is>
      </c>
      <c r="C934" t="inlineStr">
        <is>
          <t>33-2211947</t>
        </is>
      </c>
      <c r="D934" t="inlineStr">
        <is>
          <t>Florida</t>
        </is>
      </c>
      <c r="E934" t="inlineStr">
        <is>
          <t>FL</t>
        </is>
      </c>
      <c r="F934" t="n">
        <v>2024</v>
      </c>
      <c r="G934" t="n">
        <v>1</v>
      </c>
      <c r="H934" s="13" t="n">
        <v>1162500</v>
      </c>
      <c r="I934" s="12" t="n">
        <v>5</v>
      </c>
      <c r="J934" s="13" t="n">
        <v>100000</v>
      </c>
      <c r="K934" s="13">
        <f>IFERROR($H934/$I934,"")</f>
        <v/>
      </c>
      <c r="L934" s="13" t="n">
        <v>500000</v>
      </c>
      <c r="M934" t="inlineStr">
        <is>
          <t>UT, MN, NY</t>
        </is>
      </c>
      <c r="N934" t="inlineStr">
        <is>
          <t>No</t>
        </is>
      </c>
      <c r="O934" t="inlineStr">
        <is>
          <t>Not stated</t>
        </is>
      </c>
      <c r="Q934" s="9" t="inlineStr">
        <is>
          <t>https://grantcue.com/foundations/lillian-anderson-family-charitable-foundation-inc-332211947</t>
        </is>
      </c>
    </row>
    <row r="935">
      <c r="A935">
        <f>IF($E935=$E934,$A934+1,1)</f>
        <v/>
      </c>
      <c r="B935" t="inlineStr">
        <is>
          <t>THE TROMBLE FAMILY FOUNDATION</t>
        </is>
      </c>
      <c r="C935" t="inlineStr">
        <is>
          <t>30-6276832</t>
        </is>
      </c>
      <c r="D935" t="inlineStr">
        <is>
          <t>Florida</t>
        </is>
      </c>
      <c r="E935" t="inlineStr">
        <is>
          <t>FL</t>
        </is>
      </c>
      <c r="F935" t="n">
        <v>2025</v>
      </c>
      <c r="G935" t="n">
        <v>2</v>
      </c>
      <c r="H935" s="13" t="n">
        <v>1161904</v>
      </c>
      <c r="I935" s="12" t="n">
        <v>71</v>
      </c>
      <c r="J935" s="13" t="n">
        <v>3000</v>
      </c>
      <c r="K935" s="13">
        <f>IFERROR($H935/$I935,"")</f>
        <v/>
      </c>
      <c r="L935" s="13" t="n">
        <v>273200</v>
      </c>
      <c r="M935" t="inlineStr">
        <is>
          <t>MI, MN, IN</t>
        </is>
      </c>
      <c r="N935" t="inlineStr">
        <is>
          <t>No</t>
        </is>
      </c>
      <c r="O935" t="inlineStr">
        <is>
          <t>Not stated</t>
        </is>
      </c>
      <c r="Q935" s="9" t="inlineStr">
        <is>
          <t>https://grantcue.com/foundations/the-tromble-family-foundation-306276832</t>
        </is>
      </c>
    </row>
    <row r="936">
      <c r="A936">
        <f>IF($E936=$E935,$A935+1,1)</f>
        <v/>
      </c>
      <c r="B936" t="inlineStr">
        <is>
          <t>THE LAVERACK FAMILY FOUNDATION</t>
        </is>
      </c>
      <c r="C936" t="inlineStr">
        <is>
          <t>56-2307477</t>
        </is>
      </c>
      <c r="D936" t="inlineStr">
        <is>
          <t>Florida</t>
        </is>
      </c>
      <c r="E936" t="inlineStr">
        <is>
          <t>FL</t>
        </is>
      </c>
      <c r="F936" t="n">
        <v>2024</v>
      </c>
      <c r="G936" t="n">
        <v>2</v>
      </c>
      <c r="H936" s="13" t="n">
        <v>1158376</v>
      </c>
      <c r="I936" s="12" t="n">
        <v>78</v>
      </c>
      <c r="J936" s="13" t="n">
        <v>5000</v>
      </c>
      <c r="K936" s="13">
        <f>IFERROR($H936/$I936,"")</f>
        <v/>
      </c>
      <c r="L936" s="13" t="n">
        <v>310000</v>
      </c>
      <c r="M936" t="inlineStr">
        <is>
          <t>OH, VT, CT</t>
        </is>
      </c>
      <c r="N936" t="inlineStr">
        <is>
          <t>No</t>
        </is>
      </c>
      <c r="O936" t="inlineStr">
        <is>
          <t>Not stated</t>
        </is>
      </c>
      <c r="Q936" s="9" t="inlineStr">
        <is>
          <t>https://grantcue.com/foundations/the-laverack-family-foundation-562307477</t>
        </is>
      </c>
    </row>
    <row r="937">
      <c r="A937">
        <f>IF($E937=$E936,$A936+1,1)</f>
        <v/>
      </c>
      <c r="B937" t="inlineStr">
        <is>
          <t>Karl F and Teryn B Weintz Foundation Inc</t>
        </is>
      </c>
      <c r="C937" t="inlineStr">
        <is>
          <t>93-2710415</t>
        </is>
      </c>
      <c r="D937" t="inlineStr">
        <is>
          <t>Florida</t>
        </is>
      </c>
      <c r="E937" t="inlineStr">
        <is>
          <t>FL</t>
        </is>
      </c>
      <c r="F937" t="n">
        <v>2025</v>
      </c>
      <c r="G937" t="n">
        <v>3</v>
      </c>
      <c r="H937" s="13" t="n">
        <v>1158291</v>
      </c>
      <c r="I937" s="12" t="n">
        <v>19</v>
      </c>
      <c r="J937" s="13" t="n">
        <v>10000</v>
      </c>
      <c r="K937" s="13">
        <f>IFERROR($H937/$I937,"")</f>
        <v/>
      </c>
      <c r="L937" s="13" t="n">
        <v>505906</v>
      </c>
      <c r="M937" t="inlineStr">
        <is>
          <t>RI, NY, MA</t>
        </is>
      </c>
      <c r="N937" t="inlineStr">
        <is>
          <t>No</t>
        </is>
      </c>
      <c r="O937" t="inlineStr">
        <is>
          <t>Not stated</t>
        </is>
      </c>
      <c r="Q937" s="9" t="inlineStr">
        <is>
          <t>https://grantcue.com/foundations/karl-f-and-teryn-b-weintz-foundation-inc-932710415</t>
        </is>
      </c>
    </row>
    <row r="938">
      <c r="A938">
        <f>IF($E938=$E937,$A937+1,1)</f>
        <v/>
      </c>
      <c r="B938" t="inlineStr">
        <is>
          <t>GOGO FOUNDATION</t>
        </is>
      </c>
      <c r="C938" t="inlineStr">
        <is>
          <t>46-5139252</t>
        </is>
      </c>
      <c r="D938" t="inlineStr">
        <is>
          <t>Florida</t>
        </is>
      </c>
      <c r="E938" t="inlineStr">
        <is>
          <t>FL</t>
        </is>
      </c>
      <c r="F938" t="n">
        <v>2024</v>
      </c>
      <c r="G938" t="n">
        <v>2</v>
      </c>
      <c r="H938" s="13" t="n">
        <v>1156000</v>
      </c>
      <c r="I938" s="12" t="n">
        <v>83</v>
      </c>
      <c r="J938" s="13" t="n">
        <v>3000</v>
      </c>
      <c r="K938" s="13">
        <f>IFERROR($H938/$I938,"")</f>
        <v/>
      </c>
      <c r="L938" s="13" t="n">
        <v>150000</v>
      </c>
      <c r="M938" t="inlineStr">
        <is>
          <t>VA, MD, CA</t>
        </is>
      </c>
      <c r="N938" t="inlineStr">
        <is>
          <t>No</t>
        </is>
      </c>
      <c r="O938" t="inlineStr">
        <is>
          <t>Not stated</t>
        </is>
      </c>
      <c r="Q938" s="9" t="inlineStr">
        <is>
          <t>https://grantcue.com/foundations/gogo-foundation-465139252</t>
        </is>
      </c>
    </row>
    <row r="939">
      <c r="A939">
        <f>IF($E939=$E938,$A938+1,1)</f>
        <v/>
      </c>
      <c r="B939" t="inlineStr">
        <is>
          <t>THE MATTHEW J &amp; ANNE B SMITH FOUNDATION INC</t>
        </is>
      </c>
      <c r="C939" t="inlineStr">
        <is>
          <t>02-0536250</t>
        </is>
      </c>
      <c r="D939" t="inlineStr">
        <is>
          <t>Florida</t>
        </is>
      </c>
      <c r="E939" t="inlineStr">
        <is>
          <t>FL</t>
        </is>
      </c>
      <c r="F939" t="n">
        <v>2025</v>
      </c>
      <c r="G939" t="n">
        <v>2</v>
      </c>
      <c r="H939" s="13" t="n">
        <v>1155000</v>
      </c>
      <c r="I939" s="12" t="n">
        <v>27</v>
      </c>
      <c r="J939" s="13" t="n">
        <v>25000</v>
      </c>
      <c r="K939" s="13">
        <f>IFERROR($H939/$I939,"")</f>
        <v/>
      </c>
      <c r="L939" s="13" t="n">
        <v>250000</v>
      </c>
      <c r="M939" t="inlineStr">
        <is>
          <t>MI, IL, AZ</t>
        </is>
      </c>
      <c r="N939" t="inlineStr">
        <is>
          <t>No</t>
        </is>
      </c>
      <c r="O939" t="inlineStr">
        <is>
          <t>Not stated</t>
        </is>
      </c>
      <c r="Q939" s="9" t="inlineStr">
        <is>
          <t>https://grantcue.com/foundations/the-matthew-j-and-anne-b-smith-foundation-inc-020536250</t>
        </is>
      </c>
    </row>
    <row r="940">
      <c r="A940">
        <f>IF($E940=$E939,$A939+1,1)</f>
        <v/>
      </c>
      <c r="B940" t="inlineStr">
        <is>
          <t>NEFF JAMES &amp; SUNNY FDN PIA</t>
        </is>
      </c>
      <c r="C940" t="inlineStr">
        <is>
          <t>06-1560827</t>
        </is>
      </c>
      <c r="D940" t="inlineStr">
        <is>
          <t>Florida</t>
        </is>
      </c>
      <c r="E940" t="inlineStr">
        <is>
          <t>FL</t>
        </is>
      </c>
      <c r="F940" t="n">
        <v>2024</v>
      </c>
      <c r="G940" t="n">
        <v>2</v>
      </c>
      <c r="H940" s="13" t="n">
        <v>1148000</v>
      </c>
      <c r="I940" s="12" t="n">
        <v>20</v>
      </c>
      <c r="J940" s="13" t="n">
        <v>21000</v>
      </c>
      <c r="K940" s="13">
        <f>IFERROR($H940/$I940,"")</f>
        <v/>
      </c>
      <c r="L940" s="13" t="n">
        <v>310000</v>
      </c>
      <c r="M940" t="inlineStr">
        <is>
          <t>NY, CT</t>
        </is>
      </c>
      <c r="N940" t="inlineStr">
        <is>
          <t>No</t>
        </is>
      </c>
      <c r="O940" t="inlineStr">
        <is>
          <t>Not stated</t>
        </is>
      </c>
      <c r="Q940" s="9" t="inlineStr">
        <is>
          <t>https://grantcue.com/foundations/neff-james-and-sunny-fdn-pia-061560827</t>
        </is>
      </c>
    </row>
    <row r="941">
      <c r="A941">
        <f>IF($E941=$E940,$A940+1,1)</f>
        <v/>
      </c>
      <c r="B941" t="inlineStr">
        <is>
          <t>The Saunders Foundation</t>
        </is>
      </c>
      <c r="C941" t="inlineStr">
        <is>
          <t>59-6152326</t>
        </is>
      </c>
      <c r="D941" t="inlineStr">
        <is>
          <t>Florida</t>
        </is>
      </c>
      <c r="E941" t="inlineStr">
        <is>
          <t>FL</t>
        </is>
      </c>
      <c r="F941" t="n">
        <v>2024</v>
      </c>
      <c r="G941" t="n">
        <v>2</v>
      </c>
      <c r="H941" s="13" t="n">
        <v>1147000</v>
      </c>
      <c r="I941" s="12" t="n">
        <v>43</v>
      </c>
      <c r="J941" s="13" t="n">
        <v>12000</v>
      </c>
      <c r="K941" s="13">
        <f>IFERROR($H941/$I941,"")</f>
        <v/>
      </c>
      <c r="L941" s="13" t="n">
        <v>210000</v>
      </c>
      <c r="M941" t="inlineStr">
        <is>
          <t>NC, DC</t>
        </is>
      </c>
      <c r="N941" t="inlineStr">
        <is>
          <t>Yes</t>
        </is>
      </c>
      <c r="O941" t="inlineStr">
        <is>
          <t>Yes</t>
        </is>
      </c>
      <c r="Q941" s="9" t="inlineStr">
        <is>
          <t>https://grantcue.com/foundations/the-saunders-foundation-596152326</t>
        </is>
      </c>
    </row>
    <row r="942">
      <c r="A942">
        <f>IF($E942=$E941,$A941+1,1)</f>
        <v/>
      </c>
      <c r="B942" t="inlineStr">
        <is>
          <t>ALBERT E AND BIRDIE W EINSTEIN FUND</t>
        </is>
      </c>
      <c r="C942" t="inlineStr">
        <is>
          <t>59-6127412</t>
        </is>
      </c>
      <c r="D942" t="inlineStr">
        <is>
          <t>Florida</t>
        </is>
      </c>
      <c r="E942" t="inlineStr">
        <is>
          <t>FL</t>
        </is>
      </c>
      <c r="F942" t="n">
        <v>2024</v>
      </c>
      <c r="G942" t="n">
        <v>2</v>
      </c>
      <c r="H942" s="13" t="n">
        <v>1145500</v>
      </c>
      <c r="I942" s="12" t="n">
        <v>75</v>
      </c>
      <c r="J942" s="13" t="n">
        <v>7500</v>
      </c>
      <c r="K942" s="13">
        <f>IFERROR($H942/$I942,"")</f>
        <v/>
      </c>
      <c r="L942" s="13" t="n">
        <v>100000</v>
      </c>
      <c r="M942" t="inlineStr">
        <is>
          <t>GA, VA</t>
        </is>
      </c>
      <c r="N942" t="inlineStr">
        <is>
          <t>Yes</t>
        </is>
      </c>
      <c r="O942" t="inlineStr">
        <is>
          <t>Not stated</t>
        </is>
      </c>
      <c r="P942" s="9" t="inlineStr">
        <is>
          <t>https://www.alberteinsteinfund.com/</t>
        </is>
      </c>
      <c r="Q942" s="9" t="inlineStr">
        <is>
          <t>https://grantcue.com/foundations/albert-e-and-birdie-w-einstein-fund-596127412</t>
        </is>
      </c>
    </row>
    <row r="943">
      <c r="A943">
        <f>IF($E943=$E942,$A942+1,1)</f>
        <v/>
      </c>
      <c r="B943" t="inlineStr">
        <is>
          <t>ROBERT E DODS FAMILY FOUNDATION INC</t>
        </is>
      </c>
      <c r="C943" t="inlineStr">
        <is>
          <t>82-5068080</t>
        </is>
      </c>
      <c r="D943" t="inlineStr">
        <is>
          <t>Florida</t>
        </is>
      </c>
      <c r="E943" t="inlineStr">
        <is>
          <t>FL</t>
        </is>
      </c>
      <c r="F943" t="n">
        <v>2025</v>
      </c>
      <c r="G943" t="n">
        <v>2</v>
      </c>
      <c r="H943" s="13" t="n">
        <v>1144923</v>
      </c>
      <c r="I943" s="12" t="n">
        <v>124</v>
      </c>
      <c r="J943" s="13" t="n">
        <v>2500</v>
      </c>
      <c r="K943" s="13">
        <f>IFERROR($H943/$I943,"")</f>
        <v/>
      </c>
      <c r="L943" s="13" t="n">
        <v>150000</v>
      </c>
      <c r="M943" t="inlineStr">
        <is>
          <t>NC, NY, SC</t>
        </is>
      </c>
      <c r="N943" t="inlineStr">
        <is>
          <t>No</t>
        </is>
      </c>
      <c r="O943" t="inlineStr">
        <is>
          <t>Not stated</t>
        </is>
      </c>
      <c r="Q943" s="9" t="inlineStr">
        <is>
          <t>https://grantcue.com/foundations/robert-e-dods-family-foundation-inc-825068080</t>
        </is>
      </c>
    </row>
    <row r="944">
      <c r="A944">
        <f>IF($E944=$E943,$A943+1,1)</f>
        <v/>
      </c>
      <c r="B944" t="inlineStr">
        <is>
          <t>FAITH OF A CHILD FOUNDATION</t>
        </is>
      </c>
      <c r="C944" t="inlineStr">
        <is>
          <t>82-1403137</t>
        </is>
      </c>
      <c r="D944" t="inlineStr">
        <is>
          <t>Florida</t>
        </is>
      </c>
      <c r="E944" t="inlineStr">
        <is>
          <t>FL</t>
        </is>
      </c>
      <c r="F944" t="n">
        <v>2025</v>
      </c>
      <c r="G944" t="n">
        <v>2</v>
      </c>
      <c r="H944" s="13" t="n">
        <v>1142232</v>
      </c>
      <c r="I944" s="12" t="n">
        <v>15</v>
      </c>
      <c r="J944" s="13" t="n">
        <v>691</v>
      </c>
      <c r="K944" s="13">
        <f>IFERROR($H944/$I944,"")</f>
        <v/>
      </c>
      <c r="L944" s="13" t="n">
        <v>767542</v>
      </c>
      <c r="M944" t="inlineStr">
        <is>
          <t>CA, NC, CO</t>
        </is>
      </c>
      <c r="N944" t="inlineStr">
        <is>
          <t>No</t>
        </is>
      </c>
      <c r="O944" t="inlineStr">
        <is>
          <t>Not stated</t>
        </is>
      </c>
      <c r="Q944" s="9" t="inlineStr">
        <is>
          <t>https://grantcue.com/foundations/faith-of-a-child-foundation-821403137</t>
        </is>
      </c>
    </row>
    <row r="945">
      <c r="A945">
        <f>IF($E945=$E944,$A944+1,1)</f>
        <v/>
      </c>
      <c r="B945" t="inlineStr">
        <is>
          <t>KIMMINS TERRIER FOUNDATION INC</t>
        </is>
      </c>
      <c r="C945" t="inlineStr">
        <is>
          <t>59-3472911</t>
        </is>
      </c>
      <c r="D945" t="inlineStr">
        <is>
          <t>Florida</t>
        </is>
      </c>
      <c r="E945" t="inlineStr">
        <is>
          <t>FL</t>
        </is>
      </c>
      <c r="F945" t="n">
        <v>2025</v>
      </c>
      <c r="G945" t="n">
        <v>2</v>
      </c>
      <c r="H945" s="13" t="n">
        <v>1138609</v>
      </c>
      <c r="I945" s="12" t="n">
        <v>100</v>
      </c>
      <c r="J945" s="13" t="n">
        <v>5000</v>
      </c>
      <c r="K945" s="13">
        <f>IFERROR($H945/$I945,"")</f>
        <v/>
      </c>
      <c r="L945" s="13" t="n">
        <v>100000</v>
      </c>
      <c r="M945" t="inlineStr">
        <is>
          <t>NY, VA, OH</t>
        </is>
      </c>
      <c r="N945" t="inlineStr">
        <is>
          <t>Yes</t>
        </is>
      </c>
      <c r="O945" t="inlineStr">
        <is>
          <t>Not stated</t>
        </is>
      </c>
      <c r="Q945" s="9" t="inlineStr">
        <is>
          <t>https://grantcue.com/foundations/kimmins-terrier-foundation-inc-593472911</t>
        </is>
      </c>
    </row>
    <row r="946">
      <c r="A946">
        <f>IF($E946=$E945,$A945+1,1)</f>
        <v/>
      </c>
      <c r="B946" t="inlineStr">
        <is>
          <t>Havenick Family Foundation Inc</t>
        </is>
      </c>
      <c r="C946" t="inlineStr">
        <is>
          <t>81-2949314</t>
        </is>
      </c>
      <c r="D946" t="inlineStr">
        <is>
          <t>Florida</t>
        </is>
      </c>
      <c r="E946" t="inlineStr">
        <is>
          <t>FL</t>
        </is>
      </c>
      <c r="F946" t="n">
        <v>2024</v>
      </c>
      <c r="G946" t="n">
        <v>1</v>
      </c>
      <c r="H946" s="13" t="n">
        <v>1137895</v>
      </c>
      <c r="I946" s="12" t="n">
        <v>19</v>
      </c>
      <c r="J946" s="13" t="n">
        <v>5225</v>
      </c>
      <c r="K946" s="13">
        <f>IFERROR($H946/$I946,"")</f>
        <v/>
      </c>
      <c r="L946" s="13" t="n">
        <v>504500</v>
      </c>
      <c r="M946" t="inlineStr">
        <is>
          <t>MA, TX, NY</t>
        </is>
      </c>
      <c r="N946" t="inlineStr">
        <is>
          <t>No</t>
        </is>
      </c>
      <c r="O946" t="inlineStr">
        <is>
          <t>Not stated</t>
        </is>
      </c>
      <c r="Q946" s="9" t="inlineStr">
        <is>
          <t>https://grantcue.com/foundations/havenick-family-foundation-inc-812949314</t>
        </is>
      </c>
    </row>
    <row r="947">
      <c r="A947">
        <f>IF($E947=$E946,$A946+1,1)</f>
        <v/>
      </c>
      <c r="B947" t="inlineStr">
        <is>
          <t>MOVING LIVES AHEAD FOUNDATION</t>
        </is>
      </c>
      <c r="C947" t="inlineStr">
        <is>
          <t>81-0878751</t>
        </is>
      </c>
      <c r="D947" t="inlineStr">
        <is>
          <t>Florida</t>
        </is>
      </c>
      <c r="E947" t="inlineStr">
        <is>
          <t>FL</t>
        </is>
      </c>
      <c r="F947" t="n">
        <v>2025</v>
      </c>
      <c r="G947" t="n">
        <v>2</v>
      </c>
      <c r="H947" s="13" t="n">
        <v>1133600</v>
      </c>
      <c r="I947" s="12" t="n">
        <v>5</v>
      </c>
      <c r="J947" s="13" t="n">
        <v>80000</v>
      </c>
      <c r="K947" s="13">
        <f>IFERROR($H947/$I947,"")</f>
        <v/>
      </c>
      <c r="L947" s="13" t="n">
        <v>551500</v>
      </c>
      <c r="M947" t="inlineStr">
        <is>
          <t>WI, IL</t>
        </is>
      </c>
      <c r="N947" t="inlineStr">
        <is>
          <t>No</t>
        </is>
      </c>
      <c r="O947" t="inlineStr">
        <is>
          <t>Not stated</t>
        </is>
      </c>
      <c r="Q947" s="9" t="inlineStr">
        <is>
          <t>https://grantcue.com/foundations/moving-lives-ahead-foundation-810878751</t>
        </is>
      </c>
    </row>
    <row r="948">
      <c r="A948">
        <f>IF($E948=$E947,$A947+1,1)</f>
        <v/>
      </c>
      <c r="B948" t="inlineStr">
        <is>
          <t>TIJERAS FOUNDATION</t>
        </is>
      </c>
      <c r="C948" t="inlineStr">
        <is>
          <t>85-0456831</t>
        </is>
      </c>
      <c r="D948" t="inlineStr">
        <is>
          <t>Florida</t>
        </is>
      </c>
      <c r="E948" t="inlineStr">
        <is>
          <t>FL</t>
        </is>
      </c>
      <c r="F948" t="n">
        <v>2024</v>
      </c>
      <c r="G948" t="n">
        <v>1</v>
      </c>
      <c r="H948" s="13" t="n">
        <v>1133300</v>
      </c>
      <c r="I948" s="12" t="n">
        <v>32</v>
      </c>
      <c r="J948" s="13" t="n">
        <v>10000</v>
      </c>
      <c r="K948" s="13">
        <f>IFERROR($H948/$I948,"")</f>
        <v/>
      </c>
      <c r="L948" s="13" t="n">
        <v>557000</v>
      </c>
      <c r="M948" t="inlineStr">
        <is>
          <t>NM, MS, GA</t>
        </is>
      </c>
      <c r="N948" t="inlineStr">
        <is>
          <t>No</t>
        </is>
      </c>
      <c r="O948" t="inlineStr">
        <is>
          <t>Not stated</t>
        </is>
      </c>
      <c r="Q948" s="9" t="inlineStr">
        <is>
          <t>https://grantcue.com/foundations/tijeras-foundation-850456831</t>
        </is>
      </c>
    </row>
    <row r="949">
      <c r="A949">
        <f>IF($E949=$E948,$A948+1,1)</f>
        <v/>
      </c>
      <c r="B949" t="inlineStr">
        <is>
          <t>Z GARLAND AND CONTENT B FERGUSON CHARITABLE</t>
        </is>
      </c>
      <c r="C949" t="inlineStr">
        <is>
          <t>20-3452007</t>
        </is>
      </c>
      <c r="D949" t="inlineStr">
        <is>
          <t>Florida</t>
        </is>
      </c>
      <c r="E949" t="inlineStr">
        <is>
          <t>FL</t>
        </is>
      </c>
      <c r="F949" t="n">
        <v>2025</v>
      </c>
      <c r="G949" t="n">
        <v>2</v>
      </c>
      <c r="H949" s="13" t="n">
        <v>1133143</v>
      </c>
      <c r="I949" s="12" t="n">
        <v>12</v>
      </c>
      <c r="J949" s="13" t="n">
        <v>75910</v>
      </c>
      <c r="K949" s="13">
        <f>IFERROR($H949/$I949,"")</f>
        <v/>
      </c>
      <c r="L949" s="13" t="n">
        <v>261831</v>
      </c>
      <c r="M949" t="inlineStr">
        <is>
          <t>IA, AR</t>
        </is>
      </c>
      <c r="N949" t="inlineStr">
        <is>
          <t>No</t>
        </is>
      </c>
      <c r="O949" t="inlineStr">
        <is>
          <t>Not stated</t>
        </is>
      </c>
      <c r="Q949" s="9" t="inlineStr">
        <is>
          <t>https://grantcue.com/foundations/z-garland-and-content-b-ferguson-charitable-203452007</t>
        </is>
      </c>
    </row>
    <row r="950">
      <c r="A950">
        <f>IF($E950=$E949,$A949+1,1)</f>
        <v/>
      </c>
      <c r="B950" t="inlineStr">
        <is>
          <t>JOHN &amp; WINIFRED HAYWARD FOUNDATION</t>
        </is>
      </c>
      <c r="C950" t="inlineStr">
        <is>
          <t>23-7363201</t>
        </is>
      </c>
      <c r="D950" t="inlineStr">
        <is>
          <t>Florida</t>
        </is>
      </c>
      <c r="E950" t="inlineStr">
        <is>
          <t>FL</t>
        </is>
      </c>
      <c r="F950" t="n">
        <v>2025</v>
      </c>
      <c r="G950" t="n">
        <v>2</v>
      </c>
      <c r="H950" s="13" t="n">
        <v>1131208</v>
      </c>
      <c r="I950" s="12" t="n">
        <v>6</v>
      </c>
      <c r="J950" s="13" t="n">
        <v>181250</v>
      </c>
      <c r="K950" s="13">
        <f>IFERROR($H950/$I950,"")</f>
        <v/>
      </c>
      <c r="L950" s="13" t="n">
        <v>220000</v>
      </c>
      <c r="M950" t="inlineStr">
        <is>
          <t>LA</t>
        </is>
      </c>
      <c r="N950" t="inlineStr">
        <is>
          <t>No</t>
        </is>
      </c>
      <c r="O950" t="inlineStr">
        <is>
          <t>Not stated</t>
        </is>
      </c>
      <c r="Q950" s="9" t="inlineStr">
        <is>
          <t>https://grantcue.com/foundations/john-and-winifred-hayward-foundation-237363201</t>
        </is>
      </c>
    </row>
    <row r="951">
      <c r="A951">
        <f>IF($E951=$E950,$A950+1,1)</f>
        <v/>
      </c>
      <c r="B951" t="inlineStr">
        <is>
          <t>ARNOLD SIMONSEN FAMILY CHARITABLE FOUNDATION INC</t>
        </is>
      </c>
      <c r="C951" t="inlineStr">
        <is>
          <t>26-1624741</t>
        </is>
      </c>
      <c r="D951" t="inlineStr">
        <is>
          <t>Florida</t>
        </is>
      </c>
      <c r="E951" t="inlineStr">
        <is>
          <t>FL</t>
        </is>
      </c>
      <c r="F951" t="n">
        <v>2024</v>
      </c>
      <c r="G951" t="n">
        <v>1</v>
      </c>
      <c r="H951" s="13" t="n">
        <v>1124500</v>
      </c>
      <c r="I951" s="12" t="n">
        <v>47</v>
      </c>
      <c r="J951" s="13" t="n">
        <v>5000</v>
      </c>
      <c r="K951" s="13">
        <f>IFERROR($H951/$I951,"")</f>
        <v/>
      </c>
      <c r="L951" s="13" t="n">
        <v>125000</v>
      </c>
      <c r="M951" t="inlineStr">
        <is>
          <t>NY, IL, AZ</t>
        </is>
      </c>
      <c r="N951" t="inlineStr">
        <is>
          <t>No</t>
        </is>
      </c>
      <c r="O951" t="inlineStr">
        <is>
          <t>Not stated</t>
        </is>
      </c>
      <c r="Q951" s="9" t="inlineStr">
        <is>
          <t>https://grantcue.com/foundations/arnold-simonsen-family-charitable-foundation-inc-261624741</t>
        </is>
      </c>
    </row>
    <row r="952">
      <c r="A952">
        <f>IF($E952=$E951,$A951+1,1)</f>
        <v/>
      </c>
      <c r="B952" t="inlineStr">
        <is>
          <t>HUDSON FAMILY FOUNDATION INC</t>
        </is>
      </c>
      <c r="C952" t="inlineStr">
        <is>
          <t>65-0753612</t>
        </is>
      </c>
      <c r="D952" t="inlineStr">
        <is>
          <t>Florida</t>
        </is>
      </c>
      <c r="E952" t="inlineStr">
        <is>
          <t>FL</t>
        </is>
      </c>
      <c r="F952" t="n">
        <v>2024</v>
      </c>
      <c r="G952" t="n">
        <v>2</v>
      </c>
      <c r="H952" s="13" t="n">
        <v>1122000</v>
      </c>
      <c r="I952" s="12" t="n">
        <v>41</v>
      </c>
      <c r="J952" s="13" t="n">
        <v>10000</v>
      </c>
      <c r="K952" s="13">
        <f>IFERROR($H952/$I952,"")</f>
        <v/>
      </c>
      <c r="L952" s="13" t="n">
        <v>170000</v>
      </c>
      <c r="M952" t="inlineStr">
        <is>
          <t>VA, TX, NC</t>
        </is>
      </c>
      <c r="N952" t="inlineStr">
        <is>
          <t>No</t>
        </is>
      </c>
      <c r="O952" t="inlineStr">
        <is>
          <t>Not stated</t>
        </is>
      </c>
      <c r="Q952" s="9" t="inlineStr">
        <is>
          <t>https://grantcue.com/foundations/hudson-family-foundation-inc-650753612</t>
        </is>
      </c>
    </row>
    <row r="953">
      <c r="A953">
        <f>IF($E953=$E952,$A952+1,1)</f>
        <v/>
      </c>
      <c r="B953" t="inlineStr">
        <is>
          <t>IRA S BARTON CHESSED FOUNDATION INC</t>
        </is>
      </c>
      <c r="C953" t="inlineStr">
        <is>
          <t>27-1483807</t>
        </is>
      </c>
      <c r="D953" t="inlineStr">
        <is>
          <t>Florida</t>
        </is>
      </c>
      <c r="E953" t="inlineStr">
        <is>
          <t>FL</t>
        </is>
      </c>
      <c r="F953" t="n">
        <v>2024</v>
      </c>
      <c r="G953" t="n">
        <v>1</v>
      </c>
      <c r="H953" s="13" t="n">
        <v>1110000</v>
      </c>
      <c r="I953" s="12" t="n">
        <v>7</v>
      </c>
      <c r="J953" s="13" t="n">
        <v>100000</v>
      </c>
      <c r="K953" s="13">
        <f>IFERROR($H953/$I953,"")</f>
        <v/>
      </c>
      <c r="L953" s="13" t="n">
        <v>480000</v>
      </c>
      <c r="N953" t="inlineStr">
        <is>
          <t>No</t>
        </is>
      </c>
      <c r="O953" t="inlineStr">
        <is>
          <t>Not stated</t>
        </is>
      </c>
      <c r="Q953" s="9" t="inlineStr">
        <is>
          <t>https://grantcue.com/foundations/ira-s-barton-chessed-foundation-inc-271483807</t>
        </is>
      </c>
    </row>
    <row r="954">
      <c r="A954">
        <f>IF($E954=$E953,$A953+1,1)</f>
        <v/>
      </c>
      <c r="B954" t="inlineStr">
        <is>
          <t>JOHN E &amp; NELLIE J BASTIEN MEMORIAL FOUNDATION</t>
        </is>
      </c>
      <c r="C954" t="inlineStr">
        <is>
          <t>59-6160694</t>
        </is>
      </c>
      <c r="D954" t="inlineStr">
        <is>
          <t>Florida</t>
        </is>
      </c>
      <c r="E954" t="inlineStr">
        <is>
          <t>FL</t>
        </is>
      </c>
      <c r="F954" t="n">
        <v>2025</v>
      </c>
      <c r="G954" t="n">
        <v>2</v>
      </c>
      <c r="H954" s="13" t="n">
        <v>1106000</v>
      </c>
      <c r="I954" s="12" t="n">
        <v>219</v>
      </c>
      <c r="J954" s="13" t="n">
        <v>5000</v>
      </c>
      <c r="K954" s="13">
        <f>IFERROR($H954/$I954,"")</f>
        <v/>
      </c>
      <c r="L954" s="13" t="n">
        <v>16000</v>
      </c>
      <c r="M954" t="inlineStr">
        <is>
          <t>NY, NC, CA</t>
        </is>
      </c>
      <c r="N954" t="inlineStr">
        <is>
          <t>Yes</t>
        </is>
      </c>
      <c r="O954" t="inlineStr">
        <is>
          <t>Yes</t>
        </is>
      </c>
      <c r="Q954" s="9" t="inlineStr">
        <is>
          <t>https://grantcue.com/foundations/john-e-and-nellie-j-bastien-memorial-foundation-596160694</t>
        </is>
      </c>
    </row>
    <row r="955">
      <c r="A955">
        <f>IF($E955=$E954,$A954+1,1)</f>
        <v/>
      </c>
      <c r="B955" t="inlineStr">
        <is>
          <t>BBX CAPITAL FOUNDATION INC</t>
        </is>
      </c>
      <c r="C955" t="inlineStr">
        <is>
          <t>65-0499150</t>
        </is>
      </c>
      <c r="D955" t="inlineStr">
        <is>
          <t>Florida</t>
        </is>
      </c>
      <c r="E955" t="inlineStr">
        <is>
          <t>FL</t>
        </is>
      </c>
      <c r="F955" t="n">
        <v>2025</v>
      </c>
      <c r="G955" t="n">
        <v>2</v>
      </c>
      <c r="H955" s="13" t="n">
        <v>1102527</v>
      </c>
      <c r="I955" s="12" t="n">
        <v>82</v>
      </c>
      <c r="J955" s="13" t="n">
        <v>10000</v>
      </c>
      <c r="K955" s="13">
        <f>IFERROR($H955/$I955,"")</f>
        <v/>
      </c>
      <c r="L955" s="13" t="n">
        <v>101000</v>
      </c>
      <c r="M955" t="inlineStr">
        <is>
          <t>TORONTO</t>
        </is>
      </c>
      <c r="N955" t="inlineStr">
        <is>
          <t>Yes</t>
        </is>
      </c>
      <c r="O955" t="inlineStr">
        <is>
          <t>Yes</t>
        </is>
      </c>
      <c r="P955" s="9" t="inlineStr">
        <is>
          <t>https://bbxcapital.com/ABOUT-US/BBX-CAPITAL-FOUNDATIO</t>
        </is>
      </c>
      <c r="Q955" s="9" t="inlineStr">
        <is>
          <t>https://grantcue.com/foundations/bbx-capital-foundation-inc-650499150</t>
        </is>
      </c>
    </row>
    <row r="956">
      <c r="A956">
        <f>IF($E956=$E955,$A955+1,1)</f>
        <v/>
      </c>
      <c r="B956" t="inlineStr">
        <is>
          <t>THE SCHMIDT FAMILY FOUNDATION XXXXX3004</t>
        </is>
      </c>
      <c r="C956" t="inlineStr">
        <is>
          <t>13-6808881</t>
        </is>
      </c>
      <c r="D956" t="inlineStr">
        <is>
          <t>Florida</t>
        </is>
      </c>
      <c r="E956" t="inlineStr">
        <is>
          <t>FL</t>
        </is>
      </c>
      <c r="F956" t="n">
        <v>2024</v>
      </c>
      <c r="G956" t="n">
        <v>1</v>
      </c>
      <c r="H956" s="13" t="n">
        <v>1101600</v>
      </c>
      <c r="I956" s="12" t="n">
        <v>41</v>
      </c>
      <c r="J956" s="13" t="n">
        <v>10000</v>
      </c>
      <c r="K956" s="13">
        <f>IFERROR($H956/$I956,"")</f>
        <v/>
      </c>
      <c r="L956" s="13" t="n">
        <v>250000</v>
      </c>
      <c r="M956" t="inlineStr">
        <is>
          <t>MD, DC, IL</t>
        </is>
      </c>
      <c r="N956" t="inlineStr">
        <is>
          <t>Yes</t>
        </is>
      </c>
      <c r="O956" t="inlineStr">
        <is>
          <t>Not stated</t>
        </is>
      </c>
      <c r="Q956" s="9" t="inlineStr">
        <is>
          <t>https://grantcue.com/foundations/the-schmidt-family-foundation-xxxxx3004-136808881</t>
        </is>
      </c>
    </row>
    <row r="957">
      <c r="A957">
        <f>IF($E957=$E956,$A956+1,1)</f>
        <v/>
      </c>
      <c r="B957" t="inlineStr">
        <is>
          <t>TINA AND RICHARD V CAROLAN FOUNDATION</t>
        </is>
      </c>
      <c r="C957" t="inlineStr">
        <is>
          <t>22-3085237</t>
        </is>
      </c>
      <c r="D957" t="inlineStr">
        <is>
          <t>Florida</t>
        </is>
      </c>
      <c r="E957" t="inlineStr">
        <is>
          <t>FL</t>
        </is>
      </c>
      <c r="F957" t="n">
        <v>2023</v>
      </c>
      <c r="G957" t="n">
        <v>1</v>
      </c>
      <c r="H957" s="13" t="n">
        <v>1098632</v>
      </c>
      <c r="I957" s="12" t="n">
        <v>19</v>
      </c>
      <c r="J957" s="13" t="n">
        <v>48000</v>
      </c>
      <c r="K957" s="13">
        <f>IFERROR($H957/$I957,"")</f>
        <v/>
      </c>
      <c r="L957" s="13" t="n">
        <v>200000</v>
      </c>
      <c r="M957" t="inlineStr">
        <is>
          <t>NJ, NY, GA</t>
        </is>
      </c>
      <c r="N957" t="inlineStr">
        <is>
          <t>Yes</t>
        </is>
      </c>
      <c r="O957" t="inlineStr">
        <is>
          <t>Yes</t>
        </is>
      </c>
      <c r="P957" s="9" t="inlineStr">
        <is>
          <t>https://www.carolanfoundation.com/</t>
        </is>
      </c>
      <c r="Q957" s="9" t="inlineStr">
        <is>
          <t>https://grantcue.com/foundations/tina-and-richard-v-carolan-foundation-223085237</t>
        </is>
      </c>
    </row>
    <row r="958">
      <c r="A958">
        <f>IF($E958=$E957,$A957+1,1)</f>
        <v/>
      </c>
      <c r="B958" t="inlineStr">
        <is>
          <t>BEAVER STREET FOUNDATION INC</t>
        </is>
      </c>
      <c r="C958" t="inlineStr">
        <is>
          <t>59-2714980</t>
        </is>
      </c>
      <c r="D958" t="inlineStr">
        <is>
          <t>Florida</t>
        </is>
      </c>
      <c r="E958" t="inlineStr">
        <is>
          <t>FL</t>
        </is>
      </c>
      <c r="F958" t="n">
        <v>2025</v>
      </c>
      <c r="G958" t="n">
        <v>2</v>
      </c>
      <c r="H958" s="13" t="n">
        <v>1095880</v>
      </c>
      <c r="I958" s="12" t="n">
        <v>27</v>
      </c>
      <c r="J958" s="13" t="n">
        <v>10000</v>
      </c>
      <c r="K958" s="13">
        <f>IFERROR($H958/$I958,"")</f>
        <v/>
      </c>
      <c r="L958" s="13" t="n">
        <v>210996</v>
      </c>
      <c r="M958" t="inlineStr">
        <is>
          <t>NY</t>
        </is>
      </c>
      <c r="N958" t="inlineStr">
        <is>
          <t>No</t>
        </is>
      </c>
      <c r="O958" t="inlineStr">
        <is>
          <t>Not stated</t>
        </is>
      </c>
      <c r="Q958" s="9" t="inlineStr">
        <is>
          <t>https://grantcue.com/foundations/beaver-street-foundation-inc-592714980</t>
        </is>
      </c>
    </row>
    <row r="959">
      <c r="A959">
        <f>IF($E959=$E958,$A958+1,1)</f>
        <v/>
      </c>
      <c r="B959" t="inlineStr">
        <is>
          <t>SOUTHERN NEWSPAPER PUBLISHERS ASSOCIATION FOUNDATION INC</t>
        </is>
      </c>
      <c r="C959" t="inlineStr">
        <is>
          <t>58-6066932</t>
        </is>
      </c>
      <c r="D959" t="inlineStr">
        <is>
          <t>Florida</t>
        </is>
      </c>
      <c r="E959" t="inlineStr">
        <is>
          <t>FL</t>
        </is>
      </c>
      <c r="F959" t="n">
        <v>2025</v>
      </c>
      <c r="G959" t="n">
        <v>2</v>
      </c>
      <c r="H959" s="13" t="n">
        <v>1090000</v>
      </c>
      <c r="I959" s="12" t="n">
        <v>7</v>
      </c>
      <c r="J959" s="13" t="n">
        <v>25000</v>
      </c>
      <c r="K959" s="13">
        <f>IFERROR($H959/$I959,"")</f>
        <v/>
      </c>
      <c r="L959" s="13" t="n">
        <v>475000</v>
      </c>
      <c r="M959" t="inlineStr">
        <is>
          <t>GA, AR, IL</t>
        </is>
      </c>
      <c r="N959" t="inlineStr">
        <is>
          <t>Yes</t>
        </is>
      </c>
      <c r="O959" t="inlineStr">
        <is>
          <t>Yes</t>
        </is>
      </c>
      <c r="P959" s="9" t="inlineStr">
        <is>
          <t>https://www.snpafoundation.org/</t>
        </is>
      </c>
      <c r="Q959" s="9" t="inlineStr">
        <is>
          <t>https://grantcue.com/foundations/southern-newspaper-publishers-association-foundation-inc-586066932</t>
        </is>
      </c>
    </row>
    <row r="960">
      <c r="A960">
        <f>IF($E960=$E959,$A959+1,1)</f>
        <v/>
      </c>
      <c r="B960" t="inlineStr">
        <is>
          <t>MAGRUDER CHESLEY G FDN IM</t>
        </is>
      </c>
      <c r="C960" t="inlineStr">
        <is>
          <t>59-1920736</t>
        </is>
      </c>
      <c r="D960" t="inlineStr">
        <is>
          <t>Florida</t>
        </is>
      </c>
      <c r="E960" t="inlineStr">
        <is>
          <t>FL</t>
        </is>
      </c>
      <c r="F960" t="n">
        <v>2024</v>
      </c>
      <c r="G960" t="n">
        <v>1</v>
      </c>
      <c r="H960" s="13" t="n">
        <v>1089500</v>
      </c>
      <c r="I960" s="12" t="n">
        <v>86</v>
      </c>
      <c r="J960" s="13" t="n">
        <v>10000</v>
      </c>
      <c r="K960" s="13">
        <f>IFERROR($H960/$I960,"")</f>
        <v/>
      </c>
      <c r="L960" s="13" t="n">
        <v>100000</v>
      </c>
      <c r="M960" t="inlineStr">
        <is>
          <t>NC, NY, CO</t>
        </is>
      </c>
      <c r="N960" t="inlineStr">
        <is>
          <t>No</t>
        </is>
      </c>
      <c r="O960" t="inlineStr">
        <is>
          <t>Not stated</t>
        </is>
      </c>
      <c r="Q960" s="9" t="inlineStr">
        <is>
          <t>https://grantcue.com/foundations/magruder-chesley-g-fdn-im-591920736</t>
        </is>
      </c>
    </row>
    <row r="961">
      <c r="A961">
        <f>IF($E961=$E960,$A960+1,1)</f>
        <v/>
      </c>
      <c r="B961" t="inlineStr">
        <is>
          <t>KING FAMILY FOUNDATION INC</t>
        </is>
      </c>
      <c r="C961" t="inlineStr">
        <is>
          <t>20-2386711</t>
        </is>
      </c>
      <c r="D961" t="inlineStr">
        <is>
          <t>Florida</t>
        </is>
      </c>
      <c r="E961" t="inlineStr">
        <is>
          <t>FL</t>
        </is>
      </c>
      <c r="F961" t="n">
        <v>2025</v>
      </c>
      <c r="G961" t="n">
        <v>2</v>
      </c>
      <c r="H961" s="13" t="n">
        <v>1087592</v>
      </c>
      <c r="I961" s="12" t="n">
        <v>64</v>
      </c>
      <c r="J961" s="13" t="n">
        <v>10000</v>
      </c>
      <c r="K961" s="13">
        <f>IFERROR($H961/$I961,"")</f>
        <v/>
      </c>
      <c r="L961" s="13" t="n">
        <v>67000</v>
      </c>
      <c r="M961" t="inlineStr">
        <is>
          <t>TN, CO, MI</t>
        </is>
      </c>
      <c r="N961" t="inlineStr">
        <is>
          <t>No</t>
        </is>
      </c>
      <c r="O961" t="inlineStr">
        <is>
          <t>Not stated</t>
        </is>
      </c>
      <c r="Q961" s="9" t="inlineStr">
        <is>
          <t>https://grantcue.com/foundations/king-family-foundation-inc-202386711</t>
        </is>
      </c>
    </row>
    <row r="962">
      <c r="A962">
        <f>IF($E962=$E961,$A961+1,1)</f>
        <v/>
      </c>
      <c r="B962" t="inlineStr">
        <is>
          <t>NATHAN J ESFORMES FOUNDATION INC</t>
        </is>
      </c>
      <c r="C962" t="inlineStr">
        <is>
          <t>85-4243879</t>
        </is>
      </c>
      <c r="D962" t="inlineStr">
        <is>
          <t>Florida</t>
        </is>
      </c>
      <c r="E962" t="inlineStr">
        <is>
          <t>FL</t>
        </is>
      </c>
      <c r="F962" t="n">
        <v>2024</v>
      </c>
      <c r="G962" t="n">
        <v>1</v>
      </c>
      <c r="H962" s="13" t="n">
        <v>1086230</v>
      </c>
      <c r="I962" s="12" t="n">
        <v>7</v>
      </c>
      <c r="J962" s="13" t="n">
        <v>30000</v>
      </c>
      <c r="K962" s="13">
        <f>IFERROR($H962/$I962,"")</f>
        <v/>
      </c>
      <c r="L962" s="13" t="n">
        <v>800000</v>
      </c>
      <c r="N962" t="inlineStr">
        <is>
          <t>No</t>
        </is>
      </c>
      <c r="O962" t="inlineStr">
        <is>
          <t>Not stated</t>
        </is>
      </c>
      <c r="Q962" s="9" t="inlineStr">
        <is>
          <t>https://grantcue.com/foundations/nathan-j-esformes-foundation-inc-854243879</t>
        </is>
      </c>
    </row>
    <row r="963">
      <c r="A963">
        <f>IF($E963=$E962,$A962+1,1)</f>
        <v/>
      </c>
      <c r="B963" t="inlineStr">
        <is>
          <t>TOLL BROTHERS FOUNDATION</t>
        </is>
      </c>
      <c r="C963" t="inlineStr">
        <is>
          <t>85-3533872</t>
        </is>
      </c>
      <c r="D963" t="inlineStr">
        <is>
          <t>Florida</t>
        </is>
      </c>
      <c r="E963" t="inlineStr">
        <is>
          <t>FL</t>
        </is>
      </c>
      <c r="F963" t="n">
        <v>2024</v>
      </c>
      <c r="G963" t="n">
        <v>2</v>
      </c>
      <c r="H963" s="13" t="n">
        <v>1084450</v>
      </c>
      <c r="I963" s="12" t="n">
        <v>79</v>
      </c>
      <c r="J963" s="13" t="n">
        <v>5000</v>
      </c>
      <c r="K963" s="13">
        <f>IFERROR($H963/$I963,"")</f>
        <v/>
      </c>
      <c r="L963" s="13" t="n">
        <v>170000</v>
      </c>
      <c r="M963" t="inlineStr">
        <is>
          <t>PA, MD, CA</t>
        </is>
      </c>
      <c r="N963" t="inlineStr">
        <is>
          <t>No</t>
        </is>
      </c>
      <c r="O963" t="inlineStr">
        <is>
          <t>Not stated</t>
        </is>
      </c>
      <c r="Q963" s="9" t="inlineStr">
        <is>
          <t>https://grantcue.com/foundations/toll-brothers-foundation-853533872</t>
        </is>
      </c>
    </row>
    <row r="964">
      <c r="A964">
        <f>IF($E964=$E963,$A963+1,1)</f>
        <v/>
      </c>
      <c r="B964" t="inlineStr">
        <is>
          <t>ASOFSKY FAMILY FOUNDATION INC</t>
        </is>
      </c>
      <c r="C964" t="inlineStr">
        <is>
          <t>26-1446613</t>
        </is>
      </c>
      <c r="D964" t="inlineStr">
        <is>
          <t>Florida</t>
        </is>
      </c>
      <c r="E964" t="inlineStr">
        <is>
          <t>FL</t>
        </is>
      </c>
      <c r="F964" t="n">
        <v>2025</v>
      </c>
      <c r="G964" t="n">
        <v>2</v>
      </c>
      <c r="H964" s="13" t="n">
        <v>1079025</v>
      </c>
      <c r="I964" s="12" t="n">
        <v>38</v>
      </c>
      <c r="J964" s="13" t="n">
        <v>10000</v>
      </c>
      <c r="K964" s="13">
        <f>IFERROR($H964/$I964,"")</f>
        <v/>
      </c>
      <c r="L964" s="13" t="n">
        <v>348851</v>
      </c>
      <c r="M964" t="inlineStr">
        <is>
          <t>NY, TX, IL</t>
        </is>
      </c>
      <c r="N964" t="inlineStr">
        <is>
          <t>Yes</t>
        </is>
      </c>
      <c r="O964" t="inlineStr">
        <is>
          <t>Not stated</t>
        </is>
      </c>
      <c r="Q964" s="9" t="inlineStr">
        <is>
          <t>https://grantcue.com/foundations/asofsky-family-foundation-inc-261446613</t>
        </is>
      </c>
    </row>
    <row r="965">
      <c r="A965">
        <f>IF($E965=$E964,$A964+1,1)</f>
        <v/>
      </c>
      <c r="B965" t="inlineStr">
        <is>
          <t>CAMP ROTARY FOUNDATION INC</t>
        </is>
      </c>
      <c r="C965" t="inlineStr">
        <is>
          <t>59-2011019</t>
        </is>
      </c>
      <c r="D965" t="inlineStr">
        <is>
          <t>Florida</t>
        </is>
      </c>
      <c r="E965" t="inlineStr">
        <is>
          <t>FL</t>
        </is>
      </c>
      <c r="F965" t="n">
        <v>2025</v>
      </c>
      <c r="G965" t="n">
        <v>2</v>
      </c>
      <c r="H965" s="13" t="n">
        <v>1077421</v>
      </c>
      <c r="I965" s="12" t="n">
        <v>11</v>
      </c>
      <c r="J965" s="13" t="n">
        <v>3000</v>
      </c>
      <c r="K965" s="13">
        <f>IFERROR($H965/$I965,"")</f>
        <v/>
      </c>
      <c r="L965" s="13" t="n">
        <v>1038000</v>
      </c>
      <c r="N965" t="inlineStr">
        <is>
          <t>Yes</t>
        </is>
      </c>
      <c r="O965" t="inlineStr">
        <is>
          <t>Not stated</t>
        </is>
      </c>
      <c r="Q965" s="9" t="inlineStr">
        <is>
          <t>https://grantcue.com/foundations/camp-rotary-foundation-inc-592011019</t>
        </is>
      </c>
    </row>
    <row r="966">
      <c r="A966">
        <f>IF($E966=$E965,$A965+1,1)</f>
        <v/>
      </c>
      <c r="B966" t="inlineStr">
        <is>
          <t>THE LEN-ARI FOUNDATION INC</t>
        </is>
      </c>
      <c r="C966" t="inlineStr">
        <is>
          <t>20-1317221</t>
        </is>
      </c>
      <c r="D966" t="inlineStr">
        <is>
          <t>Florida</t>
        </is>
      </c>
      <c r="E966" t="inlineStr">
        <is>
          <t>FL</t>
        </is>
      </c>
      <c r="F966" t="n">
        <v>2024</v>
      </c>
      <c r="G966" t="n">
        <v>1</v>
      </c>
      <c r="H966" s="13" t="n">
        <v>1075303</v>
      </c>
      <c r="I966" s="12" t="n">
        <v>30</v>
      </c>
      <c r="J966" s="13" t="n">
        <v>26700</v>
      </c>
      <c r="K966" s="13">
        <f>IFERROR($H966/$I966,"")</f>
        <v/>
      </c>
      <c r="L966" s="13" t="n">
        <v>125000</v>
      </c>
      <c r="M966" t="inlineStr">
        <is>
          <t>WY, NY, IN</t>
        </is>
      </c>
      <c r="N966" t="inlineStr">
        <is>
          <t>No</t>
        </is>
      </c>
      <c r="O966" t="inlineStr">
        <is>
          <t>Not stated</t>
        </is>
      </c>
      <c r="Q966" s="9" t="inlineStr">
        <is>
          <t>https://grantcue.com/foundations/the-len-ari-foundation-inc-201317221</t>
        </is>
      </c>
    </row>
    <row r="967">
      <c r="A967">
        <f>IF($E967=$E966,$A966+1,1)</f>
        <v/>
      </c>
      <c r="B967" t="inlineStr">
        <is>
          <t>DUGAS FAMILY FOUNDATION INC</t>
        </is>
      </c>
      <c r="C967" t="inlineStr">
        <is>
          <t>26-3847853</t>
        </is>
      </c>
      <c r="D967" t="inlineStr">
        <is>
          <t>Florida</t>
        </is>
      </c>
      <c r="E967" t="inlineStr">
        <is>
          <t>FL</t>
        </is>
      </c>
      <c r="F967" t="n">
        <v>2024</v>
      </c>
      <c r="G967" t="n">
        <v>1</v>
      </c>
      <c r="H967" s="13" t="n">
        <v>1073200</v>
      </c>
      <c r="I967" s="12" t="n">
        <v>14</v>
      </c>
      <c r="J967" s="13" t="n">
        <v>35000</v>
      </c>
      <c r="K967" s="13">
        <f>IFERROR($H967/$I967,"")</f>
        <v/>
      </c>
      <c r="L967" s="13" t="n">
        <v>250000</v>
      </c>
      <c r="M967" t="inlineStr">
        <is>
          <t>MN</t>
        </is>
      </c>
      <c r="N967" t="inlineStr">
        <is>
          <t>Yes</t>
        </is>
      </c>
      <c r="O967" t="inlineStr">
        <is>
          <t>Not stated</t>
        </is>
      </c>
      <c r="Q967" s="9" t="inlineStr">
        <is>
          <t>https://grantcue.com/foundations/dugas-family-foundation-inc-263847853</t>
        </is>
      </c>
    </row>
    <row r="968">
      <c r="A968">
        <f>IF($E968=$E967,$A967+1,1)</f>
        <v/>
      </c>
      <c r="B968" t="inlineStr">
        <is>
          <t>Jess &amp; Brewster J Durkee Foundation</t>
        </is>
      </c>
      <c r="C968" t="inlineStr">
        <is>
          <t>59-3293247</t>
        </is>
      </c>
      <c r="D968" t="inlineStr">
        <is>
          <t>Florida</t>
        </is>
      </c>
      <c r="E968" t="inlineStr">
        <is>
          <t>FL</t>
        </is>
      </c>
      <c r="F968" t="n">
        <v>2024</v>
      </c>
      <c r="G968" t="n">
        <v>2</v>
      </c>
      <c r="H968" s="13" t="n">
        <v>1070500</v>
      </c>
      <c r="I968" s="12" t="n">
        <v>122</v>
      </c>
      <c r="J968" s="13" t="n">
        <v>6000</v>
      </c>
      <c r="K968" s="13">
        <f>IFERROR($H968/$I968,"")</f>
        <v/>
      </c>
      <c r="L968" s="13" t="n">
        <v>65000</v>
      </c>
      <c r="M968" t="inlineStr">
        <is>
          <t>IL, NY, TX</t>
        </is>
      </c>
      <c r="N968" t="inlineStr">
        <is>
          <t>Yes</t>
        </is>
      </c>
      <c r="O968" t="inlineStr">
        <is>
          <t>Not stated</t>
        </is>
      </c>
      <c r="Q968" s="9" t="inlineStr">
        <is>
          <t>https://grantcue.com/foundations/jess-and-brewster-j-durkee-foundation-593293247</t>
        </is>
      </c>
    </row>
    <row r="969">
      <c r="A969">
        <f>IF($E969=$E968,$A968+1,1)</f>
        <v/>
      </c>
      <c r="B969" t="inlineStr">
        <is>
          <t>BARTON AND SHIRLEY WEISMAN FOUNDATION INC</t>
        </is>
      </c>
      <c r="C969" t="inlineStr">
        <is>
          <t>58-2684069</t>
        </is>
      </c>
      <c r="D969" t="inlineStr">
        <is>
          <t>Florida</t>
        </is>
      </c>
      <c r="E969" t="inlineStr">
        <is>
          <t>FL</t>
        </is>
      </c>
      <c r="F969" t="n">
        <v>2024</v>
      </c>
      <c r="G969" t="n">
        <v>1</v>
      </c>
      <c r="H969" s="13" t="n">
        <v>1069835</v>
      </c>
      <c r="I969" s="12" t="n">
        <v>60</v>
      </c>
      <c r="J969" s="13" t="n">
        <v>2000</v>
      </c>
      <c r="K969" s="13">
        <f>IFERROR($H969/$I969,"")</f>
        <v/>
      </c>
      <c r="L969" s="13" t="n">
        <v>300000</v>
      </c>
      <c r="M969" t="inlineStr">
        <is>
          <t>NJ, NY, CT</t>
        </is>
      </c>
      <c r="N969" t="inlineStr">
        <is>
          <t>No</t>
        </is>
      </c>
      <c r="O969" t="inlineStr">
        <is>
          <t>Not stated</t>
        </is>
      </c>
      <c r="Q969" s="9" t="inlineStr">
        <is>
          <t>https://grantcue.com/foundations/barton-and-shirley-weisman-foundation-inc-582684069</t>
        </is>
      </c>
    </row>
    <row r="970">
      <c r="A970">
        <f>IF($E970=$E969,$A969+1,1)</f>
        <v/>
      </c>
      <c r="B970" t="inlineStr">
        <is>
          <t>ROBERT &amp; PAULA BOYKIN FAMILY FOUNDATION</t>
        </is>
      </c>
      <c r="C970" t="inlineStr">
        <is>
          <t>55-0791061</t>
        </is>
      </c>
      <c r="D970" t="inlineStr">
        <is>
          <t>Florida</t>
        </is>
      </c>
      <c r="E970" t="inlineStr">
        <is>
          <t>FL</t>
        </is>
      </c>
      <c r="F970" t="n">
        <v>2024</v>
      </c>
      <c r="G970" t="n">
        <v>1</v>
      </c>
      <c r="H970" s="13" t="n">
        <v>1064025</v>
      </c>
      <c r="I970" s="12" t="n">
        <v>23</v>
      </c>
      <c r="J970" s="13" t="n">
        <v>550</v>
      </c>
      <c r="K970" s="13">
        <f>IFERROR($H970/$I970,"")</f>
        <v/>
      </c>
      <c r="L970" s="13" t="n">
        <v>1000000</v>
      </c>
      <c r="M970" t="inlineStr">
        <is>
          <t>DC, OH, VA</t>
        </is>
      </c>
      <c r="N970" t="inlineStr">
        <is>
          <t>Yes</t>
        </is>
      </c>
      <c r="O970" t="inlineStr">
        <is>
          <t>Yes</t>
        </is>
      </c>
      <c r="Q970" s="9" t="inlineStr">
        <is>
          <t>https://grantcue.com/foundations/robert-and-paula-boykin-family-foundation-550791061</t>
        </is>
      </c>
    </row>
    <row r="971">
      <c r="A971">
        <f>IF($E971=$E970,$A970+1,1)</f>
        <v/>
      </c>
      <c r="B971" t="inlineStr">
        <is>
          <t>JERRY AND NANCY PERRY FAMILY FOUNDATION</t>
        </is>
      </c>
      <c r="C971" t="inlineStr">
        <is>
          <t>43-6877235</t>
        </is>
      </c>
      <c r="D971" t="inlineStr">
        <is>
          <t>Florida</t>
        </is>
      </c>
      <c r="E971" t="inlineStr">
        <is>
          <t>FL</t>
        </is>
      </c>
      <c r="F971" t="n">
        <v>2025</v>
      </c>
      <c r="G971" t="n">
        <v>2</v>
      </c>
      <c r="H971" s="13" t="n">
        <v>1063445</v>
      </c>
      <c r="I971" s="12" t="n">
        <v>31</v>
      </c>
      <c r="J971" s="13" t="n">
        <v>10000</v>
      </c>
      <c r="K971" s="13">
        <f>IFERROR($H971/$I971,"")</f>
        <v/>
      </c>
      <c r="L971" s="13" t="n">
        <v>310465</v>
      </c>
      <c r="M971" t="inlineStr">
        <is>
          <t>GA, MO, TX</t>
        </is>
      </c>
      <c r="N971" t="inlineStr">
        <is>
          <t>Yes</t>
        </is>
      </c>
      <c r="O971" t="inlineStr">
        <is>
          <t>Not stated</t>
        </is>
      </c>
      <c r="Q971" s="9" t="inlineStr">
        <is>
          <t>https://grantcue.com/foundations/jerry-and-nancy-perry-family-foundation-436877235</t>
        </is>
      </c>
    </row>
    <row r="972">
      <c r="A972">
        <f>IF($E972=$E971,$A971+1,1)</f>
        <v/>
      </c>
      <c r="B972" t="inlineStr">
        <is>
          <t>YELLOW-CROWNED FOUNDATION</t>
        </is>
      </c>
      <c r="C972" t="inlineStr">
        <is>
          <t>35-7144790</t>
        </is>
      </c>
      <c r="D972" t="inlineStr">
        <is>
          <t>Florida</t>
        </is>
      </c>
      <c r="E972" t="inlineStr">
        <is>
          <t>FL</t>
        </is>
      </c>
      <c r="F972" t="n">
        <v>2025</v>
      </c>
      <c r="G972" t="n">
        <v>2</v>
      </c>
      <c r="H972" s="13" t="n">
        <v>1061925</v>
      </c>
      <c r="I972" s="12" t="n">
        <v>98</v>
      </c>
      <c r="J972" s="13" t="n">
        <v>3000</v>
      </c>
      <c r="K972" s="13">
        <f>IFERROR($H972/$I972,"")</f>
        <v/>
      </c>
      <c r="L972" s="13" t="n">
        <v>281500</v>
      </c>
      <c r="M972" t="inlineStr">
        <is>
          <t>CA, IL, DC</t>
        </is>
      </c>
      <c r="N972" t="inlineStr">
        <is>
          <t>No</t>
        </is>
      </c>
      <c r="O972" t="inlineStr">
        <is>
          <t>Not stated</t>
        </is>
      </c>
      <c r="Q972" s="9" t="inlineStr">
        <is>
          <t>https://grantcue.com/foundations/yellow-crowned-foundation-c-o-banknote-capital-357144790</t>
        </is>
      </c>
    </row>
    <row r="973">
      <c r="A973">
        <f>IF($E973=$E972,$A972+1,1)</f>
        <v/>
      </c>
      <c r="B973" t="inlineStr">
        <is>
          <t>Thomas Rutherfoord Foundation</t>
        </is>
      </c>
      <c r="C973" t="inlineStr">
        <is>
          <t>20-2057953</t>
        </is>
      </c>
      <c r="D973" t="inlineStr">
        <is>
          <t>Florida</t>
        </is>
      </c>
      <c r="E973" t="inlineStr">
        <is>
          <t>FL</t>
        </is>
      </c>
      <c r="F973" t="n">
        <v>2024</v>
      </c>
      <c r="G973" t="n">
        <v>1</v>
      </c>
      <c r="H973" s="13" t="n">
        <v>1060778</v>
      </c>
      <c r="I973" s="12" t="n">
        <v>64</v>
      </c>
      <c r="J973" s="13" t="n">
        <v>5000</v>
      </c>
      <c r="K973" s="13">
        <f>IFERROR($H973/$I973,"")</f>
        <v/>
      </c>
      <c r="L973" s="13" t="n">
        <v>176000</v>
      </c>
      <c r="M973" t="inlineStr">
        <is>
          <t>NY, CO, VA</t>
        </is>
      </c>
      <c r="N973" t="inlineStr">
        <is>
          <t>No</t>
        </is>
      </c>
      <c r="O973" t="inlineStr">
        <is>
          <t>Not stated</t>
        </is>
      </c>
      <c r="Q973" s="9" t="inlineStr">
        <is>
          <t>https://grantcue.com/foundations/thomas-rutherfoord-foundation-c-o-pathstone-202057953</t>
        </is>
      </c>
    </row>
    <row r="974">
      <c r="A974">
        <f>IF($E974=$E973,$A973+1,1)</f>
        <v/>
      </c>
      <c r="B974" t="inlineStr">
        <is>
          <t>GAGNON FOUNDATION INC</t>
        </is>
      </c>
      <c r="C974" t="inlineStr">
        <is>
          <t>20-2302405</t>
        </is>
      </c>
      <c r="D974" t="inlineStr">
        <is>
          <t>Florida</t>
        </is>
      </c>
      <c r="E974" t="inlineStr">
        <is>
          <t>FL</t>
        </is>
      </c>
      <c r="F974" t="n">
        <v>2024</v>
      </c>
      <c r="G974" t="n">
        <v>2</v>
      </c>
      <c r="H974" s="13" t="n">
        <v>1057100</v>
      </c>
      <c r="I974" s="12" t="n">
        <v>48</v>
      </c>
      <c r="J974" s="13" t="n">
        <v>15000</v>
      </c>
      <c r="K974" s="13">
        <f>IFERROR($H974/$I974,"")</f>
        <v/>
      </c>
      <c r="L974" s="13" t="n">
        <v>297000</v>
      </c>
      <c r="M974" t="inlineStr">
        <is>
          <t>IL, TX</t>
        </is>
      </c>
      <c r="N974" t="inlineStr">
        <is>
          <t>No</t>
        </is>
      </c>
      <c r="O974" t="inlineStr">
        <is>
          <t>Not stated</t>
        </is>
      </c>
      <c r="Q974" s="9" t="inlineStr">
        <is>
          <t>https://grantcue.com/foundations/gagnon-foundation-inc-202302405</t>
        </is>
      </c>
    </row>
    <row r="975">
      <c r="A975">
        <f>IF($E975=$E974,$A974+1,1)</f>
        <v/>
      </c>
      <c r="B975" t="inlineStr">
        <is>
          <t>MATTHEW 6 FOUNDATION</t>
        </is>
      </c>
      <c r="C975" t="inlineStr">
        <is>
          <t>87-2852724</t>
        </is>
      </c>
      <c r="D975" t="inlineStr">
        <is>
          <t>Florida</t>
        </is>
      </c>
      <c r="E975" t="inlineStr">
        <is>
          <t>FL</t>
        </is>
      </c>
      <c r="F975" t="n">
        <v>2025</v>
      </c>
      <c r="G975" t="n">
        <v>2</v>
      </c>
      <c r="H975" s="13" t="n">
        <v>1056994</v>
      </c>
      <c r="I975" s="12" t="n">
        <v>21</v>
      </c>
      <c r="J975" s="13" t="n">
        <v>36000</v>
      </c>
      <c r="K975" s="13">
        <f>IFERROR($H975/$I975,"")</f>
        <v/>
      </c>
      <c r="L975" s="13" t="n">
        <v>250000</v>
      </c>
      <c r="M975" t="inlineStr">
        <is>
          <t>SC, IL, CA</t>
        </is>
      </c>
      <c r="N975" t="inlineStr">
        <is>
          <t>Yes</t>
        </is>
      </c>
      <c r="O975" t="inlineStr">
        <is>
          <t>Not stated</t>
        </is>
      </c>
      <c r="Q975" s="9" t="inlineStr">
        <is>
          <t>https://grantcue.com/foundations/matthew-6-foundation-872852724</t>
        </is>
      </c>
    </row>
    <row r="976">
      <c r="A976">
        <f>IF($E976=$E975,$A975+1,1)</f>
        <v/>
      </c>
      <c r="B976" t="inlineStr">
        <is>
          <t>RONALD AND GERI YONOVER FOUNDATION</t>
        </is>
      </c>
      <c r="C976" t="inlineStr">
        <is>
          <t>36-7296696</t>
        </is>
      </c>
      <c r="D976" t="inlineStr">
        <is>
          <t>Florida</t>
        </is>
      </c>
      <c r="E976" t="inlineStr">
        <is>
          <t>FL</t>
        </is>
      </c>
      <c r="F976" t="n">
        <v>2025</v>
      </c>
      <c r="G976" t="n">
        <v>2</v>
      </c>
      <c r="H976" s="13" t="n">
        <v>1055500</v>
      </c>
      <c r="I976" s="12" t="n">
        <v>64</v>
      </c>
      <c r="J976" s="13" t="n">
        <v>5000</v>
      </c>
      <c r="K976" s="13">
        <f>IFERROR($H976/$I976,"")</f>
        <v/>
      </c>
      <c r="L976" s="13" t="n">
        <v>222000</v>
      </c>
      <c r="M976" t="inlineStr">
        <is>
          <t>IL, NY, OR</t>
        </is>
      </c>
      <c r="N976" t="inlineStr">
        <is>
          <t>No</t>
        </is>
      </c>
      <c r="O976" t="inlineStr">
        <is>
          <t>Not stated</t>
        </is>
      </c>
      <c r="Q976" s="9" t="inlineStr">
        <is>
          <t>https://grantcue.com/foundations/ronald-and-geri-yonover-foundation-367296696</t>
        </is>
      </c>
    </row>
    <row r="977">
      <c r="A977">
        <f>IF($E977=$E976,$A976+1,1)</f>
        <v/>
      </c>
      <c r="B977" t="inlineStr">
        <is>
          <t>CALVIN A KING AND JEAN C KING CHARITABLE FOUNDATION INC</t>
        </is>
      </c>
      <c r="C977" t="inlineStr">
        <is>
          <t>45-4080483</t>
        </is>
      </c>
      <c r="D977" t="inlineStr">
        <is>
          <t>Florida</t>
        </is>
      </c>
      <c r="E977" t="inlineStr">
        <is>
          <t>FL</t>
        </is>
      </c>
      <c r="F977" t="n">
        <v>2025</v>
      </c>
      <c r="G977" t="n">
        <v>2</v>
      </c>
      <c r="H977" s="13" t="n">
        <v>1055000</v>
      </c>
      <c r="I977" s="12" t="n">
        <v>15</v>
      </c>
      <c r="J977" s="13" t="n">
        <v>50000</v>
      </c>
      <c r="K977" s="13">
        <f>IFERROR($H977/$I977,"")</f>
        <v/>
      </c>
      <c r="L977" s="13" t="n">
        <v>150000</v>
      </c>
      <c r="M977" t="inlineStr">
        <is>
          <t>TN, TX, MD</t>
        </is>
      </c>
      <c r="N977" t="inlineStr">
        <is>
          <t>No</t>
        </is>
      </c>
      <c r="O977" t="inlineStr">
        <is>
          <t>Not stated</t>
        </is>
      </c>
      <c r="Q977" s="9" t="inlineStr">
        <is>
          <t>https://grantcue.com/foundations/calvin-a-king-and-jean-c-king-charitable-foundation-inc-454080483</t>
        </is>
      </c>
    </row>
    <row r="978">
      <c r="A978">
        <f>IF($E978=$E977,$A977+1,1)</f>
        <v/>
      </c>
      <c r="B978" t="inlineStr">
        <is>
          <t>FESTUS &amp; HELEN STACY FOUNDATION II</t>
        </is>
      </c>
      <c r="C978" t="inlineStr">
        <is>
          <t>20-6712263</t>
        </is>
      </c>
      <c r="D978" t="inlineStr">
        <is>
          <t>Florida</t>
        </is>
      </c>
      <c r="E978" t="inlineStr">
        <is>
          <t>FL</t>
        </is>
      </c>
      <c r="F978" t="n">
        <v>2023</v>
      </c>
      <c r="G978" t="n">
        <v>1</v>
      </c>
      <c r="H978" s="13" t="n">
        <v>1053000</v>
      </c>
      <c r="I978" s="12" t="n">
        <v>12</v>
      </c>
      <c r="J978" s="13" t="n">
        <v>72500</v>
      </c>
      <c r="K978" s="13">
        <f>IFERROR($H978/$I978,"")</f>
        <v/>
      </c>
      <c r="L978" s="13" t="n">
        <v>275000</v>
      </c>
      <c r="M978" t="inlineStr">
        <is>
          <t>MI, NV, TN</t>
        </is>
      </c>
      <c r="N978" t="inlineStr">
        <is>
          <t>No</t>
        </is>
      </c>
      <c r="O978" t="inlineStr">
        <is>
          <t>Not stated</t>
        </is>
      </c>
      <c r="Q978" s="9" t="inlineStr">
        <is>
          <t>https://grantcue.com/foundations/festus-and-helen-stacy-foundation-ii-206712263</t>
        </is>
      </c>
    </row>
    <row r="979">
      <c r="A979">
        <f>IF($E979=$E978,$A978+1,1)</f>
        <v/>
      </c>
      <c r="B979" t="inlineStr">
        <is>
          <t>THE CHADBOURNE-DEMARIA FOUNDATION INC</t>
        </is>
      </c>
      <c r="C979" t="inlineStr">
        <is>
          <t>59-2126313</t>
        </is>
      </c>
      <c r="D979" t="inlineStr">
        <is>
          <t>Florida</t>
        </is>
      </c>
      <c r="E979" t="inlineStr">
        <is>
          <t>FL</t>
        </is>
      </c>
      <c r="F979" t="n">
        <v>2024</v>
      </c>
      <c r="G979" t="n">
        <v>1</v>
      </c>
      <c r="H979" s="13" t="n">
        <v>1052000</v>
      </c>
      <c r="I979" s="12" t="n">
        <v>7</v>
      </c>
      <c r="J979" s="13" t="n">
        <v>32000</v>
      </c>
      <c r="K979" s="13">
        <f>IFERROR($H979/$I979,"")</f>
        <v/>
      </c>
      <c r="L979" s="13" t="n">
        <v>650000</v>
      </c>
      <c r="M979" t="inlineStr">
        <is>
          <t>TX</t>
        </is>
      </c>
      <c r="N979" t="inlineStr">
        <is>
          <t>Yes</t>
        </is>
      </c>
      <c r="O979" t="inlineStr">
        <is>
          <t>Not stated</t>
        </is>
      </c>
      <c r="Q979" s="9" t="inlineStr">
        <is>
          <t>https://grantcue.com/foundations/the-chadbourne-demaria-foundation-inc-592126313</t>
        </is>
      </c>
    </row>
    <row r="980">
      <c r="A980">
        <f>IF($E980=$E979,$A979+1,1)</f>
        <v/>
      </c>
      <c r="B980" t="inlineStr">
        <is>
          <t>OPEN MINDS ALIGN FOUNDATION INC</t>
        </is>
      </c>
      <c r="C980" t="inlineStr">
        <is>
          <t>85-2806214</t>
        </is>
      </c>
      <c r="D980" t="inlineStr">
        <is>
          <t>Florida</t>
        </is>
      </c>
      <c r="E980" t="inlineStr">
        <is>
          <t>FL</t>
        </is>
      </c>
      <c r="F980" t="n">
        <v>2025</v>
      </c>
      <c r="G980" t="n">
        <v>2</v>
      </c>
      <c r="H980" s="13" t="n">
        <v>1051775</v>
      </c>
      <c r="I980" s="12" t="n">
        <v>74</v>
      </c>
      <c r="J980" s="13" t="n">
        <v>4000</v>
      </c>
      <c r="K980" s="13">
        <f>IFERROR($H980/$I980,"")</f>
        <v/>
      </c>
      <c r="L980" s="13" t="n">
        <v>152500</v>
      </c>
      <c r="M980" t="inlineStr">
        <is>
          <t>PA, OH, AZ</t>
        </is>
      </c>
      <c r="N980" t="inlineStr">
        <is>
          <t>No</t>
        </is>
      </c>
      <c r="O980" t="inlineStr">
        <is>
          <t>Not stated</t>
        </is>
      </c>
      <c r="Q980" s="9" t="inlineStr">
        <is>
          <t>https://grantcue.com/foundations/open-minds-align-foundation-inc-852806214</t>
        </is>
      </c>
    </row>
    <row r="981">
      <c r="A981">
        <f>IF($E981=$E980,$A980+1,1)</f>
        <v/>
      </c>
      <c r="B981" t="inlineStr">
        <is>
          <t>The Colen Foundation Inc</t>
        </is>
      </c>
      <c r="C981" t="inlineStr">
        <is>
          <t>59-2474711</t>
        </is>
      </c>
      <c r="D981" t="inlineStr">
        <is>
          <t>Florida</t>
        </is>
      </c>
      <c r="E981" t="inlineStr">
        <is>
          <t>FL</t>
        </is>
      </c>
      <c r="F981" t="n">
        <v>2023</v>
      </c>
      <c r="G981" t="n">
        <v>2</v>
      </c>
      <c r="H981" s="13" t="n">
        <v>1050154</v>
      </c>
      <c r="I981" s="12" t="n">
        <v>55</v>
      </c>
      <c r="J981" s="13" t="n">
        <v>9000</v>
      </c>
      <c r="K981" s="13">
        <f>IFERROR($H981/$I981,"")</f>
        <v/>
      </c>
      <c r="L981" s="13" t="n">
        <v>142846</v>
      </c>
      <c r="M981" t="inlineStr">
        <is>
          <t>NY, GA, OR</t>
        </is>
      </c>
      <c r="N981" t="inlineStr">
        <is>
          <t>Yes</t>
        </is>
      </c>
      <c r="O981" t="inlineStr">
        <is>
          <t>Not stated</t>
        </is>
      </c>
      <c r="Q981" s="9" t="inlineStr">
        <is>
          <t>https://grantcue.com/foundations/the-colen-foundation-inc-592474711</t>
        </is>
      </c>
    </row>
    <row r="982">
      <c r="A982">
        <f>IF($E982=$E981,$A981+1,1)</f>
        <v/>
      </c>
      <c r="B982" t="inlineStr">
        <is>
          <t>JOHN &amp; JANICE HOWIE FOUNDATION</t>
        </is>
      </c>
      <c r="C982" t="inlineStr">
        <is>
          <t>31-1755447</t>
        </is>
      </c>
      <c r="D982" t="inlineStr">
        <is>
          <t>Florida</t>
        </is>
      </c>
      <c r="E982" t="inlineStr">
        <is>
          <t>FL</t>
        </is>
      </c>
      <c r="F982" t="n">
        <v>2025</v>
      </c>
      <c r="G982" t="n">
        <v>2</v>
      </c>
      <c r="H982" s="13" t="n">
        <v>1050000</v>
      </c>
      <c r="I982" s="12" t="n">
        <v>24</v>
      </c>
      <c r="J982" s="13" t="n">
        <v>50000</v>
      </c>
      <c r="K982" s="13">
        <f>IFERROR($H982/$I982,"")</f>
        <v/>
      </c>
      <c r="L982" s="13" t="n">
        <v>50000</v>
      </c>
      <c r="M982" t="inlineStr">
        <is>
          <t>DC, CA, KY</t>
        </is>
      </c>
      <c r="N982" t="inlineStr">
        <is>
          <t>No</t>
        </is>
      </c>
      <c r="O982" t="inlineStr">
        <is>
          <t>Not stated</t>
        </is>
      </c>
      <c r="Q982" s="9" t="inlineStr">
        <is>
          <t>https://grantcue.com/foundations/john-and-janice-howie-foundation-311755447</t>
        </is>
      </c>
    </row>
    <row r="983">
      <c r="A983">
        <f>IF($E983=$E982,$A982+1,1)</f>
        <v/>
      </c>
      <c r="B983" t="inlineStr">
        <is>
          <t>W III FOUNDATION INC</t>
        </is>
      </c>
      <c r="C983" t="inlineStr">
        <is>
          <t>83-2764804</t>
        </is>
      </c>
      <c r="D983" t="inlineStr">
        <is>
          <t>Florida</t>
        </is>
      </c>
      <c r="E983" t="inlineStr">
        <is>
          <t>FL</t>
        </is>
      </c>
      <c r="F983" t="n">
        <v>2025</v>
      </c>
      <c r="G983" t="n">
        <v>2</v>
      </c>
      <c r="H983" s="13" t="n">
        <v>1047007</v>
      </c>
      <c r="I983" s="12" t="n">
        <v>25</v>
      </c>
      <c r="J983" s="13" t="n">
        <v>20000</v>
      </c>
      <c r="K983" s="13">
        <f>IFERROR($H983/$I983,"")</f>
        <v/>
      </c>
      <c r="L983" s="13" t="n">
        <v>125000</v>
      </c>
      <c r="M983" t="inlineStr">
        <is>
          <t>MI, IL, MT</t>
        </is>
      </c>
      <c r="N983" t="inlineStr">
        <is>
          <t>No</t>
        </is>
      </c>
      <c r="O983" t="inlineStr">
        <is>
          <t>Not stated</t>
        </is>
      </c>
      <c r="Q983" s="9" t="inlineStr">
        <is>
          <t>https://grantcue.com/foundations/w-iii-foundation-inc-832764804</t>
        </is>
      </c>
    </row>
    <row r="984">
      <c r="A984">
        <f>IF($E984=$E983,$A983+1,1)</f>
        <v/>
      </c>
      <c r="B984" t="inlineStr">
        <is>
          <t>The James M and Margaret V Stine Foundation Inc</t>
        </is>
      </c>
      <c r="C984" t="inlineStr">
        <is>
          <t>23-2834787</t>
        </is>
      </c>
      <c r="D984" t="inlineStr">
        <is>
          <t>Florida</t>
        </is>
      </c>
      <c r="E984" t="inlineStr">
        <is>
          <t>FL</t>
        </is>
      </c>
      <c r="F984" t="n">
        <v>2024</v>
      </c>
      <c r="G984" t="n">
        <v>1</v>
      </c>
      <c r="H984" s="13" t="n">
        <v>1045000</v>
      </c>
      <c r="I984" s="12" t="n">
        <v>70</v>
      </c>
      <c r="J984" s="13" t="n">
        <v>10000</v>
      </c>
      <c r="K984" s="13">
        <f>IFERROR($H984/$I984,"")</f>
        <v/>
      </c>
      <c r="L984" s="13" t="n">
        <v>100000</v>
      </c>
      <c r="M984" t="inlineStr">
        <is>
          <t>NY, CT, CA</t>
        </is>
      </c>
      <c r="N984" t="inlineStr">
        <is>
          <t>No</t>
        </is>
      </c>
      <c r="O984" t="inlineStr">
        <is>
          <t>Not stated</t>
        </is>
      </c>
      <c r="Q984" s="9" t="inlineStr">
        <is>
          <t>https://grantcue.com/foundations/the-james-m-and-margaret-v-stine-foundation-inc-232834787</t>
        </is>
      </c>
    </row>
    <row r="985">
      <c r="A985">
        <f>IF($E985=$E984,$A984+1,1)</f>
        <v/>
      </c>
      <c r="B985" t="inlineStr">
        <is>
          <t>AMICUS FOUNDATION INC</t>
        </is>
      </c>
      <c r="C985" t="inlineStr">
        <is>
          <t>13-6075489</t>
        </is>
      </c>
      <c r="D985" t="inlineStr">
        <is>
          <t>Florida</t>
        </is>
      </c>
      <c r="E985" t="inlineStr">
        <is>
          <t>FL</t>
        </is>
      </c>
      <c r="F985" t="n">
        <v>2024</v>
      </c>
      <c r="G985" t="n">
        <v>2</v>
      </c>
      <c r="H985" s="13" t="n">
        <v>1032500</v>
      </c>
      <c r="I985" s="12" t="n">
        <v>34</v>
      </c>
      <c r="J985" s="13" t="n">
        <v>25000</v>
      </c>
      <c r="K985" s="13">
        <f>IFERROR($H985/$I985,"")</f>
        <v/>
      </c>
      <c r="L985" s="13" t="n">
        <v>100000</v>
      </c>
      <c r="M985" t="inlineStr">
        <is>
          <t>NY, MA, CT</t>
        </is>
      </c>
      <c r="N985" t="inlineStr">
        <is>
          <t>No</t>
        </is>
      </c>
      <c r="O985" t="inlineStr">
        <is>
          <t>Not stated</t>
        </is>
      </c>
      <c r="Q985" s="9" t="inlineStr">
        <is>
          <t>https://grantcue.com/foundations/amicus-foundation-inc-136075489</t>
        </is>
      </c>
    </row>
    <row r="986">
      <c r="A986">
        <f>IF($E986=$E985,$A985+1,1)</f>
        <v/>
      </c>
      <c r="B986" t="inlineStr">
        <is>
          <t>WARWICK FOUNDATION</t>
        </is>
      </c>
      <c r="C986" t="inlineStr">
        <is>
          <t>36-3499673</t>
        </is>
      </c>
      <c r="D986" t="inlineStr">
        <is>
          <t>Florida</t>
        </is>
      </c>
      <c r="E986" t="inlineStr">
        <is>
          <t>FL</t>
        </is>
      </c>
      <c r="F986" t="n">
        <v>2025</v>
      </c>
      <c r="G986" t="n">
        <v>2</v>
      </c>
      <c r="H986" s="13" t="n">
        <v>1027750</v>
      </c>
      <c r="I986" s="12" t="n">
        <v>61</v>
      </c>
      <c r="J986" s="13" t="n">
        <v>10000</v>
      </c>
      <c r="K986" s="13">
        <f>IFERROR($H986/$I986,"")</f>
        <v/>
      </c>
      <c r="L986" s="13" t="n">
        <v>205000</v>
      </c>
      <c r="M986" t="inlineStr">
        <is>
          <t>IL, WI, MA</t>
        </is>
      </c>
      <c r="N986" t="inlineStr">
        <is>
          <t>No</t>
        </is>
      </c>
      <c r="O986" t="inlineStr">
        <is>
          <t>Not stated</t>
        </is>
      </c>
      <c r="Q986" s="9" t="inlineStr">
        <is>
          <t>https://grantcue.com/foundations/warwick-foundation-363499673</t>
        </is>
      </c>
    </row>
    <row r="987">
      <c r="A987">
        <f>IF($E987=$E986,$A986+1,1)</f>
        <v/>
      </c>
      <c r="B987" t="inlineStr">
        <is>
          <t>LEVINE FAMILY FOUNDATION</t>
        </is>
      </c>
      <c r="C987" t="inlineStr">
        <is>
          <t>81-3859777</t>
        </is>
      </c>
      <c r="D987" t="inlineStr">
        <is>
          <t>Florida</t>
        </is>
      </c>
      <c r="E987" t="inlineStr">
        <is>
          <t>FL</t>
        </is>
      </c>
      <c r="F987" t="n">
        <v>2025</v>
      </c>
      <c r="G987" t="n">
        <v>2</v>
      </c>
      <c r="H987" s="13" t="n">
        <v>1025562</v>
      </c>
      <c r="I987" s="12" t="n">
        <v>58</v>
      </c>
      <c r="J987" s="13" t="n">
        <v>2500</v>
      </c>
      <c r="K987" s="13">
        <f>IFERROR($H987/$I987,"")</f>
        <v/>
      </c>
      <c r="L987" s="13" t="n">
        <v>170000</v>
      </c>
      <c r="M987" t="inlineStr">
        <is>
          <t>NM, VA, CA</t>
        </is>
      </c>
      <c r="N987" t="inlineStr">
        <is>
          <t>No</t>
        </is>
      </c>
      <c r="O987" t="inlineStr">
        <is>
          <t>Not stated</t>
        </is>
      </c>
      <c r="Q987" s="9" t="inlineStr">
        <is>
          <t>https://grantcue.com/foundations/levine-family-foundation-813859777</t>
        </is>
      </c>
    </row>
    <row r="988">
      <c r="A988">
        <f>IF($E988=$E987,$A987+1,1)</f>
        <v/>
      </c>
      <c r="B988" t="inlineStr">
        <is>
          <t>TIBBALS FOUNDATION</t>
        </is>
      </c>
      <c r="C988" t="inlineStr">
        <is>
          <t>58-1830372</t>
        </is>
      </c>
      <c r="D988" t="inlineStr">
        <is>
          <t>Florida</t>
        </is>
      </c>
      <c r="E988" t="inlineStr">
        <is>
          <t>FL</t>
        </is>
      </c>
      <c r="F988" t="n">
        <v>2024</v>
      </c>
      <c r="G988" t="n">
        <v>2</v>
      </c>
      <c r="H988" s="13" t="n">
        <v>1020172</v>
      </c>
      <c r="I988" s="12" t="n">
        <v>22</v>
      </c>
      <c r="J988" s="13" t="n">
        <v>11000</v>
      </c>
      <c r="K988" s="13">
        <f>IFERROR($H988/$I988,"")</f>
        <v/>
      </c>
      <c r="L988" s="13" t="n">
        <v>291577</v>
      </c>
      <c r="M988" t="inlineStr">
        <is>
          <t>TN, TX</t>
        </is>
      </c>
      <c r="N988" t="inlineStr">
        <is>
          <t>No</t>
        </is>
      </c>
      <c r="O988" t="inlineStr">
        <is>
          <t>Not stated</t>
        </is>
      </c>
      <c r="Q988" s="9" t="inlineStr">
        <is>
          <t>https://grantcue.com/foundations/tibbals-foundation-581830372</t>
        </is>
      </c>
    </row>
    <row r="989">
      <c r="A989">
        <f>IF($E989=$E988,$A988+1,1)</f>
        <v/>
      </c>
      <c r="B989" t="inlineStr">
        <is>
          <t>CARNEGIE HERO FUND COMMISSION</t>
        </is>
      </c>
      <c r="C989" t="inlineStr">
        <is>
          <t>25-1062730</t>
        </is>
      </c>
      <c r="D989" t="inlineStr">
        <is>
          <t>Florida</t>
        </is>
      </c>
      <c r="E989" t="inlineStr">
        <is>
          <t>FL</t>
        </is>
      </c>
      <c r="F989" t="n">
        <v>2024</v>
      </c>
      <c r="G989" t="n">
        <v>1</v>
      </c>
      <c r="H989" s="13" t="n">
        <v>1016734</v>
      </c>
      <c r="I989" s="12" t="n">
        <v>144</v>
      </c>
      <c r="J989" s="13" t="n">
        <v>7500</v>
      </c>
      <c r="K989" s="13">
        <f>IFERROR($H989/$I989,"")</f>
        <v/>
      </c>
      <c r="L989" s="13" t="n">
        <v>30010</v>
      </c>
      <c r="M989" t="inlineStr">
        <is>
          <t>CA, OH, PA</t>
        </is>
      </c>
      <c r="N989" t="inlineStr">
        <is>
          <t>Yes</t>
        </is>
      </c>
      <c r="O989" t="inlineStr">
        <is>
          <t>Yes</t>
        </is>
      </c>
      <c r="P989" s="9" t="inlineStr">
        <is>
          <t>https://www.carnegiehero.org/</t>
        </is>
      </c>
      <c r="Q989" s="9" t="inlineStr">
        <is>
          <t>https://grantcue.com/foundations/carnegie-hero-fund-commission-251062730</t>
        </is>
      </c>
    </row>
    <row r="990">
      <c r="A990">
        <f>IF($E990=$E989,$A989+1,1)</f>
        <v/>
      </c>
      <c r="B990" t="inlineStr">
        <is>
          <t>TOM AND KATHY SHANNON FAMILY FOUNDATION INC</t>
        </is>
      </c>
      <c r="C990" t="inlineStr">
        <is>
          <t>20-8070461</t>
        </is>
      </c>
      <c r="D990" t="inlineStr">
        <is>
          <t>Florida</t>
        </is>
      </c>
      <c r="E990" t="inlineStr">
        <is>
          <t>FL</t>
        </is>
      </c>
      <c r="F990" t="n">
        <v>2025</v>
      </c>
      <c r="G990" t="n">
        <v>2</v>
      </c>
      <c r="H990" s="13" t="n">
        <v>1014283</v>
      </c>
      <c r="I990" s="12" t="n">
        <v>103</v>
      </c>
      <c r="J990" s="13" t="n">
        <v>2500</v>
      </c>
      <c r="K990" s="13">
        <f>IFERROR($H990/$I990,"")</f>
        <v/>
      </c>
      <c r="L990" s="13" t="n">
        <v>125000</v>
      </c>
      <c r="M990" t="inlineStr">
        <is>
          <t>VA, CO, CA</t>
        </is>
      </c>
      <c r="N990" t="inlineStr">
        <is>
          <t>No</t>
        </is>
      </c>
      <c r="O990" t="inlineStr">
        <is>
          <t>Not stated</t>
        </is>
      </c>
      <c r="Q990" s="9" t="inlineStr">
        <is>
          <t>https://grantcue.com/foundations/tom-and-kathy-shannon-family-foundation-inc-208070461</t>
        </is>
      </c>
    </row>
    <row r="991">
      <c r="A991">
        <f>IF($E991=$E990,$A990+1,1)</f>
        <v/>
      </c>
      <c r="B991" t="inlineStr">
        <is>
          <t>THE ADAMES FOUNDATION</t>
        </is>
      </c>
      <c r="C991" t="inlineStr">
        <is>
          <t>84-3265498</t>
        </is>
      </c>
      <c r="D991" t="inlineStr">
        <is>
          <t>Florida</t>
        </is>
      </c>
      <c r="E991" t="inlineStr">
        <is>
          <t>FL</t>
        </is>
      </c>
      <c r="F991" t="n">
        <v>2024</v>
      </c>
      <c r="G991" t="n">
        <v>2</v>
      </c>
      <c r="H991" s="13" t="n">
        <v>1012608</v>
      </c>
      <c r="I991" s="12" t="n">
        <v>13</v>
      </c>
      <c r="J991" s="13" t="n">
        <v>50000</v>
      </c>
      <c r="K991" s="13">
        <f>IFERROR($H991/$I991,"")</f>
        <v/>
      </c>
      <c r="L991" s="13" t="n">
        <v>250000</v>
      </c>
      <c r="M991" t="inlineStr">
        <is>
          <t>PR, NY, ME</t>
        </is>
      </c>
      <c r="N991" t="inlineStr">
        <is>
          <t>No</t>
        </is>
      </c>
      <c r="O991" t="inlineStr">
        <is>
          <t>Not stated</t>
        </is>
      </c>
      <c r="Q991" s="9" t="inlineStr">
        <is>
          <t>https://grantcue.com/foundations/the-adames-foundation-c-o-intentional-philanthropy-llc-843265498</t>
        </is>
      </c>
    </row>
    <row r="992">
      <c r="A992">
        <f>IF($E992=$E991,$A991+1,1)</f>
        <v/>
      </c>
      <c r="B992" t="inlineStr">
        <is>
          <t>DRS KIRAN &amp; PALLAVI PATEL FAMILY FOUNDATION INC</t>
        </is>
      </c>
      <c r="C992" t="inlineStr">
        <is>
          <t>20-3916634</t>
        </is>
      </c>
      <c r="D992" t="inlineStr">
        <is>
          <t>Florida</t>
        </is>
      </c>
      <c r="E992" t="inlineStr">
        <is>
          <t>FL</t>
        </is>
      </c>
      <c r="F992" t="n">
        <v>2024</v>
      </c>
      <c r="G992" t="n">
        <v>4</v>
      </c>
      <c r="H992" s="13" t="n">
        <v>1012501</v>
      </c>
      <c r="I992" s="12" t="n">
        <v>13</v>
      </c>
      <c r="J992" s="13" t="n">
        <v>25000</v>
      </c>
      <c r="K992" s="13">
        <f>IFERROR($H992/$I992,"")</f>
        <v/>
      </c>
      <c r="L992" s="13" t="n">
        <v>505000</v>
      </c>
      <c r="M992" t="inlineStr">
        <is>
          <t>IA</t>
        </is>
      </c>
      <c r="N992" t="inlineStr">
        <is>
          <t>Yes</t>
        </is>
      </c>
      <c r="O992" t="inlineStr">
        <is>
          <t>Not stated</t>
        </is>
      </c>
      <c r="P992" s="9" t="inlineStr">
        <is>
          <t>https://kandpholdings.com/</t>
        </is>
      </c>
      <c r="Q992" s="9" t="inlineStr">
        <is>
          <t>https://grantcue.com/foundations/drs-kiran-and-pallavi-patel-family-foundation-inc-203916634</t>
        </is>
      </c>
    </row>
    <row r="993">
      <c r="A993">
        <f>IF($E993=$E992,$A992+1,1)</f>
        <v/>
      </c>
      <c r="B993" t="inlineStr">
        <is>
          <t>Mas Family Foundation</t>
        </is>
      </c>
      <c r="C993" t="inlineStr">
        <is>
          <t>65-0572351</t>
        </is>
      </c>
      <c r="D993" t="inlineStr">
        <is>
          <t>Florida</t>
        </is>
      </c>
      <c r="E993" t="inlineStr">
        <is>
          <t>FL</t>
        </is>
      </c>
      <c r="F993" t="n">
        <v>2024</v>
      </c>
      <c r="G993" t="n">
        <v>2</v>
      </c>
      <c r="H993" s="13" t="n">
        <v>1011000</v>
      </c>
      <c r="I993" s="12" t="n">
        <v>9</v>
      </c>
      <c r="J993" s="13" t="n">
        <v>5000</v>
      </c>
      <c r="K993" s="13">
        <f>IFERROR($H993/$I993,"")</f>
        <v/>
      </c>
      <c r="L993" s="13" t="n">
        <v>577000</v>
      </c>
      <c r="N993" t="inlineStr">
        <is>
          <t>No</t>
        </is>
      </c>
      <c r="O993" t="inlineStr">
        <is>
          <t>Not stated</t>
        </is>
      </c>
      <c r="Q993" s="9" t="inlineStr">
        <is>
          <t>https://grantcue.com/foundations/mas-family-foundation-650572351</t>
        </is>
      </c>
    </row>
    <row r="994">
      <c r="A994">
        <f>IF($E994=$E993,$A993+1,1)</f>
        <v/>
      </c>
      <c r="B994" t="inlineStr">
        <is>
          <t>STELLAR FOUNDATION</t>
        </is>
      </c>
      <c r="C994" t="inlineStr">
        <is>
          <t>20-3808875</t>
        </is>
      </c>
      <c r="D994" t="inlineStr">
        <is>
          <t>Florida</t>
        </is>
      </c>
      <c r="E994" t="inlineStr">
        <is>
          <t>FL</t>
        </is>
      </c>
      <c r="F994" t="n">
        <v>2025</v>
      </c>
      <c r="G994" t="n">
        <v>2</v>
      </c>
      <c r="H994" s="13" t="n">
        <v>1005117</v>
      </c>
      <c r="I994" s="12" t="n">
        <v>41</v>
      </c>
      <c r="J994" s="13" t="n">
        <v>10000</v>
      </c>
      <c r="K994" s="13">
        <f>IFERROR($H994/$I994,"")</f>
        <v/>
      </c>
      <c r="L994" s="13" t="n">
        <v>280000</v>
      </c>
      <c r="M994" t="inlineStr">
        <is>
          <t>GA, MA, MD</t>
        </is>
      </c>
      <c r="N994" t="inlineStr">
        <is>
          <t>Yes</t>
        </is>
      </c>
      <c r="O994" t="inlineStr">
        <is>
          <t>Yes</t>
        </is>
      </c>
      <c r="P994" s="9" t="inlineStr">
        <is>
          <t>https://stellar.net/WHO-WE-ARE/STELLAR-FOUNDATION/</t>
        </is>
      </c>
      <c r="Q994" s="9" t="inlineStr">
        <is>
          <t>https://grantcue.com/foundations/stellar-foundation-203808875</t>
        </is>
      </c>
    </row>
    <row r="995">
      <c r="A995">
        <f>IF($E995=$E994,$A994+1,1)</f>
        <v/>
      </c>
      <c r="B995" t="inlineStr">
        <is>
          <t>ESTHER B O'KEEFFE CHARITABLE FOUNDATION</t>
        </is>
      </c>
      <c r="C995" t="inlineStr">
        <is>
          <t>65-0244287</t>
        </is>
      </c>
      <c r="D995" t="inlineStr">
        <is>
          <t>Florida</t>
        </is>
      </c>
      <c r="E995" t="inlineStr">
        <is>
          <t>FL</t>
        </is>
      </c>
      <c r="F995" t="n">
        <v>2025</v>
      </c>
      <c r="G995" t="n">
        <v>2</v>
      </c>
      <c r="H995" s="13" t="n">
        <v>1005000</v>
      </c>
      <c r="I995" s="12" t="n">
        <v>12</v>
      </c>
      <c r="J995" s="13" t="n">
        <v>22500</v>
      </c>
      <c r="K995" s="13">
        <f>IFERROR($H995/$I995,"")</f>
        <v/>
      </c>
      <c r="L995" s="13" t="n">
        <v>500000</v>
      </c>
      <c r="M995" t="inlineStr">
        <is>
          <t>TX, GA, MO</t>
        </is>
      </c>
      <c r="N995" t="inlineStr">
        <is>
          <t>No</t>
        </is>
      </c>
      <c r="O995" t="inlineStr">
        <is>
          <t>Not stated</t>
        </is>
      </c>
      <c r="Q995" s="9" t="inlineStr">
        <is>
          <t>https://grantcue.com/foundations/esther-b-o-keeffe-charitable-foundation-650244287</t>
        </is>
      </c>
    </row>
    <row r="996">
      <c r="A996">
        <f>IF($E996=$E995,$A995+1,1)</f>
        <v/>
      </c>
      <c r="B996" t="inlineStr">
        <is>
          <t>KATHERINE G YOUNG PRIVATE FOUNDATION</t>
        </is>
      </c>
      <c r="C996" t="inlineStr">
        <is>
          <t>39-7008822</t>
        </is>
      </c>
      <c r="D996" t="inlineStr">
        <is>
          <t>Florida</t>
        </is>
      </c>
      <c r="E996" t="inlineStr">
        <is>
          <t>FL</t>
        </is>
      </c>
      <c r="F996" t="n">
        <v>2025</v>
      </c>
      <c r="G996" t="n">
        <v>1</v>
      </c>
      <c r="H996" s="13" t="n">
        <v>1000000</v>
      </c>
      <c r="I996" s="12" t="n">
        <v>32</v>
      </c>
      <c r="J996" s="13" t="n">
        <v>30000</v>
      </c>
      <c r="K996" s="13">
        <f>IFERROR($H996/$I996,"")</f>
        <v/>
      </c>
      <c r="L996" s="13" t="n">
        <v>40000</v>
      </c>
      <c r="M996" t="inlineStr">
        <is>
          <t>PA, NY, TX</t>
        </is>
      </c>
      <c r="N996" t="inlineStr">
        <is>
          <t>No</t>
        </is>
      </c>
      <c r="O996" t="inlineStr">
        <is>
          <t>Not stated</t>
        </is>
      </c>
      <c r="Q996" s="9" t="inlineStr">
        <is>
          <t>https://grantcue.com/foundations/katherine-g-young-private-foundation-397008822</t>
        </is>
      </c>
    </row>
    <row r="997">
      <c r="A997">
        <f>IF($E997=$E996,$A996+1,1)</f>
        <v/>
      </c>
      <c r="B997" t="inlineStr">
        <is>
          <t>HOWARD AND BRENDA SHERIDAN FAM FDN</t>
        </is>
      </c>
      <c r="C997" t="inlineStr">
        <is>
          <t>46-6879829</t>
        </is>
      </c>
      <c r="D997" t="inlineStr">
        <is>
          <t>Florida</t>
        </is>
      </c>
      <c r="E997" t="inlineStr">
        <is>
          <t>FL</t>
        </is>
      </c>
      <c r="F997" t="n">
        <v>2025</v>
      </c>
      <c r="G997" t="n">
        <v>2</v>
      </c>
      <c r="H997" s="13" t="n">
        <v>1000000</v>
      </c>
      <c r="I997" s="12" t="n">
        <v>5</v>
      </c>
      <c r="J997" s="13" t="n">
        <v>100000</v>
      </c>
      <c r="K997" s="13">
        <f>IFERROR($H997/$I997,"")</f>
        <v/>
      </c>
      <c r="L997" s="13" t="n">
        <v>350000</v>
      </c>
      <c r="M997" t="inlineStr">
        <is>
          <t>DC</t>
        </is>
      </c>
      <c r="N997" t="inlineStr">
        <is>
          <t>No</t>
        </is>
      </c>
      <c r="O997" t="inlineStr">
        <is>
          <t>Not stated</t>
        </is>
      </c>
      <c r="Q997" s="9" t="inlineStr">
        <is>
          <t>https://grantcue.com/foundations/howard-and-brenda-sheridan-fam-fdn-466879829</t>
        </is>
      </c>
    </row>
    <row r="998">
      <c r="A998">
        <f>IF($E998=$E997,$A997+1,1)</f>
        <v/>
      </c>
      <c r="B998" t="inlineStr">
        <is>
          <t>THE MARCUS FOUNDATION INC</t>
        </is>
      </c>
      <c r="C998" t="inlineStr">
        <is>
          <t>58-1815651</t>
        </is>
      </c>
      <c r="D998" t="inlineStr">
        <is>
          <t>Georgia</t>
        </is>
      </c>
      <c r="E998" t="inlineStr">
        <is>
          <t>GA</t>
        </is>
      </c>
      <c r="F998" t="n">
        <v>2024</v>
      </c>
      <c r="G998" t="n">
        <v>2</v>
      </c>
      <c r="H998" s="13" t="n">
        <v>454910362</v>
      </c>
      <c r="I998" s="12" t="n">
        <v>442</v>
      </c>
      <c r="J998" s="13" t="n">
        <v>300000</v>
      </c>
      <c r="K998" s="13">
        <f>IFERROR($H998/$I998,"")</f>
        <v/>
      </c>
      <c r="L998" s="13" t="n">
        <v>17647034</v>
      </c>
      <c r="M998" t="inlineStr">
        <is>
          <t>NY, DC, FL</t>
        </is>
      </c>
      <c r="N998" t="inlineStr">
        <is>
          <t>No</t>
        </is>
      </c>
      <c r="O998" t="inlineStr">
        <is>
          <t>Not stated</t>
        </is>
      </c>
      <c r="Q998" s="9" t="inlineStr">
        <is>
          <t>https://grantcue.com/foundations/the-marcus-foundation-inc-581815651</t>
        </is>
      </c>
    </row>
    <row r="999">
      <c r="A999">
        <f>IF($E999=$E998,$A998+1,1)</f>
        <v/>
      </c>
      <c r="B999" t="inlineStr">
        <is>
          <t>Robert W Woodruff Foundation Inc</t>
        </is>
      </c>
      <c r="C999" t="inlineStr">
        <is>
          <t>58-1695425</t>
        </is>
      </c>
      <c r="D999" t="inlineStr">
        <is>
          <t>Georgia</t>
        </is>
      </c>
      <c r="E999" t="inlineStr">
        <is>
          <t>GA</t>
        </is>
      </c>
      <c r="F999" t="n">
        <v>2025</v>
      </c>
      <c r="G999" t="n">
        <v>2</v>
      </c>
      <c r="H999" s="13" t="n">
        <v>372608439</v>
      </c>
      <c r="I999" s="12" t="n">
        <v>56</v>
      </c>
      <c r="J999" s="13" t="n">
        <v>1700000</v>
      </c>
      <c r="K999" s="13">
        <f>IFERROR($H999/$I999,"")</f>
        <v/>
      </c>
      <c r="L999" s="13" t="n">
        <v>90000025</v>
      </c>
      <c r="M999" t="inlineStr">
        <is>
          <t>VA, CA, NY</t>
        </is>
      </c>
      <c r="N999" t="inlineStr">
        <is>
          <t>Yes</t>
        </is>
      </c>
      <c r="O999" t="inlineStr">
        <is>
          <t>Yes</t>
        </is>
      </c>
      <c r="P999" s="9" t="inlineStr">
        <is>
          <t>https://www.woodruff.org/</t>
        </is>
      </c>
      <c r="Q999" s="9" t="inlineStr">
        <is>
          <t>https://grantcue.com/foundations/robert-w-woodruff-foundation-inc-581695425</t>
        </is>
      </c>
    </row>
    <row r="1000">
      <c r="A1000">
        <f>IF($E1000=$E999,$A999+1,1)</f>
        <v/>
      </c>
      <c r="B1000" t="inlineStr">
        <is>
          <t>THE ARTHUR M BLANK FAMILY FOUNDATION</t>
        </is>
      </c>
      <c r="C1000" t="inlineStr">
        <is>
          <t>38-3983213</t>
        </is>
      </c>
      <c r="D1000" t="inlineStr">
        <is>
          <t>Georgia</t>
        </is>
      </c>
      <c r="E1000" t="inlineStr">
        <is>
          <t>GA</t>
        </is>
      </c>
      <c r="F1000" t="n">
        <v>2024</v>
      </c>
      <c r="G1000" t="n">
        <v>2</v>
      </c>
      <c r="H1000" s="13" t="n">
        <v>328817818</v>
      </c>
      <c r="I1000" s="12" t="n">
        <v>1051</v>
      </c>
      <c r="J1000" s="13" t="n">
        <v>50000</v>
      </c>
      <c r="K1000" s="13">
        <f>IFERROR($H1000/$I1000,"")</f>
        <v/>
      </c>
      <c r="L1000" s="13" t="n">
        <v>20000000</v>
      </c>
      <c r="M1000" t="inlineStr">
        <is>
          <t>NY, CA, DC</t>
        </is>
      </c>
      <c r="N1000" t="inlineStr">
        <is>
          <t>No</t>
        </is>
      </c>
      <c r="O1000" t="inlineStr">
        <is>
          <t>Not stated</t>
        </is>
      </c>
      <c r="Q1000" s="9" t="inlineStr">
        <is>
          <t>https://grantcue.com/foundations/the-arthur-m-blank-family-foundation-383983213</t>
        </is>
      </c>
    </row>
    <row r="1001">
      <c r="A1001">
        <f>IF($E1001=$E1000,$A1000+1,1)</f>
        <v/>
      </c>
      <c r="B1001" t="inlineStr">
        <is>
          <t>Joseph B Whitehead Foundation</t>
        </is>
      </c>
      <c r="C1001" t="inlineStr">
        <is>
          <t>58-6001954</t>
        </is>
      </c>
      <c r="D1001" t="inlineStr">
        <is>
          <t>Georgia</t>
        </is>
      </c>
      <c r="E1001" t="inlineStr">
        <is>
          <t>GA</t>
        </is>
      </c>
      <c r="F1001" t="n">
        <v>2025</v>
      </c>
      <c r="G1001" t="n">
        <v>2</v>
      </c>
      <c r="H1001" s="13" t="n">
        <v>163219890</v>
      </c>
      <c r="I1001" s="12" t="n">
        <v>83</v>
      </c>
      <c r="J1001" s="13" t="n">
        <v>500000</v>
      </c>
      <c r="K1001" s="13">
        <f>IFERROR($H1001/$I1001,"")</f>
        <v/>
      </c>
      <c r="L1001" s="13" t="n">
        <v>20000039</v>
      </c>
      <c r="M1001" t="inlineStr">
        <is>
          <t>TX, NY, DC</t>
        </is>
      </c>
      <c r="N1001" t="inlineStr">
        <is>
          <t>Yes</t>
        </is>
      </c>
      <c r="O1001" t="inlineStr">
        <is>
          <t>Yes</t>
        </is>
      </c>
      <c r="P1001" s="9" t="inlineStr">
        <is>
          <t>https://www.jbwhitehead.org/</t>
        </is>
      </c>
      <c r="Q1001" s="9" t="inlineStr">
        <is>
          <t>https://grantcue.com/foundations/joseph-b-whitehead-foundation-586001954</t>
        </is>
      </c>
    </row>
    <row r="1002">
      <c r="A1002">
        <f>IF($E1002=$E1001,$A1001+1,1)</f>
        <v/>
      </c>
      <c r="B1002" t="inlineStr">
        <is>
          <t>HAPLOTACE FOUNDATION</t>
        </is>
      </c>
      <c r="C1002" t="inlineStr">
        <is>
          <t>63-1182139</t>
        </is>
      </c>
      <c r="D1002" t="inlineStr">
        <is>
          <t>Georgia</t>
        </is>
      </c>
      <c r="E1002" t="inlineStr">
        <is>
          <t>GA</t>
        </is>
      </c>
      <c r="F1002" t="n">
        <v>2025</v>
      </c>
      <c r="G1002" t="n">
        <v>2</v>
      </c>
      <c r="H1002" s="13" t="n">
        <v>154954987</v>
      </c>
      <c r="I1002" s="12" t="n">
        <v>43</v>
      </c>
      <c r="J1002" s="13" t="n">
        <v>1118900</v>
      </c>
      <c r="K1002" s="13">
        <f>IFERROR($H1002/$I1002,"")</f>
        <v/>
      </c>
      <c r="L1002" s="13" t="n">
        <v>29470968</v>
      </c>
      <c r="M1002" t="inlineStr">
        <is>
          <t>AL</t>
        </is>
      </c>
      <c r="N1002" t="inlineStr">
        <is>
          <t>No</t>
        </is>
      </c>
      <c r="O1002" t="inlineStr">
        <is>
          <t>Not stated</t>
        </is>
      </c>
      <c r="Q1002" s="9" t="inlineStr">
        <is>
          <t>https://grantcue.com/foundations/haplotace-foundation-631182139</t>
        </is>
      </c>
    </row>
    <row r="1003">
      <c r="A1003">
        <f>IF($E1003=$E1002,$A1002+1,1)</f>
        <v/>
      </c>
      <c r="B1003" t="inlineStr">
        <is>
          <t>MASTERS TOURNAMENT FOUNDATION INC</t>
        </is>
      </c>
      <c r="C1003" t="inlineStr">
        <is>
          <t>27-4452110</t>
        </is>
      </c>
      <c r="D1003" t="inlineStr">
        <is>
          <t>Georgia</t>
        </is>
      </c>
      <c r="E1003" t="inlineStr">
        <is>
          <t>GA</t>
        </is>
      </c>
      <c r="F1003" t="n">
        <v>2024</v>
      </c>
      <c r="G1003" t="n">
        <v>2</v>
      </c>
      <c r="H1003" s="13" t="n">
        <v>64190503</v>
      </c>
      <c r="I1003" s="12" t="n">
        <v>16</v>
      </c>
      <c r="J1003" s="13" t="n">
        <v>108000</v>
      </c>
      <c r="K1003" s="13">
        <f>IFERROR($H1003/$I1003,"")</f>
        <v/>
      </c>
      <c r="L1003" s="13" t="n">
        <v>62019503</v>
      </c>
      <c r="M1003" t="inlineStr">
        <is>
          <t>FL, VA, NJ</t>
        </is>
      </c>
      <c r="N1003" t="inlineStr">
        <is>
          <t>No</t>
        </is>
      </c>
      <c r="O1003" t="inlineStr">
        <is>
          <t>Not stated</t>
        </is>
      </c>
      <c r="Q1003" s="9" t="inlineStr">
        <is>
          <t>https://grantcue.com/foundations/masters-tournament-foundation-inc-274452110</t>
        </is>
      </c>
    </row>
    <row r="1004">
      <c r="A1004">
        <f>IF($E1004=$E1003,$A1003+1,1)</f>
        <v/>
      </c>
      <c r="B1004" t="inlineStr">
        <is>
          <t>HOLLAND M WARE CHARITABLE FOUNDATION</t>
        </is>
      </c>
      <c r="C1004" t="inlineStr">
        <is>
          <t>59-3666403</t>
        </is>
      </c>
      <c r="D1004" t="inlineStr">
        <is>
          <t>Georgia</t>
        </is>
      </c>
      <c r="E1004" t="inlineStr">
        <is>
          <t>GA</t>
        </is>
      </c>
      <c r="F1004" t="n">
        <v>2024</v>
      </c>
      <c r="G1004" t="n">
        <v>1</v>
      </c>
      <c r="H1004" s="13" t="n">
        <v>55432302</v>
      </c>
      <c r="I1004" s="12" t="n">
        <v>56</v>
      </c>
      <c r="J1004" s="13" t="n">
        <v>18718</v>
      </c>
      <c r="K1004" s="13">
        <f>IFERROR($H1004/$I1004,"")</f>
        <v/>
      </c>
      <c r="L1004" s="13" t="n">
        <v>53240000</v>
      </c>
      <c r="M1004" t="inlineStr">
        <is>
          <t>ID, NE, OR</t>
        </is>
      </c>
      <c r="N1004" t="inlineStr">
        <is>
          <t>No</t>
        </is>
      </c>
      <c r="O1004" t="inlineStr">
        <is>
          <t>Not stated</t>
        </is>
      </c>
      <c r="Q1004" s="9" t="inlineStr">
        <is>
          <t>https://grantcue.com/foundations/holland-m-ware-charitable-foundation-593666403</t>
        </is>
      </c>
    </row>
    <row r="1005">
      <c r="A1005">
        <f>IF($E1005=$E1004,$A1004+1,1)</f>
        <v/>
      </c>
      <c r="B1005" t="inlineStr">
        <is>
          <t>Lettie Pate Evans Foundation Inc</t>
        </is>
      </c>
      <c r="C1005" t="inlineStr">
        <is>
          <t>58-6004644</t>
        </is>
      </c>
      <c r="D1005" t="inlineStr">
        <is>
          <t>Georgia</t>
        </is>
      </c>
      <c r="E1005" t="inlineStr">
        <is>
          <t>GA</t>
        </is>
      </c>
      <c r="F1005" t="n">
        <v>2025</v>
      </c>
      <c r="G1005" t="n">
        <v>2</v>
      </c>
      <c r="H1005" s="13" t="n">
        <v>49995190</v>
      </c>
      <c r="I1005" s="12" t="n">
        <v>22</v>
      </c>
      <c r="J1005" s="13" t="n">
        <v>1100013</v>
      </c>
      <c r="K1005" s="13">
        <f>IFERROR($H1005/$I1005,"")</f>
        <v/>
      </c>
      <c r="L1005" s="13" t="n">
        <v>10000040</v>
      </c>
      <c r="M1005" t="inlineStr">
        <is>
          <t>VA</t>
        </is>
      </c>
      <c r="N1005" t="inlineStr">
        <is>
          <t>Yes</t>
        </is>
      </c>
      <c r="O1005" t="inlineStr">
        <is>
          <t>Yes</t>
        </is>
      </c>
      <c r="P1005" s="9" t="inlineStr">
        <is>
          <t>https://www.lpevans.org/</t>
        </is>
      </c>
      <c r="Q1005" s="9" t="inlineStr">
        <is>
          <t>https://grantcue.com/foundations/lettie-pate-evans-foundation-inc-586004644</t>
        </is>
      </c>
    </row>
    <row r="1006">
      <c r="A1006">
        <f>IF($E1006=$E1005,$A1005+1,1)</f>
        <v/>
      </c>
      <c r="B1006" t="inlineStr">
        <is>
          <t>THE MA-RAN FOUNDATION</t>
        </is>
      </c>
      <c r="C1006" t="inlineStr">
        <is>
          <t>58-6263945</t>
        </is>
      </c>
      <c r="D1006" t="inlineStr">
        <is>
          <t>Georgia</t>
        </is>
      </c>
      <c r="E1006" t="inlineStr">
        <is>
          <t>GA</t>
        </is>
      </c>
      <c r="F1006" t="n">
        <v>2024</v>
      </c>
      <c r="G1006" t="n">
        <v>1</v>
      </c>
      <c r="H1006" s="13" t="n">
        <v>43584187</v>
      </c>
      <c r="I1006" s="12" t="n">
        <v>24</v>
      </c>
      <c r="J1006" s="13" t="n">
        <v>519194</v>
      </c>
      <c r="K1006" s="13">
        <f>IFERROR($H1006/$I1006,"")</f>
        <v/>
      </c>
      <c r="L1006" s="13" t="n">
        <v>7511586</v>
      </c>
      <c r="M1006" t="inlineStr">
        <is>
          <t>OH, DE, TX</t>
        </is>
      </c>
      <c r="N1006" t="inlineStr">
        <is>
          <t>No</t>
        </is>
      </c>
      <c r="O1006" t="inlineStr">
        <is>
          <t>Not stated</t>
        </is>
      </c>
      <c r="Q1006" s="9" t="inlineStr">
        <is>
          <t>https://grantcue.com/foundations/the-ma-ran-foundation-c-o-rfa-management-co-llc-586263945</t>
        </is>
      </c>
    </row>
    <row r="1007">
      <c r="A1007">
        <f>IF($E1007=$E1006,$A1006+1,1)</f>
        <v/>
      </c>
      <c r="B1007" t="inlineStr">
        <is>
          <t>JAMES M COX FOUNDATION OF GEORGIA INC</t>
        </is>
      </c>
      <c r="C1007" t="inlineStr">
        <is>
          <t>58-6032469</t>
        </is>
      </c>
      <c r="D1007" t="inlineStr">
        <is>
          <t>Georgia</t>
        </is>
      </c>
      <c r="E1007" t="inlineStr">
        <is>
          <t>GA</t>
        </is>
      </c>
      <c r="F1007" t="n">
        <v>2024</v>
      </c>
      <c r="G1007" t="n">
        <v>1</v>
      </c>
      <c r="H1007" s="13" t="n">
        <v>42648000</v>
      </c>
      <c r="I1007" s="12" t="n">
        <v>101</v>
      </c>
      <c r="J1007" s="13" t="n">
        <v>100000</v>
      </c>
      <c r="K1007" s="13">
        <f>IFERROR($H1007/$I1007,"")</f>
        <v/>
      </c>
      <c r="L1007" s="13" t="n">
        <v>5000000</v>
      </c>
      <c r="M1007" t="inlineStr">
        <is>
          <t>AZ, FL, CA</t>
        </is>
      </c>
      <c r="N1007" t="inlineStr">
        <is>
          <t>Yes</t>
        </is>
      </c>
      <c r="O1007" t="inlineStr">
        <is>
          <t>Yes</t>
        </is>
      </c>
      <c r="P1007" s="9" t="inlineStr">
        <is>
          <t>https://www.coxfoundation.com/</t>
        </is>
      </c>
      <c r="Q1007" s="9" t="inlineStr">
        <is>
          <t>https://grantcue.com/foundations/james-m-cox-foundation-of-georgia-inc-586032469</t>
        </is>
      </c>
    </row>
    <row r="1008">
      <c r="A1008">
        <f>IF($E1008=$E1007,$A1007+1,1)</f>
        <v/>
      </c>
      <c r="B1008" t="inlineStr">
        <is>
          <t>J BULOW CAMPBELL FOUNDATION</t>
        </is>
      </c>
      <c r="C1008" t="inlineStr">
        <is>
          <t>58-0566149</t>
        </is>
      </c>
      <c r="D1008" t="inlineStr">
        <is>
          <t>Georgia</t>
        </is>
      </c>
      <c r="E1008" t="inlineStr">
        <is>
          <t>GA</t>
        </is>
      </c>
      <c r="F1008" t="n">
        <v>2024</v>
      </c>
      <c r="G1008" t="n">
        <v>1</v>
      </c>
      <c r="H1008" s="13" t="n">
        <v>39961109</v>
      </c>
      <c r="I1008" s="12" t="n">
        <v>57</v>
      </c>
      <c r="J1008" s="13" t="n">
        <v>400000</v>
      </c>
      <c r="K1008" s="13">
        <f>IFERROR($H1008/$I1008,"")</f>
        <v/>
      </c>
      <c r="L1008" s="13" t="n">
        <v>4500000</v>
      </c>
      <c r="N1008" t="inlineStr">
        <is>
          <t>Yes</t>
        </is>
      </c>
      <c r="O1008" t="inlineStr">
        <is>
          <t>Yes</t>
        </is>
      </c>
      <c r="P1008" s="9" t="inlineStr">
        <is>
          <t>http://www.jbcf.org/</t>
        </is>
      </c>
      <c r="Q1008" s="9" t="inlineStr">
        <is>
          <t>https://grantcue.com/foundations/j-bulow-campbell-foundation-580566149</t>
        </is>
      </c>
    </row>
    <row r="1009">
      <c r="A1009">
        <f>IF($E1009=$E1008,$A1008+1,1)</f>
        <v/>
      </c>
      <c r="B1009" t="inlineStr">
        <is>
          <t>THE O WAYNE ROLLINS FOUNDATION</t>
        </is>
      </c>
      <c r="C1009" t="inlineStr">
        <is>
          <t>58-6066677</t>
        </is>
      </c>
      <c r="D1009" t="inlineStr">
        <is>
          <t>Georgia</t>
        </is>
      </c>
      <c r="E1009" t="inlineStr">
        <is>
          <t>GA</t>
        </is>
      </c>
      <c r="F1009" t="n">
        <v>2024</v>
      </c>
      <c r="G1009" t="n">
        <v>1</v>
      </c>
      <c r="H1009" s="13" t="n">
        <v>39515666</v>
      </c>
      <c r="I1009" s="12" t="n">
        <v>29</v>
      </c>
      <c r="J1009" s="13" t="n">
        <v>2000</v>
      </c>
      <c r="K1009" s="13">
        <f>IFERROR($H1009/$I1009,"")</f>
        <v/>
      </c>
      <c r="L1009" s="13" t="n">
        <v>28996414</v>
      </c>
      <c r="M1009" t="inlineStr">
        <is>
          <t>KY, FL, NC</t>
        </is>
      </c>
      <c r="N1009" t="inlineStr">
        <is>
          <t>No</t>
        </is>
      </c>
      <c r="O1009" t="inlineStr">
        <is>
          <t>Not stated</t>
        </is>
      </c>
      <c r="Q1009" s="9" t="inlineStr">
        <is>
          <t>https://grantcue.com/foundations/the-o-wayne-rollins-foundation-c-o-rfa-management-co-llc-586066677</t>
        </is>
      </c>
    </row>
    <row r="1010">
      <c r="A1010">
        <f>IF($E1010=$E1009,$A1009+1,1)</f>
        <v/>
      </c>
      <c r="B1010" t="inlineStr">
        <is>
          <t>DELTA AIR LINES FOUNDATION</t>
        </is>
      </c>
      <c r="C1010" t="inlineStr">
        <is>
          <t>58-6073119</t>
        </is>
      </c>
      <c r="D1010" t="inlineStr">
        <is>
          <t>Georgia</t>
        </is>
      </c>
      <c r="E1010" t="inlineStr">
        <is>
          <t>GA</t>
        </is>
      </c>
      <c r="F1010" t="n">
        <v>2025</v>
      </c>
      <c r="G1010" t="n">
        <v>2</v>
      </c>
      <c r="H1010" s="13" t="n">
        <v>38932385</v>
      </c>
      <c r="I1010" s="12" t="n">
        <v>52</v>
      </c>
      <c r="J1010" s="13" t="n">
        <v>500000</v>
      </c>
      <c r="K1010" s="13">
        <f>IFERROR($H1010/$I1010,"")</f>
        <v/>
      </c>
      <c r="L1010" s="13" t="n">
        <v>3811670</v>
      </c>
      <c r="M1010" t="inlineStr">
        <is>
          <t>TX, DC, NY</t>
        </is>
      </c>
      <c r="N1010" t="inlineStr">
        <is>
          <t>Yes</t>
        </is>
      </c>
      <c r="O1010" t="inlineStr">
        <is>
          <t>Not stated</t>
        </is>
      </c>
      <c r="P1010" s="9" t="inlineStr">
        <is>
          <t>https://www.delta.com/us/en/about-delta/community-engagement/overview</t>
        </is>
      </c>
      <c r="Q1010" s="9" t="inlineStr">
        <is>
          <t>https://grantcue.com/foundations/delta-air-lines-foundation-586073119</t>
        </is>
      </c>
    </row>
    <row r="1011">
      <c r="A1011">
        <f>IF($E1011=$E1010,$A1010+1,1)</f>
        <v/>
      </c>
      <c r="B1011" t="inlineStr">
        <is>
          <t>CHESTNUT FAMILY FOUNDATION</t>
        </is>
      </c>
      <c r="C1011" t="inlineStr">
        <is>
          <t>81-4986125</t>
        </is>
      </c>
      <c r="D1011" t="inlineStr">
        <is>
          <t>Georgia</t>
        </is>
      </c>
      <c r="E1011" t="inlineStr">
        <is>
          <t>GA</t>
        </is>
      </c>
      <c r="F1011" t="n">
        <v>2025</v>
      </c>
      <c r="G1011" t="n">
        <v>2</v>
      </c>
      <c r="H1011" s="13" t="n">
        <v>37008052</v>
      </c>
      <c r="I1011" s="12" t="n">
        <v>73</v>
      </c>
      <c r="J1011" s="13" t="n">
        <v>172400</v>
      </c>
      <c r="K1011" s="13">
        <f>IFERROR($H1011/$I1011,"")</f>
        <v/>
      </c>
      <c r="L1011" s="13" t="n">
        <v>5000000</v>
      </c>
      <c r="M1011" t="inlineStr">
        <is>
          <t>MD, CA, VA</t>
        </is>
      </c>
      <c r="N1011" t="inlineStr">
        <is>
          <t>No</t>
        </is>
      </c>
      <c r="O1011" t="inlineStr">
        <is>
          <t>Not stated</t>
        </is>
      </c>
      <c r="Q1011" s="9" t="inlineStr">
        <is>
          <t>https://grantcue.com/foundations/chestnut-family-foundation-814986125</t>
        </is>
      </c>
    </row>
    <row r="1012">
      <c r="A1012">
        <f>IF($E1012=$E1011,$A1011+1,1)</f>
        <v/>
      </c>
      <c r="B1012" t="inlineStr">
        <is>
          <t>THE PENTECOST FOUNDATION</t>
        </is>
      </c>
      <c r="C1012" t="inlineStr">
        <is>
          <t>27-1471062</t>
        </is>
      </c>
      <c r="D1012" t="inlineStr">
        <is>
          <t>Georgia</t>
        </is>
      </c>
      <c r="E1012" t="inlineStr">
        <is>
          <t>GA</t>
        </is>
      </c>
      <c r="F1012" t="n">
        <v>2024</v>
      </c>
      <c r="G1012" t="n">
        <v>1</v>
      </c>
      <c r="H1012" s="13" t="n">
        <v>36223000</v>
      </c>
      <c r="I1012" s="12" t="n">
        <v>19</v>
      </c>
      <c r="J1012" s="13" t="n">
        <v>50000</v>
      </c>
      <c r="K1012" s="13">
        <f>IFERROR($H1012/$I1012,"")</f>
        <v/>
      </c>
      <c r="L1012" s="13" t="n">
        <v>15250000</v>
      </c>
      <c r="M1012" t="inlineStr">
        <is>
          <t>NC, FL, VA</t>
        </is>
      </c>
      <c r="N1012" t="inlineStr">
        <is>
          <t>No</t>
        </is>
      </c>
      <c r="O1012" t="inlineStr">
        <is>
          <t>Not stated</t>
        </is>
      </c>
      <c r="Q1012" s="9" t="inlineStr">
        <is>
          <t>https://grantcue.com/foundations/the-pentecost-foundation-271471062</t>
        </is>
      </c>
    </row>
    <row r="1013">
      <c r="A1013">
        <f>IF($E1013=$E1012,$A1012+1,1)</f>
        <v/>
      </c>
      <c r="B1013" t="inlineStr">
        <is>
          <t>THE GOIZUETA FOUNDATION INC</t>
        </is>
      </c>
      <c r="C1013" t="inlineStr">
        <is>
          <t>46-3022974</t>
        </is>
      </c>
      <c r="D1013" t="inlineStr">
        <is>
          <t>Georgia</t>
        </is>
      </c>
      <c r="E1013" t="inlineStr">
        <is>
          <t>GA</t>
        </is>
      </c>
      <c r="F1013" t="n">
        <v>2024</v>
      </c>
      <c r="G1013" t="n">
        <v>1</v>
      </c>
      <c r="H1013" s="13" t="n">
        <v>34270882</v>
      </c>
      <c r="I1013" s="12" t="n">
        <v>126</v>
      </c>
      <c r="J1013" s="13" t="n">
        <v>50000</v>
      </c>
      <c r="K1013" s="13">
        <f>IFERROR($H1013/$I1013,"")</f>
        <v/>
      </c>
      <c r="L1013" s="13" t="n">
        <v>5000000</v>
      </c>
      <c r="M1013" t="inlineStr">
        <is>
          <t>FL, MA, NY</t>
        </is>
      </c>
      <c r="N1013" t="inlineStr">
        <is>
          <t>Yes</t>
        </is>
      </c>
      <c r="O1013" t="inlineStr">
        <is>
          <t>Yes</t>
        </is>
      </c>
      <c r="P1013" s="9" t="inlineStr">
        <is>
          <t>https://www.goizuetafoundation.org/</t>
        </is>
      </c>
      <c r="Q1013" s="9" t="inlineStr">
        <is>
          <t>https://grantcue.com/foundations/the-goizueta-foundation-inc-463022974</t>
        </is>
      </c>
    </row>
    <row r="1014">
      <c r="A1014">
        <f>IF($E1014=$E1013,$A1013+1,1)</f>
        <v/>
      </c>
      <c r="B1014" t="inlineStr">
        <is>
          <t>THE IMLAY FOUNDATION INC</t>
        </is>
      </c>
      <c r="C1014" t="inlineStr">
        <is>
          <t>58-1868936</t>
        </is>
      </c>
      <c r="D1014" t="inlineStr">
        <is>
          <t>Georgia</t>
        </is>
      </c>
      <c r="E1014" t="inlineStr">
        <is>
          <t>GA</t>
        </is>
      </c>
      <c r="F1014" t="n">
        <v>2025</v>
      </c>
      <c r="G1014" t="n">
        <v>3</v>
      </c>
      <c r="H1014" s="13" t="n">
        <v>27969000</v>
      </c>
      <c r="I1014" s="12" t="n">
        <v>466</v>
      </c>
      <c r="J1014" s="13" t="n">
        <v>25000</v>
      </c>
      <c r="K1014" s="13">
        <f>IFERROR($H1014/$I1014,"")</f>
        <v/>
      </c>
      <c r="L1014" s="13" t="n">
        <v>2500000</v>
      </c>
      <c r="N1014" t="inlineStr">
        <is>
          <t>No</t>
        </is>
      </c>
      <c r="O1014" t="inlineStr">
        <is>
          <t>Not stated</t>
        </is>
      </c>
      <c r="Q1014" s="9" t="inlineStr">
        <is>
          <t>https://grantcue.com/foundations/the-imlay-foundation-inc-581868936</t>
        </is>
      </c>
    </row>
    <row r="1015">
      <c r="A1015">
        <f>IF($E1015=$E1014,$A1014+1,1)</f>
        <v/>
      </c>
      <c r="B1015" t="inlineStr">
        <is>
          <t>CONDUIT FOUNDATION</t>
        </is>
      </c>
      <c r="C1015" t="inlineStr">
        <is>
          <t>04-3684566</t>
        </is>
      </c>
      <c r="D1015" t="inlineStr">
        <is>
          <t>Georgia</t>
        </is>
      </c>
      <c r="E1015" t="inlineStr">
        <is>
          <t>GA</t>
        </is>
      </c>
      <c r="F1015" t="n">
        <v>2024</v>
      </c>
      <c r="G1015" t="n">
        <v>1</v>
      </c>
      <c r="H1015" s="13" t="n">
        <v>27543680</v>
      </c>
      <c r="I1015" s="12" t="n">
        <v>21</v>
      </c>
      <c r="J1015" s="13" t="n">
        <v>200000</v>
      </c>
      <c r="K1015" s="13">
        <f>IFERROR($H1015/$I1015,"")</f>
        <v/>
      </c>
      <c r="L1015" s="13" t="n">
        <v>15935000</v>
      </c>
      <c r="M1015" t="inlineStr">
        <is>
          <t>NY, CA, VI</t>
        </is>
      </c>
      <c r="N1015" t="inlineStr">
        <is>
          <t>No</t>
        </is>
      </c>
      <c r="O1015" t="inlineStr">
        <is>
          <t>Not stated</t>
        </is>
      </c>
      <c r="Q1015" s="9" t="inlineStr">
        <is>
          <t>https://grantcue.com/foundations/conduit-foundation-c-o-jared-l-dodd-taft-043684566</t>
        </is>
      </c>
    </row>
    <row r="1016">
      <c r="A1016">
        <f>IF($E1016=$E1015,$A1015+1,1)</f>
        <v/>
      </c>
      <c r="B1016" t="inlineStr">
        <is>
          <t>AEC Trust</t>
        </is>
      </c>
      <c r="C1016" t="inlineStr">
        <is>
          <t>36-6725987</t>
        </is>
      </c>
      <c r="D1016" t="inlineStr">
        <is>
          <t>Georgia</t>
        </is>
      </c>
      <c r="E1016" t="inlineStr">
        <is>
          <t>GA</t>
        </is>
      </c>
      <c r="F1016" t="n">
        <v>2024</v>
      </c>
      <c r="G1016" t="n">
        <v>1</v>
      </c>
      <c r="H1016" s="13" t="n">
        <v>24111119</v>
      </c>
      <c r="I1016" s="12" t="n">
        <v>142</v>
      </c>
      <c r="J1016" s="13" t="n">
        <v>15000</v>
      </c>
      <c r="K1016" s="13">
        <f>IFERROR($H1016/$I1016,"")</f>
        <v/>
      </c>
      <c r="L1016" s="13" t="n">
        <v>16039759</v>
      </c>
      <c r="M1016" t="inlineStr">
        <is>
          <t>OR, CO, MA</t>
        </is>
      </c>
      <c r="N1016" t="inlineStr">
        <is>
          <t>No</t>
        </is>
      </c>
      <c r="O1016" t="inlineStr">
        <is>
          <t>Not stated</t>
        </is>
      </c>
      <c r="Q1016" s="9" t="inlineStr">
        <is>
          <t>https://grantcue.com/foundations/aec-trust-366725987</t>
        </is>
      </c>
    </row>
    <row r="1017">
      <c r="A1017">
        <f>IF($E1017=$E1016,$A1016+1,1)</f>
        <v/>
      </c>
      <c r="B1017" t="inlineStr">
        <is>
          <t>DAVID R CLARE &amp; MARGARET C CLARE FND</t>
        </is>
      </c>
      <c r="C1017" t="inlineStr">
        <is>
          <t>65-0300004</t>
        </is>
      </c>
      <c r="D1017" t="inlineStr">
        <is>
          <t>Georgia</t>
        </is>
      </c>
      <c r="E1017" t="inlineStr">
        <is>
          <t>GA</t>
        </is>
      </c>
      <c r="F1017" t="n">
        <v>2024</v>
      </c>
      <c r="G1017" t="n">
        <v>2</v>
      </c>
      <c r="H1017" s="13" t="n">
        <v>23999557</v>
      </c>
      <c r="I1017" s="12" t="n">
        <v>63</v>
      </c>
      <c r="J1017" s="13" t="n">
        <v>200000</v>
      </c>
      <c r="K1017" s="13">
        <f>IFERROR($H1017/$I1017,"")</f>
        <v/>
      </c>
      <c r="L1017" s="13" t="n">
        <v>2000000</v>
      </c>
      <c r="M1017" t="inlineStr">
        <is>
          <t>FL, CA, NY</t>
        </is>
      </c>
      <c r="N1017" t="inlineStr">
        <is>
          <t>No</t>
        </is>
      </c>
      <c r="O1017" t="inlineStr">
        <is>
          <t>Not stated</t>
        </is>
      </c>
      <c r="Q1017" s="9" t="inlineStr">
        <is>
          <t>https://grantcue.com/foundations/david-r-clare-and-margaret-c-clare-fnd-650300004</t>
        </is>
      </c>
    </row>
    <row r="1018">
      <c r="A1018">
        <f>IF($E1018=$E1017,$A1017+1,1)</f>
        <v/>
      </c>
      <c r="B1018" t="inlineStr">
        <is>
          <t>SOUTHERN COMPANY CHARITABLE FOUNDATION INC</t>
        </is>
      </c>
      <c r="C1018" t="inlineStr">
        <is>
          <t>58-2514027</t>
        </is>
      </c>
      <c r="D1018" t="inlineStr">
        <is>
          <t>Georgia</t>
        </is>
      </c>
      <c r="E1018" t="inlineStr">
        <is>
          <t>GA</t>
        </is>
      </c>
      <c r="F1018" t="n">
        <v>2024</v>
      </c>
      <c r="G1018" t="n">
        <v>1</v>
      </c>
      <c r="H1018" s="13" t="n">
        <v>20546665</v>
      </c>
      <c r="I1018" s="12" t="n">
        <v>27</v>
      </c>
      <c r="J1018" s="13" t="n">
        <v>200000</v>
      </c>
      <c r="K1018" s="13">
        <f>IFERROR($H1018/$I1018,"")</f>
        <v/>
      </c>
      <c r="L1018" s="13" t="n">
        <v>7000000</v>
      </c>
      <c r="M1018" t="inlineStr">
        <is>
          <t>DC, FL, MS</t>
        </is>
      </c>
      <c r="N1018" t="inlineStr">
        <is>
          <t>Yes</t>
        </is>
      </c>
      <c r="O1018" t="inlineStr">
        <is>
          <t>Not stated</t>
        </is>
      </c>
      <c r="Q1018" s="9" t="inlineStr">
        <is>
          <t>https://grantcue.com/foundations/southern-company-charitable-foundation-inc-582514027</t>
        </is>
      </c>
    </row>
    <row r="1019">
      <c r="A1019">
        <f>IF($E1019=$E1018,$A1018+1,1)</f>
        <v/>
      </c>
      <c r="B1019" t="inlineStr">
        <is>
          <t>LULUMA CHARITABLE TRUST XXXXX8009</t>
        </is>
      </c>
      <c r="C1019" t="inlineStr">
        <is>
          <t>36-7754898</t>
        </is>
      </c>
      <c r="D1019" t="inlineStr">
        <is>
          <t>Georgia</t>
        </is>
      </c>
      <c r="E1019" t="inlineStr">
        <is>
          <t>GA</t>
        </is>
      </c>
      <c r="F1019" t="n">
        <v>2025</v>
      </c>
      <c r="G1019" t="n">
        <v>2</v>
      </c>
      <c r="H1019" s="13" t="n">
        <v>20177450</v>
      </c>
      <c r="I1019" s="12" t="n">
        <v>354</v>
      </c>
      <c r="J1019" s="13" t="n">
        <v>25000</v>
      </c>
      <c r="K1019" s="13">
        <f>IFERROR($H1019/$I1019,"")</f>
        <v/>
      </c>
      <c r="L1019" s="13" t="n">
        <v>2500000</v>
      </c>
      <c r="M1019" t="inlineStr">
        <is>
          <t>CA, TX, SC</t>
        </is>
      </c>
      <c r="N1019" t="inlineStr">
        <is>
          <t>No</t>
        </is>
      </c>
      <c r="O1019" t="inlineStr">
        <is>
          <t>Not stated</t>
        </is>
      </c>
      <c r="Q1019" s="9" t="inlineStr">
        <is>
          <t>https://grantcue.com/foundations/luluma-charitable-trust-xxxxx8009-367754898</t>
        </is>
      </c>
    </row>
    <row r="1020">
      <c r="A1020">
        <f>IF($E1020=$E1019,$A1019+1,1)</f>
        <v/>
      </c>
      <c r="B1020" t="inlineStr">
        <is>
          <t>GEORGIA POWER FOUNDATION INC</t>
        </is>
      </c>
      <c r="C1020" t="inlineStr">
        <is>
          <t>58-1709417</t>
        </is>
      </c>
      <c r="D1020" t="inlineStr">
        <is>
          <t>Georgia</t>
        </is>
      </c>
      <c r="E1020" t="inlineStr">
        <is>
          <t>GA</t>
        </is>
      </c>
      <c r="F1020" t="n">
        <v>2024</v>
      </c>
      <c r="G1020" t="n">
        <v>1</v>
      </c>
      <c r="H1020" s="13" t="n">
        <v>18638715</v>
      </c>
      <c r="I1020" s="12" t="n">
        <v>517</v>
      </c>
      <c r="J1020" s="13" t="n">
        <v>10000</v>
      </c>
      <c r="K1020" s="13">
        <f>IFERROR($H1020/$I1020,"")</f>
        <v/>
      </c>
      <c r="L1020" s="13" t="n">
        <v>1000000</v>
      </c>
      <c r="M1020" t="inlineStr">
        <is>
          <t>CA, TX, MD</t>
        </is>
      </c>
      <c r="N1020" t="inlineStr">
        <is>
          <t>Yes</t>
        </is>
      </c>
      <c r="O1020" t="inlineStr">
        <is>
          <t>Yes</t>
        </is>
      </c>
      <c r="P1020" s="9" t="inlineStr">
        <is>
          <t>https://www.georgiapower.com/our-impact/community/giving-back/about-grants.html</t>
        </is>
      </c>
      <c r="Q1020" s="9" t="inlineStr">
        <is>
          <t>https://grantcue.com/foundations/georgia-power-foundation-inc-581709417</t>
        </is>
      </c>
    </row>
    <row r="1021">
      <c r="A1021">
        <f>IF($E1021=$E1020,$A1020+1,1)</f>
        <v/>
      </c>
      <c r="B1021" t="inlineStr">
        <is>
          <t>THE SEAMAN FOUNDATION INC</t>
        </is>
      </c>
      <c r="C1021" t="inlineStr">
        <is>
          <t>59-3631102</t>
        </is>
      </c>
      <c r="D1021" t="inlineStr">
        <is>
          <t>Georgia</t>
        </is>
      </c>
      <c r="E1021" t="inlineStr">
        <is>
          <t>GA</t>
        </is>
      </c>
      <c r="F1021" t="n">
        <v>2024</v>
      </c>
      <c r="G1021" t="n">
        <v>2</v>
      </c>
      <c r="H1021" s="13" t="n">
        <v>17993000</v>
      </c>
      <c r="I1021" s="12" t="n">
        <v>23</v>
      </c>
      <c r="J1021" s="13" t="n">
        <v>75000</v>
      </c>
      <c r="K1021" s="13">
        <f>IFERROR($H1021/$I1021,"")</f>
        <v/>
      </c>
      <c r="L1021" s="13" t="n">
        <v>4240000</v>
      </c>
      <c r="M1021" t="inlineStr">
        <is>
          <t>PA, FL, TX</t>
        </is>
      </c>
      <c r="N1021" t="inlineStr">
        <is>
          <t>Yes</t>
        </is>
      </c>
      <c r="O1021" t="inlineStr">
        <is>
          <t>Not stated</t>
        </is>
      </c>
      <c r="Q1021" s="9" t="inlineStr">
        <is>
          <t>https://grantcue.com/foundations/the-seaman-foundation-inc-593631102</t>
        </is>
      </c>
    </row>
    <row r="1022">
      <c r="A1022">
        <f>IF($E1022=$E1021,$A1021+1,1)</f>
        <v/>
      </c>
      <c r="B1022" t="inlineStr">
        <is>
          <t>MARY REYNOLDS BABCOCK FOUNDATION INCORPORATED</t>
        </is>
      </c>
      <c r="C1022" t="inlineStr">
        <is>
          <t>56-0690140</t>
        </is>
      </c>
      <c r="D1022" t="inlineStr">
        <is>
          <t>Georgia</t>
        </is>
      </c>
      <c r="E1022" t="inlineStr">
        <is>
          <t>GA</t>
        </is>
      </c>
      <c r="F1022" t="n">
        <v>2024</v>
      </c>
      <c r="G1022" t="n">
        <v>1</v>
      </c>
      <c r="H1022" s="13" t="n">
        <v>17666250</v>
      </c>
      <c r="I1022" s="12" t="n">
        <v>76</v>
      </c>
      <c r="J1022" s="13" t="n">
        <v>202500</v>
      </c>
      <c r="K1022" s="13">
        <f>IFERROR($H1022/$I1022,"")</f>
        <v/>
      </c>
      <c r="L1022" s="13" t="n">
        <v>1250000</v>
      </c>
      <c r="M1022" t="inlineStr">
        <is>
          <t>NC, LA, DC</t>
        </is>
      </c>
      <c r="N1022" t="inlineStr">
        <is>
          <t>Yes</t>
        </is>
      </c>
      <c r="O1022" t="inlineStr">
        <is>
          <t>Yes</t>
        </is>
      </c>
      <c r="P1022" s="9" t="inlineStr">
        <is>
          <t>https://www.mrbf.org/</t>
        </is>
      </c>
      <c r="Q1022" s="9" t="inlineStr">
        <is>
          <t>https://grantcue.com/foundations/mary-reynolds-babcock-foundation-incorporated-560690140</t>
        </is>
      </c>
    </row>
    <row r="1023">
      <c r="A1023">
        <f>IF($E1023=$E1022,$A1022+1,1)</f>
        <v/>
      </c>
      <c r="B1023" t="inlineStr">
        <is>
          <t>THE GARY W ROLLINS FOUNDATION</t>
        </is>
      </c>
      <c r="C1023" t="inlineStr">
        <is>
          <t>58-6263946</t>
        </is>
      </c>
      <c r="D1023" t="inlineStr">
        <is>
          <t>Georgia</t>
        </is>
      </c>
      <c r="E1023" t="inlineStr">
        <is>
          <t>GA</t>
        </is>
      </c>
      <c r="F1023" t="n">
        <v>2024</v>
      </c>
      <c r="G1023" t="n">
        <v>1</v>
      </c>
      <c r="H1023" s="13" t="n">
        <v>17655717</v>
      </c>
      <c r="I1023" s="12" t="n">
        <v>30</v>
      </c>
      <c r="J1023" s="13" t="n">
        <v>100000</v>
      </c>
      <c r="K1023" s="13">
        <f>IFERROR($H1023/$I1023,"")</f>
        <v/>
      </c>
      <c r="L1023" s="13" t="n">
        <v>5629870</v>
      </c>
      <c r="M1023" t="inlineStr">
        <is>
          <t>TN, NE, OH</t>
        </is>
      </c>
      <c r="N1023" t="inlineStr">
        <is>
          <t>No</t>
        </is>
      </c>
      <c r="O1023" t="inlineStr">
        <is>
          <t>Not stated</t>
        </is>
      </c>
      <c r="Q1023" s="9" t="inlineStr">
        <is>
          <t>https://grantcue.com/foundations/the-gary-w-rollins-foundation-c-o-rfa-management-co-llc-586263946</t>
        </is>
      </c>
    </row>
    <row r="1024">
      <c r="A1024">
        <f>IF($E1024=$E1023,$A1023+1,1)</f>
        <v/>
      </c>
      <c r="B1024" t="inlineStr">
        <is>
          <t>HENRY AND ETTA RAYE HIRSCH HERITAGE FOUNDATION INC</t>
        </is>
      </c>
      <c r="C1024" t="inlineStr">
        <is>
          <t>90-0292867</t>
        </is>
      </c>
      <c r="D1024" t="inlineStr">
        <is>
          <t>Georgia</t>
        </is>
      </c>
      <c r="E1024" t="inlineStr">
        <is>
          <t>GA</t>
        </is>
      </c>
      <c r="F1024" t="n">
        <v>2024</v>
      </c>
      <c r="G1024" t="n">
        <v>1</v>
      </c>
      <c r="H1024" s="13" t="n">
        <v>15925969</v>
      </c>
      <c r="I1024" s="12" t="n">
        <v>20</v>
      </c>
      <c r="J1024" s="13" t="n">
        <v>3435</v>
      </c>
      <c r="K1024" s="13">
        <f>IFERROR($H1024/$I1024,"")</f>
        <v/>
      </c>
      <c r="L1024" s="13" t="n">
        <v>15781489</v>
      </c>
      <c r="M1024" t="inlineStr">
        <is>
          <t>DC, NY</t>
        </is>
      </c>
      <c r="N1024" t="inlineStr">
        <is>
          <t>No</t>
        </is>
      </c>
      <c r="O1024" t="inlineStr">
        <is>
          <t>Not stated</t>
        </is>
      </c>
      <c r="Q1024" s="9" t="inlineStr">
        <is>
          <t>https://grantcue.com/foundations/henry-and-etta-raye-hirsch-heritage-foundation-inc-900292867</t>
        </is>
      </c>
    </row>
    <row r="1025">
      <c r="A1025">
        <f>IF($E1025=$E1024,$A1024+1,1)</f>
        <v/>
      </c>
      <c r="B1025" t="inlineStr">
        <is>
          <t>THE ZEIST FOUNDATION INC</t>
        </is>
      </c>
      <c r="C1025" t="inlineStr">
        <is>
          <t>58-1890927</t>
        </is>
      </c>
      <c r="D1025" t="inlineStr">
        <is>
          <t>Georgia</t>
        </is>
      </c>
      <c r="E1025" t="inlineStr">
        <is>
          <t>GA</t>
        </is>
      </c>
      <c r="F1025" t="n">
        <v>2024</v>
      </c>
      <c r="G1025" t="n">
        <v>2</v>
      </c>
      <c r="H1025" s="13" t="n">
        <v>15637797</v>
      </c>
      <c r="I1025" s="12" t="n">
        <v>178</v>
      </c>
      <c r="J1025" s="13" t="n">
        <v>10005.5</v>
      </c>
      <c r="K1025" s="13">
        <f>IFERROR($H1025/$I1025,"")</f>
        <v/>
      </c>
      <c r="L1025" s="13" t="n">
        <v>1550000</v>
      </c>
      <c r="M1025" t="inlineStr">
        <is>
          <t>NC, TX</t>
        </is>
      </c>
      <c r="N1025" t="inlineStr">
        <is>
          <t>No</t>
        </is>
      </c>
      <c r="O1025" t="inlineStr">
        <is>
          <t>Not stated</t>
        </is>
      </c>
      <c r="Q1025" s="9" t="inlineStr">
        <is>
          <t>https://grantcue.com/foundations/the-zeist-foundation-inc-581890927</t>
        </is>
      </c>
    </row>
    <row r="1026">
      <c r="A1026">
        <f>IF($E1026=$E1025,$A1025+1,1)</f>
        <v/>
      </c>
      <c r="B1026" t="inlineStr">
        <is>
          <t>THE CHANTAL AND TOMMY BAGWELL FOUNDATION INC</t>
        </is>
      </c>
      <c r="C1026" t="inlineStr">
        <is>
          <t>58-2176142</t>
        </is>
      </c>
      <c r="D1026" t="inlineStr">
        <is>
          <t>Georgia</t>
        </is>
      </c>
      <c r="E1026" t="inlineStr">
        <is>
          <t>GA</t>
        </is>
      </c>
      <c r="F1026" t="n">
        <v>2025</v>
      </c>
      <c r="G1026" t="n">
        <v>2</v>
      </c>
      <c r="H1026" s="13" t="n">
        <v>15165783</v>
      </c>
      <c r="I1026" s="12" t="n">
        <v>60</v>
      </c>
      <c r="J1026" s="13" t="n">
        <v>24500</v>
      </c>
      <c r="K1026" s="13">
        <f>IFERROR($H1026/$I1026,"")</f>
        <v/>
      </c>
      <c r="L1026" s="13" t="n">
        <v>3711000</v>
      </c>
      <c r="M1026" t="inlineStr">
        <is>
          <t>VA, IL, TX</t>
        </is>
      </c>
      <c r="N1026" t="inlineStr">
        <is>
          <t>No</t>
        </is>
      </c>
      <c r="O1026" t="inlineStr">
        <is>
          <t>Not stated</t>
        </is>
      </c>
      <c r="Q1026" s="9" t="inlineStr">
        <is>
          <t>https://grantcue.com/foundations/the-chantal-and-tommy-bagwell-foundation-inc-582176142</t>
        </is>
      </c>
    </row>
    <row r="1027">
      <c r="A1027">
        <f>IF($E1027=$E1026,$A1026+1,1)</f>
        <v/>
      </c>
      <c r="B1027" t="inlineStr">
        <is>
          <t>RICHARD &amp; BARBARA GABY FOUNDATION</t>
        </is>
      </c>
      <c r="C1027" t="inlineStr">
        <is>
          <t>20-2110682</t>
        </is>
      </c>
      <c r="D1027" t="inlineStr">
        <is>
          <t>Georgia</t>
        </is>
      </c>
      <c r="E1027" t="inlineStr">
        <is>
          <t>GA</t>
        </is>
      </c>
      <c r="F1027" t="n">
        <v>2024</v>
      </c>
      <c r="G1027" t="n">
        <v>2</v>
      </c>
      <c r="H1027" s="13" t="n">
        <v>13771169</v>
      </c>
      <c r="I1027" s="12" t="n">
        <v>94</v>
      </c>
      <c r="J1027" s="13" t="n">
        <v>30000</v>
      </c>
      <c r="K1027" s="13">
        <f>IFERROR($H1027/$I1027,"")</f>
        <v/>
      </c>
      <c r="L1027" s="13" t="n">
        <v>2451385</v>
      </c>
      <c r="M1027" t="inlineStr">
        <is>
          <t>DC, VA, FL</t>
        </is>
      </c>
      <c r="N1027" t="inlineStr">
        <is>
          <t>No</t>
        </is>
      </c>
      <c r="O1027" t="inlineStr">
        <is>
          <t>Not stated</t>
        </is>
      </c>
      <c r="Q1027" s="9" t="inlineStr">
        <is>
          <t>https://grantcue.com/foundations/richard-and-barbara-gaby-foundation-202110682</t>
        </is>
      </c>
    </row>
    <row r="1028">
      <c r="A1028">
        <f>IF($E1028=$E1027,$A1027+1,1)</f>
        <v/>
      </c>
      <c r="B1028" t="inlineStr">
        <is>
          <t>Abraham J and Phyllis Katz Foundation</t>
        </is>
      </c>
      <c r="C1028" t="inlineStr">
        <is>
          <t>11-6442077</t>
        </is>
      </c>
      <c r="D1028" t="inlineStr">
        <is>
          <t>Georgia</t>
        </is>
      </c>
      <c r="E1028" t="inlineStr">
        <is>
          <t>GA</t>
        </is>
      </c>
      <c r="F1028" t="n">
        <v>2024</v>
      </c>
      <c r="G1028" t="n">
        <v>1</v>
      </c>
      <c r="H1028" s="13" t="n">
        <v>13368169</v>
      </c>
      <c r="I1028" s="12" t="n">
        <v>44</v>
      </c>
      <c r="J1028" s="13" t="n">
        <v>154616</v>
      </c>
      <c r="K1028" s="13">
        <f>IFERROR($H1028/$I1028,"")</f>
        <v/>
      </c>
      <c r="L1028" s="13" t="n">
        <v>5000000</v>
      </c>
      <c r="M1028" t="inlineStr">
        <is>
          <t>NY, OH, MA</t>
        </is>
      </c>
      <c r="N1028" t="inlineStr">
        <is>
          <t>No</t>
        </is>
      </c>
      <c r="O1028" t="inlineStr">
        <is>
          <t>Not stated</t>
        </is>
      </c>
      <c r="Q1028" s="9" t="inlineStr">
        <is>
          <t>https://grantcue.com/foundations/abraham-j-and-phyllis-katz-foundation-116442077</t>
        </is>
      </c>
    </row>
    <row r="1029">
      <c r="A1029">
        <f>IF($E1029=$E1028,$A1028+1,1)</f>
        <v/>
      </c>
      <c r="B1029" t="inlineStr">
        <is>
          <t>THE GIFT OF HOPE FOUNDATION INC</t>
        </is>
      </c>
      <c r="C1029" t="inlineStr">
        <is>
          <t>81-3228721</t>
        </is>
      </c>
      <c r="D1029" t="inlineStr">
        <is>
          <t>Georgia</t>
        </is>
      </c>
      <c r="E1029" t="inlineStr">
        <is>
          <t>GA</t>
        </is>
      </c>
      <c r="F1029" t="n">
        <v>2025</v>
      </c>
      <c r="G1029" t="n">
        <v>2</v>
      </c>
      <c r="H1029" s="13" t="n">
        <v>12390384</v>
      </c>
      <c r="I1029" s="12" t="n">
        <v>74</v>
      </c>
      <c r="J1029" s="13" t="n">
        <v>10000</v>
      </c>
      <c r="K1029" s="13">
        <f>IFERROR($H1029/$I1029,"")</f>
        <v/>
      </c>
      <c r="L1029" s="13" t="n">
        <v>2608640</v>
      </c>
      <c r="M1029" t="inlineStr">
        <is>
          <t>NY, MD, UT</t>
        </is>
      </c>
      <c r="N1029" t="inlineStr">
        <is>
          <t>No</t>
        </is>
      </c>
      <c r="O1029" t="inlineStr">
        <is>
          <t>Not stated</t>
        </is>
      </c>
      <c r="Q1029" s="9" t="inlineStr">
        <is>
          <t>https://grantcue.com/foundations/the-gift-of-hope-foundation-inc-813228721</t>
        </is>
      </c>
    </row>
    <row r="1030">
      <c r="A1030">
        <f>IF($E1030=$E1029,$A1029+1,1)</f>
        <v/>
      </c>
      <c r="B1030" t="inlineStr">
        <is>
          <t>SUNTRUST BANK CHARITABLE-IRR TR(1071</t>
        </is>
      </c>
      <c r="C1030" t="inlineStr">
        <is>
          <t>54-6054608</t>
        </is>
      </c>
      <c r="D1030" t="inlineStr">
        <is>
          <t>Georgia</t>
        </is>
      </c>
      <c r="E1030" t="inlineStr">
        <is>
          <t>GA</t>
        </is>
      </c>
      <c r="F1030" t="n">
        <v>2025</v>
      </c>
      <c r="G1030" t="n">
        <v>2</v>
      </c>
      <c r="H1030" s="13" t="n">
        <v>11787630</v>
      </c>
      <c r="I1030" s="12" t="n">
        <v>13</v>
      </c>
      <c r="J1030" s="13" t="n">
        <v>1000000</v>
      </c>
      <c r="K1030" s="13">
        <f>IFERROR($H1030/$I1030,"")</f>
        <v/>
      </c>
      <c r="L1030" s="13" t="n">
        <v>1500000</v>
      </c>
      <c r="M1030" t="inlineStr">
        <is>
          <t>DC, IL, NC</t>
        </is>
      </c>
      <c r="N1030" t="inlineStr">
        <is>
          <t>Yes</t>
        </is>
      </c>
      <c r="O1030" t="inlineStr">
        <is>
          <t>Yes</t>
        </is>
      </c>
      <c r="Q1030" s="9" t="inlineStr">
        <is>
          <t>https://grantcue.com/foundations/suntrust-bank-charitable-irr-tr-1071-546054608</t>
        </is>
      </c>
    </row>
    <row r="1031">
      <c r="A1031">
        <f>IF($E1031=$E1030,$A1030+1,1)</f>
        <v/>
      </c>
      <c r="B1031" t="inlineStr">
        <is>
          <t>THE PITTULLOCH FOUNDATION INC</t>
        </is>
      </c>
      <c r="C1031" t="inlineStr">
        <is>
          <t>58-1651352</t>
        </is>
      </c>
      <c r="D1031" t="inlineStr">
        <is>
          <t>Georgia</t>
        </is>
      </c>
      <c r="E1031" t="inlineStr">
        <is>
          <t>GA</t>
        </is>
      </c>
      <c r="F1031" t="n">
        <v>2025</v>
      </c>
      <c r="G1031" t="n">
        <v>2</v>
      </c>
      <c r="H1031" s="13" t="n">
        <v>11730170</v>
      </c>
      <c r="I1031" s="12" t="n">
        <v>69</v>
      </c>
      <c r="J1031" s="13" t="n">
        <v>200000</v>
      </c>
      <c r="K1031" s="13">
        <f>IFERROR($H1031/$I1031,"")</f>
        <v/>
      </c>
      <c r="L1031" s="13" t="n">
        <v>500000</v>
      </c>
      <c r="M1031" t="inlineStr">
        <is>
          <t>FL, AZ</t>
        </is>
      </c>
      <c r="N1031" t="inlineStr">
        <is>
          <t>No</t>
        </is>
      </c>
      <c r="O1031" t="inlineStr">
        <is>
          <t>Not stated</t>
        </is>
      </c>
      <c r="Q1031" s="9" t="inlineStr">
        <is>
          <t>https://grantcue.com/foundations/the-pittulloch-foundation-inc-581651352</t>
        </is>
      </c>
    </row>
    <row r="1032">
      <c r="A1032">
        <f>IF($E1032=$E1031,$A1031+1,1)</f>
        <v/>
      </c>
      <c r="B1032" t="inlineStr">
        <is>
          <t>THE JOHN AND ROSEMARY BROWN FAMILY FOUNDATION</t>
        </is>
      </c>
      <c r="C1032" t="inlineStr">
        <is>
          <t>58-6343478</t>
        </is>
      </c>
      <c r="D1032" t="inlineStr">
        <is>
          <t>Georgia</t>
        </is>
      </c>
      <c r="E1032" t="inlineStr">
        <is>
          <t>GA</t>
        </is>
      </c>
      <c r="F1032" t="n">
        <v>2025</v>
      </c>
      <c r="G1032" t="n">
        <v>2</v>
      </c>
      <c r="H1032" s="13" t="n">
        <v>11590000</v>
      </c>
      <c r="I1032" s="12" t="n">
        <v>232</v>
      </c>
      <c r="J1032" s="13" t="n">
        <v>15000</v>
      </c>
      <c r="K1032" s="13">
        <f>IFERROR($H1032/$I1032,"")</f>
        <v/>
      </c>
      <c r="L1032" s="13" t="n">
        <v>500000</v>
      </c>
      <c r="M1032" t="inlineStr">
        <is>
          <t>NY, IL, TN</t>
        </is>
      </c>
      <c r="N1032" t="inlineStr">
        <is>
          <t>No</t>
        </is>
      </c>
      <c r="O1032" t="inlineStr">
        <is>
          <t>Not stated</t>
        </is>
      </c>
      <c r="Q1032" s="9" t="inlineStr">
        <is>
          <t>https://grantcue.com/foundations/the-john-and-rosemary-brown-family-foundation-586343478</t>
        </is>
      </c>
    </row>
    <row r="1033">
      <c r="A1033">
        <f>IF($E1033=$E1032,$A1032+1,1)</f>
        <v/>
      </c>
      <c r="B1033" t="inlineStr">
        <is>
          <t>THE ANNA SUE AND BOB SHAW FOUNDATION</t>
        </is>
      </c>
      <c r="C1033" t="inlineStr">
        <is>
          <t>46-1736345</t>
        </is>
      </c>
      <c r="D1033" t="inlineStr">
        <is>
          <t>Georgia</t>
        </is>
      </c>
      <c r="E1033" t="inlineStr">
        <is>
          <t>GA</t>
        </is>
      </c>
      <c r="F1033" t="n">
        <v>2025</v>
      </c>
      <c r="G1033" t="n">
        <v>2</v>
      </c>
      <c r="H1033" s="13" t="n">
        <v>11579963</v>
      </c>
      <c r="I1033" s="12" t="n">
        <v>39</v>
      </c>
      <c r="J1033" s="13" t="n">
        <v>50000</v>
      </c>
      <c r="K1033" s="13">
        <f>IFERROR($H1033/$I1033,"")</f>
        <v/>
      </c>
      <c r="L1033" s="13" t="n">
        <v>3762250</v>
      </c>
      <c r="M1033" t="inlineStr">
        <is>
          <t>FL, TN, MA</t>
        </is>
      </c>
      <c r="N1033" t="inlineStr">
        <is>
          <t>Yes</t>
        </is>
      </c>
      <c r="O1033" t="inlineStr">
        <is>
          <t>Yes</t>
        </is>
      </c>
      <c r="Q1033" s="9" t="inlineStr">
        <is>
          <t>https://grantcue.com/foundations/the-anna-sue-and-bob-shaw-foundation-461736345</t>
        </is>
      </c>
    </row>
    <row r="1034">
      <c r="A1034">
        <f>IF($E1034=$E1033,$A1033+1,1)</f>
        <v/>
      </c>
      <c r="B1034" t="inlineStr">
        <is>
          <t>AL WILLIAMS JR FAMILY FOUNDATION INC</t>
        </is>
      </c>
      <c r="C1034" t="inlineStr">
        <is>
          <t>58-1650389</t>
        </is>
      </c>
      <c r="D1034" t="inlineStr">
        <is>
          <t>Georgia</t>
        </is>
      </c>
      <c r="E1034" t="inlineStr">
        <is>
          <t>GA</t>
        </is>
      </c>
      <c r="F1034" t="n">
        <v>2024</v>
      </c>
      <c r="G1034" t="n">
        <v>2</v>
      </c>
      <c r="H1034" s="13" t="n">
        <v>11276699</v>
      </c>
      <c r="I1034" s="12" t="n">
        <v>161</v>
      </c>
      <c r="J1034" s="13" t="n">
        <v>10000</v>
      </c>
      <c r="K1034" s="13">
        <f>IFERROR($H1034/$I1034,"")</f>
        <v/>
      </c>
      <c r="L1034" s="13" t="n">
        <v>4584731</v>
      </c>
      <c r="M1034" t="inlineStr">
        <is>
          <t>NC, PA, FL</t>
        </is>
      </c>
      <c r="N1034" t="inlineStr">
        <is>
          <t>Yes</t>
        </is>
      </c>
      <c r="O1034" t="inlineStr">
        <is>
          <t>Not stated</t>
        </is>
      </c>
      <c r="Q1034" s="9" t="inlineStr">
        <is>
          <t>https://grantcue.com/foundations/al-williams-jr-family-foundation-inc-581650389</t>
        </is>
      </c>
    </row>
    <row r="1035">
      <c r="A1035">
        <f>IF($E1035=$E1034,$A1034+1,1)</f>
        <v/>
      </c>
      <c r="B1035" t="inlineStr">
        <is>
          <t>BRADLEY-TURNER FOUNDATION INC</t>
        </is>
      </c>
      <c r="C1035" t="inlineStr">
        <is>
          <t>58-6032142</t>
        </is>
      </c>
      <c r="D1035" t="inlineStr">
        <is>
          <t>Georgia</t>
        </is>
      </c>
      <c r="E1035" t="inlineStr">
        <is>
          <t>GA</t>
        </is>
      </c>
      <c r="F1035" t="n">
        <v>2024</v>
      </c>
      <c r="G1035" t="n">
        <v>1</v>
      </c>
      <c r="H1035" s="13" t="n">
        <v>10903637</v>
      </c>
      <c r="I1035" s="12" t="n">
        <v>113</v>
      </c>
      <c r="J1035" s="13" t="n">
        <v>40153</v>
      </c>
      <c r="K1035" s="13">
        <f>IFERROR($H1035/$I1035,"")</f>
        <v/>
      </c>
      <c r="L1035" s="13" t="n">
        <v>1267052</v>
      </c>
      <c r="M1035" t="inlineStr">
        <is>
          <t>AL, FL, WI</t>
        </is>
      </c>
      <c r="N1035" t="inlineStr">
        <is>
          <t>Yes</t>
        </is>
      </c>
      <c r="O1035" t="inlineStr">
        <is>
          <t>Not stated</t>
        </is>
      </c>
      <c r="Q1035" s="9" t="inlineStr">
        <is>
          <t>https://grantcue.com/foundations/bradley-turner-foundation-inc-586032142</t>
        </is>
      </c>
    </row>
    <row r="1036">
      <c r="A1036">
        <f>IF($E1036=$E1035,$A1035+1,1)</f>
        <v/>
      </c>
      <c r="B1036" t="inlineStr">
        <is>
          <t>BILL AND CAROL LATIMER CHARITABLE FOUNDATION</t>
        </is>
      </c>
      <c r="C1036" t="inlineStr">
        <is>
          <t>20-3450991</t>
        </is>
      </c>
      <c r="D1036" t="inlineStr">
        <is>
          <t>Georgia</t>
        </is>
      </c>
      <c r="E1036" t="inlineStr">
        <is>
          <t>GA</t>
        </is>
      </c>
      <c r="F1036" t="n">
        <v>2024</v>
      </c>
      <c r="G1036" t="n">
        <v>1</v>
      </c>
      <c r="H1036" s="13" t="n">
        <v>10337017</v>
      </c>
      <c r="I1036" s="12" t="n">
        <v>52</v>
      </c>
      <c r="J1036" s="13" t="n">
        <v>20000</v>
      </c>
      <c r="K1036" s="13">
        <f>IFERROR($H1036/$I1036,"")</f>
        <v/>
      </c>
      <c r="L1036" s="13" t="n">
        <v>3000000</v>
      </c>
      <c r="M1036" t="inlineStr">
        <is>
          <t>TN, KY, TX</t>
        </is>
      </c>
      <c r="N1036" t="inlineStr">
        <is>
          <t>No</t>
        </is>
      </c>
      <c r="O1036" t="inlineStr">
        <is>
          <t>Not stated</t>
        </is>
      </c>
      <c r="Q1036" s="9" t="inlineStr">
        <is>
          <t>https://grantcue.com/foundations/bill-and-carol-latimer-charitable-foundation-203450991</t>
        </is>
      </c>
    </row>
    <row r="1037">
      <c r="A1037">
        <f>IF($E1037=$E1036,$A1036+1,1)</f>
        <v/>
      </c>
      <c r="B1037" t="inlineStr">
        <is>
          <t>WIH AND LULA E PITTS FOUNDATION</t>
        </is>
      </c>
      <c r="C1037" t="inlineStr">
        <is>
          <t>58-6026047</t>
        </is>
      </c>
      <c r="D1037" t="inlineStr">
        <is>
          <t>Georgia</t>
        </is>
      </c>
      <c r="E1037" t="inlineStr">
        <is>
          <t>GA</t>
        </is>
      </c>
      <c r="F1037" t="n">
        <v>2025</v>
      </c>
      <c r="G1037" t="n">
        <v>2</v>
      </c>
      <c r="H1037" s="13" t="n">
        <v>9922444</v>
      </c>
      <c r="I1037" s="12" t="n">
        <v>31</v>
      </c>
      <c r="J1037" s="13" t="n">
        <v>200000</v>
      </c>
      <c r="K1037" s="13">
        <f>IFERROR($H1037/$I1037,"")</f>
        <v/>
      </c>
      <c r="L1037" s="13" t="n">
        <v>1242936</v>
      </c>
      <c r="N1037" t="inlineStr">
        <is>
          <t>Yes</t>
        </is>
      </c>
      <c r="O1037" t="inlineStr">
        <is>
          <t>Yes</t>
        </is>
      </c>
      <c r="Q1037" s="9" t="inlineStr">
        <is>
          <t>https://grantcue.com/foundations/wih-and-lula-e-pitts-foundation-586026047</t>
        </is>
      </c>
    </row>
    <row r="1038">
      <c r="A1038">
        <f>IF($E1038=$E1037,$A1037+1,1)</f>
        <v/>
      </c>
      <c r="B1038" t="inlineStr">
        <is>
          <t>THE PEYTON ANDERSON FOUNDATION</t>
        </is>
      </c>
      <c r="C1038" t="inlineStr">
        <is>
          <t>58-1803562</t>
        </is>
      </c>
      <c r="D1038" t="inlineStr">
        <is>
          <t>Georgia</t>
        </is>
      </c>
      <c r="E1038" t="inlineStr">
        <is>
          <t>GA</t>
        </is>
      </c>
      <c r="F1038" t="n">
        <v>2025</v>
      </c>
      <c r="G1038" t="n">
        <v>2</v>
      </c>
      <c r="H1038" s="13" t="n">
        <v>9549500</v>
      </c>
      <c r="I1038" s="12" t="n">
        <v>186</v>
      </c>
      <c r="J1038" s="13" t="n">
        <v>5000</v>
      </c>
      <c r="K1038" s="13">
        <f>IFERROR($H1038/$I1038,"")</f>
        <v/>
      </c>
      <c r="L1038" s="13" t="n">
        <v>1000000</v>
      </c>
      <c r="M1038" t="inlineStr">
        <is>
          <t>CO, TX, AL</t>
        </is>
      </c>
      <c r="N1038" t="inlineStr">
        <is>
          <t>Yes</t>
        </is>
      </c>
      <c r="O1038" t="inlineStr">
        <is>
          <t>Yes</t>
        </is>
      </c>
      <c r="P1038" s="9" t="inlineStr">
        <is>
          <t>https://www.peytonanderson.org/</t>
        </is>
      </c>
      <c r="Q1038" s="9" t="inlineStr">
        <is>
          <t>https://grantcue.com/foundations/the-peyton-anderson-foundation-581803562</t>
        </is>
      </c>
    </row>
    <row r="1039">
      <c r="A1039">
        <f>IF($E1039=$E1038,$A1038+1,1)</f>
        <v/>
      </c>
      <c r="B1039" t="inlineStr">
        <is>
          <t>TR W I H PITTS MEMORIAL FUND</t>
        </is>
      </c>
      <c r="C1039" t="inlineStr">
        <is>
          <t>58-6374908</t>
        </is>
      </c>
      <c r="D1039" t="inlineStr">
        <is>
          <t>Georgia</t>
        </is>
      </c>
      <c r="E1039" t="inlineStr">
        <is>
          <t>GA</t>
        </is>
      </c>
      <c r="F1039" t="n">
        <v>2025</v>
      </c>
      <c r="G1039" t="n">
        <v>2</v>
      </c>
      <c r="H1039" s="13" t="n">
        <v>9461686</v>
      </c>
      <c r="I1039" s="12" t="n">
        <v>10</v>
      </c>
      <c r="J1039" s="13" t="n">
        <v>597634</v>
      </c>
      <c r="K1039" s="13">
        <f>IFERROR($H1039/$I1039,"")</f>
        <v/>
      </c>
      <c r="L1039" s="13" t="n">
        <v>2390536</v>
      </c>
      <c r="N1039" t="inlineStr">
        <is>
          <t>No</t>
        </is>
      </c>
      <c r="O1039" t="inlineStr">
        <is>
          <t>Not stated</t>
        </is>
      </c>
      <c r="Q1039" s="9" t="inlineStr">
        <is>
          <t>https://grantcue.com/foundations/tr-w-i-h-pitts-memorial-fund-586374908</t>
        </is>
      </c>
    </row>
    <row r="1040">
      <c r="A1040">
        <f>IF($E1040=$E1039,$A1039+1,1)</f>
        <v/>
      </c>
      <c r="B1040" t="inlineStr">
        <is>
          <t>The Whitcomb Family Foundation Inc</t>
        </is>
      </c>
      <c r="C1040" t="inlineStr">
        <is>
          <t>47-5620198</t>
        </is>
      </c>
      <c r="D1040" t="inlineStr">
        <is>
          <t>Georgia</t>
        </is>
      </c>
      <c r="E1040" t="inlineStr">
        <is>
          <t>GA</t>
        </is>
      </c>
      <c r="F1040" t="n">
        <v>2025</v>
      </c>
      <c r="G1040" t="n">
        <v>2</v>
      </c>
      <c r="H1040" s="13" t="n">
        <v>8474500</v>
      </c>
      <c r="I1040" s="12" t="n">
        <v>103</v>
      </c>
      <c r="J1040" s="13" t="n">
        <v>25000</v>
      </c>
      <c r="K1040" s="13">
        <f>IFERROR($H1040/$I1040,"")</f>
        <v/>
      </c>
      <c r="L1040" s="13" t="n">
        <v>1750000</v>
      </c>
      <c r="M1040" t="inlineStr">
        <is>
          <t>IL, PA, MI</t>
        </is>
      </c>
      <c r="N1040" t="inlineStr">
        <is>
          <t>No</t>
        </is>
      </c>
      <c r="O1040" t="inlineStr">
        <is>
          <t>Not stated</t>
        </is>
      </c>
      <c r="Q1040" s="9" t="inlineStr">
        <is>
          <t>https://grantcue.com/foundations/the-whitcomb-family-foundation-inc-475620198</t>
        </is>
      </c>
    </row>
    <row r="1041">
      <c r="A1041">
        <f>IF($E1041=$E1040,$A1040+1,1)</f>
        <v/>
      </c>
      <c r="B1041" t="inlineStr">
        <is>
          <t>RICHARD AND JOAN RINGOEN FAMILY FOUNDATION INC</t>
        </is>
      </c>
      <c r="C1041" t="inlineStr">
        <is>
          <t>35-1803115</t>
        </is>
      </c>
      <c r="D1041" t="inlineStr">
        <is>
          <t>Georgia</t>
        </is>
      </c>
      <c r="E1041" t="inlineStr">
        <is>
          <t>GA</t>
        </is>
      </c>
      <c r="F1041" t="n">
        <v>2024</v>
      </c>
      <c r="G1041" t="n">
        <v>1</v>
      </c>
      <c r="H1041" s="13" t="n">
        <v>8389132</v>
      </c>
      <c r="I1041" s="12" t="n">
        <v>37</v>
      </c>
      <c r="J1041" s="13" t="n">
        <v>3000</v>
      </c>
      <c r="K1041" s="13">
        <f>IFERROR($H1041/$I1041,"")</f>
        <v/>
      </c>
      <c r="L1041" s="13" t="n">
        <v>7094570</v>
      </c>
      <c r="M1041" t="inlineStr">
        <is>
          <t>CO, IA, CA</t>
        </is>
      </c>
      <c r="N1041" t="inlineStr">
        <is>
          <t>No</t>
        </is>
      </c>
      <c r="O1041" t="inlineStr">
        <is>
          <t>Not stated</t>
        </is>
      </c>
      <c r="Q1041" s="9" t="inlineStr">
        <is>
          <t>https://grantcue.com/foundations/richard-and-joan-ringoen-family-foundation-inc-351803115</t>
        </is>
      </c>
    </row>
    <row r="1042">
      <c r="A1042">
        <f>IF($E1042=$E1041,$A1041+1,1)</f>
        <v/>
      </c>
      <c r="B1042" t="inlineStr">
        <is>
          <t>FRASER-PARKER FOUNDATION</t>
        </is>
      </c>
      <c r="C1042" t="inlineStr">
        <is>
          <t>58-6212344</t>
        </is>
      </c>
      <c r="D1042" t="inlineStr">
        <is>
          <t>Georgia</t>
        </is>
      </c>
      <c r="E1042" t="inlineStr">
        <is>
          <t>GA</t>
        </is>
      </c>
      <c r="F1042" t="n">
        <v>2024</v>
      </c>
      <c r="G1042" t="n">
        <v>1</v>
      </c>
      <c r="H1042" s="13" t="n">
        <v>8344706</v>
      </c>
      <c r="I1042" s="12" t="n">
        <v>40</v>
      </c>
      <c r="J1042" s="13" t="n">
        <v>100000</v>
      </c>
      <c r="K1042" s="13">
        <f>IFERROR($H1042/$I1042,"")</f>
        <v/>
      </c>
      <c r="L1042" s="13" t="n">
        <v>1500000</v>
      </c>
      <c r="M1042" t="inlineStr">
        <is>
          <t>NC, NY, IL</t>
        </is>
      </c>
      <c r="N1042" t="inlineStr">
        <is>
          <t>No</t>
        </is>
      </c>
      <c r="O1042" t="inlineStr">
        <is>
          <t>Not stated</t>
        </is>
      </c>
      <c r="Q1042" s="9" t="inlineStr">
        <is>
          <t>https://grantcue.com/foundations/fraser-parker-foundation-586212344</t>
        </is>
      </c>
    </row>
    <row r="1043">
      <c r="A1043">
        <f>IF($E1043=$E1042,$A1042+1,1)</f>
        <v/>
      </c>
      <c r="B1043" t="inlineStr">
        <is>
          <t>THE KNOX FOUNDATION</t>
        </is>
      </c>
      <c r="C1043" t="inlineStr">
        <is>
          <t>58-6163728</t>
        </is>
      </c>
      <c r="D1043" t="inlineStr">
        <is>
          <t>Georgia</t>
        </is>
      </c>
      <c r="E1043" t="inlineStr">
        <is>
          <t>GA</t>
        </is>
      </c>
      <c r="F1043" t="n">
        <v>2024</v>
      </c>
      <c r="G1043" t="n">
        <v>2</v>
      </c>
      <c r="H1043" s="13" t="n">
        <v>8266500</v>
      </c>
      <c r="I1043" s="12" t="n">
        <v>190</v>
      </c>
      <c r="J1043" s="13" t="n">
        <v>20000</v>
      </c>
      <c r="K1043" s="13">
        <f>IFERROR($H1043/$I1043,"")</f>
        <v/>
      </c>
      <c r="L1043" s="13" t="n">
        <v>800000</v>
      </c>
      <c r="M1043" t="inlineStr">
        <is>
          <t>SC, TN, IL</t>
        </is>
      </c>
      <c r="N1043" t="inlineStr">
        <is>
          <t>Yes</t>
        </is>
      </c>
      <c r="O1043" t="inlineStr">
        <is>
          <t>Yes</t>
        </is>
      </c>
      <c r="Q1043" s="9" t="inlineStr">
        <is>
          <t>https://grantcue.com/foundations/the-knox-foundation-586163728</t>
        </is>
      </c>
    </row>
    <row r="1044">
      <c r="A1044">
        <f>IF($E1044=$E1043,$A1043+1,1)</f>
        <v/>
      </c>
      <c r="B1044" t="inlineStr">
        <is>
          <t>THE KELIN FOUNDATION</t>
        </is>
      </c>
      <c r="C1044" t="inlineStr">
        <is>
          <t>58-6412965</t>
        </is>
      </c>
      <c r="D1044" t="inlineStr">
        <is>
          <t>Georgia</t>
        </is>
      </c>
      <c r="E1044" t="inlineStr">
        <is>
          <t>GA</t>
        </is>
      </c>
      <c r="F1044" t="n">
        <v>2025</v>
      </c>
      <c r="G1044" t="n">
        <v>2</v>
      </c>
      <c r="H1044" s="13" t="n">
        <v>7978998</v>
      </c>
      <c r="I1044" s="12" t="n">
        <v>71</v>
      </c>
      <c r="J1044" s="13" t="n">
        <v>20000</v>
      </c>
      <c r="K1044" s="13">
        <f>IFERROR($H1044/$I1044,"")</f>
        <v/>
      </c>
      <c r="L1044" s="13" t="n">
        <v>2215000</v>
      </c>
      <c r="M1044" t="inlineStr">
        <is>
          <t>NC, DC, MD</t>
        </is>
      </c>
      <c r="N1044" t="inlineStr">
        <is>
          <t>Yes</t>
        </is>
      </c>
      <c r="O1044" t="inlineStr">
        <is>
          <t>Not stated</t>
        </is>
      </c>
      <c r="P1044" s="9" t="inlineStr">
        <is>
          <t>https://kelin.org/</t>
        </is>
      </c>
      <c r="Q1044" s="9" t="inlineStr">
        <is>
          <t>https://grantcue.com/foundations/the-kelin-foundation-586412965</t>
        </is>
      </c>
    </row>
    <row r="1045">
      <c r="A1045">
        <f>IF($E1045=$E1044,$A1044+1,1)</f>
        <v/>
      </c>
      <c r="B1045" t="inlineStr">
        <is>
          <t>HARLEY LANGDALE JR FOUNDATION INC</t>
        </is>
      </c>
      <c r="C1045" t="inlineStr">
        <is>
          <t>58-6033293</t>
        </is>
      </c>
      <c r="D1045" t="inlineStr">
        <is>
          <t>Georgia</t>
        </is>
      </c>
      <c r="E1045" t="inlineStr">
        <is>
          <t>GA</t>
        </is>
      </c>
      <c r="F1045" t="n">
        <v>2024</v>
      </c>
      <c r="G1045" t="n">
        <v>2</v>
      </c>
      <c r="H1045" s="13" t="n">
        <v>7798696</v>
      </c>
      <c r="I1045" s="12" t="n">
        <v>196</v>
      </c>
      <c r="J1045" s="13" t="n">
        <v>7500</v>
      </c>
      <c r="K1045" s="13">
        <f>IFERROR($H1045/$I1045,"")</f>
        <v/>
      </c>
      <c r="L1045" s="13" t="n">
        <v>725000</v>
      </c>
      <c r="M1045" t="inlineStr">
        <is>
          <t>FL, NC, DC</t>
        </is>
      </c>
      <c r="N1045" t="inlineStr">
        <is>
          <t>Yes</t>
        </is>
      </c>
      <c r="O1045" t="inlineStr">
        <is>
          <t>Not stated</t>
        </is>
      </c>
      <c r="Q1045" s="9" t="inlineStr">
        <is>
          <t>https://grantcue.com/foundations/harley-langdale-jr-foundation-inc-586033293</t>
        </is>
      </c>
    </row>
    <row r="1046">
      <c r="A1046">
        <f>IF($E1046=$E1045,$A1045+1,1)</f>
        <v/>
      </c>
      <c r="B1046" t="inlineStr">
        <is>
          <t>THE GABY FAMILY FOUNDATION</t>
        </is>
      </c>
      <c r="C1046" t="inlineStr">
        <is>
          <t>45-3956268</t>
        </is>
      </c>
      <c r="D1046" t="inlineStr">
        <is>
          <t>Georgia</t>
        </is>
      </c>
      <c r="E1046" t="inlineStr">
        <is>
          <t>GA</t>
        </is>
      </c>
      <c r="F1046" t="n">
        <v>2024</v>
      </c>
      <c r="G1046" t="n">
        <v>2</v>
      </c>
      <c r="H1046" s="13" t="n">
        <v>7175013</v>
      </c>
      <c r="I1046" s="12" t="n">
        <v>130</v>
      </c>
      <c r="J1046" s="13" t="n">
        <v>10000</v>
      </c>
      <c r="K1046" s="13">
        <f>IFERROR($H1046/$I1046,"")</f>
        <v/>
      </c>
      <c r="L1046" s="13" t="n">
        <v>1050115</v>
      </c>
      <c r="M1046" t="inlineStr">
        <is>
          <t>DC, MI, VA</t>
        </is>
      </c>
      <c r="N1046" t="inlineStr">
        <is>
          <t>No</t>
        </is>
      </c>
      <c r="O1046" t="inlineStr">
        <is>
          <t>Not stated</t>
        </is>
      </c>
      <c r="Q1046" s="9" t="inlineStr">
        <is>
          <t>https://grantcue.com/foundations/the-gaby-family-foundation-453956268</t>
        </is>
      </c>
    </row>
    <row r="1047">
      <c r="A1047">
        <f>IF($E1047=$E1046,$A1046+1,1)</f>
        <v/>
      </c>
      <c r="B1047" t="inlineStr">
        <is>
          <t>Speedwell Foundation</t>
        </is>
      </c>
      <c r="C1047" t="inlineStr">
        <is>
          <t>22-3764378</t>
        </is>
      </c>
      <c r="D1047" t="inlineStr">
        <is>
          <t>Georgia</t>
        </is>
      </c>
      <c r="E1047" t="inlineStr">
        <is>
          <t>GA</t>
        </is>
      </c>
      <c r="F1047" t="n">
        <v>2024</v>
      </c>
      <c r="G1047" t="n">
        <v>1</v>
      </c>
      <c r="H1047" s="13" t="n">
        <v>7122937</v>
      </c>
      <c r="I1047" s="12" t="n">
        <v>28</v>
      </c>
      <c r="J1047" s="13" t="n">
        <v>70000</v>
      </c>
      <c r="K1047" s="13">
        <f>IFERROR($H1047/$I1047,"")</f>
        <v/>
      </c>
      <c r="L1047" s="13" t="n">
        <v>3200000</v>
      </c>
      <c r="M1047" t="inlineStr">
        <is>
          <t>MD, SC, NY</t>
        </is>
      </c>
      <c r="N1047" t="inlineStr">
        <is>
          <t>No</t>
        </is>
      </c>
      <c r="O1047" t="inlineStr">
        <is>
          <t>Not stated</t>
        </is>
      </c>
      <c r="Q1047" s="9" t="inlineStr">
        <is>
          <t>https://grantcue.com/foundations/speedwell-foundation-223764378</t>
        </is>
      </c>
    </row>
    <row r="1048">
      <c r="A1048">
        <f>IF($E1048=$E1047,$A1047+1,1)</f>
        <v/>
      </c>
      <c r="B1048" t="inlineStr">
        <is>
          <t>TEAGUE FAMILY FOUNDATION</t>
        </is>
      </c>
      <c r="C1048" t="inlineStr">
        <is>
          <t>26-2363544</t>
        </is>
      </c>
      <c r="D1048" t="inlineStr">
        <is>
          <t>Georgia</t>
        </is>
      </c>
      <c r="E1048" t="inlineStr">
        <is>
          <t>GA</t>
        </is>
      </c>
      <c r="F1048" t="n">
        <v>2025</v>
      </c>
      <c r="G1048" t="n">
        <v>2</v>
      </c>
      <c r="H1048" s="13" t="n">
        <v>7000000</v>
      </c>
      <c r="I1048" s="12" t="n">
        <v>26</v>
      </c>
      <c r="J1048" s="13" t="n">
        <v>100000</v>
      </c>
      <c r="K1048" s="13">
        <f>IFERROR($H1048/$I1048,"")</f>
        <v/>
      </c>
      <c r="L1048" s="13" t="n">
        <v>1150000</v>
      </c>
      <c r="M1048" t="inlineStr">
        <is>
          <t>IA, MD, CO</t>
        </is>
      </c>
      <c r="N1048" t="inlineStr">
        <is>
          <t>No</t>
        </is>
      </c>
      <c r="O1048" t="inlineStr">
        <is>
          <t>Not stated</t>
        </is>
      </c>
      <c r="Q1048" s="9" t="inlineStr">
        <is>
          <t>https://grantcue.com/foundations/teague-family-foundation-262363544</t>
        </is>
      </c>
    </row>
    <row r="1049">
      <c r="A1049">
        <f>IF($E1049=$E1048,$A1048+1,1)</f>
        <v/>
      </c>
      <c r="B1049" t="inlineStr">
        <is>
          <t>THE DOROTHY V &amp; N LOGAN LEWIS FOUNDATION INC</t>
        </is>
      </c>
      <c r="C1049" t="inlineStr">
        <is>
          <t>58-1365128</t>
        </is>
      </c>
      <c r="D1049" t="inlineStr">
        <is>
          <t>Georgia</t>
        </is>
      </c>
      <c r="E1049" t="inlineStr">
        <is>
          <t>GA</t>
        </is>
      </c>
      <c r="F1049" t="n">
        <v>2025</v>
      </c>
      <c r="G1049" t="n">
        <v>2</v>
      </c>
      <c r="H1049" s="13" t="n">
        <v>6939666</v>
      </c>
      <c r="I1049" s="12" t="n">
        <v>17</v>
      </c>
      <c r="J1049" s="13" t="n">
        <v>75000</v>
      </c>
      <c r="K1049" s="13">
        <f>IFERROR($H1049/$I1049,"")</f>
        <v/>
      </c>
      <c r="L1049" s="13" t="n">
        <v>1971488</v>
      </c>
      <c r="N1049" t="inlineStr">
        <is>
          <t>Yes</t>
        </is>
      </c>
      <c r="O1049" t="inlineStr">
        <is>
          <t>Yes</t>
        </is>
      </c>
      <c r="Q1049" s="9" t="inlineStr">
        <is>
          <t>https://grantcue.com/foundations/the-dorothy-v-and-n-logan-lewis-foundation-inc-581365128</t>
        </is>
      </c>
    </row>
    <row r="1050">
      <c r="A1050">
        <f>IF($E1050=$E1049,$A1049+1,1)</f>
        <v/>
      </c>
      <c r="B1050" t="inlineStr">
        <is>
          <t>MILDRED MILLER FORT FOUNDATION INC</t>
        </is>
      </c>
      <c r="C1050" t="inlineStr">
        <is>
          <t>58-1991612</t>
        </is>
      </c>
      <c r="D1050" t="inlineStr">
        <is>
          <t>Georgia</t>
        </is>
      </c>
      <c r="E1050" t="inlineStr">
        <is>
          <t>GA</t>
        </is>
      </c>
      <c r="F1050" t="n">
        <v>2025</v>
      </c>
      <c r="G1050" t="n">
        <v>2</v>
      </c>
      <c r="H1050" s="13" t="n">
        <v>6761860</v>
      </c>
      <c r="I1050" s="12" t="n">
        <v>22</v>
      </c>
      <c r="J1050" s="13" t="n">
        <v>150000</v>
      </c>
      <c r="K1050" s="13">
        <f>IFERROR($H1050/$I1050,"")</f>
        <v/>
      </c>
      <c r="L1050" s="13" t="n">
        <v>1750000</v>
      </c>
      <c r="N1050" t="inlineStr">
        <is>
          <t>Yes</t>
        </is>
      </c>
      <c r="O1050" t="inlineStr">
        <is>
          <t>Not stated</t>
        </is>
      </c>
      <c r="Q1050" s="9" t="inlineStr">
        <is>
          <t>https://grantcue.com/foundations/mildred-miller-fort-foundation-inc-581991612</t>
        </is>
      </c>
    </row>
    <row r="1051">
      <c r="A1051">
        <f>IF($E1051=$E1050,$A1050+1,1)</f>
        <v/>
      </c>
      <c r="B1051" t="inlineStr">
        <is>
          <t>JOHN C LASKO FOUNDATION</t>
        </is>
      </c>
      <c r="C1051" t="inlineStr">
        <is>
          <t>27-6173297</t>
        </is>
      </c>
      <c r="D1051" t="inlineStr">
        <is>
          <t>Georgia</t>
        </is>
      </c>
      <c r="E1051" t="inlineStr">
        <is>
          <t>GA</t>
        </is>
      </c>
      <c r="F1051" t="n">
        <v>2024</v>
      </c>
      <c r="G1051" t="n">
        <v>1</v>
      </c>
      <c r="H1051" s="13" t="n">
        <v>6718313</v>
      </c>
      <c r="I1051" s="12" t="n">
        <v>15</v>
      </c>
      <c r="J1051" s="13" t="n">
        <v>500050</v>
      </c>
      <c r="K1051" s="13">
        <f>IFERROR($H1051/$I1051,"")</f>
        <v/>
      </c>
      <c r="L1051" s="13" t="n">
        <v>800040</v>
      </c>
      <c r="M1051" t="inlineStr">
        <is>
          <t>NY, ID, IA</t>
        </is>
      </c>
      <c r="N1051" t="inlineStr">
        <is>
          <t>No</t>
        </is>
      </c>
      <c r="O1051" t="inlineStr">
        <is>
          <t>Not stated</t>
        </is>
      </c>
      <c r="Q1051" s="9" t="inlineStr">
        <is>
          <t>https://grantcue.com/foundations/john-c-lasko-foundation-276173297</t>
        </is>
      </c>
    </row>
    <row r="1052">
      <c r="A1052">
        <f>IF($E1052=$E1051,$A1051+1,1)</f>
        <v/>
      </c>
      <c r="B1052" t="inlineStr">
        <is>
          <t>TRAILSEND FOUNDATION</t>
        </is>
      </c>
      <c r="C1052" t="inlineStr">
        <is>
          <t>23-7256190</t>
        </is>
      </c>
      <c r="D1052" t="inlineStr">
        <is>
          <t>Georgia</t>
        </is>
      </c>
      <c r="E1052" t="inlineStr">
        <is>
          <t>GA</t>
        </is>
      </c>
      <c r="F1052" t="n">
        <v>2024</v>
      </c>
      <c r="G1052" t="n">
        <v>1</v>
      </c>
      <c r="H1052" s="13" t="n">
        <v>6647635</v>
      </c>
      <c r="I1052" s="12" t="n">
        <v>47</v>
      </c>
      <c r="J1052" s="13" t="n">
        <v>50000</v>
      </c>
      <c r="K1052" s="13">
        <f>IFERROR($H1052/$I1052,"")</f>
        <v/>
      </c>
      <c r="L1052" s="13" t="n">
        <v>1100000</v>
      </c>
      <c r="M1052" t="inlineStr">
        <is>
          <t>HI, MT, KY</t>
        </is>
      </c>
      <c r="N1052" t="inlineStr">
        <is>
          <t>No</t>
        </is>
      </c>
      <c r="O1052" t="inlineStr">
        <is>
          <t>Not stated</t>
        </is>
      </c>
      <c r="Q1052" s="9" t="inlineStr">
        <is>
          <t>https://grantcue.com/foundations/trailsend-foundation-237256190</t>
        </is>
      </c>
    </row>
    <row r="1053">
      <c r="A1053">
        <f>IF($E1053=$E1052,$A1052+1,1)</f>
        <v/>
      </c>
      <c r="B1053" t="inlineStr">
        <is>
          <t>DOLL FAMILY FOUNDATION</t>
        </is>
      </c>
      <c r="C1053" t="inlineStr">
        <is>
          <t>52-2254198</t>
        </is>
      </c>
      <c r="D1053" t="inlineStr">
        <is>
          <t>Georgia</t>
        </is>
      </c>
      <c r="E1053" t="inlineStr">
        <is>
          <t>GA</t>
        </is>
      </c>
      <c r="F1053" t="n">
        <v>2024</v>
      </c>
      <c r="G1053" t="n">
        <v>1</v>
      </c>
      <c r="H1053" s="13" t="n">
        <v>6436691</v>
      </c>
      <c r="I1053" s="12" t="n">
        <v>131</v>
      </c>
      <c r="J1053" s="13" t="n">
        <v>5000</v>
      </c>
      <c r="K1053" s="13">
        <f>IFERROR($H1053/$I1053,"")</f>
        <v/>
      </c>
      <c r="L1053" s="13" t="n">
        <v>2228000</v>
      </c>
      <c r="M1053" t="inlineStr">
        <is>
          <t>NY, NJ, PA</t>
        </is>
      </c>
      <c r="N1053" t="inlineStr">
        <is>
          <t>No</t>
        </is>
      </c>
      <c r="O1053" t="inlineStr">
        <is>
          <t>Not stated</t>
        </is>
      </c>
      <c r="Q1053" s="9" t="inlineStr">
        <is>
          <t>https://grantcue.com/foundations/doll-family-foundation-c-o-robert-c-doll-jr-522254198</t>
        </is>
      </c>
    </row>
    <row r="1054">
      <c r="A1054">
        <f>IF($E1054=$E1053,$A1053+1,1)</f>
        <v/>
      </c>
      <c r="B1054" t="inlineStr">
        <is>
          <t>SOUTHERN COMPANY GAS CHARITABLE FOUNDATION INC</t>
        </is>
      </c>
      <c r="C1054" t="inlineStr">
        <is>
          <t>58-2399946</t>
        </is>
      </c>
      <c r="D1054" t="inlineStr">
        <is>
          <t>Georgia</t>
        </is>
      </c>
      <c r="E1054" t="inlineStr">
        <is>
          <t>GA</t>
        </is>
      </c>
      <c r="F1054" t="n">
        <v>2024</v>
      </c>
      <c r="G1054" t="n">
        <v>1</v>
      </c>
      <c r="H1054" s="13" t="n">
        <v>6282600</v>
      </c>
      <c r="I1054" s="12" t="n">
        <v>181</v>
      </c>
      <c r="J1054" s="13" t="n">
        <v>15000</v>
      </c>
      <c r="K1054" s="13">
        <f>IFERROR($H1054/$I1054,"")</f>
        <v/>
      </c>
      <c r="L1054" s="13" t="n">
        <v>1000000</v>
      </c>
      <c r="M1054" t="inlineStr">
        <is>
          <t>IL, VA, TN</t>
        </is>
      </c>
      <c r="N1054" t="inlineStr">
        <is>
          <t>No</t>
        </is>
      </c>
      <c r="O1054" t="inlineStr">
        <is>
          <t>Yes</t>
        </is>
      </c>
      <c r="Q1054" s="9" t="inlineStr">
        <is>
          <t>https://grantcue.com/foundations/southern-company-gas-charitable-foundation-inc-582399946</t>
        </is>
      </c>
    </row>
    <row r="1055">
      <c r="A1055">
        <f>IF($E1055=$E1054,$A1054+1,1)</f>
        <v/>
      </c>
      <c r="B1055" t="inlineStr">
        <is>
          <t>ANVERSE INC</t>
        </is>
      </c>
      <c r="C1055" t="inlineStr">
        <is>
          <t>58-2507031</t>
        </is>
      </c>
      <c r="D1055" t="inlineStr">
        <is>
          <t>Georgia</t>
        </is>
      </c>
      <c r="E1055" t="inlineStr">
        <is>
          <t>GA</t>
        </is>
      </c>
      <c r="F1055" t="n">
        <v>2024</v>
      </c>
      <c r="G1055" t="n">
        <v>2</v>
      </c>
      <c r="H1055" s="13" t="n">
        <v>6054735</v>
      </c>
      <c r="I1055" s="12" t="n">
        <v>136</v>
      </c>
      <c r="J1055" s="13" t="n">
        <v>10000</v>
      </c>
      <c r="K1055" s="13">
        <f>IFERROR($H1055/$I1055,"")</f>
        <v/>
      </c>
      <c r="L1055" s="13" t="n">
        <v>2125136</v>
      </c>
      <c r="M1055" t="inlineStr">
        <is>
          <t>PR, VA, NC</t>
        </is>
      </c>
      <c r="N1055" t="inlineStr">
        <is>
          <t>No</t>
        </is>
      </c>
      <c r="O1055" t="inlineStr">
        <is>
          <t>Not stated</t>
        </is>
      </c>
      <c r="Q1055" s="9" t="inlineStr">
        <is>
          <t>https://grantcue.com/foundations/anverse-inc-582507031</t>
        </is>
      </c>
    </row>
    <row r="1056">
      <c r="A1056">
        <f>IF($E1056=$E1055,$A1055+1,1)</f>
        <v/>
      </c>
      <c r="B1056" t="inlineStr">
        <is>
          <t>The Isdell Family Foundation</t>
        </is>
      </c>
      <c r="C1056" t="inlineStr">
        <is>
          <t>20-6759053</t>
        </is>
      </c>
      <c r="D1056" t="inlineStr">
        <is>
          <t>Georgia</t>
        </is>
      </c>
      <c r="E1056" t="inlineStr">
        <is>
          <t>GA</t>
        </is>
      </c>
      <c r="F1056" t="n">
        <v>2025</v>
      </c>
      <c r="G1056" t="n">
        <v>2</v>
      </c>
      <c r="H1056" s="13" t="n">
        <v>5885811</v>
      </c>
      <c r="I1056" s="12" t="n">
        <v>37</v>
      </c>
      <c r="J1056" s="13" t="n">
        <v>60000</v>
      </c>
      <c r="K1056" s="13">
        <f>IFERROR($H1056/$I1056,"")</f>
        <v/>
      </c>
      <c r="L1056" s="13" t="n">
        <v>879328</v>
      </c>
      <c r="M1056" t="inlineStr">
        <is>
          <t>NY, CO, DC</t>
        </is>
      </c>
      <c r="N1056" t="inlineStr">
        <is>
          <t>No</t>
        </is>
      </c>
      <c r="O1056" t="inlineStr">
        <is>
          <t>Not stated</t>
        </is>
      </c>
      <c r="Q1056" s="9" t="inlineStr">
        <is>
          <t>https://grantcue.com/foundations/the-isdell-family-foundation-206759053</t>
        </is>
      </c>
    </row>
    <row r="1057">
      <c r="A1057">
        <f>IF($E1057=$E1056,$A1056+1,1)</f>
        <v/>
      </c>
      <c r="B1057" t="inlineStr">
        <is>
          <t>THE LUTHER &amp; SUSIE HARRISON FOUNDATION INC</t>
        </is>
      </c>
      <c r="C1057" t="inlineStr">
        <is>
          <t>58-2169694</t>
        </is>
      </c>
      <c r="D1057" t="inlineStr">
        <is>
          <t>Georgia</t>
        </is>
      </c>
      <c r="E1057" t="inlineStr">
        <is>
          <t>GA</t>
        </is>
      </c>
      <c r="F1057" t="n">
        <v>2024</v>
      </c>
      <c r="G1057" t="n">
        <v>2</v>
      </c>
      <c r="H1057" s="13" t="n">
        <v>5875830</v>
      </c>
      <c r="I1057" s="12" t="n">
        <v>13</v>
      </c>
      <c r="J1057" s="13" t="n">
        <v>200000</v>
      </c>
      <c r="K1057" s="13">
        <f>IFERROR($H1057/$I1057,"")</f>
        <v/>
      </c>
      <c r="L1057" s="13" t="n">
        <v>1750000</v>
      </c>
      <c r="M1057" t="inlineStr">
        <is>
          <t>MN, DC</t>
        </is>
      </c>
      <c r="N1057" t="inlineStr">
        <is>
          <t>No</t>
        </is>
      </c>
      <c r="O1057" t="inlineStr">
        <is>
          <t>Not stated</t>
        </is>
      </c>
      <c r="Q1057" s="9" t="inlineStr">
        <is>
          <t>https://grantcue.com/foundations/the-luther-and-susie-harrison-foundation-inc-582169694</t>
        </is>
      </c>
    </row>
    <row r="1058">
      <c r="A1058">
        <f>IF($E1058=$E1057,$A1057+1,1)</f>
        <v/>
      </c>
      <c r="B1058" t="inlineStr">
        <is>
          <t>THE WILSON FAMILY FOUNDATION</t>
        </is>
      </c>
      <c r="C1058" t="inlineStr">
        <is>
          <t>56-2042058</t>
        </is>
      </c>
      <c r="D1058" t="inlineStr">
        <is>
          <t>Georgia</t>
        </is>
      </c>
      <c r="E1058" t="inlineStr">
        <is>
          <t>GA</t>
        </is>
      </c>
      <c r="F1058" t="n">
        <v>2025</v>
      </c>
      <c r="G1058" t="n">
        <v>2</v>
      </c>
      <c r="H1058" s="13" t="n">
        <v>5764000</v>
      </c>
      <c r="I1058" s="12" t="n">
        <v>230</v>
      </c>
      <c r="J1058" s="13" t="n">
        <v>10000</v>
      </c>
      <c r="K1058" s="13">
        <f>IFERROR($H1058/$I1058,"")</f>
        <v/>
      </c>
      <c r="L1058" s="13" t="n">
        <v>250000</v>
      </c>
      <c r="M1058" t="inlineStr">
        <is>
          <t>WY, NC, AK</t>
        </is>
      </c>
      <c r="N1058" t="inlineStr">
        <is>
          <t>No</t>
        </is>
      </c>
      <c r="O1058" t="inlineStr">
        <is>
          <t>Not stated</t>
        </is>
      </c>
      <c r="Q1058" s="9" t="inlineStr">
        <is>
          <t>https://grantcue.com/foundations/the-wilson-family-foundation-562042058</t>
        </is>
      </c>
    </row>
    <row r="1059">
      <c r="A1059">
        <f>IF($E1059=$E1058,$A1058+1,1)</f>
        <v/>
      </c>
      <c r="B1059" t="inlineStr">
        <is>
          <t>JOHN W MASHBURN CHARITABLE TRUST</t>
        </is>
      </c>
      <c r="C1059" t="inlineStr">
        <is>
          <t>27-3958145</t>
        </is>
      </c>
      <c r="D1059" t="inlineStr">
        <is>
          <t>Georgia</t>
        </is>
      </c>
      <c r="E1059" t="inlineStr">
        <is>
          <t>GA</t>
        </is>
      </c>
      <c r="F1059" t="n">
        <v>2024</v>
      </c>
      <c r="G1059" t="n">
        <v>1</v>
      </c>
      <c r="H1059" s="13" t="n">
        <v>5554991</v>
      </c>
      <c r="I1059" s="12" t="n">
        <v>7</v>
      </c>
      <c r="J1059" s="13" t="n">
        <v>5000</v>
      </c>
      <c r="K1059" s="13">
        <f>IFERROR($H1059/$I1059,"")</f>
        <v/>
      </c>
      <c r="L1059" s="13" t="n">
        <v>5525491</v>
      </c>
      <c r="N1059" t="inlineStr">
        <is>
          <t>No</t>
        </is>
      </c>
      <c r="O1059" t="inlineStr">
        <is>
          <t>Not stated</t>
        </is>
      </c>
      <c r="Q1059" s="9" t="inlineStr">
        <is>
          <t>https://grantcue.com/foundations/john-w-mashburn-charitable-trust-273958145</t>
        </is>
      </c>
    </row>
    <row r="1060">
      <c r="A1060">
        <f>IF($E1060=$E1059,$A1059+1,1)</f>
        <v/>
      </c>
      <c r="B1060" t="inlineStr">
        <is>
          <t>EDWARD C FOGG III &amp; LISBETH A FOGG CHARITABLE TRUST</t>
        </is>
      </c>
      <c r="C1060" t="inlineStr">
        <is>
          <t>58-6271249</t>
        </is>
      </c>
      <c r="D1060" t="inlineStr">
        <is>
          <t>Georgia</t>
        </is>
      </c>
      <c r="E1060" t="inlineStr">
        <is>
          <t>GA</t>
        </is>
      </c>
      <c r="F1060" t="n">
        <v>2025</v>
      </c>
      <c r="G1060" t="n">
        <v>2</v>
      </c>
      <c r="H1060" s="13" t="n">
        <v>5290000</v>
      </c>
      <c r="I1060" s="12" t="n">
        <v>87</v>
      </c>
      <c r="J1060" s="13" t="n">
        <v>50000</v>
      </c>
      <c r="K1060" s="13">
        <f>IFERROR($H1060/$I1060,"")</f>
        <v/>
      </c>
      <c r="L1060" s="13" t="n">
        <v>210000</v>
      </c>
      <c r="M1060" t="inlineStr">
        <is>
          <t>FL, IL, TX</t>
        </is>
      </c>
      <c r="N1060" t="inlineStr">
        <is>
          <t>No</t>
        </is>
      </c>
      <c r="O1060" t="inlineStr">
        <is>
          <t>Not stated</t>
        </is>
      </c>
      <c r="Q1060" s="9" t="inlineStr">
        <is>
          <t>https://grantcue.com/foundations/edward-c-fogg-iii-and-lisbeth-a-fogg-charitable-trust-586271249</t>
        </is>
      </c>
    </row>
    <row r="1061">
      <c r="A1061">
        <f>IF($E1061=$E1060,$A1060+1,1)</f>
        <v/>
      </c>
      <c r="B1061" t="inlineStr">
        <is>
          <t>TURNER FOUNDATION INC</t>
        </is>
      </c>
      <c r="C1061" t="inlineStr">
        <is>
          <t>58-1924590</t>
        </is>
      </c>
      <c r="D1061" t="inlineStr">
        <is>
          <t>Georgia</t>
        </is>
      </c>
      <c r="E1061" t="inlineStr">
        <is>
          <t>GA</t>
        </is>
      </c>
      <c r="F1061" t="n">
        <v>2025</v>
      </c>
      <c r="G1061" t="n">
        <v>2</v>
      </c>
      <c r="H1061" s="13" t="n">
        <v>5269425</v>
      </c>
      <c r="I1061" s="12" t="n">
        <v>280</v>
      </c>
      <c r="J1061" s="13" t="n">
        <v>10000</v>
      </c>
      <c r="K1061" s="13">
        <f>IFERROR($H1061/$I1061,"")</f>
        <v/>
      </c>
      <c r="L1061" s="13" t="n">
        <v>498930</v>
      </c>
      <c r="M1061" t="inlineStr">
        <is>
          <t>MT, WI, DC</t>
        </is>
      </c>
      <c r="N1061" t="inlineStr">
        <is>
          <t>No</t>
        </is>
      </c>
      <c r="O1061" t="inlineStr">
        <is>
          <t>Not stated</t>
        </is>
      </c>
      <c r="Q1061" s="9" t="inlineStr">
        <is>
          <t>https://grantcue.com/foundations/turner-foundation-inc-581924590</t>
        </is>
      </c>
    </row>
    <row r="1062">
      <c r="A1062">
        <f>IF($E1062=$E1061,$A1061+1,1)</f>
        <v/>
      </c>
      <c r="B1062" t="inlineStr">
        <is>
          <t>WILLIAM HOWARD FLOWERS JR FOUNDATION INC</t>
        </is>
      </c>
      <c r="C1062" t="inlineStr">
        <is>
          <t>58-1399036</t>
        </is>
      </c>
      <c r="D1062" t="inlineStr">
        <is>
          <t>Georgia</t>
        </is>
      </c>
      <c r="E1062" t="inlineStr">
        <is>
          <t>GA</t>
        </is>
      </c>
      <c r="F1062" t="n">
        <v>2024</v>
      </c>
      <c r="G1062" t="n">
        <v>1</v>
      </c>
      <c r="H1062" s="13" t="n">
        <v>5181400</v>
      </c>
      <c r="I1062" s="12" t="n">
        <v>204</v>
      </c>
      <c r="J1062" s="13" t="n">
        <v>10000</v>
      </c>
      <c r="K1062" s="13">
        <f>IFERROR($H1062/$I1062,"")</f>
        <v/>
      </c>
      <c r="L1062" s="13" t="n">
        <v>520000</v>
      </c>
      <c r="M1062" t="inlineStr">
        <is>
          <t>FL, VA, NY</t>
        </is>
      </c>
      <c r="N1062" t="inlineStr">
        <is>
          <t>No</t>
        </is>
      </c>
      <c r="O1062" t="inlineStr">
        <is>
          <t>Not stated</t>
        </is>
      </c>
      <c r="Q1062" s="9" t="inlineStr">
        <is>
          <t>https://grantcue.com/foundations/william-howard-flowers-jr-foundation-inc-581399036</t>
        </is>
      </c>
    </row>
    <row r="1063">
      <c r="A1063">
        <f>IF($E1063=$E1062,$A1062+1,1)</f>
        <v/>
      </c>
      <c r="B1063" t="inlineStr">
        <is>
          <t>BLAKE FAMILY FOUNDATION INC</t>
        </is>
      </c>
      <c r="C1063" t="inlineStr">
        <is>
          <t>47-4945600</t>
        </is>
      </c>
      <c r="D1063" t="inlineStr">
        <is>
          <t>Georgia</t>
        </is>
      </c>
      <c r="E1063" t="inlineStr">
        <is>
          <t>GA</t>
        </is>
      </c>
      <c r="F1063" t="n">
        <v>2024</v>
      </c>
      <c r="G1063" t="n">
        <v>1</v>
      </c>
      <c r="H1063" s="13" t="n">
        <v>5134159</v>
      </c>
      <c r="I1063" s="12" t="n">
        <v>18</v>
      </c>
      <c r="J1063" s="13" t="n">
        <v>63876.5</v>
      </c>
      <c r="K1063" s="13">
        <f>IFERROR($H1063/$I1063,"")</f>
        <v/>
      </c>
      <c r="L1063" s="13" t="n">
        <v>1750000</v>
      </c>
      <c r="M1063" t="inlineStr">
        <is>
          <t>KY, DC, NY</t>
        </is>
      </c>
      <c r="N1063" t="inlineStr">
        <is>
          <t>No</t>
        </is>
      </c>
      <c r="O1063" t="inlineStr">
        <is>
          <t>Not stated</t>
        </is>
      </c>
      <c r="Q1063" s="9" t="inlineStr">
        <is>
          <t>https://grantcue.com/foundations/blake-family-foundation-inc-474945600</t>
        </is>
      </c>
    </row>
    <row r="1064">
      <c r="A1064">
        <f>IF($E1064=$E1063,$A1063+1,1)</f>
        <v/>
      </c>
      <c r="B1064" t="inlineStr">
        <is>
          <t>LAKSHAN FOUNDATION INC</t>
        </is>
      </c>
      <c r="C1064" t="inlineStr">
        <is>
          <t>84-3298250</t>
        </is>
      </c>
      <c r="D1064" t="inlineStr">
        <is>
          <t>Georgia</t>
        </is>
      </c>
      <c r="E1064" t="inlineStr">
        <is>
          <t>GA</t>
        </is>
      </c>
      <c r="F1064" t="n">
        <v>2025</v>
      </c>
      <c r="G1064" t="n">
        <v>2</v>
      </c>
      <c r="H1064" s="13" t="n">
        <v>5131663</v>
      </c>
      <c r="I1064" s="12" t="n">
        <v>11</v>
      </c>
      <c r="J1064" s="13" t="n">
        <v>600000</v>
      </c>
      <c r="K1064" s="13">
        <f>IFERROR($H1064/$I1064,"")</f>
        <v/>
      </c>
      <c r="L1064" s="13" t="n">
        <v>711718</v>
      </c>
      <c r="M1064" t="inlineStr">
        <is>
          <t>CA, NEW BRUNSWICK, PA</t>
        </is>
      </c>
      <c r="N1064" t="inlineStr">
        <is>
          <t>No</t>
        </is>
      </c>
      <c r="O1064" t="inlineStr">
        <is>
          <t>Not stated</t>
        </is>
      </c>
      <c r="Q1064" s="9" t="inlineStr">
        <is>
          <t>https://grantcue.com/foundations/lakshan-foundation-inc-843298250</t>
        </is>
      </c>
    </row>
    <row r="1065">
      <c r="A1065">
        <f>IF($E1065=$E1064,$A1064+1,1)</f>
        <v/>
      </c>
      <c r="B1065" t="inlineStr">
        <is>
          <t>THE CARLOS &amp; MARGUERITE MASON FDN</t>
        </is>
      </c>
      <c r="C1065" t="inlineStr">
        <is>
          <t>58-1996431</t>
        </is>
      </c>
      <c r="D1065" t="inlineStr">
        <is>
          <t>Georgia</t>
        </is>
      </c>
      <c r="E1065" t="inlineStr">
        <is>
          <t>GA</t>
        </is>
      </c>
      <c r="F1065" t="n">
        <v>2024</v>
      </c>
      <c r="G1065" t="n">
        <v>1</v>
      </c>
      <c r="H1065" s="13" t="n">
        <v>5100000</v>
      </c>
      <c r="I1065" s="12" t="n">
        <v>10</v>
      </c>
      <c r="J1065" s="13" t="n">
        <v>375000</v>
      </c>
      <c r="K1065" s="13">
        <f>IFERROR($H1065/$I1065,"")</f>
        <v/>
      </c>
      <c r="L1065" s="13" t="n">
        <v>2050000</v>
      </c>
      <c r="M1065" t="inlineStr">
        <is>
          <t>NY</t>
        </is>
      </c>
      <c r="N1065" t="inlineStr">
        <is>
          <t>Yes</t>
        </is>
      </c>
      <c r="O1065" t="inlineStr">
        <is>
          <t>Yes</t>
        </is>
      </c>
      <c r="Q1065" s="9" t="inlineStr">
        <is>
          <t>https://grantcue.com/foundations/the-carlos-and-marguerite-mason-fdn-581996431</t>
        </is>
      </c>
    </row>
    <row r="1066">
      <c r="A1066">
        <f>IF($E1066=$E1065,$A1065+1,1)</f>
        <v/>
      </c>
      <c r="B1066" t="inlineStr">
        <is>
          <t>COLLINS FAMILY IMPACT FOUNDATION INC</t>
        </is>
      </c>
      <c r="C1066" t="inlineStr">
        <is>
          <t>93-4942452</t>
        </is>
      </c>
      <c r="D1066" t="inlineStr">
        <is>
          <t>Georgia</t>
        </is>
      </c>
      <c r="E1066" t="inlineStr">
        <is>
          <t>GA</t>
        </is>
      </c>
      <c r="F1066" t="n">
        <v>2024</v>
      </c>
      <c r="G1066" t="n">
        <v>1</v>
      </c>
      <c r="H1066" s="13" t="n">
        <v>5089000</v>
      </c>
      <c r="I1066" s="12" t="n">
        <v>6</v>
      </c>
      <c r="J1066" s="13" t="n">
        <v>32500</v>
      </c>
      <c r="K1066" s="13">
        <f>IFERROR($H1066/$I1066,"")</f>
        <v/>
      </c>
      <c r="L1066" s="13" t="n">
        <v>4000000</v>
      </c>
      <c r="M1066" t="inlineStr">
        <is>
          <t>PA</t>
        </is>
      </c>
      <c r="N1066" t="inlineStr">
        <is>
          <t>Yes</t>
        </is>
      </c>
      <c r="O1066" t="inlineStr">
        <is>
          <t>Not stated</t>
        </is>
      </c>
      <c r="Q1066" s="9" t="inlineStr">
        <is>
          <t>https://grantcue.com/foundations/collins-family-impact-foundation-inc-934942452</t>
        </is>
      </c>
    </row>
    <row r="1067">
      <c r="A1067">
        <f>IF($E1067=$E1066,$A1066+1,1)</f>
        <v/>
      </c>
      <c r="B1067" t="inlineStr">
        <is>
          <t>THE ELLIS FOUNDATION INC 26-28165</t>
        </is>
      </c>
      <c r="C1067" t="inlineStr">
        <is>
          <t>58-6362281</t>
        </is>
      </c>
      <c r="D1067" t="inlineStr">
        <is>
          <t>Georgia</t>
        </is>
      </c>
      <c r="E1067" t="inlineStr">
        <is>
          <t>GA</t>
        </is>
      </c>
      <c r="F1067" t="n">
        <v>2024</v>
      </c>
      <c r="G1067" t="n">
        <v>2</v>
      </c>
      <c r="H1067" s="13" t="n">
        <v>5063593</v>
      </c>
      <c r="I1067" s="12" t="n">
        <v>100</v>
      </c>
      <c r="J1067" s="13" t="n">
        <v>24500</v>
      </c>
      <c r="K1067" s="13">
        <f>IFERROR($H1067/$I1067,"")</f>
        <v/>
      </c>
      <c r="L1067" s="13" t="n">
        <v>2500000</v>
      </c>
      <c r="M1067" t="inlineStr">
        <is>
          <t>CA, CO, MI</t>
        </is>
      </c>
      <c r="N1067" t="inlineStr">
        <is>
          <t>No</t>
        </is>
      </c>
      <c r="O1067" t="inlineStr">
        <is>
          <t>Not stated</t>
        </is>
      </c>
      <c r="Q1067" s="9" t="inlineStr">
        <is>
          <t>https://grantcue.com/foundations/the-ellis-foundation-inc-26-28165-586362281</t>
        </is>
      </c>
    </row>
    <row r="1068">
      <c r="A1068">
        <f>IF($E1068=$E1067,$A1067+1,1)</f>
        <v/>
      </c>
      <c r="B1068" t="inlineStr">
        <is>
          <t>THE SCOTT HUDGENS FAMILY FOUNDATION INC</t>
        </is>
      </c>
      <c r="C1068" t="inlineStr">
        <is>
          <t>58-2513020</t>
        </is>
      </c>
      <c r="D1068" t="inlineStr">
        <is>
          <t>Georgia</t>
        </is>
      </c>
      <c r="E1068" t="inlineStr">
        <is>
          <t>GA</t>
        </is>
      </c>
      <c r="F1068" t="n">
        <v>2024</v>
      </c>
      <c r="G1068" t="n">
        <v>1</v>
      </c>
      <c r="H1068" s="13" t="n">
        <v>4997700</v>
      </c>
      <c r="I1068" s="12" t="n">
        <v>82</v>
      </c>
      <c r="J1068" s="13" t="n">
        <v>25000</v>
      </c>
      <c r="K1068" s="13">
        <f>IFERROR($H1068/$I1068,"")</f>
        <v/>
      </c>
      <c r="L1068" s="13" t="n">
        <v>1250200</v>
      </c>
      <c r="M1068" t="inlineStr">
        <is>
          <t>MN, NC, AL</t>
        </is>
      </c>
      <c r="N1068" t="inlineStr">
        <is>
          <t>Yes</t>
        </is>
      </c>
      <c r="O1068" t="inlineStr">
        <is>
          <t>Yes</t>
        </is>
      </c>
      <c r="P1068" s="9" t="inlineStr">
        <is>
          <t>https://www.hudgensfoundation.org/</t>
        </is>
      </c>
      <c r="Q1068" s="9" t="inlineStr">
        <is>
          <t>https://grantcue.com/foundations/the-scott-hudgens-family-foundation-inc-582513020</t>
        </is>
      </c>
    </row>
    <row r="1069">
      <c r="A1069">
        <f>IF($E1069=$E1068,$A1068+1,1)</f>
        <v/>
      </c>
      <c r="B1069" t="inlineStr">
        <is>
          <t>EDWARD JOHN NOBLE FOUNDATION INC</t>
        </is>
      </c>
      <c r="C1069" t="inlineStr">
        <is>
          <t>06-1055586</t>
        </is>
      </c>
      <c r="D1069" t="inlineStr">
        <is>
          <t>Georgia</t>
        </is>
      </c>
      <c r="E1069" t="inlineStr">
        <is>
          <t>GA</t>
        </is>
      </c>
      <c r="F1069" t="n">
        <v>2024</v>
      </c>
      <c r="G1069" t="n">
        <v>1</v>
      </c>
      <c r="H1069" s="13" t="n">
        <v>4964230</v>
      </c>
      <c r="I1069" s="12" t="n">
        <v>41</v>
      </c>
      <c r="J1069" s="13" t="n">
        <v>10000</v>
      </c>
      <c r="K1069" s="13">
        <f>IFERROR($H1069/$I1069,"")</f>
        <v/>
      </c>
      <c r="L1069" s="13" t="n">
        <v>3000000</v>
      </c>
      <c r="M1069" t="inlineStr">
        <is>
          <t>NY, CT, NM</t>
        </is>
      </c>
      <c r="N1069" t="inlineStr">
        <is>
          <t>Yes</t>
        </is>
      </c>
      <c r="O1069" t="inlineStr">
        <is>
          <t>Yes</t>
        </is>
      </c>
      <c r="Q1069" s="9" t="inlineStr">
        <is>
          <t>https://grantcue.com/foundations/edward-john-noble-foundation-inc-061055586</t>
        </is>
      </c>
    </row>
    <row r="1070">
      <c r="A1070">
        <f>IF($E1070=$E1069,$A1069+1,1)</f>
        <v/>
      </c>
      <c r="B1070" t="inlineStr">
        <is>
          <t>KAUFFMAN FOUNDATION INC</t>
        </is>
      </c>
      <c r="C1070" t="inlineStr">
        <is>
          <t>27-3760860</t>
        </is>
      </c>
      <c r="D1070" t="inlineStr">
        <is>
          <t>Georgia</t>
        </is>
      </c>
      <c r="E1070" t="inlineStr">
        <is>
          <t>GA</t>
        </is>
      </c>
      <c r="F1070" t="n">
        <v>2024</v>
      </c>
      <c r="G1070" t="n">
        <v>2</v>
      </c>
      <c r="H1070" s="13" t="n">
        <v>4921666</v>
      </c>
      <c r="I1070" s="12" t="n">
        <v>19</v>
      </c>
      <c r="J1070" s="13" t="n">
        <v>150000</v>
      </c>
      <c r="K1070" s="13">
        <f>IFERROR($H1070/$I1070,"")</f>
        <v/>
      </c>
      <c r="L1070" s="13" t="n">
        <v>825000</v>
      </c>
      <c r="M1070" t="inlineStr">
        <is>
          <t>OH</t>
        </is>
      </c>
      <c r="N1070" t="inlineStr">
        <is>
          <t>No</t>
        </is>
      </c>
      <c r="O1070" t="inlineStr">
        <is>
          <t>Not stated</t>
        </is>
      </c>
      <c r="Q1070" s="9" t="inlineStr">
        <is>
          <t>https://grantcue.com/foundations/kauffman-foundation-inc-273760860</t>
        </is>
      </c>
    </row>
    <row r="1071">
      <c r="A1071">
        <f>IF($E1071=$E1070,$A1070+1,1)</f>
        <v/>
      </c>
      <c r="B1071" t="inlineStr">
        <is>
          <t>STUART &amp; EULENE MURRAY FOUNDATION</t>
        </is>
      </c>
      <c r="C1071" t="inlineStr">
        <is>
          <t>58-1936483</t>
        </is>
      </c>
      <c r="D1071" t="inlineStr">
        <is>
          <t>Georgia</t>
        </is>
      </c>
      <c r="E1071" t="inlineStr">
        <is>
          <t>GA</t>
        </is>
      </c>
      <c r="F1071" t="n">
        <v>2024</v>
      </c>
      <c r="G1071" t="n">
        <v>2</v>
      </c>
      <c r="H1071" s="13" t="n">
        <v>4846056</v>
      </c>
      <c r="I1071" s="12" t="n">
        <v>24</v>
      </c>
      <c r="J1071" s="13" t="n">
        <v>50000</v>
      </c>
      <c r="K1071" s="13">
        <f>IFERROR($H1071/$I1071,"")</f>
        <v/>
      </c>
      <c r="L1071" s="13" t="n">
        <v>1500000</v>
      </c>
      <c r="M1071" t="inlineStr">
        <is>
          <t>NC</t>
        </is>
      </c>
      <c r="N1071" t="inlineStr">
        <is>
          <t>No</t>
        </is>
      </c>
      <c r="O1071" t="inlineStr">
        <is>
          <t>Not stated</t>
        </is>
      </c>
      <c r="Q1071" s="9" t="inlineStr">
        <is>
          <t>https://grantcue.com/foundations/stuart-and-eulene-murray-foundation-c-o-kelly-boudreau-trustee-581936483</t>
        </is>
      </c>
    </row>
    <row r="1072">
      <c r="A1072">
        <f>IF($E1072=$E1071,$A1071+1,1)</f>
        <v/>
      </c>
      <c r="B1072" t="inlineStr">
        <is>
          <t>ANANDA FUND 009146-000</t>
        </is>
      </c>
      <c r="C1072" t="inlineStr">
        <is>
          <t>51-6508174</t>
        </is>
      </c>
      <c r="D1072" t="inlineStr">
        <is>
          <t>Georgia</t>
        </is>
      </c>
      <c r="E1072" t="inlineStr">
        <is>
          <t>GA</t>
        </is>
      </c>
      <c r="F1072" t="n">
        <v>2025</v>
      </c>
      <c r="G1072" t="n">
        <v>2</v>
      </c>
      <c r="H1072" s="13" t="n">
        <v>4810000</v>
      </c>
      <c r="I1072" s="12" t="n">
        <v>45</v>
      </c>
      <c r="J1072" s="13" t="n">
        <v>100000</v>
      </c>
      <c r="K1072" s="13">
        <f>IFERROR($H1072/$I1072,"")</f>
        <v/>
      </c>
      <c r="L1072" s="13" t="n">
        <v>300000</v>
      </c>
      <c r="M1072" t="inlineStr">
        <is>
          <t>LA, TN, NC</t>
        </is>
      </c>
      <c r="N1072" t="inlineStr">
        <is>
          <t>No</t>
        </is>
      </c>
      <c r="O1072" t="inlineStr">
        <is>
          <t>Not stated</t>
        </is>
      </c>
      <c r="Q1072" s="9" t="inlineStr">
        <is>
          <t>https://grantcue.com/foundations/ananda-fund-009146-000-516508174</t>
        </is>
      </c>
    </row>
    <row r="1073">
      <c r="A1073">
        <f>IF($E1073=$E1072,$A1072+1,1)</f>
        <v/>
      </c>
      <c r="B1073" t="inlineStr">
        <is>
          <t>THE NORMAN &amp; ELIZABETH HAHN FAMILY FOUNDATION</t>
        </is>
      </c>
      <c r="C1073" t="inlineStr">
        <is>
          <t>25-6818477</t>
        </is>
      </c>
      <c r="D1073" t="inlineStr">
        <is>
          <t>Georgia</t>
        </is>
      </c>
      <c r="E1073" t="inlineStr">
        <is>
          <t>GA</t>
        </is>
      </c>
      <c r="F1073" t="n">
        <v>2025</v>
      </c>
      <c r="G1073" t="n">
        <v>2</v>
      </c>
      <c r="H1073" s="13" t="n">
        <v>4673751</v>
      </c>
      <c r="I1073" s="12" t="n">
        <v>43</v>
      </c>
      <c r="J1073" s="13" t="n">
        <v>16000</v>
      </c>
      <c r="K1073" s="13">
        <f>IFERROR($H1073/$I1073,"")</f>
        <v/>
      </c>
      <c r="L1073" s="13" t="n">
        <v>3562201</v>
      </c>
      <c r="M1073" t="inlineStr">
        <is>
          <t>PA, OH, FL</t>
        </is>
      </c>
      <c r="N1073" t="inlineStr">
        <is>
          <t>No</t>
        </is>
      </c>
      <c r="O1073" t="inlineStr">
        <is>
          <t>Not stated</t>
        </is>
      </c>
      <c r="Q1073" s="9" t="inlineStr">
        <is>
          <t>https://grantcue.com/foundations/the-norman-and-elizabeth-hahn-family-foundation-256818477</t>
        </is>
      </c>
    </row>
    <row r="1074">
      <c r="A1074">
        <f>IF($E1074=$E1073,$A1073+1,1)</f>
        <v/>
      </c>
      <c r="B1074" t="inlineStr">
        <is>
          <t>THE HERMAN J RUSSELL FOUNDATION</t>
        </is>
      </c>
      <c r="C1074" t="inlineStr">
        <is>
          <t>58-6343476</t>
        </is>
      </c>
      <c r="D1074" t="inlineStr">
        <is>
          <t>Georgia</t>
        </is>
      </c>
      <c r="E1074" t="inlineStr">
        <is>
          <t>GA</t>
        </is>
      </c>
      <c r="F1074" t="n">
        <v>2024</v>
      </c>
      <c r="G1074" t="n">
        <v>2</v>
      </c>
      <c r="H1074" s="13" t="n">
        <v>4575000</v>
      </c>
      <c r="I1074" s="12" t="n">
        <v>7</v>
      </c>
      <c r="J1074" s="13" t="n">
        <v>60000</v>
      </c>
      <c r="K1074" s="13">
        <f>IFERROR($H1074/$I1074,"")</f>
        <v/>
      </c>
      <c r="L1074" s="13" t="n">
        <v>4225000</v>
      </c>
      <c r="M1074" t="inlineStr">
        <is>
          <t>MA</t>
        </is>
      </c>
      <c r="N1074" t="inlineStr">
        <is>
          <t>Yes</t>
        </is>
      </c>
      <c r="O1074" t="inlineStr">
        <is>
          <t>Not stated</t>
        </is>
      </c>
      <c r="Q1074" s="9" t="inlineStr">
        <is>
          <t>https://grantcue.com/foundations/the-herman-j-russell-foundation-586343476</t>
        </is>
      </c>
    </row>
    <row r="1075">
      <c r="A1075">
        <f>IF($E1075=$E1074,$A1074+1,1)</f>
        <v/>
      </c>
      <c r="B1075" t="inlineStr">
        <is>
          <t>THE SPARROW CHARITABLE FOUNDATION</t>
        </is>
      </c>
      <c r="C1075" t="inlineStr">
        <is>
          <t>20-0488561</t>
        </is>
      </c>
      <c r="D1075" t="inlineStr">
        <is>
          <t>Georgia</t>
        </is>
      </c>
      <c r="E1075" t="inlineStr">
        <is>
          <t>GA</t>
        </is>
      </c>
      <c r="F1075" t="n">
        <v>2025</v>
      </c>
      <c r="G1075" t="n">
        <v>2</v>
      </c>
      <c r="H1075" s="13" t="n">
        <v>4457400</v>
      </c>
      <c r="I1075" s="12" t="n">
        <v>63</v>
      </c>
      <c r="J1075" s="13" t="n">
        <v>5400</v>
      </c>
      <c r="K1075" s="13">
        <f>IFERROR($H1075/$I1075,"")</f>
        <v/>
      </c>
      <c r="L1075" s="13" t="n">
        <v>1500000</v>
      </c>
      <c r="M1075" t="inlineStr">
        <is>
          <t>TX, VA, CA</t>
        </is>
      </c>
      <c r="N1075" t="inlineStr">
        <is>
          <t>No</t>
        </is>
      </c>
      <c r="O1075" t="inlineStr">
        <is>
          <t>Not stated</t>
        </is>
      </c>
      <c r="Q1075" s="9" t="inlineStr">
        <is>
          <t>https://grantcue.com/foundations/the-sparrow-charitable-foundation-200488561</t>
        </is>
      </c>
    </row>
    <row r="1076">
      <c r="A1076">
        <f>IF($E1076=$E1075,$A1075+1,1)</f>
        <v/>
      </c>
      <c r="B1076" t="inlineStr">
        <is>
          <t>GLOBAL SUPPORT AND DEVELOPMENT</t>
        </is>
      </c>
      <c r="C1076" t="inlineStr">
        <is>
          <t>83-2504447</t>
        </is>
      </c>
      <c r="D1076" t="inlineStr">
        <is>
          <t>Georgia</t>
        </is>
      </c>
      <c r="E1076" t="inlineStr">
        <is>
          <t>GA</t>
        </is>
      </c>
      <c r="F1076" t="n">
        <v>2024</v>
      </c>
      <c r="G1076" t="n">
        <v>2</v>
      </c>
      <c r="H1076" s="13" t="n">
        <v>4431386</v>
      </c>
      <c r="I1076" s="12" t="n">
        <v>104</v>
      </c>
      <c r="J1076" s="13" t="n">
        <v>7932</v>
      </c>
      <c r="K1076" s="13">
        <f>IFERROR($H1076/$I1076,"")</f>
        <v/>
      </c>
      <c r="L1076" s="13" t="n">
        <v>425734</v>
      </c>
      <c r="M1076" t="inlineStr">
        <is>
          <t>DC, FL, NC</t>
        </is>
      </c>
      <c r="N1076" t="inlineStr">
        <is>
          <t>No</t>
        </is>
      </c>
      <c r="O1076" t="inlineStr">
        <is>
          <t>Not stated</t>
        </is>
      </c>
      <c r="Q1076" s="9" t="inlineStr">
        <is>
          <t>https://grantcue.com/foundations/global-support-and-development-832504447</t>
        </is>
      </c>
    </row>
    <row r="1077">
      <c r="A1077">
        <f>IF($E1077=$E1076,$A1076+1,1)</f>
        <v/>
      </c>
      <c r="B1077" t="inlineStr">
        <is>
          <t>THE SARTAIN LANIER FAMILY FOUNDATION INC</t>
        </is>
      </c>
      <c r="C1077" t="inlineStr">
        <is>
          <t>58-6045056</t>
        </is>
      </c>
      <c r="D1077" t="inlineStr">
        <is>
          <t>Georgia</t>
        </is>
      </c>
      <c r="E1077" t="inlineStr">
        <is>
          <t>GA</t>
        </is>
      </c>
      <c r="F1077" t="n">
        <v>2024</v>
      </c>
      <c r="G1077" t="n">
        <v>1</v>
      </c>
      <c r="H1077" s="13" t="n">
        <v>4382261</v>
      </c>
      <c r="I1077" s="12" t="n">
        <v>88</v>
      </c>
      <c r="J1077" s="13" t="n">
        <v>25000</v>
      </c>
      <c r="K1077" s="13">
        <f>IFERROR($H1077/$I1077,"")</f>
        <v/>
      </c>
      <c r="L1077" s="13" t="n">
        <v>971946</v>
      </c>
      <c r="M1077" t="inlineStr">
        <is>
          <t>TN, DC, CA</t>
        </is>
      </c>
      <c r="N1077" t="inlineStr">
        <is>
          <t>Yes</t>
        </is>
      </c>
      <c r="O1077" t="inlineStr">
        <is>
          <t>Yes</t>
        </is>
      </c>
      <c r="P1077" s="9" t="inlineStr">
        <is>
          <t>http://www.lanierfamilyfoundation.org/</t>
        </is>
      </c>
      <c r="Q1077" s="9" t="inlineStr">
        <is>
          <t>https://grantcue.com/foundations/the-sartain-lanier-family-foundation-inc-586045056</t>
        </is>
      </c>
    </row>
    <row r="1078">
      <c r="A1078">
        <f>IF($E1078=$E1077,$A1077+1,1)</f>
        <v/>
      </c>
      <c r="B1078" t="inlineStr">
        <is>
          <t>THE RAY C ANDERSON FOUNDATION INC</t>
        </is>
      </c>
      <c r="C1078" t="inlineStr">
        <is>
          <t>58-1867303</t>
        </is>
      </c>
      <c r="D1078" t="inlineStr">
        <is>
          <t>Georgia</t>
        </is>
      </c>
      <c r="E1078" t="inlineStr">
        <is>
          <t>GA</t>
        </is>
      </c>
      <c r="F1078" t="n">
        <v>2024</v>
      </c>
      <c r="G1078" t="n">
        <v>1</v>
      </c>
      <c r="H1078" s="13" t="n">
        <v>4215500</v>
      </c>
      <c r="I1078" s="12" t="n">
        <v>27</v>
      </c>
      <c r="J1078" s="13" t="n">
        <v>15000</v>
      </c>
      <c r="K1078" s="13">
        <f>IFERROR($H1078/$I1078,"")</f>
        <v/>
      </c>
      <c r="L1078" s="13" t="n">
        <v>2000000</v>
      </c>
      <c r="M1078" t="inlineStr">
        <is>
          <t>MT, CA, VA</t>
        </is>
      </c>
      <c r="N1078" t="inlineStr">
        <is>
          <t>No</t>
        </is>
      </c>
      <c r="O1078" t="inlineStr">
        <is>
          <t>Not stated</t>
        </is>
      </c>
      <c r="Q1078" s="9" t="inlineStr">
        <is>
          <t>https://grantcue.com/foundations/the-ray-c-anderson-foundation-inc-581867303</t>
        </is>
      </c>
    </row>
    <row r="1079">
      <c r="A1079">
        <f>IF($E1079=$E1078,$A1078+1,1)</f>
        <v/>
      </c>
      <c r="B1079" t="inlineStr">
        <is>
          <t>THE DANIEL P AMOS FAMILY FOUNDATION</t>
        </is>
      </c>
      <c r="C1079" t="inlineStr">
        <is>
          <t>58-2005391</t>
        </is>
      </c>
      <c r="D1079" t="inlineStr">
        <is>
          <t>Georgia</t>
        </is>
      </c>
      <c r="E1079" t="inlineStr">
        <is>
          <t>GA</t>
        </is>
      </c>
      <c r="F1079" t="n">
        <v>2024</v>
      </c>
      <c r="G1079" t="n">
        <v>1</v>
      </c>
      <c r="H1079" s="13" t="n">
        <v>4123000</v>
      </c>
      <c r="I1079" s="12" t="n">
        <v>34</v>
      </c>
      <c r="J1079" s="13" t="n">
        <v>25000</v>
      </c>
      <c r="K1079" s="13">
        <f>IFERROR($H1079/$I1079,"")</f>
        <v/>
      </c>
      <c r="L1079" s="13" t="n">
        <v>1400000</v>
      </c>
      <c r="M1079" t="inlineStr">
        <is>
          <t>MA, NY, VA</t>
        </is>
      </c>
      <c r="N1079" t="inlineStr">
        <is>
          <t>No</t>
        </is>
      </c>
      <c r="O1079" t="inlineStr">
        <is>
          <t>Not stated</t>
        </is>
      </c>
      <c r="Q1079" s="9" t="inlineStr">
        <is>
          <t>https://grantcue.com/foundations/the-daniel-p-amos-family-foundation-582005391</t>
        </is>
      </c>
    </row>
    <row r="1080">
      <c r="A1080">
        <f>IF($E1080=$E1079,$A1079+1,1)</f>
        <v/>
      </c>
      <c r="B1080" t="inlineStr">
        <is>
          <t>THE SARA GILES MOORE FOUNDATION</t>
        </is>
      </c>
      <c r="C1080" t="inlineStr">
        <is>
          <t>58-6343477</t>
        </is>
      </c>
      <c r="D1080" t="inlineStr">
        <is>
          <t>Georgia</t>
        </is>
      </c>
      <c r="E1080" t="inlineStr">
        <is>
          <t>GA</t>
        </is>
      </c>
      <c r="F1080" t="n">
        <v>2024</v>
      </c>
      <c r="G1080" t="n">
        <v>1</v>
      </c>
      <c r="H1080" s="13" t="n">
        <v>4073870</v>
      </c>
      <c r="I1080" s="12" t="n">
        <v>38</v>
      </c>
      <c r="J1080" s="13" t="n">
        <v>50000</v>
      </c>
      <c r="K1080" s="13">
        <f>IFERROR($H1080/$I1080,"")</f>
        <v/>
      </c>
      <c r="L1080" s="13" t="n">
        <v>550000</v>
      </c>
      <c r="N1080" t="inlineStr">
        <is>
          <t>No</t>
        </is>
      </c>
      <c r="O1080" t="inlineStr">
        <is>
          <t>Not stated</t>
        </is>
      </c>
      <c r="Q1080" s="9" t="inlineStr">
        <is>
          <t>https://grantcue.com/foundations/the-sara-giles-moore-foundation-586343477</t>
        </is>
      </c>
    </row>
    <row r="1081">
      <c r="A1081">
        <f>IF($E1081=$E1080,$A1080+1,1)</f>
        <v/>
      </c>
      <c r="B1081" t="inlineStr">
        <is>
          <t>ASSURANT FOUNDATION</t>
        </is>
      </c>
      <c r="C1081" t="inlineStr">
        <is>
          <t>13-3156497</t>
        </is>
      </c>
      <c r="D1081" t="inlineStr">
        <is>
          <t>Georgia</t>
        </is>
      </c>
      <c r="E1081" t="inlineStr">
        <is>
          <t>GA</t>
        </is>
      </c>
      <c r="F1081" t="n">
        <v>2024</v>
      </c>
      <c r="G1081" t="n">
        <v>1</v>
      </c>
      <c r="H1081" s="13" t="n">
        <v>4007174</v>
      </c>
      <c r="I1081" s="12" t="n">
        <v>1719</v>
      </c>
      <c r="J1081" s="13" t="n">
        <v>103</v>
      </c>
      <c r="K1081" s="13">
        <f>IFERROR($H1081/$I1081,"")</f>
        <v/>
      </c>
      <c r="L1081" s="13" t="n">
        <v>416914</v>
      </c>
      <c r="M1081" t="inlineStr">
        <is>
          <t>DC, FL, NJ</t>
        </is>
      </c>
      <c r="N1081" t="inlineStr">
        <is>
          <t>No</t>
        </is>
      </c>
      <c r="O1081" t="inlineStr">
        <is>
          <t>Not stated</t>
        </is>
      </c>
      <c r="Q1081" s="9" t="inlineStr">
        <is>
          <t>https://grantcue.com/foundations/assurant-foundation-133156497</t>
        </is>
      </c>
    </row>
    <row r="1082">
      <c r="A1082">
        <f>IF($E1082=$E1081,$A1081+1,1)</f>
        <v/>
      </c>
      <c r="B1082" t="inlineStr">
        <is>
          <t>WATKINS CHRISTIAN FOUNDATION INC</t>
        </is>
      </c>
      <c r="C1082" t="inlineStr">
        <is>
          <t>58-1494832</t>
        </is>
      </c>
      <c r="D1082" t="inlineStr">
        <is>
          <t>Georgia</t>
        </is>
      </c>
      <c r="E1082" t="inlineStr">
        <is>
          <t>GA</t>
        </is>
      </c>
      <c r="F1082" t="n">
        <v>2024</v>
      </c>
      <c r="G1082" t="n">
        <v>1</v>
      </c>
      <c r="H1082" s="13" t="n">
        <v>4000000</v>
      </c>
      <c r="I1082" s="12" t="n">
        <v>45</v>
      </c>
      <c r="J1082" s="13" t="n">
        <v>50000</v>
      </c>
      <c r="K1082" s="13">
        <f>IFERROR($H1082/$I1082,"")</f>
        <v/>
      </c>
      <c r="L1082" s="13" t="n">
        <v>550000</v>
      </c>
      <c r="M1082" t="inlineStr">
        <is>
          <t>FL, MN, TN</t>
        </is>
      </c>
      <c r="N1082" t="inlineStr">
        <is>
          <t>No</t>
        </is>
      </c>
      <c r="O1082" t="inlineStr">
        <is>
          <t>Not stated</t>
        </is>
      </c>
      <c r="Q1082" s="9" t="inlineStr">
        <is>
          <t>https://grantcue.com/foundations/watkins-christian-foundation-inc-581494832</t>
        </is>
      </c>
    </row>
    <row r="1083">
      <c r="A1083">
        <f>IF($E1083=$E1082,$A1082+1,1)</f>
        <v/>
      </c>
      <c r="B1083" t="inlineStr">
        <is>
          <t>NCR FOUNDATION</t>
        </is>
      </c>
      <c r="C1083" t="inlineStr">
        <is>
          <t>31-6030860</t>
        </is>
      </c>
      <c r="D1083" t="inlineStr">
        <is>
          <t>Georgia</t>
        </is>
      </c>
      <c r="E1083" t="inlineStr">
        <is>
          <t>GA</t>
        </is>
      </c>
      <c r="F1083" t="n">
        <v>2024</v>
      </c>
      <c r="G1083" t="n">
        <v>1</v>
      </c>
      <c r="H1083" s="13" t="n">
        <v>3952895</v>
      </c>
      <c r="I1083" s="12" t="n">
        <v>27</v>
      </c>
      <c r="J1083" s="13" t="n">
        <v>115000</v>
      </c>
      <c r="K1083" s="13">
        <f>IFERROR($H1083/$I1083,"")</f>
        <v/>
      </c>
      <c r="L1083" s="13" t="n">
        <v>697958</v>
      </c>
      <c r="M1083" t="inlineStr">
        <is>
          <t>VA, NY, DC</t>
        </is>
      </c>
      <c r="N1083" t="inlineStr">
        <is>
          <t>Yes</t>
        </is>
      </c>
      <c r="O1083" t="inlineStr">
        <is>
          <t>Not stated</t>
        </is>
      </c>
      <c r="Q1083" s="9" t="inlineStr">
        <is>
          <t>https://grantcue.com/foundations/ncr-foundation-316030860</t>
        </is>
      </c>
    </row>
    <row r="1084">
      <c r="A1084">
        <f>IF($E1084=$E1083,$A1083+1,1)</f>
        <v/>
      </c>
      <c r="B1084" t="inlineStr">
        <is>
          <t>GEORGIA HEALTH INITIATIVE INC</t>
        </is>
      </c>
      <c r="C1084" t="inlineStr">
        <is>
          <t>58-2418091</t>
        </is>
      </c>
      <c r="D1084" t="inlineStr">
        <is>
          <t>Georgia</t>
        </is>
      </c>
      <c r="E1084" t="inlineStr">
        <is>
          <t>GA</t>
        </is>
      </c>
      <c r="F1084" t="n">
        <v>2024</v>
      </c>
      <c r="G1084" t="n">
        <v>1</v>
      </c>
      <c r="H1084" s="13" t="n">
        <v>3939940</v>
      </c>
      <c r="I1084" s="12" t="n">
        <v>89</v>
      </c>
      <c r="J1084" s="13" t="n">
        <v>35848</v>
      </c>
      <c r="K1084" s="13">
        <f>IFERROR($H1084/$I1084,"")</f>
        <v/>
      </c>
      <c r="L1084" s="13" t="n">
        <v>360000</v>
      </c>
      <c r="M1084" t="inlineStr">
        <is>
          <t>DC, SC, MA</t>
        </is>
      </c>
      <c r="N1084" t="inlineStr">
        <is>
          <t>Yes</t>
        </is>
      </c>
      <c r="O1084" t="inlineStr">
        <is>
          <t>Yes</t>
        </is>
      </c>
      <c r="P1084" s="9" t="inlineStr">
        <is>
          <t>https://www.georgiahealthinitiative.org/</t>
        </is>
      </c>
      <c r="Q1084" s="9" t="inlineStr">
        <is>
          <t>https://grantcue.com/foundations/georgia-health-initiative-inc-582418091</t>
        </is>
      </c>
    </row>
    <row r="1085">
      <c r="A1085">
        <f>IF($E1085=$E1084,$A1084+1,1)</f>
        <v/>
      </c>
      <c r="B1085" t="inlineStr">
        <is>
          <t>THE CORRELL FAMILY FOUNDATION</t>
        </is>
      </c>
      <c r="C1085" t="inlineStr">
        <is>
          <t>13-4311179</t>
        </is>
      </c>
      <c r="D1085" t="inlineStr">
        <is>
          <t>Georgia</t>
        </is>
      </c>
      <c r="E1085" t="inlineStr">
        <is>
          <t>GA</t>
        </is>
      </c>
      <c r="F1085" t="n">
        <v>2024</v>
      </c>
      <c r="G1085" t="n">
        <v>2</v>
      </c>
      <c r="H1085" s="13" t="n">
        <v>3933150</v>
      </c>
      <c r="I1085" s="12" t="n">
        <v>35</v>
      </c>
      <c r="J1085" s="13" t="n">
        <v>50000</v>
      </c>
      <c r="K1085" s="13">
        <f>IFERROR($H1085/$I1085,"")</f>
        <v/>
      </c>
      <c r="L1085" s="13" t="n">
        <v>1200000</v>
      </c>
      <c r="M1085" t="inlineStr">
        <is>
          <t>NY, MD</t>
        </is>
      </c>
      <c r="N1085" t="inlineStr">
        <is>
          <t>No</t>
        </is>
      </c>
      <c r="O1085" t="inlineStr">
        <is>
          <t>Not stated</t>
        </is>
      </c>
      <c r="Q1085" s="9" t="inlineStr">
        <is>
          <t>https://grantcue.com/foundations/the-correll-family-foundation-134311179</t>
        </is>
      </c>
    </row>
    <row r="1086">
      <c r="A1086">
        <f>IF($E1086=$E1085,$A1085+1,1)</f>
        <v/>
      </c>
      <c r="B1086" t="inlineStr">
        <is>
          <t>KOLIBRI FOUNDATION INC</t>
        </is>
      </c>
      <c r="C1086" t="inlineStr">
        <is>
          <t>13-4003955</t>
        </is>
      </c>
      <c r="D1086" t="inlineStr">
        <is>
          <t>Georgia</t>
        </is>
      </c>
      <c r="E1086" t="inlineStr">
        <is>
          <t>GA</t>
        </is>
      </c>
      <c r="F1086" t="n">
        <v>2024</v>
      </c>
      <c r="G1086" t="n">
        <v>1</v>
      </c>
      <c r="H1086" s="13" t="n">
        <v>3690000</v>
      </c>
      <c r="I1086" s="12" t="n">
        <v>76</v>
      </c>
      <c r="J1086" s="13" t="n">
        <v>25000</v>
      </c>
      <c r="K1086" s="13">
        <f>IFERROR($H1086/$I1086,"")</f>
        <v/>
      </c>
      <c r="L1086" s="13" t="n">
        <v>500000</v>
      </c>
      <c r="M1086" t="inlineStr">
        <is>
          <t>NY, CA, MD</t>
        </is>
      </c>
      <c r="N1086" t="inlineStr">
        <is>
          <t>Yes</t>
        </is>
      </c>
      <c r="O1086" t="inlineStr">
        <is>
          <t>Not stated</t>
        </is>
      </c>
      <c r="Q1086" s="9" t="inlineStr">
        <is>
          <t>https://grantcue.com/foundations/kolibri-foundation-inc-134003955</t>
        </is>
      </c>
    </row>
    <row r="1087">
      <c r="A1087">
        <f>IF($E1087=$E1086,$A1086+1,1)</f>
        <v/>
      </c>
      <c r="B1087" t="inlineStr">
        <is>
          <t>LEWIS HALL AND MILDRED SASSER SINGLETARY FOUNDATION INC</t>
        </is>
      </c>
      <c r="C1087" t="inlineStr">
        <is>
          <t>58-1906094</t>
        </is>
      </c>
      <c r="D1087" t="inlineStr">
        <is>
          <t>Georgia</t>
        </is>
      </c>
      <c r="E1087" t="inlineStr">
        <is>
          <t>GA</t>
        </is>
      </c>
      <c r="F1087" t="n">
        <v>2025</v>
      </c>
      <c r="G1087" t="n">
        <v>2</v>
      </c>
      <c r="H1087" s="13" t="n">
        <v>3650000</v>
      </c>
      <c r="I1087" s="12" t="n">
        <v>75</v>
      </c>
      <c r="J1087" s="13" t="n">
        <v>30000</v>
      </c>
      <c r="K1087" s="13">
        <f>IFERROR($H1087/$I1087,"")</f>
        <v/>
      </c>
      <c r="L1087" s="13" t="n">
        <v>215000</v>
      </c>
      <c r="M1087" t="inlineStr">
        <is>
          <t>IL, AZ, FL</t>
        </is>
      </c>
      <c r="N1087" t="inlineStr">
        <is>
          <t>Yes</t>
        </is>
      </c>
      <c r="O1087" t="inlineStr">
        <is>
          <t>Yes</t>
        </is>
      </c>
      <c r="Q1087" s="9" t="inlineStr">
        <is>
          <t>https://grantcue.com/foundations/lewis-hall-and-mildred-sasser-singletary-foundation-inc-581906094</t>
        </is>
      </c>
    </row>
    <row r="1088">
      <c r="A1088">
        <f>IF($E1088=$E1087,$A1087+1,1)</f>
        <v/>
      </c>
      <c r="B1088" t="inlineStr">
        <is>
          <t>The Martha And Wilton Looney Foundation Inc</t>
        </is>
      </c>
      <c r="C1088" t="inlineStr">
        <is>
          <t>58-2022885</t>
        </is>
      </c>
      <c r="D1088" t="inlineStr">
        <is>
          <t>Georgia</t>
        </is>
      </c>
      <c r="E1088" t="inlineStr">
        <is>
          <t>GA</t>
        </is>
      </c>
      <c r="F1088" t="n">
        <v>2025</v>
      </c>
      <c r="G1088" t="n">
        <v>2</v>
      </c>
      <c r="H1088" s="13" t="n">
        <v>3604000</v>
      </c>
      <c r="I1088" s="12" t="n">
        <v>56</v>
      </c>
      <c r="J1088" s="13" t="n">
        <v>50000</v>
      </c>
      <c r="K1088" s="13">
        <f>IFERROR($H1088/$I1088,"")</f>
        <v/>
      </c>
      <c r="L1088" s="13" t="n">
        <v>300000</v>
      </c>
      <c r="M1088" t="inlineStr">
        <is>
          <t>NC, SC, IL</t>
        </is>
      </c>
      <c r="N1088" t="inlineStr">
        <is>
          <t>Yes</t>
        </is>
      </c>
      <c r="O1088" t="inlineStr">
        <is>
          <t>Not stated</t>
        </is>
      </c>
      <c r="Q1088" s="9" t="inlineStr">
        <is>
          <t>https://grantcue.com/foundations/the-martha-and-wilton-looney-foundation-inc-582022885</t>
        </is>
      </c>
    </row>
    <row r="1089">
      <c r="A1089">
        <f>IF($E1089=$E1088,$A1088+1,1)</f>
        <v/>
      </c>
      <c r="B1089" t="inlineStr">
        <is>
          <t>TULL CHARITABLE FOUNDATION INC</t>
        </is>
      </c>
      <c r="C1089" t="inlineStr">
        <is>
          <t>58-1687028</t>
        </is>
      </c>
      <c r="D1089" t="inlineStr">
        <is>
          <t>Georgia</t>
        </is>
      </c>
      <c r="E1089" t="inlineStr">
        <is>
          <t>GA</t>
        </is>
      </c>
      <c r="F1089" t="n">
        <v>2024</v>
      </c>
      <c r="G1089" t="n">
        <v>1</v>
      </c>
      <c r="H1089" s="13" t="n">
        <v>3491000</v>
      </c>
      <c r="I1089" s="12" t="n">
        <v>151</v>
      </c>
      <c r="J1089" s="13" t="n">
        <v>3000</v>
      </c>
      <c r="K1089" s="13">
        <f>IFERROR($H1089/$I1089,"")</f>
        <v/>
      </c>
      <c r="L1089" s="13" t="n">
        <v>200000</v>
      </c>
      <c r="N1089" t="inlineStr">
        <is>
          <t>Yes</t>
        </is>
      </c>
      <c r="O1089" t="inlineStr">
        <is>
          <t>Yes</t>
        </is>
      </c>
      <c r="P1089" s="9" t="inlineStr">
        <is>
          <t>https://www.tullfoundation.org/</t>
        </is>
      </c>
      <c r="Q1089" s="9" t="inlineStr">
        <is>
          <t>https://grantcue.com/foundations/tull-charitable-foundation-inc-581687028</t>
        </is>
      </c>
    </row>
    <row r="1090">
      <c r="A1090">
        <f>IF($E1090=$E1089,$A1089+1,1)</f>
        <v/>
      </c>
      <c r="B1090" t="inlineStr">
        <is>
          <t>ENGELKE FAMILY FOUNDATION INC</t>
        </is>
      </c>
      <c r="C1090" t="inlineStr">
        <is>
          <t>46-1474140</t>
        </is>
      </c>
      <c r="D1090" t="inlineStr">
        <is>
          <t>Georgia</t>
        </is>
      </c>
      <c r="E1090" t="inlineStr">
        <is>
          <t>GA</t>
        </is>
      </c>
      <c r="F1090" t="n">
        <v>2024</v>
      </c>
      <c r="G1090" t="n">
        <v>1</v>
      </c>
      <c r="H1090" s="13" t="n">
        <v>3476308</v>
      </c>
      <c r="I1090" s="12" t="n">
        <v>21</v>
      </c>
      <c r="J1090" s="13" t="n">
        <v>10000</v>
      </c>
      <c r="K1090" s="13">
        <f>IFERROR($H1090/$I1090,"")</f>
        <v/>
      </c>
      <c r="L1090" s="13" t="n">
        <v>1753425</v>
      </c>
      <c r="M1090" t="inlineStr">
        <is>
          <t>NY, DC, WI</t>
        </is>
      </c>
      <c r="N1090" t="inlineStr">
        <is>
          <t>No</t>
        </is>
      </c>
      <c r="O1090" t="inlineStr">
        <is>
          <t>Not stated</t>
        </is>
      </c>
      <c r="Q1090" s="9" t="inlineStr">
        <is>
          <t>https://grantcue.com/foundations/engelke-family-foundation-inc-461474140</t>
        </is>
      </c>
    </row>
    <row r="1091">
      <c r="A1091">
        <f>IF($E1091=$E1090,$A1090+1,1)</f>
        <v/>
      </c>
      <c r="B1091" t="inlineStr">
        <is>
          <t>GEORGE W STRICKLAND JR FOUNDATION INC</t>
        </is>
      </c>
      <c r="C1091" t="inlineStr">
        <is>
          <t>20-3896627</t>
        </is>
      </c>
      <c r="D1091" t="inlineStr">
        <is>
          <t>Georgia</t>
        </is>
      </c>
      <c r="E1091" t="inlineStr">
        <is>
          <t>GA</t>
        </is>
      </c>
      <c r="F1091" t="n">
        <v>2024</v>
      </c>
      <c r="G1091" t="n">
        <v>1</v>
      </c>
      <c r="H1091" s="13" t="n">
        <v>3430692</v>
      </c>
      <c r="I1091" s="12" t="n">
        <v>38</v>
      </c>
      <c r="J1091" s="13" t="n">
        <v>25000</v>
      </c>
      <c r="K1091" s="13">
        <f>IFERROR($H1091/$I1091,"")</f>
        <v/>
      </c>
      <c r="L1091" s="13" t="n">
        <v>1214975</v>
      </c>
      <c r="M1091" t="inlineStr">
        <is>
          <t>MN, FL</t>
        </is>
      </c>
      <c r="N1091" t="inlineStr">
        <is>
          <t>No</t>
        </is>
      </c>
      <c r="O1091" t="inlineStr">
        <is>
          <t>Not stated</t>
        </is>
      </c>
      <c r="Q1091" s="9" t="inlineStr">
        <is>
          <t>https://grantcue.com/foundations/george-w-strickland-jr-foundation-inc-203896627</t>
        </is>
      </c>
    </row>
    <row r="1092">
      <c r="A1092">
        <f>IF($E1092=$E1091,$A1091+1,1)</f>
        <v/>
      </c>
      <c r="B1092" t="inlineStr">
        <is>
          <t>THE R HAROLD AND PATSY HARRISON FOUNDATION INC</t>
        </is>
      </c>
      <c r="C1092" t="inlineStr">
        <is>
          <t>83-2187779</t>
        </is>
      </c>
      <c r="D1092" t="inlineStr">
        <is>
          <t>Georgia</t>
        </is>
      </c>
      <c r="E1092" t="inlineStr">
        <is>
          <t>GA</t>
        </is>
      </c>
      <c r="F1092" t="n">
        <v>2024</v>
      </c>
      <c r="G1092" t="n">
        <v>2</v>
      </c>
      <c r="H1092" s="13" t="n">
        <v>3400865</v>
      </c>
      <c r="I1092" s="12" t="n">
        <v>14</v>
      </c>
      <c r="J1092" s="13" t="n">
        <v>215025</v>
      </c>
      <c r="K1092" s="13">
        <f>IFERROR($H1092/$I1092,"")</f>
        <v/>
      </c>
      <c r="L1092" s="13" t="n">
        <v>725000</v>
      </c>
      <c r="M1092" t="inlineStr">
        <is>
          <t>PA</t>
        </is>
      </c>
      <c r="N1092" t="inlineStr">
        <is>
          <t>No</t>
        </is>
      </c>
      <c r="O1092" t="inlineStr">
        <is>
          <t>Not stated</t>
        </is>
      </c>
      <c r="Q1092" s="9" t="inlineStr">
        <is>
          <t>https://grantcue.com/foundations/the-r-harold-and-patsy-harrison-foundation-inc-832187779</t>
        </is>
      </c>
    </row>
    <row r="1093">
      <c r="A1093">
        <f>IF($E1093=$E1092,$A1092+1,1)</f>
        <v/>
      </c>
      <c r="B1093" t="inlineStr">
        <is>
          <t>JOHN &amp; POLLY SPARKS FOUNDATION</t>
        </is>
      </c>
      <c r="C1093" t="inlineStr">
        <is>
          <t>27-2992779</t>
        </is>
      </c>
      <c r="D1093" t="inlineStr">
        <is>
          <t>Georgia</t>
        </is>
      </c>
      <c r="E1093" t="inlineStr">
        <is>
          <t>GA</t>
        </is>
      </c>
      <c r="F1093" t="n">
        <v>2023</v>
      </c>
      <c r="G1093" t="n">
        <v>1</v>
      </c>
      <c r="H1093" s="13" t="n">
        <v>3258029</v>
      </c>
      <c r="I1093" s="12" t="n">
        <v>67</v>
      </c>
      <c r="J1093" s="13" t="n">
        <v>22000</v>
      </c>
      <c r="K1093" s="13">
        <f>IFERROR($H1093/$I1093,"")</f>
        <v/>
      </c>
      <c r="L1093" s="13" t="n">
        <v>500000</v>
      </c>
      <c r="M1093" t="inlineStr">
        <is>
          <t>NY, DC, FL</t>
        </is>
      </c>
      <c r="N1093" t="inlineStr">
        <is>
          <t>No</t>
        </is>
      </c>
      <c r="O1093" t="inlineStr">
        <is>
          <t>Not stated</t>
        </is>
      </c>
      <c r="Q1093" s="9" t="inlineStr">
        <is>
          <t>https://grantcue.com/foundations/john-and-polly-sparks-foundation-272992779</t>
        </is>
      </c>
    </row>
    <row r="1094">
      <c r="A1094">
        <f>IF($E1094=$E1093,$A1093+1,1)</f>
        <v/>
      </c>
      <c r="B1094" t="inlineStr">
        <is>
          <t>ROSENBERG FAMILY FOUNDATION INC</t>
        </is>
      </c>
      <c r="C1094" t="inlineStr">
        <is>
          <t>58-2166389</t>
        </is>
      </c>
      <c r="D1094" t="inlineStr">
        <is>
          <t>Georgia</t>
        </is>
      </c>
      <c r="E1094" t="inlineStr">
        <is>
          <t>GA</t>
        </is>
      </c>
      <c r="F1094" t="n">
        <v>2025</v>
      </c>
      <c r="G1094" t="n">
        <v>2</v>
      </c>
      <c r="H1094" s="13" t="n">
        <v>3256624</v>
      </c>
      <c r="I1094" s="12" t="n">
        <v>52</v>
      </c>
      <c r="J1094" s="13" t="n">
        <v>10000</v>
      </c>
      <c r="K1094" s="13">
        <f>IFERROR($H1094/$I1094,"")</f>
        <v/>
      </c>
      <c r="L1094" s="13" t="n">
        <v>426300</v>
      </c>
      <c r="M1094" t="inlineStr">
        <is>
          <t>NY, DC, MA</t>
        </is>
      </c>
      <c r="N1094" t="inlineStr">
        <is>
          <t>No</t>
        </is>
      </c>
      <c r="O1094" t="inlineStr">
        <is>
          <t>Not stated</t>
        </is>
      </c>
      <c r="Q1094" s="9" t="inlineStr">
        <is>
          <t>https://grantcue.com/foundations/rosenberg-family-foundation-inc-582166389</t>
        </is>
      </c>
    </row>
    <row r="1095">
      <c r="A1095">
        <f>IF($E1095=$E1094,$A1094+1,1)</f>
        <v/>
      </c>
      <c r="B1095" t="inlineStr">
        <is>
          <t>WILLIAMS FAMILY FOUNDATION OF GEORGIA INC</t>
        </is>
      </c>
      <c r="C1095" t="inlineStr">
        <is>
          <t>58-1414850</t>
        </is>
      </c>
      <c r="D1095" t="inlineStr">
        <is>
          <t>Georgia</t>
        </is>
      </c>
      <c r="E1095" t="inlineStr">
        <is>
          <t>GA</t>
        </is>
      </c>
      <c r="F1095" t="n">
        <v>2023</v>
      </c>
      <c r="G1095" t="n">
        <v>1</v>
      </c>
      <c r="H1095" s="13" t="n">
        <v>3180500</v>
      </c>
      <c r="I1095" s="12" t="n">
        <v>57</v>
      </c>
      <c r="J1095" s="13" t="n">
        <v>20000</v>
      </c>
      <c r="K1095" s="13">
        <f>IFERROR($H1095/$I1095,"")</f>
        <v/>
      </c>
      <c r="L1095" s="13" t="n">
        <v>375000</v>
      </c>
      <c r="M1095" t="inlineStr">
        <is>
          <t>FL, TN, DC</t>
        </is>
      </c>
      <c r="N1095" t="inlineStr">
        <is>
          <t>Yes</t>
        </is>
      </c>
      <c r="O1095" t="inlineStr">
        <is>
          <t>Yes</t>
        </is>
      </c>
      <c r="Q1095" s="9" t="inlineStr">
        <is>
          <t>https://grantcue.com/foundations/williams-family-foundation-of-georgia-inc-581414850</t>
        </is>
      </c>
    </row>
    <row r="1096">
      <c r="A1096">
        <f>IF($E1096=$E1095,$A1095+1,1)</f>
        <v/>
      </c>
      <c r="B1096" t="inlineStr">
        <is>
          <t>WL Amos Sr Foundation Inc</t>
        </is>
      </c>
      <c r="C1096" t="inlineStr">
        <is>
          <t>58-2399470</t>
        </is>
      </c>
      <c r="D1096" t="inlineStr">
        <is>
          <t>Georgia</t>
        </is>
      </c>
      <c r="E1096" t="inlineStr">
        <is>
          <t>GA</t>
        </is>
      </c>
      <c r="F1096" t="n">
        <v>2024</v>
      </c>
      <c r="G1096" t="n">
        <v>1</v>
      </c>
      <c r="H1096" s="13" t="n">
        <v>3159360</v>
      </c>
      <c r="I1096" s="12" t="n">
        <v>52</v>
      </c>
      <c r="J1096" s="13" t="n">
        <v>5000</v>
      </c>
      <c r="K1096" s="13">
        <f>IFERROR($H1096/$I1096,"")</f>
        <v/>
      </c>
      <c r="L1096" s="13" t="n">
        <v>900000</v>
      </c>
      <c r="M1096" t="inlineStr">
        <is>
          <t>DC, TX, FL</t>
        </is>
      </c>
      <c r="N1096" t="inlineStr">
        <is>
          <t>No</t>
        </is>
      </c>
      <c r="O1096" t="inlineStr">
        <is>
          <t>Not stated</t>
        </is>
      </c>
      <c r="Q1096" s="9" t="inlineStr">
        <is>
          <t>https://grantcue.com/foundations/wl-amos-sr-foundation-inc-co-william-l-amos-iii-582399470</t>
        </is>
      </c>
    </row>
    <row r="1097">
      <c r="A1097">
        <f>IF($E1097=$E1096,$A1096+1,1)</f>
        <v/>
      </c>
      <c r="B1097" t="inlineStr">
        <is>
          <t>COVENANT FOUNDATION INC</t>
        </is>
      </c>
      <c r="C1097" t="inlineStr">
        <is>
          <t>58-6035088</t>
        </is>
      </c>
      <c r="D1097" t="inlineStr">
        <is>
          <t>Georgia</t>
        </is>
      </c>
      <c r="E1097" t="inlineStr">
        <is>
          <t>GA</t>
        </is>
      </c>
      <c r="F1097" t="n">
        <v>2024</v>
      </c>
      <c r="G1097" t="n">
        <v>1</v>
      </c>
      <c r="H1097" s="13" t="n">
        <v>3133548</v>
      </c>
      <c r="I1097" s="12" t="n">
        <v>58</v>
      </c>
      <c r="J1097" s="13" t="n">
        <v>10000</v>
      </c>
      <c r="K1097" s="13">
        <f>IFERROR($H1097/$I1097,"")</f>
        <v/>
      </c>
      <c r="L1097" s="13" t="n">
        <v>811840</v>
      </c>
      <c r="M1097" t="inlineStr">
        <is>
          <t>DC, NY, NV</t>
        </is>
      </c>
      <c r="N1097" t="inlineStr">
        <is>
          <t>No</t>
        </is>
      </c>
      <c r="O1097" t="inlineStr">
        <is>
          <t>Not stated</t>
        </is>
      </c>
      <c r="Q1097" s="9" t="inlineStr">
        <is>
          <t>https://grantcue.com/foundations/covenant-foundation-inc-586035088</t>
        </is>
      </c>
    </row>
    <row r="1098">
      <c r="A1098">
        <f>IF($E1098=$E1097,$A1097+1,1)</f>
        <v/>
      </c>
      <c r="B1098" t="inlineStr">
        <is>
          <t>MICHEL &amp; CLAIRE GUDEFIN FAMILY FOUNDATION INC</t>
        </is>
      </c>
      <c r="C1098" t="inlineStr">
        <is>
          <t>45-5624811</t>
        </is>
      </c>
      <c r="D1098" t="inlineStr">
        <is>
          <t>Georgia</t>
        </is>
      </c>
      <c r="E1098" t="inlineStr">
        <is>
          <t>GA</t>
        </is>
      </c>
      <c r="F1098" t="n">
        <v>2024</v>
      </c>
      <c r="G1098" t="n">
        <v>2</v>
      </c>
      <c r="H1098" s="13" t="n">
        <v>3005000</v>
      </c>
      <c r="I1098" s="12" t="n">
        <v>28</v>
      </c>
      <c r="J1098" s="13" t="n">
        <v>42500</v>
      </c>
      <c r="K1098" s="13">
        <f>IFERROR($H1098/$I1098,"")</f>
        <v/>
      </c>
      <c r="L1098" s="13" t="n">
        <v>500000</v>
      </c>
      <c r="M1098" t="inlineStr">
        <is>
          <t>MA, FL, VA</t>
        </is>
      </c>
      <c r="N1098" t="inlineStr">
        <is>
          <t>No</t>
        </is>
      </c>
      <c r="O1098" t="inlineStr">
        <is>
          <t>Not stated</t>
        </is>
      </c>
      <c r="Q1098" s="9" t="inlineStr">
        <is>
          <t>https://grantcue.com/foundations/michel-and-claire-gudefin-family-foundation-inc-455624811</t>
        </is>
      </c>
    </row>
    <row r="1099">
      <c r="A1099">
        <f>IF($E1099=$E1098,$A1098+1,1)</f>
        <v/>
      </c>
      <c r="B1099" t="inlineStr">
        <is>
          <t>WILLIAM JOSEF FOUNDATION INC</t>
        </is>
      </c>
      <c r="C1099" t="inlineStr">
        <is>
          <t>20-8075941</t>
        </is>
      </c>
      <c r="D1099" t="inlineStr">
        <is>
          <t>Georgia</t>
        </is>
      </c>
      <c r="E1099" t="inlineStr">
        <is>
          <t>GA</t>
        </is>
      </c>
      <c r="F1099" t="n">
        <v>2024</v>
      </c>
      <c r="G1099" t="n">
        <v>1</v>
      </c>
      <c r="H1099" s="13" t="n">
        <v>2970000</v>
      </c>
      <c r="I1099" s="12" t="n">
        <v>32</v>
      </c>
      <c r="J1099" s="13" t="n">
        <v>95000</v>
      </c>
      <c r="K1099" s="13">
        <f>IFERROR($H1099/$I1099,"")</f>
        <v/>
      </c>
      <c r="L1099" s="13" t="n">
        <v>175000</v>
      </c>
      <c r="M1099" t="inlineStr">
        <is>
          <t>NY, MA</t>
        </is>
      </c>
      <c r="N1099" t="inlineStr">
        <is>
          <t>No</t>
        </is>
      </c>
      <c r="O1099" t="inlineStr">
        <is>
          <t>Not stated</t>
        </is>
      </c>
      <c r="Q1099" s="9" t="inlineStr">
        <is>
          <t>https://grantcue.com/foundations/william-josef-foundation-inc-208075941</t>
        </is>
      </c>
    </row>
    <row r="1100">
      <c r="A1100">
        <f>IF($E1100=$E1099,$A1099+1,1)</f>
        <v/>
      </c>
      <c r="B1100" t="inlineStr">
        <is>
          <t>THE HART FAMILY FOUNDATION INC</t>
        </is>
      </c>
      <c r="C1100" t="inlineStr">
        <is>
          <t>81-4721696</t>
        </is>
      </c>
      <c r="D1100" t="inlineStr">
        <is>
          <t>Georgia</t>
        </is>
      </c>
      <c r="E1100" t="inlineStr">
        <is>
          <t>GA</t>
        </is>
      </c>
      <c r="F1100" t="n">
        <v>2025</v>
      </c>
      <c r="G1100" t="n">
        <v>2</v>
      </c>
      <c r="H1100" s="13" t="n">
        <v>2968834</v>
      </c>
      <c r="I1100" s="12" t="n">
        <v>51</v>
      </c>
      <c r="J1100" s="13" t="n">
        <v>5000</v>
      </c>
      <c r="K1100" s="13">
        <f>IFERROR($H1100/$I1100,"")</f>
        <v/>
      </c>
      <c r="L1100" s="13" t="n">
        <v>2010970</v>
      </c>
      <c r="M1100" t="inlineStr">
        <is>
          <t>PA, CT, TN</t>
        </is>
      </c>
      <c r="N1100" t="inlineStr">
        <is>
          <t>Yes</t>
        </is>
      </c>
      <c r="O1100" t="inlineStr">
        <is>
          <t>Not stated</t>
        </is>
      </c>
      <c r="P1100" s="9" t="inlineStr">
        <is>
          <t>https://www.hartfamilyfoundation.org/</t>
        </is>
      </c>
      <c r="Q1100" s="9" t="inlineStr">
        <is>
          <t>https://grantcue.com/foundations/the-hart-family-foundation-inc-814721696</t>
        </is>
      </c>
    </row>
    <row r="1101">
      <c r="A1101">
        <f>IF($E1101=$E1100,$A1100+1,1)</f>
        <v/>
      </c>
      <c r="B1101" t="inlineStr">
        <is>
          <t>BARBARA AND SANFORD H ORKIN FAMILY FOUNDATION INC</t>
        </is>
      </c>
      <c r="C1101" t="inlineStr">
        <is>
          <t>58-1451650</t>
        </is>
      </c>
      <c r="D1101" t="inlineStr">
        <is>
          <t>Georgia</t>
        </is>
      </c>
      <c r="E1101" t="inlineStr">
        <is>
          <t>GA</t>
        </is>
      </c>
      <c r="F1101" t="n">
        <v>2024</v>
      </c>
      <c r="G1101" t="n">
        <v>2</v>
      </c>
      <c r="H1101" s="13" t="n">
        <v>2925025</v>
      </c>
      <c r="I1101" s="12" t="n">
        <v>21</v>
      </c>
      <c r="J1101" s="13" t="n">
        <v>15000</v>
      </c>
      <c r="K1101" s="13">
        <f>IFERROR($H1101/$I1101,"")</f>
        <v/>
      </c>
      <c r="L1101" s="13" t="n">
        <v>1000000</v>
      </c>
      <c r="M1101" t="inlineStr">
        <is>
          <t>FL, NY</t>
        </is>
      </c>
      <c r="N1101" t="inlineStr">
        <is>
          <t>No</t>
        </is>
      </c>
      <c r="O1101" t="inlineStr">
        <is>
          <t>Not stated</t>
        </is>
      </c>
      <c r="Q1101" s="9" t="inlineStr">
        <is>
          <t>https://grantcue.com/foundations/barbara-and-sanford-h-orkin-family-foundation-inc-581451650</t>
        </is>
      </c>
    </row>
    <row r="1102">
      <c r="A1102">
        <f>IF($E1102=$E1101,$A1101+1,1)</f>
        <v/>
      </c>
      <c r="B1102" t="inlineStr">
        <is>
          <t>THE LLOYD AND VIVIAN NOBLE FOUNDATION</t>
        </is>
      </c>
      <c r="C1102" t="inlineStr">
        <is>
          <t>58-6468818</t>
        </is>
      </c>
      <c r="D1102" t="inlineStr">
        <is>
          <t>Georgia</t>
        </is>
      </c>
      <c r="E1102" t="inlineStr">
        <is>
          <t>GA</t>
        </is>
      </c>
      <c r="F1102" t="n">
        <v>2024</v>
      </c>
      <c r="G1102" t="n">
        <v>1</v>
      </c>
      <c r="H1102" s="13" t="n">
        <v>2920000</v>
      </c>
      <c r="I1102" s="12" t="n">
        <v>22</v>
      </c>
      <c r="J1102" s="13" t="n">
        <v>67500</v>
      </c>
      <c r="K1102" s="13">
        <f>IFERROR($H1102/$I1102,"")</f>
        <v/>
      </c>
      <c r="L1102" s="13" t="n">
        <v>600000</v>
      </c>
      <c r="M1102" t="inlineStr">
        <is>
          <t>DC, VA, AZ</t>
        </is>
      </c>
      <c r="N1102" t="inlineStr">
        <is>
          <t>No</t>
        </is>
      </c>
      <c r="O1102" t="inlineStr">
        <is>
          <t>Not stated</t>
        </is>
      </c>
      <c r="Q1102" s="9" t="inlineStr">
        <is>
          <t>https://grantcue.com/foundations/the-lloyd-and-vivian-noble-foundation-586468818</t>
        </is>
      </c>
    </row>
    <row r="1103">
      <c r="A1103">
        <f>IF($E1103=$E1102,$A1102+1,1)</f>
        <v/>
      </c>
      <c r="B1103" t="inlineStr">
        <is>
          <t>Melvin Douglas and Victoria Kay Ivester Foundation Inc</t>
        </is>
      </c>
      <c r="C1103" t="inlineStr">
        <is>
          <t>45-4004727</t>
        </is>
      </c>
      <c r="D1103" t="inlineStr">
        <is>
          <t>Georgia</t>
        </is>
      </c>
      <c r="E1103" t="inlineStr">
        <is>
          <t>GA</t>
        </is>
      </c>
      <c r="F1103" t="n">
        <v>2024</v>
      </c>
      <c r="G1103" t="n">
        <v>1</v>
      </c>
      <c r="H1103" s="13" t="n">
        <v>2896500</v>
      </c>
      <c r="I1103" s="12" t="n">
        <v>13</v>
      </c>
      <c r="J1103" s="13" t="n">
        <v>100000</v>
      </c>
      <c r="K1103" s="13">
        <f>IFERROR($H1103/$I1103,"")</f>
        <v/>
      </c>
      <c r="L1103" s="13" t="n">
        <v>1000000</v>
      </c>
      <c r="N1103" t="inlineStr">
        <is>
          <t>No</t>
        </is>
      </c>
      <c r="O1103" t="inlineStr">
        <is>
          <t>Not stated</t>
        </is>
      </c>
      <c r="Q1103" s="9" t="inlineStr">
        <is>
          <t>https://grantcue.com/foundations/melvin-douglas-and-victoria-kay-ivester-foundation-inc-454004727</t>
        </is>
      </c>
    </row>
    <row r="1104">
      <c r="A1104">
        <f>IF($E1104=$E1103,$A1103+1,1)</f>
        <v/>
      </c>
      <c r="B1104" t="inlineStr">
        <is>
          <t>TW MARIAN W OTTLEY ATLANTA MAIN</t>
        </is>
      </c>
      <c r="C1104" t="inlineStr">
        <is>
          <t>58-6222004</t>
        </is>
      </c>
      <c r="D1104" t="inlineStr">
        <is>
          <t>Georgia</t>
        </is>
      </c>
      <c r="E1104" t="inlineStr">
        <is>
          <t>GA</t>
        </is>
      </c>
      <c r="F1104" t="n">
        <v>2024</v>
      </c>
      <c r="G1104" t="n">
        <v>1</v>
      </c>
      <c r="H1104" s="13" t="n">
        <v>2889283</v>
      </c>
      <c r="I1104" s="12" t="n">
        <v>59</v>
      </c>
      <c r="J1104" s="13" t="n">
        <v>30000</v>
      </c>
      <c r="K1104" s="13">
        <f>IFERROR($H1104/$I1104,"")</f>
        <v/>
      </c>
      <c r="L1104" s="13" t="n">
        <v>250000</v>
      </c>
      <c r="M1104" t="inlineStr">
        <is>
          <t>CA, MA, NY</t>
        </is>
      </c>
      <c r="N1104" t="inlineStr">
        <is>
          <t>Yes</t>
        </is>
      </c>
      <c r="O1104" t="inlineStr">
        <is>
          <t>Yes</t>
        </is>
      </c>
      <c r="Q1104" s="9" t="inlineStr">
        <is>
          <t>https://grantcue.com/foundations/tw-marian-w-ottley-atlanta-main-586222004</t>
        </is>
      </c>
    </row>
    <row r="1105">
      <c r="A1105">
        <f>IF($E1105=$E1104,$A1104+1,1)</f>
        <v/>
      </c>
      <c r="B1105" t="inlineStr">
        <is>
          <t>THE LITTLEJOHN FAMILY FOUNDATION</t>
        </is>
      </c>
      <c r="C1105" t="inlineStr">
        <is>
          <t>13-3948281</t>
        </is>
      </c>
      <c r="D1105" t="inlineStr">
        <is>
          <t>Georgia</t>
        </is>
      </c>
      <c r="E1105" t="inlineStr">
        <is>
          <t>GA</t>
        </is>
      </c>
      <c r="F1105" t="n">
        <v>2025</v>
      </c>
      <c r="G1105" t="n">
        <v>2</v>
      </c>
      <c r="H1105" s="13" t="n">
        <v>2827666</v>
      </c>
      <c r="I1105" s="12" t="n">
        <v>52</v>
      </c>
      <c r="J1105" s="13" t="n">
        <v>25000</v>
      </c>
      <c r="K1105" s="13">
        <f>IFERROR($H1105/$I1105,"")</f>
        <v/>
      </c>
      <c r="L1105" s="13" t="n">
        <v>383333</v>
      </c>
      <c r="M1105" t="inlineStr">
        <is>
          <t>MA, NY, TX</t>
        </is>
      </c>
      <c r="N1105" t="inlineStr">
        <is>
          <t>No</t>
        </is>
      </c>
      <c r="O1105" t="inlineStr">
        <is>
          <t>Not stated</t>
        </is>
      </c>
      <c r="Q1105" s="9" t="inlineStr">
        <is>
          <t>https://grantcue.com/foundations/the-littlejohn-family-foundation-133948281</t>
        </is>
      </c>
    </row>
    <row r="1106">
      <c r="A1106">
        <f>IF($E1106=$E1105,$A1105+1,1)</f>
        <v/>
      </c>
      <c r="B1106" t="inlineStr">
        <is>
          <t>THE JOHN N GODDARD FOUNDATION INC</t>
        </is>
      </c>
      <c r="C1106" t="inlineStr">
        <is>
          <t>58-2314424</t>
        </is>
      </c>
      <c r="D1106" t="inlineStr">
        <is>
          <t>Georgia</t>
        </is>
      </c>
      <c r="E1106" t="inlineStr">
        <is>
          <t>GA</t>
        </is>
      </c>
      <c r="F1106" t="n">
        <v>2025</v>
      </c>
      <c r="G1106" t="n">
        <v>2</v>
      </c>
      <c r="H1106" s="13" t="n">
        <v>2739210</v>
      </c>
      <c r="I1106" s="12" t="n">
        <v>62</v>
      </c>
      <c r="J1106" s="13" t="n">
        <v>25000</v>
      </c>
      <c r="K1106" s="13">
        <f>IFERROR($H1106/$I1106,"")</f>
        <v/>
      </c>
      <c r="L1106" s="13" t="n">
        <v>360000</v>
      </c>
      <c r="M1106" t="inlineStr">
        <is>
          <t>NC, RI, CA</t>
        </is>
      </c>
      <c r="N1106" t="inlineStr">
        <is>
          <t>No</t>
        </is>
      </c>
      <c r="O1106" t="inlineStr">
        <is>
          <t>Not stated</t>
        </is>
      </c>
      <c r="Q1106" s="9" t="inlineStr">
        <is>
          <t>https://grantcue.com/foundations/the-john-n-goddard-foundation-inc-582314424</t>
        </is>
      </c>
    </row>
    <row r="1107">
      <c r="A1107">
        <f>IF($E1107=$E1106,$A1106+1,1)</f>
        <v/>
      </c>
      <c r="B1107" t="inlineStr">
        <is>
          <t>Martin Foundation Inc</t>
        </is>
      </c>
      <c r="C1107" t="inlineStr">
        <is>
          <t>58-2218265</t>
        </is>
      </c>
      <c r="D1107" t="inlineStr">
        <is>
          <t>Georgia</t>
        </is>
      </c>
      <c r="E1107" t="inlineStr">
        <is>
          <t>GA</t>
        </is>
      </c>
      <c r="F1107" t="n">
        <v>2024</v>
      </c>
      <c r="G1107" t="n">
        <v>1</v>
      </c>
      <c r="H1107" s="13" t="n">
        <v>2703949</v>
      </c>
      <c r="I1107" s="12" t="n">
        <v>14</v>
      </c>
      <c r="J1107" s="13" t="n">
        <v>15000</v>
      </c>
      <c r="K1107" s="13">
        <f>IFERROR($H1107/$I1107,"")</f>
        <v/>
      </c>
      <c r="L1107" s="13" t="n">
        <v>2369968</v>
      </c>
      <c r="M1107" t="inlineStr">
        <is>
          <t>OR</t>
        </is>
      </c>
      <c r="N1107" t="inlineStr">
        <is>
          <t>Yes</t>
        </is>
      </c>
      <c r="O1107" t="inlineStr">
        <is>
          <t>Not stated</t>
        </is>
      </c>
      <c r="Q1107" s="9" t="inlineStr">
        <is>
          <t>https://grantcue.com/foundations/martin-foundation-inc-582218265</t>
        </is>
      </c>
    </row>
    <row r="1108">
      <c r="A1108">
        <f>IF($E1108=$E1107,$A1107+1,1)</f>
        <v/>
      </c>
      <c r="B1108" t="inlineStr">
        <is>
          <t>Harold W McGraw III Foundation Inc</t>
        </is>
      </c>
      <c r="C1108" t="inlineStr">
        <is>
          <t>82-3557736</t>
        </is>
      </c>
      <c r="D1108" t="inlineStr">
        <is>
          <t>Georgia</t>
        </is>
      </c>
      <c r="E1108" t="inlineStr">
        <is>
          <t>GA</t>
        </is>
      </c>
      <c r="F1108" t="n">
        <v>2024</v>
      </c>
      <c r="G1108" t="n">
        <v>1</v>
      </c>
      <c r="H1108" s="13" t="n">
        <v>2688978</v>
      </c>
      <c r="I1108" s="12" t="n">
        <v>6</v>
      </c>
      <c r="J1108" s="13" t="n">
        <v>261820.5</v>
      </c>
      <c r="K1108" s="13">
        <f>IFERROR($H1108/$I1108,"")</f>
        <v/>
      </c>
      <c r="L1108" s="13" t="n">
        <v>1492452</v>
      </c>
      <c r="M1108" t="inlineStr">
        <is>
          <t>CT, CA, CO</t>
        </is>
      </c>
      <c r="N1108" t="inlineStr">
        <is>
          <t>No</t>
        </is>
      </c>
      <c r="O1108" t="inlineStr">
        <is>
          <t>Not stated</t>
        </is>
      </c>
      <c r="Q1108" s="9" t="inlineStr">
        <is>
          <t>https://grantcue.com/foundations/harold-w-mcgraw-iii-foundation-inc-823557736</t>
        </is>
      </c>
    </row>
    <row r="1109">
      <c r="A1109">
        <f>IF($E1109=$E1108,$A1108+1,1)</f>
        <v/>
      </c>
      <c r="B1109" t="inlineStr">
        <is>
          <t>STIFTUNG PRO HUMANITATE</t>
        </is>
      </c>
      <c r="C1109" t="inlineStr">
        <is>
          <t>98-1547992</t>
        </is>
      </c>
      <c r="D1109" t="inlineStr">
        <is>
          <t>Georgia</t>
        </is>
      </c>
      <c r="E1109" t="inlineStr">
        <is>
          <t>GA</t>
        </is>
      </c>
      <c r="F1109" t="n">
        <v>2024</v>
      </c>
      <c r="G1109" t="n">
        <v>3</v>
      </c>
      <c r="H1109" s="13" t="n">
        <v>2678877</v>
      </c>
      <c r="I1109" s="12" t="n">
        <v>76</v>
      </c>
      <c r="J1109" s="13" t="n">
        <v>16685</v>
      </c>
      <c r="K1109" s="13">
        <f>IFERROR($H1109/$I1109,"")</f>
        <v/>
      </c>
      <c r="L1109" s="13" t="n">
        <v>444939</v>
      </c>
      <c r="M1109" t="inlineStr">
        <is>
          <t>OH</t>
        </is>
      </c>
      <c r="N1109" t="inlineStr">
        <is>
          <t>No</t>
        </is>
      </c>
      <c r="O1109" t="inlineStr">
        <is>
          <t>Not stated</t>
        </is>
      </c>
      <c r="Q1109" s="9" t="inlineStr">
        <is>
          <t>https://grantcue.com/foundations/stiftung-pro-humanitate-981547992</t>
        </is>
      </c>
    </row>
    <row r="1110">
      <c r="A1110">
        <f>IF($E1110=$E1109,$A1109+1,1)</f>
        <v/>
      </c>
      <c r="B1110" t="inlineStr">
        <is>
          <t>STONEYPEAK FOUNDATION</t>
        </is>
      </c>
      <c r="C1110" t="inlineStr">
        <is>
          <t>62-1786761</t>
        </is>
      </c>
      <c r="D1110" t="inlineStr">
        <is>
          <t>Georgia</t>
        </is>
      </c>
      <c r="E1110" t="inlineStr">
        <is>
          <t>GA</t>
        </is>
      </c>
      <c r="F1110" t="n">
        <v>2024</v>
      </c>
      <c r="G1110" t="n">
        <v>1</v>
      </c>
      <c r="H1110" s="13" t="n">
        <v>2670929</v>
      </c>
      <c r="I1110" s="12" t="n">
        <v>6</v>
      </c>
      <c r="J1110" s="13" t="n">
        <v>317770.5</v>
      </c>
      <c r="K1110" s="13">
        <f>IFERROR($H1110/$I1110,"")</f>
        <v/>
      </c>
      <c r="L1110" s="13" t="n">
        <v>1013850</v>
      </c>
      <c r="M1110" t="inlineStr">
        <is>
          <t>TN, NC</t>
        </is>
      </c>
      <c r="N1110" t="inlineStr">
        <is>
          <t>No</t>
        </is>
      </c>
      <c r="O1110" t="inlineStr">
        <is>
          <t>Not stated</t>
        </is>
      </c>
      <c r="Q1110" s="9" t="inlineStr">
        <is>
          <t>https://grantcue.com/foundations/stoneypeak-foundation-621786761</t>
        </is>
      </c>
    </row>
    <row r="1111">
      <c r="A1111">
        <f>IF($E1111=$E1110,$A1110+1,1)</f>
        <v/>
      </c>
      <c r="B1111" t="inlineStr">
        <is>
          <t>The Anchor Foundation</t>
        </is>
      </c>
      <c r="C1111" t="inlineStr">
        <is>
          <t>38-3353871</t>
        </is>
      </c>
      <c r="D1111" t="inlineStr">
        <is>
          <t>Georgia</t>
        </is>
      </c>
      <c r="E1111" t="inlineStr">
        <is>
          <t>GA</t>
        </is>
      </c>
      <c r="F1111" t="n">
        <v>2024</v>
      </c>
      <c r="G1111" t="n">
        <v>2</v>
      </c>
      <c r="H1111" s="13" t="n">
        <v>2611387</v>
      </c>
      <c r="I1111" s="12" t="n">
        <v>13</v>
      </c>
      <c r="J1111" s="13" t="n">
        <v>173575</v>
      </c>
      <c r="K1111" s="13">
        <f>IFERROR($H1111/$I1111,"")</f>
        <v/>
      </c>
      <c r="L1111" s="13" t="n">
        <v>677601</v>
      </c>
      <c r="N1111" t="inlineStr">
        <is>
          <t>No</t>
        </is>
      </c>
      <c r="O1111" t="inlineStr">
        <is>
          <t>Not stated</t>
        </is>
      </c>
      <c r="Q1111" s="9" t="inlineStr">
        <is>
          <t>https://grantcue.com/foundations/the-anchor-foundation-383353871</t>
        </is>
      </c>
    </row>
    <row r="1112">
      <c r="A1112">
        <f>IF($E1112=$E1111,$A1111+1,1)</f>
        <v/>
      </c>
      <c r="B1112" t="inlineStr">
        <is>
          <t>GERALD R &amp; VICKI S BENJAMIN CHARITABLE FOUNDATION</t>
        </is>
      </c>
      <c r="C1112" t="inlineStr">
        <is>
          <t>58-2386681</t>
        </is>
      </c>
      <c r="D1112" t="inlineStr">
        <is>
          <t>Georgia</t>
        </is>
      </c>
      <c r="E1112" t="inlineStr">
        <is>
          <t>GA</t>
        </is>
      </c>
      <c r="F1112" t="n">
        <v>2024</v>
      </c>
      <c r="G1112" t="n">
        <v>2</v>
      </c>
      <c r="H1112" s="13" t="n">
        <v>2608362</v>
      </c>
      <c r="I1112" s="12" t="n">
        <v>14</v>
      </c>
      <c r="J1112" s="13" t="n">
        <v>187417</v>
      </c>
      <c r="K1112" s="13">
        <f>IFERROR($H1112/$I1112,"")</f>
        <v/>
      </c>
      <c r="L1112" s="13" t="n">
        <v>612616</v>
      </c>
      <c r="M1112" t="inlineStr">
        <is>
          <t>NY</t>
        </is>
      </c>
      <c r="N1112" t="inlineStr">
        <is>
          <t>No</t>
        </is>
      </c>
      <c r="O1112" t="inlineStr">
        <is>
          <t>Not stated</t>
        </is>
      </c>
      <c r="Q1112" s="9" t="inlineStr">
        <is>
          <t>https://grantcue.com/foundations/gerald-r-and-vicki-s-benjamin-charitable-foundation-582386681</t>
        </is>
      </c>
    </row>
    <row r="1113">
      <c r="A1113">
        <f>IF($E1113=$E1112,$A1112+1,1)</f>
        <v/>
      </c>
      <c r="B1113" t="inlineStr">
        <is>
          <t>E C FULLER TRUST U ART 16 MAIN</t>
        </is>
      </c>
      <c r="C1113" t="inlineStr">
        <is>
          <t>06-6020257</t>
        </is>
      </c>
      <c r="D1113" t="inlineStr">
        <is>
          <t>Georgia</t>
        </is>
      </c>
      <c r="E1113" t="inlineStr">
        <is>
          <t>GA</t>
        </is>
      </c>
      <c r="F1113" t="n">
        <v>2025</v>
      </c>
      <c r="G1113" t="n">
        <v>3</v>
      </c>
      <c r="H1113" s="13" t="n">
        <v>2600000</v>
      </c>
      <c r="I1113" s="12" t="n">
        <v>27</v>
      </c>
      <c r="J1113" s="13" t="n">
        <v>100000</v>
      </c>
      <c r="K1113" s="13">
        <f>IFERROR($H1113/$I1113,"")</f>
        <v/>
      </c>
      <c r="L1113" s="13" t="n">
        <v>242000</v>
      </c>
      <c r="M1113" t="inlineStr">
        <is>
          <t>NY, CA, TX</t>
        </is>
      </c>
      <c r="N1113" t="inlineStr">
        <is>
          <t>No</t>
        </is>
      </c>
      <c r="O1113" t="inlineStr">
        <is>
          <t>Not stated</t>
        </is>
      </c>
      <c r="Q1113" s="9" t="inlineStr">
        <is>
          <t>https://grantcue.com/foundations/e-c-fuller-trust-u-art-16-main-066020257</t>
        </is>
      </c>
    </row>
    <row r="1114">
      <c r="A1114">
        <f>IF($E1114=$E1113,$A1113+1,1)</f>
        <v/>
      </c>
      <c r="B1114" t="inlineStr">
        <is>
          <t>HERTZ DOUGLAS J FAMILY FOUNDATION</t>
        </is>
      </c>
      <c r="C1114" t="inlineStr">
        <is>
          <t>26-2792485</t>
        </is>
      </c>
      <c r="D1114" t="inlineStr">
        <is>
          <t>Georgia</t>
        </is>
      </c>
      <c r="E1114" t="inlineStr">
        <is>
          <t>GA</t>
        </is>
      </c>
      <c r="F1114" t="n">
        <v>2024</v>
      </c>
      <c r="G1114" t="n">
        <v>1</v>
      </c>
      <c r="H1114" s="13" t="n">
        <v>2586067</v>
      </c>
      <c r="I1114" s="12" t="n">
        <v>74</v>
      </c>
      <c r="J1114" s="13" t="n">
        <v>10000</v>
      </c>
      <c r="K1114" s="13">
        <f>IFERROR($H1114/$I1114,"")</f>
        <v/>
      </c>
      <c r="L1114" s="13" t="n">
        <v>810000</v>
      </c>
      <c r="M1114" t="inlineStr">
        <is>
          <t>LA, DC, NY</t>
        </is>
      </c>
      <c r="N1114" t="inlineStr">
        <is>
          <t>No</t>
        </is>
      </c>
      <c r="O1114" t="inlineStr">
        <is>
          <t>Not stated</t>
        </is>
      </c>
      <c r="Q1114" s="9" t="inlineStr">
        <is>
          <t>https://grantcue.com/foundations/hertz-douglas-j-family-foundation-262792485</t>
        </is>
      </c>
    </row>
    <row r="1115">
      <c r="A1115">
        <f>IF($E1115=$E1114,$A1114+1,1)</f>
        <v/>
      </c>
      <c r="B1115" t="inlineStr">
        <is>
          <t>The Papa John's Foundation Inc</t>
        </is>
      </c>
      <c r="C1115" t="inlineStr">
        <is>
          <t>83-2449693</t>
        </is>
      </c>
      <c r="D1115" t="inlineStr">
        <is>
          <t>Georgia</t>
        </is>
      </c>
      <c r="E1115" t="inlineStr">
        <is>
          <t>GA</t>
        </is>
      </c>
      <c r="F1115" t="n">
        <v>2024</v>
      </c>
      <c r="G1115" t="n">
        <v>1</v>
      </c>
      <c r="H1115" s="13" t="n">
        <v>2570500</v>
      </c>
      <c r="I1115" s="12" t="n">
        <v>267</v>
      </c>
      <c r="J1115" s="13" t="n">
        <v>5000</v>
      </c>
      <c r="K1115" s="13">
        <f>IFERROR($H1115/$I1115,"")</f>
        <v/>
      </c>
      <c r="L1115" s="13" t="n">
        <v>382500</v>
      </c>
      <c r="M1115" t="inlineStr">
        <is>
          <t>DC, KY, TX</t>
        </is>
      </c>
      <c r="N1115" t="inlineStr">
        <is>
          <t>No</t>
        </is>
      </c>
      <c r="O1115" t="inlineStr">
        <is>
          <t>Not stated</t>
        </is>
      </c>
      <c r="Q1115" s="9" t="inlineStr">
        <is>
          <t>https://grantcue.com/foundations/the-papa-john-s-foundation-inc-832449693</t>
        </is>
      </c>
    </row>
    <row r="1116">
      <c r="A1116">
        <f>IF($E1116=$E1115,$A1115+1,1)</f>
        <v/>
      </c>
      <c r="B1116" t="inlineStr">
        <is>
          <t>CARTERS CHARITABLE FOUNDATION INC</t>
        </is>
      </c>
      <c r="C1116" t="inlineStr">
        <is>
          <t>27-4165605</t>
        </is>
      </c>
      <c r="D1116" t="inlineStr">
        <is>
          <t>Georgia</t>
        </is>
      </c>
      <c r="E1116" t="inlineStr">
        <is>
          <t>GA</t>
        </is>
      </c>
      <c r="F1116" t="n">
        <v>2025</v>
      </c>
      <c r="G1116" t="n">
        <v>2</v>
      </c>
      <c r="H1116" s="13" t="n">
        <v>2560454</v>
      </c>
      <c r="I1116" s="12" t="n">
        <v>39</v>
      </c>
      <c r="J1116" s="13" t="n">
        <v>50000</v>
      </c>
      <c r="K1116" s="13">
        <f>IFERROR($H1116/$I1116,"")</f>
        <v/>
      </c>
      <c r="L1116" s="13" t="n">
        <v>450333</v>
      </c>
      <c r="M1116" t="inlineStr">
        <is>
          <t>NY, VA, CT</t>
        </is>
      </c>
      <c r="N1116" t="inlineStr">
        <is>
          <t>No</t>
        </is>
      </c>
      <c r="O1116" t="inlineStr">
        <is>
          <t>Not stated</t>
        </is>
      </c>
      <c r="Q1116" s="9" t="inlineStr">
        <is>
          <t>https://grantcue.com/foundations/carters-charitable-foundation-inc-274165605</t>
        </is>
      </c>
    </row>
    <row r="1117">
      <c r="A1117">
        <f>IF($E1117=$E1116,$A1116+1,1)</f>
        <v/>
      </c>
      <c r="B1117" t="inlineStr">
        <is>
          <t>ROSSWOOD FOUNDATION</t>
        </is>
      </c>
      <c r="C1117" t="inlineStr">
        <is>
          <t>80-0030671</t>
        </is>
      </c>
      <c r="D1117" t="inlineStr">
        <is>
          <t>Georgia</t>
        </is>
      </c>
      <c r="E1117" t="inlineStr">
        <is>
          <t>GA</t>
        </is>
      </c>
      <c r="F1117" t="n">
        <v>2025</v>
      </c>
      <c r="G1117" t="n">
        <v>2</v>
      </c>
      <c r="H1117" s="13" t="n">
        <v>2433460</v>
      </c>
      <c r="I1117" s="12" t="n">
        <v>50</v>
      </c>
      <c r="J1117" s="13" t="n">
        <v>35000</v>
      </c>
      <c r="K1117" s="13">
        <f>IFERROR($H1117/$I1117,"")</f>
        <v/>
      </c>
      <c r="L1117" s="13" t="n">
        <v>175000</v>
      </c>
      <c r="M1117" t="inlineStr">
        <is>
          <t>VA, MI, NH</t>
        </is>
      </c>
      <c r="N1117" t="inlineStr">
        <is>
          <t>No</t>
        </is>
      </c>
      <c r="O1117" t="inlineStr">
        <is>
          <t>Not stated</t>
        </is>
      </c>
      <c r="Q1117" s="9" t="inlineStr">
        <is>
          <t>https://grantcue.com/foundations/rosswood-foundation-800030671</t>
        </is>
      </c>
    </row>
    <row r="1118">
      <c r="A1118">
        <f>IF($E1118=$E1117,$A1117+1,1)</f>
        <v/>
      </c>
      <c r="B1118" t="inlineStr">
        <is>
          <t>TR EGLESTON SUPPORT FUND UW</t>
        </is>
      </c>
      <c r="C1118" t="inlineStr">
        <is>
          <t>58-6026009</t>
        </is>
      </c>
      <c r="D1118" t="inlineStr">
        <is>
          <t>Georgia</t>
        </is>
      </c>
      <c r="E1118" t="inlineStr">
        <is>
          <t>GA</t>
        </is>
      </c>
      <c r="F1118" t="n">
        <v>2025</v>
      </c>
      <c r="G1118" t="n">
        <v>2</v>
      </c>
      <c r="H1118" s="13" t="n">
        <v>2431231</v>
      </c>
      <c r="I1118" s="12" t="n">
        <v>8</v>
      </c>
      <c r="J1118" s="13" t="n">
        <v>308.5</v>
      </c>
      <c r="K1118" s="13">
        <f>IFERROR($H1118/$I1118,"")</f>
        <v/>
      </c>
      <c r="L1118" s="13" t="n">
        <v>1266567</v>
      </c>
      <c r="M1118" t="inlineStr">
        <is>
          <t>PA</t>
        </is>
      </c>
      <c r="N1118" t="inlineStr">
        <is>
          <t>No</t>
        </is>
      </c>
      <c r="O1118" t="inlineStr">
        <is>
          <t>Not stated</t>
        </is>
      </c>
      <c r="Q1118" s="9" t="inlineStr">
        <is>
          <t>https://grantcue.com/foundations/tr-egleston-support-fund-uw-586026009</t>
        </is>
      </c>
    </row>
    <row r="1119">
      <c r="A1119">
        <f>IF($E1119=$E1118,$A1118+1,1)</f>
        <v/>
      </c>
      <c r="B1119" t="inlineStr">
        <is>
          <t>The Naserian Foundation</t>
        </is>
      </c>
      <c r="C1119" t="inlineStr">
        <is>
          <t>46-1572991</t>
        </is>
      </c>
      <c r="D1119" t="inlineStr">
        <is>
          <t>Georgia</t>
        </is>
      </c>
      <c r="E1119" t="inlineStr">
        <is>
          <t>GA</t>
        </is>
      </c>
      <c r="F1119" t="n">
        <v>2024</v>
      </c>
      <c r="G1119" t="n">
        <v>2</v>
      </c>
      <c r="H1119" s="13" t="n">
        <v>2402500</v>
      </c>
      <c r="I1119" s="12" t="n">
        <v>40</v>
      </c>
      <c r="J1119" s="13" t="n">
        <v>47500</v>
      </c>
      <c r="K1119" s="13">
        <f>IFERROR($H1119/$I1119,"")</f>
        <v/>
      </c>
      <c r="L1119" s="13" t="n">
        <v>300000</v>
      </c>
      <c r="M1119" t="inlineStr">
        <is>
          <t>NC, IL, TX</t>
        </is>
      </c>
      <c r="N1119" t="inlineStr">
        <is>
          <t>No</t>
        </is>
      </c>
      <c r="O1119" t="inlineStr">
        <is>
          <t>Not stated</t>
        </is>
      </c>
      <c r="Q1119" s="9" t="inlineStr">
        <is>
          <t>https://grantcue.com/foundations/the-naserian-foundation-461572991</t>
        </is>
      </c>
    </row>
    <row r="1120">
      <c r="A1120">
        <f>IF($E1120=$E1119,$A1119+1,1)</f>
        <v/>
      </c>
      <c r="B1120" t="inlineStr">
        <is>
          <t>V and J Foundation</t>
        </is>
      </c>
      <c r="C1120" t="inlineStr">
        <is>
          <t>82-4745700</t>
        </is>
      </c>
      <c r="D1120" t="inlineStr">
        <is>
          <t>Georgia</t>
        </is>
      </c>
      <c r="E1120" t="inlineStr">
        <is>
          <t>GA</t>
        </is>
      </c>
      <c r="F1120" t="n">
        <v>2025</v>
      </c>
      <c r="G1120" t="n">
        <v>2</v>
      </c>
      <c r="H1120" s="13" t="n">
        <v>2400000</v>
      </c>
      <c r="I1120" s="12" t="n">
        <v>21</v>
      </c>
      <c r="J1120" s="13" t="n">
        <v>63000</v>
      </c>
      <c r="K1120" s="13">
        <f>IFERROR($H1120/$I1120,"")</f>
        <v/>
      </c>
      <c r="L1120" s="13" t="n">
        <v>660000</v>
      </c>
      <c r="M1120" t="inlineStr">
        <is>
          <t>AZ, CA, FL</t>
        </is>
      </c>
      <c r="N1120" t="inlineStr">
        <is>
          <t>No</t>
        </is>
      </c>
      <c r="O1120" t="inlineStr">
        <is>
          <t>Not stated</t>
        </is>
      </c>
      <c r="Q1120" s="9" t="inlineStr">
        <is>
          <t>https://grantcue.com/foundations/v-and-j-foundation-824745700</t>
        </is>
      </c>
    </row>
    <row r="1121">
      <c r="A1121">
        <f>IF($E1121=$E1120,$A1120+1,1)</f>
        <v/>
      </c>
      <c r="B1121" t="inlineStr">
        <is>
          <t>TO PREACH THE GOSPEL</t>
        </is>
      </c>
      <c r="C1121" t="inlineStr">
        <is>
          <t>63-1001139</t>
        </is>
      </c>
      <c r="D1121" t="inlineStr">
        <is>
          <t>Georgia</t>
        </is>
      </c>
      <c r="E1121" t="inlineStr">
        <is>
          <t>GA</t>
        </is>
      </c>
      <c r="F1121" t="n">
        <v>2024</v>
      </c>
      <c r="G1121" t="n">
        <v>2</v>
      </c>
      <c r="H1121" s="13" t="n">
        <v>2369000</v>
      </c>
      <c r="I1121" s="12" t="n">
        <v>30</v>
      </c>
      <c r="J1121" s="13" t="n">
        <v>9000</v>
      </c>
      <c r="K1121" s="13">
        <f>IFERROR($H1121/$I1121,"")</f>
        <v/>
      </c>
      <c r="L1121" s="13" t="n">
        <v>900000</v>
      </c>
      <c r="M1121" t="inlineStr">
        <is>
          <t>TN, AL, AR</t>
        </is>
      </c>
      <c r="N1121" t="inlineStr">
        <is>
          <t>Yes</t>
        </is>
      </c>
      <c r="O1121" t="inlineStr">
        <is>
          <t>Yes</t>
        </is>
      </c>
      <c r="Q1121" s="9" t="inlineStr">
        <is>
          <t>https://grantcue.com/foundations/to-preach-the-gospel-631001139</t>
        </is>
      </c>
    </row>
    <row r="1122">
      <c r="A1122">
        <f>IF($E1122=$E1121,$A1121+1,1)</f>
        <v/>
      </c>
      <c r="B1122" t="inlineStr">
        <is>
          <t>LOCKWOOD PARTNERS FOUNDATION INC</t>
        </is>
      </c>
      <c r="C1122" t="inlineStr">
        <is>
          <t>58-2634947</t>
        </is>
      </c>
      <c r="D1122" t="inlineStr">
        <is>
          <t>Georgia</t>
        </is>
      </c>
      <c r="E1122" t="inlineStr">
        <is>
          <t>GA</t>
        </is>
      </c>
      <c r="F1122" t="n">
        <v>2024</v>
      </c>
      <c r="G1122" t="n">
        <v>1</v>
      </c>
      <c r="H1122" s="13" t="n">
        <v>2326561</v>
      </c>
      <c r="I1122" s="12" t="n">
        <v>143</v>
      </c>
      <c r="J1122" s="13" t="n">
        <v>5000</v>
      </c>
      <c r="K1122" s="13">
        <f>IFERROR($H1122/$I1122,"")</f>
        <v/>
      </c>
      <c r="L1122" s="13" t="n">
        <v>287043</v>
      </c>
      <c r="M1122" t="inlineStr">
        <is>
          <t>AL, FL, NC</t>
        </is>
      </c>
      <c r="N1122" t="inlineStr">
        <is>
          <t>No</t>
        </is>
      </c>
      <c r="O1122" t="inlineStr">
        <is>
          <t>Not stated</t>
        </is>
      </c>
      <c r="Q1122" s="9" t="inlineStr">
        <is>
          <t>https://grantcue.com/foundations/lockwood-partners-foundation-inc-582634947</t>
        </is>
      </c>
    </row>
    <row r="1123">
      <c r="A1123">
        <f>IF($E1123=$E1122,$A1122+1,1)</f>
        <v/>
      </c>
      <c r="B1123" t="inlineStr">
        <is>
          <t>VICTORIA JENKINS CHARITABLE FOUNDATION</t>
        </is>
      </c>
      <c r="C1123" t="inlineStr">
        <is>
          <t>58-6281550</t>
        </is>
      </c>
      <c r="D1123" t="inlineStr">
        <is>
          <t>Georgia</t>
        </is>
      </c>
      <c r="E1123" t="inlineStr">
        <is>
          <t>GA</t>
        </is>
      </c>
      <c r="F1123" t="n">
        <v>2025</v>
      </c>
      <c r="G1123" t="n">
        <v>2</v>
      </c>
      <c r="H1123" s="13" t="n">
        <v>2290465</v>
      </c>
      <c r="I1123" s="12" t="n">
        <v>14</v>
      </c>
      <c r="J1123" s="13" t="n">
        <v>146814</v>
      </c>
      <c r="K1123" s="13">
        <f>IFERROR($H1123/$I1123,"")</f>
        <v/>
      </c>
      <c r="L1123" s="13" t="n">
        <v>356762</v>
      </c>
      <c r="N1123" t="inlineStr">
        <is>
          <t>No</t>
        </is>
      </c>
      <c r="O1123" t="inlineStr">
        <is>
          <t>Not stated</t>
        </is>
      </c>
      <c r="Q1123" s="9" t="inlineStr">
        <is>
          <t>https://grantcue.com/foundations/victoria-jenkins-charitable-foundation-586281550</t>
        </is>
      </c>
    </row>
    <row r="1124">
      <c r="A1124">
        <f>IF($E1124=$E1123,$A1123+1,1)</f>
        <v/>
      </c>
      <c r="B1124" t="inlineStr">
        <is>
          <t>THE CHOATE FOUNDATION (FKA CHOATE BRIDGES FOUNDATION)</t>
        </is>
      </c>
      <c r="C1124" t="inlineStr">
        <is>
          <t>82-2450365</t>
        </is>
      </c>
      <c r="D1124" t="inlineStr">
        <is>
          <t>Georgia</t>
        </is>
      </c>
      <c r="E1124" t="inlineStr">
        <is>
          <t>GA</t>
        </is>
      </c>
      <c r="F1124" t="n">
        <v>2024</v>
      </c>
      <c r="G1124" t="n">
        <v>1</v>
      </c>
      <c r="H1124" s="13" t="n">
        <v>2270500</v>
      </c>
      <c r="I1124" s="12" t="n">
        <v>75</v>
      </c>
      <c r="J1124" s="13" t="n">
        <v>15000</v>
      </c>
      <c r="K1124" s="13">
        <f>IFERROR($H1124/$I1124,"")</f>
        <v/>
      </c>
      <c r="L1124" s="13" t="n">
        <v>500000</v>
      </c>
      <c r="M1124" t="inlineStr">
        <is>
          <t>TN, SC, NY</t>
        </is>
      </c>
      <c r="N1124" t="inlineStr">
        <is>
          <t>No</t>
        </is>
      </c>
      <c r="O1124" t="inlineStr">
        <is>
          <t>Not stated</t>
        </is>
      </c>
      <c r="Q1124" s="9" t="inlineStr">
        <is>
          <t>https://grantcue.com/foundations/the-choate-foundation-fka-choate-bridges-foundation-822450365</t>
        </is>
      </c>
    </row>
    <row r="1125">
      <c r="A1125">
        <f>IF($E1125=$E1124,$A1124+1,1)</f>
        <v/>
      </c>
      <c r="B1125" t="inlineStr">
        <is>
          <t>THE ULM FAMILY FOUNDATION</t>
        </is>
      </c>
      <c r="C1125" t="inlineStr">
        <is>
          <t>20-5745473</t>
        </is>
      </c>
      <c r="D1125" t="inlineStr">
        <is>
          <t>Georgia</t>
        </is>
      </c>
      <c r="E1125" t="inlineStr">
        <is>
          <t>GA</t>
        </is>
      </c>
      <c r="F1125" t="n">
        <v>2025</v>
      </c>
      <c r="G1125" t="n">
        <v>2</v>
      </c>
      <c r="H1125" s="13" t="n">
        <v>2237946</v>
      </c>
      <c r="I1125" s="12" t="n">
        <v>63</v>
      </c>
      <c r="J1125" s="13" t="n">
        <v>10000</v>
      </c>
      <c r="K1125" s="13">
        <f>IFERROR($H1125/$I1125,"")</f>
        <v/>
      </c>
      <c r="L1125" s="13" t="n">
        <v>550000</v>
      </c>
      <c r="M1125" t="inlineStr">
        <is>
          <t>MN, FL, VA</t>
        </is>
      </c>
      <c r="N1125" t="inlineStr">
        <is>
          <t>No</t>
        </is>
      </c>
      <c r="O1125" t="inlineStr">
        <is>
          <t>Not stated</t>
        </is>
      </c>
      <c r="Q1125" s="9" t="inlineStr">
        <is>
          <t>https://grantcue.com/foundations/the-ulm-family-foundation-205745473</t>
        </is>
      </c>
    </row>
    <row r="1126">
      <c r="A1126">
        <f>IF($E1126=$E1125,$A1125+1,1)</f>
        <v/>
      </c>
      <c r="B1126" t="inlineStr">
        <is>
          <t>THE SELIG FOUNDATION INC</t>
        </is>
      </c>
      <c r="C1126" t="inlineStr">
        <is>
          <t>58-6074209</t>
        </is>
      </c>
      <c r="D1126" t="inlineStr">
        <is>
          <t>Georgia</t>
        </is>
      </c>
      <c r="E1126" t="inlineStr">
        <is>
          <t>GA</t>
        </is>
      </c>
      <c r="F1126" t="n">
        <v>2025</v>
      </c>
      <c r="G1126" t="n">
        <v>2</v>
      </c>
      <c r="H1126" s="13" t="n">
        <v>2214670</v>
      </c>
      <c r="I1126" s="12" t="n">
        <v>142</v>
      </c>
      <c r="J1126" s="13" t="n">
        <v>2375</v>
      </c>
      <c r="K1126" s="13">
        <f>IFERROR($H1126/$I1126,"")</f>
        <v/>
      </c>
      <c r="L1126" s="13" t="n">
        <v>393650</v>
      </c>
      <c r="M1126" t="inlineStr">
        <is>
          <t>IL, DC, NY</t>
        </is>
      </c>
      <c r="N1126" t="inlineStr">
        <is>
          <t>Yes</t>
        </is>
      </c>
      <c r="O1126" t="inlineStr">
        <is>
          <t>Not stated</t>
        </is>
      </c>
      <c r="Q1126" s="9" t="inlineStr">
        <is>
          <t>https://grantcue.com/foundations/the-selig-foundation-inc-586074209</t>
        </is>
      </c>
    </row>
    <row r="1127">
      <c r="A1127">
        <f>IF($E1127=$E1126,$A1126+1,1)</f>
        <v/>
      </c>
      <c r="B1127" t="inlineStr">
        <is>
          <t>THE CHARTER FOUNDATION INC</t>
        </is>
      </c>
      <c r="C1127" t="inlineStr">
        <is>
          <t>58-2144961</t>
        </is>
      </c>
      <c r="D1127" t="inlineStr">
        <is>
          <t>Georgia</t>
        </is>
      </c>
      <c r="E1127" t="inlineStr">
        <is>
          <t>GA</t>
        </is>
      </c>
      <c r="F1127" t="n">
        <v>2025</v>
      </c>
      <c r="G1127" t="n">
        <v>5</v>
      </c>
      <c r="H1127" s="13" t="n">
        <v>2198907</v>
      </c>
      <c r="I1127" s="12" t="n">
        <v>128</v>
      </c>
      <c r="J1127" s="13" t="n">
        <v>5000</v>
      </c>
      <c r="K1127" s="13">
        <f>IFERROR($H1127/$I1127,"")</f>
        <v/>
      </c>
      <c r="L1127" s="13" t="n">
        <v>423448</v>
      </c>
      <c r="M1127" t="inlineStr">
        <is>
          <t>AL, FL, IA</t>
        </is>
      </c>
      <c r="N1127" t="inlineStr">
        <is>
          <t>Yes</t>
        </is>
      </c>
      <c r="O1127" t="inlineStr">
        <is>
          <t>Yes</t>
        </is>
      </c>
      <c r="P1127" s="9" t="inlineStr">
        <is>
          <t>https://charterfoundation.net/</t>
        </is>
      </c>
      <c r="Q1127" s="9" t="inlineStr">
        <is>
          <t>https://grantcue.com/foundations/the-charter-foundation-inc-582144961</t>
        </is>
      </c>
    </row>
    <row r="1128">
      <c r="A1128">
        <f>IF($E1128=$E1127,$A1127+1,1)</f>
        <v/>
      </c>
      <c r="B1128" t="inlineStr">
        <is>
          <t>GEORGIA REHABILITATION INSTITUTE INC</t>
        </is>
      </c>
      <c r="C1128" t="inlineStr">
        <is>
          <t>58-1705662</t>
        </is>
      </c>
      <c r="D1128" t="inlineStr">
        <is>
          <t>Georgia</t>
        </is>
      </c>
      <c r="E1128" t="inlineStr">
        <is>
          <t>GA</t>
        </is>
      </c>
      <c r="F1128" t="n">
        <v>2024</v>
      </c>
      <c r="G1128" t="n">
        <v>2</v>
      </c>
      <c r="H1128" s="13" t="n">
        <v>2103606</v>
      </c>
      <c r="I1128" s="12" t="n">
        <v>69</v>
      </c>
      <c r="J1128" s="13" t="n">
        <v>12500</v>
      </c>
      <c r="K1128" s="13">
        <f>IFERROR($H1128/$I1128,"")</f>
        <v/>
      </c>
      <c r="L1128" s="13" t="n">
        <v>190000</v>
      </c>
      <c r="M1128" t="inlineStr">
        <is>
          <t>SC, FL</t>
        </is>
      </c>
      <c r="N1128" t="inlineStr">
        <is>
          <t>No</t>
        </is>
      </c>
      <c r="O1128" t="inlineStr">
        <is>
          <t>Not stated</t>
        </is>
      </c>
      <c r="Q1128" s="9" t="inlineStr">
        <is>
          <t>https://grantcue.com/foundations/georgia-rehabilitation-institute-inc-581705662</t>
        </is>
      </c>
    </row>
    <row r="1129">
      <c r="A1129">
        <f>IF($E1129=$E1128,$A1128+1,1)</f>
        <v/>
      </c>
      <c r="B1129" t="inlineStr">
        <is>
          <t>GOD'S GIFT</t>
        </is>
      </c>
      <c r="C1129" t="inlineStr">
        <is>
          <t>33-0831475</t>
        </is>
      </c>
      <c r="D1129" t="inlineStr">
        <is>
          <t>Georgia</t>
        </is>
      </c>
      <c r="E1129" t="inlineStr">
        <is>
          <t>GA</t>
        </is>
      </c>
      <c r="F1129" t="n">
        <v>2024</v>
      </c>
      <c r="G1129" t="n">
        <v>1</v>
      </c>
      <c r="H1129" s="13" t="n">
        <v>2102000</v>
      </c>
      <c r="I1129" s="12" t="n">
        <v>105</v>
      </c>
      <c r="J1129" s="13" t="n">
        <v>10000</v>
      </c>
      <c r="K1129" s="13">
        <f>IFERROR($H1129/$I1129,"")</f>
        <v/>
      </c>
      <c r="L1129" s="13" t="n">
        <v>600000</v>
      </c>
      <c r="M1129" t="inlineStr">
        <is>
          <t>CA, ID, HI</t>
        </is>
      </c>
      <c r="N1129" t="inlineStr">
        <is>
          <t>No</t>
        </is>
      </c>
      <c r="O1129" t="inlineStr">
        <is>
          <t>Not stated</t>
        </is>
      </c>
      <c r="Q1129" s="9" t="inlineStr">
        <is>
          <t>https://grantcue.com/foundations/god-s-gift-330831475</t>
        </is>
      </c>
    </row>
    <row r="1130">
      <c r="A1130">
        <f>IF($E1130=$E1129,$A1129+1,1)</f>
        <v/>
      </c>
      <c r="B1130" t="inlineStr">
        <is>
          <t>THALIA &amp; MICHAEL C CARLOS FOUNDATION IN</t>
        </is>
      </c>
      <c r="C1130" t="inlineStr">
        <is>
          <t>58-1410420</t>
        </is>
      </c>
      <c r="D1130" t="inlineStr">
        <is>
          <t>Georgia</t>
        </is>
      </c>
      <c r="E1130" t="inlineStr">
        <is>
          <t>GA</t>
        </is>
      </c>
      <c r="F1130" t="n">
        <v>2024</v>
      </c>
      <c r="G1130" t="n">
        <v>1</v>
      </c>
      <c r="H1130" s="13" t="n">
        <v>2060000</v>
      </c>
      <c r="I1130" s="12" t="n">
        <v>82</v>
      </c>
      <c r="J1130" s="13" t="n">
        <v>20000</v>
      </c>
      <c r="K1130" s="13">
        <f>IFERROR($H1130/$I1130,"")</f>
        <v/>
      </c>
      <c r="L1130" s="13" t="n">
        <v>100000</v>
      </c>
      <c r="M1130" t="inlineStr">
        <is>
          <t>NY, VA, NC</t>
        </is>
      </c>
      <c r="N1130" t="inlineStr">
        <is>
          <t>Yes</t>
        </is>
      </c>
      <c r="O1130" t="inlineStr">
        <is>
          <t>Not stated</t>
        </is>
      </c>
      <c r="Q1130" s="9" t="inlineStr">
        <is>
          <t>https://grantcue.com/foundations/thalia-and-michael-c-carlos-foundation-in-581410420</t>
        </is>
      </c>
    </row>
    <row r="1131">
      <c r="A1131">
        <f>IF($E1131=$E1130,$A1130+1,1)</f>
        <v/>
      </c>
      <c r="B1131" t="inlineStr">
        <is>
          <t>LEILA A THORNTON A THORNTON S M VENABLE W H</t>
        </is>
      </c>
      <c r="C1131" t="inlineStr">
        <is>
          <t>58-6174419</t>
        </is>
      </c>
      <c r="D1131" t="inlineStr">
        <is>
          <t>Georgia</t>
        </is>
      </c>
      <c r="E1131" t="inlineStr">
        <is>
          <t>GA</t>
        </is>
      </c>
      <c r="F1131" t="n">
        <v>2025</v>
      </c>
      <c r="G1131" t="n">
        <v>2</v>
      </c>
      <c r="H1131" s="13" t="n">
        <v>2054161</v>
      </c>
      <c r="I1131" s="12" t="n">
        <v>6</v>
      </c>
      <c r="J1131" s="13" t="n">
        <v>267962</v>
      </c>
      <c r="K1131" s="13">
        <f>IFERROR($H1131/$I1131,"")</f>
        <v/>
      </c>
      <c r="L1131" s="13" t="n">
        <v>535925</v>
      </c>
      <c r="N1131" t="inlineStr">
        <is>
          <t>No</t>
        </is>
      </c>
      <c r="O1131" t="inlineStr">
        <is>
          <t>Not stated</t>
        </is>
      </c>
      <c r="Q1131" s="9" t="inlineStr">
        <is>
          <t>https://grantcue.com/foundations/leila-a-thornton-a-thornton-s-m-venable-w-h-586174419</t>
        </is>
      </c>
    </row>
    <row r="1132">
      <c r="A1132">
        <f>IF($E1132=$E1131,$A1131+1,1)</f>
        <v/>
      </c>
      <c r="B1132" t="inlineStr">
        <is>
          <t>HEINEMANNMARK &amp; JUDY FOUNDATION-IM</t>
        </is>
      </c>
      <c r="C1132" t="inlineStr">
        <is>
          <t>20-5343022</t>
        </is>
      </c>
      <c r="D1132" t="inlineStr">
        <is>
          <t>Georgia</t>
        </is>
      </c>
      <c r="E1132" t="inlineStr">
        <is>
          <t>GA</t>
        </is>
      </c>
      <c r="F1132" t="n">
        <v>2025</v>
      </c>
      <c r="G1132" t="n">
        <v>2</v>
      </c>
      <c r="H1132" s="13" t="n">
        <v>2051266</v>
      </c>
      <c r="I1132" s="12" t="n">
        <v>63</v>
      </c>
      <c r="J1132" s="13" t="n">
        <v>10945</v>
      </c>
      <c r="K1132" s="13">
        <f>IFERROR($H1132/$I1132,"")</f>
        <v/>
      </c>
      <c r="L1132" s="13" t="n">
        <v>500000</v>
      </c>
      <c r="M1132" t="inlineStr">
        <is>
          <t>NC, SC, FL</t>
        </is>
      </c>
      <c r="N1132" t="inlineStr">
        <is>
          <t>Yes</t>
        </is>
      </c>
      <c r="O1132" t="inlineStr">
        <is>
          <t>Yes</t>
        </is>
      </c>
      <c r="Q1132" s="9" t="inlineStr">
        <is>
          <t>https://grantcue.com/foundations/heinemannmark-and-judy-foundation-im-205343022</t>
        </is>
      </c>
    </row>
    <row r="1133">
      <c r="A1133">
        <f>IF($E1133=$E1132,$A1132+1,1)</f>
        <v/>
      </c>
      <c r="B1133" t="inlineStr">
        <is>
          <t>GRIFFITH FAMILY FOUNDATION INC</t>
        </is>
      </c>
      <c r="C1133" t="inlineStr">
        <is>
          <t>58-2075742</t>
        </is>
      </c>
      <c r="D1133" t="inlineStr">
        <is>
          <t>Georgia</t>
        </is>
      </c>
      <c r="E1133" t="inlineStr">
        <is>
          <t>GA</t>
        </is>
      </c>
      <c r="F1133" t="n">
        <v>2024</v>
      </c>
      <c r="G1133" t="n">
        <v>2</v>
      </c>
      <c r="H1133" s="13" t="n">
        <v>2031886</v>
      </c>
      <c r="I1133" s="12" t="n">
        <v>108</v>
      </c>
      <c r="J1133" s="13" t="n">
        <v>13500</v>
      </c>
      <c r="K1133" s="13">
        <f>IFERROR($H1133/$I1133,"")</f>
        <v/>
      </c>
      <c r="L1133" s="13" t="n">
        <v>90300</v>
      </c>
      <c r="M1133" t="inlineStr">
        <is>
          <t>PA, MD, DC</t>
        </is>
      </c>
      <c r="N1133" t="inlineStr">
        <is>
          <t>No</t>
        </is>
      </c>
      <c r="O1133" t="inlineStr">
        <is>
          <t>Not stated</t>
        </is>
      </c>
      <c r="Q1133" s="9" t="inlineStr">
        <is>
          <t>https://grantcue.com/foundations/griffith-family-foundation-inc-582075742</t>
        </is>
      </c>
    </row>
    <row r="1134">
      <c r="A1134">
        <f>IF($E1134=$E1133,$A1133+1,1)</f>
        <v/>
      </c>
      <c r="B1134" t="inlineStr">
        <is>
          <t>COLONIAL FOUNDATION INC</t>
        </is>
      </c>
      <c r="C1134" t="inlineStr">
        <is>
          <t>58-1693323</t>
        </is>
      </c>
      <c r="D1134" t="inlineStr">
        <is>
          <t>Georgia</t>
        </is>
      </c>
      <c r="E1134" t="inlineStr">
        <is>
          <t>GA</t>
        </is>
      </c>
      <c r="F1134" t="n">
        <v>2024</v>
      </c>
      <c r="G1134" t="n">
        <v>1</v>
      </c>
      <c r="H1134" s="13" t="n">
        <v>2027562</v>
      </c>
      <c r="I1134" s="12" t="n">
        <v>64</v>
      </c>
      <c r="J1134" s="13" t="n">
        <v>5000</v>
      </c>
      <c r="K1134" s="13">
        <f>IFERROR($H1134/$I1134,"")</f>
        <v/>
      </c>
      <c r="L1134" s="13" t="n">
        <v>400000</v>
      </c>
      <c r="M1134" t="inlineStr">
        <is>
          <t>SC, DC, WY</t>
        </is>
      </c>
      <c r="N1134" t="inlineStr">
        <is>
          <t>Yes</t>
        </is>
      </c>
      <c r="O1134" t="inlineStr">
        <is>
          <t>Not stated</t>
        </is>
      </c>
      <c r="Q1134" s="9" t="inlineStr">
        <is>
          <t>https://grantcue.com/foundations/colonial-foundation-inc-581693323</t>
        </is>
      </c>
    </row>
    <row r="1135">
      <c r="A1135">
        <f>IF($E1135=$E1134,$A1134+1,1)</f>
        <v/>
      </c>
      <c r="B1135" t="inlineStr">
        <is>
          <t>THE SARA AND FRED HOYT CHARITABLE TRUST</t>
        </is>
      </c>
      <c r="C1135" t="inlineStr">
        <is>
          <t>58-6331684</t>
        </is>
      </c>
      <c r="D1135" t="inlineStr">
        <is>
          <t>Georgia</t>
        </is>
      </c>
      <c r="E1135" t="inlineStr">
        <is>
          <t>GA</t>
        </is>
      </c>
      <c r="F1135" t="n">
        <v>2025</v>
      </c>
      <c r="G1135" t="n">
        <v>3</v>
      </c>
      <c r="H1135" s="13" t="n">
        <v>2025000</v>
      </c>
      <c r="I1135" s="12" t="n">
        <v>6</v>
      </c>
      <c r="J1135" s="13" t="n">
        <v>337500</v>
      </c>
      <c r="K1135" s="13">
        <f>IFERROR($H1135/$I1135,"")</f>
        <v/>
      </c>
      <c r="L1135" s="13" t="n">
        <v>450000</v>
      </c>
      <c r="N1135" t="inlineStr">
        <is>
          <t>No</t>
        </is>
      </c>
      <c r="O1135" t="inlineStr">
        <is>
          <t>Not stated</t>
        </is>
      </c>
      <c r="Q1135" s="9" t="inlineStr">
        <is>
          <t>https://grantcue.com/foundations/the-sara-and-fred-hoyt-charitable-trust-586331684</t>
        </is>
      </c>
    </row>
    <row r="1136">
      <c r="A1136">
        <f>IF($E1136=$E1135,$A1135+1,1)</f>
        <v/>
      </c>
      <c r="B1136" t="inlineStr">
        <is>
          <t>VAN NUYS FOUNDATION</t>
        </is>
      </c>
      <c r="C1136" t="inlineStr">
        <is>
          <t>26-0848900</t>
        </is>
      </c>
      <c r="D1136" t="inlineStr">
        <is>
          <t>Georgia</t>
        </is>
      </c>
      <c r="E1136" t="inlineStr">
        <is>
          <t>GA</t>
        </is>
      </c>
      <c r="F1136" t="n">
        <v>2025</v>
      </c>
      <c r="G1136" t="n">
        <v>2</v>
      </c>
      <c r="H1136" s="13" t="n">
        <v>2020401</v>
      </c>
      <c r="I1136" s="12" t="n">
        <v>26</v>
      </c>
      <c r="J1136" s="13" t="n">
        <v>3000</v>
      </c>
      <c r="K1136" s="13">
        <f>IFERROR($H1136/$I1136,"")</f>
        <v/>
      </c>
      <c r="L1136" s="13" t="n">
        <v>1067809</v>
      </c>
      <c r="M1136" t="inlineStr">
        <is>
          <t>CA, PA, MD</t>
        </is>
      </c>
      <c r="N1136" t="inlineStr">
        <is>
          <t>No</t>
        </is>
      </c>
      <c r="O1136" t="inlineStr">
        <is>
          <t>Not stated</t>
        </is>
      </c>
      <c r="Q1136" s="9" t="inlineStr">
        <is>
          <t>https://grantcue.com/foundations/van-nuys-foundation-260848900</t>
        </is>
      </c>
    </row>
    <row r="1137">
      <c r="A1137">
        <f>IF($E1137=$E1136,$A1136+1,1)</f>
        <v/>
      </c>
      <c r="B1137" t="inlineStr">
        <is>
          <t>THE RICH FOUNDATION INC</t>
        </is>
      </c>
      <c r="C1137" t="inlineStr">
        <is>
          <t>58-6038037</t>
        </is>
      </c>
      <c r="D1137" t="inlineStr">
        <is>
          <t>Georgia</t>
        </is>
      </c>
      <c r="E1137" t="inlineStr">
        <is>
          <t>GA</t>
        </is>
      </c>
      <c r="F1137" t="n">
        <v>2024</v>
      </c>
      <c r="G1137" t="n">
        <v>1</v>
      </c>
      <c r="H1137" s="13" t="n">
        <v>1993960</v>
      </c>
      <c r="I1137" s="12" t="n">
        <v>37</v>
      </c>
      <c r="J1137" s="13" t="n">
        <v>50000</v>
      </c>
      <c r="K1137" s="13">
        <f>IFERROR($H1137/$I1137,"")</f>
        <v/>
      </c>
      <c r="L1137" s="13" t="n">
        <v>150000</v>
      </c>
      <c r="M1137" t="inlineStr">
        <is>
          <t>NC</t>
        </is>
      </c>
      <c r="N1137" t="inlineStr">
        <is>
          <t>Yes</t>
        </is>
      </c>
      <c r="O1137" t="inlineStr">
        <is>
          <t>Not stated</t>
        </is>
      </c>
      <c r="P1137" s="9" t="inlineStr">
        <is>
          <t>https://richfoundationatlanta.org/</t>
        </is>
      </c>
      <c r="Q1137" s="9" t="inlineStr">
        <is>
          <t>https://grantcue.com/foundations/the-rich-foundation-inc-586038037</t>
        </is>
      </c>
    </row>
    <row r="1138">
      <c r="A1138">
        <f>IF($E1138=$E1137,$A1137+1,1)</f>
        <v/>
      </c>
      <c r="B1138" t="inlineStr">
        <is>
          <t>R HOWARD DOBBS JR FOUNDATION INC</t>
        </is>
      </c>
      <c r="C1138" t="inlineStr">
        <is>
          <t>58-6033186</t>
        </is>
      </c>
      <c r="D1138" t="inlineStr">
        <is>
          <t>Georgia</t>
        </is>
      </c>
      <c r="E1138" t="inlineStr">
        <is>
          <t>GA</t>
        </is>
      </c>
      <c r="F1138" t="n">
        <v>2024</v>
      </c>
      <c r="G1138" t="n">
        <v>1</v>
      </c>
      <c r="H1138" s="13" t="n">
        <v>1982640</v>
      </c>
      <c r="I1138" s="12" t="n">
        <v>32</v>
      </c>
      <c r="J1138" s="13" t="n">
        <v>50000</v>
      </c>
      <c r="K1138" s="13">
        <f>IFERROR($H1138/$I1138,"")</f>
        <v/>
      </c>
      <c r="L1138" s="13" t="n">
        <v>250000</v>
      </c>
      <c r="N1138" t="inlineStr">
        <is>
          <t>Yes</t>
        </is>
      </c>
      <c r="O1138" t="inlineStr">
        <is>
          <t>Yes</t>
        </is>
      </c>
      <c r="P1138" s="9" t="inlineStr">
        <is>
          <t>http://www.dobbsfoundation.org/</t>
        </is>
      </c>
      <c r="Q1138" s="9" t="inlineStr">
        <is>
          <t>https://grantcue.com/foundations/r-howard-dobbs-jr-foundation-inc-586033186</t>
        </is>
      </c>
    </row>
    <row r="1139">
      <c r="A1139">
        <f>IF($E1139=$E1138,$A1138+1,1)</f>
        <v/>
      </c>
      <c r="B1139" t="inlineStr">
        <is>
          <t>THE FRANCES AND BEVERLY DUBOSE FOUNDATION INC</t>
        </is>
      </c>
      <c r="C1139" t="inlineStr">
        <is>
          <t>58-1901090</t>
        </is>
      </c>
      <c r="D1139" t="inlineStr">
        <is>
          <t>Georgia</t>
        </is>
      </c>
      <c r="E1139" t="inlineStr">
        <is>
          <t>GA</t>
        </is>
      </c>
      <c r="F1139" t="n">
        <v>2024</v>
      </c>
      <c r="G1139" t="n">
        <v>2</v>
      </c>
      <c r="H1139" s="13" t="n">
        <v>1956842</v>
      </c>
      <c r="I1139" s="12" t="n">
        <v>37</v>
      </c>
      <c r="J1139" s="13" t="n">
        <v>10000</v>
      </c>
      <c r="K1139" s="13">
        <f>IFERROR($H1139/$I1139,"")</f>
        <v/>
      </c>
      <c r="L1139" s="13" t="n">
        <v>555000</v>
      </c>
      <c r="M1139" t="inlineStr">
        <is>
          <t>PA, KY, DC</t>
        </is>
      </c>
      <c r="N1139" t="inlineStr">
        <is>
          <t>No</t>
        </is>
      </c>
      <c r="O1139" t="inlineStr">
        <is>
          <t>Not stated</t>
        </is>
      </c>
      <c r="Q1139" s="9" t="inlineStr">
        <is>
          <t>https://grantcue.com/foundations/the-frances-and-beverly-dubose-foundation-inc-581901090</t>
        </is>
      </c>
    </row>
    <row r="1140">
      <c r="A1140">
        <f>IF($E1140=$E1139,$A1139+1,1)</f>
        <v/>
      </c>
      <c r="B1140" t="inlineStr">
        <is>
          <t>PATTY &amp; DOUG REID FAMILY FOUNDATION INC</t>
        </is>
      </c>
      <c r="C1140" t="inlineStr">
        <is>
          <t>26-1436975</t>
        </is>
      </c>
      <c r="D1140" t="inlineStr">
        <is>
          <t>Georgia</t>
        </is>
      </c>
      <c r="E1140" t="inlineStr">
        <is>
          <t>GA</t>
        </is>
      </c>
      <c r="F1140" t="n">
        <v>2025</v>
      </c>
      <c r="G1140" t="n">
        <v>2</v>
      </c>
      <c r="H1140" s="13" t="n">
        <v>1955025</v>
      </c>
      <c r="I1140" s="12" t="n">
        <v>98</v>
      </c>
      <c r="J1140" s="13" t="n">
        <v>5000</v>
      </c>
      <c r="K1140" s="13">
        <f>IFERROR($H1140/$I1140,"")</f>
        <v/>
      </c>
      <c r="L1140" s="13" t="n">
        <v>420000</v>
      </c>
      <c r="M1140" t="inlineStr">
        <is>
          <t>MA, VA, DC</t>
        </is>
      </c>
      <c r="N1140" t="inlineStr">
        <is>
          <t>No</t>
        </is>
      </c>
      <c r="O1140" t="inlineStr">
        <is>
          <t>Not stated</t>
        </is>
      </c>
      <c r="Q1140" s="9" t="inlineStr">
        <is>
          <t>https://grantcue.com/foundations/patty-and-doug-reid-family-foundation-inc-261436975</t>
        </is>
      </c>
    </row>
    <row r="1141">
      <c r="A1141">
        <f>IF($E1141=$E1140,$A1140+1,1)</f>
        <v/>
      </c>
      <c r="B1141" t="inlineStr">
        <is>
          <t>TR UA KATHERINE J MURPHY FDN - MISC</t>
        </is>
      </c>
      <c r="C1141" t="inlineStr">
        <is>
          <t>58-6026045</t>
        </is>
      </c>
      <c r="D1141" t="inlineStr">
        <is>
          <t>Georgia</t>
        </is>
      </c>
      <c r="E1141" t="inlineStr">
        <is>
          <t>GA</t>
        </is>
      </c>
      <c r="F1141" t="n">
        <v>2025</v>
      </c>
      <c r="G1141" t="n">
        <v>2</v>
      </c>
      <c r="H1141" s="13" t="n">
        <v>1950800</v>
      </c>
      <c r="I1141" s="12" t="n">
        <v>68</v>
      </c>
      <c r="J1141" s="13" t="n">
        <v>25000</v>
      </c>
      <c r="K1141" s="13">
        <f>IFERROR($H1141/$I1141,"")</f>
        <v/>
      </c>
      <c r="L1141" s="13" t="n">
        <v>70000</v>
      </c>
      <c r="M1141" t="inlineStr">
        <is>
          <t>CT, VA, NV</t>
        </is>
      </c>
      <c r="N1141" t="inlineStr">
        <is>
          <t>Yes</t>
        </is>
      </c>
      <c r="O1141" t="inlineStr">
        <is>
          <t>Not stated</t>
        </is>
      </c>
      <c r="Q1141" s="9" t="inlineStr">
        <is>
          <t>https://grantcue.com/foundations/tr-ua-katherine-j-murphy-fdn-misc-586026045</t>
        </is>
      </c>
    </row>
    <row r="1142">
      <c r="A1142">
        <f>IF($E1142=$E1141,$A1141+1,1)</f>
        <v/>
      </c>
      <c r="B1142" t="inlineStr">
        <is>
          <t>Frances Wood Wilson Foundation Inc</t>
        </is>
      </c>
      <c r="C1142" t="inlineStr">
        <is>
          <t>58-6035441</t>
        </is>
      </c>
      <c r="D1142" t="inlineStr">
        <is>
          <t>Georgia</t>
        </is>
      </c>
      <c r="E1142" t="inlineStr">
        <is>
          <t>GA</t>
        </is>
      </c>
      <c r="F1142" t="n">
        <v>2024</v>
      </c>
      <c r="G1142" t="n">
        <v>1</v>
      </c>
      <c r="H1142" s="13" t="n">
        <v>1916097</v>
      </c>
      <c r="I1142" s="12" t="n">
        <v>131</v>
      </c>
      <c r="J1142" s="13" t="n">
        <v>10000</v>
      </c>
      <c r="K1142" s="13">
        <f>IFERROR($H1142/$I1142,"")</f>
        <v/>
      </c>
      <c r="L1142" s="13" t="n">
        <v>100000</v>
      </c>
      <c r="M1142" t="inlineStr">
        <is>
          <t>MA, NY, TX</t>
        </is>
      </c>
      <c r="N1142" t="inlineStr">
        <is>
          <t>Yes</t>
        </is>
      </c>
      <c r="O1142" t="inlineStr">
        <is>
          <t>Yes</t>
        </is>
      </c>
      <c r="P1142" s="9" t="inlineStr">
        <is>
          <t>https://www.fwwfoundation.org/</t>
        </is>
      </c>
      <c r="Q1142" s="9" t="inlineStr">
        <is>
          <t>https://grantcue.com/foundations/frances-wood-wilson-foundation-inc-586035441</t>
        </is>
      </c>
    </row>
    <row r="1143">
      <c r="A1143">
        <f>IF($E1143=$E1142,$A1142+1,1)</f>
        <v/>
      </c>
      <c r="B1143" t="inlineStr">
        <is>
          <t>GX Foundation Inc</t>
        </is>
      </c>
      <c r="C1143" t="inlineStr">
        <is>
          <t>86-2596055</t>
        </is>
      </c>
      <c r="D1143" t="inlineStr">
        <is>
          <t>Georgia</t>
        </is>
      </c>
      <c r="E1143" t="inlineStr">
        <is>
          <t>GA</t>
        </is>
      </c>
      <c r="F1143" t="n">
        <v>2025</v>
      </c>
      <c r="G1143" t="n">
        <v>2</v>
      </c>
      <c r="H1143" s="13" t="n">
        <v>1912500</v>
      </c>
      <c r="I1143" s="12" t="n">
        <v>31</v>
      </c>
      <c r="J1143" s="13" t="n">
        <v>51000</v>
      </c>
      <c r="K1143" s="13">
        <f>IFERROR($H1143/$I1143,"")</f>
        <v/>
      </c>
      <c r="L1143" s="13" t="n">
        <v>102000</v>
      </c>
      <c r="M1143" t="inlineStr">
        <is>
          <t>CA, TN, MA</t>
        </is>
      </c>
      <c r="N1143" t="inlineStr">
        <is>
          <t>Yes</t>
        </is>
      </c>
      <c r="O1143" t="inlineStr">
        <is>
          <t>Yes</t>
        </is>
      </c>
      <c r="P1143" s="9" t="inlineStr">
        <is>
          <t>https://httpswww.gxff.org/</t>
        </is>
      </c>
      <c r="Q1143" s="9" t="inlineStr">
        <is>
          <t>https://grantcue.com/foundations/gx-foundation-inc-862596055</t>
        </is>
      </c>
    </row>
    <row r="1144">
      <c r="A1144">
        <f>IF($E1144=$E1143,$A1143+1,1)</f>
        <v/>
      </c>
      <c r="B1144" t="inlineStr">
        <is>
          <t>THE JIM AND BILLIE ELLIS FOUNDATION INC</t>
        </is>
      </c>
      <c r="C1144" t="inlineStr">
        <is>
          <t>58-2500810</t>
        </is>
      </c>
      <c r="D1144" t="inlineStr">
        <is>
          <t>Georgia</t>
        </is>
      </c>
      <c r="E1144" t="inlineStr">
        <is>
          <t>GA</t>
        </is>
      </c>
      <c r="F1144" t="n">
        <v>2024</v>
      </c>
      <c r="G1144" t="n">
        <v>1</v>
      </c>
      <c r="H1144" s="13" t="n">
        <v>1892000</v>
      </c>
      <c r="I1144" s="12" t="n">
        <v>29</v>
      </c>
      <c r="J1144" s="13" t="n">
        <v>50000</v>
      </c>
      <c r="K1144" s="13">
        <f>IFERROR($H1144/$I1144,"")</f>
        <v/>
      </c>
      <c r="L1144" s="13" t="n">
        <v>300000</v>
      </c>
      <c r="M1144" t="inlineStr">
        <is>
          <t>NC, MO, FL</t>
        </is>
      </c>
      <c r="N1144" t="inlineStr">
        <is>
          <t>No</t>
        </is>
      </c>
      <c r="O1144" t="inlineStr">
        <is>
          <t>Not stated</t>
        </is>
      </c>
      <c r="Q1144" s="9" t="inlineStr">
        <is>
          <t>https://grantcue.com/foundations/the-jim-and-billie-ellis-foundation-inc-582500810</t>
        </is>
      </c>
    </row>
    <row r="1145">
      <c r="A1145">
        <f>IF($E1145=$E1144,$A1144+1,1)</f>
        <v/>
      </c>
      <c r="B1145" t="inlineStr">
        <is>
          <t>Around The Table Foundation</t>
        </is>
      </c>
      <c r="C1145" t="inlineStr">
        <is>
          <t>84-4457220</t>
        </is>
      </c>
      <c r="D1145" t="inlineStr">
        <is>
          <t>Georgia</t>
        </is>
      </c>
      <c r="E1145" t="inlineStr">
        <is>
          <t>GA</t>
        </is>
      </c>
      <c r="F1145" t="n">
        <v>2025</v>
      </c>
      <c r="G1145" t="n">
        <v>2</v>
      </c>
      <c r="H1145" s="13" t="n">
        <v>1881167</v>
      </c>
      <c r="I1145" s="12" t="n">
        <v>60</v>
      </c>
      <c r="J1145" s="13" t="n">
        <v>10000</v>
      </c>
      <c r="K1145" s="13">
        <f>IFERROR($H1145/$I1145,"")</f>
        <v/>
      </c>
      <c r="L1145" s="13" t="n">
        <v>200000</v>
      </c>
      <c r="M1145" t="inlineStr">
        <is>
          <t>NY, DC, MA</t>
        </is>
      </c>
      <c r="N1145" t="inlineStr">
        <is>
          <t>No</t>
        </is>
      </c>
      <c r="O1145" t="inlineStr">
        <is>
          <t>Not stated</t>
        </is>
      </c>
      <c r="Q1145" s="9" t="inlineStr">
        <is>
          <t>https://grantcue.com/foundations/around-the-table-foundation-844457220</t>
        </is>
      </c>
    </row>
    <row r="1146">
      <c r="A1146">
        <f>IF($E1146=$E1145,$A1145+1,1)</f>
        <v/>
      </c>
      <c r="B1146" t="inlineStr">
        <is>
          <t>DUNN FAMILY FOUNDATION</t>
        </is>
      </c>
      <c r="C1146" t="inlineStr">
        <is>
          <t>42-1643843</t>
        </is>
      </c>
      <c r="D1146" t="inlineStr">
        <is>
          <t>Georgia</t>
        </is>
      </c>
      <c r="E1146" t="inlineStr">
        <is>
          <t>GA</t>
        </is>
      </c>
      <c r="F1146" t="n">
        <v>2025</v>
      </c>
      <c r="G1146" t="n">
        <v>2</v>
      </c>
      <c r="H1146" s="13" t="n">
        <v>1859494</v>
      </c>
      <c r="I1146" s="12" t="n">
        <v>39</v>
      </c>
      <c r="J1146" s="13" t="n">
        <v>20000</v>
      </c>
      <c r="K1146" s="13">
        <f>IFERROR($H1146/$I1146,"")</f>
        <v/>
      </c>
      <c r="L1146" s="13" t="n">
        <v>200000</v>
      </c>
      <c r="M1146" t="inlineStr">
        <is>
          <t>FL, LA, TN</t>
        </is>
      </c>
      <c r="N1146" t="inlineStr">
        <is>
          <t>Yes</t>
        </is>
      </c>
      <c r="O1146" t="inlineStr">
        <is>
          <t>Yes</t>
        </is>
      </c>
      <c r="P1146" s="9" t="inlineStr">
        <is>
          <t>https://www.dunnfamilyfoundation.org/</t>
        </is>
      </c>
      <c r="Q1146" s="9" t="inlineStr">
        <is>
          <t>https://grantcue.com/foundations/dunn-family-foundation-421643843</t>
        </is>
      </c>
    </row>
    <row r="1147">
      <c r="A1147">
        <f>IF($E1147=$E1146,$A1146+1,1)</f>
        <v/>
      </c>
      <c r="B1147" t="inlineStr">
        <is>
          <t>CHESED INC</t>
        </is>
      </c>
      <c r="C1147" t="inlineStr">
        <is>
          <t>58-0231691</t>
        </is>
      </c>
      <c r="D1147" t="inlineStr">
        <is>
          <t>Georgia</t>
        </is>
      </c>
      <c r="E1147" t="inlineStr">
        <is>
          <t>GA</t>
        </is>
      </c>
      <c r="F1147" t="n">
        <v>2024</v>
      </c>
      <c r="G1147" t="n">
        <v>1</v>
      </c>
      <c r="H1147" s="13" t="n">
        <v>1859329</v>
      </c>
      <c r="I1147" s="12" t="n">
        <v>27</v>
      </c>
      <c r="J1147" s="13" t="n">
        <v>20000</v>
      </c>
      <c r="K1147" s="13">
        <f>IFERROR($H1147/$I1147,"")</f>
        <v/>
      </c>
      <c r="L1147" s="13" t="n">
        <v>872515</v>
      </c>
      <c r="M1147" t="inlineStr">
        <is>
          <t>NY, NC, MA</t>
        </is>
      </c>
      <c r="N1147" t="inlineStr">
        <is>
          <t>No</t>
        </is>
      </c>
      <c r="O1147" t="inlineStr">
        <is>
          <t>Not stated</t>
        </is>
      </c>
      <c r="Q1147" s="9" t="inlineStr">
        <is>
          <t>https://grantcue.com/foundations/chesed-inc-c-o-marcus-family-office-llc-580231691</t>
        </is>
      </c>
    </row>
    <row r="1148">
      <c r="A1148">
        <f>IF($E1148=$E1147,$A1147+1,1)</f>
        <v/>
      </c>
      <c r="B1148" t="inlineStr">
        <is>
          <t>STUART ROSE FAMILY FOUNDATION STUART ROSE</t>
        </is>
      </c>
      <c r="C1148" t="inlineStr">
        <is>
          <t>31-1274967</t>
        </is>
      </c>
      <c r="D1148" t="inlineStr">
        <is>
          <t>Georgia</t>
        </is>
      </c>
      <c r="E1148" t="inlineStr">
        <is>
          <t>GA</t>
        </is>
      </c>
      <c r="F1148" t="n">
        <v>2023</v>
      </c>
      <c r="G1148" t="n">
        <v>1</v>
      </c>
      <c r="H1148" s="13" t="n">
        <v>1854400</v>
      </c>
      <c r="I1148" s="12" t="n">
        <v>11</v>
      </c>
      <c r="J1148" s="13" t="n">
        <v>40000</v>
      </c>
      <c r="K1148" s="13">
        <f>IFERROR($H1148/$I1148,"")</f>
        <v/>
      </c>
      <c r="L1148" s="13" t="n">
        <v>1375000</v>
      </c>
      <c r="M1148" t="inlineStr">
        <is>
          <t>OH, DC</t>
        </is>
      </c>
      <c r="N1148" t="inlineStr">
        <is>
          <t>No</t>
        </is>
      </c>
      <c r="O1148" t="inlineStr">
        <is>
          <t>Not stated</t>
        </is>
      </c>
      <c r="Q1148" s="9" t="inlineStr">
        <is>
          <t>https://grantcue.com/foundations/stuart-rose-family-foundation-stuart-rose-311274967</t>
        </is>
      </c>
    </row>
    <row r="1149">
      <c r="A1149">
        <f>IF($E1149=$E1148,$A1148+1,1)</f>
        <v/>
      </c>
      <c r="B1149" t="inlineStr">
        <is>
          <t>STOREY FOUNDATION INC</t>
        </is>
      </c>
      <c r="C1149" t="inlineStr">
        <is>
          <t>58-2305034</t>
        </is>
      </c>
      <c r="D1149" t="inlineStr">
        <is>
          <t>Georgia</t>
        </is>
      </c>
      <c r="E1149" t="inlineStr">
        <is>
          <t>GA</t>
        </is>
      </c>
      <c r="F1149" t="n">
        <v>2025</v>
      </c>
      <c r="G1149" t="n">
        <v>2</v>
      </c>
      <c r="H1149" s="13" t="n">
        <v>1838850</v>
      </c>
      <c r="I1149" s="12" t="n">
        <v>75</v>
      </c>
      <c r="J1149" s="13" t="n">
        <v>10000</v>
      </c>
      <c r="K1149" s="13">
        <f>IFERROR($H1149/$I1149,"")</f>
        <v/>
      </c>
      <c r="L1149" s="13" t="n">
        <v>250000</v>
      </c>
      <c r="M1149" t="inlineStr">
        <is>
          <t>SC, MS, NC</t>
        </is>
      </c>
      <c r="N1149" t="inlineStr">
        <is>
          <t>No</t>
        </is>
      </c>
      <c r="O1149" t="inlineStr">
        <is>
          <t>Not stated</t>
        </is>
      </c>
      <c r="Q1149" s="9" t="inlineStr">
        <is>
          <t>https://grantcue.com/foundations/storey-foundation-inc-582305034</t>
        </is>
      </c>
    </row>
    <row r="1150">
      <c r="A1150">
        <f>IF($E1150=$E1149,$A1149+1,1)</f>
        <v/>
      </c>
      <c r="B1150" t="inlineStr">
        <is>
          <t>RAYGAR FOUNDATION</t>
        </is>
      </c>
      <c r="C1150" t="inlineStr">
        <is>
          <t>65-6128544</t>
        </is>
      </c>
      <c r="D1150" t="inlineStr">
        <is>
          <t>Georgia</t>
        </is>
      </c>
      <c r="E1150" t="inlineStr">
        <is>
          <t>GA</t>
        </is>
      </c>
      <c r="F1150" t="n">
        <v>2024</v>
      </c>
      <c r="G1150" t="n">
        <v>2</v>
      </c>
      <c r="H1150" s="13" t="n">
        <v>1830000</v>
      </c>
      <c r="I1150" s="12" t="n">
        <v>25</v>
      </c>
      <c r="J1150" s="13" t="n">
        <v>53000</v>
      </c>
      <c r="K1150" s="13">
        <f>IFERROR($H1150/$I1150,"")</f>
        <v/>
      </c>
      <c r="L1150" s="13" t="n">
        <v>149000</v>
      </c>
      <c r="M1150" t="inlineStr">
        <is>
          <t>VA, TX, AL</t>
        </is>
      </c>
      <c r="N1150" t="inlineStr">
        <is>
          <t>No</t>
        </is>
      </c>
      <c r="O1150" t="inlineStr">
        <is>
          <t>Not stated</t>
        </is>
      </c>
      <c r="Q1150" s="9" t="inlineStr">
        <is>
          <t>https://grantcue.com/foundations/raygar-foundation-656128544</t>
        </is>
      </c>
    </row>
    <row r="1151">
      <c r="A1151">
        <f>IF($E1151=$E1150,$A1150+1,1)</f>
        <v/>
      </c>
      <c r="B1151" t="inlineStr">
        <is>
          <t>JAMES T MCAFEE JR &amp; CAROLYN T MCAFEE FOUNDATION</t>
        </is>
      </c>
      <c r="C1151" t="inlineStr">
        <is>
          <t>58-6219512</t>
        </is>
      </c>
      <c r="D1151" t="inlineStr">
        <is>
          <t>Georgia</t>
        </is>
      </c>
      <c r="E1151" t="inlineStr">
        <is>
          <t>GA</t>
        </is>
      </c>
      <c r="F1151" t="n">
        <v>2025</v>
      </c>
      <c r="G1151" t="n">
        <v>2</v>
      </c>
      <c r="H1151" s="13" t="n">
        <v>1825000</v>
      </c>
      <c r="I1151" s="12" t="n">
        <v>6</v>
      </c>
      <c r="J1151" s="13" t="n">
        <v>250000</v>
      </c>
      <c r="K1151" s="13">
        <f>IFERROR($H1151/$I1151,"")</f>
        <v/>
      </c>
      <c r="L1151" s="13" t="n">
        <v>575000</v>
      </c>
      <c r="M1151" t="inlineStr">
        <is>
          <t>TN</t>
        </is>
      </c>
      <c r="N1151" t="inlineStr">
        <is>
          <t>No</t>
        </is>
      </c>
      <c r="O1151" t="inlineStr">
        <is>
          <t>Not stated</t>
        </is>
      </c>
      <c r="Q1151" s="9" t="inlineStr">
        <is>
          <t>https://grantcue.com/foundations/james-t-mcafee-jr-and-carolyn-t-mcafee-foundation-586219512</t>
        </is>
      </c>
    </row>
    <row r="1152">
      <c r="A1152">
        <f>IF($E1152=$E1151,$A1151+1,1)</f>
        <v/>
      </c>
      <c r="B1152" t="inlineStr">
        <is>
          <t>THE SKK FOUNDATION INC</t>
        </is>
      </c>
      <c r="C1152" t="inlineStr">
        <is>
          <t>82-1861105</t>
        </is>
      </c>
      <c r="D1152" t="inlineStr">
        <is>
          <t>Georgia</t>
        </is>
      </c>
      <c r="E1152" t="inlineStr">
        <is>
          <t>GA</t>
        </is>
      </c>
      <c r="F1152" t="n">
        <v>2024</v>
      </c>
      <c r="G1152" t="n">
        <v>1</v>
      </c>
      <c r="H1152" s="13" t="n">
        <v>1825000</v>
      </c>
      <c r="I1152" s="12" t="n">
        <v>14</v>
      </c>
      <c r="J1152" s="13" t="n">
        <v>37500</v>
      </c>
      <c r="K1152" s="13">
        <f>IFERROR($H1152/$I1152,"")</f>
        <v/>
      </c>
      <c r="L1152" s="13" t="n">
        <v>500000</v>
      </c>
      <c r="M1152" t="inlineStr">
        <is>
          <t>CT</t>
        </is>
      </c>
      <c r="N1152" t="inlineStr">
        <is>
          <t>No</t>
        </is>
      </c>
      <c r="O1152" t="inlineStr">
        <is>
          <t>Not stated</t>
        </is>
      </c>
      <c r="Q1152" s="9" t="inlineStr">
        <is>
          <t>https://grantcue.com/foundations/the-skk-foundation-inc-821861105</t>
        </is>
      </c>
    </row>
    <row r="1153">
      <c r="A1153">
        <f>IF($E1153=$E1152,$A1152+1,1)</f>
        <v/>
      </c>
      <c r="B1153" t="inlineStr">
        <is>
          <t>J B FUQUA FOUNDATION INC</t>
        </is>
      </c>
      <c r="C1153" t="inlineStr">
        <is>
          <t>23-7122039</t>
        </is>
      </c>
      <c r="D1153" t="inlineStr">
        <is>
          <t>Georgia</t>
        </is>
      </c>
      <c r="E1153" t="inlineStr">
        <is>
          <t>GA</t>
        </is>
      </c>
      <c r="F1153" t="n">
        <v>2024</v>
      </c>
      <c r="G1153" t="n">
        <v>1</v>
      </c>
      <c r="H1153" s="13" t="n">
        <v>1816973</v>
      </c>
      <c r="I1153" s="12" t="n">
        <v>33</v>
      </c>
      <c r="J1153" s="13" t="n">
        <v>40000</v>
      </c>
      <c r="K1153" s="13">
        <f>IFERROR($H1153/$I1153,"")</f>
        <v/>
      </c>
      <c r="L1153" s="13" t="n">
        <v>275000</v>
      </c>
      <c r="M1153" t="inlineStr">
        <is>
          <t>MA, NY, DC</t>
        </is>
      </c>
      <c r="N1153" t="inlineStr">
        <is>
          <t>No</t>
        </is>
      </c>
      <c r="O1153" t="inlineStr">
        <is>
          <t>Not stated</t>
        </is>
      </c>
      <c r="Q1153" s="9" t="inlineStr">
        <is>
          <t>https://grantcue.com/foundations/j-b-fuqua-foundation-inc-237122039</t>
        </is>
      </c>
    </row>
    <row r="1154">
      <c r="A1154">
        <f>IF($E1154=$E1153,$A1153+1,1)</f>
        <v/>
      </c>
      <c r="B1154" t="inlineStr">
        <is>
          <t>THE EDWARD COLSTON FOUNDATION INC</t>
        </is>
      </c>
      <c r="C1154" t="inlineStr">
        <is>
          <t>58-1818739</t>
        </is>
      </c>
      <c r="D1154" t="inlineStr">
        <is>
          <t>Georgia</t>
        </is>
      </c>
      <c r="E1154" t="inlineStr">
        <is>
          <t>GA</t>
        </is>
      </c>
      <c r="F1154" t="n">
        <v>2025</v>
      </c>
      <c r="G1154" t="n">
        <v>2</v>
      </c>
      <c r="H1154" s="13" t="n">
        <v>1809640</v>
      </c>
      <c r="I1154" s="12" t="n">
        <v>114</v>
      </c>
      <c r="J1154" s="13" t="n">
        <v>10000</v>
      </c>
      <c r="K1154" s="13">
        <f>IFERROR($H1154/$I1154,"")</f>
        <v/>
      </c>
      <c r="L1154" s="13" t="n">
        <v>100000</v>
      </c>
      <c r="M1154" t="inlineStr">
        <is>
          <t>NY, NC, VA</t>
        </is>
      </c>
      <c r="N1154" t="inlineStr">
        <is>
          <t>No</t>
        </is>
      </c>
      <c r="O1154" t="inlineStr">
        <is>
          <t>Not stated</t>
        </is>
      </c>
      <c r="Q1154" s="9" t="inlineStr">
        <is>
          <t>https://grantcue.com/foundations/the-edward-colston-foundation-inc-581818739</t>
        </is>
      </c>
    </row>
    <row r="1155">
      <c r="A1155">
        <f>IF($E1155=$E1154,$A1154+1,1)</f>
        <v/>
      </c>
      <c r="B1155" t="inlineStr">
        <is>
          <t>FAITH HOPE AND LOVE M3D FOUNDATION INC</t>
        </is>
      </c>
      <c r="C1155" t="inlineStr">
        <is>
          <t>81-4477097</t>
        </is>
      </c>
      <c r="D1155" t="inlineStr">
        <is>
          <t>Georgia</t>
        </is>
      </c>
      <c r="E1155" t="inlineStr">
        <is>
          <t>GA</t>
        </is>
      </c>
      <c r="F1155" t="n">
        <v>2025</v>
      </c>
      <c r="G1155" t="n">
        <v>2</v>
      </c>
      <c r="H1155" s="13" t="n">
        <v>1804500</v>
      </c>
      <c r="I1155" s="12" t="n">
        <v>33</v>
      </c>
      <c r="J1155" s="13" t="n">
        <v>20000</v>
      </c>
      <c r="K1155" s="13">
        <f>IFERROR($H1155/$I1155,"")</f>
        <v/>
      </c>
      <c r="L1155" s="13" t="n">
        <v>250000</v>
      </c>
      <c r="M1155" t="inlineStr">
        <is>
          <t>SC, FL, NC</t>
        </is>
      </c>
      <c r="N1155" t="inlineStr">
        <is>
          <t>No</t>
        </is>
      </c>
      <c r="O1155" t="inlineStr">
        <is>
          <t>Not stated</t>
        </is>
      </c>
      <c r="Q1155" s="9" t="inlineStr">
        <is>
          <t>https://grantcue.com/foundations/faith-hope-and-love-m3d-foundation-inc-814477097</t>
        </is>
      </c>
    </row>
    <row r="1156">
      <c r="A1156">
        <f>IF($E1156=$E1155,$A1155+1,1)</f>
        <v/>
      </c>
      <c r="B1156" t="inlineStr">
        <is>
          <t>JW &amp; ETHEL I WOODRUFF FOUNDATION INC</t>
        </is>
      </c>
      <c r="C1156" t="inlineStr">
        <is>
          <t>58-6049589</t>
        </is>
      </c>
      <c r="D1156" t="inlineStr">
        <is>
          <t>Georgia</t>
        </is>
      </c>
      <c r="E1156" t="inlineStr">
        <is>
          <t>GA</t>
        </is>
      </c>
      <c r="F1156" t="n">
        <v>2024</v>
      </c>
      <c r="G1156" t="n">
        <v>1</v>
      </c>
      <c r="H1156" s="13" t="n">
        <v>1791000</v>
      </c>
      <c r="I1156" s="12" t="n">
        <v>53</v>
      </c>
      <c r="J1156" s="13" t="n">
        <v>6000</v>
      </c>
      <c r="K1156" s="13">
        <f>IFERROR($H1156/$I1156,"")</f>
        <v/>
      </c>
      <c r="L1156" s="13" t="n">
        <v>300000</v>
      </c>
      <c r="M1156" t="inlineStr">
        <is>
          <t>AL, NY, CO</t>
        </is>
      </c>
      <c r="N1156" t="inlineStr">
        <is>
          <t>No</t>
        </is>
      </c>
      <c r="O1156" t="inlineStr">
        <is>
          <t>Not stated</t>
        </is>
      </c>
      <c r="Q1156" s="9" t="inlineStr">
        <is>
          <t>https://grantcue.com/foundations/jw-and-ethel-i-woodruff-foundation-inc-586049589</t>
        </is>
      </c>
    </row>
    <row r="1157">
      <c r="A1157">
        <f>IF($E1157=$E1156,$A1156+1,1)</f>
        <v/>
      </c>
      <c r="B1157" t="inlineStr">
        <is>
          <t>THE FLORENCE HARRY ENGLISH MEM FUND</t>
        </is>
      </c>
      <c r="C1157" t="inlineStr">
        <is>
          <t>58-6045781</t>
        </is>
      </c>
      <c r="D1157" t="inlineStr">
        <is>
          <t>Georgia</t>
        </is>
      </c>
      <c r="E1157" t="inlineStr">
        <is>
          <t>GA</t>
        </is>
      </c>
      <c r="F1157" t="n">
        <v>2025</v>
      </c>
      <c r="G1157" t="n">
        <v>2</v>
      </c>
      <c r="H1157" s="13" t="n">
        <v>1771165</v>
      </c>
      <c r="I1157" s="12" t="n">
        <v>16</v>
      </c>
      <c r="J1157" s="13" t="n">
        <v>100000</v>
      </c>
      <c r="K1157" s="13">
        <f>IFERROR($H1157/$I1157,"")</f>
        <v/>
      </c>
      <c r="L1157" s="13" t="n">
        <v>250000</v>
      </c>
      <c r="N1157" t="inlineStr">
        <is>
          <t>Yes</t>
        </is>
      </c>
      <c r="O1157" t="inlineStr">
        <is>
          <t>Yes</t>
        </is>
      </c>
      <c r="Q1157" s="9" t="inlineStr">
        <is>
          <t>https://grantcue.com/foundations/the-florence-harry-english-mem-fund-586045781</t>
        </is>
      </c>
    </row>
    <row r="1158">
      <c r="A1158">
        <f>IF($E1158=$E1157,$A1157+1,1)</f>
        <v/>
      </c>
      <c r="B1158" t="inlineStr">
        <is>
          <t>THUNDER BAY FOUNDATION INC</t>
        </is>
      </c>
      <c r="C1158" t="inlineStr">
        <is>
          <t>26-1172656</t>
        </is>
      </c>
      <c r="D1158" t="inlineStr">
        <is>
          <t>Georgia</t>
        </is>
      </c>
      <c r="E1158" t="inlineStr">
        <is>
          <t>GA</t>
        </is>
      </c>
      <c r="F1158" t="n">
        <v>2024</v>
      </c>
      <c r="G1158" t="n">
        <v>1</v>
      </c>
      <c r="H1158" s="13" t="n">
        <v>1770000</v>
      </c>
      <c r="I1158" s="12" t="n">
        <v>9</v>
      </c>
      <c r="J1158" s="13" t="n">
        <v>200000</v>
      </c>
      <c r="K1158" s="13">
        <f>IFERROR($H1158/$I1158,"")</f>
        <v/>
      </c>
      <c r="L1158" s="13" t="n">
        <v>300000</v>
      </c>
      <c r="M1158" t="inlineStr">
        <is>
          <t>WI, NC</t>
        </is>
      </c>
      <c r="N1158" t="inlineStr">
        <is>
          <t>No</t>
        </is>
      </c>
      <c r="O1158" t="inlineStr">
        <is>
          <t>Not stated</t>
        </is>
      </c>
      <c r="Q1158" s="9" t="inlineStr">
        <is>
          <t>https://grantcue.com/foundations/thunder-bay-foundation-inc-261172656</t>
        </is>
      </c>
    </row>
    <row r="1159">
      <c r="A1159">
        <f>IF($E1159=$E1158,$A1158+1,1)</f>
        <v/>
      </c>
      <c r="B1159" t="inlineStr">
        <is>
          <t>CATHERINE C WARREN CHARITABLE TRUST U/A DTD 02/12/2001</t>
        </is>
      </c>
      <c r="C1159" t="inlineStr">
        <is>
          <t>58-6433255</t>
        </is>
      </c>
      <c r="D1159" t="inlineStr">
        <is>
          <t>Georgia</t>
        </is>
      </c>
      <c r="E1159" t="inlineStr">
        <is>
          <t>GA</t>
        </is>
      </c>
      <c r="F1159" t="n">
        <v>2024</v>
      </c>
      <c r="G1159" t="n">
        <v>1</v>
      </c>
      <c r="H1159" s="13" t="n">
        <v>1767500</v>
      </c>
      <c r="I1159" s="12" t="n">
        <v>7</v>
      </c>
      <c r="J1159" s="13" t="n">
        <v>252500</v>
      </c>
      <c r="K1159" s="13">
        <f>IFERROR($H1159/$I1159,"")</f>
        <v/>
      </c>
      <c r="L1159" s="13" t="n">
        <v>252500</v>
      </c>
      <c r="M1159" t="inlineStr">
        <is>
          <t>MA</t>
        </is>
      </c>
      <c r="N1159" t="inlineStr">
        <is>
          <t>No</t>
        </is>
      </c>
      <c r="O1159" t="inlineStr">
        <is>
          <t>Not stated</t>
        </is>
      </c>
      <c r="Q1159" s="9" t="inlineStr">
        <is>
          <t>https://grantcue.com/foundations/catherine-c-warren-charitable-trust-u-a-dtd-02-12-2001-586433255</t>
        </is>
      </c>
    </row>
    <row r="1160">
      <c r="A1160">
        <f>IF($E1160=$E1159,$A1159+1,1)</f>
        <v/>
      </c>
      <c r="B1160" t="inlineStr">
        <is>
          <t>THE TIMOTHY PROJECT INC</t>
        </is>
      </c>
      <c r="C1160" t="inlineStr">
        <is>
          <t>86-3476666</t>
        </is>
      </c>
      <c r="D1160" t="inlineStr">
        <is>
          <t>Georgia</t>
        </is>
      </c>
      <c r="E1160" t="inlineStr">
        <is>
          <t>GA</t>
        </is>
      </c>
      <c r="F1160" t="n">
        <v>2025</v>
      </c>
      <c r="G1160" t="n">
        <v>1</v>
      </c>
      <c r="H1160" s="13" t="n">
        <v>1753416</v>
      </c>
      <c r="I1160" s="12" t="n">
        <v>8</v>
      </c>
      <c r="J1160" s="13" t="n">
        <v>55000</v>
      </c>
      <c r="K1160" s="13">
        <f>IFERROR($H1160/$I1160,"")</f>
        <v/>
      </c>
      <c r="L1160" s="13" t="n">
        <v>1425416</v>
      </c>
      <c r="N1160" t="inlineStr">
        <is>
          <t>No</t>
        </is>
      </c>
      <c r="O1160" t="inlineStr">
        <is>
          <t>Not stated</t>
        </is>
      </c>
      <c r="Q1160" s="9" t="inlineStr">
        <is>
          <t>https://grantcue.com/foundations/the-timothy-project-inc-863476666</t>
        </is>
      </c>
    </row>
    <row r="1161">
      <c r="A1161">
        <f>IF($E1161=$E1160,$A1160+1,1)</f>
        <v/>
      </c>
      <c r="B1161" t="inlineStr">
        <is>
          <t>BENNETT THRASHER FOUNDATION INC</t>
        </is>
      </c>
      <c r="C1161" t="inlineStr">
        <is>
          <t>74-3111939</t>
        </is>
      </c>
      <c r="D1161" t="inlineStr">
        <is>
          <t>Georgia</t>
        </is>
      </c>
      <c r="E1161" t="inlineStr">
        <is>
          <t>GA</t>
        </is>
      </c>
      <c r="F1161" t="n">
        <v>2025</v>
      </c>
      <c r="G1161" t="n">
        <v>3</v>
      </c>
      <c r="H1161" s="13" t="n">
        <v>1724850</v>
      </c>
      <c r="I1161" s="12" t="n">
        <v>186</v>
      </c>
      <c r="J1161" s="13" t="n">
        <v>10000</v>
      </c>
      <c r="K1161" s="13">
        <f>IFERROR($H1161/$I1161,"")</f>
        <v/>
      </c>
      <c r="L1161" s="13" t="n">
        <v>40000</v>
      </c>
      <c r="M1161" t="inlineStr">
        <is>
          <t>CO, CA, IL</t>
        </is>
      </c>
      <c r="N1161" t="inlineStr">
        <is>
          <t>Yes</t>
        </is>
      </c>
      <c r="O1161" t="inlineStr">
        <is>
          <t>Yes</t>
        </is>
      </c>
      <c r="P1161" s="9" t="inlineStr">
        <is>
          <t>http://www.btcpa.net/ABOUT/FOUNDATION/</t>
        </is>
      </c>
      <c r="Q1161" s="9" t="inlineStr">
        <is>
          <t>https://grantcue.com/foundations/bennett-thrasher-foundation-inc-743111939</t>
        </is>
      </c>
    </row>
    <row r="1162">
      <c r="A1162">
        <f>IF($E1162=$E1161,$A1161+1,1)</f>
        <v/>
      </c>
      <c r="B1162" t="inlineStr">
        <is>
          <t>EARLE &amp; VIRGINIA COMBS FOUNDATION</t>
        </is>
      </c>
      <c r="C1162" t="inlineStr">
        <is>
          <t>36-6168454</t>
        </is>
      </c>
      <c r="D1162" t="inlineStr">
        <is>
          <t>Georgia</t>
        </is>
      </c>
      <c r="E1162" t="inlineStr">
        <is>
          <t>GA</t>
        </is>
      </c>
      <c r="F1162" t="n">
        <v>2025</v>
      </c>
      <c r="G1162" t="n">
        <v>2</v>
      </c>
      <c r="H1162" s="13" t="n">
        <v>1723500</v>
      </c>
      <c r="I1162" s="12" t="n">
        <v>71</v>
      </c>
      <c r="J1162" s="13" t="n">
        <v>5000</v>
      </c>
      <c r="K1162" s="13">
        <f>IFERROR($H1162/$I1162,"")</f>
        <v/>
      </c>
      <c r="L1162" s="13" t="n">
        <v>525000</v>
      </c>
      <c r="M1162" t="inlineStr">
        <is>
          <t>AZ, IL, TX</t>
        </is>
      </c>
      <c r="N1162" t="inlineStr">
        <is>
          <t>No</t>
        </is>
      </c>
      <c r="O1162" t="inlineStr">
        <is>
          <t>Not stated</t>
        </is>
      </c>
      <c r="Q1162" s="9" t="inlineStr">
        <is>
          <t>https://grantcue.com/foundations/earle-and-virginia-combs-foundation-366168454</t>
        </is>
      </c>
    </row>
    <row r="1163">
      <c r="A1163">
        <f>IF($E1163=$E1162,$A1162+1,1)</f>
        <v/>
      </c>
      <c r="B1163" t="inlineStr">
        <is>
          <t>HOLLAND UNDERWOOD FOUNDATION INC</t>
        </is>
      </c>
      <c r="C1163" t="inlineStr">
        <is>
          <t>58-2590535</t>
        </is>
      </c>
      <c r="D1163" t="inlineStr">
        <is>
          <t>Georgia</t>
        </is>
      </c>
      <c r="E1163" t="inlineStr">
        <is>
          <t>GA</t>
        </is>
      </c>
      <c r="F1163" t="n">
        <v>2024</v>
      </c>
      <c r="G1163" t="n">
        <v>1</v>
      </c>
      <c r="H1163" s="13" t="n">
        <v>1717658</v>
      </c>
      <c r="I1163" s="12" t="n">
        <v>7</v>
      </c>
      <c r="J1163" s="13" t="n">
        <v>275000</v>
      </c>
      <c r="K1163" s="13">
        <f>IFERROR($H1163/$I1163,"")</f>
        <v/>
      </c>
      <c r="L1163" s="13" t="n">
        <v>606000</v>
      </c>
      <c r="N1163" t="inlineStr">
        <is>
          <t>No</t>
        </is>
      </c>
      <c r="O1163" t="inlineStr">
        <is>
          <t>Not stated</t>
        </is>
      </c>
      <c r="Q1163" s="9" t="inlineStr">
        <is>
          <t>https://grantcue.com/foundations/holland-underwood-foundation-inc-582590535</t>
        </is>
      </c>
    </row>
    <row r="1164">
      <c r="A1164">
        <f>IF($E1164=$E1163,$A1163+1,1)</f>
        <v/>
      </c>
      <c r="B1164" t="inlineStr">
        <is>
          <t>RYAN IDA ALICE TUW MAIN</t>
        </is>
      </c>
      <c r="C1164" t="inlineStr">
        <is>
          <t>58-6026603</t>
        </is>
      </c>
      <c r="D1164" t="inlineStr">
        <is>
          <t>Georgia</t>
        </is>
      </c>
      <c r="E1164" t="inlineStr">
        <is>
          <t>GA</t>
        </is>
      </c>
      <c r="F1164" t="n">
        <v>2024</v>
      </c>
      <c r="G1164" t="n">
        <v>1</v>
      </c>
      <c r="H1164" s="13" t="n">
        <v>1710000</v>
      </c>
      <c r="I1164" s="12" t="n">
        <v>74</v>
      </c>
      <c r="J1164" s="13" t="n">
        <v>10000</v>
      </c>
      <c r="K1164" s="13">
        <f>IFERROR($H1164/$I1164,"")</f>
        <v/>
      </c>
      <c r="L1164" s="13" t="n">
        <v>850000</v>
      </c>
      <c r="M1164" t="inlineStr">
        <is>
          <t>MS, CO, VT</t>
        </is>
      </c>
      <c r="N1164" t="inlineStr">
        <is>
          <t>No</t>
        </is>
      </c>
      <c r="O1164" t="inlineStr">
        <is>
          <t>Not stated</t>
        </is>
      </c>
      <c r="Q1164" s="9" t="inlineStr">
        <is>
          <t>https://grantcue.com/foundations/ryan-ida-alice-tuw-main-586026603</t>
        </is>
      </c>
    </row>
    <row r="1165">
      <c r="A1165">
        <f>IF($E1165=$E1164,$A1164+1,1)</f>
        <v/>
      </c>
      <c r="B1165" t="inlineStr">
        <is>
          <t>COURTNEY KNIGHT GAINES FOUNDATION</t>
        </is>
      </c>
      <c r="C1165" t="inlineStr">
        <is>
          <t>58-2398209</t>
        </is>
      </c>
      <c r="D1165" t="inlineStr">
        <is>
          <t>Georgia</t>
        </is>
      </c>
      <c r="E1165" t="inlineStr">
        <is>
          <t>GA</t>
        </is>
      </c>
      <c r="F1165" t="n">
        <v>2024</v>
      </c>
      <c r="G1165" t="n">
        <v>3</v>
      </c>
      <c r="H1165" s="13" t="n">
        <v>1703900</v>
      </c>
      <c r="I1165" s="12" t="n">
        <v>83</v>
      </c>
      <c r="J1165" s="13" t="n">
        <v>10000</v>
      </c>
      <c r="K1165" s="13">
        <f>IFERROR($H1165/$I1165,"")</f>
        <v/>
      </c>
      <c r="L1165" s="13" t="n">
        <v>360000</v>
      </c>
      <c r="M1165" t="inlineStr">
        <is>
          <t>NC, FL, DC</t>
        </is>
      </c>
      <c r="N1165" t="inlineStr">
        <is>
          <t>No</t>
        </is>
      </c>
      <c r="O1165" t="inlineStr">
        <is>
          <t>Not stated</t>
        </is>
      </c>
      <c r="Q1165" s="9" t="inlineStr">
        <is>
          <t>https://grantcue.com/foundations/courtney-knight-gaines-foundation-582398209</t>
        </is>
      </c>
    </row>
    <row r="1166">
      <c r="A1166">
        <f>IF($E1166=$E1165,$A1165+1,1)</f>
        <v/>
      </c>
      <c r="B1166" t="inlineStr">
        <is>
          <t>THE KOLE FOUNDATION INC</t>
        </is>
      </c>
      <c r="C1166" t="inlineStr">
        <is>
          <t>46-1094116</t>
        </is>
      </c>
      <c r="D1166" t="inlineStr">
        <is>
          <t>Georgia</t>
        </is>
      </c>
      <c r="E1166" t="inlineStr">
        <is>
          <t>GA</t>
        </is>
      </c>
      <c r="F1166" t="n">
        <v>2025</v>
      </c>
      <c r="G1166" t="n">
        <v>2</v>
      </c>
      <c r="H1166" s="13" t="n">
        <v>1702397</v>
      </c>
      <c r="I1166" s="12" t="n">
        <v>6</v>
      </c>
      <c r="J1166" s="13" t="n">
        <v>364602.5</v>
      </c>
      <c r="K1166" s="13">
        <f>IFERROR($H1166/$I1166,"")</f>
        <v/>
      </c>
      <c r="L1166" s="13" t="n">
        <v>500000</v>
      </c>
      <c r="M1166" t="inlineStr">
        <is>
          <t>NY</t>
        </is>
      </c>
      <c r="N1166" t="inlineStr">
        <is>
          <t>Yes</t>
        </is>
      </c>
      <c r="O1166" t="inlineStr">
        <is>
          <t>Not stated</t>
        </is>
      </c>
      <c r="Q1166" s="9" t="inlineStr">
        <is>
          <t>https://grantcue.com/foundations/the-kole-foundation-inc-461094116</t>
        </is>
      </c>
    </row>
    <row r="1167">
      <c r="A1167">
        <f>IF($E1167=$E1166,$A1166+1,1)</f>
        <v/>
      </c>
      <c r="B1167" t="inlineStr">
        <is>
          <t>PARKER POE CHARITABLE TRUST</t>
        </is>
      </c>
      <c r="C1167" t="inlineStr">
        <is>
          <t>59-6968647</t>
        </is>
      </c>
      <c r="D1167" t="inlineStr">
        <is>
          <t>Georgia</t>
        </is>
      </c>
      <c r="E1167" t="inlineStr">
        <is>
          <t>GA</t>
        </is>
      </c>
      <c r="F1167" t="n">
        <v>2024</v>
      </c>
      <c r="G1167" t="n">
        <v>2</v>
      </c>
      <c r="H1167" s="13" t="n">
        <v>1687457</v>
      </c>
      <c r="I1167" s="12" t="n">
        <v>67</v>
      </c>
      <c r="J1167" s="13" t="n">
        <v>10000</v>
      </c>
      <c r="K1167" s="13">
        <f>IFERROR($H1167/$I1167,"")</f>
        <v/>
      </c>
      <c r="L1167" s="13" t="n">
        <v>153207</v>
      </c>
      <c r="M1167" t="inlineStr">
        <is>
          <t>NY, FL, VA</t>
        </is>
      </c>
      <c r="N1167" t="inlineStr">
        <is>
          <t>No</t>
        </is>
      </c>
      <c r="O1167" t="inlineStr">
        <is>
          <t>Not stated</t>
        </is>
      </c>
      <c r="Q1167" s="9" t="inlineStr">
        <is>
          <t>https://grantcue.com/foundations/parker-poe-charitable-trust-596968647</t>
        </is>
      </c>
    </row>
    <row r="1168">
      <c r="A1168">
        <f>IF($E1168=$E1167,$A1167+1,1)</f>
        <v/>
      </c>
      <c r="B1168" t="inlineStr">
        <is>
          <t>BEACH ROAD FOUNDATION INC</t>
        </is>
      </c>
      <c r="C1168" t="inlineStr">
        <is>
          <t>86-2217839</t>
        </is>
      </c>
      <c r="D1168" t="inlineStr">
        <is>
          <t>Georgia</t>
        </is>
      </c>
      <c r="E1168" t="inlineStr">
        <is>
          <t>GA</t>
        </is>
      </c>
      <c r="F1168" t="n">
        <v>2024</v>
      </c>
      <c r="G1168" t="n">
        <v>1</v>
      </c>
      <c r="H1168" s="13" t="n">
        <v>1677500</v>
      </c>
      <c r="I1168" s="12" t="n">
        <v>30</v>
      </c>
      <c r="J1168" s="13" t="n">
        <v>50000</v>
      </c>
      <c r="K1168" s="13">
        <f>IFERROR($H1168/$I1168,"")</f>
        <v/>
      </c>
      <c r="L1168" s="13" t="n">
        <v>100000</v>
      </c>
      <c r="M1168" t="inlineStr">
        <is>
          <t>FL, TN, MD</t>
        </is>
      </c>
      <c r="N1168" t="inlineStr">
        <is>
          <t>No</t>
        </is>
      </c>
      <c r="O1168" t="inlineStr">
        <is>
          <t>Not stated</t>
        </is>
      </c>
      <c r="Q1168" s="9" t="inlineStr">
        <is>
          <t>https://grantcue.com/foundations/beach-road-foundation-inc-862217839</t>
        </is>
      </c>
    </row>
    <row r="1169">
      <c r="A1169">
        <f>IF($E1169=$E1168,$A1168+1,1)</f>
        <v/>
      </c>
      <c r="B1169" t="inlineStr">
        <is>
          <t>Connolly Family Foundation Inc</t>
        </is>
      </c>
      <c r="C1169" t="inlineStr">
        <is>
          <t>46-0809078</t>
        </is>
      </c>
      <c r="D1169" t="inlineStr">
        <is>
          <t>Georgia</t>
        </is>
      </c>
      <c r="E1169" t="inlineStr">
        <is>
          <t>GA</t>
        </is>
      </c>
      <c r="F1169" t="n">
        <v>2024</v>
      </c>
      <c r="G1169" t="n">
        <v>2</v>
      </c>
      <c r="H1169" s="13" t="n">
        <v>1673714</v>
      </c>
      <c r="I1169" s="12" t="n">
        <v>65</v>
      </c>
      <c r="J1169" s="13" t="n">
        <v>10000</v>
      </c>
      <c r="K1169" s="13">
        <f>IFERROR($H1169/$I1169,"")</f>
        <v/>
      </c>
      <c r="L1169" s="13" t="n">
        <v>192857</v>
      </c>
      <c r="M1169" t="inlineStr">
        <is>
          <t>TX, MA, NJ</t>
        </is>
      </c>
      <c r="N1169" t="inlineStr">
        <is>
          <t>No</t>
        </is>
      </c>
      <c r="O1169" t="inlineStr">
        <is>
          <t>Not stated</t>
        </is>
      </c>
      <c r="Q1169" s="9" t="inlineStr">
        <is>
          <t>https://grantcue.com/foundations/connolly-family-foundation-inc-460809078</t>
        </is>
      </c>
    </row>
    <row r="1170">
      <c r="A1170">
        <f>IF($E1170=$E1169,$A1169+1,1)</f>
        <v/>
      </c>
      <c r="B1170" t="inlineStr">
        <is>
          <t>JESUS CALLING FOUNDATION</t>
        </is>
      </c>
      <c r="C1170" t="inlineStr">
        <is>
          <t>88-4314928</t>
        </is>
      </c>
      <c r="D1170" t="inlineStr">
        <is>
          <t>Georgia</t>
        </is>
      </c>
      <c r="E1170" t="inlineStr">
        <is>
          <t>GA</t>
        </is>
      </c>
      <c r="F1170" t="n">
        <v>2024</v>
      </c>
      <c r="G1170" t="n">
        <v>1</v>
      </c>
      <c r="H1170" s="13" t="n">
        <v>1660000</v>
      </c>
      <c r="I1170" s="12" t="n">
        <v>16</v>
      </c>
      <c r="J1170" s="13" t="n">
        <v>45000</v>
      </c>
      <c r="K1170" s="13">
        <f>IFERROR($H1170/$I1170,"")</f>
        <v/>
      </c>
      <c r="L1170" s="13" t="n">
        <v>370000</v>
      </c>
      <c r="M1170" t="inlineStr">
        <is>
          <t>MO, TN, NC</t>
        </is>
      </c>
      <c r="N1170" t="inlineStr">
        <is>
          <t>No</t>
        </is>
      </c>
      <c r="O1170" t="inlineStr">
        <is>
          <t>Not stated</t>
        </is>
      </c>
      <c r="Q1170" s="9" t="inlineStr">
        <is>
          <t>https://grantcue.com/foundations/jesus-calling-foundation-884314928</t>
        </is>
      </c>
    </row>
    <row r="1171">
      <c r="A1171">
        <f>IF($E1171=$E1170,$A1170+1,1)</f>
        <v/>
      </c>
      <c r="B1171" t="inlineStr">
        <is>
          <t>PRINCE FAMILY FOUNDATION INC</t>
        </is>
      </c>
      <c r="C1171" t="inlineStr">
        <is>
          <t>46-4584557</t>
        </is>
      </c>
      <c r="D1171" t="inlineStr">
        <is>
          <t>Georgia</t>
        </is>
      </c>
      <c r="E1171" t="inlineStr">
        <is>
          <t>GA</t>
        </is>
      </c>
      <c r="F1171" t="n">
        <v>2024</v>
      </c>
      <c r="G1171" t="n">
        <v>1</v>
      </c>
      <c r="H1171" s="13" t="n">
        <v>1630000</v>
      </c>
      <c r="I1171" s="12" t="n">
        <v>19</v>
      </c>
      <c r="J1171" s="13" t="n">
        <v>20000</v>
      </c>
      <c r="K1171" s="13">
        <f>IFERROR($H1171/$I1171,"")</f>
        <v/>
      </c>
      <c r="L1171" s="13" t="n">
        <v>1000000</v>
      </c>
      <c r="M1171" t="inlineStr">
        <is>
          <t>TN, FL</t>
        </is>
      </c>
      <c r="N1171" t="inlineStr">
        <is>
          <t>No</t>
        </is>
      </c>
      <c r="O1171" t="inlineStr">
        <is>
          <t>Not stated</t>
        </is>
      </c>
      <c r="Q1171" s="9" t="inlineStr">
        <is>
          <t>https://grantcue.com/foundations/prince-family-foundation-inc-464584557</t>
        </is>
      </c>
    </row>
    <row r="1172">
      <c r="A1172">
        <f>IF($E1172=$E1171,$A1171+1,1)</f>
        <v/>
      </c>
      <c r="B1172" t="inlineStr">
        <is>
          <t>THE BUSY TREE FOUNDATION INC</t>
        </is>
      </c>
      <c r="C1172" t="inlineStr">
        <is>
          <t>87-3232974</t>
        </is>
      </c>
      <c r="D1172" t="inlineStr">
        <is>
          <t>Georgia</t>
        </is>
      </c>
      <c r="E1172" t="inlineStr">
        <is>
          <t>GA</t>
        </is>
      </c>
      <c r="F1172" t="n">
        <v>2024</v>
      </c>
      <c r="G1172" t="n">
        <v>1</v>
      </c>
      <c r="H1172" s="13" t="n">
        <v>1625000</v>
      </c>
      <c r="I1172" s="12" t="n">
        <v>14</v>
      </c>
      <c r="J1172" s="13" t="n">
        <v>60000</v>
      </c>
      <c r="K1172" s="13">
        <f>IFERROR($H1172/$I1172,"")</f>
        <v/>
      </c>
      <c r="L1172" s="13" t="n">
        <v>600000</v>
      </c>
      <c r="M1172" t="inlineStr">
        <is>
          <t>IL, MT, NJ</t>
        </is>
      </c>
      <c r="N1172" t="inlineStr">
        <is>
          <t>No</t>
        </is>
      </c>
      <c r="O1172" t="inlineStr">
        <is>
          <t>Not stated</t>
        </is>
      </c>
      <c r="Q1172" s="9" t="inlineStr">
        <is>
          <t>https://grantcue.com/foundations/the-busy-tree-foundation-inc-c-o-blue-trust-873232974</t>
        </is>
      </c>
    </row>
    <row r="1173">
      <c r="A1173">
        <f>IF($E1173=$E1172,$A1172+1,1)</f>
        <v/>
      </c>
      <c r="B1173" t="inlineStr">
        <is>
          <t>J Michael Gearon Jr Foundation</t>
        </is>
      </c>
      <c r="C1173" t="inlineStr">
        <is>
          <t>58-6380925</t>
        </is>
      </c>
      <c r="D1173" t="inlineStr">
        <is>
          <t>Georgia</t>
        </is>
      </c>
      <c r="E1173" t="inlineStr">
        <is>
          <t>GA</t>
        </is>
      </c>
      <c r="F1173" t="n">
        <v>2025</v>
      </c>
      <c r="G1173" t="n">
        <v>3</v>
      </c>
      <c r="H1173" s="13" t="n">
        <v>1620833</v>
      </c>
      <c r="I1173" s="12" t="n">
        <v>13</v>
      </c>
      <c r="J1173" s="13" t="n">
        <v>5500</v>
      </c>
      <c r="K1173" s="13">
        <f>IFERROR($H1173/$I1173,"")</f>
        <v/>
      </c>
      <c r="L1173" s="13" t="n">
        <v>833333</v>
      </c>
      <c r="M1173" t="inlineStr">
        <is>
          <t>RI, FL, HI</t>
        </is>
      </c>
      <c r="N1173" t="inlineStr">
        <is>
          <t>No</t>
        </is>
      </c>
      <c r="O1173" t="inlineStr">
        <is>
          <t>Not stated</t>
        </is>
      </c>
      <c r="Q1173" s="9" t="inlineStr">
        <is>
          <t>https://grantcue.com/foundations/j-michael-gearon-jr-foundation-586380925</t>
        </is>
      </c>
    </row>
    <row r="1174">
      <c r="A1174">
        <f>IF($E1174=$E1173,$A1173+1,1)</f>
        <v/>
      </c>
      <c r="B1174" t="inlineStr">
        <is>
          <t>THE PRIMERICA FOUNDATION INC</t>
        </is>
      </c>
      <c r="C1174" t="inlineStr">
        <is>
          <t>27-4689647</t>
        </is>
      </c>
      <c r="D1174" t="inlineStr">
        <is>
          <t>Georgia</t>
        </is>
      </c>
      <c r="E1174" t="inlineStr">
        <is>
          <t>GA</t>
        </is>
      </c>
      <c r="F1174" t="n">
        <v>2024</v>
      </c>
      <c r="G1174" t="n">
        <v>1</v>
      </c>
      <c r="H1174" s="13" t="n">
        <v>1610000</v>
      </c>
      <c r="I1174" s="12" t="n">
        <v>77</v>
      </c>
      <c r="J1174" s="13" t="n">
        <v>10000</v>
      </c>
      <c r="K1174" s="13">
        <f>IFERROR($H1174/$I1174,"")</f>
        <v/>
      </c>
      <c r="L1174" s="13" t="n">
        <v>125000</v>
      </c>
      <c r="M1174" t="inlineStr">
        <is>
          <t>IL, HI, DC</t>
        </is>
      </c>
      <c r="N1174" t="inlineStr">
        <is>
          <t>No</t>
        </is>
      </c>
      <c r="O1174" t="inlineStr">
        <is>
          <t>Not stated</t>
        </is>
      </c>
      <c r="Q1174" s="9" t="inlineStr">
        <is>
          <t>https://grantcue.com/foundations/the-primerica-foundation-inc-274689647</t>
        </is>
      </c>
    </row>
    <row r="1175">
      <c r="A1175">
        <f>IF($E1175=$E1174,$A1174+1,1)</f>
        <v/>
      </c>
      <c r="B1175" t="inlineStr">
        <is>
          <t>THE CLIBOCA FOUNDATION INC</t>
        </is>
      </c>
      <c r="C1175" t="inlineStr">
        <is>
          <t>58-2307487</t>
        </is>
      </c>
      <c r="D1175" t="inlineStr">
        <is>
          <t>Georgia</t>
        </is>
      </c>
      <c r="E1175" t="inlineStr">
        <is>
          <t>GA</t>
        </is>
      </c>
      <c r="F1175" t="n">
        <v>2025</v>
      </c>
      <c r="G1175" t="n">
        <v>2</v>
      </c>
      <c r="H1175" s="13" t="n">
        <v>1607271</v>
      </c>
      <c r="I1175" s="12" t="n">
        <v>50</v>
      </c>
      <c r="J1175" s="13" t="n">
        <v>7500</v>
      </c>
      <c r="K1175" s="13">
        <f>IFERROR($H1175/$I1175,"")</f>
        <v/>
      </c>
      <c r="L1175" s="13" t="n">
        <v>511522</v>
      </c>
      <c r="M1175" t="inlineStr">
        <is>
          <t>DC, OH, AL</t>
        </is>
      </c>
      <c r="N1175" t="inlineStr">
        <is>
          <t>No</t>
        </is>
      </c>
      <c r="O1175" t="inlineStr">
        <is>
          <t>Not stated</t>
        </is>
      </c>
      <c r="Q1175" s="9" t="inlineStr">
        <is>
          <t>https://grantcue.com/foundations/the-cliboca-foundation-inc-582307487</t>
        </is>
      </c>
    </row>
    <row r="1176">
      <c r="A1176">
        <f>IF($E1176=$E1175,$A1175+1,1)</f>
        <v/>
      </c>
      <c r="B1176" t="inlineStr">
        <is>
          <t>BOWANABEE FOUNDATION</t>
        </is>
      </c>
      <c r="C1176" t="inlineStr">
        <is>
          <t>85-2125680</t>
        </is>
      </c>
      <c r="D1176" t="inlineStr">
        <is>
          <t>Georgia</t>
        </is>
      </c>
      <c r="E1176" t="inlineStr">
        <is>
          <t>GA</t>
        </is>
      </c>
      <c r="F1176" t="n">
        <v>2023</v>
      </c>
      <c r="G1176" t="n">
        <v>1</v>
      </c>
      <c r="H1176" s="13" t="n">
        <v>1588334</v>
      </c>
      <c r="I1176" s="12" t="n">
        <v>19</v>
      </c>
      <c r="J1176" s="13" t="n">
        <v>10000</v>
      </c>
      <c r="K1176" s="13">
        <f>IFERROR($H1176/$I1176,"")</f>
        <v/>
      </c>
      <c r="L1176" s="13" t="n">
        <v>800000</v>
      </c>
      <c r="M1176" t="inlineStr">
        <is>
          <t>OK, CO, FL</t>
        </is>
      </c>
      <c r="N1176" t="inlineStr">
        <is>
          <t>No</t>
        </is>
      </c>
      <c r="O1176" t="inlineStr">
        <is>
          <t>Not stated</t>
        </is>
      </c>
      <c r="Q1176" s="9" t="inlineStr">
        <is>
          <t>https://grantcue.com/foundations/bowanabee-foundation-852125680</t>
        </is>
      </c>
    </row>
    <row r="1177">
      <c r="A1177">
        <f>IF($E1177=$E1176,$A1176+1,1)</f>
        <v/>
      </c>
      <c r="B1177" t="inlineStr">
        <is>
          <t>GAY AND ERSKINE LOVE FOUNDATION INC</t>
        </is>
      </c>
      <c r="C1177" t="inlineStr">
        <is>
          <t>51-0198585</t>
        </is>
      </c>
      <c r="D1177" t="inlineStr">
        <is>
          <t>Georgia</t>
        </is>
      </c>
      <c r="E1177" t="inlineStr">
        <is>
          <t>GA</t>
        </is>
      </c>
      <c r="F1177" t="n">
        <v>2024</v>
      </c>
      <c r="G1177" t="n">
        <v>1</v>
      </c>
      <c r="H1177" s="13" t="n">
        <v>1570623</v>
      </c>
      <c r="I1177" s="12" t="n">
        <v>32</v>
      </c>
      <c r="J1177" s="13" t="n">
        <v>10000</v>
      </c>
      <c r="K1177" s="13">
        <f>IFERROR($H1177/$I1177,"")</f>
        <v/>
      </c>
      <c r="L1177" s="13" t="n">
        <v>750000</v>
      </c>
      <c r="M1177" t="inlineStr">
        <is>
          <t>VA, NY, TX</t>
        </is>
      </c>
      <c r="N1177" t="inlineStr">
        <is>
          <t>No</t>
        </is>
      </c>
      <c r="O1177" t="inlineStr">
        <is>
          <t>Not stated</t>
        </is>
      </c>
      <c r="Q1177" s="9" t="inlineStr">
        <is>
          <t>https://grantcue.com/foundations/gay-and-erskine-love-foundation-inc-510198585</t>
        </is>
      </c>
    </row>
    <row r="1178">
      <c r="A1178">
        <f>IF($E1178=$E1177,$A1177+1,1)</f>
        <v/>
      </c>
      <c r="B1178" t="inlineStr">
        <is>
          <t>WHITEHURST FAMILY FOUNDATION INC</t>
        </is>
      </c>
      <c r="C1178" t="inlineStr">
        <is>
          <t>85-3533466</t>
        </is>
      </c>
      <c r="D1178" t="inlineStr">
        <is>
          <t>Georgia</t>
        </is>
      </c>
      <c r="E1178" t="inlineStr">
        <is>
          <t>GA</t>
        </is>
      </c>
      <c r="F1178" t="n">
        <v>2024</v>
      </c>
      <c r="G1178" t="n">
        <v>1</v>
      </c>
      <c r="H1178" s="13" t="n">
        <v>1570539</v>
      </c>
      <c r="I1178" s="12" t="n">
        <v>7</v>
      </c>
      <c r="J1178" s="13" t="n">
        <v>100000</v>
      </c>
      <c r="K1178" s="13">
        <f>IFERROR($H1178/$I1178,"")</f>
        <v/>
      </c>
      <c r="L1178" s="13" t="n">
        <v>1000000</v>
      </c>
      <c r="M1178" t="inlineStr">
        <is>
          <t>CT, NY, CA</t>
        </is>
      </c>
      <c r="N1178" t="inlineStr">
        <is>
          <t>No</t>
        </is>
      </c>
      <c r="O1178" t="inlineStr">
        <is>
          <t>Not stated</t>
        </is>
      </c>
      <c r="Q1178" s="9" t="inlineStr">
        <is>
          <t>https://grantcue.com/foundations/whitehurst-family-foundation-inc-c-o-frank-waterson-homrich-and-berg-853533466</t>
        </is>
      </c>
    </row>
    <row r="1179">
      <c r="A1179">
        <f>IF($E1179=$E1178,$A1178+1,1)</f>
        <v/>
      </c>
      <c r="B1179" t="inlineStr">
        <is>
          <t>MORGENS WEST FOUNDATION</t>
        </is>
      </c>
      <c r="C1179" t="inlineStr">
        <is>
          <t>31-6090957</t>
        </is>
      </c>
      <c r="D1179" t="inlineStr">
        <is>
          <t>Georgia</t>
        </is>
      </c>
      <c r="E1179" t="inlineStr">
        <is>
          <t>GA</t>
        </is>
      </c>
      <c r="F1179" t="n">
        <v>2024</v>
      </c>
      <c r="G1179" t="n">
        <v>2</v>
      </c>
      <c r="H1179" s="13" t="n">
        <v>1563000</v>
      </c>
      <c r="I1179" s="12" t="n">
        <v>55</v>
      </c>
      <c r="J1179" s="13" t="n">
        <v>10000</v>
      </c>
      <c r="K1179" s="13">
        <f>IFERROR($H1179/$I1179,"")</f>
        <v/>
      </c>
      <c r="L1179" s="13" t="n">
        <v>175000</v>
      </c>
      <c r="M1179" t="inlineStr">
        <is>
          <t>NY, NC, TN</t>
        </is>
      </c>
      <c r="N1179" t="inlineStr">
        <is>
          <t>No</t>
        </is>
      </c>
      <c r="O1179" t="inlineStr">
        <is>
          <t>Not stated</t>
        </is>
      </c>
      <c r="Q1179" s="9" t="inlineStr">
        <is>
          <t>https://grantcue.com/foundations/morgens-west-foundation-316090957</t>
        </is>
      </c>
    </row>
    <row r="1180">
      <c r="A1180">
        <f>IF($E1180=$E1179,$A1179+1,1)</f>
        <v/>
      </c>
      <c r="B1180" t="inlineStr">
        <is>
          <t>THE THOMAS G WOOLFORD CHARITABLE TR</t>
        </is>
      </c>
      <c r="C1180" t="inlineStr">
        <is>
          <t>58-6026070</t>
        </is>
      </c>
      <c r="D1180" t="inlineStr">
        <is>
          <t>Georgia</t>
        </is>
      </c>
      <c r="E1180" t="inlineStr">
        <is>
          <t>GA</t>
        </is>
      </c>
      <c r="F1180" t="n">
        <v>2025</v>
      </c>
      <c r="G1180" t="n">
        <v>2</v>
      </c>
      <c r="H1180" s="13" t="n">
        <v>1546095</v>
      </c>
      <c r="I1180" s="12" t="n">
        <v>15</v>
      </c>
      <c r="J1180" s="13" t="n">
        <v>50000</v>
      </c>
      <c r="K1180" s="13">
        <f>IFERROR($H1180/$I1180,"")</f>
        <v/>
      </c>
      <c r="L1180" s="13" t="n">
        <v>287000</v>
      </c>
      <c r="N1180" t="inlineStr">
        <is>
          <t>No</t>
        </is>
      </c>
      <c r="O1180" t="inlineStr">
        <is>
          <t>Not stated</t>
        </is>
      </c>
      <c r="Q1180" s="9" t="inlineStr">
        <is>
          <t>https://grantcue.com/foundations/the-thomas-g-woolford-charitable-tr-586026070</t>
        </is>
      </c>
    </row>
    <row r="1181">
      <c r="A1181">
        <f>IF($E1181=$E1180,$A1180+1,1)</f>
        <v/>
      </c>
      <c r="B1181" t="inlineStr">
        <is>
          <t>FISHER-CRUM FOUNDATION</t>
        </is>
      </c>
      <c r="C1181" t="inlineStr">
        <is>
          <t>58-1674423</t>
        </is>
      </c>
      <c r="D1181" t="inlineStr">
        <is>
          <t>Georgia</t>
        </is>
      </c>
      <c r="E1181" t="inlineStr">
        <is>
          <t>GA</t>
        </is>
      </c>
      <c r="F1181" t="n">
        <v>2025</v>
      </c>
      <c r="G1181" t="n">
        <v>2</v>
      </c>
      <c r="H1181" s="13" t="n">
        <v>1535868</v>
      </c>
      <c r="I1181" s="12" t="n">
        <v>152</v>
      </c>
      <c r="J1181" s="13" t="n">
        <v>5000</v>
      </c>
      <c r="K1181" s="13">
        <f>IFERROR($H1181/$I1181,"")</f>
        <v/>
      </c>
      <c r="L1181" s="13" t="n">
        <v>45000</v>
      </c>
      <c r="M1181" t="inlineStr">
        <is>
          <t>NC, CA, CO</t>
        </is>
      </c>
      <c r="N1181" t="inlineStr">
        <is>
          <t>Yes</t>
        </is>
      </c>
      <c r="O1181" t="inlineStr">
        <is>
          <t>Not stated</t>
        </is>
      </c>
      <c r="Q1181" s="9" t="inlineStr">
        <is>
          <t>https://grantcue.com/foundations/fisher-crum-foundation-581674423</t>
        </is>
      </c>
    </row>
    <row r="1182">
      <c r="A1182">
        <f>IF($E1182=$E1181,$A1181+1,1)</f>
        <v/>
      </c>
      <c r="B1182" t="inlineStr">
        <is>
          <t>THE WALTER ALAN RICHARDS FOUNDATION</t>
        </is>
      </c>
      <c r="C1182" t="inlineStr">
        <is>
          <t>58-6035136</t>
        </is>
      </c>
      <c r="D1182" t="inlineStr">
        <is>
          <t>Georgia</t>
        </is>
      </c>
      <c r="E1182" t="inlineStr">
        <is>
          <t>GA</t>
        </is>
      </c>
      <c r="F1182" t="n">
        <v>2024</v>
      </c>
      <c r="G1182" t="n">
        <v>2</v>
      </c>
      <c r="H1182" s="13" t="n">
        <v>1513408</v>
      </c>
      <c r="I1182" s="12" t="n">
        <v>35</v>
      </c>
      <c r="J1182" s="13" t="n">
        <v>3000</v>
      </c>
      <c r="K1182" s="13">
        <f>IFERROR($H1182/$I1182,"")</f>
        <v/>
      </c>
      <c r="L1182" s="13" t="n">
        <v>1292908</v>
      </c>
      <c r="M1182" t="inlineStr">
        <is>
          <t>AL</t>
        </is>
      </c>
      <c r="N1182" t="inlineStr">
        <is>
          <t>No</t>
        </is>
      </c>
      <c r="O1182" t="inlineStr">
        <is>
          <t>Not stated</t>
        </is>
      </c>
      <c r="Q1182" s="9" t="inlineStr">
        <is>
          <t>https://grantcue.com/foundations/the-walter-alan-richards-foundation-586035136</t>
        </is>
      </c>
    </row>
    <row r="1183">
      <c r="A1183">
        <f>IF($E1183=$E1182,$A1182+1,1)</f>
        <v/>
      </c>
      <c r="B1183" t="inlineStr">
        <is>
          <t>THE EVELYN AND FRANK GORDY FOUNDATION</t>
        </is>
      </c>
      <c r="C1183" t="inlineStr">
        <is>
          <t>58-6343707</t>
        </is>
      </c>
      <c r="D1183" t="inlineStr">
        <is>
          <t>Georgia</t>
        </is>
      </c>
      <c r="E1183" t="inlineStr">
        <is>
          <t>GA</t>
        </is>
      </c>
      <c r="F1183" t="n">
        <v>2024</v>
      </c>
      <c r="G1183" t="n">
        <v>2</v>
      </c>
      <c r="H1183" s="13" t="n">
        <v>1510000</v>
      </c>
      <c r="I1183" s="12" t="n">
        <v>42</v>
      </c>
      <c r="J1183" s="13" t="n">
        <v>15000</v>
      </c>
      <c r="K1183" s="13">
        <f>IFERROR($H1183/$I1183,"")</f>
        <v/>
      </c>
      <c r="L1183" s="13" t="n">
        <v>150000</v>
      </c>
      <c r="M1183" t="inlineStr">
        <is>
          <t>MA, MD</t>
        </is>
      </c>
      <c r="N1183" t="inlineStr">
        <is>
          <t>Yes</t>
        </is>
      </c>
      <c r="O1183" t="inlineStr">
        <is>
          <t>Not stated</t>
        </is>
      </c>
      <c r="Q1183" s="9" t="inlineStr">
        <is>
          <t>https://grantcue.com/foundations/the-evelyn-and-frank-gordy-foundation-586343707</t>
        </is>
      </c>
    </row>
    <row r="1184">
      <c r="A1184">
        <f>IF($E1184=$E1183,$A1183+1,1)</f>
        <v/>
      </c>
      <c r="B1184" t="inlineStr">
        <is>
          <t>COLLINS FAMILY FOUNDATION INC</t>
        </is>
      </c>
      <c r="C1184" t="inlineStr">
        <is>
          <t>92-1473348</t>
        </is>
      </c>
      <c r="D1184" t="inlineStr">
        <is>
          <t>Georgia</t>
        </is>
      </c>
      <c r="E1184" t="inlineStr">
        <is>
          <t>GA</t>
        </is>
      </c>
      <c r="F1184" t="n">
        <v>2024</v>
      </c>
      <c r="G1184" t="n">
        <v>2</v>
      </c>
      <c r="H1184" s="13" t="n">
        <v>1501750</v>
      </c>
      <c r="I1184" s="12" t="n">
        <v>9</v>
      </c>
      <c r="J1184" s="13" t="n">
        <v>15000</v>
      </c>
      <c r="K1184" s="13">
        <f>IFERROR($H1184/$I1184,"")</f>
        <v/>
      </c>
      <c r="L1184" s="13" t="n">
        <v>1313000</v>
      </c>
      <c r="M1184" t="inlineStr">
        <is>
          <t>NC</t>
        </is>
      </c>
      <c r="N1184" t="inlineStr">
        <is>
          <t>Yes</t>
        </is>
      </c>
      <c r="O1184" t="inlineStr">
        <is>
          <t>Not stated</t>
        </is>
      </c>
      <c r="Q1184" s="9" t="inlineStr">
        <is>
          <t>https://grantcue.com/foundations/collins-family-foundation-inc-921473348</t>
        </is>
      </c>
    </row>
    <row r="1185">
      <c r="A1185">
        <f>IF($E1185=$E1184,$A1184+1,1)</f>
        <v/>
      </c>
      <c r="B1185" t="inlineStr">
        <is>
          <t>THE LOUDERMILK FAMILY CHRISTIAN FOUNDATION INC</t>
        </is>
      </c>
      <c r="C1185" t="inlineStr">
        <is>
          <t>58-2510681</t>
        </is>
      </c>
      <c r="D1185" t="inlineStr">
        <is>
          <t>Georgia</t>
        </is>
      </c>
      <c r="E1185" t="inlineStr">
        <is>
          <t>GA</t>
        </is>
      </c>
      <c r="F1185" t="n">
        <v>2024</v>
      </c>
      <c r="G1185" t="n">
        <v>2</v>
      </c>
      <c r="H1185" s="13" t="n">
        <v>1488000</v>
      </c>
      <c r="I1185" s="12" t="n">
        <v>57</v>
      </c>
      <c r="J1185" s="13" t="n">
        <v>5000</v>
      </c>
      <c r="K1185" s="13">
        <f>IFERROR($H1185/$I1185,"")</f>
        <v/>
      </c>
      <c r="L1185" s="13" t="n">
        <v>400000</v>
      </c>
      <c r="M1185" t="inlineStr">
        <is>
          <t>FL, IN, TX</t>
        </is>
      </c>
      <c r="N1185" t="inlineStr">
        <is>
          <t>Yes</t>
        </is>
      </c>
      <c r="O1185" t="inlineStr">
        <is>
          <t>Not stated</t>
        </is>
      </c>
      <c r="Q1185" s="9" t="inlineStr">
        <is>
          <t>https://grantcue.com/foundations/the-loudermilk-family-christian-foundation-inc-582510681</t>
        </is>
      </c>
    </row>
    <row r="1186">
      <c r="A1186">
        <f>IF($E1186=$E1185,$A1185+1,1)</f>
        <v/>
      </c>
      <c r="B1186" t="inlineStr">
        <is>
          <t>The Kerri &amp; Jeffrey Snow Family Private Foundation Inc</t>
        </is>
      </c>
      <c r="C1186" t="inlineStr">
        <is>
          <t>58-2365263</t>
        </is>
      </c>
      <c r="D1186" t="inlineStr">
        <is>
          <t>Georgia</t>
        </is>
      </c>
      <c r="E1186" t="inlineStr">
        <is>
          <t>GA</t>
        </is>
      </c>
      <c r="F1186" t="n">
        <v>2025</v>
      </c>
      <c r="G1186" t="n">
        <v>2</v>
      </c>
      <c r="H1186" s="13" t="n">
        <v>1469908</v>
      </c>
      <c r="I1186" s="12" t="n">
        <v>31</v>
      </c>
      <c r="J1186" s="13" t="n">
        <v>8000</v>
      </c>
      <c r="K1186" s="13">
        <f>IFERROR($H1186/$I1186,"")</f>
        <v/>
      </c>
      <c r="L1186" s="13" t="n">
        <v>1035405</v>
      </c>
      <c r="M1186" t="inlineStr">
        <is>
          <t>FL, NY, DC</t>
        </is>
      </c>
      <c r="N1186" t="inlineStr">
        <is>
          <t>No</t>
        </is>
      </c>
      <c r="O1186" t="inlineStr">
        <is>
          <t>Not stated</t>
        </is>
      </c>
      <c r="Q1186" s="9" t="inlineStr">
        <is>
          <t>https://grantcue.com/foundations/the-kerri-and-jeffrey-snow-family-private-foundation-inc-582365263</t>
        </is>
      </c>
    </row>
    <row r="1187">
      <c r="A1187">
        <f>IF($E1187=$E1186,$A1186+1,1)</f>
        <v/>
      </c>
      <c r="B1187" t="inlineStr">
        <is>
          <t>BELOCO FOUNDATION INC</t>
        </is>
      </c>
      <c r="C1187" t="inlineStr">
        <is>
          <t>58-6065378</t>
        </is>
      </c>
      <c r="D1187" t="inlineStr">
        <is>
          <t>Georgia</t>
        </is>
      </c>
      <c r="E1187" t="inlineStr">
        <is>
          <t>GA</t>
        </is>
      </c>
      <c r="F1187" t="n">
        <v>2024</v>
      </c>
      <c r="G1187" t="n">
        <v>1</v>
      </c>
      <c r="H1187" s="13" t="n">
        <v>1458760</v>
      </c>
      <c r="I1187" s="12" t="n">
        <v>23</v>
      </c>
      <c r="J1187" s="13" t="n">
        <v>50000</v>
      </c>
      <c r="K1187" s="13">
        <f>IFERROR($H1187/$I1187,"")</f>
        <v/>
      </c>
      <c r="L1187" s="13" t="n">
        <v>250000</v>
      </c>
      <c r="M1187" t="inlineStr">
        <is>
          <t>NC, FL, IA</t>
        </is>
      </c>
      <c r="N1187" t="inlineStr">
        <is>
          <t>Yes</t>
        </is>
      </c>
      <c r="O1187" t="inlineStr">
        <is>
          <t>Not stated</t>
        </is>
      </c>
      <c r="Q1187" s="9" t="inlineStr">
        <is>
          <t>https://grantcue.com/foundations/beloco-foundation-inc-586065378</t>
        </is>
      </c>
    </row>
    <row r="1188">
      <c r="A1188">
        <f>IF($E1188=$E1187,$A1187+1,1)</f>
        <v/>
      </c>
      <c r="B1188" t="inlineStr">
        <is>
          <t>PURPOSE BUILT COMMUNITIES FOUNDATIONINC</t>
        </is>
      </c>
      <c r="C1188" t="inlineStr">
        <is>
          <t>45-4056587</t>
        </is>
      </c>
      <c r="D1188" t="inlineStr">
        <is>
          <t>Georgia</t>
        </is>
      </c>
      <c r="E1188" t="inlineStr">
        <is>
          <t>GA</t>
        </is>
      </c>
      <c r="F1188" t="n">
        <v>2024</v>
      </c>
      <c r="G1188" t="n">
        <v>1</v>
      </c>
      <c r="H1188" s="13" t="n">
        <v>1457755</v>
      </c>
      <c r="I1188" s="12" t="n">
        <v>25</v>
      </c>
      <c r="J1188" s="13" t="n">
        <v>12000</v>
      </c>
      <c r="K1188" s="13">
        <f>IFERROR($H1188/$I1188,"")</f>
        <v/>
      </c>
      <c r="L1188" s="13" t="n">
        <v>385833</v>
      </c>
      <c r="M1188" t="inlineStr">
        <is>
          <t>TX, AL, FL</t>
        </is>
      </c>
      <c r="N1188" t="inlineStr">
        <is>
          <t>No</t>
        </is>
      </c>
      <c r="O1188" t="inlineStr">
        <is>
          <t>Not stated</t>
        </is>
      </c>
      <c r="Q1188" s="9" t="inlineStr">
        <is>
          <t>https://grantcue.com/foundations/purpose-built-communities-foundationinc-454056587</t>
        </is>
      </c>
    </row>
    <row r="1189">
      <c r="A1189">
        <f>IF($E1189=$E1188,$A1188+1,1)</f>
        <v/>
      </c>
      <c r="B1189" t="inlineStr">
        <is>
          <t>ST AND MARGARET D HARRIS FOUNDATION</t>
        </is>
      </c>
      <c r="C1189" t="inlineStr">
        <is>
          <t>23-7118609</t>
        </is>
      </c>
      <c r="D1189" t="inlineStr">
        <is>
          <t>Georgia</t>
        </is>
      </c>
      <c r="E1189" t="inlineStr">
        <is>
          <t>GA</t>
        </is>
      </c>
      <c r="F1189" t="n">
        <v>2025</v>
      </c>
      <c r="G1189" t="n">
        <v>2</v>
      </c>
      <c r="H1189" s="13" t="n">
        <v>1448293</v>
      </c>
      <c r="I1189" s="12" t="n">
        <v>82</v>
      </c>
      <c r="J1189" s="13" t="n">
        <v>10062</v>
      </c>
      <c r="K1189" s="13">
        <f>IFERROR($H1189/$I1189,"")</f>
        <v/>
      </c>
      <c r="L1189" s="13" t="n">
        <v>99999</v>
      </c>
      <c r="M1189" t="inlineStr">
        <is>
          <t>IN, MA, DC</t>
        </is>
      </c>
      <c r="N1189" t="inlineStr">
        <is>
          <t>No</t>
        </is>
      </c>
      <c r="O1189" t="inlineStr">
        <is>
          <t>Not stated</t>
        </is>
      </c>
      <c r="Q1189" s="9" t="inlineStr">
        <is>
          <t>https://grantcue.com/foundations/st-and-margaret-d-harris-foundation-237118609</t>
        </is>
      </c>
    </row>
    <row r="1190">
      <c r="A1190">
        <f>IF($E1190=$E1189,$A1189+1,1)</f>
        <v/>
      </c>
      <c r="B1190" t="inlineStr">
        <is>
          <t>ROBERT &amp; POLLY DUNN FOUNDATION INC</t>
        </is>
      </c>
      <c r="C1190" t="inlineStr">
        <is>
          <t>58-1671255</t>
        </is>
      </c>
      <c r="D1190" t="inlineStr">
        <is>
          <t>Georgia</t>
        </is>
      </c>
      <c r="E1190" t="inlineStr">
        <is>
          <t>GA</t>
        </is>
      </c>
      <c r="F1190" t="n">
        <v>2025</v>
      </c>
      <c r="G1190" t="n">
        <v>2</v>
      </c>
      <c r="H1190" s="13" t="n">
        <v>1442631</v>
      </c>
      <c r="I1190" s="12" t="n">
        <v>91</v>
      </c>
      <c r="J1190" s="13" t="n">
        <v>6000</v>
      </c>
      <c r="K1190" s="13">
        <f>IFERROR($H1190/$I1190,"")</f>
        <v/>
      </c>
      <c r="L1190" s="13" t="n">
        <v>135000</v>
      </c>
      <c r="M1190" t="inlineStr">
        <is>
          <t>NC, MO, CA</t>
        </is>
      </c>
      <c r="N1190" t="inlineStr">
        <is>
          <t>Yes</t>
        </is>
      </c>
      <c r="O1190" t="inlineStr">
        <is>
          <t>Not stated</t>
        </is>
      </c>
      <c r="Q1190" s="9" t="inlineStr">
        <is>
          <t>https://grantcue.com/foundations/robert-and-polly-dunn-foundation-inc-581671255</t>
        </is>
      </c>
    </row>
    <row r="1191">
      <c r="A1191">
        <f>IF($E1191=$E1190,$A1190+1,1)</f>
        <v/>
      </c>
      <c r="B1191" t="inlineStr">
        <is>
          <t>SAUL P AND NELLIE Z AXELROAD CHARITABLE FOUNDATION INC</t>
        </is>
      </c>
      <c r="C1191" t="inlineStr">
        <is>
          <t>83-3345197</t>
        </is>
      </c>
      <c r="D1191" t="inlineStr">
        <is>
          <t>Georgia</t>
        </is>
      </c>
      <c r="E1191" t="inlineStr">
        <is>
          <t>GA</t>
        </is>
      </c>
      <c r="F1191" t="n">
        <v>2025</v>
      </c>
      <c r="G1191" t="n">
        <v>2</v>
      </c>
      <c r="H1191" s="13" t="n">
        <v>1430435</v>
      </c>
      <c r="I1191" s="12" t="n">
        <v>103</v>
      </c>
      <c r="J1191" s="13" t="n">
        <v>6630</v>
      </c>
      <c r="K1191" s="13">
        <f>IFERROR($H1191/$I1191,"")</f>
        <v/>
      </c>
      <c r="L1191" s="13" t="n">
        <v>100000</v>
      </c>
      <c r="M1191" t="inlineStr">
        <is>
          <t>NY, TN, SC</t>
        </is>
      </c>
      <c r="N1191" t="inlineStr">
        <is>
          <t>No</t>
        </is>
      </c>
      <c r="O1191" t="inlineStr">
        <is>
          <t>Not stated</t>
        </is>
      </c>
      <c r="Q1191" s="9" t="inlineStr">
        <is>
          <t>https://grantcue.com/foundations/saul-p-and-nellie-z-axelroad-charitable-foundation-inc-833345197</t>
        </is>
      </c>
    </row>
    <row r="1192">
      <c r="A1192">
        <f>IF($E1192=$E1191,$A1191+1,1)</f>
        <v/>
      </c>
      <c r="B1192" t="inlineStr">
        <is>
          <t>Ron and Lisa Brill Charitable Trust</t>
        </is>
      </c>
      <c r="C1192" t="inlineStr">
        <is>
          <t>58-6275452</t>
        </is>
      </c>
      <c r="D1192" t="inlineStr">
        <is>
          <t>Georgia</t>
        </is>
      </c>
      <c r="E1192" t="inlineStr">
        <is>
          <t>GA</t>
        </is>
      </c>
      <c r="F1192" t="n">
        <v>2024</v>
      </c>
      <c r="G1192" t="n">
        <v>2</v>
      </c>
      <c r="H1192" s="13" t="n">
        <v>1429574</v>
      </c>
      <c r="I1192" s="12" t="n">
        <v>209</v>
      </c>
      <c r="J1192" s="13" t="n">
        <v>1800</v>
      </c>
      <c r="K1192" s="13">
        <f>IFERROR($H1192/$I1192,"")</f>
        <v/>
      </c>
      <c r="L1192" s="13" t="n">
        <v>300000</v>
      </c>
      <c r="M1192" t="inlineStr">
        <is>
          <t>NY, CO, SC</t>
        </is>
      </c>
      <c r="N1192" t="inlineStr">
        <is>
          <t>No</t>
        </is>
      </c>
      <c r="O1192" t="inlineStr">
        <is>
          <t>Not stated</t>
        </is>
      </c>
      <c r="Q1192" s="9" t="inlineStr">
        <is>
          <t>https://grantcue.com/foundations/ron-and-lisa-brill-charitable-trust-586275452</t>
        </is>
      </c>
    </row>
    <row r="1193">
      <c r="A1193">
        <f>IF($E1193=$E1192,$A1192+1,1)</f>
        <v/>
      </c>
      <c r="B1193" t="inlineStr">
        <is>
          <t>THE SAPELO FOUNDATION INC</t>
        </is>
      </c>
      <c r="C1193" t="inlineStr">
        <is>
          <t>58-0827472</t>
        </is>
      </c>
      <c r="D1193" t="inlineStr">
        <is>
          <t>Georgia</t>
        </is>
      </c>
      <c r="E1193" t="inlineStr">
        <is>
          <t>GA</t>
        </is>
      </c>
      <c r="F1193" t="n">
        <v>2024</v>
      </c>
      <c r="G1193" t="n">
        <v>1</v>
      </c>
      <c r="H1193" s="13" t="n">
        <v>1421000</v>
      </c>
      <c r="I1193" s="12" t="n">
        <v>47</v>
      </c>
      <c r="J1193" s="13" t="n">
        <v>25000</v>
      </c>
      <c r="K1193" s="13">
        <f>IFERROR($H1193/$I1193,"")</f>
        <v/>
      </c>
      <c r="L1193" s="13" t="n">
        <v>250000</v>
      </c>
      <c r="N1193" t="inlineStr">
        <is>
          <t>Yes</t>
        </is>
      </c>
      <c r="O1193" t="inlineStr">
        <is>
          <t>Yes</t>
        </is>
      </c>
      <c r="P1193" s="9" t="inlineStr">
        <is>
          <t>http://www.sapelofoundation.org/</t>
        </is>
      </c>
      <c r="Q1193" s="9" t="inlineStr">
        <is>
          <t>https://grantcue.com/foundations/the-sapelo-foundation-inc-580827472</t>
        </is>
      </c>
    </row>
    <row r="1194">
      <c r="A1194">
        <f>IF($E1194=$E1193,$A1193+1,1)</f>
        <v/>
      </c>
      <c r="B1194" t="inlineStr">
        <is>
          <t>THE WAY AHEAD TRUST</t>
        </is>
      </c>
      <c r="C1194" t="inlineStr">
        <is>
          <t>45-6533936</t>
        </is>
      </c>
      <c r="D1194" t="inlineStr">
        <is>
          <t>Georgia</t>
        </is>
      </c>
      <c r="E1194" t="inlineStr">
        <is>
          <t>GA</t>
        </is>
      </c>
      <c r="F1194" t="n">
        <v>2025</v>
      </c>
      <c r="G1194" t="n">
        <v>2</v>
      </c>
      <c r="H1194" s="13" t="n">
        <v>1407700</v>
      </c>
      <c r="I1194" s="12" t="n">
        <v>15</v>
      </c>
      <c r="J1194" s="13" t="n">
        <v>15000</v>
      </c>
      <c r="K1194" s="13">
        <f>IFERROR($H1194/$I1194,"")</f>
        <v/>
      </c>
      <c r="L1194" s="13" t="n">
        <v>1000000</v>
      </c>
      <c r="M1194" t="inlineStr">
        <is>
          <t>MS, FL, TX</t>
        </is>
      </c>
      <c r="N1194" t="inlineStr">
        <is>
          <t>Yes</t>
        </is>
      </c>
      <c r="O1194" t="inlineStr">
        <is>
          <t>Not stated</t>
        </is>
      </c>
      <c r="Q1194" s="9" t="inlineStr">
        <is>
          <t>https://grantcue.com/foundations/the-way-ahead-trust-456533936</t>
        </is>
      </c>
    </row>
    <row r="1195">
      <c r="A1195">
        <f>IF($E1195=$E1194,$A1194+1,1)</f>
        <v/>
      </c>
      <c r="B1195" t="inlineStr">
        <is>
          <t>TR UW CHARLES I BRANAN</t>
        </is>
      </c>
      <c r="C1195" t="inlineStr">
        <is>
          <t>58-6026401</t>
        </is>
      </c>
      <c r="D1195" t="inlineStr">
        <is>
          <t>Georgia</t>
        </is>
      </c>
      <c r="E1195" t="inlineStr">
        <is>
          <t>GA</t>
        </is>
      </c>
      <c r="F1195" t="n">
        <v>2024</v>
      </c>
      <c r="G1195" t="n">
        <v>1</v>
      </c>
      <c r="H1195" s="13" t="n">
        <v>1406800</v>
      </c>
      <c r="I1195" s="12" t="n">
        <v>149</v>
      </c>
      <c r="J1195" s="13" t="n">
        <v>10000</v>
      </c>
      <c r="K1195" s="13">
        <f>IFERROR($H1195/$I1195,"")</f>
        <v/>
      </c>
      <c r="L1195" s="13" t="n">
        <v>20000</v>
      </c>
      <c r="N1195" t="inlineStr">
        <is>
          <t>Yes</t>
        </is>
      </c>
      <c r="O1195" t="inlineStr">
        <is>
          <t>Yes</t>
        </is>
      </c>
      <c r="Q1195" s="9" t="inlineStr">
        <is>
          <t>https://grantcue.com/foundations/tr-uw-charles-i-branan-586026401</t>
        </is>
      </c>
    </row>
    <row r="1196">
      <c r="A1196">
        <f>IF($E1196=$E1195,$A1195+1,1)</f>
        <v/>
      </c>
      <c r="B1196" t="inlineStr">
        <is>
          <t>BRUMFIELD GENREV FOUNDATION</t>
        </is>
      </c>
      <c r="C1196" t="inlineStr">
        <is>
          <t>87-6893164</t>
        </is>
      </c>
      <c r="D1196" t="inlineStr">
        <is>
          <t>Georgia</t>
        </is>
      </c>
      <c r="E1196" t="inlineStr">
        <is>
          <t>GA</t>
        </is>
      </c>
      <c r="F1196" t="n">
        <v>2024</v>
      </c>
      <c r="G1196" t="n">
        <v>1</v>
      </c>
      <c r="H1196" s="13" t="n">
        <v>1405600</v>
      </c>
      <c r="I1196" s="12" t="n">
        <v>18</v>
      </c>
      <c r="J1196" s="13" t="n">
        <v>19300</v>
      </c>
      <c r="K1196" s="13">
        <f>IFERROR($H1196/$I1196,"")</f>
        <v/>
      </c>
      <c r="L1196" s="13" t="n">
        <v>972000</v>
      </c>
      <c r="M1196" t="inlineStr">
        <is>
          <t>FL, TX, AL</t>
        </is>
      </c>
      <c r="N1196" t="inlineStr">
        <is>
          <t>No</t>
        </is>
      </c>
      <c r="O1196" t="inlineStr">
        <is>
          <t>Not stated</t>
        </is>
      </c>
      <c r="Q1196" s="9" t="inlineStr">
        <is>
          <t>https://grantcue.com/foundations/brumfield-genrev-foundation-c-o-jkfa-876893164</t>
        </is>
      </c>
    </row>
    <row r="1197">
      <c r="A1197">
        <f>IF($E1197=$E1196,$A1196+1,1)</f>
        <v/>
      </c>
      <c r="B1197" t="inlineStr">
        <is>
          <t>GUY MILLNER FAMILY FOUNDATION</t>
        </is>
      </c>
      <c r="C1197" t="inlineStr">
        <is>
          <t>85-3328460</t>
        </is>
      </c>
      <c r="D1197" t="inlineStr">
        <is>
          <t>Georgia</t>
        </is>
      </c>
      <c r="E1197" t="inlineStr">
        <is>
          <t>GA</t>
        </is>
      </c>
      <c r="F1197" t="n">
        <v>2024</v>
      </c>
      <c r="G1197" t="n">
        <v>1</v>
      </c>
      <c r="H1197" s="13" t="n">
        <v>1403402</v>
      </c>
      <c r="I1197" s="12" t="n">
        <v>23</v>
      </c>
      <c r="J1197" s="13" t="n">
        <v>20000</v>
      </c>
      <c r="K1197" s="13">
        <f>IFERROR($H1197/$I1197,"")</f>
        <v/>
      </c>
      <c r="L1197" s="13" t="n">
        <v>320000</v>
      </c>
      <c r="M1197" t="inlineStr">
        <is>
          <t>FL, AL, TX</t>
        </is>
      </c>
      <c r="N1197" t="inlineStr">
        <is>
          <t>No</t>
        </is>
      </c>
      <c r="O1197" t="inlineStr">
        <is>
          <t>Not stated</t>
        </is>
      </c>
      <c r="Q1197" s="9" t="inlineStr">
        <is>
          <t>https://grantcue.com/foundations/guy-millner-family-foundation-853328460</t>
        </is>
      </c>
    </row>
    <row r="1198">
      <c r="A1198">
        <f>IF($E1198=$E1197,$A1197+1,1)</f>
        <v/>
      </c>
      <c r="B1198" t="inlineStr">
        <is>
          <t>THE LOOKOUT FOUNDATION</t>
        </is>
      </c>
      <c r="C1198" t="inlineStr">
        <is>
          <t>20-8686890</t>
        </is>
      </c>
      <c r="D1198" t="inlineStr">
        <is>
          <t>Georgia</t>
        </is>
      </c>
      <c r="E1198" t="inlineStr">
        <is>
          <t>GA</t>
        </is>
      </c>
      <c r="F1198" t="n">
        <v>2024</v>
      </c>
      <c r="G1198" t="n">
        <v>1</v>
      </c>
      <c r="H1198" s="13" t="n">
        <v>1402875</v>
      </c>
      <c r="I1198" s="12" t="n">
        <v>77</v>
      </c>
      <c r="J1198" s="13" t="n">
        <v>10000</v>
      </c>
      <c r="K1198" s="13">
        <f>IFERROR($H1198/$I1198,"")</f>
        <v/>
      </c>
      <c r="L1198" s="13" t="n">
        <v>135000</v>
      </c>
      <c r="M1198" t="inlineStr">
        <is>
          <t>NC, DC, CA</t>
        </is>
      </c>
      <c r="N1198" t="inlineStr">
        <is>
          <t>No</t>
        </is>
      </c>
      <c r="O1198" t="inlineStr">
        <is>
          <t>Not stated</t>
        </is>
      </c>
      <c r="Q1198" s="9" t="inlineStr">
        <is>
          <t>https://grantcue.com/foundations/the-lookout-foundation-208686890</t>
        </is>
      </c>
    </row>
    <row r="1199">
      <c r="A1199">
        <f>IF($E1199=$E1198,$A1198+1,1)</f>
        <v/>
      </c>
      <c r="B1199" t="inlineStr">
        <is>
          <t>THE UNIVERSITY FINANCING FOUNDATION INC</t>
        </is>
      </c>
      <c r="C1199" t="inlineStr">
        <is>
          <t>58-1505902</t>
        </is>
      </c>
      <c r="D1199" t="inlineStr">
        <is>
          <t>Georgia</t>
        </is>
      </c>
      <c r="E1199" t="inlineStr">
        <is>
          <t>GA</t>
        </is>
      </c>
      <c r="F1199" t="n">
        <v>2024</v>
      </c>
      <c r="G1199" t="n">
        <v>1</v>
      </c>
      <c r="H1199" s="13" t="n">
        <v>1398070</v>
      </c>
      <c r="I1199" s="12" t="n">
        <v>35</v>
      </c>
      <c r="J1199" s="13" t="n">
        <v>1000</v>
      </c>
      <c r="K1199" s="13">
        <f>IFERROR($H1199/$I1199,"")</f>
        <v/>
      </c>
      <c r="L1199" s="13" t="n">
        <v>1050000</v>
      </c>
      <c r="M1199" t="inlineStr">
        <is>
          <t>AZ, SC, FL</t>
        </is>
      </c>
      <c r="N1199" t="inlineStr">
        <is>
          <t>No</t>
        </is>
      </c>
      <c r="O1199" t="inlineStr">
        <is>
          <t>Not stated</t>
        </is>
      </c>
      <c r="Q1199" s="9" t="inlineStr">
        <is>
          <t>https://grantcue.com/foundations/the-university-financing-foundation-inc-581505902</t>
        </is>
      </c>
    </row>
    <row r="1200">
      <c r="A1200">
        <f>IF($E1200=$E1199,$A1199+1,1)</f>
        <v/>
      </c>
      <c r="B1200" t="inlineStr">
        <is>
          <t>ROGERS FAMILY FOUNDATION</t>
        </is>
      </c>
      <c r="C1200" t="inlineStr">
        <is>
          <t>84-4043366</t>
        </is>
      </c>
      <c r="D1200" t="inlineStr">
        <is>
          <t>Georgia</t>
        </is>
      </c>
      <c r="E1200" t="inlineStr">
        <is>
          <t>GA</t>
        </is>
      </c>
      <c r="F1200" t="n">
        <v>2025</v>
      </c>
      <c r="G1200" t="n">
        <v>2</v>
      </c>
      <c r="H1200" s="13" t="n">
        <v>1380000</v>
      </c>
      <c r="I1200" s="12" t="n">
        <v>39</v>
      </c>
      <c r="J1200" s="13" t="n">
        <v>12500</v>
      </c>
      <c r="K1200" s="13">
        <f>IFERROR($H1200/$I1200,"")</f>
        <v/>
      </c>
      <c r="L1200" s="13" t="n">
        <v>350000</v>
      </c>
      <c r="M1200" t="inlineStr">
        <is>
          <t>MI, FL, TN</t>
        </is>
      </c>
      <c r="N1200" t="inlineStr">
        <is>
          <t>No</t>
        </is>
      </c>
      <c r="O1200" t="inlineStr">
        <is>
          <t>Not stated</t>
        </is>
      </c>
      <c r="Q1200" s="9" t="inlineStr">
        <is>
          <t>https://grantcue.com/foundations/rogers-family-foundation-844043366</t>
        </is>
      </c>
    </row>
    <row r="1201">
      <c r="A1201">
        <f>IF($E1201=$E1200,$A1200+1,1)</f>
        <v/>
      </c>
      <c r="B1201" t="inlineStr">
        <is>
          <t>RAY M &amp; JANE R WRIGHT FOUNDATION INC</t>
        </is>
      </c>
      <c r="C1201" t="inlineStr">
        <is>
          <t>58-2135480</t>
        </is>
      </c>
      <c r="D1201" t="inlineStr">
        <is>
          <t>Georgia</t>
        </is>
      </c>
      <c r="E1201" t="inlineStr">
        <is>
          <t>GA</t>
        </is>
      </c>
      <c r="F1201" t="n">
        <v>2025</v>
      </c>
      <c r="G1201" t="n">
        <v>2</v>
      </c>
      <c r="H1201" s="13" t="n">
        <v>1364000</v>
      </c>
      <c r="I1201" s="12" t="n">
        <v>54</v>
      </c>
      <c r="J1201" s="13" t="n">
        <v>10000</v>
      </c>
      <c r="K1201" s="13">
        <f>IFERROR($H1201/$I1201,"")</f>
        <v/>
      </c>
      <c r="L1201" s="13" t="n">
        <v>221450</v>
      </c>
      <c r="M1201" t="inlineStr">
        <is>
          <t>AL, NC, NY</t>
        </is>
      </c>
      <c r="N1201" t="inlineStr">
        <is>
          <t>No</t>
        </is>
      </c>
      <c r="O1201" t="inlineStr">
        <is>
          <t>Not stated</t>
        </is>
      </c>
      <c r="Q1201" s="9" t="inlineStr">
        <is>
          <t>https://grantcue.com/foundations/ray-m-and-jane-r-wright-foundation-inc-582135480</t>
        </is>
      </c>
    </row>
    <row r="1202">
      <c r="A1202">
        <f>IF($E1202=$E1201,$A1201+1,1)</f>
        <v/>
      </c>
      <c r="B1202" t="inlineStr">
        <is>
          <t>THE CALVIN AND MARISA ALLEN FOUNDATION</t>
        </is>
      </c>
      <c r="C1202" t="inlineStr">
        <is>
          <t>59-3325134</t>
        </is>
      </c>
      <c r="D1202" t="inlineStr">
        <is>
          <t>Georgia</t>
        </is>
      </c>
      <c r="E1202" t="inlineStr">
        <is>
          <t>GA</t>
        </is>
      </c>
      <c r="F1202" t="n">
        <v>2025</v>
      </c>
      <c r="G1202" t="n">
        <v>2</v>
      </c>
      <c r="H1202" s="13" t="n">
        <v>1350234</v>
      </c>
      <c r="I1202" s="12" t="n">
        <v>43</v>
      </c>
      <c r="J1202" s="13" t="n">
        <v>20000</v>
      </c>
      <c r="K1202" s="13">
        <f>IFERROR($H1202/$I1202,"")</f>
        <v/>
      </c>
      <c r="L1202" s="13" t="n">
        <v>150000</v>
      </c>
      <c r="M1202" t="inlineStr">
        <is>
          <t>CA, NC, VA</t>
        </is>
      </c>
      <c r="N1202" t="inlineStr">
        <is>
          <t>No</t>
        </is>
      </c>
      <c r="O1202" t="inlineStr">
        <is>
          <t>Not stated</t>
        </is>
      </c>
      <c r="Q1202" s="9" t="inlineStr">
        <is>
          <t>https://grantcue.com/foundations/the-calvin-and-marisa-allen-foundation-593325134</t>
        </is>
      </c>
    </row>
    <row r="1203">
      <c r="A1203">
        <f>IF($E1203=$E1202,$A1202+1,1)</f>
        <v/>
      </c>
      <c r="B1203" t="inlineStr">
        <is>
          <t>THE COUSINS FOUNDATION INC</t>
        </is>
      </c>
      <c r="C1203" t="inlineStr">
        <is>
          <t>58-6043765</t>
        </is>
      </c>
      <c r="D1203" t="inlineStr">
        <is>
          <t>Georgia</t>
        </is>
      </c>
      <c r="E1203" t="inlineStr">
        <is>
          <t>GA</t>
        </is>
      </c>
      <c r="F1203" t="n">
        <v>2024</v>
      </c>
      <c r="G1203" t="n">
        <v>1</v>
      </c>
      <c r="H1203" s="13" t="n">
        <v>1335000</v>
      </c>
      <c r="I1203" s="12" t="n">
        <v>20</v>
      </c>
      <c r="J1203" s="13" t="n">
        <v>50000</v>
      </c>
      <c r="K1203" s="13">
        <f>IFERROR($H1203/$I1203,"")</f>
        <v/>
      </c>
      <c r="L1203" s="13" t="n">
        <v>200000</v>
      </c>
      <c r="M1203" t="inlineStr">
        <is>
          <t>TX</t>
        </is>
      </c>
      <c r="N1203" t="inlineStr">
        <is>
          <t>Yes</t>
        </is>
      </c>
      <c r="O1203" t="inlineStr">
        <is>
          <t>Not stated</t>
        </is>
      </c>
      <c r="P1203" s="9" t="inlineStr">
        <is>
          <t>https://www.cousinsfoundations.org/</t>
        </is>
      </c>
      <c r="Q1203" s="9" t="inlineStr">
        <is>
          <t>https://grantcue.com/foundations/the-cousins-foundation-inc-586043765</t>
        </is>
      </c>
    </row>
    <row r="1204">
      <c r="A1204">
        <f>IF($E1204=$E1203,$A1203+1,1)</f>
        <v/>
      </c>
      <c r="B1204" t="inlineStr">
        <is>
          <t>BENJAMIN F BRADY CHARITABLE FOUNDAT</t>
        </is>
      </c>
      <c r="C1204" t="inlineStr">
        <is>
          <t>58-2413726</t>
        </is>
      </c>
      <c r="D1204" t="inlineStr">
        <is>
          <t>Georgia</t>
        </is>
      </c>
      <c r="E1204" t="inlineStr">
        <is>
          <t>GA</t>
        </is>
      </c>
      <c r="F1204" t="n">
        <v>2025</v>
      </c>
      <c r="G1204" t="n">
        <v>2</v>
      </c>
      <c r="H1204" s="13" t="n">
        <v>1331830</v>
      </c>
      <c r="I1204" s="12" t="n">
        <v>64</v>
      </c>
      <c r="J1204" s="13" t="n">
        <v>10000</v>
      </c>
      <c r="K1204" s="13">
        <f>IFERROR($H1204/$I1204,"")</f>
        <v/>
      </c>
      <c r="L1204" s="13" t="n">
        <v>100000</v>
      </c>
      <c r="M1204" t="inlineStr">
        <is>
          <t>NC, CA, VA</t>
        </is>
      </c>
      <c r="N1204" t="inlineStr">
        <is>
          <t>No</t>
        </is>
      </c>
      <c r="O1204" t="inlineStr">
        <is>
          <t>Not stated</t>
        </is>
      </c>
      <c r="Q1204" s="9" t="inlineStr">
        <is>
          <t>https://grantcue.com/foundations/benjamin-f-brady-charitable-foundat-582413726</t>
        </is>
      </c>
    </row>
    <row r="1205">
      <c r="A1205">
        <f>IF($E1205=$E1204,$A1204+1,1)</f>
        <v/>
      </c>
      <c r="B1205" t="inlineStr">
        <is>
          <t>ATLANTA HAWKS FOUNDATION INC</t>
        </is>
      </c>
      <c r="C1205" t="inlineStr">
        <is>
          <t>58-1762732</t>
        </is>
      </c>
      <c r="D1205" t="inlineStr">
        <is>
          <t>Georgia</t>
        </is>
      </c>
      <c r="E1205" t="inlineStr">
        <is>
          <t>GA</t>
        </is>
      </c>
      <c r="F1205" t="n">
        <v>2024</v>
      </c>
      <c r="G1205" t="n">
        <v>1</v>
      </c>
      <c r="H1205" s="13" t="n">
        <v>1312750</v>
      </c>
      <c r="I1205" s="12" t="n">
        <v>9</v>
      </c>
      <c r="J1205" s="13" t="n">
        <v>75000</v>
      </c>
      <c r="K1205" s="13">
        <f>IFERROR($H1205/$I1205,"")</f>
        <v/>
      </c>
      <c r="L1205" s="13" t="n">
        <v>842750</v>
      </c>
      <c r="M1205" t="inlineStr">
        <is>
          <t>CA, MA</t>
        </is>
      </c>
      <c r="N1205" t="inlineStr">
        <is>
          <t>No</t>
        </is>
      </c>
      <c r="O1205" t="inlineStr">
        <is>
          <t>Not stated</t>
        </is>
      </c>
      <c r="Q1205" s="9" t="inlineStr">
        <is>
          <t>https://grantcue.com/foundations/atlanta-hawks-foundation-inc-581762732</t>
        </is>
      </c>
    </row>
    <row r="1206">
      <c r="A1206">
        <f>IF($E1206=$E1205,$A1205+1,1)</f>
        <v/>
      </c>
      <c r="B1206" t="inlineStr">
        <is>
          <t>DONNA AND JIM STEPHENSON FOUNDATION</t>
        </is>
      </c>
      <c r="C1206" t="inlineStr">
        <is>
          <t>87-3874035</t>
        </is>
      </c>
      <c r="D1206" t="inlineStr">
        <is>
          <t>Georgia</t>
        </is>
      </c>
      <c r="E1206" t="inlineStr">
        <is>
          <t>GA</t>
        </is>
      </c>
      <c r="F1206" t="n">
        <v>2024</v>
      </c>
      <c r="G1206" t="n">
        <v>1</v>
      </c>
      <c r="H1206" s="13" t="n">
        <v>1300804</v>
      </c>
      <c r="I1206" s="12" t="n">
        <v>9</v>
      </c>
      <c r="J1206" s="13" t="n">
        <v>25000</v>
      </c>
      <c r="K1206" s="13">
        <f>IFERROR($H1206/$I1206,"")</f>
        <v/>
      </c>
      <c r="L1206" s="13" t="n">
        <v>1027804</v>
      </c>
      <c r="M1206" t="inlineStr">
        <is>
          <t>VA, TX, PA</t>
        </is>
      </c>
      <c r="N1206" t="inlineStr">
        <is>
          <t>No</t>
        </is>
      </c>
      <c r="O1206" t="inlineStr">
        <is>
          <t>Not stated</t>
        </is>
      </c>
      <c r="Q1206" s="9" t="inlineStr">
        <is>
          <t>https://grantcue.com/foundations/donna-and-jim-stephenson-foundation-873874035</t>
        </is>
      </c>
    </row>
    <row r="1207">
      <c r="A1207">
        <f>IF($E1207=$E1206,$A1206+1,1)</f>
        <v/>
      </c>
      <c r="B1207" t="inlineStr">
        <is>
          <t>THE GREEN FAMILY CHARITABLE FND</t>
        </is>
      </c>
      <c r="C1207" t="inlineStr">
        <is>
          <t>20-0405852</t>
        </is>
      </c>
      <c r="D1207" t="inlineStr">
        <is>
          <t>Georgia</t>
        </is>
      </c>
      <c r="E1207" t="inlineStr">
        <is>
          <t>GA</t>
        </is>
      </c>
      <c r="F1207" t="n">
        <v>2025</v>
      </c>
      <c r="G1207" t="n">
        <v>2</v>
      </c>
      <c r="H1207" s="13" t="n">
        <v>1288964</v>
      </c>
      <c r="I1207" s="12" t="n">
        <v>33</v>
      </c>
      <c r="J1207" s="13" t="n">
        <v>15000</v>
      </c>
      <c r="K1207" s="13">
        <f>IFERROR($H1207/$I1207,"")</f>
        <v/>
      </c>
      <c r="L1207" s="13" t="n">
        <v>300000</v>
      </c>
      <c r="M1207" t="inlineStr">
        <is>
          <t>MO, IN, FL</t>
        </is>
      </c>
      <c r="N1207" t="inlineStr">
        <is>
          <t>Yes</t>
        </is>
      </c>
      <c r="O1207" t="inlineStr">
        <is>
          <t>Yes</t>
        </is>
      </c>
      <c r="Q1207" s="9" t="inlineStr">
        <is>
          <t>https://grantcue.com/foundations/the-green-family-charitable-fnd-200405852</t>
        </is>
      </c>
    </row>
    <row r="1208">
      <c r="A1208">
        <f>IF($E1208=$E1207,$A1207+1,1)</f>
        <v/>
      </c>
      <c r="B1208" t="inlineStr">
        <is>
          <t>HOLDER CONSTRUCTION FOUNDATION INC</t>
        </is>
      </c>
      <c r="C1208" t="inlineStr">
        <is>
          <t>92-3890114</t>
        </is>
      </c>
      <c r="D1208" t="inlineStr">
        <is>
          <t>Georgia</t>
        </is>
      </c>
      <c r="E1208" t="inlineStr">
        <is>
          <t>GA</t>
        </is>
      </c>
      <c r="F1208" t="n">
        <v>2025</v>
      </c>
      <c r="G1208" t="n">
        <v>2</v>
      </c>
      <c r="H1208" s="13" t="n">
        <v>1285277</v>
      </c>
      <c r="I1208" s="12" t="n">
        <v>29</v>
      </c>
      <c r="J1208" s="13" t="n">
        <v>25000</v>
      </c>
      <c r="K1208" s="13">
        <f>IFERROR($H1208/$I1208,"")</f>
        <v/>
      </c>
      <c r="L1208" s="13" t="n">
        <v>150000</v>
      </c>
      <c r="M1208" t="inlineStr">
        <is>
          <t>FL, IL, PA</t>
        </is>
      </c>
      <c r="N1208" t="inlineStr">
        <is>
          <t>Yes</t>
        </is>
      </c>
      <c r="O1208" t="inlineStr">
        <is>
          <t>Not stated</t>
        </is>
      </c>
      <c r="Q1208" s="9" t="inlineStr">
        <is>
          <t>https://grantcue.com/foundations/holder-construction-foundation-inc-923890114</t>
        </is>
      </c>
    </row>
    <row r="1209">
      <c r="A1209">
        <f>IF($E1209=$E1208,$A1208+1,1)</f>
        <v/>
      </c>
      <c r="B1209" t="inlineStr">
        <is>
          <t>THE DEEPAK RAGHAVAN FAMILY FOUNDATION INC</t>
        </is>
      </c>
      <c r="C1209" t="inlineStr">
        <is>
          <t>58-2637116</t>
        </is>
      </c>
      <c r="D1209" t="inlineStr">
        <is>
          <t>Georgia</t>
        </is>
      </c>
      <c r="E1209" t="inlineStr">
        <is>
          <t>GA</t>
        </is>
      </c>
      <c r="F1209" t="n">
        <v>2025</v>
      </c>
      <c r="G1209" t="n">
        <v>2</v>
      </c>
      <c r="H1209" s="13" t="n">
        <v>1278550</v>
      </c>
      <c r="I1209" s="12" t="n">
        <v>36</v>
      </c>
      <c r="J1209" s="13" t="n">
        <v>12000</v>
      </c>
      <c r="K1209" s="13">
        <f>IFERROR($H1209/$I1209,"")</f>
        <v/>
      </c>
      <c r="L1209" s="13" t="n">
        <v>284000</v>
      </c>
      <c r="M1209" t="inlineStr">
        <is>
          <t>MA, CA, NY</t>
        </is>
      </c>
      <c r="N1209" t="inlineStr">
        <is>
          <t>No</t>
        </is>
      </c>
      <c r="O1209" t="inlineStr">
        <is>
          <t>Not stated</t>
        </is>
      </c>
      <c r="Q1209" s="9" t="inlineStr">
        <is>
          <t>https://grantcue.com/foundations/the-deepak-raghavan-family-foundation-inc-582637116</t>
        </is>
      </c>
    </row>
    <row r="1210">
      <c r="A1210">
        <f>IF($E1210=$E1209,$A1209+1,1)</f>
        <v/>
      </c>
      <c r="B1210" t="inlineStr">
        <is>
          <t>Hardaway Foundation Incorporated</t>
        </is>
      </c>
      <c r="C1210" t="inlineStr">
        <is>
          <t>58-6033161</t>
        </is>
      </c>
      <c r="D1210" t="inlineStr">
        <is>
          <t>Georgia</t>
        </is>
      </c>
      <c r="E1210" t="inlineStr">
        <is>
          <t>GA</t>
        </is>
      </c>
      <c r="F1210" t="n">
        <v>2025</v>
      </c>
      <c r="G1210" t="n">
        <v>2</v>
      </c>
      <c r="H1210" s="13" t="n">
        <v>1275237</v>
      </c>
      <c r="I1210" s="12" t="n">
        <v>24</v>
      </c>
      <c r="J1210" s="13" t="n">
        <v>2500</v>
      </c>
      <c r="K1210" s="13">
        <f>IFERROR($H1210/$I1210,"")</f>
        <v/>
      </c>
      <c r="L1210" s="13" t="n">
        <v>1116611</v>
      </c>
      <c r="M1210" t="inlineStr">
        <is>
          <t>VA</t>
        </is>
      </c>
      <c r="N1210" t="inlineStr">
        <is>
          <t>Yes</t>
        </is>
      </c>
      <c r="O1210" t="inlineStr">
        <is>
          <t>Yes</t>
        </is>
      </c>
      <c r="Q1210" s="9" t="inlineStr">
        <is>
          <t>https://grantcue.com/foundations/hardaway-foundation-incorporated-586033161</t>
        </is>
      </c>
    </row>
    <row r="1211">
      <c r="A1211">
        <f>IF($E1211=$E1210,$A1210+1,1)</f>
        <v/>
      </c>
      <c r="B1211" t="inlineStr">
        <is>
          <t>LOOMIS CHARITABLE FOUNDATION INC</t>
        </is>
      </c>
      <c r="C1211" t="inlineStr">
        <is>
          <t>92-0754874</t>
        </is>
      </c>
      <c r="D1211" t="inlineStr">
        <is>
          <t>Georgia</t>
        </is>
      </c>
      <c r="E1211" t="inlineStr">
        <is>
          <t>GA</t>
        </is>
      </c>
      <c r="F1211" t="n">
        <v>2025</v>
      </c>
      <c r="G1211" t="n">
        <v>2</v>
      </c>
      <c r="H1211" s="13" t="n">
        <v>1272000</v>
      </c>
      <c r="I1211" s="12" t="n">
        <v>100</v>
      </c>
      <c r="J1211" s="13" t="n">
        <v>10000</v>
      </c>
      <c r="K1211" s="13">
        <f>IFERROR($H1211/$I1211,"")</f>
        <v/>
      </c>
      <c r="L1211" s="13" t="n">
        <v>55000</v>
      </c>
      <c r="M1211" t="inlineStr">
        <is>
          <t>CA, FL, TN</t>
        </is>
      </c>
      <c r="N1211" t="inlineStr">
        <is>
          <t>No</t>
        </is>
      </c>
      <c r="O1211" t="inlineStr">
        <is>
          <t>Not stated</t>
        </is>
      </c>
      <c r="Q1211" s="9" t="inlineStr">
        <is>
          <t>https://grantcue.com/foundations/loomis-charitable-foundation-inc-920754874</t>
        </is>
      </c>
    </row>
    <row r="1212">
      <c r="A1212">
        <f>IF($E1212=$E1211,$A1211+1,1)</f>
        <v/>
      </c>
      <c r="B1212" t="inlineStr">
        <is>
          <t>THE JASON T DICKERSON FAMILY FOUNDATION</t>
        </is>
      </c>
      <c r="C1212" t="inlineStr">
        <is>
          <t>81-0890771</t>
        </is>
      </c>
      <c r="D1212" t="inlineStr">
        <is>
          <t>Georgia</t>
        </is>
      </c>
      <c r="E1212" t="inlineStr">
        <is>
          <t>GA</t>
        </is>
      </c>
      <c r="F1212" t="n">
        <v>2025</v>
      </c>
      <c r="G1212" t="n">
        <v>2</v>
      </c>
      <c r="H1212" s="13" t="n">
        <v>1271648</v>
      </c>
      <c r="I1212" s="12" t="n">
        <v>53</v>
      </c>
      <c r="J1212" s="13" t="n">
        <v>6000</v>
      </c>
      <c r="K1212" s="13">
        <f>IFERROR($H1212/$I1212,"")</f>
        <v/>
      </c>
      <c r="L1212" s="13" t="n">
        <v>180000</v>
      </c>
      <c r="M1212" t="inlineStr">
        <is>
          <t>KY</t>
        </is>
      </c>
      <c r="N1212" t="inlineStr">
        <is>
          <t>No</t>
        </is>
      </c>
      <c r="O1212" t="inlineStr">
        <is>
          <t>Not stated</t>
        </is>
      </c>
      <c r="Q1212" s="9" t="inlineStr">
        <is>
          <t>https://grantcue.com/foundations/the-jason-t-dickerson-family-foundation-810890771</t>
        </is>
      </c>
    </row>
    <row r="1213">
      <c r="A1213">
        <f>IF($E1213=$E1212,$A1212+1,1)</f>
        <v/>
      </c>
      <c r="B1213" t="inlineStr">
        <is>
          <t>JOHN P AND DOROTHY S ILLGES FOUNDATION INC</t>
        </is>
      </c>
      <c r="C1213" t="inlineStr">
        <is>
          <t>58-0691476</t>
        </is>
      </c>
      <c r="D1213" t="inlineStr">
        <is>
          <t>Georgia</t>
        </is>
      </c>
      <c r="E1213" t="inlineStr">
        <is>
          <t>GA</t>
        </is>
      </c>
      <c r="F1213" t="n">
        <v>2024</v>
      </c>
      <c r="G1213" t="n">
        <v>2</v>
      </c>
      <c r="H1213" s="13" t="n">
        <v>1260258</v>
      </c>
      <c r="I1213" s="12" t="n">
        <v>23</v>
      </c>
      <c r="J1213" s="13" t="n">
        <v>25000</v>
      </c>
      <c r="K1213" s="13">
        <f>IFERROR($H1213/$I1213,"")</f>
        <v/>
      </c>
      <c r="L1213" s="13" t="n">
        <v>185772</v>
      </c>
      <c r="M1213" t="inlineStr">
        <is>
          <t>AL</t>
        </is>
      </c>
      <c r="N1213" t="inlineStr">
        <is>
          <t>Yes</t>
        </is>
      </c>
      <c r="O1213" t="inlineStr">
        <is>
          <t>Not stated</t>
        </is>
      </c>
      <c r="Q1213" s="9" t="inlineStr">
        <is>
          <t>https://grantcue.com/foundations/john-p-and-dorothy-s-illges-foundation-inc-580691476</t>
        </is>
      </c>
    </row>
    <row r="1214">
      <c r="A1214">
        <f>IF($E1214=$E1213,$A1213+1,1)</f>
        <v/>
      </c>
      <c r="B1214" t="inlineStr">
        <is>
          <t>CUMMINGS FAMILY FOUNDATION INC</t>
        </is>
      </c>
      <c r="C1214" t="inlineStr">
        <is>
          <t>46-1488447</t>
        </is>
      </c>
      <c r="D1214" t="inlineStr">
        <is>
          <t>Georgia</t>
        </is>
      </c>
      <c r="E1214" t="inlineStr">
        <is>
          <t>GA</t>
        </is>
      </c>
      <c r="F1214" t="n">
        <v>2024</v>
      </c>
      <c r="G1214" t="n">
        <v>2</v>
      </c>
      <c r="H1214" s="13" t="n">
        <v>1254728</v>
      </c>
      <c r="I1214" s="12" t="n">
        <v>21</v>
      </c>
      <c r="J1214" s="13" t="n">
        <v>25000</v>
      </c>
      <c r="K1214" s="13">
        <f>IFERROR($H1214/$I1214,"")</f>
        <v/>
      </c>
      <c r="L1214" s="13" t="n">
        <v>276250</v>
      </c>
      <c r="M1214" t="inlineStr">
        <is>
          <t>NC</t>
        </is>
      </c>
      <c r="N1214" t="inlineStr">
        <is>
          <t>No</t>
        </is>
      </c>
      <c r="O1214" t="inlineStr">
        <is>
          <t>Not stated</t>
        </is>
      </c>
      <c r="Q1214" s="9" t="inlineStr">
        <is>
          <t>https://grantcue.com/foundations/cummings-family-foundation-inc-461488447</t>
        </is>
      </c>
    </row>
    <row r="1215">
      <c r="A1215">
        <f>IF($E1215=$E1214,$A1214+1,1)</f>
        <v/>
      </c>
      <c r="B1215" t="inlineStr">
        <is>
          <t>TERWILLIGER FAMILY FOUNDATION CHARITABLE TRUST</t>
        </is>
      </c>
      <c r="C1215" t="inlineStr">
        <is>
          <t>58-6218070</t>
        </is>
      </c>
      <c r="D1215" t="inlineStr">
        <is>
          <t>Georgia</t>
        </is>
      </c>
      <c r="E1215" t="inlineStr">
        <is>
          <t>GA</t>
        </is>
      </c>
      <c r="F1215" t="n">
        <v>2024</v>
      </c>
      <c r="G1215" t="n">
        <v>2</v>
      </c>
      <c r="H1215" s="13" t="n">
        <v>1251720</v>
      </c>
      <c r="I1215" s="12" t="n">
        <v>16</v>
      </c>
      <c r="J1215" s="13" t="n">
        <v>10000</v>
      </c>
      <c r="K1215" s="13">
        <f>IFERROR($H1215/$I1215,"")</f>
        <v/>
      </c>
      <c r="L1215" s="13" t="n">
        <v>250000</v>
      </c>
      <c r="M1215" t="inlineStr">
        <is>
          <t>NY, MS, TN</t>
        </is>
      </c>
      <c r="N1215" t="inlineStr">
        <is>
          <t>No</t>
        </is>
      </c>
      <c r="O1215" t="inlineStr">
        <is>
          <t>Not stated</t>
        </is>
      </c>
      <c r="Q1215" s="9" t="inlineStr">
        <is>
          <t>https://grantcue.com/foundations/terwilliger-family-foundation-charitable-trust-c-o-adam-fuller-homrich-berg-586218070</t>
        </is>
      </c>
    </row>
    <row r="1216">
      <c r="A1216">
        <f>IF($E1216=$E1215,$A1215+1,1)</f>
        <v/>
      </c>
      <c r="B1216" t="inlineStr">
        <is>
          <t>LIVINGSTON FOUNDATION INC</t>
        </is>
      </c>
      <c r="C1216" t="inlineStr">
        <is>
          <t>58-6044858</t>
        </is>
      </c>
      <c r="D1216" t="inlineStr">
        <is>
          <t>Georgia</t>
        </is>
      </c>
      <c r="E1216" t="inlineStr">
        <is>
          <t>GA</t>
        </is>
      </c>
      <c r="F1216" t="n">
        <v>2024</v>
      </c>
      <c r="G1216" t="n">
        <v>2</v>
      </c>
      <c r="H1216" s="13" t="n">
        <v>1228160</v>
      </c>
      <c r="I1216" s="12" t="n">
        <v>38</v>
      </c>
      <c r="J1216" s="13" t="n">
        <v>25000</v>
      </c>
      <c r="K1216" s="13">
        <f>IFERROR($H1216/$I1216,"")</f>
        <v/>
      </c>
      <c r="L1216" s="13" t="n">
        <v>100000</v>
      </c>
      <c r="M1216" t="inlineStr">
        <is>
          <t>VA, NY, ME</t>
        </is>
      </c>
      <c r="N1216" t="inlineStr">
        <is>
          <t>No</t>
        </is>
      </c>
      <c r="O1216" t="inlineStr">
        <is>
          <t>Yes</t>
        </is>
      </c>
      <c r="Q1216" s="9" t="inlineStr">
        <is>
          <t>https://grantcue.com/foundations/livingston-foundation-inc-586044858</t>
        </is>
      </c>
    </row>
    <row r="1217">
      <c r="A1217">
        <f>IF($E1217=$E1216,$A1216+1,1)</f>
        <v/>
      </c>
      <c r="B1217" t="inlineStr">
        <is>
          <t>CREEL-HARISON FOUNDATION INC</t>
        </is>
      </c>
      <c r="C1217" t="inlineStr">
        <is>
          <t>22-3875267</t>
        </is>
      </c>
      <c r="D1217" t="inlineStr">
        <is>
          <t>Georgia</t>
        </is>
      </c>
      <c r="E1217" t="inlineStr">
        <is>
          <t>GA</t>
        </is>
      </c>
      <c r="F1217" t="n">
        <v>2024</v>
      </c>
      <c r="G1217" t="n">
        <v>1</v>
      </c>
      <c r="H1217" s="13" t="n">
        <v>1225797</v>
      </c>
      <c r="I1217" s="12" t="n">
        <v>54</v>
      </c>
      <c r="J1217" s="13" t="n">
        <v>20000</v>
      </c>
      <c r="K1217" s="13">
        <f>IFERROR($H1217/$I1217,"")</f>
        <v/>
      </c>
      <c r="L1217" s="13" t="n">
        <v>89138</v>
      </c>
      <c r="M1217" t="inlineStr">
        <is>
          <t>CO, SC</t>
        </is>
      </c>
      <c r="N1217" t="inlineStr">
        <is>
          <t>Yes</t>
        </is>
      </c>
      <c r="O1217" t="inlineStr">
        <is>
          <t>Yes</t>
        </is>
      </c>
      <c r="Q1217" s="9" t="inlineStr">
        <is>
          <t>https://grantcue.com/foundations/creel-harison-foundation-inc-223875267</t>
        </is>
      </c>
    </row>
    <row r="1218">
      <c r="A1218">
        <f>IF($E1218=$E1217,$A1217+1,1)</f>
        <v/>
      </c>
      <c r="B1218" t="inlineStr">
        <is>
          <t>Julia Terrill Thomas Foundation Inc</t>
        </is>
      </c>
      <c r="C1218" t="inlineStr">
        <is>
          <t>20-2354370</t>
        </is>
      </c>
      <c r="D1218" t="inlineStr">
        <is>
          <t>Georgia</t>
        </is>
      </c>
      <c r="E1218" t="inlineStr">
        <is>
          <t>GA</t>
        </is>
      </c>
      <c r="F1218" t="n">
        <v>2024</v>
      </c>
      <c r="G1218" t="n">
        <v>2</v>
      </c>
      <c r="H1218" s="13" t="n">
        <v>1225000</v>
      </c>
      <c r="I1218" s="12" t="n">
        <v>41</v>
      </c>
      <c r="J1218" s="13" t="n">
        <v>15000</v>
      </c>
      <c r="K1218" s="13">
        <f>IFERROR($H1218/$I1218,"")</f>
        <v/>
      </c>
      <c r="L1218" s="13" t="n">
        <v>109000</v>
      </c>
      <c r="N1218" t="inlineStr">
        <is>
          <t>No</t>
        </is>
      </c>
      <c r="O1218" t="inlineStr">
        <is>
          <t>Not stated</t>
        </is>
      </c>
      <c r="Q1218" s="9" t="inlineStr">
        <is>
          <t>https://grantcue.com/foundations/julia-terrill-thomas-foundation-inc-202354370</t>
        </is>
      </c>
    </row>
    <row r="1219">
      <c r="A1219">
        <f>IF($E1219=$E1218,$A1218+1,1)</f>
        <v/>
      </c>
      <c r="B1219" t="inlineStr">
        <is>
          <t>DIRECTED BALLOUN FAMILY FOUNDATION</t>
        </is>
      </c>
      <c r="C1219" t="inlineStr">
        <is>
          <t>58-6381081</t>
        </is>
      </c>
      <c r="D1219" t="inlineStr">
        <is>
          <t>Georgia</t>
        </is>
      </c>
      <c r="E1219" t="inlineStr">
        <is>
          <t>GA</t>
        </is>
      </c>
      <c r="F1219" t="n">
        <v>2025</v>
      </c>
      <c r="G1219" t="n">
        <v>2</v>
      </c>
      <c r="H1219" s="13" t="n">
        <v>1201750</v>
      </c>
      <c r="I1219" s="12" t="n">
        <v>121</v>
      </c>
      <c r="J1219" s="13" t="n">
        <v>6000</v>
      </c>
      <c r="K1219" s="13">
        <f>IFERROR($H1219/$I1219,"")</f>
        <v/>
      </c>
      <c r="L1219" s="13" t="n">
        <v>100000</v>
      </c>
      <c r="M1219" t="inlineStr">
        <is>
          <t>NC, NY, MA</t>
        </is>
      </c>
      <c r="N1219" t="inlineStr">
        <is>
          <t>No</t>
        </is>
      </c>
      <c r="O1219" t="inlineStr">
        <is>
          <t>Not stated</t>
        </is>
      </c>
      <c r="Q1219" s="9" t="inlineStr">
        <is>
          <t>https://grantcue.com/foundations/directed-balloun-family-foundation-586381081</t>
        </is>
      </c>
    </row>
    <row r="1220">
      <c r="A1220">
        <f>IF($E1220=$E1219,$A1219+1,1)</f>
        <v/>
      </c>
      <c r="B1220" t="inlineStr">
        <is>
          <t>RICHARD SETH STALEY EDUCATIONAL FOUNDATION A NEVADA NONPROFIT CORP</t>
        </is>
      </c>
      <c r="C1220" t="inlineStr">
        <is>
          <t>95-3532336</t>
        </is>
      </c>
      <c r="D1220" t="inlineStr">
        <is>
          <t>Georgia</t>
        </is>
      </c>
      <c r="E1220" t="inlineStr">
        <is>
          <t>GA</t>
        </is>
      </c>
      <c r="F1220" t="n">
        <v>2024</v>
      </c>
      <c r="G1220" t="n">
        <v>2</v>
      </c>
      <c r="H1220" s="13" t="n">
        <v>1201312</v>
      </c>
      <c r="I1220" s="12" t="n">
        <v>91</v>
      </c>
      <c r="J1220" s="13" t="n">
        <v>2500</v>
      </c>
      <c r="K1220" s="13">
        <f>IFERROR($H1220/$I1220,"")</f>
        <v/>
      </c>
      <c r="L1220" s="13" t="n">
        <v>300000</v>
      </c>
      <c r="M1220" t="inlineStr">
        <is>
          <t>VA, CA, DC</t>
        </is>
      </c>
      <c r="N1220" t="inlineStr">
        <is>
          <t>No</t>
        </is>
      </c>
      <c r="O1220" t="inlineStr">
        <is>
          <t>Not stated</t>
        </is>
      </c>
      <c r="Q1220" s="9" t="inlineStr">
        <is>
          <t>https://grantcue.com/foundations/richard-seth-staley-educational-foundation-a-nevada-nonprofit-corp-953532336</t>
        </is>
      </c>
    </row>
    <row r="1221">
      <c r="A1221">
        <f>IF($E1221=$E1220,$A1220+1,1)</f>
        <v/>
      </c>
      <c r="B1221" t="inlineStr">
        <is>
          <t>JOHN H &amp; WILHELMINA D HARLAND CHARITABLE FOUNDATION</t>
        </is>
      </c>
      <c r="C1221" t="inlineStr">
        <is>
          <t>23-7225012</t>
        </is>
      </c>
      <c r="D1221" t="inlineStr">
        <is>
          <t>Georgia</t>
        </is>
      </c>
      <c r="E1221" t="inlineStr">
        <is>
          <t>GA</t>
        </is>
      </c>
      <c r="F1221" t="n">
        <v>2024</v>
      </c>
      <c r="G1221" t="n">
        <v>1</v>
      </c>
      <c r="H1221" s="13" t="n">
        <v>1200000</v>
      </c>
      <c r="I1221" s="12" t="n">
        <v>41</v>
      </c>
      <c r="J1221" s="13" t="n">
        <v>25000</v>
      </c>
      <c r="K1221" s="13">
        <f>IFERROR($H1221/$I1221,"")</f>
        <v/>
      </c>
      <c r="L1221" s="13" t="n">
        <v>100000</v>
      </c>
      <c r="N1221" t="inlineStr">
        <is>
          <t>Yes</t>
        </is>
      </c>
      <c r="O1221" t="inlineStr">
        <is>
          <t>Yes</t>
        </is>
      </c>
      <c r="P1221" s="9" t="inlineStr">
        <is>
          <t>https://www.harlandfoundation.org/</t>
        </is>
      </c>
      <c r="Q1221" s="9" t="inlineStr">
        <is>
          <t>https://grantcue.com/foundations/john-h-and-wilhelmina-d-harland-charitable-foundation-237225012</t>
        </is>
      </c>
    </row>
    <row r="1222">
      <c r="A1222">
        <f>IF($E1222=$E1221,$A1221+1,1)</f>
        <v/>
      </c>
      <c r="B1222" t="inlineStr">
        <is>
          <t>McLeroy Family Foundation Inc</t>
        </is>
      </c>
      <c r="C1222" t="inlineStr">
        <is>
          <t>81-4652552</t>
        </is>
      </c>
      <c r="D1222" t="inlineStr">
        <is>
          <t>Georgia</t>
        </is>
      </c>
      <c r="E1222" t="inlineStr">
        <is>
          <t>GA</t>
        </is>
      </c>
      <c r="F1222" t="n">
        <v>2024</v>
      </c>
      <c r="G1222" t="n">
        <v>2</v>
      </c>
      <c r="H1222" s="13" t="n">
        <v>1198000</v>
      </c>
      <c r="I1222" s="12" t="n">
        <v>7</v>
      </c>
      <c r="J1222" s="13" t="n">
        <v>5000</v>
      </c>
      <c r="K1222" s="13">
        <f>IFERROR($H1222/$I1222,"")</f>
        <v/>
      </c>
      <c r="L1222" s="13" t="n">
        <v>780000</v>
      </c>
      <c r="N1222" t="inlineStr">
        <is>
          <t>No</t>
        </is>
      </c>
      <c r="O1222" t="inlineStr">
        <is>
          <t>Not stated</t>
        </is>
      </c>
      <c r="Q1222" s="9" t="inlineStr">
        <is>
          <t>https://grantcue.com/foundations/mcleroy-family-foundation-inc-814652552</t>
        </is>
      </c>
    </row>
    <row r="1223">
      <c r="A1223">
        <f>IF($E1223=$E1222,$A1222+1,1)</f>
        <v/>
      </c>
      <c r="B1223" t="inlineStr">
        <is>
          <t>Patterson Barclay Memorial Foundation Inc</t>
        </is>
      </c>
      <c r="C1223" t="inlineStr">
        <is>
          <t>58-0904580</t>
        </is>
      </c>
      <c r="D1223" t="inlineStr">
        <is>
          <t>Georgia</t>
        </is>
      </c>
      <c r="E1223" t="inlineStr">
        <is>
          <t>GA</t>
        </is>
      </c>
      <c r="F1223" t="n">
        <v>2025</v>
      </c>
      <c r="G1223" t="n">
        <v>2</v>
      </c>
      <c r="H1223" s="13" t="n">
        <v>1196500</v>
      </c>
      <c r="I1223" s="12" t="n">
        <v>30</v>
      </c>
      <c r="J1223" s="13" t="n">
        <v>35000</v>
      </c>
      <c r="K1223" s="13">
        <f>IFERROR($H1223/$I1223,"")</f>
        <v/>
      </c>
      <c r="L1223" s="13" t="n">
        <v>120000</v>
      </c>
      <c r="M1223" t="inlineStr">
        <is>
          <t>SC, NC, VA</t>
        </is>
      </c>
      <c r="N1223" t="inlineStr">
        <is>
          <t>No</t>
        </is>
      </c>
      <c r="O1223" t="inlineStr">
        <is>
          <t>Not stated</t>
        </is>
      </c>
      <c r="Q1223" s="9" t="inlineStr">
        <is>
          <t>https://grantcue.com/foundations/patterson-barclay-memorial-foundation-inc-580904580</t>
        </is>
      </c>
    </row>
    <row r="1224">
      <c r="A1224">
        <f>IF($E1224=$E1223,$A1223+1,1)</f>
        <v/>
      </c>
      <c r="B1224" t="inlineStr">
        <is>
          <t>THE ABBEY FUND</t>
        </is>
      </c>
      <c r="C1224" t="inlineStr">
        <is>
          <t>37-6547452</t>
        </is>
      </c>
      <c r="D1224" t="inlineStr">
        <is>
          <t>Georgia</t>
        </is>
      </c>
      <c r="E1224" t="inlineStr">
        <is>
          <t>GA</t>
        </is>
      </c>
      <c r="F1224" t="n">
        <v>2024</v>
      </c>
      <c r="G1224" t="n">
        <v>2</v>
      </c>
      <c r="H1224" s="13" t="n">
        <v>1194758</v>
      </c>
      <c r="I1224" s="12" t="n">
        <v>8</v>
      </c>
      <c r="J1224" s="13" t="n">
        <v>130000</v>
      </c>
      <c r="K1224" s="13">
        <f>IFERROR($H1224/$I1224,"")</f>
        <v/>
      </c>
      <c r="L1224" s="13" t="n">
        <v>325000</v>
      </c>
      <c r="M1224" t="inlineStr">
        <is>
          <t>MO, NY, VA</t>
        </is>
      </c>
      <c r="N1224" t="inlineStr">
        <is>
          <t>No</t>
        </is>
      </c>
      <c r="O1224" t="inlineStr">
        <is>
          <t>Not stated</t>
        </is>
      </c>
      <c r="Q1224" s="9" t="inlineStr">
        <is>
          <t>https://grantcue.com/foundations/the-abbey-fund-376547452</t>
        </is>
      </c>
    </row>
    <row r="1225">
      <c r="A1225">
        <f>IF($E1225=$E1224,$A1224+1,1)</f>
        <v/>
      </c>
      <c r="B1225" t="inlineStr">
        <is>
          <t>THE TAYLOR FOUNDATION</t>
        </is>
      </c>
      <c r="C1225" t="inlineStr">
        <is>
          <t>45-3167120</t>
        </is>
      </c>
      <c r="D1225" t="inlineStr">
        <is>
          <t>Georgia</t>
        </is>
      </c>
      <c r="E1225" t="inlineStr">
        <is>
          <t>GA</t>
        </is>
      </c>
      <c r="F1225" t="n">
        <v>2024</v>
      </c>
      <c r="G1225" t="n">
        <v>1</v>
      </c>
      <c r="H1225" s="13" t="n">
        <v>1193426</v>
      </c>
      <c r="I1225" s="12" t="n">
        <v>67</v>
      </c>
      <c r="J1225" s="13" t="n">
        <v>5000</v>
      </c>
      <c r="K1225" s="13">
        <f>IFERROR($H1225/$I1225,"")</f>
        <v/>
      </c>
      <c r="L1225" s="13" t="n">
        <v>246052</v>
      </c>
      <c r="M1225" t="inlineStr">
        <is>
          <t>ME, VA, NC</t>
        </is>
      </c>
      <c r="N1225" t="inlineStr">
        <is>
          <t>Yes</t>
        </is>
      </c>
      <c r="O1225" t="inlineStr">
        <is>
          <t>Not stated</t>
        </is>
      </c>
      <c r="P1225" s="9" t="inlineStr">
        <is>
          <t>https://www.thetaylorfoundation.org/</t>
        </is>
      </c>
      <c r="Q1225" s="9" t="inlineStr">
        <is>
          <t>https://grantcue.com/foundations/the-taylor-foundation-453167120</t>
        </is>
      </c>
    </row>
    <row r="1226">
      <c r="A1226">
        <f>IF($E1226=$E1225,$A1225+1,1)</f>
        <v/>
      </c>
      <c r="B1226" t="inlineStr">
        <is>
          <t>James Hyde Porter Testamentary Trust</t>
        </is>
      </c>
      <c r="C1226" t="inlineStr">
        <is>
          <t>58-6034882</t>
        </is>
      </c>
      <c r="D1226" t="inlineStr">
        <is>
          <t>Georgia</t>
        </is>
      </c>
      <c r="E1226" t="inlineStr">
        <is>
          <t>GA</t>
        </is>
      </c>
      <c r="F1226" t="n">
        <v>2025</v>
      </c>
      <c r="G1226" t="n">
        <v>2</v>
      </c>
      <c r="H1226" s="13" t="n">
        <v>1192700</v>
      </c>
      <c r="I1226" s="12" t="n">
        <v>63</v>
      </c>
      <c r="J1226" s="13" t="n">
        <v>15000</v>
      </c>
      <c r="K1226" s="13">
        <f>IFERROR($H1226/$I1226,"")</f>
        <v/>
      </c>
      <c r="L1226" s="13" t="n">
        <v>100000</v>
      </c>
      <c r="M1226" t="inlineStr">
        <is>
          <t>IL</t>
        </is>
      </c>
      <c r="N1226" t="inlineStr">
        <is>
          <t>Yes</t>
        </is>
      </c>
      <c r="O1226" t="inlineStr">
        <is>
          <t>Yes</t>
        </is>
      </c>
      <c r="Q1226" s="9" t="inlineStr">
        <is>
          <t>https://grantcue.com/foundations/james-hyde-porter-testamentary-trust-c-o-raymond-james-trust-na-trustee-586034882</t>
        </is>
      </c>
    </row>
    <row r="1227">
      <c r="A1227">
        <f>IF($E1227=$E1226,$A1226+1,1)</f>
        <v/>
      </c>
      <c r="B1227" t="inlineStr">
        <is>
          <t>JAMES STARR MOORE MEMORIAL FOUNDATION</t>
        </is>
      </c>
      <c r="C1227" t="inlineStr">
        <is>
          <t>58-6033190</t>
        </is>
      </c>
      <c r="D1227" t="inlineStr">
        <is>
          <t>Georgia</t>
        </is>
      </c>
      <c r="E1227" t="inlineStr">
        <is>
          <t>GA</t>
        </is>
      </c>
      <c r="F1227" t="n">
        <v>2025</v>
      </c>
      <c r="G1227" t="n">
        <v>2</v>
      </c>
      <c r="H1227" s="13" t="n">
        <v>1190125</v>
      </c>
      <c r="I1227" s="12" t="n">
        <v>90</v>
      </c>
      <c r="J1227" s="13" t="n">
        <v>5000</v>
      </c>
      <c r="K1227" s="13">
        <f>IFERROR($H1227/$I1227,"")</f>
        <v/>
      </c>
      <c r="L1227" s="13" t="n">
        <v>146500</v>
      </c>
      <c r="M1227" t="inlineStr">
        <is>
          <t>NY, FL, MA</t>
        </is>
      </c>
      <c r="N1227" t="inlineStr">
        <is>
          <t>Yes</t>
        </is>
      </c>
      <c r="O1227" t="inlineStr">
        <is>
          <t>Yes</t>
        </is>
      </c>
      <c r="Q1227" s="9" t="inlineStr">
        <is>
          <t>https://grantcue.com/foundations/james-starr-moore-memorial-foundation-586033190</t>
        </is>
      </c>
    </row>
    <row r="1228">
      <c r="A1228">
        <f>IF($E1228=$E1227,$A1227+1,1)</f>
        <v/>
      </c>
      <c r="B1228" t="inlineStr">
        <is>
          <t>JAMES M WILLIAMS JR FAMILY FOUNDATI 990-PF</t>
        </is>
      </c>
      <c r="C1228" t="inlineStr">
        <is>
          <t>58-2275806</t>
        </is>
      </c>
      <c r="D1228" t="inlineStr">
        <is>
          <t>Georgia</t>
        </is>
      </c>
      <c r="E1228" t="inlineStr">
        <is>
          <t>GA</t>
        </is>
      </c>
      <c r="F1228" t="n">
        <v>2025</v>
      </c>
      <c r="G1228" t="n">
        <v>2</v>
      </c>
      <c r="H1228" s="13" t="n">
        <v>1172340</v>
      </c>
      <c r="I1228" s="12" t="n">
        <v>48</v>
      </c>
      <c r="J1228" s="13" t="n">
        <v>15300</v>
      </c>
      <c r="K1228" s="13">
        <f>IFERROR($H1228/$I1228,"")</f>
        <v/>
      </c>
      <c r="L1228" s="13" t="n">
        <v>100000</v>
      </c>
      <c r="M1228" t="inlineStr">
        <is>
          <t>VA, IL, NC</t>
        </is>
      </c>
      <c r="N1228" t="inlineStr">
        <is>
          <t>No</t>
        </is>
      </c>
      <c r="O1228" t="inlineStr">
        <is>
          <t>Not stated</t>
        </is>
      </c>
      <c r="Q1228" s="9" t="inlineStr">
        <is>
          <t>https://grantcue.com/foundations/james-m-williams-jr-family-foundati-990-pf-582275806</t>
        </is>
      </c>
    </row>
    <row r="1229">
      <c r="A1229">
        <f>IF($E1229=$E1228,$A1228+1,1)</f>
        <v/>
      </c>
      <c r="B1229" t="inlineStr">
        <is>
          <t>HASI Foundation</t>
        </is>
      </c>
      <c r="C1229" t="inlineStr">
        <is>
          <t>86-1213126</t>
        </is>
      </c>
      <c r="D1229" t="inlineStr">
        <is>
          <t>Georgia</t>
        </is>
      </c>
      <c r="E1229" t="inlineStr">
        <is>
          <t>GA</t>
        </is>
      </c>
      <c r="F1229" t="n">
        <v>2024</v>
      </c>
      <c r="G1229" t="n">
        <v>1</v>
      </c>
      <c r="H1229" s="13" t="n">
        <v>1170500</v>
      </c>
      <c r="I1229" s="12" t="n">
        <v>15</v>
      </c>
      <c r="J1229" s="13" t="n">
        <v>50000</v>
      </c>
      <c r="K1229" s="13">
        <f>IFERROR($H1229/$I1229,"")</f>
        <v/>
      </c>
      <c r="L1229" s="13" t="n">
        <v>250000</v>
      </c>
      <c r="M1229" t="inlineStr">
        <is>
          <t>MD, CA, DC</t>
        </is>
      </c>
      <c r="N1229" t="inlineStr">
        <is>
          <t>No</t>
        </is>
      </c>
      <c r="O1229" t="inlineStr">
        <is>
          <t>Not stated</t>
        </is>
      </c>
      <c r="Q1229" s="9" t="inlineStr">
        <is>
          <t>https://grantcue.com/foundations/hasi-foundation-861213126</t>
        </is>
      </c>
    </row>
    <row r="1230">
      <c r="A1230">
        <f>IF($E1230=$E1229,$A1229+1,1)</f>
        <v/>
      </c>
      <c r="B1230" t="inlineStr">
        <is>
          <t>THE ALICE AND NOAH N LANGDALE JR FOUNDATION INC</t>
        </is>
      </c>
      <c r="C1230" t="inlineStr">
        <is>
          <t>20-3149328</t>
        </is>
      </c>
      <c r="D1230" t="inlineStr">
        <is>
          <t>Georgia</t>
        </is>
      </c>
      <c r="E1230" t="inlineStr">
        <is>
          <t>GA</t>
        </is>
      </c>
      <c r="F1230" t="n">
        <v>2024</v>
      </c>
      <c r="G1230" t="n">
        <v>2</v>
      </c>
      <c r="H1230" s="13" t="n">
        <v>1170000</v>
      </c>
      <c r="I1230" s="12" t="n">
        <v>52</v>
      </c>
      <c r="J1230" s="13" t="n">
        <v>15000</v>
      </c>
      <c r="K1230" s="13">
        <f>IFERROR($H1230/$I1230,"")</f>
        <v/>
      </c>
      <c r="L1230" s="13" t="n">
        <v>164500</v>
      </c>
      <c r="M1230" t="inlineStr">
        <is>
          <t>FL, DC</t>
        </is>
      </c>
      <c r="N1230" t="inlineStr">
        <is>
          <t>No</t>
        </is>
      </c>
      <c r="O1230" t="inlineStr">
        <is>
          <t>Not stated</t>
        </is>
      </c>
      <c r="Q1230" s="9" t="inlineStr">
        <is>
          <t>https://grantcue.com/foundations/the-alice-and-noah-n-langdale-jr-foundation-inc-203149328</t>
        </is>
      </c>
    </row>
    <row r="1231">
      <c r="A1231">
        <f>IF($E1231=$E1230,$A1230+1,1)</f>
        <v/>
      </c>
      <c r="B1231" t="inlineStr">
        <is>
          <t>ROBERT M LEVY AND DIANE VS LEVY FAMILY FOUNDATION</t>
        </is>
      </c>
      <c r="C1231" t="inlineStr">
        <is>
          <t>36-7190582</t>
        </is>
      </c>
      <c r="D1231" t="inlineStr">
        <is>
          <t>Georgia</t>
        </is>
      </c>
      <c r="E1231" t="inlineStr">
        <is>
          <t>GA</t>
        </is>
      </c>
      <c r="F1231" t="n">
        <v>2025</v>
      </c>
      <c r="G1231" t="n">
        <v>2</v>
      </c>
      <c r="H1231" s="13" t="n">
        <v>1167000</v>
      </c>
      <c r="I1231" s="12" t="n">
        <v>17</v>
      </c>
      <c r="J1231" s="13" t="n">
        <v>50000</v>
      </c>
      <c r="K1231" s="13">
        <f>IFERROR($H1231/$I1231,"")</f>
        <v/>
      </c>
      <c r="L1231" s="13" t="n">
        <v>300000</v>
      </c>
      <c r="M1231" t="inlineStr">
        <is>
          <t>PA, MA, TN</t>
        </is>
      </c>
      <c r="N1231" t="inlineStr">
        <is>
          <t>No</t>
        </is>
      </c>
      <c r="O1231" t="inlineStr">
        <is>
          <t>Not stated</t>
        </is>
      </c>
      <c r="Q1231" s="9" t="inlineStr">
        <is>
          <t>https://grantcue.com/foundations/robert-m-levy-and-diane-vs-levy-family-foundation-c-o-robert-levy-367190582</t>
        </is>
      </c>
    </row>
    <row r="1232">
      <c r="A1232">
        <f>IF($E1232=$E1231,$A1231+1,1)</f>
        <v/>
      </c>
      <c r="B1232" t="inlineStr">
        <is>
          <t>JESSE PARKER WILLIAMS FOUNDATION INC</t>
        </is>
      </c>
      <c r="C1232" t="inlineStr">
        <is>
          <t>58-0601653</t>
        </is>
      </c>
      <c r="D1232" t="inlineStr">
        <is>
          <t>Georgia</t>
        </is>
      </c>
      <c r="E1232" t="inlineStr">
        <is>
          <t>GA</t>
        </is>
      </c>
      <c r="F1232" t="n">
        <v>2024</v>
      </c>
      <c r="G1232" t="n">
        <v>1</v>
      </c>
      <c r="H1232" s="13" t="n">
        <v>1157500</v>
      </c>
      <c r="I1232" s="12" t="n">
        <v>46</v>
      </c>
      <c r="J1232" s="13" t="n">
        <v>25000</v>
      </c>
      <c r="K1232" s="13">
        <f>IFERROR($H1232/$I1232,"")</f>
        <v/>
      </c>
      <c r="L1232" s="13" t="n">
        <v>55000</v>
      </c>
      <c r="M1232" t="inlineStr">
        <is>
          <t>MA, CA, VA</t>
        </is>
      </c>
      <c r="N1232" t="inlineStr">
        <is>
          <t>Yes</t>
        </is>
      </c>
      <c r="O1232" t="inlineStr">
        <is>
          <t>Yes</t>
        </is>
      </c>
      <c r="P1232" s="9" t="inlineStr">
        <is>
          <t>https://www.jpwf.org/</t>
        </is>
      </c>
      <c r="Q1232" s="9" t="inlineStr">
        <is>
          <t>https://grantcue.com/foundations/jesse-parker-williams-foundation-inc-580601653</t>
        </is>
      </c>
    </row>
    <row r="1233">
      <c r="A1233">
        <f>IF($E1233=$E1232,$A1232+1,1)</f>
        <v/>
      </c>
      <c r="B1233" t="inlineStr">
        <is>
          <t>PORTER FLEMING FDN TR UA</t>
        </is>
      </c>
      <c r="C1233" t="inlineStr">
        <is>
          <t>58-6042191</t>
        </is>
      </c>
      <c r="D1233" t="inlineStr">
        <is>
          <t>Georgia</t>
        </is>
      </c>
      <c r="E1233" t="inlineStr">
        <is>
          <t>GA</t>
        </is>
      </c>
      <c r="F1233" t="n">
        <v>2025</v>
      </c>
      <c r="G1233" t="n">
        <v>2</v>
      </c>
      <c r="H1233" s="13" t="n">
        <v>1151951</v>
      </c>
      <c r="I1233" s="12" t="n">
        <v>31</v>
      </c>
      <c r="J1233" s="13" t="n">
        <v>24100</v>
      </c>
      <c r="K1233" s="13">
        <f>IFERROR($H1233/$I1233,"")</f>
        <v/>
      </c>
      <c r="L1233" s="13" t="n">
        <v>277524</v>
      </c>
      <c r="M1233" t="inlineStr">
        <is>
          <t>SC</t>
        </is>
      </c>
      <c r="N1233" t="inlineStr">
        <is>
          <t>Yes</t>
        </is>
      </c>
      <c r="O1233" t="inlineStr">
        <is>
          <t>Not stated</t>
        </is>
      </c>
      <c r="Q1233" s="9" t="inlineStr">
        <is>
          <t>https://grantcue.com/foundations/porter-fleming-fdn-tr-ua-586042191</t>
        </is>
      </c>
    </row>
    <row r="1234">
      <c r="A1234">
        <f>IF($E1234=$E1233,$A1233+1,1)</f>
        <v/>
      </c>
      <c r="B1234" t="inlineStr">
        <is>
          <t>NEWDAY USA FOUNDATION INC</t>
        </is>
      </c>
      <c r="C1234" t="inlineStr">
        <is>
          <t>46-3282193</t>
        </is>
      </c>
      <c r="D1234" t="inlineStr">
        <is>
          <t>Georgia</t>
        </is>
      </c>
      <c r="E1234" t="inlineStr">
        <is>
          <t>GA</t>
        </is>
      </c>
      <c r="F1234" t="n">
        <v>2024</v>
      </c>
      <c r="G1234" t="n">
        <v>1</v>
      </c>
      <c r="H1234" s="13" t="n">
        <v>1147711</v>
      </c>
      <c r="I1234" s="12" t="n">
        <v>13</v>
      </c>
      <c r="J1234" s="13" t="n">
        <v>15000</v>
      </c>
      <c r="K1234" s="13">
        <f>IFERROR($H1234/$I1234,"")</f>
        <v/>
      </c>
      <c r="L1234" s="13" t="n">
        <v>500000</v>
      </c>
      <c r="M1234" t="inlineStr">
        <is>
          <t>FL, NY, MD</t>
        </is>
      </c>
      <c r="N1234" t="inlineStr">
        <is>
          <t>Yes</t>
        </is>
      </c>
      <c r="O1234" t="inlineStr">
        <is>
          <t>Yes</t>
        </is>
      </c>
      <c r="Q1234" s="9" t="inlineStr">
        <is>
          <t>https://grantcue.com/foundations/newday-usa-foundation-inc-463282193</t>
        </is>
      </c>
    </row>
    <row r="1235">
      <c r="A1235">
        <f>IF($E1235=$E1234,$A1234+1,1)</f>
        <v/>
      </c>
      <c r="B1235" t="inlineStr">
        <is>
          <t>IA GA PINE LEVEL FDN NON-DIRECT</t>
        </is>
      </c>
      <c r="C1235" t="inlineStr">
        <is>
          <t>58-6163477</t>
        </is>
      </c>
      <c r="D1235" t="inlineStr">
        <is>
          <t>Georgia</t>
        </is>
      </c>
      <c r="E1235" t="inlineStr">
        <is>
          <t>GA</t>
        </is>
      </c>
      <c r="F1235" t="n">
        <v>2025</v>
      </c>
      <c r="G1235" t="n">
        <v>2</v>
      </c>
      <c r="H1235" s="13" t="n">
        <v>1145320</v>
      </c>
      <c r="I1235" s="12" t="n">
        <v>31</v>
      </c>
      <c r="J1235" s="13" t="n">
        <v>20000</v>
      </c>
      <c r="K1235" s="13">
        <f>IFERROR($H1235/$I1235,"")</f>
        <v/>
      </c>
      <c r="L1235" s="13" t="n">
        <v>150000</v>
      </c>
      <c r="M1235" t="inlineStr">
        <is>
          <t>IL</t>
        </is>
      </c>
      <c r="N1235" t="inlineStr">
        <is>
          <t>Yes</t>
        </is>
      </c>
      <c r="O1235" t="inlineStr">
        <is>
          <t>Not stated</t>
        </is>
      </c>
      <c r="Q1235" s="9" t="inlineStr">
        <is>
          <t>https://grantcue.com/foundations/ia-ga-pine-level-fdn-non-direct-586163477</t>
        </is>
      </c>
    </row>
    <row r="1236">
      <c r="A1236">
        <f>IF($E1236=$E1235,$A1235+1,1)</f>
        <v/>
      </c>
      <c r="B1236" t="inlineStr">
        <is>
          <t>HAUSER FAMILY FOUNDATION INC</t>
        </is>
      </c>
      <c r="C1236" t="inlineStr">
        <is>
          <t>20-5113764</t>
        </is>
      </c>
      <c r="D1236" t="inlineStr">
        <is>
          <t>Georgia</t>
        </is>
      </c>
      <c r="E1236" t="inlineStr">
        <is>
          <t>GA</t>
        </is>
      </c>
      <c r="F1236" t="n">
        <v>2025</v>
      </c>
      <c r="G1236" t="n">
        <v>2</v>
      </c>
      <c r="H1236" s="13" t="n">
        <v>1136000</v>
      </c>
      <c r="I1236" s="12" t="n">
        <v>50</v>
      </c>
      <c r="J1236" s="13" t="n">
        <v>20000</v>
      </c>
      <c r="K1236" s="13">
        <f>IFERROR($H1236/$I1236,"")</f>
        <v/>
      </c>
      <c r="L1236" s="13" t="n">
        <v>125000</v>
      </c>
      <c r="M1236" t="inlineStr">
        <is>
          <t>FL, PA, TX</t>
        </is>
      </c>
      <c r="N1236" t="inlineStr">
        <is>
          <t>Yes</t>
        </is>
      </c>
      <c r="O1236" t="inlineStr">
        <is>
          <t>Yes</t>
        </is>
      </c>
      <c r="Q1236" s="9" t="inlineStr">
        <is>
          <t>https://grantcue.com/foundations/hauser-family-foundation-inc-205113764</t>
        </is>
      </c>
    </row>
    <row r="1237">
      <c r="A1237">
        <f>IF($E1237=$E1236,$A1236+1,1)</f>
        <v/>
      </c>
      <c r="B1237" t="inlineStr">
        <is>
          <t>THE LEVITON FOUNDATION INC - NEW YORK</t>
        </is>
      </c>
      <c r="C1237" t="inlineStr">
        <is>
          <t>11-6006368</t>
        </is>
      </c>
      <c r="D1237" t="inlineStr">
        <is>
          <t>Georgia</t>
        </is>
      </c>
      <c r="E1237" t="inlineStr">
        <is>
          <t>GA</t>
        </is>
      </c>
      <c r="F1237" t="n">
        <v>2025</v>
      </c>
      <c r="G1237" t="n">
        <v>2</v>
      </c>
      <c r="H1237" s="13" t="n">
        <v>1133950</v>
      </c>
      <c r="I1237" s="12" t="n">
        <v>100</v>
      </c>
      <c r="J1237" s="13" t="n">
        <v>5000</v>
      </c>
      <c r="K1237" s="13">
        <f>IFERROR($H1237/$I1237,"")</f>
        <v/>
      </c>
      <c r="L1237" s="13" t="n">
        <v>225000</v>
      </c>
      <c r="M1237" t="inlineStr">
        <is>
          <t>NC, NY, CA</t>
        </is>
      </c>
      <c r="N1237" t="inlineStr">
        <is>
          <t>No</t>
        </is>
      </c>
      <c r="O1237" t="inlineStr">
        <is>
          <t>Not stated</t>
        </is>
      </c>
      <c r="Q1237" s="9" t="inlineStr">
        <is>
          <t>https://grantcue.com/foundations/the-leviton-foundation-inc-new-york-116006368</t>
        </is>
      </c>
    </row>
    <row r="1238">
      <c r="A1238">
        <f>IF($E1238=$E1237,$A1237+1,1)</f>
        <v/>
      </c>
      <c r="B1238" t="inlineStr">
        <is>
          <t>THE BEECH FOUNDATION INC</t>
        </is>
      </c>
      <c r="C1238" t="inlineStr">
        <is>
          <t>61-1405192</t>
        </is>
      </c>
      <c r="D1238" t="inlineStr">
        <is>
          <t>Georgia</t>
        </is>
      </c>
      <c r="E1238" t="inlineStr">
        <is>
          <t>GA</t>
        </is>
      </c>
      <c r="F1238" t="n">
        <v>2025</v>
      </c>
      <c r="G1238" t="n">
        <v>2</v>
      </c>
      <c r="H1238" s="13" t="n">
        <v>1122566</v>
      </c>
      <c r="I1238" s="12" t="n">
        <v>8</v>
      </c>
      <c r="J1238" s="13" t="n">
        <v>80250</v>
      </c>
      <c r="K1238" s="13">
        <f>IFERROR($H1238/$I1238,"")</f>
        <v/>
      </c>
      <c r="L1238" s="13" t="n">
        <v>600000</v>
      </c>
      <c r="N1238" t="inlineStr">
        <is>
          <t>No</t>
        </is>
      </c>
      <c r="O1238" t="inlineStr">
        <is>
          <t>Not stated</t>
        </is>
      </c>
      <c r="Q1238" s="9" t="inlineStr">
        <is>
          <t>https://grantcue.com/foundations/the-beech-foundation-inc-611405192</t>
        </is>
      </c>
    </row>
    <row r="1239">
      <c r="A1239">
        <f>IF($E1239=$E1238,$A1238+1,1)</f>
        <v/>
      </c>
      <c r="B1239" t="inlineStr">
        <is>
          <t>R Charles Loudermilk Sr Foundation Inc</t>
        </is>
      </c>
      <c r="C1239" t="inlineStr">
        <is>
          <t>58-2352715</t>
        </is>
      </c>
      <c r="D1239" t="inlineStr">
        <is>
          <t>Georgia</t>
        </is>
      </c>
      <c r="E1239" t="inlineStr">
        <is>
          <t>GA</t>
        </is>
      </c>
      <c r="F1239" t="n">
        <v>2025</v>
      </c>
      <c r="G1239" t="n">
        <v>2</v>
      </c>
      <c r="H1239" s="13" t="n">
        <v>1120280</v>
      </c>
      <c r="I1239" s="12" t="n">
        <v>12</v>
      </c>
      <c r="J1239" s="13" t="n">
        <v>81059.5</v>
      </c>
      <c r="K1239" s="13">
        <f>IFERROR($H1239/$I1239,"")</f>
        <v/>
      </c>
      <c r="L1239" s="13" t="n">
        <v>350000</v>
      </c>
      <c r="M1239" t="inlineStr">
        <is>
          <t>NY, NC</t>
        </is>
      </c>
      <c r="N1239" t="inlineStr">
        <is>
          <t>No</t>
        </is>
      </c>
      <c r="O1239" t="inlineStr">
        <is>
          <t>Not stated</t>
        </is>
      </c>
      <c r="Q1239" s="9" t="inlineStr">
        <is>
          <t>https://grantcue.com/foundations/r-charles-loudermilk-sr-foundation-inc-582352715</t>
        </is>
      </c>
    </row>
    <row r="1240">
      <c r="A1240">
        <f>IF($E1240=$E1239,$A1239+1,1)</f>
        <v/>
      </c>
      <c r="B1240" t="inlineStr">
        <is>
          <t>ROY AND JANET DORSEY FOUNDATION INC</t>
        </is>
      </c>
      <c r="C1240" t="inlineStr">
        <is>
          <t>47-1668346</t>
        </is>
      </c>
      <c r="D1240" t="inlineStr">
        <is>
          <t>Georgia</t>
        </is>
      </c>
      <c r="E1240" t="inlineStr">
        <is>
          <t>GA</t>
        </is>
      </c>
      <c r="F1240" t="n">
        <v>2025</v>
      </c>
      <c r="G1240" t="n">
        <v>2</v>
      </c>
      <c r="H1240" s="13" t="n">
        <v>1106760</v>
      </c>
      <c r="I1240" s="12" t="n">
        <v>76</v>
      </c>
      <c r="J1240" s="13" t="n">
        <v>10000</v>
      </c>
      <c r="K1240" s="13">
        <f>IFERROR($H1240/$I1240,"")</f>
        <v/>
      </c>
      <c r="L1240" s="13" t="n">
        <v>70000</v>
      </c>
      <c r="M1240" t="inlineStr">
        <is>
          <t>NY, NC, VA</t>
        </is>
      </c>
      <c r="N1240" t="inlineStr">
        <is>
          <t>No</t>
        </is>
      </c>
      <c r="O1240" t="inlineStr">
        <is>
          <t>Not stated</t>
        </is>
      </c>
      <c r="Q1240" s="9" t="inlineStr">
        <is>
          <t>https://grantcue.com/foundations/roy-and-janet-dorsey-foundation-inc-471668346</t>
        </is>
      </c>
    </row>
    <row r="1241">
      <c r="A1241">
        <f>IF($E1241=$E1240,$A1240+1,1)</f>
        <v/>
      </c>
      <c r="B1241" t="inlineStr">
        <is>
          <t>CHRISTIAN EDUCATION CHARITABLE TRUST</t>
        </is>
      </c>
      <c r="C1241" t="inlineStr">
        <is>
          <t>23-7412895</t>
        </is>
      </c>
      <c r="D1241" t="inlineStr">
        <is>
          <t>Georgia</t>
        </is>
      </c>
      <c r="E1241" t="inlineStr">
        <is>
          <t>GA</t>
        </is>
      </c>
      <c r="F1241" t="n">
        <v>2024</v>
      </c>
      <c r="G1241" t="n">
        <v>1</v>
      </c>
      <c r="H1241" s="13" t="n">
        <v>1105000</v>
      </c>
      <c r="I1241" s="12" t="n">
        <v>22</v>
      </c>
      <c r="J1241" s="13" t="n">
        <v>50000</v>
      </c>
      <c r="K1241" s="13">
        <f>IFERROR($H1241/$I1241,"")</f>
        <v/>
      </c>
      <c r="L1241" s="13" t="n">
        <v>125000</v>
      </c>
      <c r="M1241" t="inlineStr">
        <is>
          <t>VA, CO, MA</t>
        </is>
      </c>
      <c r="N1241" t="inlineStr">
        <is>
          <t>No</t>
        </is>
      </c>
      <c r="O1241" t="inlineStr">
        <is>
          <t>Not stated</t>
        </is>
      </c>
      <c r="Q1241" s="9" t="inlineStr">
        <is>
          <t>https://grantcue.com/foundations/christian-education-charitable-trust-co-c-o-h-o-maclellan-jr-237412895</t>
        </is>
      </c>
    </row>
    <row r="1242">
      <c r="A1242">
        <f>IF($E1242=$E1241,$A1241+1,1)</f>
        <v/>
      </c>
      <c r="B1242" t="inlineStr">
        <is>
          <t>TY COBB EDUCATIONAL FD TR UA</t>
        </is>
      </c>
      <c r="C1242" t="inlineStr">
        <is>
          <t>58-6026003</t>
        </is>
      </c>
      <c r="D1242" t="inlineStr">
        <is>
          <t>Georgia</t>
        </is>
      </c>
      <c r="E1242" t="inlineStr">
        <is>
          <t>GA</t>
        </is>
      </c>
      <c r="F1242" t="n">
        <v>2025</v>
      </c>
      <c r="G1242" t="n">
        <v>2</v>
      </c>
      <c r="H1242" s="13" t="n">
        <v>1090500</v>
      </c>
      <c r="I1242" s="12" t="n">
        <v>112</v>
      </c>
      <c r="J1242" s="13" t="n">
        <v>3000</v>
      </c>
      <c r="K1242" s="13">
        <f>IFERROR($H1242/$I1242,"")</f>
        <v/>
      </c>
      <c r="L1242" s="13" t="n">
        <v>60000</v>
      </c>
      <c r="M1242" t="inlineStr">
        <is>
          <t>NC, AL, MA</t>
        </is>
      </c>
      <c r="N1242" t="inlineStr">
        <is>
          <t>Yes</t>
        </is>
      </c>
      <c r="O1242" t="inlineStr">
        <is>
          <t>Yes</t>
        </is>
      </c>
      <c r="Q1242" s="9" t="inlineStr">
        <is>
          <t>https://grantcue.com/foundations/ty-cobb-educational-fd-tr-ua-586026003</t>
        </is>
      </c>
    </row>
    <row r="1243">
      <c r="A1243">
        <f>IF($E1243=$E1242,$A1242+1,1)</f>
        <v/>
      </c>
      <c r="B1243" t="inlineStr">
        <is>
          <t>THE PRINCE FOUNDATION</t>
        </is>
      </c>
      <c r="C1243" t="inlineStr">
        <is>
          <t>58-6403711</t>
        </is>
      </c>
      <c r="D1243" t="inlineStr">
        <is>
          <t>Georgia</t>
        </is>
      </c>
      <c r="E1243" t="inlineStr">
        <is>
          <t>GA</t>
        </is>
      </c>
      <c r="F1243" t="n">
        <v>2024</v>
      </c>
      <c r="G1243" t="n">
        <v>1</v>
      </c>
      <c r="H1243" s="13" t="n">
        <v>1087336</v>
      </c>
      <c r="I1243" s="12" t="n">
        <v>10</v>
      </c>
      <c r="J1243" s="13" t="n">
        <v>5000</v>
      </c>
      <c r="K1243" s="13">
        <f>IFERROR($H1243/$I1243,"")</f>
        <v/>
      </c>
      <c r="L1243" s="13" t="n">
        <v>1037336</v>
      </c>
      <c r="N1243" t="inlineStr">
        <is>
          <t>No</t>
        </is>
      </c>
      <c r="O1243" t="inlineStr">
        <is>
          <t>Not stated</t>
        </is>
      </c>
      <c r="Q1243" s="9" t="inlineStr">
        <is>
          <t>https://grantcue.com/foundations/the-prince-foundation-586403711</t>
        </is>
      </c>
    </row>
    <row r="1244">
      <c r="A1244">
        <f>IF($E1244=$E1243,$A1243+1,1)</f>
        <v/>
      </c>
      <c r="B1244" t="inlineStr">
        <is>
          <t>THE CATHERINE H AND JOHN H CRAWFORD III FAMILY FOUNDATION INC</t>
        </is>
      </c>
      <c r="C1244" t="inlineStr">
        <is>
          <t>26-1400615</t>
        </is>
      </c>
      <c r="D1244" t="inlineStr">
        <is>
          <t>Georgia</t>
        </is>
      </c>
      <c r="E1244" t="inlineStr">
        <is>
          <t>GA</t>
        </is>
      </c>
      <c r="F1244" t="n">
        <v>2025</v>
      </c>
      <c r="G1244" t="n">
        <v>2</v>
      </c>
      <c r="H1244" s="13" t="n">
        <v>1070040</v>
      </c>
      <c r="I1244" s="12" t="n">
        <v>50</v>
      </c>
      <c r="J1244" s="13" t="n">
        <v>10000</v>
      </c>
      <c r="K1244" s="13">
        <f>IFERROR($H1244/$I1244,"")</f>
        <v/>
      </c>
      <c r="L1244" s="13" t="n">
        <v>160000</v>
      </c>
      <c r="M1244" t="inlineStr">
        <is>
          <t>MA, NJ, NC</t>
        </is>
      </c>
      <c r="N1244" t="inlineStr">
        <is>
          <t>No</t>
        </is>
      </c>
      <c r="O1244" t="inlineStr">
        <is>
          <t>Not stated</t>
        </is>
      </c>
      <c r="Q1244" s="9" t="inlineStr">
        <is>
          <t>https://grantcue.com/foundations/the-catherine-h-and-john-h-crawford-iii-family-foundation-inc-261400615</t>
        </is>
      </c>
    </row>
    <row r="1245">
      <c r="A1245">
        <f>IF($E1245=$E1244,$A1244+1,1)</f>
        <v/>
      </c>
      <c r="B1245" t="inlineStr">
        <is>
          <t>TUW MARGARET L MARTIN CHAR FDN</t>
        </is>
      </c>
      <c r="C1245" t="inlineStr">
        <is>
          <t>58-6305150</t>
        </is>
      </c>
      <c r="D1245" t="inlineStr">
        <is>
          <t>Georgia</t>
        </is>
      </c>
      <c r="E1245" t="inlineStr">
        <is>
          <t>GA</t>
        </is>
      </c>
      <c r="F1245" t="n">
        <v>2025</v>
      </c>
      <c r="G1245" t="n">
        <v>2</v>
      </c>
      <c r="H1245" s="13" t="n">
        <v>1069655</v>
      </c>
      <c r="I1245" s="12" t="n">
        <v>69</v>
      </c>
      <c r="J1245" s="13" t="n">
        <v>10000</v>
      </c>
      <c r="K1245" s="13">
        <f>IFERROR($H1245/$I1245,"")</f>
        <v/>
      </c>
      <c r="L1245" s="13" t="n">
        <v>110000</v>
      </c>
      <c r="M1245" t="inlineStr">
        <is>
          <t>FL, AL, PA</t>
        </is>
      </c>
      <c r="N1245" t="inlineStr">
        <is>
          <t>Yes</t>
        </is>
      </c>
      <c r="O1245" t="inlineStr">
        <is>
          <t>Yes</t>
        </is>
      </c>
      <c r="Q1245" s="9" t="inlineStr">
        <is>
          <t>https://grantcue.com/foundations/tuw-margaret-l-martin-char-fdn-586305150</t>
        </is>
      </c>
    </row>
    <row r="1246">
      <c r="A1246">
        <f>IF($E1246=$E1245,$A1245+1,1)</f>
        <v/>
      </c>
      <c r="B1246" t="inlineStr">
        <is>
          <t>MATTHEWS FAMILY FOUNDATION</t>
        </is>
      </c>
      <c r="C1246" t="inlineStr">
        <is>
          <t>27-7044368</t>
        </is>
      </c>
      <c r="D1246" t="inlineStr">
        <is>
          <t>Georgia</t>
        </is>
      </c>
      <c r="E1246" t="inlineStr">
        <is>
          <t>GA</t>
        </is>
      </c>
      <c r="F1246" t="n">
        <v>2024</v>
      </c>
      <c r="G1246" t="n">
        <v>2</v>
      </c>
      <c r="H1246" s="13" t="n">
        <v>1062000</v>
      </c>
      <c r="I1246" s="12" t="n">
        <v>43</v>
      </c>
      <c r="J1246" s="13" t="n">
        <v>25000</v>
      </c>
      <c r="K1246" s="13">
        <f>IFERROR($H1246/$I1246,"")</f>
        <v/>
      </c>
      <c r="L1246" s="13" t="n">
        <v>49143</v>
      </c>
      <c r="M1246" t="inlineStr">
        <is>
          <t>CO, TX, NC</t>
        </is>
      </c>
      <c r="N1246" t="inlineStr">
        <is>
          <t>No</t>
        </is>
      </c>
      <c r="O1246" t="inlineStr">
        <is>
          <t>Not stated</t>
        </is>
      </c>
      <c r="Q1246" s="9" t="inlineStr">
        <is>
          <t>https://grantcue.com/foundations/matthews-family-foundation-277044368</t>
        </is>
      </c>
    </row>
    <row r="1247">
      <c r="A1247">
        <f>IF($E1247=$E1246,$A1246+1,1)</f>
        <v/>
      </c>
      <c r="B1247" t="inlineStr">
        <is>
          <t>JIM COX JR FOUNDATION</t>
        </is>
      </c>
      <c r="C1247" t="inlineStr">
        <is>
          <t>58-6285853</t>
        </is>
      </c>
      <c r="D1247" t="inlineStr">
        <is>
          <t>Georgia</t>
        </is>
      </c>
      <c r="E1247" t="inlineStr">
        <is>
          <t>GA</t>
        </is>
      </c>
      <c r="F1247" t="n">
        <v>2024</v>
      </c>
      <c r="G1247" t="n">
        <v>1</v>
      </c>
      <c r="H1247" s="13" t="n">
        <v>1061500</v>
      </c>
      <c r="I1247" s="12" t="n">
        <v>32</v>
      </c>
      <c r="J1247" s="13" t="n">
        <v>20000</v>
      </c>
      <c r="K1247" s="13">
        <f>IFERROR($H1247/$I1247,"")</f>
        <v/>
      </c>
      <c r="L1247" s="13" t="n">
        <v>262500</v>
      </c>
      <c r="M1247" t="inlineStr">
        <is>
          <t>CA, NY, AL</t>
        </is>
      </c>
      <c r="N1247" t="inlineStr">
        <is>
          <t>No</t>
        </is>
      </c>
      <c r="O1247" t="inlineStr">
        <is>
          <t>Not stated</t>
        </is>
      </c>
      <c r="Q1247" s="9" t="inlineStr">
        <is>
          <t>https://grantcue.com/foundations/jim-cox-jr-foundation-586285853</t>
        </is>
      </c>
    </row>
    <row r="1248">
      <c r="A1248">
        <f>IF($E1248=$E1247,$A1247+1,1)</f>
        <v/>
      </c>
      <c r="B1248" t="inlineStr">
        <is>
          <t>THE ROBERTS CHARITABLE FOUNDATION INC</t>
        </is>
      </c>
      <c r="C1248" t="inlineStr">
        <is>
          <t>82-1589307</t>
        </is>
      </c>
      <c r="D1248" t="inlineStr">
        <is>
          <t>Georgia</t>
        </is>
      </c>
      <c r="E1248" t="inlineStr">
        <is>
          <t>GA</t>
        </is>
      </c>
      <c r="F1248" t="n">
        <v>2025</v>
      </c>
      <c r="G1248" t="n">
        <v>2</v>
      </c>
      <c r="H1248" s="13" t="n">
        <v>1058135</v>
      </c>
      <c r="I1248" s="12" t="n">
        <v>80</v>
      </c>
      <c r="J1248" s="13" t="n">
        <v>5000</v>
      </c>
      <c r="K1248" s="13">
        <f>IFERROR($H1248/$I1248,"")</f>
        <v/>
      </c>
      <c r="L1248" s="13" t="n">
        <v>59700</v>
      </c>
      <c r="M1248" t="inlineStr">
        <is>
          <t>NJ, NY, MS</t>
        </is>
      </c>
      <c r="N1248" t="inlineStr">
        <is>
          <t>No</t>
        </is>
      </c>
      <c r="O1248" t="inlineStr">
        <is>
          <t>Not stated</t>
        </is>
      </c>
      <c r="Q1248" s="9" t="inlineStr">
        <is>
          <t>https://grantcue.com/foundations/the-roberts-charitable-foundation-inc-821589307</t>
        </is>
      </c>
    </row>
    <row r="1249">
      <c r="A1249">
        <f>IF($E1249=$E1248,$A1248+1,1)</f>
        <v/>
      </c>
      <c r="B1249" t="inlineStr">
        <is>
          <t>McCallum Family Foundation</t>
        </is>
      </c>
      <c r="C1249" t="inlineStr">
        <is>
          <t>46-1579719</t>
        </is>
      </c>
      <c r="D1249" t="inlineStr">
        <is>
          <t>Georgia</t>
        </is>
      </c>
      <c r="E1249" t="inlineStr">
        <is>
          <t>GA</t>
        </is>
      </c>
      <c r="F1249" t="n">
        <v>2025</v>
      </c>
      <c r="G1249" t="n">
        <v>2</v>
      </c>
      <c r="H1249" s="13" t="n">
        <v>1053596</v>
      </c>
      <c r="I1249" s="12" t="n">
        <v>97</v>
      </c>
      <c r="J1249" s="13" t="n">
        <v>4000</v>
      </c>
      <c r="K1249" s="13">
        <f>IFERROR($H1249/$I1249,"")</f>
        <v/>
      </c>
      <c r="L1249" s="13" t="n">
        <v>250000</v>
      </c>
      <c r="M1249" t="inlineStr">
        <is>
          <t>TX, FL, NC</t>
        </is>
      </c>
      <c r="N1249" t="inlineStr">
        <is>
          <t>No</t>
        </is>
      </c>
      <c r="O1249" t="inlineStr">
        <is>
          <t>Not stated</t>
        </is>
      </c>
      <c r="Q1249" s="9" t="inlineStr">
        <is>
          <t>https://grantcue.com/foundations/mccallum-family-foundation-461579719</t>
        </is>
      </c>
    </row>
    <row r="1250">
      <c r="A1250">
        <f>IF($E1250=$E1249,$A1249+1,1)</f>
        <v/>
      </c>
      <c r="B1250" t="inlineStr">
        <is>
          <t>THE FRANK FAMILY FOUNDATION INC</t>
        </is>
      </c>
      <c r="C1250" t="inlineStr">
        <is>
          <t>58-2082981</t>
        </is>
      </c>
      <c r="D1250" t="inlineStr">
        <is>
          <t>Georgia</t>
        </is>
      </c>
      <c r="E1250" t="inlineStr">
        <is>
          <t>GA</t>
        </is>
      </c>
      <c r="F1250" t="n">
        <v>2024</v>
      </c>
      <c r="G1250" t="n">
        <v>2</v>
      </c>
      <c r="H1250" s="13" t="n">
        <v>1052821</v>
      </c>
      <c r="I1250" s="12" t="n">
        <v>116</v>
      </c>
      <c r="J1250" s="13" t="n">
        <v>2500</v>
      </c>
      <c r="K1250" s="13">
        <f>IFERROR($H1250/$I1250,"")</f>
        <v/>
      </c>
      <c r="L1250" s="13" t="n">
        <v>225000</v>
      </c>
      <c r="M1250" t="inlineStr">
        <is>
          <t>NY, RAMAT GAN, MA</t>
        </is>
      </c>
      <c r="N1250" t="inlineStr">
        <is>
          <t>No</t>
        </is>
      </c>
      <c r="O1250" t="inlineStr">
        <is>
          <t>Not stated</t>
        </is>
      </c>
      <c r="Q1250" s="9" t="inlineStr">
        <is>
          <t>https://grantcue.com/foundations/the-frank-family-foundation-inc-582082981</t>
        </is>
      </c>
    </row>
    <row r="1251">
      <c r="A1251">
        <f>IF($E1251=$E1250,$A1250+1,1)</f>
        <v/>
      </c>
      <c r="B1251" t="inlineStr">
        <is>
          <t>ROOMS TO GO FOUNDATION INC</t>
        </is>
      </c>
      <c r="C1251" t="inlineStr">
        <is>
          <t>65-0878894</t>
        </is>
      </c>
      <c r="D1251" t="inlineStr">
        <is>
          <t>Georgia</t>
        </is>
      </c>
      <c r="E1251" t="inlineStr">
        <is>
          <t>GA</t>
        </is>
      </c>
      <c r="F1251" t="n">
        <v>2024</v>
      </c>
      <c r="G1251" t="n">
        <v>2</v>
      </c>
      <c r="H1251" s="13" t="n">
        <v>1045897</v>
      </c>
      <c r="I1251" s="12" t="n">
        <v>52</v>
      </c>
      <c r="J1251" s="13" t="n">
        <v>5000</v>
      </c>
      <c r="K1251" s="13">
        <f>IFERROR($H1251/$I1251,"")</f>
        <v/>
      </c>
      <c r="L1251" s="13" t="n">
        <v>400000</v>
      </c>
      <c r="M1251" t="inlineStr">
        <is>
          <t>FL, CT, TX</t>
        </is>
      </c>
      <c r="N1251" t="inlineStr">
        <is>
          <t>Yes</t>
        </is>
      </c>
      <c r="O1251" t="inlineStr">
        <is>
          <t>Not stated</t>
        </is>
      </c>
      <c r="Q1251" s="9" t="inlineStr">
        <is>
          <t>https://grantcue.com/foundations/rooms-to-go-foundation-inc-650878894</t>
        </is>
      </c>
    </row>
    <row r="1252">
      <c r="A1252">
        <f>IF($E1252=$E1251,$A1251+1,1)</f>
        <v/>
      </c>
      <c r="B1252" t="inlineStr">
        <is>
          <t>THE BIERENBAUM FAMILY FOUNDATION INC</t>
        </is>
      </c>
      <c r="C1252" t="inlineStr">
        <is>
          <t>83-2534514</t>
        </is>
      </c>
      <c r="D1252" t="inlineStr">
        <is>
          <t>Georgia</t>
        </is>
      </c>
      <c r="E1252" t="inlineStr">
        <is>
          <t>GA</t>
        </is>
      </c>
      <c r="F1252" t="n">
        <v>2025</v>
      </c>
      <c r="G1252" t="n">
        <v>2</v>
      </c>
      <c r="H1252" s="13" t="n">
        <v>1043274</v>
      </c>
      <c r="I1252" s="12" t="n">
        <v>10</v>
      </c>
      <c r="J1252" s="13" t="n">
        <v>40387</v>
      </c>
      <c r="K1252" s="13">
        <f>IFERROR($H1252/$I1252,"")</f>
        <v/>
      </c>
      <c r="L1252" s="13" t="n">
        <v>750000</v>
      </c>
      <c r="M1252" t="inlineStr">
        <is>
          <t>MN, NJ, FL</t>
        </is>
      </c>
      <c r="N1252" t="inlineStr">
        <is>
          <t>No</t>
        </is>
      </c>
      <c r="O1252" t="inlineStr">
        <is>
          <t>Not stated</t>
        </is>
      </c>
      <c r="Q1252" s="9" t="inlineStr">
        <is>
          <t>https://grantcue.com/foundations/the-bierenbaum-family-foundation-inc-832534514</t>
        </is>
      </c>
    </row>
    <row r="1253">
      <c r="A1253">
        <f>IF($E1253=$E1252,$A1252+1,1)</f>
        <v/>
      </c>
      <c r="B1253" t="inlineStr">
        <is>
          <t>The Pace Family Foundation Inc</t>
        </is>
      </c>
      <c r="C1253" t="inlineStr">
        <is>
          <t>88-3432803</t>
        </is>
      </c>
      <c r="D1253" t="inlineStr">
        <is>
          <t>Georgia</t>
        </is>
      </c>
      <c r="E1253" t="inlineStr">
        <is>
          <t>GA</t>
        </is>
      </c>
      <c r="F1253" t="n">
        <v>2024</v>
      </c>
      <c r="G1253" t="n">
        <v>2</v>
      </c>
      <c r="H1253" s="13" t="n">
        <v>1041700</v>
      </c>
      <c r="I1253" s="12" t="n">
        <v>62</v>
      </c>
      <c r="J1253" s="13" t="n">
        <v>10000</v>
      </c>
      <c r="K1253" s="13">
        <f>IFERROR($H1253/$I1253,"")</f>
        <v/>
      </c>
      <c r="L1253" s="13" t="n">
        <v>125000</v>
      </c>
      <c r="M1253" t="inlineStr">
        <is>
          <t>WY, TN, PA</t>
        </is>
      </c>
      <c r="N1253" t="inlineStr">
        <is>
          <t>No</t>
        </is>
      </c>
      <c r="O1253" t="inlineStr">
        <is>
          <t>Not stated</t>
        </is>
      </c>
      <c r="Q1253" s="9" t="inlineStr">
        <is>
          <t>https://grantcue.com/foundations/the-pace-family-foundation-inc-883432803</t>
        </is>
      </c>
    </row>
    <row r="1254">
      <c r="A1254">
        <f>IF($E1254=$E1253,$A1253+1,1)</f>
        <v/>
      </c>
      <c r="B1254" t="inlineStr">
        <is>
          <t>ELK FOUNDATION INC</t>
        </is>
      </c>
      <c r="C1254" t="inlineStr">
        <is>
          <t>85-2375895</t>
        </is>
      </c>
      <c r="D1254" t="inlineStr">
        <is>
          <t>Georgia</t>
        </is>
      </c>
      <c r="E1254" t="inlineStr">
        <is>
          <t>GA</t>
        </is>
      </c>
      <c r="F1254" t="n">
        <v>2025</v>
      </c>
      <c r="G1254" t="n">
        <v>2</v>
      </c>
      <c r="H1254" s="13" t="n">
        <v>1035350</v>
      </c>
      <c r="I1254" s="12" t="n">
        <v>29</v>
      </c>
      <c r="J1254" s="13" t="n">
        <v>10000</v>
      </c>
      <c r="K1254" s="13">
        <f>IFERROR($H1254/$I1254,"")</f>
        <v/>
      </c>
      <c r="L1254" s="13" t="n">
        <v>203500</v>
      </c>
      <c r="M1254" t="inlineStr">
        <is>
          <t>NC, KY, CA</t>
        </is>
      </c>
      <c r="N1254" t="inlineStr">
        <is>
          <t>No</t>
        </is>
      </c>
      <c r="O1254" t="inlineStr">
        <is>
          <t>Not stated</t>
        </is>
      </c>
      <c r="Q1254" s="9" t="inlineStr">
        <is>
          <t>https://grantcue.com/foundations/elk-foundation-inc-852375895</t>
        </is>
      </c>
    </row>
    <row r="1255">
      <c r="A1255">
        <f>IF($E1255=$E1254,$A1254+1,1)</f>
        <v/>
      </c>
      <c r="B1255" t="inlineStr">
        <is>
          <t>Marcia &amp; Mark Miller Family Foundation</t>
        </is>
      </c>
      <c r="C1255" t="inlineStr">
        <is>
          <t>27-4000143</t>
        </is>
      </c>
      <c r="D1255" t="inlineStr">
        <is>
          <t>Georgia</t>
        </is>
      </c>
      <c r="E1255" t="inlineStr">
        <is>
          <t>GA</t>
        </is>
      </c>
      <c r="F1255" t="n">
        <v>2025</v>
      </c>
      <c r="G1255" t="n">
        <v>2</v>
      </c>
      <c r="H1255" s="13" t="n">
        <v>1028600</v>
      </c>
      <c r="I1255" s="12" t="n">
        <v>22</v>
      </c>
      <c r="J1255" s="13" t="n">
        <v>15000</v>
      </c>
      <c r="K1255" s="13">
        <f>IFERROR($H1255/$I1255,"")</f>
        <v/>
      </c>
      <c r="L1255" s="13" t="n">
        <v>200000</v>
      </c>
      <c r="M1255" t="inlineStr">
        <is>
          <t>NY, NC, TX</t>
        </is>
      </c>
      <c r="N1255" t="inlineStr">
        <is>
          <t>No</t>
        </is>
      </c>
      <c r="O1255" t="inlineStr">
        <is>
          <t>Not stated</t>
        </is>
      </c>
      <c r="Q1255" s="9" t="inlineStr">
        <is>
          <t>https://grantcue.com/foundations/marcia-and-mark-miller-family-foundation-274000143</t>
        </is>
      </c>
    </row>
    <row r="1256">
      <c r="A1256">
        <f>IF($E1256=$E1255,$A1255+1,1)</f>
        <v/>
      </c>
      <c r="B1256" t="inlineStr">
        <is>
          <t>Phil J &amp; Alice S Sheridan Foundation Inc</t>
        </is>
      </c>
      <c r="C1256" t="inlineStr">
        <is>
          <t>31-1519921</t>
        </is>
      </c>
      <c r="D1256" t="inlineStr">
        <is>
          <t>Georgia</t>
        </is>
      </c>
      <c r="E1256" t="inlineStr">
        <is>
          <t>GA</t>
        </is>
      </c>
      <c r="F1256" t="n">
        <v>2024</v>
      </c>
      <c r="G1256" t="n">
        <v>1</v>
      </c>
      <c r="H1256" s="13" t="n">
        <v>1022603</v>
      </c>
      <c r="I1256" s="12" t="n">
        <v>5</v>
      </c>
      <c r="J1256" s="13" t="n">
        <v>200000</v>
      </c>
      <c r="K1256" s="13">
        <f>IFERROR($H1256/$I1256,"")</f>
        <v/>
      </c>
      <c r="L1256" s="13" t="n">
        <v>350000</v>
      </c>
      <c r="N1256" t="inlineStr">
        <is>
          <t>Yes</t>
        </is>
      </c>
      <c r="O1256" t="inlineStr">
        <is>
          <t>Not stated</t>
        </is>
      </c>
      <c r="Q1256" s="9" t="inlineStr">
        <is>
          <t>https://grantcue.com/foundations/phil-j-and-alice-s-sheridan-foundation-inc-311519921</t>
        </is>
      </c>
    </row>
    <row r="1257">
      <c r="A1257">
        <f>IF($E1257=$E1256,$A1256+1,1)</f>
        <v/>
      </c>
      <c r="B1257" t="inlineStr">
        <is>
          <t>THE GREENE-SAWTELL FOUNDATION</t>
        </is>
      </c>
      <c r="C1257" t="inlineStr">
        <is>
          <t>58-6037828</t>
        </is>
      </c>
      <c r="D1257" t="inlineStr">
        <is>
          <t>Georgia</t>
        </is>
      </c>
      <c r="E1257" t="inlineStr">
        <is>
          <t>GA</t>
        </is>
      </c>
      <c r="F1257" t="n">
        <v>2025</v>
      </c>
      <c r="G1257" t="n">
        <v>2</v>
      </c>
      <c r="H1257" s="13" t="n">
        <v>1020288</v>
      </c>
      <c r="I1257" s="12" t="n">
        <v>15</v>
      </c>
      <c r="J1257" s="13" t="n">
        <v>29743</v>
      </c>
      <c r="K1257" s="13">
        <f>IFERROR($H1257/$I1257,"")</f>
        <v/>
      </c>
      <c r="L1257" s="13" t="n">
        <v>287000</v>
      </c>
      <c r="N1257" t="inlineStr">
        <is>
          <t>Yes</t>
        </is>
      </c>
      <c r="O1257" t="inlineStr">
        <is>
          <t>Yes</t>
        </is>
      </c>
      <c r="Q1257" s="9" t="inlineStr">
        <is>
          <t>https://grantcue.com/foundations/the-greene-sawtell-foundation-586037828</t>
        </is>
      </c>
    </row>
    <row r="1258">
      <c r="A1258">
        <f>IF($E1258=$E1257,$A1257+1,1)</f>
        <v/>
      </c>
      <c r="B1258" t="inlineStr">
        <is>
          <t>LONGBRIDGE FOUNDATION</t>
        </is>
      </c>
      <c r="C1258" t="inlineStr">
        <is>
          <t>85-3752670</t>
        </is>
      </c>
      <c r="D1258" t="inlineStr">
        <is>
          <t>Georgia</t>
        </is>
      </c>
      <c r="E1258" t="inlineStr">
        <is>
          <t>GA</t>
        </is>
      </c>
      <c r="F1258" t="n">
        <v>2025</v>
      </c>
      <c r="G1258" t="n">
        <v>2</v>
      </c>
      <c r="H1258" s="13" t="n">
        <v>1002000</v>
      </c>
      <c r="I1258" s="12" t="n">
        <v>12</v>
      </c>
      <c r="J1258" s="13" t="n">
        <v>27500</v>
      </c>
      <c r="K1258" s="13">
        <f>IFERROR($H1258/$I1258,"")</f>
        <v/>
      </c>
      <c r="L1258" s="13" t="n">
        <v>295000</v>
      </c>
      <c r="M1258" t="inlineStr">
        <is>
          <t>FL, VA, WY</t>
        </is>
      </c>
      <c r="N1258" t="inlineStr">
        <is>
          <t>No</t>
        </is>
      </c>
      <c r="O1258" t="inlineStr">
        <is>
          <t>Not stated</t>
        </is>
      </c>
      <c r="Q1258" s="9" t="inlineStr">
        <is>
          <t>https://grantcue.com/foundations/longbridge-foundation-853752670</t>
        </is>
      </c>
    </row>
    <row r="1259">
      <c r="A1259">
        <f>IF($E1259=$E1258,$A1258+1,1)</f>
        <v/>
      </c>
      <c r="B1259" t="inlineStr">
        <is>
          <t>KENNETH HEINZ FAMILY FOUNDATION</t>
        </is>
      </c>
      <c r="C1259" t="inlineStr">
        <is>
          <t>91-1803001</t>
        </is>
      </c>
      <c r="D1259" t="inlineStr">
        <is>
          <t>Georgia</t>
        </is>
      </c>
      <c r="E1259" t="inlineStr">
        <is>
          <t>GA</t>
        </is>
      </c>
      <c r="F1259" t="n">
        <v>2025</v>
      </c>
      <c r="G1259" t="n">
        <v>2</v>
      </c>
      <c r="H1259" s="13" t="n">
        <v>1000500</v>
      </c>
      <c r="I1259" s="12" t="n">
        <v>22</v>
      </c>
      <c r="J1259" s="13" t="n">
        <v>48000</v>
      </c>
      <c r="K1259" s="13">
        <f>IFERROR($H1259/$I1259,"")</f>
        <v/>
      </c>
      <c r="L1259" s="13" t="n">
        <v>75000</v>
      </c>
      <c r="M1259" t="inlineStr">
        <is>
          <t>CA, AZ, TX</t>
        </is>
      </c>
      <c r="N1259" t="inlineStr">
        <is>
          <t>No</t>
        </is>
      </c>
      <c r="O1259" t="inlineStr">
        <is>
          <t>Not stated</t>
        </is>
      </c>
      <c r="Q1259" s="9" t="inlineStr">
        <is>
          <t>https://grantcue.com/foundations/kenneth-heinz-family-foundation-911803001</t>
        </is>
      </c>
    </row>
    <row r="1260">
      <c r="A1260">
        <f>IF($E1260=$E1259,$A1259+1,1)</f>
        <v/>
      </c>
      <c r="B1260" t="inlineStr">
        <is>
          <t>W L LYONS BROWN FOUNDATION</t>
        </is>
      </c>
      <c r="C1260" t="inlineStr">
        <is>
          <t>61-0598511</t>
        </is>
      </c>
      <c r="D1260" t="inlineStr">
        <is>
          <t>Kentucky</t>
        </is>
      </c>
      <c r="E1260" t="inlineStr">
        <is>
          <t>KY</t>
        </is>
      </c>
      <c r="F1260" t="n">
        <v>2025</v>
      </c>
      <c r="G1260" t="n">
        <v>2</v>
      </c>
      <c r="H1260" s="13" t="n">
        <v>38265752</v>
      </c>
      <c r="I1260" s="12" t="n">
        <v>160</v>
      </c>
      <c r="J1260" s="13" t="n">
        <v>10000</v>
      </c>
      <c r="K1260" s="13">
        <f>IFERROR($H1260/$I1260,"")</f>
        <v/>
      </c>
      <c r="L1260" s="13" t="n">
        <v>11380633</v>
      </c>
      <c r="M1260" t="inlineStr">
        <is>
          <t>TN, DC, CA</t>
        </is>
      </c>
      <c r="N1260" t="inlineStr">
        <is>
          <t>No</t>
        </is>
      </c>
      <c r="O1260" t="inlineStr">
        <is>
          <t>Not stated</t>
        </is>
      </c>
      <c r="Q1260" s="9" t="inlineStr">
        <is>
          <t>https://grantcue.com/foundations/w-l-lyons-brown-foundation-610598511</t>
        </is>
      </c>
    </row>
    <row r="1261">
      <c r="A1261">
        <f>IF($E1261=$E1260,$A1260+1,1)</f>
        <v/>
      </c>
      <c r="B1261" t="inlineStr">
        <is>
          <t>THE BILL GATTON FOUNDATION</t>
        </is>
      </c>
      <c r="C1261" t="inlineStr">
        <is>
          <t>62-1266284</t>
        </is>
      </c>
      <c r="D1261" t="inlineStr">
        <is>
          <t>Kentucky</t>
        </is>
      </c>
      <c r="E1261" t="inlineStr">
        <is>
          <t>KY</t>
        </is>
      </c>
      <c r="F1261" t="n">
        <v>2024</v>
      </c>
      <c r="G1261" t="n">
        <v>1</v>
      </c>
      <c r="H1261" s="13" t="n">
        <v>27136856</v>
      </c>
      <c r="I1261" s="12" t="n">
        <v>9</v>
      </c>
      <c r="J1261" s="13" t="n">
        <v>1800000</v>
      </c>
      <c r="K1261" s="13">
        <f>IFERROR($H1261/$I1261,"")</f>
        <v/>
      </c>
      <c r="L1261" s="13" t="n">
        <v>13200000</v>
      </c>
      <c r="M1261" t="inlineStr">
        <is>
          <t>TN, VA</t>
        </is>
      </c>
      <c r="N1261" t="inlineStr">
        <is>
          <t>Yes</t>
        </is>
      </c>
      <c r="O1261" t="inlineStr">
        <is>
          <t>Not stated</t>
        </is>
      </c>
      <c r="P1261" s="9" t="inlineStr">
        <is>
          <t>https://www.billgattonfoundation.org/</t>
        </is>
      </c>
      <c r="Q1261" s="9" t="inlineStr">
        <is>
          <t>https://grantcue.com/foundations/the-bill-gatton-foundation-621266284</t>
        </is>
      </c>
    </row>
    <row r="1262">
      <c r="A1262">
        <f>IF($E1262=$E1261,$A1261+1,1)</f>
        <v/>
      </c>
      <c r="B1262" t="inlineStr">
        <is>
          <t>RAY &amp; KAY ECKSTEIN CHARITABLE TRUST</t>
        </is>
      </c>
      <c r="C1262" t="inlineStr">
        <is>
          <t>39-6786592</t>
        </is>
      </c>
      <c r="D1262" t="inlineStr">
        <is>
          <t>Kentucky</t>
        </is>
      </c>
      <c r="E1262" t="inlineStr">
        <is>
          <t>KY</t>
        </is>
      </c>
      <c r="F1262" t="n">
        <v>2024</v>
      </c>
      <c r="G1262" t="n">
        <v>1</v>
      </c>
      <c r="H1262" s="13" t="n">
        <v>22849935</v>
      </c>
      <c r="I1262" s="12" t="n">
        <v>183</v>
      </c>
      <c r="J1262" s="13" t="n">
        <v>50000</v>
      </c>
      <c r="K1262" s="13">
        <f>IFERROR($H1262/$I1262,"")</f>
        <v/>
      </c>
      <c r="L1262" s="13" t="n">
        <v>2500500</v>
      </c>
      <c r="M1262" t="inlineStr">
        <is>
          <t>WI, FL, LA</t>
        </is>
      </c>
      <c r="N1262" t="inlineStr">
        <is>
          <t>Yes</t>
        </is>
      </c>
      <c r="O1262" t="inlineStr">
        <is>
          <t>Yes</t>
        </is>
      </c>
      <c r="P1262" s="9" t="inlineStr">
        <is>
          <t>https://ecksteincharity.org/</t>
        </is>
      </c>
      <c r="Q1262" s="9" t="inlineStr">
        <is>
          <t>https://grantcue.com/foundations/ray-and-kay-eckstein-charitable-trust-396786592</t>
        </is>
      </c>
    </row>
    <row r="1263">
      <c r="A1263">
        <f>IF($E1263=$E1262,$A1262+1,1)</f>
        <v/>
      </c>
      <c r="B1263" t="inlineStr">
        <is>
          <t>CARSON-MYRE CHARITABLE FOUNDATION</t>
        </is>
      </c>
      <c r="C1263" t="inlineStr">
        <is>
          <t>36-4597768</t>
        </is>
      </c>
      <c r="D1263" t="inlineStr">
        <is>
          <t>Kentucky</t>
        </is>
      </c>
      <c r="E1263" t="inlineStr">
        <is>
          <t>KY</t>
        </is>
      </c>
      <c r="F1263" t="n">
        <v>2024</v>
      </c>
      <c r="G1263" t="n">
        <v>2</v>
      </c>
      <c r="H1263" s="13" t="n">
        <v>17961625</v>
      </c>
      <c r="I1263" s="12" t="n">
        <v>316</v>
      </c>
      <c r="J1263" s="13" t="n">
        <v>25000</v>
      </c>
      <c r="K1263" s="13">
        <f>IFERROR($H1263/$I1263,"")</f>
        <v/>
      </c>
      <c r="L1263" s="13" t="n">
        <v>1270000</v>
      </c>
      <c r="M1263" t="inlineStr">
        <is>
          <t>FL, NC, TX</t>
        </is>
      </c>
      <c r="N1263" t="inlineStr">
        <is>
          <t>Yes</t>
        </is>
      </c>
      <c r="O1263" t="inlineStr">
        <is>
          <t>Yes</t>
        </is>
      </c>
      <c r="P1263" s="9" t="inlineStr">
        <is>
          <t>https://carsonmyre.org/</t>
        </is>
      </c>
      <c r="Q1263" s="9" t="inlineStr">
        <is>
          <t>https://grantcue.com/foundations/carson-myre-charitable-foundation-364597768</t>
        </is>
      </c>
    </row>
    <row r="1264">
      <c r="A1264">
        <f>IF($E1264=$E1263,$A1263+1,1)</f>
        <v/>
      </c>
      <c r="B1264" t="inlineStr">
        <is>
          <t>JAMES GRAHAM BROWN FOUNDATION INC</t>
        </is>
      </c>
      <c r="C1264" t="inlineStr">
        <is>
          <t>61-0724060</t>
        </is>
      </c>
      <c r="D1264" t="inlineStr">
        <is>
          <t>Kentucky</t>
        </is>
      </c>
      <c r="E1264" t="inlineStr">
        <is>
          <t>KY</t>
        </is>
      </c>
      <c r="F1264" t="n">
        <v>2024</v>
      </c>
      <c r="G1264" t="n">
        <v>1</v>
      </c>
      <c r="H1264" s="13" t="n">
        <v>14944459</v>
      </c>
      <c r="I1264" s="12" t="n">
        <v>50</v>
      </c>
      <c r="J1264" s="13" t="n">
        <v>202500</v>
      </c>
      <c r="K1264" s="13">
        <f>IFERROR($H1264/$I1264,"")</f>
        <v/>
      </c>
      <c r="L1264" s="13" t="n">
        <v>1500000</v>
      </c>
      <c r="M1264" t="inlineStr">
        <is>
          <t>DC, GA, OR</t>
        </is>
      </c>
      <c r="N1264" t="inlineStr">
        <is>
          <t>Yes</t>
        </is>
      </c>
      <c r="O1264" t="inlineStr">
        <is>
          <t>Yes</t>
        </is>
      </c>
      <c r="P1264" s="9" t="inlineStr">
        <is>
          <t>https://jgbf.org/</t>
        </is>
      </c>
      <c r="Q1264" s="9" t="inlineStr">
        <is>
          <t>https://grantcue.com/foundations/james-graham-brown-foundation-inc-610724060</t>
        </is>
      </c>
    </row>
    <row r="1265">
      <c r="A1265">
        <f>IF($E1265=$E1264,$A1264+1,1)</f>
        <v/>
      </c>
      <c r="B1265" t="inlineStr">
        <is>
          <t>THE FB HERON FOUNDATION</t>
        </is>
      </c>
      <c r="C1265" t="inlineStr">
        <is>
          <t>13-3647019</t>
        </is>
      </c>
      <c r="D1265" t="inlineStr">
        <is>
          <t>Kentucky</t>
        </is>
      </c>
      <c r="E1265" t="inlineStr">
        <is>
          <t>KY</t>
        </is>
      </c>
      <c r="F1265" t="n">
        <v>2024</v>
      </c>
      <c r="G1265" t="n">
        <v>1</v>
      </c>
      <c r="H1265" s="13" t="n">
        <v>14786601</v>
      </c>
      <c r="I1265" s="12" t="n">
        <v>77</v>
      </c>
      <c r="J1265" s="13" t="n">
        <v>2500</v>
      </c>
      <c r="K1265" s="13">
        <f>IFERROR($H1265/$I1265,"")</f>
        <v/>
      </c>
      <c r="L1265" s="13" t="n">
        <v>10000000</v>
      </c>
      <c r="M1265" t="inlineStr">
        <is>
          <t>AR, MA, NY</t>
        </is>
      </c>
      <c r="N1265" t="inlineStr">
        <is>
          <t>Yes</t>
        </is>
      </c>
      <c r="O1265" t="inlineStr">
        <is>
          <t>Not stated</t>
        </is>
      </c>
      <c r="P1265" s="9" t="inlineStr">
        <is>
          <t>https://www.heron.org/</t>
        </is>
      </c>
      <c r="Q1265" s="9" t="inlineStr">
        <is>
          <t>https://grantcue.com/foundations/the-fb-heron-foundation-133647019</t>
        </is>
      </c>
    </row>
    <row r="1266">
      <c r="A1266">
        <f>IF($E1266=$E1265,$A1265+1,1)</f>
        <v/>
      </c>
      <c r="B1266" t="inlineStr">
        <is>
          <t>THE FISCHER FAMILY FOUNDATION 2008</t>
        </is>
      </c>
      <c r="C1266" t="inlineStr">
        <is>
          <t>38-6863779</t>
        </is>
      </c>
      <c r="D1266" t="inlineStr">
        <is>
          <t>Kentucky</t>
        </is>
      </c>
      <c r="E1266" t="inlineStr">
        <is>
          <t>KY</t>
        </is>
      </c>
      <c r="F1266" t="n">
        <v>2024</v>
      </c>
      <c r="G1266" t="n">
        <v>1</v>
      </c>
      <c r="H1266" s="13" t="n">
        <v>13930628</v>
      </c>
      <c r="I1266" s="12" t="n">
        <v>166</v>
      </c>
      <c r="J1266" s="13" t="n">
        <v>50000</v>
      </c>
      <c r="K1266" s="13">
        <f>IFERROR($H1266/$I1266,"")</f>
        <v/>
      </c>
      <c r="L1266" s="13" t="n">
        <v>2300000</v>
      </c>
      <c r="M1266" t="inlineStr">
        <is>
          <t>OH, GA, IN</t>
        </is>
      </c>
      <c r="N1266" t="inlineStr">
        <is>
          <t>No</t>
        </is>
      </c>
      <c r="O1266" t="inlineStr">
        <is>
          <t>Not stated</t>
        </is>
      </c>
      <c r="Q1266" s="9" t="inlineStr">
        <is>
          <t>https://grantcue.com/foundations/the-fischer-family-foundation-2008-386863779</t>
        </is>
      </c>
    </row>
    <row r="1267">
      <c r="A1267">
        <f>IF($E1267=$E1266,$A1266+1,1)</f>
        <v/>
      </c>
      <c r="B1267" t="inlineStr">
        <is>
          <t>THE SHILLMAN FOUNDATION</t>
        </is>
      </c>
      <c r="C1267" t="inlineStr">
        <is>
          <t>04-3511089</t>
        </is>
      </c>
      <c r="D1267" t="inlineStr">
        <is>
          <t>Kentucky</t>
        </is>
      </c>
      <c r="E1267" t="inlineStr">
        <is>
          <t>KY</t>
        </is>
      </c>
      <c r="F1267" t="n">
        <v>2025</v>
      </c>
      <c r="G1267" t="n">
        <v>2</v>
      </c>
      <c r="H1267" s="13" t="n">
        <v>13660857</v>
      </c>
      <c r="I1267" s="12" t="n">
        <v>12</v>
      </c>
      <c r="J1267" s="13" t="n">
        <v>22500</v>
      </c>
      <c r="K1267" s="13">
        <f>IFERROR($H1267/$I1267,"")</f>
        <v/>
      </c>
      <c r="L1267" s="13" t="n">
        <v>9849199</v>
      </c>
      <c r="M1267" t="inlineStr">
        <is>
          <t>CA, TX, WI</t>
        </is>
      </c>
      <c r="N1267" t="inlineStr">
        <is>
          <t>No</t>
        </is>
      </c>
      <c r="O1267" t="inlineStr">
        <is>
          <t>Not stated</t>
        </is>
      </c>
      <c r="Q1267" s="9" t="inlineStr">
        <is>
          <t>https://grantcue.com/foundations/the-shillman-foundation-043511089</t>
        </is>
      </c>
    </row>
    <row r="1268">
      <c r="A1268">
        <f>IF($E1268=$E1267,$A1267+1,1)</f>
        <v/>
      </c>
      <c r="B1268" t="inlineStr">
        <is>
          <t>The Fry Family Foundation</t>
        </is>
      </c>
      <c r="C1268" t="inlineStr">
        <is>
          <t>22-3515940</t>
        </is>
      </c>
      <c r="D1268" t="inlineStr">
        <is>
          <t>Kentucky</t>
        </is>
      </c>
      <c r="E1268" t="inlineStr">
        <is>
          <t>KY</t>
        </is>
      </c>
      <c r="F1268" t="n">
        <v>2025</v>
      </c>
      <c r="G1268" t="n">
        <v>3</v>
      </c>
      <c r="H1268" s="13" t="n">
        <v>13160495</v>
      </c>
      <c r="I1268" s="12" t="n">
        <v>73</v>
      </c>
      <c r="J1268" s="13" t="n">
        <v>8935</v>
      </c>
      <c r="K1268" s="13">
        <f>IFERROR($H1268/$I1268,"")</f>
        <v/>
      </c>
      <c r="L1268" s="13" t="n">
        <v>6077712</v>
      </c>
      <c r="M1268" t="inlineStr">
        <is>
          <t>ONTARIO, NL, NM</t>
        </is>
      </c>
      <c r="N1268" t="inlineStr">
        <is>
          <t>No</t>
        </is>
      </c>
      <c r="O1268" t="inlineStr">
        <is>
          <t>Not stated</t>
        </is>
      </c>
      <c r="Q1268" s="9" t="inlineStr">
        <is>
          <t>https://grantcue.com/foundations/the-fry-family-foundation-223515940</t>
        </is>
      </c>
    </row>
    <row r="1269">
      <c r="A1269">
        <f>IF($E1269=$E1268,$A1268+1,1)</f>
        <v/>
      </c>
      <c r="B1269" t="inlineStr">
        <is>
          <t>THE GHEENS FOUNDATION INC</t>
        </is>
      </c>
      <c r="C1269" t="inlineStr">
        <is>
          <t>61-6031406</t>
        </is>
      </c>
      <c r="D1269" t="inlineStr">
        <is>
          <t>Kentucky</t>
        </is>
      </c>
      <c r="E1269" t="inlineStr">
        <is>
          <t>KY</t>
        </is>
      </c>
      <c r="F1269" t="n">
        <v>2024</v>
      </c>
      <c r="G1269" t="n">
        <v>2</v>
      </c>
      <c r="H1269" s="13" t="n">
        <v>12786123</v>
      </c>
      <c r="I1269" s="12" t="n">
        <v>320</v>
      </c>
      <c r="J1269" s="13" t="n">
        <v>25000</v>
      </c>
      <c r="K1269" s="13">
        <f>IFERROR($H1269/$I1269,"")</f>
        <v/>
      </c>
      <c r="L1269" s="13" t="n">
        <v>400000</v>
      </c>
      <c r="M1269" t="inlineStr">
        <is>
          <t>IN, LA, NY</t>
        </is>
      </c>
      <c r="N1269" t="inlineStr">
        <is>
          <t>Yes</t>
        </is>
      </c>
      <c r="O1269" t="inlineStr">
        <is>
          <t>Yes</t>
        </is>
      </c>
      <c r="P1269" s="9" t="inlineStr">
        <is>
          <t>https://gheensfoundation.org/</t>
        </is>
      </c>
      <c r="Q1269" s="9" t="inlineStr">
        <is>
          <t>https://grantcue.com/foundations/the-gheens-foundation-inc-616031406</t>
        </is>
      </c>
    </row>
    <row r="1270">
      <c r="A1270">
        <f>IF($E1270=$E1269,$A1269+1,1)</f>
        <v/>
      </c>
      <c r="B1270" t="inlineStr">
        <is>
          <t>The Harold Juanita David Dennis &amp; Gary Koon Family Charitable Foundation</t>
        </is>
      </c>
      <c r="C1270" t="inlineStr">
        <is>
          <t>26-3830033</t>
        </is>
      </c>
      <c r="D1270" t="inlineStr">
        <is>
          <t>Kentucky</t>
        </is>
      </c>
      <c r="E1270" t="inlineStr">
        <is>
          <t>KY</t>
        </is>
      </c>
      <c r="F1270" t="n">
        <v>2025</v>
      </c>
      <c r="G1270" t="n">
        <v>2</v>
      </c>
      <c r="H1270" s="13" t="n">
        <v>11519851</v>
      </c>
      <c r="I1270" s="12" t="n">
        <v>64</v>
      </c>
      <c r="J1270" s="13" t="n">
        <v>100000</v>
      </c>
      <c r="K1270" s="13">
        <f>IFERROR($H1270/$I1270,"")</f>
        <v/>
      </c>
      <c r="L1270" s="13" t="n">
        <v>1100000</v>
      </c>
      <c r="M1270" t="inlineStr">
        <is>
          <t>FL, TN, MO</t>
        </is>
      </c>
      <c r="N1270" t="inlineStr">
        <is>
          <t>No</t>
        </is>
      </c>
      <c r="O1270" t="inlineStr">
        <is>
          <t>Not stated</t>
        </is>
      </c>
      <c r="Q1270" s="9" t="inlineStr">
        <is>
          <t>https://grantcue.com/foundations/the-harold-juanita-david-dennis-and-gary-koon-family-charitable-foundation-263830033</t>
        </is>
      </c>
    </row>
    <row r="1271">
      <c r="A1271">
        <f>IF($E1271=$E1270,$A1270+1,1)</f>
        <v/>
      </c>
      <c r="B1271" t="inlineStr">
        <is>
          <t>LIFT A LIFE FOUNDATION INC</t>
        </is>
      </c>
      <c r="C1271" t="inlineStr">
        <is>
          <t>61-1359337</t>
        </is>
      </c>
      <c r="D1271" t="inlineStr">
        <is>
          <t>Kentucky</t>
        </is>
      </c>
      <c r="E1271" t="inlineStr">
        <is>
          <t>KY</t>
        </is>
      </c>
      <c r="F1271" t="n">
        <v>2024</v>
      </c>
      <c r="G1271" t="n">
        <v>1</v>
      </c>
      <c r="H1271" s="13" t="n">
        <v>10181457</v>
      </c>
      <c r="I1271" s="12" t="n">
        <v>52</v>
      </c>
      <c r="J1271" s="13" t="n">
        <v>50000</v>
      </c>
      <c r="K1271" s="13">
        <f>IFERROR($H1271/$I1271,"")</f>
        <v/>
      </c>
      <c r="L1271" s="13" t="n">
        <v>2180410</v>
      </c>
      <c r="M1271" t="inlineStr">
        <is>
          <t>OH, FL, NY</t>
        </is>
      </c>
      <c r="N1271" t="inlineStr">
        <is>
          <t>No</t>
        </is>
      </c>
      <c r="O1271" t="inlineStr">
        <is>
          <t>Not stated</t>
        </is>
      </c>
      <c r="Q1271" s="9" t="inlineStr">
        <is>
          <t>https://grantcue.com/foundations/lift-a-life-foundation-inc-c-o-cornerstone-family-office-611359337</t>
        </is>
      </c>
    </row>
    <row r="1272">
      <c r="A1272">
        <f>IF($E1272=$E1271,$A1271+1,1)</f>
        <v/>
      </c>
      <c r="B1272" t="inlineStr">
        <is>
          <t>FRANCES N ALDEN CHARITABLE TR</t>
        </is>
      </c>
      <c r="C1272" t="inlineStr">
        <is>
          <t>86-6493305</t>
        </is>
      </c>
      <c r="D1272" t="inlineStr">
        <is>
          <t>Kentucky</t>
        </is>
      </c>
      <c r="E1272" t="inlineStr">
        <is>
          <t>KY</t>
        </is>
      </c>
      <c r="F1272" t="n">
        <v>2025</v>
      </c>
      <c r="G1272" t="n">
        <v>2</v>
      </c>
      <c r="H1272" s="13" t="n">
        <v>9814900</v>
      </c>
      <c r="I1272" s="12" t="n">
        <v>39</v>
      </c>
      <c r="J1272" s="13" t="n">
        <v>150000</v>
      </c>
      <c r="K1272" s="13">
        <f>IFERROR($H1272/$I1272,"")</f>
        <v/>
      </c>
      <c r="L1272" s="13" t="n">
        <v>1500000</v>
      </c>
      <c r="M1272" t="inlineStr">
        <is>
          <t>GA, VA, IN</t>
        </is>
      </c>
      <c r="N1272" t="inlineStr">
        <is>
          <t>No</t>
        </is>
      </c>
      <c r="O1272" t="inlineStr">
        <is>
          <t>Not stated</t>
        </is>
      </c>
      <c r="Q1272" s="9" t="inlineStr">
        <is>
          <t>https://grantcue.com/foundations/frances-n-alden-charitable-tr-866493305</t>
        </is>
      </c>
    </row>
    <row r="1273">
      <c r="A1273">
        <f>IF($E1273=$E1272,$A1272+1,1)</f>
        <v/>
      </c>
      <c r="B1273" t="inlineStr">
        <is>
          <t>THE CIELO FOUNDATION</t>
        </is>
      </c>
      <c r="C1273" t="inlineStr">
        <is>
          <t>26-1166378</t>
        </is>
      </c>
      <c r="D1273" t="inlineStr">
        <is>
          <t>Kentucky</t>
        </is>
      </c>
      <c r="E1273" t="inlineStr">
        <is>
          <t>KY</t>
        </is>
      </c>
      <c r="F1273" t="n">
        <v>2024</v>
      </c>
      <c r="G1273" t="n">
        <v>1</v>
      </c>
      <c r="H1273" s="13" t="n">
        <v>8760703</v>
      </c>
      <c r="I1273" s="12" t="n">
        <v>34</v>
      </c>
      <c r="J1273" s="13" t="n">
        <v>4885</v>
      </c>
      <c r="K1273" s="13">
        <f>IFERROR($H1273/$I1273,"")</f>
        <v/>
      </c>
      <c r="L1273" s="13" t="n">
        <v>8525000</v>
      </c>
      <c r="M1273" t="inlineStr">
        <is>
          <t>CO, NY, TX</t>
        </is>
      </c>
      <c r="N1273" t="inlineStr">
        <is>
          <t>Yes</t>
        </is>
      </c>
      <c r="O1273" t="inlineStr">
        <is>
          <t>Not stated</t>
        </is>
      </c>
      <c r="Q1273" s="9" t="inlineStr">
        <is>
          <t>https://grantcue.com/foundations/the-cielo-foundation-261166378</t>
        </is>
      </c>
    </row>
    <row r="1274">
      <c r="A1274">
        <f>IF($E1274=$E1273,$A1273+1,1)</f>
        <v/>
      </c>
      <c r="B1274" t="inlineStr">
        <is>
          <t>LG&amp;E AND KU FOUNDATION INC</t>
        </is>
      </c>
      <c r="C1274" t="inlineStr">
        <is>
          <t>61-1257368</t>
        </is>
      </c>
      <c r="D1274" t="inlineStr">
        <is>
          <t>Kentucky</t>
        </is>
      </c>
      <c r="E1274" t="inlineStr">
        <is>
          <t>KY</t>
        </is>
      </c>
      <c r="F1274" t="n">
        <v>2025</v>
      </c>
      <c r="G1274" t="n">
        <v>2</v>
      </c>
      <c r="H1274" s="13" t="n">
        <v>8305481</v>
      </c>
      <c r="I1274" s="12" t="n">
        <v>988</v>
      </c>
      <c r="J1274" s="13" t="n">
        <v>2500</v>
      </c>
      <c r="K1274" s="13">
        <f>IFERROR($H1274/$I1274,"")</f>
        <v/>
      </c>
      <c r="L1274" s="13" t="n">
        <v>749000</v>
      </c>
      <c r="M1274" t="inlineStr">
        <is>
          <t>VA, PA, MN</t>
        </is>
      </c>
      <c r="N1274" t="inlineStr">
        <is>
          <t>Yes</t>
        </is>
      </c>
      <c r="O1274" t="inlineStr">
        <is>
          <t>Not stated</t>
        </is>
      </c>
      <c r="P1274" s="9" t="inlineStr">
        <is>
          <t>http://www.lge-ku.com/COMMUNITY</t>
        </is>
      </c>
      <c r="Q1274" s="9" t="inlineStr">
        <is>
          <t>https://grantcue.com/foundations/lg-and-e-and-ku-foundation-inc-611257368</t>
        </is>
      </c>
    </row>
    <row r="1275">
      <c r="A1275">
        <f>IF($E1275=$E1274,$A1274+1,1)</f>
        <v/>
      </c>
      <c r="B1275" t="inlineStr">
        <is>
          <t>PHEASANT HILL FOUNDATION INC</t>
        </is>
      </c>
      <c r="C1275" t="inlineStr">
        <is>
          <t>31-1481806</t>
        </is>
      </c>
      <c r="D1275" t="inlineStr">
        <is>
          <t>Kentucky</t>
        </is>
      </c>
      <c r="E1275" t="inlineStr">
        <is>
          <t>KY</t>
        </is>
      </c>
      <c r="F1275" t="n">
        <v>2024</v>
      </c>
      <c r="G1275" t="n">
        <v>2</v>
      </c>
      <c r="H1275" s="13" t="n">
        <v>7994562</v>
      </c>
      <c r="I1275" s="12" t="n">
        <v>16</v>
      </c>
      <c r="J1275" s="13" t="n">
        <v>16000</v>
      </c>
      <c r="K1275" s="13">
        <f>IFERROR($H1275/$I1275,"")</f>
        <v/>
      </c>
      <c r="L1275" s="13" t="n">
        <v>7506262</v>
      </c>
      <c r="M1275" t="inlineStr">
        <is>
          <t>NJ, ME, PA</t>
        </is>
      </c>
      <c r="N1275" t="inlineStr">
        <is>
          <t>No</t>
        </is>
      </c>
      <c r="O1275" t="inlineStr">
        <is>
          <t>Not stated</t>
        </is>
      </c>
      <c r="Q1275" s="9" t="inlineStr">
        <is>
          <t>https://grantcue.com/foundations/pheasant-hill-foundation-inc-c-o-porzio-bromberg-and-newman-311481806</t>
        </is>
      </c>
    </row>
    <row r="1276">
      <c r="A1276">
        <f>IF($E1276=$E1275,$A1275+1,1)</f>
        <v/>
      </c>
      <c r="B1276" t="inlineStr">
        <is>
          <t>THE MCCAMISH FOUNDATION INC</t>
        </is>
      </c>
      <c r="C1276" t="inlineStr">
        <is>
          <t>58-1808980</t>
        </is>
      </c>
      <c r="D1276" t="inlineStr">
        <is>
          <t>Kentucky</t>
        </is>
      </c>
      <c r="E1276" t="inlineStr">
        <is>
          <t>KY</t>
        </is>
      </c>
      <c r="F1276" t="n">
        <v>2024</v>
      </c>
      <c r="G1276" t="n">
        <v>2</v>
      </c>
      <c r="H1276" s="13" t="n">
        <v>7400996</v>
      </c>
      <c r="I1276" s="12" t="n">
        <v>13</v>
      </c>
      <c r="J1276" s="13" t="n">
        <v>656186</v>
      </c>
      <c r="K1276" s="13">
        <f>IFERROR($H1276/$I1276,"")</f>
        <v/>
      </c>
      <c r="L1276" s="13" t="n">
        <v>1500000</v>
      </c>
      <c r="N1276" t="inlineStr">
        <is>
          <t>No</t>
        </is>
      </c>
      <c r="O1276" t="inlineStr">
        <is>
          <t>Not stated</t>
        </is>
      </c>
      <c r="Q1276" s="9" t="inlineStr">
        <is>
          <t>https://grantcue.com/foundations/the-mccamish-foundation-inc-581808980</t>
        </is>
      </c>
    </row>
    <row r="1277">
      <c r="A1277">
        <f>IF($E1277=$E1276,$A1276+1,1)</f>
        <v/>
      </c>
      <c r="B1277" t="inlineStr">
        <is>
          <t>JOSEPH W CRAFT III FOUNDATION</t>
        </is>
      </c>
      <c r="C1277" t="inlineStr">
        <is>
          <t>73-1514539</t>
        </is>
      </c>
      <c r="D1277" t="inlineStr">
        <is>
          <t>Kentucky</t>
        </is>
      </c>
      <c r="E1277" t="inlineStr">
        <is>
          <t>KY</t>
        </is>
      </c>
      <c r="F1277" t="n">
        <v>2024</v>
      </c>
      <c r="G1277" t="n">
        <v>1</v>
      </c>
      <c r="H1277" s="13" t="n">
        <v>7238756</v>
      </c>
      <c r="I1277" s="12" t="n">
        <v>20</v>
      </c>
      <c r="J1277" s="13" t="n">
        <v>125000</v>
      </c>
      <c r="K1277" s="13">
        <f>IFERROR($H1277/$I1277,"")</f>
        <v/>
      </c>
      <c r="L1277" s="13" t="n">
        <v>1320000</v>
      </c>
      <c r="M1277" t="inlineStr">
        <is>
          <t>OK, DC, TX</t>
        </is>
      </c>
      <c r="N1277" t="inlineStr">
        <is>
          <t>No</t>
        </is>
      </c>
      <c r="O1277" t="inlineStr">
        <is>
          <t>Yes</t>
        </is>
      </c>
      <c r="Q1277" s="9" t="inlineStr">
        <is>
          <t>https://grantcue.com/foundations/joseph-w-craft-iii-foundation-731514539</t>
        </is>
      </c>
    </row>
    <row r="1278">
      <c r="A1278">
        <f>IF($E1278=$E1277,$A1277+1,1)</f>
        <v/>
      </c>
      <c r="B1278" t="inlineStr">
        <is>
          <t>Brown-Forman Foundation</t>
        </is>
      </c>
      <c r="C1278" t="inlineStr">
        <is>
          <t>82-4595018</t>
        </is>
      </c>
      <c r="D1278" t="inlineStr">
        <is>
          <t>Kentucky</t>
        </is>
      </c>
      <c r="E1278" t="inlineStr">
        <is>
          <t>KY</t>
        </is>
      </c>
      <c r="F1278" t="n">
        <v>2024</v>
      </c>
      <c r="G1278" t="n">
        <v>1</v>
      </c>
      <c r="H1278" s="13" t="n">
        <v>7195000</v>
      </c>
      <c r="I1278" s="12" t="n">
        <v>38</v>
      </c>
      <c r="J1278" s="13" t="n">
        <v>50000</v>
      </c>
      <c r="K1278" s="13">
        <f>IFERROR($H1278/$I1278,"")</f>
        <v/>
      </c>
      <c r="L1278" s="13" t="n">
        <v>2000000</v>
      </c>
      <c r="N1278" t="inlineStr">
        <is>
          <t>Yes</t>
        </is>
      </c>
      <c r="O1278" t="inlineStr">
        <is>
          <t>Yes</t>
        </is>
      </c>
      <c r="P1278" s="9" t="inlineStr">
        <is>
          <t>https://www.brownformanfoundation.org/</t>
        </is>
      </c>
      <c r="Q1278" s="9" t="inlineStr">
        <is>
          <t>https://grantcue.com/foundations/brown-forman-foundation-824595018</t>
        </is>
      </c>
    </row>
    <row r="1279">
      <c r="A1279">
        <f>IF($E1279=$E1278,$A1278+1,1)</f>
        <v/>
      </c>
      <c r="B1279" t="inlineStr">
        <is>
          <t>The Robert and Mary Tincher Charitable Foundation Inc</t>
        </is>
      </c>
      <c r="C1279" t="inlineStr">
        <is>
          <t>46-1383472</t>
        </is>
      </c>
      <c r="D1279" t="inlineStr">
        <is>
          <t>Kentucky</t>
        </is>
      </c>
      <c r="E1279" t="inlineStr">
        <is>
          <t>KY</t>
        </is>
      </c>
      <c r="F1279" t="n">
        <v>2024</v>
      </c>
      <c r="G1279" t="n">
        <v>2</v>
      </c>
      <c r="H1279" s="13" t="n">
        <v>6945000</v>
      </c>
      <c r="I1279" s="12" t="n">
        <v>11</v>
      </c>
      <c r="J1279" s="13" t="n">
        <v>100000</v>
      </c>
      <c r="K1279" s="13">
        <f>IFERROR($H1279/$I1279,"")</f>
        <v/>
      </c>
      <c r="L1279" s="13" t="n">
        <v>2000000</v>
      </c>
      <c r="M1279" t="inlineStr">
        <is>
          <t>TN</t>
        </is>
      </c>
      <c r="N1279" t="inlineStr">
        <is>
          <t>No</t>
        </is>
      </c>
      <c r="O1279" t="inlineStr">
        <is>
          <t>Not stated</t>
        </is>
      </c>
      <c r="Q1279" s="9" t="inlineStr">
        <is>
          <t>https://grantcue.com/foundations/the-robert-and-mary-tincher-charitable-foundation-inc-461383472</t>
        </is>
      </c>
    </row>
    <row r="1280">
      <c r="A1280">
        <f>IF($E1280=$E1279,$A1279+1,1)</f>
        <v/>
      </c>
      <c r="B1280" t="inlineStr">
        <is>
          <t>THE JOANNE W GAUNTT FOUNDATION DATED</t>
        </is>
      </c>
      <c r="C1280" t="inlineStr">
        <is>
          <t>52-7018780</t>
        </is>
      </c>
      <c r="D1280" t="inlineStr">
        <is>
          <t>Kentucky</t>
        </is>
      </c>
      <c r="E1280" t="inlineStr">
        <is>
          <t>KY</t>
        </is>
      </c>
      <c r="F1280" t="n">
        <v>2025</v>
      </c>
      <c r="G1280" t="n">
        <v>2</v>
      </c>
      <c r="H1280" s="13" t="n">
        <v>6700000</v>
      </c>
      <c r="I1280" s="12" t="n">
        <v>32</v>
      </c>
      <c r="J1280" s="13" t="n">
        <v>65000</v>
      </c>
      <c r="K1280" s="13">
        <f>IFERROR($H1280/$I1280,"")</f>
        <v/>
      </c>
      <c r="L1280" s="13" t="n">
        <v>1290000</v>
      </c>
      <c r="M1280" t="inlineStr">
        <is>
          <t>FL, NC, MN</t>
        </is>
      </c>
      <c r="N1280" t="inlineStr">
        <is>
          <t>No</t>
        </is>
      </c>
      <c r="O1280" t="inlineStr">
        <is>
          <t>Not stated</t>
        </is>
      </c>
      <c r="Q1280" s="9" t="inlineStr">
        <is>
          <t>https://grantcue.com/foundations/the-joanne-w-gauntt-foundation-dated-527018780</t>
        </is>
      </c>
    </row>
    <row r="1281">
      <c r="A1281">
        <f>IF($E1281=$E1280,$A1280+1,1)</f>
        <v/>
      </c>
      <c r="B1281" t="inlineStr">
        <is>
          <t>THE YUNG FAMILY FOUNDATION</t>
        </is>
      </c>
      <c r="C1281" t="inlineStr">
        <is>
          <t>83-2909333</t>
        </is>
      </c>
      <c r="D1281" t="inlineStr">
        <is>
          <t>Kentucky</t>
        </is>
      </c>
      <c r="E1281" t="inlineStr">
        <is>
          <t>KY</t>
        </is>
      </c>
      <c r="F1281" t="n">
        <v>2024</v>
      </c>
      <c r="G1281" t="n">
        <v>1</v>
      </c>
      <c r="H1281" s="13" t="n">
        <v>6224000</v>
      </c>
      <c r="I1281" s="12" t="n">
        <v>14</v>
      </c>
      <c r="J1281" s="13" t="n">
        <v>100000</v>
      </c>
      <c r="K1281" s="13">
        <f>IFERROR($H1281/$I1281,"")</f>
        <v/>
      </c>
      <c r="L1281" s="13" t="n">
        <v>2000000</v>
      </c>
      <c r="M1281" t="inlineStr">
        <is>
          <t>OH</t>
        </is>
      </c>
      <c r="N1281" t="inlineStr">
        <is>
          <t>Yes</t>
        </is>
      </c>
      <c r="O1281" t="inlineStr">
        <is>
          <t>Yes</t>
        </is>
      </c>
      <c r="Q1281" s="9" t="inlineStr">
        <is>
          <t>https://grantcue.com/foundations/the-yung-family-foundation-832909333</t>
        </is>
      </c>
    </row>
    <row r="1282">
      <c r="A1282">
        <f>IF($E1282=$E1281,$A1281+1,1)</f>
        <v/>
      </c>
      <c r="B1282" t="inlineStr">
        <is>
          <t>THE R C DURR FOUNDATION INC 541 BUTTERMILK PIKE SUITE 500</t>
        </is>
      </c>
      <c r="C1282" t="inlineStr">
        <is>
          <t>61-1249998</t>
        </is>
      </c>
      <c r="D1282" t="inlineStr">
        <is>
          <t>Kentucky</t>
        </is>
      </c>
      <c r="E1282" t="inlineStr">
        <is>
          <t>KY</t>
        </is>
      </c>
      <c r="F1282" t="n">
        <v>2024</v>
      </c>
      <c r="G1282" t="n">
        <v>1</v>
      </c>
      <c r="H1282" s="13" t="n">
        <v>4743684</v>
      </c>
      <c r="I1282" s="12" t="n">
        <v>136</v>
      </c>
      <c r="J1282" s="13" t="n">
        <v>14885</v>
      </c>
      <c r="K1282" s="13">
        <f>IFERROR($H1282/$I1282,"")</f>
        <v/>
      </c>
      <c r="L1282" s="13" t="n">
        <v>361700</v>
      </c>
      <c r="M1282" t="inlineStr">
        <is>
          <t>OH</t>
        </is>
      </c>
      <c r="N1282" t="inlineStr">
        <is>
          <t>Yes</t>
        </is>
      </c>
      <c r="O1282" t="inlineStr">
        <is>
          <t>Not stated</t>
        </is>
      </c>
      <c r="P1282" s="9" t="inlineStr">
        <is>
          <t>https://durrfoundation.com/</t>
        </is>
      </c>
      <c r="Q1282" s="9" t="inlineStr">
        <is>
          <t>https://grantcue.com/foundations/the-r-c-durr-foundation-inc-541-buttermilk-pike-suite-500-611249998</t>
        </is>
      </c>
    </row>
    <row r="1283">
      <c r="A1283">
        <f>IF($E1283=$E1282,$A1282+1,1)</f>
        <v/>
      </c>
      <c r="B1283" t="inlineStr">
        <is>
          <t>C E AND S FOUNDATION INC</t>
        </is>
      </c>
      <c r="C1283" t="inlineStr">
        <is>
          <t>59-2466943</t>
        </is>
      </c>
      <c r="D1283" t="inlineStr">
        <is>
          <t>Kentucky</t>
        </is>
      </c>
      <c r="E1283" t="inlineStr">
        <is>
          <t>KY</t>
        </is>
      </c>
      <c r="F1283" t="n">
        <v>2024</v>
      </c>
      <c r="G1283" t="n">
        <v>1</v>
      </c>
      <c r="H1283" s="13" t="n">
        <v>4537971</v>
      </c>
      <c r="I1283" s="12" t="n">
        <v>59</v>
      </c>
      <c r="J1283" s="13" t="n">
        <v>45000</v>
      </c>
      <c r="K1283" s="13">
        <f>IFERROR($H1283/$I1283,"")</f>
        <v/>
      </c>
      <c r="L1283" s="13" t="n">
        <v>1000000</v>
      </c>
      <c r="M1283" t="inlineStr">
        <is>
          <t>ME, VT, VA</t>
        </is>
      </c>
      <c r="N1283" t="inlineStr">
        <is>
          <t>Yes</t>
        </is>
      </c>
      <c r="O1283" t="inlineStr">
        <is>
          <t>Not stated</t>
        </is>
      </c>
      <c r="P1283" s="9" t="inlineStr">
        <is>
          <t>https://cesfoundation.com/</t>
        </is>
      </c>
      <c r="Q1283" s="9" t="inlineStr">
        <is>
          <t>https://grantcue.com/foundations/c-e-and-s-foundation-inc-592466943</t>
        </is>
      </c>
    </row>
    <row r="1284">
      <c r="A1284">
        <f>IF($E1284=$E1283,$A1283+1,1)</f>
        <v/>
      </c>
      <c r="B1284" t="inlineStr">
        <is>
          <t>MILDRED V HORN FOUNDATION</t>
        </is>
      </c>
      <c r="C1284" t="inlineStr">
        <is>
          <t>61-6166544</t>
        </is>
      </c>
      <c r="D1284" t="inlineStr">
        <is>
          <t>Kentucky</t>
        </is>
      </c>
      <c r="E1284" t="inlineStr">
        <is>
          <t>KY</t>
        </is>
      </c>
      <c r="F1284" t="n">
        <v>2024</v>
      </c>
      <c r="G1284" t="n">
        <v>2</v>
      </c>
      <c r="H1284" s="13" t="n">
        <v>4456568</v>
      </c>
      <c r="I1284" s="12" t="n">
        <v>14</v>
      </c>
      <c r="J1284" s="13" t="n">
        <v>270000</v>
      </c>
      <c r="K1284" s="13">
        <f>IFERROR($H1284/$I1284,"")</f>
        <v/>
      </c>
      <c r="L1284" s="13" t="n">
        <v>1024500</v>
      </c>
      <c r="N1284" t="inlineStr">
        <is>
          <t>Yes</t>
        </is>
      </c>
      <c r="O1284" t="inlineStr">
        <is>
          <t>Yes</t>
        </is>
      </c>
      <c r="Q1284" s="9" t="inlineStr">
        <is>
          <t>https://grantcue.com/foundations/mildred-v-horn-foundation-616166544</t>
        </is>
      </c>
    </row>
    <row r="1285">
      <c r="A1285">
        <f>IF($E1285=$E1284,$A1284+1,1)</f>
        <v/>
      </c>
      <c r="B1285" t="inlineStr">
        <is>
          <t>GEORGE AND MARY LEE DUTHIE CHARITABLE FOUNDATION INC</t>
        </is>
      </c>
      <c r="C1285" t="inlineStr">
        <is>
          <t>47-3187530</t>
        </is>
      </c>
      <c r="D1285" t="inlineStr">
        <is>
          <t>Kentucky</t>
        </is>
      </c>
      <c r="E1285" t="inlineStr">
        <is>
          <t>KY</t>
        </is>
      </c>
      <c r="F1285" t="n">
        <v>2025</v>
      </c>
      <c r="G1285" t="n">
        <v>2</v>
      </c>
      <c r="H1285" s="13" t="n">
        <v>4245000</v>
      </c>
      <c r="I1285" s="12" t="n">
        <v>59</v>
      </c>
      <c r="J1285" s="13" t="n">
        <v>25000</v>
      </c>
      <c r="K1285" s="13">
        <f>IFERROR($H1285/$I1285,"")</f>
        <v/>
      </c>
      <c r="L1285" s="13" t="n">
        <v>565000</v>
      </c>
      <c r="M1285" t="inlineStr">
        <is>
          <t>NC, IN, FL</t>
        </is>
      </c>
      <c r="N1285" t="inlineStr">
        <is>
          <t>No</t>
        </is>
      </c>
      <c r="O1285" t="inlineStr">
        <is>
          <t>Not stated</t>
        </is>
      </c>
      <c r="Q1285" s="9" t="inlineStr">
        <is>
          <t>https://grantcue.com/foundations/george-and-mary-lee-duthie-charitable-foundation-inc-473187530</t>
        </is>
      </c>
    </row>
    <row r="1286">
      <c r="A1286">
        <f>IF($E1286=$E1285,$A1285+1,1)</f>
        <v/>
      </c>
      <c r="B1286" t="inlineStr">
        <is>
          <t>DREES HOMES FOUNDATION INC</t>
        </is>
      </c>
      <c r="C1286" t="inlineStr">
        <is>
          <t>81-1255960</t>
        </is>
      </c>
      <c r="D1286" t="inlineStr">
        <is>
          <t>Kentucky</t>
        </is>
      </c>
      <c r="E1286" t="inlineStr">
        <is>
          <t>KY</t>
        </is>
      </c>
      <c r="F1286" t="n">
        <v>2025</v>
      </c>
      <c r="G1286" t="n">
        <v>2</v>
      </c>
      <c r="H1286" s="13" t="n">
        <v>3945198</v>
      </c>
      <c r="I1286" s="12" t="n">
        <v>25</v>
      </c>
      <c r="J1286" s="13" t="n">
        <v>100000</v>
      </c>
      <c r="K1286" s="13">
        <f>IFERROR($H1286/$I1286,"")</f>
        <v/>
      </c>
      <c r="L1286" s="13" t="n">
        <v>939498</v>
      </c>
      <c r="M1286" t="inlineStr">
        <is>
          <t>OH</t>
        </is>
      </c>
      <c r="N1286" t="inlineStr">
        <is>
          <t>Yes</t>
        </is>
      </c>
      <c r="O1286" t="inlineStr">
        <is>
          <t>Yes</t>
        </is>
      </c>
      <c r="Q1286" s="9" t="inlineStr">
        <is>
          <t>https://grantcue.com/foundations/drees-homes-foundation-inc-811255960</t>
        </is>
      </c>
    </row>
    <row r="1287">
      <c r="A1287">
        <f>IF($E1287=$E1286,$A1286+1,1)</f>
        <v/>
      </c>
      <c r="B1287" t="inlineStr">
        <is>
          <t>THE STEELE-REESE FOUNDATION XXXXX1004</t>
        </is>
      </c>
      <c r="C1287" t="inlineStr">
        <is>
          <t>13-6034763</t>
        </is>
      </c>
      <c r="D1287" t="inlineStr">
        <is>
          <t>Kentucky</t>
        </is>
      </c>
      <c r="E1287" t="inlineStr">
        <is>
          <t>KY</t>
        </is>
      </c>
      <c r="F1287" t="n">
        <v>2024</v>
      </c>
      <c r="G1287" t="n">
        <v>2</v>
      </c>
      <c r="H1287" s="13" t="n">
        <v>3882600</v>
      </c>
      <c r="I1287" s="12" t="n">
        <v>161</v>
      </c>
      <c r="J1287" s="13" t="n">
        <v>25000</v>
      </c>
      <c r="K1287" s="13">
        <f>IFERROR($H1287/$I1287,"")</f>
        <v/>
      </c>
      <c r="L1287" s="13" t="n">
        <v>70000</v>
      </c>
      <c r="M1287" t="inlineStr">
        <is>
          <t>MT, ID, NY</t>
        </is>
      </c>
      <c r="N1287" t="inlineStr">
        <is>
          <t>Yes</t>
        </is>
      </c>
      <c r="O1287" t="inlineStr">
        <is>
          <t>Yes</t>
        </is>
      </c>
      <c r="Q1287" s="9" t="inlineStr">
        <is>
          <t>https://grantcue.com/foundations/the-steele-reese-foundation-xxxxx1004-136034763</t>
        </is>
      </c>
    </row>
    <row r="1288">
      <c r="A1288">
        <f>IF($E1288=$E1287,$A1287+1,1)</f>
        <v/>
      </c>
      <c r="B1288" t="inlineStr">
        <is>
          <t>INDIGO FOUNDATION</t>
        </is>
      </c>
      <c r="C1288" t="inlineStr">
        <is>
          <t>81-4600741</t>
        </is>
      </c>
      <c r="D1288" t="inlineStr">
        <is>
          <t>Kentucky</t>
        </is>
      </c>
      <c r="E1288" t="inlineStr">
        <is>
          <t>KY</t>
        </is>
      </c>
      <c r="F1288" t="n">
        <v>2024</v>
      </c>
      <c r="G1288" t="n">
        <v>1</v>
      </c>
      <c r="H1288" s="13" t="n">
        <v>3866666</v>
      </c>
      <c r="I1288" s="12" t="n">
        <v>13</v>
      </c>
      <c r="J1288" s="13" t="n">
        <v>250000</v>
      </c>
      <c r="K1288" s="13">
        <f>IFERROR($H1288/$I1288,"")</f>
        <v/>
      </c>
      <c r="L1288" s="13" t="n">
        <v>750000</v>
      </c>
      <c r="M1288" t="inlineStr">
        <is>
          <t>CA, MA</t>
        </is>
      </c>
      <c r="N1288" t="inlineStr">
        <is>
          <t>No</t>
        </is>
      </c>
      <c r="O1288" t="inlineStr">
        <is>
          <t>Not stated</t>
        </is>
      </c>
      <c r="Q1288" s="9" t="inlineStr">
        <is>
          <t>https://grantcue.com/foundations/indigo-foundation-814600741</t>
        </is>
      </c>
    </row>
    <row r="1289">
      <c r="A1289">
        <f>IF($E1289=$E1288,$A1288+1,1)</f>
        <v/>
      </c>
      <c r="B1289" t="inlineStr">
        <is>
          <t>THE JOHNSON CHARITABLE TRUST</t>
        </is>
      </c>
      <c r="C1289" t="inlineStr">
        <is>
          <t>47-5408548</t>
        </is>
      </c>
      <c r="D1289" t="inlineStr">
        <is>
          <t>Kentucky</t>
        </is>
      </c>
      <c r="E1289" t="inlineStr">
        <is>
          <t>KY</t>
        </is>
      </c>
      <c r="F1289" t="n">
        <v>2025</v>
      </c>
      <c r="G1289" t="n">
        <v>2</v>
      </c>
      <c r="H1289" s="13" t="n">
        <v>3811103</v>
      </c>
      <c r="I1289" s="12" t="n">
        <v>24</v>
      </c>
      <c r="J1289" s="13" t="n">
        <v>85000</v>
      </c>
      <c r="K1289" s="13">
        <f>IFERROR($H1289/$I1289,"")</f>
        <v/>
      </c>
      <c r="L1289" s="13" t="n">
        <v>942000</v>
      </c>
      <c r="M1289" t="inlineStr">
        <is>
          <t>OR, CA, CO</t>
        </is>
      </c>
      <c r="N1289" t="inlineStr">
        <is>
          <t>No</t>
        </is>
      </c>
      <c r="O1289" t="inlineStr">
        <is>
          <t>Not stated</t>
        </is>
      </c>
      <c r="Q1289" s="9" t="inlineStr">
        <is>
          <t>https://grantcue.com/foundations/the-johnson-charitable-trust-475408548</t>
        </is>
      </c>
    </row>
    <row r="1290">
      <c r="A1290">
        <f>IF($E1290=$E1289,$A1289+1,1)</f>
        <v/>
      </c>
      <c r="B1290" t="inlineStr">
        <is>
          <t>ELIZABETH TURNER CAMPBELL FOUNDATION</t>
        </is>
      </c>
      <c r="C1290" t="inlineStr">
        <is>
          <t>62-1833493</t>
        </is>
      </c>
      <c r="D1290" t="inlineStr">
        <is>
          <t>Kentucky</t>
        </is>
      </c>
      <c r="E1290" t="inlineStr">
        <is>
          <t>KY</t>
        </is>
      </c>
      <c r="F1290" t="n">
        <v>2024</v>
      </c>
      <c r="G1290" t="n">
        <v>1</v>
      </c>
      <c r="H1290" s="13" t="n">
        <v>3801120</v>
      </c>
      <c r="I1290" s="12" t="n">
        <v>9</v>
      </c>
      <c r="J1290" s="13" t="n">
        <v>24000</v>
      </c>
      <c r="K1290" s="13">
        <f>IFERROR($H1290/$I1290,"")</f>
        <v/>
      </c>
      <c r="L1290" s="13" t="n">
        <v>3647820</v>
      </c>
      <c r="N1290" t="inlineStr">
        <is>
          <t>No</t>
        </is>
      </c>
      <c r="O1290" t="inlineStr">
        <is>
          <t>Not stated</t>
        </is>
      </c>
      <c r="Q1290" s="9" t="inlineStr">
        <is>
          <t>https://grantcue.com/foundations/elizabeth-turner-campbell-foundation-621833493</t>
        </is>
      </c>
    </row>
    <row r="1291">
      <c r="A1291">
        <f>IF($E1291=$E1290,$A1290+1,1)</f>
        <v/>
      </c>
      <c r="B1291" t="inlineStr">
        <is>
          <t>INA B BOND ASHBOURNE CHARITABLE FUND INC</t>
        </is>
      </c>
      <c r="C1291" t="inlineStr">
        <is>
          <t>45-2809797</t>
        </is>
      </c>
      <c r="D1291" t="inlineStr">
        <is>
          <t>Kentucky</t>
        </is>
      </c>
      <c r="E1291" t="inlineStr">
        <is>
          <t>KY</t>
        </is>
      </c>
      <c r="F1291" t="n">
        <v>2024</v>
      </c>
      <c r="G1291" t="n">
        <v>1</v>
      </c>
      <c r="H1291" s="13" t="n">
        <v>3750000</v>
      </c>
      <c r="I1291" s="12" t="n">
        <v>10</v>
      </c>
      <c r="J1291" s="13" t="n">
        <v>175000</v>
      </c>
      <c r="K1291" s="13">
        <f>IFERROR($H1291/$I1291,"")</f>
        <v/>
      </c>
      <c r="L1291" s="13" t="n">
        <v>1450000</v>
      </c>
      <c r="M1291" t="inlineStr">
        <is>
          <t>FL, TN</t>
        </is>
      </c>
      <c r="N1291" t="inlineStr">
        <is>
          <t>No</t>
        </is>
      </c>
      <c r="O1291" t="inlineStr">
        <is>
          <t>Not stated</t>
        </is>
      </c>
      <c r="Q1291" s="9" t="inlineStr">
        <is>
          <t>https://grantcue.com/foundations/ina-b-bond-ashbourne-charitable-fund-inc-452809797</t>
        </is>
      </c>
    </row>
    <row r="1292">
      <c r="A1292">
        <f>IF($E1292=$E1291,$A1291+1,1)</f>
        <v/>
      </c>
      <c r="B1292" t="inlineStr">
        <is>
          <t>Dever Family Foundation</t>
        </is>
      </c>
      <c r="C1292" t="inlineStr">
        <is>
          <t>61-1583856</t>
        </is>
      </c>
      <c r="D1292" t="inlineStr">
        <is>
          <t>Kentucky</t>
        </is>
      </c>
      <c r="E1292" t="inlineStr">
        <is>
          <t>KY</t>
        </is>
      </c>
      <c r="F1292" t="n">
        <v>2025</v>
      </c>
      <c r="G1292" t="n">
        <v>2</v>
      </c>
      <c r="H1292" s="13" t="n">
        <v>3547488</v>
      </c>
      <c r="I1292" s="12" t="n">
        <v>16</v>
      </c>
      <c r="J1292" s="13" t="n">
        <v>100000</v>
      </c>
      <c r="K1292" s="13">
        <f>IFERROR($H1292/$I1292,"")</f>
        <v/>
      </c>
      <c r="L1292" s="13" t="n">
        <v>1500000</v>
      </c>
      <c r="M1292" t="inlineStr">
        <is>
          <t>OH, UT, NY</t>
        </is>
      </c>
      <c r="N1292" t="inlineStr">
        <is>
          <t>No</t>
        </is>
      </c>
      <c r="O1292" t="inlineStr">
        <is>
          <t>Not stated</t>
        </is>
      </c>
      <c r="Q1292" s="9" t="inlineStr">
        <is>
          <t>https://grantcue.com/foundations/dever-family-foundation-611583856</t>
        </is>
      </c>
    </row>
    <row r="1293">
      <c r="A1293">
        <f>IF($E1293=$E1292,$A1292+1,1)</f>
        <v/>
      </c>
      <c r="B1293" t="inlineStr">
        <is>
          <t>PRICE FOUNDATION INC</t>
        </is>
      </c>
      <c r="C1293" t="inlineStr">
        <is>
          <t>20-3012911</t>
        </is>
      </c>
      <c r="D1293" t="inlineStr">
        <is>
          <t>Kentucky</t>
        </is>
      </c>
      <c r="E1293" t="inlineStr">
        <is>
          <t>KY</t>
        </is>
      </c>
      <c r="F1293" t="n">
        <v>2025</v>
      </c>
      <c r="G1293" t="n">
        <v>2</v>
      </c>
      <c r="H1293" s="13" t="n">
        <v>3491814</v>
      </c>
      <c r="I1293" s="12" t="n">
        <v>20</v>
      </c>
      <c r="J1293" s="13" t="n">
        <v>137500</v>
      </c>
      <c r="K1293" s="13">
        <f>IFERROR($H1293/$I1293,"")</f>
        <v/>
      </c>
      <c r="L1293" s="13" t="n">
        <v>500000</v>
      </c>
      <c r="M1293" t="inlineStr">
        <is>
          <t>CO, FL, IN</t>
        </is>
      </c>
      <c r="N1293" t="inlineStr">
        <is>
          <t>Yes</t>
        </is>
      </c>
      <c r="O1293" t="inlineStr">
        <is>
          <t>Not stated</t>
        </is>
      </c>
      <c r="Q1293" s="9" t="inlineStr">
        <is>
          <t>https://grantcue.com/foundations/price-foundation-inc-203012911</t>
        </is>
      </c>
    </row>
    <row r="1294">
      <c r="A1294">
        <f>IF($E1294=$E1293,$A1293+1,1)</f>
        <v/>
      </c>
      <c r="B1294" t="inlineStr">
        <is>
          <t>Republic Bank Foundation Inc</t>
        </is>
      </c>
      <c r="C1294" t="inlineStr">
        <is>
          <t>27-2222303</t>
        </is>
      </c>
      <c r="D1294" t="inlineStr">
        <is>
          <t>Kentucky</t>
        </is>
      </c>
      <c r="E1294" t="inlineStr">
        <is>
          <t>KY</t>
        </is>
      </c>
      <c r="F1294" t="n">
        <v>2025</v>
      </c>
      <c r="G1294" t="n">
        <v>2</v>
      </c>
      <c r="H1294" s="13" t="n">
        <v>2924993</v>
      </c>
      <c r="I1294" s="12" t="n">
        <v>292</v>
      </c>
      <c r="J1294" s="13" t="n">
        <v>2500</v>
      </c>
      <c r="K1294" s="13">
        <f>IFERROR($H1294/$I1294,"")</f>
        <v/>
      </c>
      <c r="L1294" s="13" t="n">
        <v>266666</v>
      </c>
      <c r="M1294" t="inlineStr">
        <is>
          <t>FL, IN, VA</t>
        </is>
      </c>
      <c r="N1294" t="inlineStr">
        <is>
          <t>No</t>
        </is>
      </c>
      <c r="O1294" t="inlineStr">
        <is>
          <t>Not stated</t>
        </is>
      </c>
      <c r="Q1294" s="9" t="inlineStr">
        <is>
          <t>https://grantcue.com/foundations/republic-bank-foundation-inc-272222303</t>
        </is>
      </c>
    </row>
    <row r="1295">
      <c r="A1295">
        <f>IF($E1295=$E1294,$A1294+1,1)</f>
        <v/>
      </c>
      <c r="B1295" t="inlineStr">
        <is>
          <t>M V HAGGIN IN MEMORY OF J B A HAGGIN</t>
        </is>
      </c>
      <c r="C1295" t="inlineStr">
        <is>
          <t>13-6078494</t>
        </is>
      </c>
      <c r="D1295" t="inlineStr">
        <is>
          <t>Kentucky</t>
        </is>
      </c>
      <c r="E1295" t="inlineStr">
        <is>
          <t>KY</t>
        </is>
      </c>
      <c r="F1295" t="n">
        <v>2025</v>
      </c>
      <c r="G1295" t="n">
        <v>2</v>
      </c>
      <c r="H1295" s="13" t="n">
        <v>2882256</v>
      </c>
      <c r="I1295" s="12" t="n">
        <v>59</v>
      </c>
      <c r="J1295" s="13" t="n">
        <v>20000</v>
      </c>
      <c r="K1295" s="13">
        <f>IFERROR($H1295/$I1295,"")</f>
        <v/>
      </c>
      <c r="L1295" s="13" t="n">
        <v>760755</v>
      </c>
      <c r="M1295" t="inlineStr">
        <is>
          <t>NY</t>
        </is>
      </c>
      <c r="N1295" t="inlineStr">
        <is>
          <t>No</t>
        </is>
      </c>
      <c r="O1295" t="inlineStr">
        <is>
          <t>Not stated</t>
        </is>
      </c>
      <c r="Q1295" s="9" t="inlineStr">
        <is>
          <t>https://grantcue.com/foundations/m-v-haggin-in-memory-of-j-b-a-haggin-136078494</t>
        </is>
      </c>
    </row>
    <row r="1296">
      <c r="A1296">
        <f>IF($E1296=$E1295,$A1295+1,1)</f>
        <v/>
      </c>
      <c r="B1296" t="inlineStr">
        <is>
          <t>TW Barker Family Foundation Inc</t>
        </is>
      </c>
      <c r="C1296" t="inlineStr">
        <is>
          <t>20-8079077</t>
        </is>
      </c>
      <c r="D1296" t="inlineStr">
        <is>
          <t>Kentucky</t>
        </is>
      </c>
      <c r="E1296" t="inlineStr">
        <is>
          <t>KY</t>
        </is>
      </c>
      <c r="F1296" t="n">
        <v>2025</v>
      </c>
      <c r="G1296" t="n">
        <v>2</v>
      </c>
      <c r="H1296" s="13" t="n">
        <v>2882078</v>
      </c>
      <c r="I1296" s="12" t="n">
        <v>21</v>
      </c>
      <c r="J1296" s="13" t="n">
        <v>12000</v>
      </c>
      <c r="K1296" s="13">
        <f>IFERROR($H1296/$I1296,"")</f>
        <v/>
      </c>
      <c r="L1296" s="13" t="n">
        <v>1000000</v>
      </c>
      <c r="M1296" t="inlineStr">
        <is>
          <t>MI, TN</t>
        </is>
      </c>
      <c r="N1296" t="inlineStr">
        <is>
          <t>No</t>
        </is>
      </c>
      <c r="O1296" t="inlineStr">
        <is>
          <t>Not stated</t>
        </is>
      </c>
      <c r="Q1296" s="9" t="inlineStr">
        <is>
          <t>https://grantcue.com/foundations/tw-barker-family-foundation-inc-208079077</t>
        </is>
      </c>
    </row>
    <row r="1297">
      <c r="A1297">
        <f>IF($E1297=$E1296,$A1296+1,1)</f>
        <v/>
      </c>
      <c r="B1297" t="inlineStr">
        <is>
          <t>THE OWSLEY BROWN III PHILANTHROPIC FOUND</t>
        </is>
      </c>
      <c r="C1297" t="inlineStr">
        <is>
          <t>27-4432014</t>
        </is>
      </c>
      <c r="D1297" t="inlineStr">
        <is>
          <t>Kentucky</t>
        </is>
      </c>
      <c r="E1297" t="inlineStr">
        <is>
          <t>KY</t>
        </is>
      </c>
      <c r="F1297" t="n">
        <v>2023</v>
      </c>
      <c r="G1297" t="n">
        <v>1</v>
      </c>
      <c r="H1297" s="13" t="n">
        <v>2710992</v>
      </c>
      <c r="I1297" s="12" t="n">
        <v>95</v>
      </c>
      <c r="J1297" s="13" t="n">
        <v>10000</v>
      </c>
      <c r="K1297" s="13">
        <f>IFERROR($H1297/$I1297,"")</f>
        <v/>
      </c>
      <c r="L1297" s="13" t="n">
        <v>333453</v>
      </c>
      <c r="M1297" t="inlineStr">
        <is>
          <t>CA, IA, CO</t>
        </is>
      </c>
      <c r="N1297" t="inlineStr">
        <is>
          <t>No</t>
        </is>
      </c>
      <c r="O1297" t="inlineStr">
        <is>
          <t>Not stated</t>
        </is>
      </c>
      <c r="Q1297" s="9" t="inlineStr">
        <is>
          <t>https://grantcue.com/foundations/the-owsley-brown-iii-philanthropic-found-274432014</t>
        </is>
      </c>
    </row>
    <row r="1298">
      <c r="A1298">
        <f>IF($E1298=$E1297,$A1297+1,1)</f>
        <v/>
      </c>
      <c r="B1298" t="inlineStr">
        <is>
          <t>FOUREVERGREEN FOUNDATION INC</t>
        </is>
      </c>
      <c r="C1298" t="inlineStr">
        <is>
          <t>82-3184119</t>
        </is>
      </c>
      <c r="D1298" t="inlineStr">
        <is>
          <t>Kentucky</t>
        </is>
      </c>
      <c r="E1298" t="inlineStr">
        <is>
          <t>KY</t>
        </is>
      </c>
      <c r="F1298" t="n">
        <v>2025</v>
      </c>
      <c r="G1298" t="n">
        <v>2</v>
      </c>
      <c r="H1298" s="13" t="n">
        <v>2679560</v>
      </c>
      <c r="I1298" s="12" t="n">
        <v>33</v>
      </c>
      <c r="J1298" s="13" t="n">
        <v>50000</v>
      </c>
      <c r="K1298" s="13">
        <f>IFERROR($H1298/$I1298,"")</f>
        <v/>
      </c>
      <c r="L1298" s="13" t="n">
        <v>465000</v>
      </c>
      <c r="M1298" t="inlineStr">
        <is>
          <t>DC, MA, NY</t>
        </is>
      </c>
      <c r="N1298" t="inlineStr">
        <is>
          <t>Yes</t>
        </is>
      </c>
      <c r="O1298" t="inlineStr">
        <is>
          <t>Not stated</t>
        </is>
      </c>
      <c r="Q1298" s="9" t="inlineStr">
        <is>
          <t>https://grantcue.com/foundations/fourevergreen-foundation-inc-823184119</t>
        </is>
      </c>
    </row>
    <row r="1299">
      <c r="A1299">
        <f>IF($E1299=$E1298,$A1298+1,1)</f>
        <v/>
      </c>
      <c r="B1299" t="inlineStr">
        <is>
          <t>THE BROOKE BROWN BARZUN PHILANTHROPIC FOUNDATION INC</t>
        </is>
      </c>
      <c r="C1299" t="inlineStr">
        <is>
          <t>27-4432411</t>
        </is>
      </c>
      <c r="D1299" t="inlineStr">
        <is>
          <t>Kentucky</t>
        </is>
      </c>
      <c r="E1299" t="inlineStr">
        <is>
          <t>KY</t>
        </is>
      </c>
      <c r="F1299" t="n">
        <v>2023</v>
      </c>
      <c r="G1299" t="n">
        <v>1</v>
      </c>
      <c r="H1299" s="13" t="n">
        <v>2654206</v>
      </c>
      <c r="I1299" s="12" t="n">
        <v>56</v>
      </c>
      <c r="J1299" s="13" t="n">
        <v>22500</v>
      </c>
      <c r="K1299" s="13">
        <f>IFERROR($H1299/$I1299,"")</f>
        <v/>
      </c>
      <c r="L1299" s="13" t="n">
        <v>333453</v>
      </c>
      <c r="M1299" t="inlineStr">
        <is>
          <t>NC, NY, WA</t>
        </is>
      </c>
      <c r="N1299" t="inlineStr">
        <is>
          <t>No</t>
        </is>
      </c>
      <c r="O1299" t="inlineStr">
        <is>
          <t>Not stated</t>
        </is>
      </c>
      <c r="Q1299" s="9" t="inlineStr">
        <is>
          <t>https://grantcue.com/foundations/the-brooke-brown-barzun-philanthropic-foundation-inc-274432411</t>
        </is>
      </c>
    </row>
    <row r="1300">
      <c r="A1300">
        <f>IF($E1300=$E1299,$A1299+1,1)</f>
        <v/>
      </c>
      <c r="B1300" t="inlineStr">
        <is>
          <t>THE HARDYMON FAMILY FOUNDATION</t>
        </is>
      </c>
      <c r="C1300" t="inlineStr">
        <is>
          <t>43-6886265</t>
        </is>
      </c>
      <c r="D1300" t="inlineStr">
        <is>
          <t>Kentucky</t>
        </is>
      </c>
      <c r="E1300" t="inlineStr">
        <is>
          <t>KY</t>
        </is>
      </c>
      <c r="F1300" t="n">
        <v>2025</v>
      </c>
      <c r="G1300" t="n">
        <v>2</v>
      </c>
      <c r="H1300" s="13" t="n">
        <v>2634746</v>
      </c>
      <c r="I1300" s="12" t="n">
        <v>17</v>
      </c>
      <c r="J1300" s="13" t="n">
        <v>2000</v>
      </c>
      <c r="K1300" s="13">
        <f>IFERROR($H1300/$I1300,"")</f>
        <v/>
      </c>
      <c r="L1300" s="13" t="n">
        <v>1015000</v>
      </c>
      <c r="M1300" t="inlineStr">
        <is>
          <t>MO, GA</t>
        </is>
      </c>
      <c r="N1300" t="inlineStr">
        <is>
          <t>No</t>
        </is>
      </c>
      <c r="O1300" t="inlineStr">
        <is>
          <t>Not stated</t>
        </is>
      </c>
      <c r="Q1300" s="9" t="inlineStr">
        <is>
          <t>https://grantcue.com/foundations/the-hardymon-family-foundation-436886265</t>
        </is>
      </c>
    </row>
    <row r="1301">
      <c r="A1301">
        <f>IF($E1301=$E1300,$A1300+1,1)</f>
        <v/>
      </c>
      <c r="B1301" t="inlineStr">
        <is>
          <t>SOCIABLE WEAVER FOUNDATION INC</t>
        </is>
      </c>
      <c r="C1301" t="inlineStr">
        <is>
          <t>27-4432220</t>
        </is>
      </c>
      <c r="D1301" t="inlineStr">
        <is>
          <t>Kentucky</t>
        </is>
      </c>
      <c r="E1301" t="inlineStr">
        <is>
          <t>KY</t>
        </is>
      </c>
      <c r="F1301" t="n">
        <v>2023</v>
      </c>
      <c r="G1301" t="n">
        <v>1</v>
      </c>
      <c r="H1301" s="13" t="n">
        <v>2586478</v>
      </c>
      <c r="I1301" s="12" t="n">
        <v>70</v>
      </c>
      <c r="J1301" s="13" t="n">
        <v>7000</v>
      </c>
      <c r="K1301" s="13">
        <f>IFERROR($H1301/$I1301,"")</f>
        <v/>
      </c>
      <c r="L1301" s="13" t="n">
        <v>998908</v>
      </c>
      <c r="M1301" t="inlineStr">
        <is>
          <t>NY, WA, DC</t>
        </is>
      </c>
      <c r="N1301" t="inlineStr">
        <is>
          <t>No</t>
        </is>
      </c>
      <c r="O1301" t="inlineStr">
        <is>
          <t>Not stated</t>
        </is>
      </c>
      <c r="Q1301" s="9" t="inlineStr">
        <is>
          <t>https://grantcue.com/foundations/sociable-weaver-foundation-inc-274432220</t>
        </is>
      </c>
    </row>
    <row r="1302">
      <c r="A1302">
        <f>IF($E1302=$E1301,$A1301+1,1)</f>
        <v/>
      </c>
      <c r="B1302" t="inlineStr">
        <is>
          <t>LDG DEVELOPMENT FOUNDATION INC</t>
        </is>
      </c>
      <c r="C1302" t="inlineStr">
        <is>
          <t>83-4099012</t>
        </is>
      </c>
      <c r="D1302" t="inlineStr">
        <is>
          <t>Kentucky</t>
        </is>
      </c>
      <c r="E1302" t="inlineStr">
        <is>
          <t>KY</t>
        </is>
      </c>
      <c r="F1302" t="n">
        <v>2024</v>
      </c>
      <c r="G1302" t="n">
        <v>1</v>
      </c>
      <c r="H1302" s="13" t="n">
        <v>2494500</v>
      </c>
      <c r="I1302" s="12" t="n">
        <v>5</v>
      </c>
      <c r="J1302" s="13" t="n">
        <v>25000</v>
      </c>
      <c r="K1302" s="13">
        <f>IFERROR($H1302/$I1302,"")</f>
        <v/>
      </c>
      <c r="L1302" s="13" t="n">
        <v>2397000</v>
      </c>
      <c r="N1302" t="inlineStr">
        <is>
          <t>No</t>
        </is>
      </c>
      <c r="O1302" t="inlineStr">
        <is>
          <t>Not stated</t>
        </is>
      </c>
      <c r="Q1302" s="9" t="inlineStr">
        <is>
          <t>https://grantcue.com/foundations/ldg-development-foundation-inc-834099012</t>
        </is>
      </c>
    </row>
    <row r="1303">
      <c r="A1303">
        <f>IF($E1303=$E1302,$A1302+1,1)</f>
        <v/>
      </c>
      <c r="B1303" t="inlineStr">
        <is>
          <t>SAM SWOPE FAMILY FOUNDATION INC</t>
        </is>
      </c>
      <c r="C1303" t="inlineStr">
        <is>
          <t>92-0186097</t>
        </is>
      </c>
      <c r="D1303" t="inlineStr">
        <is>
          <t>Kentucky</t>
        </is>
      </c>
      <c r="E1303" t="inlineStr">
        <is>
          <t>KY</t>
        </is>
      </c>
      <c r="F1303" t="n">
        <v>2025</v>
      </c>
      <c r="G1303" t="n">
        <v>2</v>
      </c>
      <c r="H1303" s="13" t="n">
        <v>2415000</v>
      </c>
      <c r="I1303" s="12" t="n">
        <v>29</v>
      </c>
      <c r="J1303" s="13" t="n">
        <v>80000</v>
      </c>
      <c r="K1303" s="13">
        <f>IFERROR($H1303/$I1303,"")</f>
        <v/>
      </c>
      <c r="L1303" s="13" t="n">
        <v>200000</v>
      </c>
      <c r="M1303" t="inlineStr">
        <is>
          <t>DC</t>
        </is>
      </c>
      <c r="N1303" t="inlineStr">
        <is>
          <t>No</t>
        </is>
      </c>
      <c r="O1303" t="inlineStr">
        <is>
          <t>Not stated</t>
        </is>
      </c>
      <c r="Q1303" s="9" t="inlineStr">
        <is>
          <t>https://grantcue.com/foundations/sam-swope-family-foundation-inc-920186097</t>
        </is>
      </c>
    </row>
    <row r="1304">
      <c r="A1304">
        <f>IF($E1304=$E1303,$A1303+1,1)</f>
        <v/>
      </c>
      <c r="B1304" t="inlineStr">
        <is>
          <t>CHARLSEY &amp; BILLY LOWDENBACK CHARITABLE TRUST UAD 12222021</t>
        </is>
      </c>
      <c r="C1304" t="inlineStr">
        <is>
          <t>87-6918218</t>
        </is>
      </c>
      <c r="D1304" t="inlineStr">
        <is>
          <t>Kentucky</t>
        </is>
      </c>
      <c r="E1304" t="inlineStr">
        <is>
          <t>KY</t>
        </is>
      </c>
      <c r="F1304" t="n">
        <v>2024</v>
      </c>
      <c r="G1304" t="n">
        <v>1</v>
      </c>
      <c r="H1304" s="13" t="n">
        <v>2400000</v>
      </c>
      <c r="I1304" s="12" t="n">
        <v>8</v>
      </c>
      <c r="J1304" s="13" t="n">
        <v>300000</v>
      </c>
      <c r="K1304" s="13">
        <f>IFERROR($H1304/$I1304,"")</f>
        <v/>
      </c>
      <c r="L1304" s="13" t="n">
        <v>500000</v>
      </c>
      <c r="N1304" t="inlineStr">
        <is>
          <t>No</t>
        </is>
      </c>
      <c r="O1304" t="inlineStr">
        <is>
          <t>Not stated</t>
        </is>
      </c>
      <c r="Q1304" s="9" t="inlineStr">
        <is>
          <t>https://grantcue.com/foundations/charlsey-and-billy-lowdenback-charitable-trust-uad-12222021-876918218</t>
        </is>
      </c>
    </row>
    <row r="1305">
      <c r="A1305">
        <f>IF($E1305=$E1304,$A1304+1,1)</f>
        <v/>
      </c>
      <c r="B1305" t="inlineStr">
        <is>
          <t>ACCESS VENTURES INC</t>
        </is>
      </c>
      <c r="C1305" t="inlineStr">
        <is>
          <t>46-3061287</t>
        </is>
      </c>
      <c r="D1305" t="inlineStr">
        <is>
          <t>Kentucky</t>
        </is>
      </c>
      <c r="E1305" t="inlineStr">
        <is>
          <t>KY</t>
        </is>
      </c>
      <c r="F1305" t="n">
        <v>2024</v>
      </c>
      <c r="G1305" t="n">
        <v>1</v>
      </c>
      <c r="H1305" s="13" t="n">
        <v>2252198</v>
      </c>
      <c r="I1305" s="12" t="n">
        <v>23</v>
      </c>
      <c r="J1305" s="13" t="n">
        <v>18500</v>
      </c>
      <c r="K1305" s="13">
        <f>IFERROR($H1305/$I1305,"")</f>
        <v/>
      </c>
      <c r="L1305" s="13" t="n">
        <v>829298</v>
      </c>
      <c r="M1305" t="inlineStr">
        <is>
          <t>IL, NY, AZ</t>
        </is>
      </c>
      <c r="N1305" t="inlineStr">
        <is>
          <t>No</t>
        </is>
      </c>
      <c r="O1305" t="inlineStr">
        <is>
          <t>Not stated</t>
        </is>
      </c>
      <c r="Q1305" s="9" t="inlineStr">
        <is>
          <t>https://grantcue.com/foundations/access-ventures-inc-463061287</t>
        </is>
      </c>
    </row>
    <row r="1306">
      <c r="A1306">
        <f>IF($E1306=$E1305,$A1305+1,1)</f>
        <v/>
      </c>
      <c r="B1306" t="inlineStr">
        <is>
          <t>DIG DEEPER FOUNDATION INC</t>
        </is>
      </c>
      <c r="C1306" t="inlineStr">
        <is>
          <t>47-2252398</t>
        </is>
      </c>
      <c r="D1306" t="inlineStr">
        <is>
          <t>Kentucky</t>
        </is>
      </c>
      <c r="E1306" t="inlineStr">
        <is>
          <t>KY</t>
        </is>
      </c>
      <c r="F1306" t="n">
        <v>2025</v>
      </c>
      <c r="G1306" t="n">
        <v>2</v>
      </c>
      <c r="H1306" s="13" t="n">
        <v>2197941</v>
      </c>
      <c r="I1306" s="12" t="n">
        <v>42</v>
      </c>
      <c r="J1306" s="13" t="n">
        <v>10000</v>
      </c>
      <c r="K1306" s="13">
        <f>IFERROR($H1306/$I1306,"")</f>
        <v/>
      </c>
      <c r="L1306" s="13" t="n">
        <v>600000</v>
      </c>
      <c r="M1306" t="inlineStr">
        <is>
          <t>OH, FL, IA</t>
        </is>
      </c>
      <c r="N1306" t="inlineStr">
        <is>
          <t>No</t>
        </is>
      </c>
      <c r="O1306" t="inlineStr">
        <is>
          <t>Not stated</t>
        </is>
      </c>
      <c r="Q1306" s="9" t="inlineStr">
        <is>
          <t>https://grantcue.com/foundations/dig-deeper-foundation-inc-472252398</t>
        </is>
      </c>
    </row>
    <row r="1307">
      <c r="A1307">
        <f>IF($E1307=$E1306,$A1306+1,1)</f>
        <v/>
      </c>
      <c r="B1307" t="inlineStr">
        <is>
          <t>FRAZIER-JOY FAMILY FOUNDATION INC</t>
        </is>
      </c>
      <c r="C1307" t="inlineStr">
        <is>
          <t>46-3111140</t>
        </is>
      </c>
      <c r="D1307" t="inlineStr">
        <is>
          <t>Kentucky</t>
        </is>
      </c>
      <c r="E1307" t="inlineStr">
        <is>
          <t>KY</t>
        </is>
      </c>
      <c r="F1307" t="n">
        <v>2025</v>
      </c>
      <c r="G1307" t="n">
        <v>2</v>
      </c>
      <c r="H1307" s="13" t="n">
        <v>2190000</v>
      </c>
      <c r="I1307" s="12" t="n">
        <v>31</v>
      </c>
      <c r="J1307" s="13" t="n">
        <v>50000</v>
      </c>
      <c r="K1307" s="13">
        <f>IFERROR($H1307/$I1307,"")</f>
        <v/>
      </c>
      <c r="L1307" s="13" t="n">
        <v>300000</v>
      </c>
      <c r="M1307" t="inlineStr">
        <is>
          <t>NC</t>
        </is>
      </c>
      <c r="N1307" t="inlineStr">
        <is>
          <t>No</t>
        </is>
      </c>
      <c r="O1307" t="inlineStr">
        <is>
          <t>Not stated</t>
        </is>
      </c>
      <c r="Q1307" s="9" t="inlineStr">
        <is>
          <t>https://grantcue.com/foundations/frazier-joy-family-foundation-inc-463111140</t>
        </is>
      </c>
    </row>
    <row r="1308">
      <c r="A1308">
        <f>IF($E1308=$E1307,$A1307+1,1)</f>
        <v/>
      </c>
      <c r="B1308" t="inlineStr">
        <is>
          <t>LAURA G TURNER CHARITABLE FOUNDATION INC</t>
        </is>
      </c>
      <c r="C1308" t="inlineStr">
        <is>
          <t>61-1170828</t>
        </is>
      </c>
      <c r="D1308" t="inlineStr">
        <is>
          <t>Kentucky</t>
        </is>
      </c>
      <c r="E1308" t="inlineStr">
        <is>
          <t>KY</t>
        </is>
      </c>
      <c r="F1308" t="n">
        <v>2024</v>
      </c>
      <c r="G1308" t="n">
        <v>1</v>
      </c>
      <c r="H1308" s="13" t="n">
        <v>2177608</v>
      </c>
      <c r="I1308" s="12" t="n">
        <v>22</v>
      </c>
      <c r="J1308" s="13" t="n">
        <v>50000</v>
      </c>
      <c r="K1308" s="13">
        <f>IFERROR($H1308/$I1308,"")</f>
        <v/>
      </c>
      <c r="L1308" s="13" t="n">
        <v>1000000</v>
      </c>
      <c r="N1308" t="inlineStr">
        <is>
          <t>Yes</t>
        </is>
      </c>
      <c r="O1308" t="inlineStr">
        <is>
          <t>Not stated</t>
        </is>
      </c>
      <c r="Q1308" s="9" t="inlineStr">
        <is>
          <t>https://grantcue.com/foundations/laura-g-turner-charitable-foundation-inc-611170828</t>
        </is>
      </c>
    </row>
    <row r="1309">
      <c r="A1309">
        <f>IF($E1309=$E1308,$A1308+1,1)</f>
        <v/>
      </c>
      <c r="B1309" t="inlineStr">
        <is>
          <t>LAWRENCE &amp; AUGUSTA HAGER EDUCATIONAL FOUNDATION INC</t>
        </is>
      </c>
      <c r="C1309" t="inlineStr">
        <is>
          <t>61-1187348</t>
        </is>
      </c>
      <c r="D1309" t="inlineStr">
        <is>
          <t>Kentucky</t>
        </is>
      </c>
      <c r="E1309" t="inlineStr">
        <is>
          <t>KY</t>
        </is>
      </c>
      <c r="F1309" t="n">
        <v>2025</v>
      </c>
      <c r="G1309" t="n">
        <v>2</v>
      </c>
      <c r="H1309" s="13" t="n">
        <v>2107057</v>
      </c>
      <c r="I1309" s="12" t="n">
        <v>33</v>
      </c>
      <c r="J1309" s="13" t="n">
        <v>10000</v>
      </c>
      <c r="K1309" s="13">
        <f>IFERROR($H1309/$I1309,"")</f>
        <v/>
      </c>
      <c r="L1309" s="13" t="n">
        <v>1110482</v>
      </c>
      <c r="N1309" t="inlineStr">
        <is>
          <t>Yes</t>
        </is>
      </c>
      <c r="O1309" t="inlineStr">
        <is>
          <t>Yes</t>
        </is>
      </c>
      <c r="Q1309" s="9" t="inlineStr">
        <is>
          <t>https://grantcue.com/foundations/lawrence-and-augusta-hager-educational-foundation-inc-611187348</t>
        </is>
      </c>
    </row>
    <row r="1310">
      <c r="A1310">
        <f>IF($E1310=$E1309,$A1309+1,1)</f>
        <v/>
      </c>
      <c r="B1310" t="inlineStr">
        <is>
          <t>Virginia Clark Hagan Charitable Foundation Inc</t>
        </is>
      </c>
      <c r="C1310" t="inlineStr">
        <is>
          <t>61-1184780</t>
        </is>
      </c>
      <c r="D1310" t="inlineStr">
        <is>
          <t>Kentucky</t>
        </is>
      </c>
      <c r="E1310" t="inlineStr">
        <is>
          <t>KY</t>
        </is>
      </c>
      <c r="F1310" t="n">
        <v>2025</v>
      </c>
      <c r="G1310" t="n">
        <v>2</v>
      </c>
      <c r="H1310" s="13" t="n">
        <v>2035000</v>
      </c>
      <c r="I1310" s="12" t="n">
        <v>25</v>
      </c>
      <c r="J1310" s="13" t="n">
        <v>75000</v>
      </c>
      <c r="K1310" s="13">
        <f>IFERROR($H1310/$I1310,"")</f>
        <v/>
      </c>
      <c r="L1310" s="13" t="n">
        <v>235000</v>
      </c>
      <c r="M1310" t="inlineStr">
        <is>
          <t>GA</t>
        </is>
      </c>
      <c r="N1310" t="inlineStr">
        <is>
          <t>No</t>
        </is>
      </c>
      <c r="O1310" t="inlineStr">
        <is>
          <t>Not stated</t>
        </is>
      </c>
      <c r="Q1310" s="9" t="inlineStr">
        <is>
          <t>https://grantcue.com/foundations/virginia-clark-hagan-charitable-foundation-inc-611184780</t>
        </is>
      </c>
    </row>
    <row r="1311">
      <c r="A1311">
        <f>IF($E1311=$E1310,$A1310+1,1)</f>
        <v/>
      </c>
      <c r="B1311" t="inlineStr">
        <is>
          <t>WHITAKER FOUNDATION INC</t>
        </is>
      </c>
      <c r="C1311" t="inlineStr">
        <is>
          <t>30-0262001</t>
        </is>
      </c>
      <c r="D1311" t="inlineStr">
        <is>
          <t>Kentucky</t>
        </is>
      </c>
      <c r="E1311" t="inlineStr">
        <is>
          <t>KY</t>
        </is>
      </c>
      <c r="F1311" t="n">
        <v>2025</v>
      </c>
      <c r="G1311" t="n">
        <v>2</v>
      </c>
      <c r="H1311" s="13" t="n">
        <v>2031000</v>
      </c>
      <c r="I1311" s="12" t="n">
        <v>60</v>
      </c>
      <c r="J1311" s="13" t="n">
        <v>10000</v>
      </c>
      <c r="K1311" s="13">
        <f>IFERROR($H1311/$I1311,"")</f>
        <v/>
      </c>
      <c r="L1311" s="13" t="n">
        <v>265000</v>
      </c>
      <c r="M1311" t="inlineStr">
        <is>
          <t>ID, MT, GA</t>
        </is>
      </c>
      <c r="N1311" t="inlineStr">
        <is>
          <t>No</t>
        </is>
      </c>
      <c r="O1311" t="inlineStr">
        <is>
          <t>Not stated</t>
        </is>
      </c>
      <c r="Q1311" s="9" t="inlineStr">
        <is>
          <t>https://grantcue.com/foundations/whitaker-foundation-inc-300262001</t>
        </is>
      </c>
    </row>
    <row r="1312">
      <c r="A1312">
        <f>IF($E1312=$E1311,$A1311+1,1)</f>
        <v/>
      </c>
      <c r="B1312" t="inlineStr">
        <is>
          <t>THE SUSAN AND WILLIAM YARMUTH FAMILY FOUNDATION INC</t>
        </is>
      </c>
      <c r="C1312" t="inlineStr">
        <is>
          <t>20-8662831</t>
        </is>
      </c>
      <c r="D1312" t="inlineStr">
        <is>
          <t>Kentucky</t>
        </is>
      </c>
      <c r="E1312" t="inlineStr">
        <is>
          <t>KY</t>
        </is>
      </c>
      <c r="F1312" t="n">
        <v>2024</v>
      </c>
      <c r="G1312" t="n">
        <v>2</v>
      </c>
      <c r="H1312" s="13" t="n">
        <v>2004203</v>
      </c>
      <c r="I1312" s="12" t="n">
        <v>15</v>
      </c>
      <c r="J1312" s="13" t="n">
        <v>80954</v>
      </c>
      <c r="K1312" s="13">
        <f>IFERROR($H1312/$I1312,"")</f>
        <v/>
      </c>
      <c r="L1312" s="13" t="n">
        <v>674179</v>
      </c>
      <c r="M1312" t="inlineStr">
        <is>
          <t>NY, DC</t>
        </is>
      </c>
      <c r="N1312" t="inlineStr">
        <is>
          <t>No</t>
        </is>
      </c>
      <c r="O1312" t="inlineStr">
        <is>
          <t>Not stated</t>
        </is>
      </c>
      <c r="Q1312" s="9" t="inlineStr">
        <is>
          <t>https://grantcue.com/foundations/the-susan-and-william-yarmuth-family-foundation-inc-208662831</t>
        </is>
      </c>
    </row>
    <row r="1313">
      <c r="A1313">
        <f>IF($E1313=$E1312,$A1312+1,1)</f>
        <v/>
      </c>
      <c r="B1313" t="inlineStr">
        <is>
          <t>PULLEY FOUNDATION</t>
        </is>
      </c>
      <c r="C1313" t="inlineStr">
        <is>
          <t>23-7009545</t>
        </is>
      </c>
      <c r="D1313" t="inlineStr">
        <is>
          <t>Kentucky</t>
        </is>
      </c>
      <c r="E1313" t="inlineStr">
        <is>
          <t>KY</t>
        </is>
      </c>
      <c r="F1313" t="n">
        <v>2025</v>
      </c>
      <c r="G1313" t="n">
        <v>2</v>
      </c>
      <c r="H1313" s="13" t="n">
        <v>1955000</v>
      </c>
      <c r="I1313" s="12" t="n">
        <v>49</v>
      </c>
      <c r="J1313" s="13" t="n">
        <v>25000</v>
      </c>
      <c r="K1313" s="13">
        <f>IFERROR($H1313/$I1313,"")</f>
        <v/>
      </c>
      <c r="L1313" s="13" t="n">
        <v>250000</v>
      </c>
      <c r="M1313" t="inlineStr">
        <is>
          <t>CO, VA, MO</t>
        </is>
      </c>
      <c r="N1313" t="inlineStr">
        <is>
          <t>No</t>
        </is>
      </c>
      <c r="O1313" t="inlineStr">
        <is>
          <t>Not stated</t>
        </is>
      </c>
      <c r="Q1313" s="9" t="inlineStr">
        <is>
          <t>https://grantcue.com/foundations/pulley-foundation-237009545</t>
        </is>
      </c>
    </row>
    <row r="1314">
      <c r="A1314">
        <f>IF($E1314=$E1313,$A1313+1,1)</f>
        <v/>
      </c>
      <c r="B1314" t="inlineStr">
        <is>
          <t>KINDRED FOUNDATION INC</t>
        </is>
      </c>
      <c r="C1314" t="inlineStr">
        <is>
          <t>61-1204724</t>
        </is>
      </c>
      <c r="D1314" t="inlineStr">
        <is>
          <t>Kentucky</t>
        </is>
      </c>
      <c r="E1314" t="inlineStr">
        <is>
          <t>KY</t>
        </is>
      </c>
      <c r="F1314" t="n">
        <v>2025</v>
      </c>
      <c r="G1314" t="n">
        <v>2</v>
      </c>
      <c r="H1314" s="13" t="n">
        <v>1932549</v>
      </c>
      <c r="I1314" s="12" t="n">
        <v>33</v>
      </c>
      <c r="J1314" s="13" t="n">
        <v>10000</v>
      </c>
      <c r="K1314" s="13">
        <f>IFERROR($H1314/$I1314,"")</f>
        <v/>
      </c>
      <c r="L1314" s="13" t="n">
        <v>500000</v>
      </c>
      <c r="M1314" t="inlineStr">
        <is>
          <t>PA, TN, IA</t>
        </is>
      </c>
      <c r="N1314" t="inlineStr">
        <is>
          <t>No</t>
        </is>
      </c>
      <c r="O1314" t="inlineStr">
        <is>
          <t>Not stated</t>
        </is>
      </c>
      <c r="Q1314" s="9" t="inlineStr">
        <is>
          <t>https://grantcue.com/foundations/kindred-foundation-inc-611204724</t>
        </is>
      </c>
    </row>
    <row r="1315">
      <c r="A1315">
        <f>IF($E1315=$E1314,$A1314+1,1)</f>
        <v/>
      </c>
      <c r="B1315" t="inlineStr">
        <is>
          <t>ENCORE FOUNDATION</t>
        </is>
      </c>
      <c r="C1315" t="inlineStr">
        <is>
          <t>46-4903008</t>
        </is>
      </c>
      <c r="D1315" t="inlineStr">
        <is>
          <t>Kentucky</t>
        </is>
      </c>
      <c r="E1315" t="inlineStr">
        <is>
          <t>KY</t>
        </is>
      </c>
      <c r="F1315" t="n">
        <v>2025</v>
      </c>
      <c r="G1315" t="n">
        <v>2</v>
      </c>
      <c r="H1315" s="13" t="n">
        <v>1885768</v>
      </c>
      <c r="I1315" s="12" t="n">
        <v>14</v>
      </c>
      <c r="J1315" s="13" t="n">
        <v>37500</v>
      </c>
      <c r="K1315" s="13">
        <f>IFERROR($H1315/$I1315,"")</f>
        <v/>
      </c>
      <c r="L1315" s="13" t="n">
        <v>1000000</v>
      </c>
      <c r="M1315" t="inlineStr">
        <is>
          <t>OH, PA, FL</t>
        </is>
      </c>
      <c r="N1315" t="inlineStr">
        <is>
          <t>No</t>
        </is>
      </c>
      <c r="O1315" t="inlineStr">
        <is>
          <t>Not stated</t>
        </is>
      </c>
      <c r="Q1315" s="9" t="inlineStr">
        <is>
          <t>https://grantcue.com/foundations/encore-foundation-464903008</t>
        </is>
      </c>
    </row>
    <row r="1316">
      <c r="A1316">
        <f>IF($E1316=$E1315,$A1315+1,1)</f>
        <v/>
      </c>
      <c r="B1316" t="inlineStr">
        <is>
          <t>DELTA DENTAL OF KENUCKY FOUNDATION INC</t>
        </is>
      </c>
      <c r="C1316" t="inlineStr">
        <is>
          <t>87-4045357</t>
        </is>
      </c>
      <c r="D1316" t="inlineStr">
        <is>
          <t>Kentucky</t>
        </is>
      </c>
      <c r="E1316" t="inlineStr">
        <is>
          <t>KY</t>
        </is>
      </c>
      <c r="F1316" t="n">
        <v>2024</v>
      </c>
      <c r="G1316" t="n">
        <v>1</v>
      </c>
      <c r="H1316" s="13" t="n">
        <v>1835300</v>
      </c>
      <c r="I1316" s="12" t="n">
        <v>5</v>
      </c>
      <c r="J1316" s="13" t="n">
        <v>20800</v>
      </c>
      <c r="K1316" s="13">
        <f>IFERROR($H1316/$I1316,"")</f>
        <v/>
      </c>
      <c r="L1316" s="13" t="n">
        <v>1760000</v>
      </c>
      <c r="M1316" t="inlineStr">
        <is>
          <t>FL</t>
        </is>
      </c>
      <c r="N1316" t="inlineStr">
        <is>
          <t>Yes</t>
        </is>
      </c>
      <c r="O1316" t="inlineStr">
        <is>
          <t>Yes</t>
        </is>
      </c>
      <c r="Q1316" s="9" t="inlineStr">
        <is>
          <t>https://grantcue.com/foundations/delta-dental-of-kenucky-foundation-inc-874045357</t>
        </is>
      </c>
    </row>
    <row r="1317">
      <c r="A1317">
        <f>IF($E1317=$E1316,$A1316+1,1)</f>
        <v/>
      </c>
      <c r="B1317" t="inlineStr">
        <is>
          <t>James A and Martha R Brown Charitable Foundation Inc</t>
        </is>
      </c>
      <c r="C1317" t="inlineStr">
        <is>
          <t>83-0744635</t>
        </is>
      </c>
      <c r="D1317" t="inlineStr">
        <is>
          <t>Kentucky</t>
        </is>
      </c>
      <c r="E1317" t="inlineStr">
        <is>
          <t>KY</t>
        </is>
      </c>
      <c r="F1317" t="n">
        <v>2024</v>
      </c>
      <c r="G1317" t="n">
        <v>1</v>
      </c>
      <c r="H1317" s="13" t="n">
        <v>1809122</v>
      </c>
      <c r="I1317" s="12" t="n">
        <v>12</v>
      </c>
      <c r="J1317" s="13" t="n">
        <v>71729.5</v>
      </c>
      <c r="K1317" s="13">
        <f>IFERROR($H1317/$I1317,"")</f>
        <v/>
      </c>
      <c r="L1317" s="13" t="n">
        <v>1000000</v>
      </c>
      <c r="M1317" t="inlineStr">
        <is>
          <t>OH</t>
        </is>
      </c>
      <c r="N1317" t="inlineStr">
        <is>
          <t>Yes</t>
        </is>
      </c>
      <c r="O1317" t="inlineStr">
        <is>
          <t>Yes</t>
        </is>
      </c>
      <c r="Q1317" s="9" t="inlineStr">
        <is>
          <t>https://grantcue.com/foundations/james-a-and-martha-r-brown-charitable-foundation-inc-830744635</t>
        </is>
      </c>
    </row>
    <row r="1318">
      <c r="A1318">
        <f>IF($E1318=$E1317,$A1317+1,1)</f>
        <v/>
      </c>
      <c r="B1318" t="inlineStr">
        <is>
          <t>ROSTREVOR FOUNDATION INC</t>
        </is>
      </c>
      <c r="C1318" t="inlineStr">
        <is>
          <t>46-3105902</t>
        </is>
      </c>
      <c r="D1318" t="inlineStr">
        <is>
          <t>Kentucky</t>
        </is>
      </c>
      <c r="E1318" t="inlineStr">
        <is>
          <t>KY</t>
        </is>
      </c>
      <c r="F1318" t="n">
        <v>2025</v>
      </c>
      <c r="G1318" t="n">
        <v>2</v>
      </c>
      <c r="H1318" s="13" t="n">
        <v>1760000</v>
      </c>
      <c r="I1318" s="12" t="n">
        <v>9</v>
      </c>
      <c r="J1318" s="13" t="n">
        <v>100000</v>
      </c>
      <c r="K1318" s="13">
        <f>IFERROR($H1318/$I1318,"")</f>
        <v/>
      </c>
      <c r="L1318" s="13" t="n">
        <v>500000</v>
      </c>
      <c r="M1318" t="inlineStr">
        <is>
          <t>FL</t>
        </is>
      </c>
      <c r="N1318" t="inlineStr">
        <is>
          <t>No</t>
        </is>
      </c>
      <c r="O1318" t="inlineStr">
        <is>
          <t>Not stated</t>
        </is>
      </c>
      <c r="Q1318" s="9" t="inlineStr">
        <is>
          <t>https://grantcue.com/foundations/rostrevor-foundation-inc-463105902</t>
        </is>
      </c>
    </row>
    <row r="1319">
      <c r="A1319">
        <f>IF($E1319=$E1318,$A1318+1,1)</f>
        <v/>
      </c>
      <c r="B1319" t="inlineStr">
        <is>
          <t>ROTH FAMILY FOUNDATION INC F/K/A LOUIS T ROTH FOUNDATION INC</t>
        </is>
      </c>
      <c r="C1319" t="inlineStr">
        <is>
          <t>61-0624305</t>
        </is>
      </c>
      <c r="D1319" t="inlineStr">
        <is>
          <t>Kentucky</t>
        </is>
      </c>
      <c r="E1319" t="inlineStr">
        <is>
          <t>KY</t>
        </is>
      </c>
      <c r="F1319" t="n">
        <v>2024</v>
      </c>
      <c r="G1319" t="n">
        <v>2</v>
      </c>
      <c r="H1319" s="13" t="n">
        <v>1730475</v>
      </c>
      <c r="I1319" s="12" t="n">
        <v>68</v>
      </c>
      <c r="J1319" s="13" t="n">
        <v>3000</v>
      </c>
      <c r="K1319" s="13">
        <f>IFERROR($H1319/$I1319,"")</f>
        <v/>
      </c>
      <c r="L1319" s="13" t="n">
        <v>1131176</v>
      </c>
      <c r="M1319" t="inlineStr">
        <is>
          <t>FL, IL, CA</t>
        </is>
      </c>
      <c r="N1319" t="inlineStr">
        <is>
          <t>No</t>
        </is>
      </c>
      <c r="O1319" t="inlineStr">
        <is>
          <t>Not stated</t>
        </is>
      </c>
      <c r="Q1319" s="9" t="inlineStr">
        <is>
          <t>https://grantcue.com/foundations/roth-family-foundation-inc-f-k-a-louis-t-roth-foundation-inc-610624305</t>
        </is>
      </c>
    </row>
    <row r="1320">
      <c r="A1320">
        <f>IF($E1320=$E1319,$A1319+1,1)</f>
        <v/>
      </c>
      <c r="B1320" t="inlineStr">
        <is>
          <t>SMITH FOUNDATION</t>
        </is>
      </c>
      <c r="C1320" t="inlineStr">
        <is>
          <t>90-0587749</t>
        </is>
      </c>
      <c r="D1320" t="inlineStr">
        <is>
          <t>Kentucky</t>
        </is>
      </c>
      <c r="E1320" t="inlineStr">
        <is>
          <t>KY</t>
        </is>
      </c>
      <c r="F1320" t="n">
        <v>2025</v>
      </c>
      <c r="G1320" t="n">
        <v>2</v>
      </c>
      <c r="H1320" s="13" t="n">
        <v>1696757</v>
      </c>
      <c r="I1320" s="12" t="n">
        <v>54</v>
      </c>
      <c r="J1320" s="13" t="n">
        <v>18055</v>
      </c>
      <c r="K1320" s="13">
        <f>IFERROR($H1320/$I1320,"")</f>
        <v/>
      </c>
      <c r="L1320" s="13" t="n">
        <v>90277</v>
      </c>
      <c r="M1320" t="inlineStr">
        <is>
          <t>CA, NC, IL</t>
        </is>
      </c>
      <c r="N1320" t="inlineStr">
        <is>
          <t>No</t>
        </is>
      </c>
      <c r="O1320" t="inlineStr">
        <is>
          <t>Not stated</t>
        </is>
      </c>
      <c r="Q1320" s="9" t="inlineStr">
        <is>
          <t>https://grantcue.com/foundations/smith-foundation-trustee-900587749</t>
        </is>
      </c>
    </row>
    <row r="1321">
      <c r="A1321">
        <f>IF($E1321=$E1320,$A1320+1,1)</f>
        <v/>
      </c>
      <c r="B1321" t="inlineStr">
        <is>
          <t>THE MT BRILLIANT FAMILY FOUNDATION (FORMERLY HGG FAMILY FOUNDATION)</t>
        </is>
      </c>
      <c r="C1321" t="inlineStr">
        <is>
          <t>26-1093418</t>
        </is>
      </c>
      <c r="D1321" t="inlineStr">
        <is>
          <t>Kentucky</t>
        </is>
      </c>
      <c r="E1321" t="inlineStr">
        <is>
          <t>KY</t>
        </is>
      </c>
      <c r="F1321" t="n">
        <v>2025</v>
      </c>
      <c r="G1321" t="n">
        <v>2</v>
      </c>
      <c r="H1321" s="13" t="n">
        <v>1694824</v>
      </c>
      <c r="I1321" s="12" t="n">
        <v>39</v>
      </c>
      <c r="J1321" s="13" t="n">
        <v>15000</v>
      </c>
      <c r="K1321" s="13">
        <f>IFERROR($H1321/$I1321,"")</f>
        <v/>
      </c>
      <c r="L1321" s="13" t="n">
        <v>400000</v>
      </c>
      <c r="M1321" t="inlineStr">
        <is>
          <t>OH, TX, VA</t>
        </is>
      </c>
      <c r="N1321" t="inlineStr">
        <is>
          <t>No</t>
        </is>
      </c>
      <c r="O1321" t="inlineStr">
        <is>
          <t>Not stated</t>
        </is>
      </c>
      <c r="Q1321" s="9" t="inlineStr">
        <is>
          <t>https://grantcue.com/foundations/the-mt-brilliant-family-foundation-formerly-hgg-family-foundation-261093418</t>
        </is>
      </c>
    </row>
    <row r="1322">
      <c r="A1322">
        <f>IF($E1322=$E1321,$A1321+1,1)</f>
        <v/>
      </c>
      <c r="B1322" t="inlineStr">
        <is>
          <t>DON JACOBS SR CHARITABLE FOUNDATION INC</t>
        </is>
      </c>
      <c r="C1322" t="inlineStr">
        <is>
          <t>35-2373932</t>
        </is>
      </c>
      <c r="D1322" t="inlineStr">
        <is>
          <t>Kentucky</t>
        </is>
      </c>
      <c r="E1322" t="inlineStr">
        <is>
          <t>KY</t>
        </is>
      </c>
      <c r="F1322" t="n">
        <v>2025</v>
      </c>
      <c r="G1322" t="n">
        <v>2</v>
      </c>
      <c r="H1322" s="13" t="n">
        <v>1677500</v>
      </c>
      <c r="I1322" s="12" t="n">
        <v>34</v>
      </c>
      <c r="J1322" s="13" t="n">
        <v>10000</v>
      </c>
      <c r="K1322" s="13">
        <f>IFERROR($H1322/$I1322,"")</f>
        <v/>
      </c>
      <c r="L1322" s="13" t="n">
        <v>360000</v>
      </c>
      <c r="M1322" t="inlineStr">
        <is>
          <t>MO</t>
        </is>
      </c>
      <c r="N1322" t="inlineStr">
        <is>
          <t>No</t>
        </is>
      </c>
      <c r="O1322" t="inlineStr">
        <is>
          <t>Not stated</t>
        </is>
      </c>
      <c r="Q1322" s="9" t="inlineStr">
        <is>
          <t>https://grantcue.com/foundations/don-jacobs-sr-charitable-foundation-inc-c-o-doug-dean-352373932</t>
        </is>
      </c>
    </row>
    <row r="1323">
      <c r="A1323">
        <f>IF($E1323=$E1322,$A1322+1,1)</f>
        <v/>
      </c>
      <c r="B1323" t="inlineStr">
        <is>
          <t>TOM DREXLER CHARITABLE TRUST</t>
        </is>
      </c>
      <c r="C1323" t="inlineStr">
        <is>
          <t>86-6522397</t>
        </is>
      </c>
      <c r="D1323" t="inlineStr">
        <is>
          <t>Kentucky</t>
        </is>
      </c>
      <c r="E1323" t="inlineStr">
        <is>
          <t>KY</t>
        </is>
      </c>
      <c r="F1323" t="n">
        <v>2025</v>
      </c>
      <c r="G1323" t="n">
        <v>2</v>
      </c>
      <c r="H1323" s="13" t="n">
        <v>1665000</v>
      </c>
      <c r="I1323" s="12" t="n">
        <v>8</v>
      </c>
      <c r="J1323" s="13" t="n">
        <v>77500</v>
      </c>
      <c r="K1323" s="13">
        <f>IFERROR($H1323/$I1323,"")</f>
        <v/>
      </c>
      <c r="L1323" s="13" t="n">
        <v>1100000</v>
      </c>
      <c r="M1323" t="inlineStr">
        <is>
          <t>LA, TX</t>
        </is>
      </c>
      <c r="N1323" t="inlineStr">
        <is>
          <t>No</t>
        </is>
      </c>
      <c r="O1323" t="inlineStr">
        <is>
          <t>Not stated</t>
        </is>
      </c>
      <c r="Q1323" s="9" t="inlineStr">
        <is>
          <t>https://grantcue.com/foundations/tom-drexler-charitable-trust-866522397</t>
        </is>
      </c>
    </row>
    <row r="1324">
      <c r="A1324">
        <f>IF($E1324=$E1323,$A1323+1,1)</f>
        <v/>
      </c>
      <c r="B1324" t="inlineStr">
        <is>
          <t>WOLDENBERG FOUNDATION</t>
        </is>
      </c>
      <c r="C1324" t="inlineStr">
        <is>
          <t>72-6022665</t>
        </is>
      </c>
      <c r="D1324" t="inlineStr">
        <is>
          <t>Kentucky</t>
        </is>
      </c>
      <c r="E1324" t="inlineStr">
        <is>
          <t>KY</t>
        </is>
      </c>
      <c r="F1324" t="n">
        <v>2024</v>
      </c>
      <c r="G1324" t="n">
        <v>1</v>
      </c>
      <c r="H1324" s="13" t="n">
        <v>1607791</v>
      </c>
      <c r="I1324" s="12" t="n">
        <v>115</v>
      </c>
      <c r="J1324" s="13" t="n">
        <v>5000</v>
      </c>
      <c r="K1324" s="13">
        <f>IFERROR($H1324/$I1324,"")</f>
        <v/>
      </c>
      <c r="L1324" s="13" t="n">
        <v>215000</v>
      </c>
      <c r="M1324" t="inlineStr">
        <is>
          <t>LA, NY, FL</t>
        </is>
      </c>
      <c r="N1324" t="inlineStr">
        <is>
          <t>Yes</t>
        </is>
      </c>
      <c r="O1324" t="inlineStr">
        <is>
          <t>Not stated</t>
        </is>
      </c>
      <c r="P1324" s="9" t="inlineStr">
        <is>
          <t>https://www.goldringfoundation.com/</t>
        </is>
      </c>
      <c r="Q1324" s="9" t="inlineStr">
        <is>
          <t>https://grantcue.com/foundations/woldenberg-foundation-726022665</t>
        </is>
      </c>
    </row>
    <row r="1325">
      <c r="A1325">
        <f>IF($E1325=$E1324,$A1324+1,1)</f>
        <v/>
      </c>
      <c r="B1325" t="inlineStr">
        <is>
          <t>IRVIN F &amp; ALICE S ETSCORN CHARITABLE FOUNDATION</t>
        </is>
      </c>
      <c r="C1325" t="inlineStr">
        <is>
          <t>61-1314419</t>
        </is>
      </c>
      <c r="D1325" t="inlineStr">
        <is>
          <t>Kentucky</t>
        </is>
      </c>
      <c r="E1325" t="inlineStr">
        <is>
          <t>KY</t>
        </is>
      </c>
      <c r="F1325" t="n">
        <v>2024</v>
      </c>
      <c r="G1325" t="n">
        <v>1</v>
      </c>
      <c r="H1325" s="13" t="n">
        <v>1596000</v>
      </c>
      <c r="I1325" s="12" t="n">
        <v>47</v>
      </c>
      <c r="J1325" s="13" t="n">
        <v>25000</v>
      </c>
      <c r="K1325" s="13">
        <f>IFERROR($H1325/$I1325,"")</f>
        <v/>
      </c>
      <c r="L1325" s="13" t="n">
        <v>205000</v>
      </c>
      <c r="M1325" t="inlineStr">
        <is>
          <t>VA</t>
        </is>
      </c>
      <c r="N1325" t="inlineStr">
        <is>
          <t>Yes</t>
        </is>
      </c>
      <c r="O1325" t="inlineStr">
        <is>
          <t>Yes</t>
        </is>
      </c>
      <c r="Q1325" s="9" t="inlineStr">
        <is>
          <t>https://grantcue.com/foundations/irvin-f-and-alice-s-etscorn-charitable-foundation-611314419</t>
        </is>
      </c>
    </row>
    <row r="1326">
      <c r="A1326">
        <f>IF($E1326=$E1325,$A1325+1,1)</f>
        <v/>
      </c>
      <c r="B1326" t="inlineStr">
        <is>
          <t>WO AND LOIS NEWELL CHARITABLE TRUST</t>
        </is>
      </c>
      <c r="C1326" t="inlineStr">
        <is>
          <t>26-3939254</t>
        </is>
      </c>
      <c r="D1326" t="inlineStr">
        <is>
          <t>Kentucky</t>
        </is>
      </c>
      <c r="E1326" t="inlineStr">
        <is>
          <t>KY</t>
        </is>
      </c>
      <c r="F1326" t="n">
        <v>2025</v>
      </c>
      <c r="G1326" t="n">
        <v>2</v>
      </c>
      <c r="H1326" s="13" t="n">
        <v>1557527</v>
      </c>
      <c r="I1326" s="12" t="n">
        <v>26</v>
      </c>
      <c r="J1326" s="13" t="n">
        <v>40458</v>
      </c>
      <c r="K1326" s="13">
        <f>IFERROR($H1326/$I1326,"")</f>
        <v/>
      </c>
      <c r="L1326" s="13" t="n">
        <v>202290</v>
      </c>
      <c r="N1326" t="inlineStr">
        <is>
          <t>No</t>
        </is>
      </c>
      <c r="O1326" t="inlineStr">
        <is>
          <t>Not stated</t>
        </is>
      </c>
      <c r="Q1326" s="9" t="inlineStr">
        <is>
          <t>https://grantcue.com/foundations/wo-and-lois-newell-charitable-trust-263939254</t>
        </is>
      </c>
    </row>
    <row r="1327">
      <c r="A1327">
        <f>IF($E1327=$E1326,$A1326+1,1)</f>
        <v/>
      </c>
      <c r="B1327" t="inlineStr">
        <is>
          <t>SKY VIEW FOUNDATION</t>
        </is>
      </c>
      <c r="C1327" t="inlineStr">
        <is>
          <t>47-0927354</t>
        </is>
      </c>
      <c r="D1327" t="inlineStr">
        <is>
          <t>Kentucky</t>
        </is>
      </c>
      <c r="E1327" t="inlineStr">
        <is>
          <t>KY</t>
        </is>
      </c>
      <c r="F1327" t="n">
        <v>2024</v>
      </c>
      <c r="G1327" t="n">
        <v>1</v>
      </c>
      <c r="H1327" s="13" t="n">
        <v>1557363</v>
      </c>
      <c r="I1327" s="12" t="n">
        <v>6</v>
      </c>
      <c r="J1327" s="13" t="n">
        <v>155000</v>
      </c>
      <c r="K1327" s="13">
        <f>IFERROR($H1327/$I1327,"")</f>
        <v/>
      </c>
      <c r="L1327" s="13" t="n">
        <v>900000</v>
      </c>
      <c r="M1327" t="inlineStr">
        <is>
          <t>CA, OH</t>
        </is>
      </c>
      <c r="N1327" t="inlineStr">
        <is>
          <t>No</t>
        </is>
      </c>
      <c r="O1327" t="inlineStr">
        <is>
          <t>Not stated</t>
        </is>
      </c>
      <c r="Q1327" s="9" t="inlineStr">
        <is>
          <t>https://grantcue.com/foundations/sky-view-foundation-c-o-jeanne-becker-470927354</t>
        </is>
      </c>
    </row>
    <row r="1328">
      <c r="A1328">
        <f>IF($E1328=$E1327,$A1327+1,1)</f>
        <v/>
      </c>
      <c r="B1328" t="inlineStr">
        <is>
          <t>WILLIAM T YOUNG FOUNDATION INC</t>
        </is>
      </c>
      <c r="C1328" t="inlineStr">
        <is>
          <t>31-1020207</t>
        </is>
      </c>
      <c r="D1328" t="inlineStr">
        <is>
          <t>Kentucky</t>
        </is>
      </c>
      <c r="E1328" t="inlineStr">
        <is>
          <t>KY</t>
        </is>
      </c>
      <c r="F1328" t="n">
        <v>2025</v>
      </c>
      <c r="G1328" t="n">
        <v>2</v>
      </c>
      <c r="H1328" s="13" t="n">
        <v>1549825</v>
      </c>
      <c r="I1328" s="12" t="n">
        <v>29</v>
      </c>
      <c r="J1328" s="13" t="n">
        <v>25000</v>
      </c>
      <c r="K1328" s="13">
        <f>IFERROR($H1328/$I1328,"")</f>
        <v/>
      </c>
      <c r="L1328" s="13" t="n">
        <v>250000</v>
      </c>
      <c r="M1328" t="inlineStr">
        <is>
          <t>OH, CT, NY</t>
        </is>
      </c>
      <c r="N1328" t="inlineStr">
        <is>
          <t>No</t>
        </is>
      </c>
      <c r="O1328" t="inlineStr">
        <is>
          <t>Not stated</t>
        </is>
      </c>
      <c r="Q1328" s="9" t="inlineStr">
        <is>
          <t>https://grantcue.com/foundations/william-t-young-foundation-inc-311020207</t>
        </is>
      </c>
    </row>
    <row r="1329">
      <c r="A1329">
        <f>IF($E1329=$E1328,$A1328+1,1)</f>
        <v/>
      </c>
      <c r="B1329" t="inlineStr">
        <is>
          <t>ROBERT E BRENNAN TUW</t>
        </is>
      </c>
      <c r="C1329" t="inlineStr">
        <is>
          <t>61-6063803</t>
        </is>
      </c>
      <c r="D1329" t="inlineStr">
        <is>
          <t>Kentucky</t>
        </is>
      </c>
      <c r="E1329" t="inlineStr">
        <is>
          <t>KY</t>
        </is>
      </c>
      <c r="F1329" t="n">
        <v>2025</v>
      </c>
      <c r="G1329" t="n">
        <v>2</v>
      </c>
      <c r="H1329" s="13" t="n">
        <v>1548492</v>
      </c>
      <c r="I1329" s="12" t="n">
        <v>8</v>
      </c>
      <c r="J1329" s="13" t="n">
        <v>193561.5</v>
      </c>
      <c r="K1329" s="13">
        <f>IFERROR($H1329/$I1329,"")</f>
        <v/>
      </c>
      <c r="L1329" s="13" t="n">
        <v>201278</v>
      </c>
      <c r="N1329" t="inlineStr">
        <is>
          <t>No</t>
        </is>
      </c>
      <c r="O1329" t="inlineStr">
        <is>
          <t>Not stated</t>
        </is>
      </c>
      <c r="Q1329" s="9" t="inlineStr">
        <is>
          <t>https://grantcue.com/foundations/robert-e-brennan-tuw-616063803</t>
        </is>
      </c>
    </row>
    <row r="1330">
      <c r="A1330">
        <f>IF($E1330=$E1329,$A1329+1,1)</f>
        <v/>
      </c>
      <c r="B1330" t="inlineStr">
        <is>
          <t>C F POLLARD FOUNDATION INC</t>
        </is>
      </c>
      <c r="C1330" t="inlineStr">
        <is>
          <t>61-1246295</t>
        </is>
      </c>
      <c r="D1330" t="inlineStr">
        <is>
          <t>Kentucky</t>
        </is>
      </c>
      <c r="E1330" t="inlineStr">
        <is>
          <t>KY</t>
        </is>
      </c>
      <c r="F1330" t="n">
        <v>2025</v>
      </c>
      <c r="G1330" t="n">
        <v>2</v>
      </c>
      <c r="H1330" s="13" t="n">
        <v>1500700</v>
      </c>
      <c r="I1330" s="12" t="n">
        <v>37</v>
      </c>
      <c r="J1330" s="13" t="n">
        <v>5000</v>
      </c>
      <c r="K1330" s="13">
        <f>IFERROR($H1330/$I1330,"")</f>
        <v/>
      </c>
      <c r="L1330" s="13" t="n">
        <v>1000000</v>
      </c>
      <c r="M1330" t="inlineStr">
        <is>
          <t>NY, FL</t>
        </is>
      </c>
      <c r="N1330" t="inlineStr">
        <is>
          <t>Yes</t>
        </is>
      </c>
      <c r="O1330" t="inlineStr">
        <is>
          <t>Not stated</t>
        </is>
      </c>
      <c r="Q1330" s="9" t="inlineStr">
        <is>
          <t>https://grantcue.com/foundations/c-f-pollard-foundation-inc-611246295</t>
        </is>
      </c>
    </row>
    <row r="1331">
      <c r="A1331">
        <f>IF($E1331=$E1330,$A1330+1,1)</f>
        <v/>
      </c>
      <c r="B1331" t="inlineStr">
        <is>
          <t>Bing and Rachel Zhang Family Foundation</t>
        </is>
      </c>
      <c r="C1331" t="inlineStr">
        <is>
          <t>83-1344744</t>
        </is>
      </c>
      <c r="D1331" t="inlineStr">
        <is>
          <t>Kentucky</t>
        </is>
      </c>
      <c r="E1331" t="inlineStr">
        <is>
          <t>KY</t>
        </is>
      </c>
      <c r="F1331" t="n">
        <v>2025</v>
      </c>
      <c r="G1331" t="n">
        <v>3</v>
      </c>
      <c r="H1331" s="13" t="n">
        <v>1487000</v>
      </c>
      <c r="I1331" s="12" t="n">
        <v>29</v>
      </c>
      <c r="J1331" s="13" t="n">
        <v>2000</v>
      </c>
      <c r="K1331" s="13">
        <f>IFERROR($H1331/$I1331,"")</f>
        <v/>
      </c>
      <c r="L1331" s="13" t="n">
        <v>466500</v>
      </c>
      <c r="M1331" t="inlineStr">
        <is>
          <t>DE, VA, PA</t>
        </is>
      </c>
      <c r="N1331" t="inlineStr">
        <is>
          <t>No</t>
        </is>
      </c>
      <c r="O1331" t="inlineStr">
        <is>
          <t>Not stated</t>
        </is>
      </c>
      <c r="Q1331" s="9" t="inlineStr">
        <is>
          <t>https://grantcue.com/foundations/bing-and-rachel-zhang-family-foundation-831344744</t>
        </is>
      </c>
    </row>
    <row r="1332">
      <c r="A1332">
        <f>IF($E1332=$E1331,$A1331+1,1)</f>
        <v/>
      </c>
      <c r="B1332" t="inlineStr">
        <is>
          <t>THE W BRUCE LUNSFORD FOUNDATION INC</t>
        </is>
      </c>
      <c r="C1332" t="inlineStr">
        <is>
          <t>61-1189700</t>
        </is>
      </c>
      <c r="D1332" t="inlineStr">
        <is>
          <t>Kentucky</t>
        </is>
      </c>
      <c r="E1332" t="inlineStr">
        <is>
          <t>KY</t>
        </is>
      </c>
      <c r="F1332" t="n">
        <v>2025</v>
      </c>
      <c r="G1332" t="n">
        <v>2</v>
      </c>
      <c r="H1332" s="13" t="n">
        <v>1481140</v>
      </c>
      <c r="I1332" s="12" t="n">
        <v>51</v>
      </c>
      <c r="J1332" s="13" t="n">
        <v>7500</v>
      </c>
      <c r="K1332" s="13">
        <f>IFERROR($H1332/$I1332,"")</f>
        <v/>
      </c>
      <c r="L1332" s="13" t="n">
        <v>300000</v>
      </c>
      <c r="M1332" t="inlineStr">
        <is>
          <t>NY, IL, PA</t>
        </is>
      </c>
      <c r="N1332" t="inlineStr">
        <is>
          <t>No</t>
        </is>
      </c>
      <c r="O1332" t="inlineStr">
        <is>
          <t>Not stated</t>
        </is>
      </c>
      <c r="Q1332" s="9" t="inlineStr">
        <is>
          <t>https://grantcue.com/foundations/the-w-bruce-lunsford-foundation-inc-611189700</t>
        </is>
      </c>
    </row>
    <row r="1333">
      <c r="A1333">
        <f>IF($E1333=$E1332,$A1332+1,1)</f>
        <v/>
      </c>
      <c r="B1333" t="inlineStr">
        <is>
          <t>ZEMBRODT FAMILY FOUNDATION INC</t>
        </is>
      </c>
      <c r="C1333" t="inlineStr">
        <is>
          <t>61-1108902</t>
        </is>
      </c>
      <c r="D1333" t="inlineStr">
        <is>
          <t>Kentucky</t>
        </is>
      </c>
      <c r="E1333" t="inlineStr">
        <is>
          <t>KY</t>
        </is>
      </c>
      <c r="F1333" t="n">
        <v>2025</v>
      </c>
      <c r="G1333" t="n">
        <v>2</v>
      </c>
      <c r="H1333" s="13" t="n">
        <v>1467500</v>
      </c>
      <c r="I1333" s="12" t="n">
        <v>87</v>
      </c>
      <c r="J1333" s="13" t="n">
        <v>5000</v>
      </c>
      <c r="K1333" s="13">
        <f>IFERROR($H1333/$I1333,"")</f>
        <v/>
      </c>
      <c r="L1333" s="13" t="n">
        <v>310000</v>
      </c>
      <c r="M1333" t="inlineStr">
        <is>
          <t>OH, DC, VA</t>
        </is>
      </c>
      <c r="N1333" t="inlineStr">
        <is>
          <t>No</t>
        </is>
      </c>
      <c r="O1333" t="inlineStr">
        <is>
          <t>Not stated</t>
        </is>
      </c>
      <c r="Q1333" s="9" t="inlineStr">
        <is>
          <t>https://grantcue.com/foundations/zembrodt-family-foundation-inc-611108902</t>
        </is>
      </c>
    </row>
    <row r="1334">
      <c r="A1334">
        <f>IF($E1334=$E1333,$A1333+1,1)</f>
        <v/>
      </c>
      <c r="B1334" t="inlineStr">
        <is>
          <t>RAMTELL INC</t>
        </is>
      </c>
      <c r="C1334" t="inlineStr">
        <is>
          <t>35-1925455</t>
        </is>
      </c>
      <c r="D1334" t="inlineStr">
        <is>
          <t>Kentucky</t>
        </is>
      </c>
      <c r="E1334" t="inlineStr">
        <is>
          <t>KY</t>
        </is>
      </c>
      <c r="F1334" t="n">
        <v>2024</v>
      </c>
      <c r="G1334" t="n">
        <v>1</v>
      </c>
      <c r="H1334" s="13" t="n">
        <v>1455850</v>
      </c>
      <c r="I1334" s="12" t="n">
        <v>42</v>
      </c>
      <c r="J1334" s="13" t="n">
        <v>10000</v>
      </c>
      <c r="K1334" s="13">
        <f>IFERROR($H1334/$I1334,"")</f>
        <v/>
      </c>
      <c r="L1334" s="13" t="n">
        <v>200000</v>
      </c>
      <c r="M1334" t="inlineStr">
        <is>
          <t>IN, CO, WY</t>
        </is>
      </c>
      <c r="N1334" t="inlineStr">
        <is>
          <t>No</t>
        </is>
      </c>
      <c r="O1334" t="inlineStr">
        <is>
          <t>Not stated</t>
        </is>
      </c>
      <c r="Q1334" s="9" t="inlineStr">
        <is>
          <t>https://grantcue.com/foundations/ramtell-inc-351925455</t>
        </is>
      </c>
    </row>
    <row r="1335">
      <c r="A1335">
        <f>IF($E1335=$E1334,$A1334+1,1)</f>
        <v/>
      </c>
      <c r="B1335" t="inlineStr">
        <is>
          <t>FRED R &amp; OPAL S WOOSLEY FOUNDATION INC</t>
        </is>
      </c>
      <c r="C1335" t="inlineStr">
        <is>
          <t>61-1104319</t>
        </is>
      </c>
      <c r="D1335" t="inlineStr">
        <is>
          <t>Kentucky</t>
        </is>
      </c>
      <c r="E1335" t="inlineStr">
        <is>
          <t>KY</t>
        </is>
      </c>
      <c r="F1335" t="n">
        <v>2025</v>
      </c>
      <c r="G1335" t="n">
        <v>2</v>
      </c>
      <c r="H1335" s="13" t="n">
        <v>1429000</v>
      </c>
      <c r="I1335" s="12" t="n">
        <v>95</v>
      </c>
      <c r="J1335" s="13" t="n">
        <v>10000</v>
      </c>
      <c r="K1335" s="13">
        <f>IFERROR($H1335/$I1335,"")</f>
        <v/>
      </c>
      <c r="L1335" s="13" t="n">
        <v>35000</v>
      </c>
      <c r="N1335" t="inlineStr">
        <is>
          <t>Yes</t>
        </is>
      </c>
      <c r="O1335" t="inlineStr">
        <is>
          <t>Yes</t>
        </is>
      </c>
      <c r="Q1335" s="9" t="inlineStr">
        <is>
          <t>https://grantcue.com/foundations/fred-r-and-opal-s-woosley-foundation-inc-611104319</t>
        </is>
      </c>
    </row>
    <row r="1336">
      <c r="A1336">
        <f>IF($E1336=$E1335,$A1335+1,1)</f>
        <v/>
      </c>
      <c r="B1336" t="inlineStr">
        <is>
          <t>HAYSWOOD FOUNDATION INC</t>
        </is>
      </c>
      <c r="C1336" t="inlineStr">
        <is>
          <t>23-7345996</t>
        </is>
      </c>
      <c r="D1336" t="inlineStr">
        <is>
          <t>Kentucky</t>
        </is>
      </c>
      <c r="E1336" t="inlineStr">
        <is>
          <t>KY</t>
        </is>
      </c>
      <c r="F1336" t="n">
        <v>2025</v>
      </c>
      <c r="G1336" t="n">
        <v>2</v>
      </c>
      <c r="H1336" s="13" t="n">
        <v>1401907</v>
      </c>
      <c r="I1336" s="12" t="n">
        <v>58</v>
      </c>
      <c r="J1336" s="13" t="n">
        <v>10000</v>
      </c>
      <c r="K1336" s="13">
        <f>IFERROR($H1336/$I1336,"")</f>
        <v/>
      </c>
      <c r="L1336" s="13" t="n">
        <v>419624</v>
      </c>
      <c r="M1336" t="inlineStr">
        <is>
          <t>OH</t>
        </is>
      </c>
      <c r="N1336" t="inlineStr">
        <is>
          <t>Yes</t>
        </is>
      </c>
      <c r="O1336" t="inlineStr">
        <is>
          <t>Yes</t>
        </is>
      </c>
      <c r="Q1336" s="9" t="inlineStr">
        <is>
          <t>https://grantcue.com/foundations/hayswood-foundation-inc-237345996</t>
        </is>
      </c>
    </row>
    <row r="1337">
      <c r="A1337">
        <f>IF($E1337=$E1336,$A1336+1,1)</f>
        <v/>
      </c>
      <c r="B1337" t="inlineStr">
        <is>
          <t>J ROGERS BADGETT SR FOUNDATION INC</t>
        </is>
      </c>
      <c r="C1337" t="inlineStr">
        <is>
          <t>31-1755149</t>
        </is>
      </c>
      <c r="D1337" t="inlineStr">
        <is>
          <t>Kentucky</t>
        </is>
      </c>
      <c r="E1337" t="inlineStr">
        <is>
          <t>KY</t>
        </is>
      </c>
      <c r="F1337" t="n">
        <v>2023</v>
      </c>
      <c r="G1337" t="n">
        <v>1</v>
      </c>
      <c r="H1337" s="13" t="n">
        <v>1369499</v>
      </c>
      <c r="I1337" s="12" t="n">
        <v>28</v>
      </c>
      <c r="J1337" s="13" t="n">
        <v>30000</v>
      </c>
      <c r="K1337" s="13">
        <f>IFERROR($H1337/$I1337,"")</f>
        <v/>
      </c>
      <c r="L1337" s="13" t="n">
        <v>400000</v>
      </c>
      <c r="M1337" t="inlineStr">
        <is>
          <t>TN, MD, AR</t>
        </is>
      </c>
      <c r="N1337" t="inlineStr">
        <is>
          <t>No</t>
        </is>
      </c>
      <c r="O1337" t="inlineStr">
        <is>
          <t>Not stated</t>
        </is>
      </c>
      <c r="Q1337" s="9" t="inlineStr">
        <is>
          <t>https://grantcue.com/foundations/j-rogers-badgett-sr-foundation-inc-311755149</t>
        </is>
      </c>
    </row>
    <row r="1338">
      <c r="A1338">
        <f>IF($E1338=$E1337,$A1337+1,1)</f>
        <v/>
      </c>
      <c r="B1338" t="inlineStr">
        <is>
          <t>MARGARET E &amp; STEPHEN E DIEBOLD CHARITABL</t>
        </is>
      </c>
      <c r="C1338" t="inlineStr">
        <is>
          <t>91-2107857</t>
        </is>
      </c>
      <c r="D1338" t="inlineStr">
        <is>
          <t>Kentucky</t>
        </is>
      </c>
      <c r="E1338" t="inlineStr">
        <is>
          <t>KY</t>
        </is>
      </c>
      <c r="F1338" t="n">
        <v>2024</v>
      </c>
      <c r="G1338" t="n">
        <v>1</v>
      </c>
      <c r="H1338" s="13" t="n">
        <v>1361500</v>
      </c>
      <c r="I1338" s="12" t="n">
        <v>36</v>
      </c>
      <c r="J1338" s="13" t="n">
        <v>20000</v>
      </c>
      <c r="K1338" s="13">
        <f>IFERROR($H1338/$I1338,"")</f>
        <v/>
      </c>
      <c r="L1338" s="13" t="n">
        <v>400000</v>
      </c>
      <c r="M1338" t="inlineStr">
        <is>
          <t>IN, MN, TN</t>
        </is>
      </c>
      <c r="N1338" t="inlineStr">
        <is>
          <t>No</t>
        </is>
      </c>
      <c r="O1338" t="inlineStr">
        <is>
          <t>Not stated</t>
        </is>
      </c>
      <c r="Q1338" s="9" t="inlineStr">
        <is>
          <t>https://grantcue.com/foundations/margaret-e-and-stephen-e-diebold-charitabl-912107857</t>
        </is>
      </c>
    </row>
    <row r="1339">
      <c r="A1339">
        <f>IF($E1339=$E1338,$A1338+1,1)</f>
        <v/>
      </c>
      <c r="B1339" t="inlineStr">
        <is>
          <t>ELKIND FAMILY FOUNDATION</t>
        </is>
      </c>
      <c r="C1339" t="inlineStr">
        <is>
          <t>77-0228463</t>
        </is>
      </c>
      <c r="D1339" t="inlineStr">
        <is>
          <t>Kentucky</t>
        </is>
      </c>
      <c r="E1339" t="inlineStr">
        <is>
          <t>KY</t>
        </is>
      </c>
      <c r="F1339" t="n">
        <v>2024</v>
      </c>
      <c r="G1339" t="n">
        <v>2</v>
      </c>
      <c r="H1339" s="13" t="n">
        <v>1359300</v>
      </c>
      <c r="I1339" s="12" t="n">
        <v>18</v>
      </c>
      <c r="J1339" s="13" t="n">
        <v>1000</v>
      </c>
      <c r="K1339" s="13">
        <f>IFERROR($H1339/$I1339,"")</f>
        <v/>
      </c>
      <c r="L1339" s="13" t="n">
        <v>653919</v>
      </c>
      <c r="M1339" t="inlineStr">
        <is>
          <t>DC, CA, VA</t>
        </is>
      </c>
      <c r="N1339" t="inlineStr">
        <is>
          <t>No</t>
        </is>
      </c>
      <c r="O1339" t="inlineStr">
        <is>
          <t>Not stated</t>
        </is>
      </c>
      <c r="Q1339" s="9" t="inlineStr">
        <is>
          <t>https://grantcue.com/foundations/elkind-family-foundation-770228463</t>
        </is>
      </c>
    </row>
    <row r="1340">
      <c r="A1340">
        <f>IF($E1340=$E1339,$A1339+1,1)</f>
        <v/>
      </c>
      <c r="B1340" t="inlineStr">
        <is>
          <t>EPHRAIM ROSEMAN FOUNDATION INC</t>
        </is>
      </c>
      <c r="C1340" t="inlineStr">
        <is>
          <t>61-6027248</t>
        </is>
      </c>
      <c r="D1340" t="inlineStr">
        <is>
          <t>Kentucky</t>
        </is>
      </c>
      <c r="E1340" t="inlineStr">
        <is>
          <t>KY</t>
        </is>
      </c>
      <c r="F1340" t="n">
        <v>2025</v>
      </c>
      <c r="G1340" t="n">
        <v>2</v>
      </c>
      <c r="H1340" s="13" t="n">
        <v>1332000</v>
      </c>
      <c r="I1340" s="12" t="n">
        <v>58</v>
      </c>
      <c r="J1340" s="13" t="n">
        <v>10000</v>
      </c>
      <c r="K1340" s="13">
        <f>IFERROR($H1340/$I1340,"")</f>
        <v/>
      </c>
      <c r="L1340" s="13" t="n">
        <v>75000</v>
      </c>
      <c r="M1340" t="inlineStr">
        <is>
          <t>OH, MN, TN</t>
        </is>
      </c>
      <c r="N1340" t="inlineStr">
        <is>
          <t>No</t>
        </is>
      </c>
      <c r="O1340" t="inlineStr">
        <is>
          <t>Not stated</t>
        </is>
      </c>
      <c r="Q1340" s="9" t="inlineStr">
        <is>
          <t>https://grantcue.com/foundations/ephraim-roseman-foundation-inc-616027248</t>
        </is>
      </c>
    </row>
    <row r="1341">
      <c r="A1341">
        <f>IF($E1341=$E1340,$A1340+1,1)</f>
        <v/>
      </c>
      <c r="B1341" t="inlineStr">
        <is>
          <t>THE CHARLES E AND MARY ELIZABETH SCRIPPS FOUNDATION INC</t>
        </is>
      </c>
      <c r="C1341" t="inlineStr">
        <is>
          <t>26-1541507</t>
        </is>
      </c>
      <c r="D1341" t="inlineStr">
        <is>
          <t>Kentucky</t>
        </is>
      </c>
      <c r="E1341" t="inlineStr">
        <is>
          <t>KY</t>
        </is>
      </c>
      <c r="F1341" t="n">
        <v>2025</v>
      </c>
      <c r="G1341" t="n">
        <v>2</v>
      </c>
      <c r="H1341" s="13" t="n">
        <v>1316500</v>
      </c>
      <c r="I1341" s="12" t="n">
        <v>37</v>
      </c>
      <c r="J1341" s="13" t="n">
        <v>30000</v>
      </c>
      <c r="K1341" s="13">
        <f>IFERROR($H1341/$I1341,"")</f>
        <v/>
      </c>
      <c r="L1341" s="13" t="n">
        <v>85000</v>
      </c>
      <c r="M1341" t="inlineStr">
        <is>
          <t>TN, IN, OH</t>
        </is>
      </c>
      <c r="N1341" t="inlineStr">
        <is>
          <t>No</t>
        </is>
      </c>
      <c r="O1341" t="inlineStr">
        <is>
          <t>Not stated</t>
        </is>
      </c>
      <c r="Q1341" s="9" t="inlineStr">
        <is>
          <t>https://grantcue.com/foundations/the-charles-e-and-mary-elizabeth-scripps-foundation-inc-261541507</t>
        </is>
      </c>
    </row>
    <row r="1342">
      <c r="A1342">
        <f>IF($E1342=$E1341,$A1341+1,1)</f>
        <v/>
      </c>
      <c r="B1342" t="inlineStr">
        <is>
          <t>TRAGER FAMILY FOUNDATION TRUST</t>
        </is>
      </c>
      <c r="C1342" t="inlineStr">
        <is>
          <t>87-6461357</t>
        </is>
      </c>
      <c r="D1342" t="inlineStr">
        <is>
          <t>Kentucky</t>
        </is>
      </c>
      <c r="E1342" t="inlineStr">
        <is>
          <t>KY</t>
        </is>
      </c>
      <c r="F1342" t="n">
        <v>2025</v>
      </c>
      <c r="G1342" t="n">
        <v>2</v>
      </c>
      <c r="H1342" s="13" t="n">
        <v>1284595</v>
      </c>
      <c r="I1342" s="12" t="n">
        <v>20</v>
      </c>
      <c r="J1342" s="13" t="n">
        <v>7000</v>
      </c>
      <c r="K1342" s="13">
        <f>IFERROR($H1342/$I1342,"")</f>
        <v/>
      </c>
      <c r="L1342" s="13" t="n">
        <v>902221</v>
      </c>
      <c r="M1342" t="inlineStr">
        <is>
          <t>NC, AR</t>
        </is>
      </c>
      <c r="N1342" t="inlineStr">
        <is>
          <t>No</t>
        </is>
      </c>
      <c r="O1342" t="inlineStr">
        <is>
          <t>Not stated</t>
        </is>
      </c>
      <c r="Q1342" s="9" t="inlineStr">
        <is>
          <t>https://grantcue.com/foundations/trager-family-foundation-trust-876461357</t>
        </is>
      </c>
    </row>
    <row r="1343">
      <c r="A1343">
        <f>IF($E1343=$E1342,$A1342+1,1)</f>
        <v/>
      </c>
      <c r="B1343" t="inlineStr">
        <is>
          <t>CRESCENT HILL FAMILY FOUNDATION INC</t>
        </is>
      </c>
      <c r="C1343" t="inlineStr">
        <is>
          <t>88-1679332</t>
        </is>
      </c>
      <c r="D1343" t="inlineStr">
        <is>
          <t>Kentucky</t>
        </is>
      </c>
      <c r="E1343" t="inlineStr">
        <is>
          <t>KY</t>
        </is>
      </c>
      <c r="F1343" t="n">
        <v>2024</v>
      </c>
      <c r="G1343" t="n">
        <v>1</v>
      </c>
      <c r="H1343" s="13" t="n">
        <v>1260500</v>
      </c>
      <c r="I1343" s="12" t="n">
        <v>5</v>
      </c>
      <c r="J1343" s="13" t="n">
        <v>190500</v>
      </c>
      <c r="K1343" s="13">
        <f>IFERROR($H1343/$I1343,"")</f>
        <v/>
      </c>
      <c r="L1343" s="13" t="n">
        <v>500000</v>
      </c>
      <c r="N1343" t="inlineStr">
        <is>
          <t>No</t>
        </is>
      </c>
      <c r="O1343" t="inlineStr">
        <is>
          <t>Not stated</t>
        </is>
      </c>
      <c r="Q1343" s="9" t="inlineStr">
        <is>
          <t>https://grantcue.com/foundations/crescent-hill-family-foundation-inc-881679332</t>
        </is>
      </c>
    </row>
    <row r="1344">
      <c r="A1344">
        <f>IF($E1344=$E1343,$A1343+1,1)</f>
        <v/>
      </c>
      <c r="B1344" t="inlineStr">
        <is>
          <t>CHRISTIAN WORD MINISTRIES INC</t>
        </is>
      </c>
      <c r="C1344" t="inlineStr">
        <is>
          <t>61-1304758</t>
        </is>
      </c>
      <c r="D1344" t="inlineStr">
        <is>
          <t>Kentucky</t>
        </is>
      </c>
      <c r="E1344" t="inlineStr">
        <is>
          <t>KY</t>
        </is>
      </c>
      <c r="F1344" t="n">
        <v>2025</v>
      </c>
      <c r="G1344" t="n">
        <v>2</v>
      </c>
      <c r="H1344" s="13" t="n">
        <v>1197608</v>
      </c>
      <c r="I1344" s="12" t="n">
        <v>127</v>
      </c>
      <c r="J1344" s="13" t="n">
        <v>5000</v>
      </c>
      <c r="K1344" s="13">
        <f>IFERROR($H1344/$I1344,"")</f>
        <v/>
      </c>
      <c r="L1344" s="13" t="n">
        <v>50000</v>
      </c>
      <c r="M1344" t="inlineStr">
        <is>
          <t>FL, SD, TN</t>
        </is>
      </c>
      <c r="N1344" t="inlineStr">
        <is>
          <t>No</t>
        </is>
      </c>
      <c r="O1344" t="inlineStr">
        <is>
          <t>Not stated</t>
        </is>
      </c>
      <c r="Q1344" s="9" t="inlineStr">
        <is>
          <t>https://grantcue.com/foundations/christian-word-ministries-inc-611304758</t>
        </is>
      </c>
    </row>
    <row r="1345">
      <c r="A1345">
        <f>IF($E1345=$E1344,$A1344+1,1)</f>
        <v/>
      </c>
      <c r="B1345" t="inlineStr">
        <is>
          <t>OPERA HOUSE FUND INC</t>
        </is>
      </c>
      <c r="C1345" t="inlineStr">
        <is>
          <t>51-0180177</t>
        </is>
      </c>
      <c r="D1345" t="inlineStr">
        <is>
          <t>Kentucky</t>
        </is>
      </c>
      <c r="E1345" t="inlineStr">
        <is>
          <t>KY</t>
        </is>
      </c>
      <c r="F1345" t="n">
        <v>2024</v>
      </c>
      <c r="G1345" t="n">
        <v>2</v>
      </c>
      <c r="H1345" s="13" t="n">
        <v>1195352</v>
      </c>
      <c r="I1345" s="12" t="n">
        <v>26</v>
      </c>
      <c r="J1345" s="13" t="n">
        <v>27994.5</v>
      </c>
      <c r="K1345" s="13">
        <f>IFERROR($H1345/$I1345,"")</f>
        <v/>
      </c>
      <c r="L1345" s="13" t="n">
        <v>290000</v>
      </c>
      <c r="N1345" t="inlineStr">
        <is>
          <t>No</t>
        </is>
      </c>
      <c r="O1345" t="inlineStr">
        <is>
          <t>Not stated</t>
        </is>
      </c>
      <c r="Q1345" s="9" t="inlineStr">
        <is>
          <t>https://grantcue.com/foundations/opera-house-fund-inc-c-o-doug-dean-510180177</t>
        </is>
      </c>
    </row>
    <row r="1346">
      <c r="A1346">
        <f>IF($E1346=$E1345,$A1345+1,1)</f>
        <v/>
      </c>
      <c r="B1346" t="inlineStr">
        <is>
          <t>THORN FAMILY FOUNDATION</t>
        </is>
      </c>
      <c r="C1346" t="inlineStr">
        <is>
          <t>16-1575913</t>
        </is>
      </c>
      <c r="D1346" t="inlineStr">
        <is>
          <t>Kentucky</t>
        </is>
      </c>
      <c r="E1346" t="inlineStr">
        <is>
          <t>KY</t>
        </is>
      </c>
      <c r="F1346" t="n">
        <v>2025</v>
      </c>
      <c r="G1346" t="n">
        <v>2</v>
      </c>
      <c r="H1346" s="13" t="n">
        <v>1174335</v>
      </c>
      <c r="I1346" s="12" t="n">
        <v>7</v>
      </c>
      <c r="J1346" s="13" t="n">
        <v>2000</v>
      </c>
      <c r="K1346" s="13">
        <f>IFERROR($H1346/$I1346,"")</f>
        <v/>
      </c>
      <c r="L1346" s="13" t="n">
        <v>1160000</v>
      </c>
      <c r="M1346" t="inlineStr">
        <is>
          <t>NY</t>
        </is>
      </c>
      <c r="N1346" t="inlineStr">
        <is>
          <t>No</t>
        </is>
      </c>
      <c r="O1346" t="inlineStr">
        <is>
          <t>Not stated</t>
        </is>
      </c>
      <c r="Q1346" s="9" t="inlineStr">
        <is>
          <t>https://grantcue.com/foundations/thorn-family-foundation-161575913</t>
        </is>
      </c>
    </row>
    <row r="1347">
      <c r="A1347">
        <f>IF($E1347=$E1346,$A1346+1,1)</f>
        <v/>
      </c>
      <c r="B1347" t="inlineStr">
        <is>
          <t>KENTUCKY FOUNDATION FOR WOMEN INC</t>
        </is>
      </c>
      <c r="C1347" t="inlineStr">
        <is>
          <t>61-1070429</t>
        </is>
      </c>
      <c r="D1347" t="inlineStr">
        <is>
          <t>Kentucky</t>
        </is>
      </c>
      <c r="E1347" t="inlineStr">
        <is>
          <t>KY</t>
        </is>
      </c>
      <c r="F1347" t="n">
        <v>2024</v>
      </c>
      <c r="G1347" t="n">
        <v>3</v>
      </c>
      <c r="H1347" s="13" t="n">
        <v>1165888</v>
      </c>
      <c r="I1347" s="12" t="n">
        <v>14</v>
      </c>
      <c r="J1347" s="13" t="n">
        <v>49973</v>
      </c>
      <c r="K1347" s="13">
        <f>IFERROR($H1347/$I1347,"")</f>
        <v/>
      </c>
      <c r="L1347" s="13" t="n">
        <v>230503</v>
      </c>
      <c r="N1347" t="inlineStr">
        <is>
          <t>Yes</t>
        </is>
      </c>
      <c r="O1347" t="inlineStr">
        <is>
          <t>Yes</t>
        </is>
      </c>
      <c r="P1347" s="9" t="inlineStr">
        <is>
          <t>https://www.kfw.org/</t>
        </is>
      </c>
      <c r="Q1347" s="9" t="inlineStr">
        <is>
          <t>https://grantcue.com/foundations/kentucky-foundation-for-women-inc-611070429</t>
        </is>
      </c>
    </row>
    <row r="1348">
      <c r="A1348">
        <f>IF($E1348=$E1347,$A1347+1,1)</f>
        <v/>
      </c>
      <c r="B1348" t="inlineStr">
        <is>
          <t>GEORGE A HOFFMAN TRUST</t>
        </is>
      </c>
      <c r="C1348" t="inlineStr">
        <is>
          <t>61-6153279</t>
        </is>
      </c>
      <c r="D1348" t="inlineStr">
        <is>
          <t>Kentucky</t>
        </is>
      </c>
      <c r="E1348" t="inlineStr">
        <is>
          <t>KY</t>
        </is>
      </c>
      <c r="F1348" t="n">
        <v>2025</v>
      </c>
      <c r="G1348" t="n">
        <v>3</v>
      </c>
      <c r="H1348" s="13" t="n">
        <v>1165576</v>
      </c>
      <c r="I1348" s="12" t="n">
        <v>18</v>
      </c>
      <c r="J1348" s="13" t="n">
        <v>61227</v>
      </c>
      <c r="K1348" s="13">
        <f>IFERROR($H1348/$I1348,"")</f>
        <v/>
      </c>
      <c r="L1348" s="13" t="n">
        <v>81637</v>
      </c>
      <c r="M1348" t="inlineStr">
        <is>
          <t>OK</t>
        </is>
      </c>
      <c r="N1348" t="inlineStr">
        <is>
          <t>No</t>
        </is>
      </c>
      <c r="O1348" t="inlineStr">
        <is>
          <t>Not stated</t>
        </is>
      </c>
      <c r="Q1348" s="9" t="inlineStr">
        <is>
          <t>https://grantcue.com/foundations/george-a-hoffman-trust-616153279</t>
        </is>
      </c>
    </row>
    <row r="1349">
      <c r="A1349">
        <f>IF($E1349=$E1348,$A1348+1,1)</f>
        <v/>
      </c>
      <c r="B1349" t="inlineStr">
        <is>
          <t>LIMESTONE FAMILY FOUNDATION INC</t>
        </is>
      </c>
      <c r="C1349" t="inlineStr">
        <is>
          <t>33-2659738</t>
        </is>
      </c>
      <c r="D1349" t="inlineStr">
        <is>
          <t>Kentucky</t>
        </is>
      </c>
      <c r="E1349" t="inlineStr">
        <is>
          <t>KY</t>
        </is>
      </c>
      <c r="F1349" t="n">
        <v>2025</v>
      </c>
      <c r="G1349" t="n">
        <v>2</v>
      </c>
      <c r="H1349" s="13" t="n">
        <v>1132500</v>
      </c>
      <c r="I1349" s="12" t="n">
        <v>76</v>
      </c>
      <c r="J1349" s="13" t="n">
        <v>2500</v>
      </c>
      <c r="K1349" s="13">
        <f>IFERROR($H1349/$I1349,"")</f>
        <v/>
      </c>
      <c r="L1349" s="13" t="n">
        <v>350000</v>
      </c>
      <c r="M1349" t="inlineStr">
        <is>
          <t>WY, FL, DC</t>
        </is>
      </c>
      <c r="N1349" t="inlineStr">
        <is>
          <t>No</t>
        </is>
      </c>
      <c r="O1349" t="inlineStr">
        <is>
          <t>Not stated</t>
        </is>
      </c>
      <c r="Q1349" s="9" t="inlineStr">
        <is>
          <t>https://grantcue.com/foundations/limestone-family-foundation-inc-c-o-glenview-trust-company-332659738</t>
        </is>
      </c>
    </row>
    <row r="1350">
      <c r="A1350">
        <f>IF($E1350=$E1349,$A1349+1,1)</f>
        <v/>
      </c>
      <c r="B1350" t="inlineStr">
        <is>
          <t>PENDLETON SARA J CHAR TR-MAIN</t>
        </is>
      </c>
      <c r="C1350" t="inlineStr">
        <is>
          <t>32-6574088</t>
        </is>
      </c>
      <c r="D1350" t="inlineStr">
        <is>
          <t>Kentucky</t>
        </is>
      </c>
      <c r="E1350" t="inlineStr">
        <is>
          <t>KY</t>
        </is>
      </c>
      <c r="F1350" t="n">
        <v>2025</v>
      </c>
      <c r="G1350" t="n">
        <v>2</v>
      </c>
      <c r="H1350" s="13" t="n">
        <v>1115000</v>
      </c>
      <c r="I1350" s="12" t="n">
        <v>102</v>
      </c>
      <c r="J1350" s="13" t="n">
        <v>10000</v>
      </c>
      <c r="K1350" s="13">
        <f>IFERROR($H1350/$I1350,"")</f>
        <v/>
      </c>
      <c r="L1350" s="13" t="n">
        <v>15000</v>
      </c>
      <c r="M1350" t="inlineStr">
        <is>
          <t>WV, VA, TN</t>
        </is>
      </c>
      <c r="N1350" t="inlineStr">
        <is>
          <t>Yes</t>
        </is>
      </c>
      <c r="O1350" t="inlineStr">
        <is>
          <t>Yes</t>
        </is>
      </c>
      <c r="Q1350" s="9" t="inlineStr">
        <is>
          <t>https://grantcue.com/foundations/pendleton-sara-j-char-tr-main-326574088</t>
        </is>
      </c>
    </row>
    <row r="1351">
      <c r="A1351">
        <f>IF($E1351=$E1350,$A1350+1,1)</f>
        <v/>
      </c>
      <c r="B1351" t="inlineStr">
        <is>
          <t>THE BUTLER FOUNDATION</t>
        </is>
      </c>
      <c r="C1351" t="inlineStr">
        <is>
          <t>31-0981683</t>
        </is>
      </c>
      <c r="D1351" t="inlineStr">
        <is>
          <t>Kentucky</t>
        </is>
      </c>
      <c r="E1351" t="inlineStr">
        <is>
          <t>KY</t>
        </is>
      </c>
      <c r="F1351" t="n">
        <v>2024</v>
      </c>
      <c r="G1351" t="n">
        <v>2</v>
      </c>
      <c r="H1351" s="13" t="n">
        <v>1107748</v>
      </c>
      <c r="I1351" s="12" t="n">
        <v>79</v>
      </c>
      <c r="J1351" s="13" t="n">
        <v>3500</v>
      </c>
      <c r="K1351" s="13">
        <f>IFERROR($H1351/$I1351,"")</f>
        <v/>
      </c>
      <c r="L1351" s="13" t="n">
        <v>104500</v>
      </c>
      <c r="M1351" t="inlineStr">
        <is>
          <t>OH, DC, CA</t>
        </is>
      </c>
      <c r="N1351" t="inlineStr">
        <is>
          <t>Yes</t>
        </is>
      </c>
      <c r="O1351" t="inlineStr">
        <is>
          <t>Yes</t>
        </is>
      </c>
      <c r="P1351" s="9" t="inlineStr">
        <is>
          <t>https://butlerfoundationnky.org/</t>
        </is>
      </c>
      <c r="Q1351" s="9" t="inlineStr">
        <is>
          <t>https://grantcue.com/foundations/the-butler-foundation-310981683</t>
        </is>
      </c>
    </row>
    <row r="1352">
      <c r="A1352">
        <f>IF($E1352=$E1351,$A1351+1,1)</f>
        <v/>
      </c>
      <c r="B1352" t="inlineStr">
        <is>
          <t>EE MURRY FAMILY FOUNDATION</t>
        </is>
      </c>
      <c r="C1352" t="inlineStr">
        <is>
          <t>23-1948416</t>
        </is>
      </c>
      <c r="D1352" t="inlineStr">
        <is>
          <t>Kentucky</t>
        </is>
      </c>
      <c r="E1352" t="inlineStr">
        <is>
          <t>KY</t>
        </is>
      </c>
      <c r="F1352" t="n">
        <v>2024</v>
      </c>
      <c r="G1352" t="n">
        <v>1</v>
      </c>
      <c r="H1352" s="13" t="n">
        <v>1097952</v>
      </c>
      <c r="I1352" s="12" t="n">
        <v>20</v>
      </c>
      <c r="J1352" s="13" t="n">
        <v>47500</v>
      </c>
      <c r="K1352" s="13">
        <f>IFERROR($H1352/$I1352,"")</f>
        <v/>
      </c>
      <c r="L1352" s="13" t="n">
        <v>230000</v>
      </c>
      <c r="M1352" t="inlineStr">
        <is>
          <t>PA, GA</t>
        </is>
      </c>
      <c r="N1352" t="inlineStr">
        <is>
          <t>No</t>
        </is>
      </c>
      <c r="O1352" t="inlineStr">
        <is>
          <t>Not stated</t>
        </is>
      </c>
      <c r="Q1352" s="9" t="inlineStr">
        <is>
          <t>https://grantcue.com/foundations/ee-murry-family-foundation-231948416</t>
        </is>
      </c>
    </row>
    <row r="1353">
      <c r="A1353">
        <f>IF($E1353=$E1352,$A1352+1,1)</f>
        <v/>
      </c>
      <c r="B1353" t="inlineStr">
        <is>
          <t>THE GREATER CLARK FOUNDATION INC</t>
        </is>
      </c>
      <c r="C1353" t="inlineStr">
        <is>
          <t>61-0475632</t>
        </is>
      </c>
      <c r="D1353" t="inlineStr">
        <is>
          <t>Kentucky</t>
        </is>
      </c>
      <c r="E1353" t="inlineStr">
        <is>
          <t>KY</t>
        </is>
      </c>
      <c r="F1353" t="n">
        <v>2024</v>
      </c>
      <c r="G1353" t="n">
        <v>2</v>
      </c>
      <c r="H1353" s="13" t="n">
        <v>1081816</v>
      </c>
      <c r="I1353" s="12" t="n">
        <v>42</v>
      </c>
      <c r="J1353" s="13" t="n">
        <v>5220</v>
      </c>
      <c r="K1353" s="13">
        <f>IFERROR($H1353/$I1353,"")</f>
        <v/>
      </c>
      <c r="L1353" s="13" t="n">
        <v>262500</v>
      </c>
      <c r="M1353" t="inlineStr">
        <is>
          <t>WA, DC, MD</t>
        </is>
      </c>
      <c r="N1353" t="inlineStr">
        <is>
          <t>No</t>
        </is>
      </c>
      <c r="O1353" t="inlineStr">
        <is>
          <t>Not stated</t>
        </is>
      </c>
      <c r="Q1353" s="9" t="inlineStr">
        <is>
          <t>https://grantcue.com/foundations/the-greater-clark-foundation-inc-610475632</t>
        </is>
      </c>
    </row>
    <row r="1354">
      <c r="A1354">
        <f>IF($E1354=$E1353,$A1353+1,1)</f>
        <v/>
      </c>
      <c r="B1354" t="inlineStr">
        <is>
          <t>J Lieberman Family Foundation Inc</t>
        </is>
      </c>
      <c r="C1354" t="inlineStr">
        <is>
          <t>20-8108638</t>
        </is>
      </c>
      <c r="D1354" t="inlineStr">
        <is>
          <t>Kentucky</t>
        </is>
      </c>
      <c r="E1354" t="inlineStr">
        <is>
          <t>KY</t>
        </is>
      </c>
      <c r="F1354" t="n">
        <v>2024</v>
      </c>
      <c r="G1354" t="n">
        <v>2</v>
      </c>
      <c r="H1354" s="13" t="n">
        <v>1036000</v>
      </c>
      <c r="I1354" s="12" t="n">
        <v>6</v>
      </c>
      <c r="J1354" s="13" t="n">
        <v>87500</v>
      </c>
      <c r="K1354" s="13">
        <f>IFERROR($H1354/$I1354,"")</f>
        <v/>
      </c>
      <c r="L1354" s="13" t="n">
        <v>561000</v>
      </c>
      <c r="M1354" t="inlineStr">
        <is>
          <t>FL, NY, CT</t>
        </is>
      </c>
      <c r="N1354" t="inlineStr">
        <is>
          <t>No</t>
        </is>
      </c>
      <c r="O1354" t="inlineStr">
        <is>
          <t>Not stated</t>
        </is>
      </c>
      <c r="Q1354" s="9" t="inlineStr">
        <is>
          <t>https://grantcue.com/foundations/j-lieberman-family-foundation-inc-208108638</t>
        </is>
      </c>
    </row>
    <row r="1355">
      <c r="A1355">
        <f>IF($E1355=$E1354,$A1354+1,1)</f>
        <v/>
      </c>
      <c r="B1355" t="inlineStr">
        <is>
          <t>THE GILBERT FOUNDATION INC</t>
        </is>
      </c>
      <c r="C1355" t="inlineStr">
        <is>
          <t>61-1374986</t>
        </is>
      </c>
      <c r="D1355" t="inlineStr">
        <is>
          <t>Kentucky</t>
        </is>
      </c>
      <c r="E1355" t="inlineStr">
        <is>
          <t>KY</t>
        </is>
      </c>
      <c r="F1355" t="n">
        <v>2024</v>
      </c>
      <c r="G1355" t="n">
        <v>1</v>
      </c>
      <c r="H1355" s="13" t="n">
        <v>1026619</v>
      </c>
      <c r="I1355" s="12" t="n">
        <v>12</v>
      </c>
      <c r="J1355" s="13" t="n">
        <v>3500</v>
      </c>
      <c r="K1355" s="13">
        <f>IFERROR($H1355/$I1355,"")</f>
        <v/>
      </c>
      <c r="L1355" s="13" t="n">
        <v>987319</v>
      </c>
      <c r="N1355" t="inlineStr">
        <is>
          <t>Yes</t>
        </is>
      </c>
      <c r="O1355" t="inlineStr">
        <is>
          <t>Not stated</t>
        </is>
      </c>
      <c r="P1355" s="9" t="inlineStr">
        <is>
          <t>https://gilbertfoundation.org/</t>
        </is>
      </c>
      <c r="Q1355" s="9" t="inlineStr">
        <is>
          <t>https://grantcue.com/foundations/the-gilbert-foundation-inc-c-o-candace-medina-611374986</t>
        </is>
      </c>
    </row>
    <row r="1356">
      <c r="A1356">
        <f>IF($E1356=$E1355,$A1355+1,1)</f>
        <v/>
      </c>
      <c r="B1356" t="inlineStr">
        <is>
          <t>B J KILLIAN FOUNDATION</t>
        </is>
      </c>
      <c r="C1356" t="inlineStr">
        <is>
          <t>31-1077598</t>
        </is>
      </c>
      <c r="D1356" t="inlineStr">
        <is>
          <t>Kentucky</t>
        </is>
      </c>
      <c r="E1356" t="inlineStr">
        <is>
          <t>KY</t>
        </is>
      </c>
      <c r="F1356" t="n">
        <v>2025</v>
      </c>
      <c r="G1356" t="n">
        <v>2</v>
      </c>
      <c r="H1356" s="13" t="n">
        <v>1020000</v>
      </c>
      <c r="I1356" s="12" t="n">
        <v>50</v>
      </c>
      <c r="J1356" s="13" t="n">
        <v>20000</v>
      </c>
      <c r="K1356" s="13">
        <f>IFERROR($H1356/$I1356,"")</f>
        <v/>
      </c>
      <c r="L1356" s="13" t="n">
        <v>55000</v>
      </c>
      <c r="M1356" t="inlineStr">
        <is>
          <t>MO</t>
        </is>
      </c>
      <c r="N1356" t="inlineStr">
        <is>
          <t>No</t>
        </is>
      </c>
      <c r="O1356" t="inlineStr">
        <is>
          <t>Not stated</t>
        </is>
      </c>
      <c r="Q1356" s="9" t="inlineStr">
        <is>
          <t>https://grantcue.com/foundations/b-j-killian-foundation-311077598</t>
        </is>
      </c>
    </row>
    <row r="1357">
      <c r="A1357">
        <f>IF($E1357=$E1356,$A1356+1,1)</f>
        <v/>
      </c>
      <c r="B1357" t="inlineStr">
        <is>
          <t>THE KING'S DAUGHTERS AND SONS FOUNDATION OF KENTUCKY INC</t>
        </is>
      </c>
      <c r="C1357" t="inlineStr">
        <is>
          <t>61-0449188</t>
        </is>
      </c>
      <c r="D1357" t="inlineStr">
        <is>
          <t>Kentucky</t>
        </is>
      </c>
      <c r="E1357" t="inlineStr">
        <is>
          <t>KY</t>
        </is>
      </c>
      <c r="F1357" t="n">
        <v>2025</v>
      </c>
      <c r="G1357" t="n">
        <v>2</v>
      </c>
      <c r="H1357" s="13" t="n">
        <v>1006506</v>
      </c>
      <c r="I1357" s="12" t="n">
        <v>76</v>
      </c>
      <c r="J1357" s="13" t="n">
        <v>10000</v>
      </c>
      <c r="K1357" s="13">
        <f>IFERROR($H1357/$I1357,"")</f>
        <v/>
      </c>
      <c r="L1357" s="13" t="n">
        <v>56251</v>
      </c>
      <c r="M1357" t="inlineStr">
        <is>
          <t>WV, NY</t>
        </is>
      </c>
      <c r="N1357" t="inlineStr">
        <is>
          <t>Yes</t>
        </is>
      </c>
      <c r="O1357" t="inlineStr">
        <is>
          <t>Yes</t>
        </is>
      </c>
      <c r="P1357" s="9" t="inlineStr">
        <is>
          <t>https://www.tkdsf.org/</t>
        </is>
      </c>
      <c r="Q1357" s="9" t="inlineStr">
        <is>
          <t>https://grantcue.com/foundations/the-king-s-daughters-and-sons-foundation-of-kentucky-inc-610449188</t>
        </is>
      </c>
    </row>
    <row r="1358">
      <c r="A1358">
        <f>IF($E1358=$E1357,$A1357+1,1)</f>
        <v/>
      </c>
      <c r="B1358" t="inlineStr">
        <is>
          <t>MARILYN &amp; WILLIAM YOUNG CHARITABLE FOUNDATION INC</t>
        </is>
      </c>
      <c r="C1358" t="inlineStr">
        <is>
          <t>61-6175836</t>
        </is>
      </c>
      <c r="D1358" t="inlineStr">
        <is>
          <t>Kentucky</t>
        </is>
      </c>
      <c r="E1358" t="inlineStr">
        <is>
          <t>KY</t>
        </is>
      </c>
      <c r="F1358" t="n">
        <v>2025</v>
      </c>
      <c r="G1358" t="n">
        <v>2</v>
      </c>
      <c r="H1358" s="13" t="n">
        <v>1006150</v>
      </c>
      <c r="I1358" s="12" t="n">
        <v>105</v>
      </c>
      <c r="J1358" s="13" t="n">
        <v>3000</v>
      </c>
      <c r="K1358" s="13">
        <f>IFERROR($H1358/$I1358,"")</f>
        <v/>
      </c>
      <c r="L1358" s="13" t="n">
        <v>100000</v>
      </c>
      <c r="M1358" t="inlineStr">
        <is>
          <t>GA, NY, CA</t>
        </is>
      </c>
      <c r="N1358" t="inlineStr">
        <is>
          <t>Yes</t>
        </is>
      </c>
      <c r="O1358" t="inlineStr">
        <is>
          <t>Not stated</t>
        </is>
      </c>
      <c r="P1358" s="9" t="inlineStr">
        <is>
          <t>https://mwyoungfoundation.org/</t>
        </is>
      </c>
      <c r="Q1358" s="9" t="inlineStr">
        <is>
          <t>https://grantcue.com/foundations/marilyn-and-william-young-charitable-foundation-inc-c-o-sara-hemingway-ex-di-616175836</t>
        </is>
      </c>
    </row>
    <row r="1359">
      <c r="A1359">
        <f>IF($E1359=$E1358,$A1358+1,1)</f>
        <v/>
      </c>
      <c r="B1359" t="inlineStr">
        <is>
          <t>THE MULHOLLEM CRAVENS FOUNDATION</t>
        </is>
      </c>
      <c r="C1359" t="inlineStr">
        <is>
          <t>20-3835578</t>
        </is>
      </c>
      <c r="D1359" t="inlineStr">
        <is>
          <t>Kentucky</t>
        </is>
      </c>
      <c r="E1359" t="inlineStr">
        <is>
          <t>KY</t>
        </is>
      </c>
      <c r="F1359" t="n">
        <v>2025</v>
      </c>
      <c r="G1359" t="n">
        <v>2</v>
      </c>
      <c r="H1359" s="13" t="n">
        <v>1005900</v>
      </c>
      <c r="I1359" s="12" t="n">
        <v>42</v>
      </c>
      <c r="J1359" s="13" t="n">
        <v>10000</v>
      </c>
      <c r="K1359" s="13">
        <f>IFERROR($H1359/$I1359,"")</f>
        <v/>
      </c>
      <c r="L1359" s="13" t="n">
        <v>100000</v>
      </c>
      <c r="M1359" t="inlineStr">
        <is>
          <t>MN, ND, NY</t>
        </is>
      </c>
      <c r="N1359" t="inlineStr">
        <is>
          <t>No</t>
        </is>
      </c>
      <c r="O1359" t="inlineStr">
        <is>
          <t>Not stated</t>
        </is>
      </c>
      <c r="Q1359" s="9" t="inlineStr">
        <is>
          <t>https://grantcue.com/foundations/the-mulhollem-cravens-foundation-203835578</t>
        </is>
      </c>
    </row>
    <row r="1360">
      <c r="A1360">
        <f>IF($E1360=$E1359,$A1359+1,1)</f>
        <v/>
      </c>
      <c r="B1360" t="inlineStr">
        <is>
          <t>Public Welfare Foundation Inc</t>
        </is>
      </c>
      <c r="C1360" t="inlineStr">
        <is>
          <t>54-0597601</t>
        </is>
      </c>
      <c r="D1360" t="inlineStr">
        <is>
          <t>Louisiana</t>
        </is>
      </c>
      <c r="E1360" t="inlineStr">
        <is>
          <t>LA</t>
        </is>
      </c>
      <c r="F1360" t="n">
        <v>2023</v>
      </c>
      <c r="G1360" t="n">
        <v>1</v>
      </c>
      <c r="H1360" s="13" t="n">
        <v>25497906</v>
      </c>
      <c r="I1360" s="12" t="n">
        <v>210</v>
      </c>
      <c r="J1360" s="13" t="n">
        <v>100000</v>
      </c>
      <c r="K1360" s="13">
        <f>IFERROR($H1360/$I1360,"")</f>
        <v/>
      </c>
      <c r="L1360" s="13" t="n">
        <v>500000</v>
      </c>
      <c r="M1360" t="inlineStr">
        <is>
          <t>NY, CO, MI</t>
        </is>
      </c>
      <c r="N1360" t="inlineStr">
        <is>
          <t>Yes</t>
        </is>
      </c>
      <c r="O1360" t="inlineStr">
        <is>
          <t>Yes</t>
        </is>
      </c>
      <c r="P1360" s="9" t="inlineStr">
        <is>
          <t>https://www.publicwelfare.org/</t>
        </is>
      </c>
      <c r="Q1360" s="9" t="inlineStr">
        <is>
          <t>https://grantcue.com/foundations/public-welfare-foundation-inc-540597601</t>
        </is>
      </c>
    </row>
    <row r="1361">
      <c r="A1361">
        <f>IF($E1361=$E1360,$A1360+1,1)</f>
        <v/>
      </c>
      <c r="B1361" t="inlineStr">
        <is>
          <t>STULLER FAMILY FOUNDATION</t>
        </is>
      </c>
      <c r="C1361" t="inlineStr">
        <is>
          <t>72-1282688</t>
        </is>
      </c>
      <c r="D1361" t="inlineStr">
        <is>
          <t>Louisiana</t>
        </is>
      </c>
      <c r="E1361" t="inlineStr">
        <is>
          <t>LA</t>
        </is>
      </c>
      <c r="F1361" t="n">
        <v>2024</v>
      </c>
      <c r="G1361" t="n">
        <v>3</v>
      </c>
      <c r="H1361" s="13" t="n">
        <v>14460909</v>
      </c>
      <c r="I1361" s="12" t="n">
        <v>6</v>
      </c>
      <c r="J1361" s="13" t="n">
        <v>2410151.5</v>
      </c>
      <c r="K1361" s="13">
        <f>IFERROR($H1361/$I1361,"")</f>
        <v/>
      </c>
      <c r="L1361" s="13" t="n">
        <v>3164833</v>
      </c>
      <c r="N1361" t="inlineStr">
        <is>
          <t>Yes</t>
        </is>
      </c>
      <c r="O1361" t="inlineStr">
        <is>
          <t>Yes</t>
        </is>
      </c>
      <c r="P1361" s="9" t="inlineStr">
        <is>
          <t>https://www.stullerfoundation.org/</t>
        </is>
      </c>
      <c r="Q1361" s="9" t="inlineStr">
        <is>
          <t>https://grantcue.com/foundations/stuller-family-foundation-721282688</t>
        </is>
      </c>
    </row>
    <row r="1362">
      <c r="A1362">
        <f>IF($E1362=$E1361,$A1361+1,1)</f>
        <v/>
      </c>
      <c r="B1362" t="inlineStr">
        <is>
          <t>THE HUEY &amp; ANGELINA WILSON FOUNDATION</t>
        </is>
      </c>
      <c r="C1362" t="inlineStr">
        <is>
          <t>58-1714586</t>
        </is>
      </c>
      <c r="D1362" t="inlineStr">
        <is>
          <t>Louisiana</t>
        </is>
      </c>
      <c r="E1362" t="inlineStr">
        <is>
          <t>LA</t>
        </is>
      </c>
      <c r="F1362" t="n">
        <v>2024</v>
      </c>
      <c r="G1362" t="n">
        <v>2</v>
      </c>
      <c r="H1362" s="13" t="n">
        <v>12966550</v>
      </c>
      <c r="I1362" s="12" t="n">
        <v>206</v>
      </c>
      <c r="J1362" s="13" t="n">
        <v>46850</v>
      </c>
      <c r="K1362" s="13">
        <f>IFERROR($H1362/$I1362,"")</f>
        <v/>
      </c>
      <c r="L1362" s="13" t="n">
        <v>628000</v>
      </c>
      <c r="N1362" t="inlineStr">
        <is>
          <t>Yes</t>
        </is>
      </c>
      <c r="O1362" t="inlineStr">
        <is>
          <t>Yes</t>
        </is>
      </c>
      <c r="P1362" s="9" t="inlineStr">
        <is>
          <t>https://www.hawilsonfoundation.org/</t>
        </is>
      </c>
      <c r="Q1362" s="9" t="inlineStr">
        <is>
          <t>https://grantcue.com/foundations/the-huey-and-angelina-wilson-foundation-581714586</t>
        </is>
      </c>
    </row>
    <row r="1363">
      <c r="A1363">
        <f>IF($E1363=$E1362,$A1362+1,1)</f>
        <v/>
      </c>
      <c r="B1363" t="inlineStr">
        <is>
          <t>THE EDWARD L RISPONE FAMILY FOUNDATION</t>
        </is>
      </c>
      <c r="C1363" t="inlineStr">
        <is>
          <t>72-1474941</t>
        </is>
      </c>
      <c r="D1363" t="inlineStr">
        <is>
          <t>Louisiana</t>
        </is>
      </c>
      <c r="E1363" t="inlineStr">
        <is>
          <t>LA</t>
        </is>
      </c>
      <c r="F1363" t="n">
        <v>2024</v>
      </c>
      <c r="G1363" t="n">
        <v>2</v>
      </c>
      <c r="H1363" s="13" t="n">
        <v>11345604</v>
      </c>
      <c r="I1363" s="12" t="n">
        <v>64</v>
      </c>
      <c r="J1363" s="13" t="n">
        <v>10000</v>
      </c>
      <c r="K1363" s="13">
        <f>IFERROR($H1363/$I1363,"")</f>
        <v/>
      </c>
      <c r="L1363" s="13" t="n">
        <v>5004400</v>
      </c>
      <c r="M1363" t="inlineStr">
        <is>
          <t>OH, FL, CO</t>
        </is>
      </c>
      <c r="N1363" t="inlineStr">
        <is>
          <t>No</t>
        </is>
      </c>
      <c r="O1363" t="inlineStr">
        <is>
          <t>Not stated</t>
        </is>
      </c>
      <c r="Q1363" s="9" t="inlineStr">
        <is>
          <t>https://grantcue.com/foundations/the-edward-l-rispone-family-foundation-721474941</t>
        </is>
      </c>
    </row>
    <row r="1364">
      <c r="A1364">
        <f>IF($E1364=$E1363,$A1363+1,1)</f>
        <v/>
      </c>
      <c r="B1364" t="inlineStr">
        <is>
          <t>MARSHALL LEGACY FOUNDATION</t>
        </is>
      </c>
      <c r="C1364" t="inlineStr">
        <is>
          <t>46-7206339</t>
        </is>
      </c>
      <c r="D1364" t="inlineStr">
        <is>
          <t>Louisiana</t>
        </is>
      </c>
      <c r="E1364" t="inlineStr">
        <is>
          <t>LA</t>
        </is>
      </c>
      <c r="F1364" t="n">
        <v>2024</v>
      </c>
      <c r="G1364" t="n">
        <v>2</v>
      </c>
      <c r="H1364" s="13" t="n">
        <v>10985000</v>
      </c>
      <c r="I1364" s="12" t="n">
        <v>25</v>
      </c>
      <c r="J1364" s="13" t="n">
        <v>100000</v>
      </c>
      <c r="K1364" s="13">
        <f>IFERROR($H1364/$I1364,"")</f>
        <v/>
      </c>
      <c r="L1364" s="13" t="n">
        <v>1500000</v>
      </c>
      <c r="M1364" t="inlineStr">
        <is>
          <t>TX, CO, CT</t>
        </is>
      </c>
      <c r="N1364" t="inlineStr">
        <is>
          <t>No</t>
        </is>
      </c>
      <c r="O1364" t="inlineStr">
        <is>
          <t>Not stated</t>
        </is>
      </c>
      <c r="Q1364" s="9" t="inlineStr">
        <is>
          <t>https://grantcue.com/foundations/marshall-legacy-foundation-467206339</t>
        </is>
      </c>
    </row>
    <row r="1365">
      <c r="A1365">
        <f>IF($E1365=$E1364,$A1364+1,1)</f>
        <v/>
      </c>
      <c r="B1365" t="inlineStr">
        <is>
          <t>BAPTIST COMMUNITY MINISTRIES</t>
        </is>
      </c>
      <c r="C1365" t="inlineStr">
        <is>
          <t>72-0423887</t>
        </is>
      </c>
      <c r="D1365" t="inlineStr">
        <is>
          <t>Louisiana</t>
        </is>
      </c>
      <c r="E1365" t="inlineStr">
        <is>
          <t>LA</t>
        </is>
      </c>
      <c r="F1365" t="n">
        <v>2023</v>
      </c>
      <c r="G1365" t="n">
        <v>1</v>
      </c>
      <c r="H1365" s="13" t="n">
        <v>10028543</v>
      </c>
      <c r="I1365" s="12" t="n">
        <v>266</v>
      </c>
      <c r="J1365" s="13" t="n">
        <v>5000</v>
      </c>
      <c r="K1365" s="13">
        <f>IFERROR($H1365/$I1365,"")</f>
        <v/>
      </c>
      <c r="L1365" s="13" t="n">
        <v>1000000</v>
      </c>
      <c r="M1365" t="inlineStr">
        <is>
          <t>NY, MO, IL</t>
        </is>
      </c>
      <c r="N1365" t="inlineStr">
        <is>
          <t>Yes</t>
        </is>
      </c>
      <c r="O1365" t="inlineStr">
        <is>
          <t>Yes</t>
        </is>
      </c>
      <c r="P1365" s="9" t="inlineStr">
        <is>
          <t>https://bcm.org/</t>
        </is>
      </c>
      <c r="Q1365" s="9" t="inlineStr">
        <is>
          <t>https://grantcue.com/foundations/baptist-community-ministries-720423887</t>
        </is>
      </c>
    </row>
    <row r="1366">
      <c r="A1366">
        <f>IF($E1366=$E1365,$A1365+1,1)</f>
        <v/>
      </c>
      <c r="B1366" t="inlineStr">
        <is>
          <t>Gayle and Tom Benson Charitable Foundation</t>
        </is>
      </c>
      <c r="C1366" t="inlineStr">
        <is>
          <t>26-0221908</t>
        </is>
      </c>
      <c r="D1366" t="inlineStr">
        <is>
          <t>Louisiana</t>
        </is>
      </c>
      <c r="E1366" t="inlineStr">
        <is>
          <t>LA</t>
        </is>
      </c>
      <c r="F1366" t="n">
        <v>2024</v>
      </c>
      <c r="G1366" t="n">
        <v>1</v>
      </c>
      <c r="H1366" s="13" t="n">
        <v>9573988</v>
      </c>
      <c r="I1366" s="12" t="n">
        <v>93</v>
      </c>
      <c r="J1366" s="13" t="n">
        <v>5000</v>
      </c>
      <c r="K1366" s="13">
        <f>IFERROR($H1366/$I1366,"")</f>
        <v/>
      </c>
      <c r="L1366" s="13" t="n">
        <v>2600000</v>
      </c>
      <c r="M1366" t="inlineStr">
        <is>
          <t>VA, NH, PA</t>
        </is>
      </c>
      <c r="N1366" t="inlineStr">
        <is>
          <t>Yes</t>
        </is>
      </c>
      <c r="O1366" t="inlineStr">
        <is>
          <t>Not stated</t>
        </is>
      </c>
      <c r="P1366" s="9" t="inlineStr">
        <is>
          <t>https://gtbcf.org/</t>
        </is>
      </c>
      <c r="Q1366" s="9" t="inlineStr">
        <is>
          <t>https://grantcue.com/foundations/gayle-and-tom-benson-charitable-foundation-260221908</t>
        </is>
      </c>
    </row>
    <row r="1367">
      <c r="A1367">
        <f>IF($E1367=$E1366,$A1366+1,1)</f>
        <v/>
      </c>
      <c r="B1367" t="inlineStr">
        <is>
          <t>THE ALTA AND JOHN FRANKS FOUNDATION</t>
        </is>
      </c>
      <c r="C1367" t="inlineStr">
        <is>
          <t>23-7422163</t>
        </is>
      </c>
      <c r="D1367" t="inlineStr">
        <is>
          <t>Louisiana</t>
        </is>
      </c>
      <c r="E1367" t="inlineStr">
        <is>
          <t>LA</t>
        </is>
      </c>
      <c r="F1367" t="n">
        <v>2024</v>
      </c>
      <c r="G1367" t="n">
        <v>1</v>
      </c>
      <c r="H1367" s="13" t="n">
        <v>8651460</v>
      </c>
      <c r="I1367" s="12" t="n">
        <v>70</v>
      </c>
      <c r="J1367" s="13" t="n">
        <v>50000</v>
      </c>
      <c r="K1367" s="13">
        <f>IFERROR($H1367/$I1367,"")</f>
        <v/>
      </c>
      <c r="L1367" s="13" t="n">
        <v>1000000</v>
      </c>
      <c r="M1367" t="inlineStr">
        <is>
          <t>NY, DC, VA</t>
        </is>
      </c>
      <c r="N1367" t="inlineStr">
        <is>
          <t>No</t>
        </is>
      </c>
      <c r="O1367" t="inlineStr">
        <is>
          <t>Not stated</t>
        </is>
      </c>
      <c r="Q1367" s="9" t="inlineStr">
        <is>
          <t>https://grantcue.com/foundations/the-alta-and-john-franks-foundation-237422163</t>
        </is>
      </c>
    </row>
    <row r="1368">
      <c r="A1368">
        <f>IF($E1368=$E1367,$A1367+1,1)</f>
        <v/>
      </c>
      <c r="B1368" t="inlineStr">
        <is>
          <t>RILEY &amp; BARBARA G SUNDERLAND CHARITABLE TRUST</t>
        </is>
      </c>
      <c r="C1368" t="inlineStr">
        <is>
          <t>04-6623358</t>
        </is>
      </c>
      <c r="D1368" t="inlineStr">
        <is>
          <t>Louisiana</t>
        </is>
      </c>
      <c r="E1368" t="inlineStr">
        <is>
          <t>LA</t>
        </is>
      </c>
      <c r="F1368" t="n">
        <v>2024</v>
      </c>
      <c r="G1368" t="n">
        <v>1</v>
      </c>
      <c r="H1368" s="13" t="n">
        <v>8420631</v>
      </c>
      <c r="I1368" s="12" t="n">
        <v>7</v>
      </c>
      <c r="J1368" s="13" t="n">
        <v>505238</v>
      </c>
      <c r="K1368" s="13">
        <f>IFERROR($H1368/$I1368,"")</f>
        <v/>
      </c>
      <c r="L1368" s="13" t="n">
        <v>3620871</v>
      </c>
      <c r="M1368" t="inlineStr">
        <is>
          <t>MD, ME, DC</t>
        </is>
      </c>
      <c r="N1368" t="inlineStr">
        <is>
          <t>Yes</t>
        </is>
      </c>
      <c r="O1368" t="inlineStr">
        <is>
          <t>Not stated</t>
        </is>
      </c>
      <c r="Q1368" s="9" t="inlineStr">
        <is>
          <t>https://grantcue.com/foundations/riley-and-barbara-g-sunderland-charitable-trust-046623358</t>
        </is>
      </c>
    </row>
    <row r="1369">
      <c r="A1369">
        <f>IF($E1369=$E1368,$A1368+1,1)</f>
        <v/>
      </c>
      <c r="B1369" t="inlineStr">
        <is>
          <t>ARLENE &amp; JOSEPH MERAUX CHARITABLE FOUNDATION INC</t>
        </is>
      </c>
      <c r="C1369" t="inlineStr">
        <is>
          <t>72-1400981</t>
        </is>
      </c>
      <c r="D1369" t="inlineStr">
        <is>
          <t>Louisiana</t>
        </is>
      </c>
      <c r="E1369" t="inlineStr">
        <is>
          <t>LA</t>
        </is>
      </c>
      <c r="F1369" t="n">
        <v>2025</v>
      </c>
      <c r="G1369" t="n">
        <v>2</v>
      </c>
      <c r="H1369" s="13" t="n">
        <v>7736989</v>
      </c>
      <c r="I1369" s="12" t="n">
        <v>89</v>
      </c>
      <c r="J1369" s="13" t="n">
        <v>7500</v>
      </c>
      <c r="K1369" s="13">
        <f>IFERROR($H1369/$I1369,"")</f>
        <v/>
      </c>
      <c r="L1369" s="13" t="n">
        <v>2655000</v>
      </c>
      <c r="M1369" t="inlineStr">
        <is>
          <t>MN, MI, NY</t>
        </is>
      </c>
      <c r="N1369" t="inlineStr">
        <is>
          <t>No</t>
        </is>
      </c>
      <c r="O1369" t="inlineStr">
        <is>
          <t>Not stated</t>
        </is>
      </c>
      <c r="Q1369" s="9" t="inlineStr">
        <is>
          <t>https://grantcue.com/foundations/arlene-and-joseph-meraux-charitable-foundation-inc-721400981</t>
        </is>
      </c>
    </row>
    <row r="1370">
      <c r="A1370">
        <f>IF($E1370=$E1369,$A1369+1,1)</f>
        <v/>
      </c>
      <c r="B1370" t="inlineStr">
        <is>
          <t>GOLDRING FAMILY FOUNDATION</t>
        </is>
      </c>
      <c r="C1370" t="inlineStr">
        <is>
          <t>72-6022666</t>
        </is>
      </c>
      <c r="D1370" t="inlineStr">
        <is>
          <t>Louisiana</t>
        </is>
      </c>
      <c r="E1370" t="inlineStr">
        <is>
          <t>LA</t>
        </is>
      </c>
      <c r="F1370" t="n">
        <v>2024</v>
      </c>
      <c r="G1370" t="n">
        <v>1</v>
      </c>
      <c r="H1370" s="13" t="n">
        <v>6997992</v>
      </c>
      <c r="I1370" s="12" t="n">
        <v>305</v>
      </c>
      <c r="J1370" s="13" t="n">
        <v>7000</v>
      </c>
      <c r="K1370" s="13">
        <f>IFERROR($H1370/$I1370,"")</f>
        <v/>
      </c>
      <c r="L1370" s="13" t="n">
        <v>1000000</v>
      </c>
      <c r="M1370" t="inlineStr">
        <is>
          <t>MS, KY, NY</t>
        </is>
      </c>
      <c r="N1370" t="inlineStr">
        <is>
          <t>Yes</t>
        </is>
      </c>
      <c r="O1370" t="inlineStr">
        <is>
          <t>Not stated</t>
        </is>
      </c>
      <c r="P1370" s="9" t="inlineStr">
        <is>
          <t>https://www.goldringfoundation.com/</t>
        </is>
      </c>
      <c r="Q1370" s="9" t="inlineStr">
        <is>
          <t>https://grantcue.com/foundations/goldring-family-foundation-726022666</t>
        </is>
      </c>
    </row>
    <row r="1371">
      <c r="A1371">
        <f>IF($E1371=$E1370,$A1370+1,1)</f>
        <v/>
      </c>
      <c r="B1371" t="inlineStr">
        <is>
          <t>Zemurray Foundation</t>
        </is>
      </c>
      <c r="C1371" t="inlineStr">
        <is>
          <t>72-0539603</t>
        </is>
      </c>
      <c r="D1371" t="inlineStr">
        <is>
          <t>Louisiana</t>
        </is>
      </c>
      <c r="E1371" t="inlineStr">
        <is>
          <t>LA</t>
        </is>
      </c>
      <c r="F1371" t="n">
        <v>2024</v>
      </c>
      <c r="G1371" t="n">
        <v>1</v>
      </c>
      <c r="H1371" s="13" t="n">
        <v>6994166</v>
      </c>
      <c r="I1371" s="12" t="n">
        <v>33</v>
      </c>
      <c r="J1371" s="13" t="n">
        <v>50000</v>
      </c>
      <c r="K1371" s="13">
        <f>IFERROR($H1371/$I1371,"")</f>
        <v/>
      </c>
      <c r="L1371" s="13" t="n">
        <v>1500000</v>
      </c>
      <c r="M1371" t="inlineStr">
        <is>
          <t>DC, TN, FL</t>
        </is>
      </c>
      <c r="N1371" t="inlineStr">
        <is>
          <t>No</t>
        </is>
      </c>
      <c r="O1371" t="inlineStr">
        <is>
          <t>Not stated</t>
        </is>
      </c>
      <c r="Q1371" s="9" t="inlineStr">
        <is>
          <t>https://grantcue.com/foundations/zemurray-foundation-720539603</t>
        </is>
      </c>
    </row>
    <row r="1372">
      <c r="A1372">
        <f>IF($E1372=$E1371,$A1371+1,1)</f>
        <v/>
      </c>
      <c r="B1372" t="inlineStr">
        <is>
          <t>THE BOOTH-BRICKER FUND</t>
        </is>
      </c>
      <c r="C1372" t="inlineStr">
        <is>
          <t>72-0818077</t>
        </is>
      </c>
      <c r="D1372" t="inlineStr">
        <is>
          <t>Louisiana</t>
        </is>
      </c>
      <c r="E1372" t="inlineStr">
        <is>
          <t>LA</t>
        </is>
      </c>
      <c r="F1372" t="n">
        <v>2025</v>
      </c>
      <c r="G1372" t="n">
        <v>2</v>
      </c>
      <c r="H1372" s="13" t="n">
        <v>6507435</v>
      </c>
      <c r="I1372" s="12" t="n">
        <v>119</v>
      </c>
      <c r="J1372" s="13" t="n">
        <v>3250</v>
      </c>
      <c r="K1372" s="13">
        <f>IFERROR($H1372/$I1372,"")</f>
        <v/>
      </c>
      <c r="L1372" s="13" t="n">
        <v>1270000</v>
      </c>
      <c r="M1372" t="inlineStr">
        <is>
          <t>NY, CA, VA</t>
        </is>
      </c>
      <c r="N1372" t="inlineStr">
        <is>
          <t>Yes</t>
        </is>
      </c>
      <c r="O1372" t="inlineStr">
        <is>
          <t>Yes</t>
        </is>
      </c>
      <c r="P1372" s="9" t="inlineStr">
        <is>
          <t>https://theboothbrickerfund.org/</t>
        </is>
      </c>
      <c r="Q1372" s="9" t="inlineStr">
        <is>
          <t>https://grantcue.com/foundations/the-booth-bricker-fund-720818077</t>
        </is>
      </c>
    </row>
    <row r="1373">
      <c r="A1373">
        <f>IF($E1373=$E1372,$A1372+1,1)</f>
        <v/>
      </c>
      <c r="B1373" t="inlineStr">
        <is>
          <t>WORLDQUANT FOUNDATION</t>
        </is>
      </c>
      <c r="C1373" t="inlineStr">
        <is>
          <t>26-3576736</t>
        </is>
      </c>
      <c r="D1373" t="inlineStr">
        <is>
          <t>Louisiana</t>
        </is>
      </c>
      <c r="E1373" t="inlineStr">
        <is>
          <t>LA</t>
        </is>
      </c>
      <c r="F1373" t="n">
        <v>2024</v>
      </c>
      <c r="G1373" t="n">
        <v>1</v>
      </c>
      <c r="H1373" s="13" t="n">
        <v>6148801</v>
      </c>
      <c r="I1373" s="12" t="n">
        <v>7</v>
      </c>
      <c r="J1373" s="13" t="n">
        <v>30000</v>
      </c>
      <c r="K1373" s="13">
        <f>IFERROR($H1373/$I1373,"")</f>
        <v/>
      </c>
      <c r="L1373" s="13" t="n">
        <v>5560101</v>
      </c>
      <c r="M1373" t="inlineStr">
        <is>
          <t>NY, CT</t>
        </is>
      </c>
      <c r="N1373" t="inlineStr">
        <is>
          <t>Yes</t>
        </is>
      </c>
      <c r="O1373" t="inlineStr">
        <is>
          <t>Yes</t>
        </is>
      </c>
      <c r="P1373" s="9" t="inlineStr">
        <is>
          <t>https://worldquant.org/</t>
        </is>
      </c>
      <c r="Q1373" s="9" t="inlineStr">
        <is>
          <t>https://grantcue.com/foundations/worldquant-foundation-263576736</t>
        </is>
      </c>
    </row>
    <row r="1374">
      <c r="A1374">
        <f>IF($E1374=$E1373,$A1373+1,1)</f>
        <v/>
      </c>
      <c r="B1374" t="inlineStr">
        <is>
          <t>OSCAR J TOLMAS CHARITABLE TRUST</t>
        </is>
      </c>
      <c r="C1374" t="inlineStr">
        <is>
          <t>46-7235211</t>
        </is>
      </c>
      <c r="D1374" t="inlineStr">
        <is>
          <t>Louisiana</t>
        </is>
      </c>
      <c r="E1374" t="inlineStr">
        <is>
          <t>LA</t>
        </is>
      </c>
      <c r="F1374" t="n">
        <v>2025</v>
      </c>
      <c r="G1374" t="n">
        <v>2</v>
      </c>
      <c r="H1374" s="13" t="n">
        <v>5936455</v>
      </c>
      <c r="I1374" s="12" t="n">
        <v>142</v>
      </c>
      <c r="J1374" s="13" t="n">
        <v>25000</v>
      </c>
      <c r="K1374" s="13">
        <f>IFERROR($H1374/$I1374,"")</f>
        <v/>
      </c>
      <c r="L1374" s="13" t="n">
        <v>337500</v>
      </c>
      <c r="M1374" t="inlineStr">
        <is>
          <t>TX, MS, MI</t>
        </is>
      </c>
      <c r="N1374" t="inlineStr">
        <is>
          <t>No</t>
        </is>
      </c>
      <c r="O1374" t="inlineStr">
        <is>
          <t>Not stated</t>
        </is>
      </c>
      <c r="Q1374" s="9" t="inlineStr">
        <is>
          <t>https://grantcue.com/foundations/oscar-j-tolmas-charitable-trust-467235211</t>
        </is>
      </c>
    </row>
    <row r="1375">
      <c r="A1375">
        <f>IF($E1375=$E1374,$A1374+1,1)</f>
        <v/>
      </c>
      <c r="B1375" t="inlineStr">
        <is>
          <t>EYE EAR NOSE &amp; THROAT FOUNDATION</t>
        </is>
      </c>
      <c r="C1375" t="inlineStr">
        <is>
          <t>72-0928511</t>
        </is>
      </c>
      <c r="D1375" t="inlineStr">
        <is>
          <t>Louisiana</t>
        </is>
      </c>
      <c r="E1375" t="inlineStr">
        <is>
          <t>LA</t>
        </is>
      </c>
      <c r="F1375" t="n">
        <v>2025</v>
      </c>
      <c r="G1375" t="n">
        <v>2</v>
      </c>
      <c r="H1375" s="13" t="n">
        <v>5155875</v>
      </c>
      <c r="I1375" s="12" t="n">
        <v>31</v>
      </c>
      <c r="J1375" s="13" t="n">
        <v>42957</v>
      </c>
      <c r="K1375" s="13">
        <f>IFERROR($H1375/$I1375,"")</f>
        <v/>
      </c>
      <c r="L1375" s="13" t="n">
        <v>980272</v>
      </c>
      <c r="M1375" t="inlineStr">
        <is>
          <t>MO</t>
        </is>
      </c>
      <c r="N1375" t="inlineStr">
        <is>
          <t>Yes</t>
        </is>
      </c>
      <c r="O1375" t="inlineStr">
        <is>
          <t>Not stated</t>
        </is>
      </c>
      <c r="P1375" s="9" t="inlineStr">
        <is>
          <t>https://www.eentneworleans.org/</t>
        </is>
      </c>
      <c r="Q1375" s="9" t="inlineStr">
        <is>
          <t>https://grantcue.com/foundations/eye-ear-nose-and-throat-foundation-720928511</t>
        </is>
      </c>
    </row>
    <row r="1376">
      <c r="A1376">
        <f>IF($E1376=$E1375,$A1375+1,1)</f>
        <v/>
      </c>
      <c r="B1376" t="inlineStr">
        <is>
          <t>PRIDDY FAMILY FOUNDATION</t>
        </is>
      </c>
      <c r="C1376" t="inlineStr">
        <is>
          <t>47-5005314</t>
        </is>
      </c>
      <c r="D1376" t="inlineStr">
        <is>
          <t>Louisiana</t>
        </is>
      </c>
      <c r="E1376" t="inlineStr">
        <is>
          <t>LA</t>
        </is>
      </c>
      <c r="F1376" t="n">
        <v>2024</v>
      </c>
      <c r="G1376" t="n">
        <v>1</v>
      </c>
      <c r="H1376" s="13" t="n">
        <v>4352000</v>
      </c>
      <c r="I1376" s="12" t="n">
        <v>7</v>
      </c>
      <c r="J1376" s="13" t="n">
        <v>50000</v>
      </c>
      <c r="K1376" s="13">
        <f>IFERROR($H1376/$I1376,"")</f>
        <v/>
      </c>
      <c r="L1376" s="13" t="n">
        <v>2500000</v>
      </c>
      <c r="M1376" t="inlineStr">
        <is>
          <t>NV, NY, TX</t>
        </is>
      </c>
      <c r="N1376" t="inlineStr">
        <is>
          <t>No</t>
        </is>
      </c>
      <c r="O1376" t="inlineStr">
        <is>
          <t>Not stated</t>
        </is>
      </c>
      <c r="Q1376" s="9" t="inlineStr">
        <is>
          <t>https://grantcue.com/foundations/priddy-family-foundation-475005314</t>
        </is>
      </c>
    </row>
    <row r="1377">
      <c r="A1377">
        <f>IF($E1377=$E1376,$A1376+1,1)</f>
        <v/>
      </c>
      <c r="B1377" t="inlineStr">
        <is>
          <t>THE BEN E FACTOR FOUNDATION</t>
        </is>
      </c>
      <c r="C1377" t="inlineStr">
        <is>
          <t>72-1086995</t>
        </is>
      </c>
      <c r="D1377" t="inlineStr">
        <is>
          <t>Louisiana</t>
        </is>
      </c>
      <c r="E1377" t="inlineStr">
        <is>
          <t>LA</t>
        </is>
      </c>
      <c r="F1377" t="n">
        <v>2025</v>
      </c>
      <c r="G1377" t="n">
        <v>2</v>
      </c>
      <c r="H1377" s="13" t="n">
        <v>4190000</v>
      </c>
      <c r="I1377" s="12" t="n">
        <v>100</v>
      </c>
      <c r="J1377" s="13" t="n">
        <v>12000</v>
      </c>
      <c r="K1377" s="13">
        <f>IFERROR($H1377/$I1377,"")</f>
        <v/>
      </c>
      <c r="L1377" s="13" t="n">
        <v>600000</v>
      </c>
      <c r="M1377" t="inlineStr">
        <is>
          <t>NC, OR, GA</t>
        </is>
      </c>
      <c r="N1377" t="inlineStr">
        <is>
          <t>No</t>
        </is>
      </c>
      <c r="O1377" t="inlineStr">
        <is>
          <t>Yes</t>
        </is>
      </c>
      <c r="Q1377" s="9" t="inlineStr">
        <is>
          <t>https://grantcue.com/foundations/the-ben-e-factor-foundation-721086995</t>
        </is>
      </c>
    </row>
    <row r="1378">
      <c r="A1378">
        <f>IF($E1378=$E1377,$A1377+1,1)</f>
        <v/>
      </c>
      <c r="B1378" t="inlineStr">
        <is>
          <t>MELVIN S COHEN FOUNDATION INC</t>
        </is>
      </c>
      <c r="C1378" t="inlineStr">
        <is>
          <t>39-6075009</t>
        </is>
      </c>
      <c r="D1378" t="inlineStr">
        <is>
          <t>Louisiana</t>
        </is>
      </c>
      <c r="E1378" t="inlineStr">
        <is>
          <t>LA</t>
        </is>
      </c>
      <c r="F1378" t="n">
        <v>2025</v>
      </c>
      <c r="G1378" t="n">
        <v>2</v>
      </c>
      <c r="H1378" s="13" t="n">
        <v>3852500</v>
      </c>
      <c r="I1378" s="12" t="n">
        <v>60</v>
      </c>
      <c r="J1378" s="13" t="n">
        <v>10000</v>
      </c>
      <c r="K1378" s="13">
        <f>IFERROR($H1378/$I1378,"")</f>
        <v/>
      </c>
      <c r="L1378" s="13" t="n">
        <v>575000</v>
      </c>
      <c r="M1378" t="inlineStr">
        <is>
          <t>MN, PA, DC</t>
        </is>
      </c>
      <c r="N1378" t="inlineStr">
        <is>
          <t>Yes</t>
        </is>
      </c>
      <c r="O1378" t="inlineStr">
        <is>
          <t>Yes</t>
        </is>
      </c>
      <c r="Q1378" s="9" t="inlineStr">
        <is>
          <t>https://grantcue.com/foundations/melvin-s-cohen-foundation-inc-396075009</t>
        </is>
      </c>
    </row>
    <row r="1379">
      <c r="A1379">
        <f>IF($E1379=$E1378,$A1378+1,1)</f>
        <v/>
      </c>
      <c r="B1379" t="inlineStr">
        <is>
          <t>PATRICK F TAYLOR FOUNDATION</t>
        </is>
      </c>
      <c r="C1379" t="inlineStr">
        <is>
          <t>58-1686754</t>
        </is>
      </c>
      <c r="D1379" t="inlineStr">
        <is>
          <t>Louisiana</t>
        </is>
      </c>
      <c r="E1379" t="inlineStr">
        <is>
          <t>LA</t>
        </is>
      </c>
      <c r="F1379" t="n">
        <v>2024</v>
      </c>
      <c r="G1379" t="n">
        <v>1</v>
      </c>
      <c r="H1379" s="13" t="n">
        <v>3744600</v>
      </c>
      <c r="I1379" s="12" t="n">
        <v>109</v>
      </c>
      <c r="J1379" s="13" t="n">
        <v>8000</v>
      </c>
      <c r="K1379" s="13">
        <f>IFERROR($H1379/$I1379,"")</f>
        <v/>
      </c>
      <c r="L1379" s="13" t="n">
        <v>425000</v>
      </c>
      <c r="M1379" t="inlineStr">
        <is>
          <t>MS, CA, NJ</t>
        </is>
      </c>
      <c r="N1379" t="inlineStr">
        <is>
          <t>Yes</t>
        </is>
      </c>
      <c r="O1379" t="inlineStr">
        <is>
          <t>Yes</t>
        </is>
      </c>
      <c r="P1379" s="9" t="inlineStr">
        <is>
          <t>https://www.pftaylorfoundation.org/</t>
        </is>
      </c>
      <c r="Q1379" s="9" t="inlineStr">
        <is>
          <t>https://grantcue.com/foundations/patrick-f-taylor-foundation-581686754</t>
        </is>
      </c>
    </row>
    <row r="1380">
      <c r="A1380">
        <f>IF($E1380=$E1379,$A1379+1,1)</f>
        <v/>
      </c>
      <c r="B1380" t="inlineStr">
        <is>
          <t>EDWARD G SCHLIEDER EDUCATIONAL FOUNDATION</t>
        </is>
      </c>
      <c r="C1380" t="inlineStr">
        <is>
          <t>72-0408974</t>
        </is>
      </c>
      <c r="D1380" t="inlineStr">
        <is>
          <t>Louisiana</t>
        </is>
      </c>
      <c r="E1380" t="inlineStr">
        <is>
          <t>LA</t>
        </is>
      </c>
      <c r="F1380" t="n">
        <v>2024</v>
      </c>
      <c r="G1380" t="n">
        <v>1</v>
      </c>
      <c r="H1380" s="13" t="n">
        <v>3739829</v>
      </c>
      <c r="I1380" s="12" t="n">
        <v>12</v>
      </c>
      <c r="J1380" s="13" t="n">
        <v>333333</v>
      </c>
      <c r="K1380" s="13">
        <f>IFERROR($H1380/$I1380,"")</f>
        <v/>
      </c>
      <c r="L1380" s="13" t="n">
        <v>416667</v>
      </c>
      <c r="N1380" t="inlineStr">
        <is>
          <t>Yes</t>
        </is>
      </c>
      <c r="O1380" t="inlineStr">
        <is>
          <t>Not stated</t>
        </is>
      </c>
      <c r="Q1380" s="9" t="inlineStr">
        <is>
          <t>https://grantcue.com/foundations/edward-g-schlieder-educational-foundation-720408974</t>
        </is>
      </c>
    </row>
    <row r="1381">
      <c r="A1381">
        <f>IF($E1381=$E1380,$A1380+1,1)</f>
        <v/>
      </c>
      <c r="B1381" t="inlineStr">
        <is>
          <t>GRAYSON FOUNDATION INC</t>
        </is>
      </c>
      <c r="C1381" t="inlineStr">
        <is>
          <t>23-7312000</t>
        </is>
      </c>
      <c r="D1381" t="inlineStr">
        <is>
          <t>Louisiana</t>
        </is>
      </c>
      <c r="E1381" t="inlineStr">
        <is>
          <t>LA</t>
        </is>
      </c>
      <c r="F1381" t="n">
        <v>2024</v>
      </c>
      <c r="G1381" t="n">
        <v>2</v>
      </c>
      <c r="H1381" s="13" t="n">
        <v>3451222</v>
      </c>
      <c r="I1381" s="12" t="n">
        <v>73</v>
      </c>
      <c r="J1381" s="13" t="n">
        <v>25000</v>
      </c>
      <c r="K1381" s="13">
        <f>IFERROR($H1381/$I1381,"")</f>
        <v/>
      </c>
      <c r="L1381" s="13" t="n">
        <v>550000</v>
      </c>
      <c r="M1381" t="inlineStr">
        <is>
          <t>NY</t>
        </is>
      </c>
      <c r="N1381" t="inlineStr">
        <is>
          <t>Yes</t>
        </is>
      </c>
      <c r="O1381" t="inlineStr">
        <is>
          <t>Yes</t>
        </is>
      </c>
      <c r="Q1381" s="9" t="inlineStr">
        <is>
          <t>https://grantcue.com/foundations/grayson-foundation-inc-237312000</t>
        </is>
      </c>
    </row>
    <row r="1382">
      <c r="A1382">
        <f>IF($E1382=$E1381,$A1381+1,1)</f>
        <v/>
      </c>
      <c r="B1382" t="inlineStr">
        <is>
          <t>SHARON AND CLAUDE B PENNINGTON FAMILY FOUNDATION</t>
        </is>
      </c>
      <c r="C1382" t="inlineStr">
        <is>
          <t>81-5336145</t>
        </is>
      </c>
      <c r="D1382" t="inlineStr">
        <is>
          <t>Louisiana</t>
        </is>
      </c>
      <c r="E1382" t="inlineStr">
        <is>
          <t>LA</t>
        </is>
      </c>
      <c r="F1382" t="n">
        <v>2024</v>
      </c>
      <c r="G1382" t="n">
        <v>2</v>
      </c>
      <c r="H1382" s="13" t="n">
        <v>3138212</v>
      </c>
      <c r="I1382" s="12" t="n">
        <v>48</v>
      </c>
      <c r="J1382" s="13" t="n">
        <v>4054.5</v>
      </c>
      <c r="K1382" s="13">
        <f>IFERROR($H1382/$I1382,"")</f>
        <v/>
      </c>
      <c r="L1382" s="13" t="n">
        <v>1279437</v>
      </c>
      <c r="M1382" t="inlineStr">
        <is>
          <t>TX</t>
        </is>
      </c>
      <c r="N1382" t="inlineStr">
        <is>
          <t>Yes</t>
        </is>
      </c>
      <c r="O1382" t="inlineStr">
        <is>
          <t>Not stated</t>
        </is>
      </c>
      <c r="P1382" s="9" t="inlineStr">
        <is>
          <t>https://scbpf.org/</t>
        </is>
      </c>
      <c r="Q1382" s="9" t="inlineStr">
        <is>
          <t>https://grantcue.com/foundations/sharon-and-claude-b-pennington-family-foundation-815336145</t>
        </is>
      </c>
    </row>
    <row r="1383">
      <c r="A1383">
        <f>IF($E1383=$E1382,$A1382+1,1)</f>
        <v/>
      </c>
      <c r="B1383" t="inlineStr">
        <is>
          <t>BLUE CROSS &amp; BLUE SHIELD OF LOUISIANA FOUNDATION</t>
        </is>
      </c>
      <c r="C1383" t="inlineStr">
        <is>
          <t>72-1232379</t>
        </is>
      </c>
      <c r="D1383" t="inlineStr">
        <is>
          <t>Louisiana</t>
        </is>
      </c>
      <c r="E1383" t="inlineStr">
        <is>
          <t>LA</t>
        </is>
      </c>
      <c r="F1383" t="n">
        <v>2024</v>
      </c>
      <c r="G1383" t="n">
        <v>1</v>
      </c>
      <c r="H1383" s="13" t="n">
        <v>3049392</v>
      </c>
      <c r="I1383" s="12" t="n">
        <v>62</v>
      </c>
      <c r="J1383" s="13" t="n">
        <v>33333</v>
      </c>
      <c r="K1383" s="13">
        <f>IFERROR($H1383/$I1383,"")</f>
        <v/>
      </c>
      <c r="L1383" s="13" t="n">
        <v>360000</v>
      </c>
      <c r="M1383" t="inlineStr">
        <is>
          <t>NY</t>
        </is>
      </c>
      <c r="N1383" t="inlineStr">
        <is>
          <t>Yes</t>
        </is>
      </c>
      <c r="O1383" t="inlineStr">
        <is>
          <t>Yes</t>
        </is>
      </c>
      <c r="P1383" s="9" t="inlineStr">
        <is>
          <t>https://www.labluefoundation.org/</t>
        </is>
      </c>
      <c r="Q1383" s="9" t="inlineStr">
        <is>
          <t>https://grantcue.com/foundations/blue-cross-and-blue-shield-of-louisiana-foundation-721232379</t>
        </is>
      </c>
    </row>
    <row r="1384">
      <c r="A1384">
        <f>IF($E1384=$E1383,$A1383+1,1)</f>
        <v/>
      </c>
      <c r="B1384" t="inlineStr">
        <is>
          <t>THE CHARLES LAMAR FAMILY FOUNDATION</t>
        </is>
      </c>
      <c r="C1384" t="inlineStr">
        <is>
          <t>72-1488497</t>
        </is>
      </c>
      <c r="D1384" t="inlineStr">
        <is>
          <t>Louisiana</t>
        </is>
      </c>
      <c r="E1384" t="inlineStr">
        <is>
          <t>LA</t>
        </is>
      </c>
      <c r="F1384" t="n">
        <v>2024</v>
      </c>
      <c r="G1384" t="n">
        <v>2</v>
      </c>
      <c r="H1384" s="13" t="n">
        <v>2796623</v>
      </c>
      <c r="I1384" s="12" t="n">
        <v>82</v>
      </c>
      <c r="J1384" s="13" t="n">
        <v>24375</v>
      </c>
      <c r="K1384" s="13">
        <f>IFERROR($H1384/$I1384,"")</f>
        <v/>
      </c>
      <c r="L1384" s="13" t="n">
        <v>250000</v>
      </c>
      <c r="M1384" t="inlineStr">
        <is>
          <t>CA, AL, MI</t>
        </is>
      </c>
      <c r="N1384" t="inlineStr">
        <is>
          <t>Yes</t>
        </is>
      </c>
      <c r="O1384" t="inlineStr">
        <is>
          <t>Yes</t>
        </is>
      </c>
      <c r="P1384" s="9" t="inlineStr">
        <is>
          <t>https://lamarfamilyfoundation.org/</t>
        </is>
      </c>
      <c r="Q1384" s="9" t="inlineStr">
        <is>
          <t>https://grantcue.com/foundations/the-charles-lamar-family-foundation-721488497</t>
        </is>
      </c>
    </row>
    <row r="1385">
      <c r="A1385">
        <f>IF($E1385=$E1384,$A1384+1,1)</f>
        <v/>
      </c>
      <c r="B1385" t="inlineStr">
        <is>
          <t>THE STOVER FOUNDATION</t>
        </is>
      </c>
      <c r="C1385" t="inlineStr">
        <is>
          <t>68-0392330</t>
        </is>
      </c>
      <c r="D1385" t="inlineStr">
        <is>
          <t>Louisiana</t>
        </is>
      </c>
      <c r="E1385" t="inlineStr">
        <is>
          <t>LA</t>
        </is>
      </c>
      <c r="F1385" t="n">
        <v>2025</v>
      </c>
      <c r="G1385" t="n">
        <v>2</v>
      </c>
      <c r="H1385" s="13" t="n">
        <v>2796500</v>
      </c>
      <c r="I1385" s="12" t="n">
        <v>66</v>
      </c>
      <c r="J1385" s="13" t="n">
        <v>10000</v>
      </c>
      <c r="K1385" s="13">
        <f>IFERROR($H1385/$I1385,"")</f>
        <v/>
      </c>
      <c r="L1385" s="13" t="n">
        <v>310000</v>
      </c>
      <c r="M1385" t="inlineStr">
        <is>
          <t>CO, PA, AZ</t>
        </is>
      </c>
      <c r="N1385" t="inlineStr">
        <is>
          <t>No</t>
        </is>
      </c>
      <c r="O1385" t="inlineStr">
        <is>
          <t>Not stated</t>
        </is>
      </c>
      <c r="Q1385" s="9" t="inlineStr">
        <is>
          <t>https://grantcue.com/foundations/the-stover-foundation-680392330</t>
        </is>
      </c>
    </row>
    <row r="1386">
      <c r="A1386">
        <f>IF($E1386=$E1385,$A1385+1,1)</f>
        <v/>
      </c>
      <c r="B1386" t="inlineStr">
        <is>
          <t>CARL E PANEBIANGO FAMILY FOUNDATION</t>
        </is>
      </c>
      <c r="C1386" t="inlineStr">
        <is>
          <t>26-2838191</t>
        </is>
      </c>
      <c r="D1386" t="inlineStr">
        <is>
          <t>Louisiana</t>
        </is>
      </c>
      <c r="E1386" t="inlineStr">
        <is>
          <t>LA</t>
        </is>
      </c>
      <c r="F1386" t="n">
        <v>2025</v>
      </c>
      <c r="G1386" t="n">
        <v>3</v>
      </c>
      <c r="H1386" s="13" t="n">
        <v>2526250</v>
      </c>
      <c r="I1386" s="12" t="n">
        <v>42</v>
      </c>
      <c r="J1386" s="13" t="n">
        <v>5000</v>
      </c>
      <c r="K1386" s="13">
        <f>IFERROR($H1386/$I1386,"")</f>
        <v/>
      </c>
      <c r="L1386" s="13" t="n">
        <v>965000</v>
      </c>
      <c r="M1386" t="inlineStr">
        <is>
          <t>FL, CA, MI</t>
        </is>
      </c>
      <c r="N1386" t="inlineStr">
        <is>
          <t>No</t>
        </is>
      </c>
      <c r="O1386" t="inlineStr">
        <is>
          <t>Not stated</t>
        </is>
      </c>
      <c r="Q1386" s="9" t="inlineStr">
        <is>
          <t>https://grantcue.com/foundations/carl-e-panebiango-family-foundation-262838191</t>
        </is>
      </c>
    </row>
    <row r="1387">
      <c r="A1387">
        <f>IF($E1387=$E1386,$A1386+1,1)</f>
        <v/>
      </c>
      <c r="B1387" t="inlineStr">
        <is>
          <t>The Helis Foundation</t>
        </is>
      </c>
      <c r="C1387" t="inlineStr">
        <is>
          <t>72-6020536</t>
        </is>
      </c>
      <c r="D1387" t="inlineStr">
        <is>
          <t>Louisiana</t>
        </is>
      </c>
      <c r="E1387" t="inlineStr">
        <is>
          <t>LA</t>
        </is>
      </c>
      <c r="F1387" t="n">
        <v>2024</v>
      </c>
      <c r="G1387" t="n">
        <v>1</v>
      </c>
      <c r="H1387" s="13" t="n">
        <v>2394486</v>
      </c>
      <c r="I1387" s="12" t="n">
        <v>84</v>
      </c>
      <c r="J1387" s="13" t="n">
        <v>10000</v>
      </c>
      <c r="K1387" s="13">
        <f>IFERROR($H1387/$I1387,"")</f>
        <v/>
      </c>
      <c r="L1387" s="13" t="n">
        <v>554486</v>
      </c>
      <c r="M1387" t="inlineStr">
        <is>
          <t>NY, MS, TX</t>
        </is>
      </c>
      <c r="N1387" t="inlineStr">
        <is>
          <t>Yes</t>
        </is>
      </c>
      <c r="O1387" t="inlineStr">
        <is>
          <t>Yes</t>
        </is>
      </c>
      <c r="Q1387" s="9" t="inlineStr">
        <is>
          <t>https://grantcue.com/foundations/the-helis-foundation-726020536</t>
        </is>
      </c>
    </row>
    <row r="1388">
      <c r="A1388">
        <f>IF($E1388=$E1387,$A1387+1,1)</f>
        <v/>
      </c>
      <c r="B1388" t="inlineStr">
        <is>
          <t>COMO CHARITABLE FOUNDATION INC</t>
        </is>
      </c>
      <c r="C1388" t="inlineStr">
        <is>
          <t>46-5665343</t>
        </is>
      </c>
      <c r="D1388" t="inlineStr">
        <is>
          <t>Louisiana</t>
        </is>
      </c>
      <c r="E1388" t="inlineStr">
        <is>
          <t>LA</t>
        </is>
      </c>
      <c r="F1388" t="n">
        <v>2025</v>
      </c>
      <c r="G1388" t="n">
        <v>2</v>
      </c>
      <c r="H1388" s="13" t="n">
        <v>2340292</v>
      </c>
      <c r="I1388" s="12" t="n">
        <v>57</v>
      </c>
      <c r="J1388" s="13" t="n">
        <v>15000</v>
      </c>
      <c r="K1388" s="13">
        <f>IFERROR($H1388/$I1388,"")</f>
        <v/>
      </c>
      <c r="L1388" s="13" t="n">
        <v>243926</v>
      </c>
      <c r="N1388" t="inlineStr">
        <is>
          <t>No</t>
        </is>
      </c>
      <c r="O1388" t="inlineStr">
        <is>
          <t>Not stated</t>
        </is>
      </c>
      <c r="Q1388" s="9" t="inlineStr">
        <is>
          <t>https://grantcue.com/foundations/como-charitable-foundation-inc-dennis-gardner-465665343</t>
        </is>
      </c>
    </row>
    <row r="1389">
      <c r="A1389">
        <f>IF($E1389=$E1388,$A1388+1,1)</f>
        <v/>
      </c>
      <c r="B1389" t="inlineStr">
        <is>
          <t>THE AZBY FUND</t>
        </is>
      </c>
      <c r="C1389" t="inlineStr">
        <is>
          <t>72-6049781</t>
        </is>
      </c>
      <c r="D1389" t="inlineStr">
        <is>
          <t>Louisiana</t>
        </is>
      </c>
      <c r="E1389" t="inlineStr">
        <is>
          <t>LA</t>
        </is>
      </c>
      <c r="F1389" t="n">
        <v>2025</v>
      </c>
      <c r="G1389" t="n">
        <v>2</v>
      </c>
      <c r="H1389" s="13" t="n">
        <v>2294000</v>
      </c>
      <c r="I1389" s="12" t="n">
        <v>92</v>
      </c>
      <c r="J1389" s="13" t="n">
        <v>6750</v>
      </c>
      <c r="K1389" s="13">
        <f>IFERROR($H1389/$I1389,"")</f>
        <v/>
      </c>
      <c r="L1389" s="13" t="n">
        <v>261000</v>
      </c>
      <c r="M1389" t="inlineStr">
        <is>
          <t>VA</t>
        </is>
      </c>
      <c r="N1389" t="inlineStr">
        <is>
          <t>No</t>
        </is>
      </c>
      <c r="O1389" t="inlineStr">
        <is>
          <t>Not stated</t>
        </is>
      </c>
      <c r="Q1389" s="9" t="inlineStr">
        <is>
          <t>https://grantcue.com/foundations/the-azby-fund-726049781</t>
        </is>
      </c>
    </row>
    <row r="1390">
      <c r="A1390">
        <f>IF($E1390=$E1389,$A1389+1,1)</f>
        <v/>
      </c>
      <c r="B1390" t="inlineStr">
        <is>
          <t>H &amp; B YOUNG FOUNDATION</t>
        </is>
      </c>
      <c r="C1390" t="inlineStr">
        <is>
          <t>72-6029365</t>
        </is>
      </c>
      <c r="D1390" t="inlineStr">
        <is>
          <t>Louisiana</t>
        </is>
      </c>
      <c r="E1390" t="inlineStr">
        <is>
          <t>LA</t>
        </is>
      </c>
      <c r="F1390" t="n">
        <v>2024</v>
      </c>
      <c r="G1390" t="n">
        <v>1</v>
      </c>
      <c r="H1390" s="13" t="n">
        <v>2292439</v>
      </c>
      <c r="I1390" s="12" t="n">
        <v>44</v>
      </c>
      <c r="J1390" s="13" t="n">
        <v>12200</v>
      </c>
      <c r="K1390" s="13">
        <f>IFERROR($H1390/$I1390,"")</f>
        <v/>
      </c>
      <c r="L1390" s="13" t="n">
        <v>353000</v>
      </c>
      <c r="N1390" t="inlineStr">
        <is>
          <t>Yes</t>
        </is>
      </c>
      <c r="O1390" t="inlineStr">
        <is>
          <t>Not stated</t>
        </is>
      </c>
      <c r="Q1390" s="9" t="inlineStr">
        <is>
          <t>https://grantcue.com/foundations/h-and-b-young-foundation-726029365</t>
        </is>
      </c>
    </row>
    <row r="1391">
      <c r="A1391">
        <f>IF($E1391=$E1390,$A1390+1,1)</f>
        <v/>
      </c>
      <c r="B1391" t="inlineStr">
        <is>
          <t>THE STEPHEN AND SANDY ROSENTHAL FAMILY FOUNDATION</t>
        </is>
      </c>
      <c r="C1391" t="inlineStr">
        <is>
          <t>26-3578174</t>
        </is>
      </c>
      <c r="D1391" t="inlineStr">
        <is>
          <t>Louisiana</t>
        </is>
      </c>
      <c r="E1391" t="inlineStr">
        <is>
          <t>LA</t>
        </is>
      </c>
      <c r="F1391" t="n">
        <v>2024</v>
      </c>
      <c r="G1391" t="n">
        <v>2</v>
      </c>
      <c r="H1391" s="13" t="n">
        <v>2206729</v>
      </c>
      <c r="I1391" s="12" t="n">
        <v>12</v>
      </c>
      <c r="J1391" s="13" t="n">
        <v>114863</v>
      </c>
      <c r="K1391" s="13">
        <f>IFERROR($H1391/$I1391,"")</f>
        <v/>
      </c>
      <c r="L1391" s="13" t="n">
        <v>649100</v>
      </c>
      <c r="M1391" t="inlineStr">
        <is>
          <t>MA</t>
        </is>
      </c>
      <c r="N1391" t="inlineStr">
        <is>
          <t>No</t>
        </is>
      </c>
      <c r="O1391" t="inlineStr">
        <is>
          <t>Not stated</t>
        </is>
      </c>
      <c r="Q1391" s="9" t="inlineStr">
        <is>
          <t>https://grantcue.com/foundations/the-stephen-and-sandy-rosenthal-family-foundation-263578174</t>
        </is>
      </c>
    </row>
    <row r="1392">
      <c r="A1392">
        <f>IF($E1392=$E1391,$A1391+1,1)</f>
        <v/>
      </c>
      <c r="B1392" t="inlineStr">
        <is>
          <t>J Edgar Monroe Foundation</t>
        </is>
      </c>
      <c r="C1392" t="inlineStr">
        <is>
          <t>72-0784059</t>
        </is>
      </c>
      <c r="D1392" t="inlineStr">
        <is>
          <t>Louisiana</t>
        </is>
      </c>
      <c r="E1392" t="inlineStr">
        <is>
          <t>LA</t>
        </is>
      </c>
      <c r="F1392" t="n">
        <v>2024</v>
      </c>
      <c r="G1392" t="n">
        <v>2</v>
      </c>
      <c r="H1392" s="13" t="n">
        <v>2100066</v>
      </c>
      <c r="I1392" s="12" t="n">
        <v>157</v>
      </c>
      <c r="J1392" s="13" t="n">
        <v>5000</v>
      </c>
      <c r="K1392" s="13">
        <f>IFERROR($H1392/$I1392,"")</f>
        <v/>
      </c>
      <c r="L1392" s="13" t="n">
        <v>302000</v>
      </c>
      <c r="M1392" t="inlineStr">
        <is>
          <t>RI, MO, TX</t>
        </is>
      </c>
      <c r="N1392" t="inlineStr">
        <is>
          <t>Yes</t>
        </is>
      </c>
      <c r="O1392" t="inlineStr">
        <is>
          <t>Yes</t>
        </is>
      </c>
      <c r="Q1392" s="9" t="inlineStr">
        <is>
          <t>https://grantcue.com/foundations/j-edgar-monroe-foundation-720784059</t>
        </is>
      </c>
    </row>
    <row r="1393">
      <c r="A1393">
        <f>IF($E1393=$E1392,$A1392+1,1)</f>
        <v/>
      </c>
      <c r="B1393" t="inlineStr">
        <is>
          <t>THE ROBERT AND LYNN MURPHY FOUNDATION</t>
        </is>
      </c>
      <c r="C1393" t="inlineStr">
        <is>
          <t>27-3594301</t>
        </is>
      </c>
      <c r="D1393" t="inlineStr">
        <is>
          <t>Louisiana</t>
        </is>
      </c>
      <c r="E1393" t="inlineStr">
        <is>
          <t>LA</t>
        </is>
      </c>
      <c r="F1393" t="n">
        <v>2024</v>
      </c>
      <c r="G1393" t="n">
        <v>1</v>
      </c>
      <c r="H1393" s="13" t="n">
        <v>2078000</v>
      </c>
      <c r="I1393" s="12" t="n">
        <v>5</v>
      </c>
      <c r="J1393" s="13" t="n">
        <v>20000</v>
      </c>
      <c r="K1393" s="13">
        <f>IFERROR($H1393/$I1393,"")</f>
        <v/>
      </c>
      <c r="L1393" s="13" t="n">
        <v>2000000</v>
      </c>
      <c r="M1393" t="inlineStr">
        <is>
          <t>TX</t>
        </is>
      </c>
      <c r="N1393" t="inlineStr">
        <is>
          <t>No</t>
        </is>
      </c>
      <c r="O1393" t="inlineStr">
        <is>
          <t>Not stated</t>
        </is>
      </c>
      <c r="Q1393" s="9" t="inlineStr">
        <is>
          <t>https://grantcue.com/foundations/the-robert-and-lynn-murphy-foundation-273594301</t>
        </is>
      </c>
    </row>
    <row r="1394">
      <c r="A1394">
        <f>IF($E1394=$E1393,$A1393+1,1)</f>
        <v/>
      </c>
      <c r="B1394" t="inlineStr">
        <is>
          <t>The Almar Foundationdba The Alden and Margaret Laborde Foundation</t>
        </is>
      </c>
      <c r="C1394" t="inlineStr">
        <is>
          <t>72-1371702</t>
        </is>
      </c>
      <c r="D1394" t="inlineStr">
        <is>
          <t>Louisiana</t>
        </is>
      </c>
      <c r="E1394" t="inlineStr">
        <is>
          <t>LA</t>
        </is>
      </c>
      <c r="F1394" t="n">
        <v>2025</v>
      </c>
      <c r="G1394" t="n">
        <v>2</v>
      </c>
      <c r="H1394" s="13" t="n">
        <v>2054234</v>
      </c>
      <c r="I1394" s="12" t="n">
        <v>243</v>
      </c>
      <c r="J1394" s="13" t="n">
        <v>5000</v>
      </c>
      <c r="K1394" s="13">
        <f>IFERROR($H1394/$I1394,"")</f>
        <v/>
      </c>
      <c r="L1394" s="13" t="n">
        <v>90500</v>
      </c>
      <c r="M1394" t="inlineStr">
        <is>
          <t>TX, GA, NY</t>
        </is>
      </c>
      <c r="N1394" t="inlineStr">
        <is>
          <t>Yes</t>
        </is>
      </c>
      <c r="O1394" t="inlineStr">
        <is>
          <t>Not stated</t>
        </is>
      </c>
      <c r="Q1394" s="9" t="inlineStr">
        <is>
          <t>https://grantcue.com/foundations/the-almar-foundationdba-the-alden-and-margaret-laborde-foundation-721371702</t>
        </is>
      </c>
    </row>
    <row r="1395">
      <c r="A1395">
        <f>IF($E1395=$E1394,$A1394+1,1)</f>
        <v/>
      </c>
      <c r="B1395" t="inlineStr">
        <is>
          <t>STOER FOUNDATION</t>
        </is>
      </c>
      <c r="C1395" t="inlineStr">
        <is>
          <t>23-7202748</t>
        </is>
      </c>
      <c r="D1395" t="inlineStr">
        <is>
          <t>Louisiana</t>
        </is>
      </c>
      <c r="E1395" t="inlineStr">
        <is>
          <t>LA</t>
        </is>
      </c>
      <c r="F1395" t="n">
        <v>2024</v>
      </c>
      <c r="G1395" t="n">
        <v>2</v>
      </c>
      <c r="H1395" s="13" t="n">
        <v>2051055</v>
      </c>
      <c r="I1395" s="12" t="n">
        <v>6</v>
      </c>
      <c r="J1395" s="13" t="n">
        <v>341848.5</v>
      </c>
      <c r="K1395" s="13">
        <f>IFERROR($H1395/$I1395,"")</f>
        <v/>
      </c>
      <c r="L1395" s="13" t="n">
        <v>347135</v>
      </c>
      <c r="M1395" t="inlineStr">
        <is>
          <t>TX</t>
        </is>
      </c>
      <c r="N1395" t="inlineStr">
        <is>
          <t>No</t>
        </is>
      </c>
      <c r="O1395" t="inlineStr">
        <is>
          <t>Not stated</t>
        </is>
      </c>
      <c r="Q1395" s="9" t="inlineStr">
        <is>
          <t>https://grantcue.com/foundations/stoer-foundation-237202748</t>
        </is>
      </c>
    </row>
    <row r="1396">
      <c r="A1396">
        <f>IF($E1396=$E1395,$A1395+1,1)</f>
        <v/>
      </c>
      <c r="B1396" t="inlineStr">
        <is>
          <t>Eugenie &amp; Joseph Jones Family Foundation</t>
        </is>
      </c>
      <c r="C1396" t="inlineStr">
        <is>
          <t>72-0507534</t>
        </is>
      </c>
      <c r="D1396" t="inlineStr">
        <is>
          <t>Louisiana</t>
        </is>
      </c>
      <c r="E1396" t="inlineStr">
        <is>
          <t>LA</t>
        </is>
      </c>
      <c r="F1396" t="n">
        <v>2025</v>
      </c>
      <c r="G1396" t="n">
        <v>2</v>
      </c>
      <c r="H1396" s="13" t="n">
        <v>2017417</v>
      </c>
      <c r="I1396" s="12" t="n">
        <v>103</v>
      </c>
      <c r="J1396" s="13" t="n">
        <v>12500</v>
      </c>
      <c r="K1396" s="13">
        <f>IFERROR($H1396/$I1396,"")</f>
        <v/>
      </c>
      <c r="L1396" s="13" t="n">
        <v>125000</v>
      </c>
      <c r="M1396" t="inlineStr">
        <is>
          <t>IA, TX, MO</t>
        </is>
      </c>
      <c r="N1396" t="inlineStr">
        <is>
          <t>Yes</t>
        </is>
      </c>
      <c r="O1396" t="inlineStr">
        <is>
          <t>Yes</t>
        </is>
      </c>
      <c r="Q1396" s="9" t="inlineStr">
        <is>
          <t>https://grantcue.com/foundations/eugenie-and-joseph-jones-family-foundation-720507534</t>
        </is>
      </c>
    </row>
    <row r="1397">
      <c r="A1397">
        <f>IF($E1397=$E1396,$A1396+1,1)</f>
        <v/>
      </c>
      <c r="B1397" t="inlineStr">
        <is>
          <t>JAMES D MONCUS FAMILY FOUNDATION</t>
        </is>
      </c>
      <c r="C1397" t="inlineStr">
        <is>
          <t>27-0182020</t>
        </is>
      </c>
      <c r="D1397" t="inlineStr">
        <is>
          <t>Louisiana</t>
        </is>
      </c>
      <c r="E1397" t="inlineStr">
        <is>
          <t>LA</t>
        </is>
      </c>
      <c r="F1397" t="n">
        <v>2024</v>
      </c>
      <c r="G1397" t="n">
        <v>2</v>
      </c>
      <c r="H1397" s="13" t="n">
        <v>1989750</v>
      </c>
      <c r="I1397" s="12" t="n">
        <v>20</v>
      </c>
      <c r="J1397" s="13" t="n">
        <v>20000</v>
      </c>
      <c r="K1397" s="13">
        <f>IFERROR($H1397/$I1397,"")</f>
        <v/>
      </c>
      <c r="L1397" s="13" t="n">
        <v>500000</v>
      </c>
      <c r="N1397" t="inlineStr">
        <is>
          <t>No</t>
        </is>
      </c>
      <c r="O1397" t="inlineStr">
        <is>
          <t>Not stated</t>
        </is>
      </c>
      <c r="Q1397" s="9" t="inlineStr">
        <is>
          <t>https://grantcue.com/foundations/james-d-moncus-family-foundation-270182020</t>
        </is>
      </c>
    </row>
    <row r="1398">
      <c r="A1398">
        <f>IF($E1398=$E1397,$A1397+1,1)</f>
        <v/>
      </c>
      <c r="B1398" t="inlineStr">
        <is>
          <t>THE GONSOULIN CHARITABLE TRUST</t>
        </is>
      </c>
      <c r="C1398" t="inlineStr">
        <is>
          <t>76-6106726</t>
        </is>
      </c>
      <c r="D1398" t="inlineStr">
        <is>
          <t>Louisiana</t>
        </is>
      </c>
      <c r="E1398" t="inlineStr">
        <is>
          <t>LA</t>
        </is>
      </c>
      <c r="F1398" t="n">
        <v>2024</v>
      </c>
      <c r="G1398" t="n">
        <v>1</v>
      </c>
      <c r="H1398" s="13" t="n">
        <v>1976577</v>
      </c>
      <c r="I1398" s="12" t="n">
        <v>56</v>
      </c>
      <c r="J1398" s="13" t="n">
        <v>20000</v>
      </c>
      <c r="K1398" s="13">
        <f>IFERROR($H1398/$I1398,"")</f>
        <v/>
      </c>
      <c r="L1398" s="13" t="n">
        <v>157192</v>
      </c>
      <c r="M1398" t="inlineStr">
        <is>
          <t>TX, KS, CT</t>
        </is>
      </c>
      <c r="N1398" t="inlineStr">
        <is>
          <t>No</t>
        </is>
      </c>
      <c r="O1398" t="inlineStr">
        <is>
          <t>Not stated</t>
        </is>
      </c>
      <c r="Q1398" s="9" t="inlineStr">
        <is>
          <t>https://grantcue.com/foundations/the-gonsoulin-charitable-trust-c-o-al-a-gonsoulin-766106726</t>
        </is>
      </c>
    </row>
    <row r="1399">
      <c r="A1399">
        <f>IF($E1399=$E1398,$A1398+1,1)</f>
        <v/>
      </c>
      <c r="B1399" t="inlineStr">
        <is>
          <t>DONALD PALMER CHARITABLE FOUNDATION</t>
        </is>
      </c>
      <c r="C1399" t="inlineStr">
        <is>
          <t>72-1329780</t>
        </is>
      </c>
      <c r="D1399" t="inlineStr">
        <is>
          <t>Louisiana</t>
        </is>
      </c>
      <c r="E1399" t="inlineStr">
        <is>
          <t>LA</t>
        </is>
      </c>
      <c r="F1399" t="n">
        <v>2024</v>
      </c>
      <c r="G1399" t="n">
        <v>1</v>
      </c>
      <c r="H1399" s="13" t="n">
        <v>1925000</v>
      </c>
      <c r="I1399" s="12" t="n">
        <v>11</v>
      </c>
      <c r="J1399" s="13" t="n">
        <v>50000</v>
      </c>
      <c r="K1399" s="13">
        <f>IFERROR($H1399/$I1399,"")</f>
        <v/>
      </c>
      <c r="L1399" s="13" t="n">
        <v>1075000</v>
      </c>
      <c r="N1399" t="inlineStr">
        <is>
          <t>Yes</t>
        </is>
      </c>
      <c r="O1399" t="inlineStr">
        <is>
          <t>Not stated</t>
        </is>
      </c>
      <c r="Q1399" s="9" t="inlineStr">
        <is>
          <t>https://grantcue.com/foundations/donald-palmer-charitable-foundation-721329780</t>
        </is>
      </c>
    </row>
    <row r="1400">
      <c r="A1400">
        <f>IF($E1400=$E1399,$A1399+1,1)</f>
        <v/>
      </c>
      <c r="B1400" t="inlineStr">
        <is>
          <t>PENNINGTON FAMILY FOUNDATION</t>
        </is>
      </c>
      <c r="C1400" t="inlineStr">
        <is>
          <t>81-5300304</t>
        </is>
      </c>
      <c r="D1400" t="inlineStr">
        <is>
          <t>Louisiana</t>
        </is>
      </c>
      <c r="E1400" t="inlineStr">
        <is>
          <t>LA</t>
        </is>
      </c>
      <c r="F1400" t="n">
        <v>2024</v>
      </c>
      <c r="G1400" t="n">
        <v>1</v>
      </c>
      <c r="H1400" s="13" t="n">
        <v>1900990</v>
      </c>
      <c r="I1400" s="12" t="n">
        <v>57</v>
      </c>
      <c r="J1400" s="13" t="n">
        <v>15750</v>
      </c>
      <c r="K1400" s="13">
        <f>IFERROR($H1400/$I1400,"")</f>
        <v/>
      </c>
      <c r="L1400" s="13" t="n">
        <v>450000</v>
      </c>
      <c r="M1400" t="inlineStr">
        <is>
          <t>MD, NY, DC</t>
        </is>
      </c>
      <c r="N1400" t="inlineStr">
        <is>
          <t>Yes</t>
        </is>
      </c>
      <c r="O1400" t="inlineStr">
        <is>
          <t>Not stated</t>
        </is>
      </c>
      <c r="Q1400" s="9" t="inlineStr">
        <is>
          <t>https://grantcue.com/foundations/pennington-family-foundation-815300304</t>
        </is>
      </c>
    </row>
    <row r="1401">
      <c r="A1401">
        <f>IF($E1401=$E1400,$A1400+1,1)</f>
        <v/>
      </c>
      <c r="B1401" t="inlineStr">
        <is>
          <t>LOIS AND LLOYD HAWKINS JR FOUNDATION</t>
        </is>
      </c>
      <c r="C1401" t="inlineStr">
        <is>
          <t>33-1059511</t>
        </is>
      </c>
      <c r="D1401" t="inlineStr">
        <is>
          <t>Louisiana</t>
        </is>
      </c>
      <c r="E1401" t="inlineStr">
        <is>
          <t>LA</t>
        </is>
      </c>
      <c r="F1401" t="n">
        <v>2024</v>
      </c>
      <c r="G1401" t="n">
        <v>1</v>
      </c>
      <c r="H1401" s="13" t="n">
        <v>1815000</v>
      </c>
      <c r="I1401" s="12" t="n">
        <v>17</v>
      </c>
      <c r="J1401" s="13" t="n">
        <v>50000</v>
      </c>
      <c r="K1401" s="13">
        <f>IFERROR($H1401/$I1401,"")</f>
        <v/>
      </c>
      <c r="L1401" s="13" t="n">
        <v>250000</v>
      </c>
      <c r="M1401" t="inlineStr">
        <is>
          <t>OH, IN, KS</t>
        </is>
      </c>
      <c r="N1401" t="inlineStr">
        <is>
          <t>Yes</t>
        </is>
      </c>
      <c r="O1401" t="inlineStr">
        <is>
          <t>Not stated</t>
        </is>
      </c>
      <c r="P1401" s="9" t="inlineStr">
        <is>
          <t>https://www.guidestar.com/</t>
        </is>
      </c>
      <c r="Q1401" s="9" t="inlineStr">
        <is>
          <t>https://grantcue.com/foundations/lois-and-lloyd-hawkins-jr-foundation-331059511</t>
        </is>
      </c>
    </row>
    <row r="1402">
      <c r="A1402">
        <f>IF($E1402=$E1401,$A1401+1,1)</f>
        <v/>
      </c>
      <c r="B1402" t="inlineStr">
        <is>
          <t>LOUISE H MOFFETT FAMILY FOUNDATION</t>
        </is>
      </c>
      <c r="C1402" t="inlineStr">
        <is>
          <t>72-1345770</t>
        </is>
      </c>
      <c r="D1402" t="inlineStr">
        <is>
          <t>Louisiana</t>
        </is>
      </c>
      <c r="E1402" t="inlineStr">
        <is>
          <t>LA</t>
        </is>
      </c>
      <c r="F1402" t="n">
        <v>2024</v>
      </c>
      <c r="G1402" t="n">
        <v>2</v>
      </c>
      <c r="H1402" s="13" t="n">
        <v>1732500</v>
      </c>
      <c r="I1402" s="12" t="n">
        <v>206</v>
      </c>
      <c r="J1402" s="13" t="n">
        <v>4000</v>
      </c>
      <c r="K1402" s="13">
        <f>IFERROR($H1402/$I1402,"")</f>
        <v/>
      </c>
      <c r="L1402" s="13" t="n">
        <v>100000</v>
      </c>
      <c r="M1402" t="inlineStr">
        <is>
          <t>AZ, TX, FL</t>
        </is>
      </c>
      <c r="N1402" t="inlineStr">
        <is>
          <t>Yes</t>
        </is>
      </c>
      <c r="O1402" t="inlineStr">
        <is>
          <t>Not stated</t>
        </is>
      </c>
      <c r="Q1402" s="9" t="inlineStr">
        <is>
          <t>https://grantcue.com/foundations/louise-h-moffett-family-foundation-721345770</t>
        </is>
      </c>
    </row>
    <row r="1403">
      <c r="A1403">
        <f>IF($E1403=$E1402,$A1402+1,1)</f>
        <v/>
      </c>
      <c r="B1403" t="inlineStr">
        <is>
          <t>COYPU FOUNDATION TRUST XXXXX3002</t>
        </is>
      </c>
      <c r="C1403" t="inlineStr">
        <is>
          <t>58-1795856</t>
        </is>
      </c>
      <c r="D1403" t="inlineStr">
        <is>
          <t>Louisiana</t>
        </is>
      </c>
      <c r="E1403" t="inlineStr">
        <is>
          <t>LA</t>
        </is>
      </c>
      <c r="F1403" t="n">
        <v>2025</v>
      </c>
      <c r="G1403" t="n">
        <v>2</v>
      </c>
      <c r="H1403" s="13" t="n">
        <v>1689822</v>
      </c>
      <c r="I1403" s="12" t="n">
        <v>38</v>
      </c>
      <c r="J1403" s="13" t="n">
        <v>49340</v>
      </c>
      <c r="K1403" s="13">
        <f>IFERROR($H1403/$I1403,"")</f>
        <v/>
      </c>
      <c r="L1403" s="13" t="n">
        <v>100000</v>
      </c>
      <c r="M1403" t="inlineStr">
        <is>
          <t>VA, ID, TX</t>
        </is>
      </c>
      <c r="N1403" t="inlineStr">
        <is>
          <t>Yes</t>
        </is>
      </c>
      <c r="O1403" t="inlineStr">
        <is>
          <t>Yes</t>
        </is>
      </c>
      <c r="Q1403" s="9" t="inlineStr">
        <is>
          <t>https://grantcue.com/foundations/coypu-foundation-trust-xxxxx3002-581795856</t>
        </is>
      </c>
    </row>
    <row r="1404">
      <c r="A1404">
        <f>IF($E1404=$E1403,$A1403+1,1)</f>
        <v/>
      </c>
      <c r="B1404" t="inlineStr">
        <is>
          <t>LINCOLN HEALTH FOUNDATION</t>
        </is>
      </c>
      <c r="C1404" t="inlineStr">
        <is>
          <t>72-1335146</t>
        </is>
      </c>
      <c r="D1404" t="inlineStr">
        <is>
          <t>Louisiana</t>
        </is>
      </c>
      <c r="E1404" t="inlineStr">
        <is>
          <t>LA</t>
        </is>
      </c>
      <c r="F1404" t="n">
        <v>2023</v>
      </c>
      <c r="G1404" t="n">
        <v>1</v>
      </c>
      <c r="H1404" s="13" t="n">
        <v>1673792</v>
      </c>
      <c r="I1404" s="12" t="n">
        <v>18</v>
      </c>
      <c r="J1404" s="13" t="n">
        <v>36605.5</v>
      </c>
      <c r="K1404" s="13">
        <f>IFERROR($H1404/$I1404,"")</f>
        <v/>
      </c>
      <c r="L1404" s="13" t="n">
        <v>820000</v>
      </c>
      <c r="M1404" t="inlineStr">
        <is>
          <t>GA</t>
        </is>
      </c>
      <c r="N1404" t="inlineStr">
        <is>
          <t>Yes</t>
        </is>
      </c>
      <c r="O1404" t="inlineStr">
        <is>
          <t>Yes</t>
        </is>
      </c>
      <c r="P1404" s="9" t="inlineStr">
        <is>
          <t>http://www.lincolnhealth.com/</t>
        </is>
      </c>
      <c r="Q1404" s="9" t="inlineStr">
        <is>
          <t>https://grantcue.com/foundations/lincoln-health-foundation-721335146</t>
        </is>
      </c>
    </row>
    <row r="1405">
      <c r="A1405">
        <f>IF($E1405=$E1404,$A1404+1,1)</f>
        <v/>
      </c>
      <c r="B1405" t="inlineStr">
        <is>
          <t>M W MURPHY FOUNDATION</t>
        </is>
      </c>
      <c r="C1405" t="inlineStr">
        <is>
          <t>71-0802701</t>
        </is>
      </c>
      <c r="D1405" t="inlineStr">
        <is>
          <t>Louisiana</t>
        </is>
      </c>
      <c r="E1405" t="inlineStr">
        <is>
          <t>LA</t>
        </is>
      </c>
      <c r="F1405" t="n">
        <v>2025</v>
      </c>
      <c r="G1405" t="n">
        <v>3</v>
      </c>
      <c r="H1405" s="13" t="n">
        <v>1667569</v>
      </c>
      <c r="I1405" s="12" t="n">
        <v>71</v>
      </c>
      <c r="J1405" s="13" t="n">
        <v>12910</v>
      </c>
      <c r="K1405" s="13">
        <f>IFERROR($H1405/$I1405,"")</f>
        <v/>
      </c>
      <c r="L1405" s="13" t="n">
        <v>125000</v>
      </c>
      <c r="M1405" t="inlineStr">
        <is>
          <t>MS, TX, CA</t>
        </is>
      </c>
      <c r="N1405" t="inlineStr">
        <is>
          <t>Yes</t>
        </is>
      </c>
      <c r="O1405" t="inlineStr">
        <is>
          <t>Not stated</t>
        </is>
      </c>
      <c r="Q1405" s="9" t="inlineStr">
        <is>
          <t>https://grantcue.com/foundations/m-w-murphy-foundation-710802701</t>
        </is>
      </c>
    </row>
    <row r="1406">
      <c r="A1406">
        <f>IF($E1406=$E1405,$A1405+1,1)</f>
        <v/>
      </c>
      <c r="B1406" t="inlineStr">
        <is>
          <t>CAROLYN W &amp; CHARLES T BEAIRD FAMILY FOUNDATION</t>
        </is>
      </c>
      <c r="C1406" t="inlineStr">
        <is>
          <t>72-6027212</t>
        </is>
      </c>
      <c r="D1406" t="inlineStr">
        <is>
          <t>Louisiana</t>
        </is>
      </c>
      <c r="E1406" t="inlineStr">
        <is>
          <t>LA</t>
        </is>
      </c>
      <c r="F1406" t="n">
        <v>2024</v>
      </c>
      <c r="G1406" t="n">
        <v>1</v>
      </c>
      <c r="H1406" s="13" t="n">
        <v>1572821</v>
      </c>
      <c r="I1406" s="12" t="n">
        <v>160</v>
      </c>
      <c r="J1406" s="13" t="n">
        <v>2000</v>
      </c>
      <c r="K1406" s="13">
        <f>IFERROR($H1406/$I1406,"")</f>
        <v/>
      </c>
      <c r="L1406" s="13" t="n">
        <v>77000</v>
      </c>
      <c r="M1406" t="inlineStr">
        <is>
          <t>CO, MD, FL</t>
        </is>
      </c>
      <c r="N1406" t="inlineStr">
        <is>
          <t>Yes</t>
        </is>
      </c>
      <c r="O1406" t="inlineStr">
        <is>
          <t>Yes</t>
        </is>
      </c>
      <c r="P1406" s="9" t="inlineStr">
        <is>
          <t>https://www.beairdfoundation.org/</t>
        </is>
      </c>
      <c r="Q1406" s="9" t="inlineStr">
        <is>
          <t>https://grantcue.com/foundations/carolyn-w-and-charles-t-beaird-family-foundation-726027212</t>
        </is>
      </c>
    </row>
    <row r="1407">
      <c r="A1407">
        <f>IF($E1407=$E1406,$A1406+1,1)</f>
        <v/>
      </c>
      <c r="B1407" t="inlineStr">
        <is>
          <t>THE MARY &amp; AL DANOS FAMILY FOUNDATION</t>
        </is>
      </c>
      <c r="C1407" t="inlineStr">
        <is>
          <t>72-1495656</t>
        </is>
      </c>
      <c r="D1407" t="inlineStr">
        <is>
          <t>Louisiana</t>
        </is>
      </c>
      <c r="E1407" t="inlineStr">
        <is>
          <t>LA</t>
        </is>
      </c>
      <c r="F1407" t="n">
        <v>2024</v>
      </c>
      <c r="G1407" t="n">
        <v>1</v>
      </c>
      <c r="H1407" s="13" t="n">
        <v>1541262</v>
      </c>
      <c r="I1407" s="12" t="n">
        <v>15</v>
      </c>
      <c r="J1407" s="13" t="n">
        <v>65000</v>
      </c>
      <c r="K1407" s="13">
        <f>IFERROR($H1407/$I1407,"")</f>
        <v/>
      </c>
      <c r="L1407" s="13" t="n">
        <v>520000</v>
      </c>
      <c r="M1407" t="inlineStr">
        <is>
          <t>TX</t>
        </is>
      </c>
      <c r="N1407" t="inlineStr">
        <is>
          <t>Yes</t>
        </is>
      </c>
      <c r="O1407" t="inlineStr">
        <is>
          <t>Not stated</t>
        </is>
      </c>
      <c r="Q1407" s="9" t="inlineStr">
        <is>
          <t>https://grantcue.com/foundations/the-mary-and-al-danos-family-foundation-721495656</t>
        </is>
      </c>
    </row>
    <row r="1408">
      <c r="A1408">
        <f>IF($E1408=$E1407,$A1407+1,1)</f>
        <v/>
      </c>
      <c r="B1408" t="inlineStr">
        <is>
          <t>The Elizabeth B and Arthur E Roswell Foundation Inc</t>
        </is>
      </c>
      <c r="C1408" t="inlineStr">
        <is>
          <t>52-1490498</t>
        </is>
      </c>
      <c r="D1408" t="inlineStr">
        <is>
          <t>Louisiana</t>
        </is>
      </c>
      <c r="E1408" t="inlineStr">
        <is>
          <t>LA</t>
        </is>
      </c>
      <c r="F1408" t="n">
        <v>2024</v>
      </c>
      <c r="G1408" t="n">
        <v>1</v>
      </c>
      <c r="H1408" s="13" t="n">
        <v>1504000</v>
      </c>
      <c r="I1408" s="12" t="n">
        <v>61</v>
      </c>
      <c r="J1408" s="13" t="n">
        <v>13000</v>
      </c>
      <c r="K1408" s="13">
        <f>IFERROR($H1408/$I1408,"")</f>
        <v/>
      </c>
      <c r="L1408" s="13" t="n">
        <v>150000</v>
      </c>
      <c r="M1408" t="inlineStr">
        <is>
          <t>PA, FL, MD</t>
        </is>
      </c>
      <c r="N1408" t="inlineStr">
        <is>
          <t>Yes</t>
        </is>
      </c>
      <c r="O1408" t="inlineStr">
        <is>
          <t>Not stated</t>
        </is>
      </c>
      <c r="Q1408" s="9" t="inlineStr">
        <is>
          <t>https://grantcue.com/foundations/the-elizabeth-b-and-arthur-e-roswell-foundation-inc-521490498</t>
        </is>
      </c>
    </row>
    <row r="1409">
      <c r="A1409">
        <f>IF($E1409=$E1408,$A1408+1,1)</f>
        <v/>
      </c>
      <c r="B1409" t="inlineStr">
        <is>
          <t>Ruth U Fertel Foundation</t>
        </is>
      </c>
      <c r="C1409" t="inlineStr">
        <is>
          <t>71-0879051</t>
        </is>
      </c>
      <c r="D1409" t="inlineStr">
        <is>
          <t>Louisiana</t>
        </is>
      </c>
      <c r="E1409" t="inlineStr">
        <is>
          <t>LA</t>
        </is>
      </c>
      <c r="F1409" t="n">
        <v>2025</v>
      </c>
      <c r="G1409" t="n">
        <v>2</v>
      </c>
      <c r="H1409" s="13" t="n">
        <v>1461183</v>
      </c>
      <c r="I1409" s="12" t="n">
        <v>90</v>
      </c>
      <c r="J1409" s="13" t="n">
        <v>10000</v>
      </c>
      <c r="K1409" s="13">
        <f>IFERROR($H1409/$I1409,"")</f>
        <v/>
      </c>
      <c r="L1409" s="13" t="n">
        <v>62500</v>
      </c>
      <c r="M1409" t="inlineStr">
        <is>
          <t>OH, NY, MS</t>
        </is>
      </c>
      <c r="N1409" t="inlineStr">
        <is>
          <t>No</t>
        </is>
      </c>
      <c r="O1409" t="inlineStr">
        <is>
          <t>Not stated</t>
        </is>
      </c>
      <c r="Q1409" s="9" t="inlineStr">
        <is>
          <t>https://grantcue.com/foundations/ruth-u-fertel-foundation-710879051</t>
        </is>
      </c>
    </row>
    <row r="1410">
      <c r="A1410">
        <f>IF($E1410=$E1409,$A1409+1,1)</f>
        <v/>
      </c>
      <c r="B1410" t="inlineStr">
        <is>
          <t>GLADYS AND ED E HURLEY FOUNDATION XXXXX9006</t>
        </is>
      </c>
      <c r="C1410" t="inlineStr">
        <is>
          <t>76-6017128</t>
        </is>
      </c>
      <c r="D1410" t="inlineStr">
        <is>
          <t>Louisiana</t>
        </is>
      </c>
      <c r="E1410" t="inlineStr">
        <is>
          <t>LA</t>
        </is>
      </c>
      <c r="F1410" t="n">
        <v>2024</v>
      </c>
      <c r="G1410" t="n">
        <v>1</v>
      </c>
      <c r="H1410" s="13" t="n">
        <v>1360391</v>
      </c>
      <c r="I1410" s="12" t="n">
        <v>7</v>
      </c>
      <c r="J1410" s="13" t="n">
        <v>2000</v>
      </c>
      <c r="K1410" s="13">
        <f>IFERROR($H1410/$I1410,"")</f>
        <v/>
      </c>
      <c r="L1410" s="13" t="n">
        <v>1340891</v>
      </c>
      <c r="M1410" t="inlineStr">
        <is>
          <t>KY, AR, NY</t>
        </is>
      </c>
      <c r="N1410" t="inlineStr">
        <is>
          <t>No</t>
        </is>
      </c>
      <c r="O1410" t="inlineStr">
        <is>
          <t>Not stated</t>
        </is>
      </c>
      <c r="Q1410" s="9" t="inlineStr">
        <is>
          <t>https://grantcue.com/foundations/gladys-and-ed-e-hurley-foundation-xxxxx9006-766017128</t>
        </is>
      </c>
    </row>
    <row r="1411">
      <c r="A1411">
        <f>IF($E1411=$E1410,$A1410+1,1)</f>
        <v/>
      </c>
      <c r="B1411" t="inlineStr">
        <is>
          <t>GRACE CHARITABLE FOUNDATION INC</t>
        </is>
      </c>
      <c r="C1411" t="inlineStr">
        <is>
          <t>74-3116739</t>
        </is>
      </c>
      <c r="D1411" t="inlineStr">
        <is>
          <t>Louisiana</t>
        </is>
      </c>
      <c r="E1411" t="inlineStr">
        <is>
          <t>LA</t>
        </is>
      </c>
      <c r="F1411" t="n">
        <v>2024</v>
      </c>
      <c r="G1411" t="n">
        <v>2</v>
      </c>
      <c r="H1411" s="13" t="n">
        <v>1345000</v>
      </c>
      <c r="I1411" s="12" t="n">
        <v>9</v>
      </c>
      <c r="J1411" s="13" t="n">
        <v>70000</v>
      </c>
      <c r="K1411" s="13">
        <f>IFERROR($H1411/$I1411,"")</f>
        <v/>
      </c>
      <c r="L1411" s="13" t="n">
        <v>555000</v>
      </c>
      <c r="M1411" t="inlineStr">
        <is>
          <t>DC, NY</t>
        </is>
      </c>
      <c r="N1411" t="inlineStr">
        <is>
          <t>No</t>
        </is>
      </c>
      <c r="O1411" t="inlineStr">
        <is>
          <t>Not stated</t>
        </is>
      </c>
      <c r="Q1411" s="9" t="inlineStr">
        <is>
          <t>https://grantcue.com/foundations/grace-charitable-foundation-inc-743116739</t>
        </is>
      </c>
    </row>
    <row r="1412">
      <c r="A1412">
        <f>IF($E1412=$E1411,$A1411+1,1)</f>
        <v/>
      </c>
      <c r="B1412" t="inlineStr">
        <is>
          <t>WHELESS FOUNDATION</t>
        </is>
      </c>
      <c r="C1412" t="inlineStr">
        <is>
          <t>72-6017724</t>
        </is>
      </c>
      <c r="D1412" t="inlineStr">
        <is>
          <t>Louisiana</t>
        </is>
      </c>
      <c r="E1412" t="inlineStr">
        <is>
          <t>LA</t>
        </is>
      </c>
      <c r="F1412" t="n">
        <v>2024</v>
      </c>
      <c r="G1412" t="n">
        <v>2</v>
      </c>
      <c r="H1412" s="13" t="n">
        <v>1302000</v>
      </c>
      <c r="I1412" s="12" t="n">
        <v>87</v>
      </c>
      <c r="J1412" s="13" t="n">
        <v>10000</v>
      </c>
      <c r="K1412" s="13">
        <f>IFERROR($H1412/$I1412,"")</f>
        <v/>
      </c>
      <c r="L1412" s="13" t="n">
        <v>75000</v>
      </c>
      <c r="M1412" t="inlineStr">
        <is>
          <t>NC, GA, NM</t>
        </is>
      </c>
      <c r="N1412" t="inlineStr">
        <is>
          <t>Yes</t>
        </is>
      </c>
      <c r="O1412" t="inlineStr">
        <is>
          <t>Not stated</t>
        </is>
      </c>
      <c r="Q1412" s="9" t="inlineStr">
        <is>
          <t>https://grantcue.com/foundations/wheless-foundation-726017724</t>
        </is>
      </c>
    </row>
    <row r="1413">
      <c r="A1413">
        <f>IF($E1413=$E1412,$A1412+1,1)</f>
        <v/>
      </c>
      <c r="B1413" t="inlineStr">
        <is>
          <t>THE BURDEN FOUNDATION</t>
        </is>
      </c>
      <c r="C1413" t="inlineStr">
        <is>
          <t>72-6030712</t>
        </is>
      </c>
      <c r="D1413" t="inlineStr">
        <is>
          <t>Louisiana</t>
        </is>
      </c>
      <c r="E1413" t="inlineStr">
        <is>
          <t>LA</t>
        </is>
      </c>
      <c r="F1413" t="n">
        <v>2025</v>
      </c>
      <c r="G1413" t="n">
        <v>2</v>
      </c>
      <c r="H1413" s="13" t="n">
        <v>1222137</v>
      </c>
      <c r="I1413" s="12" t="n">
        <v>5</v>
      </c>
      <c r="J1413" s="13" t="n">
        <v>250000</v>
      </c>
      <c r="K1413" s="13">
        <f>IFERROR($H1413/$I1413,"")</f>
        <v/>
      </c>
      <c r="L1413" s="13" t="n">
        <v>523950</v>
      </c>
      <c r="N1413" t="inlineStr">
        <is>
          <t>No</t>
        </is>
      </c>
      <c r="O1413" t="inlineStr">
        <is>
          <t>Not stated</t>
        </is>
      </c>
      <c r="Q1413" s="9" t="inlineStr">
        <is>
          <t>https://grantcue.com/foundations/the-burden-foundation-726030712</t>
        </is>
      </c>
    </row>
    <row r="1414">
      <c r="A1414">
        <f>IF($E1414=$E1413,$A1413+1,1)</f>
        <v/>
      </c>
      <c r="B1414" t="inlineStr">
        <is>
          <t>GUSTAF WESTFELDT MCILHENNY FAMILY FOUNDA</t>
        </is>
      </c>
      <c r="C1414" t="inlineStr">
        <is>
          <t>72-1404522</t>
        </is>
      </c>
      <c r="D1414" t="inlineStr">
        <is>
          <t>Louisiana</t>
        </is>
      </c>
      <c r="E1414" t="inlineStr">
        <is>
          <t>LA</t>
        </is>
      </c>
      <c r="F1414" t="n">
        <v>2024</v>
      </c>
      <c r="G1414" t="n">
        <v>1</v>
      </c>
      <c r="H1414" s="13" t="n">
        <v>1185313</v>
      </c>
      <c r="I1414" s="12" t="n">
        <v>75</v>
      </c>
      <c r="J1414" s="13" t="n">
        <v>6000</v>
      </c>
      <c r="K1414" s="13">
        <f>IFERROR($H1414/$I1414,"")</f>
        <v/>
      </c>
      <c r="L1414" s="13" t="n">
        <v>270000</v>
      </c>
      <c r="M1414" t="inlineStr">
        <is>
          <t>DC, TN, NC</t>
        </is>
      </c>
      <c r="N1414" t="inlineStr">
        <is>
          <t>Yes</t>
        </is>
      </c>
      <c r="O1414" t="inlineStr">
        <is>
          <t>Yes</t>
        </is>
      </c>
      <c r="P1414" s="9" t="inlineStr">
        <is>
          <t>https://www.mcilhenny.org/</t>
        </is>
      </c>
      <c r="Q1414" s="9" t="inlineStr">
        <is>
          <t>https://grantcue.com/foundations/gustaf-westfeldt-mcilhenny-family-founda-721404522</t>
        </is>
      </c>
    </row>
    <row r="1415">
      <c r="A1415">
        <f>IF($E1415=$E1414,$A1414+1,1)</f>
        <v/>
      </c>
      <c r="B1415" t="inlineStr">
        <is>
          <t>Pinhook Foundation Inc</t>
        </is>
      </c>
      <c r="C1415" t="inlineStr">
        <is>
          <t>72-1432054</t>
        </is>
      </c>
      <c r="D1415" t="inlineStr">
        <is>
          <t>Louisiana</t>
        </is>
      </c>
      <c r="E1415" t="inlineStr">
        <is>
          <t>LA</t>
        </is>
      </c>
      <c r="F1415" t="n">
        <v>2025</v>
      </c>
      <c r="G1415" t="n">
        <v>2</v>
      </c>
      <c r="H1415" s="13" t="n">
        <v>1161491</v>
      </c>
      <c r="I1415" s="12" t="n">
        <v>42</v>
      </c>
      <c r="J1415" s="13" t="n">
        <v>14239.5</v>
      </c>
      <c r="K1415" s="13">
        <f>IFERROR($H1415/$I1415,"")</f>
        <v/>
      </c>
      <c r="L1415" s="13" t="n">
        <v>100000</v>
      </c>
      <c r="M1415" t="inlineStr">
        <is>
          <t>TX</t>
        </is>
      </c>
      <c r="N1415" t="inlineStr">
        <is>
          <t>No</t>
        </is>
      </c>
      <c r="O1415" t="inlineStr">
        <is>
          <t>Not stated</t>
        </is>
      </c>
      <c r="Q1415" s="9" t="inlineStr">
        <is>
          <t>https://grantcue.com/foundations/pinhook-foundation-inc-721432054</t>
        </is>
      </c>
    </row>
    <row r="1416">
      <c r="A1416">
        <f>IF($E1416=$E1415,$A1415+1,1)</f>
        <v/>
      </c>
      <c r="B1416" t="inlineStr">
        <is>
          <t>TYNEWALD FOUNDATION</t>
        </is>
      </c>
      <c r="C1416" t="inlineStr">
        <is>
          <t>81-7001947</t>
        </is>
      </c>
      <c r="D1416" t="inlineStr">
        <is>
          <t>Louisiana</t>
        </is>
      </c>
      <c r="E1416" t="inlineStr">
        <is>
          <t>LA</t>
        </is>
      </c>
      <c r="F1416" t="n">
        <v>2025</v>
      </c>
      <c r="G1416" t="n">
        <v>2</v>
      </c>
      <c r="H1416" s="13" t="n">
        <v>1090000</v>
      </c>
      <c r="I1416" s="12" t="n">
        <v>10</v>
      </c>
      <c r="J1416" s="13" t="n">
        <v>65000</v>
      </c>
      <c r="K1416" s="13">
        <f>IFERROR($H1416/$I1416,"")</f>
        <v/>
      </c>
      <c r="L1416" s="13" t="n">
        <v>280000</v>
      </c>
      <c r="M1416" t="inlineStr">
        <is>
          <t>MO, VA, TN</t>
        </is>
      </c>
      <c r="N1416" t="inlineStr">
        <is>
          <t>No</t>
        </is>
      </c>
      <c r="O1416" t="inlineStr">
        <is>
          <t>Not stated</t>
        </is>
      </c>
      <c r="Q1416" s="9" t="inlineStr">
        <is>
          <t>https://grantcue.com/foundations/tynewald-foundation-817001947</t>
        </is>
      </c>
    </row>
    <row r="1417">
      <c r="A1417">
        <f>IF($E1417=$E1416,$A1416+1,1)</f>
        <v/>
      </c>
      <c r="B1417" t="inlineStr">
        <is>
          <t>JOYSONG FOUNDATION INC</t>
        </is>
      </c>
      <c r="C1417" t="inlineStr">
        <is>
          <t>87-3910022</t>
        </is>
      </c>
      <c r="D1417" t="inlineStr">
        <is>
          <t>Louisiana</t>
        </is>
      </c>
      <c r="E1417" t="inlineStr">
        <is>
          <t>LA</t>
        </is>
      </c>
      <c r="F1417" t="n">
        <v>2025</v>
      </c>
      <c r="G1417" t="n">
        <v>2</v>
      </c>
      <c r="H1417" s="13" t="n">
        <v>1059295</v>
      </c>
      <c r="I1417" s="12" t="n">
        <v>13</v>
      </c>
      <c r="J1417" s="13" t="n">
        <v>25000</v>
      </c>
      <c r="K1417" s="13">
        <f>IFERROR($H1417/$I1417,"")</f>
        <v/>
      </c>
      <c r="L1417" s="13" t="n">
        <v>377075</v>
      </c>
      <c r="M1417" t="inlineStr">
        <is>
          <t>IN, PA, MO</t>
        </is>
      </c>
      <c r="N1417" t="inlineStr">
        <is>
          <t>No</t>
        </is>
      </c>
      <c r="O1417" t="inlineStr">
        <is>
          <t>Not stated</t>
        </is>
      </c>
      <c r="Q1417" s="9" t="inlineStr">
        <is>
          <t>https://grantcue.com/foundations/joysong-foundation-inc-873910022</t>
        </is>
      </c>
    </row>
    <row r="1418">
      <c r="A1418">
        <f>IF($E1418=$E1417,$A1417+1,1)</f>
        <v/>
      </c>
      <c r="B1418" t="inlineStr">
        <is>
          <t>THE HOLT FAMILY FOUNDATION</t>
        </is>
      </c>
      <c r="C1418" t="inlineStr">
        <is>
          <t>20-3478127</t>
        </is>
      </c>
      <c r="D1418" t="inlineStr">
        <is>
          <t>Louisiana</t>
        </is>
      </c>
      <c r="E1418" t="inlineStr">
        <is>
          <t>LA</t>
        </is>
      </c>
      <c r="F1418" t="n">
        <v>2024</v>
      </c>
      <c r="G1418" t="n">
        <v>1</v>
      </c>
      <c r="H1418" s="13" t="n">
        <v>1059167</v>
      </c>
      <c r="I1418" s="12" t="n">
        <v>15</v>
      </c>
      <c r="J1418" s="13" t="n">
        <v>10100</v>
      </c>
      <c r="K1418" s="13">
        <f>IFERROR($H1418/$I1418,"")</f>
        <v/>
      </c>
      <c r="L1418" s="13" t="n">
        <v>406250</v>
      </c>
      <c r="M1418" t="inlineStr">
        <is>
          <t>MN, NY, NJ</t>
        </is>
      </c>
      <c r="N1418" t="inlineStr">
        <is>
          <t>Yes</t>
        </is>
      </c>
      <c r="O1418" t="inlineStr">
        <is>
          <t>Not stated</t>
        </is>
      </c>
      <c r="P1418" s="9" t="inlineStr">
        <is>
          <t>http://www.holtfamilyfoundation.org/</t>
        </is>
      </c>
      <c r="Q1418" s="9" t="inlineStr">
        <is>
          <t>https://grantcue.com/foundations/the-holt-family-foundation-203478127</t>
        </is>
      </c>
    </row>
    <row r="1419">
      <c r="A1419">
        <f>IF($E1419=$E1418,$A1418+1,1)</f>
        <v/>
      </c>
      <c r="B1419" t="inlineStr">
        <is>
          <t>THE MERICE BOO JOHNSTON GRIGSBY FOUNDATION</t>
        </is>
      </c>
      <c r="C1419" t="inlineStr">
        <is>
          <t>20-8091007</t>
        </is>
      </c>
      <c r="D1419" t="inlineStr">
        <is>
          <t>Louisiana</t>
        </is>
      </c>
      <c r="E1419" t="inlineStr">
        <is>
          <t>LA</t>
        </is>
      </c>
      <c r="F1419" t="n">
        <v>2025</v>
      </c>
      <c r="G1419" t="n">
        <v>2</v>
      </c>
      <c r="H1419" s="13" t="n">
        <v>1038214</v>
      </c>
      <c r="I1419" s="12" t="n">
        <v>66</v>
      </c>
      <c r="J1419" s="13" t="n">
        <v>10000</v>
      </c>
      <c r="K1419" s="13">
        <f>IFERROR($H1419/$I1419,"")</f>
        <v/>
      </c>
      <c r="L1419" s="13" t="n">
        <v>100000</v>
      </c>
      <c r="M1419" t="inlineStr">
        <is>
          <t>TX, GA, DC</t>
        </is>
      </c>
      <c r="N1419" t="inlineStr">
        <is>
          <t>Yes</t>
        </is>
      </c>
      <c r="O1419" t="inlineStr">
        <is>
          <t>Yes</t>
        </is>
      </c>
      <c r="Q1419" s="9" t="inlineStr">
        <is>
          <t>https://grantcue.com/foundations/the-merice-boo-johnston-grigsby-foundation-208091007</t>
        </is>
      </c>
    </row>
    <row r="1420">
      <c r="A1420">
        <f>IF($E1420=$E1419,$A1419+1,1)</f>
        <v/>
      </c>
      <c r="B1420" t="inlineStr">
        <is>
          <t>ROCKHOLD FAMILY FOUNDATION INC</t>
        </is>
      </c>
      <c r="C1420" t="inlineStr">
        <is>
          <t>72-0806577</t>
        </is>
      </c>
      <c r="D1420" t="inlineStr">
        <is>
          <t>Louisiana</t>
        </is>
      </c>
      <c r="E1420" t="inlineStr">
        <is>
          <t>LA</t>
        </is>
      </c>
      <c r="F1420" t="n">
        <v>2024</v>
      </c>
      <c r="G1420" t="n">
        <v>2</v>
      </c>
      <c r="H1420" s="13" t="n">
        <v>1021515</v>
      </c>
      <c r="I1420" s="12" t="n">
        <v>47</v>
      </c>
      <c r="J1420" s="13" t="n">
        <v>20000</v>
      </c>
      <c r="K1420" s="13">
        <f>IFERROR($H1420/$I1420,"")</f>
        <v/>
      </c>
      <c r="L1420" s="13" t="n">
        <v>100000</v>
      </c>
      <c r="M1420" t="inlineStr">
        <is>
          <t>MD, TX</t>
        </is>
      </c>
      <c r="N1420" t="inlineStr">
        <is>
          <t>Yes</t>
        </is>
      </c>
      <c r="O1420" t="inlineStr">
        <is>
          <t>Yes</t>
        </is>
      </c>
      <c r="Q1420" s="9" t="inlineStr">
        <is>
          <t>https://grantcue.com/foundations/rockhold-family-foundation-inc-720806577</t>
        </is>
      </c>
    </row>
    <row r="1421">
      <c r="A1421">
        <f>IF($E1421=$E1420,$A1420+1,1)</f>
        <v/>
      </c>
      <c r="B1421" t="inlineStr">
        <is>
          <t>CLARK CHARITABLE FOUNDATION INC DBA A JAMES &amp; ALICE B CLARK FOUNDATION</t>
        </is>
      </c>
      <c r="C1421" t="inlineStr">
        <is>
          <t>52-1512330</t>
        </is>
      </c>
      <c r="D1421" t="inlineStr">
        <is>
          <t>Maryland</t>
        </is>
      </c>
      <c r="E1421" t="inlineStr">
        <is>
          <t>MD</t>
        </is>
      </c>
      <c r="F1421" t="n">
        <v>2024</v>
      </c>
      <c r="G1421" t="n">
        <v>1</v>
      </c>
      <c r="H1421" s="13" t="n">
        <v>187000631</v>
      </c>
      <c r="I1421" s="12" t="n">
        <v>137</v>
      </c>
      <c r="J1421" s="13" t="n">
        <v>350000</v>
      </c>
      <c r="K1421" s="13">
        <f>IFERROR($H1421/$I1421,"")</f>
        <v/>
      </c>
      <c r="L1421" s="13" t="n">
        <v>23000000</v>
      </c>
      <c r="M1421" t="inlineStr">
        <is>
          <t>DC, NC, MA</t>
        </is>
      </c>
      <c r="N1421" t="inlineStr">
        <is>
          <t>No</t>
        </is>
      </c>
      <c r="O1421" t="inlineStr">
        <is>
          <t>Not stated</t>
        </is>
      </c>
      <c r="Q1421" s="9" t="inlineStr">
        <is>
          <t>https://grantcue.com/foundations/clark-charitable-foundation-inc-dba-a-james-and-alice-b-clark-foundation-521512330</t>
        </is>
      </c>
    </row>
    <row r="1422">
      <c r="A1422">
        <f>IF($E1422=$E1421,$A1421+1,1)</f>
        <v/>
      </c>
      <c r="B1422" t="inlineStr">
        <is>
          <t>THE J WILLARD AND ALICE S MARRIOTT FOUNDATION</t>
        </is>
      </c>
      <c r="C1422" t="inlineStr">
        <is>
          <t>52-6068678</t>
        </is>
      </c>
      <c r="D1422" t="inlineStr">
        <is>
          <t>Maryland</t>
        </is>
      </c>
      <c r="E1422" t="inlineStr">
        <is>
          <t>MD</t>
        </is>
      </c>
      <c r="F1422" t="n">
        <v>2025</v>
      </c>
      <c r="G1422" t="n">
        <v>2</v>
      </c>
      <c r="H1422" s="13" t="n">
        <v>106511838</v>
      </c>
      <c r="I1422" s="12" t="n">
        <v>102</v>
      </c>
      <c r="J1422" s="13" t="n">
        <v>250000</v>
      </c>
      <c r="K1422" s="13">
        <f>IFERROR($H1422/$I1422,"")</f>
        <v/>
      </c>
      <c r="L1422" s="13" t="n">
        <v>47765897</v>
      </c>
      <c r="M1422" t="inlineStr">
        <is>
          <t>DC, UT, MN</t>
        </is>
      </c>
      <c r="N1422" t="inlineStr">
        <is>
          <t>No</t>
        </is>
      </c>
      <c r="O1422" t="inlineStr">
        <is>
          <t>Not stated</t>
        </is>
      </c>
      <c r="Q1422" s="9" t="inlineStr">
        <is>
          <t>https://grantcue.com/foundations/the-j-willard-and-alice-s-marriott-foundation-526068678</t>
        </is>
      </c>
    </row>
    <row r="1423">
      <c r="A1423">
        <f>IF($E1423=$E1422,$A1422+1,1)</f>
        <v/>
      </c>
      <c r="B1423" t="inlineStr">
        <is>
          <t>MASTERCARD IMPACT FUND</t>
        </is>
      </c>
      <c r="C1423" t="inlineStr">
        <is>
          <t>82-4717403</t>
        </is>
      </c>
      <c r="D1423" t="inlineStr">
        <is>
          <t>Maryland</t>
        </is>
      </c>
      <c r="E1423" t="inlineStr">
        <is>
          <t>MD</t>
        </is>
      </c>
      <c r="F1423" t="n">
        <v>2024</v>
      </c>
      <c r="G1423" t="n">
        <v>1</v>
      </c>
      <c r="H1423" s="13" t="n">
        <v>62073582</v>
      </c>
      <c r="I1423" s="12" t="n">
        <v>52</v>
      </c>
      <c r="J1423" s="13" t="n">
        <v>375000</v>
      </c>
      <c r="K1423" s="13">
        <f>IFERROR($H1423/$I1423,"")</f>
        <v/>
      </c>
      <c r="L1423" s="13" t="n">
        <v>17689631</v>
      </c>
      <c r="M1423" t="inlineStr">
        <is>
          <t>DC, GA, SURREY</t>
        </is>
      </c>
      <c r="N1423" t="inlineStr">
        <is>
          <t>No</t>
        </is>
      </c>
      <c r="O1423" t="inlineStr">
        <is>
          <t>Not stated</t>
        </is>
      </c>
      <c r="Q1423" s="9" t="inlineStr">
        <is>
          <t>https://grantcue.com/foundations/mastercard-impact-fund-824717403</t>
        </is>
      </c>
    </row>
    <row r="1424">
      <c r="A1424">
        <f>IF($E1424=$E1423,$A1423+1,1)</f>
        <v/>
      </c>
      <c r="B1424" t="inlineStr">
        <is>
          <t>THE STEPHEN &amp; RENEE BISCIOTTI FOUNDATION</t>
        </is>
      </c>
      <c r="C1424" t="inlineStr">
        <is>
          <t>52-2352678</t>
        </is>
      </c>
      <c r="D1424" t="inlineStr">
        <is>
          <t>Maryland</t>
        </is>
      </c>
      <c r="E1424" t="inlineStr">
        <is>
          <t>MD</t>
        </is>
      </c>
      <c r="F1424" t="n">
        <v>2024</v>
      </c>
      <c r="G1424" t="n">
        <v>1</v>
      </c>
      <c r="H1424" s="13" t="n">
        <v>42068560</v>
      </c>
      <c r="I1424" s="12" t="n">
        <v>79</v>
      </c>
      <c r="J1424" s="13" t="n">
        <v>75000</v>
      </c>
      <c r="K1424" s="13">
        <f>IFERROR($H1424/$I1424,"")</f>
        <v/>
      </c>
      <c r="L1424" s="13" t="n">
        <v>8000000</v>
      </c>
      <c r="M1424" t="inlineStr">
        <is>
          <t>MA, FL, CA</t>
        </is>
      </c>
      <c r="N1424" t="inlineStr">
        <is>
          <t>No</t>
        </is>
      </c>
      <c r="O1424" t="inlineStr">
        <is>
          <t>Not stated</t>
        </is>
      </c>
      <c r="Q1424" s="9" t="inlineStr">
        <is>
          <t>https://grantcue.com/foundations/the-stephen-and-renee-bisciotti-foundation-522352678</t>
        </is>
      </c>
    </row>
    <row r="1425">
      <c r="A1425">
        <f>IF($E1425=$E1424,$A1424+1,1)</f>
        <v/>
      </c>
      <c r="B1425" t="inlineStr">
        <is>
          <t>THE KAHLERT FOUNDATION INC</t>
        </is>
      </c>
      <c r="C1425" t="inlineStr">
        <is>
          <t>52-1798711</t>
        </is>
      </c>
      <c r="D1425" t="inlineStr">
        <is>
          <t>Maryland</t>
        </is>
      </c>
      <c r="E1425" t="inlineStr">
        <is>
          <t>MD</t>
        </is>
      </c>
      <c r="F1425" t="n">
        <v>2024</v>
      </c>
      <c r="G1425" t="n">
        <v>1</v>
      </c>
      <c r="H1425" s="13" t="n">
        <v>26416000</v>
      </c>
      <c r="I1425" s="12" t="n">
        <v>229</v>
      </c>
      <c r="J1425" s="13" t="n">
        <v>50000</v>
      </c>
      <c r="K1425" s="13">
        <f>IFERROR($H1425/$I1425,"")</f>
        <v/>
      </c>
      <c r="L1425" s="13" t="n">
        <v>2325000</v>
      </c>
      <c r="M1425" t="inlineStr">
        <is>
          <t>UT, VA, TX</t>
        </is>
      </c>
      <c r="N1425" t="inlineStr">
        <is>
          <t>No</t>
        </is>
      </c>
      <c r="O1425" t="inlineStr">
        <is>
          <t>Not stated</t>
        </is>
      </c>
      <c r="Q1425" s="9" t="inlineStr">
        <is>
          <t>https://grantcue.com/foundations/the-kahlert-foundation-inc-521798711</t>
        </is>
      </c>
    </row>
    <row r="1426">
      <c r="A1426">
        <f>IF($E1426=$E1425,$A1425+1,1)</f>
        <v/>
      </c>
      <c r="B1426" t="inlineStr">
        <is>
          <t>MILTON ROBERTS TW</t>
        </is>
      </c>
      <c r="C1426" t="inlineStr">
        <is>
          <t>52-6024417</t>
        </is>
      </c>
      <c r="D1426" t="inlineStr">
        <is>
          <t>Maryland</t>
        </is>
      </c>
      <c r="E1426" t="inlineStr">
        <is>
          <t>MD</t>
        </is>
      </c>
      <c r="F1426" t="n">
        <v>2025</v>
      </c>
      <c r="G1426" t="n">
        <v>2</v>
      </c>
      <c r="H1426" s="13" t="n">
        <v>19663748</v>
      </c>
      <c r="I1426" s="12" t="n">
        <v>8</v>
      </c>
      <c r="J1426" s="13" t="n">
        <v>2457968.5</v>
      </c>
      <c r="K1426" s="13">
        <f>IFERROR($H1426/$I1426,"")</f>
        <v/>
      </c>
      <c r="L1426" s="13" t="n">
        <v>4681785</v>
      </c>
      <c r="M1426" t="inlineStr">
        <is>
          <t>MN</t>
        </is>
      </c>
      <c r="N1426" t="inlineStr">
        <is>
          <t>No</t>
        </is>
      </c>
      <c r="O1426" t="inlineStr">
        <is>
          <t>Not stated</t>
        </is>
      </c>
      <c r="Q1426" s="9" t="inlineStr">
        <is>
          <t>https://grantcue.com/foundations/milton-roberts-tw-526024417</t>
        </is>
      </c>
    </row>
    <row r="1427">
      <c r="A1427">
        <f>IF($E1427=$E1426,$A1426+1,1)</f>
        <v/>
      </c>
      <c r="B1427" t="inlineStr">
        <is>
          <t>FRANCE-MERRICK FOUNDATION INC</t>
        </is>
      </c>
      <c r="C1427" t="inlineStr">
        <is>
          <t>52-6072964</t>
        </is>
      </c>
      <c r="D1427" t="inlineStr">
        <is>
          <t>Maryland</t>
        </is>
      </c>
      <c r="E1427" t="inlineStr">
        <is>
          <t>MD</t>
        </is>
      </c>
      <c r="F1427" t="n">
        <v>2024</v>
      </c>
      <c r="G1427" t="n">
        <v>2</v>
      </c>
      <c r="H1427" s="13" t="n">
        <v>19286360</v>
      </c>
      <c r="I1427" s="12" t="n">
        <v>401</v>
      </c>
      <c r="J1427" s="13" t="n">
        <v>15000</v>
      </c>
      <c r="K1427" s="13">
        <f>IFERROR($H1427/$I1427,"")</f>
        <v/>
      </c>
      <c r="L1427" s="13" t="n">
        <v>305000</v>
      </c>
      <c r="M1427" t="inlineStr">
        <is>
          <t>VA, DC, NH</t>
        </is>
      </c>
      <c r="N1427" t="inlineStr">
        <is>
          <t>Yes</t>
        </is>
      </c>
      <c r="O1427" t="inlineStr">
        <is>
          <t>Yes</t>
        </is>
      </c>
      <c r="P1427" s="9" t="inlineStr">
        <is>
          <t>https://www.france-merrickfdn.org/</t>
        </is>
      </c>
      <c r="Q1427" s="9" t="inlineStr">
        <is>
          <t>https://grantcue.com/foundations/france-merrick-foundation-inc-526072964</t>
        </is>
      </c>
    </row>
    <row r="1428">
      <c r="A1428">
        <f>IF($E1428=$E1427,$A1427+1,1)</f>
        <v/>
      </c>
      <c r="B1428" t="inlineStr">
        <is>
          <t>SHERMAN FAMILY FOUNDATION</t>
        </is>
      </c>
      <c r="C1428" t="inlineStr">
        <is>
          <t>52-6723302</t>
        </is>
      </c>
      <c r="D1428" t="inlineStr">
        <is>
          <t>Maryland</t>
        </is>
      </c>
      <c r="E1428" t="inlineStr">
        <is>
          <t>MD</t>
        </is>
      </c>
      <c r="F1428" t="n">
        <v>2024</v>
      </c>
      <c r="G1428" t="n">
        <v>1</v>
      </c>
      <c r="H1428" s="13" t="n">
        <v>18984201</v>
      </c>
      <c r="I1428" s="12" t="n">
        <v>118</v>
      </c>
      <c r="J1428" s="13" t="n">
        <v>50000</v>
      </c>
      <c r="K1428" s="13">
        <f>IFERROR($H1428/$I1428,"")</f>
        <v/>
      </c>
      <c r="L1428" s="13" t="n">
        <v>2900000</v>
      </c>
      <c r="M1428" t="inlineStr">
        <is>
          <t>ME, NY, TX</t>
        </is>
      </c>
      <c r="N1428" t="inlineStr">
        <is>
          <t>No</t>
        </is>
      </c>
      <c r="O1428" t="inlineStr">
        <is>
          <t>Not stated</t>
        </is>
      </c>
      <c r="Q1428" s="9" t="inlineStr">
        <is>
          <t>https://grantcue.com/foundations/sherman-family-foundation-526723302</t>
        </is>
      </c>
    </row>
    <row r="1429">
      <c r="A1429">
        <f>IF($E1429=$E1428,$A1428+1,1)</f>
        <v/>
      </c>
      <c r="B1429" t="inlineStr">
        <is>
          <t>THE ESSEL FOUNDATION</t>
        </is>
      </c>
      <c r="C1429" t="inlineStr">
        <is>
          <t>13-6191234</t>
        </is>
      </c>
      <c r="D1429" t="inlineStr">
        <is>
          <t>Maryland</t>
        </is>
      </c>
      <c r="E1429" t="inlineStr">
        <is>
          <t>MD</t>
        </is>
      </c>
      <c r="F1429" t="n">
        <v>2024</v>
      </c>
      <c r="G1429" t="n">
        <v>1</v>
      </c>
      <c r="H1429" s="13" t="n">
        <v>14787000</v>
      </c>
      <c r="I1429" s="12" t="n">
        <v>8</v>
      </c>
      <c r="J1429" s="13" t="n">
        <v>183037</v>
      </c>
      <c r="K1429" s="13">
        <f>IFERROR($H1429/$I1429,"")</f>
        <v/>
      </c>
      <c r="L1429" s="13" t="n">
        <v>10813926</v>
      </c>
      <c r="M1429" t="inlineStr">
        <is>
          <t>NY, FL, GA</t>
        </is>
      </c>
      <c r="N1429" t="inlineStr">
        <is>
          <t>No</t>
        </is>
      </c>
      <c r="O1429" t="inlineStr">
        <is>
          <t>Not stated</t>
        </is>
      </c>
      <c r="Q1429" s="9" t="inlineStr">
        <is>
          <t>https://grantcue.com/foundations/the-essel-foundation-136191234</t>
        </is>
      </c>
    </row>
    <row r="1430">
      <c r="A1430">
        <f>IF($E1430=$E1429,$A1429+1,1)</f>
        <v/>
      </c>
      <c r="B1430" t="inlineStr">
        <is>
          <t>SIGMUND M HYMAN FOUNDATION INC</t>
        </is>
      </c>
      <c r="C1430" t="inlineStr">
        <is>
          <t>52-6034760</t>
        </is>
      </c>
      <c r="D1430" t="inlineStr">
        <is>
          <t>Maryland</t>
        </is>
      </c>
      <c r="E1430" t="inlineStr">
        <is>
          <t>MD</t>
        </is>
      </c>
      <c r="F1430" t="n">
        <v>2024</v>
      </c>
      <c r="G1430" t="n">
        <v>2</v>
      </c>
      <c r="H1430" s="13" t="n">
        <v>14456000</v>
      </c>
      <c r="I1430" s="12" t="n">
        <v>23</v>
      </c>
      <c r="J1430" s="13" t="n">
        <v>30000</v>
      </c>
      <c r="K1430" s="13">
        <f>IFERROR($H1430/$I1430,"")</f>
        <v/>
      </c>
      <c r="L1430" s="13" t="n">
        <v>3360000</v>
      </c>
      <c r="M1430" t="inlineStr">
        <is>
          <t>PA, MA, VA</t>
        </is>
      </c>
      <c r="N1430" t="inlineStr">
        <is>
          <t>No</t>
        </is>
      </c>
      <c r="O1430" t="inlineStr">
        <is>
          <t>Not stated</t>
        </is>
      </c>
      <c r="Q1430" s="9" t="inlineStr">
        <is>
          <t>https://grantcue.com/foundations/sigmund-m-hyman-foundation-inc-526034760</t>
        </is>
      </c>
    </row>
    <row r="1431">
      <c r="A1431">
        <f>IF($E1431=$E1430,$A1430+1,1)</f>
        <v/>
      </c>
      <c r="B1431" t="inlineStr">
        <is>
          <t>THE ABELL FOUNDATION INC</t>
        </is>
      </c>
      <c r="C1431" t="inlineStr">
        <is>
          <t>52-6036106</t>
        </is>
      </c>
      <c r="D1431" t="inlineStr">
        <is>
          <t>Maryland</t>
        </is>
      </c>
      <c r="E1431" t="inlineStr">
        <is>
          <t>MD</t>
        </is>
      </c>
      <c r="F1431" t="n">
        <v>2024</v>
      </c>
      <c r="G1431" t="n">
        <v>1</v>
      </c>
      <c r="H1431" s="13" t="n">
        <v>13360002</v>
      </c>
      <c r="I1431" s="12" t="n">
        <v>391</v>
      </c>
      <c r="J1431" s="13" t="n">
        <v>20000</v>
      </c>
      <c r="K1431" s="13">
        <f>IFERROR($H1431/$I1431,"")</f>
        <v/>
      </c>
      <c r="L1431" s="13" t="n">
        <v>300000</v>
      </c>
      <c r="M1431" t="inlineStr">
        <is>
          <t>DC, NY, PA</t>
        </is>
      </c>
      <c r="N1431" t="inlineStr">
        <is>
          <t>Yes</t>
        </is>
      </c>
      <c r="O1431" t="inlineStr">
        <is>
          <t>Yes</t>
        </is>
      </c>
      <c r="P1431" s="9" t="inlineStr">
        <is>
          <t>https://www.abell.org/</t>
        </is>
      </c>
      <c r="Q1431" s="9" t="inlineStr">
        <is>
          <t>https://grantcue.com/foundations/the-abell-foundation-inc-526036106</t>
        </is>
      </c>
    </row>
    <row r="1432">
      <c r="A1432">
        <f>IF($E1432=$E1431,$A1431+1,1)</f>
        <v/>
      </c>
      <c r="B1432" t="inlineStr">
        <is>
          <t>THE HACKERMAN FOUNDATION INC</t>
        </is>
      </c>
      <c r="C1432" t="inlineStr">
        <is>
          <t>52-1459149</t>
        </is>
      </c>
      <c r="D1432" t="inlineStr">
        <is>
          <t>Maryland</t>
        </is>
      </c>
      <c r="E1432" t="inlineStr">
        <is>
          <t>MD</t>
        </is>
      </c>
      <c r="F1432" t="n">
        <v>2024</v>
      </c>
      <c r="G1432" t="n">
        <v>1</v>
      </c>
      <c r="H1432" s="13" t="n">
        <v>12268246</v>
      </c>
      <c r="I1432" s="12" t="n">
        <v>146</v>
      </c>
      <c r="J1432" s="13" t="n">
        <v>17500</v>
      </c>
      <c r="K1432" s="13">
        <f>IFERROR($H1432/$I1432,"")</f>
        <v/>
      </c>
      <c r="L1432" s="13" t="n">
        <v>3955869</v>
      </c>
      <c r="M1432" t="inlineStr">
        <is>
          <t>PA, NY, NJ</t>
        </is>
      </c>
      <c r="N1432" t="inlineStr">
        <is>
          <t>No</t>
        </is>
      </c>
      <c r="O1432" t="inlineStr">
        <is>
          <t>Not stated</t>
        </is>
      </c>
      <c r="Q1432" s="9" t="inlineStr">
        <is>
          <t>https://grantcue.com/foundations/the-hackerman-foundation-inc-521459149</t>
        </is>
      </c>
    </row>
    <row r="1433">
      <c r="A1433">
        <f>IF($E1433=$E1432,$A1432+1,1)</f>
        <v/>
      </c>
      <c r="B1433" t="inlineStr">
        <is>
          <t>THE OROKAWA FOUNDATION INC</t>
        </is>
      </c>
      <c r="C1433" t="inlineStr">
        <is>
          <t>20-1850543</t>
        </is>
      </c>
      <c r="D1433" t="inlineStr">
        <is>
          <t>Maryland</t>
        </is>
      </c>
      <c r="E1433" t="inlineStr">
        <is>
          <t>MD</t>
        </is>
      </c>
      <c r="F1433" t="n">
        <v>2024</v>
      </c>
      <c r="G1433" t="n">
        <v>2</v>
      </c>
      <c r="H1433" s="13" t="n">
        <v>11145354</v>
      </c>
      <c r="I1433" s="12" t="n">
        <v>115</v>
      </c>
      <c r="J1433" s="13" t="n">
        <v>50000</v>
      </c>
      <c r="K1433" s="13">
        <f>IFERROR($H1433/$I1433,"")</f>
        <v/>
      </c>
      <c r="L1433" s="13" t="n">
        <v>1176000</v>
      </c>
      <c r="M1433" t="inlineStr">
        <is>
          <t>NY, IL, ME</t>
        </is>
      </c>
      <c r="N1433" t="inlineStr">
        <is>
          <t>No</t>
        </is>
      </c>
      <c r="O1433" t="inlineStr">
        <is>
          <t>Not stated</t>
        </is>
      </c>
      <c r="Q1433" s="9" t="inlineStr">
        <is>
          <t>https://grantcue.com/foundations/the-orokawa-foundation-inc-c-o-martin-j-eby-201850543</t>
        </is>
      </c>
    </row>
    <row r="1434">
      <c r="A1434">
        <f>IF($E1434=$E1433,$A1433+1,1)</f>
        <v/>
      </c>
      <c r="B1434" t="inlineStr">
        <is>
          <t>ANDREW &amp; JULIE KLINGENSTEIN FAMILY FUND INC</t>
        </is>
      </c>
      <c r="C1434" t="inlineStr">
        <is>
          <t>52-2126870</t>
        </is>
      </c>
      <c r="D1434" t="inlineStr">
        <is>
          <t>Maryland</t>
        </is>
      </c>
      <c r="E1434" t="inlineStr">
        <is>
          <t>MD</t>
        </is>
      </c>
      <c r="F1434" t="n">
        <v>2025</v>
      </c>
      <c r="G1434" t="n">
        <v>2</v>
      </c>
      <c r="H1434" s="13" t="n">
        <v>11049594</v>
      </c>
      <c r="I1434" s="12" t="n">
        <v>29</v>
      </c>
      <c r="J1434" s="13" t="n">
        <v>174628</v>
      </c>
      <c r="K1434" s="13">
        <f>IFERROR($H1434/$I1434,"")</f>
        <v/>
      </c>
      <c r="L1434" s="13" t="n">
        <v>1003944</v>
      </c>
      <c r="M1434" t="inlineStr">
        <is>
          <t>PA, FL, NY</t>
        </is>
      </c>
      <c r="N1434" t="inlineStr">
        <is>
          <t>No</t>
        </is>
      </c>
      <c r="O1434" t="inlineStr">
        <is>
          <t>Not stated</t>
        </is>
      </c>
      <c r="Q1434" s="9" t="inlineStr">
        <is>
          <t>https://grantcue.com/foundations/andrew-and-julie-klingenstein-family-fund-inc-522126870</t>
        </is>
      </c>
    </row>
    <row r="1435">
      <c r="A1435">
        <f>IF($E1435=$E1434,$A1434+1,1)</f>
        <v/>
      </c>
      <c r="B1435" t="inlineStr">
        <is>
          <t>MARRIOTT DAUGHTERS FOUNDATION</t>
        </is>
      </c>
      <c r="C1435" t="inlineStr">
        <is>
          <t>45-2590105</t>
        </is>
      </c>
      <c r="D1435" t="inlineStr">
        <is>
          <t>Maryland</t>
        </is>
      </c>
      <c r="E1435" t="inlineStr">
        <is>
          <t>MD</t>
        </is>
      </c>
      <c r="F1435" t="n">
        <v>2024</v>
      </c>
      <c r="G1435" t="n">
        <v>2</v>
      </c>
      <c r="H1435" s="13" t="n">
        <v>11047541</v>
      </c>
      <c r="I1435" s="12" t="n">
        <v>126</v>
      </c>
      <c r="J1435" s="13" t="n">
        <v>15000</v>
      </c>
      <c r="K1435" s="13">
        <f>IFERROR($H1435/$I1435,"")</f>
        <v/>
      </c>
      <c r="L1435" s="13" t="n">
        <v>5382189</v>
      </c>
      <c r="M1435" t="inlineStr">
        <is>
          <t>UT, CA, MA</t>
        </is>
      </c>
      <c r="N1435" t="inlineStr">
        <is>
          <t>No</t>
        </is>
      </c>
      <c r="O1435" t="inlineStr">
        <is>
          <t>Not stated</t>
        </is>
      </c>
      <c r="Q1435" s="9" t="inlineStr">
        <is>
          <t>https://grantcue.com/foundations/marriott-daughters-foundation-c-o-nancie-lynch-452590105</t>
        </is>
      </c>
    </row>
    <row r="1436">
      <c r="A1436">
        <f>IF($E1436=$E1435,$A1435+1,1)</f>
        <v/>
      </c>
      <c r="B1436" t="inlineStr">
        <is>
          <t>The Jacob and Hilda Blaustein Foundation Inc</t>
        </is>
      </c>
      <c r="C1436" t="inlineStr">
        <is>
          <t>52-6038382</t>
        </is>
      </c>
      <c r="D1436" t="inlineStr">
        <is>
          <t>Maryland</t>
        </is>
      </c>
      <c r="E1436" t="inlineStr">
        <is>
          <t>MD</t>
        </is>
      </c>
      <c r="F1436" t="n">
        <v>2024</v>
      </c>
      <c r="G1436" t="n">
        <v>1</v>
      </c>
      <c r="H1436" s="13" t="n">
        <v>10449607</v>
      </c>
      <c r="I1436" s="12" t="n">
        <v>220</v>
      </c>
      <c r="J1436" s="13" t="n">
        <v>35000</v>
      </c>
      <c r="K1436" s="13">
        <f>IFERROR($H1436/$I1436,"")</f>
        <v/>
      </c>
      <c r="L1436" s="13" t="n">
        <v>650000</v>
      </c>
      <c r="M1436" t="inlineStr">
        <is>
          <t>NY, CA, MA</t>
        </is>
      </c>
      <c r="N1436" t="inlineStr">
        <is>
          <t>Yes</t>
        </is>
      </c>
      <c r="O1436" t="inlineStr">
        <is>
          <t>Not stated</t>
        </is>
      </c>
      <c r="P1436" s="9" t="inlineStr">
        <is>
          <t>https://www.blaufund.org/</t>
        </is>
      </c>
      <c r="Q1436" s="9" t="inlineStr">
        <is>
          <t>https://grantcue.com/foundations/the-jacob-and-hilda-blaustein-foundation-inc-526038382</t>
        </is>
      </c>
    </row>
    <row r="1437">
      <c r="A1437">
        <f>IF($E1437=$E1436,$A1436+1,1)</f>
        <v/>
      </c>
      <c r="B1437" t="inlineStr">
        <is>
          <t>CORNELL DOUGLAS FOUNDATION INC</t>
        </is>
      </c>
      <c r="C1437" t="inlineStr">
        <is>
          <t>65-1287707</t>
        </is>
      </c>
      <c r="D1437" t="inlineStr">
        <is>
          <t>Maryland</t>
        </is>
      </c>
      <c r="E1437" t="inlineStr">
        <is>
          <t>MD</t>
        </is>
      </c>
      <c r="F1437" t="n">
        <v>2025</v>
      </c>
      <c r="G1437" t="n">
        <v>2</v>
      </c>
      <c r="H1437" s="13" t="n">
        <v>9948200</v>
      </c>
      <c r="I1437" s="12" t="n">
        <v>58</v>
      </c>
      <c r="J1437" s="13" t="n">
        <v>55000</v>
      </c>
      <c r="K1437" s="13">
        <f>IFERROR($H1437/$I1437,"")</f>
        <v/>
      </c>
      <c r="L1437" s="13" t="n">
        <v>4525000</v>
      </c>
      <c r="M1437" t="inlineStr">
        <is>
          <t>NY, DC, WY</t>
        </is>
      </c>
      <c r="N1437" t="inlineStr">
        <is>
          <t>No</t>
        </is>
      </c>
      <c r="O1437" t="inlineStr">
        <is>
          <t>Not stated</t>
        </is>
      </c>
      <c r="Q1437" s="9" t="inlineStr">
        <is>
          <t>https://grantcue.com/foundations/cornell-douglas-foundation-inc-651287707</t>
        </is>
      </c>
    </row>
    <row r="1438">
      <c r="A1438">
        <f>IF($E1438=$E1437,$A1437+1,1)</f>
        <v/>
      </c>
      <c r="B1438" t="inlineStr">
        <is>
          <t>WINIFRED STEVENS FOUNDATION</t>
        </is>
      </c>
      <c r="C1438" t="inlineStr">
        <is>
          <t>47-5488504</t>
        </is>
      </c>
      <c r="D1438" t="inlineStr">
        <is>
          <t>Maryland</t>
        </is>
      </c>
      <c r="E1438" t="inlineStr">
        <is>
          <t>MD</t>
        </is>
      </c>
      <c r="F1438" t="n">
        <v>2024</v>
      </c>
      <c r="G1438" t="n">
        <v>1</v>
      </c>
      <c r="H1438" s="13" t="n">
        <v>9105000</v>
      </c>
      <c r="I1438" s="12" t="n">
        <v>122</v>
      </c>
      <c r="J1438" s="13" t="n">
        <v>47500</v>
      </c>
      <c r="K1438" s="13">
        <f>IFERROR($H1438/$I1438,"")</f>
        <v/>
      </c>
      <c r="L1438" s="13" t="n">
        <v>1820000</v>
      </c>
      <c r="M1438" t="inlineStr">
        <is>
          <t>CA, WA, DC</t>
        </is>
      </c>
      <c r="N1438" t="inlineStr">
        <is>
          <t>No</t>
        </is>
      </c>
      <c r="O1438" t="inlineStr">
        <is>
          <t>Not stated</t>
        </is>
      </c>
      <c r="Q1438" s="9" t="inlineStr">
        <is>
          <t>https://grantcue.com/foundations/winifred-stevens-foundation-475488504</t>
        </is>
      </c>
    </row>
    <row r="1439">
      <c r="A1439">
        <f>IF($E1439=$E1438,$A1438+1,1)</f>
        <v/>
      </c>
      <c r="B1439" t="inlineStr">
        <is>
          <t>PHILIP E AND CAROLE R RATCLIFFE FOUNDATION INC</t>
        </is>
      </c>
      <c r="C1439" t="inlineStr">
        <is>
          <t>82-0568453</t>
        </is>
      </c>
      <c r="D1439" t="inlineStr">
        <is>
          <t>Maryland</t>
        </is>
      </c>
      <c r="E1439" t="inlineStr">
        <is>
          <t>MD</t>
        </is>
      </c>
      <c r="F1439" t="n">
        <v>2024</v>
      </c>
      <c r="G1439" t="n">
        <v>1</v>
      </c>
      <c r="H1439" s="13" t="n">
        <v>8710642</v>
      </c>
      <c r="I1439" s="12" t="n">
        <v>24</v>
      </c>
      <c r="J1439" s="13" t="n">
        <v>208133.5</v>
      </c>
      <c r="K1439" s="13">
        <f>IFERROR($H1439/$I1439,"")</f>
        <v/>
      </c>
      <c r="L1439" s="13" t="n">
        <v>3000000</v>
      </c>
      <c r="M1439" t="inlineStr">
        <is>
          <t>VA, FL, MA</t>
        </is>
      </c>
      <c r="N1439" t="inlineStr">
        <is>
          <t>Yes</t>
        </is>
      </c>
      <c r="O1439" t="inlineStr">
        <is>
          <t>Yes</t>
        </is>
      </c>
      <c r="P1439" s="9" t="inlineStr">
        <is>
          <t>https://www.ratcliffefoundation.com/</t>
        </is>
      </c>
      <c r="Q1439" s="9" t="inlineStr">
        <is>
          <t>https://grantcue.com/foundations/philip-e-and-carole-r-ratcliffe-foundation-inc-820568453</t>
        </is>
      </c>
    </row>
    <row r="1440">
      <c r="A1440">
        <f>IF($E1440=$E1439,$A1439+1,1)</f>
        <v/>
      </c>
      <c r="B1440" t="inlineStr">
        <is>
          <t>MAYBERG FOUNDATION INC</t>
        </is>
      </c>
      <c r="C1440" t="inlineStr">
        <is>
          <t>81-4574465</t>
        </is>
      </c>
      <c r="D1440" t="inlineStr">
        <is>
          <t>Maryland</t>
        </is>
      </c>
      <c r="E1440" t="inlineStr">
        <is>
          <t>MD</t>
        </is>
      </c>
      <c r="F1440" t="n">
        <v>2024</v>
      </c>
      <c r="G1440" t="n">
        <v>1</v>
      </c>
      <c r="H1440" s="13" t="n">
        <v>8539806</v>
      </c>
      <c r="I1440" s="12" t="n">
        <v>124</v>
      </c>
      <c r="J1440" s="13" t="n">
        <v>10000</v>
      </c>
      <c r="K1440" s="13">
        <f>IFERROR($H1440/$I1440,"")</f>
        <v/>
      </c>
      <c r="L1440" s="13" t="n">
        <v>1500000</v>
      </c>
      <c r="M1440" t="inlineStr">
        <is>
          <t>NY, NJ, DC</t>
        </is>
      </c>
      <c r="N1440" t="inlineStr">
        <is>
          <t>Yes</t>
        </is>
      </c>
      <c r="O1440" t="inlineStr">
        <is>
          <t>Not stated</t>
        </is>
      </c>
      <c r="P1440" s="9" t="inlineStr">
        <is>
          <t>https://www.mayberg.org/</t>
        </is>
      </c>
      <c r="Q1440" s="9" t="inlineStr">
        <is>
          <t>https://grantcue.com/foundations/mayberg-foundation-inc-814574465</t>
        </is>
      </c>
    </row>
    <row r="1441">
      <c r="A1441">
        <f>IF($E1441=$E1440,$A1440+1,1)</f>
        <v/>
      </c>
      <c r="B1441" t="inlineStr">
        <is>
          <t>ROLLINS-LUETKEMEYER FOUNDATION INC</t>
        </is>
      </c>
      <c r="C1441" t="inlineStr">
        <is>
          <t>52-6041536</t>
        </is>
      </c>
      <c r="D1441" t="inlineStr">
        <is>
          <t>Maryland</t>
        </is>
      </c>
      <c r="E1441" t="inlineStr">
        <is>
          <t>MD</t>
        </is>
      </c>
      <c r="F1441" t="n">
        <v>2025</v>
      </c>
      <c r="G1441" t="n">
        <v>2</v>
      </c>
      <c r="H1441" s="13" t="n">
        <v>7624606</v>
      </c>
      <c r="I1441" s="12" t="n">
        <v>41</v>
      </c>
      <c r="J1441" s="13" t="n">
        <v>100000</v>
      </c>
      <c r="K1441" s="13">
        <f>IFERROR($H1441/$I1441,"")</f>
        <v/>
      </c>
      <c r="L1441" s="13" t="n">
        <v>833333</v>
      </c>
      <c r="M1441" t="inlineStr">
        <is>
          <t>VA, OH, KY</t>
        </is>
      </c>
      <c r="N1441" t="inlineStr">
        <is>
          <t>No</t>
        </is>
      </c>
      <c r="O1441" t="inlineStr">
        <is>
          <t>Not stated</t>
        </is>
      </c>
      <c r="Q1441" s="9" t="inlineStr">
        <is>
          <t>https://grantcue.com/foundations/rollins-luetkemeyer-foundation-inc-526041536</t>
        </is>
      </c>
    </row>
    <row r="1442">
      <c r="A1442">
        <f>IF($E1442=$E1441,$A1441+1,1)</f>
        <v/>
      </c>
      <c r="B1442" t="inlineStr">
        <is>
          <t>MARY CATHERINE BUNTING FOUNDATION INC</t>
        </is>
      </c>
      <c r="C1442" t="inlineStr">
        <is>
          <t>52-2106057</t>
        </is>
      </c>
      <c r="D1442" t="inlineStr">
        <is>
          <t>Maryland</t>
        </is>
      </c>
      <c r="E1442" t="inlineStr">
        <is>
          <t>MD</t>
        </is>
      </c>
      <c r="F1442" t="n">
        <v>2024</v>
      </c>
      <c r="G1442" t="n">
        <v>1</v>
      </c>
      <c r="H1442" s="13" t="n">
        <v>7504706</v>
      </c>
      <c r="I1442" s="12" t="n">
        <v>91</v>
      </c>
      <c r="J1442" s="13" t="n">
        <v>34000</v>
      </c>
      <c r="K1442" s="13">
        <f>IFERROR($H1442/$I1442,"")</f>
        <v/>
      </c>
      <c r="L1442" s="13" t="n">
        <v>981432</v>
      </c>
      <c r="M1442" t="inlineStr">
        <is>
          <t>CA, DC, VA</t>
        </is>
      </c>
      <c r="N1442" t="inlineStr">
        <is>
          <t>No</t>
        </is>
      </c>
      <c r="O1442" t="inlineStr">
        <is>
          <t>Not stated</t>
        </is>
      </c>
      <c r="Q1442" s="9" t="inlineStr">
        <is>
          <t>https://grantcue.com/foundations/mary-catherine-bunting-foundation-inc-c-o-knollwood-investment-advisory-522106057</t>
        </is>
      </c>
    </row>
    <row r="1443">
      <c r="A1443">
        <f>IF($E1443=$E1442,$A1442+1,1)</f>
        <v/>
      </c>
      <c r="B1443" t="inlineStr">
        <is>
          <t>NORA ROBERTS FOUNDATION</t>
        </is>
      </c>
      <c r="C1443" t="inlineStr">
        <is>
          <t>52-2189081</t>
        </is>
      </c>
      <c r="D1443" t="inlineStr">
        <is>
          <t>Maryland</t>
        </is>
      </c>
      <c r="E1443" t="inlineStr">
        <is>
          <t>MD</t>
        </is>
      </c>
      <c r="F1443" t="n">
        <v>2024</v>
      </c>
      <c r="G1443" t="n">
        <v>1</v>
      </c>
      <c r="H1443" s="13" t="n">
        <v>7485421</v>
      </c>
      <c r="I1443" s="12" t="n">
        <v>592</v>
      </c>
      <c r="J1443" s="13" t="n">
        <v>5000</v>
      </c>
      <c r="K1443" s="13">
        <f>IFERROR($H1443/$I1443,"")</f>
        <v/>
      </c>
      <c r="L1443" s="13" t="n">
        <v>750000</v>
      </c>
      <c r="M1443" t="inlineStr">
        <is>
          <t>NY, DC, WV</t>
        </is>
      </c>
      <c r="N1443" t="inlineStr">
        <is>
          <t>No</t>
        </is>
      </c>
      <c r="O1443" t="inlineStr">
        <is>
          <t>Not stated</t>
        </is>
      </c>
      <c r="Q1443" s="9" t="inlineStr">
        <is>
          <t>https://grantcue.com/foundations/nora-roberts-foundation-522189081</t>
        </is>
      </c>
    </row>
    <row r="1444">
      <c r="A1444">
        <f>IF($E1444=$E1443,$A1443+1,1)</f>
        <v/>
      </c>
      <c r="B1444" t="inlineStr">
        <is>
          <t>The Scripps Howard Foundation</t>
        </is>
      </c>
      <c r="C1444" t="inlineStr">
        <is>
          <t>31-6025114</t>
        </is>
      </c>
      <c r="D1444" t="inlineStr">
        <is>
          <t>Maryland</t>
        </is>
      </c>
      <c r="E1444" t="inlineStr">
        <is>
          <t>MD</t>
        </is>
      </c>
      <c r="F1444" t="n">
        <v>2024</v>
      </c>
      <c r="G1444" t="n">
        <v>1</v>
      </c>
      <c r="H1444" s="13" t="n">
        <v>7376034</v>
      </c>
      <c r="I1444" s="12" t="n">
        <v>819</v>
      </c>
      <c r="J1444" s="13" t="n">
        <v>1250</v>
      </c>
      <c r="K1444" s="13">
        <f>IFERROR($H1444/$I1444,"")</f>
        <v/>
      </c>
      <c r="L1444" s="13" t="n">
        <v>675706</v>
      </c>
      <c r="M1444" t="inlineStr">
        <is>
          <t>DC, AZ, OH</t>
        </is>
      </c>
      <c r="N1444" t="inlineStr">
        <is>
          <t>Yes</t>
        </is>
      </c>
      <c r="O1444" t="inlineStr">
        <is>
          <t>Not stated</t>
        </is>
      </c>
      <c r="P1444" s="9" t="inlineStr">
        <is>
          <t>https://www.scripps.com/FOUNDATION</t>
        </is>
      </c>
      <c r="Q1444" s="9" t="inlineStr">
        <is>
          <t>https://grantcue.com/foundations/the-scripps-howard-foundation-316025114</t>
        </is>
      </c>
    </row>
    <row r="1445">
      <c r="A1445">
        <f>IF($E1445=$E1444,$A1444+1,1)</f>
        <v/>
      </c>
      <c r="B1445" t="inlineStr">
        <is>
          <t>THE BUNTING FAMILY FOUNDATION</t>
        </is>
      </c>
      <c r="C1445" t="inlineStr">
        <is>
          <t>52-1724988</t>
        </is>
      </c>
      <c r="D1445" t="inlineStr">
        <is>
          <t>Maryland</t>
        </is>
      </c>
      <c r="E1445" t="inlineStr">
        <is>
          <t>MD</t>
        </is>
      </c>
      <c r="F1445" t="n">
        <v>2024</v>
      </c>
      <c r="G1445" t="n">
        <v>1</v>
      </c>
      <c r="H1445" s="13" t="n">
        <v>6605794</v>
      </c>
      <c r="I1445" s="12" t="n">
        <v>104</v>
      </c>
      <c r="J1445" s="13" t="n">
        <v>30000</v>
      </c>
      <c r="K1445" s="13">
        <f>IFERROR($H1445/$I1445,"")</f>
        <v/>
      </c>
      <c r="L1445" s="13" t="n">
        <v>1055624</v>
      </c>
      <c r="M1445" t="inlineStr">
        <is>
          <t>MT, CT, DC</t>
        </is>
      </c>
      <c r="N1445" t="inlineStr">
        <is>
          <t>No</t>
        </is>
      </c>
      <c r="O1445" t="inlineStr">
        <is>
          <t>Not stated</t>
        </is>
      </c>
      <c r="Q1445" s="9" t="inlineStr">
        <is>
          <t>https://grantcue.com/foundations/the-bunting-family-foundation-c-o-knollwood-investment-advisory-521724988</t>
        </is>
      </c>
    </row>
    <row r="1446">
      <c r="A1446">
        <f>IF($E1446=$E1445,$A1445+1,1)</f>
        <v/>
      </c>
      <c r="B1446" t="inlineStr">
        <is>
          <t>CRANE FAMILY FOUNDATION INC</t>
        </is>
      </c>
      <c r="C1446" t="inlineStr">
        <is>
          <t>52-1755504</t>
        </is>
      </c>
      <c r="D1446" t="inlineStr">
        <is>
          <t>Maryland</t>
        </is>
      </c>
      <c r="E1446" t="inlineStr">
        <is>
          <t>MD</t>
        </is>
      </c>
      <c r="F1446" t="n">
        <v>2024</v>
      </c>
      <c r="G1446" t="n">
        <v>1</v>
      </c>
      <c r="H1446" s="13" t="n">
        <v>6449962</v>
      </c>
      <c r="I1446" s="12" t="n">
        <v>102</v>
      </c>
      <c r="J1446" s="13" t="n">
        <v>16169.5</v>
      </c>
      <c r="K1446" s="13">
        <f>IFERROR($H1446/$I1446,"")</f>
        <v/>
      </c>
      <c r="L1446" s="13" t="n">
        <v>3392933</v>
      </c>
      <c r="M1446" t="inlineStr">
        <is>
          <t>NY, MA, FL</t>
        </is>
      </c>
      <c r="N1446" t="inlineStr">
        <is>
          <t>Yes</t>
        </is>
      </c>
      <c r="O1446" t="inlineStr">
        <is>
          <t>Yes</t>
        </is>
      </c>
      <c r="P1446" s="9" t="inlineStr">
        <is>
          <t>https://thecranefoundation.org/</t>
        </is>
      </c>
      <c r="Q1446" s="9" t="inlineStr">
        <is>
          <t>https://grantcue.com/foundations/crane-family-foundation-inc-521755504</t>
        </is>
      </c>
    </row>
    <row r="1447">
      <c r="A1447">
        <f>IF($E1447=$E1446,$A1446+1,1)</f>
        <v/>
      </c>
      <c r="B1447" t="inlineStr">
        <is>
          <t>DELAPLAINE FOUNDATION INC</t>
        </is>
      </c>
      <c r="C1447" t="inlineStr">
        <is>
          <t>52-2278038</t>
        </is>
      </c>
      <c r="D1447" t="inlineStr">
        <is>
          <t>Maryland</t>
        </is>
      </c>
      <c r="E1447" t="inlineStr">
        <is>
          <t>MD</t>
        </is>
      </c>
      <c r="F1447" t="n">
        <v>2025</v>
      </c>
      <c r="G1447" t="n">
        <v>2</v>
      </c>
      <c r="H1447" s="13" t="n">
        <v>6415050</v>
      </c>
      <c r="I1447" s="12" t="n">
        <v>363</v>
      </c>
      <c r="J1447" s="13" t="n">
        <v>10000</v>
      </c>
      <c r="K1447" s="13">
        <f>IFERROR($H1447/$I1447,"")</f>
        <v/>
      </c>
      <c r="L1447" s="13" t="n">
        <v>215000</v>
      </c>
      <c r="M1447" t="inlineStr">
        <is>
          <t>DC, TX, PA</t>
        </is>
      </c>
      <c r="N1447" t="inlineStr">
        <is>
          <t>No</t>
        </is>
      </c>
      <c r="O1447" t="inlineStr">
        <is>
          <t>Not stated</t>
        </is>
      </c>
      <c r="Q1447" s="9" t="inlineStr">
        <is>
          <t>https://grantcue.com/foundations/delaplaine-foundation-inc-522278038</t>
        </is>
      </c>
    </row>
    <row r="1448">
      <c r="A1448">
        <f>IF($E1448=$E1447,$A1447+1,1)</f>
        <v/>
      </c>
      <c r="B1448" t="inlineStr">
        <is>
          <t>MCCUTCHIN-COLLINS CHARITABLE TRUST MASS 031292</t>
        </is>
      </c>
      <c r="C1448" t="inlineStr">
        <is>
          <t>22-3100739</t>
        </is>
      </c>
      <c r="D1448" t="inlineStr">
        <is>
          <t>Maryland</t>
        </is>
      </c>
      <c r="E1448" t="inlineStr">
        <is>
          <t>MD</t>
        </is>
      </c>
      <c r="F1448" t="n">
        <v>2024</v>
      </c>
      <c r="G1448" t="n">
        <v>1</v>
      </c>
      <c r="H1448" s="13" t="n">
        <v>6365903</v>
      </c>
      <c r="I1448" s="12" t="n">
        <v>15</v>
      </c>
      <c r="J1448" s="13" t="n">
        <v>300</v>
      </c>
      <c r="K1448" s="13">
        <f>IFERROR($H1448/$I1448,"")</f>
        <v/>
      </c>
      <c r="L1448" s="13" t="n">
        <v>6319278</v>
      </c>
      <c r="M1448" t="inlineStr">
        <is>
          <t>MA, IL, ME</t>
        </is>
      </c>
      <c r="N1448" t="inlineStr">
        <is>
          <t>No</t>
        </is>
      </c>
      <c r="O1448" t="inlineStr">
        <is>
          <t>Not stated</t>
        </is>
      </c>
      <c r="Q1448" s="9" t="inlineStr">
        <is>
          <t>https://grantcue.com/foundations/mccutchin-collins-charitable-trust-mass-031292-223100739</t>
        </is>
      </c>
    </row>
    <row r="1449">
      <c r="A1449">
        <f>IF($E1449=$E1448,$A1448+1,1)</f>
        <v/>
      </c>
      <c r="B1449" t="inlineStr">
        <is>
          <t>Franklin P and Arthur W Perdue Foundation Inc</t>
        </is>
      </c>
      <c r="C1449" t="inlineStr">
        <is>
          <t>52-6054332</t>
        </is>
      </c>
      <c r="D1449" t="inlineStr">
        <is>
          <t>Maryland</t>
        </is>
      </c>
      <c r="E1449" t="inlineStr">
        <is>
          <t>MD</t>
        </is>
      </c>
      <c r="F1449" t="n">
        <v>2025</v>
      </c>
      <c r="G1449" t="n">
        <v>2</v>
      </c>
      <c r="H1449" s="13" t="n">
        <v>6331740</v>
      </c>
      <c r="I1449" s="12" t="n">
        <v>419</v>
      </c>
      <c r="J1449" s="13" t="n">
        <v>7000</v>
      </c>
      <c r="K1449" s="13">
        <f>IFERROR($H1449/$I1449,"")</f>
        <v/>
      </c>
      <c r="L1449" s="13" t="n">
        <v>156250</v>
      </c>
      <c r="M1449" t="inlineStr">
        <is>
          <t>VA, ME, DE</t>
        </is>
      </c>
      <c r="N1449" t="inlineStr">
        <is>
          <t>Yes</t>
        </is>
      </c>
      <c r="O1449" t="inlineStr">
        <is>
          <t>Yes</t>
        </is>
      </c>
      <c r="Q1449" s="9" t="inlineStr">
        <is>
          <t>https://grantcue.com/foundations/franklin-p-and-arthur-w-perdue-foundation-inc-526054332</t>
        </is>
      </c>
    </row>
    <row r="1450">
      <c r="A1450">
        <f>IF($E1450=$E1449,$A1449+1,1)</f>
        <v/>
      </c>
      <c r="B1450" t="inlineStr">
        <is>
          <t>THE HARON DAHAN FOUNDATION INC</t>
        </is>
      </c>
      <c r="C1450" t="inlineStr">
        <is>
          <t>52-1473704</t>
        </is>
      </c>
      <c r="D1450" t="inlineStr">
        <is>
          <t>Maryland</t>
        </is>
      </c>
      <c r="E1450" t="inlineStr">
        <is>
          <t>MD</t>
        </is>
      </c>
      <c r="F1450" t="n">
        <v>2024</v>
      </c>
      <c r="G1450" t="n">
        <v>1</v>
      </c>
      <c r="H1450" s="13" t="n">
        <v>6296304</v>
      </c>
      <c r="I1450" s="12" t="n">
        <v>9</v>
      </c>
      <c r="J1450" s="13" t="n">
        <v>30000</v>
      </c>
      <c r="K1450" s="13">
        <f>IFERROR($H1450/$I1450,"")</f>
        <v/>
      </c>
      <c r="L1450" s="13" t="n">
        <v>4747804</v>
      </c>
      <c r="M1450" t="inlineStr">
        <is>
          <t>NY</t>
        </is>
      </c>
      <c r="N1450" t="inlineStr">
        <is>
          <t>No</t>
        </is>
      </c>
      <c r="O1450" t="inlineStr">
        <is>
          <t>Not stated</t>
        </is>
      </c>
      <c r="Q1450" s="9" t="inlineStr">
        <is>
          <t>https://grantcue.com/foundations/the-haron-dahan-foundation-inc-c-o-j-eisner-521473704</t>
        </is>
      </c>
    </row>
    <row r="1451">
      <c r="A1451">
        <f>IF($E1451=$E1450,$A1450+1,1)</f>
        <v/>
      </c>
      <c r="B1451" t="inlineStr">
        <is>
          <t>HOMER &amp; MARTHA GUDELSKY FAMILY FDN</t>
        </is>
      </c>
      <c r="C1451" t="inlineStr">
        <is>
          <t>52-0885969</t>
        </is>
      </c>
      <c r="D1451" t="inlineStr">
        <is>
          <t>Maryland</t>
        </is>
      </c>
      <c r="E1451" t="inlineStr">
        <is>
          <t>MD</t>
        </is>
      </c>
      <c r="F1451" t="n">
        <v>2025</v>
      </c>
      <c r="G1451" t="n">
        <v>2</v>
      </c>
      <c r="H1451" s="13" t="n">
        <v>6290000</v>
      </c>
      <c r="I1451" s="12" t="n">
        <v>39</v>
      </c>
      <c r="J1451" s="13" t="n">
        <v>50000</v>
      </c>
      <c r="K1451" s="13">
        <f>IFERROR($H1451/$I1451,"")</f>
        <v/>
      </c>
      <c r="L1451" s="13" t="n">
        <v>2000000</v>
      </c>
      <c r="M1451" t="inlineStr">
        <is>
          <t>PA, FL, NJ</t>
        </is>
      </c>
      <c r="N1451" t="inlineStr">
        <is>
          <t>No</t>
        </is>
      </c>
      <c r="O1451" t="inlineStr">
        <is>
          <t>Not stated</t>
        </is>
      </c>
      <c r="Q1451" s="9" t="inlineStr">
        <is>
          <t>https://grantcue.com/foundations/homer-and-martha-gudelsky-family-fdn-520885969</t>
        </is>
      </c>
    </row>
    <row r="1452">
      <c r="A1452">
        <f>IF($E1452=$E1451,$A1451+1,1)</f>
        <v/>
      </c>
      <c r="B1452" t="inlineStr">
        <is>
          <t>The 5 51 5 Foundation Inc</t>
        </is>
      </c>
      <c r="C1452" t="inlineStr">
        <is>
          <t>20-8844111</t>
        </is>
      </c>
      <c r="D1452" t="inlineStr">
        <is>
          <t>Maryland</t>
        </is>
      </c>
      <c r="E1452" t="inlineStr">
        <is>
          <t>MD</t>
        </is>
      </c>
      <c r="F1452" t="n">
        <v>2025</v>
      </c>
      <c r="G1452" t="n">
        <v>2</v>
      </c>
      <c r="H1452" s="13" t="n">
        <v>6264000</v>
      </c>
      <c r="I1452" s="12" t="n">
        <v>43</v>
      </c>
      <c r="J1452" s="13" t="n">
        <v>5000</v>
      </c>
      <c r="K1452" s="13">
        <f>IFERROR($H1452/$I1452,"")</f>
        <v/>
      </c>
      <c r="L1452" s="13" t="n">
        <v>2500000</v>
      </c>
      <c r="M1452" t="inlineStr">
        <is>
          <t>NH, CA, NY</t>
        </is>
      </c>
      <c r="N1452" t="inlineStr">
        <is>
          <t>No</t>
        </is>
      </c>
      <c r="O1452" t="inlineStr">
        <is>
          <t>Not stated</t>
        </is>
      </c>
      <c r="Q1452" s="9" t="inlineStr">
        <is>
          <t>https://grantcue.com/foundations/the-5-51-5-foundation-inc-208844111</t>
        </is>
      </c>
    </row>
    <row r="1453">
      <c r="A1453">
        <f>IF($E1453=$E1452,$A1452+1,1)</f>
        <v/>
      </c>
      <c r="B1453" t="inlineStr">
        <is>
          <t>THE MADELINE FOUNDATION</t>
        </is>
      </c>
      <c r="C1453" t="inlineStr">
        <is>
          <t>46-4336081</t>
        </is>
      </c>
      <c r="D1453" t="inlineStr">
        <is>
          <t>Maryland</t>
        </is>
      </c>
      <c r="E1453" t="inlineStr">
        <is>
          <t>MD</t>
        </is>
      </c>
      <c r="F1453" t="n">
        <v>2025</v>
      </c>
      <c r="G1453" t="n">
        <v>2</v>
      </c>
      <c r="H1453" s="13" t="n">
        <v>6206133</v>
      </c>
      <c r="I1453" s="12" t="n">
        <v>51</v>
      </c>
      <c r="J1453" s="13" t="n">
        <v>65432</v>
      </c>
      <c r="K1453" s="13">
        <f>IFERROR($H1453/$I1453,"")</f>
        <v/>
      </c>
      <c r="L1453" s="13" t="n">
        <v>1123245</v>
      </c>
      <c r="M1453" t="inlineStr">
        <is>
          <t>VA, DC, MA</t>
        </is>
      </c>
      <c r="N1453" t="inlineStr">
        <is>
          <t>No</t>
        </is>
      </c>
      <c r="O1453" t="inlineStr">
        <is>
          <t>Not stated</t>
        </is>
      </c>
      <c r="Q1453" s="9" t="inlineStr">
        <is>
          <t>https://grantcue.com/foundations/the-madeline-foundation-464336081</t>
        </is>
      </c>
    </row>
    <row r="1454">
      <c r="A1454">
        <f>IF($E1454=$E1453,$A1453+1,1)</f>
        <v/>
      </c>
      <c r="B1454" t="inlineStr">
        <is>
          <t>BENDER FOUNDATION INC</t>
        </is>
      </c>
      <c r="C1454" t="inlineStr">
        <is>
          <t>52-6054193</t>
        </is>
      </c>
      <c r="D1454" t="inlineStr">
        <is>
          <t>Maryland</t>
        </is>
      </c>
      <c r="E1454" t="inlineStr">
        <is>
          <t>MD</t>
        </is>
      </c>
      <c r="F1454" t="n">
        <v>2024</v>
      </c>
      <c r="G1454" t="n">
        <v>1</v>
      </c>
      <c r="H1454" s="13" t="n">
        <v>6152172</v>
      </c>
      <c r="I1454" s="12" t="n">
        <v>84</v>
      </c>
      <c r="J1454" s="13" t="n">
        <v>50000</v>
      </c>
      <c r="K1454" s="13">
        <f>IFERROR($H1454/$I1454,"")</f>
        <v/>
      </c>
      <c r="L1454" s="13" t="n">
        <v>300000</v>
      </c>
      <c r="M1454" t="inlineStr">
        <is>
          <t>DC, OH, VA</t>
        </is>
      </c>
      <c r="N1454" t="inlineStr">
        <is>
          <t>No</t>
        </is>
      </c>
      <c r="O1454" t="inlineStr">
        <is>
          <t>Not stated</t>
        </is>
      </c>
      <c r="Q1454" s="9" t="inlineStr">
        <is>
          <t>https://grantcue.com/foundations/bender-foundation-inc-526054193</t>
        </is>
      </c>
    </row>
    <row r="1455">
      <c r="A1455">
        <f>IF($E1455=$E1454,$A1454+1,1)</f>
        <v/>
      </c>
      <c r="B1455" t="inlineStr">
        <is>
          <t>VISTA HERMOSA FOUNDATION</t>
        </is>
      </c>
      <c r="C1455" t="inlineStr">
        <is>
          <t>91-1491438</t>
        </is>
      </c>
      <c r="D1455" t="inlineStr">
        <is>
          <t>Maryland</t>
        </is>
      </c>
      <c r="E1455" t="inlineStr">
        <is>
          <t>MD</t>
        </is>
      </c>
      <c r="F1455" t="n">
        <v>2024</v>
      </c>
      <c r="G1455" t="n">
        <v>1</v>
      </c>
      <c r="H1455" s="13" t="n">
        <v>6127430</v>
      </c>
      <c r="I1455" s="12" t="n">
        <v>86</v>
      </c>
      <c r="J1455" s="13" t="n">
        <v>54083.5</v>
      </c>
      <c r="K1455" s="13">
        <f>IFERROR($H1455/$I1455,"")</f>
        <v/>
      </c>
      <c r="L1455" s="13" t="n">
        <v>317595</v>
      </c>
      <c r="M1455" t="inlineStr">
        <is>
          <t>CA, WA, PA</t>
        </is>
      </c>
      <c r="N1455" t="inlineStr">
        <is>
          <t>Yes</t>
        </is>
      </c>
      <c r="O1455" t="inlineStr">
        <is>
          <t>Yes</t>
        </is>
      </c>
      <c r="P1455" s="9" t="inlineStr">
        <is>
          <t>https://www.broetjefamilytrust.org/</t>
        </is>
      </c>
      <c r="Q1455" s="9" t="inlineStr">
        <is>
          <t>https://grantcue.com/foundations/vista-hermosa-foundation-911491438</t>
        </is>
      </c>
    </row>
    <row r="1456">
      <c r="A1456">
        <f>IF($E1456=$E1455,$A1455+1,1)</f>
        <v/>
      </c>
      <c r="B1456" t="inlineStr">
        <is>
          <t>The Charles T Bauer Charitable Foundation</t>
        </is>
      </c>
      <c r="C1456" t="inlineStr">
        <is>
          <t>47-6309118</t>
        </is>
      </c>
      <c r="D1456" t="inlineStr">
        <is>
          <t>Maryland</t>
        </is>
      </c>
      <c r="E1456" t="inlineStr">
        <is>
          <t>MD</t>
        </is>
      </c>
      <c r="F1456" t="n">
        <v>2024</v>
      </c>
      <c r="G1456" t="n">
        <v>1</v>
      </c>
      <c r="H1456" s="13" t="n">
        <v>6121700</v>
      </c>
      <c r="I1456" s="12" t="n">
        <v>46</v>
      </c>
      <c r="J1456" s="13" t="n">
        <v>100000</v>
      </c>
      <c r="K1456" s="13">
        <f>IFERROR($H1456/$I1456,"")</f>
        <v/>
      </c>
      <c r="L1456" s="13" t="n">
        <v>1000000</v>
      </c>
      <c r="M1456" t="inlineStr">
        <is>
          <t>PA, VA, TX</t>
        </is>
      </c>
      <c r="N1456" t="inlineStr">
        <is>
          <t>No</t>
        </is>
      </c>
      <c r="O1456" t="inlineStr">
        <is>
          <t>Not stated</t>
        </is>
      </c>
      <c r="Q1456" s="9" t="inlineStr">
        <is>
          <t>https://grantcue.com/foundations/the-charles-t-bauer-charitable-foundation-476309118</t>
        </is>
      </c>
    </row>
    <row r="1457">
      <c r="A1457">
        <f>IF($E1457=$E1456,$A1456+1,1)</f>
        <v/>
      </c>
      <c r="B1457" t="inlineStr">
        <is>
          <t>THE OSPREY FOUNDATION INC</t>
        </is>
      </c>
      <c r="C1457" t="inlineStr">
        <is>
          <t>14-1862154</t>
        </is>
      </c>
      <c r="D1457" t="inlineStr">
        <is>
          <t>Maryland</t>
        </is>
      </c>
      <c r="E1457" t="inlineStr">
        <is>
          <t>MD</t>
        </is>
      </c>
      <c r="F1457" t="n">
        <v>2024</v>
      </c>
      <c r="G1457" t="n">
        <v>1</v>
      </c>
      <c r="H1457" s="13" t="n">
        <v>6077046</v>
      </c>
      <c r="I1457" s="12" t="n">
        <v>27</v>
      </c>
      <c r="J1457" s="13" t="n">
        <v>150000</v>
      </c>
      <c r="K1457" s="13">
        <f>IFERROR($H1457/$I1457,"")</f>
        <v/>
      </c>
      <c r="L1457" s="13" t="n">
        <v>790000</v>
      </c>
      <c r="M1457" t="inlineStr">
        <is>
          <t>DC, NY, CA</t>
        </is>
      </c>
      <c r="N1457" t="inlineStr">
        <is>
          <t>No</t>
        </is>
      </c>
      <c r="O1457" t="inlineStr">
        <is>
          <t>Not stated</t>
        </is>
      </c>
      <c r="Q1457" s="9" t="inlineStr">
        <is>
          <t>https://grantcue.com/foundations/the-osprey-foundation-inc-141862154</t>
        </is>
      </c>
    </row>
    <row r="1458">
      <c r="A1458">
        <f>IF($E1458=$E1457,$A1457+1,1)</f>
        <v/>
      </c>
      <c r="B1458" t="inlineStr">
        <is>
          <t>THE MORRIS GOLDSEKER FOUNDATION OF MARYLAND INC</t>
        </is>
      </c>
      <c r="C1458" t="inlineStr">
        <is>
          <t>52-0983502</t>
        </is>
      </c>
      <c r="D1458" t="inlineStr">
        <is>
          <t>Maryland</t>
        </is>
      </c>
      <c r="E1458" t="inlineStr">
        <is>
          <t>MD</t>
        </is>
      </c>
      <c r="F1458" t="n">
        <v>2024</v>
      </c>
      <c r="G1458" t="n">
        <v>1</v>
      </c>
      <c r="H1458" s="13" t="n">
        <v>5680953</v>
      </c>
      <c r="I1458" s="12" t="n">
        <v>108</v>
      </c>
      <c r="J1458" s="13" t="n">
        <v>40000</v>
      </c>
      <c r="K1458" s="13">
        <f>IFERROR($H1458/$I1458,"")</f>
        <v/>
      </c>
      <c r="L1458" s="13" t="n">
        <v>287000</v>
      </c>
      <c r="M1458" t="inlineStr">
        <is>
          <t>NY, IL, DC</t>
        </is>
      </c>
      <c r="N1458" t="inlineStr">
        <is>
          <t>Yes</t>
        </is>
      </c>
      <c r="O1458" t="inlineStr">
        <is>
          <t>Yes</t>
        </is>
      </c>
      <c r="P1458" s="9" t="inlineStr">
        <is>
          <t>https://www.goldsekerfoundation.org/</t>
        </is>
      </c>
      <c r="Q1458" s="9" t="inlineStr">
        <is>
          <t>https://grantcue.com/foundations/the-morris-goldseker-foundation-of-maryland-inc-520983502</t>
        </is>
      </c>
    </row>
    <row r="1459">
      <c r="A1459">
        <f>IF($E1459=$E1458,$A1458+1,1)</f>
        <v/>
      </c>
      <c r="B1459" t="inlineStr">
        <is>
          <t>LOCKHART VAUGHAN FOUNDATION</t>
        </is>
      </c>
      <c r="C1459" t="inlineStr">
        <is>
          <t>52-1693184</t>
        </is>
      </c>
      <c r="D1459" t="inlineStr">
        <is>
          <t>Maryland</t>
        </is>
      </c>
      <c r="E1459" t="inlineStr">
        <is>
          <t>MD</t>
        </is>
      </c>
      <c r="F1459" t="n">
        <v>2025</v>
      </c>
      <c r="G1459" t="n">
        <v>2</v>
      </c>
      <c r="H1459" s="13" t="n">
        <v>5481889</v>
      </c>
      <c r="I1459" s="12" t="n">
        <v>164</v>
      </c>
      <c r="J1459" s="13" t="n">
        <v>25000</v>
      </c>
      <c r="K1459" s="13">
        <f>IFERROR($H1459/$I1459,"")</f>
        <v/>
      </c>
      <c r="L1459" s="13" t="n">
        <v>176522</v>
      </c>
      <c r="M1459" t="inlineStr">
        <is>
          <t>DC, MA, VA</t>
        </is>
      </c>
      <c r="N1459" t="inlineStr">
        <is>
          <t>Yes</t>
        </is>
      </c>
      <c r="O1459" t="inlineStr">
        <is>
          <t>Yes</t>
        </is>
      </c>
      <c r="Q1459" s="9" t="inlineStr">
        <is>
          <t>https://grantcue.com/foundations/lockhart-vaughan-foundation-521693184</t>
        </is>
      </c>
    </row>
    <row r="1460">
      <c r="A1460">
        <f>IF($E1460=$E1459,$A1459+1,1)</f>
        <v/>
      </c>
      <c r="B1460" t="inlineStr">
        <is>
          <t>SWALL FOUNDATION</t>
        </is>
      </c>
      <c r="C1460" t="inlineStr">
        <is>
          <t>94-6169932</t>
        </is>
      </c>
      <c r="D1460" t="inlineStr">
        <is>
          <t>Maryland</t>
        </is>
      </c>
      <c r="E1460" t="inlineStr">
        <is>
          <t>MD</t>
        </is>
      </c>
      <c r="F1460" t="n">
        <v>2025</v>
      </c>
      <c r="G1460" t="n">
        <v>2</v>
      </c>
      <c r="H1460" s="13" t="n">
        <v>5222045</v>
      </c>
      <c r="I1460" s="12" t="n">
        <v>10</v>
      </c>
      <c r="J1460" s="13" t="n">
        <v>522204.5</v>
      </c>
      <c r="K1460" s="13">
        <f>IFERROR($H1460/$I1460,"")</f>
        <v/>
      </c>
      <c r="L1460" s="13" t="n">
        <v>581210</v>
      </c>
      <c r="M1460" t="inlineStr">
        <is>
          <t>WI, CO, CA</t>
        </is>
      </c>
      <c r="N1460" t="inlineStr">
        <is>
          <t>No</t>
        </is>
      </c>
      <c r="O1460" t="inlineStr">
        <is>
          <t>Not stated</t>
        </is>
      </c>
      <c r="Q1460" s="9" t="inlineStr">
        <is>
          <t>https://grantcue.com/foundations/swall-foundation-946169932</t>
        </is>
      </c>
    </row>
    <row r="1461">
      <c r="A1461">
        <f>IF($E1461=$E1460,$A1460+1,1)</f>
        <v/>
      </c>
      <c r="B1461" t="inlineStr">
        <is>
          <t>FREDRICK D &amp; KAREN G SCHAUFELD FAMILY FOUNDATION</t>
        </is>
      </c>
      <c r="C1461" t="inlineStr">
        <is>
          <t>46-1558417</t>
        </is>
      </c>
      <c r="D1461" t="inlineStr">
        <is>
          <t>Maryland</t>
        </is>
      </c>
      <c r="E1461" t="inlineStr">
        <is>
          <t>MD</t>
        </is>
      </c>
      <c r="F1461" t="n">
        <v>2024</v>
      </c>
      <c r="G1461" t="n">
        <v>2</v>
      </c>
      <c r="H1461" s="13" t="n">
        <v>5161523</v>
      </c>
      <c r="I1461" s="12" t="n">
        <v>69</v>
      </c>
      <c r="J1461" s="13" t="n">
        <v>10000</v>
      </c>
      <c r="K1461" s="13">
        <f>IFERROR($H1461/$I1461,"")</f>
        <v/>
      </c>
      <c r="L1461" s="13" t="n">
        <v>1000000</v>
      </c>
      <c r="M1461" t="inlineStr">
        <is>
          <t>VA, NY, PA</t>
        </is>
      </c>
      <c r="N1461" t="inlineStr">
        <is>
          <t>No</t>
        </is>
      </c>
      <c r="O1461" t="inlineStr">
        <is>
          <t>Not stated</t>
        </is>
      </c>
      <c r="Q1461" s="9" t="inlineStr">
        <is>
          <t>https://grantcue.com/foundations/fredrick-d-and-karen-g-schaufeld-family-foundation-461558417</t>
        </is>
      </c>
    </row>
    <row r="1462">
      <c r="A1462">
        <f>IF($E1462=$E1461,$A1461+1,1)</f>
        <v/>
      </c>
      <c r="B1462" t="inlineStr">
        <is>
          <t>THE GOLDSMITH FAMILY FOUNDATION INC</t>
        </is>
      </c>
      <c r="C1462" t="inlineStr">
        <is>
          <t>52-1714353</t>
        </is>
      </c>
      <c r="D1462" t="inlineStr">
        <is>
          <t>Maryland</t>
        </is>
      </c>
      <c r="E1462" t="inlineStr">
        <is>
          <t>MD</t>
        </is>
      </c>
      <c r="F1462" t="n">
        <v>2024</v>
      </c>
      <c r="G1462" t="n">
        <v>2</v>
      </c>
      <c r="H1462" s="13" t="n">
        <v>5095421</v>
      </c>
      <c r="I1462" s="12" t="n">
        <v>111</v>
      </c>
      <c r="J1462" s="13" t="n">
        <v>5000</v>
      </c>
      <c r="K1462" s="13">
        <f>IFERROR($H1462/$I1462,"")</f>
        <v/>
      </c>
      <c r="L1462" s="13" t="n">
        <v>2025000</v>
      </c>
      <c r="M1462" t="inlineStr">
        <is>
          <t>DC, NY, CO</t>
        </is>
      </c>
      <c r="N1462" t="inlineStr">
        <is>
          <t>Yes</t>
        </is>
      </c>
      <c r="O1462" t="inlineStr">
        <is>
          <t>Not stated</t>
        </is>
      </c>
      <c r="P1462" s="9" t="inlineStr">
        <is>
          <t>https://www.goldsmithfamilyfoundation.org/</t>
        </is>
      </c>
      <c r="Q1462" s="9" t="inlineStr">
        <is>
          <t>https://grantcue.com/foundations/the-goldsmith-family-foundation-inc-521714353</t>
        </is>
      </c>
    </row>
    <row r="1463">
      <c r="A1463">
        <f>IF($E1463=$E1462,$A1462+1,1)</f>
        <v/>
      </c>
      <c r="B1463" t="inlineStr">
        <is>
          <t>CULP FAMILY FOUNDATION</t>
        </is>
      </c>
      <c r="C1463" t="inlineStr">
        <is>
          <t>45-5394566</t>
        </is>
      </c>
      <c r="D1463" t="inlineStr">
        <is>
          <t>Maryland</t>
        </is>
      </c>
      <c r="E1463" t="inlineStr">
        <is>
          <t>MD</t>
        </is>
      </c>
      <c r="F1463" t="n">
        <v>2025</v>
      </c>
      <c r="G1463" t="n">
        <v>2</v>
      </c>
      <c r="H1463" s="13" t="n">
        <v>5015267</v>
      </c>
      <c r="I1463" s="12" t="n">
        <v>31</v>
      </c>
      <c r="J1463" s="13" t="n">
        <v>100000</v>
      </c>
      <c r="K1463" s="13">
        <f>IFERROR($H1463/$I1463,"")</f>
        <v/>
      </c>
      <c r="L1463" s="13" t="n">
        <v>1000000</v>
      </c>
      <c r="M1463" t="inlineStr">
        <is>
          <t>MA, NY, VA</t>
        </is>
      </c>
      <c r="N1463" t="inlineStr">
        <is>
          <t>No</t>
        </is>
      </c>
      <c r="O1463" t="inlineStr">
        <is>
          <t>Not stated</t>
        </is>
      </c>
      <c r="Q1463" s="9" t="inlineStr">
        <is>
          <t>https://grantcue.com/foundations/culp-family-foundation-455394566</t>
        </is>
      </c>
    </row>
    <row r="1464">
      <c r="A1464">
        <f>IF($E1464=$E1463,$A1463+1,1)</f>
        <v/>
      </c>
      <c r="B1464" t="inlineStr">
        <is>
          <t>MARVIN H WEINER FOUNDATION INC</t>
        </is>
      </c>
      <c r="C1464" t="inlineStr">
        <is>
          <t>82-4261194</t>
        </is>
      </c>
      <c r="D1464" t="inlineStr">
        <is>
          <t>Maryland</t>
        </is>
      </c>
      <c r="E1464" t="inlineStr">
        <is>
          <t>MD</t>
        </is>
      </c>
      <c r="F1464" t="n">
        <v>2025</v>
      </c>
      <c r="G1464" t="n">
        <v>2</v>
      </c>
      <c r="H1464" s="13" t="n">
        <v>5004666</v>
      </c>
      <c r="I1464" s="12" t="n">
        <v>15</v>
      </c>
      <c r="J1464" s="13" t="n">
        <v>50000</v>
      </c>
      <c r="K1464" s="13">
        <f>IFERROR($H1464/$I1464,"")</f>
        <v/>
      </c>
      <c r="L1464" s="13" t="n">
        <v>1500000</v>
      </c>
      <c r="M1464" t="inlineStr">
        <is>
          <t>FL, CA</t>
        </is>
      </c>
      <c r="N1464" t="inlineStr">
        <is>
          <t>Yes</t>
        </is>
      </c>
      <c r="O1464" t="inlineStr">
        <is>
          <t>Yes</t>
        </is>
      </c>
      <c r="P1464" s="9" t="inlineStr">
        <is>
          <t>https://mhweiner.org/</t>
        </is>
      </c>
      <c r="Q1464" s="9" t="inlineStr">
        <is>
          <t>https://grantcue.com/foundations/marvin-h-weiner-foundation-inc-824261194</t>
        </is>
      </c>
    </row>
    <row r="1465">
      <c r="A1465">
        <f>IF($E1465=$E1464,$A1464+1,1)</f>
        <v/>
      </c>
      <c r="B1465" t="inlineStr">
        <is>
          <t>GEICO PHILANTHROPIC FOUNDATION</t>
        </is>
      </c>
      <c r="C1465" t="inlineStr">
        <is>
          <t>52-1202740</t>
        </is>
      </c>
      <c r="D1465" t="inlineStr">
        <is>
          <t>Maryland</t>
        </is>
      </c>
      <c r="E1465" t="inlineStr">
        <is>
          <t>MD</t>
        </is>
      </c>
      <c r="F1465" t="n">
        <v>2024</v>
      </c>
      <c r="G1465" t="n">
        <v>1</v>
      </c>
      <c r="H1465" s="13" t="n">
        <v>4630571</v>
      </c>
      <c r="I1465" s="12" t="n">
        <v>5</v>
      </c>
      <c r="J1465" s="13" t="n">
        <v>61836</v>
      </c>
      <c r="K1465" s="13">
        <f>IFERROR($H1465/$I1465,"")</f>
        <v/>
      </c>
      <c r="L1465" s="13" t="n">
        <v>4377985</v>
      </c>
      <c r="N1465" t="inlineStr">
        <is>
          <t>No</t>
        </is>
      </c>
      <c r="O1465" t="inlineStr">
        <is>
          <t>Not stated</t>
        </is>
      </c>
      <c r="Q1465" s="9" t="inlineStr">
        <is>
          <t>https://grantcue.com/foundations/geico-philanthropic-foundation-521202740</t>
        </is>
      </c>
    </row>
    <row r="1466">
      <c r="A1466">
        <f>IF($E1466=$E1465,$A1465+1,1)</f>
        <v/>
      </c>
      <c r="B1466" t="inlineStr">
        <is>
          <t>THE W O'NEIL FOUNDATION</t>
        </is>
      </c>
      <c r="C1466" t="inlineStr">
        <is>
          <t>34-6516969</t>
        </is>
      </c>
      <c r="D1466" t="inlineStr">
        <is>
          <t>Maryland</t>
        </is>
      </c>
      <c r="E1466" t="inlineStr">
        <is>
          <t>MD</t>
        </is>
      </c>
      <c r="F1466" t="n">
        <v>2025</v>
      </c>
      <c r="G1466" t="n">
        <v>2</v>
      </c>
      <c r="H1466" s="13" t="n">
        <v>4329000</v>
      </c>
      <c r="I1466" s="12" t="n">
        <v>126</v>
      </c>
      <c r="J1466" s="13" t="n">
        <v>20000</v>
      </c>
      <c r="K1466" s="13">
        <f>IFERROR($H1466/$I1466,"")</f>
        <v/>
      </c>
      <c r="L1466" s="13" t="n">
        <v>1000000</v>
      </c>
      <c r="M1466" t="inlineStr">
        <is>
          <t>DC, NY, VA</t>
        </is>
      </c>
      <c r="N1466" t="inlineStr">
        <is>
          <t>Yes</t>
        </is>
      </c>
      <c r="O1466" t="inlineStr">
        <is>
          <t>Not stated</t>
        </is>
      </c>
      <c r="Q1466" s="9" t="inlineStr">
        <is>
          <t>https://grantcue.com/foundations/the-w-o-neil-foundation-346516969</t>
        </is>
      </c>
    </row>
    <row r="1467">
      <c r="A1467">
        <f>IF($E1467=$E1466,$A1466+1,1)</f>
        <v/>
      </c>
      <c r="B1467" t="inlineStr">
        <is>
          <t>UNDER ARMOUR FOUNDATION INC</t>
        </is>
      </c>
      <c r="C1467" t="inlineStr">
        <is>
          <t>45-4422604</t>
        </is>
      </c>
      <c r="D1467" t="inlineStr">
        <is>
          <t>Maryland</t>
        </is>
      </c>
      <c r="E1467" t="inlineStr">
        <is>
          <t>MD</t>
        </is>
      </c>
      <c r="F1467" t="n">
        <v>2025</v>
      </c>
      <c r="G1467" t="n">
        <v>3</v>
      </c>
      <c r="H1467" s="13" t="n">
        <v>4206000</v>
      </c>
      <c r="I1467" s="12" t="n">
        <v>71</v>
      </c>
      <c r="J1467" s="13" t="n">
        <v>10000</v>
      </c>
      <c r="K1467" s="13">
        <f>IFERROR($H1467/$I1467,"")</f>
        <v/>
      </c>
      <c r="L1467" s="13" t="n">
        <v>451000</v>
      </c>
      <c r="M1467" t="inlineStr">
        <is>
          <t>PA, DC, CA</t>
        </is>
      </c>
      <c r="N1467" t="inlineStr">
        <is>
          <t>No</t>
        </is>
      </c>
      <c r="O1467" t="inlineStr">
        <is>
          <t>Not stated</t>
        </is>
      </c>
      <c r="Q1467" s="9" t="inlineStr">
        <is>
          <t>https://grantcue.com/foundations/under-armour-foundation-inc-454422604</t>
        </is>
      </c>
    </row>
    <row r="1468">
      <c r="A1468">
        <f>IF($E1468=$E1467,$A1467+1,1)</f>
        <v/>
      </c>
      <c r="B1468" t="inlineStr">
        <is>
          <t>HERMAN &amp; WALTER SAMUELSON FOUNDATION INC</t>
        </is>
      </c>
      <c r="C1468" t="inlineStr">
        <is>
          <t>45-2402050</t>
        </is>
      </c>
      <c r="D1468" t="inlineStr">
        <is>
          <t>Maryland</t>
        </is>
      </c>
      <c r="E1468" t="inlineStr">
        <is>
          <t>MD</t>
        </is>
      </c>
      <c r="F1468" t="n">
        <v>2025</v>
      </c>
      <c r="G1468" t="n">
        <v>2</v>
      </c>
      <c r="H1468" s="13" t="n">
        <v>4195360</v>
      </c>
      <c r="I1468" s="12" t="n">
        <v>71</v>
      </c>
      <c r="J1468" s="13" t="n">
        <v>25000</v>
      </c>
      <c r="K1468" s="13">
        <f>IFERROR($H1468/$I1468,"")</f>
        <v/>
      </c>
      <c r="L1468" s="13" t="n">
        <v>500000</v>
      </c>
      <c r="M1468" t="inlineStr">
        <is>
          <t>NY, IA, PA</t>
        </is>
      </c>
      <c r="N1468" t="inlineStr">
        <is>
          <t>No</t>
        </is>
      </c>
      <c r="O1468" t="inlineStr">
        <is>
          <t>Not stated</t>
        </is>
      </c>
      <c r="Q1468" s="9" t="inlineStr">
        <is>
          <t>https://grantcue.com/foundations/herman-and-walter-samuelson-foundation-inc-452402050</t>
        </is>
      </c>
    </row>
    <row r="1469">
      <c r="A1469">
        <f>IF($E1469=$E1468,$A1468+1,1)</f>
        <v/>
      </c>
      <c r="B1469" t="inlineStr">
        <is>
          <t>THE JOSEPH MEYERHOFF FUND INC</t>
        </is>
      </c>
      <c r="C1469" t="inlineStr">
        <is>
          <t>52-6035997</t>
        </is>
      </c>
      <c r="D1469" t="inlineStr">
        <is>
          <t>Maryland</t>
        </is>
      </c>
      <c r="E1469" t="inlineStr">
        <is>
          <t>MD</t>
        </is>
      </c>
      <c r="F1469" t="n">
        <v>2024</v>
      </c>
      <c r="G1469" t="n">
        <v>1</v>
      </c>
      <c r="H1469" s="13" t="n">
        <v>4177944</v>
      </c>
      <c r="I1469" s="12" t="n">
        <v>92</v>
      </c>
      <c r="J1469" s="13" t="n">
        <v>16500</v>
      </c>
      <c r="K1469" s="13">
        <f>IFERROR($H1469/$I1469,"")</f>
        <v/>
      </c>
      <c r="L1469" s="13" t="n">
        <v>871000</v>
      </c>
      <c r="M1469" t="inlineStr">
        <is>
          <t>NE, DC, NY</t>
        </is>
      </c>
      <c r="N1469" t="inlineStr">
        <is>
          <t>Yes</t>
        </is>
      </c>
      <c r="O1469" t="inlineStr">
        <is>
          <t>Not stated</t>
        </is>
      </c>
      <c r="Q1469" s="9" t="inlineStr">
        <is>
          <t>https://grantcue.com/foundations/the-joseph-meyerhoff-fund-inc-526035997</t>
        </is>
      </c>
    </row>
    <row r="1470">
      <c r="A1470">
        <f>IF($E1470=$E1469,$A1469+1,1)</f>
        <v/>
      </c>
      <c r="B1470" t="inlineStr">
        <is>
          <t>RICHARD A HENSON FOUNDATION INC</t>
        </is>
      </c>
      <c r="C1470" t="inlineStr">
        <is>
          <t>52-1642558</t>
        </is>
      </c>
      <c r="D1470" t="inlineStr">
        <is>
          <t>Maryland</t>
        </is>
      </c>
      <c r="E1470" t="inlineStr">
        <is>
          <t>MD</t>
        </is>
      </c>
      <c r="F1470" t="n">
        <v>2025</v>
      </c>
      <c r="G1470" t="n">
        <v>2</v>
      </c>
      <c r="H1470" s="13" t="n">
        <v>4032073</v>
      </c>
      <c r="I1470" s="12" t="n">
        <v>69</v>
      </c>
      <c r="J1470" s="13" t="n">
        <v>20000</v>
      </c>
      <c r="K1470" s="13">
        <f>IFERROR($H1470/$I1470,"")</f>
        <v/>
      </c>
      <c r="L1470" s="13" t="n">
        <v>1000000</v>
      </c>
      <c r="M1470" t="inlineStr">
        <is>
          <t>DE, VA</t>
        </is>
      </c>
      <c r="N1470" t="inlineStr">
        <is>
          <t>Yes</t>
        </is>
      </c>
      <c r="O1470" t="inlineStr">
        <is>
          <t>Not stated</t>
        </is>
      </c>
      <c r="P1470" s="9" t="inlineStr">
        <is>
          <t>https://richardhensonfoundation.org/</t>
        </is>
      </c>
      <c r="Q1470" s="9" t="inlineStr">
        <is>
          <t>https://grantcue.com/foundations/richard-a-henson-foundation-inc-521642558</t>
        </is>
      </c>
    </row>
    <row r="1471">
      <c r="A1471">
        <f>IF($E1471=$E1470,$A1470+1,1)</f>
        <v/>
      </c>
      <c r="B1471" t="inlineStr">
        <is>
          <t>ROBERT W DEUTSCH FOUNDATION</t>
        </is>
      </c>
      <c r="C1471" t="inlineStr">
        <is>
          <t>52-1758252</t>
        </is>
      </c>
      <c r="D1471" t="inlineStr">
        <is>
          <t>Maryland</t>
        </is>
      </c>
      <c r="E1471" t="inlineStr">
        <is>
          <t>MD</t>
        </is>
      </c>
      <c r="F1471" t="n">
        <v>2024</v>
      </c>
      <c r="G1471" t="n">
        <v>1</v>
      </c>
      <c r="H1471" s="13" t="n">
        <v>3845112</v>
      </c>
      <c r="I1471" s="12" t="n">
        <v>76</v>
      </c>
      <c r="J1471" s="13" t="n">
        <v>20000</v>
      </c>
      <c r="K1471" s="13">
        <f>IFERROR($H1471/$I1471,"")</f>
        <v/>
      </c>
      <c r="L1471" s="13" t="n">
        <v>638000</v>
      </c>
      <c r="M1471" t="inlineStr">
        <is>
          <t>NY, CA, MA</t>
        </is>
      </c>
      <c r="N1471" t="inlineStr">
        <is>
          <t>Yes</t>
        </is>
      </c>
      <c r="O1471" t="inlineStr">
        <is>
          <t>Not stated</t>
        </is>
      </c>
      <c r="P1471" s="9" t="inlineStr">
        <is>
          <t>https://www.rwdfoundation.org/</t>
        </is>
      </c>
      <c r="Q1471" s="9" t="inlineStr">
        <is>
          <t>https://grantcue.com/foundations/robert-w-deutsch-foundation-521758252</t>
        </is>
      </c>
    </row>
    <row r="1472">
      <c r="A1472">
        <f>IF($E1472=$E1471,$A1471+1,1)</f>
        <v/>
      </c>
      <c r="B1472" t="inlineStr">
        <is>
          <t>DAVID E &amp; MARY C GALLO FOUNDATION</t>
        </is>
      </c>
      <c r="C1472" t="inlineStr">
        <is>
          <t>77-0476093</t>
        </is>
      </c>
      <c r="D1472" t="inlineStr">
        <is>
          <t>Maryland</t>
        </is>
      </c>
      <c r="E1472" t="inlineStr">
        <is>
          <t>MD</t>
        </is>
      </c>
      <c r="F1472" t="n">
        <v>2025</v>
      </c>
      <c r="G1472" t="n">
        <v>2</v>
      </c>
      <c r="H1472" s="13" t="n">
        <v>3781000</v>
      </c>
      <c r="I1472" s="12" t="n">
        <v>109</v>
      </c>
      <c r="J1472" s="13" t="n">
        <v>5000</v>
      </c>
      <c r="K1472" s="13">
        <f>IFERROR($H1472/$I1472,"")</f>
        <v/>
      </c>
      <c r="L1472" s="13" t="n">
        <v>700000</v>
      </c>
      <c r="M1472" t="inlineStr">
        <is>
          <t>CA, DC, VA</t>
        </is>
      </c>
      <c r="N1472" t="inlineStr">
        <is>
          <t>No</t>
        </is>
      </c>
      <c r="O1472" t="inlineStr">
        <is>
          <t>Not stated</t>
        </is>
      </c>
      <c r="Q1472" s="9" t="inlineStr">
        <is>
          <t>https://grantcue.com/foundations/david-e-and-mary-c-gallo-foundation-770476093</t>
        </is>
      </c>
    </row>
    <row r="1473">
      <c r="A1473">
        <f>IF($E1473=$E1472,$A1472+1,1)</f>
        <v/>
      </c>
      <c r="B1473" t="inlineStr">
        <is>
          <t>THE O'NEIL FAMILY FOUNDATION INC</t>
        </is>
      </c>
      <c r="C1473" t="inlineStr">
        <is>
          <t>26-1313395</t>
        </is>
      </c>
      <c r="D1473" t="inlineStr">
        <is>
          <t>Maryland</t>
        </is>
      </c>
      <c r="E1473" t="inlineStr">
        <is>
          <t>MD</t>
        </is>
      </c>
      <c r="F1473" t="n">
        <v>2024</v>
      </c>
      <c r="G1473" t="n">
        <v>3</v>
      </c>
      <c r="H1473" s="13" t="n">
        <v>3593807</v>
      </c>
      <c r="I1473" s="12" t="n">
        <v>118</v>
      </c>
      <c r="J1473" s="13" t="n">
        <v>12000</v>
      </c>
      <c r="K1473" s="13">
        <f>IFERROR($H1473/$I1473,"")</f>
        <v/>
      </c>
      <c r="L1473" s="13" t="n">
        <v>200000</v>
      </c>
      <c r="M1473" t="inlineStr">
        <is>
          <t>WA, NY, PA</t>
        </is>
      </c>
      <c r="N1473" t="inlineStr">
        <is>
          <t>Yes</t>
        </is>
      </c>
      <c r="O1473" t="inlineStr">
        <is>
          <t>Not stated</t>
        </is>
      </c>
      <c r="Q1473" s="9" t="inlineStr">
        <is>
          <t>https://grantcue.com/foundations/the-o-neil-family-foundation-inc-261313395</t>
        </is>
      </c>
    </row>
    <row r="1474">
      <c r="A1474">
        <f>IF($E1474=$E1473,$A1473+1,1)</f>
        <v/>
      </c>
      <c r="B1474" t="inlineStr">
        <is>
          <t>THE GIORGI FAMILY FOUNDATION</t>
        </is>
      </c>
      <c r="C1474" t="inlineStr">
        <is>
          <t>47-5393758</t>
        </is>
      </c>
      <c r="D1474" t="inlineStr">
        <is>
          <t>Maryland</t>
        </is>
      </c>
      <c r="E1474" t="inlineStr">
        <is>
          <t>MD</t>
        </is>
      </c>
      <c r="F1474" t="n">
        <v>2024</v>
      </c>
      <c r="G1474" t="n">
        <v>1</v>
      </c>
      <c r="H1474" s="13" t="n">
        <v>3588532</v>
      </c>
      <c r="I1474" s="12" t="n">
        <v>15</v>
      </c>
      <c r="J1474" s="13" t="n">
        <v>150000</v>
      </c>
      <c r="K1474" s="13">
        <f>IFERROR($H1474/$I1474,"")</f>
        <v/>
      </c>
      <c r="L1474" s="13" t="n">
        <v>1200000</v>
      </c>
      <c r="M1474" t="inlineStr">
        <is>
          <t>PA, NY, CA</t>
        </is>
      </c>
      <c r="N1474" t="inlineStr">
        <is>
          <t>No</t>
        </is>
      </c>
      <c r="O1474" t="inlineStr">
        <is>
          <t>Not stated</t>
        </is>
      </c>
      <c r="Q1474" s="9" t="inlineStr">
        <is>
          <t>https://grantcue.com/foundations/the-giorgi-family-foundation-475393758</t>
        </is>
      </c>
    </row>
    <row r="1475">
      <c r="A1475">
        <f>IF($E1475=$E1474,$A1474+1,1)</f>
        <v/>
      </c>
      <c r="B1475" t="inlineStr">
        <is>
          <t>ALISON FOUNDATION</t>
        </is>
      </c>
      <c r="C1475" t="inlineStr">
        <is>
          <t>20-0226054</t>
        </is>
      </c>
      <c r="D1475" t="inlineStr">
        <is>
          <t>Maryland</t>
        </is>
      </c>
      <c r="E1475" t="inlineStr">
        <is>
          <t>MD</t>
        </is>
      </c>
      <c r="F1475" t="n">
        <v>2025</v>
      </c>
      <c r="G1475" t="n">
        <v>2</v>
      </c>
      <c r="H1475" s="13" t="n">
        <v>3569095</v>
      </c>
      <c r="I1475" s="12" t="n">
        <v>16</v>
      </c>
      <c r="J1475" s="13" t="n">
        <v>200000</v>
      </c>
      <c r="K1475" s="13">
        <f>IFERROR($H1475/$I1475,"")</f>
        <v/>
      </c>
      <c r="L1475" s="13" t="n">
        <v>900000</v>
      </c>
      <c r="M1475" t="inlineStr">
        <is>
          <t>NY, SC, MA</t>
        </is>
      </c>
      <c r="N1475" t="inlineStr">
        <is>
          <t>No</t>
        </is>
      </c>
      <c r="O1475" t="inlineStr">
        <is>
          <t>Not stated</t>
        </is>
      </c>
      <c r="Q1475" s="9" t="inlineStr">
        <is>
          <t>https://grantcue.com/foundations/alison-foundation-200226054</t>
        </is>
      </c>
    </row>
    <row r="1476">
      <c r="A1476">
        <f>IF($E1476=$E1475,$A1475+1,1)</f>
        <v/>
      </c>
      <c r="B1476" t="inlineStr">
        <is>
          <t>M K Reichert Sternlicht Foundation</t>
        </is>
      </c>
      <c r="C1476" t="inlineStr">
        <is>
          <t>81-0807556</t>
        </is>
      </c>
      <c r="D1476" t="inlineStr">
        <is>
          <t>Maryland</t>
        </is>
      </c>
      <c r="E1476" t="inlineStr">
        <is>
          <t>MD</t>
        </is>
      </c>
      <c r="F1476" t="n">
        <v>2024</v>
      </c>
      <c r="G1476" t="n">
        <v>1</v>
      </c>
      <c r="H1476" s="13" t="n">
        <v>3428900</v>
      </c>
      <c r="I1476" s="12" t="n">
        <v>88</v>
      </c>
      <c r="J1476" s="13" t="n">
        <v>10000</v>
      </c>
      <c r="K1476" s="13">
        <f>IFERROR($H1476/$I1476,"")</f>
        <v/>
      </c>
      <c r="L1476" s="13" t="n">
        <v>995000</v>
      </c>
      <c r="M1476" t="inlineStr">
        <is>
          <t>CT, NY, MA</t>
        </is>
      </c>
      <c r="N1476" t="inlineStr">
        <is>
          <t>No</t>
        </is>
      </c>
      <c r="O1476" t="inlineStr">
        <is>
          <t>Not stated</t>
        </is>
      </c>
      <c r="Q1476" s="9" t="inlineStr">
        <is>
          <t>https://grantcue.com/foundations/m-k-reichert-sternlicht-foundation-810807556</t>
        </is>
      </c>
    </row>
    <row r="1477">
      <c r="A1477">
        <f>IF($E1477=$E1476,$A1476+1,1)</f>
        <v/>
      </c>
      <c r="B1477" t="inlineStr">
        <is>
          <t>LEONARD AND HELEN R STULMAN CHARITABLE</t>
        </is>
      </c>
      <c r="C1477" t="inlineStr">
        <is>
          <t>52-1491609</t>
        </is>
      </c>
      <c r="D1477" t="inlineStr">
        <is>
          <t>Maryland</t>
        </is>
      </c>
      <c r="E1477" t="inlineStr">
        <is>
          <t>MD</t>
        </is>
      </c>
      <c r="F1477" t="n">
        <v>2024</v>
      </c>
      <c r="G1477" t="n">
        <v>1</v>
      </c>
      <c r="H1477" s="13" t="n">
        <v>3386899</v>
      </c>
      <c r="I1477" s="12" t="n">
        <v>36</v>
      </c>
      <c r="J1477" s="13" t="n">
        <v>72500</v>
      </c>
      <c r="K1477" s="13">
        <f>IFERROR($H1477/$I1477,"")</f>
        <v/>
      </c>
      <c r="L1477" s="13" t="n">
        <v>478000</v>
      </c>
      <c r="M1477" t="inlineStr">
        <is>
          <t>NY, DE</t>
        </is>
      </c>
      <c r="N1477" t="inlineStr">
        <is>
          <t>No</t>
        </is>
      </c>
      <c r="O1477" t="inlineStr">
        <is>
          <t>Not stated</t>
        </is>
      </c>
      <c r="Q1477" s="9" t="inlineStr">
        <is>
          <t>https://grantcue.com/foundations/leonard-and-helen-r-stulman-charitable-521491609</t>
        </is>
      </c>
    </row>
    <row r="1478">
      <c r="A1478">
        <f>IF($E1478=$E1477,$A1477+1,1)</f>
        <v/>
      </c>
      <c r="B1478" t="inlineStr">
        <is>
          <t>PRICESMART FOUNDATION</t>
        </is>
      </c>
      <c r="C1478" t="inlineStr">
        <is>
          <t>56-2372489</t>
        </is>
      </c>
      <c r="D1478" t="inlineStr">
        <is>
          <t>Maryland</t>
        </is>
      </c>
      <c r="E1478" t="inlineStr">
        <is>
          <t>MD</t>
        </is>
      </c>
      <c r="F1478" t="n">
        <v>2025</v>
      </c>
      <c r="G1478" t="n">
        <v>2</v>
      </c>
      <c r="H1478" s="13" t="n">
        <v>3350920</v>
      </c>
      <c r="I1478" s="12" t="n">
        <v>53</v>
      </c>
      <c r="J1478" s="13" t="n">
        <v>50000</v>
      </c>
      <c r="K1478" s="13">
        <f>IFERROR($H1478/$I1478,"")</f>
        <v/>
      </c>
      <c r="L1478" s="13" t="n">
        <v>260000</v>
      </c>
      <c r="M1478" t="inlineStr">
        <is>
          <t>TEGUCIGALPA, DC, ME</t>
        </is>
      </c>
      <c r="N1478" t="inlineStr">
        <is>
          <t>No</t>
        </is>
      </c>
      <c r="O1478" t="inlineStr">
        <is>
          <t>Not stated</t>
        </is>
      </c>
      <c r="Q1478" s="9" t="inlineStr">
        <is>
          <t>https://grantcue.com/foundations/pricesmart-foundation-562372489</t>
        </is>
      </c>
    </row>
    <row r="1479">
      <c r="A1479">
        <f>IF($E1479=$E1478,$A1478+1,1)</f>
        <v/>
      </c>
      <c r="B1479" t="inlineStr">
        <is>
          <t>BROWN ADVISORY CHARITABLE FOUNDATION INC</t>
        </is>
      </c>
      <c r="C1479" t="inlineStr">
        <is>
          <t>01-0912891</t>
        </is>
      </c>
      <c r="D1479" t="inlineStr">
        <is>
          <t>Maryland</t>
        </is>
      </c>
      <c r="E1479" t="inlineStr">
        <is>
          <t>MD</t>
        </is>
      </c>
      <c r="F1479" t="n">
        <v>2024</v>
      </c>
      <c r="G1479" t="n">
        <v>1</v>
      </c>
      <c r="H1479" s="13" t="n">
        <v>3319046</v>
      </c>
      <c r="I1479" s="12" t="n">
        <v>157</v>
      </c>
      <c r="J1479" s="13" t="n">
        <v>2500</v>
      </c>
      <c r="K1479" s="13">
        <f>IFERROR($H1479/$I1479,"")</f>
        <v/>
      </c>
      <c r="L1479" s="13" t="n">
        <v>387250</v>
      </c>
      <c r="M1479" t="inlineStr">
        <is>
          <t>SC, DC, VA</t>
        </is>
      </c>
      <c r="N1479" t="inlineStr">
        <is>
          <t>Yes</t>
        </is>
      </c>
      <c r="O1479" t="inlineStr">
        <is>
          <t>Not stated</t>
        </is>
      </c>
      <c r="Q1479" s="9" t="inlineStr">
        <is>
          <t>https://grantcue.com/foundations/brown-advisory-charitable-foundation-inc-010912891</t>
        </is>
      </c>
    </row>
    <row r="1480">
      <c r="A1480">
        <f>IF($E1480=$E1479,$A1479+1,1)</f>
        <v/>
      </c>
      <c r="B1480" t="inlineStr">
        <is>
          <t>THE ARHANT SOCIAL FOUNDATION INC</t>
        </is>
      </c>
      <c r="C1480" t="inlineStr">
        <is>
          <t>54-1973018</t>
        </is>
      </c>
      <c r="D1480" t="inlineStr">
        <is>
          <t>Maryland</t>
        </is>
      </c>
      <c r="E1480" t="inlineStr">
        <is>
          <t>MD</t>
        </is>
      </c>
      <c r="F1480" t="n">
        <v>2024</v>
      </c>
      <c r="G1480" t="n">
        <v>1</v>
      </c>
      <c r="H1480" s="13" t="n">
        <v>3301233</v>
      </c>
      <c r="I1480" s="12" t="n">
        <v>14</v>
      </c>
      <c r="J1480" s="13" t="n">
        <v>63500</v>
      </c>
      <c r="K1480" s="13">
        <f>IFERROR($H1480/$I1480,"")</f>
        <v/>
      </c>
      <c r="L1480" s="13" t="n">
        <v>1550000</v>
      </c>
      <c r="M1480" t="inlineStr">
        <is>
          <t>VA, NY, KY</t>
        </is>
      </c>
      <c r="N1480" t="inlineStr">
        <is>
          <t>No</t>
        </is>
      </c>
      <c r="O1480" t="inlineStr">
        <is>
          <t>Not stated</t>
        </is>
      </c>
      <c r="Q1480" s="9" t="inlineStr">
        <is>
          <t>https://grantcue.com/foundations/the-arhant-social-foundation-inc-541973018</t>
        </is>
      </c>
    </row>
    <row r="1481">
      <c r="A1481">
        <f>IF($E1481=$E1480,$A1480+1,1)</f>
        <v/>
      </c>
      <c r="B1481" t="inlineStr">
        <is>
          <t>THE GREENWALL FOUNDATION</t>
        </is>
      </c>
      <c r="C1481" t="inlineStr">
        <is>
          <t>13-6082277</t>
        </is>
      </c>
      <c r="D1481" t="inlineStr">
        <is>
          <t>Maryland</t>
        </is>
      </c>
      <c r="E1481" t="inlineStr">
        <is>
          <t>MD</t>
        </is>
      </c>
      <c r="F1481" t="n">
        <v>2024</v>
      </c>
      <c r="G1481" t="n">
        <v>1</v>
      </c>
      <c r="H1481" s="13" t="n">
        <v>3299934</v>
      </c>
      <c r="I1481" s="12" t="n">
        <v>66</v>
      </c>
      <c r="J1481" s="13" t="n">
        <v>49809</v>
      </c>
      <c r="K1481" s="13">
        <f>IFERROR($H1481/$I1481,"")</f>
        <v/>
      </c>
      <c r="L1481" s="13" t="n">
        <v>150000</v>
      </c>
      <c r="M1481" t="inlineStr">
        <is>
          <t>MA, CO, NC</t>
        </is>
      </c>
      <c r="N1481" t="inlineStr">
        <is>
          <t>Yes</t>
        </is>
      </c>
      <c r="O1481" t="inlineStr">
        <is>
          <t>Yes</t>
        </is>
      </c>
      <c r="P1481" s="9" t="inlineStr">
        <is>
          <t>https://www.greenwall.org/</t>
        </is>
      </c>
      <c r="Q1481" s="9" t="inlineStr">
        <is>
          <t>https://grantcue.com/foundations/the-greenwall-foundation-136082277</t>
        </is>
      </c>
    </row>
    <row r="1482">
      <c r="A1482">
        <f>IF($E1482=$E1481,$A1481+1,1)</f>
        <v/>
      </c>
      <c r="B1482" t="inlineStr">
        <is>
          <t>DAVID D SMITH FAMILY FOUNDATION INC</t>
        </is>
      </c>
      <c r="C1482" t="inlineStr">
        <is>
          <t>46-2099648</t>
        </is>
      </c>
      <c r="D1482" t="inlineStr">
        <is>
          <t>Maryland</t>
        </is>
      </c>
      <c r="E1482" t="inlineStr">
        <is>
          <t>MD</t>
        </is>
      </c>
      <c r="F1482" t="n">
        <v>2025</v>
      </c>
      <c r="G1482" t="n">
        <v>2</v>
      </c>
      <c r="H1482" s="13" t="n">
        <v>3218499</v>
      </c>
      <c r="I1482" s="12" t="n">
        <v>19</v>
      </c>
      <c r="J1482" s="13" t="n">
        <v>83333</v>
      </c>
      <c r="K1482" s="13">
        <f>IFERROR($H1482/$I1482,"")</f>
        <v/>
      </c>
      <c r="L1482" s="13" t="n">
        <v>1500000</v>
      </c>
      <c r="M1482" t="inlineStr">
        <is>
          <t>VA, IL, FL</t>
        </is>
      </c>
      <c r="N1482" t="inlineStr">
        <is>
          <t>No</t>
        </is>
      </c>
      <c r="O1482" t="inlineStr">
        <is>
          <t>Not stated</t>
        </is>
      </c>
      <c r="Q1482" s="9" t="inlineStr">
        <is>
          <t>https://grantcue.com/foundations/david-d-smith-family-foundation-inc-462099648</t>
        </is>
      </c>
    </row>
    <row r="1483">
      <c r="A1483">
        <f>IF($E1483=$E1482,$A1482+1,1)</f>
        <v/>
      </c>
      <c r="B1483" t="inlineStr">
        <is>
          <t>AT &amp; MARY H BLADES FOUNDATION INC</t>
        </is>
      </c>
      <c r="C1483" t="inlineStr">
        <is>
          <t>52-0794020</t>
        </is>
      </c>
      <c r="D1483" t="inlineStr">
        <is>
          <t>Maryland</t>
        </is>
      </c>
      <c r="E1483" t="inlineStr">
        <is>
          <t>MD</t>
        </is>
      </c>
      <c r="F1483" t="n">
        <v>2024</v>
      </c>
      <c r="G1483" t="n">
        <v>2</v>
      </c>
      <c r="H1483" s="13" t="n">
        <v>3177100</v>
      </c>
      <c r="I1483" s="12" t="n">
        <v>101</v>
      </c>
      <c r="J1483" s="13" t="n">
        <v>20000</v>
      </c>
      <c r="K1483" s="13">
        <f>IFERROR($H1483/$I1483,"")</f>
        <v/>
      </c>
      <c r="L1483" s="13" t="n">
        <v>260000</v>
      </c>
      <c r="M1483" t="inlineStr">
        <is>
          <t>FL, DE, TX</t>
        </is>
      </c>
      <c r="N1483" t="inlineStr">
        <is>
          <t>No</t>
        </is>
      </c>
      <c r="O1483" t="inlineStr">
        <is>
          <t>Not stated</t>
        </is>
      </c>
      <c r="Q1483" s="9" t="inlineStr">
        <is>
          <t>https://grantcue.com/foundations/at-and-mary-h-blades-foundation-inc-520794020</t>
        </is>
      </c>
    </row>
    <row r="1484">
      <c r="A1484">
        <f>IF($E1484=$E1483,$A1483+1,1)</f>
        <v/>
      </c>
      <c r="B1484" t="inlineStr">
        <is>
          <t>THE AARON &amp; LILLIE STRAUS FDN INC 9830002</t>
        </is>
      </c>
      <c r="C1484" t="inlineStr">
        <is>
          <t>52-2040073</t>
        </is>
      </c>
      <c r="D1484" t="inlineStr">
        <is>
          <t>Maryland</t>
        </is>
      </c>
      <c r="E1484" t="inlineStr">
        <is>
          <t>MD</t>
        </is>
      </c>
      <c r="F1484" t="n">
        <v>2024</v>
      </c>
      <c r="G1484" t="n">
        <v>1</v>
      </c>
      <c r="H1484" s="13" t="n">
        <v>3176535</v>
      </c>
      <c r="I1484" s="12" t="n">
        <v>60</v>
      </c>
      <c r="J1484" s="13" t="n">
        <v>9000</v>
      </c>
      <c r="K1484" s="13">
        <f>IFERROR($H1484/$I1484,"")</f>
        <v/>
      </c>
      <c r="L1484" s="13" t="n">
        <v>1460200</v>
      </c>
      <c r="M1484" t="inlineStr">
        <is>
          <t>DC, NY, NE</t>
        </is>
      </c>
      <c r="N1484" t="inlineStr">
        <is>
          <t>Yes</t>
        </is>
      </c>
      <c r="O1484" t="inlineStr">
        <is>
          <t>Yes</t>
        </is>
      </c>
      <c r="P1484" s="9" t="inlineStr">
        <is>
          <t>https://www.strausfoundation.org/</t>
        </is>
      </c>
      <c r="Q1484" s="9" t="inlineStr">
        <is>
          <t>https://grantcue.com/foundations/the-aaron-and-lillie-straus-fdn-inc-9830002-522040073</t>
        </is>
      </c>
    </row>
    <row r="1485">
      <c r="A1485">
        <f>IF($E1485=$E1484,$A1484+1,1)</f>
        <v/>
      </c>
      <c r="B1485" t="inlineStr">
        <is>
          <t>DIANE &amp; HOWARD WOHL FAMILY FOUNDATION INC</t>
        </is>
      </c>
      <c r="C1485" t="inlineStr">
        <is>
          <t>11-3493603</t>
        </is>
      </c>
      <c r="D1485" t="inlineStr">
        <is>
          <t>Maryland</t>
        </is>
      </c>
      <c r="E1485" t="inlineStr">
        <is>
          <t>MD</t>
        </is>
      </c>
      <c r="F1485" t="n">
        <v>2025</v>
      </c>
      <c r="G1485" t="n">
        <v>2</v>
      </c>
      <c r="H1485" s="13" t="n">
        <v>3151634</v>
      </c>
      <c r="I1485" s="12" t="n">
        <v>48</v>
      </c>
      <c r="J1485" s="13" t="n">
        <v>2750</v>
      </c>
      <c r="K1485" s="13">
        <f>IFERROR($H1485/$I1485,"")</f>
        <v/>
      </c>
      <c r="L1485" s="13" t="n">
        <v>2737314</v>
      </c>
      <c r="M1485" t="inlineStr">
        <is>
          <t>NY, DC, FL</t>
        </is>
      </c>
      <c r="N1485" t="inlineStr">
        <is>
          <t>No</t>
        </is>
      </c>
      <c r="O1485" t="inlineStr">
        <is>
          <t>Not stated</t>
        </is>
      </c>
      <c r="Q1485" s="9" t="inlineStr">
        <is>
          <t>https://grantcue.com/foundations/diane-and-howard-wohl-family-foundation-inc-113493603</t>
        </is>
      </c>
    </row>
    <row r="1486">
      <c r="A1486">
        <f>IF($E1486=$E1485,$A1485+1,1)</f>
        <v/>
      </c>
      <c r="B1486" t="inlineStr">
        <is>
          <t>David &amp; Barbara B Hirschhorn Foundation Inc</t>
        </is>
      </c>
      <c r="C1486" t="inlineStr">
        <is>
          <t>52-1489400</t>
        </is>
      </c>
      <c r="D1486" t="inlineStr">
        <is>
          <t>Maryland</t>
        </is>
      </c>
      <c r="E1486" t="inlineStr">
        <is>
          <t>MD</t>
        </is>
      </c>
      <c r="F1486" t="n">
        <v>2024</v>
      </c>
      <c r="G1486" t="n">
        <v>1</v>
      </c>
      <c r="H1486" s="13" t="n">
        <v>3146770</v>
      </c>
      <c r="I1486" s="12" t="n">
        <v>146</v>
      </c>
      <c r="J1486" s="13" t="n">
        <v>15000</v>
      </c>
      <c r="K1486" s="13">
        <f>IFERROR($H1486/$I1486,"")</f>
        <v/>
      </c>
      <c r="L1486" s="13" t="n">
        <v>240000</v>
      </c>
      <c r="M1486" t="inlineStr">
        <is>
          <t>NY, DC, MA</t>
        </is>
      </c>
      <c r="N1486" t="inlineStr">
        <is>
          <t>Yes</t>
        </is>
      </c>
      <c r="O1486" t="inlineStr">
        <is>
          <t>Not stated</t>
        </is>
      </c>
      <c r="P1486" s="9" t="inlineStr">
        <is>
          <t>https://www.blaufund.org/</t>
        </is>
      </c>
      <c r="Q1486" s="9" t="inlineStr">
        <is>
          <t>https://grantcue.com/foundations/david-and-barbara-b-hirschhorn-foundation-inc-521489400</t>
        </is>
      </c>
    </row>
    <row r="1487">
      <c r="A1487">
        <f>IF($E1487=$E1486,$A1486+1,1)</f>
        <v/>
      </c>
      <c r="B1487" t="inlineStr">
        <is>
          <t>THE JEROME G &amp; ANNETTE S ZIMMERMAN FOUNDATION INC</t>
        </is>
      </c>
      <c r="C1487" t="inlineStr">
        <is>
          <t>52-1115801</t>
        </is>
      </c>
      <c r="D1487" t="inlineStr">
        <is>
          <t>Maryland</t>
        </is>
      </c>
      <c r="E1487" t="inlineStr">
        <is>
          <t>MD</t>
        </is>
      </c>
      <c r="F1487" t="n">
        <v>2025</v>
      </c>
      <c r="G1487" t="n">
        <v>2</v>
      </c>
      <c r="H1487" s="13" t="n">
        <v>3144458</v>
      </c>
      <c r="I1487" s="12" t="n">
        <v>235</v>
      </c>
      <c r="J1487" s="13" t="n">
        <v>5000</v>
      </c>
      <c r="K1487" s="13">
        <f>IFERROR($H1487/$I1487,"")</f>
        <v/>
      </c>
      <c r="L1487" s="13" t="n">
        <v>100000</v>
      </c>
      <c r="M1487" t="inlineStr">
        <is>
          <t>NJ, FL, NY</t>
        </is>
      </c>
      <c r="N1487" t="inlineStr">
        <is>
          <t>No</t>
        </is>
      </c>
      <c r="O1487" t="inlineStr">
        <is>
          <t>Not stated</t>
        </is>
      </c>
      <c r="Q1487" s="9" t="inlineStr">
        <is>
          <t>https://grantcue.com/foundations/the-jerome-g-and-annette-s-zimmerman-foundation-inc-521115801</t>
        </is>
      </c>
    </row>
    <row r="1488">
      <c r="A1488">
        <f>IF($E1488=$E1487,$A1487+1,1)</f>
        <v/>
      </c>
      <c r="B1488" t="inlineStr">
        <is>
          <t>THE ELLEN WP WASSERMAN FOUNDATION</t>
        </is>
      </c>
      <c r="C1488" t="inlineStr">
        <is>
          <t>52-2038129</t>
        </is>
      </c>
      <c r="D1488" t="inlineStr">
        <is>
          <t>Maryland</t>
        </is>
      </c>
      <c r="E1488" t="inlineStr">
        <is>
          <t>MD</t>
        </is>
      </c>
      <c r="F1488" t="n">
        <v>2024</v>
      </c>
      <c r="G1488" t="n">
        <v>1</v>
      </c>
      <c r="H1488" s="13" t="n">
        <v>3081607</v>
      </c>
      <c r="I1488" s="12" t="n">
        <v>18</v>
      </c>
      <c r="J1488" s="13" t="n">
        <v>15148</v>
      </c>
      <c r="K1488" s="13">
        <f>IFERROR($H1488/$I1488,"")</f>
        <v/>
      </c>
      <c r="L1488" s="13" t="n">
        <v>996175</v>
      </c>
      <c r="M1488" t="inlineStr">
        <is>
          <t>NY, ME, MA</t>
        </is>
      </c>
      <c r="N1488" t="inlineStr">
        <is>
          <t>Yes</t>
        </is>
      </c>
      <c r="O1488" t="inlineStr">
        <is>
          <t>Not stated</t>
        </is>
      </c>
      <c r="Q1488" s="9" t="inlineStr">
        <is>
          <t>https://grantcue.com/foundations/the-ellen-wp-wasserman-foundation-522038129</t>
        </is>
      </c>
    </row>
    <row r="1489">
      <c r="A1489">
        <f>IF($E1489=$E1488,$A1488+1,1)</f>
        <v/>
      </c>
      <c r="B1489" t="inlineStr">
        <is>
          <t>THE MHE FOUNDATION INC</t>
        </is>
      </c>
      <c r="C1489" t="inlineStr">
        <is>
          <t>16-1643939</t>
        </is>
      </c>
      <c r="D1489" t="inlineStr">
        <is>
          <t>Maryland</t>
        </is>
      </c>
      <c r="E1489" t="inlineStr">
        <is>
          <t>MD</t>
        </is>
      </c>
      <c r="F1489" t="n">
        <v>2025</v>
      </c>
      <c r="G1489" t="n">
        <v>2</v>
      </c>
      <c r="H1489" s="13" t="n">
        <v>3060614</v>
      </c>
      <c r="I1489" s="12" t="n">
        <v>43</v>
      </c>
      <c r="J1489" s="13" t="n">
        <v>50000</v>
      </c>
      <c r="K1489" s="13">
        <f>IFERROR($H1489/$I1489,"")</f>
        <v/>
      </c>
      <c r="L1489" s="13" t="n">
        <v>594017</v>
      </c>
      <c r="M1489" t="inlineStr">
        <is>
          <t>AZ, CA, NY</t>
        </is>
      </c>
      <c r="N1489" t="inlineStr">
        <is>
          <t>No</t>
        </is>
      </c>
      <c r="O1489" t="inlineStr">
        <is>
          <t>Not stated</t>
        </is>
      </c>
      <c r="Q1489" s="9" t="inlineStr">
        <is>
          <t>https://grantcue.com/foundations/the-mhe-foundation-inc-161643939</t>
        </is>
      </c>
    </row>
    <row r="1490">
      <c r="A1490">
        <f>IF($E1490=$E1489,$A1489+1,1)</f>
        <v/>
      </c>
      <c r="B1490" t="inlineStr">
        <is>
          <t>ISADORE &amp; BERTHA GUDELSKY FAMILY FND INC</t>
        </is>
      </c>
      <c r="C1490" t="inlineStr">
        <is>
          <t>52-6036621</t>
        </is>
      </c>
      <c r="D1490" t="inlineStr">
        <is>
          <t>Maryland</t>
        </is>
      </c>
      <c r="E1490" t="inlineStr">
        <is>
          <t>MD</t>
        </is>
      </c>
      <c r="F1490" t="n">
        <v>2024</v>
      </c>
      <c r="G1490" t="n">
        <v>2</v>
      </c>
      <c r="H1490" s="13" t="n">
        <v>2934600</v>
      </c>
      <c r="I1490" s="12" t="n">
        <v>69</v>
      </c>
      <c r="J1490" s="13" t="n">
        <v>20000</v>
      </c>
      <c r="K1490" s="13">
        <f>IFERROR($H1490/$I1490,"")</f>
        <v/>
      </c>
      <c r="L1490" s="13" t="n">
        <v>260000</v>
      </c>
      <c r="M1490" t="inlineStr">
        <is>
          <t>NY, FL, DC</t>
        </is>
      </c>
      <c r="N1490" t="inlineStr">
        <is>
          <t>No</t>
        </is>
      </c>
      <c r="O1490" t="inlineStr">
        <is>
          <t>Not stated</t>
        </is>
      </c>
      <c r="Q1490" s="9" t="inlineStr">
        <is>
          <t>https://grantcue.com/foundations/isadore-and-bertha-gudelsky-family-fnd-inc-c-o-arnold-and-porter-kaye-scholer-ll-526036621</t>
        </is>
      </c>
    </row>
    <row r="1491">
      <c r="A1491">
        <f>IF($E1491=$E1490,$A1490+1,1)</f>
        <v/>
      </c>
      <c r="B1491" t="inlineStr">
        <is>
          <t>THE DUNAHOO FAMILY FOUNDATION INC</t>
        </is>
      </c>
      <c r="C1491" t="inlineStr">
        <is>
          <t>81-4793724</t>
        </is>
      </c>
      <c r="D1491" t="inlineStr">
        <is>
          <t>Maryland</t>
        </is>
      </c>
      <c r="E1491" t="inlineStr">
        <is>
          <t>MD</t>
        </is>
      </c>
      <c r="F1491" t="n">
        <v>2024</v>
      </c>
      <c r="G1491" t="n">
        <v>2</v>
      </c>
      <c r="H1491" s="13" t="n">
        <v>2762684</v>
      </c>
      <c r="I1491" s="12" t="n">
        <v>43</v>
      </c>
      <c r="J1491" s="13" t="n">
        <v>52500</v>
      </c>
      <c r="K1491" s="13">
        <f>IFERROR($H1491/$I1491,"")</f>
        <v/>
      </c>
      <c r="L1491" s="13" t="n">
        <v>150000</v>
      </c>
      <c r="M1491" t="inlineStr">
        <is>
          <t>NH, KY, MA</t>
        </is>
      </c>
      <c r="N1491" t="inlineStr">
        <is>
          <t>No</t>
        </is>
      </c>
      <c r="O1491" t="inlineStr">
        <is>
          <t>Not stated</t>
        </is>
      </c>
      <c r="Q1491" s="9" t="inlineStr">
        <is>
          <t>https://grantcue.com/foundations/the-dunahoo-family-foundation-inc-814793724</t>
        </is>
      </c>
    </row>
    <row r="1492">
      <c r="A1492">
        <f>IF($E1492=$E1491,$A1491+1,1)</f>
        <v/>
      </c>
      <c r="B1492" t="inlineStr">
        <is>
          <t>THE WILLIAM G BAKER JR MEMORIAL FUND</t>
        </is>
      </c>
      <c r="C1492" t="inlineStr">
        <is>
          <t>52-6057178</t>
        </is>
      </c>
      <c r="D1492" t="inlineStr">
        <is>
          <t>Maryland</t>
        </is>
      </c>
      <c r="E1492" t="inlineStr">
        <is>
          <t>MD</t>
        </is>
      </c>
      <c r="F1492" t="n">
        <v>2025</v>
      </c>
      <c r="G1492" t="n">
        <v>2</v>
      </c>
      <c r="H1492" s="13" t="n">
        <v>2751298</v>
      </c>
      <c r="I1492" s="12" t="n">
        <v>96</v>
      </c>
      <c r="J1492" s="13" t="n">
        <v>14000</v>
      </c>
      <c r="K1492" s="13">
        <f>IFERROR($H1492/$I1492,"")</f>
        <v/>
      </c>
      <c r="L1492" s="13" t="n">
        <v>380309</v>
      </c>
      <c r="M1492" t="inlineStr">
        <is>
          <t>DC, NY, TX</t>
        </is>
      </c>
      <c r="N1492" t="inlineStr">
        <is>
          <t>Yes</t>
        </is>
      </c>
      <c r="O1492" t="inlineStr">
        <is>
          <t>Yes</t>
        </is>
      </c>
      <c r="Q1492" s="9" t="inlineStr">
        <is>
          <t>https://grantcue.com/foundations/the-william-g-baker-jr-memorial-fund-526057178</t>
        </is>
      </c>
    </row>
    <row r="1493">
      <c r="A1493">
        <f>IF($E1493=$E1492,$A1492+1,1)</f>
        <v/>
      </c>
      <c r="B1493" t="inlineStr">
        <is>
          <t>THE DRESHER FOUNDATION INC</t>
        </is>
      </c>
      <c r="C1493" t="inlineStr">
        <is>
          <t>52-1610465</t>
        </is>
      </c>
      <c r="D1493" t="inlineStr">
        <is>
          <t>Maryland</t>
        </is>
      </c>
      <c r="E1493" t="inlineStr">
        <is>
          <t>MD</t>
        </is>
      </c>
      <c r="F1493" t="n">
        <v>2024</v>
      </c>
      <c r="G1493" t="n">
        <v>1</v>
      </c>
      <c r="H1493" s="13" t="n">
        <v>2743250</v>
      </c>
      <c r="I1493" s="12" t="n">
        <v>73</v>
      </c>
      <c r="J1493" s="13" t="n">
        <v>8000</v>
      </c>
      <c r="K1493" s="13">
        <f>IFERROR($H1493/$I1493,"")</f>
        <v/>
      </c>
      <c r="L1493" s="13" t="n">
        <v>1147000</v>
      </c>
      <c r="M1493" t="inlineStr">
        <is>
          <t>NC, DE, TX</t>
        </is>
      </c>
      <c r="N1493" t="inlineStr">
        <is>
          <t>No</t>
        </is>
      </c>
      <c r="O1493" t="inlineStr">
        <is>
          <t>Not stated</t>
        </is>
      </c>
      <c r="Q1493" s="9" t="inlineStr">
        <is>
          <t>https://grantcue.com/foundations/the-dresher-foundation-inc-521610465</t>
        </is>
      </c>
    </row>
    <row r="1494">
      <c r="A1494">
        <f>IF($E1494=$E1493,$A1493+1,1)</f>
        <v/>
      </c>
      <c r="B1494" t="inlineStr">
        <is>
          <t>The Taishoff Family Foundation Inc</t>
        </is>
      </c>
      <c r="C1494" t="inlineStr">
        <is>
          <t>26-3582609</t>
        </is>
      </c>
      <c r="D1494" t="inlineStr">
        <is>
          <t>Maryland</t>
        </is>
      </c>
      <c r="E1494" t="inlineStr">
        <is>
          <t>MD</t>
        </is>
      </c>
      <c r="F1494" t="n">
        <v>2024</v>
      </c>
      <c r="G1494" t="n">
        <v>2</v>
      </c>
      <c r="H1494" s="13" t="n">
        <v>2526500</v>
      </c>
      <c r="I1494" s="12" t="n">
        <v>48</v>
      </c>
      <c r="J1494" s="13" t="n">
        <v>19750</v>
      </c>
      <c r="K1494" s="13">
        <f>IFERROR($H1494/$I1494,"")</f>
        <v/>
      </c>
      <c r="L1494" s="13" t="n">
        <v>515000</v>
      </c>
      <c r="M1494" t="inlineStr">
        <is>
          <t>NY, DC, CA</t>
        </is>
      </c>
      <c r="N1494" t="inlineStr">
        <is>
          <t>Yes</t>
        </is>
      </c>
      <c r="O1494" t="inlineStr">
        <is>
          <t>Not stated</t>
        </is>
      </c>
      <c r="Q1494" s="9" t="inlineStr">
        <is>
          <t>https://grantcue.com/foundations/the-taishoff-family-foundation-inc-263582609</t>
        </is>
      </c>
    </row>
    <row r="1495">
      <c r="A1495">
        <f>IF($E1495=$E1494,$A1494+1,1)</f>
        <v/>
      </c>
      <c r="B1495" t="inlineStr">
        <is>
          <t>BEAZER CHARITY FOUNDATION INC</t>
        </is>
      </c>
      <c r="C1495" t="inlineStr">
        <is>
          <t>86-2546407</t>
        </is>
      </c>
      <c r="D1495" t="inlineStr">
        <is>
          <t>Maryland</t>
        </is>
      </c>
      <c r="E1495" t="inlineStr">
        <is>
          <t>MD</t>
        </is>
      </c>
      <c r="F1495" t="n">
        <v>2023</v>
      </c>
      <c r="G1495" t="n">
        <v>1</v>
      </c>
      <c r="H1495" s="13" t="n">
        <v>2468402</v>
      </c>
      <c r="I1495" s="12" t="n">
        <v>57</v>
      </c>
      <c r="J1495" s="13" t="n">
        <v>10000</v>
      </c>
      <c r="K1495" s="13">
        <f>IFERROR($H1495/$I1495,"")</f>
        <v/>
      </c>
      <c r="L1495" s="13" t="n">
        <v>1405484</v>
      </c>
      <c r="M1495" t="inlineStr">
        <is>
          <t>GA, NV, TX</t>
        </is>
      </c>
      <c r="N1495" t="inlineStr">
        <is>
          <t>No</t>
        </is>
      </c>
      <c r="O1495" t="inlineStr">
        <is>
          <t>Not stated</t>
        </is>
      </c>
      <c r="Q1495" s="9" t="inlineStr">
        <is>
          <t>https://grantcue.com/foundations/beazer-charity-foundation-inc-862546407</t>
        </is>
      </c>
    </row>
    <row r="1496">
      <c r="A1496">
        <f>IF($E1496=$E1495,$A1495+1,1)</f>
        <v/>
      </c>
      <c r="B1496" t="inlineStr">
        <is>
          <t>UJALA FOUNDATION</t>
        </is>
      </c>
      <c r="C1496" t="inlineStr">
        <is>
          <t>26-3274193</t>
        </is>
      </c>
      <c r="D1496" t="inlineStr">
        <is>
          <t>Maryland</t>
        </is>
      </c>
      <c r="E1496" t="inlineStr">
        <is>
          <t>MD</t>
        </is>
      </c>
      <c r="F1496" t="n">
        <v>2024</v>
      </c>
      <c r="G1496" t="n">
        <v>1</v>
      </c>
      <c r="H1496" s="13" t="n">
        <v>2453400</v>
      </c>
      <c r="I1496" s="12" t="n">
        <v>16</v>
      </c>
      <c r="J1496" s="13" t="n">
        <v>13750</v>
      </c>
      <c r="K1496" s="13">
        <f>IFERROR($H1496/$I1496,"")</f>
        <v/>
      </c>
      <c r="L1496" s="13" t="n">
        <v>1925000</v>
      </c>
      <c r="M1496" t="inlineStr">
        <is>
          <t>PA, CA, DC</t>
        </is>
      </c>
      <c r="N1496" t="inlineStr">
        <is>
          <t>No</t>
        </is>
      </c>
      <c r="O1496" t="inlineStr">
        <is>
          <t>Not stated</t>
        </is>
      </c>
      <c r="Q1496" s="9" t="inlineStr">
        <is>
          <t>https://grantcue.com/foundations/ujala-foundation-263274193</t>
        </is>
      </c>
    </row>
    <row r="1497">
      <c r="A1497">
        <f>IF($E1497=$E1496,$A1496+1,1)</f>
        <v/>
      </c>
      <c r="B1497" t="inlineStr">
        <is>
          <t>DE BEAUMONT FOUNDATION INC</t>
        </is>
      </c>
      <c r="C1497" t="inlineStr">
        <is>
          <t>04-3467074</t>
        </is>
      </c>
      <c r="D1497" t="inlineStr">
        <is>
          <t>Maryland</t>
        </is>
      </c>
      <c r="E1497" t="inlineStr">
        <is>
          <t>MD</t>
        </is>
      </c>
      <c r="F1497" t="n">
        <v>2024</v>
      </c>
      <c r="G1497" t="n">
        <v>1</v>
      </c>
      <c r="H1497" s="13" t="n">
        <v>2414058</v>
      </c>
      <c r="I1497" s="12" t="n">
        <v>34</v>
      </c>
      <c r="J1497" s="13" t="n">
        <v>13750</v>
      </c>
      <c r="K1497" s="13">
        <f>IFERROR($H1497/$I1497,"")</f>
        <v/>
      </c>
      <c r="L1497" s="13" t="n">
        <v>750000</v>
      </c>
      <c r="M1497" t="inlineStr">
        <is>
          <t>VA, DC, MA</t>
        </is>
      </c>
      <c r="N1497" t="inlineStr">
        <is>
          <t>No</t>
        </is>
      </c>
      <c r="O1497" t="inlineStr">
        <is>
          <t>Not stated</t>
        </is>
      </c>
      <c r="Q1497" s="9" t="inlineStr">
        <is>
          <t>https://grantcue.com/foundations/de-beaumont-foundation-inc-043467074</t>
        </is>
      </c>
    </row>
    <row r="1498">
      <c r="A1498">
        <f>IF($E1498=$E1497,$A1497+1,1)</f>
        <v/>
      </c>
      <c r="B1498" t="inlineStr">
        <is>
          <t>KENTFIELDS FOUNDATION</t>
        </is>
      </c>
      <c r="C1498" t="inlineStr">
        <is>
          <t>52-1841472</t>
        </is>
      </c>
      <c r="D1498" t="inlineStr">
        <is>
          <t>Maryland</t>
        </is>
      </c>
      <c r="E1498" t="inlineStr">
        <is>
          <t>MD</t>
        </is>
      </c>
      <c r="F1498" t="n">
        <v>2024</v>
      </c>
      <c r="G1498" t="n">
        <v>1</v>
      </c>
      <c r="H1498" s="13" t="n">
        <v>2396477</v>
      </c>
      <c r="I1498" s="12" t="n">
        <v>40</v>
      </c>
      <c r="J1498" s="13" t="n">
        <v>45000</v>
      </c>
      <c r="K1498" s="13">
        <f>IFERROR($H1498/$I1498,"")</f>
        <v/>
      </c>
      <c r="L1498" s="13" t="n">
        <v>500000</v>
      </c>
      <c r="M1498" t="inlineStr">
        <is>
          <t>CT, PA, NJ</t>
        </is>
      </c>
      <c r="N1498" t="inlineStr">
        <is>
          <t>No</t>
        </is>
      </c>
      <c r="O1498" t="inlineStr">
        <is>
          <t>Not stated</t>
        </is>
      </c>
      <c r="Q1498" s="9" t="inlineStr">
        <is>
          <t>https://grantcue.com/foundations/kentfields-foundation-c-o-philip-j-rauch-521841472</t>
        </is>
      </c>
    </row>
    <row r="1499">
      <c r="A1499">
        <f>IF($E1499=$E1498,$A1498+1,1)</f>
        <v/>
      </c>
      <c r="B1499" t="inlineStr">
        <is>
          <t>CLAYTON BAKER TRUST</t>
        </is>
      </c>
      <c r="C1499" t="inlineStr">
        <is>
          <t>52-6054237</t>
        </is>
      </c>
      <c r="D1499" t="inlineStr">
        <is>
          <t>Maryland</t>
        </is>
      </c>
      <c r="E1499" t="inlineStr">
        <is>
          <t>MD</t>
        </is>
      </c>
      <c r="F1499" t="n">
        <v>2024</v>
      </c>
      <c r="G1499" t="n">
        <v>1</v>
      </c>
      <c r="H1499" s="13" t="n">
        <v>2364500</v>
      </c>
      <c r="I1499" s="12" t="n">
        <v>86</v>
      </c>
      <c r="J1499" s="13" t="n">
        <v>20000</v>
      </c>
      <c r="K1499" s="13">
        <f>IFERROR($H1499/$I1499,"")</f>
        <v/>
      </c>
      <c r="L1499" s="13" t="n">
        <v>115000</v>
      </c>
      <c r="M1499" t="inlineStr">
        <is>
          <t>MA, NY</t>
        </is>
      </c>
      <c r="N1499" t="inlineStr">
        <is>
          <t>Yes</t>
        </is>
      </c>
      <c r="O1499" t="inlineStr">
        <is>
          <t>Yes</t>
        </is>
      </c>
      <c r="Q1499" s="9" t="inlineStr">
        <is>
          <t>https://grantcue.com/foundations/clayton-baker-trust-526054237</t>
        </is>
      </c>
    </row>
    <row r="1500">
      <c r="A1500">
        <f>IF($E1500=$E1499,$A1499+1,1)</f>
        <v/>
      </c>
      <c r="B1500" t="inlineStr">
        <is>
          <t>HEALTHCARE INITIATIVE FOUNDATION</t>
        </is>
      </c>
      <c r="C1500" t="inlineStr">
        <is>
          <t>23-7324576</t>
        </is>
      </c>
      <c r="D1500" t="inlineStr">
        <is>
          <t>Maryland</t>
        </is>
      </c>
      <c r="E1500" t="inlineStr">
        <is>
          <t>MD</t>
        </is>
      </c>
      <c r="F1500" t="n">
        <v>2024</v>
      </c>
      <c r="G1500" t="n">
        <v>2</v>
      </c>
      <c r="H1500" s="13" t="n">
        <v>2304164</v>
      </c>
      <c r="I1500" s="12" t="n">
        <v>110</v>
      </c>
      <c r="J1500" s="13" t="n">
        <v>20530</v>
      </c>
      <c r="K1500" s="13">
        <f>IFERROR($H1500/$I1500,"")</f>
        <v/>
      </c>
      <c r="L1500" s="13" t="n">
        <v>100000</v>
      </c>
      <c r="M1500" t="inlineStr">
        <is>
          <t>DC, VA</t>
        </is>
      </c>
      <c r="N1500" t="inlineStr">
        <is>
          <t>Yes</t>
        </is>
      </c>
      <c r="O1500" t="inlineStr">
        <is>
          <t>Yes</t>
        </is>
      </c>
      <c r="P1500" s="9" t="inlineStr">
        <is>
          <t>https://www.hifmc.org/</t>
        </is>
      </c>
      <c r="Q1500" s="9" t="inlineStr">
        <is>
          <t>https://grantcue.com/foundations/healthcare-initiative-foundation-237324576</t>
        </is>
      </c>
    </row>
    <row r="1501">
      <c r="A1501">
        <f>IF($E1501=$E1500,$A1500+1,1)</f>
        <v/>
      </c>
      <c r="B1501" t="inlineStr">
        <is>
          <t>SCOTT W BRICKMAN FAMILY FOUNDATION</t>
        </is>
      </c>
      <c r="C1501" t="inlineStr">
        <is>
          <t>87-2101091</t>
        </is>
      </c>
      <c r="D1501" t="inlineStr">
        <is>
          <t>Maryland</t>
        </is>
      </c>
      <c r="E1501" t="inlineStr">
        <is>
          <t>MD</t>
        </is>
      </c>
      <c r="F1501" t="n">
        <v>2025</v>
      </c>
      <c r="G1501" t="n">
        <v>2</v>
      </c>
      <c r="H1501" s="13" t="n">
        <v>2301750</v>
      </c>
      <c r="I1501" s="12" t="n">
        <v>16</v>
      </c>
      <c r="J1501" s="13" t="n">
        <v>50000</v>
      </c>
      <c r="K1501" s="13">
        <f>IFERROR($H1501/$I1501,"")</f>
        <v/>
      </c>
      <c r="L1501" s="13" t="n">
        <v>1050000</v>
      </c>
      <c r="M1501" t="inlineStr">
        <is>
          <t>NY, PA, CA</t>
        </is>
      </c>
      <c r="N1501" t="inlineStr">
        <is>
          <t>No</t>
        </is>
      </c>
      <c r="O1501" t="inlineStr">
        <is>
          <t>Not stated</t>
        </is>
      </c>
      <c r="Q1501" s="9" t="inlineStr">
        <is>
          <t>https://grantcue.com/foundations/scott-w-brickman-family-foundation-872101091</t>
        </is>
      </c>
    </row>
    <row r="1502">
      <c r="A1502">
        <f>IF($E1502=$E1501,$A1501+1,1)</f>
        <v/>
      </c>
      <c r="B1502" t="inlineStr">
        <is>
          <t>ADAMS JESSE AND HERTHA CHARITABLE TR</t>
        </is>
      </c>
      <c r="C1502" t="inlineStr">
        <is>
          <t>25-6821173</t>
        </is>
      </c>
      <c r="D1502" t="inlineStr">
        <is>
          <t>Maryland</t>
        </is>
      </c>
      <c r="E1502" t="inlineStr">
        <is>
          <t>MD</t>
        </is>
      </c>
      <c r="F1502" t="n">
        <v>2025</v>
      </c>
      <c r="G1502" t="n">
        <v>2</v>
      </c>
      <c r="H1502" s="13" t="n">
        <v>2286142</v>
      </c>
      <c r="I1502" s="12" t="n">
        <v>16</v>
      </c>
      <c r="J1502" s="13" t="n">
        <v>118617</v>
      </c>
      <c r="K1502" s="13">
        <f>IFERROR($H1502/$I1502,"")</f>
        <v/>
      </c>
      <c r="L1502" s="13" t="n">
        <v>237234</v>
      </c>
      <c r="M1502" t="inlineStr">
        <is>
          <t>FL, NJ</t>
        </is>
      </c>
      <c r="N1502" t="inlineStr">
        <is>
          <t>No</t>
        </is>
      </c>
      <c r="O1502" t="inlineStr">
        <is>
          <t>Not stated</t>
        </is>
      </c>
      <c r="Q1502" s="9" t="inlineStr">
        <is>
          <t>https://grantcue.com/foundations/adams-jesse-and-hertha-charitable-tr-256821173</t>
        </is>
      </c>
    </row>
    <row r="1503">
      <c r="A1503">
        <f>IF($E1503=$E1502,$A1502+1,1)</f>
        <v/>
      </c>
      <c r="B1503" t="inlineStr">
        <is>
          <t>KENNETH S BATTYE CHARITABLE TRUST</t>
        </is>
      </c>
      <c r="C1503" t="inlineStr">
        <is>
          <t>52-1748587</t>
        </is>
      </c>
      <c r="D1503" t="inlineStr">
        <is>
          <t>Maryland</t>
        </is>
      </c>
      <c r="E1503" t="inlineStr">
        <is>
          <t>MD</t>
        </is>
      </c>
      <c r="F1503" t="n">
        <v>2024</v>
      </c>
      <c r="G1503" t="n">
        <v>1</v>
      </c>
      <c r="H1503" s="13" t="n">
        <v>2268003</v>
      </c>
      <c r="I1503" s="12" t="n">
        <v>39</v>
      </c>
      <c r="J1503" s="13" t="n">
        <v>50000</v>
      </c>
      <c r="K1503" s="13">
        <f>IFERROR($H1503/$I1503,"")</f>
        <v/>
      </c>
      <c r="L1503" s="13" t="n">
        <v>300000</v>
      </c>
      <c r="M1503" t="inlineStr">
        <is>
          <t>CT, CA, DC</t>
        </is>
      </c>
      <c r="N1503" t="inlineStr">
        <is>
          <t>No</t>
        </is>
      </c>
      <c r="O1503" t="inlineStr">
        <is>
          <t>Not stated</t>
        </is>
      </c>
      <c r="Q1503" s="9" t="inlineStr">
        <is>
          <t>https://grantcue.com/foundations/kenneth-s-battye-charitable-trust-521748587</t>
        </is>
      </c>
    </row>
    <row r="1504">
      <c r="A1504">
        <f>IF($E1504=$E1503,$A1503+1,1)</f>
        <v/>
      </c>
      <c r="B1504" t="inlineStr">
        <is>
          <t>WR WINSLOW RESIDUARY TRUST</t>
        </is>
      </c>
      <c r="C1504" t="inlineStr">
        <is>
          <t>52-6144289</t>
        </is>
      </c>
      <c r="D1504" t="inlineStr">
        <is>
          <t>Maryland</t>
        </is>
      </c>
      <c r="E1504" t="inlineStr">
        <is>
          <t>MD</t>
        </is>
      </c>
      <c r="F1504" t="n">
        <v>2025</v>
      </c>
      <c r="G1504" t="n">
        <v>2</v>
      </c>
      <c r="H1504" s="13" t="n">
        <v>2210585</v>
      </c>
      <c r="I1504" s="12" t="n">
        <v>26</v>
      </c>
      <c r="J1504" s="13" t="n">
        <v>68368</v>
      </c>
      <c r="K1504" s="13">
        <f>IFERROR($H1504/$I1504,"")</f>
        <v/>
      </c>
      <c r="L1504" s="13" t="n">
        <v>208404</v>
      </c>
      <c r="M1504" t="inlineStr">
        <is>
          <t>VA, NC, DC</t>
        </is>
      </c>
      <c r="N1504" t="inlineStr">
        <is>
          <t>No</t>
        </is>
      </c>
      <c r="O1504" t="inlineStr">
        <is>
          <t>Not stated</t>
        </is>
      </c>
      <c r="Q1504" s="9" t="inlineStr">
        <is>
          <t>https://grantcue.com/foundations/wr-winslow-residuary-trust-526144289</t>
        </is>
      </c>
    </row>
    <row r="1505">
      <c r="A1505">
        <f>IF($E1505=$E1504,$A1504+1,1)</f>
        <v/>
      </c>
      <c r="B1505" t="inlineStr">
        <is>
          <t>THE MARION I &amp; HENRY J KNOTT FOUNDATION INC</t>
        </is>
      </c>
      <c r="C1505" t="inlineStr">
        <is>
          <t>52-1517876</t>
        </is>
      </c>
      <c r="D1505" t="inlineStr">
        <is>
          <t>Maryland</t>
        </is>
      </c>
      <c r="E1505" t="inlineStr">
        <is>
          <t>MD</t>
        </is>
      </c>
      <c r="F1505" t="n">
        <v>2024</v>
      </c>
      <c r="G1505" t="n">
        <v>1</v>
      </c>
      <c r="H1505" s="13" t="n">
        <v>2207773</v>
      </c>
      <c r="I1505" s="12" t="n">
        <v>100</v>
      </c>
      <c r="J1505" s="13" t="n">
        <v>5000</v>
      </c>
      <c r="K1505" s="13">
        <f>IFERROR($H1505/$I1505,"")</f>
        <v/>
      </c>
      <c r="L1505" s="13" t="n">
        <v>89000</v>
      </c>
      <c r="M1505" t="inlineStr">
        <is>
          <t>DC, PA, IL</t>
        </is>
      </c>
      <c r="N1505" t="inlineStr">
        <is>
          <t>Yes</t>
        </is>
      </c>
      <c r="O1505" t="inlineStr">
        <is>
          <t>Yes</t>
        </is>
      </c>
      <c r="P1505" s="9" t="inlineStr">
        <is>
          <t>https://www.knottfoundation.org/</t>
        </is>
      </c>
      <c r="Q1505" s="9" t="inlineStr">
        <is>
          <t>https://grantcue.com/foundations/the-marion-i-and-henry-j-knott-foundation-inc-521517876</t>
        </is>
      </c>
    </row>
    <row r="1506">
      <c r="A1506">
        <f>IF($E1506=$E1505,$A1505+1,1)</f>
        <v/>
      </c>
      <c r="B1506" t="inlineStr">
        <is>
          <t>THE ALVIN AND FANNY B THALHEIMER FOUNDATION INC</t>
        </is>
      </c>
      <c r="C1506" t="inlineStr">
        <is>
          <t>52-6038383</t>
        </is>
      </c>
      <c r="D1506" t="inlineStr">
        <is>
          <t>Maryland</t>
        </is>
      </c>
      <c r="E1506" t="inlineStr">
        <is>
          <t>MD</t>
        </is>
      </c>
      <c r="F1506" t="n">
        <v>2024</v>
      </c>
      <c r="G1506" t="n">
        <v>1</v>
      </c>
      <c r="H1506" s="13" t="n">
        <v>2201627</v>
      </c>
      <c r="I1506" s="12" t="n">
        <v>15</v>
      </c>
      <c r="J1506" s="13" t="n">
        <v>125000</v>
      </c>
      <c r="K1506" s="13">
        <f>IFERROR($H1506/$I1506,"")</f>
        <v/>
      </c>
      <c r="L1506" s="13" t="n">
        <v>278314</v>
      </c>
      <c r="M1506" t="inlineStr">
        <is>
          <t>NY, CT, NC</t>
        </is>
      </c>
      <c r="N1506" t="inlineStr">
        <is>
          <t>No</t>
        </is>
      </c>
      <c r="O1506" t="inlineStr">
        <is>
          <t>Not stated</t>
        </is>
      </c>
      <c r="Q1506" s="9" t="inlineStr">
        <is>
          <t>https://grantcue.com/foundations/the-alvin-and-fanny-b-thalheimer-foundation-inc-526038383</t>
        </is>
      </c>
    </row>
    <row r="1507">
      <c r="A1507">
        <f>IF($E1507=$E1506,$A1506+1,1)</f>
        <v/>
      </c>
      <c r="B1507" t="inlineStr">
        <is>
          <t>JOHN G &amp; JEAN R GOSNELL FOUNDATION</t>
        </is>
      </c>
      <c r="C1507" t="inlineStr">
        <is>
          <t>54-1829618</t>
        </is>
      </c>
      <c r="D1507" t="inlineStr">
        <is>
          <t>Maryland</t>
        </is>
      </c>
      <c r="E1507" t="inlineStr">
        <is>
          <t>MD</t>
        </is>
      </c>
      <c r="F1507" t="n">
        <v>2024</v>
      </c>
      <c r="G1507" t="n">
        <v>2</v>
      </c>
      <c r="H1507" s="13" t="n">
        <v>2200000</v>
      </c>
      <c r="I1507" s="12" t="n">
        <v>73</v>
      </c>
      <c r="J1507" s="13" t="n">
        <v>30000</v>
      </c>
      <c r="K1507" s="13">
        <f>IFERROR($H1507/$I1507,"")</f>
        <v/>
      </c>
      <c r="L1507" s="13" t="n">
        <v>70000</v>
      </c>
      <c r="M1507" t="inlineStr">
        <is>
          <t>DC, FL, SC</t>
        </is>
      </c>
      <c r="N1507" t="inlineStr">
        <is>
          <t>No</t>
        </is>
      </c>
      <c r="O1507" t="inlineStr">
        <is>
          <t>Not stated</t>
        </is>
      </c>
      <c r="Q1507" s="9" t="inlineStr">
        <is>
          <t>https://grantcue.com/foundations/john-g-and-jean-r-gosnell-foundation-541829618</t>
        </is>
      </c>
    </row>
    <row r="1508">
      <c r="A1508">
        <f>IF($E1508=$E1507,$A1507+1,1)</f>
        <v/>
      </c>
      <c r="B1508" t="inlineStr">
        <is>
          <t>THE SCHEERER FAMILY FOUNDATION</t>
        </is>
      </c>
      <c r="C1508" t="inlineStr">
        <is>
          <t>77-0552623</t>
        </is>
      </c>
      <c r="D1508" t="inlineStr">
        <is>
          <t>Maryland</t>
        </is>
      </c>
      <c r="E1508" t="inlineStr">
        <is>
          <t>MD</t>
        </is>
      </c>
      <c r="F1508" t="n">
        <v>2024</v>
      </c>
      <c r="G1508" t="n">
        <v>1</v>
      </c>
      <c r="H1508" s="13" t="n">
        <v>2195730</v>
      </c>
      <c r="I1508" s="12" t="n">
        <v>8</v>
      </c>
      <c r="J1508" s="13" t="n">
        <v>42500</v>
      </c>
      <c r="K1508" s="13">
        <f>IFERROR($H1508/$I1508,"")</f>
        <v/>
      </c>
      <c r="L1508" s="13" t="n">
        <v>1320730</v>
      </c>
      <c r="M1508" t="inlineStr">
        <is>
          <t>NY, OH, TX</t>
        </is>
      </c>
      <c r="N1508" t="inlineStr">
        <is>
          <t>No</t>
        </is>
      </c>
      <c r="O1508" t="inlineStr">
        <is>
          <t>Not stated</t>
        </is>
      </c>
      <c r="Q1508" s="9" t="inlineStr">
        <is>
          <t>https://grantcue.com/foundations/the-scheerer-family-foundation-770552623</t>
        </is>
      </c>
    </row>
    <row r="1509">
      <c r="A1509">
        <f>IF($E1509=$E1508,$A1508+1,1)</f>
        <v/>
      </c>
      <c r="B1509" t="inlineStr">
        <is>
          <t>THOMAS WILSON SANITARIUM FOR CHILDREN OF BALTIMORE CITY</t>
        </is>
      </c>
      <c r="C1509" t="inlineStr">
        <is>
          <t>52-6044885</t>
        </is>
      </c>
      <c r="D1509" t="inlineStr">
        <is>
          <t>Maryland</t>
        </is>
      </c>
      <c r="E1509" t="inlineStr">
        <is>
          <t>MD</t>
        </is>
      </c>
      <c r="F1509" t="n">
        <v>2025</v>
      </c>
      <c r="G1509" t="n">
        <v>2</v>
      </c>
      <c r="H1509" s="13" t="n">
        <v>2141422</v>
      </c>
      <c r="I1509" s="12" t="n">
        <v>138</v>
      </c>
      <c r="J1509" s="13" t="n">
        <v>10000</v>
      </c>
      <c r="K1509" s="13">
        <f>IFERROR($H1509/$I1509,"")</f>
        <v/>
      </c>
      <c r="L1509" s="13" t="n">
        <v>237874</v>
      </c>
      <c r="M1509" t="inlineStr">
        <is>
          <t>CA</t>
        </is>
      </c>
      <c r="N1509" t="inlineStr">
        <is>
          <t>Yes</t>
        </is>
      </c>
      <c r="O1509" t="inlineStr">
        <is>
          <t>Yes</t>
        </is>
      </c>
      <c r="Q1509" s="9" t="inlineStr">
        <is>
          <t>https://grantcue.com/foundations/thomas-wilson-sanitarium-for-children-of-baltimore-city-526044885</t>
        </is>
      </c>
    </row>
    <row r="1510">
      <c r="A1510">
        <f>IF($E1510=$E1509,$A1509+1,1)</f>
        <v/>
      </c>
      <c r="B1510" t="inlineStr">
        <is>
          <t>THE NORA ROBERTS FAMILY FOUNDATION INC</t>
        </is>
      </c>
      <c r="C1510" t="inlineStr">
        <is>
          <t>46-4402908</t>
        </is>
      </c>
      <c r="D1510" t="inlineStr">
        <is>
          <t>Maryland</t>
        </is>
      </c>
      <c r="E1510" t="inlineStr">
        <is>
          <t>MD</t>
        </is>
      </c>
      <c r="F1510" t="n">
        <v>2024</v>
      </c>
      <c r="G1510" t="n">
        <v>1</v>
      </c>
      <c r="H1510" s="13" t="n">
        <v>2127250</v>
      </c>
      <c r="I1510" s="12" t="n">
        <v>11</v>
      </c>
      <c r="J1510" s="13" t="n">
        <v>3250</v>
      </c>
      <c r="K1510" s="13">
        <f>IFERROR($H1510/$I1510,"")</f>
        <v/>
      </c>
      <c r="L1510" s="13" t="n">
        <v>2090000</v>
      </c>
      <c r="M1510" t="inlineStr">
        <is>
          <t>DC, WV, NC</t>
        </is>
      </c>
      <c r="N1510" t="inlineStr">
        <is>
          <t>No</t>
        </is>
      </c>
      <c r="O1510" t="inlineStr">
        <is>
          <t>Not stated</t>
        </is>
      </c>
      <c r="Q1510" s="9" t="inlineStr">
        <is>
          <t>https://grantcue.com/foundations/the-nora-roberts-family-foundation-inc-464402908</t>
        </is>
      </c>
    </row>
    <row r="1511">
      <c r="A1511">
        <f>IF($E1511=$E1510,$A1510+1,1)</f>
        <v/>
      </c>
      <c r="B1511" t="inlineStr">
        <is>
          <t>THE HARVEY M &amp; LYN P MEYERHOFF FUND INC</t>
        </is>
      </c>
      <c r="C1511" t="inlineStr">
        <is>
          <t>52-1466136</t>
        </is>
      </c>
      <c r="D1511" t="inlineStr">
        <is>
          <t>Maryland</t>
        </is>
      </c>
      <c r="E1511" t="inlineStr">
        <is>
          <t>MD</t>
        </is>
      </c>
      <c r="F1511" t="n">
        <v>2024</v>
      </c>
      <c r="G1511" t="n">
        <v>1</v>
      </c>
      <c r="H1511" s="13" t="n">
        <v>2100684</v>
      </c>
      <c r="I1511" s="12" t="n">
        <v>6</v>
      </c>
      <c r="J1511" s="13" t="n">
        <v>125000</v>
      </c>
      <c r="K1511" s="13">
        <f>IFERROR($H1511/$I1511,"")</f>
        <v/>
      </c>
      <c r="L1511" s="13" t="n">
        <v>1541684</v>
      </c>
      <c r="M1511" t="inlineStr">
        <is>
          <t>NY, DC</t>
        </is>
      </c>
      <c r="N1511" t="inlineStr">
        <is>
          <t>Yes</t>
        </is>
      </c>
      <c r="O1511" t="inlineStr">
        <is>
          <t>Not stated</t>
        </is>
      </c>
      <c r="Q1511" s="9" t="inlineStr">
        <is>
          <t>https://grantcue.com/foundations/the-harvey-m-and-lyn-p-meyerhoff-fund-inc-521466136</t>
        </is>
      </c>
    </row>
    <row r="1512">
      <c r="A1512">
        <f>IF($E1512=$E1511,$A1511+1,1)</f>
        <v/>
      </c>
      <c r="B1512" t="inlineStr">
        <is>
          <t>BLANKET FORT FOUNDATION</t>
        </is>
      </c>
      <c r="C1512" t="inlineStr">
        <is>
          <t>52-2073256</t>
        </is>
      </c>
      <c r="D1512" t="inlineStr">
        <is>
          <t>Maryland</t>
        </is>
      </c>
      <c r="E1512" t="inlineStr">
        <is>
          <t>MD</t>
        </is>
      </c>
      <c r="F1512" t="n">
        <v>2024</v>
      </c>
      <c r="G1512" t="n">
        <v>1</v>
      </c>
      <c r="H1512" s="13" t="n">
        <v>2085640</v>
      </c>
      <c r="I1512" s="12" t="n">
        <v>78</v>
      </c>
      <c r="J1512" s="13" t="n">
        <v>17500</v>
      </c>
      <c r="K1512" s="13">
        <f>IFERROR($H1512/$I1512,"")</f>
        <v/>
      </c>
      <c r="L1512" s="13" t="n">
        <v>300000</v>
      </c>
      <c r="M1512" t="inlineStr">
        <is>
          <t>NY, ME, CA</t>
        </is>
      </c>
      <c r="N1512" t="inlineStr">
        <is>
          <t>No</t>
        </is>
      </c>
      <c r="O1512" t="inlineStr">
        <is>
          <t>Not stated</t>
        </is>
      </c>
      <c r="Q1512" s="9" t="inlineStr">
        <is>
          <t>https://grantcue.com/foundations/blanket-fort-foundation-522073256</t>
        </is>
      </c>
    </row>
    <row r="1513">
      <c r="A1513">
        <f>IF($E1513=$E1512,$A1512+1,1)</f>
        <v/>
      </c>
      <c r="B1513" t="inlineStr">
        <is>
          <t>Linda and Jason J Kim Foundation Inc</t>
        </is>
      </c>
      <c r="C1513" t="inlineStr">
        <is>
          <t>88-4125466</t>
        </is>
      </c>
      <c r="D1513" t="inlineStr">
        <is>
          <t>Maryland</t>
        </is>
      </c>
      <c r="E1513" t="inlineStr">
        <is>
          <t>MD</t>
        </is>
      </c>
      <c r="F1513" t="n">
        <v>2024</v>
      </c>
      <c r="G1513" t="n">
        <v>2</v>
      </c>
      <c r="H1513" s="13" t="n">
        <v>2084935</v>
      </c>
      <c r="I1513" s="12" t="n">
        <v>12</v>
      </c>
      <c r="J1513" s="13" t="n">
        <v>49999.5</v>
      </c>
      <c r="K1513" s="13">
        <f>IFERROR($H1513/$I1513,"")</f>
        <v/>
      </c>
      <c r="L1513" s="13" t="n">
        <v>910000</v>
      </c>
      <c r="M1513" t="inlineStr">
        <is>
          <t>NY, CA, NJ</t>
        </is>
      </c>
      <c r="N1513" t="inlineStr">
        <is>
          <t>No</t>
        </is>
      </c>
      <c r="O1513" t="inlineStr">
        <is>
          <t>Not stated</t>
        </is>
      </c>
      <c r="Q1513" s="9" t="inlineStr">
        <is>
          <t>https://grantcue.com/foundations/linda-and-jason-j-kim-foundation-inc-884125466</t>
        </is>
      </c>
    </row>
    <row r="1514">
      <c r="A1514">
        <f>IF($E1514=$E1513,$A1513+1,1)</f>
        <v/>
      </c>
      <c r="B1514" t="inlineStr">
        <is>
          <t>THE GEORGE L SHIELDS FOUNDATION INC</t>
        </is>
      </c>
      <c r="C1514" t="inlineStr">
        <is>
          <t>52-1851638</t>
        </is>
      </c>
      <c r="D1514" t="inlineStr">
        <is>
          <t>Maryland</t>
        </is>
      </c>
      <c r="E1514" t="inlineStr">
        <is>
          <t>MD</t>
        </is>
      </c>
      <c r="F1514" t="n">
        <v>2024</v>
      </c>
      <c r="G1514" t="n">
        <v>1</v>
      </c>
      <c r="H1514" s="13" t="n">
        <v>2056000</v>
      </c>
      <c r="I1514" s="12" t="n">
        <v>82</v>
      </c>
      <c r="J1514" s="13" t="n">
        <v>20000</v>
      </c>
      <c r="K1514" s="13">
        <f>IFERROR($H1514/$I1514,"")</f>
        <v/>
      </c>
      <c r="L1514" s="13" t="n">
        <v>100000</v>
      </c>
      <c r="M1514" t="inlineStr">
        <is>
          <t>CO, IL, NY</t>
        </is>
      </c>
      <c r="N1514" t="inlineStr">
        <is>
          <t>No</t>
        </is>
      </c>
      <c r="O1514" t="inlineStr">
        <is>
          <t>Not stated</t>
        </is>
      </c>
      <c r="Q1514" s="9" t="inlineStr">
        <is>
          <t>https://grantcue.com/foundations/the-george-l-shields-foundation-inc-c-o-robert-m-reiner-treasurer-521851638</t>
        </is>
      </c>
    </row>
    <row r="1515">
      <c r="A1515">
        <f>IF($E1515=$E1514,$A1514+1,1)</f>
        <v/>
      </c>
      <c r="B1515" t="inlineStr">
        <is>
          <t>ALICE V &amp; DAVID W FLETCHER FOUNDATION INC</t>
        </is>
      </c>
      <c r="C1515" t="inlineStr">
        <is>
          <t>52-1789319</t>
        </is>
      </c>
      <c r="D1515" t="inlineStr">
        <is>
          <t>Maryland</t>
        </is>
      </c>
      <c r="E1515" t="inlineStr">
        <is>
          <t>MD</t>
        </is>
      </c>
      <c r="F1515" t="n">
        <v>2025</v>
      </c>
      <c r="G1515" t="n">
        <v>2</v>
      </c>
      <c r="H1515" s="13" t="n">
        <v>2049802</v>
      </c>
      <c r="I1515" s="12" t="n">
        <v>48</v>
      </c>
      <c r="J1515" s="13" t="n">
        <v>25000</v>
      </c>
      <c r="K1515" s="13">
        <f>IFERROR($H1515/$I1515,"")</f>
        <v/>
      </c>
      <c r="L1515" s="13" t="n">
        <v>315514</v>
      </c>
      <c r="N1515" t="inlineStr">
        <is>
          <t>Yes</t>
        </is>
      </c>
      <c r="O1515" t="inlineStr">
        <is>
          <t>Not stated</t>
        </is>
      </c>
      <c r="P1515" s="9" t="inlineStr">
        <is>
          <t>https://www.avdwfletcherfoundation.org/</t>
        </is>
      </c>
      <c r="Q1515" s="9" t="inlineStr">
        <is>
          <t>https://grantcue.com/foundations/alice-v-and-david-w-fletcher-foundation-inc-521789319</t>
        </is>
      </c>
    </row>
    <row r="1516">
      <c r="A1516">
        <f>IF($E1516=$E1515,$A1515+1,1)</f>
        <v/>
      </c>
      <c r="B1516" t="inlineStr">
        <is>
          <t>DAVID &amp; SUZANNE HILLMAN FAMILY FOUNDATION</t>
        </is>
      </c>
      <c r="C1516" t="inlineStr">
        <is>
          <t>20-1970693</t>
        </is>
      </c>
      <c r="D1516" t="inlineStr">
        <is>
          <t>Maryland</t>
        </is>
      </c>
      <c r="E1516" t="inlineStr">
        <is>
          <t>MD</t>
        </is>
      </c>
      <c r="F1516" t="n">
        <v>2025</v>
      </c>
      <c r="G1516" t="n">
        <v>2</v>
      </c>
      <c r="H1516" s="13" t="n">
        <v>2017738</v>
      </c>
      <c r="I1516" s="12" t="n">
        <v>5</v>
      </c>
      <c r="J1516" s="13" t="n">
        <v>200303</v>
      </c>
      <c r="K1516" s="13">
        <f>IFERROR($H1516/$I1516,"")</f>
        <v/>
      </c>
      <c r="L1516" s="13" t="n">
        <v>821881</v>
      </c>
      <c r="N1516" t="inlineStr">
        <is>
          <t>No</t>
        </is>
      </c>
      <c r="O1516" t="inlineStr">
        <is>
          <t>Not stated</t>
        </is>
      </c>
      <c r="Q1516" s="9" t="inlineStr">
        <is>
          <t>https://grantcue.com/foundations/david-and-suzanne-hillman-family-foundation-201970693</t>
        </is>
      </c>
    </row>
    <row r="1517">
      <c r="A1517">
        <f>IF($E1517=$E1516,$A1516+1,1)</f>
        <v/>
      </c>
      <c r="B1517" t="inlineStr">
        <is>
          <t>Hittman Family Foundation Inc</t>
        </is>
      </c>
      <c r="C1517" t="inlineStr">
        <is>
          <t>91-1937345</t>
        </is>
      </c>
      <c r="D1517" t="inlineStr">
        <is>
          <t>Maryland</t>
        </is>
      </c>
      <c r="E1517" t="inlineStr">
        <is>
          <t>MD</t>
        </is>
      </c>
      <c r="F1517" t="n">
        <v>2024</v>
      </c>
      <c r="G1517" t="n">
        <v>1</v>
      </c>
      <c r="H1517" s="13" t="n">
        <v>2006020</v>
      </c>
      <c r="I1517" s="12" t="n">
        <v>110</v>
      </c>
      <c r="J1517" s="13" t="n">
        <v>10000</v>
      </c>
      <c r="K1517" s="13">
        <f>IFERROR($H1517/$I1517,"")</f>
        <v/>
      </c>
      <c r="L1517" s="13" t="n">
        <v>88000</v>
      </c>
      <c r="M1517" t="inlineStr">
        <is>
          <t>NY, CA, NJ</t>
        </is>
      </c>
      <c r="N1517" t="inlineStr">
        <is>
          <t>No</t>
        </is>
      </c>
      <c r="O1517" t="inlineStr">
        <is>
          <t>Not stated</t>
        </is>
      </c>
      <c r="Q1517" s="9" t="inlineStr">
        <is>
          <t>https://grantcue.com/foundations/hittman-family-foundation-inc-911937345</t>
        </is>
      </c>
    </row>
    <row r="1518">
      <c r="A1518">
        <f>IF($E1518=$E1517,$A1517+1,1)</f>
        <v/>
      </c>
      <c r="B1518" t="inlineStr">
        <is>
          <t>ARTHUR H KORN CHARITABLE REMAINDER UNITRUST</t>
        </is>
      </c>
      <c r="C1518" t="inlineStr">
        <is>
          <t>52-7028694</t>
        </is>
      </c>
      <c r="D1518" t="inlineStr">
        <is>
          <t>Maryland</t>
        </is>
      </c>
      <c r="E1518" t="inlineStr">
        <is>
          <t>MD</t>
        </is>
      </c>
      <c r="F1518" t="n">
        <v>2024</v>
      </c>
      <c r="G1518" t="n">
        <v>1</v>
      </c>
      <c r="H1518" s="13" t="n">
        <v>1971173</v>
      </c>
      <c r="I1518" s="12" t="n">
        <v>12</v>
      </c>
      <c r="J1518" s="13" t="n">
        <v>191800</v>
      </c>
      <c r="K1518" s="13">
        <f>IFERROR($H1518/$I1518,"")</f>
        <v/>
      </c>
      <c r="L1518" s="13" t="n">
        <v>191800</v>
      </c>
      <c r="M1518" t="inlineStr">
        <is>
          <t>IL, VA, OK</t>
        </is>
      </c>
      <c r="N1518" t="inlineStr">
        <is>
          <t>No</t>
        </is>
      </c>
      <c r="O1518" t="inlineStr">
        <is>
          <t>Not stated</t>
        </is>
      </c>
      <c r="Q1518" s="9" t="inlineStr">
        <is>
          <t>https://grantcue.com/foundations/arthur-h-korn-charitable-remainder-unitrust-527028694</t>
        </is>
      </c>
    </row>
    <row r="1519">
      <c r="A1519">
        <f>IF($E1519=$E1518,$A1518+1,1)</f>
        <v/>
      </c>
      <c r="B1519" t="inlineStr">
        <is>
          <t>THE BLUE WATERS FOUNDATION</t>
        </is>
      </c>
      <c r="C1519" t="inlineStr">
        <is>
          <t>16-1643931</t>
        </is>
      </c>
      <c r="D1519" t="inlineStr">
        <is>
          <t>Maryland</t>
        </is>
      </c>
      <c r="E1519" t="inlineStr">
        <is>
          <t>MD</t>
        </is>
      </c>
      <c r="F1519" t="n">
        <v>2024</v>
      </c>
      <c r="G1519" t="n">
        <v>1</v>
      </c>
      <c r="H1519" s="13" t="n">
        <v>1936156</v>
      </c>
      <c r="I1519" s="12" t="n">
        <v>16</v>
      </c>
      <c r="J1519" s="13" t="n">
        <v>100700</v>
      </c>
      <c r="K1519" s="13">
        <f>IFERROR($H1519/$I1519,"")</f>
        <v/>
      </c>
      <c r="L1519" s="13" t="n">
        <v>405648</v>
      </c>
      <c r="M1519" t="inlineStr">
        <is>
          <t>TN, NY, CA</t>
        </is>
      </c>
      <c r="N1519" t="inlineStr">
        <is>
          <t>No</t>
        </is>
      </c>
      <c r="O1519" t="inlineStr">
        <is>
          <t>Not stated</t>
        </is>
      </c>
      <c r="Q1519" s="9" t="inlineStr">
        <is>
          <t>https://grantcue.com/foundations/the-blue-waters-foundation-161643931</t>
        </is>
      </c>
    </row>
    <row r="1520">
      <c r="A1520">
        <f>IF($E1520=$E1519,$A1519+1,1)</f>
        <v/>
      </c>
      <c r="B1520" t="inlineStr">
        <is>
          <t>NORMAN J FISHER AND DORIS FISHER FOUNDATION</t>
        </is>
      </c>
      <c r="C1520" t="inlineStr">
        <is>
          <t>20-8973776</t>
        </is>
      </c>
      <c r="D1520" t="inlineStr">
        <is>
          <t>Maryland</t>
        </is>
      </c>
      <c r="E1520" t="inlineStr">
        <is>
          <t>MD</t>
        </is>
      </c>
      <c r="F1520" t="n">
        <v>2025</v>
      </c>
      <c r="G1520" t="n">
        <v>2</v>
      </c>
      <c r="H1520" s="13" t="n">
        <v>1912000</v>
      </c>
      <c r="I1520" s="12" t="n">
        <v>115</v>
      </c>
      <c r="J1520" s="13" t="n">
        <v>5000</v>
      </c>
      <c r="K1520" s="13">
        <f>IFERROR($H1520/$I1520,"")</f>
        <v/>
      </c>
      <c r="L1520" s="13" t="n">
        <v>254000</v>
      </c>
      <c r="M1520" t="inlineStr">
        <is>
          <t>VT, MA, PA</t>
        </is>
      </c>
      <c r="N1520" t="inlineStr">
        <is>
          <t>No</t>
        </is>
      </c>
      <c r="O1520" t="inlineStr">
        <is>
          <t>Not stated</t>
        </is>
      </c>
      <c r="Q1520" s="9" t="inlineStr">
        <is>
          <t>https://grantcue.com/foundations/norman-j-fisher-and-doris-fisher-foundation-208973776</t>
        </is>
      </c>
    </row>
    <row r="1521">
      <c r="A1521">
        <f>IF($E1521=$E1520,$A1520+1,1)</f>
        <v/>
      </c>
      <c r="B1521" t="inlineStr">
        <is>
          <t>BEN &amp; ESTHER ROSENBLOOM FOUNDATION INC</t>
        </is>
      </c>
      <c r="C1521" t="inlineStr">
        <is>
          <t>52-1258672</t>
        </is>
      </c>
      <c r="D1521" t="inlineStr">
        <is>
          <t>Maryland</t>
        </is>
      </c>
      <c r="E1521" t="inlineStr">
        <is>
          <t>MD</t>
        </is>
      </c>
      <c r="F1521" t="n">
        <v>2024</v>
      </c>
      <c r="G1521" t="n">
        <v>1</v>
      </c>
      <c r="H1521" s="13" t="n">
        <v>1892911</v>
      </c>
      <c r="I1521" s="12" t="n">
        <v>32</v>
      </c>
      <c r="J1521" s="13" t="n">
        <v>20000</v>
      </c>
      <c r="K1521" s="13">
        <f>IFERROR($H1521/$I1521,"")</f>
        <v/>
      </c>
      <c r="L1521" s="13" t="n">
        <v>636000</v>
      </c>
      <c r="M1521" t="inlineStr">
        <is>
          <t>NY, MA, DC</t>
        </is>
      </c>
      <c r="N1521" t="inlineStr">
        <is>
          <t>Yes</t>
        </is>
      </c>
      <c r="O1521" t="inlineStr">
        <is>
          <t>Yes</t>
        </is>
      </c>
      <c r="Q1521" s="9" t="inlineStr">
        <is>
          <t>https://grantcue.com/foundations/ben-and-esther-rosenbloom-foundation-inc-521258672</t>
        </is>
      </c>
    </row>
    <row r="1522">
      <c r="A1522">
        <f>IF($E1522=$E1521,$A1521+1,1)</f>
        <v/>
      </c>
      <c r="B1522" t="inlineStr">
        <is>
          <t>Winslow Foundation</t>
        </is>
      </c>
      <c r="C1522" t="inlineStr">
        <is>
          <t>22-2778703</t>
        </is>
      </c>
      <c r="D1522" t="inlineStr">
        <is>
          <t>Maryland</t>
        </is>
      </c>
      <c r="E1522" t="inlineStr">
        <is>
          <t>MD</t>
        </is>
      </c>
      <c r="F1522" t="n">
        <v>2024</v>
      </c>
      <c r="G1522" t="n">
        <v>1</v>
      </c>
      <c r="H1522" s="13" t="n">
        <v>1878000</v>
      </c>
      <c r="I1522" s="12" t="n">
        <v>57</v>
      </c>
      <c r="J1522" s="13" t="n">
        <v>20000</v>
      </c>
      <c r="K1522" s="13">
        <f>IFERROR($H1522/$I1522,"")</f>
        <v/>
      </c>
      <c r="L1522" s="13" t="n">
        <v>250000</v>
      </c>
      <c r="M1522" t="inlineStr">
        <is>
          <t>MA, DC, CA</t>
        </is>
      </c>
      <c r="N1522" t="inlineStr">
        <is>
          <t>No</t>
        </is>
      </c>
      <c r="O1522" t="inlineStr">
        <is>
          <t>Not stated</t>
        </is>
      </c>
      <c r="Q1522" s="9" t="inlineStr">
        <is>
          <t>https://grantcue.com/foundations/winslow-foundation-222778703</t>
        </is>
      </c>
    </row>
    <row r="1523">
      <c r="A1523">
        <f>IF($E1523=$E1522,$A1522+1,1)</f>
        <v/>
      </c>
      <c r="B1523" t="inlineStr">
        <is>
          <t>HERBERT BEARMAN FOUNDATION</t>
        </is>
      </c>
      <c r="C1523" t="inlineStr">
        <is>
          <t>31-1602562</t>
        </is>
      </c>
      <c r="D1523" t="inlineStr">
        <is>
          <t>Maryland</t>
        </is>
      </c>
      <c r="E1523" t="inlineStr">
        <is>
          <t>MD</t>
        </is>
      </c>
      <c r="F1523" t="n">
        <v>2024</v>
      </c>
      <c r="G1523" t="n">
        <v>1</v>
      </c>
      <c r="H1523" s="13" t="n">
        <v>1851875</v>
      </c>
      <c r="I1523" s="12" t="n">
        <v>70</v>
      </c>
      <c r="J1523" s="13" t="n">
        <v>18187.5</v>
      </c>
      <c r="K1523" s="13">
        <f>IFERROR($H1523/$I1523,"")</f>
        <v/>
      </c>
      <c r="L1523" s="13" t="n">
        <v>255120</v>
      </c>
      <c r="M1523" t="inlineStr">
        <is>
          <t>FL, NY, NJ</t>
        </is>
      </c>
      <c r="N1523" t="inlineStr">
        <is>
          <t>Yes</t>
        </is>
      </c>
      <c r="O1523" t="inlineStr">
        <is>
          <t>Yes</t>
        </is>
      </c>
      <c r="P1523" s="9" t="inlineStr">
        <is>
          <t>https://www.herbertbearmanfoundation.org/</t>
        </is>
      </c>
      <c r="Q1523" s="9" t="inlineStr">
        <is>
          <t>https://grantcue.com/foundations/herbert-bearman-foundation-311602562</t>
        </is>
      </c>
    </row>
    <row r="1524">
      <c r="A1524">
        <f>IF($E1524=$E1523,$A1523+1,1)</f>
        <v/>
      </c>
      <c r="B1524" t="inlineStr">
        <is>
          <t>JOHN VOS FAMILY FOUNDATION INC</t>
        </is>
      </c>
      <c r="C1524" t="inlineStr">
        <is>
          <t>26-1587229</t>
        </is>
      </c>
      <c r="D1524" t="inlineStr">
        <is>
          <t>Maryland</t>
        </is>
      </c>
      <c r="E1524" t="inlineStr">
        <is>
          <t>MD</t>
        </is>
      </c>
      <c r="F1524" t="n">
        <v>2025</v>
      </c>
      <c r="G1524" t="n">
        <v>2</v>
      </c>
      <c r="H1524" s="13" t="n">
        <v>1843009</v>
      </c>
      <c r="I1524" s="12" t="n">
        <v>105</v>
      </c>
      <c r="J1524" s="13" t="n">
        <v>7000</v>
      </c>
      <c r="K1524" s="13">
        <f>IFERROR($H1524/$I1524,"")</f>
        <v/>
      </c>
      <c r="L1524" s="13" t="n">
        <v>210000</v>
      </c>
      <c r="M1524" t="inlineStr">
        <is>
          <t>MA, FL, IN</t>
        </is>
      </c>
      <c r="N1524" t="inlineStr">
        <is>
          <t>No</t>
        </is>
      </c>
      <c r="O1524" t="inlineStr">
        <is>
          <t>Not stated</t>
        </is>
      </c>
      <c r="Q1524" s="9" t="inlineStr">
        <is>
          <t>https://grantcue.com/foundations/john-vos-family-foundation-inc-261587229</t>
        </is>
      </c>
    </row>
    <row r="1525">
      <c r="A1525">
        <f>IF($E1525=$E1524,$A1524+1,1)</f>
        <v/>
      </c>
      <c r="B1525" t="inlineStr">
        <is>
          <t>The Cheng Family Charitable Trust</t>
        </is>
      </c>
      <c r="C1525" t="inlineStr">
        <is>
          <t>46-6349006</t>
        </is>
      </c>
      <c r="D1525" t="inlineStr">
        <is>
          <t>Maryland</t>
        </is>
      </c>
      <c r="E1525" t="inlineStr">
        <is>
          <t>MD</t>
        </is>
      </c>
      <c r="F1525" t="n">
        <v>2025</v>
      </c>
      <c r="G1525" t="n">
        <v>2</v>
      </c>
      <c r="H1525" s="13" t="n">
        <v>1833512</v>
      </c>
      <c r="I1525" s="12" t="n">
        <v>16</v>
      </c>
      <c r="J1525" s="13" t="n">
        <v>34395.5</v>
      </c>
      <c r="K1525" s="13">
        <f>IFERROR($H1525/$I1525,"")</f>
        <v/>
      </c>
      <c r="L1525" s="13" t="n">
        <v>495087</v>
      </c>
      <c r="M1525" t="inlineStr">
        <is>
          <t>NY, CO, DC</t>
        </is>
      </c>
      <c r="N1525" t="inlineStr">
        <is>
          <t>No</t>
        </is>
      </c>
      <c r="O1525" t="inlineStr">
        <is>
          <t>Not stated</t>
        </is>
      </c>
      <c r="Q1525" s="9" t="inlineStr">
        <is>
          <t>https://grantcue.com/foundations/the-cheng-family-charitable-trust-466349006</t>
        </is>
      </c>
    </row>
    <row r="1526">
      <c r="A1526">
        <f>IF($E1526=$E1525,$A1525+1,1)</f>
        <v/>
      </c>
      <c r="B1526" t="inlineStr">
        <is>
          <t>THE HEATHER HAY MILLER FOUNDATION INC FORMERLY THE HEATHER HAY MURREN FOUNDATI</t>
        </is>
      </c>
      <c r="C1526" t="inlineStr">
        <is>
          <t>87-3169130</t>
        </is>
      </c>
      <c r="D1526" t="inlineStr">
        <is>
          <t>Maryland</t>
        </is>
      </c>
      <c r="E1526" t="inlineStr">
        <is>
          <t>MD</t>
        </is>
      </c>
      <c r="F1526" t="n">
        <v>2024</v>
      </c>
      <c r="G1526" t="n">
        <v>2</v>
      </c>
      <c r="H1526" s="13" t="n">
        <v>1829000</v>
      </c>
      <c r="I1526" s="12" t="n">
        <v>27</v>
      </c>
      <c r="J1526" s="13" t="n">
        <v>15000</v>
      </c>
      <c r="K1526" s="13">
        <f>IFERROR($H1526/$I1526,"")</f>
        <v/>
      </c>
      <c r="L1526" s="13" t="n">
        <v>740000</v>
      </c>
      <c r="M1526" t="inlineStr">
        <is>
          <t>OK, CA, PA</t>
        </is>
      </c>
      <c r="N1526" t="inlineStr">
        <is>
          <t>Yes</t>
        </is>
      </c>
      <c r="O1526" t="inlineStr">
        <is>
          <t>Yes</t>
        </is>
      </c>
      <c r="Q1526" s="9" t="inlineStr">
        <is>
          <t>https://grantcue.com/foundations/the-heather-hay-miller-foundation-inc-formerly-the-heather-hay-murren-foundati-873169130</t>
        </is>
      </c>
    </row>
    <row r="1527">
      <c r="A1527">
        <f>IF($E1527=$E1526,$A1526+1,1)</f>
        <v/>
      </c>
      <c r="B1527" t="inlineStr">
        <is>
          <t>THE CARLYNN AND LAWRENCE SILVERMAN FAMILY FOUNDATION INC</t>
        </is>
      </c>
      <c r="C1527" t="inlineStr">
        <is>
          <t>52-2002734</t>
        </is>
      </c>
      <c r="D1527" t="inlineStr">
        <is>
          <t>Maryland</t>
        </is>
      </c>
      <c r="E1527" t="inlineStr">
        <is>
          <t>MD</t>
        </is>
      </c>
      <c r="F1527" t="n">
        <v>2025</v>
      </c>
      <c r="G1527" t="n">
        <v>2</v>
      </c>
      <c r="H1527" s="13" t="n">
        <v>1828633</v>
      </c>
      <c r="I1527" s="12" t="n">
        <v>40</v>
      </c>
      <c r="J1527" s="13" t="n">
        <v>29850</v>
      </c>
      <c r="K1527" s="13">
        <f>IFERROR($H1527/$I1527,"")</f>
        <v/>
      </c>
      <c r="L1527" s="13" t="n">
        <v>218500</v>
      </c>
      <c r="M1527" t="inlineStr">
        <is>
          <t>CO, FL, DC</t>
        </is>
      </c>
      <c r="N1527" t="inlineStr">
        <is>
          <t>No</t>
        </is>
      </c>
      <c r="O1527" t="inlineStr">
        <is>
          <t>Not stated</t>
        </is>
      </c>
      <c r="Q1527" s="9" t="inlineStr">
        <is>
          <t>https://grantcue.com/foundations/the-carlynn-and-lawrence-silverman-family-foundation-inc-522002734</t>
        </is>
      </c>
    </row>
    <row r="1528">
      <c r="A1528">
        <f>IF($E1528=$E1527,$A1527+1,1)</f>
        <v/>
      </c>
      <c r="B1528" t="inlineStr">
        <is>
          <t>THE SALMON FOUNDATION INC</t>
        </is>
      </c>
      <c r="C1528" t="inlineStr">
        <is>
          <t>13-3637630</t>
        </is>
      </c>
      <c r="D1528" t="inlineStr">
        <is>
          <t>Maryland</t>
        </is>
      </c>
      <c r="E1528" t="inlineStr">
        <is>
          <t>MD</t>
        </is>
      </c>
      <c r="F1528" t="n">
        <v>2025</v>
      </c>
      <c r="G1528" t="n">
        <v>2</v>
      </c>
      <c r="H1528" s="13" t="n">
        <v>1825000</v>
      </c>
      <c r="I1528" s="12" t="n">
        <v>76</v>
      </c>
      <c r="J1528" s="13" t="n">
        <v>25000</v>
      </c>
      <c r="K1528" s="13">
        <f>IFERROR($H1528/$I1528,"")</f>
        <v/>
      </c>
      <c r="L1528" s="13" t="n">
        <v>50000</v>
      </c>
      <c r="M1528" t="inlineStr">
        <is>
          <t>VT, CO, CT</t>
        </is>
      </c>
      <c r="N1528" t="inlineStr">
        <is>
          <t>No</t>
        </is>
      </c>
      <c r="O1528" t="inlineStr">
        <is>
          <t>Not stated</t>
        </is>
      </c>
      <c r="Q1528" s="9" t="inlineStr">
        <is>
          <t>https://grantcue.com/foundations/the-salmon-foundation-inc-133637630</t>
        </is>
      </c>
    </row>
    <row r="1529">
      <c r="A1529">
        <f>IF($E1529=$E1528,$A1528+1,1)</f>
        <v/>
      </c>
      <c r="B1529" t="inlineStr">
        <is>
          <t>LOUIS &amp; PHYLLIS FRIEDMAN FOUNDATION INC</t>
        </is>
      </c>
      <c r="C1529" t="inlineStr">
        <is>
          <t>52-1953450</t>
        </is>
      </c>
      <c r="D1529" t="inlineStr">
        <is>
          <t>Maryland</t>
        </is>
      </c>
      <c r="E1529" t="inlineStr">
        <is>
          <t>MD</t>
        </is>
      </c>
      <c r="F1529" t="n">
        <v>2025</v>
      </c>
      <c r="G1529" t="n">
        <v>2</v>
      </c>
      <c r="H1529" s="13" t="n">
        <v>1821475</v>
      </c>
      <c r="I1529" s="12" t="n">
        <v>70</v>
      </c>
      <c r="J1529" s="13" t="n">
        <v>10000</v>
      </c>
      <c r="K1529" s="13">
        <f>IFERROR($H1529/$I1529,"")</f>
        <v/>
      </c>
      <c r="L1529" s="13" t="n">
        <v>300000</v>
      </c>
      <c r="M1529" t="inlineStr">
        <is>
          <t>LA, PA</t>
        </is>
      </c>
      <c r="N1529" t="inlineStr">
        <is>
          <t>No</t>
        </is>
      </c>
      <c r="O1529" t="inlineStr">
        <is>
          <t>Not stated</t>
        </is>
      </c>
      <c r="Q1529" s="9" t="inlineStr">
        <is>
          <t>https://grantcue.com/foundations/louis-and-phyllis-friedman-foundation-inc-521953450</t>
        </is>
      </c>
    </row>
    <row r="1530">
      <c r="A1530">
        <f>IF($E1530=$E1529,$A1529+1,1)</f>
        <v/>
      </c>
      <c r="B1530" t="inlineStr">
        <is>
          <t>HENRY SCHEIN CARES FOUNDATION INC</t>
        </is>
      </c>
      <c r="C1530" t="inlineStr">
        <is>
          <t>26-4137268</t>
        </is>
      </c>
      <c r="D1530" t="inlineStr">
        <is>
          <t>Maryland</t>
        </is>
      </c>
      <c r="E1530" t="inlineStr">
        <is>
          <t>MD</t>
        </is>
      </c>
      <c r="F1530" t="n">
        <v>2025</v>
      </c>
      <c r="G1530" t="n">
        <v>2</v>
      </c>
      <c r="H1530" s="13" t="n">
        <v>1813630</v>
      </c>
      <c r="I1530" s="12" t="n">
        <v>89</v>
      </c>
      <c r="J1530" s="13" t="n">
        <v>10000</v>
      </c>
      <c r="K1530" s="13">
        <f>IFERROR($H1530/$I1530,"")</f>
        <v/>
      </c>
      <c r="L1530" s="13" t="n">
        <v>192000</v>
      </c>
      <c r="M1530" t="inlineStr">
        <is>
          <t>NY, NJ, VA</t>
        </is>
      </c>
      <c r="N1530" t="inlineStr">
        <is>
          <t>No</t>
        </is>
      </c>
      <c r="O1530" t="inlineStr">
        <is>
          <t>Not stated</t>
        </is>
      </c>
      <c r="Q1530" s="9" t="inlineStr">
        <is>
          <t>https://grantcue.com/foundations/henry-schein-cares-foundation-inc-264137268</t>
        </is>
      </c>
    </row>
    <row r="1531">
      <c r="A1531">
        <f>IF($E1531=$E1530,$A1530+1,1)</f>
        <v/>
      </c>
      <c r="B1531" t="inlineStr">
        <is>
          <t>THE CLIFTON FOUNDATION INC</t>
        </is>
      </c>
      <c r="C1531" t="inlineStr">
        <is>
          <t>52-2256618</t>
        </is>
      </c>
      <c r="D1531" t="inlineStr">
        <is>
          <t>Maryland</t>
        </is>
      </c>
      <c r="E1531" t="inlineStr">
        <is>
          <t>MD</t>
        </is>
      </c>
      <c r="F1531" t="n">
        <v>2024</v>
      </c>
      <c r="G1531" t="n">
        <v>2</v>
      </c>
      <c r="H1531" s="13" t="n">
        <v>1802175</v>
      </c>
      <c r="I1531" s="12" t="n">
        <v>40</v>
      </c>
      <c r="J1531" s="13" t="n">
        <v>16250</v>
      </c>
      <c r="K1531" s="13">
        <f>IFERROR($H1531/$I1531,"")</f>
        <v/>
      </c>
      <c r="L1531" s="13" t="n">
        <v>325000</v>
      </c>
      <c r="M1531" t="inlineStr">
        <is>
          <t>CA, VT, PA</t>
        </is>
      </c>
      <c r="N1531" t="inlineStr">
        <is>
          <t>No</t>
        </is>
      </c>
      <c r="O1531" t="inlineStr">
        <is>
          <t>Not stated</t>
        </is>
      </c>
      <c r="Q1531" s="9" t="inlineStr">
        <is>
          <t>https://grantcue.com/foundations/the-clifton-foundation-inc-522256618</t>
        </is>
      </c>
    </row>
    <row r="1532">
      <c r="A1532">
        <f>IF($E1532=$E1531,$A1531+1,1)</f>
        <v/>
      </c>
      <c r="B1532" t="inlineStr">
        <is>
          <t>THE PALMER FOUNDATION</t>
        </is>
      </c>
      <c r="C1532" t="inlineStr">
        <is>
          <t>36-3700897</t>
        </is>
      </c>
      <c r="D1532" t="inlineStr">
        <is>
          <t>Maryland</t>
        </is>
      </c>
      <c r="E1532" t="inlineStr">
        <is>
          <t>MD</t>
        </is>
      </c>
      <c r="F1532" t="n">
        <v>2025</v>
      </c>
      <c r="G1532" t="n">
        <v>2</v>
      </c>
      <c r="H1532" s="13" t="n">
        <v>1750000</v>
      </c>
      <c r="I1532" s="12" t="n">
        <v>62</v>
      </c>
      <c r="J1532" s="13" t="n">
        <v>25000</v>
      </c>
      <c r="K1532" s="13">
        <f>IFERROR($H1532/$I1532,"")</f>
        <v/>
      </c>
      <c r="L1532" s="13" t="n">
        <v>113250</v>
      </c>
      <c r="M1532" t="inlineStr">
        <is>
          <t>WI, VA, DC</t>
        </is>
      </c>
      <c r="N1532" t="inlineStr">
        <is>
          <t>No</t>
        </is>
      </c>
      <c r="O1532" t="inlineStr">
        <is>
          <t>Not stated</t>
        </is>
      </c>
      <c r="Q1532" s="9" t="inlineStr">
        <is>
          <t>https://grantcue.com/foundations/the-palmer-foundation-363700897</t>
        </is>
      </c>
    </row>
    <row r="1533">
      <c r="A1533">
        <f>IF($E1533=$E1532,$A1532+1,1)</f>
        <v/>
      </c>
      <c r="B1533" t="inlineStr">
        <is>
          <t>MARTHA &amp; PHILIP SAGON FAMILY FOUNDATION</t>
        </is>
      </c>
      <c r="C1533" t="inlineStr">
        <is>
          <t>52-6659386</t>
        </is>
      </c>
      <c r="D1533" t="inlineStr">
        <is>
          <t>Maryland</t>
        </is>
      </c>
      <c r="E1533" t="inlineStr">
        <is>
          <t>MD</t>
        </is>
      </c>
      <c r="F1533" t="n">
        <v>2025</v>
      </c>
      <c r="G1533" t="n">
        <v>2</v>
      </c>
      <c r="H1533" s="13" t="n">
        <v>1750000</v>
      </c>
      <c r="I1533" s="12" t="n">
        <v>23</v>
      </c>
      <c r="J1533" s="13" t="n">
        <v>50000</v>
      </c>
      <c r="K1533" s="13">
        <f>IFERROR($H1533/$I1533,"")</f>
        <v/>
      </c>
      <c r="L1533" s="13" t="n">
        <v>300000</v>
      </c>
      <c r="M1533" t="inlineStr">
        <is>
          <t>VA, DC, CO</t>
        </is>
      </c>
      <c r="N1533" t="inlineStr">
        <is>
          <t>Yes</t>
        </is>
      </c>
      <c r="O1533" t="inlineStr">
        <is>
          <t>Not stated</t>
        </is>
      </c>
      <c r="Q1533" s="9" t="inlineStr">
        <is>
          <t>https://grantcue.com/foundations/martha-and-philip-sagon-family-foundation-526659386</t>
        </is>
      </c>
    </row>
    <row r="1534">
      <c r="A1534">
        <f>IF($E1534=$E1533,$A1533+1,1)</f>
        <v/>
      </c>
      <c r="B1534" t="inlineStr">
        <is>
          <t>THE THOMAS B AND ELIZABETH M SHERIDAN FOUNDATION INC</t>
        </is>
      </c>
      <c r="C1534" t="inlineStr">
        <is>
          <t>52-6075270</t>
        </is>
      </c>
      <c r="D1534" t="inlineStr">
        <is>
          <t>Maryland</t>
        </is>
      </c>
      <c r="E1534" t="inlineStr">
        <is>
          <t>MD</t>
        </is>
      </c>
      <c r="F1534" t="n">
        <v>2025</v>
      </c>
      <c r="G1534" t="n">
        <v>2</v>
      </c>
      <c r="H1534" s="13" t="n">
        <v>1742900</v>
      </c>
      <c r="I1534" s="12" t="n">
        <v>52</v>
      </c>
      <c r="J1534" s="13" t="n">
        <v>35000</v>
      </c>
      <c r="K1534" s="13">
        <f>IFERROR($H1534/$I1534,"")</f>
        <v/>
      </c>
      <c r="L1534" s="13" t="n">
        <v>125000</v>
      </c>
      <c r="M1534" t="inlineStr">
        <is>
          <t>NJ, NY, CA</t>
        </is>
      </c>
      <c r="N1534" t="inlineStr">
        <is>
          <t>Yes</t>
        </is>
      </c>
      <c r="O1534" t="inlineStr">
        <is>
          <t>Yes</t>
        </is>
      </c>
      <c r="Q1534" s="9" t="inlineStr">
        <is>
          <t>https://grantcue.com/foundations/the-thomas-b-and-elizabeth-m-sheridan-foundation-inc-526075270</t>
        </is>
      </c>
    </row>
    <row r="1535">
      <c r="A1535">
        <f>IF($E1535=$E1534,$A1534+1,1)</f>
        <v/>
      </c>
      <c r="B1535" t="inlineStr">
        <is>
          <t>FUSCO FAMILY FOUNDATION INC</t>
        </is>
      </c>
      <c r="C1535" t="inlineStr">
        <is>
          <t>52-2363816</t>
        </is>
      </c>
      <c r="D1535" t="inlineStr">
        <is>
          <t>Maryland</t>
        </is>
      </c>
      <c r="E1535" t="inlineStr">
        <is>
          <t>MD</t>
        </is>
      </c>
      <c r="F1535" t="n">
        <v>2025</v>
      </c>
      <c r="G1535" t="n">
        <v>2</v>
      </c>
      <c r="H1535" s="13" t="n">
        <v>1733499</v>
      </c>
      <c r="I1535" s="12" t="n">
        <v>16</v>
      </c>
      <c r="J1535" s="13" t="n">
        <v>25000</v>
      </c>
      <c r="K1535" s="13">
        <f>IFERROR($H1535/$I1535,"")</f>
        <v/>
      </c>
      <c r="L1535" s="13" t="n">
        <v>800000</v>
      </c>
      <c r="M1535" t="inlineStr">
        <is>
          <t>TX, NY, CT</t>
        </is>
      </c>
      <c r="N1535" t="inlineStr">
        <is>
          <t>No</t>
        </is>
      </c>
      <c r="O1535" t="inlineStr">
        <is>
          <t>Not stated</t>
        </is>
      </c>
      <c r="Q1535" s="9" t="inlineStr">
        <is>
          <t>https://grantcue.com/foundations/fusco-family-foundation-inc-522363816</t>
        </is>
      </c>
    </row>
    <row r="1536">
      <c r="A1536">
        <f>IF($E1536=$E1535,$A1535+1,1)</f>
        <v/>
      </c>
      <c r="B1536" t="inlineStr">
        <is>
          <t>THE PLANK FAMILY FOUNDATION INC</t>
        </is>
      </c>
      <c r="C1536" t="inlineStr">
        <is>
          <t>26-1300940</t>
        </is>
      </c>
      <c r="D1536" t="inlineStr">
        <is>
          <t>Maryland</t>
        </is>
      </c>
      <c r="E1536" t="inlineStr">
        <is>
          <t>MD</t>
        </is>
      </c>
      <c r="F1536" t="n">
        <v>2024</v>
      </c>
      <c r="G1536" t="n">
        <v>1</v>
      </c>
      <c r="H1536" s="13" t="n">
        <v>1731377</v>
      </c>
      <c r="I1536" s="12" t="n">
        <v>9</v>
      </c>
      <c r="J1536" s="13" t="n">
        <v>21800</v>
      </c>
      <c r="K1536" s="13">
        <f>IFERROR($H1536/$I1536,"")</f>
        <v/>
      </c>
      <c r="L1536" s="13" t="n">
        <v>1000000</v>
      </c>
      <c r="M1536" t="inlineStr">
        <is>
          <t>FL</t>
        </is>
      </c>
      <c r="N1536" t="inlineStr">
        <is>
          <t>Yes</t>
        </is>
      </c>
      <c r="O1536" t="inlineStr">
        <is>
          <t>Yes</t>
        </is>
      </c>
      <c r="Q1536" s="9" t="inlineStr">
        <is>
          <t>https://grantcue.com/foundations/the-plank-family-foundation-inc-261300940</t>
        </is>
      </c>
    </row>
    <row r="1537">
      <c r="A1537">
        <f>IF($E1537=$E1536,$A1536+1,1)</f>
        <v/>
      </c>
      <c r="B1537" t="inlineStr">
        <is>
          <t>THE KENTLAND FOUNDATION INC</t>
        </is>
      </c>
      <c r="C1537" t="inlineStr">
        <is>
          <t>52-6070323</t>
        </is>
      </c>
      <c r="D1537" t="inlineStr">
        <is>
          <t>Maryland</t>
        </is>
      </c>
      <c r="E1537" t="inlineStr">
        <is>
          <t>MD</t>
        </is>
      </c>
      <c r="F1537" t="n">
        <v>2025</v>
      </c>
      <c r="G1537" t="n">
        <v>2</v>
      </c>
      <c r="H1537" s="13" t="n">
        <v>1700600</v>
      </c>
      <c r="I1537" s="12" t="n">
        <v>43</v>
      </c>
      <c r="J1537" s="13" t="n">
        <v>2400</v>
      </c>
      <c r="K1537" s="13">
        <f>IFERROR($H1537/$I1537,"")</f>
        <v/>
      </c>
      <c r="L1537" s="13" t="n">
        <v>1303000</v>
      </c>
      <c r="M1537" t="inlineStr">
        <is>
          <t>VA, NY, DC</t>
        </is>
      </c>
      <c r="N1537" t="inlineStr">
        <is>
          <t>No</t>
        </is>
      </c>
      <c r="O1537" t="inlineStr">
        <is>
          <t>Not stated</t>
        </is>
      </c>
      <c r="Q1537" s="9" t="inlineStr">
        <is>
          <t>https://grantcue.com/foundations/the-kentland-foundation-inc-526070323</t>
        </is>
      </c>
    </row>
    <row r="1538">
      <c r="A1538">
        <f>IF($E1538=$E1537,$A1537+1,1)</f>
        <v/>
      </c>
      <c r="B1538" t="inlineStr">
        <is>
          <t>AMDG Foundation</t>
        </is>
      </c>
      <c r="C1538" t="inlineStr">
        <is>
          <t>26-3566999</t>
        </is>
      </c>
      <c r="D1538" t="inlineStr">
        <is>
          <t>Maryland</t>
        </is>
      </c>
      <c r="E1538" t="inlineStr">
        <is>
          <t>MD</t>
        </is>
      </c>
      <c r="F1538" t="n">
        <v>2025</v>
      </c>
      <c r="G1538" t="n">
        <v>2</v>
      </c>
      <c r="H1538" s="13" t="n">
        <v>1650000</v>
      </c>
      <c r="I1538" s="12" t="n">
        <v>21</v>
      </c>
      <c r="J1538" s="13" t="n">
        <v>55000</v>
      </c>
      <c r="K1538" s="13">
        <f>IFERROR($H1538/$I1538,"")</f>
        <v/>
      </c>
      <c r="L1538" s="13" t="n">
        <v>324000</v>
      </c>
      <c r="M1538" t="inlineStr">
        <is>
          <t>TX, CO, DC</t>
        </is>
      </c>
      <c r="N1538" t="inlineStr">
        <is>
          <t>No</t>
        </is>
      </c>
      <c r="O1538" t="inlineStr">
        <is>
          <t>Not stated</t>
        </is>
      </c>
      <c r="Q1538" s="9" t="inlineStr">
        <is>
          <t>https://grantcue.com/foundations/amdg-foundation-263566999</t>
        </is>
      </c>
    </row>
    <row r="1539">
      <c r="A1539">
        <f>IF($E1539=$E1538,$A1538+1,1)</f>
        <v/>
      </c>
      <c r="B1539" t="inlineStr">
        <is>
          <t>THE DENNIS BERMAN FAMILY FOUNDATION INC</t>
        </is>
      </c>
      <c r="C1539" t="inlineStr">
        <is>
          <t>31-1684732</t>
        </is>
      </c>
      <c r="D1539" t="inlineStr">
        <is>
          <t>Maryland</t>
        </is>
      </c>
      <c r="E1539" t="inlineStr">
        <is>
          <t>MD</t>
        </is>
      </c>
      <c r="F1539" t="n">
        <v>2024</v>
      </c>
      <c r="G1539" t="n">
        <v>1</v>
      </c>
      <c r="H1539" s="13" t="n">
        <v>1590061</v>
      </c>
      <c r="I1539" s="12" t="n">
        <v>110</v>
      </c>
      <c r="J1539" s="13" t="n">
        <v>6500</v>
      </c>
      <c r="K1539" s="13">
        <f>IFERROR($H1539/$I1539,"")</f>
        <v/>
      </c>
      <c r="L1539" s="13" t="n">
        <v>160496</v>
      </c>
      <c r="M1539" t="inlineStr">
        <is>
          <t>NY, NJ, CA</t>
        </is>
      </c>
      <c r="N1539" t="inlineStr">
        <is>
          <t>No</t>
        </is>
      </c>
      <c r="O1539" t="inlineStr">
        <is>
          <t>Not stated</t>
        </is>
      </c>
      <c r="Q1539" s="9" t="inlineStr">
        <is>
          <t>https://grantcue.com/foundations/the-dennis-berman-family-foundation-inc-311684732</t>
        </is>
      </c>
    </row>
    <row r="1540">
      <c r="A1540">
        <f>IF($E1540=$E1539,$A1539+1,1)</f>
        <v/>
      </c>
      <c r="B1540" t="inlineStr">
        <is>
          <t>RUTH CAROL FUND INC</t>
        </is>
      </c>
      <c r="C1540" t="inlineStr">
        <is>
          <t>20-2013753</t>
        </is>
      </c>
      <c r="D1540" t="inlineStr">
        <is>
          <t>Maryland</t>
        </is>
      </c>
      <c r="E1540" t="inlineStr">
        <is>
          <t>MD</t>
        </is>
      </c>
      <c r="F1540" t="n">
        <v>2024</v>
      </c>
      <c r="G1540" t="n">
        <v>1</v>
      </c>
      <c r="H1540" s="13" t="n">
        <v>1581275</v>
      </c>
      <c r="I1540" s="12" t="n">
        <v>7</v>
      </c>
      <c r="J1540" s="13" t="n">
        <v>75000</v>
      </c>
      <c r="K1540" s="13">
        <f>IFERROR($H1540/$I1540,"")</f>
        <v/>
      </c>
      <c r="L1540" s="13" t="n">
        <v>675000</v>
      </c>
      <c r="M1540" t="inlineStr">
        <is>
          <t>OR</t>
        </is>
      </c>
      <c r="N1540" t="inlineStr">
        <is>
          <t>No</t>
        </is>
      </c>
      <c r="O1540" t="inlineStr">
        <is>
          <t>Not stated</t>
        </is>
      </c>
      <c r="Q1540" s="9" t="inlineStr">
        <is>
          <t>https://grantcue.com/foundations/ruth-carol-fund-inc-202013753</t>
        </is>
      </c>
    </row>
    <row r="1541">
      <c r="A1541">
        <f>IF($E1541=$E1540,$A1540+1,1)</f>
        <v/>
      </c>
      <c r="B1541" t="inlineStr">
        <is>
          <t>THE JAMES L&amp; SUSAN G WINTER FOUNDATION</t>
        </is>
      </c>
      <c r="C1541" t="inlineStr">
        <is>
          <t>30-0103736</t>
        </is>
      </c>
      <c r="D1541" t="inlineStr">
        <is>
          <t>Maryland</t>
        </is>
      </c>
      <c r="E1541" t="inlineStr">
        <is>
          <t>MD</t>
        </is>
      </c>
      <c r="F1541" t="n">
        <v>2025</v>
      </c>
      <c r="G1541" t="n">
        <v>2</v>
      </c>
      <c r="H1541" s="13" t="n">
        <v>1574120</v>
      </c>
      <c r="I1541" s="12" t="n">
        <v>45</v>
      </c>
      <c r="J1541" s="13" t="n">
        <v>2000</v>
      </c>
      <c r="K1541" s="13">
        <f>IFERROR($H1541/$I1541,"")</f>
        <v/>
      </c>
      <c r="L1541" s="13" t="n">
        <v>610000</v>
      </c>
      <c r="M1541" t="inlineStr">
        <is>
          <t>NY, CT, FL</t>
        </is>
      </c>
      <c r="N1541" t="inlineStr">
        <is>
          <t>No</t>
        </is>
      </c>
      <c r="O1541" t="inlineStr">
        <is>
          <t>Not stated</t>
        </is>
      </c>
      <c r="Q1541" s="9" t="inlineStr">
        <is>
          <t>https://grantcue.com/foundations/the-james-l-and-susan-g-winter-foundation-c-o-the-winter-organization-300103736</t>
        </is>
      </c>
    </row>
    <row r="1542">
      <c r="A1542">
        <f>IF($E1542=$E1541,$A1541+1,1)</f>
        <v/>
      </c>
      <c r="B1542" t="inlineStr">
        <is>
          <t>THE BALTIMORE ORIOLES FOUNDATION INC</t>
        </is>
      </c>
      <c r="C1542" t="inlineStr">
        <is>
          <t>52-6058645</t>
        </is>
      </c>
      <c r="D1542" t="inlineStr">
        <is>
          <t>Maryland</t>
        </is>
      </c>
      <c r="E1542" t="inlineStr">
        <is>
          <t>MD</t>
        </is>
      </c>
      <c r="F1542" t="n">
        <v>2023</v>
      </c>
      <c r="G1542" t="n">
        <v>1</v>
      </c>
      <c r="H1542" s="13" t="n">
        <v>1552722</v>
      </c>
      <c r="I1542" s="12" t="n">
        <v>51</v>
      </c>
      <c r="J1542" s="13" t="n">
        <v>4000</v>
      </c>
      <c r="K1542" s="13">
        <f>IFERROR($H1542/$I1542,"")</f>
        <v/>
      </c>
      <c r="L1542" s="13" t="n">
        <v>1169679</v>
      </c>
      <c r="M1542" t="inlineStr">
        <is>
          <t>FL, NY, IA</t>
        </is>
      </c>
      <c r="N1542" t="inlineStr">
        <is>
          <t>Yes</t>
        </is>
      </c>
      <c r="O1542" t="inlineStr">
        <is>
          <t>Not stated</t>
        </is>
      </c>
      <c r="Q1542" s="9" t="inlineStr">
        <is>
          <t>https://grantcue.com/foundations/the-baltimore-orioles-foundation-inc-526058645</t>
        </is>
      </c>
    </row>
    <row r="1543">
      <c r="A1543">
        <f>IF($E1543=$E1542,$A1542+1,1)</f>
        <v/>
      </c>
      <c r="B1543" t="inlineStr">
        <is>
          <t>The Pearlstone Fund Inc</t>
        </is>
      </c>
      <c r="C1543" t="inlineStr">
        <is>
          <t>52-2179370</t>
        </is>
      </c>
      <c r="D1543" t="inlineStr">
        <is>
          <t>Maryland</t>
        </is>
      </c>
      <c r="E1543" t="inlineStr">
        <is>
          <t>MD</t>
        </is>
      </c>
      <c r="F1543" t="n">
        <v>2024</v>
      </c>
      <c r="G1543" t="n">
        <v>3</v>
      </c>
      <c r="H1543" s="13" t="n">
        <v>1547255</v>
      </c>
      <c r="I1543" s="12" t="n">
        <v>30</v>
      </c>
      <c r="J1543" s="13" t="n">
        <v>10000</v>
      </c>
      <c r="K1543" s="13">
        <f>IFERROR($H1543/$I1543,"")</f>
        <v/>
      </c>
      <c r="L1543" s="13" t="n">
        <v>415010</v>
      </c>
      <c r="M1543" t="inlineStr">
        <is>
          <t>CO</t>
        </is>
      </c>
      <c r="N1543" t="inlineStr">
        <is>
          <t>Yes</t>
        </is>
      </c>
      <c r="O1543" t="inlineStr">
        <is>
          <t>Not stated</t>
        </is>
      </c>
      <c r="Q1543" s="9" t="inlineStr">
        <is>
          <t>https://grantcue.com/foundations/the-pearlstone-fund-inc-c-o-mr-siegel-blades-and-rosenfeld-522179370</t>
        </is>
      </c>
    </row>
    <row r="1544">
      <c r="A1544">
        <f>IF($E1544=$E1543,$A1543+1,1)</f>
        <v/>
      </c>
      <c r="B1544" t="inlineStr">
        <is>
          <t>PHILIP A ZAFFERE FOUNDATION INC</t>
        </is>
      </c>
      <c r="C1544" t="inlineStr">
        <is>
          <t>81-3437018</t>
        </is>
      </c>
      <c r="D1544" t="inlineStr">
        <is>
          <t>Maryland</t>
        </is>
      </c>
      <c r="E1544" t="inlineStr">
        <is>
          <t>MD</t>
        </is>
      </c>
      <c r="F1544" t="n">
        <v>2024</v>
      </c>
      <c r="G1544" t="n">
        <v>1</v>
      </c>
      <c r="H1544" s="13" t="n">
        <v>1545000</v>
      </c>
      <c r="I1544" s="12" t="n">
        <v>24</v>
      </c>
      <c r="J1544" s="13" t="n">
        <v>15000</v>
      </c>
      <c r="K1544" s="13">
        <f>IFERROR($H1544/$I1544,"")</f>
        <v/>
      </c>
      <c r="L1544" s="13" t="n">
        <v>400000</v>
      </c>
      <c r="M1544" t="inlineStr">
        <is>
          <t>NY, IA</t>
        </is>
      </c>
      <c r="N1544" t="inlineStr">
        <is>
          <t>No</t>
        </is>
      </c>
      <c r="O1544" t="inlineStr">
        <is>
          <t>Not stated</t>
        </is>
      </c>
      <c r="Q1544" s="9" t="inlineStr">
        <is>
          <t>https://grantcue.com/foundations/philip-a-zaffere-foundation-inc-813437018</t>
        </is>
      </c>
    </row>
    <row r="1545">
      <c r="A1545">
        <f>IF($E1545=$E1544,$A1544+1,1)</f>
        <v/>
      </c>
      <c r="B1545" t="inlineStr">
        <is>
          <t>THE RCM&amp;D FOUNDATION</t>
        </is>
      </c>
      <c r="C1545" t="inlineStr">
        <is>
          <t>52-2204935</t>
        </is>
      </c>
      <c r="D1545" t="inlineStr">
        <is>
          <t>Maryland</t>
        </is>
      </c>
      <c r="E1545" t="inlineStr">
        <is>
          <t>MD</t>
        </is>
      </c>
      <c r="F1545" t="n">
        <v>2024</v>
      </c>
      <c r="G1545" t="n">
        <v>1</v>
      </c>
      <c r="H1545" s="13" t="n">
        <v>1514000</v>
      </c>
      <c r="I1545" s="12" t="n">
        <v>74</v>
      </c>
      <c r="J1545" s="13" t="n">
        <v>4500</v>
      </c>
      <c r="K1545" s="13">
        <f>IFERROR($H1545/$I1545,"")</f>
        <v/>
      </c>
      <c r="L1545" s="13" t="n">
        <v>300000</v>
      </c>
      <c r="M1545" t="inlineStr">
        <is>
          <t>VA, DC, PA</t>
        </is>
      </c>
      <c r="N1545" t="inlineStr">
        <is>
          <t>Yes</t>
        </is>
      </c>
      <c r="O1545" t="inlineStr">
        <is>
          <t>Not stated</t>
        </is>
      </c>
      <c r="Q1545" s="9" t="inlineStr">
        <is>
          <t>https://grantcue.com/foundations/the-rcm-and-d-foundation-522204935</t>
        </is>
      </c>
    </row>
    <row r="1546">
      <c r="A1546">
        <f>IF($E1546=$E1545,$A1545+1,1)</f>
        <v/>
      </c>
      <c r="B1546" t="inlineStr">
        <is>
          <t>THE REGINALD F LEWIS FOUNDATION INC</t>
        </is>
      </c>
      <c r="C1546" t="inlineStr">
        <is>
          <t>13-3429965</t>
        </is>
      </c>
      <c r="D1546" t="inlineStr">
        <is>
          <t>Maryland</t>
        </is>
      </c>
      <c r="E1546" t="inlineStr">
        <is>
          <t>MD</t>
        </is>
      </c>
      <c r="F1546" t="n">
        <v>2024</v>
      </c>
      <c r="G1546" t="n">
        <v>2</v>
      </c>
      <c r="H1546" s="13" t="n">
        <v>1509125</v>
      </c>
      <c r="I1546" s="12" t="n">
        <v>119</v>
      </c>
      <c r="J1546" s="13" t="n">
        <v>5000</v>
      </c>
      <c r="K1546" s="13">
        <f>IFERROR($H1546/$I1546,"")</f>
        <v/>
      </c>
      <c r="L1546" s="13" t="n">
        <v>180000</v>
      </c>
      <c r="M1546" t="inlineStr">
        <is>
          <t>NY, DC, CA</t>
        </is>
      </c>
      <c r="N1546" t="inlineStr">
        <is>
          <t>Yes</t>
        </is>
      </c>
      <c r="O1546" t="inlineStr">
        <is>
          <t>Not stated</t>
        </is>
      </c>
      <c r="Q1546" s="9" t="inlineStr">
        <is>
          <t>https://grantcue.com/foundations/the-reginald-f-lewis-foundation-inc-133429965</t>
        </is>
      </c>
    </row>
    <row r="1547">
      <c r="A1547">
        <f>IF($E1547=$E1546,$A1546+1,1)</f>
        <v/>
      </c>
      <c r="B1547" t="inlineStr">
        <is>
          <t>OLUV C JOYNOR FOUNDATION INC</t>
        </is>
      </c>
      <c r="C1547" t="inlineStr">
        <is>
          <t>45-3987964</t>
        </is>
      </c>
      <c r="D1547" t="inlineStr">
        <is>
          <t>Maryland</t>
        </is>
      </c>
      <c r="E1547" t="inlineStr">
        <is>
          <t>MD</t>
        </is>
      </c>
      <c r="F1547" t="n">
        <v>2024</v>
      </c>
      <c r="G1547" t="n">
        <v>2</v>
      </c>
      <c r="H1547" s="13" t="n">
        <v>1481392</v>
      </c>
      <c r="I1547" s="12" t="n">
        <v>55</v>
      </c>
      <c r="J1547" s="13" t="n">
        <v>15000</v>
      </c>
      <c r="K1547" s="13">
        <f>IFERROR($H1547/$I1547,"")</f>
        <v/>
      </c>
      <c r="L1547" s="13" t="n">
        <v>262500</v>
      </c>
      <c r="M1547" t="inlineStr">
        <is>
          <t>PA, VA, CA</t>
        </is>
      </c>
      <c r="N1547" t="inlineStr">
        <is>
          <t>Yes</t>
        </is>
      </c>
      <c r="O1547" t="inlineStr">
        <is>
          <t>Not stated</t>
        </is>
      </c>
      <c r="Q1547" s="9" t="inlineStr">
        <is>
          <t>https://grantcue.com/foundations/oluv-c-joynor-foundation-inc-453987964</t>
        </is>
      </c>
    </row>
    <row r="1548">
      <c r="A1548">
        <f>IF($E1548=$E1547,$A1547+1,1)</f>
        <v/>
      </c>
      <c r="B1548" t="inlineStr">
        <is>
          <t>THE HENRY AND RUTH BLAUSTEIN ROSENBERG FOUNDATION INC</t>
        </is>
      </c>
      <c r="C1548" t="inlineStr">
        <is>
          <t>52-6038384</t>
        </is>
      </c>
      <c r="D1548" t="inlineStr">
        <is>
          <t>Maryland</t>
        </is>
      </c>
      <c r="E1548" t="inlineStr">
        <is>
          <t>MD</t>
        </is>
      </c>
      <c r="F1548" t="n">
        <v>2024</v>
      </c>
      <c r="G1548" t="n">
        <v>1</v>
      </c>
      <c r="H1548" s="13" t="n">
        <v>1460120</v>
      </c>
      <c r="I1548" s="12" t="n">
        <v>40</v>
      </c>
      <c r="J1548" s="13" t="n">
        <v>45000</v>
      </c>
      <c r="K1548" s="13">
        <f>IFERROR($H1548/$I1548,"")</f>
        <v/>
      </c>
      <c r="L1548" s="13" t="n">
        <v>150000</v>
      </c>
      <c r="M1548" t="inlineStr">
        <is>
          <t>CA, MA, CO</t>
        </is>
      </c>
      <c r="N1548" t="inlineStr">
        <is>
          <t>No</t>
        </is>
      </c>
      <c r="O1548" t="inlineStr">
        <is>
          <t>Not stated</t>
        </is>
      </c>
      <c r="Q1548" s="9" t="inlineStr">
        <is>
          <t>https://grantcue.com/foundations/the-henry-and-ruth-blaustein-rosenberg-foundation-inc-526038384</t>
        </is>
      </c>
    </row>
    <row r="1549">
      <c r="A1549">
        <f>IF($E1549=$E1548,$A1548+1,1)</f>
        <v/>
      </c>
      <c r="B1549" t="inlineStr">
        <is>
          <t>MARTHA &amp; WARREN HALLE FOUNDATION INC</t>
        </is>
      </c>
      <c r="C1549" t="inlineStr">
        <is>
          <t>20-8357937</t>
        </is>
      </c>
      <c r="D1549" t="inlineStr">
        <is>
          <t>Maryland</t>
        </is>
      </c>
      <c r="E1549" t="inlineStr">
        <is>
          <t>MD</t>
        </is>
      </c>
      <c r="F1549" t="n">
        <v>2025</v>
      </c>
      <c r="G1549" t="n">
        <v>2</v>
      </c>
      <c r="H1549" s="13" t="n">
        <v>1452499</v>
      </c>
      <c r="I1549" s="12" t="n">
        <v>29</v>
      </c>
      <c r="J1549" s="13" t="n">
        <v>10000</v>
      </c>
      <c r="K1549" s="13">
        <f>IFERROR($H1549/$I1549,"")</f>
        <v/>
      </c>
      <c r="L1549" s="13" t="n">
        <v>350000</v>
      </c>
      <c r="M1549" t="inlineStr">
        <is>
          <t>DC, NJ, FL</t>
        </is>
      </c>
      <c r="N1549" t="inlineStr">
        <is>
          <t>No</t>
        </is>
      </c>
      <c r="O1549" t="inlineStr">
        <is>
          <t>Not stated</t>
        </is>
      </c>
      <c r="Q1549" s="9" t="inlineStr">
        <is>
          <t>https://grantcue.com/foundations/martha-and-warren-halle-foundation-inc-208357937</t>
        </is>
      </c>
    </row>
    <row r="1550">
      <c r="A1550">
        <f>IF($E1550=$E1549,$A1549+1,1)</f>
        <v/>
      </c>
      <c r="B1550" t="inlineStr">
        <is>
          <t>Jockey Being Family Foundation Ltd</t>
        </is>
      </c>
      <c r="C1550" t="inlineStr">
        <is>
          <t>20-3980156</t>
        </is>
      </c>
      <c r="D1550" t="inlineStr">
        <is>
          <t>Maryland</t>
        </is>
      </c>
      <c r="E1550" t="inlineStr">
        <is>
          <t>MD</t>
        </is>
      </c>
      <c r="F1550" t="n">
        <v>2024</v>
      </c>
      <c r="G1550" t="n">
        <v>1</v>
      </c>
      <c r="H1550" s="13" t="n">
        <v>1449457</v>
      </c>
      <c r="I1550" s="12" t="n">
        <v>51</v>
      </c>
      <c r="J1550" s="13" t="n">
        <v>3000</v>
      </c>
      <c r="K1550" s="13">
        <f>IFERROR($H1550/$I1550,"")</f>
        <v/>
      </c>
      <c r="L1550" s="13" t="n">
        <v>711302</v>
      </c>
      <c r="M1550" t="inlineStr">
        <is>
          <t>NC, WI, AZ</t>
        </is>
      </c>
      <c r="N1550" t="inlineStr">
        <is>
          <t>No</t>
        </is>
      </c>
      <c r="O1550" t="inlineStr">
        <is>
          <t>Not stated</t>
        </is>
      </c>
      <c r="Q1550" s="9" t="inlineStr">
        <is>
          <t>https://grantcue.com/foundations/jockey-being-family-foundation-ltd-203980156</t>
        </is>
      </c>
    </row>
    <row r="1551">
      <c r="A1551">
        <f>IF($E1551=$E1550,$A1550+1,1)</f>
        <v/>
      </c>
      <c r="B1551" t="inlineStr">
        <is>
          <t>THOMAS W PANGBORN</t>
        </is>
      </c>
      <c r="C1551" t="inlineStr">
        <is>
          <t>52-6073332</t>
        </is>
      </c>
      <c r="D1551" t="inlineStr">
        <is>
          <t>Maryland</t>
        </is>
      </c>
      <c r="E1551" t="inlineStr">
        <is>
          <t>MD</t>
        </is>
      </c>
      <c r="F1551" t="n">
        <v>2024</v>
      </c>
      <c r="G1551" t="n">
        <v>1</v>
      </c>
      <c r="H1551" s="13" t="n">
        <v>1433987</v>
      </c>
      <c r="I1551" s="12" t="n">
        <v>38</v>
      </c>
      <c r="J1551" s="13" t="n">
        <v>14361</v>
      </c>
      <c r="K1551" s="13">
        <f>IFERROR($H1551/$I1551,"")</f>
        <v/>
      </c>
      <c r="L1551" s="13" t="n">
        <v>535061</v>
      </c>
      <c r="M1551" t="inlineStr">
        <is>
          <t>DC, IN, NY</t>
        </is>
      </c>
      <c r="N1551" t="inlineStr">
        <is>
          <t>No</t>
        </is>
      </c>
      <c r="O1551" t="inlineStr">
        <is>
          <t>Not stated</t>
        </is>
      </c>
      <c r="Q1551" s="9" t="inlineStr">
        <is>
          <t>https://grantcue.com/foundations/thomas-w-pangborn-526073332</t>
        </is>
      </c>
    </row>
    <row r="1552">
      <c r="A1552">
        <f>IF($E1552=$E1551,$A1551+1,1)</f>
        <v/>
      </c>
      <c r="B1552" t="inlineStr">
        <is>
          <t>THE ROTHSCHILD FOUNDATION INC</t>
        </is>
      </c>
      <c r="C1552" t="inlineStr">
        <is>
          <t>52-1301060</t>
        </is>
      </c>
      <c r="D1552" t="inlineStr">
        <is>
          <t>Maryland</t>
        </is>
      </c>
      <c r="E1552" t="inlineStr">
        <is>
          <t>MD</t>
        </is>
      </c>
      <c r="F1552" t="n">
        <v>2024</v>
      </c>
      <c r="G1552" t="n">
        <v>1</v>
      </c>
      <c r="H1552" s="13" t="n">
        <v>1432058</v>
      </c>
      <c r="I1552" s="12" t="n">
        <v>56</v>
      </c>
      <c r="J1552" s="13" t="n">
        <v>5000</v>
      </c>
      <c r="K1552" s="13">
        <f>IFERROR($H1552/$I1552,"")</f>
        <v/>
      </c>
      <c r="L1552" s="13" t="n">
        <v>335000</v>
      </c>
      <c r="M1552" t="inlineStr">
        <is>
          <t>NY, DC, MN</t>
        </is>
      </c>
      <c r="N1552" t="inlineStr">
        <is>
          <t>No</t>
        </is>
      </c>
      <c r="O1552" t="inlineStr">
        <is>
          <t>Not stated</t>
        </is>
      </c>
      <c r="Q1552" s="9" t="inlineStr">
        <is>
          <t>https://grantcue.com/foundations/the-rothschild-foundation-inc-521301060</t>
        </is>
      </c>
    </row>
    <row r="1553">
      <c r="A1553">
        <f>IF($E1553=$E1552,$A1552+1,1)</f>
        <v/>
      </c>
      <c r="B1553" t="inlineStr">
        <is>
          <t>FOULGER FAMILY FOUNDATION INC</t>
        </is>
      </c>
      <c r="C1553" t="inlineStr">
        <is>
          <t>47-1636720</t>
        </is>
      </c>
      <c r="D1553" t="inlineStr">
        <is>
          <t>Maryland</t>
        </is>
      </c>
      <c r="E1553" t="inlineStr">
        <is>
          <t>MD</t>
        </is>
      </c>
      <c r="F1553" t="n">
        <v>2025</v>
      </c>
      <c r="G1553" t="n">
        <v>2</v>
      </c>
      <c r="H1553" s="13" t="n">
        <v>1421785</v>
      </c>
      <c r="I1553" s="12" t="n">
        <v>26</v>
      </c>
      <c r="J1553" s="13" t="n">
        <v>44824</v>
      </c>
      <c r="K1553" s="13">
        <f>IFERROR($H1553/$I1553,"")</f>
        <v/>
      </c>
      <c r="L1553" s="13" t="n">
        <v>133000</v>
      </c>
      <c r="M1553" t="inlineStr">
        <is>
          <t>UT, DC, MA</t>
        </is>
      </c>
      <c r="N1553" t="inlineStr">
        <is>
          <t>Yes</t>
        </is>
      </c>
      <c r="O1553" t="inlineStr">
        <is>
          <t>Yes</t>
        </is>
      </c>
      <c r="Q1553" s="9" t="inlineStr">
        <is>
          <t>https://grantcue.com/foundations/foulger-family-foundation-inc-471636720</t>
        </is>
      </c>
    </row>
    <row r="1554">
      <c r="A1554">
        <f>IF($E1554=$E1553,$A1553+1,1)</f>
        <v/>
      </c>
      <c r="B1554" t="inlineStr">
        <is>
          <t>THE BARNWOOD FOUNDATION</t>
        </is>
      </c>
      <c r="C1554" t="inlineStr">
        <is>
          <t>20-7409517</t>
        </is>
      </c>
      <c r="D1554" t="inlineStr">
        <is>
          <t>Maryland</t>
        </is>
      </c>
      <c r="E1554" t="inlineStr">
        <is>
          <t>MD</t>
        </is>
      </c>
      <c r="F1554" t="n">
        <v>2025</v>
      </c>
      <c r="G1554" t="n">
        <v>2</v>
      </c>
      <c r="H1554" s="13" t="n">
        <v>1415000</v>
      </c>
      <c r="I1554" s="12" t="n">
        <v>88</v>
      </c>
      <c r="J1554" s="13" t="n">
        <v>10000</v>
      </c>
      <c r="K1554" s="13">
        <f>IFERROR($H1554/$I1554,"")</f>
        <v/>
      </c>
      <c r="L1554" s="13" t="n">
        <v>200000</v>
      </c>
      <c r="M1554" t="inlineStr">
        <is>
          <t>DC, CT, NY</t>
        </is>
      </c>
      <c r="N1554" t="inlineStr">
        <is>
          <t>No</t>
        </is>
      </c>
      <c r="O1554" t="inlineStr">
        <is>
          <t>Not stated</t>
        </is>
      </c>
      <c r="Q1554" s="9" t="inlineStr">
        <is>
          <t>https://grantcue.com/foundations/the-barnwood-foundation-207409517</t>
        </is>
      </c>
    </row>
    <row r="1555">
      <c r="A1555">
        <f>IF($E1555=$E1554,$A1554+1,1)</f>
        <v/>
      </c>
      <c r="B1555" t="inlineStr">
        <is>
          <t>THE CHARLESMEAD FOUNDATION</t>
        </is>
      </c>
      <c r="C1555" t="inlineStr">
        <is>
          <t>52-1550204</t>
        </is>
      </c>
      <c r="D1555" t="inlineStr">
        <is>
          <t>Maryland</t>
        </is>
      </c>
      <c r="E1555" t="inlineStr">
        <is>
          <t>MD</t>
        </is>
      </c>
      <c r="F1555" t="n">
        <v>2024</v>
      </c>
      <c r="G1555" t="n">
        <v>1</v>
      </c>
      <c r="H1555" s="13" t="n">
        <v>1405000</v>
      </c>
      <c r="I1555" s="12" t="n">
        <v>35</v>
      </c>
      <c r="J1555" s="13" t="n">
        <v>10000</v>
      </c>
      <c r="K1555" s="13">
        <f>IFERROR($H1555/$I1555,"")</f>
        <v/>
      </c>
      <c r="L1555" s="13" t="n">
        <v>300000</v>
      </c>
      <c r="M1555" t="inlineStr">
        <is>
          <t>FL, NJ, PA</t>
        </is>
      </c>
      <c r="N1555" t="inlineStr">
        <is>
          <t>No</t>
        </is>
      </c>
      <c r="O1555" t="inlineStr">
        <is>
          <t>Not stated</t>
        </is>
      </c>
      <c r="Q1555" s="9" t="inlineStr">
        <is>
          <t>https://grantcue.com/foundations/the-charlesmead-foundation-521550204</t>
        </is>
      </c>
    </row>
    <row r="1556">
      <c r="A1556">
        <f>IF($E1556=$E1555,$A1555+1,1)</f>
        <v/>
      </c>
      <c r="B1556" t="inlineStr">
        <is>
          <t>THE ROBERT &amp; LYNDA ALTMAN FAMILY FOUNDATION</t>
        </is>
      </c>
      <c r="C1556" t="inlineStr">
        <is>
          <t>87-3339629</t>
        </is>
      </c>
      <c r="D1556" t="inlineStr">
        <is>
          <t>Maryland</t>
        </is>
      </c>
      <c r="E1556" t="inlineStr">
        <is>
          <t>MD</t>
        </is>
      </c>
      <c r="F1556" t="n">
        <v>2024</v>
      </c>
      <c r="G1556" t="n">
        <v>1</v>
      </c>
      <c r="H1556" s="13" t="n">
        <v>1401103</v>
      </c>
      <c r="I1556" s="12" t="n">
        <v>8</v>
      </c>
      <c r="J1556" s="13" t="n">
        <v>205064</v>
      </c>
      <c r="K1556" s="13">
        <f>IFERROR($H1556/$I1556,"")</f>
        <v/>
      </c>
      <c r="L1556" s="13" t="n">
        <v>386845</v>
      </c>
      <c r="M1556" t="inlineStr">
        <is>
          <t>DC</t>
        </is>
      </c>
      <c r="N1556" t="inlineStr">
        <is>
          <t>No</t>
        </is>
      </c>
      <c r="O1556" t="inlineStr">
        <is>
          <t>Not stated</t>
        </is>
      </c>
      <c r="Q1556" s="9" t="inlineStr">
        <is>
          <t>https://grantcue.com/foundations/the-robert-and-lynda-altman-family-foundation-873339629</t>
        </is>
      </c>
    </row>
    <row r="1557">
      <c r="A1557">
        <f>IF($E1557=$E1556,$A1556+1,1)</f>
        <v/>
      </c>
      <c r="B1557" t="inlineStr">
        <is>
          <t>Jack P and Anne R Smith Foundation</t>
        </is>
      </c>
      <c r="C1557" t="inlineStr">
        <is>
          <t>93-2209367</t>
        </is>
      </c>
      <c r="D1557" t="inlineStr">
        <is>
          <t>Maryland</t>
        </is>
      </c>
      <c r="E1557" t="inlineStr">
        <is>
          <t>MD</t>
        </is>
      </c>
      <c r="F1557" t="n">
        <v>2025</v>
      </c>
      <c r="G1557" t="n">
        <v>2</v>
      </c>
      <c r="H1557" s="13" t="n">
        <v>1397065</v>
      </c>
      <c r="I1557" s="12" t="n">
        <v>59</v>
      </c>
      <c r="J1557" s="13" t="n">
        <v>10000</v>
      </c>
      <c r="K1557" s="13">
        <f>IFERROR($H1557/$I1557,"")</f>
        <v/>
      </c>
      <c r="L1557" s="13" t="n">
        <v>120000</v>
      </c>
      <c r="M1557" t="inlineStr">
        <is>
          <t>VA, DE, FL</t>
        </is>
      </c>
      <c r="N1557" t="inlineStr">
        <is>
          <t>No</t>
        </is>
      </c>
      <c r="O1557" t="inlineStr">
        <is>
          <t>Not stated</t>
        </is>
      </c>
      <c r="Q1557" s="9" t="inlineStr">
        <is>
          <t>https://grantcue.com/foundations/jack-p-and-anne-r-smith-foundation-932209367</t>
        </is>
      </c>
    </row>
    <row r="1558">
      <c r="A1558">
        <f>IF($E1558=$E1557,$A1557+1,1)</f>
        <v/>
      </c>
      <c r="B1558" t="inlineStr">
        <is>
          <t>FRANCIS P CHIARAMONTE MD FAMILY FOUNDATION INC</t>
        </is>
      </c>
      <c r="C1558" t="inlineStr">
        <is>
          <t>46-4423662</t>
        </is>
      </c>
      <c r="D1558" t="inlineStr">
        <is>
          <t>Maryland</t>
        </is>
      </c>
      <c r="E1558" t="inlineStr">
        <is>
          <t>MD</t>
        </is>
      </c>
      <c r="F1558" t="n">
        <v>2024</v>
      </c>
      <c r="G1558" t="n">
        <v>1</v>
      </c>
      <c r="H1558" s="13" t="n">
        <v>1390998</v>
      </c>
      <c r="I1558" s="12" t="n">
        <v>51</v>
      </c>
      <c r="J1558" s="13" t="n">
        <v>20000</v>
      </c>
      <c r="K1558" s="13">
        <f>IFERROR($H1558/$I1558,"")</f>
        <v/>
      </c>
      <c r="L1558" s="13" t="n">
        <v>190000</v>
      </c>
      <c r="M1558" t="inlineStr">
        <is>
          <t>CO, SC, MA</t>
        </is>
      </c>
      <c r="N1558" t="inlineStr">
        <is>
          <t>No</t>
        </is>
      </c>
      <c r="O1558" t="inlineStr">
        <is>
          <t>Not stated</t>
        </is>
      </c>
      <c r="Q1558" s="9" t="inlineStr">
        <is>
          <t>https://grantcue.com/foundations/francis-p-chiaramonte-md-family-foundation-inc-464423662</t>
        </is>
      </c>
    </row>
    <row r="1559">
      <c r="A1559">
        <f>IF($E1559=$E1558,$A1558+1,1)</f>
        <v/>
      </c>
      <c r="B1559" t="inlineStr">
        <is>
          <t>FEATHER FOUNDATION INC</t>
        </is>
      </c>
      <c r="C1559" t="inlineStr">
        <is>
          <t>01-0632648</t>
        </is>
      </c>
      <c r="D1559" t="inlineStr">
        <is>
          <t>Maryland</t>
        </is>
      </c>
      <c r="E1559" t="inlineStr">
        <is>
          <t>MD</t>
        </is>
      </c>
      <c r="F1559" t="n">
        <v>2025</v>
      </c>
      <c r="G1559" t="n">
        <v>2</v>
      </c>
      <c r="H1559" s="13" t="n">
        <v>1388227</v>
      </c>
      <c r="I1559" s="12" t="n">
        <v>60</v>
      </c>
      <c r="J1559" s="13" t="n">
        <v>1500</v>
      </c>
      <c r="K1559" s="13">
        <f>IFERROR($H1559/$I1559,"")</f>
        <v/>
      </c>
      <c r="L1559" s="13" t="n">
        <v>407364</v>
      </c>
      <c r="M1559" t="inlineStr">
        <is>
          <t>NJ, NY, VT</t>
        </is>
      </c>
      <c r="N1559" t="inlineStr">
        <is>
          <t>No</t>
        </is>
      </c>
      <c r="O1559" t="inlineStr">
        <is>
          <t>Not stated</t>
        </is>
      </c>
      <c r="Q1559" s="9" t="inlineStr">
        <is>
          <t>https://grantcue.com/foundations/feather-foundation-inc-010632648</t>
        </is>
      </c>
    </row>
    <row r="1560">
      <c r="A1560">
        <f>IF($E1560=$E1559,$A1559+1,1)</f>
        <v/>
      </c>
      <c r="B1560" t="inlineStr">
        <is>
          <t>James S and Gail P Riepe Charitable Foundation</t>
        </is>
      </c>
      <c r="C1560" t="inlineStr">
        <is>
          <t>52-6287385</t>
        </is>
      </c>
      <c r="D1560" t="inlineStr">
        <is>
          <t>Maryland</t>
        </is>
      </c>
      <c r="E1560" t="inlineStr">
        <is>
          <t>MD</t>
        </is>
      </c>
      <c r="F1560" t="n">
        <v>2024</v>
      </c>
      <c r="G1560" t="n">
        <v>1</v>
      </c>
      <c r="H1560" s="13" t="n">
        <v>1386191</v>
      </c>
      <c r="I1560" s="12" t="n">
        <v>50</v>
      </c>
      <c r="J1560" s="13" t="n">
        <v>10000</v>
      </c>
      <c r="K1560" s="13">
        <f>IFERROR($H1560/$I1560,"")</f>
        <v/>
      </c>
      <c r="L1560" s="13" t="n">
        <v>252563</v>
      </c>
      <c r="M1560" t="inlineStr">
        <is>
          <t>FL, NY, VA</t>
        </is>
      </c>
      <c r="N1560" t="inlineStr">
        <is>
          <t>No</t>
        </is>
      </c>
      <c r="O1560" t="inlineStr">
        <is>
          <t>Not stated</t>
        </is>
      </c>
      <c r="Q1560" s="9" t="inlineStr">
        <is>
          <t>https://grantcue.com/foundations/james-s-and-gail-p-riepe-charitable-foundation-526287385</t>
        </is>
      </c>
    </row>
    <row r="1561">
      <c r="A1561">
        <f>IF($E1561=$E1560,$A1560+1,1)</f>
        <v/>
      </c>
      <c r="B1561" t="inlineStr">
        <is>
          <t>WEIL-MANDEL CHARITABLE FOUNDATION INC</t>
        </is>
      </c>
      <c r="C1561" t="inlineStr">
        <is>
          <t>27-3562727</t>
        </is>
      </c>
      <c r="D1561" t="inlineStr">
        <is>
          <t>Maryland</t>
        </is>
      </c>
      <c r="E1561" t="inlineStr">
        <is>
          <t>MD</t>
        </is>
      </c>
      <c r="F1561" t="n">
        <v>2024</v>
      </c>
      <c r="G1561" t="n">
        <v>2</v>
      </c>
      <c r="H1561" s="13" t="n">
        <v>1350100</v>
      </c>
      <c r="I1561" s="12" t="n">
        <v>19</v>
      </c>
      <c r="J1561" s="13" t="n">
        <v>25000</v>
      </c>
      <c r="K1561" s="13">
        <f>IFERROR($H1561/$I1561,"")</f>
        <v/>
      </c>
      <c r="L1561" s="13" t="n">
        <v>385000</v>
      </c>
      <c r="M1561" t="inlineStr">
        <is>
          <t>NY, JERUSALEM</t>
        </is>
      </c>
      <c r="N1561" t="inlineStr">
        <is>
          <t>No</t>
        </is>
      </c>
      <c r="O1561" t="inlineStr">
        <is>
          <t>Not stated</t>
        </is>
      </c>
      <c r="Q1561" s="9" t="inlineStr">
        <is>
          <t>https://grantcue.com/foundations/weil-mandel-charitable-foundation-inc-273562727</t>
        </is>
      </c>
    </row>
    <row r="1562">
      <c r="A1562">
        <f>IF($E1562=$E1561,$A1561+1,1)</f>
        <v/>
      </c>
      <c r="B1562" t="inlineStr">
        <is>
          <t>HECHT-LEVI FOUNDATION INC</t>
        </is>
      </c>
      <c r="C1562" t="inlineStr">
        <is>
          <t>52-6035023</t>
        </is>
      </c>
      <c r="D1562" t="inlineStr">
        <is>
          <t>Maryland</t>
        </is>
      </c>
      <c r="E1562" t="inlineStr">
        <is>
          <t>MD</t>
        </is>
      </c>
      <c r="F1562" t="n">
        <v>2024</v>
      </c>
      <c r="G1562" t="n">
        <v>1</v>
      </c>
      <c r="H1562" s="13" t="n">
        <v>1337000</v>
      </c>
      <c r="I1562" s="12" t="n">
        <v>51</v>
      </c>
      <c r="J1562" s="13" t="n">
        <v>5000</v>
      </c>
      <c r="K1562" s="13">
        <f>IFERROR($H1562/$I1562,"")</f>
        <v/>
      </c>
      <c r="L1562" s="13" t="n">
        <v>285000</v>
      </c>
      <c r="M1562" t="inlineStr">
        <is>
          <t>NY, VA, DC</t>
        </is>
      </c>
      <c r="N1562" t="inlineStr">
        <is>
          <t>Yes</t>
        </is>
      </c>
      <c r="O1562" t="inlineStr">
        <is>
          <t>Not stated</t>
        </is>
      </c>
      <c r="Q1562" s="9" t="inlineStr">
        <is>
          <t>https://grantcue.com/foundations/hecht-levi-foundation-inc-526035023</t>
        </is>
      </c>
    </row>
    <row r="1563">
      <c r="A1563">
        <f>IF($E1563=$E1562,$A1562+1,1)</f>
        <v/>
      </c>
      <c r="B1563" t="inlineStr">
        <is>
          <t>THE STEWART AND MARLENE GREENEBAUM FAMILY FOUNDATION INC</t>
        </is>
      </c>
      <c r="C1563" t="inlineStr">
        <is>
          <t>52-2089849</t>
        </is>
      </c>
      <c r="D1563" t="inlineStr">
        <is>
          <t>Maryland</t>
        </is>
      </c>
      <c r="E1563" t="inlineStr">
        <is>
          <t>MD</t>
        </is>
      </c>
      <c r="F1563" t="n">
        <v>2025</v>
      </c>
      <c r="G1563" t="n">
        <v>2</v>
      </c>
      <c r="H1563" s="13" t="n">
        <v>1331207</v>
      </c>
      <c r="I1563" s="12" t="n">
        <v>32</v>
      </c>
      <c r="J1563" s="13" t="n">
        <v>10000</v>
      </c>
      <c r="K1563" s="13">
        <f>IFERROR($H1563/$I1563,"")</f>
        <v/>
      </c>
      <c r="L1563" s="13" t="n">
        <v>400000</v>
      </c>
      <c r="M1563" t="inlineStr">
        <is>
          <t>NY, PA</t>
        </is>
      </c>
      <c r="N1563" t="inlineStr">
        <is>
          <t>No</t>
        </is>
      </c>
      <c r="O1563" t="inlineStr">
        <is>
          <t>Not stated</t>
        </is>
      </c>
      <c r="Q1563" s="9" t="inlineStr">
        <is>
          <t>https://grantcue.com/foundations/the-stewart-and-marlene-greenebaum-family-foundation-inc-522089849</t>
        </is>
      </c>
    </row>
    <row r="1564">
      <c r="A1564">
        <f>IF($E1564=$E1563,$A1563+1,1)</f>
        <v/>
      </c>
      <c r="B1564" t="inlineStr">
        <is>
          <t>WJO FOUNDATION</t>
        </is>
      </c>
      <c r="C1564" t="inlineStr">
        <is>
          <t>46-1612598</t>
        </is>
      </c>
      <c r="D1564" t="inlineStr">
        <is>
          <t>Maryland</t>
        </is>
      </c>
      <c r="E1564" t="inlineStr">
        <is>
          <t>MD</t>
        </is>
      </c>
      <c r="F1564" t="n">
        <v>2024</v>
      </c>
      <c r="G1564" t="n">
        <v>1</v>
      </c>
      <c r="H1564" s="13" t="n">
        <v>1323000</v>
      </c>
      <c r="I1564" s="12" t="n">
        <v>7</v>
      </c>
      <c r="J1564" s="13" t="n">
        <v>7000</v>
      </c>
      <c r="K1564" s="13">
        <f>IFERROR($H1564/$I1564,"")</f>
        <v/>
      </c>
      <c r="L1564" s="13" t="n">
        <v>1250000</v>
      </c>
      <c r="M1564" t="inlineStr">
        <is>
          <t>CA, MA</t>
        </is>
      </c>
      <c r="N1564" t="inlineStr">
        <is>
          <t>No</t>
        </is>
      </c>
      <c r="O1564" t="inlineStr">
        <is>
          <t>Not stated</t>
        </is>
      </c>
      <c r="Q1564" s="9" t="inlineStr">
        <is>
          <t>https://grantcue.com/foundations/wjo-foundation-461612598</t>
        </is>
      </c>
    </row>
    <row r="1565">
      <c r="A1565">
        <f>IF($E1565=$E1564,$A1564+1,1)</f>
        <v/>
      </c>
      <c r="B1565" t="inlineStr">
        <is>
          <t>CB Laub Family Foundation</t>
        </is>
      </c>
      <c r="C1565" t="inlineStr">
        <is>
          <t>20-5826726</t>
        </is>
      </c>
      <c r="D1565" t="inlineStr">
        <is>
          <t>Maryland</t>
        </is>
      </c>
      <c r="E1565" t="inlineStr">
        <is>
          <t>MD</t>
        </is>
      </c>
      <c r="F1565" t="n">
        <v>2024</v>
      </c>
      <c r="G1565" t="n">
        <v>2</v>
      </c>
      <c r="H1565" s="13" t="n">
        <v>1321464</v>
      </c>
      <c r="I1565" s="12" t="n">
        <v>41</v>
      </c>
      <c r="J1565" s="13" t="n">
        <v>7500</v>
      </c>
      <c r="K1565" s="13">
        <f>IFERROR($H1565/$I1565,"")</f>
        <v/>
      </c>
      <c r="L1565" s="13" t="n">
        <v>316715</v>
      </c>
      <c r="M1565" t="inlineStr">
        <is>
          <t>DC, NY, MA</t>
        </is>
      </c>
      <c r="N1565" t="inlineStr">
        <is>
          <t>Yes</t>
        </is>
      </c>
      <c r="O1565" t="inlineStr">
        <is>
          <t>Yes</t>
        </is>
      </c>
      <c r="Q1565" s="9" t="inlineStr">
        <is>
          <t>https://grantcue.com/foundations/cb-laub-family-foundation-205826726</t>
        </is>
      </c>
    </row>
    <row r="1566">
      <c r="A1566">
        <f>IF($E1566=$E1565,$A1565+1,1)</f>
        <v/>
      </c>
      <c r="B1566" t="inlineStr">
        <is>
          <t>THE NICHOLL FAMILY FOUNDATION INC</t>
        </is>
      </c>
      <c r="C1566" t="inlineStr">
        <is>
          <t>52-2347387</t>
        </is>
      </c>
      <c r="D1566" t="inlineStr">
        <is>
          <t>Maryland</t>
        </is>
      </c>
      <c r="E1566" t="inlineStr">
        <is>
          <t>MD</t>
        </is>
      </c>
      <c r="F1566" t="n">
        <v>2024</v>
      </c>
      <c r="G1566" t="n">
        <v>1</v>
      </c>
      <c r="H1566" s="13" t="n">
        <v>1320000</v>
      </c>
      <c r="I1566" s="12" t="n">
        <v>14</v>
      </c>
      <c r="J1566" s="13" t="n">
        <v>20000</v>
      </c>
      <c r="K1566" s="13">
        <f>IFERROR($H1566/$I1566,"")</f>
        <v/>
      </c>
      <c r="L1566" s="13" t="n">
        <v>750000</v>
      </c>
      <c r="M1566" t="inlineStr">
        <is>
          <t>TN, GA, CA</t>
        </is>
      </c>
      <c r="N1566" t="inlineStr">
        <is>
          <t>No</t>
        </is>
      </c>
      <c r="O1566" t="inlineStr">
        <is>
          <t>Not stated</t>
        </is>
      </c>
      <c r="Q1566" s="9" t="inlineStr">
        <is>
          <t>https://grantcue.com/foundations/the-nicholl-family-foundation-inc-522347387</t>
        </is>
      </c>
    </row>
    <row r="1567">
      <c r="A1567">
        <f>IF($E1567=$E1566,$A1566+1,1)</f>
        <v/>
      </c>
      <c r="B1567" t="inlineStr">
        <is>
          <t>THE HUETHERMCCLELLAND FOUNDATION INC</t>
        </is>
      </c>
      <c r="C1567" t="inlineStr">
        <is>
          <t>52-1435090</t>
        </is>
      </c>
      <c r="D1567" t="inlineStr">
        <is>
          <t>Maryland</t>
        </is>
      </c>
      <c r="E1567" t="inlineStr">
        <is>
          <t>MD</t>
        </is>
      </c>
      <c r="F1567" t="n">
        <v>2025</v>
      </c>
      <c r="G1567" t="n">
        <v>2</v>
      </c>
      <c r="H1567" s="13" t="n">
        <v>1311865</v>
      </c>
      <c r="I1567" s="12" t="n">
        <v>94</v>
      </c>
      <c r="J1567" s="13" t="n">
        <v>10000</v>
      </c>
      <c r="K1567" s="13">
        <f>IFERROR($H1567/$I1567,"")</f>
        <v/>
      </c>
      <c r="L1567" s="13" t="n">
        <v>100000</v>
      </c>
      <c r="M1567" t="inlineStr">
        <is>
          <t>VA, NY, CA</t>
        </is>
      </c>
      <c r="N1567" t="inlineStr">
        <is>
          <t>Yes</t>
        </is>
      </c>
      <c r="O1567" t="inlineStr">
        <is>
          <t>Not stated</t>
        </is>
      </c>
      <c r="Q1567" s="9" t="inlineStr">
        <is>
          <t>https://grantcue.com/foundations/the-huethermcclelland-foundation-inc-521435090</t>
        </is>
      </c>
    </row>
    <row r="1568">
      <c r="A1568">
        <f>IF($E1568=$E1567,$A1567+1,1)</f>
        <v/>
      </c>
      <c r="B1568" t="inlineStr">
        <is>
          <t>THE CARDIOVASCULAR MEDICAL RESEARCH AND EDUCATION FUND INC</t>
        </is>
      </c>
      <c r="C1568" t="inlineStr">
        <is>
          <t>05-0579911</t>
        </is>
      </c>
      <c r="D1568" t="inlineStr">
        <is>
          <t>Maryland</t>
        </is>
      </c>
      <c r="E1568" t="inlineStr">
        <is>
          <t>MD</t>
        </is>
      </c>
      <c r="F1568" t="n">
        <v>2025</v>
      </c>
      <c r="G1568" t="n">
        <v>2</v>
      </c>
      <c r="H1568" s="13" t="n">
        <v>1308013</v>
      </c>
      <c r="I1568" s="12" t="n">
        <v>7</v>
      </c>
      <c r="J1568" s="13" t="n">
        <v>244332</v>
      </c>
      <c r="K1568" s="13">
        <f>IFERROR($H1568/$I1568,"")</f>
        <v/>
      </c>
      <c r="L1568" s="13" t="n">
        <v>323804</v>
      </c>
      <c r="M1568" t="inlineStr">
        <is>
          <t>TX, IN</t>
        </is>
      </c>
      <c r="N1568" t="inlineStr">
        <is>
          <t>Yes</t>
        </is>
      </c>
      <c r="O1568" t="inlineStr">
        <is>
          <t>Not stated</t>
        </is>
      </c>
      <c r="P1568" s="9" t="inlineStr">
        <is>
          <t>http://www.ipahresearch.org/</t>
        </is>
      </c>
      <c r="Q1568" s="9" t="inlineStr">
        <is>
          <t>https://grantcue.com/foundations/the-cardiovascular-medical-research-and-education-fund-inc-050579911</t>
        </is>
      </c>
    </row>
    <row r="1569">
      <c r="A1569">
        <f>IF($E1569=$E1568,$A1568+1,1)</f>
        <v/>
      </c>
      <c r="B1569" t="inlineStr">
        <is>
          <t>SHUFF FOUNDATION</t>
        </is>
      </c>
      <c r="C1569" t="inlineStr">
        <is>
          <t>52-6955775</t>
        </is>
      </c>
      <c r="D1569" t="inlineStr">
        <is>
          <t>Maryland</t>
        </is>
      </c>
      <c r="E1569" t="inlineStr">
        <is>
          <t>MD</t>
        </is>
      </c>
      <c r="F1569" t="n">
        <v>2025</v>
      </c>
      <c r="G1569" t="n">
        <v>2</v>
      </c>
      <c r="H1569" s="13" t="n">
        <v>1305259</v>
      </c>
      <c r="I1569" s="12" t="n">
        <v>20</v>
      </c>
      <c r="J1569" s="13" t="n">
        <v>19064</v>
      </c>
      <c r="K1569" s="13">
        <f>IFERROR($H1569/$I1569,"")</f>
        <v/>
      </c>
      <c r="L1569" s="13" t="n">
        <v>275625</v>
      </c>
      <c r="M1569" t="inlineStr">
        <is>
          <t>GA, OK</t>
        </is>
      </c>
      <c r="N1569" t="inlineStr">
        <is>
          <t>No</t>
        </is>
      </c>
      <c r="O1569" t="inlineStr">
        <is>
          <t>Not stated</t>
        </is>
      </c>
      <c r="Q1569" s="9" t="inlineStr">
        <is>
          <t>https://grantcue.com/foundations/shuff-foundation-526955775</t>
        </is>
      </c>
    </row>
    <row r="1570">
      <c r="A1570">
        <f>IF($E1570=$E1569,$A1569+1,1)</f>
        <v/>
      </c>
      <c r="B1570" t="inlineStr">
        <is>
          <t>THE LEVITT FOUNDATION</t>
        </is>
      </c>
      <c r="C1570" t="inlineStr">
        <is>
          <t>42-6052427</t>
        </is>
      </c>
      <c r="D1570" t="inlineStr">
        <is>
          <t>Maryland</t>
        </is>
      </c>
      <c r="E1570" t="inlineStr">
        <is>
          <t>MD</t>
        </is>
      </c>
      <c r="F1570" t="n">
        <v>2024</v>
      </c>
      <c r="G1570" t="n">
        <v>1</v>
      </c>
      <c r="H1570" s="13" t="n">
        <v>1279140</v>
      </c>
      <c r="I1570" s="12" t="n">
        <v>46</v>
      </c>
      <c r="J1570" s="13" t="n">
        <v>5000</v>
      </c>
      <c r="K1570" s="13">
        <f>IFERROR($H1570/$I1570,"")</f>
        <v/>
      </c>
      <c r="L1570" s="13" t="n">
        <v>335000</v>
      </c>
      <c r="M1570" t="inlineStr">
        <is>
          <t>DC, CA, IA</t>
        </is>
      </c>
      <c r="N1570" t="inlineStr">
        <is>
          <t>No</t>
        </is>
      </c>
      <c r="O1570" t="inlineStr">
        <is>
          <t>Not stated</t>
        </is>
      </c>
      <c r="Q1570" s="9" t="inlineStr">
        <is>
          <t>https://grantcue.com/foundations/the-levitt-foundation-426052427</t>
        </is>
      </c>
    </row>
    <row r="1571">
      <c r="A1571">
        <f>IF($E1571=$E1570,$A1570+1,1)</f>
        <v/>
      </c>
      <c r="B1571" t="inlineStr">
        <is>
          <t>ROBERT AND JILL GRANADER FAMILY FOUNDATION</t>
        </is>
      </c>
      <c r="C1571" t="inlineStr">
        <is>
          <t>87-3973152</t>
        </is>
      </c>
      <c r="D1571" t="inlineStr">
        <is>
          <t>Maryland</t>
        </is>
      </c>
      <c r="E1571" t="inlineStr">
        <is>
          <t>MD</t>
        </is>
      </c>
      <c r="F1571" t="n">
        <v>2025</v>
      </c>
      <c r="G1571" t="n">
        <v>2</v>
      </c>
      <c r="H1571" s="13" t="n">
        <v>1269330</v>
      </c>
      <c r="I1571" s="12" t="n">
        <v>27</v>
      </c>
      <c r="J1571" s="13" t="n">
        <v>25000</v>
      </c>
      <c r="K1571" s="13">
        <f>IFERROR($H1571/$I1571,"")</f>
        <v/>
      </c>
      <c r="L1571" s="13" t="n">
        <v>128000</v>
      </c>
      <c r="M1571" t="inlineStr">
        <is>
          <t>LA, DC, FL</t>
        </is>
      </c>
      <c r="N1571" t="inlineStr">
        <is>
          <t>No</t>
        </is>
      </c>
      <c r="O1571" t="inlineStr">
        <is>
          <t>Not stated</t>
        </is>
      </c>
      <c r="Q1571" s="9" t="inlineStr">
        <is>
          <t>https://grantcue.com/foundations/robert-and-jill-granader-family-foundation-873973152</t>
        </is>
      </c>
    </row>
    <row r="1572">
      <c r="A1572">
        <f>IF($E1572=$E1571,$A1571+1,1)</f>
        <v/>
      </c>
      <c r="B1572" t="inlineStr">
        <is>
          <t>AW Baldwin Charitable Foundation Inc</t>
        </is>
      </c>
      <c r="C1572" t="inlineStr">
        <is>
          <t>23-7004131</t>
        </is>
      </c>
      <c r="D1572" t="inlineStr">
        <is>
          <t>Maryland</t>
        </is>
      </c>
      <c r="E1572" t="inlineStr">
        <is>
          <t>MD</t>
        </is>
      </c>
      <c r="F1572" t="n">
        <v>2024</v>
      </c>
      <c r="G1572" t="n">
        <v>1</v>
      </c>
      <c r="H1572" s="13" t="n">
        <v>1267800</v>
      </c>
      <c r="I1572" s="12" t="n">
        <v>6</v>
      </c>
      <c r="J1572" s="13" t="n">
        <v>162400</v>
      </c>
      <c r="K1572" s="13">
        <f>IFERROR($H1572/$I1572,"")</f>
        <v/>
      </c>
      <c r="L1572" s="13" t="n">
        <v>500000</v>
      </c>
      <c r="M1572" t="inlineStr">
        <is>
          <t>DC, VA</t>
        </is>
      </c>
      <c r="N1572" t="inlineStr">
        <is>
          <t>No</t>
        </is>
      </c>
      <c r="O1572" t="inlineStr">
        <is>
          <t>Not stated</t>
        </is>
      </c>
      <c r="Q1572" s="9" t="inlineStr">
        <is>
          <t>https://grantcue.com/foundations/aw-baldwin-charitable-foundation-inc-237004131</t>
        </is>
      </c>
    </row>
    <row r="1573">
      <c r="A1573">
        <f>IF($E1573=$E1572,$A1572+1,1)</f>
        <v/>
      </c>
      <c r="B1573" t="inlineStr">
        <is>
          <t>WR GRACE FOUNDATION INC</t>
        </is>
      </c>
      <c r="C1573" t="inlineStr">
        <is>
          <t>65-0630671</t>
        </is>
      </c>
      <c r="D1573" t="inlineStr">
        <is>
          <t>Maryland</t>
        </is>
      </c>
      <c r="E1573" t="inlineStr">
        <is>
          <t>MD</t>
        </is>
      </c>
      <c r="F1573" t="n">
        <v>2024</v>
      </c>
      <c r="G1573" t="n">
        <v>1</v>
      </c>
      <c r="H1573" s="13" t="n">
        <v>1266202</v>
      </c>
      <c r="I1573" s="12" t="n">
        <v>102</v>
      </c>
      <c r="J1573" s="13" t="n">
        <v>3250</v>
      </c>
      <c r="K1573" s="13">
        <f>IFERROR($H1573/$I1573,"")</f>
        <v/>
      </c>
      <c r="L1573" s="13" t="n">
        <v>300000</v>
      </c>
      <c r="M1573" t="inlineStr">
        <is>
          <t>TX, LA, PA</t>
        </is>
      </c>
      <c r="N1573" t="inlineStr">
        <is>
          <t>Yes</t>
        </is>
      </c>
      <c r="O1573" t="inlineStr">
        <is>
          <t>Not stated</t>
        </is>
      </c>
      <c r="P1573" s="9" t="inlineStr">
        <is>
          <t>https://grace.versaic.com/LOGIN</t>
        </is>
      </c>
      <c r="Q1573" s="9" t="inlineStr">
        <is>
          <t>https://grantcue.com/foundations/wr-grace-foundation-inc-650630671</t>
        </is>
      </c>
    </row>
    <row r="1574">
      <c r="A1574">
        <f>IF($E1574=$E1573,$A1573+1,1)</f>
        <v/>
      </c>
      <c r="B1574" t="inlineStr">
        <is>
          <t>SANDERS FAMILY FOUNDATION</t>
        </is>
      </c>
      <c r="C1574" t="inlineStr">
        <is>
          <t>20-6038266</t>
        </is>
      </c>
      <c r="D1574" t="inlineStr">
        <is>
          <t>Maryland</t>
        </is>
      </c>
      <c r="E1574" t="inlineStr">
        <is>
          <t>MD</t>
        </is>
      </c>
      <c r="F1574" t="n">
        <v>2024</v>
      </c>
      <c r="G1574" t="n">
        <v>2</v>
      </c>
      <c r="H1574" s="13" t="n">
        <v>1253750</v>
      </c>
      <c r="I1574" s="12" t="n">
        <v>21</v>
      </c>
      <c r="J1574" s="13" t="n">
        <v>25000</v>
      </c>
      <c r="K1574" s="13">
        <f>IFERROR($H1574/$I1574,"")</f>
        <v/>
      </c>
      <c r="L1574" s="13" t="n">
        <v>400000</v>
      </c>
      <c r="M1574" t="inlineStr">
        <is>
          <t>NY, DC, VA</t>
        </is>
      </c>
      <c r="N1574" t="inlineStr">
        <is>
          <t>No</t>
        </is>
      </c>
      <c r="O1574" t="inlineStr">
        <is>
          <t>Not stated</t>
        </is>
      </c>
      <c r="Q1574" s="9" t="inlineStr">
        <is>
          <t>https://grantcue.com/foundations/sanders-family-foundation-206038266</t>
        </is>
      </c>
    </row>
    <row r="1575">
      <c r="A1575">
        <f>IF($E1575=$E1574,$A1574+1,1)</f>
        <v/>
      </c>
      <c r="B1575" t="inlineStr">
        <is>
          <t>THE JOSEPH AND DEBRA WEINBERG FAMILY FOUNDATION INC</t>
        </is>
      </c>
      <c r="C1575" t="inlineStr">
        <is>
          <t>20-3934838</t>
        </is>
      </c>
      <c r="D1575" t="inlineStr">
        <is>
          <t>Maryland</t>
        </is>
      </c>
      <c r="E1575" t="inlineStr">
        <is>
          <t>MD</t>
        </is>
      </c>
      <c r="F1575" t="n">
        <v>2024</v>
      </c>
      <c r="G1575" t="n">
        <v>1</v>
      </c>
      <c r="H1575" s="13" t="n">
        <v>1247325</v>
      </c>
      <c r="I1575" s="12" t="n">
        <v>34</v>
      </c>
      <c r="J1575" s="13" t="n">
        <v>5000</v>
      </c>
      <c r="K1575" s="13">
        <f>IFERROR($H1575/$I1575,"")</f>
        <v/>
      </c>
      <c r="L1575" s="13" t="n">
        <v>310000</v>
      </c>
      <c r="M1575" t="inlineStr">
        <is>
          <t>VA, DC, IL</t>
        </is>
      </c>
      <c r="N1575" t="inlineStr">
        <is>
          <t>No</t>
        </is>
      </c>
      <c r="O1575" t="inlineStr">
        <is>
          <t>Not stated</t>
        </is>
      </c>
      <c r="Q1575" s="9" t="inlineStr">
        <is>
          <t>https://grantcue.com/foundations/the-joseph-and-debra-weinberg-family-foundation-inc-203934838</t>
        </is>
      </c>
    </row>
    <row r="1576">
      <c r="A1576">
        <f>IF($E1576=$E1575,$A1575+1,1)</f>
        <v/>
      </c>
      <c r="B1576" t="inlineStr">
        <is>
          <t>THE GREG AND CAMILLE BARONI FOUNDATION</t>
        </is>
      </c>
      <c r="C1576" t="inlineStr">
        <is>
          <t>52-2210625</t>
        </is>
      </c>
      <c r="D1576" t="inlineStr">
        <is>
          <t>Maryland</t>
        </is>
      </c>
      <c r="E1576" t="inlineStr">
        <is>
          <t>MD</t>
        </is>
      </c>
      <c r="F1576" t="n">
        <v>2025</v>
      </c>
      <c r="G1576" t="n">
        <v>2</v>
      </c>
      <c r="H1576" s="13" t="n">
        <v>1236300</v>
      </c>
      <c r="I1576" s="12" t="n">
        <v>7</v>
      </c>
      <c r="J1576" s="13" t="n">
        <v>24000</v>
      </c>
      <c r="K1576" s="13">
        <f>IFERROR($H1576/$I1576,"")</f>
        <v/>
      </c>
      <c r="L1576" s="13" t="n">
        <v>600000</v>
      </c>
      <c r="M1576" t="inlineStr">
        <is>
          <t>OR, FL, DC</t>
        </is>
      </c>
      <c r="N1576" t="inlineStr">
        <is>
          <t>No</t>
        </is>
      </c>
      <c r="O1576" t="inlineStr">
        <is>
          <t>Not stated</t>
        </is>
      </c>
      <c r="Q1576" s="9" t="inlineStr">
        <is>
          <t>https://grantcue.com/foundations/the-greg-and-camille-baroni-foundation-522210625</t>
        </is>
      </c>
    </row>
    <row r="1577">
      <c r="A1577">
        <f>IF($E1577=$E1576,$A1576+1,1)</f>
        <v/>
      </c>
      <c r="B1577" t="inlineStr">
        <is>
          <t>THE JONE L BOWMAN FOUNDATION INC</t>
        </is>
      </c>
      <c r="C1577" t="inlineStr">
        <is>
          <t>52-2265117</t>
        </is>
      </c>
      <c r="D1577" t="inlineStr">
        <is>
          <t>Maryland</t>
        </is>
      </c>
      <c r="E1577" t="inlineStr">
        <is>
          <t>MD</t>
        </is>
      </c>
      <c r="F1577" t="n">
        <v>2024</v>
      </c>
      <c r="G1577" t="n">
        <v>1</v>
      </c>
      <c r="H1577" s="13" t="n">
        <v>1189098</v>
      </c>
      <c r="I1577" s="12" t="n">
        <v>66</v>
      </c>
      <c r="J1577" s="13" t="n">
        <v>2750</v>
      </c>
      <c r="K1577" s="13">
        <f>IFERROR($H1577/$I1577,"")</f>
        <v/>
      </c>
      <c r="L1577" s="13" t="n">
        <v>275000</v>
      </c>
      <c r="M1577" t="inlineStr">
        <is>
          <t>NY, NC, PA</t>
        </is>
      </c>
      <c r="N1577" t="inlineStr">
        <is>
          <t>Yes</t>
        </is>
      </c>
      <c r="O1577" t="inlineStr">
        <is>
          <t>Not stated</t>
        </is>
      </c>
      <c r="P1577" s="9" t="inlineStr">
        <is>
          <t>https://jonelbowmanfamilyfoundation.org/</t>
        </is>
      </c>
      <c r="Q1577" s="9" t="inlineStr">
        <is>
          <t>https://grantcue.com/foundations/the-jone-l-bowman-foundation-inc-522265117</t>
        </is>
      </c>
    </row>
    <row r="1578">
      <c r="A1578">
        <f>IF($E1578=$E1577,$A1577+1,1)</f>
        <v/>
      </c>
      <c r="B1578" t="inlineStr">
        <is>
          <t>THE PHILIP AND HARRIET KLEIN FOUNDATION INC</t>
        </is>
      </c>
      <c r="C1578" t="inlineStr">
        <is>
          <t>52-2046127</t>
        </is>
      </c>
      <c r="D1578" t="inlineStr">
        <is>
          <t>Maryland</t>
        </is>
      </c>
      <c r="E1578" t="inlineStr">
        <is>
          <t>MD</t>
        </is>
      </c>
      <c r="F1578" t="n">
        <v>2024</v>
      </c>
      <c r="G1578" t="n">
        <v>1</v>
      </c>
      <c r="H1578" s="13" t="n">
        <v>1130772</v>
      </c>
      <c r="I1578" s="12" t="n">
        <v>37</v>
      </c>
      <c r="J1578" s="13" t="n">
        <v>6000</v>
      </c>
      <c r="K1578" s="13">
        <f>IFERROR($H1578/$I1578,"")</f>
        <v/>
      </c>
      <c r="L1578" s="13" t="n">
        <v>330000</v>
      </c>
      <c r="M1578" t="inlineStr">
        <is>
          <t>NY, NJ, CT</t>
        </is>
      </c>
      <c r="N1578" t="inlineStr">
        <is>
          <t>No</t>
        </is>
      </c>
      <c r="O1578" t="inlineStr">
        <is>
          <t>Not stated</t>
        </is>
      </c>
      <c r="Q1578" s="9" t="inlineStr">
        <is>
          <t>https://grantcue.com/foundations/the-philip-and-harriet-klein-foundation-inc-522046127</t>
        </is>
      </c>
    </row>
    <row r="1579">
      <c r="A1579">
        <f>IF($E1579=$E1578,$A1578+1,1)</f>
        <v/>
      </c>
      <c r="B1579" t="inlineStr">
        <is>
          <t>THE DOROTHY ATKINSON FOUNDATION INC</t>
        </is>
      </c>
      <c r="C1579" t="inlineStr">
        <is>
          <t>81-2511111</t>
        </is>
      </c>
      <c r="D1579" t="inlineStr">
        <is>
          <t>Maryland</t>
        </is>
      </c>
      <c r="E1579" t="inlineStr">
        <is>
          <t>MD</t>
        </is>
      </c>
      <c r="F1579" t="n">
        <v>2025</v>
      </c>
      <c r="G1579" t="n">
        <v>2</v>
      </c>
      <c r="H1579" s="13" t="n">
        <v>1130000</v>
      </c>
      <c r="I1579" s="12" t="n">
        <v>6</v>
      </c>
      <c r="J1579" s="13" t="n">
        <v>188750</v>
      </c>
      <c r="K1579" s="13">
        <f>IFERROR($H1579/$I1579,"")</f>
        <v/>
      </c>
      <c r="L1579" s="13" t="n">
        <v>227500</v>
      </c>
      <c r="M1579" t="inlineStr">
        <is>
          <t>PA</t>
        </is>
      </c>
      <c r="N1579" t="inlineStr">
        <is>
          <t>No</t>
        </is>
      </c>
      <c r="O1579" t="inlineStr">
        <is>
          <t>Not stated</t>
        </is>
      </c>
      <c r="Q1579" s="9" t="inlineStr">
        <is>
          <t>https://grantcue.com/foundations/the-dorothy-atkinson-foundation-inc-812511111</t>
        </is>
      </c>
    </row>
    <row r="1580">
      <c r="A1580">
        <f>IF($E1580=$E1579,$A1579+1,1)</f>
        <v/>
      </c>
      <c r="B1580" t="inlineStr">
        <is>
          <t>Alfred E and Marylynn Festa Family Foundation Inc</t>
        </is>
      </c>
      <c r="C1580" t="inlineStr">
        <is>
          <t>81-3794716</t>
        </is>
      </c>
      <c r="D1580" t="inlineStr">
        <is>
          <t>Maryland</t>
        </is>
      </c>
      <c r="E1580" t="inlineStr">
        <is>
          <t>MD</t>
        </is>
      </c>
      <c r="F1580" t="n">
        <v>2024</v>
      </c>
      <c r="G1580" t="n">
        <v>1</v>
      </c>
      <c r="H1580" s="13" t="n">
        <v>1125000</v>
      </c>
      <c r="I1580" s="12" t="n">
        <v>6</v>
      </c>
      <c r="J1580" s="13" t="n">
        <v>100000</v>
      </c>
      <c r="K1580" s="13">
        <f>IFERROR($H1580/$I1580,"")</f>
        <v/>
      </c>
      <c r="L1580" s="13" t="n">
        <v>625000</v>
      </c>
      <c r="M1580" t="inlineStr">
        <is>
          <t>VA, DC, NC</t>
        </is>
      </c>
      <c r="N1580" t="inlineStr">
        <is>
          <t>Yes</t>
        </is>
      </c>
      <c r="O1580" t="inlineStr">
        <is>
          <t>Not stated</t>
        </is>
      </c>
      <c r="Q1580" s="9" t="inlineStr">
        <is>
          <t>https://grantcue.com/foundations/alfred-e-and-marylynn-festa-family-foundation-inc-813794716</t>
        </is>
      </c>
    </row>
    <row r="1581">
      <c r="A1581">
        <f>IF($E1581=$E1580,$A1580+1,1)</f>
        <v/>
      </c>
      <c r="B1581" t="inlineStr">
        <is>
          <t>Eliasberg Family Foundation Inc</t>
        </is>
      </c>
      <c r="C1581" t="inlineStr">
        <is>
          <t>52-1199165</t>
        </is>
      </c>
      <c r="D1581" t="inlineStr">
        <is>
          <t>Maryland</t>
        </is>
      </c>
      <c r="E1581" t="inlineStr">
        <is>
          <t>MD</t>
        </is>
      </c>
      <c r="F1581" t="n">
        <v>2025</v>
      </c>
      <c r="G1581" t="n">
        <v>2</v>
      </c>
      <c r="H1581" s="13" t="n">
        <v>1120400</v>
      </c>
      <c r="I1581" s="12" t="n">
        <v>150</v>
      </c>
      <c r="J1581" s="13" t="n">
        <v>2500</v>
      </c>
      <c r="K1581" s="13">
        <f>IFERROR($H1581/$I1581,"")</f>
        <v/>
      </c>
      <c r="L1581" s="13" t="n">
        <v>81750</v>
      </c>
      <c r="M1581" t="inlineStr">
        <is>
          <t>FL, NY, DC</t>
        </is>
      </c>
      <c r="N1581" t="inlineStr">
        <is>
          <t>Yes</t>
        </is>
      </c>
      <c r="O1581" t="inlineStr">
        <is>
          <t>Yes</t>
        </is>
      </c>
      <c r="Q1581" s="9" t="inlineStr">
        <is>
          <t>https://grantcue.com/foundations/eliasberg-family-foundation-inc-521199165</t>
        </is>
      </c>
    </row>
    <row r="1582">
      <c r="A1582">
        <f>IF($E1582=$E1581,$A1581+1,1)</f>
        <v/>
      </c>
      <c r="B1582" t="inlineStr">
        <is>
          <t>THE MICHAEL AND NANCY KLEIN FOUNDATION INC</t>
        </is>
      </c>
      <c r="C1582" t="inlineStr">
        <is>
          <t>26-1526770</t>
        </is>
      </c>
      <c r="D1582" t="inlineStr">
        <is>
          <t>Maryland</t>
        </is>
      </c>
      <c r="E1582" t="inlineStr">
        <is>
          <t>MD</t>
        </is>
      </c>
      <c r="F1582" t="n">
        <v>2025</v>
      </c>
      <c r="G1582" t="n">
        <v>2</v>
      </c>
      <c r="H1582" s="13" t="n">
        <v>1114687</v>
      </c>
      <c r="I1582" s="12" t="n">
        <v>42</v>
      </c>
      <c r="J1582" s="13" t="n">
        <v>15000</v>
      </c>
      <c r="K1582" s="13">
        <f>IFERROR($H1582/$I1582,"")</f>
        <v/>
      </c>
      <c r="L1582" s="13" t="n">
        <v>250000</v>
      </c>
      <c r="M1582" t="inlineStr">
        <is>
          <t>VA, OH, CO</t>
        </is>
      </c>
      <c r="N1582" t="inlineStr">
        <is>
          <t>No</t>
        </is>
      </c>
      <c r="O1582" t="inlineStr">
        <is>
          <t>Not stated</t>
        </is>
      </c>
      <c r="Q1582" s="9" t="inlineStr">
        <is>
          <t>https://grantcue.com/foundations/the-michael-and-nancy-klein-foundation-inc-261526770</t>
        </is>
      </c>
    </row>
    <row r="1583">
      <c r="A1583">
        <f>IF($E1583=$E1582,$A1582+1,1)</f>
        <v/>
      </c>
      <c r="B1583" t="inlineStr">
        <is>
          <t>THE FUNGER FOUNDATION INC</t>
        </is>
      </c>
      <c r="C1583" t="inlineStr">
        <is>
          <t>54-1893307</t>
        </is>
      </c>
      <c r="D1583" t="inlineStr">
        <is>
          <t>Maryland</t>
        </is>
      </c>
      <c r="E1583" t="inlineStr">
        <is>
          <t>MD</t>
        </is>
      </c>
      <c r="F1583" t="n">
        <v>2025</v>
      </c>
      <c r="G1583" t="n">
        <v>2</v>
      </c>
      <c r="H1583" s="13" t="n">
        <v>1111800</v>
      </c>
      <c r="I1583" s="12" t="n">
        <v>6</v>
      </c>
      <c r="J1583" s="13" t="n">
        <v>154900</v>
      </c>
      <c r="K1583" s="13">
        <f>IFERROR($H1583/$I1583,"")</f>
        <v/>
      </c>
      <c r="L1583" s="13" t="n">
        <v>450000</v>
      </c>
      <c r="M1583" t="inlineStr">
        <is>
          <t>DC, CA, TX</t>
        </is>
      </c>
      <c r="N1583" t="inlineStr">
        <is>
          <t>No</t>
        </is>
      </c>
      <c r="O1583" t="inlineStr">
        <is>
          <t>Not stated</t>
        </is>
      </c>
      <c r="Q1583" s="9" t="inlineStr">
        <is>
          <t>https://grantcue.com/foundations/the-funger-foundation-inc-541893307</t>
        </is>
      </c>
    </row>
    <row r="1584">
      <c r="A1584">
        <f>IF($E1584=$E1583,$A1583+1,1)</f>
        <v/>
      </c>
      <c r="B1584" t="inlineStr">
        <is>
          <t>THE KLINGENSTEIN THIRD GENERATION FOUNDATION</t>
        </is>
      </c>
      <c r="C1584" t="inlineStr">
        <is>
          <t>13-3732439</t>
        </is>
      </c>
      <c r="D1584" t="inlineStr">
        <is>
          <t>Maryland</t>
        </is>
      </c>
      <c r="E1584" t="inlineStr">
        <is>
          <t>MD</t>
        </is>
      </c>
      <c r="F1584" t="n">
        <v>2023</v>
      </c>
      <c r="G1584" t="n">
        <v>1</v>
      </c>
      <c r="H1584" s="13" t="n">
        <v>1083150</v>
      </c>
      <c r="I1584" s="12" t="n">
        <v>21</v>
      </c>
      <c r="J1584" s="13" t="n">
        <v>50000</v>
      </c>
      <c r="K1584" s="13">
        <f>IFERROR($H1584/$I1584,"")</f>
        <v/>
      </c>
      <c r="L1584" s="13" t="n">
        <v>156650</v>
      </c>
      <c r="M1584" t="inlineStr">
        <is>
          <t>PA, DC, MO</t>
        </is>
      </c>
      <c r="N1584" t="inlineStr">
        <is>
          <t>No</t>
        </is>
      </c>
      <c r="O1584" t="inlineStr">
        <is>
          <t>Not stated</t>
        </is>
      </c>
      <c r="Q1584" s="9" t="inlineStr">
        <is>
          <t>https://grantcue.com/foundations/the-klingenstein-third-generation-foundation-133732439</t>
        </is>
      </c>
    </row>
    <row r="1585">
      <c r="A1585">
        <f>IF($E1585=$E1584,$A1584+1,1)</f>
        <v/>
      </c>
      <c r="B1585" t="inlineStr">
        <is>
          <t>TRP SHAWE FNDATN</t>
        </is>
      </c>
      <c r="C1585" t="inlineStr">
        <is>
          <t>52-1505784</t>
        </is>
      </c>
      <c r="D1585" t="inlineStr">
        <is>
          <t>Maryland</t>
        </is>
      </c>
      <c r="E1585" t="inlineStr">
        <is>
          <t>MD</t>
        </is>
      </c>
      <c r="F1585" t="n">
        <v>2024</v>
      </c>
      <c r="G1585" t="n">
        <v>1</v>
      </c>
      <c r="H1585" s="13" t="n">
        <v>1056585</v>
      </c>
      <c r="I1585" s="12" t="n">
        <v>69</v>
      </c>
      <c r="J1585" s="13" t="n">
        <v>5000</v>
      </c>
      <c r="K1585" s="13">
        <f>IFERROR($H1585/$I1585,"")</f>
        <v/>
      </c>
      <c r="L1585" s="13" t="n">
        <v>137000</v>
      </c>
      <c r="M1585" t="inlineStr">
        <is>
          <t>NM, CA, DC</t>
        </is>
      </c>
      <c r="N1585" t="inlineStr">
        <is>
          <t>Yes</t>
        </is>
      </c>
      <c r="O1585" t="inlineStr">
        <is>
          <t>Not stated</t>
        </is>
      </c>
      <c r="Q1585" s="9" t="inlineStr">
        <is>
          <t>https://grantcue.com/foundations/trp-shawe-fndatn-521505784</t>
        </is>
      </c>
    </row>
    <row r="1586">
      <c r="A1586">
        <f>IF($E1586=$E1585,$A1585+1,1)</f>
        <v/>
      </c>
      <c r="B1586" t="inlineStr">
        <is>
          <t>BALTIMORE EQUITABLE INSURANCE FOUNDATION</t>
        </is>
      </c>
      <c r="C1586" t="inlineStr">
        <is>
          <t>52-1645633</t>
        </is>
      </c>
      <c r="D1586" t="inlineStr">
        <is>
          <t>Maryland</t>
        </is>
      </c>
      <c r="E1586" t="inlineStr">
        <is>
          <t>MD</t>
        </is>
      </c>
      <c r="F1586" t="n">
        <v>2025</v>
      </c>
      <c r="G1586" t="n">
        <v>2</v>
      </c>
      <c r="H1586" s="13" t="n">
        <v>1045000</v>
      </c>
      <c r="I1586" s="12" t="n">
        <v>23</v>
      </c>
      <c r="J1586" s="13" t="n">
        <v>40000</v>
      </c>
      <c r="K1586" s="13">
        <f>IFERROR($H1586/$I1586,"")</f>
        <v/>
      </c>
      <c r="L1586" s="13" t="n">
        <v>100000</v>
      </c>
      <c r="M1586" t="inlineStr">
        <is>
          <t>IL</t>
        </is>
      </c>
      <c r="N1586" t="inlineStr">
        <is>
          <t>No</t>
        </is>
      </c>
      <c r="O1586" t="inlineStr">
        <is>
          <t>Not stated</t>
        </is>
      </c>
      <c r="Q1586" s="9" t="inlineStr">
        <is>
          <t>https://grantcue.com/foundations/baltimore-equitable-insurance-foundation-521645633</t>
        </is>
      </c>
    </row>
    <row r="1587">
      <c r="A1587">
        <f>IF($E1587=$E1586,$A1586+1,1)</f>
        <v/>
      </c>
      <c r="B1587" t="inlineStr">
        <is>
          <t>DANIEL CHILLEMI CHARITABLE FOUNDATION IN</t>
        </is>
      </c>
      <c r="C1587" t="inlineStr">
        <is>
          <t>81-1765970</t>
        </is>
      </c>
      <c r="D1587" t="inlineStr">
        <is>
          <t>Maryland</t>
        </is>
      </c>
      <c r="E1587" t="inlineStr">
        <is>
          <t>MD</t>
        </is>
      </c>
      <c r="F1587" t="n">
        <v>2025</v>
      </c>
      <c r="G1587" t="n">
        <v>2</v>
      </c>
      <c r="H1587" s="13" t="n">
        <v>1040000</v>
      </c>
      <c r="I1587" s="12" t="n">
        <v>23</v>
      </c>
      <c r="J1587" s="13" t="n">
        <v>30000</v>
      </c>
      <c r="K1587" s="13">
        <f>IFERROR($H1587/$I1587,"")</f>
        <v/>
      </c>
      <c r="L1587" s="13" t="n">
        <v>175000</v>
      </c>
      <c r="M1587" t="inlineStr">
        <is>
          <t>NY, DC, CA</t>
        </is>
      </c>
      <c r="N1587" t="inlineStr">
        <is>
          <t>No</t>
        </is>
      </c>
      <c r="O1587" t="inlineStr">
        <is>
          <t>Not stated</t>
        </is>
      </c>
      <c r="Q1587" s="9" t="inlineStr">
        <is>
          <t>https://grantcue.com/foundations/daniel-chillemi-charitable-foundation-in-811765970</t>
        </is>
      </c>
    </row>
    <row r="1588">
      <c r="A1588">
        <f>IF($E1588=$E1587,$A1587+1,1)</f>
        <v/>
      </c>
      <c r="B1588" t="inlineStr">
        <is>
          <t>THE JOHN B PARSONS FOUNDATION</t>
        </is>
      </c>
      <c r="C1588" t="inlineStr">
        <is>
          <t>52-0591626</t>
        </is>
      </c>
      <c r="D1588" t="inlineStr">
        <is>
          <t>Maryland</t>
        </is>
      </c>
      <c r="E1588" t="inlineStr">
        <is>
          <t>MD</t>
        </is>
      </c>
      <c r="F1588" t="n">
        <v>2025</v>
      </c>
      <c r="G1588" t="n">
        <v>2</v>
      </c>
      <c r="H1588" s="13" t="n">
        <v>1029924</v>
      </c>
      <c r="I1588" s="12" t="n">
        <v>26</v>
      </c>
      <c r="J1588" s="13" t="n">
        <v>27350</v>
      </c>
      <c r="K1588" s="13">
        <f>IFERROR($H1588/$I1588,"")</f>
        <v/>
      </c>
      <c r="L1588" s="13" t="n">
        <v>124952</v>
      </c>
      <c r="N1588" t="inlineStr">
        <is>
          <t>Yes</t>
        </is>
      </c>
      <c r="O1588" t="inlineStr">
        <is>
          <t>Yes</t>
        </is>
      </c>
      <c r="Q1588" s="9" t="inlineStr">
        <is>
          <t>https://grantcue.com/foundations/the-john-b-parsons-foundation-520591626</t>
        </is>
      </c>
    </row>
    <row r="1589">
      <c r="A1589">
        <f>IF($E1589=$E1588,$A1588+1,1)</f>
        <v/>
      </c>
      <c r="B1589" t="inlineStr">
        <is>
          <t>The Pawlowski Family Foundation</t>
        </is>
      </c>
      <c r="C1589" t="inlineStr">
        <is>
          <t>36-4118188</t>
        </is>
      </c>
      <c r="D1589" t="inlineStr">
        <is>
          <t>Maryland</t>
        </is>
      </c>
      <c r="E1589" t="inlineStr">
        <is>
          <t>MD</t>
        </is>
      </c>
      <c r="F1589" t="n">
        <v>2025</v>
      </c>
      <c r="G1589" t="n">
        <v>2</v>
      </c>
      <c r="H1589" s="13" t="n">
        <v>1027073</v>
      </c>
      <c r="I1589" s="12" t="n">
        <v>19</v>
      </c>
      <c r="J1589" s="13" t="n">
        <v>15000</v>
      </c>
      <c r="K1589" s="13">
        <f>IFERROR($H1589/$I1589,"")</f>
        <v/>
      </c>
      <c r="L1589" s="13" t="n">
        <v>575000</v>
      </c>
      <c r="M1589" t="inlineStr">
        <is>
          <t>NY, IL, WI</t>
        </is>
      </c>
      <c r="N1589" t="inlineStr">
        <is>
          <t>No</t>
        </is>
      </c>
      <c r="O1589" t="inlineStr">
        <is>
          <t>Not stated</t>
        </is>
      </c>
      <c r="Q1589" s="9" t="inlineStr">
        <is>
          <t>https://grantcue.com/foundations/the-pawlowski-family-foundation-364118188</t>
        </is>
      </c>
    </row>
    <row r="1590">
      <c r="A1590">
        <f>IF($E1590=$E1589,$A1589+1,1)</f>
        <v/>
      </c>
      <c r="B1590" t="inlineStr">
        <is>
          <t>THE CONSTANCE AND BROOKS ROBINSON CHARITABLE FOUNDATION INC</t>
        </is>
      </c>
      <c r="C1590" t="inlineStr">
        <is>
          <t>81-0873205</t>
        </is>
      </c>
      <c r="D1590" t="inlineStr">
        <is>
          <t>Maryland</t>
        </is>
      </c>
      <c r="E1590" t="inlineStr">
        <is>
          <t>MD</t>
        </is>
      </c>
      <c r="F1590" t="n">
        <v>2025</v>
      </c>
      <c r="G1590" t="n">
        <v>2</v>
      </c>
      <c r="H1590" s="13" t="n">
        <v>1010000</v>
      </c>
      <c r="I1590" s="12" t="n">
        <v>19</v>
      </c>
      <c r="J1590" s="13" t="n">
        <v>20000</v>
      </c>
      <c r="K1590" s="13">
        <f>IFERROR($H1590/$I1590,"")</f>
        <v/>
      </c>
      <c r="L1590" s="13" t="n">
        <v>315000</v>
      </c>
      <c r="M1590" t="inlineStr">
        <is>
          <t>GA, NY, AR</t>
        </is>
      </c>
      <c r="N1590" t="inlineStr">
        <is>
          <t>No</t>
        </is>
      </c>
      <c r="O1590" t="inlineStr">
        <is>
          <t>Not stated</t>
        </is>
      </c>
      <c r="Q1590" s="9" t="inlineStr">
        <is>
          <t>https://grantcue.com/foundations/the-constance-and-brooks-robinson-charitable-foundation-inc-810873205</t>
        </is>
      </c>
    </row>
    <row r="1591">
      <c r="A1591">
        <f>IF($E1591=$E1590,$A1590+1,1)</f>
        <v/>
      </c>
      <c r="B1591" t="inlineStr">
        <is>
          <t>The Ludwig and Nancy Sternberger Charitable Foundation</t>
        </is>
      </c>
      <c r="C1591" t="inlineStr">
        <is>
          <t>47-1644269</t>
        </is>
      </c>
      <c r="D1591" t="inlineStr">
        <is>
          <t>Maryland</t>
        </is>
      </c>
      <c r="E1591" t="inlineStr">
        <is>
          <t>MD</t>
        </is>
      </c>
      <c r="F1591" t="n">
        <v>2025</v>
      </c>
      <c r="G1591" t="n">
        <v>2</v>
      </c>
      <c r="H1591" s="13" t="n">
        <v>1009000</v>
      </c>
      <c r="I1591" s="12" t="n">
        <v>24</v>
      </c>
      <c r="J1591" s="13" t="n">
        <v>25000</v>
      </c>
      <c r="K1591" s="13">
        <f>IFERROR($H1591/$I1591,"")</f>
        <v/>
      </c>
      <c r="L1591" s="13" t="n">
        <v>200000</v>
      </c>
      <c r="M1591" t="inlineStr">
        <is>
          <t>VA, NM, NV</t>
        </is>
      </c>
      <c r="N1591" t="inlineStr">
        <is>
          <t>No</t>
        </is>
      </c>
      <c r="O1591" t="inlineStr">
        <is>
          <t>Not stated</t>
        </is>
      </c>
      <c r="Q1591" s="9" t="inlineStr">
        <is>
          <t>https://grantcue.com/foundations/the-ludwig-and-nancy-sternberger-charitable-foundation-471644269</t>
        </is>
      </c>
    </row>
    <row r="1592">
      <c r="A1592">
        <f>IF($E1592=$E1591,$A1591+1,1)</f>
        <v/>
      </c>
      <c r="B1592" t="inlineStr">
        <is>
          <t>ERGON FOUNDATION INC</t>
        </is>
      </c>
      <c r="C1592" t="inlineStr">
        <is>
          <t>64-0656341</t>
        </is>
      </c>
      <c r="D1592" t="inlineStr">
        <is>
          <t>Mississippi</t>
        </is>
      </c>
      <c r="E1592" t="inlineStr">
        <is>
          <t>MS</t>
        </is>
      </c>
      <c r="F1592" t="n">
        <v>2024</v>
      </c>
      <c r="G1592" t="n">
        <v>2</v>
      </c>
      <c r="H1592" s="13" t="n">
        <v>21405000</v>
      </c>
      <c r="I1592" s="12" t="n">
        <v>315</v>
      </c>
      <c r="J1592" s="13" t="n">
        <v>25000</v>
      </c>
      <c r="K1592" s="13">
        <f>IFERROR($H1592/$I1592,"")</f>
        <v/>
      </c>
      <c r="L1592" s="13" t="n">
        <v>615000</v>
      </c>
      <c r="M1592" t="inlineStr">
        <is>
          <t>TX, OH, TN</t>
        </is>
      </c>
      <c r="N1592" t="inlineStr">
        <is>
          <t>No</t>
        </is>
      </c>
      <c r="O1592" t="inlineStr">
        <is>
          <t>Not stated</t>
        </is>
      </c>
      <c r="Q1592" s="9" t="inlineStr">
        <is>
          <t>https://grantcue.com/foundations/ergon-foundation-inc-640656341</t>
        </is>
      </c>
    </row>
    <row r="1593">
      <c r="A1593">
        <f>IF($E1593=$E1592,$A1592+1,1)</f>
        <v/>
      </c>
      <c r="B1593" t="inlineStr">
        <is>
          <t>MAPP FAMILY FOUNDATION</t>
        </is>
      </c>
      <c r="C1593" t="inlineStr">
        <is>
          <t>13-7349796</t>
        </is>
      </c>
      <c r="D1593" t="inlineStr">
        <is>
          <t>Mississippi</t>
        </is>
      </c>
      <c r="E1593" t="inlineStr">
        <is>
          <t>MS</t>
        </is>
      </c>
      <c r="F1593" t="n">
        <v>2025</v>
      </c>
      <c r="G1593" t="n">
        <v>2</v>
      </c>
      <c r="H1593" s="13" t="n">
        <v>11726635</v>
      </c>
      <c r="I1593" s="12" t="n">
        <v>83</v>
      </c>
      <c r="J1593" s="13" t="n">
        <v>10000</v>
      </c>
      <c r="K1593" s="13">
        <f>IFERROR($H1593/$I1593,"")</f>
        <v/>
      </c>
      <c r="L1593" s="13" t="n">
        <v>8000000</v>
      </c>
      <c r="M1593" t="inlineStr">
        <is>
          <t>AL, TN, CT</t>
        </is>
      </c>
      <c r="N1593" t="inlineStr">
        <is>
          <t>Yes</t>
        </is>
      </c>
      <c r="O1593" t="inlineStr">
        <is>
          <t>Not stated</t>
        </is>
      </c>
      <c r="P1593" s="9" t="inlineStr">
        <is>
          <t>https://themappfamilyfoundation.org/</t>
        </is>
      </c>
      <c r="Q1593" s="9" t="inlineStr">
        <is>
          <t>https://grantcue.com/foundations/mapp-family-foundation-137349796</t>
        </is>
      </c>
    </row>
    <row r="1594">
      <c r="A1594">
        <f>IF($E1594=$E1593,$A1593+1,1)</f>
        <v/>
      </c>
      <c r="B1594" t="inlineStr">
        <is>
          <t>THE BOWER FOUNDATION</t>
        </is>
      </c>
      <c r="C1594" t="inlineStr">
        <is>
          <t>64-0540635</t>
        </is>
      </c>
      <c r="D1594" t="inlineStr">
        <is>
          <t>Mississippi</t>
        </is>
      </c>
      <c r="E1594" t="inlineStr">
        <is>
          <t>MS</t>
        </is>
      </c>
      <c r="F1594" t="n">
        <v>2025</v>
      </c>
      <c r="G1594" t="n">
        <v>2</v>
      </c>
      <c r="H1594" s="13" t="n">
        <v>9569746</v>
      </c>
      <c r="I1594" s="12" t="n">
        <v>88</v>
      </c>
      <c r="J1594" s="13" t="n">
        <v>21000</v>
      </c>
      <c r="K1594" s="13">
        <f>IFERROR($H1594/$I1594,"")</f>
        <v/>
      </c>
      <c r="L1594" s="13" t="n">
        <v>902195</v>
      </c>
      <c r="M1594" t="inlineStr">
        <is>
          <t>MA</t>
        </is>
      </c>
      <c r="N1594" t="inlineStr">
        <is>
          <t>No</t>
        </is>
      </c>
      <c r="O1594" t="inlineStr">
        <is>
          <t>Not stated</t>
        </is>
      </c>
      <c r="Q1594" s="9" t="inlineStr">
        <is>
          <t>https://grantcue.com/foundations/the-bower-foundation-640540635</t>
        </is>
      </c>
    </row>
    <row r="1595">
      <c r="A1595">
        <f>IF($E1595=$E1594,$A1594+1,1)</f>
        <v/>
      </c>
      <c r="B1595" t="inlineStr">
        <is>
          <t>PHIL HARDIN FOUNDATION</t>
        </is>
      </c>
      <c r="C1595" t="inlineStr">
        <is>
          <t>64-6024940</t>
        </is>
      </c>
      <c r="D1595" t="inlineStr">
        <is>
          <t>Mississippi</t>
        </is>
      </c>
      <c r="E1595" t="inlineStr">
        <is>
          <t>MS</t>
        </is>
      </c>
      <c r="F1595" t="n">
        <v>2025</v>
      </c>
      <c r="G1595" t="n">
        <v>2</v>
      </c>
      <c r="H1595" s="13" t="n">
        <v>8742212</v>
      </c>
      <c r="I1595" s="12" t="n">
        <v>145</v>
      </c>
      <c r="J1595" s="13" t="n">
        <v>30000</v>
      </c>
      <c r="K1595" s="13">
        <f>IFERROR($H1595/$I1595,"")</f>
        <v/>
      </c>
      <c r="L1595" s="13" t="n">
        <v>510000</v>
      </c>
      <c r="M1595" t="inlineStr">
        <is>
          <t>DC, NY, FL</t>
        </is>
      </c>
      <c r="N1595" t="inlineStr">
        <is>
          <t>Yes</t>
        </is>
      </c>
      <c r="O1595" t="inlineStr">
        <is>
          <t>Yes</t>
        </is>
      </c>
      <c r="P1595" s="9" t="inlineStr">
        <is>
          <t>https://www.philhardin.org/</t>
        </is>
      </c>
      <c r="Q1595" s="9" t="inlineStr">
        <is>
          <t>https://grantcue.com/foundations/phil-hardin-foundation-646024940</t>
        </is>
      </c>
    </row>
    <row r="1596">
      <c r="A1596">
        <f>IF($E1596=$E1595,$A1595+1,1)</f>
        <v/>
      </c>
      <c r="B1596" t="inlineStr">
        <is>
          <t>THE RILEY FOUNDATION</t>
        </is>
      </c>
      <c r="C1596" t="inlineStr">
        <is>
          <t>64-0707746</t>
        </is>
      </c>
      <c r="D1596" t="inlineStr">
        <is>
          <t>Mississippi</t>
        </is>
      </c>
      <c r="E1596" t="inlineStr">
        <is>
          <t>MS</t>
        </is>
      </c>
      <c r="F1596" t="n">
        <v>2025</v>
      </c>
      <c r="G1596" t="n">
        <v>2</v>
      </c>
      <c r="H1596" s="13" t="n">
        <v>8623440</v>
      </c>
      <c r="I1596" s="12" t="n">
        <v>43</v>
      </c>
      <c r="J1596" s="13" t="n">
        <v>4000</v>
      </c>
      <c r="K1596" s="13">
        <f>IFERROR($H1596/$I1596,"")</f>
        <v/>
      </c>
      <c r="L1596" s="13" t="n">
        <v>3756397</v>
      </c>
      <c r="M1596" t="inlineStr">
        <is>
          <t>DC</t>
        </is>
      </c>
      <c r="N1596" t="inlineStr">
        <is>
          <t>Yes</t>
        </is>
      </c>
      <c r="O1596" t="inlineStr">
        <is>
          <t>Yes</t>
        </is>
      </c>
      <c r="P1596" s="9" t="inlineStr">
        <is>
          <t>https://www.rileyfoundation.org/</t>
        </is>
      </c>
      <c r="Q1596" s="9" t="inlineStr">
        <is>
          <t>https://grantcue.com/foundations/the-riley-foundation-640707746</t>
        </is>
      </c>
    </row>
    <row r="1597">
      <c r="A1597">
        <f>IF($E1597=$E1596,$A1596+1,1)</f>
        <v/>
      </c>
      <c r="B1597" t="inlineStr">
        <is>
          <t>BLUE CROSS &amp; BLUE SHIELD OF MISSISSIPPI FOUNDATION</t>
        </is>
      </c>
      <c r="C1597" t="inlineStr">
        <is>
          <t>20-0471034</t>
        </is>
      </c>
      <c r="D1597" t="inlineStr">
        <is>
          <t>Mississippi</t>
        </is>
      </c>
      <c r="E1597" t="inlineStr">
        <is>
          <t>MS</t>
        </is>
      </c>
      <c r="F1597" t="n">
        <v>2024</v>
      </c>
      <c r="G1597" t="n">
        <v>1</v>
      </c>
      <c r="H1597" s="13" t="n">
        <v>7408551</v>
      </c>
      <c r="I1597" s="12" t="n">
        <v>14</v>
      </c>
      <c r="J1597" s="13" t="n">
        <v>126599.5</v>
      </c>
      <c r="K1597" s="13">
        <f>IFERROR($H1597/$I1597,"")</f>
        <v/>
      </c>
      <c r="L1597" s="13" t="n">
        <v>5000000</v>
      </c>
      <c r="M1597" t="inlineStr">
        <is>
          <t>CA</t>
        </is>
      </c>
      <c r="N1597" t="inlineStr">
        <is>
          <t>Yes</t>
        </is>
      </c>
      <c r="O1597" t="inlineStr">
        <is>
          <t>Not stated</t>
        </is>
      </c>
      <c r="P1597" s="9" t="inlineStr">
        <is>
          <t>https://www.healthiermississippi.org/</t>
        </is>
      </c>
      <c r="Q1597" s="9" t="inlineStr">
        <is>
          <t>https://grantcue.com/foundations/blue-cross-and-blue-shield-of-mississippi-foundation-200471034</t>
        </is>
      </c>
    </row>
    <row r="1598">
      <c r="A1598">
        <f>IF($E1598=$E1597,$A1597+1,1)</f>
        <v/>
      </c>
      <c r="B1598" t="inlineStr">
        <is>
          <t>THE LUCKYDAY FOUNDATION</t>
        </is>
      </c>
      <c r="C1598" t="inlineStr">
        <is>
          <t>64-0617746</t>
        </is>
      </c>
      <c r="D1598" t="inlineStr">
        <is>
          <t>Mississippi</t>
        </is>
      </c>
      <c r="E1598" t="inlineStr">
        <is>
          <t>MS</t>
        </is>
      </c>
      <c r="F1598" t="n">
        <v>2024</v>
      </c>
      <c r="G1598" t="n">
        <v>1</v>
      </c>
      <c r="H1598" s="13" t="n">
        <v>6398352</v>
      </c>
      <c r="I1598" s="12" t="n">
        <v>12</v>
      </c>
      <c r="J1598" s="13" t="n">
        <v>9750</v>
      </c>
      <c r="K1598" s="13">
        <f>IFERROR($H1598/$I1598,"")</f>
        <v/>
      </c>
      <c r="L1598" s="13" t="n">
        <v>2400289</v>
      </c>
      <c r="N1598" t="inlineStr">
        <is>
          <t>Yes</t>
        </is>
      </c>
      <c r="O1598" t="inlineStr">
        <is>
          <t>Yes</t>
        </is>
      </c>
      <c r="P1598" s="9" t="inlineStr">
        <is>
          <t>https://www.luckyday.org/</t>
        </is>
      </c>
      <c r="Q1598" s="9" t="inlineStr">
        <is>
          <t>https://grantcue.com/foundations/the-luckyday-foundation-trustmark-national-bank-trustee-640617746</t>
        </is>
      </c>
    </row>
    <row r="1599">
      <c r="A1599">
        <f>IF($E1599=$E1598,$A1598+1,1)</f>
        <v/>
      </c>
      <c r="B1599" t="inlineStr">
        <is>
          <t>Mississippi Power Foundation Inc</t>
        </is>
      </c>
      <c r="C1599" t="inlineStr">
        <is>
          <t>72-1370746</t>
        </is>
      </c>
      <c r="D1599" t="inlineStr">
        <is>
          <t>Mississippi</t>
        </is>
      </c>
      <c r="E1599" t="inlineStr">
        <is>
          <t>MS</t>
        </is>
      </c>
      <c r="F1599" t="n">
        <v>2025</v>
      </c>
      <c r="G1599" t="n">
        <v>2</v>
      </c>
      <c r="H1599" s="13" t="n">
        <v>5577132</v>
      </c>
      <c r="I1599" s="12" t="n">
        <v>147</v>
      </c>
      <c r="J1599" s="13" t="n">
        <v>10000</v>
      </c>
      <c r="K1599" s="13">
        <f>IFERROR($H1599/$I1599,"")</f>
        <v/>
      </c>
      <c r="L1599" s="13" t="n">
        <v>1650000</v>
      </c>
      <c r="M1599" t="inlineStr">
        <is>
          <t>ME, NY, LA</t>
        </is>
      </c>
      <c r="N1599" t="inlineStr">
        <is>
          <t>Yes</t>
        </is>
      </c>
      <c r="O1599" t="inlineStr">
        <is>
          <t>Yes</t>
        </is>
      </c>
      <c r="Q1599" s="9" t="inlineStr">
        <is>
          <t>https://grantcue.com/foundations/mississippi-power-foundation-inc-721370746</t>
        </is>
      </c>
    </row>
    <row r="1600">
      <c r="A1600">
        <f>IF($E1600=$E1599,$A1599+1,1)</f>
        <v/>
      </c>
      <c r="B1600" t="inlineStr">
        <is>
          <t>ROBERT M HEARIN FOUNDATION</t>
        </is>
      </c>
      <c r="C1600" t="inlineStr">
        <is>
          <t>64-6027443</t>
        </is>
      </c>
      <c r="D1600" t="inlineStr">
        <is>
          <t>Mississippi</t>
        </is>
      </c>
      <c r="E1600" t="inlineStr">
        <is>
          <t>MS</t>
        </is>
      </c>
      <c r="F1600" t="n">
        <v>2024</v>
      </c>
      <c r="G1600" t="n">
        <v>2</v>
      </c>
      <c r="H1600" s="13" t="n">
        <v>3845624</v>
      </c>
      <c r="I1600" s="12" t="n">
        <v>19</v>
      </c>
      <c r="J1600" s="13" t="n">
        <v>102295</v>
      </c>
      <c r="K1600" s="13">
        <f>IFERROR($H1600/$I1600,"")</f>
        <v/>
      </c>
      <c r="L1600" s="13" t="n">
        <v>775000</v>
      </c>
      <c r="N1600" t="inlineStr">
        <is>
          <t>Yes</t>
        </is>
      </c>
      <c r="O1600" t="inlineStr">
        <is>
          <t>Not stated</t>
        </is>
      </c>
      <c r="Q1600" s="9" t="inlineStr">
        <is>
          <t>https://grantcue.com/foundations/robert-m-hearin-foundation-646027443</t>
        </is>
      </c>
    </row>
    <row r="1601">
      <c r="A1601">
        <f>IF($E1601=$E1600,$A1600+1,1)</f>
        <v/>
      </c>
      <c r="B1601" t="inlineStr">
        <is>
          <t>OLD LADIES HOME ASSOCIATION</t>
        </is>
      </c>
      <c r="C1601" t="inlineStr">
        <is>
          <t>64-0303089</t>
        </is>
      </c>
      <c r="D1601" t="inlineStr">
        <is>
          <t>Mississippi</t>
        </is>
      </c>
      <c r="E1601" t="inlineStr">
        <is>
          <t>MS</t>
        </is>
      </c>
      <c r="F1601" t="n">
        <v>2024</v>
      </c>
      <c r="G1601" t="n">
        <v>2</v>
      </c>
      <c r="H1601" s="13" t="n">
        <v>3202449</v>
      </c>
      <c r="I1601" s="12" t="n">
        <v>15</v>
      </c>
      <c r="J1601" s="13" t="n">
        <v>63500</v>
      </c>
      <c r="K1601" s="13">
        <f>IFERROR($H1601/$I1601,"")</f>
        <v/>
      </c>
      <c r="L1601" s="13" t="n">
        <v>1053843</v>
      </c>
      <c r="N1601" t="inlineStr">
        <is>
          <t>No</t>
        </is>
      </c>
      <c r="O1601" t="inlineStr">
        <is>
          <t>Not stated</t>
        </is>
      </c>
      <c r="Q1601" s="9" t="inlineStr">
        <is>
          <t>https://grantcue.com/foundations/old-ladies-home-association-640303089</t>
        </is>
      </c>
    </row>
    <row r="1602">
      <c r="A1602">
        <f>IF($E1602=$E1601,$A1601+1,1)</f>
        <v/>
      </c>
      <c r="B1602" t="inlineStr">
        <is>
          <t>SELBY AND RICHARD MCRAE FOUNDATION</t>
        </is>
      </c>
      <c r="C1602" t="inlineStr">
        <is>
          <t>64-6026795</t>
        </is>
      </c>
      <c r="D1602" t="inlineStr">
        <is>
          <t>Mississippi</t>
        </is>
      </c>
      <c r="E1602" t="inlineStr">
        <is>
          <t>MS</t>
        </is>
      </c>
      <c r="F1602" t="n">
        <v>2024</v>
      </c>
      <c r="G1602" t="n">
        <v>1</v>
      </c>
      <c r="H1602" s="13" t="n">
        <v>2438391</v>
      </c>
      <c r="I1602" s="12" t="n">
        <v>44</v>
      </c>
      <c r="J1602" s="13" t="n">
        <v>25000</v>
      </c>
      <c r="K1602" s="13">
        <f>IFERROR($H1602/$I1602,"")</f>
        <v/>
      </c>
      <c r="L1602" s="13" t="n">
        <v>310000</v>
      </c>
      <c r="M1602" t="inlineStr">
        <is>
          <t>NC, TN, MO</t>
        </is>
      </c>
      <c r="N1602" t="inlineStr">
        <is>
          <t>No</t>
        </is>
      </c>
      <c r="O1602" t="inlineStr">
        <is>
          <t>Not stated</t>
        </is>
      </c>
      <c r="Q1602" s="9" t="inlineStr">
        <is>
          <t>https://grantcue.com/foundations/selby-and-richard-mcrae-foundation-646026795</t>
        </is>
      </c>
    </row>
    <row r="1603">
      <c r="A1603">
        <f>IF($E1603=$E1602,$A1602+1,1)</f>
        <v/>
      </c>
      <c r="B1603" t="inlineStr">
        <is>
          <t>MADDOX FOUNDATION</t>
        </is>
      </c>
      <c r="C1603" t="inlineStr">
        <is>
          <t>64-0917900</t>
        </is>
      </c>
      <c r="D1603" t="inlineStr">
        <is>
          <t>Mississippi</t>
        </is>
      </c>
      <c r="E1603" t="inlineStr">
        <is>
          <t>MS</t>
        </is>
      </c>
      <c r="F1603" t="n">
        <v>2024</v>
      </c>
      <c r="G1603" t="n">
        <v>1</v>
      </c>
      <c r="H1603" s="13" t="n">
        <v>2433092</v>
      </c>
      <c r="I1603" s="12" t="n">
        <v>12</v>
      </c>
      <c r="J1603" s="13" t="n">
        <v>16590</v>
      </c>
      <c r="K1603" s="13">
        <f>IFERROR($H1603/$I1603,"")</f>
        <v/>
      </c>
      <c r="L1603" s="13" t="n">
        <v>2100000</v>
      </c>
      <c r="M1603" t="inlineStr">
        <is>
          <t>TN, NY, GA</t>
        </is>
      </c>
      <c r="N1603" t="inlineStr">
        <is>
          <t>No</t>
        </is>
      </c>
      <c r="O1603" t="inlineStr">
        <is>
          <t>Not stated</t>
        </is>
      </c>
      <c r="Q1603" s="9" t="inlineStr">
        <is>
          <t>https://grantcue.com/foundations/maddox-foundation-640917900</t>
        </is>
      </c>
    </row>
    <row r="1604">
      <c r="A1604">
        <f>IF($E1604=$E1603,$A1603+1,1)</f>
        <v/>
      </c>
      <c r="B1604" t="inlineStr">
        <is>
          <t>WHEATON FOUNDATION</t>
        </is>
      </c>
      <c r="C1604" t="inlineStr">
        <is>
          <t>20-3040364</t>
        </is>
      </c>
      <c r="D1604" t="inlineStr">
        <is>
          <t>Mississippi</t>
        </is>
      </c>
      <c r="E1604" t="inlineStr">
        <is>
          <t>MS</t>
        </is>
      </c>
      <c r="F1604" t="n">
        <v>2024</v>
      </c>
      <c r="G1604" t="n">
        <v>1</v>
      </c>
      <c r="H1604" s="13" t="n">
        <v>2320194</v>
      </c>
      <c r="I1604" s="12" t="n">
        <v>25</v>
      </c>
      <c r="J1604" s="13" t="n">
        <v>18000</v>
      </c>
      <c r="K1604" s="13">
        <f>IFERROR($H1604/$I1604,"")</f>
        <v/>
      </c>
      <c r="L1604" s="13" t="n">
        <v>726271</v>
      </c>
      <c r="M1604" t="inlineStr">
        <is>
          <t>RYOKA, BEIRUT, MADRID</t>
        </is>
      </c>
      <c r="N1604" t="inlineStr">
        <is>
          <t>No</t>
        </is>
      </c>
      <c r="O1604" t="inlineStr">
        <is>
          <t>Not stated</t>
        </is>
      </c>
      <c r="Q1604" s="9" t="inlineStr">
        <is>
          <t>https://grantcue.com/foundations/wheaton-foundation-203040364</t>
        </is>
      </c>
    </row>
    <row r="1605">
      <c r="A1605">
        <f>IF($E1605=$E1604,$A1604+1,1)</f>
        <v/>
      </c>
      <c r="B1605" t="inlineStr">
        <is>
          <t>Walker Foundation</t>
        </is>
      </c>
      <c r="C1605" t="inlineStr">
        <is>
          <t>23-7279902</t>
        </is>
      </c>
      <c r="D1605" t="inlineStr">
        <is>
          <t>Mississippi</t>
        </is>
      </c>
      <c r="E1605" t="inlineStr">
        <is>
          <t>MS</t>
        </is>
      </c>
      <c r="F1605" t="n">
        <v>2025</v>
      </c>
      <c r="G1605" t="n">
        <v>2</v>
      </c>
      <c r="H1605" s="13" t="n">
        <v>2078567</v>
      </c>
      <c r="I1605" s="12" t="n">
        <v>124</v>
      </c>
      <c r="J1605" s="13" t="n">
        <v>10000</v>
      </c>
      <c r="K1605" s="13">
        <f>IFERROR($H1605/$I1605,"")</f>
        <v/>
      </c>
      <c r="L1605" s="13" t="n">
        <v>105000</v>
      </c>
      <c r="M1605" t="inlineStr">
        <is>
          <t>CO, TN, VA</t>
        </is>
      </c>
      <c r="N1605" t="inlineStr">
        <is>
          <t>Yes</t>
        </is>
      </c>
      <c r="O1605" t="inlineStr">
        <is>
          <t>Not stated</t>
        </is>
      </c>
      <c r="Q1605" s="9" t="inlineStr">
        <is>
          <t>https://grantcue.com/foundations/walker-foundation-237279902</t>
        </is>
      </c>
    </row>
    <row r="1606">
      <c r="A1606">
        <f>IF($E1606=$E1605,$A1605+1,1)</f>
        <v/>
      </c>
      <c r="B1606" t="inlineStr">
        <is>
          <t>Kelly Gene Cook Sr Charitable Foundation</t>
        </is>
      </c>
      <c r="C1606" t="inlineStr">
        <is>
          <t>76-0201807</t>
        </is>
      </c>
      <c r="D1606" t="inlineStr">
        <is>
          <t>Mississippi</t>
        </is>
      </c>
      <c r="E1606" t="inlineStr">
        <is>
          <t>MS</t>
        </is>
      </c>
      <c r="F1606" t="n">
        <v>2024</v>
      </c>
      <c r="G1606" t="n">
        <v>1</v>
      </c>
      <c r="H1606" s="13" t="n">
        <v>1976009</v>
      </c>
      <c r="I1606" s="12" t="n">
        <v>64</v>
      </c>
      <c r="J1606" s="13" t="n">
        <v>9317</v>
      </c>
      <c r="K1606" s="13">
        <f>IFERROR($H1606/$I1606,"")</f>
        <v/>
      </c>
      <c r="L1606" s="13" t="n">
        <v>223786</v>
      </c>
      <c r="M1606" t="inlineStr">
        <is>
          <t>TX, LA, AL</t>
        </is>
      </c>
      <c r="N1606" t="inlineStr">
        <is>
          <t>Yes</t>
        </is>
      </c>
      <c r="O1606" t="inlineStr">
        <is>
          <t>Yes</t>
        </is>
      </c>
      <c r="Q1606" s="9" t="inlineStr">
        <is>
          <t>https://grantcue.com/foundations/kelly-gene-cook-sr-charitable-foundation-760201807</t>
        </is>
      </c>
    </row>
    <row r="1607">
      <c r="A1607">
        <f>IF($E1607=$E1606,$A1606+1,1)</f>
        <v/>
      </c>
      <c r="B1607" t="inlineStr">
        <is>
          <t>LOWER PEARL RIVER VALLEY FOUNDATION</t>
        </is>
      </c>
      <c r="C1607" t="inlineStr">
        <is>
          <t>64-0901092</t>
        </is>
      </c>
      <c r="D1607" t="inlineStr">
        <is>
          <t>Mississippi</t>
        </is>
      </c>
      <c r="E1607" t="inlineStr">
        <is>
          <t>MS</t>
        </is>
      </c>
      <c r="F1607" t="n">
        <v>2024</v>
      </c>
      <c r="G1607" t="n">
        <v>2</v>
      </c>
      <c r="H1607" s="13" t="n">
        <v>1921711</v>
      </c>
      <c r="I1607" s="12" t="n">
        <v>40</v>
      </c>
      <c r="J1607" s="13" t="n">
        <v>31918</v>
      </c>
      <c r="K1607" s="13">
        <f>IFERROR($H1607/$I1607,"")</f>
        <v/>
      </c>
      <c r="L1607" s="13" t="n">
        <v>312718</v>
      </c>
      <c r="M1607" t="inlineStr">
        <is>
          <t>AL, LA</t>
        </is>
      </c>
      <c r="N1607" t="inlineStr">
        <is>
          <t>Yes</t>
        </is>
      </c>
      <c r="O1607" t="inlineStr">
        <is>
          <t>Yes</t>
        </is>
      </c>
      <c r="P1607" s="9" t="inlineStr">
        <is>
          <t>https://lprvf.org/</t>
        </is>
      </c>
      <c r="Q1607" s="9" t="inlineStr">
        <is>
          <t>https://grantcue.com/foundations/lower-pearl-river-valley-foundation-640901092</t>
        </is>
      </c>
    </row>
    <row r="1608">
      <c r="A1608">
        <f>IF($E1608=$E1607,$A1607+1,1)</f>
        <v/>
      </c>
      <c r="B1608" t="inlineStr">
        <is>
          <t>RICHARD C ADKERSON FAMILY FOUNDATION</t>
        </is>
      </c>
      <c r="C1608" t="inlineStr">
        <is>
          <t>72-1353058</t>
        </is>
      </c>
      <c r="D1608" t="inlineStr">
        <is>
          <t>Mississippi</t>
        </is>
      </c>
      <c r="E1608" t="inlineStr">
        <is>
          <t>MS</t>
        </is>
      </c>
      <c r="F1608" t="n">
        <v>2024</v>
      </c>
      <c r="G1608" t="n">
        <v>1</v>
      </c>
      <c r="H1608" s="13" t="n">
        <v>1834180</v>
      </c>
      <c r="I1608" s="12" t="n">
        <v>34</v>
      </c>
      <c r="J1608" s="13" t="n">
        <v>20000</v>
      </c>
      <c r="K1608" s="13">
        <f>IFERROR($H1608/$I1608,"")</f>
        <v/>
      </c>
      <c r="L1608" s="13" t="n">
        <v>400000</v>
      </c>
      <c r="M1608" t="inlineStr">
        <is>
          <t>LA, MT, AZ</t>
        </is>
      </c>
      <c r="N1608" t="inlineStr">
        <is>
          <t>No</t>
        </is>
      </c>
      <c r="O1608" t="inlineStr">
        <is>
          <t>Not stated</t>
        </is>
      </c>
      <c r="Q1608" s="9" t="inlineStr">
        <is>
          <t>https://grantcue.com/foundations/richard-c-adkerson-family-foundation-721353058</t>
        </is>
      </c>
    </row>
    <row r="1609">
      <c r="A1609">
        <f>IF($E1609=$E1608,$A1608+1,1)</f>
        <v/>
      </c>
      <c r="B1609" t="inlineStr">
        <is>
          <t>MLB-MLBPA Youth Development Foundation</t>
        </is>
      </c>
      <c r="C1609" t="inlineStr">
        <is>
          <t>81-1328663</t>
        </is>
      </c>
      <c r="D1609" t="inlineStr">
        <is>
          <t>Mississippi</t>
        </is>
      </c>
      <c r="E1609" t="inlineStr">
        <is>
          <t>MS</t>
        </is>
      </c>
      <c r="F1609" t="n">
        <v>2024</v>
      </c>
      <c r="G1609" t="n">
        <v>1</v>
      </c>
      <c r="H1609" s="13" t="n">
        <v>1708222</v>
      </c>
      <c r="I1609" s="12" t="n">
        <v>17</v>
      </c>
      <c r="J1609" s="13" t="n">
        <v>10000</v>
      </c>
      <c r="K1609" s="13">
        <f>IFERROR($H1609/$I1609,"")</f>
        <v/>
      </c>
      <c r="L1609" s="13" t="n">
        <v>500000</v>
      </c>
      <c r="M1609" t="inlineStr">
        <is>
          <t>NC, AK, NY</t>
        </is>
      </c>
      <c r="N1609" t="inlineStr">
        <is>
          <t>Yes</t>
        </is>
      </c>
      <c r="O1609" t="inlineStr">
        <is>
          <t>Yes</t>
        </is>
      </c>
      <c r="P1609" s="9" t="inlineStr">
        <is>
          <t>https://www.baseballydf.com/</t>
        </is>
      </c>
      <c r="Q1609" s="9" t="inlineStr">
        <is>
          <t>https://grantcue.com/foundations/mlb-mlbpa-youth-development-foundation-811328663</t>
        </is>
      </c>
    </row>
    <row r="1610">
      <c r="A1610">
        <f>IF($E1610=$E1609,$A1609+1,1)</f>
        <v/>
      </c>
      <c r="B1610" t="inlineStr">
        <is>
          <t>EDWIN E AND RUBY C MORGAN FOUNDATION INC</t>
        </is>
      </c>
      <c r="C1610" t="inlineStr">
        <is>
          <t>64-0667872</t>
        </is>
      </c>
      <c r="D1610" t="inlineStr">
        <is>
          <t>Mississippi</t>
        </is>
      </c>
      <c r="E1610" t="inlineStr">
        <is>
          <t>MS</t>
        </is>
      </c>
      <c r="F1610" t="n">
        <v>2025</v>
      </c>
      <c r="G1610" t="n">
        <v>2</v>
      </c>
      <c r="H1610" s="13" t="n">
        <v>1675000</v>
      </c>
      <c r="I1610" s="12" t="n">
        <v>44</v>
      </c>
      <c r="J1610" s="13" t="n">
        <v>40000</v>
      </c>
      <c r="K1610" s="13">
        <f>IFERROR($H1610/$I1610,"")</f>
        <v/>
      </c>
      <c r="L1610" s="13" t="n">
        <v>92000</v>
      </c>
      <c r="M1610" t="inlineStr">
        <is>
          <t>CA</t>
        </is>
      </c>
      <c r="N1610" t="inlineStr">
        <is>
          <t>No</t>
        </is>
      </c>
      <c r="O1610" t="inlineStr">
        <is>
          <t>Not stated</t>
        </is>
      </c>
      <c r="Q1610" s="9" t="inlineStr">
        <is>
          <t>https://grantcue.com/foundations/edwin-e-and-ruby-c-morgan-foundation-inc-640667872</t>
        </is>
      </c>
    </row>
    <row r="1611">
      <c r="A1611">
        <f>IF($E1611=$E1610,$A1610+1,1)</f>
        <v/>
      </c>
      <c r="B1611" t="inlineStr">
        <is>
          <t>LEO W SEAL UNITED METHODIST CHURCH TRUST</t>
        </is>
      </c>
      <c r="C1611" t="inlineStr">
        <is>
          <t>27-0169216</t>
        </is>
      </c>
      <c r="D1611" t="inlineStr">
        <is>
          <t>Mississippi</t>
        </is>
      </c>
      <c r="E1611" t="inlineStr">
        <is>
          <t>MS</t>
        </is>
      </c>
      <c r="F1611" t="n">
        <v>2025</v>
      </c>
      <c r="G1611" t="n">
        <v>2</v>
      </c>
      <c r="H1611" s="13" t="n">
        <v>1671634</v>
      </c>
      <c r="I1611" s="12" t="n">
        <v>20</v>
      </c>
      <c r="J1611" s="13" t="n">
        <v>66291</v>
      </c>
      <c r="K1611" s="13">
        <f>IFERROR($H1611/$I1611,"")</f>
        <v/>
      </c>
      <c r="L1611" s="13" t="n">
        <v>245455</v>
      </c>
      <c r="N1611" t="inlineStr">
        <is>
          <t>No</t>
        </is>
      </c>
      <c r="O1611" t="inlineStr">
        <is>
          <t>Not stated</t>
        </is>
      </c>
      <c r="Q1611" s="9" t="inlineStr">
        <is>
          <t>https://grantcue.com/foundations/leo-w-seal-united-methodist-church-trust-270169216</t>
        </is>
      </c>
    </row>
    <row r="1612">
      <c r="A1612">
        <f>IF($E1612=$E1611,$A1611+1,1)</f>
        <v/>
      </c>
      <c r="B1612" t="inlineStr">
        <is>
          <t>VAN DEVENDER FAMILY FOUNDATION</t>
        </is>
      </c>
      <c r="C1612" t="inlineStr">
        <is>
          <t>31-1480644</t>
        </is>
      </c>
      <c r="D1612" t="inlineStr">
        <is>
          <t>Mississippi</t>
        </is>
      </c>
      <c r="E1612" t="inlineStr">
        <is>
          <t>MS</t>
        </is>
      </c>
      <c r="F1612" t="n">
        <v>2024</v>
      </c>
      <c r="G1612" t="n">
        <v>2</v>
      </c>
      <c r="H1612" s="13" t="n">
        <v>1622550</v>
      </c>
      <c r="I1612" s="12" t="n">
        <v>104</v>
      </c>
      <c r="J1612" s="13" t="n">
        <v>5000</v>
      </c>
      <c r="K1612" s="13">
        <f>IFERROR($H1612/$I1612,"")</f>
        <v/>
      </c>
      <c r="L1612" s="13" t="n">
        <v>202500</v>
      </c>
      <c r="M1612" t="inlineStr">
        <is>
          <t>CA, TN, VA</t>
        </is>
      </c>
      <c r="N1612" t="inlineStr">
        <is>
          <t>No</t>
        </is>
      </c>
      <c r="O1612" t="inlineStr">
        <is>
          <t>Not stated</t>
        </is>
      </c>
      <c r="Q1612" s="9" t="inlineStr">
        <is>
          <t>https://grantcue.com/foundations/van-devender-family-foundation-william-van-devender-trustee-311480644</t>
        </is>
      </c>
    </row>
    <row r="1613">
      <c r="A1613">
        <f>IF($E1613=$E1612,$A1612+1,1)</f>
        <v/>
      </c>
      <c r="B1613" t="inlineStr">
        <is>
          <t>C SPIRE FOUNDATION</t>
        </is>
      </c>
      <c r="C1613" t="inlineStr">
        <is>
          <t>20-3426826</t>
        </is>
      </c>
      <c r="D1613" t="inlineStr">
        <is>
          <t>Mississippi</t>
        </is>
      </c>
      <c r="E1613" t="inlineStr">
        <is>
          <t>MS</t>
        </is>
      </c>
      <c r="F1613" t="n">
        <v>2025</v>
      </c>
      <c r="G1613" t="n">
        <v>2</v>
      </c>
      <c r="H1613" s="13" t="n">
        <v>1466520</v>
      </c>
      <c r="I1613" s="12" t="n">
        <v>96</v>
      </c>
      <c r="J1613" s="13" t="n">
        <v>6750</v>
      </c>
      <c r="K1613" s="13">
        <f>IFERROR($H1613/$I1613,"")</f>
        <v/>
      </c>
      <c r="L1613" s="13" t="n">
        <v>180000</v>
      </c>
      <c r="M1613" t="inlineStr">
        <is>
          <t>AL, TN, OH</t>
        </is>
      </c>
      <c r="N1613" t="inlineStr">
        <is>
          <t>Yes</t>
        </is>
      </c>
      <c r="O1613" t="inlineStr">
        <is>
          <t>Yes</t>
        </is>
      </c>
      <c r="Q1613" s="9" t="inlineStr">
        <is>
          <t>https://grantcue.com/foundations/c-spire-foundation-203426826</t>
        </is>
      </c>
    </row>
    <row r="1614">
      <c r="A1614">
        <f>IF($E1614=$E1613,$A1613+1,1)</f>
        <v/>
      </c>
      <c r="B1614" t="inlineStr">
        <is>
          <t>VICKSBURG MEDICAL FOUNDATION</t>
        </is>
      </c>
      <c r="C1614" t="inlineStr">
        <is>
          <t>64-6025312</t>
        </is>
      </c>
      <c r="D1614" t="inlineStr">
        <is>
          <t>Mississippi</t>
        </is>
      </c>
      <c r="E1614" t="inlineStr">
        <is>
          <t>MS</t>
        </is>
      </c>
      <c r="F1614" t="n">
        <v>2025</v>
      </c>
      <c r="G1614" t="n">
        <v>2</v>
      </c>
      <c r="H1614" s="13" t="n">
        <v>1460500</v>
      </c>
      <c r="I1614" s="12" t="n">
        <v>30</v>
      </c>
      <c r="J1614" s="13" t="n">
        <v>35000</v>
      </c>
      <c r="K1614" s="13">
        <f>IFERROR($H1614/$I1614,"")</f>
        <v/>
      </c>
      <c r="L1614" s="13" t="n">
        <v>237000</v>
      </c>
      <c r="N1614" t="inlineStr">
        <is>
          <t>No</t>
        </is>
      </c>
      <c r="O1614" t="inlineStr">
        <is>
          <t>Not stated</t>
        </is>
      </c>
      <c r="Q1614" s="9" t="inlineStr">
        <is>
          <t>https://grantcue.com/foundations/vicksburg-medical-foundation-646025312</t>
        </is>
      </c>
    </row>
    <row r="1615">
      <c r="A1615">
        <f>IF($E1615=$E1614,$A1614+1,1)</f>
        <v/>
      </c>
      <c r="B1615" t="inlineStr">
        <is>
          <t>THE DICK MOLPUS FOUNDATION</t>
        </is>
      </c>
      <c r="C1615" t="inlineStr">
        <is>
          <t>26-0594821</t>
        </is>
      </c>
      <c r="D1615" t="inlineStr">
        <is>
          <t>Mississippi</t>
        </is>
      </c>
      <c r="E1615" t="inlineStr">
        <is>
          <t>MS</t>
        </is>
      </c>
      <c r="F1615" t="n">
        <v>2025</v>
      </c>
      <c r="G1615" t="n">
        <v>2</v>
      </c>
      <c r="H1615" s="13" t="n">
        <v>1439100</v>
      </c>
      <c r="I1615" s="12" t="n">
        <v>35</v>
      </c>
      <c r="J1615" s="13" t="n">
        <v>10000</v>
      </c>
      <c r="K1615" s="13">
        <f>IFERROR($H1615/$I1615,"")</f>
        <v/>
      </c>
      <c r="L1615" s="13" t="n">
        <v>300000</v>
      </c>
      <c r="M1615" t="inlineStr">
        <is>
          <t>LA, NJ, OH</t>
        </is>
      </c>
      <c r="N1615" t="inlineStr">
        <is>
          <t>No</t>
        </is>
      </c>
      <c r="O1615" t="inlineStr">
        <is>
          <t>Not stated</t>
        </is>
      </c>
      <c r="Q1615" s="9" t="inlineStr">
        <is>
          <t>https://grantcue.com/foundations/the-dick-molpus-foundation-260594821</t>
        </is>
      </c>
    </row>
    <row r="1616">
      <c r="A1616">
        <f>IF($E1616=$E1615,$A1615+1,1)</f>
        <v/>
      </c>
      <c r="B1616" t="inlineStr">
        <is>
          <t>WARE FOUNDATION INC</t>
        </is>
      </c>
      <c r="C1616" t="inlineStr">
        <is>
          <t>23-7286585</t>
        </is>
      </c>
      <c r="D1616" t="inlineStr">
        <is>
          <t>Mississippi</t>
        </is>
      </c>
      <c r="E1616" t="inlineStr">
        <is>
          <t>MS</t>
        </is>
      </c>
      <c r="F1616" t="n">
        <v>2024</v>
      </c>
      <c r="G1616" t="n">
        <v>2</v>
      </c>
      <c r="H1616" s="13" t="n">
        <v>1409383</v>
      </c>
      <c r="I1616" s="12" t="n">
        <v>60</v>
      </c>
      <c r="J1616" s="13" t="n">
        <v>20000</v>
      </c>
      <c r="K1616" s="13">
        <f>IFERROR($H1616/$I1616,"")</f>
        <v/>
      </c>
      <c r="L1616" s="13" t="n">
        <v>99224</v>
      </c>
      <c r="M1616" t="inlineStr">
        <is>
          <t>GA, FL, NC</t>
        </is>
      </c>
      <c r="N1616" t="inlineStr">
        <is>
          <t>No</t>
        </is>
      </c>
      <c r="O1616" t="inlineStr">
        <is>
          <t>Yes</t>
        </is>
      </c>
      <c r="Q1616" s="9" t="inlineStr">
        <is>
          <t>https://grantcue.com/foundations/ware-foundation-inc-237286585</t>
        </is>
      </c>
    </row>
    <row r="1617">
      <c r="A1617">
        <f>IF($E1617=$E1616,$A1616+1,1)</f>
        <v/>
      </c>
      <c r="B1617" t="inlineStr">
        <is>
          <t>THE PAUL AND SHERRY BROADHEAD FOUNDATION</t>
        </is>
      </c>
      <c r="C1617" t="inlineStr">
        <is>
          <t>75-2663393</t>
        </is>
      </c>
      <c r="D1617" t="inlineStr">
        <is>
          <t>Mississippi</t>
        </is>
      </c>
      <c r="E1617" t="inlineStr">
        <is>
          <t>MS</t>
        </is>
      </c>
      <c r="F1617" t="n">
        <v>2024</v>
      </c>
      <c r="G1617" t="n">
        <v>1</v>
      </c>
      <c r="H1617" s="13" t="n">
        <v>1348700</v>
      </c>
      <c r="I1617" s="12" t="n">
        <v>31</v>
      </c>
      <c r="J1617" s="13" t="n">
        <v>35000</v>
      </c>
      <c r="K1617" s="13">
        <f>IFERROR($H1617/$I1617,"")</f>
        <v/>
      </c>
      <c r="L1617" s="13" t="n">
        <v>150000</v>
      </c>
      <c r="M1617" t="inlineStr">
        <is>
          <t>TN, GA, WV</t>
        </is>
      </c>
      <c r="N1617" t="inlineStr">
        <is>
          <t>No</t>
        </is>
      </c>
      <c r="O1617" t="inlineStr">
        <is>
          <t>Not stated</t>
        </is>
      </c>
      <c r="Q1617" s="9" t="inlineStr">
        <is>
          <t>https://grantcue.com/foundations/the-paul-and-sherry-broadhead-foundation-752663393</t>
        </is>
      </c>
    </row>
    <row r="1618">
      <c r="A1618">
        <f>IF($E1618=$E1617,$A1617+1,1)</f>
        <v/>
      </c>
      <c r="B1618" t="inlineStr">
        <is>
          <t>THE CYNTHIA LAKE CHARITABLE TRUST</t>
        </is>
      </c>
      <c r="C1618" t="inlineStr">
        <is>
          <t>54-6807824</t>
        </is>
      </c>
      <c r="D1618" t="inlineStr">
        <is>
          <t>Mississippi</t>
        </is>
      </c>
      <c r="E1618" t="inlineStr">
        <is>
          <t>MS</t>
        </is>
      </c>
      <c r="F1618" t="n">
        <v>2024</v>
      </c>
      <c r="G1618" t="n">
        <v>1</v>
      </c>
      <c r="H1618" s="13" t="n">
        <v>1348173</v>
      </c>
      <c r="I1618" s="12" t="n">
        <v>21</v>
      </c>
      <c r="J1618" s="13" t="n">
        <v>26615</v>
      </c>
      <c r="K1618" s="13">
        <f>IFERROR($H1618/$I1618,"")</f>
        <v/>
      </c>
      <c r="L1618" s="13" t="n">
        <v>700000</v>
      </c>
      <c r="M1618" t="inlineStr">
        <is>
          <t>CA, TN, NV</t>
        </is>
      </c>
      <c r="N1618" t="inlineStr">
        <is>
          <t>No</t>
        </is>
      </c>
      <c r="O1618" t="inlineStr">
        <is>
          <t>Not stated</t>
        </is>
      </c>
      <c r="Q1618" s="9" t="inlineStr">
        <is>
          <t>https://grantcue.com/foundations/the-cynthia-lake-charitable-trust-c-o-cynthia-g-lake-546807824</t>
        </is>
      </c>
    </row>
    <row r="1619">
      <c r="A1619">
        <f>IF($E1619=$E1618,$A1618+1,1)</f>
        <v/>
      </c>
      <c r="B1619" t="inlineStr">
        <is>
          <t>WILEMON FOUNDATION INC</t>
        </is>
      </c>
      <c r="C1619" t="inlineStr">
        <is>
          <t>64-0923957</t>
        </is>
      </c>
      <c r="D1619" t="inlineStr">
        <is>
          <t>Mississippi</t>
        </is>
      </c>
      <c r="E1619" t="inlineStr">
        <is>
          <t>MS</t>
        </is>
      </c>
      <c r="F1619" t="n">
        <v>2025</v>
      </c>
      <c r="G1619" t="n">
        <v>2</v>
      </c>
      <c r="H1619" s="13" t="n">
        <v>1110499</v>
      </c>
      <c r="I1619" s="12" t="n">
        <v>28</v>
      </c>
      <c r="J1619" s="13" t="n">
        <v>10700</v>
      </c>
      <c r="K1619" s="13">
        <f>IFERROR($H1619/$I1619,"")</f>
        <v/>
      </c>
      <c r="L1619" s="13" t="n">
        <v>350302</v>
      </c>
      <c r="M1619" t="inlineStr">
        <is>
          <t>NC, GA, AL</t>
        </is>
      </c>
      <c r="N1619" t="inlineStr">
        <is>
          <t>No</t>
        </is>
      </c>
      <c r="O1619" t="inlineStr">
        <is>
          <t>Not stated</t>
        </is>
      </c>
      <c r="Q1619" s="9" t="inlineStr">
        <is>
          <t>https://grantcue.com/foundations/wilemon-foundation-inc-640923957</t>
        </is>
      </c>
    </row>
    <row r="1620">
      <c r="A1620">
        <f>IF($E1620=$E1619,$A1619+1,1)</f>
        <v/>
      </c>
      <c r="B1620" t="inlineStr">
        <is>
          <t>BREVARD FAMILY FOUNDATION</t>
        </is>
      </c>
      <c r="C1620" t="inlineStr">
        <is>
          <t>64-0886776</t>
        </is>
      </c>
      <c r="D1620" t="inlineStr">
        <is>
          <t>Mississippi</t>
        </is>
      </c>
      <c r="E1620" t="inlineStr">
        <is>
          <t>MS</t>
        </is>
      </c>
      <c r="F1620" t="n">
        <v>2024</v>
      </c>
      <c r="G1620" t="n">
        <v>1</v>
      </c>
      <c r="H1620" s="13" t="n">
        <v>1050190</v>
      </c>
      <c r="I1620" s="12" t="n">
        <v>54</v>
      </c>
      <c r="J1620" s="13" t="n">
        <v>5000</v>
      </c>
      <c r="K1620" s="13">
        <f>IFERROR($H1620/$I1620,"")</f>
        <v/>
      </c>
      <c r="L1620" s="13" t="n">
        <v>465000</v>
      </c>
      <c r="M1620" t="inlineStr">
        <is>
          <t>LA, OH, KS</t>
        </is>
      </c>
      <c r="N1620" t="inlineStr">
        <is>
          <t>No</t>
        </is>
      </c>
      <c r="O1620" t="inlineStr">
        <is>
          <t>Not stated</t>
        </is>
      </c>
      <c r="Q1620" s="9" t="inlineStr">
        <is>
          <t>https://grantcue.com/foundations/brevard-family-foundation-640886776</t>
        </is>
      </c>
    </row>
    <row r="1621">
      <c r="A1621">
        <f>IF($E1621=$E1620,$A1620+1,1)</f>
        <v/>
      </c>
      <c r="B1621" t="inlineStr">
        <is>
          <t>THE STEVE AND MELODY GOLDING FOUNDATION</t>
        </is>
      </c>
      <c r="C1621" t="inlineStr">
        <is>
          <t>64-0820553</t>
        </is>
      </c>
      <c r="D1621" t="inlineStr">
        <is>
          <t>Mississippi</t>
        </is>
      </c>
      <c r="E1621" t="inlineStr">
        <is>
          <t>MS</t>
        </is>
      </c>
      <c r="F1621" t="n">
        <v>2025</v>
      </c>
      <c r="G1621" t="n">
        <v>2</v>
      </c>
      <c r="H1621" s="13" t="n">
        <v>1005500</v>
      </c>
      <c r="I1621" s="12" t="n">
        <v>87</v>
      </c>
      <c r="J1621" s="13" t="n">
        <v>2000</v>
      </c>
      <c r="K1621" s="13">
        <f>IFERROR($H1621/$I1621,"")</f>
        <v/>
      </c>
      <c r="L1621" s="13" t="n">
        <v>440000</v>
      </c>
      <c r="M1621" t="inlineStr">
        <is>
          <t>AL, MA, TX</t>
        </is>
      </c>
      <c r="N1621" t="inlineStr">
        <is>
          <t>No</t>
        </is>
      </c>
      <c r="O1621" t="inlineStr">
        <is>
          <t>Not stated</t>
        </is>
      </c>
      <c r="Q1621" s="9" t="inlineStr">
        <is>
          <t>https://grantcue.com/foundations/the-steve-and-melody-golding-foundation-640820553</t>
        </is>
      </c>
    </row>
    <row r="1622">
      <c r="A1622">
        <f>IF($E1622=$E1621,$A1621+1,1)</f>
        <v/>
      </c>
      <c r="B1622" t="inlineStr">
        <is>
          <t>REGIONS FOUNDATION</t>
        </is>
      </c>
      <c r="C1622" t="inlineStr">
        <is>
          <t>64-6026793</t>
        </is>
      </c>
      <c r="D1622" t="inlineStr">
        <is>
          <t>Mississippi</t>
        </is>
      </c>
      <c r="E1622" t="inlineStr">
        <is>
          <t>MS</t>
        </is>
      </c>
      <c r="F1622" t="n">
        <v>2025</v>
      </c>
      <c r="G1622" t="n">
        <v>2</v>
      </c>
      <c r="H1622" s="13" t="n">
        <v>1005000</v>
      </c>
      <c r="I1622" s="12" t="n">
        <v>40</v>
      </c>
      <c r="J1622" s="13" t="n">
        <v>20000</v>
      </c>
      <c r="K1622" s="13">
        <f>IFERROR($H1622/$I1622,"")</f>
        <v/>
      </c>
      <c r="L1622" s="13" t="n">
        <v>100000</v>
      </c>
      <c r="N1622" t="inlineStr">
        <is>
          <t>No</t>
        </is>
      </c>
      <c r="O1622" t="inlineStr">
        <is>
          <t>Not stated</t>
        </is>
      </c>
      <c r="Q1622" s="9" t="inlineStr">
        <is>
          <t>https://grantcue.com/foundations/regions-foundation-646026793</t>
        </is>
      </c>
    </row>
    <row r="1623">
      <c r="A1623">
        <f>IF($E1623=$E1622,$A1622+1,1)</f>
        <v/>
      </c>
      <c r="B1623" t="inlineStr">
        <is>
          <t>THE DUKE ENDOWMENT</t>
        </is>
      </c>
      <c r="C1623" t="inlineStr">
        <is>
          <t>56-0529965</t>
        </is>
      </c>
      <c r="D1623" t="inlineStr">
        <is>
          <t>North Carolina</t>
        </is>
      </c>
      <c r="E1623" t="inlineStr">
        <is>
          <t>NC</t>
        </is>
      </c>
      <c r="F1623" t="n">
        <v>2024</v>
      </c>
      <c r="G1623" t="n">
        <v>2</v>
      </c>
      <c r="H1623" s="13" t="n">
        <v>473683886</v>
      </c>
      <c r="I1623" s="12" t="n">
        <v>845</v>
      </c>
      <c r="J1623" s="13" t="n">
        <v>200000</v>
      </c>
      <c r="K1623" s="13">
        <f>IFERROR($H1623/$I1623,"")</f>
        <v/>
      </c>
      <c r="L1623" s="13" t="n">
        <v>21500000</v>
      </c>
      <c r="M1623" t="inlineStr">
        <is>
          <t>SC, NY, MA</t>
        </is>
      </c>
      <c r="N1623" t="inlineStr">
        <is>
          <t>Yes</t>
        </is>
      </c>
      <c r="O1623" t="inlineStr">
        <is>
          <t>Yes</t>
        </is>
      </c>
      <c r="P1623" s="9" t="inlineStr">
        <is>
          <t>https://www.dukeendowment.org/</t>
        </is>
      </c>
      <c r="Q1623" s="9" t="inlineStr">
        <is>
          <t>https://grantcue.com/foundations/the-duke-endowment-560529965</t>
        </is>
      </c>
    </row>
    <row r="1624">
      <c r="A1624">
        <f>IF($E1624=$E1623,$A1623+1,1)</f>
        <v/>
      </c>
      <c r="B1624" t="inlineStr">
        <is>
          <t>DOGWOOD HEALTH TRUST</t>
        </is>
      </c>
      <c r="C1624" t="inlineStr">
        <is>
          <t>83-0590696</t>
        </is>
      </c>
      <c r="D1624" t="inlineStr">
        <is>
          <t>North Carolina</t>
        </is>
      </c>
      <c r="E1624" t="inlineStr">
        <is>
          <t>NC</t>
        </is>
      </c>
      <c r="F1624" t="n">
        <v>2024</v>
      </c>
      <c r="G1624" t="n">
        <v>1</v>
      </c>
      <c r="H1624" s="13" t="n">
        <v>148184788</v>
      </c>
      <c r="I1624" s="12" t="n">
        <v>835</v>
      </c>
      <c r="J1624" s="13" t="n">
        <v>37500</v>
      </c>
      <c r="K1624" s="13">
        <f>IFERROR($H1624/$I1624,"")</f>
        <v/>
      </c>
      <c r="L1624" s="13" t="n">
        <v>21000000</v>
      </c>
      <c r="M1624" t="inlineStr">
        <is>
          <t>VA, MN, MA</t>
        </is>
      </c>
      <c r="N1624" t="inlineStr">
        <is>
          <t>Yes</t>
        </is>
      </c>
      <c r="O1624" t="inlineStr">
        <is>
          <t>Not stated</t>
        </is>
      </c>
      <c r="P1624" s="9" t="inlineStr">
        <is>
          <t>https://www.dht.org/</t>
        </is>
      </c>
      <c r="Q1624" s="9" t="inlineStr">
        <is>
          <t>https://grantcue.com/foundations/dogwood-health-trust-830590696</t>
        </is>
      </c>
    </row>
    <row r="1625">
      <c r="A1625">
        <f>IF($E1625=$E1624,$A1624+1,1)</f>
        <v/>
      </c>
      <c r="B1625" t="inlineStr">
        <is>
          <t>THE LEON LEVINE FOUNDATION</t>
        </is>
      </c>
      <c r="C1625" t="inlineStr">
        <is>
          <t>58-1427515</t>
        </is>
      </c>
      <c r="D1625" t="inlineStr">
        <is>
          <t>North Carolina</t>
        </is>
      </c>
      <c r="E1625" t="inlineStr">
        <is>
          <t>NC</t>
        </is>
      </c>
      <c r="F1625" t="n">
        <v>2024</v>
      </c>
      <c r="G1625" t="n">
        <v>2</v>
      </c>
      <c r="H1625" s="13" t="n">
        <v>100117713</v>
      </c>
      <c r="I1625" s="12" t="n">
        <v>955</v>
      </c>
      <c r="J1625" s="13" t="n">
        <v>60000</v>
      </c>
      <c r="K1625" s="13">
        <f>IFERROR($H1625/$I1625,"")</f>
        <v/>
      </c>
      <c r="L1625" s="13" t="n">
        <v>2100000</v>
      </c>
      <c r="M1625" t="inlineStr">
        <is>
          <t>SC, NY, GA</t>
        </is>
      </c>
      <c r="N1625" t="inlineStr">
        <is>
          <t>Yes</t>
        </is>
      </c>
      <c r="O1625" t="inlineStr">
        <is>
          <t>Yes</t>
        </is>
      </c>
      <c r="P1625" s="9" t="inlineStr">
        <is>
          <t>https://www.leonlevinefoundation.org/</t>
        </is>
      </c>
      <c r="Q1625" s="9" t="inlineStr">
        <is>
          <t>https://grantcue.com/foundations/the-leon-levine-foundation-581427515</t>
        </is>
      </c>
    </row>
    <row r="1626">
      <c r="A1626">
        <f>IF($E1626=$E1625,$A1625+1,1)</f>
        <v/>
      </c>
      <c r="B1626" t="inlineStr">
        <is>
          <t>C D SPANGLER FOUNDATION INC</t>
        </is>
      </c>
      <c r="C1626" t="inlineStr">
        <is>
          <t>56-6061548</t>
        </is>
      </c>
      <c r="D1626" t="inlineStr">
        <is>
          <t>North Carolina</t>
        </is>
      </c>
      <c r="E1626" t="inlineStr">
        <is>
          <t>NC</t>
        </is>
      </c>
      <c r="F1626" t="n">
        <v>2025</v>
      </c>
      <c r="G1626" t="n">
        <v>2</v>
      </c>
      <c r="H1626" s="13" t="n">
        <v>51950815</v>
      </c>
      <c r="I1626" s="12" t="n">
        <v>264</v>
      </c>
      <c r="J1626" s="13" t="n">
        <v>27500</v>
      </c>
      <c r="K1626" s="13">
        <f>IFERROR($H1626/$I1626,"")</f>
        <v/>
      </c>
      <c r="L1626" s="13" t="n">
        <v>5000000</v>
      </c>
      <c r="M1626" t="inlineStr">
        <is>
          <t>CA, DC, MA</t>
        </is>
      </c>
      <c r="N1626" t="inlineStr">
        <is>
          <t>No</t>
        </is>
      </c>
      <c r="O1626" t="inlineStr">
        <is>
          <t>Not stated</t>
        </is>
      </c>
      <c r="Q1626" s="9" t="inlineStr">
        <is>
          <t>https://grantcue.com/foundations/c-d-spangler-foundation-inc-566061548</t>
        </is>
      </c>
    </row>
    <row r="1627">
      <c r="A1627">
        <f>IF($E1627=$E1626,$A1626+1,1)</f>
        <v/>
      </c>
      <c r="B1627" t="inlineStr">
        <is>
          <t>ANONYMOUS TRUST U/A DATED 2-4-2008</t>
        </is>
      </c>
      <c r="C1627" t="inlineStr">
        <is>
          <t>26-6220561</t>
        </is>
      </c>
      <c r="D1627" t="inlineStr">
        <is>
          <t>North Carolina</t>
        </is>
      </c>
      <c r="E1627" t="inlineStr">
        <is>
          <t>NC</t>
        </is>
      </c>
      <c r="F1627" t="n">
        <v>2025</v>
      </c>
      <c r="G1627" t="n">
        <v>2</v>
      </c>
      <c r="H1627" s="13" t="n">
        <v>36039629</v>
      </c>
      <c r="I1627" s="12" t="n">
        <v>592</v>
      </c>
      <c r="J1627" s="13" t="n">
        <v>3360</v>
      </c>
      <c r="K1627" s="13">
        <f>IFERROR($H1627/$I1627,"")</f>
        <v/>
      </c>
      <c r="L1627" s="13" t="n">
        <v>2520570</v>
      </c>
      <c r="M1627" t="inlineStr">
        <is>
          <t>GA, NY, VA</t>
        </is>
      </c>
      <c r="N1627" t="inlineStr">
        <is>
          <t>Yes</t>
        </is>
      </c>
      <c r="O1627" t="inlineStr">
        <is>
          <t>Yes</t>
        </is>
      </c>
      <c r="P1627" s="9" t="inlineStr">
        <is>
          <t>https://anonymous-trust.org/</t>
        </is>
      </c>
      <c r="Q1627" s="9" t="inlineStr">
        <is>
          <t>https://grantcue.com/foundations/anonymous-trust-u-a-dated-2-4-2008-266220561</t>
        </is>
      </c>
    </row>
    <row r="1628">
      <c r="A1628">
        <f>IF($E1628=$E1627,$A1627+1,1)</f>
        <v/>
      </c>
      <c r="B1628" t="inlineStr">
        <is>
          <t>STATE EMPLOYEES CREDIT UNION FOUNDATION</t>
        </is>
      </c>
      <c r="C1628" t="inlineStr">
        <is>
          <t>56-2255292</t>
        </is>
      </c>
      <c r="D1628" t="inlineStr">
        <is>
          <t>North Carolina</t>
        </is>
      </c>
      <c r="E1628" t="inlineStr">
        <is>
          <t>NC</t>
        </is>
      </c>
      <c r="F1628" t="n">
        <v>2024</v>
      </c>
      <c r="G1628" t="n">
        <v>2</v>
      </c>
      <c r="H1628" s="13" t="n">
        <v>34709462</v>
      </c>
      <c r="I1628" s="12" t="n">
        <v>3594</v>
      </c>
      <c r="J1628" s="13" t="n">
        <v>2500</v>
      </c>
      <c r="K1628" s="13">
        <f>IFERROR($H1628/$I1628,"")</f>
        <v/>
      </c>
      <c r="L1628" s="13" t="n">
        <v>1000000</v>
      </c>
      <c r="M1628" t="inlineStr">
        <is>
          <t>AZ</t>
        </is>
      </c>
      <c r="N1628" t="inlineStr">
        <is>
          <t>Yes</t>
        </is>
      </c>
      <c r="O1628" t="inlineStr">
        <is>
          <t>Yes</t>
        </is>
      </c>
      <c r="P1628" s="9" t="inlineStr">
        <is>
          <t>https://www.ncsecufoundation.org/</t>
        </is>
      </c>
      <c r="Q1628" s="9" t="inlineStr">
        <is>
          <t>https://grantcue.com/foundations/state-employees-credit-union-foundation-562255292</t>
        </is>
      </c>
    </row>
    <row r="1629">
      <c r="A1629">
        <f>IF($E1629=$E1628,$A1628+1,1)</f>
        <v/>
      </c>
      <c r="B1629" t="inlineStr">
        <is>
          <t>MERANCAS FOUNDATION INC</t>
        </is>
      </c>
      <c r="C1629" t="inlineStr">
        <is>
          <t>56-1677733</t>
        </is>
      </c>
      <c r="D1629" t="inlineStr">
        <is>
          <t>North Carolina</t>
        </is>
      </c>
      <c r="E1629" t="inlineStr">
        <is>
          <t>NC</t>
        </is>
      </c>
      <c r="F1629" t="n">
        <v>2025</v>
      </c>
      <c r="G1629" t="n">
        <v>2</v>
      </c>
      <c r="H1629" s="13" t="n">
        <v>33066637</v>
      </c>
      <c r="I1629" s="12" t="n">
        <v>311</v>
      </c>
      <c r="J1629" s="13" t="n">
        <v>60000</v>
      </c>
      <c r="K1629" s="13">
        <f>IFERROR($H1629/$I1629,"")</f>
        <v/>
      </c>
      <c r="L1629" s="13" t="n">
        <v>2000000</v>
      </c>
      <c r="M1629" t="inlineStr">
        <is>
          <t>NJ, GA, SC</t>
        </is>
      </c>
      <c r="N1629" t="inlineStr">
        <is>
          <t>Yes</t>
        </is>
      </c>
      <c r="O1629" t="inlineStr">
        <is>
          <t>Yes</t>
        </is>
      </c>
      <c r="P1629" s="9" t="inlineStr">
        <is>
          <t>https://www.merancas.org/</t>
        </is>
      </c>
      <c r="Q1629" s="9" t="inlineStr">
        <is>
          <t>https://grantcue.com/foundations/merancas-foundation-inc-561677733</t>
        </is>
      </c>
    </row>
    <row r="1630">
      <c r="A1630">
        <f>IF($E1630=$E1629,$A1629+1,1)</f>
        <v/>
      </c>
      <c r="B1630" t="inlineStr">
        <is>
          <t>JOHN WILLIAM POPE FOUNDATION</t>
        </is>
      </c>
      <c r="C1630" t="inlineStr">
        <is>
          <t>58-1691765</t>
        </is>
      </c>
      <c r="D1630" t="inlineStr">
        <is>
          <t>North Carolina</t>
        </is>
      </c>
      <c r="E1630" t="inlineStr">
        <is>
          <t>NC</t>
        </is>
      </c>
      <c r="F1630" t="n">
        <v>2024</v>
      </c>
      <c r="G1630" t="n">
        <v>2</v>
      </c>
      <c r="H1630" s="13" t="n">
        <v>30565225</v>
      </c>
      <c r="I1630" s="12" t="n">
        <v>495</v>
      </c>
      <c r="J1630" s="13" t="n">
        <v>25000</v>
      </c>
      <c r="K1630" s="13">
        <f>IFERROR($H1630/$I1630,"")</f>
        <v/>
      </c>
      <c r="L1630" s="13" t="n">
        <v>666665</v>
      </c>
      <c r="M1630" t="inlineStr">
        <is>
          <t>VA, DC, NY</t>
        </is>
      </c>
      <c r="N1630" t="inlineStr">
        <is>
          <t>Yes</t>
        </is>
      </c>
      <c r="O1630" t="inlineStr">
        <is>
          <t>Yes</t>
        </is>
      </c>
      <c r="P1630" s="9" t="inlineStr">
        <is>
          <t>https://www.jwpf.org/</t>
        </is>
      </c>
      <c r="Q1630" s="9" t="inlineStr">
        <is>
          <t>https://grantcue.com/foundations/john-william-pope-foundation-581691765</t>
        </is>
      </c>
    </row>
    <row r="1631">
      <c r="A1631">
        <f>IF($E1631=$E1630,$A1630+1,1)</f>
        <v/>
      </c>
      <c r="B1631" t="inlineStr">
        <is>
          <t>THE MOREHEAD-CAIN FOUNDATION</t>
        </is>
      </c>
      <c r="C1631" t="inlineStr">
        <is>
          <t>56-0599225</t>
        </is>
      </c>
      <c r="D1631" t="inlineStr">
        <is>
          <t>North Carolina</t>
        </is>
      </c>
      <c r="E1631" t="inlineStr">
        <is>
          <t>NC</t>
        </is>
      </c>
      <c r="F1631" t="n">
        <v>2024</v>
      </c>
      <c r="G1631" t="n">
        <v>2</v>
      </c>
      <c r="H1631" s="13" t="n">
        <v>28793631</v>
      </c>
      <c r="I1631" s="12" t="n">
        <v>831</v>
      </c>
      <c r="J1631" s="13" t="n">
        <v>27344</v>
      </c>
      <c r="K1631" s="13">
        <f>IFERROR($H1631/$I1631,"")</f>
        <v/>
      </c>
      <c r="L1631" s="13" t="n">
        <v>4745945</v>
      </c>
      <c r="M1631" t="inlineStr">
        <is>
          <t>CA, NY</t>
        </is>
      </c>
      <c r="N1631" t="inlineStr">
        <is>
          <t>Yes</t>
        </is>
      </c>
      <c r="O1631" t="inlineStr">
        <is>
          <t>Yes</t>
        </is>
      </c>
      <c r="P1631" s="9" t="inlineStr">
        <is>
          <t>https://www.moreheadcain.org/</t>
        </is>
      </c>
      <c r="Q1631" s="9" t="inlineStr">
        <is>
          <t>https://grantcue.com/foundations/the-morehead-cain-foundation-560599225</t>
        </is>
      </c>
    </row>
    <row r="1632">
      <c r="A1632">
        <f>IF($E1632=$E1631,$A1631+1,1)</f>
        <v/>
      </c>
      <c r="B1632" t="inlineStr">
        <is>
          <t>BILL &amp; PEGGY BRITT FOUNDATION INC</t>
        </is>
      </c>
      <c r="C1632" t="inlineStr">
        <is>
          <t>88-1729194</t>
        </is>
      </c>
      <c r="D1632" t="inlineStr">
        <is>
          <t>North Carolina</t>
        </is>
      </c>
      <c r="E1632" t="inlineStr">
        <is>
          <t>NC</t>
        </is>
      </c>
      <c r="F1632" t="n">
        <v>2025</v>
      </c>
      <c r="G1632" t="n">
        <v>2</v>
      </c>
      <c r="H1632" s="13" t="n">
        <v>28020000</v>
      </c>
      <c r="I1632" s="12" t="n">
        <v>9</v>
      </c>
      <c r="J1632" s="13" t="n">
        <v>2020000</v>
      </c>
      <c r="K1632" s="13">
        <f>IFERROR($H1632/$I1632,"")</f>
        <v/>
      </c>
      <c r="L1632" s="13" t="n">
        <v>5000000</v>
      </c>
      <c r="M1632" t="inlineStr">
        <is>
          <t>TN, FL</t>
        </is>
      </c>
      <c r="N1632" t="inlineStr">
        <is>
          <t>No</t>
        </is>
      </c>
      <c r="O1632" t="inlineStr">
        <is>
          <t>Not stated</t>
        </is>
      </c>
      <c r="Q1632" s="9" t="inlineStr">
        <is>
          <t>https://grantcue.com/foundations/bill-and-peggy-britt-foundation-inc-881729194</t>
        </is>
      </c>
    </row>
    <row r="1633">
      <c r="A1633">
        <f>IF($E1633=$E1632,$A1632+1,1)</f>
        <v/>
      </c>
      <c r="B1633" t="inlineStr">
        <is>
          <t>THE CANNON FOUNDATION INC</t>
        </is>
      </c>
      <c r="C1633" t="inlineStr">
        <is>
          <t>56-6042532</t>
        </is>
      </c>
      <c r="D1633" t="inlineStr">
        <is>
          <t>North Carolina</t>
        </is>
      </c>
      <c r="E1633" t="inlineStr">
        <is>
          <t>NC</t>
        </is>
      </c>
      <c r="F1633" t="n">
        <v>2024</v>
      </c>
      <c r="G1633" t="n">
        <v>2</v>
      </c>
      <c r="H1633" s="13" t="n">
        <v>27295611</v>
      </c>
      <c r="I1633" s="12" t="n">
        <v>400</v>
      </c>
      <c r="J1633" s="13" t="n">
        <v>50000</v>
      </c>
      <c r="K1633" s="13">
        <f>IFERROR($H1633/$I1633,"")</f>
        <v/>
      </c>
      <c r="L1633" s="13" t="n">
        <v>550000</v>
      </c>
      <c r="M1633" t="inlineStr">
        <is>
          <t>SC, VA, GA</t>
        </is>
      </c>
      <c r="N1633" t="inlineStr">
        <is>
          <t>Yes</t>
        </is>
      </c>
      <c r="O1633" t="inlineStr">
        <is>
          <t>Yes</t>
        </is>
      </c>
      <c r="P1633" s="9" t="inlineStr">
        <is>
          <t>http://www.cannonfoundation.org/</t>
        </is>
      </c>
      <c r="Q1633" s="9" t="inlineStr">
        <is>
          <t>https://grantcue.com/foundations/the-cannon-foundation-inc-566042532</t>
        </is>
      </c>
    </row>
    <row r="1634">
      <c r="A1634">
        <f>IF($E1634=$E1633,$A1633+1,1)</f>
        <v/>
      </c>
      <c r="B1634" t="inlineStr">
        <is>
          <t>Z SMITH REYNOLDS FOUNDATION INC</t>
        </is>
      </c>
      <c r="C1634" t="inlineStr">
        <is>
          <t>58-6038145</t>
        </is>
      </c>
      <c r="D1634" t="inlineStr">
        <is>
          <t>North Carolina</t>
        </is>
      </c>
      <c r="E1634" t="inlineStr">
        <is>
          <t>NC</t>
        </is>
      </c>
      <c r="F1634" t="n">
        <v>2024</v>
      </c>
      <c r="G1634" t="n">
        <v>1</v>
      </c>
      <c r="H1634" s="13" t="n">
        <v>21748494</v>
      </c>
      <c r="I1634" s="12" t="n">
        <v>298</v>
      </c>
      <c r="J1634" s="13" t="n">
        <v>50000</v>
      </c>
      <c r="K1634" s="13">
        <f>IFERROR($H1634/$I1634,"")</f>
        <v/>
      </c>
      <c r="L1634" s="13" t="n">
        <v>1200000</v>
      </c>
      <c r="M1634" t="inlineStr">
        <is>
          <t>NY, CA, DC</t>
        </is>
      </c>
      <c r="N1634" t="inlineStr">
        <is>
          <t>No</t>
        </is>
      </c>
      <c r="O1634" t="inlineStr">
        <is>
          <t>Yes</t>
        </is>
      </c>
      <c r="Q1634" s="9" t="inlineStr">
        <is>
          <t>https://grantcue.com/foundations/z-smith-reynolds-foundation-inc-586038145</t>
        </is>
      </c>
    </row>
    <row r="1635">
      <c r="A1635">
        <f>IF($E1635=$E1634,$A1634+1,1)</f>
        <v/>
      </c>
      <c r="B1635" t="inlineStr">
        <is>
          <t>THE GOODNIGHT EDUCATIONAL FOUNDATION</t>
        </is>
      </c>
      <c r="C1635" t="inlineStr">
        <is>
          <t>56-6533546</t>
        </is>
      </c>
      <c r="D1635" t="inlineStr">
        <is>
          <t>North Carolina</t>
        </is>
      </c>
      <c r="E1635" t="inlineStr">
        <is>
          <t>NC</t>
        </is>
      </c>
      <c r="F1635" t="n">
        <v>2025</v>
      </c>
      <c r="G1635" t="n">
        <v>2</v>
      </c>
      <c r="H1635" s="13" t="n">
        <v>17670000</v>
      </c>
      <c r="I1635" s="12" t="n">
        <v>59</v>
      </c>
      <c r="J1635" s="13" t="n">
        <v>30000</v>
      </c>
      <c r="K1635" s="13">
        <f>IFERROR($H1635/$I1635,"")</f>
        <v/>
      </c>
      <c r="L1635" s="13" t="n">
        <v>5000000</v>
      </c>
      <c r="N1635" t="inlineStr">
        <is>
          <t>No</t>
        </is>
      </c>
      <c r="O1635" t="inlineStr">
        <is>
          <t>Not stated</t>
        </is>
      </c>
      <c r="Q1635" s="9" t="inlineStr">
        <is>
          <t>https://grantcue.com/foundations/the-goodnight-educational-foundation-566533546</t>
        </is>
      </c>
    </row>
    <row r="1636">
      <c r="A1636">
        <f>IF($E1636=$E1635,$A1635+1,1)</f>
        <v/>
      </c>
      <c r="B1636" t="inlineStr">
        <is>
          <t>CHARLES A CANNON TRUST NO 1</t>
        </is>
      </c>
      <c r="C1636" t="inlineStr">
        <is>
          <t>56-6132354</t>
        </is>
      </c>
      <c r="D1636" t="inlineStr">
        <is>
          <t>North Carolina</t>
        </is>
      </c>
      <c r="E1636" t="inlineStr">
        <is>
          <t>NC</t>
        </is>
      </c>
      <c r="F1636" t="n">
        <v>2024</v>
      </c>
      <c r="G1636" t="n">
        <v>1</v>
      </c>
      <c r="H1636" s="13" t="n">
        <v>17660502</v>
      </c>
      <c r="I1636" s="12" t="n">
        <v>85</v>
      </c>
      <c r="J1636" s="13" t="n">
        <v>65000</v>
      </c>
      <c r="K1636" s="13">
        <f>IFERROR($H1636/$I1636,"")</f>
        <v/>
      </c>
      <c r="L1636" s="13" t="n">
        <v>6233802</v>
      </c>
      <c r="M1636" t="inlineStr">
        <is>
          <t>SC</t>
        </is>
      </c>
      <c r="N1636" t="inlineStr">
        <is>
          <t>No</t>
        </is>
      </c>
      <c r="O1636" t="inlineStr">
        <is>
          <t>Not stated</t>
        </is>
      </c>
      <c r="Q1636" s="9" t="inlineStr">
        <is>
          <t>https://grantcue.com/foundations/charles-a-cannon-trust-no-1-566132354</t>
        </is>
      </c>
    </row>
    <row r="1637">
      <c r="A1637">
        <f>IF($E1637=$E1636,$A1636+1,1)</f>
        <v/>
      </c>
      <c r="B1637" t="inlineStr">
        <is>
          <t>John M Belk Endowment</t>
        </is>
      </c>
      <c r="C1637" t="inlineStr">
        <is>
          <t>56-1954114</t>
        </is>
      </c>
      <c r="D1637" t="inlineStr">
        <is>
          <t>North Carolina</t>
        </is>
      </c>
      <c r="E1637" t="inlineStr">
        <is>
          <t>NC</t>
        </is>
      </c>
      <c r="F1637" t="n">
        <v>2024</v>
      </c>
      <c r="G1637" t="n">
        <v>1</v>
      </c>
      <c r="H1637" s="13" t="n">
        <v>14691485</v>
      </c>
      <c r="I1637" s="12" t="n">
        <v>86</v>
      </c>
      <c r="J1637" s="13" t="n">
        <v>5000</v>
      </c>
      <c r="K1637" s="13">
        <f>IFERROR($H1637/$I1637,"")</f>
        <v/>
      </c>
      <c r="L1637" s="13" t="n">
        <v>2880000</v>
      </c>
      <c r="M1637" t="inlineStr">
        <is>
          <t>IN, MA</t>
        </is>
      </c>
      <c r="N1637" t="inlineStr">
        <is>
          <t>No</t>
        </is>
      </c>
      <c r="O1637" t="inlineStr">
        <is>
          <t>Not stated</t>
        </is>
      </c>
      <c r="Q1637" s="9" t="inlineStr">
        <is>
          <t>https://grantcue.com/foundations/john-m-belk-endowment-561954114</t>
        </is>
      </c>
    </row>
    <row r="1638">
      <c r="A1638">
        <f>IF($E1638=$E1637,$A1637+1,1)</f>
        <v/>
      </c>
      <c r="B1638" t="inlineStr">
        <is>
          <t>Earl and Kathryn Congdon Family Foundation</t>
        </is>
      </c>
      <c r="C1638" t="inlineStr">
        <is>
          <t>47-2962822</t>
        </is>
      </c>
      <c r="D1638" t="inlineStr">
        <is>
          <t>North Carolina</t>
        </is>
      </c>
      <c r="E1638" t="inlineStr">
        <is>
          <t>NC</t>
        </is>
      </c>
      <c r="F1638" t="n">
        <v>2024</v>
      </c>
      <c r="G1638" t="n">
        <v>2</v>
      </c>
      <c r="H1638" s="13" t="n">
        <v>14356892</v>
      </c>
      <c r="I1638" s="12" t="n">
        <v>432</v>
      </c>
      <c r="J1638" s="13" t="n">
        <v>6000</v>
      </c>
      <c r="K1638" s="13">
        <f>IFERROR($H1638/$I1638,"")</f>
        <v/>
      </c>
      <c r="L1638" s="13" t="n">
        <v>1023400</v>
      </c>
      <c r="M1638" t="inlineStr">
        <is>
          <t>KY, TN, MA</t>
        </is>
      </c>
      <c r="N1638" t="inlineStr">
        <is>
          <t>No</t>
        </is>
      </c>
      <c r="O1638" t="inlineStr">
        <is>
          <t>Not stated</t>
        </is>
      </c>
      <c r="Q1638" s="9" t="inlineStr">
        <is>
          <t>https://grantcue.com/foundations/earl-and-kathryn-congdon-family-foundation-472962822</t>
        </is>
      </c>
    </row>
    <row r="1639">
      <c r="A1639">
        <f>IF($E1639=$E1638,$A1638+1,1)</f>
        <v/>
      </c>
      <c r="B1639" t="inlineStr">
        <is>
          <t>MATTICK FAMILY FOUNDATION INC</t>
        </is>
      </c>
      <c r="C1639" t="inlineStr">
        <is>
          <t>20-3588786</t>
        </is>
      </c>
      <c r="D1639" t="inlineStr">
        <is>
          <t>North Carolina</t>
        </is>
      </c>
      <c r="E1639" t="inlineStr">
        <is>
          <t>NC</t>
        </is>
      </c>
      <c r="F1639" t="n">
        <v>2025</v>
      </c>
      <c r="G1639" t="n">
        <v>2</v>
      </c>
      <c r="H1639" s="13" t="n">
        <v>14261816</v>
      </c>
      <c r="I1639" s="12" t="n">
        <v>53</v>
      </c>
      <c r="J1639" s="13" t="n">
        <v>100000</v>
      </c>
      <c r="K1639" s="13">
        <f>IFERROR($H1639/$I1639,"")</f>
        <v/>
      </c>
      <c r="L1639" s="13" t="n">
        <v>2000000</v>
      </c>
      <c r="M1639" t="inlineStr">
        <is>
          <t>FL, KY, IL</t>
        </is>
      </c>
      <c r="N1639" t="inlineStr">
        <is>
          <t>No</t>
        </is>
      </c>
      <c r="O1639" t="inlineStr">
        <is>
          <t>Not stated</t>
        </is>
      </c>
      <c r="Q1639" s="9" t="inlineStr">
        <is>
          <t>https://grantcue.com/foundations/mattick-family-foundation-inc-203588786</t>
        </is>
      </c>
    </row>
    <row r="1640">
      <c r="A1640">
        <f>IF($E1640=$E1639,$A1639+1,1)</f>
        <v/>
      </c>
      <c r="B1640" t="inlineStr">
        <is>
          <t>DAVID AND NICOLE TEPPER CHARITABLE FOUNDATION</t>
        </is>
      </c>
      <c r="C1640" t="inlineStr">
        <is>
          <t>85-2618674</t>
        </is>
      </c>
      <c r="D1640" t="inlineStr">
        <is>
          <t>North Carolina</t>
        </is>
      </c>
      <c r="E1640" t="inlineStr">
        <is>
          <t>NC</t>
        </is>
      </c>
      <c r="F1640" t="n">
        <v>2024</v>
      </c>
      <c r="G1640" t="n">
        <v>1</v>
      </c>
      <c r="H1640" s="13" t="n">
        <v>12917323</v>
      </c>
      <c r="I1640" s="12" t="n">
        <v>51</v>
      </c>
      <c r="J1640" s="13" t="n">
        <v>113250</v>
      </c>
      <c r="K1640" s="13">
        <f>IFERROR($H1640/$I1640,"")</f>
        <v/>
      </c>
      <c r="L1640" s="13" t="n">
        <v>1000000</v>
      </c>
      <c r="M1640" t="inlineStr">
        <is>
          <t>DC, FL, NY</t>
        </is>
      </c>
      <c r="N1640" t="inlineStr">
        <is>
          <t>No</t>
        </is>
      </c>
      <c r="O1640" t="inlineStr">
        <is>
          <t>Not stated</t>
        </is>
      </c>
      <c r="Q1640" s="9" t="inlineStr">
        <is>
          <t>https://grantcue.com/foundations/david-and-nicole-tepper-charitable-foundation-852618674</t>
        </is>
      </c>
    </row>
    <row r="1641">
      <c r="A1641">
        <f>IF($E1641=$E1640,$A1640+1,1)</f>
        <v/>
      </c>
      <c r="B1641" t="inlineStr">
        <is>
          <t>The David Belk Cannon Foundation</t>
        </is>
      </c>
      <c r="C1641" t="inlineStr">
        <is>
          <t>27-0004751</t>
        </is>
      </c>
      <c r="D1641" t="inlineStr">
        <is>
          <t>North Carolina</t>
        </is>
      </c>
      <c r="E1641" t="inlineStr">
        <is>
          <t>NC</t>
        </is>
      </c>
      <c r="F1641" t="n">
        <v>2024</v>
      </c>
      <c r="G1641" t="n">
        <v>2</v>
      </c>
      <c r="H1641" s="13" t="n">
        <v>12312198</v>
      </c>
      <c r="I1641" s="12" t="n">
        <v>80</v>
      </c>
      <c r="J1641" s="13" t="n">
        <v>52500</v>
      </c>
      <c r="K1641" s="13">
        <f>IFERROR($H1641/$I1641,"")</f>
        <v/>
      </c>
      <c r="L1641" s="13" t="n">
        <v>1500000</v>
      </c>
      <c r="M1641" t="inlineStr">
        <is>
          <t>VA, MA, NY</t>
        </is>
      </c>
      <c r="N1641" t="inlineStr">
        <is>
          <t>No</t>
        </is>
      </c>
      <c r="O1641" t="inlineStr">
        <is>
          <t>Not stated</t>
        </is>
      </c>
      <c r="Q1641" s="9" t="inlineStr">
        <is>
          <t>https://grantcue.com/foundations/the-david-belk-cannon-foundation-270004751</t>
        </is>
      </c>
    </row>
    <row r="1642">
      <c r="A1642">
        <f>IF($E1642=$E1641,$A1641+1,1)</f>
        <v/>
      </c>
      <c r="B1642" t="inlineStr">
        <is>
          <t>ROY LICHTENSTEIN FOUNDATION</t>
        </is>
      </c>
      <c r="C1642" t="inlineStr">
        <is>
          <t>91-1898350</t>
        </is>
      </c>
      <c r="D1642" t="inlineStr">
        <is>
          <t>North Carolina</t>
        </is>
      </c>
      <c r="E1642" t="inlineStr">
        <is>
          <t>NC</t>
        </is>
      </c>
      <c r="F1642" t="n">
        <v>2024</v>
      </c>
      <c r="G1642" t="n">
        <v>1</v>
      </c>
      <c r="H1642" s="13" t="n">
        <v>11878809</v>
      </c>
      <c r="I1642" s="12" t="n">
        <v>14</v>
      </c>
      <c r="J1642" s="13" t="n">
        <v>22000</v>
      </c>
      <c r="K1642" s="13">
        <f>IFERROR($H1642/$I1642,"")</f>
        <v/>
      </c>
      <c r="L1642" s="13" t="n">
        <v>7239083</v>
      </c>
      <c r="M1642" t="inlineStr">
        <is>
          <t>OH, NY, DC</t>
        </is>
      </c>
      <c r="N1642" t="inlineStr">
        <is>
          <t>No</t>
        </is>
      </c>
      <c r="O1642" t="inlineStr">
        <is>
          <t>Not stated</t>
        </is>
      </c>
      <c r="Q1642" s="9" t="inlineStr">
        <is>
          <t>https://grantcue.com/foundations/roy-lichtenstein-foundation-911898350</t>
        </is>
      </c>
    </row>
    <row r="1643">
      <c r="A1643">
        <f>IF($E1643=$E1642,$A1642+1,1)</f>
        <v/>
      </c>
      <c r="B1643" t="inlineStr">
        <is>
          <t>DOUGLAS S WITCHER FAMILY FOUNDATION</t>
        </is>
      </c>
      <c r="C1643" t="inlineStr">
        <is>
          <t>84-3940586</t>
        </is>
      </c>
      <c r="D1643" t="inlineStr">
        <is>
          <t>North Carolina</t>
        </is>
      </c>
      <c r="E1643" t="inlineStr">
        <is>
          <t>NC</t>
        </is>
      </c>
      <c r="F1643" t="n">
        <v>2025</v>
      </c>
      <c r="G1643" t="n">
        <v>2</v>
      </c>
      <c r="H1643" s="13" t="n">
        <v>11710164</v>
      </c>
      <c r="I1643" s="12" t="n">
        <v>54</v>
      </c>
      <c r="J1643" s="13" t="n">
        <v>50000</v>
      </c>
      <c r="K1643" s="13">
        <f>IFERROR($H1643/$I1643,"")</f>
        <v/>
      </c>
      <c r="L1643" s="13" t="n">
        <v>4000000</v>
      </c>
      <c r="M1643" t="inlineStr">
        <is>
          <t>NV, CA</t>
        </is>
      </c>
      <c r="N1643" t="inlineStr">
        <is>
          <t>No</t>
        </is>
      </c>
      <c r="O1643" t="inlineStr">
        <is>
          <t>Not stated</t>
        </is>
      </c>
      <c r="Q1643" s="9" t="inlineStr">
        <is>
          <t>https://grantcue.com/foundations/douglas-s-witcher-family-foundation-843940586</t>
        </is>
      </c>
    </row>
    <row r="1644">
      <c r="A1644">
        <f>IF($E1644=$E1643,$A1643+1,1)</f>
        <v/>
      </c>
      <c r="B1644" t="inlineStr">
        <is>
          <t>THE JOSEPH M BRYAN FOUNDATION</t>
        </is>
      </c>
      <c r="C1644" t="inlineStr">
        <is>
          <t>56-1548051</t>
        </is>
      </c>
      <c r="D1644" t="inlineStr">
        <is>
          <t>North Carolina</t>
        </is>
      </c>
      <c r="E1644" t="inlineStr">
        <is>
          <t>NC</t>
        </is>
      </c>
      <c r="F1644" t="n">
        <v>2024</v>
      </c>
      <c r="G1644" t="n">
        <v>2</v>
      </c>
      <c r="H1644" s="13" t="n">
        <v>11513302</v>
      </c>
      <c r="I1644" s="12" t="n">
        <v>114</v>
      </c>
      <c r="J1644" s="13" t="n">
        <v>15000</v>
      </c>
      <c r="K1644" s="13">
        <f>IFERROR($H1644/$I1644,"")</f>
        <v/>
      </c>
      <c r="L1644" s="13" t="n">
        <v>6096912</v>
      </c>
      <c r="M1644" t="inlineStr">
        <is>
          <t>GA, MO</t>
        </is>
      </c>
      <c r="N1644" t="inlineStr">
        <is>
          <t>No</t>
        </is>
      </c>
      <c r="O1644" t="inlineStr">
        <is>
          <t>Not stated</t>
        </is>
      </c>
      <c r="Q1644" s="9" t="inlineStr">
        <is>
          <t>https://grantcue.com/foundations/the-joseph-m-bryan-foundation-561548051</t>
        </is>
      </c>
    </row>
    <row r="1645">
      <c r="A1645">
        <f>IF($E1645=$E1644,$A1644+1,1)</f>
        <v/>
      </c>
      <c r="B1645" t="inlineStr">
        <is>
          <t>SOMA FOUNDATION INC</t>
        </is>
      </c>
      <c r="C1645" t="inlineStr">
        <is>
          <t>46-3994466</t>
        </is>
      </c>
      <c r="D1645" t="inlineStr">
        <is>
          <t>North Carolina</t>
        </is>
      </c>
      <c r="E1645" t="inlineStr">
        <is>
          <t>NC</t>
        </is>
      </c>
      <c r="F1645" t="n">
        <v>2024</v>
      </c>
      <c r="G1645" t="n">
        <v>1</v>
      </c>
      <c r="H1645" s="13" t="n">
        <v>11473126</v>
      </c>
      <c r="I1645" s="12" t="n">
        <v>67</v>
      </c>
      <c r="J1645" s="13" t="n">
        <v>40000</v>
      </c>
      <c r="K1645" s="13">
        <f>IFERROR($H1645/$I1645,"")</f>
        <v/>
      </c>
      <c r="L1645" s="13" t="n">
        <v>2000000</v>
      </c>
      <c r="M1645" t="inlineStr">
        <is>
          <t>GA, MA, TX</t>
        </is>
      </c>
      <c r="N1645" t="inlineStr">
        <is>
          <t>No</t>
        </is>
      </c>
      <c r="O1645" t="inlineStr">
        <is>
          <t>Not stated</t>
        </is>
      </c>
      <c r="Q1645" s="9" t="inlineStr">
        <is>
          <t>https://grantcue.com/foundations/soma-foundation-inc-463994466</t>
        </is>
      </c>
    </row>
    <row r="1646">
      <c r="A1646">
        <f>IF($E1646=$E1645,$A1645+1,1)</f>
        <v/>
      </c>
      <c r="B1646" t="inlineStr">
        <is>
          <t>THE GAMBRELL FOUNDATION</t>
        </is>
      </c>
      <c r="C1646" t="inlineStr">
        <is>
          <t>56-2120679</t>
        </is>
      </c>
      <c r="D1646" t="inlineStr">
        <is>
          <t>North Carolina</t>
        </is>
      </c>
      <c r="E1646" t="inlineStr">
        <is>
          <t>NC</t>
        </is>
      </c>
      <c r="F1646" t="n">
        <v>2024</v>
      </c>
      <c r="G1646" t="n">
        <v>2</v>
      </c>
      <c r="H1646" s="13" t="n">
        <v>10091327</v>
      </c>
      <c r="I1646" s="12" t="n">
        <v>55</v>
      </c>
      <c r="J1646" s="13" t="n">
        <v>100000</v>
      </c>
      <c r="K1646" s="13">
        <f>IFERROR($H1646/$I1646,"")</f>
        <v/>
      </c>
      <c r="L1646" s="13" t="n">
        <v>1000000</v>
      </c>
      <c r="M1646" t="inlineStr">
        <is>
          <t>DC, CA, NY</t>
        </is>
      </c>
      <c r="N1646" t="inlineStr">
        <is>
          <t>No</t>
        </is>
      </c>
      <c r="O1646" t="inlineStr">
        <is>
          <t>Not stated</t>
        </is>
      </c>
      <c r="Q1646" s="9" t="inlineStr">
        <is>
          <t>https://grantcue.com/foundations/the-gambrell-foundation-562120679</t>
        </is>
      </c>
    </row>
    <row r="1647">
      <c r="A1647">
        <f>IF($E1647=$E1646,$A1646+1,1)</f>
        <v/>
      </c>
      <c r="B1647" t="inlineStr">
        <is>
          <t>THE ROBERT P HOLDING FOUNDATION INC</t>
        </is>
      </c>
      <c r="C1647" t="inlineStr">
        <is>
          <t>56-6044205</t>
        </is>
      </c>
      <c r="D1647" t="inlineStr">
        <is>
          <t>North Carolina</t>
        </is>
      </c>
      <c r="E1647" t="inlineStr">
        <is>
          <t>NC</t>
        </is>
      </c>
      <c r="F1647" t="n">
        <v>2025</v>
      </c>
      <c r="G1647" t="n">
        <v>2</v>
      </c>
      <c r="H1647" s="13" t="n">
        <v>10039331</v>
      </c>
      <c r="I1647" s="12" t="n">
        <v>151</v>
      </c>
      <c r="J1647" s="13" t="n">
        <v>20000</v>
      </c>
      <c r="K1647" s="13">
        <f>IFERROR($H1647/$I1647,"")</f>
        <v/>
      </c>
      <c r="L1647" s="13" t="n">
        <v>1299542</v>
      </c>
      <c r="M1647" t="inlineStr">
        <is>
          <t>VA, TN</t>
        </is>
      </c>
      <c r="N1647" t="inlineStr">
        <is>
          <t>No</t>
        </is>
      </c>
      <c r="O1647" t="inlineStr">
        <is>
          <t>Not stated</t>
        </is>
      </c>
      <c r="Q1647" s="9" t="inlineStr">
        <is>
          <t>https://grantcue.com/foundations/the-robert-p-holding-foundation-inc-566044205</t>
        </is>
      </c>
    </row>
    <row r="1648">
      <c r="A1648">
        <f>IF($E1648=$E1647,$A1647+1,1)</f>
        <v/>
      </c>
      <c r="B1648" t="inlineStr">
        <is>
          <t>ALBEMARLE FOUNDATION</t>
        </is>
      </c>
      <c r="C1648" t="inlineStr">
        <is>
          <t>20-4798471</t>
        </is>
      </c>
      <c r="D1648" t="inlineStr">
        <is>
          <t>North Carolina</t>
        </is>
      </c>
      <c r="E1648" t="inlineStr">
        <is>
          <t>NC</t>
        </is>
      </c>
      <c r="F1648" t="n">
        <v>2024</v>
      </c>
      <c r="G1648" t="n">
        <v>2</v>
      </c>
      <c r="H1648" s="13" t="n">
        <v>9093080</v>
      </c>
      <c r="I1648" s="12" t="n">
        <v>1553</v>
      </c>
      <c r="J1648" s="13" t="n">
        <v>734</v>
      </c>
      <c r="K1648" s="13">
        <f>IFERROR($H1648/$I1648,"")</f>
        <v/>
      </c>
      <c r="L1648" s="13" t="n">
        <v>1359587</v>
      </c>
      <c r="M1648" t="inlineStr">
        <is>
          <t>DE, TX, AR</t>
        </is>
      </c>
      <c r="N1648" t="inlineStr">
        <is>
          <t>Yes</t>
        </is>
      </c>
      <c r="O1648" t="inlineStr">
        <is>
          <t>Yes</t>
        </is>
      </c>
      <c r="P1648" s="9" t="inlineStr">
        <is>
          <t>https://www.albemarlefoundation.org/</t>
        </is>
      </c>
      <c r="Q1648" s="9" t="inlineStr">
        <is>
          <t>https://grantcue.com/foundations/albemarle-foundation-204798471</t>
        </is>
      </c>
    </row>
    <row r="1649">
      <c r="A1649">
        <f>IF($E1649=$E1648,$A1648+1,1)</f>
        <v/>
      </c>
      <c r="B1649" t="inlineStr">
        <is>
          <t>NUCOR CHARITABLE FOUNDATION</t>
        </is>
      </c>
      <c r="C1649" t="inlineStr">
        <is>
          <t>87-3559274</t>
        </is>
      </c>
      <c r="D1649" t="inlineStr">
        <is>
          <t>North Carolina</t>
        </is>
      </c>
      <c r="E1649" t="inlineStr">
        <is>
          <t>NC</t>
        </is>
      </c>
      <c r="F1649" t="n">
        <v>2025</v>
      </c>
      <c r="G1649" t="n">
        <v>2</v>
      </c>
      <c r="H1649" s="13" t="n">
        <v>8844300</v>
      </c>
      <c r="I1649" s="12" t="n">
        <v>94</v>
      </c>
      <c r="J1649" s="13" t="n">
        <v>35000</v>
      </c>
      <c r="K1649" s="13">
        <f>IFERROR($H1649/$I1649,"")</f>
        <v/>
      </c>
      <c r="L1649" s="13" t="n">
        <v>1000000</v>
      </c>
      <c r="M1649" t="inlineStr">
        <is>
          <t>DC, GA, SC</t>
        </is>
      </c>
      <c r="N1649" t="inlineStr">
        <is>
          <t>No</t>
        </is>
      </c>
      <c r="O1649" t="inlineStr">
        <is>
          <t>Not stated</t>
        </is>
      </c>
      <c r="Q1649" s="9" t="inlineStr">
        <is>
          <t>https://grantcue.com/foundations/nucor-charitable-foundation-873559274</t>
        </is>
      </c>
    </row>
    <row r="1650">
      <c r="A1650">
        <f>IF($E1650=$E1649,$A1649+1,1)</f>
        <v/>
      </c>
      <c r="B1650" t="inlineStr">
        <is>
          <t>MEAD FAMILY FOUNDATION</t>
        </is>
      </c>
      <c r="C1650" t="inlineStr">
        <is>
          <t>52-1646030</t>
        </is>
      </c>
      <c r="D1650" t="inlineStr">
        <is>
          <t>North Carolina</t>
        </is>
      </c>
      <c r="E1650" t="inlineStr">
        <is>
          <t>NC</t>
        </is>
      </c>
      <c r="F1650" t="n">
        <v>2025</v>
      </c>
      <c r="G1650" t="n">
        <v>2</v>
      </c>
      <c r="H1650" s="13" t="n">
        <v>8183000</v>
      </c>
      <c r="I1650" s="12" t="n">
        <v>90</v>
      </c>
      <c r="J1650" s="13" t="n">
        <v>40000</v>
      </c>
      <c r="K1650" s="13">
        <f>IFERROR($H1650/$I1650,"")</f>
        <v/>
      </c>
      <c r="L1650" s="13" t="n">
        <v>700000</v>
      </c>
      <c r="M1650" t="inlineStr">
        <is>
          <t>MD, FL, CA</t>
        </is>
      </c>
      <c r="N1650" t="inlineStr">
        <is>
          <t>Yes</t>
        </is>
      </c>
      <c r="O1650" t="inlineStr">
        <is>
          <t>Yes</t>
        </is>
      </c>
      <c r="P1650" s="9" t="inlineStr">
        <is>
          <t>https://www.meadfamilyfdn.org/</t>
        </is>
      </c>
      <c r="Q1650" s="9" t="inlineStr">
        <is>
          <t>https://grantcue.com/foundations/mead-family-foundation-c-o-intentional-philanthropy-llc-521646030</t>
        </is>
      </c>
    </row>
    <row r="1651">
      <c r="A1651">
        <f>IF($E1651=$E1650,$A1650+1,1)</f>
        <v/>
      </c>
      <c r="B1651" t="inlineStr">
        <is>
          <t>THE KRAFT HEINZ COMPANY FOUNDATION</t>
        </is>
      </c>
      <c r="C1651" t="inlineStr">
        <is>
          <t>46-0858318</t>
        </is>
      </c>
      <c r="D1651" t="inlineStr">
        <is>
          <t>North Carolina</t>
        </is>
      </c>
      <c r="E1651" t="inlineStr">
        <is>
          <t>NC</t>
        </is>
      </c>
      <c r="F1651" t="n">
        <v>2024</v>
      </c>
      <c r="G1651" t="n">
        <v>1</v>
      </c>
      <c r="H1651" s="13" t="n">
        <v>8036314</v>
      </c>
      <c r="I1651" s="12" t="n">
        <v>13</v>
      </c>
      <c r="J1651" s="13" t="n">
        <v>200000</v>
      </c>
      <c r="K1651" s="13">
        <f>IFERROR($H1651/$I1651,"")</f>
        <v/>
      </c>
      <c r="L1651" s="13" t="n">
        <v>5001314</v>
      </c>
      <c r="M1651" t="inlineStr">
        <is>
          <t>IL, NY, AK</t>
        </is>
      </c>
      <c r="N1651" t="inlineStr">
        <is>
          <t>No</t>
        </is>
      </c>
      <c r="O1651" t="inlineStr">
        <is>
          <t>Not stated</t>
        </is>
      </c>
      <c r="Q1651" s="9" t="inlineStr">
        <is>
          <t>https://grantcue.com/foundations/the-kraft-heinz-company-foundation-460858318</t>
        </is>
      </c>
    </row>
    <row r="1652">
      <c r="A1652">
        <f>IF($E1652=$E1651,$A1651+1,1)</f>
        <v/>
      </c>
      <c r="B1652" t="inlineStr">
        <is>
          <t>HENRY E HALLER JR FOUNDATION</t>
        </is>
      </c>
      <c r="C1652" t="inlineStr">
        <is>
          <t>52-2250015</t>
        </is>
      </c>
      <c r="D1652" t="inlineStr">
        <is>
          <t>North Carolina</t>
        </is>
      </c>
      <c r="E1652" t="inlineStr">
        <is>
          <t>NC</t>
        </is>
      </c>
      <c r="F1652" t="n">
        <v>2025</v>
      </c>
      <c r="G1652" t="n">
        <v>2</v>
      </c>
      <c r="H1652" s="13" t="n">
        <v>7566600</v>
      </c>
      <c r="I1652" s="12" t="n">
        <v>44</v>
      </c>
      <c r="J1652" s="13" t="n">
        <v>25000</v>
      </c>
      <c r="K1652" s="13">
        <f>IFERROR($H1652/$I1652,"")</f>
        <v/>
      </c>
      <c r="L1652" s="13" t="n">
        <v>1012700</v>
      </c>
      <c r="M1652" t="inlineStr">
        <is>
          <t>FL, OH, CA</t>
        </is>
      </c>
      <c r="N1652" t="inlineStr">
        <is>
          <t>Yes</t>
        </is>
      </c>
      <c r="O1652" t="inlineStr">
        <is>
          <t>Not stated</t>
        </is>
      </c>
      <c r="Q1652" s="9" t="inlineStr">
        <is>
          <t>https://grantcue.com/foundations/henry-e-haller-jr-foundation-522250015</t>
        </is>
      </c>
    </row>
    <row r="1653">
      <c r="A1653">
        <f>IF($E1653=$E1652,$A1652+1,1)</f>
        <v/>
      </c>
      <c r="B1653" t="inlineStr">
        <is>
          <t>THE SCOTT FAMILY FOUNDATION (DE) INC</t>
        </is>
      </c>
      <c r="C1653" t="inlineStr">
        <is>
          <t>65-0300419</t>
        </is>
      </c>
      <c r="D1653" t="inlineStr">
        <is>
          <t>North Carolina</t>
        </is>
      </c>
      <c r="E1653" t="inlineStr">
        <is>
          <t>NC</t>
        </is>
      </c>
      <c r="F1653" t="n">
        <v>2025</v>
      </c>
      <c r="G1653" t="n">
        <v>2</v>
      </c>
      <c r="H1653" s="13" t="n">
        <v>7278358</v>
      </c>
      <c r="I1653" s="12" t="n">
        <v>11</v>
      </c>
      <c r="J1653" s="13" t="n">
        <v>245803</v>
      </c>
      <c r="K1653" s="13">
        <f>IFERROR($H1653/$I1653,"")</f>
        <v/>
      </c>
      <c r="L1653" s="13" t="n">
        <v>3190000</v>
      </c>
      <c r="M1653" t="inlineStr">
        <is>
          <t>FL, SC, VA</t>
        </is>
      </c>
      <c r="N1653" t="inlineStr">
        <is>
          <t>No</t>
        </is>
      </c>
      <c r="O1653" t="inlineStr">
        <is>
          <t>Not stated</t>
        </is>
      </c>
      <c r="Q1653" s="9" t="inlineStr">
        <is>
          <t>https://grantcue.com/foundations/the-scott-family-foundation-de-inc-650300419</t>
        </is>
      </c>
    </row>
    <row r="1654">
      <c r="A1654">
        <f>IF($E1654=$E1653,$A1653+1,1)</f>
        <v/>
      </c>
      <c r="B1654" t="inlineStr">
        <is>
          <t>MCDONALD AGAPE FOUNDATION</t>
        </is>
      </c>
      <c r="C1654" t="inlineStr">
        <is>
          <t>38-2840692</t>
        </is>
      </c>
      <c r="D1654" t="inlineStr">
        <is>
          <t>North Carolina</t>
        </is>
      </c>
      <c r="E1654" t="inlineStr">
        <is>
          <t>NC</t>
        </is>
      </c>
      <c r="F1654" t="n">
        <v>2024</v>
      </c>
      <c r="G1654" t="n">
        <v>1</v>
      </c>
      <c r="H1654" s="13" t="n">
        <v>6975127</v>
      </c>
      <c r="I1654" s="12" t="n">
        <v>55</v>
      </c>
      <c r="J1654" s="13" t="n">
        <v>91620</v>
      </c>
      <c r="K1654" s="13">
        <f>IFERROR($H1654/$I1654,"")</f>
        <v/>
      </c>
      <c r="L1654" s="13" t="n">
        <v>585282</v>
      </c>
      <c r="M1654" t="inlineStr">
        <is>
          <t>GA, DC, LA</t>
        </is>
      </c>
      <c r="N1654" t="inlineStr">
        <is>
          <t>No</t>
        </is>
      </c>
      <c r="O1654" t="inlineStr">
        <is>
          <t>Not stated</t>
        </is>
      </c>
      <c r="Q1654" s="9" t="inlineStr">
        <is>
          <t>https://grantcue.com/foundations/mcdonald-agape-foundation-382840692</t>
        </is>
      </c>
    </row>
    <row r="1655">
      <c r="A1655">
        <f>IF($E1655=$E1654,$A1654+1,1)</f>
        <v/>
      </c>
      <c r="B1655" t="inlineStr">
        <is>
          <t>ALLY CHARITABLE FOUNDATION</t>
        </is>
      </c>
      <c r="C1655" t="inlineStr">
        <is>
          <t>84-4571035</t>
        </is>
      </c>
      <c r="D1655" t="inlineStr">
        <is>
          <t>North Carolina</t>
        </is>
      </c>
      <c r="E1655" t="inlineStr">
        <is>
          <t>NC</t>
        </is>
      </c>
      <c r="F1655" t="n">
        <v>2024</v>
      </c>
      <c r="G1655" t="n">
        <v>1</v>
      </c>
      <c r="H1655" s="13" t="n">
        <v>6888000</v>
      </c>
      <c r="I1655" s="12" t="n">
        <v>182</v>
      </c>
      <c r="J1655" s="13" t="n">
        <v>20000</v>
      </c>
      <c r="K1655" s="13">
        <f>IFERROR($H1655/$I1655,"")</f>
        <v/>
      </c>
      <c r="L1655" s="13" t="n">
        <v>1000000</v>
      </c>
      <c r="M1655" t="inlineStr">
        <is>
          <t>MI, UT, CA</t>
        </is>
      </c>
      <c r="N1655" t="inlineStr">
        <is>
          <t>Yes</t>
        </is>
      </c>
      <c r="O1655" t="inlineStr">
        <is>
          <t>Not stated</t>
        </is>
      </c>
      <c r="P1655" s="9" t="inlineStr">
        <is>
          <t>https://www.ally.com/ABOUT/SOCIAL-IMPACT/GRANTS/</t>
        </is>
      </c>
      <c r="Q1655" s="9" t="inlineStr">
        <is>
          <t>https://grantcue.com/foundations/ally-charitable-foundation-844571035</t>
        </is>
      </c>
    </row>
    <row r="1656">
      <c r="A1656">
        <f>IF($E1656=$E1655,$A1655+1,1)</f>
        <v/>
      </c>
      <c r="B1656" t="inlineStr">
        <is>
          <t>The Graham Foundation</t>
        </is>
      </c>
      <c r="C1656" t="inlineStr">
        <is>
          <t>57-0805774</t>
        </is>
      </c>
      <c r="D1656" t="inlineStr">
        <is>
          <t>North Carolina</t>
        </is>
      </c>
      <c r="E1656" t="inlineStr">
        <is>
          <t>NC</t>
        </is>
      </c>
      <c r="F1656" t="n">
        <v>2024</v>
      </c>
      <c r="G1656" t="n">
        <v>2</v>
      </c>
      <c r="H1656" s="13" t="n">
        <v>6490000</v>
      </c>
      <c r="I1656" s="12" t="n">
        <v>33</v>
      </c>
      <c r="J1656" s="13" t="n">
        <v>36500</v>
      </c>
      <c r="K1656" s="13">
        <f>IFERROR($H1656/$I1656,"")</f>
        <v/>
      </c>
      <c r="L1656" s="13" t="n">
        <v>825000</v>
      </c>
      <c r="M1656" t="inlineStr">
        <is>
          <t>SC, FL</t>
        </is>
      </c>
      <c r="N1656" t="inlineStr">
        <is>
          <t>No</t>
        </is>
      </c>
      <c r="O1656" t="inlineStr">
        <is>
          <t>Not stated</t>
        </is>
      </c>
      <c r="Q1656" s="9" t="inlineStr">
        <is>
          <t>https://grantcue.com/foundations/the-graham-foundation-570805774</t>
        </is>
      </c>
    </row>
    <row r="1657">
      <c r="A1657">
        <f>IF($E1657=$E1656,$A1656+1,1)</f>
        <v/>
      </c>
      <c r="B1657" t="inlineStr">
        <is>
          <t>THE MCMICHAEL FAMILY FOUNDATION</t>
        </is>
      </c>
      <c r="C1657" t="inlineStr">
        <is>
          <t>56-1774976</t>
        </is>
      </c>
      <c r="D1657" t="inlineStr">
        <is>
          <t>North Carolina</t>
        </is>
      </c>
      <c r="E1657" t="inlineStr">
        <is>
          <t>NC</t>
        </is>
      </c>
      <c r="F1657" t="n">
        <v>2024</v>
      </c>
      <c r="G1657" t="n">
        <v>2</v>
      </c>
      <c r="H1657" s="13" t="n">
        <v>6379401</v>
      </c>
      <c r="I1657" s="12" t="n">
        <v>19</v>
      </c>
      <c r="J1657" s="13" t="n">
        <v>200000</v>
      </c>
      <c r="K1657" s="13">
        <f>IFERROR($H1657/$I1657,"")</f>
        <v/>
      </c>
      <c r="L1657" s="13" t="n">
        <v>1586600</v>
      </c>
      <c r="M1657" t="inlineStr">
        <is>
          <t>GA, OH, KY</t>
        </is>
      </c>
      <c r="N1657" t="inlineStr">
        <is>
          <t>No</t>
        </is>
      </c>
      <c r="O1657" t="inlineStr">
        <is>
          <t>Not stated</t>
        </is>
      </c>
      <c r="Q1657" s="9" t="inlineStr">
        <is>
          <t>https://grantcue.com/foundations/the-mcmichael-family-foundation-561774976</t>
        </is>
      </c>
    </row>
    <row r="1658">
      <c r="A1658">
        <f>IF($E1658=$E1657,$A1657+1,1)</f>
        <v/>
      </c>
      <c r="B1658" t="inlineStr">
        <is>
          <t>LAUGHING GULL FOUNDATION</t>
        </is>
      </c>
      <c r="C1658" t="inlineStr">
        <is>
          <t>36-4749289</t>
        </is>
      </c>
      <c r="D1658" t="inlineStr">
        <is>
          <t>North Carolina</t>
        </is>
      </c>
      <c r="E1658" t="inlineStr">
        <is>
          <t>NC</t>
        </is>
      </c>
      <c r="F1658" t="n">
        <v>2024</v>
      </c>
      <c r="G1658" t="n">
        <v>1</v>
      </c>
      <c r="H1658" s="13" t="n">
        <v>6231370</v>
      </c>
      <c r="I1658" s="12" t="n">
        <v>127</v>
      </c>
      <c r="J1658" s="13" t="n">
        <v>50000</v>
      </c>
      <c r="K1658" s="13">
        <f>IFERROR($H1658/$I1658,"")</f>
        <v/>
      </c>
      <c r="L1658" s="13" t="n">
        <v>160000</v>
      </c>
      <c r="M1658" t="inlineStr">
        <is>
          <t>GA, VA, SC</t>
        </is>
      </c>
      <c r="N1658" t="inlineStr">
        <is>
          <t>No</t>
        </is>
      </c>
      <c r="O1658" t="inlineStr">
        <is>
          <t>Not stated</t>
        </is>
      </c>
      <c r="Q1658" s="9" t="inlineStr">
        <is>
          <t>https://grantcue.com/foundations/laughing-gull-foundation-364749289</t>
        </is>
      </c>
    </row>
    <row r="1659">
      <c r="A1659">
        <f>IF($E1659=$E1658,$A1658+1,1)</f>
        <v/>
      </c>
      <c r="B1659" t="inlineStr">
        <is>
          <t>Louis DeJoy &amp; Aldona Z Wos Family Foundation Inc</t>
        </is>
      </c>
      <c r="C1659" t="inlineStr">
        <is>
          <t>20-3466009</t>
        </is>
      </c>
      <c r="D1659" t="inlineStr">
        <is>
          <t>North Carolina</t>
        </is>
      </c>
      <c r="E1659" t="inlineStr">
        <is>
          <t>NC</t>
        </is>
      </c>
      <c r="F1659" t="n">
        <v>2024</v>
      </c>
      <c r="G1659" t="n">
        <v>2</v>
      </c>
      <c r="H1659" s="13" t="n">
        <v>6182863</v>
      </c>
      <c r="I1659" s="12" t="n">
        <v>83</v>
      </c>
      <c r="J1659" s="13" t="n">
        <v>10000</v>
      </c>
      <c r="K1659" s="13">
        <f>IFERROR($H1659/$I1659,"")</f>
        <v/>
      </c>
      <c r="L1659" s="13" t="n">
        <v>1126000</v>
      </c>
      <c r="M1659" t="inlineStr">
        <is>
          <t>DC, NY, TX</t>
        </is>
      </c>
      <c r="N1659" t="inlineStr">
        <is>
          <t>Yes</t>
        </is>
      </c>
      <c r="O1659" t="inlineStr">
        <is>
          <t>Not stated</t>
        </is>
      </c>
      <c r="P1659" s="9" t="inlineStr">
        <is>
          <t>https://louisdejoyandaldonawosfamilyfoundation.com/</t>
        </is>
      </c>
      <c r="Q1659" s="9" t="inlineStr">
        <is>
          <t>https://grantcue.com/foundations/louis-dejoy-and-aldona-z-wos-family-foundation-inc-203466009</t>
        </is>
      </c>
    </row>
    <row r="1660">
      <c r="A1660">
        <f>IF($E1660=$E1659,$A1659+1,1)</f>
        <v/>
      </c>
      <c r="B1660" t="inlineStr">
        <is>
          <t>CAPE FEAR MEMORIAL FOUNDATION</t>
        </is>
      </c>
      <c r="C1660" t="inlineStr">
        <is>
          <t>56-1974747</t>
        </is>
      </c>
      <c r="D1660" t="inlineStr">
        <is>
          <t>North Carolina</t>
        </is>
      </c>
      <c r="E1660" t="inlineStr">
        <is>
          <t>NC</t>
        </is>
      </c>
      <c r="F1660" t="n">
        <v>2024</v>
      </c>
      <c r="G1660" t="n">
        <v>2</v>
      </c>
      <c r="H1660" s="13" t="n">
        <v>6074000</v>
      </c>
      <c r="I1660" s="12" t="n">
        <v>90</v>
      </c>
      <c r="J1660" s="13" t="n">
        <v>60000</v>
      </c>
      <c r="K1660" s="13">
        <f>IFERROR($H1660/$I1660,"")</f>
        <v/>
      </c>
      <c r="L1660" s="13" t="n">
        <v>275000</v>
      </c>
      <c r="M1660" t="inlineStr">
        <is>
          <t>DC</t>
        </is>
      </c>
      <c r="N1660" t="inlineStr">
        <is>
          <t>Yes</t>
        </is>
      </c>
      <c r="O1660" t="inlineStr">
        <is>
          <t>Yes</t>
        </is>
      </c>
      <c r="P1660" s="9" t="inlineStr">
        <is>
          <t>https://www.cfmfdn.org/</t>
        </is>
      </c>
      <c r="Q1660" s="9" t="inlineStr">
        <is>
          <t>https://grantcue.com/foundations/cape-fear-memorial-foundation-561974747</t>
        </is>
      </c>
    </row>
    <row r="1661">
      <c r="A1661">
        <f>IF($E1661=$E1660,$A1660+1,1)</f>
        <v/>
      </c>
      <c r="B1661" t="inlineStr">
        <is>
          <t>DAVID R HAYWORTH FOUNDATION</t>
        </is>
      </c>
      <c r="C1661" t="inlineStr">
        <is>
          <t>58-1705607</t>
        </is>
      </c>
      <c r="D1661" t="inlineStr">
        <is>
          <t>North Carolina</t>
        </is>
      </c>
      <c r="E1661" t="inlineStr">
        <is>
          <t>NC</t>
        </is>
      </c>
      <c r="F1661" t="n">
        <v>2025</v>
      </c>
      <c r="G1661" t="n">
        <v>2</v>
      </c>
      <c r="H1661" s="13" t="n">
        <v>5957400</v>
      </c>
      <c r="I1661" s="12" t="n">
        <v>65</v>
      </c>
      <c r="J1661" s="13" t="n">
        <v>5000</v>
      </c>
      <c r="K1661" s="13">
        <f>IFERROR($H1661/$I1661,"")</f>
        <v/>
      </c>
      <c r="L1661" s="13" t="n">
        <v>1100000</v>
      </c>
      <c r="M1661" t="inlineStr">
        <is>
          <t>NJ</t>
        </is>
      </c>
      <c r="N1661" t="inlineStr">
        <is>
          <t>No</t>
        </is>
      </c>
      <c r="O1661" t="inlineStr">
        <is>
          <t>Not stated</t>
        </is>
      </c>
      <c r="Q1661" s="9" t="inlineStr">
        <is>
          <t>https://grantcue.com/foundations/david-r-hayworth-foundation-581705607</t>
        </is>
      </c>
    </row>
    <row r="1662">
      <c r="A1662">
        <f>IF($E1662=$E1661,$A1661+1,1)</f>
        <v/>
      </c>
      <c r="B1662" t="inlineStr">
        <is>
          <t>NORTH CAROLINA GSK FOUNDATION INC</t>
        </is>
      </c>
      <c r="C1662" t="inlineStr">
        <is>
          <t>58-1698610</t>
        </is>
      </c>
      <c r="D1662" t="inlineStr">
        <is>
          <t>North Carolina</t>
        </is>
      </c>
      <c r="E1662" t="inlineStr">
        <is>
          <t>NC</t>
        </is>
      </c>
      <c r="F1662" t="n">
        <v>2025</v>
      </c>
      <c r="G1662" t="n">
        <v>2</v>
      </c>
      <c r="H1662" s="13" t="n">
        <v>5957177</v>
      </c>
      <c r="I1662" s="12" t="n">
        <v>37</v>
      </c>
      <c r="J1662" s="13" t="n">
        <v>74364</v>
      </c>
      <c r="K1662" s="13">
        <f>IFERROR($H1662/$I1662,"")</f>
        <v/>
      </c>
      <c r="L1662" s="13" t="n">
        <v>616961</v>
      </c>
      <c r="N1662" t="inlineStr">
        <is>
          <t>Yes</t>
        </is>
      </c>
      <c r="O1662" t="inlineStr">
        <is>
          <t>Yes</t>
        </is>
      </c>
      <c r="P1662" s="9" t="inlineStr">
        <is>
          <t>https://www.ncgskfoundation.org/</t>
        </is>
      </c>
      <c r="Q1662" s="9" t="inlineStr">
        <is>
          <t>https://grantcue.com/foundations/north-carolina-gsk-foundation-inc-581698610</t>
        </is>
      </c>
    </row>
    <row r="1663">
      <c r="A1663">
        <f>IF($E1663=$E1662,$A1662+1,1)</f>
        <v/>
      </c>
      <c r="B1663" t="inlineStr">
        <is>
          <t>TUCKER HEART SOUL MIND AND STRENGTH</t>
        </is>
      </c>
      <c r="C1663" t="inlineStr">
        <is>
          <t>85-2784027</t>
        </is>
      </c>
      <c r="D1663" t="inlineStr">
        <is>
          <t>North Carolina</t>
        </is>
      </c>
      <c r="E1663" t="inlineStr">
        <is>
          <t>NC</t>
        </is>
      </c>
      <c r="F1663" t="n">
        <v>2025</v>
      </c>
      <c r="G1663" t="n">
        <v>2</v>
      </c>
      <c r="H1663" s="13" t="n">
        <v>5920336</v>
      </c>
      <c r="I1663" s="12" t="n">
        <v>83</v>
      </c>
      <c r="J1663" s="13" t="n">
        <v>5000</v>
      </c>
      <c r="K1663" s="13">
        <f>IFERROR($H1663/$I1663,"")</f>
        <v/>
      </c>
      <c r="L1663" s="13" t="n">
        <v>1250000</v>
      </c>
      <c r="M1663" t="inlineStr">
        <is>
          <t>SC, FL, MO</t>
        </is>
      </c>
      <c r="N1663" t="inlineStr">
        <is>
          <t>No</t>
        </is>
      </c>
      <c r="O1663" t="inlineStr">
        <is>
          <t>Not stated</t>
        </is>
      </c>
      <c r="Q1663" s="9" t="inlineStr">
        <is>
          <t>https://grantcue.com/foundations/tucker-heart-soul-mind-and-strength-852784027</t>
        </is>
      </c>
    </row>
    <row r="1664">
      <c r="A1664">
        <f>IF($E1664=$E1663,$A1663+1,1)</f>
        <v/>
      </c>
      <c r="B1664" t="inlineStr">
        <is>
          <t>THE BELK FOUNDATION</t>
        </is>
      </c>
      <c r="C1664" t="inlineStr">
        <is>
          <t>27-0237197</t>
        </is>
      </c>
      <c r="D1664" t="inlineStr">
        <is>
          <t>North Carolina</t>
        </is>
      </c>
      <c r="E1664" t="inlineStr">
        <is>
          <t>NC</t>
        </is>
      </c>
      <c r="F1664" t="n">
        <v>2024</v>
      </c>
      <c r="G1664" t="n">
        <v>3</v>
      </c>
      <c r="H1664" s="13" t="n">
        <v>5903010</v>
      </c>
      <c r="I1664" s="12" t="n">
        <v>105</v>
      </c>
      <c r="J1664" s="13" t="n">
        <v>50000</v>
      </c>
      <c r="K1664" s="13">
        <f>IFERROR($H1664/$I1664,"")</f>
        <v/>
      </c>
      <c r="L1664" s="13" t="n">
        <v>166192</v>
      </c>
      <c r="M1664" t="inlineStr">
        <is>
          <t>DC, VA, GA</t>
        </is>
      </c>
      <c r="N1664" t="inlineStr">
        <is>
          <t>No</t>
        </is>
      </c>
      <c r="O1664" t="inlineStr">
        <is>
          <t>Not stated</t>
        </is>
      </c>
      <c r="Q1664" s="9" t="inlineStr">
        <is>
          <t>https://grantcue.com/foundations/the-belk-foundation-270237197</t>
        </is>
      </c>
    </row>
    <row r="1665">
      <c r="A1665">
        <f>IF($E1665=$E1664,$A1664+1,1)</f>
        <v/>
      </c>
      <c r="B1665" t="inlineStr">
        <is>
          <t>JON L &amp; BEVERLY A THOMPSON FOUNDATION</t>
        </is>
      </c>
      <c r="C1665" t="inlineStr">
        <is>
          <t>20-4863679</t>
        </is>
      </c>
      <c r="D1665" t="inlineStr">
        <is>
          <t>North Carolina</t>
        </is>
      </c>
      <c r="E1665" t="inlineStr">
        <is>
          <t>NC</t>
        </is>
      </c>
      <c r="F1665" t="n">
        <v>2025</v>
      </c>
      <c r="G1665" t="n">
        <v>2</v>
      </c>
      <c r="H1665" s="13" t="n">
        <v>5725000</v>
      </c>
      <c r="I1665" s="12" t="n">
        <v>23</v>
      </c>
      <c r="J1665" s="13" t="n">
        <v>175000</v>
      </c>
      <c r="K1665" s="13">
        <f>IFERROR($H1665/$I1665,"")</f>
        <v/>
      </c>
      <c r="L1665" s="13" t="n">
        <v>600000</v>
      </c>
      <c r="M1665" t="inlineStr">
        <is>
          <t>AZ, CO, FL</t>
        </is>
      </c>
      <c r="N1665" t="inlineStr">
        <is>
          <t>No</t>
        </is>
      </c>
      <c r="O1665" t="inlineStr">
        <is>
          <t>Not stated</t>
        </is>
      </c>
      <c r="Q1665" s="9" t="inlineStr">
        <is>
          <t>https://grantcue.com/foundations/jon-l-and-beverly-a-thompson-foundation-204863679</t>
        </is>
      </c>
    </row>
    <row r="1666">
      <c r="A1666">
        <f>IF($E1666=$E1665,$A1665+1,1)</f>
        <v/>
      </c>
      <c r="B1666" t="inlineStr">
        <is>
          <t>MARIAM &amp; ROBERT HAYES CHARITABLE TRUST</t>
        </is>
      </c>
      <c r="C1666" t="inlineStr">
        <is>
          <t>26-6147884</t>
        </is>
      </c>
      <c r="D1666" t="inlineStr">
        <is>
          <t>North Carolina</t>
        </is>
      </c>
      <c r="E1666" t="inlineStr">
        <is>
          <t>NC</t>
        </is>
      </c>
      <c r="F1666" t="n">
        <v>2025</v>
      </c>
      <c r="G1666" t="n">
        <v>2</v>
      </c>
      <c r="H1666" s="13" t="n">
        <v>5511288</v>
      </c>
      <c r="I1666" s="12" t="n">
        <v>110</v>
      </c>
      <c r="J1666" s="13" t="n">
        <v>40273</v>
      </c>
      <c r="K1666" s="13">
        <f>IFERROR($H1666/$I1666,"")</f>
        <v/>
      </c>
      <c r="L1666" s="13" t="n">
        <v>265000</v>
      </c>
      <c r="M1666" t="inlineStr">
        <is>
          <t>VA, CA, AL</t>
        </is>
      </c>
      <c r="N1666" t="inlineStr">
        <is>
          <t>No</t>
        </is>
      </c>
      <c r="O1666" t="inlineStr">
        <is>
          <t>Not stated</t>
        </is>
      </c>
      <c r="Q1666" s="9" t="inlineStr">
        <is>
          <t>https://grantcue.com/foundations/mariam-and-robert-hayes-charitable-trust-266147884</t>
        </is>
      </c>
    </row>
    <row r="1667">
      <c r="A1667">
        <f>IF($E1667=$E1666,$A1666+1,1)</f>
        <v/>
      </c>
      <c r="B1667" t="inlineStr">
        <is>
          <t>GIPSON FAMILY FOUNDATION</t>
        </is>
      </c>
      <c r="C1667" t="inlineStr">
        <is>
          <t>56-2001414</t>
        </is>
      </c>
      <c r="D1667" t="inlineStr">
        <is>
          <t>North Carolina</t>
        </is>
      </c>
      <c r="E1667" t="inlineStr">
        <is>
          <t>NC</t>
        </is>
      </c>
      <c r="F1667" t="n">
        <v>2025</v>
      </c>
      <c r="G1667" t="n">
        <v>2</v>
      </c>
      <c r="H1667" s="13" t="n">
        <v>5366964</v>
      </c>
      <c r="I1667" s="12" t="n">
        <v>137</v>
      </c>
      <c r="J1667" s="13" t="n">
        <v>10000</v>
      </c>
      <c r="K1667" s="13">
        <f>IFERROR($H1667/$I1667,"")</f>
        <v/>
      </c>
      <c r="L1667" s="13" t="n">
        <v>1000000</v>
      </c>
      <c r="M1667" t="inlineStr">
        <is>
          <t>NY, PA, WA</t>
        </is>
      </c>
      <c r="N1667" t="inlineStr">
        <is>
          <t>Yes</t>
        </is>
      </c>
      <c r="O1667" t="inlineStr">
        <is>
          <t>Not stated</t>
        </is>
      </c>
      <c r="Q1667" s="9" t="inlineStr">
        <is>
          <t>https://grantcue.com/foundations/gipson-family-foundation-562001414</t>
        </is>
      </c>
    </row>
    <row r="1668">
      <c r="A1668">
        <f>IF($E1668=$E1667,$A1667+1,1)</f>
        <v/>
      </c>
      <c r="B1668" t="inlineStr">
        <is>
          <t>THE GREG AND INDIA KEITH FOUNDATION</t>
        </is>
      </c>
      <c r="C1668" t="inlineStr">
        <is>
          <t>20-2016795</t>
        </is>
      </c>
      <c r="D1668" t="inlineStr">
        <is>
          <t>North Carolina</t>
        </is>
      </c>
      <c r="E1668" t="inlineStr">
        <is>
          <t>NC</t>
        </is>
      </c>
      <c r="F1668" t="n">
        <v>2024</v>
      </c>
      <c r="G1668" t="n">
        <v>2</v>
      </c>
      <c r="H1668" s="13" t="n">
        <v>5100175</v>
      </c>
      <c r="I1668" s="12" t="n">
        <v>119</v>
      </c>
      <c r="J1668" s="13" t="n">
        <v>10000</v>
      </c>
      <c r="K1668" s="13">
        <f>IFERROR($H1668/$I1668,"")</f>
        <v/>
      </c>
      <c r="L1668" s="13" t="n">
        <v>830000</v>
      </c>
      <c r="M1668" t="inlineStr">
        <is>
          <t>TN, CA, WA</t>
        </is>
      </c>
      <c r="N1668" t="inlineStr">
        <is>
          <t>Yes</t>
        </is>
      </c>
      <c r="O1668" t="inlineStr">
        <is>
          <t>Not stated</t>
        </is>
      </c>
      <c r="Q1668" s="9" t="inlineStr">
        <is>
          <t>https://grantcue.com/foundations/the-greg-and-india-keith-foundation-202016795</t>
        </is>
      </c>
    </row>
    <row r="1669">
      <c r="A1669">
        <f>IF($E1669=$E1668,$A1668+1,1)</f>
        <v/>
      </c>
      <c r="B1669" t="inlineStr">
        <is>
          <t>THE W DUKE KIMBRELL FAMILY FOUNDATION</t>
        </is>
      </c>
      <c r="C1669" t="inlineStr">
        <is>
          <t>20-3390787</t>
        </is>
      </c>
      <c r="D1669" t="inlineStr">
        <is>
          <t>North Carolina</t>
        </is>
      </c>
      <c r="E1669" t="inlineStr">
        <is>
          <t>NC</t>
        </is>
      </c>
      <c r="F1669" t="n">
        <v>2024</v>
      </c>
      <c r="G1669" t="n">
        <v>1</v>
      </c>
      <c r="H1669" s="13" t="n">
        <v>5000000</v>
      </c>
      <c r="I1669" s="12" t="n">
        <v>9</v>
      </c>
      <c r="J1669" s="13" t="n">
        <v>500000</v>
      </c>
      <c r="K1669" s="13">
        <f>IFERROR($H1669/$I1669,"")</f>
        <v/>
      </c>
      <c r="L1669" s="13" t="n">
        <v>1208601</v>
      </c>
      <c r="M1669" t="inlineStr">
        <is>
          <t>TN, PA</t>
        </is>
      </c>
      <c r="N1669" t="inlineStr">
        <is>
          <t>No</t>
        </is>
      </c>
      <c r="O1669" t="inlineStr">
        <is>
          <t>Not stated</t>
        </is>
      </c>
      <c r="Q1669" s="9" t="inlineStr">
        <is>
          <t>https://grantcue.com/foundations/the-w-duke-kimbrell-family-foundation-co-julia-b-singh-203390787</t>
        </is>
      </c>
    </row>
    <row r="1670">
      <c r="A1670">
        <f>IF($E1670=$E1669,$A1669+1,1)</f>
        <v/>
      </c>
      <c r="B1670" t="inlineStr">
        <is>
          <t>TA JOHN W AND ANNA H HANES FOUNDATION</t>
        </is>
      </c>
      <c r="C1670" t="inlineStr">
        <is>
          <t>56-6037589</t>
        </is>
      </c>
      <c r="D1670" t="inlineStr">
        <is>
          <t>North Carolina</t>
        </is>
      </c>
      <c r="E1670" t="inlineStr">
        <is>
          <t>NC</t>
        </is>
      </c>
      <c r="F1670" t="n">
        <v>2025</v>
      </c>
      <c r="G1670" t="n">
        <v>2</v>
      </c>
      <c r="H1670" s="13" t="n">
        <v>4802127</v>
      </c>
      <c r="I1670" s="12" t="n">
        <v>98</v>
      </c>
      <c r="J1670" s="13" t="n">
        <v>35000</v>
      </c>
      <c r="K1670" s="13">
        <f>IFERROR($H1670/$I1670,"")</f>
        <v/>
      </c>
      <c r="L1670" s="13" t="n">
        <v>500000</v>
      </c>
      <c r="N1670" t="inlineStr">
        <is>
          <t>Yes</t>
        </is>
      </c>
      <c r="O1670" t="inlineStr">
        <is>
          <t>Yes</t>
        </is>
      </c>
      <c r="P1670" s="9" t="inlineStr">
        <is>
          <t>https://johnandannahanesfoundation.org/</t>
        </is>
      </c>
      <c r="Q1670" s="9" t="inlineStr">
        <is>
          <t>https://grantcue.com/foundations/ta-john-w-and-anna-h-hanes-foundation-566037589</t>
        </is>
      </c>
    </row>
    <row r="1671">
      <c r="A1671">
        <f>IF($E1671=$E1670,$A1670+1,1)</f>
        <v/>
      </c>
      <c r="B1671" t="inlineStr">
        <is>
          <t>The Yeargan Foundation Charitable Trust</t>
        </is>
      </c>
      <c r="C1671" t="inlineStr">
        <is>
          <t>58-1846281</t>
        </is>
      </c>
      <c r="D1671" t="inlineStr">
        <is>
          <t>North Carolina</t>
        </is>
      </c>
      <c r="E1671" t="inlineStr">
        <is>
          <t>NC</t>
        </is>
      </c>
      <c r="F1671" t="n">
        <v>2025</v>
      </c>
      <c r="G1671" t="n">
        <v>2</v>
      </c>
      <c r="H1671" s="13" t="n">
        <v>4497305</v>
      </c>
      <c r="I1671" s="12" t="n">
        <v>38</v>
      </c>
      <c r="J1671" s="13" t="n">
        <v>5000</v>
      </c>
      <c r="K1671" s="13">
        <f>IFERROR($H1671/$I1671,"")</f>
        <v/>
      </c>
      <c r="L1671" s="13" t="n">
        <v>1000000</v>
      </c>
      <c r="M1671" t="inlineStr">
        <is>
          <t>LA, FL, CA</t>
        </is>
      </c>
      <c r="N1671" t="inlineStr">
        <is>
          <t>No</t>
        </is>
      </c>
      <c r="O1671" t="inlineStr">
        <is>
          <t>Not stated</t>
        </is>
      </c>
      <c r="Q1671" s="9" t="inlineStr">
        <is>
          <t>https://grantcue.com/foundations/the-yeargan-foundation-charitable-trust-581846281</t>
        </is>
      </c>
    </row>
    <row r="1672">
      <c r="A1672">
        <f>IF($E1672=$E1671,$A1671+1,1)</f>
        <v/>
      </c>
      <c r="B1672" t="inlineStr">
        <is>
          <t>THE LEONARD G HERRING FAMILY FOUNDATION</t>
        </is>
      </c>
      <c r="C1672" t="inlineStr">
        <is>
          <t>56-1881015</t>
        </is>
      </c>
      <c r="D1672" t="inlineStr">
        <is>
          <t>North Carolina</t>
        </is>
      </c>
      <c r="E1672" t="inlineStr">
        <is>
          <t>NC</t>
        </is>
      </c>
      <c r="F1672" t="n">
        <v>2024</v>
      </c>
      <c r="G1672" t="n">
        <v>3</v>
      </c>
      <c r="H1672" s="13" t="n">
        <v>4451344</v>
      </c>
      <c r="I1672" s="12" t="n">
        <v>101</v>
      </c>
      <c r="J1672" s="13" t="n">
        <v>15000</v>
      </c>
      <c r="K1672" s="13">
        <f>IFERROR($H1672/$I1672,"")</f>
        <v/>
      </c>
      <c r="L1672" s="13" t="n">
        <v>900000</v>
      </c>
      <c r="M1672" t="inlineStr">
        <is>
          <t>CA, VA, PA</t>
        </is>
      </c>
      <c r="N1672" t="inlineStr">
        <is>
          <t>Yes</t>
        </is>
      </c>
      <c r="O1672" t="inlineStr">
        <is>
          <t>Not stated</t>
        </is>
      </c>
      <c r="Q1672" s="9" t="inlineStr">
        <is>
          <t>https://grantcue.com/foundations/the-leonard-g-herring-family-foundation-561881015</t>
        </is>
      </c>
    </row>
    <row r="1673">
      <c r="A1673">
        <f>IF($E1673=$E1672,$A1672+1,1)</f>
        <v/>
      </c>
      <c r="B1673" t="inlineStr">
        <is>
          <t>DOWD FOUNDATION INC</t>
        </is>
      </c>
      <c r="C1673" t="inlineStr">
        <is>
          <t>56-6061389</t>
        </is>
      </c>
      <c r="D1673" t="inlineStr">
        <is>
          <t>North Carolina</t>
        </is>
      </c>
      <c r="E1673" t="inlineStr">
        <is>
          <t>NC</t>
        </is>
      </c>
      <c r="F1673" t="n">
        <v>2024</v>
      </c>
      <c r="G1673" t="n">
        <v>1</v>
      </c>
      <c r="H1673" s="13" t="n">
        <v>4433225</v>
      </c>
      <c r="I1673" s="12" t="n">
        <v>162</v>
      </c>
      <c r="J1673" s="13" t="n">
        <v>5000</v>
      </c>
      <c r="K1673" s="13">
        <f>IFERROR($H1673/$I1673,"")</f>
        <v/>
      </c>
      <c r="L1673" s="13" t="n">
        <v>500000</v>
      </c>
      <c r="M1673" t="inlineStr">
        <is>
          <t>VA, TX, MA</t>
        </is>
      </c>
      <c r="N1673" t="inlineStr">
        <is>
          <t>No</t>
        </is>
      </c>
      <c r="O1673" t="inlineStr">
        <is>
          <t>Not stated</t>
        </is>
      </c>
      <c r="Q1673" s="9" t="inlineStr">
        <is>
          <t>https://grantcue.com/foundations/dowd-foundation-inc-566061389</t>
        </is>
      </c>
    </row>
    <row r="1674">
      <c r="A1674">
        <f>IF($E1674=$E1673,$A1673+1,1)</f>
        <v/>
      </c>
      <c r="B1674" t="inlineStr">
        <is>
          <t>THE HAROLD H BATE FOUNDATION INC</t>
        </is>
      </c>
      <c r="C1674" t="inlineStr">
        <is>
          <t>56-2121302</t>
        </is>
      </c>
      <c r="D1674" t="inlineStr">
        <is>
          <t>North Carolina</t>
        </is>
      </c>
      <c r="E1674" t="inlineStr">
        <is>
          <t>NC</t>
        </is>
      </c>
      <c r="F1674" t="n">
        <v>2024</v>
      </c>
      <c r="G1674" t="n">
        <v>2</v>
      </c>
      <c r="H1674" s="13" t="n">
        <v>4264464</v>
      </c>
      <c r="I1674" s="12" t="n">
        <v>227</v>
      </c>
      <c r="J1674" s="13" t="n">
        <v>10000</v>
      </c>
      <c r="K1674" s="13">
        <f>IFERROR($H1674/$I1674,"")</f>
        <v/>
      </c>
      <c r="L1674" s="13" t="n">
        <v>579424</v>
      </c>
      <c r="N1674" t="inlineStr">
        <is>
          <t>Yes</t>
        </is>
      </c>
      <c r="O1674" t="inlineStr">
        <is>
          <t>Yes</t>
        </is>
      </c>
      <c r="P1674" s="9" t="inlineStr">
        <is>
          <t>https://www.batefoundation.org/</t>
        </is>
      </c>
      <c r="Q1674" s="9" t="inlineStr">
        <is>
          <t>https://grantcue.com/foundations/the-harold-h-bate-foundation-inc-562121302</t>
        </is>
      </c>
    </row>
    <row r="1675">
      <c r="A1675">
        <f>IF($E1675=$E1674,$A1674+1,1)</f>
        <v/>
      </c>
      <c r="B1675" t="inlineStr">
        <is>
          <t>NC IDEA</t>
        </is>
      </c>
      <c r="C1675" t="inlineStr">
        <is>
          <t>01-0702442</t>
        </is>
      </c>
      <c r="D1675" t="inlineStr">
        <is>
          <t>North Carolina</t>
        </is>
      </c>
      <c r="E1675" t="inlineStr">
        <is>
          <t>NC</t>
        </is>
      </c>
      <c r="F1675" t="n">
        <v>2024</v>
      </c>
      <c r="G1675" t="n">
        <v>2</v>
      </c>
      <c r="H1675" s="13" t="n">
        <v>4207977</v>
      </c>
      <c r="I1675" s="12" t="n">
        <v>362</v>
      </c>
      <c r="J1675" s="13" t="n">
        <v>5000</v>
      </c>
      <c r="K1675" s="13">
        <f>IFERROR($H1675/$I1675,"")</f>
        <v/>
      </c>
      <c r="L1675" s="13" t="n">
        <v>65000</v>
      </c>
      <c r="M1675" t="inlineStr">
        <is>
          <t>NY, CA, OH</t>
        </is>
      </c>
      <c r="N1675" t="inlineStr">
        <is>
          <t>Yes</t>
        </is>
      </c>
      <c r="O1675" t="inlineStr">
        <is>
          <t>Yes</t>
        </is>
      </c>
      <c r="P1675" s="9" t="inlineStr">
        <is>
          <t>https://ncidea.org/</t>
        </is>
      </c>
      <c r="Q1675" s="9" t="inlineStr">
        <is>
          <t>https://grantcue.com/foundations/nc-idea-010702442</t>
        </is>
      </c>
    </row>
    <row r="1676">
      <c r="A1676">
        <f>IF($E1676=$E1675,$A1675+1,1)</f>
        <v/>
      </c>
      <c r="B1676" t="inlineStr">
        <is>
          <t>JAMES G HANES MEMORIAL FUND</t>
        </is>
      </c>
      <c r="C1676" t="inlineStr">
        <is>
          <t>56-6036987</t>
        </is>
      </c>
      <c r="D1676" t="inlineStr">
        <is>
          <t>North Carolina</t>
        </is>
      </c>
      <c r="E1676" t="inlineStr">
        <is>
          <t>NC</t>
        </is>
      </c>
      <c r="F1676" t="n">
        <v>2024</v>
      </c>
      <c r="G1676" t="n">
        <v>2</v>
      </c>
      <c r="H1676" s="13" t="n">
        <v>4127460</v>
      </c>
      <c r="I1676" s="12" t="n">
        <v>42</v>
      </c>
      <c r="J1676" s="13" t="n">
        <v>50000</v>
      </c>
      <c r="K1676" s="13">
        <f>IFERROR($H1676/$I1676,"")</f>
        <v/>
      </c>
      <c r="L1676" s="13" t="n">
        <v>790000</v>
      </c>
      <c r="N1676" t="inlineStr">
        <is>
          <t>Yes</t>
        </is>
      </c>
      <c r="O1676" t="inlineStr">
        <is>
          <t>Yes</t>
        </is>
      </c>
      <c r="Q1676" s="9" t="inlineStr">
        <is>
          <t>https://grantcue.com/foundations/james-g-hanes-memorial-fund-c-o-salem-investment-counselors-inc-566036987</t>
        </is>
      </c>
    </row>
    <row r="1677">
      <c r="A1677">
        <f>IF($E1677=$E1676,$A1676+1,1)</f>
        <v/>
      </c>
      <c r="B1677" t="inlineStr">
        <is>
          <t>JAMES R AND BRONNIE L BRASWELL TRUST</t>
        </is>
      </c>
      <c r="C1677" t="inlineStr">
        <is>
          <t>73-6339730</t>
        </is>
      </c>
      <c r="D1677" t="inlineStr">
        <is>
          <t>North Carolina</t>
        </is>
      </c>
      <c r="E1677" t="inlineStr">
        <is>
          <t>NC</t>
        </is>
      </c>
      <c r="F1677" t="n">
        <v>2025</v>
      </c>
      <c r="G1677" t="n">
        <v>2</v>
      </c>
      <c r="H1677" s="13" t="n">
        <v>4023963</v>
      </c>
      <c r="I1677" s="12" t="n">
        <v>77</v>
      </c>
      <c r="J1677" s="13" t="n">
        <v>30000</v>
      </c>
      <c r="K1677" s="13">
        <f>IFERROR($H1677/$I1677,"")</f>
        <v/>
      </c>
      <c r="L1677" s="13" t="n">
        <v>410658</v>
      </c>
      <c r="M1677" t="inlineStr">
        <is>
          <t>SC, FL</t>
        </is>
      </c>
      <c r="N1677" t="inlineStr">
        <is>
          <t>No</t>
        </is>
      </c>
      <c r="O1677" t="inlineStr">
        <is>
          <t>Not stated</t>
        </is>
      </c>
      <c r="Q1677" s="9" t="inlineStr">
        <is>
          <t>https://grantcue.com/foundations/james-r-and-bronnie-l-braswell-trust-george-c-bower-jr-trustee-736339730</t>
        </is>
      </c>
    </row>
    <row r="1678">
      <c r="A1678">
        <f>IF($E1678=$E1677,$A1677+1,1)</f>
        <v/>
      </c>
      <c r="B1678" t="inlineStr">
        <is>
          <t>CHARLES B KEESEE EDUCATIONAL FUND INCORPORATED</t>
        </is>
      </c>
      <c r="C1678" t="inlineStr">
        <is>
          <t>54-0490435</t>
        </is>
      </c>
      <c r="D1678" t="inlineStr">
        <is>
          <t>North Carolina</t>
        </is>
      </c>
      <c r="E1678" t="inlineStr">
        <is>
          <t>NC</t>
        </is>
      </c>
      <c r="F1678" t="n">
        <v>2024</v>
      </c>
      <c r="G1678" t="n">
        <v>1</v>
      </c>
      <c r="H1678" s="13" t="n">
        <v>3938325</v>
      </c>
      <c r="I1678" s="12" t="n">
        <v>14</v>
      </c>
      <c r="J1678" s="13" t="n">
        <v>100000</v>
      </c>
      <c r="K1678" s="13">
        <f>IFERROR($H1678/$I1678,"")</f>
        <v/>
      </c>
      <c r="L1678" s="13" t="n">
        <v>2254743</v>
      </c>
      <c r="M1678" t="inlineStr">
        <is>
          <t>VA, KY, LA</t>
        </is>
      </c>
      <c r="N1678" t="inlineStr">
        <is>
          <t>Yes</t>
        </is>
      </c>
      <c r="O1678" t="inlineStr">
        <is>
          <t>Yes</t>
        </is>
      </c>
      <c r="P1678" s="9" t="inlineStr">
        <is>
          <t>https://www.cbkeesee.com/</t>
        </is>
      </c>
      <c r="Q1678" s="9" t="inlineStr">
        <is>
          <t>https://grantcue.com/foundations/charles-b-keesee-educational-fund-incorporated-540490435</t>
        </is>
      </c>
    </row>
    <row r="1679">
      <c r="A1679">
        <f>IF($E1679=$E1678,$A1678+1,1)</f>
        <v/>
      </c>
      <c r="B1679" t="inlineStr">
        <is>
          <t>THE DICKSON FOUNDATION INC</t>
        </is>
      </c>
      <c r="C1679" t="inlineStr">
        <is>
          <t>56-6022339</t>
        </is>
      </c>
      <c r="D1679" t="inlineStr">
        <is>
          <t>North Carolina</t>
        </is>
      </c>
      <c r="E1679" t="inlineStr">
        <is>
          <t>NC</t>
        </is>
      </c>
      <c r="F1679" t="n">
        <v>2024</v>
      </c>
      <c r="G1679" t="n">
        <v>1</v>
      </c>
      <c r="H1679" s="13" t="n">
        <v>3756830</v>
      </c>
      <c r="I1679" s="12" t="n">
        <v>165</v>
      </c>
      <c r="J1679" s="13" t="n">
        <v>2000</v>
      </c>
      <c r="K1679" s="13">
        <f>IFERROR($H1679/$I1679,"")</f>
        <v/>
      </c>
      <c r="L1679" s="13" t="n">
        <v>301000</v>
      </c>
      <c r="M1679" t="inlineStr">
        <is>
          <t>VA, SC, AZ</t>
        </is>
      </c>
      <c r="N1679" t="inlineStr">
        <is>
          <t>Yes</t>
        </is>
      </c>
      <c r="O1679" t="inlineStr">
        <is>
          <t>Yes</t>
        </is>
      </c>
      <c r="Q1679" s="9" t="inlineStr">
        <is>
          <t>https://grantcue.com/foundations/the-dickson-foundation-inc-566022339</t>
        </is>
      </c>
    </row>
    <row r="1680">
      <c r="A1680">
        <f>IF($E1680=$E1679,$A1679+1,1)</f>
        <v/>
      </c>
      <c r="B1680" t="inlineStr">
        <is>
          <t>ROBERT AND MERCEDES EICHHOLZ FOUNDATION</t>
        </is>
      </c>
      <c r="C1680" t="inlineStr">
        <is>
          <t>45-3670591</t>
        </is>
      </c>
      <c r="D1680" t="inlineStr">
        <is>
          <t>North Carolina</t>
        </is>
      </c>
      <c r="E1680" t="inlineStr">
        <is>
          <t>NC</t>
        </is>
      </c>
      <c r="F1680" t="n">
        <v>2024</v>
      </c>
      <c r="G1680" t="n">
        <v>1</v>
      </c>
      <c r="H1680" s="13" t="n">
        <v>3741945</v>
      </c>
      <c r="I1680" s="12" t="n">
        <v>103</v>
      </c>
      <c r="J1680" s="13" t="n">
        <v>10000</v>
      </c>
      <c r="K1680" s="13">
        <f>IFERROR($H1680/$I1680,"")</f>
        <v/>
      </c>
      <c r="L1680" s="13" t="n">
        <v>500000</v>
      </c>
      <c r="M1680" t="inlineStr">
        <is>
          <t>CA, NY, CT</t>
        </is>
      </c>
      <c r="N1680" t="inlineStr">
        <is>
          <t>No</t>
        </is>
      </c>
      <c r="O1680" t="inlineStr">
        <is>
          <t>Not stated</t>
        </is>
      </c>
      <c r="Q1680" s="9" t="inlineStr">
        <is>
          <t>https://grantcue.com/foundations/robert-and-mercedes-eichholz-foundation-453670591</t>
        </is>
      </c>
    </row>
    <row r="1681">
      <c r="A1681">
        <f>IF($E1681=$E1680,$A1680+1,1)</f>
        <v/>
      </c>
      <c r="B1681" t="inlineStr">
        <is>
          <t>SLOAN PA LDC CHARITABLE TRUST</t>
        </is>
      </c>
      <c r="C1681" t="inlineStr">
        <is>
          <t>83-4312791</t>
        </is>
      </c>
      <c r="D1681" t="inlineStr">
        <is>
          <t>North Carolina</t>
        </is>
      </c>
      <c r="E1681" t="inlineStr">
        <is>
          <t>NC</t>
        </is>
      </c>
      <c r="F1681" t="n">
        <v>2025</v>
      </c>
      <c r="G1681" t="n">
        <v>2</v>
      </c>
      <c r="H1681" s="13" t="n">
        <v>3735000</v>
      </c>
      <c r="I1681" s="12" t="n">
        <v>6</v>
      </c>
      <c r="J1681" s="13" t="n">
        <v>747000</v>
      </c>
      <c r="K1681" s="13">
        <f>IFERROR($H1681/$I1681,"")</f>
        <v/>
      </c>
      <c r="L1681" s="13" t="n">
        <v>992500</v>
      </c>
      <c r="N1681" t="inlineStr">
        <is>
          <t>No</t>
        </is>
      </c>
      <c r="O1681" t="inlineStr">
        <is>
          <t>Not stated</t>
        </is>
      </c>
      <c r="Q1681" s="9" t="inlineStr">
        <is>
          <t>https://grantcue.com/foundations/sloan-pa-ldc-charitable-trust-834312791</t>
        </is>
      </c>
    </row>
    <row r="1682">
      <c r="A1682">
        <f>IF($E1682=$E1681,$A1681+1,1)</f>
        <v/>
      </c>
      <c r="B1682" t="inlineStr">
        <is>
          <t>Barnhill Family Foundation</t>
        </is>
      </c>
      <c r="C1682" t="inlineStr">
        <is>
          <t>45-4917069</t>
        </is>
      </c>
      <c r="D1682" t="inlineStr">
        <is>
          <t>North Carolina</t>
        </is>
      </c>
      <c r="E1682" t="inlineStr">
        <is>
          <t>NC</t>
        </is>
      </c>
      <c r="F1682" t="n">
        <v>2024</v>
      </c>
      <c r="G1682" t="n">
        <v>2</v>
      </c>
      <c r="H1682" s="13" t="n">
        <v>3710420</v>
      </c>
      <c r="I1682" s="12" t="n">
        <v>137</v>
      </c>
      <c r="J1682" s="13" t="n">
        <v>12000</v>
      </c>
      <c r="K1682" s="13">
        <f>IFERROR($H1682/$I1682,"")</f>
        <v/>
      </c>
      <c r="L1682" s="13" t="n">
        <v>250000</v>
      </c>
      <c r="M1682" t="inlineStr">
        <is>
          <t>TX, VA, TN</t>
        </is>
      </c>
      <c r="N1682" t="inlineStr">
        <is>
          <t>No</t>
        </is>
      </c>
      <c r="O1682" t="inlineStr">
        <is>
          <t>Not stated</t>
        </is>
      </c>
      <c r="Q1682" s="9" t="inlineStr">
        <is>
          <t>https://grantcue.com/foundations/barnhill-family-foundation-454917069</t>
        </is>
      </c>
    </row>
    <row r="1683">
      <c r="A1683">
        <f>IF($E1683=$E1682,$A1682+1,1)</f>
        <v/>
      </c>
      <c r="B1683" t="inlineStr">
        <is>
          <t>The Asha and Sajjan Agarwal Foundation</t>
        </is>
      </c>
      <c r="C1683" t="inlineStr">
        <is>
          <t>42-1747195</t>
        </is>
      </c>
      <c r="D1683" t="inlineStr">
        <is>
          <t>North Carolina</t>
        </is>
      </c>
      <c r="E1683" t="inlineStr">
        <is>
          <t>NC</t>
        </is>
      </c>
      <c r="F1683" t="n">
        <v>2024</v>
      </c>
      <c r="G1683" t="n">
        <v>1</v>
      </c>
      <c r="H1683" s="13" t="n">
        <v>3695000</v>
      </c>
      <c r="I1683" s="12" t="n">
        <v>24</v>
      </c>
      <c r="J1683" s="13" t="n">
        <v>62500</v>
      </c>
      <c r="K1683" s="13">
        <f>IFERROR($H1683/$I1683,"")</f>
        <v/>
      </c>
      <c r="L1683" s="13" t="n">
        <v>1250000</v>
      </c>
      <c r="M1683" t="inlineStr">
        <is>
          <t>CA, FL, TX</t>
        </is>
      </c>
      <c r="N1683" t="inlineStr">
        <is>
          <t>No</t>
        </is>
      </c>
      <c r="O1683" t="inlineStr">
        <is>
          <t>Not stated</t>
        </is>
      </c>
      <c r="Q1683" s="9" t="inlineStr">
        <is>
          <t>https://grantcue.com/foundations/the-asha-and-sajjan-agarwal-foundation-421747195</t>
        </is>
      </c>
    </row>
    <row r="1684">
      <c r="A1684">
        <f>IF($E1684=$E1683,$A1683+1,1)</f>
        <v/>
      </c>
      <c r="B1684" t="inlineStr">
        <is>
          <t>GEORGE AND SARAH BUCHANAN FOUNDATION</t>
        </is>
      </c>
      <c r="C1684" t="inlineStr">
        <is>
          <t>20-4479813</t>
        </is>
      </c>
      <c r="D1684" t="inlineStr">
        <is>
          <t>North Carolina</t>
        </is>
      </c>
      <c r="E1684" t="inlineStr">
        <is>
          <t>NC</t>
        </is>
      </c>
      <c r="F1684" t="n">
        <v>2024</v>
      </c>
      <c r="G1684" t="n">
        <v>1</v>
      </c>
      <c r="H1684" s="13" t="n">
        <v>3665000</v>
      </c>
      <c r="I1684" s="12" t="n">
        <v>82</v>
      </c>
      <c r="J1684" s="13" t="n">
        <v>30000</v>
      </c>
      <c r="K1684" s="13">
        <f>IFERROR($H1684/$I1684,"")</f>
        <v/>
      </c>
      <c r="L1684" s="13" t="n">
        <v>150000</v>
      </c>
      <c r="M1684" t="inlineStr">
        <is>
          <t>NY, VA, TN</t>
        </is>
      </c>
      <c r="N1684" t="inlineStr">
        <is>
          <t>Yes</t>
        </is>
      </c>
      <c r="O1684" t="inlineStr">
        <is>
          <t>Not stated</t>
        </is>
      </c>
      <c r="Q1684" s="9" t="inlineStr">
        <is>
          <t>https://grantcue.com/foundations/george-and-sarah-buchanan-foundation-204479813</t>
        </is>
      </c>
    </row>
    <row r="1685">
      <c r="A1685">
        <f>IF($E1685=$E1684,$A1684+1,1)</f>
        <v/>
      </c>
      <c r="B1685" t="inlineStr">
        <is>
          <t>WILEMAL FUND</t>
        </is>
      </c>
      <c r="C1685" t="inlineStr">
        <is>
          <t>36-6098849</t>
        </is>
      </c>
      <c r="D1685" t="inlineStr">
        <is>
          <t>North Carolina</t>
        </is>
      </c>
      <c r="E1685" t="inlineStr">
        <is>
          <t>NC</t>
        </is>
      </c>
      <c r="F1685" t="n">
        <v>2024</v>
      </c>
      <c r="G1685" t="n">
        <v>1</v>
      </c>
      <c r="H1685" s="13" t="n">
        <v>3628298</v>
      </c>
      <c r="I1685" s="12" t="n">
        <v>44</v>
      </c>
      <c r="J1685" s="13" t="n">
        <v>25000</v>
      </c>
      <c r="K1685" s="13">
        <f>IFERROR($H1685/$I1685,"")</f>
        <v/>
      </c>
      <c r="L1685" s="13" t="n">
        <v>852336</v>
      </c>
      <c r="M1685" t="inlineStr">
        <is>
          <t>NY, IL, FL</t>
        </is>
      </c>
      <c r="N1685" t="inlineStr">
        <is>
          <t>No</t>
        </is>
      </c>
      <c r="O1685" t="inlineStr">
        <is>
          <t>Not stated</t>
        </is>
      </c>
      <c r="Q1685" s="9" t="inlineStr">
        <is>
          <t>https://grantcue.com/foundations/wilemal-fund-c-o-briar-hall-llc-366098849</t>
        </is>
      </c>
    </row>
    <row r="1686">
      <c r="A1686">
        <f>IF($E1686=$E1685,$A1685+1,1)</f>
        <v/>
      </c>
      <c r="B1686" t="inlineStr">
        <is>
          <t>PHILIP L VAN EVERY FOUNDATION</t>
        </is>
      </c>
      <c r="C1686" t="inlineStr">
        <is>
          <t>56-6039337</t>
        </is>
      </c>
      <c r="D1686" t="inlineStr">
        <is>
          <t>North Carolina</t>
        </is>
      </c>
      <c r="E1686" t="inlineStr">
        <is>
          <t>NC</t>
        </is>
      </c>
      <c r="F1686" t="n">
        <v>2025</v>
      </c>
      <c r="G1686" t="n">
        <v>2</v>
      </c>
      <c r="H1686" s="13" t="n">
        <v>3611812</v>
      </c>
      <c r="I1686" s="12" t="n">
        <v>88</v>
      </c>
      <c r="J1686" s="13" t="n">
        <v>25000</v>
      </c>
      <c r="K1686" s="13">
        <f>IFERROR($H1686/$I1686,"")</f>
        <v/>
      </c>
      <c r="L1686" s="13" t="n">
        <v>325000</v>
      </c>
      <c r="M1686" t="inlineStr">
        <is>
          <t>SC, TX, GA</t>
        </is>
      </c>
      <c r="N1686" t="inlineStr">
        <is>
          <t>No</t>
        </is>
      </c>
      <c r="O1686" t="inlineStr">
        <is>
          <t>Not stated</t>
        </is>
      </c>
      <c r="Q1686" s="9" t="inlineStr">
        <is>
          <t>https://grantcue.com/foundations/philip-l-van-every-foundation-566039337</t>
        </is>
      </c>
    </row>
    <row r="1687">
      <c r="A1687">
        <f>IF($E1687=$E1686,$A1686+1,1)</f>
        <v/>
      </c>
      <c r="B1687" t="inlineStr">
        <is>
          <t>THE WOODBURY FOUNDATION</t>
        </is>
      </c>
      <c r="C1687" t="inlineStr">
        <is>
          <t>36-3715828</t>
        </is>
      </c>
      <c r="D1687" t="inlineStr">
        <is>
          <t>North Carolina</t>
        </is>
      </c>
      <c r="E1687" t="inlineStr">
        <is>
          <t>NC</t>
        </is>
      </c>
      <c r="F1687" t="n">
        <v>2024</v>
      </c>
      <c r="G1687" t="n">
        <v>2</v>
      </c>
      <c r="H1687" s="13" t="n">
        <v>3522778</v>
      </c>
      <c r="I1687" s="12" t="n">
        <v>110</v>
      </c>
      <c r="J1687" s="13" t="n">
        <v>20000</v>
      </c>
      <c r="K1687" s="13">
        <f>IFERROR($H1687/$I1687,"")</f>
        <v/>
      </c>
      <c r="L1687" s="13" t="n">
        <v>325000</v>
      </c>
      <c r="M1687" t="inlineStr">
        <is>
          <t>CA, VT, TX</t>
        </is>
      </c>
      <c r="N1687" t="inlineStr">
        <is>
          <t>No</t>
        </is>
      </c>
      <c r="O1687" t="inlineStr">
        <is>
          <t>Not stated</t>
        </is>
      </c>
      <c r="Q1687" s="9" t="inlineStr">
        <is>
          <t>https://grantcue.com/foundations/the-woodbury-foundation-363715828</t>
        </is>
      </c>
    </row>
    <row r="1688">
      <c r="A1688">
        <f>IF($E1688=$E1687,$A1687+1,1)</f>
        <v/>
      </c>
      <c r="B1688" t="inlineStr">
        <is>
          <t>REYNOLDS AMERICAN FOUNDATION</t>
        </is>
      </c>
      <c r="C1688" t="inlineStr">
        <is>
          <t>58-1681920</t>
        </is>
      </c>
      <c r="D1688" t="inlineStr">
        <is>
          <t>North Carolina</t>
        </is>
      </c>
      <c r="E1688" t="inlineStr">
        <is>
          <t>NC</t>
        </is>
      </c>
      <c r="F1688" t="n">
        <v>2024</v>
      </c>
      <c r="G1688" t="n">
        <v>1</v>
      </c>
      <c r="H1688" s="13" t="n">
        <v>3466145</v>
      </c>
      <c r="I1688" s="12" t="n">
        <v>280</v>
      </c>
      <c r="J1688" s="13" t="n">
        <v>460.5</v>
      </c>
      <c r="K1688" s="13">
        <f>IFERROR($H1688/$I1688,"")</f>
        <v/>
      </c>
      <c r="L1688" s="13" t="n">
        <v>475000</v>
      </c>
      <c r="M1688" t="inlineStr">
        <is>
          <t>DC, IL, NY</t>
        </is>
      </c>
      <c r="N1688" t="inlineStr">
        <is>
          <t>Yes</t>
        </is>
      </c>
      <c r="O1688" t="inlineStr">
        <is>
          <t>Not stated</t>
        </is>
      </c>
      <c r="P1688" s="9" t="inlineStr">
        <is>
          <t>https://www.reynoldsamerican.com/REYNOLDS-FOUNDATION</t>
        </is>
      </c>
      <c r="Q1688" s="9" t="inlineStr">
        <is>
          <t>https://grantcue.com/foundations/reynolds-american-foundation-581681920</t>
        </is>
      </c>
    </row>
    <row r="1689">
      <c r="A1689">
        <f>IF($E1689=$E1688,$A1688+1,1)</f>
        <v/>
      </c>
      <c r="B1689" t="inlineStr">
        <is>
          <t>THE KATHERINE AND THOMAS BELK FOUNDATION INC</t>
        </is>
      </c>
      <c r="C1689" t="inlineStr">
        <is>
          <t>56-2220828</t>
        </is>
      </c>
      <c r="D1689" t="inlineStr">
        <is>
          <t>North Carolina</t>
        </is>
      </c>
      <c r="E1689" t="inlineStr">
        <is>
          <t>NC</t>
        </is>
      </c>
      <c r="F1689" t="n">
        <v>2024</v>
      </c>
      <c r="G1689" t="n">
        <v>1</v>
      </c>
      <c r="H1689" s="13" t="n">
        <v>3403567</v>
      </c>
      <c r="I1689" s="12" t="n">
        <v>6</v>
      </c>
      <c r="J1689" s="13" t="n">
        <v>350000</v>
      </c>
      <c r="K1689" s="13">
        <f>IFERROR($H1689/$I1689,"")</f>
        <v/>
      </c>
      <c r="L1689" s="13" t="n">
        <v>1422675</v>
      </c>
      <c r="M1689" t="inlineStr">
        <is>
          <t>MA, MD</t>
        </is>
      </c>
      <c r="N1689" t="inlineStr">
        <is>
          <t>No</t>
        </is>
      </c>
      <c r="O1689" t="inlineStr">
        <is>
          <t>Not stated</t>
        </is>
      </c>
      <c r="Q1689" s="9" t="inlineStr">
        <is>
          <t>https://grantcue.com/foundations/the-katherine-and-thomas-belk-foundation-inc-562220828</t>
        </is>
      </c>
    </row>
    <row r="1690">
      <c r="A1690">
        <f>IF($E1690=$E1689,$A1689+1,1)</f>
        <v/>
      </c>
      <c r="B1690" t="inlineStr">
        <is>
          <t>STRICKLAND FAMILY FOUNDATION CYNTHIA A S GRAHAM</t>
        </is>
      </c>
      <c r="C1690" t="inlineStr">
        <is>
          <t>56-1900147</t>
        </is>
      </c>
      <c r="D1690" t="inlineStr">
        <is>
          <t>North Carolina</t>
        </is>
      </c>
      <c r="E1690" t="inlineStr">
        <is>
          <t>NC</t>
        </is>
      </c>
      <c r="F1690" t="n">
        <v>2024</v>
      </c>
      <c r="G1690" t="n">
        <v>2</v>
      </c>
      <c r="H1690" s="13" t="n">
        <v>3282860</v>
      </c>
      <c r="I1690" s="12" t="n">
        <v>217</v>
      </c>
      <c r="J1690" s="13" t="n">
        <v>2500</v>
      </c>
      <c r="K1690" s="13">
        <f>IFERROR($H1690/$I1690,"")</f>
        <v/>
      </c>
      <c r="L1690" s="13" t="n">
        <v>304000</v>
      </c>
      <c r="M1690" t="inlineStr">
        <is>
          <t>CA, NE, MN</t>
        </is>
      </c>
      <c r="N1690" t="inlineStr">
        <is>
          <t>Yes</t>
        </is>
      </c>
      <c r="O1690" t="inlineStr">
        <is>
          <t>Yes</t>
        </is>
      </c>
      <c r="Q1690" s="9" t="inlineStr">
        <is>
          <t>https://grantcue.com/foundations/strickland-family-foundation-cynthia-a-s-graham-561900147</t>
        </is>
      </c>
    </row>
    <row r="1691">
      <c r="A1691">
        <f>IF($E1691=$E1690,$A1690+1,1)</f>
        <v/>
      </c>
      <c r="B1691" t="inlineStr">
        <is>
          <t>BILL &amp; AGNES MONK FAMILY FOUNDATION</t>
        </is>
      </c>
      <c r="C1691" t="inlineStr">
        <is>
          <t>47-5450179</t>
        </is>
      </c>
      <c r="D1691" t="inlineStr">
        <is>
          <t>North Carolina</t>
        </is>
      </c>
      <c r="E1691" t="inlineStr">
        <is>
          <t>NC</t>
        </is>
      </c>
      <c r="F1691" t="n">
        <v>2025</v>
      </c>
      <c r="G1691" t="n">
        <v>2</v>
      </c>
      <c r="H1691" s="13" t="n">
        <v>3154502</v>
      </c>
      <c r="I1691" s="12" t="n">
        <v>59</v>
      </c>
      <c r="J1691" s="13" t="n">
        <v>20000</v>
      </c>
      <c r="K1691" s="13">
        <f>IFERROR($H1691/$I1691,"")</f>
        <v/>
      </c>
      <c r="L1691" s="13" t="n">
        <v>250000</v>
      </c>
      <c r="M1691" t="inlineStr">
        <is>
          <t>VA, GA, TX</t>
        </is>
      </c>
      <c r="N1691" t="inlineStr">
        <is>
          <t>No</t>
        </is>
      </c>
      <c r="O1691" t="inlineStr">
        <is>
          <t>Not stated</t>
        </is>
      </c>
      <c r="Q1691" s="9" t="inlineStr">
        <is>
          <t>https://grantcue.com/foundations/bill-and-agnes-monk-family-foundation-475450179</t>
        </is>
      </c>
    </row>
    <row r="1692">
      <c r="A1692">
        <f>IF($E1692=$E1691,$A1691+1,1)</f>
        <v/>
      </c>
      <c r="B1692" t="inlineStr">
        <is>
          <t>GEORGE FOUNDATION INC</t>
        </is>
      </c>
      <c r="C1692" t="inlineStr">
        <is>
          <t>56-1282417</t>
        </is>
      </c>
      <c r="D1692" t="inlineStr">
        <is>
          <t>North Carolina</t>
        </is>
      </c>
      <c r="E1692" t="inlineStr">
        <is>
          <t>NC</t>
        </is>
      </c>
      <c r="F1692" t="n">
        <v>2024</v>
      </c>
      <c r="G1692" t="n">
        <v>2</v>
      </c>
      <c r="H1692" s="13" t="n">
        <v>2999330</v>
      </c>
      <c r="I1692" s="12" t="n">
        <v>118</v>
      </c>
      <c r="J1692" s="13" t="n">
        <v>10000</v>
      </c>
      <c r="K1692" s="13">
        <f>IFERROR($H1692/$I1692,"")</f>
        <v/>
      </c>
      <c r="L1692" s="13" t="n">
        <v>400000</v>
      </c>
      <c r="M1692" t="inlineStr">
        <is>
          <t>GA, SC</t>
        </is>
      </c>
      <c r="N1692" t="inlineStr">
        <is>
          <t>Yes</t>
        </is>
      </c>
      <c r="O1692" t="inlineStr">
        <is>
          <t>Not stated</t>
        </is>
      </c>
      <c r="Q1692" s="9" t="inlineStr">
        <is>
          <t>https://grantcue.com/foundations/george-foundation-inc-561282417</t>
        </is>
      </c>
    </row>
    <row r="1693">
      <c r="A1693">
        <f>IF($E1693=$E1692,$A1692+1,1)</f>
        <v/>
      </c>
      <c r="B1693" t="inlineStr">
        <is>
          <t>Hussman Family Foundation</t>
        </is>
      </c>
      <c r="C1693" t="inlineStr">
        <is>
          <t>27-1167511</t>
        </is>
      </c>
      <c r="D1693" t="inlineStr">
        <is>
          <t>North Carolina</t>
        </is>
      </c>
      <c r="E1693" t="inlineStr">
        <is>
          <t>NC</t>
        </is>
      </c>
      <c r="F1693" t="n">
        <v>2025</v>
      </c>
      <c r="G1693" t="n">
        <v>2</v>
      </c>
      <c r="H1693" s="13" t="n">
        <v>2971507</v>
      </c>
      <c r="I1693" s="12" t="n">
        <v>58</v>
      </c>
      <c r="J1693" s="13" t="n">
        <v>2000</v>
      </c>
      <c r="K1693" s="13">
        <f>IFERROR($H1693/$I1693,"")</f>
        <v/>
      </c>
      <c r="L1693" s="13" t="n">
        <v>1329028</v>
      </c>
      <c r="M1693" t="inlineStr">
        <is>
          <t>AR, CA, MS</t>
        </is>
      </c>
      <c r="N1693" t="inlineStr">
        <is>
          <t>Yes</t>
        </is>
      </c>
      <c r="O1693" t="inlineStr">
        <is>
          <t>Not stated</t>
        </is>
      </c>
      <c r="Q1693" s="9" t="inlineStr">
        <is>
          <t>https://grantcue.com/foundations/hussman-family-foundation-271167511</t>
        </is>
      </c>
    </row>
    <row r="1694">
      <c r="A1694">
        <f>IF($E1694=$E1693,$A1693+1,1)</f>
        <v/>
      </c>
      <c r="B1694" t="inlineStr">
        <is>
          <t>GRASSY CREEK FOUNDATION</t>
        </is>
      </c>
      <c r="C1694" t="inlineStr">
        <is>
          <t>45-6614724</t>
        </is>
      </c>
      <c r="D1694" t="inlineStr">
        <is>
          <t>North Carolina</t>
        </is>
      </c>
      <c r="E1694" t="inlineStr">
        <is>
          <t>NC</t>
        </is>
      </c>
      <c r="F1694" t="n">
        <v>2025</v>
      </c>
      <c r="G1694" t="n">
        <v>2</v>
      </c>
      <c r="H1694" s="13" t="n">
        <v>2958207</v>
      </c>
      <c r="I1694" s="12" t="n">
        <v>14</v>
      </c>
      <c r="J1694" s="13" t="n">
        <v>45000</v>
      </c>
      <c r="K1694" s="13">
        <f>IFERROR($H1694/$I1694,"")</f>
        <v/>
      </c>
      <c r="L1694" s="13" t="n">
        <v>1319001</v>
      </c>
      <c r="M1694" t="inlineStr">
        <is>
          <t>FL, OR, ME</t>
        </is>
      </c>
      <c r="N1694" t="inlineStr">
        <is>
          <t>No</t>
        </is>
      </c>
      <c r="O1694" t="inlineStr">
        <is>
          <t>Not stated</t>
        </is>
      </c>
      <c r="Q1694" s="9" t="inlineStr">
        <is>
          <t>https://grantcue.com/foundations/grassy-creek-foundation-456614724</t>
        </is>
      </c>
    </row>
    <row r="1695">
      <c r="A1695">
        <f>IF($E1695=$E1694,$A1694+1,1)</f>
        <v/>
      </c>
      <c r="B1695" t="inlineStr">
        <is>
          <t>GIVING WITH GRACE FOUNDATION</t>
        </is>
      </c>
      <c r="C1695" t="inlineStr">
        <is>
          <t>87-4095785</t>
        </is>
      </c>
      <c r="D1695" t="inlineStr">
        <is>
          <t>North Carolina</t>
        </is>
      </c>
      <c r="E1695" t="inlineStr">
        <is>
          <t>NC</t>
        </is>
      </c>
      <c r="F1695" t="n">
        <v>2024</v>
      </c>
      <c r="G1695" t="n">
        <v>2</v>
      </c>
      <c r="H1695" s="13" t="n">
        <v>2895570</v>
      </c>
      <c r="I1695" s="12" t="n">
        <v>140</v>
      </c>
      <c r="J1695" s="13" t="n">
        <v>7500</v>
      </c>
      <c r="K1695" s="13">
        <f>IFERROR($H1695/$I1695,"")</f>
        <v/>
      </c>
      <c r="L1695" s="13" t="n">
        <v>361000</v>
      </c>
      <c r="M1695" t="inlineStr">
        <is>
          <t>SC, TN, MD</t>
        </is>
      </c>
      <c r="N1695" t="inlineStr">
        <is>
          <t>No</t>
        </is>
      </c>
      <c r="O1695" t="inlineStr">
        <is>
          <t>Not stated</t>
        </is>
      </c>
      <c r="Q1695" s="9" t="inlineStr">
        <is>
          <t>https://grantcue.com/foundations/giving-with-grace-foundation-874095785</t>
        </is>
      </c>
    </row>
    <row r="1696">
      <c r="A1696">
        <f>IF($E1696=$E1695,$A1695+1,1)</f>
        <v/>
      </c>
      <c r="B1696" t="inlineStr">
        <is>
          <t>The Michael and Karen Stone Family Foundation Inc</t>
        </is>
      </c>
      <c r="C1696" t="inlineStr">
        <is>
          <t>05-0544633</t>
        </is>
      </c>
      <c r="D1696" t="inlineStr">
        <is>
          <t>North Carolina</t>
        </is>
      </c>
      <c r="E1696" t="inlineStr">
        <is>
          <t>NC</t>
        </is>
      </c>
      <c r="F1696" t="n">
        <v>2024</v>
      </c>
      <c r="G1696" t="n">
        <v>1</v>
      </c>
      <c r="H1696" s="13" t="n">
        <v>2850500</v>
      </c>
      <c r="I1696" s="12" t="n">
        <v>38</v>
      </c>
      <c r="J1696" s="13" t="n">
        <v>25000</v>
      </c>
      <c r="K1696" s="13">
        <f>IFERROR($H1696/$I1696,"")</f>
        <v/>
      </c>
      <c r="L1696" s="13" t="n">
        <v>1150000</v>
      </c>
      <c r="M1696" t="inlineStr">
        <is>
          <t>CA, VT, MI</t>
        </is>
      </c>
      <c r="N1696" t="inlineStr">
        <is>
          <t>No</t>
        </is>
      </c>
      <c r="O1696" t="inlineStr">
        <is>
          <t>Not stated</t>
        </is>
      </c>
      <c r="Q1696" s="9" t="inlineStr">
        <is>
          <t>https://grantcue.com/foundations/the-michael-and-karen-stone-family-foundation-inc-050544633</t>
        </is>
      </c>
    </row>
    <row r="1697">
      <c r="A1697">
        <f>IF($E1697=$E1696,$A1696+1,1)</f>
        <v/>
      </c>
      <c r="B1697" t="inlineStr">
        <is>
          <t>CHARLES A CANNON CHARITABLE TRUST NO 3</t>
        </is>
      </c>
      <c r="C1697" t="inlineStr">
        <is>
          <t>58-1360259</t>
        </is>
      </c>
      <c r="D1697" t="inlineStr">
        <is>
          <t>North Carolina</t>
        </is>
      </c>
      <c r="E1697" t="inlineStr">
        <is>
          <t>NC</t>
        </is>
      </c>
      <c r="F1697" t="n">
        <v>2025</v>
      </c>
      <c r="G1697" t="n">
        <v>2</v>
      </c>
      <c r="H1697" s="13" t="n">
        <v>2834198</v>
      </c>
      <c r="I1697" s="12" t="n">
        <v>9</v>
      </c>
      <c r="J1697" s="13" t="n">
        <v>300470</v>
      </c>
      <c r="K1697" s="13">
        <f>IFERROR($H1697/$I1697,"")</f>
        <v/>
      </c>
      <c r="L1697" s="13" t="n">
        <v>593111</v>
      </c>
      <c r="M1697" t="inlineStr">
        <is>
          <t>SC</t>
        </is>
      </c>
      <c r="N1697" t="inlineStr">
        <is>
          <t>No</t>
        </is>
      </c>
      <c r="O1697" t="inlineStr">
        <is>
          <t>Not stated</t>
        </is>
      </c>
      <c r="Q1697" s="9" t="inlineStr">
        <is>
          <t>https://grantcue.com/foundations/charles-a-cannon-charitable-trust-no-3-581360259</t>
        </is>
      </c>
    </row>
    <row r="1698">
      <c r="A1698">
        <f>IF($E1698=$E1697,$A1697+1,1)</f>
        <v/>
      </c>
      <c r="B1698" t="inlineStr">
        <is>
          <t>THOMAS R &amp; ELIZABETH E MCLEAN FOUNDATION INC</t>
        </is>
      </c>
      <c r="C1698" t="inlineStr">
        <is>
          <t>31-1470721</t>
        </is>
      </c>
      <c r="D1698" t="inlineStr">
        <is>
          <t>North Carolina</t>
        </is>
      </c>
      <c r="E1698" t="inlineStr">
        <is>
          <t>NC</t>
        </is>
      </c>
      <c r="F1698" t="n">
        <v>2025</v>
      </c>
      <c r="G1698" t="n">
        <v>2</v>
      </c>
      <c r="H1698" s="13" t="n">
        <v>2757403</v>
      </c>
      <c r="I1698" s="12" t="n">
        <v>40</v>
      </c>
      <c r="J1698" s="13" t="n">
        <v>27500.5</v>
      </c>
      <c r="K1698" s="13">
        <f>IFERROR($H1698/$I1698,"")</f>
        <v/>
      </c>
      <c r="L1698" s="13" t="n">
        <v>458001</v>
      </c>
      <c r="N1698" t="inlineStr">
        <is>
          <t>Yes</t>
        </is>
      </c>
      <c r="O1698" t="inlineStr">
        <is>
          <t>Not stated</t>
        </is>
      </c>
      <c r="Q1698" s="9" t="inlineStr">
        <is>
          <t>https://grantcue.com/foundations/thomas-r-and-elizabeth-e-mclean-foundation-inc-311470721</t>
        </is>
      </c>
    </row>
    <row r="1699">
      <c r="A1699">
        <f>IF($E1699=$E1698,$A1698+1,1)</f>
        <v/>
      </c>
      <c r="B1699" t="inlineStr">
        <is>
          <t>EDWIN AND JEANETTE MAY FOUNDATION</t>
        </is>
      </c>
      <c r="C1699" t="inlineStr">
        <is>
          <t>65-0501566</t>
        </is>
      </c>
      <c r="D1699" t="inlineStr">
        <is>
          <t>North Carolina</t>
        </is>
      </c>
      <c r="E1699" t="inlineStr">
        <is>
          <t>NC</t>
        </is>
      </c>
      <c r="F1699" t="n">
        <v>2025</v>
      </c>
      <c r="G1699" t="n">
        <v>2</v>
      </c>
      <c r="H1699" s="13" t="n">
        <v>2732500</v>
      </c>
      <c r="I1699" s="12" t="n">
        <v>27</v>
      </c>
      <c r="J1699" s="13" t="n">
        <v>75000</v>
      </c>
      <c r="K1699" s="13">
        <f>IFERROR($H1699/$I1699,"")</f>
        <v/>
      </c>
      <c r="L1699" s="13" t="n">
        <v>212500</v>
      </c>
      <c r="M1699" t="inlineStr">
        <is>
          <t>FL, TN, TX</t>
        </is>
      </c>
      <c r="N1699" t="inlineStr">
        <is>
          <t>Yes</t>
        </is>
      </c>
      <c r="O1699" t="inlineStr">
        <is>
          <t>Not stated</t>
        </is>
      </c>
      <c r="Q1699" s="9" t="inlineStr">
        <is>
          <t>https://grantcue.com/foundations/edwin-and-jeanette-may-foundation-650501566</t>
        </is>
      </c>
    </row>
    <row r="1700">
      <c r="A1700">
        <f>IF($E1700=$E1699,$A1699+1,1)</f>
        <v/>
      </c>
      <c r="B1700" t="inlineStr">
        <is>
          <t>H SMITH RICHARDSON CHARITABLE TRUST</t>
        </is>
      </c>
      <c r="C1700" t="inlineStr">
        <is>
          <t>23-7245123</t>
        </is>
      </c>
      <c r="D1700" t="inlineStr">
        <is>
          <t>North Carolina</t>
        </is>
      </c>
      <c r="E1700" t="inlineStr">
        <is>
          <t>NC</t>
        </is>
      </c>
      <c r="F1700" t="n">
        <v>2024</v>
      </c>
      <c r="G1700" t="n">
        <v>1</v>
      </c>
      <c r="H1700" s="13" t="n">
        <v>2672000</v>
      </c>
      <c r="I1700" s="12" t="n">
        <v>5</v>
      </c>
      <c r="J1700" s="13" t="n">
        <v>5000</v>
      </c>
      <c r="K1700" s="13">
        <f>IFERROR($H1700/$I1700,"")</f>
        <v/>
      </c>
      <c r="L1700" s="13" t="n">
        <v>2652000</v>
      </c>
      <c r="M1700" t="inlineStr">
        <is>
          <t>PA, CT, NJ</t>
        </is>
      </c>
      <c r="N1700" t="inlineStr">
        <is>
          <t>No</t>
        </is>
      </c>
      <c r="O1700" t="inlineStr">
        <is>
          <t>Not stated</t>
        </is>
      </c>
      <c r="Q1700" s="9" t="inlineStr">
        <is>
          <t>https://grantcue.com/foundations/h-smith-richardson-charitable-trust-237245123</t>
        </is>
      </c>
    </row>
    <row r="1701">
      <c r="A1701">
        <f>IF($E1701=$E1700,$A1700+1,1)</f>
        <v/>
      </c>
      <c r="B1701" t="inlineStr">
        <is>
          <t>THE TROON FOUNDATION</t>
        </is>
      </c>
      <c r="C1701" t="inlineStr">
        <is>
          <t>45-3804868</t>
        </is>
      </c>
      <c r="D1701" t="inlineStr">
        <is>
          <t>North Carolina</t>
        </is>
      </c>
      <c r="E1701" t="inlineStr">
        <is>
          <t>NC</t>
        </is>
      </c>
      <c r="F1701" t="n">
        <v>2024</v>
      </c>
      <c r="G1701" t="n">
        <v>1</v>
      </c>
      <c r="H1701" s="13" t="n">
        <v>2658520</v>
      </c>
      <c r="I1701" s="12" t="n">
        <v>43</v>
      </c>
      <c r="J1701" s="13" t="n">
        <v>35000</v>
      </c>
      <c r="K1701" s="13">
        <f>IFERROR($H1701/$I1701,"")</f>
        <v/>
      </c>
      <c r="L1701" s="13" t="n">
        <v>700000</v>
      </c>
      <c r="M1701" t="inlineStr">
        <is>
          <t>VA, OH, NY</t>
        </is>
      </c>
      <c r="N1701" t="inlineStr">
        <is>
          <t>No</t>
        </is>
      </c>
      <c r="O1701" t="inlineStr">
        <is>
          <t>Not stated</t>
        </is>
      </c>
      <c r="Q1701" s="9" t="inlineStr">
        <is>
          <t>https://grantcue.com/foundations/the-troon-foundation-453804868</t>
        </is>
      </c>
    </row>
    <row r="1702">
      <c r="A1702">
        <f>IF($E1702=$E1701,$A1701+1,1)</f>
        <v/>
      </c>
      <c r="B1702" t="inlineStr">
        <is>
          <t>DEVONWOOD FOUNDATION 009606-007</t>
        </is>
      </c>
      <c r="C1702" t="inlineStr">
        <is>
          <t>51-6024607</t>
        </is>
      </c>
      <c r="D1702" t="inlineStr">
        <is>
          <t>North Carolina</t>
        </is>
      </c>
      <c r="E1702" t="inlineStr">
        <is>
          <t>NC</t>
        </is>
      </c>
      <c r="F1702" t="n">
        <v>2025</v>
      </c>
      <c r="G1702" t="n">
        <v>2</v>
      </c>
      <c r="H1702" s="13" t="n">
        <v>2591000</v>
      </c>
      <c r="I1702" s="12" t="n">
        <v>173</v>
      </c>
      <c r="J1702" s="13" t="n">
        <v>5000</v>
      </c>
      <c r="K1702" s="13">
        <f>IFERROR($H1702/$I1702,"")</f>
        <v/>
      </c>
      <c r="L1702" s="13" t="n">
        <v>110000</v>
      </c>
      <c r="M1702" t="inlineStr">
        <is>
          <t>NY, ME, MA</t>
        </is>
      </c>
      <c r="N1702" t="inlineStr">
        <is>
          <t>No</t>
        </is>
      </c>
      <c r="O1702" t="inlineStr">
        <is>
          <t>Not stated</t>
        </is>
      </c>
      <c r="Q1702" s="9" t="inlineStr">
        <is>
          <t>https://grantcue.com/foundations/devonwood-foundation-009606-007-516024607</t>
        </is>
      </c>
    </row>
    <row r="1703">
      <c r="A1703">
        <f>IF($E1703=$E1702,$A1702+1,1)</f>
        <v/>
      </c>
      <c r="B1703" t="inlineStr">
        <is>
          <t>BARNES FAMILY FOUNDATION</t>
        </is>
      </c>
      <c r="C1703" t="inlineStr">
        <is>
          <t>90-1031172</t>
        </is>
      </c>
      <c r="D1703" t="inlineStr">
        <is>
          <t>North Carolina</t>
        </is>
      </c>
      <c r="E1703" t="inlineStr">
        <is>
          <t>NC</t>
        </is>
      </c>
      <c r="F1703" t="n">
        <v>2025</v>
      </c>
      <c r="G1703" t="n">
        <v>2</v>
      </c>
      <c r="H1703" s="13" t="n">
        <v>2572650</v>
      </c>
      <c r="I1703" s="12" t="n">
        <v>23</v>
      </c>
      <c r="J1703" s="13" t="n">
        <v>25000</v>
      </c>
      <c r="K1703" s="13">
        <f>IFERROR($H1703/$I1703,"")</f>
        <v/>
      </c>
      <c r="L1703" s="13" t="n">
        <v>1000000</v>
      </c>
      <c r="M1703" t="inlineStr">
        <is>
          <t>DC, VA, IL</t>
        </is>
      </c>
      <c r="N1703" t="inlineStr">
        <is>
          <t>No</t>
        </is>
      </c>
      <c r="O1703" t="inlineStr">
        <is>
          <t>Not stated</t>
        </is>
      </c>
      <c r="Q1703" s="9" t="inlineStr">
        <is>
          <t>https://grantcue.com/foundations/barnes-family-foundation-901031172</t>
        </is>
      </c>
    </row>
    <row r="1704">
      <c r="A1704">
        <f>IF($E1704=$E1703,$A1703+1,1)</f>
        <v/>
      </c>
      <c r="B1704" t="inlineStr">
        <is>
          <t>ROBERT HAYWOOD MORRISON FDN</t>
        </is>
      </c>
      <c r="C1704" t="inlineStr">
        <is>
          <t>01-0561393</t>
        </is>
      </c>
      <c r="D1704" t="inlineStr">
        <is>
          <t>North Carolina</t>
        </is>
      </c>
      <c r="E1704" t="inlineStr">
        <is>
          <t>NC</t>
        </is>
      </c>
      <c r="F1704" t="n">
        <v>2024</v>
      </c>
      <c r="G1704" t="n">
        <v>2</v>
      </c>
      <c r="H1704" s="13" t="n">
        <v>2541170</v>
      </c>
      <c r="I1704" s="12" t="n">
        <v>26</v>
      </c>
      <c r="J1704" s="13" t="n">
        <v>1500</v>
      </c>
      <c r="K1704" s="13">
        <f>IFERROR($H1704/$I1704,"")</f>
        <v/>
      </c>
      <c r="L1704" s="13" t="n">
        <v>1570000</v>
      </c>
      <c r="M1704" t="inlineStr">
        <is>
          <t>VA, SC</t>
        </is>
      </c>
      <c r="N1704" t="inlineStr">
        <is>
          <t>No</t>
        </is>
      </c>
      <c r="O1704" t="inlineStr">
        <is>
          <t>Not stated</t>
        </is>
      </c>
      <c r="Q1704" s="9" t="inlineStr">
        <is>
          <t>https://grantcue.com/foundations/robert-haywood-morrison-fdn-010561393</t>
        </is>
      </c>
    </row>
    <row r="1705">
      <c r="A1705">
        <f>IF($E1705=$E1704,$A1704+1,1)</f>
        <v/>
      </c>
      <c r="B1705" t="inlineStr">
        <is>
          <t>THE CHARLES LAFITTE FLORIDA FOUNDATION</t>
        </is>
      </c>
      <c r="C1705" t="inlineStr">
        <is>
          <t>13-4034999</t>
        </is>
      </c>
      <c r="D1705" t="inlineStr">
        <is>
          <t>North Carolina</t>
        </is>
      </c>
      <c r="E1705" t="inlineStr">
        <is>
          <t>NC</t>
        </is>
      </c>
      <c r="F1705" t="n">
        <v>2024</v>
      </c>
      <c r="G1705" t="n">
        <v>2</v>
      </c>
      <c r="H1705" s="13" t="n">
        <v>2531158</v>
      </c>
      <c r="I1705" s="12" t="n">
        <v>27</v>
      </c>
      <c r="J1705" s="13" t="n">
        <v>10000</v>
      </c>
      <c r="K1705" s="13">
        <f>IFERROR($H1705/$I1705,"")</f>
        <v/>
      </c>
      <c r="L1705" s="13" t="n">
        <v>1369258</v>
      </c>
      <c r="M1705" t="inlineStr">
        <is>
          <t>NY, FL, NJ</t>
        </is>
      </c>
      <c r="N1705" t="inlineStr">
        <is>
          <t>Yes</t>
        </is>
      </c>
      <c r="O1705" t="inlineStr">
        <is>
          <t>Not stated</t>
        </is>
      </c>
      <c r="P1705" s="9" t="inlineStr">
        <is>
          <t>https://www.charleslafitte.org/</t>
        </is>
      </c>
      <c r="Q1705" s="9" t="inlineStr">
        <is>
          <t>https://grantcue.com/foundations/the-charles-lafitte-florida-foundation-134034999</t>
        </is>
      </c>
    </row>
    <row r="1706">
      <c r="A1706">
        <f>IF($E1706=$E1705,$A1705+1,1)</f>
        <v/>
      </c>
      <c r="B1706" t="inlineStr">
        <is>
          <t>WAYLAND HENRY CATO JR FOUNDATION</t>
        </is>
      </c>
      <c r="C1706" t="inlineStr">
        <is>
          <t>82-0799936</t>
        </is>
      </c>
      <c r="D1706" t="inlineStr">
        <is>
          <t>North Carolina</t>
        </is>
      </c>
      <c r="E1706" t="inlineStr">
        <is>
          <t>NC</t>
        </is>
      </c>
      <c r="F1706" t="n">
        <v>2024</v>
      </c>
      <c r="G1706" t="n">
        <v>1</v>
      </c>
      <c r="H1706" s="13" t="n">
        <v>2529679</v>
      </c>
      <c r="I1706" s="12" t="n">
        <v>6</v>
      </c>
      <c r="J1706" s="13" t="n">
        <v>237339.5</v>
      </c>
      <c r="K1706" s="13">
        <f>IFERROR($H1706/$I1706,"")</f>
        <v/>
      </c>
      <c r="L1706" s="13" t="n">
        <v>1000000</v>
      </c>
      <c r="M1706" t="inlineStr">
        <is>
          <t>SC</t>
        </is>
      </c>
      <c r="N1706" t="inlineStr">
        <is>
          <t>No</t>
        </is>
      </c>
      <c r="O1706" t="inlineStr">
        <is>
          <t>Not stated</t>
        </is>
      </c>
      <c r="Q1706" s="9" t="inlineStr">
        <is>
          <t>https://grantcue.com/foundations/wayland-henry-cato-jr-foundation-820799936</t>
        </is>
      </c>
    </row>
    <row r="1707">
      <c r="A1707">
        <f>IF($E1707=$E1706,$A1706+1,1)</f>
        <v/>
      </c>
      <c r="B1707" t="inlineStr">
        <is>
          <t>REIDSVILLE AREA FOUNDATION</t>
        </is>
      </c>
      <c r="C1707" t="inlineStr">
        <is>
          <t>56-2255809</t>
        </is>
      </c>
      <c r="D1707" t="inlineStr">
        <is>
          <t>North Carolina</t>
        </is>
      </c>
      <c r="E1707" t="inlineStr">
        <is>
          <t>NC</t>
        </is>
      </c>
      <c r="F1707" t="n">
        <v>2024</v>
      </c>
      <c r="G1707" t="n">
        <v>2</v>
      </c>
      <c r="H1707" s="13" t="n">
        <v>2520846</v>
      </c>
      <c r="I1707" s="12" t="n">
        <v>123</v>
      </c>
      <c r="J1707" s="13" t="n">
        <v>3000</v>
      </c>
      <c r="K1707" s="13">
        <f>IFERROR($H1707/$I1707,"")</f>
        <v/>
      </c>
      <c r="L1707" s="13" t="n">
        <v>281765</v>
      </c>
      <c r="N1707" t="inlineStr">
        <is>
          <t>No</t>
        </is>
      </c>
      <c r="O1707" t="inlineStr">
        <is>
          <t>Not stated</t>
        </is>
      </c>
      <c r="Q1707" s="9" t="inlineStr">
        <is>
          <t>https://grantcue.com/foundations/reidsville-area-foundation-562255809</t>
        </is>
      </c>
    </row>
    <row r="1708">
      <c r="A1708">
        <f>IF($E1708=$E1707,$A1707+1,1)</f>
        <v/>
      </c>
      <c r="B1708" t="inlineStr">
        <is>
          <t>CATAWBA INDIAN NATION FOUNDATION INC</t>
        </is>
      </c>
      <c r="C1708" t="inlineStr">
        <is>
          <t>92-2589967</t>
        </is>
      </c>
      <c r="D1708" t="inlineStr">
        <is>
          <t>North Carolina</t>
        </is>
      </c>
      <c r="E1708" t="inlineStr">
        <is>
          <t>NC</t>
        </is>
      </c>
      <c r="F1708" t="n">
        <v>2024</v>
      </c>
      <c r="G1708" t="n">
        <v>1</v>
      </c>
      <c r="H1708" s="13" t="n">
        <v>2507146</v>
      </c>
      <c r="I1708" s="12" t="n">
        <v>13</v>
      </c>
      <c r="J1708" s="13" t="n">
        <v>95000</v>
      </c>
      <c r="K1708" s="13">
        <f>IFERROR($H1708/$I1708,"")</f>
        <v/>
      </c>
      <c r="L1708" s="13" t="n">
        <v>1720146</v>
      </c>
      <c r="M1708" t="inlineStr">
        <is>
          <t>SC, CT</t>
        </is>
      </c>
      <c r="N1708" t="inlineStr">
        <is>
          <t>Yes</t>
        </is>
      </c>
      <c r="O1708" t="inlineStr">
        <is>
          <t>Yes</t>
        </is>
      </c>
      <c r="Q1708" s="9" t="inlineStr">
        <is>
          <t>https://grantcue.com/foundations/catawba-indian-nation-foundation-inc-922589967</t>
        </is>
      </c>
    </row>
    <row r="1709">
      <c r="A1709">
        <f>IF($E1709=$E1708,$A1708+1,1)</f>
        <v/>
      </c>
      <c r="B1709" t="inlineStr">
        <is>
          <t>D F HALTON FOUNDATION INC</t>
        </is>
      </c>
      <c r="C1709" t="inlineStr">
        <is>
          <t>56-1591985</t>
        </is>
      </c>
      <c r="D1709" t="inlineStr">
        <is>
          <t>North Carolina</t>
        </is>
      </c>
      <c r="E1709" t="inlineStr">
        <is>
          <t>NC</t>
        </is>
      </c>
      <c r="F1709" t="n">
        <v>2024</v>
      </c>
      <c r="G1709" t="n">
        <v>3</v>
      </c>
      <c r="H1709" s="13" t="n">
        <v>2500307</v>
      </c>
      <c r="I1709" s="12" t="n">
        <v>36</v>
      </c>
      <c r="J1709" s="13" t="n">
        <v>2750</v>
      </c>
      <c r="K1709" s="13">
        <f>IFERROR($H1709/$I1709,"")</f>
        <v/>
      </c>
      <c r="L1709" s="13" t="n">
        <v>500000</v>
      </c>
      <c r="M1709" t="inlineStr">
        <is>
          <t>OR, WI, AR</t>
        </is>
      </c>
      <c r="N1709" t="inlineStr">
        <is>
          <t>Yes</t>
        </is>
      </c>
      <c r="O1709" t="inlineStr">
        <is>
          <t>Not stated</t>
        </is>
      </c>
      <c r="Q1709" s="9" t="inlineStr">
        <is>
          <t>https://grantcue.com/foundations/d-f-halton-foundation-inc-561591985</t>
        </is>
      </c>
    </row>
    <row r="1710">
      <c r="A1710">
        <f>IF($E1710=$E1709,$A1709+1,1)</f>
        <v/>
      </c>
      <c r="B1710" t="inlineStr">
        <is>
          <t>MHK FOUNDATION TR</t>
        </is>
      </c>
      <c r="C1710" t="inlineStr">
        <is>
          <t>86-6544476</t>
        </is>
      </c>
      <c r="D1710" t="inlineStr">
        <is>
          <t>North Carolina</t>
        </is>
      </c>
      <c r="E1710" t="inlineStr">
        <is>
          <t>NC</t>
        </is>
      </c>
      <c r="F1710" t="n">
        <v>2025</v>
      </c>
      <c r="G1710" t="n">
        <v>2</v>
      </c>
      <c r="H1710" s="13" t="n">
        <v>2450000</v>
      </c>
      <c r="I1710" s="12" t="n">
        <v>17</v>
      </c>
      <c r="J1710" s="13" t="n">
        <v>200000</v>
      </c>
      <c r="K1710" s="13">
        <f>IFERROR($H1710/$I1710,"")</f>
        <v/>
      </c>
      <c r="L1710" s="13" t="n">
        <v>250000</v>
      </c>
      <c r="M1710" t="inlineStr">
        <is>
          <t>NY, MA, DC</t>
        </is>
      </c>
      <c r="N1710" t="inlineStr">
        <is>
          <t>No</t>
        </is>
      </c>
      <c r="O1710" t="inlineStr">
        <is>
          <t>Not stated</t>
        </is>
      </c>
      <c r="Q1710" s="9" t="inlineStr">
        <is>
          <t>https://grantcue.com/foundations/mhk-foundation-tr-866544476</t>
        </is>
      </c>
    </row>
    <row r="1711">
      <c r="A1711">
        <f>IF($E1711=$E1710,$A1710+1,1)</f>
        <v/>
      </c>
      <c r="B1711" t="inlineStr">
        <is>
          <t>STUART AND MARGARET L FORBES FOUNDATION INC</t>
        </is>
      </c>
      <c r="C1711" t="inlineStr">
        <is>
          <t>56-2079528</t>
        </is>
      </c>
      <c r="D1711" t="inlineStr">
        <is>
          <t>North Carolina</t>
        </is>
      </c>
      <c r="E1711" t="inlineStr">
        <is>
          <t>NC</t>
        </is>
      </c>
      <c r="F1711" t="n">
        <v>2025</v>
      </c>
      <c r="G1711" t="n">
        <v>2</v>
      </c>
      <c r="H1711" s="13" t="n">
        <v>2432419</v>
      </c>
      <c r="I1711" s="12" t="n">
        <v>8</v>
      </c>
      <c r="J1711" s="13" t="n">
        <v>6625</v>
      </c>
      <c r="K1711" s="13">
        <f>IFERROR($H1711/$I1711,"")</f>
        <v/>
      </c>
      <c r="L1711" s="13" t="n">
        <v>2296458</v>
      </c>
      <c r="N1711" t="inlineStr">
        <is>
          <t>No</t>
        </is>
      </c>
      <c r="O1711" t="inlineStr">
        <is>
          <t>Not stated</t>
        </is>
      </c>
      <c r="Q1711" s="9" t="inlineStr">
        <is>
          <t>https://grantcue.com/foundations/stuart-and-margaret-l-forbes-foundation-inc-562079528</t>
        </is>
      </c>
    </row>
    <row r="1712">
      <c r="A1712">
        <f>IF($E1712=$E1711,$A1711+1,1)</f>
        <v/>
      </c>
      <c r="B1712" t="inlineStr">
        <is>
          <t>THE RICHARDS FOUNDATION</t>
        </is>
      </c>
      <c r="C1712" t="inlineStr">
        <is>
          <t>58-1933598</t>
        </is>
      </c>
      <c r="D1712" t="inlineStr">
        <is>
          <t>North Carolina</t>
        </is>
      </c>
      <c r="E1712" t="inlineStr">
        <is>
          <t>NC</t>
        </is>
      </c>
      <c r="F1712" t="n">
        <v>2024</v>
      </c>
      <c r="G1712" t="n">
        <v>1</v>
      </c>
      <c r="H1712" s="13" t="n">
        <v>2429500</v>
      </c>
      <c r="I1712" s="12" t="n">
        <v>18</v>
      </c>
      <c r="J1712" s="13" t="n">
        <v>62500</v>
      </c>
      <c r="K1712" s="13">
        <f>IFERROR($H1712/$I1712,"")</f>
        <v/>
      </c>
      <c r="L1712" s="13" t="n">
        <v>505000</v>
      </c>
      <c r="M1712" t="inlineStr">
        <is>
          <t>CO, SC, GA</t>
        </is>
      </c>
      <c r="N1712" t="inlineStr">
        <is>
          <t>Yes</t>
        </is>
      </c>
      <c r="O1712" t="inlineStr">
        <is>
          <t>Not stated</t>
        </is>
      </c>
      <c r="Q1712" s="9" t="inlineStr">
        <is>
          <t>https://grantcue.com/foundations/the-richards-foundation-581933598</t>
        </is>
      </c>
    </row>
    <row r="1713">
      <c r="A1713">
        <f>IF($E1713=$E1712,$A1712+1,1)</f>
        <v/>
      </c>
      <c r="B1713" t="inlineStr">
        <is>
          <t>THE JAMES FAMILY FOUNDATION INC</t>
        </is>
      </c>
      <c r="C1713" t="inlineStr">
        <is>
          <t>20-5525003</t>
        </is>
      </c>
      <c r="D1713" t="inlineStr">
        <is>
          <t>North Carolina</t>
        </is>
      </c>
      <c r="E1713" t="inlineStr">
        <is>
          <t>NC</t>
        </is>
      </c>
      <c r="F1713" t="n">
        <v>2025</v>
      </c>
      <c r="G1713" t="n">
        <v>2</v>
      </c>
      <c r="H1713" s="13" t="n">
        <v>2411108</v>
      </c>
      <c r="I1713" s="12" t="n">
        <v>126</v>
      </c>
      <c r="J1713" s="13" t="n">
        <v>7250</v>
      </c>
      <c r="K1713" s="13">
        <f>IFERROR($H1713/$I1713,"")</f>
        <v/>
      </c>
      <c r="L1713" s="13" t="n">
        <v>401000</v>
      </c>
      <c r="M1713" t="inlineStr">
        <is>
          <t>SC, NY, DC</t>
        </is>
      </c>
      <c r="N1713" t="inlineStr">
        <is>
          <t>No</t>
        </is>
      </c>
      <c r="O1713" t="inlineStr">
        <is>
          <t>Not stated</t>
        </is>
      </c>
      <c r="Q1713" s="9" t="inlineStr">
        <is>
          <t>https://grantcue.com/foundations/the-james-family-foundation-inc-205525003</t>
        </is>
      </c>
    </row>
    <row r="1714">
      <c r="A1714">
        <f>IF($E1714=$E1713,$A1713+1,1)</f>
        <v/>
      </c>
      <c r="B1714" t="inlineStr">
        <is>
          <t>RANDLEIGH FOUNDATION</t>
        </is>
      </c>
      <c r="C1714" t="inlineStr">
        <is>
          <t>13-6207897</t>
        </is>
      </c>
      <c r="D1714" t="inlineStr">
        <is>
          <t>North Carolina</t>
        </is>
      </c>
      <c r="E1714" t="inlineStr">
        <is>
          <t>NC</t>
        </is>
      </c>
      <c r="F1714" t="n">
        <v>2024</v>
      </c>
      <c r="G1714" t="n">
        <v>1</v>
      </c>
      <c r="H1714" s="13" t="n">
        <v>2400000</v>
      </c>
      <c r="I1714" s="12" t="n">
        <v>36</v>
      </c>
      <c r="J1714" s="13" t="n">
        <v>40000</v>
      </c>
      <c r="K1714" s="13">
        <f>IFERROR($H1714/$I1714,"")</f>
        <v/>
      </c>
      <c r="L1714" s="13" t="n">
        <v>288000</v>
      </c>
      <c r="M1714" t="inlineStr">
        <is>
          <t>MA, KY, CA</t>
        </is>
      </c>
      <c r="N1714" t="inlineStr">
        <is>
          <t>No</t>
        </is>
      </c>
      <c r="O1714" t="inlineStr">
        <is>
          <t>Not stated</t>
        </is>
      </c>
      <c r="Q1714" s="9" t="inlineStr">
        <is>
          <t>https://grantcue.com/foundations/randleigh-foundation-136207897</t>
        </is>
      </c>
    </row>
    <row r="1715">
      <c r="A1715">
        <f>IF($E1715=$E1714,$A1714+1,1)</f>
        <v/>
      </c>
      <c r="B1715" t="inlineStr">
        <is>
          <t>ESTRAMONTE FAMILY FOUNDATION</t>
        </is>
      </c>
      <c r="C1715" t="inlineStr">
        <is>
          <t>92-1327750</t>
        </is>
      </c>
      <c r="D1715" t="inlineStr">
        <is>
          <t>North Carolina</t>
        </is>
      </c>
      <c r="E1715" t="inlineStr">
        <is>
          <t>NC</t>
        </is>
      </c>
      <c r="F1715" t="n">
        <v>2024</v>
      </c>
      <c r="G1715" t="n">
        <v>2</v>
      </c>
      <c r="H1715" s="13" t="n">
        <v>2366369</v>
      </c>
      <c r="I1715" s="12" t="n">
        <v>14</v>
      </c>
      <c r="J1715" s="13" t="n">
        <v>7500</v>
      </c>
      <c r="K1715" s="13">
        <f>IFERROR($H1715/$I1715,"")</f>
        <v/>
      </c>
      <c r="L1715" s="13" t="n">
        <v>2000219</v>
      </c>
      <c r="M1715" t="inlineStr">
        <is>
          <t>FL, NY, PA</t>
        </is>
      </c>
      <c r="N1715" t="inlineStr">
        <is>
          <t>No</t>
        </is>
      </c>
      <c r="O1715" t="inlineStr">
        <is>
          <t>Not stated</t>
        </is>
      </c>
      <c r="Q1715" s="9" t="inlineStr">
        <is>
          <t>https://grantcue.com/foundations/estramonte-family-foundation-921327750</t>
        </is>
      </c>
    </row>
    <row r="1716">
      <c r="A1716">
        <f>IF($E1716=$E1715,$A1715+1,1)</f>
        <v/>
      </c>
      <c r="B1716" t="inlineStr">
        <is>
          <t>SALT WATER FUND</t>
        </is>
      </c>
      <c r="C1716" t="inlineStr">
        <is>
          <t>81-0698838</t>
        </is>
      </c>
      <c r="D1716" t="inlineStr">
        <is>
          <t>North Carolina</t>
        </is>
      </c>
      <c r="E1716" t="inlineStr">
        <is>
          <t>NC</t>
        </is>
      </c>
      <c r="F1716" t="n">
        <v>2024</v>
      </c>
      <c r="G1716" t="n">
        <v>1</v>
      </c>
      <c r="H1716" s="13" t="n">
        <v>2338645</v>
      </c>
      <c r="I1716" s="12" t="n">
        <v>8</v>
      </c>
      <c r="J1716" s="13" t="n">
        <v>56822.5</v>
      </c>
      <c r="K1716" s="13">
        <f>IFERROR($H1716/$I1716,"")</f>
        <v/>
      </c>
      <c r="L1716" s="13" t="n">
        <v>1050000</v>
      </c>
      <c r="M1716" t="inlineStr">
        <is>
          <t>GA</t>
        </is>
      </c>
      <c r="N1716" t="inlineStr">
        <is>
          <t>No</t>
        </is>
      </c>
      <c r="O1716" t="inlineStr">
        <is>
          <t>Not stated</t>
        </is>
      </c>
      <c r="Q1716" s="9" t="inlineStr">
        <is>
          <t>https://grantcue.com/foundations/salt-water-fund-810698838</t>
        </is>
      </c>
    </row>
    <row r="1717">
      <c r="A1717">
        <f>IF($E1717=$E1716,$A1716+1,1)</f>
        <v/>
      </c>
      <c r="B1717" t="inlineStr">
        <is>
          <t>THE EDWARD M ARMFIELD SR FOUNDATION I</t>
        </is>
      </c>
      <c r="C1717" t="inlineStr">
        <is>
          <t>56-2156876</t>
        </is>
      </c>
      <c r="D1717" t="inlineStr">
        <is>
          <t>North Carolina</t>
        </is>
      </c>
      <c r="E1717" t="inlineStr">
        <is>
          <t>NC</t>
        </is>
      </c>
      <c r="F1717" t="n">
        <v>2024</v>
      </c>
      <c r="G1717" t="n">
        <v>1</v>
      </c>
      <c r="H1717" s="13" t="n">
        <v>2324963</v>
      </c>
      <c r="I1717" s="12" t="n">
        <v>57</v>
      </c>
      <c r="J1717" s="13" t="n">
        <v>14000</v>
      </c>
      <c r="K1717" s="13">
        <f>IFERROR($H1717/$I1717,"")</f>
        <v/>
      </c>
      <c r="L1717" s="13" t="n">
        <v>500000</v>
      </c>
      <c r="M1717" t="inlineStr">
        <is>
          <t>GA, VA, SC</t>
        </is>
      </c>
      <c r="N1717" t="inlineStr">
        <is>
          <t>Yes</t>
        </is>
      </c>
      <c r="O1717" t="inlineStr">
        <is>
          <t>Yes</t>
        </is>
      </c>
      <c r="Q1717" s="9" t="inlineStr">
        <is>
          <t>https://grantcue.com/foundations/the-edward-m-armfield-sr-foundation-i-562156876</t>
        </is>
      </c>
    </row>
    <row r="1718">
      <c r="A1718">
        <f>IF($E1718=$E1717,$A1717+1,1)</f>
        <v/>
      </c>
      <c r="B1718" t="inlineStr">
        <is>
          <t>JOHN REX ENDOWMENT</t>
        </is>
      </c>
      <c r="C1718" t="inlineStr">
        <is>
          <t>31-1678223</t>
        </is>
      </c>
      <c r="D1718" t="inlineStr">
        <is>
          <t>North Carolina</t>
        </is>
      </c>
      <c r="E1718" t="inlineStr">
        <is>
          <t>NC</t>
        </is>
      </c>
      <c r="F1718" t="n">
        <v>2024</v>
      </c>
      <c r="G1718" t="n">
        <v>1</v>
      </c>
      <c r="H1718" s="13" t="n">
        <v>2316024</v>
      </c>
      <c r="I1718" s="12" t="n">
        <v>48</v>
      </c>
      <c r="J1718" s="13" t="n">
        <v>25000</v>
      </c>
      <c r="K1718" s="13">
        <f>IFERROR($H1718/$I1718,"")</f>
        <v/>
      </c>
      <c r="L1718" s="13" t="n">
        <v>254100</v>
      </c>
      <c r="M1718" t="inlineStr">
        <is>
          <t>MA, DC</t>
        </is>
      </c>
      <c r="N1718" t="inlineStr">
        <is>
          <t>No</t>
        </is>
      </c>
      <c r="O1718" t="inlineStr">
        <is>
          <t>Not stated</t>
        </is>
      </c>
      <c r="Q1718" s="9" t="inlineStr">
        <is>
          <t>https://grantcue.com/foundations/john-rex-endowment-311678223</t>
        </is>
      </c>
    </row>
    <row r="1719">
      <c r="A1719">
        <f>IF($E1719=$E1718,$A1718+1,1)</f>
        <v/>
      </c>
      <c r="B1719" t="inlineStr">
        <is>
          <t>ELLA ANN L AND FRANK B HOLDING FOUNDATIO</t>
        </is>
      </c>
      <c r="C1719" t="inlineStr">
        <is>
          <t>56-2002528</t>
        </is>
      </c>
      <c r="D1719" t="inlineStr">
        <is>
          <t>North Carolina</t>
        </is>
      </c>
      <c r="E1719" t="inlineStr">
        <is>
          <t>NC</t>
        </is>
      </c>
      <c r="F1719" t="n">
        <v>2025</v>
      </c>
      <c r="G1719" t="n">
        <v>2</v>
      </c>
      <c r="H1719" s="13" t="n">
        <v>2312500</v>
      </c>
      <c r="I1719" s="12" t="n">
        <v>201</v>
      </c>
      <c r="J1719" s="13" t="n">
        <v>5000</v>
      </c>
      <c r="K1719" s="13">
        <f>IFERROR($H1719/$I1719,"")</f>
        <v/>
      </c>
      <c r="L1719" s="13" t="n">
        <v>225000</v>
      </c>
      <c r="M1719" t="inlineStr">
        <is>
          <t>TN, VA, SC</t>
        </is>
      </c>
      <c r="N1719" t="inlineStr">
        <is>
          <t>No</t>
        </is>
      </c>
      <c r="O1719" t="inlineStr">
        <is>
          <t>Not stated</t>
        </is>
      </c>
      <c r="Q1719" s="9" t="inlineStr">
        <is>
          <t>https://grantcue.com/foundations/ella-ann-l-and-frank-b-holding-foundatio-562002528</t>
        </is>
      </c>
    </row>
    <row r="1720">
      <c r="A1720">
        <f>IF($E1720=$E1719,$A1719+1,1)</f>
        <v/>
      </c>
      <c r="B1720" t="inlineStr">
        <is>
          <t>FERNANDEZ PAVE THE WAY FOUNDATION</t>
        </is>
      </c>
      <c r="C1720" t="inlineStr">
        <is>
          <t>20-5875641</t>
        </is>
      </c>
      <c r="D1720" t="inlineStr">
        <is>
          <t>North Carolina</t>
        </is>
      </c>
      <c r="E1720" t="inlineStr">
        <is>
          <t>NC</t>
        </is>
      </c>
      <c r="F1720" t="n">
        <v>2024</v>
      </c>
      <c r="G1720" t="n">
        <v>2</v>
      </c>
      <c r="H1720" s="13" t="n">
        <v>2299074</v>
      </c>
      <c r="I1720" s="12" t="n">
        <v>79</v>
      </c>
      <c r="J1720" s="13" t="n">
        <v>11000</v>
      </c>
      <c r="K1720" s="13">
        <f>IFERROR($H1720/$I1720,"")</f>
        <v/>
      </c>
      <c r="L1720" s="13" t="n">
        <v>150000</v>
      </c>
      <c r="M1720" t="inlineStr">
        <is>
          <t>FL, CA, NY</t>
        </is>
      </c>
      <c r="N1720" t="inlineStr">
        <is>
          <t>No</t>
        </is>
      </c>
      <c r="O1720" t="inlineStr">
        <is>
          <t>Not stated</t>
        </is>
      </c>
      <c r="Q1720" s="9" t="inlineStr">
        <is>
          <t>https://grantcue.com/foundations/fernandez-pave-the-way-foundation-205875641</t>
        </is>
      </c>
    </row>
    <row r="1721">
      <c r="A1721">
        <f>IF($E1721=$E1720,$A1720+1,1)</f>
        <v/>
      </c>
      <c r="B1721" t="inlineStr">
        <is>
          <t>CARLSON FAMILY FOUNDATION</t>
        </is>
      </c>
      <c r="C1721" t="inlineStr">
        <is>
          <t>31-1678303</t>
        </is>
      </c>
      <c r="D1721" t="inlineStr">
        <is>
          <t>North Carolina</t>
        </is>
      </c>
      <c r="E1721" t="inlineStr">
        <is>
          <t>NC</t>
        </is>
      </c>
      <c r="F1721" t="n">
        <v>2025</v>
      </c>
      <c r="G1721" t="n">
        <v>2</v>
      </c>
      <c r="H1721" s="13" t="n">
        <v>2276733</v>
      </c>
      <c r="I1721" s="12" t="n">
        <v>210</v>
      </c>
      <c r="J1721" s="13" t="n">
        <v>8750</v>
      </c>
      <c r="K1721" s="13">
        <f>IFERROR($H1721/$I1721,"")</f>
        <v/>
      </c>
      <c r="L1721" s="13" t="n">
        <v>78568</v>
      </c>
      <c r="M1721" t="inlineStr">
        <is>
          <t>CT, MD, TN</t>
        </is>
      </c>
      <c r="N1721" t="inlineStr">
        <is>
          <t>No</t>
        </is>
      </c>
      <c r="O1721" t="inlineStr">
        <is>
          <t>Not stated</t>
        </is>
      </c>
      <c r="Q1721" s="9" t="inlineStr">
        <is>
          <t>https://grantcue.com/foundations/carlson-family-foundation-c-o-john-a-norton-311678303</t>
        </is>
      </c>
    </row>
    <row r="1722">
      <c r="A1722">
        <f>IF($E1722=$E1721,$A1721+1,1)</f>
        <v/>
      </c>
      <c r="B1722" t="inlineStr">
        <is>
          <t>CHILDTRUST FOUNDATION</t>
        </is>
      </c>
      <c r="C1722" t="inlineStr">
        <is>
          <t>20-0477249</t>
        </is>
      </c>
      <c r="D1722" t="inlineStr">
        <is>
          <t>North Carolina</t>
        </is>
      </c>
      <c r="E1722" t="inlineStr">
        <is>
          <t>NC</t>
        </is>
      </c>
      <c r="F1722" t="n">
        <v>2025</v>
      </c>
      <c r="G1722" t="n">
        <v>2</v>
      </c>
      <c r="H1722" s="13" t="n">
        <v>2268775</v>
      </c>
      <c r="I1722" s="12" t="n">
        <v>48</v>
      </c>
      <c r="J1722" s="13" t="n">
        <v>35000</v>
      </c>
      <c r="K1722" s="13">
        <f>IFERROR($H1722/$I1722,"")</f>
        <v/>
      </c>
      <c r="L1722" s="13" t="n">
        <v>250000</v>
      </c>
      <c r="M1722" t="inlineStr">
        <is>
          <t>MA</t>
        </is>
      </c>
      <c r="N1722" t="inlineStr">
        <is>
          <t>No</t>
        </is>
      </c>
      <c r="O1722" t="inlineStr">
        <is>
          <t>Not stated</t>
        </is>
      </c>
      <c r="Q1722" s="9" t="inlineStr">
        <is>
          <t>https://grantcue.com/foundations/childtrust-foundation-200477249</t>
        </is>
      </c>
    </row>
    <row r="1723">
      <c r="A1723">
        <f>IF($E1723=$E1722,$A1722+1,1)</f>
        <v/>
      </c>
      <c r="B1723" t="inlineStr">
        <is>
          <t>Champion McDowell Davis Charitable Foundation Inc</t>
        </is>
      </c>
      <c r="C1723" t="inlineStr">
        <is>
          <t>56-6055716</t>
        </is>
      </c>
      <c r="D1723" t="inlineStr">
        <is>
          <t>North Carolina</t>
        </is>
      </c>
      <c r="E1723" t="inlineStr">
        <is>
          <t>NC</t>
        </is>
      </c>
      <c r="F1723" t="n">
        <v>2025</v>
      </c>
      <c r="G1723" t="n">
        <v>2</v>
      </c>
      <c r="H1723" s="13" t="n">
        <v>2234250</v>
      </c>
      <c r="I1723" s="12" t="n">
        <v>20</v>
      </c>
      <c r="J1723" s="13" t="n">
        <v>22375</v>
      </c>
      <c r="K1723" s="13">
        <f>IFERROR($H1723/$I1723,"")</f>
        <v/>
      </c>
      <c r="L1723" s="13" t="n">
        <v>850000</v>
      </c>
      <c r="N1723" t="inlineStr">
        <is>
          <t>Yes</t>
        </is>
      </c>
      <c r="O1723" t="inlineStr">
        <is>
          <t>Yes</t>
        </is>
      </c>
      <c r="Q1723" s="9" t="inlineStr">
        <is>
          <t>https://grantcue.com/foundations/champion-mcdowell-davis-charitable-foundation-inc-566055716</t>
        </is>
      </c>
    </row>
    <row r="1724">
      <c r="A1724">
        <f>IF($E1724=$E1723,$A1723+1,1)</f>
        <v/>
      </c>
      <c r="B1724" t="inlineStr">
        <is>
          <t>TZEDEK SOCIAL JUSTICE FUND OF OHIO</t>
        </is>
      </c>
      <c r="C1724" t="inlineStr">
        <is>
          <t>85-0959011</t>
        </is>
      </c>
      <c r="D1724" t="inlineStr">
        <is>
          <t>North Carolina</t>
        </is>
      </c>
      <c r="E1724" t="inlineStr">
        <is>
          <t>NC</t>
        </is>
      </c>
      <c r="F1724" t="n">
        <v>2024</v>
      </c>
      <c r="G1724" t="n">
        <v>1</v>
      </c>
      <c r="H1724" s="13" t="n">
        <v>2196861</v>
      </c>
      <c r="I1724" s="12" t="n">
        <v>6</v>
      </c>
      <c r="J1724" s="13" t="n">
        <v>88.5</v>
      </c>
      <c r="K1724" s="13">
        <f>IFERROR($H1724/$I1724,"")</f>
        <v/>
      </c>
      <c r="L1724" s="13" t="n">
        <v>2196422</v>
      </c>
      <c r="M1724" t="inlineStr">
        <is>
          <t>OH</t>
        </is>
      </c>
      <c r="N1724" t="inlineStr">
        <is>
          <t>Yes</t>
        </is>
      </c>
      <c r="O1724" t="inlineStr">
        <is>
          <t>Not stated</t>
        </is>
      </c>
      <c r="Q1724" s="9" t="inlineStr">
        <is>
          <t>https://grantcue.com/foundations/tzedek-social-justice-fund-of-ohio-850959011</t>
        </is>
      </c>
    </row>
    <row r="1725">
      <c r="A1725">
        <f>IF($E1725=$E1724,$A1724+1,1)</f>
        <v/>
      </c>
      <c r="B1725" t="inlineStr">
        <is>
          <t>Dover Foundation Inc</t>
        </is>
      </c>
      <c r="C1725" t="inlineStr">
        <is>
          <t>56-0769897</t>
        </is>
      </c>
      <c r="D1725" t="inlineStr">
        <is>
          <t>North Carolina</t>
        </is>
      </c>
      <c r="E1725" t="inlineStr">
        <is>
          <t>NC</t>
        </is>
      </c>
      <c r="F1725" t="n">
        <v>2025</v>
      </c>
      <c r="G1725" t="n">
        <v>2</v>
      </c>
      <c r="H1725" s="13" t="n">
        <v>2177651</v>
      </c>
      <c r="I1725" s="12" t="n">
        <v>116</v>
      </c>
      <c r="J1725" s="13" t="n">
        <v>10000</v>
      </c>
      <c r="K1725" s="13">
        <f>IFERROR($H1725/$I1725,"")</f>
        <v/>
      </c>
      <c r="L1725" s="13" t="n">
        <v>151000</v>
      </c>
      <c r="M1725" t="inlineStr">
        <is>
          <t>SC, NY, MS</t>
        </is>
      </c>
      <c r="N1725" t="inlineStr">
        <is>
          <t>Yes</t>
        </is>
      </c>
      <c r="O1725" t="inlineStr">
        <is>
          <t>Not stated</t>
        </is>
      </c>
      <c r="P1725" s="9" t="inlineStr">
        <is>
          <t>https://doverfoundationinc.com/</t>
        </is>
      </c>
      <c r="Q1725" s="9" t="inlineStr">
        <is>
          <t>https://grantcue.com/foundations/dover-foundation-inc-560769897</t>
        </is>
      </c>
    </row>
    <row r="1726">
      <c r="A1726">
        <f>IF($E1726=$E1725,$A1725+1,1)</f>
        <v/>
      </c>
      <c r="B1726" t="inlineStr">
        <is>
          <t>D MICHAEL WARNER-ELIZABETH CRAVEN FOUNDATION TRUST</t>
        </is>
      </c>
      <c r="C1726" t="inlineStr">
        <is>
          <t>81-4710242</t>
        </is>
      </c>
      <c r="D1726" t="inlineStr">
        <is>
          <t>North Carolina</t>
        </is>
      </c>
      <c r="E1726" t="inlineStr">
        <is>
          <t>NC</t>
        </is>
      </c>
      <c r="F1726" t="n">
        <v>2025</v>
      </c>
      <c r="G1726" t="n">
        <v>2</v>
      </c>
      <c r="H1726" s="13" t="n">
        <v>2153078</v>
      </c>
      <c r="I1726" s="12" t="n">
        <v>6</v>
      </c>
      <c r="J1726" s="13" t="n">
        <v>125000</v>
      </c>
      <c r="K1726" s="13">
        <f>IFERROR($H1726/$I1726,"")</f>
        <v/>
      </c>
      <c r="L1726" s="13" t="n">
        <v>854393</v>
      </c>
      <c r="N1726" t="inlineStr">
        <is>
          <t>Yes</t>
        </is>
      </c>
      <c r="O1726" t="inlineStr">
        <is>
          <t>Yes</t>
        </is>
      </c>
      <c r="Q1726" s="9" t="inlineStr">
        <is>
          <t>https://grantcue.com/foundations/d-michael-warner-elizabeth-craven-foundation-trust-814710242</t>
        </is>
      </c>
    </row>
    <row r="1727">
      <c r="A1727">
        <f>IF($E1727=$E1726,$A1726+1,1)</f>
        <v/>
      </c>
      <c r="B1727" t="inlineStr">
        <is>
          <t>HOOTER'S COMMUNITY ENDOWMENT FUND INC</t>
        </is>
      </c>
      <c r="C1727" t="inlineStr">
        <is>
          <t>58-2006561</t>
        </is>
      </c>
      <c r="D1727" t="inlineStr">
        <is>
          <t>North Carolina</t>
        </is>
      </c>
      <c r="E1727" t="inlineStr">
        <is>
          <t>NC</t>
        </is>
      </c>
      <c r="F1727" t="n">
        <v>2024</v>
      </c>
      <c r="G1727" t="n">
        <v>3</v>
      </c>
      <c r="H1727" s="13" t="n">
        <v>2139976</v>
      </c>
      <c r="I1727" s="12" t="n">
        <v>38</v>
      </c>
      <c r="J1727" s="13" t="n">
        <v>2093.5</v>
      </c>
      <c r="K1727" s="13">
        <f>IFERROR($H1727/$I1727,"")</f>
        <v/>
      </c>
      <c r="L1727" s="13" t="n">
        <v>700995</v>
      </c>
      <c r="M1727" t="inlineStr">
        <is>
          <t>TX, PA, FL</t>
        </is>
      </c>
      <c r="N1727" t="inlineStr">
        <is>
          <t>Yes</t>
        </is>
      </c>
      <c r="O1727" t="inlineStr">
        <is>
          <t>Not stated</t>
        </is>
      </c>
      <c r="Q1727" s="9" t="inlineStr">
        <is>
          <t>https://grantcue.com/foundations/hooter-s-community-endowment-fund-inc-582006561</t>
        </is>
      </c>
    </row>
    <row r="1728">
      <c r="A1728">
        <f>IF($E1728=$E1727,$A1727+1,1)</f>
        <v/>
      </c>
      <c r="B1728" t="inlineStr">
        <is>
          <t>The Eirenikos Foundation</t>
        </is>
      </c>
      <c r="C1728" t="inlineStr">
        <is>
          <t>47-1909129</t>
        </is>
      </c>
      <c r="D1728" t="inlineStr">
        <is>
          <t>North Carolina</t>
        </is>
      </c>
      <c r="E1728" t="inlineStr">
        <is>
          <t>NC</t>
        </is>
      </c>
      <c r="F1728" t="n">
        <v>2025</v>
      </c>
      <c r="G1728" t="n">
        <v>2</v>
      </c>
      <c r="H1728" s="13" t="n">
        <v>2134500</v>
      </c>
      <c r="I1728" s="12" t="n">
        <v>20</v>
      </c>
      <c r="J1728" s="13" t="n">
        <v>5000</v>
      </c>
      <c r="K1728" s="13">
        <f>IFERROR($H1728/$I1728,"")</f>
        <v/>
      </c>
      <c r="L1728" s="13" t="n">
        <v>1138500</v>
      </c>
      <c r="M1728" t="inlineStr">
        <is>
          <t>DC, NY, CO</t>
        </is>
      </c>
      <c r="N1728" t="inlineStr">
        <is>
          <t>Yes</t>
        </is>
      </c>
      <c r="O1728" t="inlineStr">
        <is>
          <t>Not stated</t>
        </is>
      </c>
      <c r="Q1728" s="9" t="inlineStr">
        <is>
          <t>https://grantcue.com/foundations/the-eirenikos-foundation-471909129</t>
        </is>
      </c>
    </row>
    <row r="1729">
      <c r="A1729">
        <f>IF($E1729=$E1728,$A1728+1,1)</f>
        <v/>
      </c>
      <c r="B1729" t="inlineStr">
        <is>
          <t>BRYSON FOUNDATION LIMITED</t>
        </is>
      </c>
      <c r="C1729" t="inlineStr">
        <is>
          <t>35-1854017</t>
        </is>
      </c>
      <c r="D1729" t="inlineStr">
        <is>
          <t>North Carolina</t>
        </is>
      </c>
      <c r="E1729" t="inlineStr">
        <is>
          <t>NC</t>
        </is>
      </c>
      <c r="F1729" t="n">
        <v>2024</v>
      </c>
      <c r="G1729" t="n">
        <v>1</v>
      </c>
      <c r="H1729" s="13" t="n">
        <v>2127000</v>
      </c>
      <c r="I1729" s="12" t="n">
        <v>30</v>
      </c>
      <c r="J1729" s="13" t="n">
        <v>5000</v>
      </c>
      <c r="K1729" s="13">
        <f>IFERROR($H1729/$I1729,"")</f>
        <v/>
      </c>
      <c r="L1729" s="13" t="n">
        <v>1000000</v>
      </c>
      <c r="M1729" t="inlineStr">
        <is>
          <t>GA, FL</t>
        </is>
      </c>
      <c r="N1729" t="inlineStr">
        <is>
          <t>No</t>
        </is>
      </c>
      <c r="O1729" t="inlineStr">
        <is>
          <t>Not stated</t>
        </is>
      </c>
      <c r="Q1729" s="9" t="inlineStr">
        <is>
          <t>https://grantcue.com/foundations/bryson-foundation-limited-351854017</t>
        </is>
      </c>
    </row>
    <row r="1730">
      <c r="A1730">
        <f>IF($E1730=$E1729,$A1729+1,1)</f>
        <v/>
      </c>
      <c r="B1730" t="inlineStr">
        <is>
          <t>Advance Auto Parts Foundation FKA The Advance Cares Foundation</t>
        </is>
      </c>
      <c r="C1730" t="inlineStr">
        <is>
          <t>45-4105090</t>
        </is>
      </c>
      <c r="D1730" t="inlineStr">
        <is>
          <t>North Carolina</t>
        </is>
      </c>
      <c r="E1730" t="inlineStr">
        <is>
          <t>NC</t>
        </is>
      </c>
      <c r="F1730" t="n">
        <v>2024</v>
      </c>
      <c r="G1730" t="n">
        <v>1</v>
      </c>
      <c r="H1730" s="13" t="n">
        <v>2126500</v>
      </c>
      <c r="I1730" s="12" t="n">
        <v>19</v>
      </c>
      <c r="J1730" s="13" t="n">
        <v>10000</v>
      </c>
      <c r="K1730" s="13">
        <f>IFERROR($H1730/$I1730,"")</f>
        <v/>
      </c>
      <c r="L1730" s="13" t="n">
        <v>610000</v>
      </c>
      <c r="M1730" t="inlineStr">
        <is>
          <t>GA, NY, VA</t>
        </is>
      </c>
      <c r="N1730" t="inlineStr">
        <is>
          <t>No</t>
        </is>
      </c>
      <c r="O1730" t="inlineStr">
        <is>
          <t>Not stated</t>
        </is>
      </c>
      <c r="Q1730" s="9" t="inlineStr">
        <is>
          <t>https://grantcue.com/foundations/advance-auto-parts-foundation-fka-the-advance-cares-foundation-454105090</t>
        </is>
      </c>
    </row>
    <row r="1731">
      <c r="A1731">
        <f>IF($E1731=$E1730,$A1730+1,1)</f>
        <v/>
      </c>
      <c r="B1731" t="inlineStr">
        <is>
          <t>Bob Barker Foundation Inc</t>
        </is>
      </c>
      <c r="C1731" t="inlineStr">
        <is>
          <t>20-1276455</t>
        </is>
      </c>
      <c r="D1731" t="inlineStr">
        <is>
          <t>North Carolina</t>
        </is>
      </c>
      <c r="E1731" t="inlineStr">
        <is>
          <t>NC</t>
        </is>
      </c>
      <c r="F1731" t="n">
        <v>2024</v>
      </c>
      <c r="G1731" t="n">
        <v>2</v>
      </c>
      <c r="H1731" s="13" t="n">
        <v>2115105</v>
      </c>
      <c r="I1731" s="12" t="n">
        <v>148</v>
      </c>
      <c r="J1731" s="13" t="n">
        <v>13000</v>
      </c>
      <c r="K1731" s="13">
        <f>IFERROR($H1731/$I1731,"")</f>
        <v/>
      </c>
      <c r="L1731" s="13" t="n">
        <v>25000</v>
      </c>
      <c r="M1731" t="inlineStr">
        <is>
          <t>CA, NY, VA</t>
        </is>
      </c>
      <c r="N1731" t="inlineStr">
        <is>
          <t>Yes</t>
        </is>
      </c>
      <c r="O1731" t="inlineStr">
        <is>
          <t>Yes</t>
        </is>
      </c>
      <c r="P1731" s="9" t="inlineStr">
        <is>
          <t>https://www.bobbarkerfoundation.org/</t>
        </is>
      </c>
      <c r="Q1731" s="9" t="inlineStr">
        <is>
          <t>https://grantcue.com/foundations/bob-barker-foundation-inc-201276455</t>
        </is>
      </c>
    </row>
    <row r="1732">
      <c r="A1732">
        <f>IF($E1732=$E1731,$A1731+1,1)</f>
        <v/>
      </c>
      <c r="B1732" t="inlineStr">
        <is>
          <t>THE MARIO FAMILY FOUNDATION</t>
        </is>
      </c>
      <c r="C1732" t="inlineStr">
        <is>
          <t>20-1400656</t>
        </is>
      </c>
      <c r="D1732" t="inlineStr">
        <is>
          <t>North Carolina</t>
        </is>
      </c>
      <c r="E1732" t="inlineStr">
        <is>
          <t>NC</t>
        </is>
      </c>
      <c r="F1732" t="n">
        <v>2024</v>
      </c>
      <c r="G1732" t="n">
        <v>1</v>
      </c>
      <c r="H1732" s="13" t="n">
        <v>2099024</v>
      </c>
      <c r="I1732" s="12" t="n">
        <v>19</v>
      </c>
      <c r="J1732" s="13" t="n">
        <v>98000</v>
      </c>
      <c r="K1732" s="13">
        <f>IFERROR($H1732/$I1732,"")</f>
        <v/>
      </c>
      <c r="L1732" s="13" t="n">
        <v>500000</v>
      </c>
      <c r="M1732" t="inlineStr">
        <is>
          <t>NJ, MD, IL</t>
        </is>
      </c>
      <c r="N1732" t="inlineStr">
        <is>
          <t>No</t>
        </is>
      </c>
      <c r="O1732" t="inlineStr">
        <is>
          <t>Not stated</t>
        </is>
      </c>
      <c r="Q1732" s="9" t="inlineStr">
        <is>
          <t>https://grantcue.com/foundations/the-mario-family-foundation-201400656</t>
        </is>
      </c>
    </row>
    <row r="1733">
      <c r="A1733">
        <f>IF($E1733=$E1732,$A1732+1,1)</f>
        <v/>
      </c>
      <c r="B1733" t="inlineStr">
        <is>
          <t>THE FOUNDATION FOR A HEALTHY HIGH POINT</t>
        </is>
      </c>
      <c r="C1733" t="inlineStr">
        <is>
          <t>46-2174223</t>
        </is>
      </c>
      <c r="D1733" t="inlineStr">
        <is>
          <t>North Carolina</t>
        </is>
      </c>
      <c r="E1733" t="inlineStr">
        <is>
          <t>NC</t>
        </is>
      </c>
      <c r="F1733" t="n">
        <v>2024</v>
      </c>
      <c r="G1733" t="n">
        <v>1</v>
      </c>
      <c r="H1733" s="13" t="n">
        <v>2097217</v>
      </c>
      <c r="I1733" s="12" t="n">
        <v>34</v>
      </c>
      <c r="J1733" s="13" t="n">
        <v>44982</v>
      </c>
      <c r="K1733" s="13">
        <f>IFERROR($H1733/$I1733,"")</f>
        <v/>
      </c>
      <c r="L1733" s="13" t="n">
        <v>322002</v>
      </c>
      <c r="M1733" t="inlineStr">
        <is>
          <t>MO</t>
        </is>
      </c>
      <c r="N1733" t="inlineStr">
        <is>
          <t>Yes</t>
        </is>
      </c>
      <c r="O1733" t="inlineStr">
        <is>
          <t>Yes</t>
        </is>
      </c>
      <c r="P1733" s="9" t="inlineStr">
        <is>
          <t>https://www.healthyhighpoint.org/</t>
        </is>
      </c>
      <c r="Q1733" s="9" t="inlineStr">
        <is>
          <t>https://grantcue.com/foundations/the-foundation-for-a-healthy-high-point-462174223</t>
        </is>
      </c>
    </row>
    <row r="1734">
      <c r="A1734">
        <f>IF($E1734=$E1733,$A1733+1,1)</f>
        <v/>
      </c>
      <c r="B1734" t="inlineStr">
        <is>
          <t>SEBY B JONES FAMILY FOUNDATION</t>
        </is>
      </c>
      <c r="C1734" t="inlineStr">
        <is>
          <t>31-1578859</t>
        </is>
      </c>
      <c r="D1734" t="inlineStr">
        <is>
          <t>North Carolina</t>
        </is>
      </c>
      <c r="E1734" t="inlineStr">
        <is>
          <t>NC</t>
        </is>
      </c>
      <c r="F1734" t="n">
        <v>2024</v>
      </c>
      <c r="G1734" t="n">
        <v>2</v>
      </c>
      <c r="H1734" s="13" t="n">
        <v>2090000</v>
      </c>
      <c r="I1734" s="12" t="n">
        <v>167</v>
      </c>
      <c r="J1734" s="13" t="n">
        <v>5000</v>
      </c>
      <c r="K1734" s="13">
        <f>IFERROR($H1734/$I1734,"")</f>
        <v/>
      </c>
      <c r="L1734" s="13" t="n">
        <v>250000</v>
      </c>
      <c r="M1734" t="inlineStr">
        <is>
          <t>CO, VA, TX</t>
        </is>
      </c>
      <c r="N1734" t="inlineStr">
        <is>
          <t>Yes</t>
        </is>
      </c>
      <c r="O1734" t="inlineStr">
        <is>
          <t>Not stated</t>
        </is>
      </c>
      <c r="Q1734" s="9" t="inlineStr">
        <is>
          <t>https://grantcue.com/foundations/seby-b-jones-family-foundation-311578859</t>
        </is>
      </c>
    </row>
    <row r="1735">
      <c r="A1735">
        <f>IF($E1735=$E1734,$A1734+1,1)</f>
        <v/>
      </c>
      <c r="B1735" t="inlineStr">
        <is>
          <t>MIKA FOUNDATION INC</t>
        </is>
      </c>
      <c r="C1735" t="inlineStr">
        <is>
          <t>87-3438359</t>
        </is>
      </c>
      <c r="D1735" t="inlineStr">
        <is>
          <t>North Carolina</t>
        </is>
      </c>
      <c r="E1735" t="inlineStr">
        <is>
          <t>NC</t>
        </is>
      </c>
      <c r="F1735" t="n">
        <v>2025</v>
      </c>
      <c r="G1735" t="n">
        <v>2</v>
      </c>
      <c r="H1735" s="13" t="n">
        <v>2066417</v>
      </c>
      <c r="I1735" s="12" t="n">
        <v>55</v>
      </c>
      <c r="J1735" s="13" t="n">
        <v>16006</v>
      </c>
      <c r="K1735" s="13">
        <f>IFERROR($H1735/$I1735,"")</f>
        <v/>
      </c>
      <c r="L1735" s="13" t="n">
        <v>206016</v>
      </c>
      <c r="M1735" t="inlineStr">
        <is>
          <t>FL, NY, CO</t>
        </is>
      </c>
      <c r="N1735" t="inlineStr">
        <is>
          <t>No</t>
        </is>
      </c>
      <c r="O1735" t="inlineStr">
        <is>
          <t>Not stated</t>
        </is>
      </c>
      <c r="Q1735" s="9" t="inlineStr">
        <is>
          <t>https://grantcue.com/foundations/mika-foundation-inc-873438359</t>
        </is>
      </c>
    </row>
    <row r="1736">
      <c r="A1736">
        <f>IF($E1736=$E1735,$A1735+1,1)</f>
        <v/>
      </c>
      <c r="B1736" t="inlineStr">
        <is>
          <t>RUSTY PULLIAM FOUNDATION INC</t>
        </is>
      </c>
      <c r="C1736" t="inlineStr">
        <is>
          <t>46-0796397</t>
        </is>
      </c>
      <c r="D1736" t="inlineStr">
        <is>
          <t>North Carolina</t>
        </is>
      </c>
      <c r="E1736" t="inlineStr">
        <is>
          <t>NC</t>
        </is>
      </c>
      <c r="F1736" t="n">
        <v>2025</v>
      </c>
      <c r="G1736" t="n">
        <v>2</v>
      </c>
      <c r="H1736" s="13" t="n">
        <v>2066000</v>
      </c>
      <c r="I1736" s="12" t="n">
        <v>20</v>
      </c>
      <c r="J1736" s="13" t="n">
        <v>27500</v>
      </c>
      <c r="K1736" s="13">
        <f>IFERROR($H1736/$I1736,"")</f>
        <v/>
      </c>
      <c r="L1736" s="13" t="n">
        <v>650000</v>
      </c>
      <c r="M1736" t="inlineStr">
        <is>
          <t>MS</t>
        </is>
      </c>
      <c r="N1736" t="inlineStr">
        <is>
          <t>No</t>
        </is>
      </c>
      <c r="O1736" t="inlineStr">
        <is>
          <t>Not stated</t>
        </is>
      </c>
      <c r="Q1736" s="9" t="inlineStr">
        <is>
          <t>https://grantcue.com/foundations/rusty-pulliam-foundation-inc-460796397</t>
        </is>
      </c>
    </row>
    <row r="1737">
      <c r="A1737">
        <f>IF($E1737=$E1736,$A1736+1,1)</f>
        <v/>
      </c>
      <c r="B1737" t="inlineStr">
        <is>
          <t>THE ERRETT FISHER FOUNDATION</t>
        </is>
      </c>
      <c r="C1737" t="inlineStr">
        <is>
          <t>77-6154082</t>
        </is>
      </c>
      <c r="D1737" t="inlineStr">
        <is>
          <t>North Carolina</t>
        </is>
      </c>
      <c r="E1737" t="inlineStr">
        <is>
          <t>NC</t>
        </is>
      </c>
      <c r="F1737" t="n">
        <v>2025</v>
      </c>
      <c r="G1737" t="n">
        <v>2</v>
      </c>
      <c r="H1737" s="13" t="n">
        <v>1986806</v>
      </c>
      <c r="I1737" s="12" t="n">
        <v>26</v>
      </c>
      <c r="J1737" s="13" t="n">
        <v>50000</v>
      </c>
      <c r="K1737" s="13">
        <f>IFERROR($H1737/$I1737,"")</f>
        <v/>
      </c>
      <c r="L1737" s="13" t="n">
        <v>200000</v>
      </c>
      <c r="M1737" t="inlineStr">
        <is>
          <t>CA, DC</t>
        </is>
      </c>
      <c r="N1737" t="inlineStr">
        <is>
          <t>No</t>
        </is>
      </c>
      <c r="O1737" t="inlineStr">
        <is>
          <t>Not stated</t>
        </is>
      </c>
      <c r="Q1737" s="9" t="inlineStr">
        <is>
          <t>https://grantcue.com/foundations/the-errett-fisher-foundation-776154082</t>
        </is>
      </c>
    </row>
    <row r="1738">
      <c r="A1738">
        <f>IF($E1738=$E1737,$A1737+1,1)</f>
        <v/>
      </c>
      <c r="B1738" t="inlineStr">
        <is>
          <t>RONNELL S BEAL FOUNDATION</t>
        </is>
      </c>
      <c r="C1738" t="inlineStr">
        <is>
          <t>46-5151658</t>
        </is>
      </c>
      <c r="D1738" t="inlineStr">
        <is>
          <t>North Carolina</t>
        </is>
      </c>
      <c r="E1738" t="inlineStr">
        <is>
          <t>NC</t>
        </is>
      </c>
      <c r="F1738" t="n">
        <v>2025</v>
      </c>
      <c r="G1738" t="n">
        <v>2</v>
      </c>
      <c r="H1738" s="13" t="n">
        <v>1959000</v>
      </c>
      <c r="I1738" s="12" t="n">
        <v>8</v>
      </c>
      <c r="J1738" s="13" t="n">
        <v>50000</v>
      </c>
      <c r="K1738" s="13">
        <f>IFERROR($H1738/$I1738,"")</f>
        <v/>
      </c>
      <c r="L1738" s="13" t="n">
        <v>1350000</v>
      </c>
      <c r="N1738" t="inlineStr">
        <is>
          <t>No</t>
        </is>
      </c>
      <c r="O1738" t="inlineStr">
        <is>
          <t>Not stated</t>
        </is>
      </c>
      <c r="Q1738" s="9" t="inlineStr">
        <is>
          <t>https://grantcue.com/foundations/ronnell-s-beal-foundation-465151658</t>
        </is>
      </c>
    </row>
    <row r="1739">
      <c r="A1739">
        <f>IF($E1739=$E1738,$A1738+1,1)</f>
        <v/>
      </c>
      <c r="B1739" t="inlineStr">
        <is>
          <t>PIEDMONT TRIAD CHARITABLE FOUNDATION D/B/A WYNDHAM CHAMPIONSHIP</t>
        </is>
      </c>
      <c r="C1739" t="inlineStr">
        <is>
          <t>56-6085407</t>
        </is>
      </c>
      <c r="D1739" t="inlineStr">
        <is>
          <t>North Carolina</t>
        </is>
      </c>
      <c r="E1739" t="inlineStr">
        <is>
          <t>NC</t>
        </is>
      </c>
      <c r="F1739" t="n">
        <v>2025</v>
      </c>
      <c r="G1739" t="n">
        <v>2</v>
      </c>
      <c r="H1739" s="13" t="n">
        <v>1914448</v>
      </c>
      <c r="I1739" s="12" t="n">
        <v>83</v>
      </c>
      <c r="J1739" s="13" t="n">
        <v>7500</v>
      </c>
      <c r="K1739" s="13">
        <f>IFERROR($H1739/$I1739,"")</f>
        <v/>
      </c>
      <c r="L1739" s="13" t="n">
        <v>280000</v>
      </c>
      <c r="M1739" t="inlineStr">
        <is>
          <t>GA, FL, MS</t>
        </is>
      </c>
      <c r="N1739" t="inlineStr">
        <is>
          <t>No</t>
        </is>
      </c>
      <c r="O1739" t="inlineStr">
        <is>
          <t>Not stated</t>
        </is>
      </c>
      <c r="Q1739" s="9" t="inlineStr">
        <is>
          <t>https://grantcue.com/foundations/piedmont-triad-charitable-foundation-d-b-a-wyndham-championship-566085407</t>
        </is>
      </c>
    </row>
    <row r="1740">
      <c r="A1740">
        <f>IF($E1740=$E1739,$A1739+1,1)</f>
        <v/>
      </c>
      <c r="B1740" t="inlineStr">
        <is>
          <t>STUBBLEFIELD FOUNDATION INC</t>
        </is>
      </c>
      <c r="C1740" t="inlineStr">
        <is>
          <t>56-1760217</t>
        </is>
      </c>
      <c r="D1740" t="inlineStr">
        <is>
          <t>North Carolina</t>
        </is>
      </c>
      <c r="E1740" t="inlineStr">
        <is>
          <t>NC</t>
        </is>
      </c>
      <c r="F1740" t="n">
        <v>2025</v>
      </c>
      <c r="G1740" t="n">
        <v>2</v>
      </c>
      <c r="H1740" s="13" t="n">
        <v>1911720</v>
      </c>
      <c r="I1740" s="12" t="n">
        <v>56</v>
      </c>
      <c r="J1740" s="13" t="n">
        <v>15000</v>
      </c>
      <c r="K1740" s="13">
        <f>IFERROR($H1740/$I1740,"")</f>
        <v/>
      </c>
      <c r="L1740" s="13" t="n">
        <v>250000</v>
      </c>
      <c r="N1740" t="inlineStr">
        <is>
          <t>No</t>
        </is>
      </c>
      <c r="O1740" t="inlineStr">
        <is>
          <t>Not stated</t>
        </is>
      </c>
      <c r="Q1740" s="9" t="inlineStr">
        <is>
          <t>https://grantcue.com/foundations/stubblefield-foundation-inc-561760217</t>
        </is>
      </c>
    </row>
    <row r="1741">
      <c r="A1741">
        <f>IF($E1741=$E1740,$A1740+1,1)</f>
        <v/>
      </c>
      <c r="B1741" t="inlineStr">
        <is>
          <t>The Garrett Family Ever Forward Foundation</t>
        </is>
      </c>
      <c r="C1741" t="inlineStr">
        <is>
          <t>83-2570406</t>
        </is>
      </c>
      <c r="D1741" t="inlineStr">
        <is>
          <t>North Carolina</t>
        </is>
      </c>
      <c r="E1741" t="inlineStr">
        <is>
          <t>NC</t>
        </is>
      </c>
      <c r="F1741" t="n">
        <v>2025</v>
      </c>
      <c r="G1741" t="n">
        <v>2</v>
      </c>
      <c r="H1741" s="13" t="n">
        <v>1889000</v>
      </c>
      <c r="I1741" s="12" t="n">
        <v>58</v>
      </c>
      <c r="J1741" s="13" t="n">
        <v>20000</v>
      </c>
      <c r="K1741" s="13">
        <f>IFERROR($H1741/$I1741,"")</f>
        <v/>
      </c>
      <c r="L1741" s="13" t="n">
        <v>180000</v>
      </c>
      <c r="M1741" t="inlineStr">
        <is>
          <t>TN, MD, NY</t>
        </is>
      </c>
      <c r="N1741" t="inlineStr">
        <is>
          <t>No</t>
        </is>
      </c>
      <c r="O1741" t="inlineStr">
        <is>
          <t>Not stated</t>
        </is>
      </c>
      <c r="Q1741" s="9" t="inlineStr">
        <is>
          <t>https://grantcue.com/foundations/the-garrett-family-ever-forward-foundation-832570406</t>
        </is>
      </c>
    </row>
    <row r="1742">
      <c r="A1742">
        <f>IF($E1742=$E1741,$A1741+1,1)</f>
        <v/>
      </c>
      <c r="B1742" t="inlineStr">
        <is>
          <t>C HAMILTON SLOAN FOUNDATION</t>
        </is>
      </c>
      <c r="C1742" t="inlineStr">
        <is>
          <t>56-1870847</t>
        </is>
      </c>
      <c r="D1742" t="inlineStr">
        <is>
          <t>North Carolina</t>
        </is>
      </c>
      <c r="E1742" t="inlineStr">
        <is>
          <t>NC</t>
        </is>
      </c>
      <c r="F1742" t="n">
        <v>2025</v>
      </c>
      <c r="G1742" t="n">
        <v>3</v>
      </c>
      <c r="H1742" s="13" t="n">
        <v>1862267</v>
      </c>
      <c r="I1742" s="12" t="n">
        <v>169</v>
      </c>
      <c r="J1742" s="13" t="n">
        <v>5000</v>
      </c>
      <c r="K1742" s="13">
        <f>IFERROR($H1742/$I1742,"")</f>
        <v/>
      </c>
      <c r="L1742" s="13" t="n">
        <v>60000</v>
      </c>
      <c r="M1742" t="inlineStr">
        <is>
          <t>FL, VA, GA</t>
        </is>
      </c>
      <c r="N1742" t="inlineStr">
        <is>
          <t>Yes</t>
        </is>
      </c>
      <c r="O1742" t="inlineStr">
        <is>
          <t>Not stated</t>
        </is>
      </c>
      <c r="Q1742" s="9" t="inlineStr">
        <is>
          <t>https://grantcue.com/foundations/c-hamilton-sloan-foundation-561870847</t>
        </is>
      </c>
    </row>
    <row r="1743">
      <c r="A1743">
        <f>IF($E1743=$E1742,$A1742+1,1)</f>
        <v/>
      </c>
      <c r="B1743" t="inlineStr">
        <is>
          <t>GEORGE T LEWISJR 2001 FOUNDATION</t>
        </is>
      </c>
      <c r="C1743" t="inlineStr">
        <is>
          <t>81-4281545</t>
        </is>
      </c>
      <c r="D1743" t="inlineStr">
        <is>
          <t>North Carolina</t>
        </is>
      </c>
      <c r="E1743" t="inlineStr">
        <is>
          <t>NC</t>
        </is>
      </c>
      <c r="F1743" t="n">
        <v>2024</v>
      </c>
      <c r="G1743" t="n">
        <v>1</v>
      </c>
      <c r="H1743" s="13" t="n">
        <v>1825000</v>
      </c>
      <c r="I1743" s="12" t="n">
        <v>25</v>
      </c>
      <c r="J1743" s="13" t="n">
        <v>60000</v>
      </c>
      <c r="K1743" s="13">
        <f>IFERROR($H1743/$I1743,"")</f>
        <v/>
      </c>
      <c r="L1743" s="13" t="n">
        <v>200000</v>
      </c>
      <c r="M1743" t="inlineStr">
        <is>
          <t>SC, GA, TN</t>
        </is>
      </c>
      <c r="N1743" t="inlineStr">
        <is>
          <t>No</t>
        </is>
      </c>
      <c r="O1743" t="inlineStr">
        <is>
          <t>Not stated</t>
        </is>
      </c>
      <c r="Q1743" s="9" t="inlineStr">
        <is>
          <t>https://grantcue.com/foundations/george-t-lewisjr-2001-foundation-814281545</t>
        </is>
      </c>
    </row>
    <row r="1744">
      <c r="A1744">
        <f>IF($E1744=$E1743,$A1743+1,1)</f>
        <v/>
      </c>
      <c r="B1744" t="inlineStr">
        <is>
          <t>ESTHER AND OTTO SELIGMANN FOUNDATION INC</t>
        </is>
      </c>
      <c r="C1744" t="inlineStr">
        <is>
          <t>22-3565747</t>
        </is>
      </c>
      <c r="D1744" t="inlineStr">
        <is>
          <t>North Carolina</t>
        </is>
      </c>
      <c r="E1744" t="inlineStr">
        <is>
          <t>NC</t>
        </is>
      </c>
      <c r="F1744" t="n">
        <v>2025</v>
      </c>
      <c r="G1744" t="n">
        <v>2</v>
      </c>
      <c r="H1744" s="13" t="n">
        <v>1805305</v>
      </c>
      <c r="I1744" s="12" t="n">
        <v>18</v>
      </c>
      <c r="J1744" s="13" t="n">
        <v>15000</v>
      </c>
      <c r="K1744" s="13">
        <f>IFERROR($H1744/$I1744,"")</f>
        <v/>
      </c>
      <c r="L1744" s="13" t="n">
        <v>400000</v>
      </c>
      <c r="M1744" t="inlineStr">
        <is>
          <t>VT, PA, MA</t>
        </is>
      </c>
      <c r="N1744" t="inlineStr">
        <is>
          <t>No</t>
        </is>
      </c>
      <c r="O1744" t="inlineStr">
        <is>
          <t>Not stated</t>
        </is>
      </c>
      <c r="Q1744" s="9" t="inlineStr">
        <is>
          <t>https://grantcue.com/foundations/esther-and-otto-seligmann-foundation-inc-c-o-kimberly-walker-223565747</t>
        </is>
      </c>
    </row>
    <row r="1745">
      <c r="A1745">
        <f>IF($E1745=$E1744,$A1744+1,1)</f>
        <v/>
      </c>
      <c r="B1745" t="inlineStr">
        <is>
          <t>AUDREY LOVE CHARITABLE FOUNDATION</t>
        </is>
      </c>
      <c r="C1745" t="inlineStr">
        <is>
          <t>22-2766994</t>
        </is>
      </c>
      <c r="D1745" t="inlineStr">
        <is>
          <t>North Carolina</t>
        </is>
      </c>
      <c r="E1745" t="inlineStr">
        <is>
          <t>NC</t>
        </is>
      </c>
      <c r="F1745" t="n">
        <v>2024</v>
      </c>
      <c r="G1745" t="n">
        <v>1</v>
      </c>
      <c r="H1745" s="13" t="n">
        <v>1779500</v>
      </c>
      <c r="I1745" s="12" t="n">
        <v>122</v>
      </c>
      <c r="J1745" s="13" t="n">
        <v>10000</v>
      </c>
      <c r="K1745" s="13">
        <f>IFERROR($H1745/$I1745,"")</f>
        <v/>
      </c>
      <c r="L1745" s="13" t="n">
        <v>150000</v>
      </c>
      <c r="M1745" t="inlineStr">
        <is>
          <t>NY, FL, SC</t>
        </is>
      </c>
      <c r="N1745" t="inlineStr">
        <is>
          <t>No</t>
        </is>
      </c>
      <c r="O1745" t="inlineStr">
        <is>
          <t>Not stated</t>
        </is>
      </c>
      <c r="Q1745" s="9" t="inlineStr">
        <is>
          <t>https://grantcue.com/foundations/audrey-love-charitable-foundation-222766994</t>
        </is>
      </c>
    </row>
    <row r="1746">
      <c r="A1746">
        <f>IF($E1746=$E1745,$A1745+1,1)</f>
        <v/>
      </c>
      <c r="B1746" t="inlineStr">
        <is>
          <t>BRIGHTHOUSE FINANCIAL FOUNDATION</t>
        </is>
      </c>
      <c r="C1746" t="inlineStr">
        <is>
          <t>82-2910432</t>
        </is>
      </c>
      <c r="D1746" t="inlineStr">
        <is>
          <t>North Carolina</t>
        </is>
      </c>
      <c r="E1746" t="inlineStr">
        <is>
          <t>NC</t>
        </is>
      </c>
      <c r="F1746" t="n">
        <v>2025</v>
      </c>
      <c r="G1746" t="n">
        <v>2</v>
      </c>
      <c r="H1746" s="13" t="n">
        <v>1778441</v>
      </c>
      <c r="I1746" s="12" t="n">
        <v>37</v>
      </c>
      <c r="J1746" s="13" t="n">
        <v>35000</v>
      </c>
      <c r="K1746" s="13">
        <f>IFERROR($H1746/$I1746,"")</f>
        <v/>
      </c>
      <c r="L1746" s="13" t="n">
        <v>140000</v>
      </c>
      <c r="M1746" t="inlineStr">
        <is>
          <t>MA, DC, NY</t>
        </is>
      </c>
      <c r="N1746" t="inlineStr">
        <is>
          <t>No</t>
        </is>
      </c>
      <c r="O1746" t="inlineStr">
        <is>
          <t>Not stated</t>
        </is>
      </c>
      <c r="Q1746" s="9" t="inlineStr">
        <is>
          <t>https://grantcue.com/foundations/brighthouse-financial-foundation-822910432</t>
        </is>
      </c>
    </row>
    <row r="1747">
      <c r="A1747">
        <f>IF($E1747=$E1746,$A1746+1,1)</f>
        <v/>
      </c>
      <c r="B1747" t="inlineStr">
        <is>
          <t>NCFIBARNHARDT FOUNDATION</t>
        </is>
      </c>
      <c r="C1747" t="inlineStr">
        <is>
          <t>56-6068247</t>
        </is>
      </c>
      <c r="D1747" t="inlineStr">
        <is>
          <t>North Carolina</t>
        </is>
      </c>
      <c r="E1747" t="inlineStr">
        <is>
          <t>NC</t>
        </is>
      </c>
      <c r="F1747" t="n">
        <v>2025</v>
      </c>
      <c r="G1747" t="n">
        <v>2</v>
      </c>
      <c r="H1747" s="13" t="n">
        <v>1778300</v>
      </c>
      <c r="I1747" s="12" t="n">
        <v>107</v>
      </c>
      <c r="J1747" s="13" t="n">
        <v>5000</v>
      </c>
      <c r="K1747" s="13">
        <f>IFERROR($H1747/$I1747,"")</f>
        <v/>
      </c>
      <c r="L1747" s="13" t="n">
        <v>300000</v>
      </c>
      <c r="M1747" t="inlineStr">
        <is>
          <t>IA</t>
        </is>
      </c>
      <c r="N1747" t="inlineStr">
        <is>
          <t>No</t>
        </is>
      </c>
      <c r="O1747" t="inlineStr">
        <is>
          <t>Not stated</t>
        </is>
      </c>
      <c r="Q1747" s="9" t="inlineStr">
        <is>
          <t>https://grantcue.com/foundations/ncfibarnhardt-foundation-566068247</t>
        </is>
      </c>
    </row>
    <row r="1748">
      <c r="A1748">
        <f>IF($E1748=$E1747,$A1747+1,1)</f>
        <v/>
      </c>
      <c r="B1748" t="inlineStr">
        <is>
          <t>VIRIDI FUTURO FOUNDATION</t>
        </is>
      </c>
      <c r="C1748" t="inlineStr">
        <is>
          <t>82-3230389</t>
        </is>
      </c>
      <c r="D1748" t="inlineStr">
        <is>
          <t>North Carolina</t>
        </is>
      </c>
      <c r="E1748" t="inlineStr">
        <is>
          <t>NC</t>
        </is>
      </c>
      <c r="F1748" t="n">
        <v>2024</v>
      </c>
      <c r="G1748" t="n">
        <v>1</v>
      </c>
      <c r="H1748" s="13" t="n">
        <v>1760539</v>
      </c>
      <c r="I1748" s="12" t="n">
        <v>35</v>
      </c>
      <c r="J1748" s="13" t="n">
        <v>10800</v>
      </c>
      <c r="K1748" s="13">
        <f>IFERROR($H1748/$I1748,"")</f>
        <v/>
      </c>
      <c r="L1748" s="13" t="n">
        <v>379120</v>
      </c>
      <c r="M1748" t="inlineStr">
        <is>
          <t>CA, VA, DC</t>
        </is>
      </c>
      <c r="N1748" t="inlineStr">
        <is>
          <t>No</t>
        </is>
      </c>
      <c r="O1748" t="inlineStr">
        <is>
          <t>Not stated</t>
        </is>
      </c>
      <c r="Q1748" s="9" t="inlineStr">
        <is>
          <t>https://grantcue.com/foundations/viridi-futuro-foundation-823230389</t>
        </is>
      </c>
    </row>
    <row r="1749">
      <c r="A1749">
        <f>IF($E1749=$E1748,$A1748+1,1)</f>
        <v/>
      </c>
      <c r="B1749" t="inlineStr">
        <is>
          <t>RICHMOND COMMUNITY FOUNDATION</t>
        </is>
      </c>
      <c r="C1749" t="inlineStr">
        <is>
          <t>56-2168849</t>
        </is>
      </c>
      <c r="D1749" t="inlineStr">
        <is>
          <t>North Carolina</t>
        </is>
      </c>
      <c r="E1749" t="inlineStr">
        <is>
          <t>NC</t>
        </is>
      </c>
      <c r="F1749" t="n">
        <v>2024</v>
      </c>
      <c r="G1749" t="n">
        <v>1</v>
      </c>
      <c r="H1749" s="13" t="n">
        <v>1735574</v>
      </c>
      <c r="I1749" s="12" t="n">
        <v>16</v>
      </c>
      <c r="J1749" s="13" t="n">
        <v>52500</v>
      </c>
      <c r="K1749" s="13">
        <f>IFERROR($H1749/$I1749,"")</f>
        <v/>
      </c>
      <c r="L1749" s="13" t="n">
        <v>477334</v>
      </c>
      <c r="N1749" t="inlineStr">
        <is>
          <t>Yes</t>
        </is>
      </c>
      <c r="O1749" t="inlineStr">
        <is>
          <t>Yes</t>
        </is>
      </c>
      <c r="Q1749" s="9" t="inlineStr">
        <is>
          <t>https://grantcue.com/foundations/richmond-community-foundation-562168849</t>
        </is>
      </c>
    </row>
    <row r="1750">
      <c r="A1750">
        <f>IF($E1750=$E1749,$A1749+1,1)</f>
        <v/>
      </c>
      <c r="B1750" t="inlineStr">
        <is>
          <t>THE ANGEL FAMILY FOUNDATION</t>
        </is>
      </c>
      <c r="C1750" t="inlineStr">
        <is>
          <t>26-2816498</t>
        </is>
      </c>
      <c r="D1750" t="inlineStr">
        <is>
          <t>North Carolina</t>
        </is>
      </c>
      <c r="E1750" t="inlineStr">
        <is>
          <t>NC</t>
        </is>
      </c>
      <c r="F1750" t="n">
        <v>2024</v>
      </c>
      <c r="G1750" t="n">
        <v>1</v>
      </c>
      <c r="H1750" s="13" t="n">
        <v>1720993</v>
      </c>
      <c r="I1750" s="12" t="n">
        <v>21</v>
      </c>
      <c r="J1750" s="13" t="n">
        <v>7800</v>
      </c>
      <c r="K1750" s="13">
        <f>IFERROR($H1750/$I1750,"")</f>
        <v/>
      </c>
      <c r="L1750" s="13" t="n">
        <v>925000</v>
      </c>
      <c r="M1750" t="inlineStr">
        <is>
          <t>TX, CO, DC</t>
        </is>
      </c>
      <c r="N1750" t="inlineStr">
        <is>
          <t>No</t>
        </is>
      </c>
      <c r="O1750" t="inlineStr">
        <is>
          <t>Not stated</t>
        </is>
      </c>
      <c r="Q1750" s="9" t="inlineStr">
        <is>
          <t>https://grantcue.com/foundations/the-angel-family-foundation-262816498</t>
        </is>
      </c>
    </row>
    <row r="1751">
      <c r="A1751">
        <f>IF($E1751=$E1750,$A1750+1,1)</f>
        <v/>
      </c>
      <c r="B1751" t="inlineStr">
        <is>
          <t>HAWKINS FAMILY FOUNDATION</t>
        </is>
      </c>
      <c r="C1751" t="inlineStr">
        <is>
          <t>20-8060303</t>
        </is>
      </c>
      <c r="D1751" t="inlineStr">
        <is>
          <t>North Carolina</t>
        </is>
      </c>
      <c r="E1751" t="inlineStr">
        <is>
          <t>NC</t>
        </is>
      </c>
      <c r="F1751" t="n">
        <v>2025</v>
      </c>
      <c r="G1751" t="n">
        <v>2</v>
      </c>
      <c r="H1751" s="13" t="n">
        <v>1717000</v>
      </c>
      <c r="I1751" s="12" t="n">
        <v>21</v>
      </c>
      <c r="J1751" s="13" t="n">
        <v>25000</v>
      </c>
      <c r="K1751" s="13">
        <f>IFERROR($H1751/$I1751,"")</f>
        <v/>
      </c>
      <c r="L1751" s="13" t="n">
        <v>500000</v>
      </c>
      <c r="M1751" t="inlineStr">
        <is>
          <t>TN, TX, NY</t>
        </is>
      </c>
      <c r="N1751" t="inlineStr">
        <is>
          <t>No</t>
        </is>
      </c>
      <c r="O1751" t="inlineStr">
        <is>
          <t>Not stated</t>
        </is>
      </c>
      <c r="Q1751" s="9" t="inlineStr">
        <is>
          <t>https://grantcue.com/foundations/hawkins-family-foundation-208060303</t>
        </is>
      </c>
    </row>
    <row r="1752">
      <c r="A1752">
        <f>IF($E1752=$E1751,$A1751+1,1)</f>
        <v/>
      </c>
      <c r="B1752" t="inlineStr">
        <is>
          <t>ROANOKE-CHOWAN FOUNDATION INC</t>
        </is>
      </c>
      <c r="C1752" t="inlineStr">
        <is>
          <t>56-1535057</t>
        </is>
      </c>
      <c r="D1752" t="inlineStr">
        <is>
          <t>North Carolina</t>
        </is>
      </c>
      <c r="E1752" t="inlineStr">
        <is>
          <t>NC</t>
        </is>
      </c>
      <c r="F1752" t="n">
        <v>2024</v>
      </c>
      <c r="G1752" t="n">
        <v>2</v>
      </c>
      <c r="H1752" s="13" t="n">
        <v>1699462</v>
      </c>
      <c r="I1752" s="12" t="n">
        <v>21</v>
      </c>
      <c r="J1752" s="13" t="n">
        <v>54616</v>
      </c>
      <c r="K1752" s="13">
        <f>IFERROR($H1752/$I1752,"")</f>
        <v/>
      </c>
      <c r="L1752" s="13" t="n">
        <v>249706</v>
      </c>
      <c r="N1752" t="inlineStr">
        <is>
          <t>Yes</t>
        </is>
      </c>
      <c r="O1752" t="inlineStr">
        <is>
          <t>Not stated</t>
        </is>
      </c>
      <c r="Q1752" s="9" t="inlineStr">
        <is>
          <t>https://grantcue.com/foundations/roanoke-chowan-foundation-inc-561535057</t>
        </is>
      </c>
    </row>
    <row r="1753">
      <c r="A1753">
        <f>IF($E1753=$E1752,$A1752+1,1)</f>
        <v/>
      </c>
      <c r="B1753" t="inlineStr">
        <is>
          <t>BROYHILL FAMILY FOUNDATION INC</t>
        </is>
      </c>
      <c r="C1753" t="inlineStr">
        <is>
          <t>56-6054119</t>
        </is>
      </c>
      <c r="D1753" t="inlineStr">
        <is>
          <t>North Carolina</t>
        </is>
      </c>
      <c r="E1753" t="inlineStr">
        <is>
          <t>NC</t>
        </is>
      </c>
      <c r="F1753" t="n">
        <v>2024</v>
      </c>
      <c r="G1753" t="n">
        <v>1</v>
      </c>
      <c r="H1753" s="13" t="n">
        <v>1695560</v>
      </c>
      <c r="I1753" s="12" t="n">
        <v>86</v>
      </c>
      <c r="J1753" s="13" t="n">
        <v>6000</v>
      </c>
      <c r="K1753" s="13">
        <f>IFERROR($H1753/$I1753,"")</f>
        <v/>
      </c>
      <c r="L1753" s="13" t="n">
        <v>300000</v>
      </c>
      <c r="M1753" t="inlineStr">
        <is>
          <t>SC, VA, NY</t>
        </is>
      </c>
      <c r="N1753" t="inlineStr">
        <is>
          <t>Yes</t>
        </is>
      </c>
      <c r="O1753" t="inlineStr">
        <is>
          <t>Not stated</t>
        </is>
      </c>
      <c r="Q1753" s="9" t="inlineStr">
        <is>
          <t>https://grantcue.com/foundations/broyhill-family-foundation-inc-566054119</t>
        </is>
      </c>
    </row>
    <row r="1754">
      <c r="A1754">
        <f>IF($E1754=$E1753,$A1753+1,1)</f>
        <v/>
      </c>
      <c r="B1754" t="inlineStr">
        <is>
          <t>THE CRAIG AND KAREN STULL FAMILY FOUNDATION</t>
        </is>
      </c>
      <c r="C1754" t="inlineStr">
        <is>
          <t>81-4764427</t>
        </is>
      </c>
      <c r="D1754" t="inlineStr">
        <is>
          <t>North Carolina</t>
        </is>
      </c>
      <c r="E1754" t="inlineStr">
        <is>
          <t>NC</t>
        </is>
      </c>
      <c r="F1754" t="n">
        <v>2025</v>
      </c>
      <c r="G1754" t="n">
        <v>2</v>
      </c>
      <c r="H1754" s="13" t="n">
        <v>1689700</v>
      </c>
      <c r="I1754" s="12" t="n">
        <v>20</v>
      </c>
      <c r="J1754" s="13" t="n">
        <v>50000</v>
      </c>
      <c r="K1754" s="13">
        <f>IFERROR($H1754/$I1754,"")</f>
        <v/>
      </c>
      <c r="L1754" s="13" t="n">
        <v>451200</v>
      </c>
      <c r="M1754" t="inlineStr">
        <is>
          <t>AZ, NY, IL</t>
        </is>
      </c>
      <c r="N1754" t="inlineStr">
        <is>
          <t>No</t>
        </is>
      </c>
      <c r="O1754" t="inlineStr">
        <is>
          <t>Not stated</t>
        </is>
      </c>
      <c r="Q1754" s="9" t="inlineStr">
        <is>
          <t>https://grantcue.com/foundations/the-craig-and-karen-stull-family-foundation-814764427</t>
        </is>
      </c>
    </row>
    <row r="1755">
      <c r="A1755">
        <f>IF($E1755=$E1754,$A1754+1,1)</f>
        <v/>
      </c>
      <c r="B1755" t="inlineStr">
        <is>
          <t>THE PHIL &amp; GERRY ROMINGER FOUNDATIO</t>
        </is>
      </c>
      <c r="C1755" t="inlineStr">
        <is>
          <t>56-2253755</t>
        </is>
      </c>
      <c r="D1755" t="inlineStr">
        <is>
          <t>North Carolina</t>
        </is>
      </c>
      <c r="E1755" t="inlineStr">
        <is>
          <t>NC</t>
        </is>
      </c>
      <c r="F1755" t="n">
        <v>2024</v>
      </c>
      <c r="G1755" t="n">
        <v>1</v>
      </c>
      <c r="H1755" s="13" t="n">
        <v>1682346</v>
      </c>
      <c r="I1755" s="12" t="n">
        <v>6</v>
      </c>
      <c r="J1755" s="13" t="n">
        <v>280391</v>
      </c>
      <c r="K1755" s="13">
        <f>IFERROR($H1755/$I1755,"")</f>
        <v/>
      </c>
      <c r="L1755" s="13" t="n">
        <v>280526</v>
      </c>
      <c r="M1755" t="inlineStr">
        <is>
          <t>OH, IL</t>
        </is>
      </c>
      <c r="N1755" t="inlineStr">
        <is>
          <t>No</t>
        </is>
      </c>
      <c r="O1755" t="inlineStr">
        <is>
          <t>Not stated</t>
        </is>
      </c>
      <c r="Q1755" s="9" t="inlineStr">
        <is>
          <t>https://grantcue.com/foundations/the-phil-and-gerry-rominger-foundatio-562253755</t>
        </is>
      </c>
    </row>
    <row r="1756">
      <c r="A1756">
        <f>IF($E1756=$E1755,$A1755+1,1)</f>
        <v/>
      </c>
      <c r="B1756" t="inlineStr">
        <is>
          <t>GOSPEL GROWTH FUND</t>
        </is>
      </c>
      <c r="C1756" t="inlineStr">
        <is>
          <t>84-1696604</t>
        </is>
      </c>
      <c r="D1756" t="inlineStr">
        <is>
          <t>North Carolina</t>
        </is>
      </c>
      <c r="E1756" t="inlineStr">
        <is>
          <t>NC</t>
        </is>
      </c>
      <c r="F1756" t="n">
        <v>2025</v>
      </c>
      <c r="G1756" t="n">
        <v>2</v>
      </c>
      <c r="H1756" s="13" t="n">
        <v>1677500</v>
      </c>
      <c r="I1756" s="12" t="n">
        <v>42</v>
      </c>
      <c r="J1756" s="13" t="n">
        <v>17500</v>
      </c>
      <c r="K1756" s="13">
        <f>IFERROR($H1756/$I1756,"")</f>
        <v/>
      </c>
      <c r="L1756" s="13" t="n">
        <v>399000</v>
      </c>
      <c r="M1756" t="inlineStr">
        <is>
          <t>DE, PA, CO</t>
        </is>
      </c>
      <c r="N1756" t="inlineStr">
        <is>
          <t>No</t>
        </is>
      </c>
      <c r="O1756" t="inlineStr">
        <is>
          <t>Not stated</t>
        </is>
      </c>
      <c r="Q1756" s="9" t="inlineStr">
        <is>
          <t>https://grantcue.com/foundations/gospel-growth-fund-841696604</t>
        </is>
      </c>
    </row>
    <row r="1757">
      <c r="A1757">
        <f>IF($E1757=$E1756,$A1756+1,1)</f>
        <v/>
      </c>
      <c r="B1757" t="inlineStr">
        <is>
          <t>WILLIAM L &amp; JOSEPHINE B WEISS FAMILY FOUNDATION</t>
        </is>
      </c>
      <c r="C1757" t="inlineStr">
        <is>
          <t>36-3478679</t>
        </is>
      </c>
      <c r="D1757" t="inlineStr">
        <is>
          <t>North Carolina</t>
        </is>
      </c>
      <c r="E1757" t="inlineStr">
        <is>
          <t>NC</t>
        </is>
      </c>
      <c r="F1757" t="n">
        <v>2025</v>
      </c>
      <c r="G1757" t="n">
        <v>2</v>
      </c>
      <c r="H1757" s="13" t="n">
        <v>1630600</v>
      </c>
      <c r="I1757" s="12" t="n">
        <v>14</v>
      </c>
      <c r="J1757" s="13" t="n">
        <v>44375</v>
      </c>
      <c r="K1757" s="13">
        <f>IFERROR($H1757/$I1757,"")</f>
        <v/>
      </c>
      <c r="L1757" s="13" t="n">
        <v>518900</v>
      </c>
      <c r="M1757" t="inlineStr">
        <is>
          <t>PA, CO, FL</t>
        </is>
      </c>
      <c r="N1757" t="inlineStr">
        <is>
          <t>No</t>
        </is>
      </c>
      <c r="O1757" t="inlineStr">
        <is>
          <t>Not stated</t>
        </is>
      </c>
      <c r="Q1757" s="9" t="inlineStr">
        <is>
          <t>https://grantcue.com/foundations/william-l-and-josephine-b-weiss-family-foundation-363478679</t>
        </is>
      </c>
    </row>
    <row r="1758">
      <c r="A1758">
        <f>IF($E1758=$E1757,$A1757+1,1)</f>
        <v/>
      </c>
      <c r="B1758" t="inlineStr">
        <is>
          <t>THE CEMALA FOUNDATION INC</t>
        </is>
      </c>
      <c r="C1758" t="inlineStr">
        <is>
          <t>56-1528982</t>
        </is>
      </c>
      <c r="D1758" t="inlineStr">
        <is>
          <t>North Carolina</t>
        </is>
      </c>
      <c r="E1758" t="inlineStr">
        <is>
          <t>NC</t>
        </is>
      </c>
      <c r="F1758" t="n">
        <v>2024</v>
      </c>
      <c r="G1758" t="n">
        <v>1</v>
      </c>
      <c r="H1758" s="13" t="n">
        <v>1599594</v>
      </c>
      <c r="I1758" s="12" t="n">
        <v>55</v>
      </c>
      <c r="J1758" s="13" t="n">
        <v>15000</v>
      </c>
      <c r="K1758" s="13">
        <f>IFERROR($H1758/$I1758,"")</f>
        <v/>
      </c>
      <c r="L1758" s="13" t="n">
        <v>210294</v>
      </c>
      <c r="M1758" t="inlineStr">
        <is>
          <t>MA, CA</t>
        </is>
      </c>
      <c r="N1758" t="inlineStr">
        <is>
          <t>Yes</t>
        </is>
      </c>
      <c r="O1758" t="inlineStr">
        <is>
          <t>Yes</t>
        </is>
      </c>
      <c r="P1758" s="9" t="inlineStr">
        <is>
          <t>https://www.cemala.org/</t>
        </is>
      </c>
      <c r="Q1758" s="9" t="inlineStr">
        <is>
          <t>https://grantcue.com/foundations/the-cemala-foundation-inc-561528982</t>
        </is>
      </c>
    </row>
    <row r="1759">
      <c r="A1759">
        <f>IF($E1759=$E1758,$A1758+1,1)</f>
        <v/>
      </c>
      <c r="B1759" t="inlineStr">
        <is>
          <t>THE MAURICE J KOURY FOUNDATION INC</t>
        </is>
      </c>
      <c r="C1759" t="inlineStr">
        <is>
          <t>56-1781568</t>
        </is>
      </c>
      <c r="D1759" t="inlineStr">
        <is>
          <t>North Carolina</t>
        </is>
      </c>
      <c r="E1759" t="inlineStr">
        <is>
          <t>NC</t>
        </is>
      </c>
      <c r="F1759" t="n">
        <v>2024</v>
      </c>
      <c r="G1759" t="n">
        <v>2</v>
      </c>
      <c r="H1759" s="13" t="n">
        <v>1575000</v>
      </c>
      <c r="I1759" s="12" t="n">
        <v>16</v>
      </c>
      <c r="J1759" s="13" t="n">
        <v>80000</v>
      </c>
      <c r="K1759" s="13">
        <f>IFERROR($H1759/$I1759,"")</f>
        <v/>
      </c>
      <c r="L1759" s="13" t="n">
        <v>470000</v>
      </c>
      <c r="M1759" t="inlineStr">
        <is>
          <t>WI, AL</t>
        </is>
      </c>
      <c r="N1759" t="inlineStr">
        <is>
          <t>No</t>
        </is>
      </c>
      <c r="O1759" t="inlineStr">
        <is>
          <t>Not stated</t>
        </is>
      </c>
      <c r="Q1759" s="9" t="inlineStr">
        <is>
          <t>https://grantcue.com/foundations/the-maurice-j-koury-foundation-inc-561781568</t>
        </is>
      </c>
    </row>
    <row r="1760">
      <c r="A1760">
        <f>IF($E1760=$E1759,$A1759+1,1)</f>
        <v/>
      </c>
      <c r="B1760" t="inlineStr">
        <is>
          <t>THE ARK WATCH FOUNDATION</t>
        </is>
      </c>
      <c r="C1760" t="inlineStr">
        <is>
          <t>20-3618680</t>
        </is>
      </c>
      <c r="D1760" t="inlineStr">
        <is>
          <t>North Carolina</t>
        </is>
      </c>
      <c r="E1760" t="inlineStr">
        <is>
          <t>NC</t>
        </is>
      </c>
      <c r="F1760" t="n">
        <v>2024</v>
      </c>
      <c r="G1760" t="n">
        <v>1</v>
      </c>
      <c r="H1760" s="13" t="n">
        <v>1570908</v>
      </c>
      <c r="I1760" s="12" t="n">
        <v>10</v>
      </c>
      <c r="J1760" s="13" t="n">
        <v>37300</v>
      </c>
      <c r="K1760" s="13">
        <f>IFERROR($H1760/$I1760,"")</f>
        <v/>
      </c>
      <c r="L1760" s="13" t="n">
        <v>1007080</v>
      </c>
      <c r="M1760" t="inlineStr">
        <is>
          <t>NY, SD, MI</t>
        </is>
      </c>
      <c r="N1760" t="inlineStr">
        <is>
          <t>No</t>
        </is>
      </c>
      <c r="O1760" t="inlineStr">
        <is>
          <t>Not stated</t>
        </is>
      </c>
      <c r="Q1760" s="9" t="inlineStr">
        <is>
          <t>https://grantcue.com/foundations/the-ark-watch-foundation-203618680</t>
        </is>
      </c>
    </row>
    <row r="1761">
      <c r="A1761">
        <f>IF($E1761=$E1760,$A1760+1,1)</f>
        <v/>
      </c>
      <c r="B1761" t="inlineStr">
        <is>
          <t>BULLFROGS &amp; BUTTERFLIES FOUNDATION</t>
        </is>
      </c>
      <c r="C1761" t="inlineStr">
        <is>
          <t>06-6454919</t>
        </is>
      </c>
      <c r="D1761" t="inlineStr">
        <is>
          <t>North Carolina</t>
        </is>
      </c>
      <c r="E1761" t="inlineStr">
        <is>
          <t>NC</t>
        </is>
      </c>
      <c r="F1761" t="n">
        <v>2025</v>
      </c>
      <c r="G1761" t="n">
        <v>2</v>
      </c>
      <c r="H1761" s="13" t="n">
        <v>1565000</v>
      </c>
      <c r="I1761" s="12" t="n">
        <v>12</v>
      </c>
      <c r="J1761" s="13" t="n">
        <v>150000</v>
      </c>
      <c r="K1761" s="13">
        <f>IFERROR($H1761/$I1761,"")</f>
        <v/>
      </c>
      <c r="L1761" s="13" t="n">
        <v>225000</v>
      </c>
      <c r="M1761" t="inlineStr">
        <is>
          <t>DC, TN, FL</t>
        </is>
      </c>
      <c r="N1761" t="inlineStr">
        <is>
          <t>No</t>
        </is>
      </c>
      <c r="O1761" t="inlineStr">
        <is>
          <t>Not stated</t>
        </is>
      </c>
      <c r="Q1761" s="9" t="inlineStr">
        <is>
          <t>https://grantcue.com/foundations/bullfrogs-and-butterflies-foundation-066454919</t>
        </is>
      </c>
    </row>
    <row r="1762">
      <c r="A1762">
        <f>IF($E1762=$E1761,$A1761+1,1)</f>
        <v/>
      </c>
      <c r="B1762" t="inlineStr">
        <is>
          <t>Brayton Family Charitable Foundation</t>
        </is>
      </c>
      <c r="C1762" t="inlineStr">
        <is>
          <t>26-3109379</t>
        </is>
      </c>
      <c r="D1762" t="inlineStr">
        <is>
          <t>North Carolina</t>
        </is>
      </c>
      <c r="E1762" t="inlineStr">
        <is>
          <t>NC</t>
        </is>
      </c>
      <c r="F1762" t="n">
        <v>2024</v>
      </c>
      <c r="G1762" t="n">
        <v>1</v>
      </c>
      <c r="H1762" s="13" t="n">
        <v>1550000</v>
      </c>
      <c r="I1762" s="12" t="n">
        <v>11</v>
      </c>
      <c r="J1762" s="13" t="n">
        <v>120000</v>
      </c>
      <c r="K1762" s="13">
        <f>IFERROR($H1762/$I1762,"")</f>
        <v/>
      </c>
      <c r="L1762" s="13" t="n">
        <v>600000</v>
      </c>
      <c r="M1762" t="inlineStr">
        <is>
          <t>MA</t>
        </is>
      </c>
      <c r="N1762" t="inlineStr">
        <is>
          <t>No</t>
        </is>
      </c>
      <c r="O1762" t="inlineStr">
        <is>
          <t>Not stated</t>
        </is>
      </c>
      <c r="Q1762" s="9" t="inlineStr">
        <is>
          <t>https://grantcue.com/foundations/brayton-family-charitable-foundation-263109379</t>
        </is>
      </c>
    </row>
    <row r="1763">
      <c r="A1763">
        <f>IF($E1763=$E1762,$A1762+1,1)</f>
        <v/>
      </c>
      <c r="B1763" t="inlineStr">
        <is>
          <t>D3 FOUNDATION</t>
        </is>
      </c>
      <c r="C1763" t="inlineStr">
        <is>
          <t>82-2119472</t>
        </is>
      </c>
      <c r="D1763" t="inlineStr">
        <is>
          <t>North Carolina</t>
        </is>
      </c>
      <c r="E1763" t="inlineStr">
        <is>
          <t>NC</t>
        </is>
      </c>
      <c r="F1763" t="n">
        <v>2024</v>
      </c>
      <c r="G1763" t="n">
        <v>2</v>
      </c>
      <c r="H1763" s="13" t="n">
        <v>1548123</v>
      </c>
      <c r="I1763" s="12" t="n">
        <v>11</v>
      </c>
      <c r="J1763" s="13" t="n">
        <v>6953</v>
      </c>
      <c r="K1763" s="13">
        <f>IFERROR($H1763/$I1763,"")</f>
        <v/>
      </c>
      <c r="L1763" s="13" t="n">
        <v>975000</v>
      </c>
      <c r="M1763" t="inlineStr">
        <is>
          <t>TX, KY, IN</t>
        </is>
      </c>
      <c r="N1763" t="inlineStr">
        <is>
          <t>No</t>
        </is>
      </c>
      <c r="O1763" t="inlineStr">
        <is>
          <t>Not stated</t>
        </is>
      </c>
      <c r="Q1763" s="9" t="inlineStr">
        <is>
          <t>https://grantcue.com/foundations/d3-foundation-822119472</t>
        </is>
      </c>
    </row>
    <row r="1764">
      <c r="A1764">
        <f>IF($E1764=$E1763,$A1763+1,1)</f>
        <v/>
      </c>
      <c r="B1764" t="inlineStr">
        <is>
          <t>Andrew L Clark Foundation</t>
        </is>
      </c>
      <c r="C1764" t="inlineStr">
        <is>
          <t>87-1642559</t>
        </is>
      </c>
      <c r="D1764" t="inlineStr">
        <is>
          <t>North Carolina</t>
        </is>
      </c>
      <c r="E1764" t="inlineStr">
        <is>
          <t>NC</t>
        </is>
      </c>
      <c r="F1764" t="n">
        <v>2024</v>
      </c>
      <c r="G1764" t="n">
        <v>1</v>
      </c>
      <c r="H1764" s="13" t="n">
        <v>1544312</v>
      </c>
      <c r="I1764" s="12" t="n">
        <v>9</v>
      </c>
      <c r="J1764" s="13" t="n">
        <v>25000</v>
      </c>
      <c r="K1764" s="13">
        <f>IFERROR($H1764/$I1764,"")</f>
        <v/>
      </c>
      <c r="L1764" s="13" t="n">
        <v>1336312</v>
      </c>
      <c r="N1764" t="inlineStr">
        <is>
          <t>No</t>
        </is>
      </c>
      <c r="O1764" t="inlineStr">
        <is>
          <t>Not stated</t>
        </is>
      </c>
      <c r="Q1764" s="9" t="inlineStr">
        <is>
          <t>https://grantcue.com/foundations/andrew-l-clark-foundation-871642559</t>
        </is>
      </c>
    </row>
    <row r="1765">
      <c r="A1765">
        <f>IF($E1765=$E1764,$A1764+1,1)</f>
        <v/>
      </c>
      <c r="B1765" t="inlineStr">
        <is>
          <t>THE PHARMACY NETWORK FOUNDATION INC</t>
        </is>
      </c>
      <c r="C1765" t="inlineStr">
        <is>
          <t>56-1690027</t>
        </is>
      </c>
      <c r="D1765" t="inlineStr">
        <is>
          <t>North Carolina</t>
        </is>
      </c>
      <c r="E1765" t="inlineStr">
        <is>
          <t>NC</t>
        </is>
      </c>
      <c r="F1765" t="n">
        <v>2025</v>
      </c>
      <c r="G1765" t="n">
        <v>2</v>
      </c>
      <c r="H1765" s="13" t="n">
        <v>1535250</v>
      </c>
      <c r="I1765" s="12" t="n">
        <v>17</v>
      </c>
      <c r="J1765" s="13" t="n">
        <v>100000</v>
      </c>
      <c r="K1765" s="13">
        <f>IFERROR($H1765/$I1765,"")</f>
        <v/>
      </c>
      <c r="L1765" s="13" t="n">
        <v>125000</v>
      </c>
      <c r="M1765" t="inlineStr">
        <is>
          <t>SC, MS</t>
        </is>
      </c>
      <c r="N1765" t="inlineStr">
        <is>
          <t>Yes</t>
        </is>
      </c>
      <c r="O1765" t="inlineStr">
        <is>
          <t>Not stated</t>
        </is>
      </c>
      <c r="Q1765" s="9" t="inlineStr">
        <is>
          <t>https://grantcue.com/foundations/the-pharmacy-network-foundation-inc-561690027</t>
        </is>
      </c>
    </row>
    <row r="1766">
      <c r="A1766">
        <f>IF($E1766=$E1765,$A1765+1,1)</f>
        <v/>
      </c>
      <c r="B1766" t="inlineStr">
        <is>
          <t>MEBANE CHARITABLE FOUNDATION INC</t>
        </is>
      </c>
      <c r="C1766" t="inlineStr">
        <is>
          <t>56-1853390</t>
        </is>
      </c>
      <c r="D1766" t="inlineStr">
        <is>
          <t>North Carolina</t>
        </is>
      </c>
      <c r="E1766" t="inlineStr">
        <is>
          <t>NC</t>
        </is>
      </c>
      <c r="F1766" t="n">
        <v>2024</v>
      </c>
      <c r="G1766" t="n">
        <v>1</v>
      </c>
      <c r="H1766" s="13" t="n">
        <v>1519777</v>
      </c>
      <c r="I1766" s="12" t="n">
        <v>38</v>
      </c>
      <c r="J1766" s="13" t="n">
        <v>5000</v>
      </c>
      <c r="K1766" s="13">
        <f>IFERROR($H1766/$I1766,"")</f>
        <v/>
      </c>
      <c r="L1766" s="13" t="n">
        <v>516500</v>
      </c>
      <c r="M1766" t="inlineStr">
        <is>
          <t>NY, CT, VA</t>
        </is>
      </c>
      <c r="N1766" t="inlineStr">
        <is>
          <t>No</t>
        </is>
      </c>
      <c r="O1766" t="inlineStr">
        <is>
          <t>Not stated</t>
        </is>
      </c>
      <c r="Q1766" s="9" t="inlineStr">
        <is>
          <t>https://grantcue.com/foundations/mebane-charitable-foundation-inc-561853390</t>
        </is>
      </c>
    </row>
    <row r="1767">
      <c r="A1767">
        <f>IF($E1767=$E1766,$A1766+1,1)</f>
        <v/>
      </c>
      <c r="B1767" t="inlineStr">
        <is>
          <t>THE BODFORD FAMILY FOUNDATION</t>
        </is>
      </c>
      <c r="C1767" t="inlineStr">
        <is>
          <t>56-2099865</t>
        </is>
      </c>
      <c r="D1767" t="inlineStr">
        <is>
          <t>North Carolina</t>
        </is>
      </c>
      <c r="E1767" t="inlineStr">
        <is>
          <t>NC</t>
        </is>
      </c>
      <c r="F1767" t="n">
        <v>2024</v>
      </c>
      <c r="G1767" t="n">
        <v>2</v>
      </c>
      <c r="H1767" s="13" t="n">
        <v>1516871</v>
      </c>
      <c r="I1767" s="12" t="n">
        <v>31</v>
      </c>
      <c r="J1767" s="13" t="n">
        <v>5000</v>
      </c>
      <c r="K1767" s="13">
        <f>IFERROR($H1767/$I1767,"")</f>
        <v/>
      </c>
      <c r="L1767" s="13" t="n">
        <v>1000000</v>
      </c>
      <c r="M1767" t="inlineStr">
        <is>
          <t>VA, DC, NY</t>
        </is>
      </c>
      <c r="N1767" t="inlineStr">
        <is>
          <t>No</t>
        </is>
      </c>
      <c r="O1767" t="inlineStr">
        <is>
          <t>Not stated</t>
        </is>
      </c>
      <c r="Q1767" s="9" t="inlineStr">
        <is>
          <t>https://grantcue.com/foundations/the-bodford-family-foundation-562099865</t>
        </is>
      </c>
    </row>
    <row r="1768">
      <c r="A1768">
        <f>IF($E1768=$E1767,$A1767+1,1)</f>
        <v/>
      </c>
      <c r="B1768" t="inlineStr">
        <is>
          <t>TOLEO FOUNDATION</t>
        </is>
      </c>
      <c r="C1768" t="inlineStr">
        <is>
          <t>58-1496345</t>
        </is>
      </c>
      <c r="D1768" t="inlineStr">
        <is>
          <t>North Carolina</t>
        </is>
      </c>
      <c r="E1768" t="inlineStr">
        <is>
          <t>NC</t>
        </is>
      </c>
      <c r="F1768" t="n">
        <v>2025</v>
      </c>
      <c r="G1768" t="n">
        <v>2</v>
      </c>
      <c r="H1768" s="13" t="n">
        <v>1515000</v>
      </c>
      <c r="I1768" s="12" t="n">
        <v>46</v>
      </c>
      <c r="J1768" s="13" t="n">
        <v>25000</v>
      </c>
      <c r="K1768" s="13">
        <f>IFERROR($H1768/$I1768,"")</f>
        <v/>
      </c>
      <c r="L1768" s="13" t="n">
        <v>200000</v>
      </c>
      <c r="M1768" t="inlineStr">
        <is>
          <t>NY, DC, GA</t>
        </is>
      </c>
      <c r="N1768" t="inlineStr">
        <is>
          <t>No</t>
        </is>
      </c>
      <c r="O1768" t="inlineStr">
        <is>
          <t>Not stated</t>
        </is>
      </c>
      <c r="Q1768" s="9" t="inlineStr">
        <is>
          <t>https://grantcue.com/foundations/toleo-foundation-581496345</t>
        </is>
      </c>
    </row>
    <row r="1769">
      <c r="A1769">
        <f>IF($E1769=$E1768,$A1768+1,1)</f>
        <v/>
      </c>
      <c r="B1769" t="inlineStr">
        <is>
          <t>CAMERON CHARITABLE TRUST</t>
        </is>
      </c>
      <c r="C1769" t="inlineStr">
        <is>
          <t>58-2051729</t>
        </is>
      </c>
      <c r="D1769" t="inlineStr">
        <is>
          <t>North Carolina</t>
        </is>
      </c>
      <c r="E1769" t="inlineStr">
        <is>
          <t>NC</t>
        </is>
      </c>
      <c r="F1769" t="n">
        <v>2025</v>
      </c>
      <c r="G1769" t="n">
        <v>2</v>
      </c>
      <c r="H1769" s="13" t="n">
        <v>1510336</v>
      </c>
      <c r="I1769" s="12" t="n">
        <v>30</v>
      </c>
      <c r="J1769" s="13" t="n">
        <v>36000</v>
      </c>
      <c r="K1769" s="13">
        <f>IFERROR($H1769/$I1769,"")</f>
        <v/>
      </c>
      <c r="L1769" s="13" t="n">
        <v>180000</v>
      </c>
      <c r="M1769" t="inlineStr">
        <is>
          <t>CO, SC, MN</t>
        </is>
      </c>
      <c r="N1769" t="inlineStr">
        <is>
          <t>Yes</t>
        </is>
      </c>
      <c r="O1769" t="inlineStr">
        <is>
          <t>Not stated</t>
        </is>
      </c>
      <c r="Q1769" s="9" t="inlineStr">
        <is>
          <t>https://grantcue.com/foundations/cameron-charitable-trust-582051729</t>
        </is>
      </c>
    </row>
    <row r="1770">
      <c r="A1770">
        <f>IF($E1770=$E1769,$A1769+1,1)</f>
        <v/>
      </c>
      <c r="B1770" t="inlineStr">
        <is>
          <t>HASKELL AND GAY DUNCAN FOUNDATION INC</t>
        </is>
      </c>
      <c r="C1770" t="inlineStr">
        <is>
          <t>56-2163266</t>
        </is>
      </c>
      <c r="D1770" t="inlineStr">
        <is>
          <t>North Carolina</t>
        </is>
      </c>
      <c r="E1770" t="inlineStr">
        <is>
          <t>NC</t>
        </is>
      </c>
      <c r="F1770" t="n">
        <v>2025</v>
      </c>
      <c r="G1770" t="n">
        <v>2</v>
      </c>
      <c r="H1770" s="13" t="n">
        <v>1504600</v>
      </c>
      <c r="I1770" s="12" t="n">
        <v>7</v>
      </c>
      <c r="J1770" s="13" t="n">
        <v>250000</v>
      </c>
      <c r="K1770" s="13">
        <f>IFERROR($H1770/$I1770,"")</f>
        <v/>
      </c>
      <c r="L1770" s="13" t="n">
        <v>450000</v>
      </c>
      <c r="N1770" t="inlineStr">
        <is>
          <t>No</t>
        </is>
      </c>
      <c r="O1770" t="inlineStr">
        <is>
          <t>Not stated</t>
        </is>
      </c>
      <c r="Q1770" s="9" t="inlineStr">
        <is>
          <t>https://grantcue.com/foundations/haskell-and-gay-duncan-foundation-inc-562163266</t>
        </is>
      </c>
    </row>
    <row r="1771">
      <c r="A1771">
        <f>IF($E1771=$E1770,$A1770+1,1)</f>
        <v/>
      </c>
      <c r="B1771" t="inlineStr">
        <is>
          <t>Carroll Family Foundation Inc</t>
        </is>
      </c>
      <c r="C1771" t="inlineStr">
        <is>
          <t>55-0852518</t>
        </is>
      </c>
      <c r="D1771" t="inlineStr">
        <is>
          <t>North Carolina</t>
        </is>
      </c>
      <c r="E1771" t="inlineStr">
        <is>
          <t>NC</t>
        </is>
      </c>
      <c r="F1771" t="n">
        <v>2024</v>
      </c>
      <c r="G1771" t="n">
        <v>2</v>
      </c>
      <c r="H1771" s="13" t="n">
        <v>1502480</v>
      </c>
      <c r="I1771" s="12" t="n">
        <v>32</v>
      </c>
      <c r="J1771" s="13" t="n">
        <v>5200</v>
      </c>
      <c r="K1771" s="13">
        <f>IFERROR($H1771/$I1771,"")</f>
        <v/>
      </c>
      <c r="L1771" s="13" t="n">
        <v>500000</v>
      </c>
      <c r="M1771" t="inlineStr">
        <is>
          <t>FL</t>
        </is>
      </c>
      <c r="N1771" t="inlineStr">
        <is>
          <t>No</t>
        </is>
      </c>
      <c r="O1771" t="inlineStr">
        <is>
          <t>Not stated</t>
        </is>
      </c>
      <c r="Q1771" s="9" t="inlineStr">
        <is>
          <t>https://grantcue.com/foundations/carroll-family-foundation-inc-550852518</t>
        </is>
      </c>
    </row>
    <row r="1772">
      <c r="A1772">
        <f>IF($E1772=$E1771,$A1771+1,1)</f>
        <v/>
      </c>
      <c r="B1772" t="inlineStr">
        <is>
          <t>WILLIAM AND BETTY MULLIS TUA FND TR</t>
        </is>
      </c>
      <c r="C1772" t="inlineStr">
        <is>
          <t>59-7247490</t>
        </is>
      </c>
      <c r="D1772" t="inlineStr">
        <is>
          <t>North Carolina</t>
        </is>
      </c>
      <c r="E1772" t="inlineStr">
        <is>
          <t>NC</t>
        </is>
      </c>
      <c r="F1772" t="n">
        <v>2023</v>
      </c>
      <c r="G1772" t="n">
        <v>1</v>
      </c>
      <c r="H1772" s="13" t="n">
        <v>1500000</v>
      </c>
      <c r="I1772" s="12" t="n">
        <v>5</v>
      </c>
      <c r="J1772" s="13" t="n">
        <v>166000</v>
      </c>
      <c r="K1772" s="13">
        <f>IFERROR($H1772/$I1772,"")</f>
        <v/>
      </c>
      <c r="L1772" s="13" t="n">
        <v>625000</v>
      </c>
      <c r="M1772" t="inlineStr">
        <is>
          <t>VA</t>
        </is>
      </c>
      <c r="N1772" t="inlineStr">
        <is>
          <t>No</t>
        </is>
      </c>
      <c r="O1772" t="inlineStr">
        <is>
          <t>Not stated</t>
        </is>
      </c>
      <c r="Q1772" s="9" t="inlineStr">
        <is>
          <t>https://grantcue.com/foundations/william-and-betty-mullis-tua-fnd-tr-597247490</t>
        </is>
      </c>
    </row>
    <row r="1773">
      <c r="A1773">
        <f>IF($E1773=$E1772,$A1772+1,1)</f>
        <v/>
      </c>
      <c r="B1773" t="inlineStr">
        <is>
          <t>THE MARY DUKE BIDDLE FOUNDATION MISSIONPOST PMB #101</t>
        </is>
      </c>
      <c r="C1773" t="inlineStr">
        <is>
          <t>13-6068883</t>
        </is>
      </c>
      <c r="D1773" t="inlineStr">
        <is>
          <t>North Carolina</t>
        </is>
      </c>
      <c r="E1773" t="inlineStr">
        <is>
          <t>NC</t>
        </is>
      </c>
      <c r="F1773" t="n">
        <v>2024</v>
      </c>
      <c r="G1773" t="n">
        <v>1</v>
      </c>
      <c r="H1773" s="13" t="n">
        <v>1499995</v>
      </c>
      <c r="I1773" s="12" t="n">
        <v>51</v>
      </c>
      <c r="J1773" s="13" t="n">
        <v>15000</v>
      </c>
      <c r="K1773" s="13">
        <f>IFERROR($H1773/$I1773,"")</f>
        <v/>
      </c>
      <c r="L1773" s="13" t="n">
        <v>275000</v>
      </c>
      <c r="M1773" t="inlineStr">
        <is>
          <t>TN, NY</t>
        </is>
      </c>
      <c r="N1773" t="inlineStr">
        <is>
          <t>Yes</t>
        </is>
      </c>
      <c r="O1773" t="inlineStr">
        <is>
          <t>Not stated</t>
        </is>
      </c>
      <c r="P1773" s="9" t="inlineStr">
        <is>
          <t>https://mdbf.org/</t>
        </is>
      </c>
      <c r="Q1773" s="9" t="inlineStr">
        <is>
          <t>https://grantcue.com/foundations/the-mary-duke-biddle-foundation-missionpost-pmb-101-136068883</t>
        </is>
      </c>
    </row>
    <row r="1774">
      <c r="A1774">
        <f>IF($E1774=$E1773,$A1773+1,1)</f>
        <v/>
      </c>
      <c r="B1774" t="inlineStr">
        <is>
          <t>STONECUTTER FOUNDATION INC</t>
        </is>
      </c>
      <c r="C1774" t="inlineStr">
        <is>
          <t>56-6044820</t>
        </is>
      </c>
      <c r="D1774" t="inlineStr">
        <is>
          <t>North Carolina</t>
        </is>
      </c>
      <c r="E1774" t="inlineStr">
        <is>
          <t>NC</t>
        </is>
      </c>
      <c r="F1774" t="n">
        <v>2025</v>
      </c>
      <c r="G1774" t="n">
        <v>2</v>
      </c>
      <c r="H1774" s="13" t="n">
        <v>1480724</v>
      </c>
      <c r="I1774" s="12" t="n">
        <v>33</v>
      </c>
      <c r="J1774" s="13" t="n">
        <v>20000</v>
      </c>
      <c r="K1774" s="13">
        <f>IFERROR($H1774/$I1774,"")</f>
        <v/>
      </c>
      <c r="L1774" s="13" t="n">
        <v>410975</v>
      </c>
      <c r="M1774" t="inlineStr">
        <is>
          <t>VA, DC</t>
        </is>
      </c>
      <c r="N1774" t="inlineStr">
        <is>
          <t>Yes</t>
        </is>
      </c>
      <c r="O1774" t="inlineStr">
        <is>
          <t>Not stated</t>
        </is>
      </c>
      <c r="Q1774" s="9" t="inlineStr">
        <is>
          <t>https://grantcue.com/foundations/stonecutter-foundation-inc-566044820</t>
        </is>
      </c>
    </row>
    <row r="1775">
      <c r="A1775">
        <f>IF($E1775=$E1774,$A1774+1,1)</f>
        <v/>
      </c>
      <c r="B1775" t="inlineStr">
        <is>
          <t>Flow Foundation Inc</t>
        </is>
      </c>
      <c r="C1775" t="inlineStr">
        <is>
          <t>20-1983806</t>
        </is>
      </c>
      <c r="D1775" t="inlineStr">
        <is>
          <t>North Carolina</t>
        </is>
      </c>
      <c r="E1775" t="inlineStr">
        <is>
          <t>NC</t>
        </is>
      </c>
      <c r="F1775" t="n">
        <v>2024</v>
      </c>
      <c r="G1775" t="n">
        <v>1</v>
      </c>
      <c r="H1775" s="13" t="n">
        <v>1458881</v>
      </c>
      <c r="I1775" s="12" t="n">
        <v>53</v>
      </c>
      <c r="J1775" s="13" t="n">
        <v>5000</v>
      </c>
      <c r="K1775" s="13">
        <f>IFERROR($H1775/$I1775,"")</f>
        <v/>
      </c>
      <c r="L1775" s="13" t="n">
        <v>352666</v>
      </c>
      <c r="M1775" t="inlineStr">
        <is>
          <t>VA, CO, TN</t>
        </is>
      </c>
      <c r="N1775" t="inlineStr">
        <is>
          <t>No</t>
        </is>
      </c>
      <c r="O1775" t="inlineStr">
        <is>
          <t>Not stated</t>
        </is>
      </c>
      <c r="Q1775" s="9" t="inlineStr">
        <is>
          <t>https://grantcue.com/foundations/flow-foundation-inc-201983806</t>
        </is>
      </c>
    </row>
    <row r="1776">
      <c r="A1776">
        <f>IF($E1776=$E1775,$A1775+1,1)</f>
        <v/>
      </c>
      <c r="B1776" t="inlineStr">
        <is>
          <t>HILLSDALE FUND</t>
        </is>
      </c>
      <c r="C1776" t="inlineStr">
        <is>
          <t>56-6057433</t>
        </is>
      </c>
      <c r="D1776" t="inlineStr">
        <is>
          <t>North Carolina</t>
        </is>
      </c>
      <c r="E1776" t="inlineStr">
        <is>
          <t>NC</t>
        </is>
      </c>
      <c r="F1776" t="n">
        <v>2024</v>
      </c>
      <c r="G1776" t="n">
        <v>1</v>
      </c>
      <c r="H1776" s="13" t="n">
        <v>1458400</v>
      </c>
      <c r="I1776" s="12" t="n">
        <v>69</v>
      </c>
      <c r="J1776" s="13" t="n">
        <v>15000</v>
      </c>
      <c r="K1776" s="13">
        <f>IFERROR($H1776/$I1776,"")</f>
        <v/>
      </c>
      <c r="L1776" s="13" t="n">
        <v>100000</v>
      </c>
      <c r="M1776" t="inlineStr">
        <is>
          <t>VA, TN, OH</t>
        </is>
      </c>
      <c r="N1776" t="inlineStr">
        <is>
          <t>Yes</t>
        </is>
      </c>
      <c r="O1776" t="inlineStr">
        <is>
          <t>Yes</t>
        </is>
      </c>
      <c r="Q1776" s="9" t="inlineStr">
        <is>
          <t>https://grantcue.com/foundations/hillsdale-fund-566057433</t>
        </is>
      </c>
    </row>
    <row r="1777">
      <c r="A1777">
        <f>IF($E1777=$E1776,$A1776+1,1)</f>
        <v/>
      </c>
      <c r="B1777" t="inlineStr">
        <is>
          <t>THE LEVINE-SKLUT FAMILY FOUNDATION</t>
        </is>
      </c>
      <c r="C1777" t="inlineStr">
        <is>
          <t>56-1904190</t>
        </is>
      </c>
      <c r="D1777" t="inlineStr">
        <is>
          <t>North Carolina</t>
        </is>
      </c>
      <c r="E1777" t="inlineStr">
        <is>
          <t>NC</t>
        </is>
      </c>
      <c r="F1777" t="n">
        <v>2024</v>
      </c>
      <c r="G1777" t="n">
        <v>1</v>
      </c>
      <c r="H1777" s="13" t="n">
        <v>1435000</v>
      </c>
      <c r="I1777" s="12" t="n">
        <v>7</v>
      </c>
      <c r="J1777" s="13" t="n">
        <v>100000</v>
      </c>
      <c r="K1777" s="13">
        <f>IFERROR($H1777/$I1777,"")</f>
        <v/>
      </c>
      <c r="L1777" s="13" t="n">
        <v>625000</v>
      </c>
      <c r="N1777" t="inlineStr">
        <is>
          <t>No</t>
        </is>
      </c>
      <c r="O1777" t="inlineStr">
        <is>
          <t>Not stated</t>
        </is>
      </c>
      <c r="Q1777" s="9" t="inlineStr">
        <is>
          <t>https://grantcue.com/foundations/the-levine-sklut-family-foundation-c-o-ridenour-colony-family-offices-561904190</t>
        </is>
      </c>
    </row>
    <row r="1778">
      <c r="A1778">
        <f>IF($E1778=$E1777,$A1777+1,1)</f>
        <v/>
      </c>
      <c r="B1778" t="inlineStr">
        <is>
          <t>JAMES J &amp; MAMIE RICHARDSON PERKINS MEMORIAL FUND</t>
        </is>
      </c>
      <c r="C1778" t="inlineStr">
        <is>
          <t>56-6325764</t>
        </is>
      </c>
      <c r="D1778" t="inlineStr">
        <is>
          <t>North Carolina</t>
        </is>
      </c>
      <c r="E1778" t="inlineStr">
        <is>
          <t>NC</t>
        </is>
      </c>
      <c r="F1778" t="n">
        <v>2024</v>
      </c>
      <c r="G1778" t="n">
        <v>2</v>
      </c>
      <c r="H1778" s="13" t="n">
        <v>1421884</v>
      </c>
      <c r="I1778" s="12" t="n">
        <v>49</v>
      </c>
      <c r="J1778" s="13" t="n">
        <v>20000</v>
      </c>
      <c r="K1778" s="13">
        <f>IFERROR($H1778/$I1778,"")</f>
        <v/>
      </c>
      <c r="L1778" s="13" t="n">
        <v>78944</v>
      </c>
      <c r="N1778" t="inlineStr">
        <is>
          <t>Yes</t>
        </is>
      </c>
      <c r="O1778" t="inlineStr">
        <is>
          <t>Not stated</t>
        </is>
      </c>
      <c r="Q1778" s="9" t="inlineStr">
        <is>
          <t>https://grantcue.com/foundations/james-j-and-mamie-richardson-perkins-memorial-fund-c-o-bank-of-america-566325764</t>
        </is>
      </c>
    </row>
    <row r="1779">
      <c r="A1779">
        <f>IF($E1779=$E1778,$A1778+1,1)</f>
        <v/>
      </c>
      <c r="B1779" t="inlineStr">
        <is>
          <t>LOOMIS FAMILY FOUNDATION INC</t>
        </is>
      </c>
      <c r="C1779" t="inlineStr">
        <is>
          <t>92-0754987</t>
        </is>
      </c>
      <c r="D1779" t="inlineStr">
        <is>
          <t>North Carolina</t>
        </is>
      </c>
      <c r="E1779" t="inlineStr">
        <is>
          <t>NC</t>
        </is>
      </c>
      <c r="F1779" t="n">
        <v>2025</v>
      </c>
      <c r="G1779" t="n">
        <v>2</v>
      </c>
      <c r="H1779" s="13" t="n">
        <v>1392806</v>
      </c>
      <c r="I1779" s="12" t="n">
        <v>101</v>
      </c>
      <c r="J1779" s="13" t="n">
        <v>8000</v>
      </c>
      <c r="K1779" s="13">
        <f>IFERROR($H1779/$I1779,"")</f>
        <v/>
      </c>
      <c r="L1779" s="13" t="n">
        <v>73000</v>
      </c>
      <c r="M1779" t="inlineStr">
        <is>
          <t>VA, CO, DC</t>
        </is>
      </c>
      <c r="N1779" t="inlineStr">
        <is>
          <t>No</t>
        </is>
      </c>
      <c r="O1779" t="inlineStr">
        <is>
          <t>Not stated</t>
        </is>
      </c>
      <c r="Q1779" s="9" t="inlineStr">
        <is>
          <t>https://grantcue.com/foundations/loomis-family-foundation-inc-920754987</t>
        </is>
      </c>
    </row>
    <row r="1780">
      <c r="A1780">
        <f>IF($E1780=$E1779,$A1779+1,1)</f>
        <v/>
      </c>
      <c r="B1780" t="inlineStr">
        <is>
          <t>SZULIK FAMILY FOUNDATION</t>
        </is>
      </c>
      <c r="C1780" t="inlineStr">
        <is>
          <t>27-6979466</t>
        </is>
      </c>
      <c r="D1780" t="inlineStr">
        <is>
          <t>North Carolina</t>
        </is>
      </c>
      <c r="E1780" t="inlineStr">
        <is>
          <t>NC</t>
        </is>
      </c>
      <c r="F1780" t="n">
        <v>2024</v>
      </c>
      <c r="G1780" t="n">
        <v>1</v>
      </c>
      <c r="H1780" s="13" t="n">
        <v>1375125</v>
      </c>
      <c r="I1780" s="12" t="n">
        <v>7</v>
      </c>
      <c r="J1780" s="13" t="n">
        <v>50000</v>
      </c>
      <c r="K1780" s="13">
        <f>IFERROR($H1780/$I1780,"")</f>
        <v/>
      </c>
      <c r="L1780" s="13" t="n">
        <v>1000000</v>
      </c>
      <c r="M1780" t="inlineStr">
        <is>
          <t>VA, MA, NJ</t>
        </is>
      </c>
      <c r="N1780" t="inlineStr">
        <is>
          <t>No</t>
        </is>
      </c>
      <c r="O1780" t="inlineStr">
        <is>
          <t>Not stated</t>
        </is>
      </c>
      <c r="Q1780" s="9" t="inlineStr">
        <is>
          <t>https://grantcue.com/foundations/szulik-family-foundation-276979466</t>
        </is>
      </c>
    </row>
    <row r="1781">
      <c r="A1781">
        <f>IF($E1781=$E1780,$A1780+1,1)</f>
        <v/>
      </c>
      <c r="B1781" t="inlineStr">
        <is>
          <t>SPOTSWOOD CHARITABLE FOUNDATION INC</t>
        </is>
      </c>
      <c r="C1781" t="inlineStr">
        <is>
          <t>88-4200099</t>
        </is>
      </c>
      <c r="D1781" t="inlineStr">
        <is>
          <t>North Carolina</t>
        </is>
      </c>
      <c r="E1781" t="inlineStr">
        <is>
          <t>NC</t>
        </is>
      </c>
      <c r="F1781" t="n">
        <v>2025</v>
      </c>
      <c r="G1781" t="n">
        <v>2</v>
      </c>
      <c r="H1781" s="13" t="n">
        <v>1363348</v>
      </c>
      <c r="I1781" s="12" t="n">
        <v>89</v>
      </c>
      <c r="J1781" s="13" t="n">
        <v>5000</v>
      </c>
      <c r="K1781" s="13">
        <f>IFERROR($H1781/$I1781,"")</f>
        <v/>
      </c>
      <c r="L1781" s="13" t="n">
        <v>76000</v>
      </c>
      <c r="M1781" t="inlineStr">
        <is>
          <t>CA, TN, FL</t>
        </is>
      </c>
      <c r="N1781" t="inlineStr">
        <is>
          <t>No</t>
        </is>
      </c>
      <c r="O1781" t="inlineStr">
        <is>
          <t>Not stated</t>
        </is>
      </c>
      <c r="Q1781" s="9" t="inlineStr">
        <is>
          <t>https://grantcue.com/foundations/spotswood-charitable-foundation-inc-884200099</t>
        </is>
      </c>
    </row>
    <row r="1782">
      <c r="A1782">
        <f>IF($E1782=$E1781,$A1781+1,1)</f>
        <v/>
      </c>
      <c r="B1782" t="inlineStr">
        <is>
          <t>THE HURLEY-TRAMMELL FOUNDATION</t>
        </is>
      </c>
      <c r="C1782" t="inlineStr">
        <is>
          <t>56-1576470</t>
        </is>
      </c>
      <c r="D1782" t="inlineStr">
        <is>
          <t>North Carolina</t>
        </is>
      </c>
      <c r="E1782" t="inlineStr">
        <is>
          <t>NC</t>
        </is>
      </c>
      <c r="F1782" t="n">
        <v>2025</v>
      </c>
      <c r="G1782" t="n">
        <v>2</v>
      </c>
      <c r="H1782" s="13" t="n">
        <v>1353704</v>
      </c>
      <c r="I1782" s="12" t="n">
        <v>21</v>
      </c>
      <c r="J1782" s="13" t="n">
        <v>7000</v>
      </c>
      <c r="K1782" s="13">
        <f>IFERROR($H1782/$I1782,"")</f>
        <v/>
      </c>
      <c r="L1782" s="13" t="n">
        <v>1218754</v>
      </c>
      <c r="M1782" t="inlineStr">
        <is>
          <t>SC, VA</t>
        </is>
      </c>
      <c r="N1782" t="inlineStr">
        <is>
          <t>Yes</t>
        </is>
      </c>
      <c r="O1782" t="inlineStr">
        <is>
          <t>Not stated</t>
        </is>
      </c>
      <c r="Q1782" s="9" t="inlineStr">
        <is>
          <t>https://grantcue.com/foundations/the-hurley-trammell-foundation-561576470</t>
        </is>
      </c>
    </row>
    <row r="1783">
      <c r="A1783">
        <f>IF($E1783=$E1782,$A1782+1,1)</f>
        <v/>
      </c>
      <c r="B1783" t="inlineStr">
        <is>
          <t>THE LUCE-FAHEY FAMILY FOUNDATION</t>
        </is>
      </c>
      <c r="C1783" t="inlineStr">
        <is>
          <t>85-3205502</t>
        </is>
      </c>
      <c r="D1783" t="inlineStr">
        <is>
          <t>North Carolina</t>
        </is>
      </c>
      <c r="E1783" t="inlineStr">
        <is>
          <t>NC</t>
        </is>
      </c>
      <c r="F1783" t="n">
        <v>2025</v>
      </c>
      <c r="G1783" t="n">
        <v>2</v>
      </c>
      <c r="H1783" s="13" t="n">
        <v>1346000</v>
      </c>
      <c r="I1783" s="12" t="n">
        <v>11</v>
      </c>
      <c r="J1783" s="13" t="n">
        <v>50000</v>
      </c>
      <c r="K1783" s="13">
        <f>IFERROR($H1783/$I1783,"")</f>
        <v/>
      </c>
      <c r="L1783" s="13" t="n">
        <v>500000</v>
      </c>
      <c r="M1783" t="inlineStr">
        <is>
          <t>CA, NY</t>
        </is>
      </c>
      <c r="N1783" t="inlineStr">
        <is>
          <t>No</t>
        </is>
      </c>
      <c r="O1783" t="inlineStr">
        <is>
          <t>Not stated</t>
        </is>
      </c>
      <c r="Q1783" s="9" t="inlineStr">
        <is>
          <t>https://grantcue.com/foundations/the-luce-fahey-family-foundation-853205502</t>
        </is>
      </c>
    </row>
    <row r="1784">
      <c r="A1784">
        <f>IF($E1784=$E1783,$A1783+1,1)</f>
        <v/>
      </c>
      <c r="B1784" t="inlineStr">
        <is>
          <t>A E FINLEY FOUNDATION INC</t>
        </is>
      </c>
      <c r="C1784" t="inlineStr">
        <is>
          <t>56-6057379</t>
        </is>
      </c>
      <c r="D1784" t="inlineStr">
        <is>
          <t>North Carolina</t>
        </is>
      </c>
      <c r="E1784" t="inlineStr">
        <is>
          <t>NC</t>
        </is>
      </c>
      <c r="F1784" t="n">
        <v>2024</v>
      </c>
      <c r="G1784" t="n">
        <v>1</v>
      </c>
      <c r="H1784" s="13" t="n">
        <v>1345600</v>
      </c>
      <c r="I1784" s="12" t="n">
        <v>70</v>
      </c>
      <c r="J1784" s="13" t="n">
        <v>4000</v>
      </c>
      <c r="K1784" s="13">
        <f>IFERROR($H1784/$I1784,"")</f>
        <v/>
      </c>
      <c r="L1784" s="13" t="n">
        <v>316620</v>
      </c>
      <c r="M1784" t="inlineStr">
        <is>
          <t>VA, ME, FL</t>
        </is>
      </c>
      <c r="N1784" t="inlineStr">
        <is>
          <t>No</t>
        </is>
      </c>
      <c r="O1784" t="inlineStr">
        <is>
          <t>Not stated</t>
        </is>
      </c>
      <c r="Q1784" s="9" t="inlineStr">
        <is>
          <t>https://grantcue.com/foundations/a-e-finley-foundation-inc-566057379</t>
        </is>
      </c>
    </row>
    <row r="1785">
      <c r="A1785">
        <f>IF($E1785=$E1784,$A1784+1,1)</f>
        <v/>
      </c>
      <c r="B1785" t="inlineStr">
        <is>
          <t>ROSTAN FAMILY FOUNDATION</t>
        </is>
      </c>
      <c r="C1785" t="inlineStr">
        <is>
          <t>56-1901626</t>
        </is>
      </c>
      <c r="D1785" t="inlineStr">
        <is>
          <t>North Carolina</t>
        </is>
      </c>
      <c r="E1785" t="inlineStr">
        <is>
          <t>NC</t>
        </is>
      </c>
      <c r="F1785" t="n">
        <v>2025</v>
      </c>
      <c r="G1785" t="n">
        <v>2</v>
      </c>
      <c r="H1785" s="13" t="n">
        <v>1302600</v>
      </c>
      <c r="I1785" s="12" t="n">
        <v>65</v>
      </c>
      <c r="J1785" s="13" t="n">
        <v>10000</v>
      </c>
      <c r="K1785" s="13">
        <f>IFERROR($H1785/$I1785,"")</f>
        <v/>
      </c>
      <c r="L1785" s="13" t="n">
        <v>130000</v>
      </c>
      <c r="M1785" t="inlineStr">
        <is>
          <t>SC</t>
        </is>
      </c>
      <c r="N1785" t="inlineStr">
        <is>
          <t>No</t>
        </is>
      </c>
      <c r="O1785" t="inlineStr">
        <is>
          <t>Not stated</t>
        </is>
      </c>
      <c r="Q1785" s="9" t="inlineStr">
        <is>
          <t>https://grantcue.com/foundations/rostan-family-foundation-561901626</t>
        </is>
      </c>
    </row>
    <row r="1786">
      <c r="A1786">
        <f>IF($E1786=$E1785,$A1785+1,1)</f>
        <v/>
      </c>
      <c r="B1786" t="inlineStr">
        <is>
          <t>THE ZELNAK PRIVATE FOUNDATION</t>
        </is>
      </c>
      <c r="C1786" t="inlineStr">
        <is>
          <t>56-2115096</t>
        </is>
      </c>
      <c r="D1786" t="inlineStr">
        <is>
          <t>North Carolina</t>
        </is>
      </c>
      <c r="E1786" t="inlineStr">
        <is>
          <t>NC</t>
        </is>
      </c>
      <c r="F1786" t="n">
        <v>2025</v>
      </c>
      <c r="G1786" t="n">
        <v>2</v>
      </c>
      <c r="H1786" s="13" t="n">
        <v>1300000</v>
      </c>
      <c r="I1786" s="12" t="n">
        <v>11</v>
      </c>
      <c r="J1786" s="13" t="n">
        <v>60000</v>
      </c>
      <c r="K1786" s="13">
        <f>IFERROR($H1786/$I1786,"")</f>
        <v/>
      </c>
      <c r="L1786" s="13" t="n">
        <v>320000</v>
      </c>
      <c r="M1786" t="inlineStr">
        <is>
          <t>GA</t>
        </is>
      </c>
      <c r="N1786" t="inlineStr">
        <is>
          <t>No</t>
        </is>
      </c>
      <c r="O1786" t="inlineStr">
        <is>
          <t>Not stated</t>
        </is>
      </c>
      <c r="Q1786" s="9" t="inlineStr">
        <is>
          <t>https://grantcue.com/foundations/the-zelnak-private-foundation-562115096</t>
        </is>
      </c>
    </row>
    <row r="1787">
      <c r="A1787">
        <f>IF($E1787=$E1786,$A1786+1,1)</f>
        <v/>
      </c>
      <c r="B1787" t="inlineStr">
        <is>
          <t>Evernham Family - Racing For A Reason</t>
        </is>
      </c>
      <c r="C1787" t="inlineStr">
        <is>
          <t>56-2053289</t>
        </is>
      </c>
      <c r="D1787" t="inlineStr">
        <is>
          <t>North Carolina</t>
        </is>
      </c>
      <c r="E1787" t="inlineStr">
        <is>
          <t>NC</t>
        </is>
      </c>
      <c r="F1787" t="n">
        <v>2025</v>
      </c>
      <c r="G1787" t="n">
        <v>2</v>
      </c>
      <c r="H1787" s="13" t="n">
        <v>1297749</v>
      </c>
      <c r="I1787" s="12" t="n">
        <v>63</v>
      </c>
      <c r="J1787" s="13" t="n">
        <v>5000</v>
      </c>
      <c r="K1787" s="13">
        <f>IFERROR($H1787/$I1787,"")</f>
        <v/>
      </c>
      <c r="L1787" s="13" t="n">
        <v>300000</v>
      </c>
      <c r="M1787" t="inlineStr">
        <is>
          <t>FL, CA, KY</t>
        </is>
      </c>
      <c r="N1787" t="inlineStr">
        <is>
          <t>No</t>
        </is>
      </c>
      <c r="O1787" t="inlineStr">
        <is>
          <t>Not stated</t>
        </is>
      </c>
      <c r="Q1787" s="9" t="inlineStr">
        <is>
          <t>https://grantcue.com/foundations/evernham-family-racing-for-a-reason-562053289</t>
        </is>
      </c>
    </row>
    <row r="1788">
      <c r="A1788">
        <f>IF($E1788=$E1787,$A1787+1,1)</f>
        <v/>
      </c>
      <c r="B1788" t="inlineStr">
        <is>
          <t>Gregg and Freddy Goldenberg Family Foundation</t>
        </is>
      </c>
      <c r="C1788" t="inlineStr">
        <is>
          <t>46-5468614</t>
        </is>
      </c>
      <c r="D1788" t="inlineStr">
        <is>
          <t>North Carolina</t>
        </is>
      </c>
      <c r="E1788" t="inlineStr">
        <is>
          <t>NC</t>
        </is>
      </c>
      <c r="F1788" t="n">
        <v>2024</v>
      </c>
      <c r="G1788" t="n">
        <v>2</v>
      </c>
      <c r="H1788" s="13" t="n">
        <v>1295100</v>
      </c>
      <c r="I1788" s="12" t="n">
        <v>21</v>
      </c>
      <c r="J1788" s="13" t="n">
        <v>20000</v>
      </c>
      <c r="K1788" s="13">
        <f>IFERROR($H1788/$I1788,"")</f>
        <v/>
      </c>
      <c r="L1788" s="13" t="n">
        <v>500000</v>
      </c>
      <c r="M1788" t="inlineStr">
        <is>
          <t>MD, GA, VA</t>
        </is>
      </c>
      <c r="N1788" t="inlineStr">
        <is>
          <t>No</t>
        </is>
      </c>
      <c r="O1788" t="inlineStr">
        <is>
          <t>Not stated</t>
        </is>
      </c>
      <c r="Q1788" s="9" t="inlineStr">
        <is>
          <t>https://grantcue.com/foundations/gregg-and-freddy-goldenberg-family-foundation-465468614</t>
        </is>
      </c>
    </row>
    <row r="1789">
      <c r="A1789">
        <f>IF($E1789=$E1788,$A1788+1,1)</f>
        <v/>
      </c>
      <c r="B1789" t="inlineStr">
        <is>
          <t>SAMUEL L PHILLIPS FAMILY FOUNDATION</t>
        </is>
      </c>
      <c r="C1789" t="inlineStr">
        <is>
          <t>56-2225556</t>
        </is>
      </c>
      <c r="D1789" t="inlineStr">
        <is>
          <t>North Carolina</t>
        </is>
      </c>
      <c r="E1789" t="inlineStr">
        <is>
          <t>NC</t>
        </is>
      </c>
      <c r="F1789" t="n">
        <v>2024</v>
      </c>
      <c r="G1789" t="n">
        <v>2</v>
      </c>
      <c r="H1789" s="13" t="n">
        <v>1281871</v>
      </c>
      <c r="I1789" s="12" t="n">
        <v>34</v>
      </c>
      <c r="J1789" s="13" t="n">
        <v>5000</v>
      </c>
      <c r="K1789" s="13">
        <f>IFERROR($H1789/$I1789,"")</f>
        <v/>
      </c>
      <c r="L1789" s="13" t="n">
        <v>252000</v>
      </c>
      <c r="M1789" t="inlineStr">
        <is>
          <t>SC, PA, CA</t>
        </is>
      </c>
      <c r="N1789" t="inlineStr">
        <is>
          <t>Yes</t>
        </is>
      </c>
      <c r="O1789" t="inlineStr">
        <is>
          <t>Yes</t>
        </is>
      </c>
      <c r="Q1789" s="9" t="inlineStr">
        <is>
          <t>https://grantcue.com/foundations/samuel-l-phillips-family-foundation-562225556</t>
        </is>
      </c>
    </row>
    <row r="1790">
      <c r="A1790">
        <f>IF($E1790=$E1789,$A1789+1,1)</f>
        <v/>
      </c>
      <c r="B1790" t="inlineStr">
        <is>
          <t>JERRY &amp; MARILYN COOK FOUNDATION INC</t>
        </is>
      </c>
      <c r="C1790" t="inlineStr">
        <is>
          <t>84-3940535</t>
        </is>
      </c>
      <c r="D1790" t="inlineStr">
        <is>
          <t>North Carolina</t>
        </is>
      </c>
      <c r="E1790" t="inlineStr">
        <is>
          <t>NC</t>
        </is>
      </c>
      <c r="F1790" t="n">
        <v>2025</v>
      </c>
      <c r="G1790" t="n">
        <v>2</v>
      </c>
      <c r="H1790" s="13" t="n">
        <v>1281150</v>
      </c>
      <c r="I1790" s="12" t="n">
        <v>44</v>
      </c>
      <c r="J1790" s="13" t="n">
        <v>500</v>
      </c>
      <c r="K1790" s="13">
        <f>IFERROR($H1790/$I1790,"")</f>
        <v/>
      </c>
      <c r="L1790" s="13" t="n">
        <v>625000</v>
      </c>
      <c r="M1790" t="inlineStr">
        <is>
          <t>NY, DC</t>
        </is>
      </c>
      <c r="N1790" t="inlineStr">
        <is>
          <t>No</t>
        </is>
      </c>
      <c r="O1790" t="inlineStr">
        <is>
          <t>Not stated</t>
        </is>
      </c>
      <c r="Q1790" s="9" t="inlineStr">
        <is>
          <t>https://grantcue.com/foundations/jerry-and-marilyn-cook-foundation-inc-843940535</t>
        </is>
      </c>
    </row>
    <row r="1791">
      <c r="A1791">
        <f>IF($E1791=$E1790,$A1790+1,1)</f>
        <v/>
      </c>
      <c r="B1791" t="inlineStr">
        <is>
          <t>THE BELLE JAR FOUNDATION</t>
        </is>
      </c>
      <c r="C1791" t="inlineStr">
        <is>
          <t>90-0432743</t>
        </is>
      </c>
      <c r="D1791" t="inlineStr">
        <is>
          <t>North Carolina</t>
        </is>
      </c>
      <c r="E1791" t="inlineStr">
        <is>
          <t>NC</t>
        </is>
      </c>
      <c r="F1791" t="n">
        <v>2024</v>
      </c>
      <c r="G1791" t="n">
        <v>1</v>
      </c>
      <c r="H1791" s="13" t="n">
        <v>1273587</v>
      </c>
      <c r="I1791" s="12" t="n">
        <v>24</v>
      </c>
      <c r="J1791" s="13" t="n">
        <v>7500</v>
      </c>
      <c r="K1791" s="13">
        <f>IFERROR($H1791/$I1791,"")</f>
        <v/>
      </c>
      <c r="L1791" s="13" t="n">
        <v>400000</v>
      </c>
      <c r="M1791" t="inlineStr">
        <is>
          <t>CA, MA, VA</t>
        </is>
      </c>
      <c r="N1791" t="inlineStr">
        <is>
          <t>Yes</t>
        </is>
      </c>
      <c r="O1791" t="inlineStr">
        <is>
          <t>Not stated</t>
        </is>
      </c>
      <c r="Q1791" s="9" t="inlineStr">
        <is>
          <t>https://grantcue.com/foundations/the-belle-jar-foundation-900432743</t>
        </is>
      </c>
    </row>
    <row r="1792">
      <c r="A1792">
        <f>IF($E1792=$E1791,$A1791+1,1)</f>
        <v/>
      </c>
      <c r="B1792" t="inlineStr">
        <is>
          <t>UNITED COMMUNITY BANK FOUNDATION</t>
        </is>
      </c>
      <c r="C1792" t="inlineStr">
        <is>
          <t>84-5077948</t>
        </is>
      </c>
      <c r="D1792" t="inlineStr">
        <is>
          <t>North Carolina</t>
        </is>
      </c>
      <c r="E1792" t="inlineStr">
        <is>
          <t>NC</t>
        </is>
      </c>
      <c r="F1792" t="n">
        <v>2025</v>
      </c>
      <c r="G1792" t="n">
        <v>2</v>
      </c>
      <c r="H1792" s="13" t="n">
        <v>1268028</v>
      </c>
      <c r="I1792" s="12" t="n">
        <v>456</v>
      </c>
      <c r="J1792" s="13" t="n">
        <v>1875</v>
      </c>
      <c r="K1792" s="13">
        <f>IFERROR($H1792/$I1792,"")</f>
        <v/>
      </c>
      <c r="L1792" s="13" t="n">
        <v>100000</v>
      </c>
      <c r="M1792" t="inlineStr">
        <is>
          <t>SC, FL, GA</t>
        </is>
      </c>
      <c r="N1792" t="inlineStr">
        <is>
          <t>No</t>
        </is>
      </c>
      <c r="O1792" t="inlineStr">
        <is>
          <t>Not stated</t>
        </is>
      </c>
      <c r="Q1792" s="9" t="inlineStr">
        <is>
          <t>https://grantcue.com/foundations/united-community-bank-foundation-845077948</t>
        </is>
      </c>
    </row>
    <row r="1793">
      <c r="A1793">
        <f>IF($E1793=$E1792,$A1792+1,1)</f>
        <v/>
      </c>
      <c r="B1793" t="inlineStr">
        <is>
          <t>MAYNARD FAMILY FOUNDATION</t>
        </is>
      </c>
      <c r="C1793" t="inlineStr">
        <is>
          <t>56-1768062</t>
        </is>
      </c>
      <c r="D1793" t="inlineStr">
        <is>
          <t>North Carolina</t>
        </is>
      </c>
      <c r="E1793" t="inlineStr">
        <is>
          <t>NC</t>
        </is>
      </c>
      <c r="F1793" t="n">
        <v>2025</v>
      </c>
      <c r="G1793" t="n">
        <v>2</v>
      </c>
      <c r="H1793" s="13" t="n">
        <v>1249500</v>
      </c>
      <c r="I1793" s="12" t="n">
        <v>16</v>
      </c>
      <c r="J1793" s="13" t="n">
        <v>12750</v>
      </c>
      <c r="K1793" s="13">
        <f>IFERROR($H1793/$I1793,"")</f>
        <v/>
      </c>
      <c r="L1793" s="13" t="n">
        <v>500000</v>
      </c>
      <c r="M1793" t="inlineStr">
        <is>
          <t>GA</t>
        </is>
      </c>
      <c r="N1793" t="inlineStr">
        <is>
          <t>No</t>
        </is>
      </c>
      <c r="O1793" t="inlineStr">
        <is>
          <t>Not stated</t>
        </is>
      </c>
      <c r="Q1793" s="9" t="inlineStr">
        <is>
          <t>https://grantcue.com/foundations/maynard-family-foundation-561768062</t>
        </is>
      </c>
    </row>
    <row r="1794">
      <c r="A1794">
        <f>IF($E1794=$E1793,$A1793+1,1)</f>
        <v/>
      </c>
      <c r="B1794" t="inlineStr">
        <is>
          <t>THE ENNIO AND ROSA CORTE FOUNDATION INC</t>
        </is>
      </c>
      <c r="C1794" t="inlineStr">
        <is>
          <t>54-1940655</t>
        </is>
      </c>
      <c r="D1794" t="inlineStr">
        <is>
          <t>North Carolina</t>
        </is>
      </c>
      <c r="E1794" t="inlineStr">
        <is>
          <t>NC</t>
        </is>
      </c>
      <c r="F1794" t="n">
        <v>2025</v>
      </c>
      <c r="G1794" t="n">
        <v>2</v>
      </c>
      <c r="H1794" s="13" t="n">
        <v>1245000</v>
      </c>
      <c r="I1794" s="12" t="n">
        <v>14</v>
      </c>
      <c r="J1794" s="13" t="n">
        <v>30000</v>
      </c>
      <c r="K1794" s="13">
        <f>IFERROR($H1794/$I1794,"")</f>
        <v/>
      </c>
      <c r="L1794" s="13" t="n">
        <v>325000</v>
      </c>
      <c r="M1794" t="inlineStr">
        <is>
          <t>TN, WV, VA</t>
        </is>
      </c>
      <c r="N1794" t="inlineStr">
        <is>
          <t>Yes</t>
        </is>
      </c>
      <c r="O1794" t="inlineStr">
        <is>
          <t>Not stated</t>
        </is>
      </c>
      <c r="Q1794" s="9" t="inlineStr">
        <is>
          <t>https://grantcue.com/foundations/the-ennio-and-rosa-corte-foundation-inc-541940655</t>
        </is>
      </c>
    </row>
    <row r="1795">
      <c r="A1795">
        <f>IF($E1795=$E1794,$A1794+1,1)</f>
        <v/>
      </c>
      <c r="B1795" t="inlineStr">
        <is>
          <t>Bill Simpson Foundation Inc</t>
        </is>
      </c>
      <c r="C1795" t="inlineStr">
        <is>
          <t>84-3992087</t>
        </is>
      </c>
      <c r="D1795" t="inlineStr">
        <is>
          <t>North Carolina</t>
        </is>
      </c>
      <c r="E1795" t="inlineStr">
        <is>
          <t>NC</t>
        </is>
      </c>
      <c r="F1795" t="n">
        <v>2025</v>
      </c>
      <c r="G1795" t="n">
        <v>2</v>
      </c>
      <c r="H1795" s="13" t="n">
        <v>1217500</v>
      </c>
      <c r="I1795" s="12" t="n">
        <v>53</v>
      </c>
      <c r="J1795" s="13" t="n">
        <v>15000</v>
      </c>
      <c r="K1795" s="13">
        <f>IFERROR($H1795/$I1795,"")</f>
        <v/>
      </c>
      <c r="L1795" s="13" t="n">
        <v>120000</v>
      </c>
      <c r="M1795" t="inlineStr">
        <is>
          <t>CA, IN, MD</t>
        </is>
      </c>
      <c r="N1795" t="inlineStr">
        <is>
          <t>Yes</t>
        </is>
      </c>
      <c r="O1795" t="inlineStr">
        <is>
          <t>Yes</t>
        </is>
      </c>
      <c r="P1795" s="9" t="inlineStr">
        <is>
          <t>https://www.billsimpsonfoundation.org/</t>
        </is>
      </c>
      <c r="Q1795" s="9" t="inlineStr">
        <is>
          <t>https://grantcue.com/foundations/bill-simpson-foundation-inc-843992087</t>
        </is>
      </c>
    </row>
    <row r="1796">
      <c r="A1796">
        <f>IF($E1796=$E1795,$A1795+1,1)</f>
        <v/>
      </c>
      <c r="B1796" t="inlineStr">
        <is>
          <t>CITIZENS CHARITABLE FOUNDATION</t>
        </is>
      </c>
      <c r="C1796" t="inlineStr">
        <is>
          <t>20-2302039</t>
        </is>
      </c>
      <c r="D1796" t="inlineStr">
        <is>
          <t>North Carolina</t>
        </is>
      </c>
      <c r="E1796" t="inlineStr">
        <is>
          <t>NC</t>
        </is>
      </c>
      <c r="F1796" t="n">
        <v>2024</v>
      </c>
      <c r="G1796" t="n">
        <v>1</v>
      </c>
      <c r="H1796" s="13" t="n">
        <v>1216461</v>
      </c>
      <c r="I1796" s="12" t="n">
        <v>1602</v>
      </c>
      <c r="J1796" s="13" t="n">
        <v>250</v>
      </c>
      <c r="K1796" s="13">
        <f>IFERROR($H1796/$I1796,"")</f>
        <v/>
      </c>
      <c r="L1796" s="13" t="n">
        <v>150000</v>
      </c>
      <c r="M1796" t="inlineStr">
        <is>
          <t>MA, NY, RI</t>
        </is>
      </c>
      <c r="N1796" t="inlineStr">
        <is>
          <t>No</t>
        </is>
      </c>
      <c r="O1796" t="inlineStr">
        <is>
          <t>Not stated</t>
        </is>
      </c>
      <c r="Q1796" s="9" t="inlineStr">
        <is>
          <t>https://grantcue.com/foundations/citizens-charitable-foundation-202302039</t>
        </is>
      </c>
    </row>
    <row r="1797">
      <c r="A1797">
        <f>IF($E1797=$E1796,$A1796+1,1)</f>
        <v/>
      </c>
      <c r="B1797" t="inlineStr">
        <is>
          <t>THE TREXLER FOUNDATION</t>
        </is>
      </c>
      <c r="C1797" t="inlineStr">
        <is>
          <t>56-1546464</t>
        </is>
      </c>
      <c r="D1797" t="inlineStr">
        <is>
          <t>North Carolina</t>
        </is>
      </c>
      <c r="E1797" t="inlineStr">
        <is>
          <t>NC</t>
        </is>
      </c>
      <c r="F1797" t="n">
        <v>2025</v>
      </c>
      <c r="G1797" t="n">
        <v>2</v>
      </c>
      <c r="H1797" s="13" t="n">
        <v>1200000</v>
      </c>
      <c r="I1797" s="12" t="n">
        <v>48</v>
      </c>
      <c r="J1797" s="13" t="n">
        <v>6250</v>
      </c>
      <c r="K1797" s="13">
        <f>IFERROR($H1797/$I1797,"")</f>
        <v/>
      </c>
      <c r="L1797" s="13" t="n">
        <v>165000</v>
      </c>
      <c r="M1797" t="inlineStr">
        <is>
          <t>MN, MD</t>
        </is>
      </c>
      <c r="N1797" t="inlineStr">
        <is>
          <t>No</t>
        </is>
      </c>
      <c r="O1797" t="inlineStr">
        <is>
          <t>Not stated</t>
        </is>
      </c>
      <c r="Q1797" s="9" t="inlineStr">
        <is>
          <t>https://grantcue.com/foundations/the-trexler-foundation-561546464</t>
        </is>
      </c>
    </row>
    <row r="1798">
      <c r="A1798">
        <f>IF($E1798=$E1797,$A1797+1,1)</f>
        <v/>
      </c>
      <c r="B1798" t="inlineStr">
        <is>
          <t>MAXWELL CORPENING JR MEMORIAL FOUNDATION</t>
        </is>
      </c>
      <c r="C1798" t="inlineStr">
        <is>
          <t>23-7201488</t>
        </is>
      </c>
      <c r="D1798" t="inlineStr">
        <is>
          <t>North Carolina</t>
        </is>
      </c>
      <c r="E1798" t="inlineStr">
        <is>
          <t>NC</t>
        </is>
      </c>
      <c r="F1798" t="n">
        <v>2024</v>
      </c>
      <c r="G1798" t="n">
        <v>2</v>
      </c>
      <c r="H1798" s="13" t="n">
        <v>1188033</v>
      </c>
      <c r="I1798" s="12" t="n">
        <v>631</v>
      </c>
      <c r="J1798" s="13" t="n">
        <v>500</v>
      </c>
      <c r="K1798" s="13">
        <f>IFERROR($H1798/$I1798,"")</f>
        <v/>
      </c>
      <c r="L1798" s="13" t="n">
        <v>444139</v>
      </c>
      <c r="N1798" t="inlineStr">
        <is>
          <t>Yes</t>
        </is>
      </c>
      <c r="O1798" t="inlineStr">
        <is>
          <t>Not stated</t>
        </is>
      </c>
      <c r="Q1798" s="9" t="inlineStr">
        <is>
          <t>https://grantcue.com/foundations/maxwell-corpening-jr-memorial-foundation-237201488</t>
        </is>
      </c>
    </row>
    <row r="1799">
      <c r="A1799">
        <f>IF($E1799=$E1798,$A1798+1,1)</f>
        <v/>
      </c>
      <c r="B1799" t="inlineStr">
        <is>
          <t>Lucille P &amp; Edward C Giles Foundation</t>
        </is>
      </c>
      <c r="C1799" t="inlineStr">
        <is>
          <t>58-1450874</t>
        </is>
      </c>
      <c r="D1799" t="inlineStr">
        <is>
          <t>North Carolina</t>
        </is>
      </c>
      <c r="E1799" t="inlineStr">
        <is>
          <t>NC</t>
        </is>
      </c>
      <c r="F1799" t="n">
        <v>2024</v>
      </c>
      <c r="G1799" t="n">
        <v>1</v>
      </c>
      <c r="H1799" s="13" t="n">
        <v>1185000</v>
      </c>
      <c r="I1799" s="12" t="n">
        <v>29</v>
      </c>
      <c r="J1799" s="13" t="n">
        <v>25000</v>
      </c>
      <c r="K1799" s="13">
        <f>IFERROR($H1799/$I1799,"")</f>
        <v/>
      </c>
      <c r="L1799" s="13" t="n">
        <v>130000</v>
      </c>
      <c r="N1799" t="inlineStr">
        <is>
          <t>Yes</t>
        </is>
      </c>
      <c r="O1799" t="inlineStr">
        <is>
          <t>Yes</t>
        </is>
      </c>
      <c r="Q1799" s="9" t="inlineStr">
        <is>
          <t>https://grantcue.com/foundations/lucille-p-and-edward-c-giles-foundation-581450874</t>
        </is>
      </c>
    </row>
    <row r="1800">
      <c r="A1800">
        <f>IF($E1800=$E1799,$A1799+1,1)</f>
        <v/>
      </c>
      <c r="B1800" t="inlineStr">
        <is>
          <t>R A BRYAN FOUNDATION INC</t>
        </is>
      </c>
      <c r="C1800" t="inlineStr">
        <is>
          <t>56-6044320</t>
        </is>
      </c>
      <c r="D1800" t="inlineStr">
        <is>
          <t>North Carolina</t>
        </is>
      </c>
      <c r="E1800" t="inlineStr">
        <is>
          <t>NC</t>
        </is>
      </c>
      <c r="F1800" t="n">
        <v>2024</v>
      </c>
      <c r="G1800" t="n">
        <v>1</v>
      </c>
      <c r="H1800" s="13" t="n">
        <v>1183500</v>
      </c>
      <c r="I1800" s="12" t="n">
        <v>43</v>
      </c>
      <c r="J1800" s="13" t="n">
        <v>12000</v>
      </c>
      <c r="K1800" s="13">
        <f>IFERROR($H1800/$I1800,"")</f>
        <v/>
      </c>
      <c r="L1800" s="13" t="n">
        <v>200000</v>
      </c>
      <c r="M1800" t="inlineStr">
        <is>
          <t>FL</t>
        </is>
      </c>
      <c r="N1800" t="inlineStr">
        <is>
          <t>No</t>
        </is>
      </c>
      <c r="O1800" t="inlineStr">
        <is>
          <t>Not stated</t>
        </is>
      </c>
      <c r="Q1800" s="9" t="inlineStr">
        <is>
          <t>https://grantcue.com/foundations/r-a-bryan-foundation-inc-566044320</t>
        </is>
      </c>
    </row>
    <row r="1801">
      <c r="A1801">
        <f>IF($E1801=$E1800,$A1800+1,1)</f>
        <v/>
      </c>
      <c r="B1801" t="inlineStr">
        <is>
          <t>SHANNON M AND JOEL E BARTHELEMY FOUNDATION</t>
        </is>
      </c>
      <c r="C1801" t="inlineStr">
        <is>
          <t>47-1790131</t>
        </is>
      </c>
      <c r="D1801" t="inlineStr">
        <is>
          <t>North Carolina</t>
        </is>
      </c>
      <c r="E1801" t="inlineStr">
        <is>
          <t>NC</t>
        </is>
      </c>
      <c r="F1801" t="n">
        <v>2024</v>
      </c>
      <c r="G1801" t="n">
        <v>1</v>
      </c>
      <c r="H1801" s="13" t="n">
        <v>1180310</v>
      </c>
      <c r="I1801" s="12" t="n">
        <v>5</v>
      </c>
      <c r="J1801" s="13" t="n">
        <v>274495</v>
      </c>
      <c r="K1801" s="13">
        <f>IFERROR($H1801/$I1801,"")</f>
        <v/>
      </c>
      <c r="L1801" s="13" t="n">
        <v>274515</v>
      </c>
      <c r="M1801" t="inlineStr">
        <is>
          <t>FL</t>
        </is>
      </c>
      <c r="N1801" t="inlineStr">
        <is>
          <t>No</t>
        </is>
      </c>
      <c r="O1801" t="inlineStr">
        <is>
          <t>Not stated</t>
        </is>
      </c>
      <c r="Q1801" s="9" t="inlineStr">
        <is>
          <t>https://grantcue.com/foundations/shannon-m-and-joel-e-barthelemy-foundation-471790131</t>
        </is>
      </c>
    </row>
    <row r="1802">
      <c r="A1802">
        <f>IF($E1802=$E1801,$A1801+1,1)</f>
        <v/>
      </c>
      <c r="B1802" t="inlineStr">
        <is>
          <t>THE GOODMAN FOUNDATION INC</t>
        </is>
      </c>
      <c r="C1802" t="inlineStr">
        <is>
          <t>56-6034757</t>
        </is>
      </c>
      <c r="D1802" t="inlineStr">
        <is>
          <t>North Carolina</t>
        </is>
      </c>
      <c r="E1802" t="inlineStr">
        <is>
          <t>NC</t>
        </is>
      </c>
      <c r="F1802" t="n">
        <v>2025</v>
      </c>
      <c r="G1802" t="n">
        <v>2</v>
      </c>
      <c r="H1802" s="13" t="n">
        <v>1174300</v>
      </c>
      <c r="I1802" s="12" t="n">
        <v>113</v>
      </c>
      <c r="J1802" s="13" t="n">
        <v>6000</v>
      </c>
      <c r="K1802" s="13">
        <f>IFERROR($H1802/$I1802,"")</f>
        <v/>
      </c>
      <c r="L1802" s="13" t="n">
        <v>78000</v>
      </c>
      <c r="M1802" t="inlineStr">
        <is>
          <t>TX, DC, SC</t>
        </is>
      </c>
      <c r="N1802" t="inlineStr">
        <is>
          <t>No</t>
        </is>
      </c>
      <c r="O1802" t="inlineStr">
        <is>
          <t>Not stated</t>
        </is>
      </c>
      <c r="Q1802" s="9" t="inlineStr">
        <is>
          <t>https://grantcue.com/foundations/the-goodman-foundation-inc-566034757</t>
        </is>
      </c>
    </row>
    <row r="1803">
      <c r="A1803">
        <f>IF($E1803=$E1802,$A1802+1,1)</f>
        <v/>
      </c>
      <c r="B1803" t="inlineStr">
        <is>
          <t>RHI LEGACY FOUNDATION INC</t>
        </is>
      </c>
      <c r="C1803" t="inlineStr">
        <is>
          <t>56-0619367</t>
        </is>
      </c>
      <c r="D1803" t="inlineStr">
        <is>
          <t>North Carolina</t>
        </is>
      </c>
      <c r="E1803" t="inlineStr">
        <is>
          <t>NC</t>
        </is>
      </c>
      <c r="F1803" t="n">
        <v>2024</v>
      </c>
      <c r="G1803" t="n">
        <v>1</v>
      </c>
      <c r="H1803" s="13" t="n">
        <v>1173597</v>
      </c>
      <c r="I1803" s="12" t="n">
        <v>54</v>
      </c>
      <c r="J1803" s="13" t="n">
        <v>10262.5</v>
      </c>
      <c r="K1803" s="13">
        <f>IFERROR($H1803/$I1803,"")</f>
        <v/>
      </c>
      <c r="L1803" s="13" t="n">
        <v>252500</v>
      </c>
      <c r="M1803" t="inlineStr">
        <is>
          <t>SC, GA</t>
        </is>
      </c>
      <c r="N1803" t="inlineStr">
        <is>
          <t>Yes</t>
        </is>
      </c>
      <c r="O1803" t="inlineStr">
        <is>
          <t>Yes</t>
        </is>
      </c>
      <c r="P1803" s="9" t="inlineStr">
        <is>
          <t>https://www.rhilegacyfoundation.com/</t>
        </is>
      </c>
      <c r="Q1803" s="9" t="inlineStr">
        <is>
          <t>https://grantcue.com/foundations/rhi-legacy-foundation-inc-560619367</t>
        </is>
      </c>
    </row>
    <row r="1804">
      <c r="A1804">
        <f>IF($E1804=$E1803,$A1803+1,1)</f>
        <v/>
      </c>
      <c r="B1804" t="inlineStr">
        <is>
          <t>JENNY H &amp; OTTO F KRAUSS CHARITABLE FOUNDATION</t>
        </is>
      </c>
      <c r="C1804" t="inlineStr">
        <is>
          <t>38-2837174</t>
        </is>
      </c>
      <c r="D1804" t="inlineStr">
        <is>
          <t>North Carolina</t>
        </is>
      </c>
      <c r="E1804" t="inlineStr">
        <is>
          <t>NC</t>
        </is>
      </c>
      <c r="F1804" t="n">
        <v>2025</v>
      </c>
      <c r="G1804" t="n">
        <v>2</v>
      </c>
      <c r="H1804" s="13" t="n">
        <v>1169000</v>
      </c>
      <c r="I1804" s="12" t="n">
        <v>41</v>
      </c>
      <c r="J1804" s="13" t="n">
        <v>25000</v>
      </c>
      <c r="K1804" s="13">
        <f>IFERROR($H1804/$I1804,"")</f>
        <v/>
      </c>
      <c r="L1804" s="13" t="n">
        <v>161000</v>
      </c>
      <c r="M1804" t="inlineStr">
        <is>
          <t>MI, OK, IN</t>
        </is>
      </c>
      <c r="N1804" t="inlineStr">
        <is>
          <t>No</t>
        </is>
      </c>
      <c r="O1804" t="inlineStr">
        <is>
          <t>Not stated</t>
        </is>
      </c>
      <c r="Q1804" s="9" t="inlineStr">
        <is>
          <t>https://grantcue.com/foundations/jenny-h-and-otto-f-krauss-charitable-foundation-382837174</t>
        </is>
      </c>
    </row>
    <row r="1805">
      <c r="A1805">
        <f>IF($E1805=$E1804,$A1804+1,1)</f>
        <v/>
      </c>
      <c r="B1805" t="inlineStr">
        <is>
          <t>TA THOMAS AUSTIN FINCH FOUNDATION</t>
        </is>
      </c>
      <c r="C1805" t="inlineStr">
        <is>
          <t>56-6037907</t>
        </is>
      </c>
      <c r="D1805" t="inlineStr">
        <is>
          <t>North Carolina</t>
        </is>
      </c>
      <c r="E1805" t="inlineStr">
        <is>
          <t>NC</t>
        </is>
      </c>
      <c r="F1805" t="n">
        <v>2024</v>
      </c>
      <c r="G1805" t="n">
        <v>2</v>
      </c>
      <c r="H1805" s="13" t="n">
        <v>1165764</v>
      </c>
      <c r="I1805" s="12" t="n">
        <v>38</v>
      </c>
      <c r="J1805" s="13" t="n">
        <v>16392</v>
      </c>
      <c r="K1805" s="13">
        <f>IFERROR($H1805/$I1805,"")</f>
        <v/>
      </c>
      <c r="L1805" s="13" t="n">
        <v>96000</v>
      </c>
      <c r="M1805" t="inlineStr">
        <is>
          <t>VA, SC, RI</t>
        </is>
      </c>
      <c r="N1805" t="inlineStr">
        <is>
          <t>Yes</t>
        </is>
      </c>
      <c r="O1805" t="inlineStr">
        <is>
          <t>Yes</t>
        </is>
      </c>
      <c r="Q1805" s="9" t="inlineStr">
        <is>
          <t>https://grantcue.com/foundations/ta-thomas-austin-finch-foundation-566037907</t>
        </is>
      </c>
    </row>
    <row r="1806">
      <c r="A1806">
        <f>IF($E1806=$E1805,$A1805+1,1)</f>
        <v/>
      </c>
      <c r="B1806" t="inlineStr">
        <is>
          <t>Clein-Lemann Esperanza Foundation</t>
        </is>
      </c>
      <c r="C1806" t="inlineStr">
        <is>
          <t>85-3976419</t>
        </is>
      </c>
      <c r="D1806" t="inlineStr">
        <is>
          <t>North Carolina</t>
        </is>
      </c>
      <c r="E1806" t="inlineStr">
        <is>
          <t>NC</t>
        </is>
      </c>
      <c r="F1806" t="n">
        <v>2024</v>
      </c>
      <c r="G1806" t="n">
        <v>1</v>
      </c>
      <c r="H1806" s="13" t="n">
        <v>1161333</v>
      </c>
      <c r="I1806" s="12" t="n">
        <v>9</v>
      </c>
      <c r="J1806" s="13" t="n">
        <v>50000</v>
      </c>
      <c r="K1806" s="13">
        <f>IFERROR($H1806/$I1806,"")</f>
        <v/>
      </c>
      <c r="L1806" s="13" t="n">
        <v>460000</v>
      </c>
      <c r="M1806" t="inlineStr">
        <is>
          <t>NY, RI, LA</t>
        </is>
      </c>
      <c r="N1806" t="inlineStr">
        <is>
          <t>No</t>
        </is>
      </c>
      <c r="O1806" t="inlineStr">
        <is>
          <t>Not stated</t>
        </is>
      </c>
      <c r="Q1806" s="9" t="inlineStr">
        <is>
          <t>https://grantcue.com/foundations/clein-lemann-esperanza-foundation-853976419</t>
        </is>
      </c>
    </row>
    <row r="1807">
      <c r="A1807">
        <f>IF($E1807=$E1806,$A1806+1,1)</f>
        <v/>
      </c>
      <c r="B1807" t="inlineStr">
        <is>
          <t>Southern Bank Foundation</t>
        </is>
      </c>
      <c r="C1807" t="inlineStr">
        <is>
          <t>56-2002871</t>
        </is>
      </c>
      <c r="D1807" t="inlineStr">
        <is>
          <t>North Carolina</t>
        </is>
      </c>
      <c r="E1807" t="inlineStr">
        <is>
          <t>NC</t>
        </is>
      </c>
      <c r="F1807" t="n">
        <v>2024</v>
      </c>
      <c r="G1807" t="n">
        <v>1</v>
      </c>
      <c r="H1807" s="13" t="n">
        <v>1161294</v>
      </c>
      <c r="I1807" s="12" t="n">
        <v>101</v>
      </c>
      <c r="J1807" s="13" t="n">
        <v>6720</v>
      </c>
      <c r="K1807" s="13">
        <f>IFERROR($H1807/$I1807,"")</f>
        <v/>
      </c>
      <c r="L1807" s="13" t="n">
        <v>125000</v>
      </c>
      <c r="M1807" t="inlineStr">
        <is>
          <t>VA, FL, TN</t>
        </is>
      </c>
      <c r="N1807" t="inlineStr">
        <is>
          <t>Yes</t>
        </is>
      </c>
      <c r="O1807" t="inlineStr">
        <is>
          <t>Not stated</t>
        </is>
      </c>
      <c r="Q1807" s="9" t="inlineStr">
        <is>
          <t>https://grantcue.com/foundations/southern-bank-foundation-562002871</t>
        </is>
      </c>
    </row>
    <row r="1808">
      <c r="A1808">
        <f>IF($E1808=$E1807,$A1807+1,1)</f>
        <v/>
      </c>
      <c r="B1808" t="inlineStr">
        <is>
          <t>Joey Logano Charitable Foundation Inc</t>
        </is>
      </c>
      <c r="C1808" t="inlineStr">
        <is>
          <t>45-2464294</t>
        </is>
      </c>
      <c r="D1808" t="inlineStr">
        <is>
          <t>North Carolina</t>
        </is>
      </c>
      <c r="E1808" t="inlineStr">
        <is>
          <t>NC</t>
        </is>
      </c>
      <c r="F1808" t="n">
        <v>2024</v>
      </c>
      <c r="G1808" t="n">
        <v>1</v>
      </c>
      <c r="H1808" s="13" t="n">
        <v>1140338</v>
      </c>
      <c r="I1808" s="12" t="n">
        <v>18</v>
      </c>
      <c r="J1808" s="13" t="n">
        <v>30000</v>
      </c>
      <c r="K1808" s="13">
        <f>IFERROR($H1808/$I1808,"")</f>
        <v/>
      </c>
      <c r="L1808" s="13" t="n">
        <v>250000</v>
      </c>
      <c r="M1808" t="inlineStr">
        <is>
          <t>TN, CT, MO</t>
        </is>
      </c>
      <c r="N1808" t="inlineStr">
        <is>
          <t>No</t>
        </is>
      </c>
      <c r="O1808" t="inlineStr">
        <is>
          <t>Not stated</t>
        </is>
      </c>
      <c r="Q1808" s="9" t="inlineStr">
        <is>
          <t>https://grantcue.com/foundations/joey-logano-charitable-foundation-inc-452464294</t>
        </is>
      </c>
    </row>
    <row r="1809">
      <c r="A1809">
        <f>IF($E1809=$E1808,$A1808+1,1)</f>
        <v/>
      </c>
      <c r="B1809" t="inlineStr">
        <is>
          <t>The McCorkle Foundation</t>
        </is>
      </c>
      <c r="C1809" t="inlineStr">
        <is>
          <t>47-2704829</t>
        </is>
      </c>
      <c r="D1809" t="inlineStr">
        <is>
          <t>North Carolina</t>
        </is>
      </c>
      <c r="E1809" t="inlineStr">
        <is>
          <t>NC</t>
        </is>
      </c>
      <c r="F1809" t="n">
        <v>2025</v>
      </c>
      <c r="G1809" t="n">
        <v>2</v>
      </c>
      <c r="H1809" s="13" t="n">
        <v>1137828</v>
      </c>
      <c r="I1809" s="12" t="n">
        <v>45</v>
      </c>
      <c r="J1809" s="13" t="n">
        <v>5000</v>
      </c>
      <c r="K1809" s="13">
        <f>IFERROR($H1809/$I1809,"")</f>
        <v/>
      </c>
      <c r="L1809" s="13" t="n">
        <v>336200</v>
      </c>
      <c r="M1809" t="inlineStr">
        <is>
          <t>SC, OK, TX</t>
        </is>
      </c>
      <c r="N1809" t="inlineStr">
        <is>
          <t>Yes</t>
        </is>
      </c>
      <c r="O1809" t="inlineStr">
        <is>
          <t>Yes</t>
        </is>
      </c>
      <c r="Q1809" s="9" t="inlineStr">
        <is>
          <t>https://grantcue.com/foundations/the-mccorkle-foundation-472704829</t>
        </is>
      </c>
    </row>
    <row r="1810">
      <c r="A1810">
        <f>IF($E1810=$E1809,$A1809+1,1)</f>
        <v/>
      </c>
      <c r="B1810" t="inlineStr">
        <is>
          <t>CHARLES E HAYWORTH JR FOUNDATION</t>
        </is>
      </c>
      <c r="C1810" t="inlineStr">
        <is>
          <t>57-0834648</t>
        </is>
      </c>
      <c r="D1810" t="inlineStr">
        <is>
          <t>North Carolina</t>
        </is>
      </c>
      <c r="E1810" t="inlineStr">
        <is>
          <t>NC</t>
        </is>
      </c>
      <c r="F1810" t="n">
        <v>2025</v>
      </c>
      <c r="G1810" t="n">
        <v>2</v>
      </c>
      <c r="H1810" s="13" t="n">
        <v>1136500</v>
      </c>
      <c r="I1810" s="12" t="n">
        <v>30</v>
      </c>
      <c r="J1810" s="13" t="n">
        <v>1500</v>
      </c>
      <c r="K1810" s="13">
        <f>IFERROR($H1810/$I1810,"")</f>
        <v/>
      </c>
      <c r="L1810" s="13" t="n">
        <v>295000</v>
      </c>
      <c r="M1810" t="inlineStr">
        <is>
          <t>NJ</t>
        </is>
      </c>
      <c r="N1810" t="inlineStr">
        <is>
          <t>No</t>
        </is>
      </c>
      <c r="O1810" t="inlineStr">
        <is>
          <t>Not stated</t>
        </is>
      </c>
      <c r="Q1810" s="9" t="inlineStr">
        <is>
          <t>https://grantcue.com/foundations/charles-e-hayworth-jr-foundation-570834648</t>
        </is>
      </c>
    </row>
    <row r="1811">
      <c r="A1811">
        <f>IF($E1811=$E1810,$A1810+1,1)</f>
        <v/>
      </c>
      <c r="B1811" t="inlineStr">
        <is>
          <t>NEXT GEN PERSONAL FINANCE</t>
        </is>
      </c>
      <c r="C1811" t="inlineStr">
        <is>
          <t>82-3648278</t>
        </is>
      </c>
      <c r="D1811" t="inlineStr">
        <is>
          <t>North Carolina</t>
        </is>
      </c>
      <c r="E1811" t="inlineStr">
        <is>
          <t>NC</t>
        </is>
      </c>
      <c r="F1811" t="n">
        <v>2024</v>
      </c>
      <c r="G1811" t="n">
        <v>1</v>
      </c>
      <c r="H1811" s="13" t="n">
        <v>1135436</v>
      </c>
      <c r="I1811" s="12" t="n">
        <v>20</v>
      </c>
      <c r="J1811" s="13" t="n">
        <v>52431.5</v>
      </c>
      <c r="K1811" s="13">
        <f>IFERROR($H1811/$I1811,"")</f>
        <v/>
      </c>
      <c r="L1811" s="13" t="n">
        <v>135000</v>
      </c>
      <c r="M1811" t="inlineStr">
        <is>
          <t>CA, NY, MI</t>
        </is>
      </c>
      <c r="N1811" t="inlineStr">
        <is>
          <t>No</t>
        </is>
      </c>
      <c r="O1811" t="inlineStr">
        <is>
          <t>Not stated</t>
        </is>
      </c>
      <c r="Q1811" s="9" t="inlineStr">
        <is>
          <t>https://grantcue.com/foundations/next-gen-personal-finance-823648278</t>
        </is>
      </c>
    </row>
    <row r="1812">
      <c r="A1812">
        <f>IF($E1812=$E1811,$A1811+1,1)</f>
        <v/>
      </c>
      <c r="B1812" t="inlineStr">
        <is>
          <t>VICTORIA GARRETT LEGACY FOUNDATION</t>
        </is>
      </c>
      <c r="C1812" t="inlineStr">
        <is>
          <t>83-2574391</t>
        </is>
      </c>
      <c r="D1812" t="inlineStr">
        <is>
          <t>North Carolina</t>
        </is>
      </c>
      <c r="E1812" t="inlineStr">
        <is>
          <t>NC</t>
        </is>
      </c>
      <c r="F1812" t="n">
        <v>2024</v>
      </c>
      <c r="G1812" t="n">
        <v>1</v>
      </c>
      <c r="H1812" s="13" t="n">
        <v>1135300</v>
      </c>
      <c r="I1812" s="12" t="n">
        <v>27</v>
      </c>
      <c r="J1812" s="13" t="n">
        <v>10000</v>
      </c>
      <c r="K1812" s="13">
        <f>IFERROR($H1812/$I1812,"")</f>
        <v/>
      </c>
      <c r="L1812" s="13" t="n">
        <v>700000</v>
      </c>
      <c r="M1812" t="inlineStr">
        <is>
          <t>GA, FL, VA</t>
        </is>
      </c>
      <c r="N1812" t="inlineStr">
        <is>
          <t>No</t>
        </is>
      </c>
      <c r="O1812" t="inlineStr">
        <is>
          <t>Not stated</t>
        </is>
      </c>
      <c r="Q1812" s="9" t="inlineStr">
        <is>
          <t>https://grantcue.com/foundations/victoria-garrett-legacy-foundation-832574391</t>
        </is>
      </c>
    </row>
    <row r="1813">
      <c r="A1813">
        <f>IF($E1813=$E1812,$A1812+1,1)</f>
        <v/>
      </c>
      <c r="B1813" t="inlineStr">
        <is>
          <t>PROCTON FAMILY FOUNDATION</t>
        </is>
      </c>
      <c r="C1813" t="inlineStr">
        <is>
          <t>93-4515371</t>
        </is>
      </c>
      <c r="D1813" t="inlineStr">
        <is>
          <t>North Carolina</t>
        </is>
      </c>
      <c r="E1813" t="inlineStr">
        <is>
          <t>NC</t>
        </is>
      </c>
      <c r="F1813" t="n">
        <v>2025</v>
      </c>
      <c r="G1813" t="n">
        <v>2</v>
      </c>
      <c r="H1813" s="13" t="n">
        <v>1125000</v>
      </c>
      <c r="I1813" s="12" t="n">
        <v>8</v>
      </c>
      <c r="J1813" s="13" t="n">
        <v>87500</v>
      </c>
      <c r="K1813" s="13">
        <f>IFERROR($H1813/$I1813,"")</f>
        <v/>
      </c>
      <c r="L1813" s="13" t="n">
        <v>450000</v>
      </c>
      <c r="M1813" t="inlineStr">
        <is>
          <t>VA, CO</t>
        </is>
      </c>
      <c r="N1813" t="inlineStr">
        <is>
          <t>No</t>
        </is>
      </c>
      <c r="O1813" t="inlineStr">
        <is>
          <t>Not stated</t>
        </is>
      </c>
      <c r="Q1813" s="9" t="inlineStr">
        <is>
          <t>https://grantcue.com/foundations/procton-family-foundation-934515371</t>
        </is>
      </c>
    </row>
    <row r="1814">
      <c r="A1814">
        <f>IF($E1814=$E1813,$A1813+1,1)</f>
        <v/>
      </c>
      <c r="B1814" t="inlineStr">
        <is>
          <t>Trade Family Foundation</t>
        </is>
      </c>
      <c r="C1814" t="inlineStr">
        <is>
          <t>20-5940392</t>
        </is>
      </c>
      <c r="D1814" t="inlineStr">
        <is>
          <t>North Carolina</t>
        </is>
      </c>
      <c r="E1814" t="inlineStr">
        <is>
          <t>NC</t>
        </is>
      </c>
      <c r="F1814" t="n">
        <v>2025</v>
      </c>
      <c r="G1814" t="n">
        <v>2</v>
      </c>
      <c r="H1814" s="13" t="n">
        <v>1118785</v>
      </c>
      <c r="I1814" s="12" t="n">
        <v>12</v>
      </c>
      <c r="J1814" s="13" t="n">
        <v>5000</v>
      </c>
      <c r="K1814" s="13">
        <f>IFERROR($H1814/$I1814,"")</f>
        <v/>
      </c>
      <c r="L1814" s="13" t="n">
        <v>700000</v>
      </c>
      <c r="M1814" t="inlineStr">
        <is>
          <t>FL, MO</t>
        </is>
      </c>
      <c r="N1814" t="inlineStr">
        <is>
          <t>Yes</t>
        </is>
      </c>
      <c r="O1814" t="inlineStr">
        <is>
          <t>Yes</t>
        </is>
      </c>
      <c r="Q1814" s="9" t="inlineStr">
        <is>
          <t>https://grantcue.com/foundations/trade-family-foundation-205940392</t>
        </is>
      </c>
    </row>
    <row r="1815">
      <c r="A1815">
        <f>IF($E1815=$E1814,$A1814+1,1)</f>
        <v/>
      </c>
      <c r="B1815" t="inlineStr">
        <is>
          <t>NCHSAA FOUNDATION INC</t>
        </is>
      </c>
      <c r="C1815" t="inlineStr">
        <is>
          <t>92-3899307</t>
        </is>
      </c>
      <c r="D1815" t="inlineStr">
        <is>
          <t>North Carolina</t>
        </is>
      </c>
      <c r="E1815" t="inlineStr">
        <is>
          <t>NC</t>
        </is>
      </c>
      <c r="F1815" t="n">
        <v>2024</v>
      </c>
      <c r="G1815" t="n">
        <v>2</v>
      </c>
      <c r="H1815" s="13" t="n">
        <v>1102723</v>
      </c>
      <c r="I1815" s="12" t="n">
        <v>558</v>
      </c>
      <c r="J1815" s="13" t="n">
        <v>1848</v>
      </c>
      <c r="K1815" s="13">
        <f>IFERROR($H1815/$I1815,"")</f>
        <v/>
      </c>
      <c r="L1815" s="13" t="n">
        <v>5000</v>
      </c>
      <c r="M1815" t="inlineStr">
        <is>
          <t>DC, VA, WI</t>
        </is>
      </c>
      <c r="N1815" t="inlineStr">
        <is>
          <t>No</t>
        </is>
      </c>
      <c r="O1815" t="inlineStr">
        <is>
          <t>Not stated</t>
        </is>
      </c>
      <c r="Q1815" s="9" t="inlineStr">
        <is>
          <t>https://grantcue.com/foundations/nchsaa-foundation-inc-923899307</t>
        </is>
      </c>
    </row>
    <row r="1816">
      <c r="A1816">
        <f>IF($E1816=$E1815,$A1815+1,1)</f>
        <v/>
      </c>
      <c r="B1816" t="inlineStr">
        <is>
          <t>PUFFIN FOUNDATION WEST LTD</t>
        </is>
      </c>
      <c r="C1816" t="inlineStr">
        <is>
          <t>27-2753994</t>
        </is>
      </c>
      <c r="D1816" t="inlineStr">
        <is>
          <t>North Carolina</t>
        </is>
      </c>
      <c r="E1816" t="inlineStr">
        <is>
          <t>NC</t>
        </is>
      </c>
      <c r="F1816" t="n">
        <v>2024</v>
      </c>
      <c r="G1816" t="n">
        <v>1</v>
      </c>
      <c r="H1816" s="13" t="n">
        <v>1084408</v>
      </c>
      <c r="I1816" s="12" t="n">
        <v>18</v>
      </c>
      <c r="J1816" s="13" t="n">
        <v>50000</v>
      </c>
      <c r="K1816" s="13">
        <f>IFERROR($H1816/$I1816,"")</f>
        <v/>
      </c>
      <c r="L1816" s="13" t="n">
        <v>200000</v>
      </c>
      <c r="M1816" t="inlineStr">
        <is>
          <t>OH, FL, NY</t>
        </is>
      </c>
      <c r="N1816" t="inlineStr">
        <is>
          <t>Yes</t>
        </is>
      </c>
      <c r="O1816" t="inlineStr">
        <is>
          <t>Yes</t>
        </is>
      </c>
      <c r="Q1816" s="9" t="inlineStr">
        <is>
          <t>https://grantcue.com/foundations/puffin-foundation-west-ltd-c-o-judith-kitrick-272753994</t>
        </is>
      </c>
    </row>
    <row r="1817">
      <c r="A1817">
        <f>IF($E1817=$E1816,$A1816+1,1)</f>
        <v/>
      </c>
      <c r="B1817" t="inlineStr">
        <is>
          <t>ISABEL JAMES LEHTO FOUNDATION INC</t>
        </is>
      </c>
      <c r="C1817" t="inlineStr">
        <is>
          <t>26-0709589</t>
        </is>
      </c>
      <c r="D1817" t="inlineStr">
        <is>
          <t>North Carolina</t>
        </is>
      </c>
      <c r="E1817" t="inlineStr">
        <is>
          <t>NC</t>
        </is>
      </c>
      <c r="F1817" t="n">
        <v>2025</v>
      </c>
      <c r="G1817" t="n">
        <v>2</v>
      </c>
      <c r="H1817" s="13" t="n">
        <v>1084000</v>
      </c>
      <c r="I1817" s="12" t="n">
        <v>26</v>
      </c>
      <c r="J1817" s="13" t="n">
        <v>40500</v>
      </c>
      <c r="K1817" s="13">
        <f>IFERROR($H1817/$I1817,"")</f>
        <v/>
      </c>
      <c r="L1817" s="13" t="n">
        <v>108000</v>
      </c>
      <c r="N1817" t="inlineStr">
        <is>
          <t>No</t>
        </is>
      </c>
      <c r="O1817" t="inlineStr">
        <is>
          <t>Not stated</t>
        </is>
      </c>
      <c r="Q1817" s="9" t="inlineStr">
        <is>
          <t>https://grantcue.com/foundations/isabel-james-lehto-foundation-inc-260709589</t>
        </is>
      </c>
    </row>
    <row r="1818">
      <c r="A1818">
        <f>IF($E1818=$E1817,$A1817+1,1)</f>
        <v/>
      </c>
      <c r="B1818" t="inlineStr">
        <is>
          <t>Bill and Sharon Allen Family Foundation</t>
        </is>
      </c>
      <c r="C1818" t="inlineStr">
        <is>
          <t>20-5854617</t>
        </is>
      </c>
      <c r="D1818" t="inlineStr">
        <is>
          <t>North Carolina</t>
        </is>
      </c>
      <c r="E1818" t="inlineStr">
        <is>
          <t>NC</t>
        </is>
      </c>
      <c r="F1818" t="n">
        <v>2024</v>
      </c>
      <c r="G1818" t="n">
        <v>1</v>
      </c>
      <c r="H1818" s="13" t="n">
        <v>1070000</v>
      </c>
      <c r="I1818" s="12" t="n">
        <v>29</v>
      </c>
      <c r="J1818" s="13" t="n">
        <v>20000</v>
      </c>
      <c r="K1818" s="13">
        <f>IFERROR($H1818/$I1818,"")</f>
        <v/>
      </c>
      <c r="L1818" s="13" t="n">
        <v>270000</v>
      </c>
      <c r="M1818" t="inlineStr">
        <is>
          <t>PA, VT, SC</t>
        </is>
      </c>
      <c r="N1818" t="inlineStr">
        <is>
          <t>No</t>
        </is>
      </c>
      <c r="O1818" t="inlineStr">
        <is>
          <t>Not stated</t>
        </is>
      </c>
      <c r="Q1818" s="9" t="inlineStr">
        <is>
          <t>https://grantcue.com/foundations/bill-and-sharon-allen-family-foundation-205854617</t>
        </is>
      </c>
    </row>
    <row r="1819">
      <c r="A1819">
        <f>IF($E1819=$E1818,$A1818+1,1)</f>
        <v/>
      </c>
      <c r="B1819" t="inlineStr">
        <is>
          <t>JIMMY WOODARD GARRELL FOUNDATION</t>
        </is>
      </c>
      <c r="C1819" t="inlineStr">
        <is>
          <t>56-2174021</t>
        </is>
      </c>
      <c r="D1819" t="inlineStr">
        <is>
          <t>North Carolina</t>
        </is>
      </c>
      <c r="E1819" t="inlineStr">
        <is>
          <t>NC</t>
        </is>
      </c>
      <c r="F1819" t="n">
        <v>2024</v>
      </c>
      <c r="G1819" t="n">
        <v>1</v>
      </c>
      <c r="H1819" s="13" t="n">
        <v>1066444</v>
      </c>
      <c r="I1819" s="12" t="n">
        <v>15</v>
      </c>
      <c r="J1819" s="13" t="n">
        <v>15000</v>
      </c>
      <c r="K1819" s="13">
        <f>IFERROR($H1819/$I1819,"")</f>
        <v/>
      </c>
      <c r="L1819" s="13" t="n">
        <v>348444</v>
      </c>
      <c r="M1819" t="inlineStr">
        <is>
          <t>CT, GA</t>
        </is>
      </c>
      <c r="N1819" t="inlineStr">
        <is>
          <t>Yes</t>
        </is>
      </c>
      <c r="O1819" t="inlineStr">
        <is>
          <t>Not stated</t>
        </is>
      </c>
      <c r="Q1819" s="9" t="inlineStr">
        <is>
          <t>https://grantcue.com/foundations/jimmy-woodard-garrell-foundation-562174021</t>
        </is>
      </c>
    </row>
    <row r="1820">
      <c r="A1820">
        <f>IF($E1820=$E1819,$A1819+1,1)</f>
        <v/>
      </c>
      <c r="B1820" t="inlineStr">
        <is>
          <t>W TRENT RAGLAND JR FOUNDATION</t>
        </is>
      </c>
      <c r="C1820" t="inlineStr">
        <is>
          <t>56-6035980</t>
        </is>
      </c>
      <c r="D1820" t="inlineStr">
        <is>
          <t>North Carolina</t>
        </is>
      </c>
      <c r="E1820" t="inlineStr">
        <is>
          <t>NC</t>
        </is>
      </c>
      <c r="F1820" t="n">
        <v>2024</v>
      </c>
      <c r="G1820" t="n">
        <v>1</v>
      </c>
      <c r="H1820" s="13" t="n">
        <v>1063520</v>
      </c>
      <c r="I1820" s="12" t="n">
        <v>69</v>
      </c>
      <c r="J1820" s="13" t="n">
        <v>5000</v>
      </c>
      <c r="K1820" s="13">
        <f>IFERROR($H1820/$I1820,"")</f>
        <v/>
      </c>
      <c r="L1820" s="13" t="n">
        <v>254120</v>
      </c>
      <c r="M1820" t="inlineStr">
        <is>
          <t>VA</t>
        </is>
      </c>
      <c r="N1820" t="inlineStr">
        <is>
          <t>No</t>
        </is>
      </c>
      <c r="O1820" t="inlineStr">
        <is>
          <t>Yes</t>
        </is>
      </c>
      <c r="Q1820" s="9" t="inlineStr">
        <is>
          <t>https://grantcue.com/foundations/w-trent-ragland-jr-foundation-566035980</t>
        </is>
      </c>
    </row>
    <row r="1821">
      <c r="A1821">
        <f>IF($E1821=$E1820,$A1820+1,1)</f>
        <v/>
      </c>
      <c r="B1821" t="inlineStr">
        <is>
          <t>THE WILSON FOUNDATION</t>
        </is>
      </c>
      <c r="C1821" t="inlineStr">
        <is>
          <t>95-4400754</t>
        </is>
      </c>
      <c r="D1821" t="inlineStr">
        <is>
          <t>North Carolina</t>
        </is>
      </c>
      <c r="E1821" t="inlineStr">
        <is>
          <t>NC</t>
        </is>
      </c>
      <c r="F1821" t="n">
        <v>2024</v>
      </c>
      <c r="G1821" t="n">
        <v>1</v>
      </c>
      <c r="H1821" s="13" t="n">
        <v>1060707</v>
      </c>
      <c r="I1821" s="12" t="n">
        <v>14</v>
      </c>
      <c r="J1821" s="13" t="n">
        <v>11750</v>
      </c>
      <c r="K1821" s="13">
        <f>IFERROR($H1821/$I1821,"")</f>
        <v/>
      </c>
      <c r="L1821" s="13" t="n">
        <v>800152</v>
      </c>
      <c r="M1821" t="inlineStr">
        <is>
          <t>NY, TX, CT</t>
        </is>
      </c>
      <c r="N1821" t="inlineStr">
        <is>
          <t>No</t>
        </is>
      </c>
      <c r="O1821" t="inlineStr">
        <is>
          <t>Not stated</t>
        </is>
      </c>
      <c r="Q1821" s="9" t="inlineStr">
        <is>
          <t>https://grantcue.com/foundations/the-wilson-foundation-954400754</t>
        </is>
      </c>
    </row>
    <row r="1822">
      <c r="A1822">
        <f>IF($E1822=$E1821,$A1821+1,1)</f>
        <v/>
      </c>
      <c r="B1822" t="inlineStr">
        <is>
          <t>LIVE LOVE SERVE FOUNDATION</t>
        </is>
      </c>
      <c r="C1822" t="inlineStr">
        <is>
          <t>81-0990159</t>
        </is>
      </c>
      <c r="D1822" t="inlineStr">
        <is>
          <t>North Carolina</t>
        </is>
      </c>
      <c r="E1822" t="inlineStr">
        <is>
          <t>NC</t>
        </is>
      </c>
      <c r="F1822" t="n">
        <v>2025</v>
      </c>
      <c r="G1822" t="n">
        <v>2</v>
      </c>
      <c r="H1822" s="13" t="n">
        <v>1056523</v>
      </c>
      <c r="I1822" s="12" t="n">
        <v>59</v>
      </c>
      <c r="J1822" s="13" t="n">
        <v>5800</v>
      </c>
      <c r="K1822" s="13">
        <f>IFERROR($H1822/$I1822,"")</f>
        <v/>
      </c>
      <c r="L1822" s="13" t="n">
        <v>100000</v>
      </c>
      <c r="M1822" t="inlineStr">
        <is>
          <t>AL, OR, CO</t>
        </is>
      </c>
      <c r="N1822" t="inlineStr">
        <is>
          <t>Yes</t>
        </is>
      </c>
      <c r="O1822" t="inlineStr">
        <is>
          <t>Not stated</t>
        </is>
      </c>
      <c r="P1822" s="9" t="inlineStr">
        <is>
          <t>https://www.llsfoundation.com/</t>
        </is>
      </c>
      <c r="Q1822" s="9" t="inlineStr">
        <is>
          <t>https://grantcue.com/foundations/live-love-serve-foundation-810990159</t>
        </is>
      </c>
    </row>
    <row r="1823">
      <c r="A1823">
        <f>IF($E1823=$E1822,$A1822+1,1)</f>
        <v/>
      </c>
      <c r="B1823" t="inlineStr">
        <is>
          <t>SWANK-DIVINE TRUST</t>
        </is>
      </c>
      <c r="C1823" t="inlineStr">
        <is>
          <t>32-6615631</t>
        </is>
      </c>
      <c r="D1823" t="inlineStr">
        <is>
          <t>North Carolina</t>
        </is>
      </c>
      <c r="E1823" t="inlineStr">
        <is>
          <t>NC</t>
        </is>
      </c>
      <c r="F1823" t="n">
        <v>2025</v>
      </c>
      <c r="G1823" t="n">
        <v>2</v>
      </c>
      <c r="H1823" s="13" t="n">
        <v>1054098</v>
      </c>
      <c r="I1823" s="12" t="n">
        <v>6</v>
      </c>
      <c r="J1823" s="13" t="n">
        <v>175683</v>
      </c>
      <c r="K1823" s="13">
        <f>IFERROR($H1823/$I1823,"")</f>
        <v/>
      </c>
      <c r="L1823" s="13" t="n">
        <v>199435</v>
      </c>
      <c r="M1823" t="inlineStr">
        <is>
          <t>VA</t>
        </is>
      </c>
      <c r="N1823" t="inlineStr">
        <is>
          <t>No</t>
        </is>
      </c>
      <c r="O1823" t="inlineStr">
        <is>
          <t>Not stated</t>
        </is>
      </c>
      <c r="Q1823" s="9" t="inlineStr">
        <is>
          <t>https://grantcue.com/foundations/swank-divine-trust-326615631</t>
        </is>
      </c>
    </row>
    <row r="1824">
      <c r="A1824">
        <f>IF($E1824=$E1823,$A1823+1,1)</f>
        <v/>
      </c>
      <c r="B1824" t="inlineStr">
        <is>
          <t>ROSSER CHARITABLE TRUST</t>
        </is>
      </c>
      <c r="C1824" t="inlineStr">
        <is>
          <t>22-6717205</t>
        </is>
      </c>
      <c r="D1824" t="inlineStr">
        <is>
          <t>North Carolina</t>
        </is>
      </c>
      <c r="E1824" t="inlineStr">
        <is>
          <t>NC</t>
        </is>
      </c>
      <c r="F1824" t="n">
        <v>2024</v>
      </c>
      <c r="G1824" t="n">
        <v>1</v>
      </c>
      <c r="H1824" s="13" t="n">
        <v>1042000</v>
      </c>
      <c r="I1824" s="12" t="n">
        <v>17</v>
      </c>
      <c r="J1824" s="13" t="n">
        <v>25000</v>
      </c>
      <c r="K1824" s="13">
        <f>IFERROR($H1824/$I1824,"")</f>
        <v/>
      </c>
      <c r="L1824" s="13" t="n">
        <v>250000</v>
      </c>
      <c r="M1824" t="inlineStr">
        <is>
          <t>FL, IL, OH</t>
        </is>
      </c>
      <c r="N1824" t="inlineStr">
        <is>
          <t>No</t>
        </is>
      </c>
      <c r="O1824" t="inlineStr">
        <is>
          <t>Not stated</t>
        </is>
      </c>
      <c r="Q1824" s="9" t="inlineStr">
        <is>
          <t>https://grantcue.com/foundations/rosser-charitable-trust-226717205</t>
        </is>
      </c>
    </row>
    <row r="1825">
      <c r="A1825">
        <f>IF($E1825=$E1824,$A1824+1,1)</f>
        <v/>
      </c>
      <c r="B1825" t="inlineStr">
        <is>
          <t>The Ergon Foundation</t>
        </is>
      </c>
      <c r="C1825" t="inlineStr">
        <is>
          <t>45-5017945</t>
        </is>
      </c>
      <c r="D1825" t="inlineStr">
        <is>
          <t>North Carolina</t>
        </is>
      </c>
      <c r="E1825" t="inlineStr">
        <is>
          <t>NC</t>
        </is>
      </c>
      <c r="F1825" t="n">
        <v>2024</v>
      </c>
      <c r="G1825" t="n">
        <v>1</v>
      </c>
      <c r="H1825" s="13" t="n">
        <v>1039500</v>
      </c>
      <c r="I1825" s="12" t="n">
        <v>22</v>
      </c>
      <c r="J1825" s="13" t="n">
        <v>26500</v>
      </c>
      <c r="K1825" s="13">
        <f>IFERROR($H1825/$I1825,"")</f>
        <v/>
      </c>
      <c r="L1825" s="13" t="n">
        <v>132000</v>
      </c>
      <c r="M1825" t="inlineStr">
        <is>
          <t>KY, VA, FL</t>
        </is>
      </c>
      <c r="N1825" t="inlineStr">
        <is>
          <t>No</t>
        </is>
      </c>
      <c r="O1825" t="inlineStr">
        <is>
          <t>Not stated</t>
        </is>
      </c>
      <c r="Q1825" s="9" t="inlineStr">
        <is>
          <t>https://grantcue.com/foundations/the-ergon-foundation-455017945</t>
        </is>
      </c>
    </row>
    <row r="1826">
      <c r="A1826">
        <f>IF($E1826=$E1825,$A1825+1,1)</f>
        <v/>
      </c>
      <c r="B1826" t="inlineStr">
        <is>
          <t>WEAVER FOUNDATION INC</t>
        </is>
      </c>
      <c r="C1826" t="inlineStr">
        <is>
          <t>56-6093527</t>
        </is>
      </c>
      <c r="D1826" t="inlineStr">
        <is>
          <t>North Carolina</t>
        </is>
      </c>
      <c r="E1826" t="inlineStr">
        <is>
          <t>NC</t>
        </is>
      </c>
      <c r="F1826" t="n">
        <v>2024</v>
      </c>
      <c r="G1826" t="n">
        <v>1</v>
      </c>
      <c r="H1826" s="13" t="n">
        <v>1036800</v>
      </c>
      <c r="I1826" s="12" t="n">
        <v>14</v>
      </c>
      <c r="J1826" s="13" t="n">
        <v>22550</v>
      </c>
      <c r="K1826" s="13">
        <f>IFERROR($H1826/$I1826,"")</f>
        <v/>
      </c>
      <c r="L1826" s="13" t="n">
        <v>500000</v>
      </c>
      <c r="N1826" t="inlineStr">
        <is>
          <t>Yes</t>
        </is>
      </c>
      <c r="O1826" t="inlineStr">
        <is>
          <t>Not stated</t>
        </is>
      </c>
      <c r="P1826" s="9" t="inlineStr">
        <is>
          <t>https://www.weaverfoundation.com/</t>
        </is>
      </c>
      <c r="Q1826" s="9" t="inlineStr">
        <is>
          <t>https://grantcue.com/foundations/weaver-foundation-inc-566093527</t>
        </is>
      </c>
    </row>
    <row r="1827">
      <c r="A1827">
        <f>IF($E1827=$E1826,$A1826+1,1)</f>
        <v/>
      </c>
      <c r="B1827" t="inlineStr">
        <is>
          <t>MCLEOD FOUNDATION</t>
        </is>
      </c>
      <c r="C1827" t="inlineStr">
        <is>
          <t>20-8042018</t>
        </is>
      </c>
      <c r="D1827" t="inlineStr">
        <is>
          <t>North Carolina</t>
        </is>
      </c>
      <c r="E1827" t="inlineStr">
        <is>
          <t>NC</t>
        </is>
      </c>
      <c r="F1827" t="n">
        <v>2025</v>
      </c>
      <c r="G1827" t="n">
        <v>4</v>
      </c>
      <c r="H1827" s="13" t="n">
        <v>1034000</v>
      </c>
      <c r="I1827" s="12" t="n">
        <v>58</v>
      </c>
      <c r="J1827" s="13" t="n">
        <v>5000</v>
      </c>
      <c r="K1827" s="13">
        <f>IFERROR($H1827/$I1827,"")</f>
        <v/>
      </c>
      <c r="L1827" s="13" t="n">
        <v>195000</v>
      </c>
      <c r="M1827" t="inlineStr">
        <is>
          <t>VA</t>
        </is>
      </c>
      <c r="N1827" t="inlineStr">
        <is>
          <t>No</t>
        </is>
      </c>
      <c r="O1827" t="inlineStr">
        <is>
          <t>Not stated</t>
        </is>
      </c>
      <c r="Q1827" s="9" t="inlineStr">
        <is>
          <t>https://grantcue.com/foundations/mcleod-foundation-208042018</t>
        </is>
      </c>
    </row>
    <row r="1828">
      <c r="A1828">
        <f>IF($E1828=$E1827,$A1827+1,1)</f>
        <v/>
      </c>
      <c r="B1828" t="inlineStr">
        <is>
          <t>THE HUDSON FOUNDATION</t>
        </is>
      </c>
      <c r="C1828" t="inlineStr">
        <is>
          <t>22-6932710</t>
        </is>
      </c>
      <c r="D1828" t="inlineStr">
        <is>
          <t>North Carolina</t>
        </is>
      </c>
      <c r="E1828" t="inlineStr">
        <is>
          <t>NC</t>
        </is>
      </c>
      <c r="F1828" t="n">
        <v>2025</v>
      </c>
      <c r="G1828" t="n">
        <v>2</v>
      </c>
      <c r="H1828" s="13" t="n">
        <v>1031573</v>
      </c>
      <c r="I1828" s="12" t="n">
        <v>37</v>
      </c>
      <c r="J1828" s="13" t="n">
        <v>10000</v>
      </c>
      <c r="K1828" s="13">
        <f>IFERROR($H1828/$I1828,"")</f>
        <v/>
      </c>
      <c r="L1828" s="13" t="n">
        <v>278017</v>
      </c>
      <c r="M1828" t="inlineStr">
        <is>
          <t>FL, IA, DC</t>
        </is>
      </c>
      <c r="N1828" t="inlineStr">
        <is>
          <t>No</t>
        </is>
      </c>
      <c r="O1828" t="inlineStr">
        <is>
          <t>Not stated</t>
        </is>
      </c>
      <c r="Q1828" s="9" t="inlineStr">
        <is>
          <t>https://grantcue.com/foundations/the-hudson-foundation-c-o-franklin-street-trust-company-226932710</t>
        </is>
      </c>
    </row>
    <row r="1829">
      <c r="A1829">
        <f>IF($E1829=$E1828,$A1828+1,1)</f>
        <v/>
      </c>
      <c r="B1829" t="inlineStr">
        <is>
          <t>C STEVEN DUNCKER FOUNDATION</t>
        </is>
      </c>
      <c r="C1829" t="inlineStr">
        <is>
          <t>13-3932635</t>
        </is>
      </c>
      <c r="D1829" t="inlineStr">
        <is>
          <t>North Carolina</t>
        </is>
      </c>
      <c r="E1829" t="inlineStr">
        <is>
          <t>NC</t>
        </is>
      </c>
      <c r="F1829" t="n">
        <v>2024</v>
      </c>
      <c r="G1829" t="n">
        <v>2</v>
      </c>
      <c r="H1829" s="13" t="n">
        <v>1016000</v>
      </c>
      <c r="I1829" s="12" t="n">
        <v>29</v>
      </c>
      <c r="J1829" s="13" t="n">
        <v>5000</v>
      </c>
      <c r="K1829" s="13">
        <f>IFERROR($H1829/$I1829,"")</f>
        <v/>
      </c>
      <c r="L1829" s="13" t="n">
        <v>400000</v>
      </c>
      <c r="M1829" t="inlineStr">
        <is>
          <t>NY, NH, FL</t>
        </is>
      </c>
      <c r="N1829" t="inlineStr">
        <is>
          <t>No</t>
        </is>
      </c>
      <c r="O1829" t="inlineStr">
        <is>
          <t>Not stated</t>
        </is>
      </c>
      <c r="Q1829" s="9" t="inlineStr">
        <is>
          <t>https://grantcue.com/foundations/c-steven-duncker-foundation-c-o-eisner-advisory-group-llc-133932635</t>
        </is>
      </c>
    </row>
    <row r="1830">
      <c r="A1830">
        <f>IF($E1830=$E1829,$A1829+1,1)</f>
        <v/>
      </c>
      <c r="B1830" t="inlineStr">
        <is>
          <t>MARGARET C WOODSON FOUNDATION INC</t>
        </is>
      </c>
      <c r="C1830" t="inlineStr">
        <is>
          <t>56-6064938</t>
        </is>
      </c>
      <c r="D1830" t="inlineStr">
        <is>
          <t>North Carolina</t>
        </is>
      </c>
      <c r="E1830" t="inlineStr">
        <is>
          <t>NC</t>
        </is>
      </c>
      <c r="F1830" t="n">
        <v>2024</v>
      </c>
      <c r="G1830" t="n">
        <v>1</v>
      </c>
      <c r="H1830" s="13" t="n">
        <v>1015856</v>
      </c>
      <c r="I1830" s="12" t="n">
        <v>72</v>
      </c>
      <c r="J1830" s="13" t="n">
        <v>7750</v>
      </c>
      <c r="K1830" s="13">
        <f>IFERROR($H1830/$I1830,"")</f>
        <v/>
      </c>
      <c r="L1830" s="13" t="n">
        <v>75000</v>
      </c>
      <c r="M1830" t="inlineStr">
        <is>
          <t>VA, MD</t>
        </is>
      </c>
      <c r="N1830" t="inlineStr">
        <is>
          <t>Yes</t>
        </is>
      </c>
      <c r="O1830" t="inlineStr">
        <is>
          <t>Yes</t>
        </is>
      </c>
      <c r="Q1830" s="9" t="inlineStr">
        <is>
          <t>https://grantcue.com/foundations/margaret-c-woodson-foundation-inc-566064938</t>
        </is>
      </c>
    </row>
    <row r="1831">
      <c r="A1831">
        <f>IF($E1831=$E1830,$A1830+1,1)</f>
        <v/>
      </c>
      <c r="B1831" t="inlineStr">
        <is>
          <t>Dehan Family Foundation</t>
        </is>
      </c>
      <c r="C1831" t="inlineStr">
        <is>
          <t>74-2807323</t>
        </is>
      </c>
      <c r="D1831" t="inlineStr">
        <is>
          <t>North Carolina</t>
        </is>
      </c>
      <c r="E1831" t="inlineStr">
        <is>
          <t>NC</t>
        </is>
      </c>
      <c r="F1831" t="n">
        <v>2025</v>
      </c>
      <c r="G1831" t="n">
        <v>2</v>
      </c>
      <c r="H1831" s="13" t="n">
        <v>1015000</v>
      </c>
      <c r="I1831" s="12" t="n">
        <v>15</v>
      </c>
      <c r="J1831" s="13" t="n">
        <v>50000</v>
      </c>
      <c r="K1831" s="13">
        <f>IFERROR($H1831/$I1831,"")</f>
        <v/>
      </c>
      <c r="L1831" s="13" t="n">
        <v>200000</v>
      </c>
      <c r="M1831" t="inlineStr">
        <is>
          <t>FL, TX, TN</t>
        </is>
      </c>
      <c r="N1831" t="inlineStr">
        <is>
          <t>No</t>
        </is>
      </c>
      <c r="O1831" t="inlineStr">
        <is>
          <t>Not stated</t>
        </is>
      </c>
      <c r="Q1831" s="9" t="inlineStr">
        <is>
          <t>https://grantcue.com/foundations/dehan-family-foundation-742807323</t>
        </is>
      </c>
    </row>
    <row r="1832">
      <c r="A1832">
        <f>IF($E1832=$E1831,$A1831+1,1)</f>
        <v/>
      </c>
      <c r="B1832" t="inlineStr">
        <is>
          <t>Carolinas Center for Medical Excellence Found ation</t>
        </is>
      </c>
      <c r="C1832" t="inlineStr">
        <is>
          <t>83-2066990</t>
        </is>
      </c>
      <c r="D1832" t="inlineStr">
        <is>
          <t>North Carolina</t>
        </is>
      </c>
      <c r="E1832" t="inlineStr">
        <is>
          <t>NC</t>
        </is>
      </c>
      <c r="F1832" t="n">
        <v>2024</v>
      </c>
      <c r="G1832" t="n">
        <v>2</v>
      </c>
      <c r="H1832" s="13" t="n">
        <v>1006477</v>
      </c>
      <c r="I1832" s="12" t="n">
        <v>29</v>
      </c>
      <c r="J1832" s="13" t="n">
        <v>45000</v>
      </c>
      <c r="K1832" s="13">
        <f>IFERROR($H1832/$I1832,"")</f>
        <v/>
      </c>
      <c r="L1832" s="13" t="n">
        <v>50000</v>
      </c>
      <c r="M1832" t="inlineStr">
        <is>
          <t>SC</t>
        </is>
      </c>
      <c r="N1832" t="inlineStr">
        <is>
          <t>No</t>
        </is>
      </c>
      <c r="O1832" t="inlineStr">
        <is>
          <t>Not stated</t>
        </is>
      </c>
      <c r="Q1832" s="9" t="inlineStr">
        <is>
          <t>https://grantcue.com/foundations/carolinas-center-for-medical-excellence-found-ation-832066990</t>
        </is>
      </c>
    </row>
    <row r="1833">
      <c r="A1833">
        <f>IF($E1833=$E1832,$A1832+1,1)</f>
        <v/>
      </c>
      <c r="B1833" t="inlineStr">
        <is>
          <t>THE T BOONE PICKENS FOUNDATION</t>
        </is>
      </c>
      <c r="C1833" t="inlineStr">
        <is>
          <t>20-5892962</t>
        </is>
      </c>
      <c r="D1833" t="inlineStr">
        <is>
          <t>Oklahoma</t>
        </is>
      </c>
      <c r="E1833" t="inlineStr">
        <is>
          <t>OK</t>
        </is>
      </c>
      <c r="F1833" t="n">
        <v>2024</v>
      </c>
      <c r="G1833" t="n">
        <v>2</v>
      </c>
      <c r="H1833" s="13" t="n">
        <v>190732888</v>
      </c>
      <c r="I1833" s="12" t="n">
        <v>11</v>
      </c>
      <c r="J1833" s="13" t="n">
        <v>10000000</v>
      </c>
      <c r="K1833" s="13">
        <f>IFERROR($H1833/$I1833,"")</f>
        <v/>
      </c>
      <c r="L1833" s="13" t="n">
        <v>60860000</v>
      </c>
      <c r="M1833" t="inlineStr">
        <is>
          <t>CA, MD, ALBERTA</t>
        </is>
      </c>
      <c r="N1833" t="inlineStr">
        <is>
          <t>No</t>
        </is>
      </c>
      <c r="O1833" t="inlineStr">
        <is>
          <t>Not stated</t>
        </is>
      </c>
      <c r="Q1833" s="9" t="inlineStr">
        <is>
          <t>https://grantcue.com/foundations/the-t-boone-pickens-foundation-205892962</t>
        </is>
      </c>
    </row>
    <row r="1834">
      <c r="A1834">
        <f>IF($E1834=$E1833,$A1833+1,1)</f>
        <v/>
      </c>
      <c r="B1834" t="inlineStr">
        <is>
          <t>THE MEINDERS FOUNDATION</t>
        </is>
      </c>
      <c r="C1834" t="inlineStr">
        <is>
          <t>73-1438459</t>
        </is>
      </c>
      <c r="D1834" t="inlineStr">
        <is>
          <t>Oklahoma</t>
        </is>
      </c>
      <c r="E1834" t="inlineStr">
        <is>
          <t>OK</t>
        </is>
      </c>
      <c r="F1834" t="n">
        <v>2025</v>
      </c>
      <c r="G1834" t="n">
        <v>2</v>
      </c>
      <c r="H1834" s="13" t="n">
        <v>74650201</v>
      </c>
      <c r="I1834" s="12" t="n">
        <v>50</v>
      </c>
      <c r="J1834" s="13" t="n">
        <v>200000</v>
      </c>
      <c r="K1834" s="13">
        <f>IFERROR($H1834/$I1834,"")</f>
        <v/>
      </c>
      <c r="L1834" s="13" t="n">
        <v>18000000</v>
      </c>
      <c r="M1834" t="inlineStr">
        <is>
          <t>MN, IN, NE</t>
        </is>
      </c>
      <c r="N1834" t="inlineStr">
        <is>
          <t>Yes</t>
        </is>
      </c>
      <c r="O1834" t="inlineStr">
        <is>
          <t>Not stated</t>
        </is>
      </c>
      <c r="Q1834" s="9" t="inlineStr">
        <is>
          <t>https://grantcue.com/foundations/the-meinders-foundation-731438459</t>
        </is>
      </c>
    </row>
    <row r="1835">
      <c r="A1835">
        <f>IF($E1835=$E1834,$A1834+1,1)</f>
        <v/>
      </c>
      <c r="B1835" t="inlineStr">
        <is>
          <t>THE ANNE AND HENRY ZARROW FOUNDATION</t>
        </is>
      </c>
      <c r="C1835" t="inlineStr">
        <is>
          <t>73-1286874</t>
        </is>
      </c>
      <c r="D1835" t="inlineStr">
        <is>
          <t>Oklahoma</t>
        </is>
      </c>
      <c r="E1835" t="inlineStr">
        <is>
          <t>OK</t>
        </is>
      </c>
      <c r="F1835" t="n">
        <v>2024</v>
      </c>
      <c r="G1835" t="n">
        <v>2</v>
      </c>
      <c r="H1835" s="13" t="n">
        <v>72481453</v>
      </c>
      <c r="I1835" s="12" t="n">
        <v>1014</v>
      </c>
      <c r="J1835" s="13" t="n">
        <v>20000</v>
      </c>
      <c r="K1835" s="13">
        <f>IFERROR($H1835/$I1835,"")</f>
        <v/>
      </c>
      <c r="L1835" s="13" t="n">
        <v>2200000</v>
      </c>
      <c r="M1835" t="inlineStr">
        <is>
          <t>NY, IL, CO</t>
        </is>
      </c>
      <c r="N1835" t="inlineStr">
        <is>
          <t>Yes</t>
        </is>
      </c>
      <c r="O1835" t="inlineStr">
        <is>
          <t>Yes</t>
        </is>
      </c>
      <c r="P1835" s="9" t="inlineStr">
        <is>
          <t>https://www.zarrow.com/</t>
        </is>
      </c>
      <c r="Q1835" s="9" t="inlineStr">
        <is>
          <t>https://grantcue.com/foundations/the-anne-and-henry-zarrow-foundation-731286874</t>
        </is>
      </c>
    </row>
    <row r="1836">
      <c r="A1836">
        <f>IF($E1836=$E1835,$A1835+1,1)</f>
        <v/>
      </c>
      <c r="B1836" t="inlineStr">
        <is>
          <t>THE SAMUEL ROBERTS NOBLE FOUNDATION</t>
        </is>
      </c>
      <c r="C1836" t="inlineStr">
        <is>
          <t>81-5328519</t>
        </is>
      </c>
      <c r="D1836" t="inlineStr">
        <is>
          <t>Oklahoma</t>
        </is>
      </c>
      <c r="E1836" t="inlineStr">
        <is>
          <t>OK</t>
        </is>
      </c>
      <c r="F1836" t="n">
        <v>2024</v>
      </c>
      <c r="G1836" t="n">
        <v>1</v>
      </c>
      <c r="H1836" s="13" t="n">
        <v>53930124</v>
      </c>
      <c r="I1836" s="12" t="n">
        <v>153</v>
      </c>
      <c r="J1836" s="13" t="n">
        <v>5000</v>
      </c>
      <c r="K1836" s="13">
        <f>IFERROR($H1836/$I1836,"")</f>
        <v/>
      </c>
      <c r="L1836" s="13" t="n">
        <v>36500000</v>
      </c>
      <c r="M1836" t="inlineStr">
        <is>
          <t>GA, TX, DC</t>
        </is>
      </c>
      <c r="N1836" t="inlineStr">
        <is>
          <t>Yes</t>
        </is>
      </c>
      <c r="O1836" t="inlineStr">
        <is>
          <t>Yes</t>
        </is>
      </c>
      <c r="P1836" s="9" t="inlineStr">
        <is>
          <t>https://www.noblefoundation.org/</t>
        </is>
      </c>
      <c r="Q1836" s="9" t="inlineStr">
        <is>
          <t>https://grantcue.com/foundations/the-samuel-roberts-noble-foundation-815328519</t>
        </is>
      </c>
    </row>
    <row r="1837">
      <c r="A1837">
        <f>IF($E1837=$E1836,$A1836+1,1)</f>
        <v/>
      </c>
      <c r="B1837" t="inlineStr">
        <is>
          <t>PRESBYTERIAN HEALTH FOUNDATION</t>
        </is>
      </c>
      <c r="C1837" t="inlineStr">
        <is>
          <t>73-0709836</t>
        </is>
      </c>
      <c r="D1837" t="inlineStr">
        <is>
          <t>Oklahoma</t>
        </is>
      </c>
      <c r="E1837" t="inlineStr">
        <is>
          <t>OK</t>
        </is>
      </c>
      <c r="F1837" t="n">
        <v>2024</v>
      </c>
      <c r="G1837" t="n">
        <v>4</v>
      </c>
      <c r="H1837" s="13" t="n">
        <v>45551084</v>
      </c>
      <c r="I1837" s="12" t="n">
        <v>6</v>
      </c>
      <c r="J1837" s="13" t="n">
        <v>8210660</v>
      </c>
      <c r="K1837" s="13">
        <f>IFERROR($H1837/$I1837,"")</f>
        <v/>
      </c>
      <c r="L1837" s="13" t="n">
        <v>19500000</v>
      </c>
      <c r="N1837" t="inlineStr">
        <is>
          <t>No</t>
        </is>
      </c>
      <c r="O1837" t="inlineStr">
        <is>
          <t>Not stated</t>
        </is>
      </c>
      <c r="Q1837" s="9" t="inlineStr">
        <is>
          <t>https://grantcue.com/foundations/presbyterian-health-foundation-730709836</t>
        </is>
      </c>
    </row>
    <row r="1838">
      <c r="A1838">
        <f>IF($E1838=$E1837,$A1837+1,1)</f>
        <v/>
      </c>
      <c r="B1838" t="inlineStr">
        <is>
          <t>INASMUCH FOUNDATION</t>
        </is>
      </c>
      <c r="C1838" t="inlineStr">
        <is>
          <t>73-1167188</t>
        </is>
      </c>
      <c r="D1838" t="inlineStr">
        <is>
          <t>Oklahoma</t>
        </is>
      </c>
      <c r="E1838" t="inlineStr">
        <is>
          <t>OK</t>
        </is>
      </c>
      <c r="F1838" t="n">
        <v>2024</v>
      </c>
      <c r="G1838" t="n">
        <v>2</v>
      </c>
      <c r="H1838" s="13" t="n">
        <v>41675493</v>
      </c>
      <c r="I1838" s="12" t="n">
        <v>534</v>
      </c>
      <c r="J1838" s="13" t="n">
        <v>10000</v>
      </c>
      <c r="K1838" s="13">
        <f>IFERROR($H1838/$I1838,"")</f>
        <v/>
      </c>
      <c r="L1838" s="13" t="n">
        <v>2000000</v>
      </c>
      <c r="M1838" t="inlineStr">
        <is>
          <t>CO, CA, DC</t>
        </is>
      </c>
      <c r="N1838" t="inlineStr">
        <is>
          <t>Yes</t>
        </is>
      </c>
      <c r="O1838" t="inlineStr">
        <is>
          <t>Yes</t>
        </is>
      </c>
      <c r="P1838" s="9" t="inlineStr">
        <is>
          <t>https://www.inasmuchfoundation.org/</t>
        </is>
      </c>
      <c r="Q1838" s="9" t="inlineStr">
        <is>
          <t>https://grantcue.com/foundations/inasmuch-foundation-731167188</t>
        </is>
      </c>
    </row>
    <row r="1839">
      <c r="A1839">
        <f>IF($E1839=$E1838,$A1838+1,1)</f>
        <v/>
      </c>
      <c r="B1839" t="inlineStr">
        <is>
          <t>EL AND THELMA GAYLORD FOUNDATION</t>
        </is>
      </c>
      <c r="C1839" t="inlineStr">
        <is>
          <t>73-1463569</t>
        </is>
      </c>
      <c r="D1839" t="inlineStr">
        <is>
          <t>Oklahoma</t>
        </is>
      </c>
      <c r="E1839" t="inlineStr">
        <is>
          <t>OK</t>
        </is>
      </c>
      <c r="F1839" t="n">
        <v>2024</v>
      </c>
      <c r="G1839" t="n">
        <v>1</v>
      </c>
      <c r="H1839" s="13" t="n">
        <v>15556685</v>
      </c>
      <c r="I1839" s="12" t="n">
        <v>134</v>
      </c>
      <c r="J1839" s="13" t="n">
        <v>30000</v>
      </c>
      <c r="K1839" s="13">
        <f>IFERROR($H1839/$I1839,"")</f>
        <v/>
      </c>
      <c r="L1839" s="13" t="n">
        <v>1502000</v>
      </c>
      <c r="M1839" t="inlineStr">
        <is>
          <t>TX, KY, CO</t>
        </is>
      </c>
      <c r="N1839" t="inlineStr">
        <is>
          <t>Yes</t>
        </is>
      </c>
      <c r="O1839" t="inlineStr">
        <is>
          <t>Yes</t>
        </is>
      </c>
      <c r="P1839" s="9" t="inlineStr">
        <is>
          <t>https://www.gaylordfoundation.com/</t>
        </is>
      </c>
      <c r="Q1839" s="9" t="inlineStr">
        <is>
          <t>https://grantcue.com/foundations/el-and-thelma-gaylord-foundation-731463569</t>
        </is>
      </c>
    </row>
    <row r="1840">
      <c r="A1840">
        <f>IF($E1840=$E1839,$A1839+1,1)</f>
        <v/>
      </c>
      <c r="B1840" t="inlineStr">
        <is>
          <t>Great Pacific Foundation</t>
        </is>
      </c>
      <c r="C1840" t="inlineStr">
        <is>
          <t>13-3785442</t>
        </is>
      </c>
      <c r="D1840" t="inlineStr">
        <is>
          <t>Oklahoma</t>
        </is>
      </c>
      <c r="E1840" t="inlineStr">
        <is>
          <t>OK</t>
        </is>
      </c>
      <c r="F1840" t="n">
        <v>2025</v>
      </c>
      <c r="G1840" t="n">
        <v>2</v>
      </c>
      <c r="H1840" s="13" t="n">
        <v>15328267</v>
      </c>
      <c r="I1840" s="12" t="n">
        <v>18</v>
      </c>
      <c r="J1840" s="13" t="n">
        <v>37500</v>
      </c>
      <c r="K1840" s="13">
        <f>IFERROR($H1840/$I1840,"")</f>
        <v/>
      </c>
      <c r="L1840" s="13" t="n">
        <v>4500000</v>
      </c>
      <c r="M1840" t="inlineStr">
        <is>
          <t>TX, CA, NJ</t>
        </is>
      </c>
      <c r="N1840" t="inlineStr">
        <is>
          <t>Yes</t>
        </is>
      </c>
      <c r="O1840" t="inlineStr">
        <is>
          <t>Not stated</t>
        </is>
      </c>
      <c r="P1840" s="9" t="inlineStr">
        <is>
          <t>https://candid.org/</t>
        </is>
      </c>
      <c r="Q1840" s="9" t="inlineStr">
        <is>
          <t>https://grantcue.com/foundations/great-pacific-foundation-133785442</t>
        </is>
      </c>
    </row>
    <row r="1841">
      <c r="A1841">
        <f>IF($E1841=$E1840,$A1840+1,1)</f>
        <v/>
      </c>
      <c r="B1841" t="inlineStr">
        <is>
          <t>THE HARDESTY FAMILY FOUNDATION INC</t>
        </is>
      </c>
      <c r="C1841" t="inlineStr">
        <is>
          <t>20-4094088</t>
        </is>
      </c>
      <c r="D1841" t="inlineStr">
        <is>
          <t>Oklahoma</t>
        </is>
      </c>
      <c r="E1841" t="inlineStr">
        <is>
          <t>OK</t>
        </is>
      </c>
      <c r="F1841" t="n">
        <v>2024</v>
      </c>
      <c r="G1841" t="n">
        <v>2</v>
      </c>
      <c r="H1841" s="13" t="n">
        <v>13056877</v>
      </c>
      <c r="I1841" s="12" t="n">
        <v>252</v>
      </c>
      <c r="J1841" s="13" t="n">
        <v>15000</v>
      </c>
      <c r="K1841" s="13">
        <f>IFERROR($H1841/$I1841,"")</f>
        <v/>
      </c>
      <c r="L1841" s="13" t="n">
        <v>1260000</v>
      </c>
      <c r="M1841" t="inlineStr">
        <is>
          <t>AZ, KS, CO</t>
        </is>
      </c>
      <c r="N1841" t="inlineStr">
        <is>
          <t>No</t>
        </is>
      </c>
      <c r="O1841" t="inlineStr">
        <is>
          <t>Not stated</t>
        </is>
      </c>
      <c r="Q1841" s="9" t="inlineStr">
        <is>
          <t>https://grantcue.com/foundations/the-hardesty-family-foundation-inc-204094088</t>
        </is>
      </c>
    </row>
    <row r="1842">
      <c r="A1842">
        <f>IF($E1842=$E1841,$A1841+1,1)</f>
        <v/>
      </c>
      <c r="B1842" t="inlineStr">
        <is>
          <t>SANFORD P &amp; IRENE F BURNSTEIN FOUNDATION</t>
        </is>
      </c>
      <c r="C1842" t="inlineStr">
        <is>
          <t>73-6247047</t>
        </is>
      </c>
      <c r="D1842" t="inlineStr">
        <is>
          <t>Oklahoma</t>
        </is>
      </c>
      <c r="E1842" t="inlineStr">
        <is>
          <t>OK</t>
        </is>
      </c>
      <c r="F1842" t="n">
        <v>2024</v>
      </c>
      <c r="G1842" t="n">
        <v>1</v>
      </c>
      <c r="H1842" s="13" t="n">
        <v>12065119</v>
      </c>
      <c r="I1842" s="12" t="n">
        <v>101</v>
      </c>
      <c r="J1842" s="13" t="n">
        <v>30000</v>
      </c>
      <c r="K1842" s="13">
        <f>IFERROR($H1842/$I1842,"")</f>
        <v/>
      </c>
      <c r="L1842" s="13" t="n">
        <v>1350000</v>
      </c>
      <c r="M1842" t="inlineStr">
        <is>
          <t>NY, MA, WI</t>
        </is>
      </c>
      <c r="N1842" t="inlineStr">
        <is>
          <t>Yes</t>
        </is>
      </c>
      <c r="O1842" t="inlineStr">
        <is>
          <t>Not stated</t>
        </is>
      </c>
      <c r="Q1842" s="9" t="inlineStr">
        <is>
          <t>https://grantcue.com/foundations/sanford-p-and-irene-f-burnstein-foundation-irene-f-burnstein-co-trustee-736247047</t>
        </is>
      </c>
    </row>
    <row r="1843">
      <c r="A1843">
        <f>IF($E1843=$E1842,$A1842+1,1)</f>
        <v/>
      </c>
      <c r="B1843" t="inlineStr">
        <is>
          <t>THE CHARLES &amp; PEGGY STEPHENSON FAMILY FOUNDATION</t>
        </is>
      </c>
      <c r="C1843" t="inlineStr">
        <is>
          <t>73-6301100</t>
        </is>
      </c>
      <c r="D1843" t="inlineStr">
        <is>
          <t>Oklahoma</t>
        </is>
      </c>
      <c r="E1843" t="inlineStr">
        <is>
          <t>OK</t>
        </is>
      </c>
      <c r="F1843" t="n">
        <v>2024</v>
      </c>
      <c r="G1843" t="n">
        <v>1</v>
      </c>
      <c r="H1843" s="13" t="n">
        <v>9818934</v>
      </c>
      <c r="I1843" s="12" t="n">
        <v>44</v>
      </c>
      <c r="J1843" s="13" t="n">
        <v>10000</v>
      </c>
      <c r="K1843" s="13">
        <f>IFERROR($H1843/$I1843,"")</f>
        <v/>
      </c>
      <c r="L1843" s="13" t="n">
        <v>9009180</v>
      </c>
      <c r="M1843" t="inlineStr">
        <is>
          <t>WY, MT, MA</t>
        </is>
      </c>
      <c r="N1843" t="inlineStr">
        <is>
          <t>No</t>
        </is>
      </c>
      <c r="O1843" t="inlineStr">
        <is>
          <t>Not stated</t>
        </is>
      </c>
      <c r="Q1843" s="9" t="inlineStr">
        <is>
          <t>https://grantcue.com/foundations/the-charles-and-peggy-stephenson-family-foundation-736301100</t>
        </is>
      </c>
    </row>
    <row r="1844">
      <c r="A1844">
        <f>IF($E1844=$E1843,$A1843+1,1)</f>
        <v/>
      </c>
      <c r="B1844" t="inlineStr">
        <is>
          <t>SARKEYS FOUNDATION</t>
        </is>
      </c>
      <c r="C1844" t="inlineStr">
        <is>
          <t>73-0736496</t>
        </is>
      </c>
      <c r="D1844" t="inlineStr">
        <is>
          <t>Oklahoma</t>
        </is>
      </c>
      <c r="E1844" t="inlineStr">
        <is>
          <t>OK</t>
        </is>
      </c>
      <c r="F1844" t="n">
        <v>2024</v>
      </c>
      <c r="G1844" t="n">
        <v>2</v>
      </c>
      <c r="H1844" s="13" t="n">
        <v>8607530</v>
      </c>
      <c r="I1844" s="12" t="n">
        <v>120</v>
      </c>
      <c r="J1844" s="13" t="n">
        <v>25000</v>
      </c>
      <c r="K1844" s="13">
        <f>IFERROR($H1844/$I1844,"")</f>
        <v/>
      </c>
      <c r="L1844" s="13" t="n">
        <v>4376104</v>
      </c>
      <c r="M1844" t="inlineStr">
        <is>
          <t>KY, VA, GA</t>
        </is>
      </c>
      <c r="N1844" t="inlineStr">
        <is>
          <t>Yes</t>
        </is>
      </c>
      <c r="O1844" t="inlineStr">
        <is>
          <t>Yes</t>
        </is>
      </c>
      <c r="P1844" s="9" t="inlineStr">
        <is>
          <t>https://www.sarkeys.org/</t>
        </is>
      </c>
      <c r="Q1844" s="9" t="inlineStr">
        <is>
          <t>https://grantcue.com/foundations/sarkeys-foundation-730736496</t>
        </is>
      </c>
    </row>
    <row r="1845">
      <c r="A1845">
        <f>IF($E1845=$E1844,$A1844+1,1)</f>
        <v/>
      </c>
      <c r="B1845" t="inlineStr">
        <is>
          <t>The HA &amp; Mary K Chapman Foundation</t>
        </is>
      </c>
      <c r="C1845" t="inlineStr">
        <is>
          <t>73-1499528</t>
        </is>
      </c>
      <c r="D1845" t="inlineStr">
        <is>
          <t>Oklahoma</t>
        </is>
      </c>
      <c r="E1845" t="inlineStr">
        <is>
          <t>OK</t>
        </is>
      </c>
      <c r="F1845" t="n">
        <v>2024</v>
      </c>
      <c r="G1845" t="n">
        <v>1</v>
      </c>
      <c r="H1845" s="13" t="n">
        <v>8298802</v>
      </c>
      <c r="I1845" s="12" t="n">
        <v>55</v>
      </c>
      <c r="J1845" s="13" t="n">
        <v>50000</v>
      </c>
      <c r="K1845" s="13">
        <f>IFERROR($H1845/$I1845,"")</f>
        <v/>
      </c>
      <c r="L1845" s="13" t="n">
        <v>750000</v>
      </c>
      <c r="M1845" t="inlineStr">
        <is>
          <t>CO, CA, TX</t>
        </is>
      </c>
      <c r="N1845" t="inlineStr">
        <is>
          <t>Yes</t>
        </is>
      </c>
      <c r="O1845" t="inlineStr">
        <is>
          <t>Not stated</t>
        </is>
      </c>
      <c r="P1845" s="9" t="inlineStr">
        <is>
          <t>https://chapmantrusts.org/</t>
        </is>
      </c>
      <c r="Q1845" s="9" t="inlineStr">
        <is>
          <t>https://grantcue.com/foundations/the-ha-and-mary-k-chapman-foundation-731499528</t>
        </is>
      </c>
    </row>
    <row r="1846">
      <c r="A1846">
        <f>IF($E1846=$E1845,$A1845+1,1)</f>
        <v/>
      </c>
      <c r="B1846" t="inlineStr">
        <is>
          <t>THE WILLIAM S SMITH CHARITABLE TRUST</t>
        </is>
      </c>
      <c r="C1846" t="inlineStr">
        <is>
          <t>45-6144422</t>
        </is>
      </c>
      <c r="D1846" t="inlineStr">
        <is>
          <t>Oklahoma</t>
        </is>
      </c>
      <c r="E1846" t="inlineStr">
        <is>
          <t>OK</t>
        </is>
      </c>
      <c r="F1846" t="n">
        <v>2024</v>
      </c>
      <c r="G1846" t="n">
        <v>1</v>
      </c>
      <c r="H1846" s="13" t="n">
        <v>7877000</v>
      </c>
      <c r="I1846" s="12" t="n">
        <v>18</v>
      </c>
      <c r="J1846" s="13" t="n">
        <v>195833.5</v>
      </c>
      <c r="K1846" s="13">
        <f>IFERROR($H1846/$I1846,"")</f>
        <v/>
      </c>
      <c r="L1846" s="13" t="n">
        <v>2625000</v>
      </c>
      <c r="N1846" t="inlineStr">
        <is>
          <t>No</t>
        </is>
      </c>
      <c r="O1846" t="inlineStr">
        <is>
          <t>Not stated</t>
        </is>
      </c>
      <c r="Q1846" s="9" t="inlineStr">
        <is>
          <t>https://grantcue.com/foundations/the-william-s-smith-charitable-trust-456144422</t>
        </is>
      </c>
    </row>
    <row r="1847">
      <c r="A1847">
        <f>IF($E1847=$E1846,$A1846+1,1)</f>
        <v/>
      </c>
      <c r="B1847" t="inlineStr">
        <is>
          <t>WALLACE AND JUNE BLUME CHARITABLE FOUNDATION</t>
        </is>
      </c>
      <c r="C1847" t="inlineStr">
        <is>
          <t>20-0499831</t>
        </is>
      </c>
      <c r="D1847" t="inlineStr">
        <is>
          <t>Oklahoma</t>
        </is>
      </c>
      <c r="E1847" t="inlineStr">
        <is>
          <t>OK</t>
        </is>
      </c>
      <c r="F1847" t="n">
        <v>2024</v>
      </c>
      <c r="G1847" t="n">
        <v>2</v>
      </c>
      <c r="H1847" s="13" t="n">
        <v>7645629</v>
      </c>
      <c r="I1847" s="12" t="n">
        <v>70</v>
      </c>
      <c r="J1847" s="13" t="n">
        <v>3600</v>
      </c>
      <c r="K1847" s="13">
        <f>IFERROR($H1847/$I1847,"")</f>
        <v/>
      </c>
      <c r="L1847" s="13" t="n">
        <v>2999400</v>
      </c>
      <c r="M1847" t="inlineStr">
        <is>
          <t>TX, MI, WV</t>
        </is>
      </c>
      <c r="N1847" t="inlineStr">
        <is>
          <t>No</t>
        </is>
      </c>
      <c r="O1847" t="inlineStr">
        <is>
          <t>Not stated</t>
        </is>
      </c>
      <c r="Q1847" s="9" t="inlineStr">
        <is>
          <t>https://grantcue.com/foundations/wallace-and-june-blume-charitable-foundation-200499831</t>
        </is>
      </c>
    </row>
    <row r="1848">
      <c r="A1848">
        <f>IF($E1848=$E1847,$A1847+1,1)</f>
        <v/>
      </c>
      <c r="B1848" t="inlineStr">
        <is>
          <t>THE HAROLD HAMM FOUNDATION</t>
        </is>
      </c>
      <c r="C1848" t="inlineStr">
        <is>
          <t>46-1256191</t>
        </is>
      </c>
      <c r="D1848" t="inlineStr">
        <is>
          <t>Oklahoma</t>
        </is>
      </c>
      <c r="E1848" t="inlineStr">
        <is>
          <t>OK</t>
        </is>
      </c>
      <c r="F1848" t="n">
        <v>2024</v>
      </c>
      <c r="G1848" t="n">
        <v>2</v>
      </c>
      <c r="H1848" s="13" t="n">
        <v>7169700</v>
      </c>
      <c r="I1848" s="12" t="n">
        <v>27</v>
      </c>
      <c r="J1848" s="13" t="n">
        <v>5000</v>
      </c>
      <c r="K1848" s="13">
        <f>IFERROR($H1848/$I1848,"")</f>
        <v/>
      </c>
      <c r="L1848" s="13" t="n">
        <v>3988990</v>
      </c>
      <c r="M1848" t="inlineStr">
        <is>
          <t>VA, WI</t>
        </is>
      </c>
      <c r="N1848" t="inlineStr">
        <is>
          <t>Yes</t>
        </is>
      </c>
      <c r="O1848" t="inlineStr">
        <is>
          <t>Not stated</t>
        </is>
      </c>
      <c r="Q1848" s="9" t="inlineStr">
        <is>
          <t>https://grantcue.com/foundations/the-harold-hamm-foundation-461256191</t>
        </is>
      </c>
    </row>
    <row r="1849">
      <c r="A1849">
        <f>IF($E1849=$E1848,$A1848+1,1)</f>
        <v/>
      </c>
      <c r="B1849" t="inlineStr">
        <is>
          <t>A R AND MARYLOUISE TANDY FOUNDATION</t>
        </is>
      </c>
      <c r="C1849" t="inlineStr">
        <is>
          <t>73-1254985</t>
        </is>
      </c>
      <c r="D1849" t="inlineStr">
        <is>
          <t>Oklahoma</t>
        </is>
      </c>
      <c r="E1849" t="inlineStr">
        <is>
          <t>OK</t>
        </is>
      </c>
      <c r="F1849" t="n">
        <v>2024</v>
      </c>
      <c r="G1849" t="n">
        <v>1</v>
      </c>
      <c r="H1849" s="13" t="n">
        <v>7112709</v>
      </c>
      <c r="I1849" s="12" t="n">
        <v>45</v>
      </c>
      <c r="J1849" s="13" t="n">
        <v>16500</v>
      </c>
      <c r="K1849" s="13">
        <f>IFERROR($H1849/$I1849,"")</f>
        <v/>
      </c>
      <c r="L1849" s="13" t="n">
        <v>1450000</v>
      </c>
      <c r="M1849" t="inlineStr">
        <is>
          <t>ME, CT, NY</t>
        </is>
      </c>
      <c r="N1849" t="inlineStr">
        <is>
          <t>Yes</t>
        </is>
      </c>
      <c r="O1849" t="inlineStr">
        <is>
          <t>Yes</t>
        </is>
      </c>
      <c r="Q1849" s="9" t="inlineStr">
        <is>
          <t>https://grantcue.com/foundations/a-r-and-marylouise-tandy-foundation-731254985</t>
        </is>
      </c>
    </row>
    <row r="1850">
      <c r="A1850">
        <f>IF($E1850=$E1849,$A1849+1,1)</f>
        <v/>
      </c>
      <c r="B1850" t="inlineStr">
        <is>
          <t>SCARAMUCCI FOUNDATION</t>
        </is>
      </c>
      <c r="C1850" t="inlineStr">
        <is>
          <t>73-1559543</t>
        </is>
      </c>
      <c r="D1850" t="inlineStr">
        <is>
          <t>Oklahoma</t>
        </is>
      </c>
      <c r="E1850" t="inlineStr">
        <is>
          <t>OK</t>
        </is>
      </c>
      <c r="F1850" t="n">
        <v>2025</v>
      </c>
      <c r="G1850" t="n">
        <v>2</v>
      </c>
      <c r="H1850" s="13" t="n">
        <v>7010107</v>
      </c>
      <c r="I1850" s="12" t="n">
        <v>32</v>
      </c>
      <c r="J1850" s="13" t="n">
        <v>2150</v>
      </c>
      <c r="K1850" s="13">
        <f>IFERROR($H1850/$I1850,"")</f>
        <v/>
      </c>
      <c r="L1850" s="13" t="n">
        <v>4250000</v>
      </c>
      <c r="M1850" t="inlineStr">
        <is>
          <t>AZ</t>
        </is>
      </c>
      <c r="N1850" t="inlineStr">
        <is>
          <t>No</t>
        </is>
      </c>
      <c r="O1850" t="inlineStr">
        <is>
          <t>Not stated</t>
        </is>
      </c>
      <c r="Q1850" s="9" t="inlineStr">
        <is>
          <t>https://grantcue.com/foundations/scaramucci-foundation-731559543</t>
        </is>
      </c>
    </row>
    <row r="1851">
      <c r="A1851">
        <f>IF($E1851=$E1850,$A1850+1,1)</f>
        <v/>
      </c>
      <c r="B1851" t="inlineStr">
        <is>
          <t>French Family Charitable Foundation</t>
        </is>
      </c>
      <c r="C1851" t="inlineStr">
        <is>
          <t>73-1546685</t>
        </is>
      </c>
      <c r="D1851" t="inlineStr">
        <is>
          <t>Oklahoma</t>
        </is>
      </c>
      <c r="E1851" t="inlineStr">
        <is>
          <t>OK</t>
        </is>
      </c>
      <c r="F1851" t="n">
        <v>2024</v>
      </c>
      <c r="G1851" t="n">
        <v>1</v>
      </c>
      <c r="H1851" s="13" t="n">
        <v>6991189</v>
      </c>
      <c r="I1851" s="12" t="n">
        <v>18</v>
      </c>
      <c r="J1851" s="13" t="n">
        <v>4942.5</v>
      </c>
      <c r="K1851" s="13">
        <f>IFERROR($H1851/$I1851,"")</f>
        <v/>
      </c>
      <c r="L1851" s="13" t="n">
        <v>5356202</v>
      </c>
      <c r="M1851" t="inlineStr">
        <is>
          <t>RI, CT</t>
        </is>
      </c>
      <c r="N1851" t="inlineStr">
        <is>
          <t>No</t>
        </is>
      </c>
      <c r="O1851" t="inlineStr">
        <is>
          <t>Not stated</t>
        </is>
      </c>
      <c r="Q1851" s="9" t="inlineStr">
        <is>
          <t>https://grantcue.com/foundations/french-family-charitable-foundation-731546685</t>
        </is>
      </c>
    </row>
    <row r="1852">
      <c r="A1852">
        <f>IF($E1852=$E1851,$A1851+1,1)</f>
        <v/>
      </c>
      <c r="B1852" t="inlineStr">
        <is>
          <t>WILLIS AND REBA JOHNSON'S FOUNDATION</t>
        </is>
      </c>
      <c r="C1852" t="inlineStr">
        <is>
          <t>46-1306623</t>
        </is>
      </c>
      <c r="D1852" t="inlineStr">
        <is>
          <t>Oklahoma</t>
        </is>
      </c>
      <c r="E1852" t="inlineStr">
        <is>
          <t>OK</t>
        </is>
      </c>
      <c r="F1852" t="n">
        <v>2024</v>
      </c>
      <c r="G1852" t="n">
        <v>1</v>
      </c>
      <c r="H1852" s="13" t="n">
        <v>6507770</v>
      </c>
      <c r="I1852" s="12" t="n">
        <v>18</v>
      </c>
      <c r="J1852" s="13" t="n">
        <v>50000</v>
      </c>
      <c r="K1852" s="13">
        <f>IFERROR($H1852/$I1852,"")</f>
        <v/>
      </c>
      <c r="L1852" s="13" t="n">
        <v>4985535</v>
      </c>
      <c r="M1852" t="inlineStr">
        <is>
          <t>TN, MN, VA</t>
        </is>
      </c>
      <c r="N1852" t="inlineStr">
        <is>
          <t>No</t>
        </is>
      </c>
      <c r="O1852" t="inlineStr">
        <is>
          <t>Not stated</t>
        </is>
      </c>
      <c r="Q1852" s="9" t="inlineStr">
        <is>
          <t>https://grantcue.com/foundations/willis-and-reba-johnson-s-foundation-461306623</t>
        </is>
      </c>
    </row>
    <row r="1853">
      <c r="A1853">
        <f>IF($E1853=$E1852,$A1852+1,1)</f>
        <v/>
      </c>
      <c r="B1853" t="inlineStr">
        <is>
          <t>AVEDIS FOUNDATION</t>
        </is>
      </c>
      <c r="C1853" t="inlineStr">
        <is>
          <t>73-1347360</t>
        </is>
      </c>
      <c r="D1853" t="inlineStr">
        <is>
          <t>Oklahoma</t>
        </is>
      </c>
      <c r="E1853" t="inlineStr">
        <is>
          <t>OK</t>
        </is>
      </c>
      <c r="F1853" t="n">
        <v>2024</v>
      </c>
      <c r="G1853" t="n">
        <v>3</v>
      </c>
      <c r="H1853" s="13" t="n">
        <v>6307750</v>
      </c>
      <c r="I1853" s="12" t="n">
        <v>70</v>
      </c>
      <c r="J1853" s="13" t="n">
        <v>25000</v>
      </c>
      <c r="K1853" s="13">
        <f>IFERROR($H1853/$I1853,"")</f>
        <v/>
      </c>
      <c r="L1853" s="13" t="n">
        <v>777974</v>
      </c>
      <c r="N1853" t="inlineStr">
        <is>
          <t>No</t>
        </is>
      </c>
      <c r="O1853" t="inlineStr">
        <is>
          <t>Not stated</t>
        </is>
      </c>
      <c r="Q1853" s="9" t="inlineStr">
        <is>
          <t>https://grantcue.com/foundations/avedis-foundation-731347360</t>
        </is>
      </c>
    </row>
    <row r="1854">
      <c r="A1854">
        <f>IF($E1854=$E1853,$A1853+1,1)</f>
        <v/>
      </c>
      <c r="B1854" t="inlineStr">
        <is>
          <t>KATHLEEN S CRAFT FOUNDATION</t>
        </is>
      </c>
      <c r="C1854" t="inlineStr">
        <is>
          <t>45-5153443</t>
        </is>
      </c>
      <c r="D1854" t="inlineStr">
        <is>
          <t>Oklahoma</t>
        </is>
      </c>
      <c r="E1854" t="inlineStr">
        <is>
          <t>OK</t>
        </is>
      </c>
      <c r="F1854" t="n">
        <v>2024</v>
      </c>
      <c r="G1854" t="n">
        <v>1</v>
      </c>
      <c r="H1854" s="13" t="n">
        <v>6000258</v>
      </c>
      <c r="I1854" s="12" t="n">
        <v>8</v>
      </c>
      <c r="J1854" s="13" t="n">
        <v>750000</v>
      </c>
      <c r="K1854" s="13">
        <f>IFERROR($H1854/$I1854,"")</f>
        <v/>
      </c>
      <c r="L1854" s="13" t="n">
        <v>2000000</v>
      </c>
      <c r="M1854" t="inlineStr">
        <is>
          <t>NY, CO</t>
        </is>
      </c>
      <c r="N1854" t="inlineStr">
        <is>
          <t>No</t>
        </is>
      </c>
      <c r="O1854" t="inlineStr">
        <is>
          <t>Not stated</t>
        </is>
      </c>
      <c r="Q1854" s="9" t="inlineStr">
        <is>
          <t>https://grantcue.com/foundations/kathleen-s-craft-foundation-455153443</t>
        </is>
      </c>
    </row>
    <row r="1855">
      <c r="A1855">
        <f>IF($E1855=$E1854,$A1854+1,1)</f>
        <v/>
      </c>
      <c r="B1855" t="inlineStr">
        <is>
          <t>SOUTHERN OKLAHOMA MEMORIAL FOUNDATION INC</t>
        </is>
      </c>
      <c r="C1855" t="inlineStr">
        <is>
          <t>73-1300662</t>
        </is>
      </c>
      <c r="D1855" t="inlineStr">
        <is>
          <t>Oklahoma</t>
        </is>
      </c>
      <c r="E1855" t="inlineStr">
        <is>
          <t>OK</t>
        </is>
      </c>
      <c r="F1855" t="n">
        <v>2024</v>
      </c>
      <c r="G1855" t="n">
        <v>1</v>
      </c>
      <c r="H1855" s="13" t="n">
        <v>5967620</v>
      </c>
      <c r="I1855" s="12" t="n">
        <v>54</v>
      </c>
      <c r="J1855" s="13" t="n">
        <v>30000</v>
      </c>
      <c r="K1855" s="13">
        <f>IFERROR($H1855/$I1855,"")</f>
        <v/>
      </c>
      <c r="L1855" s="13" t="n">
        <v>2000000</v>
      </c>
      <c r="N1855" t="inlineStr">
        <is>
          <t>Yes</t>
        </is>
      </c>
      <c r="O1855" t="inlineStr">
        <is>
          <t>Yes</t>
        </is>
      </c>
      <c r="P1855" s="9" t="inlineStr">
        <is>
          <t>https://www.somfardmore.org/</t>
        </is>
      </c>
      <c r="Q1855" s="9" t="inlineStr">
        <is>
          <t>https://grantcue.com/foundations/southern-oklahoma-memorial-foundation-inc-731300662</t>
        </is>
      </c>
    </row>
    <row r="1856">
      <c r="A1856">
        <f>IF($E1856=$E1855,$A1855+1,1)</f>
        <v/>
      </c>
      <c r="B1856" t="inlineStr">
        <is>
          <t>RECORDS JOHNSTON FAMILY FOUNDATION</t>
        </is>
      </c>
      <c r="C1856" t="inlineStr">
        <is>
          <t>73-6093829</t>
        </is>
      </c>
      <c r="D1856" t="inlineStr">
        <is>
          <t>Oklahoma</t>
        </is>
      </c>
      <c r="E1856" t="inlineStr">
        <is>
          <t>OK</t>
        </is>
      </c>
      <c r="F1856" t="n">
        <v>2024</v>
      </c>
      <c r="G1856" t="n">
        <v>1</v>
      </c>
      <c r="H1856" s="13" t="n">
        <v>5483418</v>
      </c>
      <c r="I1856" s="12" t="n">
        <v>201</v>
      </c>
      <c r="J1856" s="13" t="n">
        <v>6000</v>
      </c>
      <c r="K1856" s="13">
        <f>IFERROR($H1856/$I1856,"")</f>
        <v/>
      </c>
      <c r="L1856" s="13" t="n">
        <v>600000</v>
      </c>
      <c r="M1856" t="inlineStr">
        <is>
          <t>CO, CA, DC</t>
        </is>
      </c>
      <c r="N1856" t="inlineStr">
        <is>
          <t>No</t>
        </is>
      </c>
      <c r="O1856" t="inlineStr">
        <is>
          <t>Not stated</t>
        </is>
      </c>
      <c r="Q1856" s="9" t="inlineStr">
        <is>
          <t>https://grantcue.com/foundations/records-johnston-family-foundation-736093829</t>
        </is>
      </c>
    </row>
    <row r="1857">
      <c r="A1857">
        <f>IF($E1857=$E1856,$A1856+1,1)</f>
        <v/>
      </c>
      <c r="B1857" t="inlineStr">
        <is>
          <t>JEROME WESTHEIMER FAMILY FOUNDATION</t>
        </is>
      </c>
      <c r="C1857" t="inlineStr">
        <is>
          <t>73-1267603</t>
        </is>
      </c>
      <c r="D1857" t="inlineStr">
        <is>
          <t>Oklahoma</t>
        </is>
      </c>
      <c r="E1857" t="inlineStr">
        <is>
          <t>OK</t>
        </is>
      </c>
      <c r="F1857" t="n">
        <v>2025</v>
      </c>
      <c r="G1857" t="n">
        <v>2</v>
      </c>
      <c r="H1857" s="13" t="n">
        <v>5185800</v>
      </c>
      <c r="I1857" s="12" t="n">
        <v>63</v>
      </c>
      <c r="J1857" s="13" t="n">
        <v>15000</v>
      </c>
      <c r="K1857" s="13">
        <f>IFERROR($H1857/$I1857,"")</f>
        <v/>
      </c>
      <c r="L1857" s="13" t="n">
        <v>500000</v>
      </c>
      <c r="N1857" t="inlineStr">
        <is>
          <t>No</t>
        </is>
      </c>
      <c r="O1857" t="inlineStr">
        <is>
          <t>Not stated</t>
        </is>
      </c>
      <c r="Q1857" s="9" t="inlineStr">
        <is>
          <t>https://grantcue.com/foundations/jerome-westheimer-family-foundation-731267603</t>
        </is>
      </c>
    </row>
    <row r="1858">
      <c r="A1858">
        <f>IF($E1858=$E1857,$A1857+1,1)</f>
        <v/>
      </c>
      <c r="B1858" t="inlineStr">
        <is>
          <t>Sam Viersen Family Foundation Inc</t>
        </is>
      </c>
      <c r="C1858" t="inlineStr">
        <is>
          <t>73-1295358</t>
        </is>
      </c>
      <c r="D1858" t="inlineStr">
        <is>
          <t>Oklahoma</t>
        </is>
      </c>
      <c r="E1858" t="inlineStr">
        <is>
          <t>OK</t>
        </is>
      </c>
      <c r="F1858" t="n">
        <v>2024</v>
      </c>
      <c r="G1858" t="n">
        <v>2</v>
      </c>
      <c r="H1858" s="13" t="n">
        <v>5150256</v>
      </c>
      <c r="I1858" s="12" t="n">
        <v>138</v>
      </c>
      <c r="J1858" s="13" t="n">
        <v>5500</v>
      </c>
      <c r="K1858" s="13">
        <f>IFERROR($H1858/$I1858,"")</f>
        <v/>
      </c>
      <c r="L1858" s="13" t="n">
        <v>975416</v>
      </c>
      <c r="M1858" t="inlineStr">
        <is>
          <t>DC, UT, TX</t>
        </is>
      </c>
      <c r="N1858" t="inlineStr">
        <is>
          <t>Yes</t>
        </is>
      </c>
      <c r="O1858" t="inlineStr">
        <is>
          <t>Not stated</t>
        </is>
      </c>
      <c r="Q1858" s="9" t="inlineStr">
        <is>
          <t>https://grantcue.com/foundations/sam-viersen-family-foundation-inc-731295358</t>
        </is>
      </c>
    </row>
    <row r="1859">
      <c r="A1859">
        <f>IF($E1859=$E1858,$A1858+1,1)</f>
        <v/>
      </c>
      <c r="B1859" t="inlineStr">
        <is>
          <t>MASSEY FAMILY FOUNDATION</t>
        </is>
      </c>
      <c r="C1859" t="inlineStr">
        <is>
          <t>43-2065394</t>
        </is>
      </c>
      <c r="D1859" t="inlineStr">
        <is>
          <t>Oklahoma</t>
        </is>
      </c>
      <c r="E1859" t="inlineStr">
        <is>
          <t>OK</t>
        </is>
      </c>
      <c r="F1859" t="n">
        <v>2025</v>
      </c>
      <c r="G1859" t="n">
        <v>2</v>
      </c>
      <c r="H1859" s="13" t="n">
        <v>4838350</v>
      </c>
      <c r="I1859" s="12" t="n">
        <v>27</v>
      </c>
      <c r="J1859" s="13" t="n">
        <v>20000</v>
      </c>
      <c r="K1859" s="13">
        <f>IFERROR($H1859/$I1859,"")</f>
        <v/>
      </c>
      <c r="L1859" s="13" t="n">
        <v>1500000</v>
      </c>
      <c r="M1859" t="inlineStr">
        <is>
          <t>IL, TX, DC</t>
        </is>
      </c>
      <c r="N1859" t="inlineStr">
        <is>
          <t>No</t>
        </is>
      </c>
      <c r="O1859" t="inlineStr">
        <is>
          <t>Not stated</t>
        </is>
      </c>
      <c r="Q1859" s="9" t="inlineStr">
        <is>
          <t>https://grantcue.com/foundations/massey-family-foundation-432065394</t>
        </is>
      </c>
    </row>
    <row r="1860">
      <c r="A1860">
        <f>IF($E1860=$E1859,$A1859+1,1)</f>
        <v/>
      </c>
      <c r="B1860" t="inlineStr">
        <is>
          <t>LYON FOUNDATION</t>
        </is>
      </c>
      <c r="C1860" t="inlineStr">
        <is>
          <t>23-7299980</t>
        </is>
      </c>
      <c r="D1860" t="inlineStr">
        <is>
          <t>Oklahoma</t>
        </is>
      </c>
      <c r="E1860" t="inlineStr">
        <is>
          <t>OK</t>
        </is>
      </c>
      <c r="F1860" t="n">
        <v>2025</v>
      </c>
      <c r="G1860" t="n">
        <v>2</v>
      </c>
      <c r="H1860" s="13" t="n">
        <v>4819973</v>
      </c>
      <c r="I1860" s="12" t="n">
        <v>91</v>
      </c>
      <c r="J1860" s="13" t="n">
        <v>12500</v>
      </c>
      <c r="K1860" s="13">
        <f>IFERROR($H1860/$I1860,"")</f>
        <v/>
      </c>
      <c r="L1860" s="13" t="n">
        <v>605000</v>
      </c>
      <c r="M1860" t="inlineStr">
        <is>
          <t>KS</t>
        </is>
      </c>
      <c r="N1860" t="inlineStr">
        <is>
          <t>Yes</t>
        </is>
      </c>
      <c r="O1860" t="inlineStr">
        <is>
          <t>Not stated</t>
        </is>
      </c>
      <c r="P1860" s="9" t="inlineStr">
        <is>
          <t>https://www.lyonfoundation-bartlesville.org/</t>
        </is>
      </c>
      <c r="Q1860" s="9" t="inlineStr">
        <is>
          <t>https://grantcue.com/foundations/lyon-foundation-237299980</t>
        </is>
      </c>
    </row>
    <row r="1861">
      <c r="A1861">
        <f>IF($E1861=$E1860,$A1860+1,1)</f>
        <v/>
      </c>
      <c r="B1861" t="inlineStr">
        <is>
          <t>THE LORD SEES FOUNDATION</t>
        </is>
      </c>
      <c r="C1861" t="inlineStr">
        <is>
          <t>84-2821432</t>
        </is>
      </c>
      <c r="D1861" t="inlineStr">
        <is>
          <t>Oklahoma</t>
        </is>
      </c>
      <c r="E1861" t="inlineStr">
        <is>
          <t>OK</t>
        </is>
      </c>
      <c r="F1861" t="n">
        <v>2025</v>
      </c>
      <c r="G1861" t="n">
        <v>2</v>
      </c>
      <c r="H1861" s="13" t="n">
        <v>4692415</v>
      </c>
      <c r="I1861" s="12" t="n">
        <v>153</v>
      </c>
      <c r="J1861" s="13" t="n">
        <v>24835</v>
      </c>
      <c r="K1861" s="13">
        <f>IFERROR($H1861/$I1861,"")</f>
        <v/>
      </c>
      <c r="L1861" s="13" t="n">
        <v>217000</v>
      </c>
      <c r="M1861" t="inlineStr">
        <is>
          <t>TX, CO, FL</t>
        </is>
      </c>
      <c r="N1861" t="inlineStr">
        <is>
          <t>No</t>
        </is>
      </c>
      <c r="O1861" t="inlineStr">
        <is>
          <t>Not stated</t>
        </is>
      </c>
      <c r="Q1861" s="9" t="inlineStr">
        <is>
          <t>https://grantcue.com/foundations/the-lord-sees-foundation-842821432</t>
        </is>
      </c>
    </row>
    <row r="1862">
      <c r="A1862">
        <f>IF($E1862=$E1861,$A1861+1,1)</f>
        <v/>
      </c>
      <c r="B1862" t="inlineStr">
        <is>
          <t>THE SHARNA AND IRVIN FRANK FOUNDATION</t>
        </is>
      </c>
      <c r="C1862" t="inlineStr">
        <is>
          <t>73-1503704</t>
        </is>
      </c>
      <c r="D1862" t="inlineStr">
        <is>
          <t>Oklahoma</t>
        </is>
      </c>
      <c r="E1862" t="inlineStr">
        <is>
          <t>OK</t>
        </is>
      </c>
      <c r="F1862" t="n">
        <v>2024</v>
      </c>
      <c r="G1862" t="n">
        <v>2</v>
      </c>
      <c r="H1862" s="13" t="n">
        <v>4524171</v>
      </c>
      <c r="I1862" s="12" t="n">
        <v>312</v>
      </c>
      <c r="J1862" s="13" t="n">
        <v>10000</v>
      </c>
      <c r="K1862" s="13">
        <f>IFERROR($H1862/$I1862,"")</f>
        <v/>
      </c>
      <c r="L1862" s="13" t="n">
        <v>250000</v>
      </c>
      <c r="M1862" t="inlineStr">
        <is>
          <t>NY, IL, CA</t>
        </is>
      </c>
      <c r="N1862" t="inlineStr">
        <is>
          <t>No</t>
        </is>
      </c>
      <c r="O1862" t="inlineStr">
        <is>
          <t>Not stated</t>
        </is>
      </c>
      <c r="Q1862" s="9" t="inlineStr">
        <is>
          <t>https://grantcue.com/foundations/the-sharna-and-irvin-frank-foundation-731503704</t>
        </is>
      </c>
    </row>
    <row r="1863">
      <c r="A1863">
        <f>IF($E1863=$E1862,$A1862+1,1)</f>
        <v/>
      </c>
      <c r="B1863" t="inlineStr">
        <is>
          <t>OLSON FAMILY FOUNDATION INC</t>
        </is>
      </c>
      <c r="C1863" t="inlineStr">
        <is>
          <t>35-2192036</t>
        </is>
      </c>
      <c r="D1863" t="inlineStr">
        <is>
          <t>Oklahoma</t>
        </is>
      </c>
      <c r="E1863" t="inlineStr">
        <is>
          <t>OK</t>
        </is>
      </c>
      <c r="F1863" t="n">
        <v>2025</v>
      </c>
      <c r="G1863" t="n">
        <v>2</v>
      </c>
      <c r="H1863" s="13" t="n">
        <v>4426065</v>
      </c>
      <c r="I1863" s="12" t="n">
        <v>128</v>
      </c>
      <c r="J1863" s="13" t="n">
        <v>25000</v>
      </c>
      <c r="K1863" s="13">
        <f>IFERROR($H1863/$I1863,"")</f>
        <v/>
      </c>
      <c r="L1863" s="13" t="n">
        <v>565900</v>
      </c>
      <c r="M1863" t="inlineStr">
        <is>
          <t>DC, NY, VA</t>
        </is>
      </c>
      <c r="N1863" t="inlineStr">
        <is>
          <t>No</t>
        </is>
      </c>
      <c r="O1863" t="inlineStr">
        <is>
          <t>Not stated</t>
        </is>
      </c>
      <c r="Q1863" s="9" t="inlineStr">
        <is>
          <t>https://grantcue.com/foundations/olson-family-foundation-inc-352192036</t>
        </is>
      </c>
    </row>
    <row r="1864">
      <c r="A1864">
        <f>IF($E1864=$E1863,$A1863+1,1)</f>
        <v/>
      </c>
      <c r="B1864" t="inlineStr">
        <is>
          <t>MUNCRIEF FAMILY FOUNDATION</t>
        </is>
      </c>
      <c r="C1864" t="inlineStr">
        <is>
          <t>46-1611054</t>
        </is>
      </c>
      <c r="D1864" t="inlineStr">
        <is>
          <t>Oklahoma</t>
        </is>
      </c>
      <c r="E1864" t="inlineStr">
        <is>
          <t>OK</t>
        </is>
      </c>
      <c r="F1864" t="n">
        <v>2025</v>
      </c>
      <c r="G1864" t="n">
        <v>2</v>
      </c>
      <c r="H1864" s="13" t="n">
        <v>4350113</v>
      </c>
      <c r="I1864" s="12" t="n">
        <v>26</v>
      </c>
      <c r="J1864" s="13" t="n">
        <v>19375</v>
      </c>
      <c r="K1864" s="13">
        <f>IFERROR($H1864/$I1864,"")</f>
        <v/>
      </c>
      <c r="L1864" s="13" t="n">
        <v>1715592</v>
      </c>
      <c r="M1864" t="inlineStr">
        <is>
          <t>TN, OH</t>
        </is>
      </c>
      <c r="N1864" t="inlineStr">
        <is>
          <t>No</t>
        </is>
      </c>
      <c r="O1864" t="inlineStr">
        <is>
          <t>Not stated</t>
        </is>
      </c>
      <c r="Q1864" s="9" t="inlineStr">
        <is>
          <t>https://grantcue.com/foundations/muncrief-family-foundation-461611054</t>
        </is>
      </c>
    </row>
    <row r="1865">
      <c r="A1865">
        <f>IF($E1865=$E1864,$A1864+1,1)</f>
        <v/>
      </c>
      <c r="B1865" t="inlineStr">
        <is>
          <t>OGE ENERGY CORP FOUNDATION INC</t>
        </is>
      </c>
      <c r="C1865" t="inlineStr">
        <is>
          <t>73-6093572</t>
        </is>
      </c>
      <c r="D1865" t="inlineStr">
        <is>
          <t>Oklahoma</t>
        </is>
      </c>
      <c r="E1865" t="inlineStr">
        <is>
          <t>OK</t>
        </is>
      </c>
      <c r="F1865" t="n">
        <v>2024</v>
      </c>
      <c r="G1865" t="n">
        <v>1</v>
      </c>
      <c r="H1865" s="13" t="n">
        <v>4300216</v>
      </c>
      <c r="I1865" s="12" t="n">
        <v>86</v>
      </c>
      <c r="J1865" s="13" t="n">
        <v>10000</v>
      </c>
      <c r="K1865" s="13">
        <f>IFERROR($H1865/$I1865,"")</f>
        <v/>
      </c>
      <c r="L1865" s="13" t="n">
        <v>1500000</v>
      </c>
      <c r="M1865" t="inlineStr">
        <is>
          <t>AZ, AR, PA</t>
        </is>
      </c>
      <c r="N1865" t="inlineStr">
        <is>
          <t>Yes</t>
        </is>
      </c>
      <c r="O1865" t="inlineStr">
        <is>
          <t>Not stated</t>
        </is>
      </c>
      <c r="Q1865" s="9" t="inlineStr">
        <is>
          <t>https://grantcue.com/foundations/oge-energy-corp-foundation-inc-736093572</t>
        </is>
      </c>
    </row>
    <row r="1866">
      <c r="A1866">
        <f>IF($E1866=$E1865,$A1865+1,1)</f>
        <v/>
      </c>
      <c r="B1866" t="inlineStr">
        <is>
          <t>EDWARD &amp; HELEN BARTLETT FOUNDATION</t>
        </is>
      </c>
      <c r="C1866" t="inlineStr">
        <is>
          <t>73-6092250</t>
        </is>
      </c>
      <c r="D1866" t="inlineStr">
        <is>
          <t>Oklahoma</t>
        </is>
      </c>
      <c r="E1866" t="inlineStr">
        <is>
          <t>OK</t>
        </is>
      </c>
      <c r="F1866" t="n">
        <v>2025</v>
      </c>
      <c r="G1866" t="n">
        <v>2</v>
      </c>
      <c r="H1866" s="13" t="n">
        <v>4136875</v>
      </c>
      <c r="I1866" s="12" t="n">
        <v>82</v>
      </c>
      <c r="J1866" s="13" t="n">
        <v>25000</v>
      </c>
      <c r="K1866" s="13">
        <f>IFERROR($H1866/$I1866,"")</f>
        <v/>
      </c>
      <c r="L1866" s="13" t="n">
        <v>508500</v>
      </c>
      <c r="N1866" t="inlineStr">
        <is>
          <t>Yes</t>
        </is>
      </c>
      <c r="O1866" t="inlineStr">
        <is>
          <t>Yes</t>
        </is>
      </c>
      <c r="Q1866" s="9" t="inlineStr">
        <is>
          <t>https://grantcue.com/foundations/edward-and-helen-bartlett-foundation-736092250</t>
        </is>
      </c>
    </row>
    <row r="1867">
      <c r="A1867">
        <f>IF($E1867=$E1866,$A1866+1,1)</f>
        <v/>
      </c>
      <c r="B1867" t="inlineStr">
        <is>
          <t>COMMON BOND FOUNDATION</t>
        </is>
      </c>
      <c r="C1867" t="inlineStr">
        <is>
          <t>46-1541783</t>
        </is>
      </c>
      <c r="D1867" t="inlineStr">
        <is>
          <t>Oklahoma</t>
        </is>
      </c>
      <c r="E1867" t="inlineStr">
        <is>
          <t>OK</t>
        </is>
      </c>
      <c r="F1867" t="n">
        <v>2025</v>
      </c>
      <c r="G1867" t="n">
        <v>2</v>
      </c>
      <c r="H1867" s="13" t="n">
        <v>4125000</v>
      </c>
      <c r="I1867" s="12" t="n">
        <v>24</v>
      </c>
      <c r="J1867" s="13" t="n">
        <v>200000</v>
      </c>
      <c r="K1867" s="13">
        <f>IFERROR($H1867/$I1867,"")</f>
        <v/>
      </c>
      <c r="L1867" s="13" t="n">
        <v>250000</v>
      </c>
      <c r="M1867" t="inlineStr">
        <is>
          <t>NY</t>
        </is>
      </c>
      <c r="N1867" t="inlineStr">
        <is>
          <t>No</t>
        </is>
      </c>
      <c r="O1867" t="inlineStr">
        <is>
          <t>Not stated</t>
        </is>
      </c>
      <c r="Q1867" s="9" t="inlineStr">
        <is>
          <t>https://grantcue.com/foundations/common-bond-foundation-461541783</t>
        </is>
      </c>
    </row>
    <row r="1868">
      <c r="A1868">
        <f>IF($E1868=$E1867,$A1867+1,1)</f>
        <v/>
      </c>
      <c r="B1868" t="inlineStr">
        <is>
          <t>LOVE MEYER FAMILY FOUNDATION</t>
        </is>
      </c>
      <c r="C1868" t="inlineStr">
        <is>
          <t>47-2760549</t>
        </is>
      </c>
      <c r="D1868" t="inlineStr">
        <is>
          <t>Oklahoma</t>
        </is>
      </c>
      <c r="E1868" t="inlineStr">
        <is>
          <t>OK</t>
        </is>
      </c>
      <c r="F1868" t="n">
        <v>2024</v>
      </c>
      <c r="G1868" t="n">
        <v>1</v>
      </c>
      <c r="H1868" s="13" t="n">
        <v>4069694</v>
      </c>
      <c r="I1868" s="12" t="n">
        <v>102</v>
      </c>
      <c r="J1868" s="13" t="n">
        <v>25000</v>
      </c>
      <c r="K1868" s="13">
        <f>IFERROR($H1868/$I1868,"")</f>
        <v/>
      </c>
      <c r="L1868" s="13" t="n">
        <v>285000</v>
      </c>
      <c r="M1868" t="inlineStr">
        <is>
          <t>NY, CA, FL</t>
        </is>
      </c>
      <c r="N1868" t="inlineStr">
        <is>
          <t>No</t>
        </is>
      </c>
      <c r="O1868" t="inlineStr">
        <is>
          <t>Not stated</t>
        </is>
      </c>
      <c r="Q1868" s="9" t="inlineStr">
        <is>
          <t>https://grantcue.com/foundations/love-meyer-family-foundation-472760549</t>
        </is>
      </c>
    </row>
    <row r="1869">
      <c r="A1869">
        <f>IF($E1869=$E1868,$A1868+1,1)</f>
        <v/>
      </c>
      <c r="B1869" t="inlineStr">
        <is>
          <t>PATTI JOHNSON WILSON FOUNDATION</t>
        </is>
      </c>
      <c r="C1869" t="inlineStr">
        <is>
          <t>73-6156280</t>
        </is>
      </c>
      <c r="D1869" t="inlineStr">
        <is>
          <t>Oklahoma</t>
        </is>
      </c>
      <c r="E1869" t="inlineStr">
        <is>
          <t>OK</t>
        </is>
      </c>
      <c r="F1869" t="n">
        <v>2024</v>
      </c>
      <c r="G1869" t="n">
        <v>2</v>
      </c>
      <c r="H1869" s="13" t="n">
        <v>3934815</v>
      </c>
      <c r="I1869" s="12" t="n">
        <v>39</v>
      </c>
      <c r="J1869" s="13" t="n">
        <v>100000</v>
      </c>
      <c r="K1869" s="13">
        <f>IFERROR($H1869/$I1869,"")</f>
        <v/>
      </c>
      <c r="L1869" s="13" t="n">
        <v>325000</v>
      </c>
      <c r="M1869" t="inlineStr">
        <is>
          <t>KS, AR</t>
        </is>
      </c>
      <c r="N1869" t="inlineStr">
        <is>
          <t>Yes</t>
        </is>
      </c>
      <c r="O1869" t="inlineStr">
        <is>
          <t>Yes</t>
        </is>
      </c>
      <c r="Q1869" s="9" t="inlineStr">
        <is>
          <t>https://grantcue.com/foundations/patti-johnson-wilson-foundation-736156280</t>
        </is>
      </c>
    </row>
    <row r="1870">
      <c r="A1870">
        <f>IF($E1870=$E1869,$A1869+1,1)</f>
        <v/>
      </c>
      <c r="B1870" t="inlineStr">
        <is>
          <t>MASONIC CHARITY FOUNDATION OF OKLAHOMA</t>
        </is>
      </c>
      <c r="C1870" t="inlineStr">
        <is>
          <t>73-6097262</t>
        </is>
      </c>
      <c r="D1870" t="inlineStr">
        <is>
          <t>Oklahoma</t>
        </is>
      </c>
      <c r="E1870" t="inlineStr">
        <is>
          <t>OK</t>
        </is>
      </c>
      <c r="F1870" t="n">
        <v>2024</v>
      </c>
      <c r="G1870" t="n">
        <v>1</v>
      </c>
      <c r="H1870" s="13" t="n">
        <v>3835676</v>
      </c>
      <c r="I1870" s="12" t="n">
        <v>40</v>
      </c>
      <c r="J1870" s="13" t="n">
        <v>25000</v>
      </c>
      <c r="K1870" s="13">
        <f>IFERROR($H1870/$I1870,"")</f>
        <v/>
      </c>
      <c r="L1870" s="13" t="n">
        <v>957229</v>
      </c>
      <c r="M1870" t="inlineStr">
        <is>
          <t>VA, MD, MO</t>
        </is>
      </c>
      <c r="N1870" t="inlineStr">
        <is>
          <t>Yes</t>
        </is>
      </c>
      <c r="O1870" t="inlineStr">
        <is>
          <t>Yes</t>
        </is>
      </c>
      <c r="P1870" s="9" t="inlineStr">
        <is>
          <t>https://www.mcfok.org/</t>
        </is>
      </c>
      <c r="Q1870" s="9" t="inlineStr">
        <is>
          <t>https://grantcue.com/foundations/masonic-charity-foundation-of-oklahoma-736097262</t>
        </is>
      </c>
    </row>
    <row r="1871">
      <c r="A1871">
        <f>IF($E1871=$E1870,$A1870+1,1)</f>
        <v/>
      </c>
      <c r="B1871" t="inlineStr">
        <is>
          <t>CHARLES MORTON SHARE TRUST</t>
        </is>
      </c>
      <c r="C1871" t="inlineStr">
        <is>
          <t>73-6090984</t>
        </is>
      </c>
      <c r="D1871" t="inlineStr">
        <is>
          <t>Oklahoma</t>
        </is>
      </c>
      <c r="E1871" t="inlineStr">
        <is>
          <t>OK</t>
        </is>
      </c>
      <c r="F1871" t="n">
        <v>2024</v>
      </c>
      <c r="G1871" t="n">
        <v>2</v>
      </c>
      <c r="H1871" s="13" t="n">
        <v>3821232</v>
      </c>
      <c r="I1871" s="12" t="n">
        <v>24</v>
      </c>
      <c r="J1871" s="13" t="n">
        <v>49500</v>
      </c>
      <c r="K1871" s="13">
        <f>IFERROR($H1871/$I1871,"")</f>
        <v/>
      </c>
      <c r="L1871" s="13" t="n">
        <v>1383000</v>
      </c>
      <c r="N1871" t="inlineStr">
        <is>
          <t>Yes</t>
        </is>
      </c>
      <c r="O1871" t="inlineStr">
        <is>
          <t>Yes</t>
        </is>
      </c>
      <c r="Q1871" s="9" t="inlineStr">
        <is>
          <t>https://grantcue.com/foundations/charles-morton-share-trust-736090984</t>
        </is>
      </c>
    </row>
    <row r="1872">
      <c r="A1872">
        <f>IF($E1872=$E1871,$A1871+1,1)</f>
        <v/>
      </c>
      <c r="B1872" t="inlineStr">
        <is>
          <t>ONEOK FOUNDATION INC</t>
        </is>
      </c>
      <c r="C1872" t="inlineStr">
        <is>
          <t>73-1503823</t>
        </is>
      </c>
      <c r="D1872" t="inlineStr">
        <is>
          <t>Oklahoma</t>
        </is>
      </c>
      <c r="E1872" t="inlineStr">
        <is>
          <t>OK</t>
        </is>
      </c>
      <c r="F1872" t="n">
        <v>2024</v>
      </c>
      <c r="G1872" t="n">
        <v>1</v>
      </c>
      <c r="H1872" s="13" t="n">
        <v>3695728</v>
      </c>
      <c r="I1872" s="12" t="n">
        <v>204</v>
      </c>
      <c r="J1872" s="13" t="n">
        <v>4893</v>
      </c>
      <c r="K1872" s="13">
        <f>IFERROR($H1872/$I1872,"")</f>
        <v/>
      </c>
      <c r="L1872" s="13" t="n">
        <v>500000</v>
      </c>
      <c r="M1872" t="inlineStr">
        <is>
          <t>ND, TX, KS</t>
        </is>
      </c>
      <c r="N1872" t="inlineStr">
        <is>
          <t>Yes</t>
        </is>
      </c>
      <c r="O1872" t="inlineStr">
        <is>
          <t>Yes</t>
        </is>
      </c>
      <c r="Q1872" s="9" t="inlineStr">
        <is>
          <t>https://grantcue.com/foundations/oneok-foundation-inc-731503823</t>
        </is>
      </c>
    </row>
    <row r="1873">
      <c r="A1873">
        <f>IF($E1873=$E1872,$A1872+1,1)</f>
        <v/>
      </c>
      <c r="B1873" t="inlineStr">
        <is>
          <t>FLINT FAMILY FOUNDATION</t>
        </is>
      </c>
      <c r="C1873" t="inlineStr">
        <is>
          <t>30-0582777</t>
        </is>
      </c>
      <c r="D1873" t="inlineStr">
        <is>
          <t>Oklahoma</t>
        </is>
      </c>
      <c r="E1873" t="inlineStr">
        <is>
          <t>OK</t>
        </is>
      </c>
      <c r="F1873" t="n">
        <v>2025</v>
      </c>
      <c r="G1873" t="n">
        <v>2</v>
      </c>
      <c r="H1873" s="13" t="n">
        <v>3550000</v>
      </c>
      <c r="I1873" s="12" t="n">
        <v>51</v>
      </c>
      <c r="J1873" s="13" t="n">
        <v>45000</v>
      </c>
      <c r="K1873" s="13">
        <f>IFERROR($H1873/$I1873,"")</f>
        <v/>
      </c>
      <c r="L1873" s="13" t="n">
        <v>1000000</v>
      </c>
      <c r="N1873" t="inlineStr">
        <is>
          <t>No</t>
        </is>
      </c>
      <c r="O1873" t="inlineStr">
        <is>
          <t>Not stated</t>
        </is>
      </c>
      <c r="Q1873" s="9" t="inlineStr">
        <is>
          <t>https://grantcue.com/foundations/flint-family-foundation-300582777</t>
        </is>
      </c>
    </row>
    <row r="1874">
      <c r="A1874">
        <f>IF($E1874=$E1873,$A1873+1,1)</f>
        <v/>
      </c>
      <c r="B1874" t="inlineStr">
        <is>
          <t>CORETZ FAMILY FOUNDATION</t>
        </is>
      </c>
      <c r="C1874" t="inlineStr">
        <is>
          <t>20-1813311</t>
        </is>
      </c>
      <c r="D1874" t="inlineStr">
        <is>
          <t>Oklahoma</t>
        </is>
      </c>
      <c r="E1874" t="inlineStr">
        <is>
          <t>OK</t>
        </is>
      </c>
      <c r="F1874" t="n">
        <v>2024</v>
      </c>
      <c r="G1874" t="n">
        <v>1</v>
      </c>
      <c r="H1874" s="13" t="n">
        <v>3430489</v>
      </c>
      <c r="I1874" s="12" t="n">
        <v>78</v>
      </c>
      <c r="J1874" s="13" t="n">
        <v>12500</v>
      </c>
      <c r="K1874" s="13">
        <f>IFERROR($H1874/$I1874,"")</f>
        <v/>
      </c>
      <c r="L1874" s="13" t="n">
        <v>446500</v>
      </c>
      <c r="M1874" t="inlineStr">
        <is>
          <t>DC, CO, CA</t>
        </is>
      </c>
      <c r="N1874" t="inlineStr">
        <is>
          <t>No</t>
        </is>
      </c>
      <c r="O1874" t="inlineStr">
        <is>
          <t>Not stated</t>
        </is>
      </c>
      <c r="Q1874" s="9" t="inlineStr">
        <is>
          <t>https://grantcue.com/foundations/coretz-family-foundation-201813311</t>
        </is>
      </c>
    </row>
    <row r="1875">
      <c r="A1875">
        <f>IF($E1875=$E1874,$A1874+1,1)</f>
        <v/>
      </c>
      <c r="B1875" t="inlineStr">
        <is>
          <t>MCLAUGHLIN FAMILY FOUNDATION</t>
        </is>
      </c>
      <c r="C1875" t="inlineStr">
        <is>
          <t>47-0945945</t>
        </is>
      </c>
      <c r="D1875" t="inlineStr">
        <is>
          <t>Oklahoma</t>
        </is>
      </c>
      <c r="E1875" t="inlineStr">
        <is>
          <t>OK</t>
        </is>
      </c>
      <c r="F1875" t="n">
        <v>2024</v>
      </c>
      <c r="G1875" t="n">
        <v>1</v>
      </c>
      <c r="H1875" s="13" t="n">
        <v>3375062</v>
      </c>
      <c r="I1875" s="12" t="n">
        <v>23</v>
      </c>
      <c r="J1875" s="13" t="n">
        <v>90000</v>
      </c>
      <c r="K1875" s="13">
        <f>IFERROR($H1875/$I1875,"")</f>
        <v/>
      </c>
      <c r="L1875" s="13" t="n">
        <v>675000</v>
      </c>
      <c r="M1875" t="inlineStr">
        <is>
          <t>NY</t>
        </is>
      </c>
      <c r="N1875" t="inlineStr">
        <is>
          <t>Yes</t>
        </is>
      </c>
      <c r="O1875" t="inlineStr">
        <is>
          <t>Yes</t>
        </is>
      </c>
      <c r="P1875" s="9" t="inlineStr">
        <is>
          <t>https://www.mclaughlinfamilyfoundation.org/</t>
        </is>
      </c>
      <c r="Q1875" s="9" t="inlineStr">
        <is>
          <t>https://grantcue.com/foundations/mclaughlin-family-foundation-470945945</t>
        </is>
      </c>
    </row>
    <row r="1876">
      <c r="A1876">
        <f>IF($E1876=$E1875,$A1875+1,1)</f>
        <v/>
      </c>
      <c r="B1876" t="inlineStr">
        <is>
          <t>VALLEY VIEW FOUNDATION INC</t>
        </is>
      </c>
      <c r="C1876" t="inlineStr">
        <is>
          <t>73-0630359</t>
        </is>
      </c>
      <c r="D1876" t="inlineStr">
        <is>
          <t>Oklahoma</t>
        </is>
      </c>
      <c r="E1876" t="inlineStr">
        <is>
          <t>OK</t>
        </is>
      </c>
      <c r="F1876" t="n">
        <v>2024</v>
      </c>
      <c r="G1876" t="n">
        <v>2</v>
      </c>
      <c r="H1876" s="13" t="n">
        <v>3041634</v>
      </c>
      <c r="I1876" s="12" t="n">
        <v>18</v>
      </c>
      <c r="J1876" s="13" t="n">
        <v>40000</v>
      </c>
      <c r="K1876" s="13">
        <f>IFERROR($H1876/$I1876,"")</f>
        <v/>
      </c>
      <c r="L1876" s="13" t="n">
        <v>1700000</v>
      </c>
      <c r="N1876" t="inlineStr">
        <is>
          <t>Yes</t>
        </is>
      </c>
      <c r="O1876" t="inlineStr">
        <is>
          <t>Yes</t>
        </is>
      </c>
      <c r="P1876" s="9" t="inlineStr">
        <is>
          <t>https://www.vvhwf.com/</t>
        </is>
      </c>
      <c r="Q1876" s="9" t="inlineStr">
        <is>
          <t>https://grantcue.com/foundations/valley-view-foundation-inc-730630359</t>
        </is>
      </c>
    </row>
    <row r="1877">
      <c r="A1877">
        <f>IF($E1877=$E1876,$A1876+1,1)</f>
        <v/>
      </c>
      <c r="B1877" t="inlineStr">
        <is>
          <t>THE AMPARO FOUNDATION</t>
        </is>
      </c>
      <c r="C1877" t="inlineStr">
        <is>
          <t>26-0556443</t>
        </is>
      </c>
      <c r="D1877" t="inlineStr">
        <is>
          <t>Oklahoma</t>
        </is>
      </c>
      <c r="E1877" t="inlineStr">
        <is>
          <t>OK</t>
        </is>
      </c>
      <c r="F1877" t="n">
        <v>2024</v>
      </c>
      <c r="G1877" t="n">
        <v>1</v>
      </c>
      <c r="H1877" s="13" t="n">
        <v>2878284</v>
      </c>
      <c r="I1877" s="12" t="n">
        <v>5</v>
      </c>
      <c r="J1877" s="13" t="n">
        <v>160000</v>
      </c>
      <c r="K1877" s="13">
        <f>IFERROR($H1877/$I1877,"")</f>
        <v/>
      </c>
      <c r="L1877" s="13" t="n">
        <v>1500000</v>
      </c>
      <c r="M1877" t="inlineStr">
        <is>
          <t>TX, NC</t>
        </is>
      </c>
      <c r="N1877" t="inlineStr">
        <is>
          <t>No</t>
        </is>
      </c>
      <c r="O1877" t="inlineStr">
        <is>
          <t>Not stated</t>
        </is>
      </c>
      <c r="Q1877" s="9" t="inlineStr">
        <is>
          <t>https://grantcue.com/foundations/the-amparo-foundation-260556443</t>
        </is>
      </c>
    </row>
    <row r="1878">
      <c r="A1878">
        <f>IF($E1878=$E1877,$A1877+1,1)</f>
        <v/>
      </c>
      <c r="B1878" t="inlineStr">
        <is>
          <t>STUART FAMILY FOUNDATION</t>
        </is>
      </c>
      <c r="C1878" t="inlineStr">
        <is>
          <t>23-7052187</t>
        </is>
      </c>
      <c r="D1878" t="inlineStr">
        <is>
          <t>Oklahoma</t>
        </is>
      </c>
      <c r="E1878" t="inlineStr">
        <is>
          <t>OK</t>
        </is>
      </c>
      <c r="F1878" t="n">
        <v>2025</v>
      </c>
      <c r="G1878" t="n">
        <v>2</v>
      </c>
      <c r="H1878" s="13" t="n">
        <v>2848083</v>
      </c>
      <c r="I1878" s="12" t="n">
        <v>78</v>
      </c>
      <c r="J1878" s="13" t="n">
        <v>10000</v>
      </c>
      <c r="K1878" s="13">
        <f>IFERROR($H1878/$I1878,"")</f>
        <v/>
      </c>
      <c r="L1878" s="13" t="n">
        <v>400000</v>
      </c>
      <c r="M1878" t="inlineStr">
        <is>
          <t>AR, CA, MD</t>
        </is>
      </c>
      <c r="N1878" t="inlineStr">
        <is>
          <t>Yes</t>
        </is>
      </c>
      <c r="O1878" t="inlineStr">
        <is>
          <t>Not stated</t>
        </is>
      </c>
      <c r="Q1878" s="9" t="inlineStr">
        <is>
          <t>https://grantcue.com/foundations/stuart-family-foundation-237052187</t>
        </is>
      </c>
    </row>
    <row r="1879">
      <c r="A1879">
        <f>IF($E1879=$E1878,$A1878+1,1)</f>
        <v/>
      </c>
      <c r="B1879" t="inlineStr">
        <is>
          <t>MAXINE AND JACK ZARROW FAMILY FOUNDATION</t>
        </is>
      </c>
      <c r="C1879" t="inlineStr">
        <is>
          <t>31-6640903</t>
        </is>
      </c>
      <c r="D1879" t="inlineStr">
        <is>
          <t>Oklahoma</t>
        </is>
      </c>
      <c r="E1879" t="inlineStr">
        <is>
          <t>OK</t>
        </is>
      </c>
      <c r="F1879" t="n">
        <v>2024</v>
      </c>
      <c r="G1879" t="n">
        <v>1</v>
      </c>
      <c r="H1879" s="13" t="n">
        <v>2839585</v>
      </c>
      <c r="I1879" s="12" t="n">
        <v>117</v>
      </c>
      <c r="J1879" s="13" t="n">
        <v>9400</v>
      </c>
      <c r="K1879" s="13">
        <f>IFERROR($H1879/$I1879,"")</f>
        <v/>
      </c>
      <c r="L1879" s="13" t="n">
        <v>600000</v>
      </c>
      <c r="M1879" t="inlineStr">
        <is>
          <t>MN, CA, KS</t>
        </is>
      </c>
      <c r="N1879" t="inlineStr">
        <is>
          <t>Yes</t>
        </is>
      </c>
      <c r="O1879" t="inlineStr">
        <is>
          <t>Not stated</t>
        </is>
      </c>
      <c r="P1879" s="9" t="inlineStr">
        <is>
          <t>https://www.zarrow.com/</t>
        </is>
      </c>
      <c r="Q1879" s="9" t="inlineStr">
        <is>
          <t>https://grantcue.com/foundations/maxine-and-jack-zarrow-family-foundation-316640903</t>
        </is>
      </c>
    </row>
    <row r="1880">
      <c r="A1880">
        <f>IF($E1880=$E1879,$A1879+1,1)</f>
        <v/>
      </c>
      <c r="B1880" t="inlineStr">
        <is>
          <t>MCMAHON FOUNDATION</t>
        </is>
      </c>
      <c r="C1880" t="inlineStr">
        <is>
          <t>73-0664314</t>
        </is>
      </c>
      <c r="D1880" t="inlineStr">
        <is>
          <t>Oklahoma</t>
        </is>
      </c>
      <c r="E1880" t="inlineStr">
        <is>
          <t>OK</t>
        </is>
      </c>
      <c r="F1880" t="n">
        <v>2024</v>
      </c>
      <c r="G1880" t="n">
        <v>1</v>
      </c>
      <c r="H1880" s="13" t="n">
        <v>2826869</v>
      </c>
      <c r="I1880" s="12" t="n">
        <v>27</v>
      </c>
      <c r="J1880" s="13" t="n">
        <v>26000</v>
      </c>
      <c r="K1880" s="13">
        <f>IFERROR($H1880/$I1880,"")</f>
        <v/>
      </c>
      <c r="L1880" s="13" t="n">
        <v>540000</v>
      </c>
      <c r="N1880" t="inlineStr">
        <is>
          <t>Yes</t>
        </is>
      </c>
      <c r="O1880" t="inlineStr">
        <is>
          <t>Not stated</t>
        </is>
      </c>
      <c r="Q1880" s="9" t="inlineStr">
        <is>
          <t>https://grantcue.com/foundations/mcmahon-foundation-730664314</t>
        </is>
      </c>
    </row>
    <row r="1881">
      <c r="A1881">
        <f>IF($E1881=$E1880,$A1880+1,1)</f>
        <v/>
      </c>
      <c r="B1881" t="inlineStr">
        <is>
          <t>MCCRORY FOUNDATION</t>
        </is>
      </c>
      <c r="C1881" t="inlineStr">
        <is>
          <t>73-1439304</t>
        </is>
      </c>
      <c r="D1881" t="inlineStr">
        <is>
          <t>Oklahoma</t>
        </is>
      </c>
      <c r="E1881" t="inlineStr">
        <is>
          <t>OK</t>
        </is>
      </c>
      <c r="F1881" t="n">
        <v>2025</v>
      </c>
      <c r="G1881" t="n">
        <v>2</v>
      </c>
      <c r="H1881" s="13" t="n">
        <v>2683626</v>
      </c>
      <c r="I1881" s="12" t="n">
        <v>106</v>
      </c>
      <c r="J1881" s="13" t="n">
        <v>20000</v>
      </c>
      <c r="K1881" s="13">
        <f>IFERROR($H1881/$I1881,"")</f>
        <v/>
      </c>
      <c r="L1881" s="13" t="n">
        <v>102500</v>
      </c>
      <c r="N1881" t="inlineStr">
        <is>
          <t>Yes</t>
        </is>
      </c>
      <c r="O1881" t="inlineStr">
        <is>
          <t>Yes</t>
        </is>
      </c>
      <c r="P1881" s="9" t="inlineStr">
        <is>
          <t>https://mccroryfoundation.org/</t>
        </is>
      </c>
      <c r="Q1881" s="9" t="inlineStr">
        <is>
          <t>https://grantcue.com/foundations/mccrory-foundation-731439304</t>
        </is>
      </c>
    </row>
    <row r="1882">
      <c r="A1882">
        <f>IF($E1882=$E1881,$A1881+1,1)</f>
        <v/>
      </c>
      <c r="B1882" t="inlineStr">
        <is>
          <t>KETCHUM CHARITABLE FOUNDATION INC</t>
        </is>
      </c>
      <c r="C1882" t="inlineStr">
        <is>
          <t>26-2189909</t>
        </is>
      </c>
      <c r="D1882" t="inlineStr">
        <is>
          <t>Oklahoma</t>
        </is>
      </c>
      <c r="E1882" t="inlineStr">
        <is>
          <t>OK</t>
        </is>
      </c>
      <c r="F1882" t="n">
        <v>2024</v>
      </c>
      <c r="G1882" t="n">
        <v>1</v>
      </c>
      <c r="H1882" s="13" t="n">
        <v>2595000</v>
      </c>
      <c r="I1882" s="12" t="n">
        <v>46</v>
      </c>
      <c r="J1882" s="13" t="n">
        <v>20000</v>
      </c>
      <c r="K1882" s="13">
        <f>IFERROR($H1882/$I1882,"")</f>
        <v/>
      </c>
      <c r="L1882" s="13" t="n">
        <v>420000</v>
      </c>
      <c r="M1882" t="inlineStr">
        <is>
          <t>TX, FL, VA</t>
        </is>
      </c>
      <c r="N1882" t="inlineStr">
        <is>
          <t>Yes</t>
        </is>
      </c>
      <c r="O1882" t="inlineStr">
        <is>
          <t>Not stated</t>
        </is>
      </c>
      <c r="Q1882" s="9" t="inlineStr">
        <is>
          <t>https://grantcue.com/foundations/ketchum-charitable-foundation-inc-262189909</t>
        </is>
      </c>
    </row>
    <row r="1883">
      <c r="A1883">
        <f>IF($E1883=$E1882,$A1882+1,1)</f>
        <v/>
      </c>
      <c r="B1883" t="inlineStr">
        <is>
          <t>THANKS OKLAHOMA FOUNDATION</t>
        </is>
      </c>
      <c r="C1883" t="inlineStr">
        <is>
          <t>73-6230335</t>
        </is>
      </c>
      <c r="D1883" t="inlineStr">
        <is>
          <t>Oklahoma</t>
        </is>
      </c>
      <c r="E1883" t="inlineStr">
        <is>
          <t>OK</t>
        </is>
      </c>
      <c r="F1883" t="n">
        <v>2025</v>
      </c>
      <c r="G1883" t="n">
        <v>2</v>
      </c>
      <c r="H1883" s="13" t="n">
        <v>2585000</v>
      </c>
      <c r="I1883" s="12" t="n">
        <v>17</v>
      </c>
      <c r="J1883" s="13" t="n">
        <v>60000</v>
      </c>
      <c r="K1883" s="13">
        <f>IFERROR($H1883/$I1883,"")</f>
        <v/>
      </c>
      <c r="L1883" s="13" t="n">
        <v>500000</v>
      </c>
      <c r="N1883" t="inlineStr">
        <is>
          <t>No</t>
        </is>
      </c>
      <c r="O1883" t="inlineStr">
        <is>
          <t>Not stated</t>
        </is>
      </c>
      <c r="Q1883" s="9" t="inlineStr">
        <is>
          <t>https://grantcue.com/foundations/thanks-oklahoma-foundation-736230335</t>
        </is>
      </c>
    </row>
    <row r="1884">
      <c r="A1884">
        <f>IF($E1884=$E1883,$A1883+1,1)</f>
        <v/>
      </c>
      <c r="B1884" t="inlineStr">
        <is>
          <t>GIBBS CHRISTIAN EDUCATION FOUNDATION INC</t>
        </is>
      </c>
      <c r="C1884" t="inlineStr">
        <is>
          <t>47-4271434</t>
        </is>
      </c>
      <c r="D1884" t="inlineStr">
        <is>
          <t>Oklahoma</t>
        </is>
      </c>
      <c r="E1884" t="inlineStr">
        <is>
          <t>OK</t>
        </is>
      </c>
      <c r="F1884" t="n">
        <v>2025</v>
      </c>
      <c r="G1884" t="n">
        <v>2</v>
      </c>
      <c r="H1884" s="13" t="n">
        <v>2574938</v>
      </c>
      <c r="I1884" s="12" t="n">
        <v>23</v>
      </c>
      <c r="J1884" s="13" t="n">
        <v>38678</v>
      </c>
      <c r="K1884" s="13">
        <f>IFERROR($H1884/$I1884,"")</f>
        <v/>
      </c>
      <c r="L1884" s="13" t="n">
        <v>1409753</v>
      </c>
      <c r="M1884" t="inlineStr">
        <is>
          <t>AR</t>
        </is>
      </c>
      <c r="N1884" t="inlineStr">
        <is>
          <t>No</t>
        </is>
      </c>
      <c r="O1884" t="inlineStr">
        <is>
          <t>Not stated</t>
        </is>
      </c>
      <c r="Q1884" s="9" t="inlineStr">
        <is>
          <t>https://grantcue.com/foundations/gibbs-christian-education-foundation-inc-474271434</t>
        </is>
      </c>
    </row>
    <row r="1885">
      <c r="A1885">
        <f>IF($E1885=$E1884,$A1884+1,1)</f>
        <v/>
      </c>
      <c r="B1885" t="inlineStr">
        <is>
          <t>ONE GAS FOUNDATION INC</t>
        </is>
      </c>
      <c r="C1885" t="inlineStr">
        <is>
          <t>46-4169300</t>
        </is>
      </c>
      <c r="D1885" t="inlineStr">
        <is>
          <t>Oklahoma</t>
        </is>
      </c>
      <c r="E1885" t="inlineStr">
        <is>
          <t>OK</t>
        </is>
      </c>
      <c r="F1885" t="n">
        <v>2024</v>
      </c>
      <c r="G1885" t="n">
        <v>1</v>
      </c>
      <c r="H1885" s="13" t="n">
        <v>2550457</v>
      </c>
      <c r="I1885" s="12" t="n">
        <v>212</v>
      </c>
      <c r="J1885" s="13" t="n">
        <v>2370.5</v>
      </c>
      <c r="K1885" s="13">
        <f>IFERROR($H1885/$I1885,"")</f>
        <v/>
      </c>
      <c r="L1885" s="13" t="n">
        <v>366741</v>
      </c>
      <c r="M1885" t="inlineStr">
        <is>
          <t>TX, KS, NY</t>
        </is>
      </c>
      <c r="N1885" t="inlineStr">
        <is>
          <t>Yes</t>
        </is>
      </c>
      <c r="O1885" t="inlineStr">
        <is>
          <t>Yes</t>
        </is>
      </c>
      <c r="P1885" s="9" t="inlineStr">
        <is>
          <t>https://onegas.com/</t>
        </is>
      </c>
      <c r="Q1885" s="9" t="inlineStr">
        <is>
          <t>https://grantcue.com/foundations/one-gas-foundation-inc-464169300</t>
        </is>
      </c>
    </row>
    <row r="1886">
      <c r="A1886">
        <f>IF($E1886=$E1885,$A1885+1,1)</f>
        <v/>
      </c>
      <c r="B1886" t="inlineStr">
        <is>
          <t>American Fidelity Foundation</t>
        </is>
      </c>
      <c r="C1886" t="inlineStr">
        <is>
          <t>73-1236059</t>
        </is>
      </c>
      <c r="D1886" t="inlineStr">
        <is>
          <t>Oklahoma</t>
        </is>
      </c>
      <c r="E1886" t="inlineStr">
        <is>
          <t>OK</t>
        </is>
      </c>
      <c r="F1886" t="n">
        <v>2024</v>
      </c>
      <c r="G1886" t="n">
        <v>1</v>
      </c>
      <c r="H1886" s="13" t="n">
        <v>2380544</v>
      </c>
      <c r="I1886" s="12" t="n">
        <v>205</v>
      </c>
      <c r="J1886" s="13" t="n">
        <v>5000</v>
      </c>
      <c r="K1886" s="13">
        <f>IFERROR($H1886/$I1886,"")</f>
        <v/>
      </c>
      <c r="L1886" s="13" t="n">
        <v>275000</v>
      </c>
      <c r="M1886" t="inlineStr">
        <is>
          <t>NY, DC, VA</t>
        </is>
      </c>
      <c r="N1886" t="inlineStr">
        <is>
          <t>No</t>
        </is>
      </c>
      <c r="O1886" t="inlineStr">
        <is>
          <t>Not stated</t>
        </is>
      </c>
      <c r="Q1886" s="9" t="inlineStr">
        <is>
          <t>https://grantcue.com/foundations/american-fidelity-foundation-731236059</t>
        </is>
      </c>
    </row>
    <row r="1887">
      <c r="A1887">
        <f>IF($E1887=$E1886,$A1886+1,1)</f>
        <v/>
      </c>
      <c r="B1887" t="inlineStr">
        <is>
          <t>ZINK FAMILY FOUNDATION</t>
        </is>
      </c>
      <c r="C1887" t="inlineStr">
        <is>
          <t>23-7246964</t>
        </is>
      </c>
      <c r="D1887" t="inlineStr">
        <is>
          <t>Oklahoma</t>
        </is>
      </c>
      <c r="E1887" t="inlineStr">
        <is>
          <t>OK</t>
        </is>
      </c>
      <c r="F1887" t="n">
        <v>2023</v>
      </c>
      <c r="G1887" t="n">
        <v>1</v>
      </c>
      <c r="H1887" s="13" t="n">
        <v>2318682</v>
      </c>
      <c r="I1887" s="12" t="n">
        <v>41</v>
      </c>
      <c r="J1887" s="13" t="n">
        <v>15000</v>
      </c>
      <c r="K1887" s="13">
        <f>IFERROR($H1887/$I1887,"")</f>
        <v/>
      </c>
      <c r="L1887" s="13" t="n">
        <v>500000</v>
      </c>
      <c r="M1887" t="inlineStr">
        <is>
          <t>IN, NC</t>
        </is>
      </c>
      <c r="N1887" t="inlineStr">
        <is>
          <t>Yes</t>
        </is>
      </c>
      <c r="O1887" t="inlineStr">
        <is>
          <t>Yes</t>
        </is>
      </c>
      <c r="Q1887" s="9" t="inlineStr">
        <is>
          <t>https://grantcue.com/foundations/zink-family-foundation-237246964</t>
        </is>
      </c>
    </row>
    <row r="1888">
      <c r="A1888">
        <f>IF($E1888=$E1887,$A1887+1,1)</f>
        <v/>
      </c>
      <c r="B1888" t="inlineStr">
        <is>
          <t>OTHA H GRIMES FOUNDATION</t>
        </is>
      </c>
      <c r="C1888" t="inlineStr">
        <is>
          <t>73-1293858</t>
        </is>
      </c>
      <c r="D1888" t="inlineStr">
        <is>
          <t>Oklahoma</t>
        </is>
      </c>
      <c r="E1888" t="inlineStr">
        <is>
          <t>OK</t>
        </is>
      </c>
      <c r="F1888" t="n">
        <v>2025</v>
      </c>
      <c r="G1888" t="n">
        <v>2</v>
      </c>
      <c r="H1888" s="13" t="n">
        <v>2300000</v>
      </c>
      <c r="I1888" s="12" t="n">
        <v>8</v>
      </c>
      <c r="J1888" s="13" t="n">
        <v>287500</v>
      </c>
      <c r="K1888" s="13">
        <f>IFERROR($H1888/$I1888,"")</f>
        <v/>
      </c>
      <c r="L1888" s="13" t="n">
        <v>325000</v>
      </c>
      <c r="M1888" t="inlineStr">
        <is>
          <t>AR</t>
        </is>
      </c>
      <c r="N1888" t="inlineStr">
        <is>
          <t>No</t>
        </is>
      </c>
      <c r="O1888" t="inlineStr">
        <is>
          <t>Not stated</t>
        </is>
      </c>
      <c r="Q1888" s="9" t="inlineStr">
        <is>
          <t>https://grantcue.com/foundations/otha-h-grimes-foundation-731293858</t>
        </is>
      </c>
    </row>
    <row r="1889">
      <c r="A1889">
        <f>IF($E1889=$E1888,$A1888+1,1)</f>
        <v/>
      </c>
      <c r="B1889" t="inlineStr">
        <is>
          <t>The Puterbaugh Foundation</t>
        </is>
      </c>
      <c r="C1889" t="inlineStr">
        <is>
          <t>73-6092193</t>
        </is>
      </c>
      <c r="D1889" t="inlineStr">
        <is>
          <t>Oklahoma</t>
        </is>
      </c>
      <c r="E1889" t="inlineStr">
        <is>
          <t>OK</t>
        </is>
      </c>
      <c r="F1889" t="n">
        <v>2025</v>
      </c>
      <c r="G1889" t="n">
        <v>2</v>
      </c>
      <c r="H1889" s="13" t="n">
        <v>2288139</v>
      </c>
      <c r="I1889" s="12" t="n">
        <v>46</v>
      </c>
      <c r="J1889" s="13" t="n">
        <v>20000</v>
      </c>
      <c r="K1889" s="13">
        <f>IFERROR($H1889/$I1889,"")</f>
        <v/>
      </c>
      <c r="L1889" s="13" t="n">
        <v>600000</v>
      </c>
      <c r="N1889" t="inlineStr">
        <is>
          <t>Yes</t>
        </is>
      </c>
      <c r="O1889" t="inlineStr">
        <is>
          <t>Not stated</t>
        </is>
      </c>
      <c r="Q1889" s="9" t="inlineStr">
        <is>
          <t>https://grantcue.com/foundations/the-puterbaugh-foundation-736092193</t>
        </is>
      </c>
    </row>
    <row r="1890">
      <c r="A1890">
        <f>IF($E1890=$E1889,$A1889+1,1)</f>
        <v/>
      </c>
      <c r="B1890" t="inlineStr">
        <is>
          <t>DARRYL AND JULIE CHRISTNER FAMILY FOUNDATION</t>
        </is>
      </c>
      <c r="C1890" t="inlineStr">
        <is>
          <t>92-0581000</t>
        </is>
      </c>
      <c r="D1890" t="inlineStr">
        <is>
          <t>Oklahoma</t>
        </is>
      </c>
      <c r="E1890" t="inlineStr">
        <is>
          <t>OK</t>
        </is>
      </c>
      <c r="F1890" t="n">
        <v>2025</v>
      </c>
      <c r="G1890" t="n">
        <v>2</v>
      </c>
      <c r="H1890" s="13" t="n">
        <v>2203500</v>
      </c>
      <c r="I1890" s="12" t="n">
        <v>29</v>
      </c>
      <c r="J1890" s="13" t="n">
        <v>32500</v>
      </c>
      <c r="K1890" s="13">
        <f>IFERROR($H1890/$I1890,"")</f>
        <v/>
      </c>
      <c r="L1890" s="13" t="n">
        <v>1000000</v>
      </c>
      <c r="M1890" t="inlineStr">
        <is>
          <t>AZ, CO, AR</t>
        </is>
      </c>
      <c r="N1890" t="inlineStr">
        <is>
          <t>No</t>
        </is>
      </c>
      <c r="O1890" t="inlineStr">
        <is>
          <t>Not stated</t>
        </is>
      </c>
      <c r="Q1890" s="9" t="inlineStr">
        <is>
          <t>https://grantcue.com/foundations/darryl-and-julie-christner-family-foundation-920581000</t>
        </is>
      </c>
    </row>
    <row r="1891">
      <c r="A1891">
        <f>IF($E1891=$E1890,$A1890+1,1)</f>
        <v/>
      </c>
      <c r="B1891" t="inlineStr">
        <is>
          <t>WILLIAM E MOSER ESTATE</t>
        </is>
      </c>
      <c r="C1891" t="inlineStr">
        <is>
          <t>34-6511386</t>
        </is>
      </c>
      <c r="D1891" t="inlineStr">
        <is>
          <t>Oklahoma</t>
        </is>
      </c>
      <c r="E1891" t="inlineStr">
        <is>
          <t>OK</t>
        </is>
      </c>
      <c r="F1891" t="n">
        <v>2024</v>
      </c>
      <c r="G1891" t="n">
        <v>2</v>
      </c>
      <c r="H1891" s="13" t="n">
        <v>2126207</v>
      </c>
      <c r="I1891" s="12" t="n">
        <v>6</v>
      </c>
      <c r="J1891" s="13" t="n">
        <v>323860</v>
      </c>
      <c r="K1891" s="13">
        <f>IFERROR($H1891/$I1891,"")</f>
        <v/>
      </c>
      <c r="L1891" s="13" t="n">
        <v>431813</v>
      </c>
      <c r="M1891" t="inlineStr">
        <is>
          <t>GA, OH</t>
        </is>
      </c>
      <c r="N1891" t="inlineStr">
        <is>
          <t>No</t>
        </is>
      </c>
      <c r="O1891" t="inlineStr">
        <is>
          <t>Not stated</t>
        </is>
      </c>
      <c r="Q1891" s="9" t="inlineStr">
        <is>
          <t>https://grantcue.com/foundations/william-e-moser-estate-346511386</t>
        </is>
      </c>
    </row>
    <row r="1892">
      <c r="A1892">
        <f>IF($E1892=$E1891,$A1891+1,1)</f>
        <v/>
      </c>
      <c r="B1892" t="inlineStr">
        <is>
          <t>THE COFFEE FOUNDATION INC</t>
        </is>
      </c>
      <c r="C1892" t="inlineStr">
        <is>
          <t>27-1199171</t>
        </is>
      </c>
      <c r="D1892" t="inlineStr">
        <is>
          <t>Oklahoma</t>
        </is>
      </c>
      <c r="E1892" t="inlineStr">
        <is>
          <t>OK</t>
        </is>
      </c>
      <c r="F1892" t="n">
        <v>2025</v>
      </c>
      <c r="G1892" t="n">
        <v>2</v>
      </c>
      <c r="H1892" s="13" t="n">
        <v>2104170</v>
      </c>
      <c r="I1892" s="12" t="n">
        <v>81</v>
      </c>
      <c r="J1892" s="13" t="n">
        <v>6250</v>
      </c>
      <c r="K1892" s="13">
        <f>IFERROR($H1892/$I1892,"")</f>
        <v/>
      </c>
      <c r="L1892" s="13" t="n">
        <v>624000</v>
      </c>
      <c r="M1892" t="inlineStr">
        <is>
          <t>GA, MN, LA</t>
        </is>
      </c>
      <c r="N1892" t="inlineStr">
        <is>
          <t>No</t>
        </is>
      </c>
      <c r="O1892" t="inlineStr">
        <is>
          <t>Not stated</t>
        </is>
      </c>
      <c r="Q1892" s="9" t="inlineStr">
        <is>
          <t>https://grantcue.com/foundations/the-coffee-foundation-inc-271199171</t>
        </is>
      </c>
    </row>
    <row r="1893">
      <c r="A1893">
        <f>IF($E1893=$E1892,$A1892+1,1)</f>
        <v/>
      </c>
      <c r="B1893" t="inlineStr">
        <is>
          <t>FRANK M HALLEY CHARITABLE TRUST</t>
        </is>
      </c>
      <c r="C1893" t="inlineStr">
        <is>
          <t>87-1509950</t>
        </is>
      </c>
      <c r="D1893" t="inlineStr">
        <is>
          <t>Oklahoma</t>
        </is>
      </c>
      <c r="E1893" t="inlineStr">
        <is>
          <t>OK</t>
        </is>
      </c>
      <c r="F1893" t="n">
        <v>2024</v>
      </c>
      <c r="G1893" t="n">
        <v>2</v>
      </c>
      <c r="H1893" s="13" t="n">
        <v>2100000</v>
      </c>
      <c r="I1893" s="12" t="n">
        <v>32</v>
      </c>
      <c r="J1893" s="13" t="n">
        <v>25000</v>
      </c>
      <c r="K1893" s="13">
        <f>IFERROR($H1893/$I1893,"")</f>
        <v/>
      </c>
      <c r="L1893" s="13" t="n">
        <v>325000</v>
      </c>
      <c r="M1893" t="inlineStr">
        <is>
          <t>TX, MO, WY</t>
        </is>
      </c>
      <c r="N1893" t="inlineStr">
        <is>
          <t>No</t>
        </is>
      </c>
      <c r="O1893" t="inlineStr">
        <is>
          <t>Not stated</t>
        </is>
      </c>
      <c r="Q1893" s="9" t="inlineStr">
        <is>
          <t>https://grantcue.com/foundations/frank-m-halley-charitable-trust-871509950</t>
        </is>
      </c>
    </row>
    <row r="1894">
      <c r="A1894">
        <f>IF($E1894=$E1893,$A1893+1,1)</f>
        <v/>
      </c>
      <c r="B1894" t="inlineStr">
        <is>
          <t>KIRKPATRICK FOUNDATION INC</t>
        </is>
      </c>
      <c r="C1894" t="inlineStr">
        <is>
          <t>73-0701736</t>
        </is>
      </c>
      <c r="D1894" t="inlineStr">
        <is>
          <t>Oklahoma</t>
        </is>
      </c>
      <c r="E1894" t="inlineStr">
        <is>
          <t>OK</t>
        </is>
      </c>
      <c r="F1894" t="n">
        <v>2024</v>
      </c>
      <c r="G1894" t="n">
        <v>1</v>
      </c>
      <c r="H1894" s="13" t="n">
        <v>2053568</v>
      </c>
      <c r="I1894" s="12" t="n">
        <v>85</v>
      </c>
      <c r="J1894" s="13" t="n">
        <v>10000</v>
      </c>
      <c r="K1894" s="13">
        <f>IFERROR($H1894/$I1894,"")</f>
        <v/>
      </c>
      <c r="L1894" s="13" t="n">
        <v>168200</v>
      </c>
      <c r="M1894" t="inlineStr">
        <is>
          <t>UT, IL, NY</t>
        </is>
      </c>
      <c r="N1894" t="inlineStr">
        <is>
          <t>No</t>
        </is>
      </c>
      <c r="O1894" t="inlineStr">
        <is>
          <t>Yes</t>
        </is>
      </c>
      <c r="Q1894" s="9" t="inlineStr">
        <is>
          <t>https://grantcue.com/foundations/kirkpatrick-foundation-inc-730701736</t>
        </is>
      </c>
    </row>
    <row r="1895">
      <c r="A1895">
        <f>IF($E1895=$E1894,$A1894+1,1)</f>
        <v/>
      </c>
      <c r="B1895" t="inlineStr">
        <is>
          <t>Ron and Carole Woods Foundation</t>
        </is>
      </c>
      <c r="C1895" t="inlineStr">
        <is>
          <t>83-3059212</t>
        </is>
      </c>
      <c r="D1895" t="inlineStr">
        <is>
          <t>Oklahoma</t>
        </is>
      </c>
      <c r="E1895" t="inlineStr">
        <is>
          <t>OK</t>
        </is>
      </c>
      <c r="F1895" t="n">
        <v>2024</v>
      </c>
      <c r="G1895" t="n">
        <v>3</v>
      </c>
      <c r="H1895" s="13" t="n">
        <v>1997250</v>
      </c>
      <c r="I1895" s="12" t="n">
        <v>80</v>
      </c>
      <c r="J1895" s="13" t="n">
        <v>20000</v>
      </c>
      <c r="K1895" s="13">
        <f>IFERROR($H1895/$I1895,"")</f>
        <v/>
      </c>
      <c r="L1895" s="13" t="n">
        <v>120000</v>
      </c>
      <c r="M1895" t="inlineStr">
        <is>
          <t>MI, AZ, SC</t>
        </is>
      </c>
      <c r="N1895" t="inlineStr">
        <is>
          <t>No</t>
        </is>
      </c>
      <c r="O1895" t="inlineStr">
        <is>
          <t>Not stated</t>
        </is>
      </c>
      <c r="Q1895" s="9" t="inlineStr">
        <is>
          <t>https://grantcue.com/foundations/ron-and-carole-woods-foundation-833059212</t>
        </is>
      </c>
    </row>
    <row r="1896">
      <c r="A1896">
        <f>IF($E1896=$E1895,$A1895+1,1)</f>
        <v/>
      </c>
      <c r="B1896" t="inlineStr">
        <is>
          <t>Thomas Family Foundation</t>
        </is>
      </c>
      <c r="C1896" t="inlineStr">
        <is>
          <t>92-1090494</t>
        </is>
      </c>
      <c r="D1896" t="inlineStr">
        <is>
          <t>Oklahoma</t>
        </is>
      </c>
      <c r="E1896" t="inlineStr">
        <is>
          <t>OK</t>
        </is>
      </c>
      <c r="F1896" t="n">
        <v>2025</v>
      </c>
      <c r="G1896" t="n">
        <v>2</v>
      </c>
      <c r="H1896" s="13" t="n">
        <v>1994388</v>
      </c>
      <c r="I1896" s="12" t="n">
        <v>38</v>
      </c>
      <c r="J1896" s="13" t="n">
        <v>25000</v>
      </c>
      <c r="K1896" s="13">
        <f>IFERROR($H1896/$I1896,"")</f>
        <v/>
      </c>
      <c r="L1896" s="13" t="n">
        <v>275000</v>
      </c>
      <c r="M1896" t="inlineStr">
        <is>
          <t>MI, IL, CO</t>
        </is>
      </c>
      <c r="N1896" t="inlineStr">
        <is>
          <t>No</t>
        </is>
      </c>
      <c r="O1896" t="inlineStr">
        <is>
          <t>Not stated</t>
        </is>
      </c>
      <c r="Q1896" s="9" t="inlineStr">
        <is>
          <t>https://grantcue.com/foundations/thomas-family-foundation-921090494</t>
        </is>
      </c>
    </row>
    <row r="1897">
      <c r="A1897">
        <f>IF($E1897=$E1896,$A1896+1,1)</f>
        <v/>
      </c>
      <c r="B1897" t="inlineStr">
        <is>
          <t>Robert Glenn Rapp Foundation</t>
        </is>
      </c>
      <c r="C1897" t="inlineStr">
        <is>
          <t>73-0616840</t>
        </is>
      </c>
      <c r="D1897" t="inlineStr">
        <is>
          <t>Oklahoma</t>
        </is>
      </c>
      <c r="E1897" t="inlineStr">
        <is>
          <t>OK</t>
        </is>
      </c>
      <c r="F1897" t="n">
        <v>2024</v>
      </c>
      <c r="G1897" t="n">
        <v>1</v>
      </c>
      <c r="H1897" s="13" t="n">
        <v>1971000</v>
      </c>
      <c r="I1897" s="12" t="n">
        <v>47</v>
      </c>
      <c r="J1897" s="13" t="n">
        <v>20000</v>
      </c>
      <c r="K1897" s="13">
        <f>IFERROR($H1897/$I1897,"")</f>
        <v/>
      </c>
      <c r="L1897" s="13" t="n">
        <v>201500</v>
      </c>
      <c r="M1897" t="inlineStr">
        <is>
          <t>TX, CA, NV</t>
        </is>
      </c>
      <c r="N1897" t="inlineStr">
        <is>
          <t>Yes</t>
        </is>
      </c>
      <c r="O1897" t="inlineStr">
        <is>
          <t>Yes</t>
        </is>
      </c>
      <c r="P1897" s="9" t="inlineStr">
        <is>
          <t>https://www.rappok.org/</t>
        </is>
      </c>
      <c r="Q1897" s="9" t="inlineStr">
        <is>
          <t>https://grantcue.com/foundations/robert-glenn-rapp-foundation-730616840</t>
        </is>
      </c>
    </row>
    <row r="1898">
      <c r="A1898">
        <f>IF($E1898=$E1897,$A1897+1,1)</f>
        <v/>
      </c>
      <c r="B1898" t="inlineStr">
        <is>
          <t>Mervin Bovaird Foundation</t>
        </is>
      </c>
      <c r="C1898" t="inlineStr">
        <is>
          <t>73-6102163</t>
        </is>
      </c>
      <c r="D1898" t="inlineStr">
        <is>
          <t>Oklahoma</t>
        </is>
      </c>
      <c r="E1898" t="inlineStr">
        <is>
          <t>OK</t>
        </is>
      </c>
      <c r="F1898" t="n">
        <v>2024</v>
      </c>
      <c r="G1898" t="n">
        <v>1</v>
      </c>
      <c r="H1898" s="13" t="n">
        <v>1967000</v>
      </c>
      <c r="I1898" s="12" t="n">
        <v>72</v>
      </c>
      <c r="J1898" s="13" t="n">
        <v>10000</v>
      </c>
      <c r="K1898" s="13">
        <f>IFERROR($H1898/$I1898,"")</f>
        <v/>
      </c>
      <c r="L1898" s="13" t="n">
        <v>330000</v>
      </c>
      <c r="M1898" t="inlineStr">
        <is>
          <t>VA, CA, IL</t>
        </is>
      </c>
      <c r="N1898" t="inlineStr">
        <is>
          <t>No</t>
        </is>
      </c>
      <c r="O1898" t="inlineStr">
        <is>
          <t>Not stated</t>
        </is>
      </c>
      <c r="Q1898" s="9" t="inlineStr">
        <is>
          <t>https://grantcue.com/foundations/mervin-bovaird-foundation-736102163</t>
        </is>
      </c>
    </row>
    <row r="1899">
      <c r="A1899">
        <f>IF($E1899=$E1898,$A1898+1,1)</f>
        <v/>
      </c>
      <c r="B1899" t="inlineStr">
        <is>
          <t>The Abner and Esther Yoder Charitable Foundation</t>
        </is>
      </c>
      <c r="C1899" t="inlineStr">
        <is>
          <t>34-1677646</t>
        </is>
      </c>
      <c r="D1899" t="inlineStr">
        <is>
          <t>Oklahoma</t>
        </is>
      </c>
      <c r="E1899" t="inlineStr">
        <is>
          <t>OK</t>
        </is>
      </c>
      <c r="F1899" t="n">
        <v>2024</v>
      </c>
      <c r="G1899" t="n">
        <v>1</v>
      </c>
      <c r="H1899" s="13" t="n">
        <v>1961597</v>
      </c>
      <c r="I1899" s="12" t="n">
        <v>81</v>
      </c>
      <c r="J1899" s="13" t="n">
        <v>6000</v>
      </c>
      <c r="K1899" s="13">
        <f>IFERROR($H1899/$I1899,"")</f>
        <v/>
      </c>
      <c r="L1899" s="13" t="n">
        <v>1072000</v>
      </c>
      <c r="M1899" t="inlineStr">
        <is>
          <t>OH, TX, MO</t>
        </is>
      </c>
      <c r="N1899" t="inlineStr">
        <is>
          <t>Yes</t>
        </is>
      </c>
      <c r="O1899" t="inlineStr">
        <is>
          <t>Yes</t>
        </is>
      </c>
      <c r="Q1899" s="9" t="inlineStr">
        <is>
          <t>https://grantcue.com/foundations/the-abner-and-esther-yoder-charitable-foundation-341677646</t>
        </is>
      </c>
    </row>
    <row r="1900">
      <c r="A1900">
        <f>IF($E1900=$E1899,$A1899+1,1)</f>
        <v/>
      </c>
      <c r="B1900" t="inlineStr">
        <is>
          <t>TULSA FDN GEN FD XXXXX8000</t>
        </is>
      </c>
      <c r="C1900" t="inlineStr">
        <is>
          <t>73-6090617</t>
        </is>
      </c>
      <c r="D1900" t="inlineStr">
        <is>
          <t>Oklahoma</t>
        </is>
      </c>
      <c r="E1900" t="inlineStr">
        <is>
          <t>OK</t>
        </is>
      </c>
      <c r="F1900" t="n">
        <v>2025</v>
      </c>
      <c r="G1900" t="n">
        <v>2</v>
      </c>
      <c r="H1900" s="13" t="n">
        <v>1914138</v>
      </c>
      <c r="I1900" s="12" t="n">
        <v>54</v>
      </c>
      <c r="J1900" s="13" t="n">
        <v>5000</v>
      </c>
      <c r="K1900" s="13">
        <f>IFERROR($H1900/$I1900,"")</f>
        <v/>
      </c>
      <c r="L1900" s="13" t="n">
        <v>222047</v>
      </c>
      <c r="M1900" t="inlineStr">
        <is>
          <t>VA, IL</t>
        </is>
      </c>
      <c r="N1900" t="inlineStr">
        <is>
          <t>No</t>
        </is>
      </c>
      <c r="O1900" t="inlineStr">
        <is>
          <t>Not stated</t>
        </is>
      </c>
      <c r="Q1900" s="9" t="inlineStr">
        <is>
          <t>https://grantcue.com/foundations/tulsa-fdn-gen-fd-xxxxx8000-736090617</t>
        </is>
      </c>
    </row>
    <row r="1901">
      <c r="A1901">
        <f>IF($E1901=$E1900,$A1900+1,1)</f>
        <v/>
      </c>
      <c r="B1901" t="inlineStr">
        <is>
          <t>THE EASTIN FOUNDATION</t>
        </is>
      </c>
      <c r="C1901" t="inlineStr">
        <is>
          <t>92-3590571</t>
        </is>
      </c>
      <c r="D1901" t="inlineStr">
        <is>
          <t>Oklahoma</t>
        </is>
      </c>
      <c r="E1901" t="inlineStr">
        <is>
          <t>OK</t>
        </is>
      </c>
      <c r="F1901" t="n">
        <v>2025</v>
      </c>
      <c r="G1901" t="n">
        <v>2</v>
      </c>
      <c r="H1901" s="13" t="n">
        <v>1866689</v>
      </c>
      <c r="I1901" s="12" t="n">
        <v>5</v>
      </c>
      <c r="J1901" s="13" t="n">
        <v>102500</v>
      </c>
      <c r="K1901" s="13">
        <f>IFERROR($H1901/$I1901,"")</f>
        <v/>
      </c>
      <c r="L1901" s="13" t="n">
        <v>1257046</v>
      </c>
      <c r="M1901" t="inlineStr">
        <is>
          <t>TX, PA, MA</t>
        </is>
      </c>
      <c r="N1901" t="inlineStr">
        <is>
          <t>No</t>
        </is>
      </c>
      <c r="O1901" t="inlineStr">
        <is>
          <t>Not stated</t>
        </is>
      </c>
      <c r="Q1901" s="9" t="inlineStr">
        <is>
          <t>https://grantcue.com/foundations/the-eastin-foundation-923590571</t>
        </is>
      </c>
    </row>
    <row r="1902">
      <c r="A1902">
        <f>IF($E1902=$E1901,$A1901+1,1)</f>
        <v/>
      </c>
      <c r="B1902" t="inlineStr">
        <is>
          <t>BARRY W LOWE AND KAREN SUE LOWE FOUNDATION FOR EDUCATION</t>
        </is>
      </c>
      <c r="C1902" t="inlineStr">
        <is>
          <t>26-6741532</t>
        </is>
      </c>
      <c r="D1902" t="inlineStr">
        <is>
          <t>Oklahoma</t>
        </is>
      </c>
      <c r="E1902" t="inlineStr">
        <is>
          <t>OK</t>
        </is>
      </c>
      <c r="F1902" t="n">
        <v>2025</v>
      </c>
      <c r="G1902" t="n">
        <v>2</v>
      </c>
      <c r="H1902" s="13" t="n">
        <v>1818397</v>
      </c>
      <c r="I1902" s="12" t="n">
        <v>10</v>
      </c>
      <c r="J1902" s="13" t="n">
        <v>63500</v>
      </c>
      <c r="K1902" s="13">
        <f>IFERROR($H1902/$I1902,"")</f>
        <v/>
      </c>
      <c r="L1902" s="13" t="n">
        <v>1203054</v>
      </c>
      <c r="N1902" t="inlineStr">
        <is>
          <t>Yes</t>
        </is>
      </c>
      <c r="O1902" t="inlineStr">
        <is>
          <t>Not stated</t>
        </is>
      </c>
      <c r="Q1902" s="9" t="inlineStr">
        <is>
          <t>https://grantcue.com/foundations/barry-w-lowe-and-karen-sue-lowe-foundation-for-education-266741532</t>
        </is>
      </c>
    </row>
    <row r="1903">
      <c r="A1903">
        <f>IF($E1903=$E1902,$A1902+1,1)</f>
        <v/>
      </c>
      <c r="B1903" t="inlineStr">
        <is>
          <t>BOWEN FOUNDATION</t>
        </is>
      </c>
      <c r="C1903" t="inlineStr">
        <is>
          <t>26-3871656</t>
        </is>
      </c>
      <c r="D1903" t="inlineStr">
        <is>
          <t>Oklahoma</t>
        </is>
      </c>
      <c r="E1903" t="inlineStr">
        <is>
          <t>OK</t>
        </is>
      </c>
      <c r="F1903" t="n">
        <v>2025</v>
      </c>
      <c r="G1903" t="n">
        <v>2</v>
      </c>
      <c r="H1903" s="13" t="n">
        <v>1679254</v>
      </c>
      <c r="I1903" s="12" t="n">
        <v>108</v>
      </c>
      <c r="J1903" s="13" t="n">
        <v>2500</v>
      </c>
      <c r="K1903" s="13">
        <f>IFERROR($H1903/$I1903,"")</f>
        <v/>
      </c>
      <c r="L1903" s="13" t="n">
        <v>240000</v>
      </c>
      <c r="M1903" t="inlineStr">
        <is>
          <t>AZ, NC, MO</t>
        </is>
      </c>
      <c r="N1903" t="inlineStr">
        <is>
          <t>No</t>
        </is>
      </c>
      <c r="O1903" t="inlineStr">
        <is>
          <t>Not stated</t>
        </is>
      </c>
      <c r="Q1903" s="9" t="inlineStr">
        <is>
          <t>https://grantcue.com/foundations/bowen-foundation-263871656</t>
        </is>
      </c>
    </row>
    <row r="1904">
      <c r="A1904">
        <f>IF($E1904=$E1903,$A1903+1,1)</f>
        <v/>
      </c>
      <c r="B1904" t="inlineStr">
        <is>
          <t>TOM L WARD FAMILY FOUNDATION</t>
        </is>
      </c>
      <c r="C1904" t="inlineStr">
        <is>
          <t>20-3160317</t>
        </is>
      </c>
      <c r="D1904" t="inlineStr">
        <is>
          <t>Oklahoma</t>
        </is>
      </c>
      <c r="E1904" t="inlineStr">
        <is>
          <t>OK</t>
        </is>
      </c>
      <c r="F1904" t="n">
        <v>2024</v>
      </c>
      <c r="G1904" t="n">
        <v>1</v>
      </c>
      <c r="H1904" s="13" t="n">
        <v>1673000</v>
      </c>
      <c r="I1904" s="12" t="n">
        <v>14</v>
      </c>
      <c r="J1904" s="13" t="n">
        <v>1000</v>
      </c>
      <c r="K1904" s="13">
        <f>IFERROR($H1904/$I1904,"")</f>
        <v/>
      </c>
      <c r="L1904" s="13" t="n">
        <v>1020000</v>
      </c>
      <c r="M1904" t="inlineStr">
        <is>
          <t>AZ, IL, TX</t>
        </is>
      </c>
      <c r="N1904" t="inlineStr">
        <is>
          <t>No</t>
        </is>
      </c>
      <c r="O1904" t="inlineStr">
        <is>
          <t>Not stated</t>
        </is>
      </c>
      <c r="Q1904" s="9" t="inlineStr">
        <is>
          <t>https://grantcue.com/foundations/tom-l-ward-family-foundation-203160317</t>
        </is>
      </c>
    </row>
    <row r="1905">
      <c r="A1905">
        <f>IF($E1905=$E1904,$A1904+1,1)</f>
        <v/>
      </c>
      <c r="B1905" t="inlineStr">
        <is>
          <t>ANDERSON LLOYD &amp; ROXIE CHAR TEST TR</t>
        </is>
      </c>
      <c r="C1905" t="inlineStr">
        <is>
          <t>73-6254994</t>
        </is>
      </c>
      <c r="D1905" t="inlineStr">
        <is>
          <t>Oklahoma</t>
        </is>
      </c>
      <c r="E1905" t="inlineStr">
        <is>
          <t>OK</t>
        </is>
      </c>
      <c r="F1905" t="n">
        <v>2025</v>
      </c>
      <c r="G1905" t="n">
        <v>2</v>
      </c>
      <c r="H1905" s="13" t="n">
        <v>1627996</v>
      </c>
      <c r="I1905" s="12" t="n">
        <v>6</v>
      </c>
      <c r="J1905" s="13" t="n">
        <v>247679</v>
      </c>
      <c r="K1905" s="13">
        <f>IFERROR($H1905/$I1905,"")</f>
        <v/>
      </c>
      <c r="L1905" s="13" t="n">
        <v>495358</v>
      </c>
      <c r="N1905" t="inlineStr">
        <is>
          <t>No</t>
        </is>
      </c>
      <c r="O1905" t="inlineStr">
        <is>
          <t>Not stated</t>
        </is>
      </c>
      <c r="Q1905" s="9" t="inlineStr">
        <is>
          <t>https://grantcue.com/foundations/anderson-lloyd-and-roxie-char-test-tr-736254994</t>
        </is>
      </c>
    </row>
    <row r="1906">
      <c r="A1906">
        <f>IF($E1906=$E1905,$A1905+1,1)</f>
        <v/>
      </c>
      <c r="B1906" t="inlineStr">
        <is>
          <t>THE FUGITT FOUNDATION</t>
        </is>
      </c>
      <c r="C1906" t="inlineStr">
        <is>
          <t>20-1189418</t>
        </is>
      </c>
      <c r="D1906" t="inlineStr">
        <is>
          <t>Oklahoma</t>
        </is>
      </c>
      <c r="E1906" t="inlineStr">
        <is>
          <t>OK</t>
        </is>
      </c>
      <c r="F1906" t="n">
        <v>2024</v>
      </c>
      <c r="G1906" t="n">
        <v>1</v>
      </c>
      <c r="H1906" s="13" t="n">
        <v>1549553</v>
      </c>
      <c r="I1906" s="12" t="n">
        <v>14</v>
      </c>
      <c r="J1906" s="13" t="n">
        <v>32500</v>
      </c>
      <c r="K1906" s="13">
        <f>IFERROR($H1906/$I1906,"")</f>
        <v/>
      </c>
      <c r="L1906" s="13" t="n">
        <v>500000</v>
      </c>
      <c r="M1906" t="inlineStr">
        <is>
          <t>VA</t>
        </is>
      </c>
      <c r="N1906" t="inlineStr">
        <is>
          <t>No</t>
        </is>
      </c>
      <c r="O1906" t="inlineStr">
        <is>
          <t>Not stated</t>
        </is>
      </c>
      <c r="Q1906" s="9" t="inlineStr">
        <is>
          <t>https://grantcue.com/foundations/the-fugitt-foundation-201189418</t>
        </is>
      </c>
    </row>
    <row r="1907">
      <c r="A1907">
        <f>IF($E1907=$E1906,$A1906+1,1)</f>
        <v/>
      </c>
      <c r="B1907" t="inlineStr">
        <is>
          <t>JEANALEE AND CHARLES PARSONS FOUNDATION</t>
        </is>
      </c>
      <c r="C1907" t="inlineStr">
        <is>
          <t>26-6161910</t>
        </is>
      </c>
      <c r="D1907" t="inlineStr">
        <is>
          <t>Oklahoma</t>
        </is>
      </c>
      <c r="E1907" t="inlineStr">
        <is>
          <t>OK</t>
        </is>
      </c>
      <c r="F1907" t="n">
        <v>2025</v>
      </c>
      <c r="G1907" t="n">
        <v>2</v>
      </c>
      <c r="H1907" s="13" t="n">
        <v>1540738</v>
      </c>
      <c r="I1907" s="12" t="n">
        <v>41</v>
      </c>
      <c r="J1907" s="13" t="n">
        <v>31945</v>
      </c>
      <c r="K1907" s="13">
        <f>IFERROR($H1907/$I1907,"")</f>
        <v/>
      </c>
      <c r="L1907" s="13" t="n">
        <v>142860</v>
      </c>
      <c r="M1907" t="inlineStr">
        <is>
          <t>KS</t>
        </is>
      </c>
      <c r="N1907" t="inlineStr">
        <is>
          <t>Yes</t>
        </is>
      </c>
      <c r="O1907" t="inlineStr">
        <is>
          <t>Not stated</t>
        </is>
      </c>
      <c r="Q1907" s="9" t="inlineStr">
        <is>
          <t>https://grantcue.com/foundations/jeanalee-and-charles-parsons-foundation-266161910</t>
        </is>
      </c>
    </row>
    <row r="1908">
      <c r="A1908">
        <f>IF($E1908=$E1907,$A1907+1,1)</f>
        <v/>
      </c>
      <c r="B1908" t="inlineStr">
        <is>
          <t>STITT CHARITABLE FOUNDATION</t>
        </is>
      </c>
      <c r="C1908" t="inlineStr">
        <is>
          <t>46-6402433</t>
        </is>
      </c>
      <c r="D1908" t="inlineStr">
        <is>
          <t>Oklahoma</t>
        </is>
      </c>
      <c r="E1908" t="inlineStr">
        <is>
          <t>OK</t>
        </is>
      </c>
      <c r="F1908" t="n">
        <v>2025</v>
      </c>
      <c r="G1908" t="n">
        <v>2</v>
      </c>
      <c r="H1908" s="13" t="n">
        <v>1509837</v>
      </c>
      <c r="I1908" s="12" t="n">
        <v>31</v>
      </c>
      <c r="J1908" s="13" t="n">
        <v>5000</v>
      </c>
      <c r="K1908" s="13">
        <f>IFERROR($H1908/$I1908,"")</f>
        <v/>
      </c>
      <c r="L1908" s="13" t="n">
        <v>386583</v>
      </c>
      <c r="M1908" t="inlineStr">
        <is>
          <t>CA, TN, GA</t>
        </is>
      </c>
      <c r="N1908" t="inlineStr">
        <is>
          <t>No</t>
        </is>
      </c>
      <c r="O1908" t="inlineStr">
        <is>
          <t>Not stated</t>
        </is>
      </c>
      <c r="Q1908" s="9" t="inlineStr">
        <is>
          <t>https://grantcue.com/foundations/stitt-charitable-foundation-466402433</t>
        </is>
      </c>
    </row>
    <row r="1909">
      <c r="A1909">
        <f>IF($E1909=$E1908,$A1908+1,1)</f>
        <v/>
      </c>
      <c r="B1909" t="inlineStr">
        <is>
          <t>COMMUNITY FOUNDATION OF ARDMORE INC</t>
        </is>
      </c>
      <c r="C1909" t="inlineStr">
        <is>
          <t>20-0514419</t>
        </is>
      </c>
      <c r="D1909" t="inlineStr">
        <is>
          <t>Oklahoma</t>
        </is>
      </c>
      <c r="E1909" t="inlineStr">
        <is>
          <t>OK</t>
        </is>
      </c>
      <c r="F1909" t="n">
        <v>2025</v>
      </c>
      <c r="G1909" t="n">
        <v>2</v>
      </c>
      <c r="H1909" s="13" t="n">
        <v>1491974</v>
      </c>
      <c r="I1909" s="12" t="n">
        <v>65</v>
      </c>
      <c r="J1909" s="13" t="n">
        <v>20000</v>
      </c>
      <c r="K1909" s="13">
        <f>IFERROR($H1909/$I1909,"")</f>
        <v/>
      </c>
      <c r="L1909" s="13" t="n">
        <v>100000</v>
      </c>
      <c r="N1909" t="inlineStr">
        <is>
          <t>Yes</t>
        </is>
      </c>
      <c r="O1909" t="inlineStr">
        <is>
          <t>Yes</t>
        </is>
      </c>
      <c r="P1909" s="9" t="inlineStr">
        <is>
          <t>https://www.cfardmore.org/</t>
        </is>
      </c>
      <c r="Q1909" s="9" t="inlineStr">
        <is>
          <t>https://grantcue.com/foundations/community-foundation-of-ardmore-inc-200514419</t>
        </is>
      </c>
    </row>
    <row r="1910">
      <c r="A1910">
        <f>IF($E1910=$E1909,$A1909+1,1)</f>
        <v/>
      </c>
      <c r="B1910" t="inlineStr">
        <is>
          <t>EDWARD D &amp; JANET K ROBSON FOUNDATION</t>
        </is>
      </c>
      <c r="C1910" t="inlineStr">
        <is>
          <t>73-1589395</t>
        </is>
      </c>
      <c r="D1910" t="inlineStr">
        <is>
          <t>Oklahoma</t>
        </is>
      </c>
      <c r="E1910" t="inlineStr">
        <is>
          <t>OK</t>
        </is>
      </c>
      <c r="F1910" t="n">
        <v>2025</v>
      </c>
      <c r="G1910" t="n">
        <v>2</v>
      </c>
      <c r="H1910" s="13" t="n">
        <v>1465199</v>
      </c>
      <c r="I1910" s="12" t="n">
        <v>11</v>
      </c>
      <c r="J1910" s="13" t="n">
        <v>50000</v>
      </c>
      <c r="K1910" s="13">
        <f>IFERROR($H1910/$I1910,"")</f>
        <v/>
      </c>
      <c r="L1910" s="13" t="n">
        <v>330516</v>
      </c>
      <c r="M1910" t="inlineStr">
        <is>
          <t>FL, NY</t>
        </is>
      </c>
      <c r="N1910" t="inlineStr">
        <is>
          <t>Yes</t>
        </is>
      </c>
      <c r="O1910" t="inlineStr">
        <is>
          <t>Yes</t>
        </is>
      </c>
      <c r="Q1910" s="9" t="inlineStr">
        <is>
          <t>https://grantcue.com/foundations/edward-d-and-janet-k-robson-foundation-731589395</t>
        </is>
      </c>
    </row>
    <row r="1911">
      <c r="A1911">
        <f>IF($E1911=$E1910,$A1910+1,1)</f>
        <v/>
      </c>
      <c r="B1911" t="inlineStr">
        <is>
          <t>GRACE &amp; FRANKLIN BERNSEN FOUNDATION</t>
        </is>
      </c>
      <c r="C1911" t="inlineStr">
        <is>
          <t>23-7009414</t>
        </is>
      </c>
      <c r="D1911" t="inlineStr">
        <is>
          <t>Oklahoma</t>
        </is>
      </c>
      <c r="E1911" t="inlineStr">
        <is>
          <t>OK</t>
        </is>
      </c>
      <c r="F1911" t="n">
        <v>2023</v>
      </c>
      <c r="G1911" t="n">
        <v>1</v>
      </c>
      <c r="H1911" s="13" t="n">
        <v>1428622</v>
      </c>
      <c r="I1911" s="12" t="n">
        <v>56</v>
      </c>
      <c r="J1911" s="13" t="n">
        <v>20000</v>
      </c>
      <c r="K1911" s="13">
        <f>IFERROR($H1911/$I1911,"")</f>
        <v/>
      </c>
      <c r="L1911" s="13" t="n">
        <v>150000</v>
      </c>
      <c r="N1911" t="inlineStr">
        <is>
          <t>Yes</t>
        </is>
      </c>
      <c r="O1911" t="inlineStr">
        <is>
          <t>Yes</t>
        </is>
      </c>
      <c r="P1911" s="9" t="inlineStr">
        <is>
          <t>https://www.guidestar.org/</t>
        </is>
      </c>
      <c r="Q1911" s="9" t="inlineStr">
        <is>
          <t>https://grantcue.com/foundations/grace-and-franklin-bernsen-foundation-237009414</t>
        </is>
      </c>
    </row>
    <row r="1912">
      <c r="A1912">
        <f>IF($E1912=$E1911,$A1911+1,1)</f>
        <v/>
      </c>
      <c r="B1912" t="inlineStr">
        <is>
          <t>CRESAP FAMILY FOUNDATION</t>
        </is>
      </c>
      <c r="C1912" t="inlineStr">
        <is>
          <t>20-4760218</t>
        </is>
      </c>
      <c r="D1912" t="inlineStr">
        <is>
          <t>Oklahoma</t>
        </is>
      </c>
      <c r="E1912" t="inlineStr">
        <is>
          <t>OK</t>
        </is>
      </c>
      <c r="F1912" t="n">
        <v>2024</v>
      </c>
      <c r="G1912" t="n">
        <v>1</v>
      </c>
      <c r="H1912" s="13" t="n">
        <v>1408381</v>
      </c>
      <c r="I1912" s="12" t="n">
        <v>80</v>
      </c>
      <c r="J1912" s="13" t="n">
        <v>13500</v>
      </c>
      <c r="K1912" s="13">
        <f>IFERROR($H1912/$I1912,"")</f>
        <v/>
      </c>
      <c r="L1912" s="13" t="n">
        <v>100000</v>
      </c>
      <c r="M1912" t="inlineStr">
        <is>
          <t>FL, CO, TN</t>
        </is>
      </c>
      <c r="N1912" t="inlineStr">
        <is>
          <t>Yes</t>
        </is>
      </c>
      <c r="O1912" t="inlineStr">
        <is>
          <t>Yes</t>
        </is>
      </c>
      <c r="P1912" s="9" t="inlineStr">
        <is>
          <t>https://www.cresapfoundation.org/</t>
        </is>
      </c>
      <c r="Q1912" s="9" t="inlineStr">
        <is>
          <t>https://grantcue.com/foundations/cresap-family-foundation-204760218</t>
        </is>
      </c>
    </row>
    <row r="1913">
      <c r="A1913">
        <f>IF($E1913=$E1912,$A1912+1,1)</f>
        <v/>
      </c>
      <c r="B1913" t="inlineStr">
        <is>
          <t>HILLE FAMILY CHARITABLE FOUNDATION</t>
        </is>
      </c>
      <c r="C1913" t="inlineStr">
        <is>
          <t>73-1521975</t>
        </is>
      </c>
      <c r="D1913" t="inlineStr">
        <is>
          <t>Oklahoma</t>
        </is>
      </c>
      <c r="E1913" t="inlineStr">
        <is>
          <t>OK</t>
        </is>
      </c>
      <c r="F1913" t="n">
        <v>2024</v>
      </c>
      <c r="G1913" t="n">
        <v>1</v>
      </c>
      <c r="H1913" s="13" t="n">
        <v>1361950</v>
      </c>
      <c r="I1913" s="12" t="n">
        <v>62</v>
      </c>
      <c r="J1913" s="13" t="n">
        <v>5000</v>
      </c>
      <c r="K1913" s="13">
        <f>IFERROR($H1913/$I1913,"")</f>
        <v/>
      </c>
      <c r="L1913" s="13" t="n">
        <v>300000</v>
      </c>
      <c r="M1913" t="inlineStr">
        <is>
          <t>PA, NY, KS</t>
        </is>
      </c>
      <c r="N1913" t="inlineStr">
        <is>
          <t>No</t>
        </is>
      </c>
      <c r="O1913" t="inlineStr">
        <is>
          <t>Not stated</t>
        </is>
      </c>
      <c r="Q1913" s="9" t="inlineStr">
        <is>
          <t>https://grantcue.com/foundations/hille-family-charitable-foundation-731521975</t>
        </is>
      </c>
    </row>
    <row r="1914">
      <c r="A1914">
        <f>IF($E1914=$E1913,$A1913+1,1)</f>
        <v/>
      </c>
      <c r="B1914" t="inlineStr">
        <is>
          <t>RALPH AND FRANCES MCGILL FOUNDATION THE TRUST COMPANY OF OKLAHOMA</t>
        </is>
      </c>
      <c r="C1914" t="inlineStr">
        <is>
          <t>73-1590898</t>
        </is>
      </c>
      <c r="D1914" t="inlineStr">
        <is>
          <t>Oklahoma</t>
        </is>
      </c>
      <c r="E1914" t="inlineStr">
        <is>
          <t>OK</t>
        </is>
      </c>
      <c r="F1914" t="n">
        <v>2025</v>
      </c>
      <c r="G1914" t="n">
        <v>2</v>
      </c>
      <c r="H1914" s="13" t="n">
        <v>1324000</v>
      </c>
      <c r="I1914" s="12" t="n">
        <v>172</v>
      </c>
      <c r="J1914" s="13" t="n">
        <v>5000</v>
      </c>
      <c r="K1914" s="13">
        <f>IFERROR($H1914/$I1914,"")</f>
        <v/>
      </c>
      <c r="L1914" s="13" t="n">
        <v>50000</v>
      </c>
      <c r="N1914" t="inlineStr">
        <is>
          <t>Yes</t>
        </is>
      </c>
      <c r="O1914" t="inlineStr">
        <is>
          <t>Not stated</t>
        </is>
      </c>
      <c r="Q1914" s="9" t="inlineStr">
        <is>
          <t>https://grantcue.com/foundations/ralph-and-frances-mcgill-foundation-the-trust-company-of-oklahoma-731590898</t>
        </is>
      </c>
    </row>
    <row r="1915">
      <c r="A1915">
        <f>IF($E1915=$E1914,$A1914+1,1)</f>
        <v/>
      </c>
      <c r="B1915" t="inlineStr">
        <is>
          <t>Lou and Connie Miller Charitable Foundation</t>
        </is>
      </c>
      <c r="C1915" t="inlineStr">
        <is>
          <t>13-4222602</t>
        </is>
      </c>
      <c r="D1915" t="inlineStr">
        <is>
          <t>Oklahoma</t>
        </is>
      </c>
      <c r="E1915" t="inlineStr">
        <is>
          <t>OK</t>
        </is>
      </c>
      <c r="F1915" t="n">
        <v>2024</v>
      </c>
      <c r="G1915" t="n">
        <v>1</v>
      </c>
      <c r="H1915" s="13" t="n">
        <v>1295000</v>
      </c>
      <c r="I1915" s="12" t="n">
        <v>17</v>
      </c>
      <c r="J1915" s="13" t="n">
        <v>10000</v>
      </c>
      <c r="K1915" s="13">
        <f>IFERROR($H1915/$I1915,"")</f>
        <v/>
      </c>
      <c r="L1915" s="13" t="n">
        <v>700000</v>
      </c>
      <c r="N1915" t="inlineStr">
        <is>
          <t>Yes</t>
        </is>
      </c>
      <c r="O1915" t="inlineStr">
        <is>
          <t>Not stated</t>
        </is>
      </c>
      <c r="Q1915" s="9" t="inlineStr">
        <is>
          <t>https://grantcue.com/foundations/lou-and-connie-miller-charitable-foundation-134222602</t>
        </is>
      </c>
    </row>
    <row r="1916">
      <c r="A1916">
        <f>IF($E1916=$E1915,$A1915+1,1)</f>
        <v/>
      </c>
      <c r="B1916" t="inlineStr">
        <is>
          <t>WILLIAM S &amp; ANN ATHERTON FOUNDATION</t>
        </is>
      </c>
      <c r="C1916" t="inlineStr">
        <is>
          <t>73-1520309</t>
        </is>
      </c>
      <c r="D1916" t="inlineStr">
        <is>
          <t>Oklahoma</t>
        </is>
      </c>
      <c r="E1916" t="inlineStr">
        <is>
          <t>OK</t>
        </is>
      </c>
      <c r="F1916" t="n">
        <v>2024</v>
      </c>
      <c r="G1916" t="n">
        <v>1</v>
      </c>
      <c r="H1916" s="13" t="n">
        <v>1265000</v>
      </c>
      <c r="I1916" s="12" t="n">
        <v>21</v>
      </c>
      <c r="J1916" s="13" t="n">
        <v>12000</v>
      </c>
      <c r="K1916" s="13">
        <f>IFERROR($H1916/$I1916,"")</f>
        <v/>
      </c>
      <c r="L1916" s="13" t="n">
        <v>510500</v>
      </c>
      <c r="M1916" t="inlineStr">
        <is>
          <t>AZ, MD, DC</t>
        </is>
      </c>
      <c r="N1916" t="inlineStr">
        <is>
          <t>Yes</t>
        </is>
      </c>
      <c r="O1916" t="inlineStr">
        <is>
          <t>Not stated</t>
        </is>
      </c>
      <c r="Q1916" s="9" t="inlineStr">
        <is>
          <t>https://grantcue.com/foundations/william-s-and-ann-atherton-foundation-731520309</t>
        </is>
      </c>
    </row>
    <row r="1917">
      <c r="A1917">
        <f>IF($E1917=$E1916,$A1916+1,1)</f>
        <v/>
      </c>
      <c r="B1917" t="inlineStr">
        <is>
          <t>ROBERT AND JEAN SCHUETZ FOUNDATION</t>
        </is>
      </c>
      <c r="C1917" t="inlineStr">
        <is>
          <t>87-6291995</t>
        </is>
      </c>
      <c r="D1917" t="inlineStr">
        <is>
          <t>Oklahoma</t>
        </is>
      </c>
      <c r="E1917" t="inlineStr">
        <is>
          <t>OK</t>
        </is>
      </c>
      <c r="F1917" t="n">
        <v>2025</v>
      </c>
      <c r="G1917" t="n">
        <v>2</v>
      </c>
      <c r="H1917" s="13" t="n">
        <v>1253534</v>
      </c>
      <c r="I1917" s="12" t="n">
        <v>8</v>
      </c>
      <c r="J1917" s="13" t="n">
        <v>13380</v>
      </c>
      <c r="K1917" s="13">
        <f>IFERROR($H1917/$I1917,"")</f>
        <v/>
      </c>
      <c r="L1917" s="13" t="n">
        <v>628853</v>
      </c>
      <c r="M1917" t="inlineStr">
        <is>
          <t>FL, DC</t>
        </is>
      </c>
      <c r="N1917" t="inlineStr">
        <is>
          <t>No</t>
        </is>
      </c>
      <c r="O1917" t="inlineStr">
        <is>
          <t>Not stated</t>
        </is>
      </c>
      <c r="Q1917" s="9" t="inlineStr">
        <is>
          <t>https://grantcue.com/foundations/robert-and-jean-schuetz-foundation-876291995</t>
        </is>
      </c>
    </row>
    <row r="1918">
      <c r="A1918">
        <f>IF($E1918=$E1917,$A1917+1,1)</f>
        <v/>
      </c>
      <c r="B1918" t="inlineStr">
        <is>
          <t>SWANK FAMILY FOUNDATION</t>
        </is>
      </c>
      <c r="C1918" t="inlineStr">
        <is>
          <t>84-3146076</t>
        </is>
      </c>
      <c r="D1918" t="inlineStr">
        <is>
          <t>Oklahoma</t>
        </is>
      </c>
      <c r="E1918" t="inlineStr">
        <is>
          <t>OK</t>
        </is>
      </c>
      <c r="F1918" t="n">
        <v>2024</v>
      </c>
      <c r="G1918" t="n">
        <v>1</v>
      </c>
      <c r="H1918" s="13" t="n">
        <v>1250000</v>
      </c>
      <c r="I1918" s="12" t="n">
        <v>11</v>
      </c>
      <c r="J1918" s="13" t="n">
        <v>100000</v>
      </c>
      <c r="K1918" s="13">
        <f>IFERROR($H1918/$I1918,"")</f>
        <v/>
      </c>
      <c r="L1918" s="13" t="n">
        <v>250000</v>
      </c>
      <c r="M1918" t="inlineStr">
        <is>
          <t>TN, LA, KS</t>
        </is>
      </c>
      <c r="N1918" t="inlineStr">
        <is>
          <t>No</t>
        </is>
      </c>
      <c r="O1918" t="inlineStr">
        <is>
          <t>Not stated</t>
        </is>
      </c>
      <c r="Q1918" s="9" t="inlineStr">
        <is>
          <t>https://grantcue.com/foundations/swank-family-foundation-843146076</t>
        </is>
      </c>
    </row>
    <row r="1919">
      <c r="A1919">
        <f>IF($E1919=$E1918,$A1918+1,1)</f>
        <v/>
      </c>
      <c r="B1919" t="inlineStr">
        <is>
          <t>WATERS CHARITABLE FOUNDATION</t>
        </is>
      </c>
      <c r="C1919" t="inlineStr">
        <is>
          <t>73-1323325</t>
        </is>
      </c>
      <c r="D1919" t="inlineStr">
        <is>
          <t>Oklahoma</t>
        </is>
      </c>
      <c r="E1919" t="inlineStr">
        <is>
          <t>OK</t>
        </is>
      </c>
      <c r="F1919" t="n">
        <v>2024</v>
      </c>
      <c r="G1919" t="n">
        <v>2</v>
      </c>
      <c r="H1919" s="13" t="n">
        <v>1244470</v>
      </c>
      <c r="I1919" s="12" t="n">
        <v>53</v>
      </c>
      <c r="J1919" s="13" t="n">
        <v>15000</v>
      </c>
      <c r="K1919" s="13">
        <f>IFERROR($H1919/$I1919,"")</f>
        <v/>
      </c>
      <c r="L1919" s="13" t="n">
        <v>200000</v>
      </c>
      <c r="M1919" t="inlineStr">
        <is>
          <t>FL, DC, IL</t>
        </is>
      </c>
      <c r="N1919" t="inlineStr">
        <is>
          <t>No</t>
        </is>
      </c>
      <c r="O1919" t="inlineStr">
        <is>
          <t>Not stated</t>
        </is>
      </c>
      <c r="Q1919" s="9" t="inlineStr">
        <is>
          <t>https://grantcue.com/foundations/waters-charitable-foundation-731323325</t>
        </is>
      </c>
    </row>
    <row r="1920">
      <c r="A1920">
        <f>IF($E1920=$E1919,$A1919+1,1)</f>
        <v/>
      </c>
      <c r="B1920" t="inlineStr">
        <is>
          <t>THE DAVID B WATERS CHARITABLE FOUNDATION</t>
        </is>
      </c>
      <c r="C1920" t="inlineStr">
        <is>
          <t>81-6856059</t>
        </is>
      </c>
      <c r="D1920" t="inlineStr">
        <is>
          <t>Oklahoma</t>
        </is>
      </c>
      <c r="E1920" t="inlineStr">
        <is>
          <t>OK</t>
        </is>
      </c>
      <c r="F1920" t="n">
        <v>2025</v>
      </c>
      <c r="G1920" t="n">
        <v>2</v>
      </c>
      <c r="H1920" s="13" t="n">
        <v>1217903</v>
      </c>
      <c r="I1920" s="12" t="n">
        <v>8</v>
      </c>
      <c r="J1920" s="13" t="n">
        <v>177825</v>
      </c>
      <c r="K1920" s="13">
        <f>IFERROR($H1920/$I1920,"")</f>
        <v/>
      </c>
      <c r="L1920" s="13" t="n">
        <v>200000</v>
      </c>
      <c r="M1920" t="inlineStr">
        <is>
          <t>MI, VA</t>
        </is>
      </c>
      <c r="N1920" t="inlineStr">
        <is>
          <t>No</t>
        </is>
      </c>
      <c r="O1920" t="inlineStr">
        <is>
          <t>Not stated</t>
        </is>
      </c>
      <c r="Q1920" s="9" t="inlineStr">
        <is>
          <t>https://grantcue.com/foundations/the-david-b-waters-charitable-foundation-816856059</t>
        </is>
      </c>
    </row>
    <row r="1921">
      <c r="A1921">
        <f>IF($E1921=$E1920,$A1920+1,1)</f>
        <v/>
      </c>
      <c r="B1921" t="inlineStr">
        <is>
          <t>KARL &amp; GEORGIA MARTIN SRANNA BELLE FLYNN KARL &amp; JUNE MARTIN JR FDN</t>
        </is>
      </c>
      <c r="C1921" t="inlineStr">
        <is>
          <t>73-1504147</t>
        </is>
      </c>
      <c r="D1921" t="inlineStr">
        <is>
          <t>Oklahoma</t>
        </is>
      </c>
      <c r="E1921" t="inlineStr">
        <is>
          <t>OK</t>
        </is>
      </c>
      <c r="F1921" t="n">
        <v>2025</v>
      </c>
      <c r="G1921" t="n">
        <v>2</v>
      </c>
      <c r="H1921" s="13" t="n">
        <v>1215000</v>
      </c>
      <c r="I1921" s="12" t="n">
        <v>24</v>
      </c>
      <c r="J1921" s="13" t="n">
        <v>46250</v>
      </c>
      <c r="K1921" s="13">
        <f>IFERROR($H1921/$I1921,"")</f>
        <v/>
      </c>
      <c r="L1921" s="13" t="n">
        <v>105000</v>
      </c>
      <c r="N1921" t="inlineStr">
        <is>
          <t>Yes</t>
        </is>
      </c>
      <c r="O1921" t="inlineStr">
        <is>
          <t>Yes</t>
        </is>
      </c>
      <c r="P1921" s="9" t="inlineStr">
        <is>
          <t>https://www.trustok.com/</t>
        </is>
      </c>
      <c r="Q1921" s="9" t="inlineStr">
        <is>
          <t>https://grantcue.com/foundations/karl-and-georgia-martin-sranna-belle-flynn-karl-and-june-martin-jr-fdn-731504147</t>
        </is>
      </c>
    </row>
    <row r="1922">
      <c r="A1922">
        <f>IF($E1922=$E1921,$A1921+1,1)</f>
        <v/>
      </c>
      <c r="B1922" t="inlineStr">
        <is>
          <t>THE MANO FOUNDATION</t>
        </is>
      </c>
      <c r="C1922" t="inlineStr">
        <is>
          <t>88-1525219</t>
        </is>
      </c>
      <c r="D1922" t="inlineStr">
        <is>
          <t>Oklahoma</t>
        </is>
      </c>
      <c r="E1922" t="inlineStr">
        <is>
          <t>OK</t>
        </is>
      </c>
      <c r="F1922" t="n">
        <v>2025</v>
      </c>
      <c r="G1922" t="n">
        <v>2</v>
      </c>
      <c r="H1922" s="13" t="n">
        <v>1175750</v>
      </c>
      <c r="I1922" s="12" t="n">
        <v>68</v>
      </c>
      <c r="J1922" s="13" t="n">
        <v>15000</v>
      </c>
      <c r="K1922" s="13">
        <f>IFERROR($H1922/$I1922,"")</f>
        <v/>
      </c>
      <c r="L1922" s="13" t="n">
        <v>60000</v>
      </c>
      <c r="M1922" t="inlineStr">
        <is>
          <t>TX, CO</t>
        </is>
      </c>
      <c r="N1922" t="inlineStr">
        <is>
          <t>No</t>
        </is>
      </c>
      <c r="O1922" t="inlineStr">
        <is>
          <t>Not stated</t>
        </is>
      </c>
      <c r="Q1922" s="9" t="inlineStr">
        <is>
          <t>https://grantcue.com/foundations/the-mano-foundation-881525219</t>
        </is>
      </c>
    </row>
    <row r="1923">
      <c r="A1923">
        <f>IF($E1923=$E1922,$A1922+1,1)</f>
        <v/>
      </c>
      <c r="B1923" t="inlineStr">
        <is>
          <t>THE BARTHOLOMEW PRIVATE FOUNDATION</t>
        </is>
      </c>
      <c r="C1923" t="inlineStr">
        <is>
          <t>26-2198972</t>
        </is>
      </c>
      <c r="D1923" t="inlineStr">
        <is>
          <t>Oklahoma</t>
        </is>
      </c>
      <c r="E1923" t="inlineStr">
        <is>
          <t>OK</t>
        </is>
      </c>
      <c r="F1923" t="n">
        <v>2025</v>
      </c>
      <c r="G1923" t="n">
        <v>2</v>
      </c>
      <c r="H1923" s="13" t="n">
        <v>1175000</v>
      </c>
      <c r="I1923" s="12" t="n">
        <v>12</v>
      </c>
      <c r="J1923" s="13" t="n">
        <v>100000</v>
      </c>
      <c r="K1923" s="13">
        <f>IFERROR($H1923/$I1923,"")</f>
        <v/>
      </c>
      <c r="L1923" s="13" t="n">
        <v>150000</v>
      </c>
      <c r="M1923" t="inlineStr">
        <is>
          <t>TX, NC, VA</t>
        </is>
      </c>
      <c r="N1923" t="inlineStr">
        <is>
          <t>No</t>
        </is>
      </c>
      <c r="O1923" t="inlineStr">
        <is>
          <t>Not stated</t>
        </is>
      </c>
      <c r="Q1923" s="9" t="inlineStr">
        <is>
          <t>https://grantcue.com/foundations/the-bartholomew-private-foundation-262198972</t>
        </is>
      </c>
    </row>
    <row r="1924">
      <c r="A1924">
        <f>IF($E1924=$E1923,$A1923+1,1)</f>
        <v/>
      </c>
      <c r="B1924" t="inlineStr">
        <is>
          <t>SUSAN J GLAZER FOUNDATION</t>
        </is>
      </c>
      <c r="C1924" t="inlineStr">
        <is>
          <t>42-1258466</t>
        </is>
      </c>
      <c r="D1924" t="inlineStr">
        <is>
          <t>Oklahoma</t>
        </is>
      </c>
      <c r="E1924" t="inlineStr">
        <is>
          <t>OK</t>
        </is>
      </c>
      <c r="F1924" t="n">
        <v>2024</v>
      </c>
      <c r="G1924" t="n">
        <v>1</v>
      </c>
      <c r="H1924" s="13" t="n">
        <v>1168754</v>
      </c>
      <c r="I1924" s="12" t="n">
        <v>16</v>
      </c>
      <c r="J1924" s="13" t="n">
        <v>37500</v>
      </c>
      <c r="K1924" s="13">
        <f>IFERROR($H1924/$I1924,"")</f>
        <v/>
      </c>
      <c r="L1924" s="13" t="n">
        <v>692754</v>
      </c>
      <c r="M1924" t="inlineStr">
        <is>
          <t>IA, CA, CO</t>
        </is>
      </c>
      <c r="N1924" t="inlineStr">
        <is>
          <t>No</t>
        </is>
      </c>
      <c r="O1924" t="inlineStr">
        <is>
          <t>Not stated</t>
        </is>
      </c>
      <c r="Q1924" s="9" t="inlineStr">
        <is>
          <t>https://grantcue.com/foundations/susan-j-glazer-foundation-421258466</t>
        </is>
      </c>
    </row>
    <row r="1925">
      <c r="A1925">
        <f>IF($E1925=$E1924,$A1924+1,1)</f>
        <v/>
      </c>
      <c r="B1925" t="inlineStr">
        <is>
          <t>The Robinson Foundation</t>
        </is>
      </c>
      <c r="C1925" t="inlineStr">
        <is>
          <t>73-1014526</t>
        </is>
      </c>
      <c r="D1925" t="inlineStr">
        <is>
          <t>Oklahoma</t>
        </is>
      </c>
      <c r="E1925" t="inlineStr">
        <is>
          <t>OK</t>
        </is>
      </c>
      <c r="F1925" t="n">
        <v>2023</v>
      </c>
      <c r="G1925" t="n">
        <v>1</v>
      </c>
      <c r="H1925" s="13" t="n">
        <v>1156460</v>
      </c>
      <c r="I1925" s="12" t="n">
        <v>29</v>
      </c>
      <c r="J1925" s="13" t="n">
        <v>25000</v>
      </c>
      <c r="K1925" s="13">
        <f>IFERROR($H1925/$I1925,"")</f>
        <v/>
      </c>
      <c r="L1925" s="13" t="n">
        <v>369525</v>
      </c>
      <c r="N1925" t="inlineStr">
        <is>
          <t>No</t>
        </is>
      </c>
      <c r="O1925" t="inlineStr">
        <is>
          <t>Not stated</t>
        </is>
      </c>
      <c r="Q1925" s="9" t="inlineStr">
        <is>
          <t>https://grantcue.com/foundations/the-robinson-foundation-731014526</t>
        </is>
      </c>
    </row>
    <row r="1926">
      <c r="A1926">
        <f>IF($E1926=$E1925,$A1925+1,1)</f>
        <v/>
      </c>
      <c r="B1926" t="inlineStr">
        <is>
          <t>THOMAS AND FRANCES MCGREGOR FOUNDATION</t>
        </is>
      </c>
      <c r="C1926" t="inlineStr">
        <is>
          <t>52-6041498</t>
        </is>
      </c>
      <c r="D1926" t="inlineStr">
        <is>
          <t>Oklahoma</t>
        </is>
      </c>
      <c r="E1926" t="inlineStr">
        <is>
          <t>OK</t>
        </is>
      </c>
      <c r="F1926" t="n">
        <v>2025</v>
      </c>
      <c r="G1926" t="n">
        <v>2</v>
      </c>
      <c r="H1926" s="13" t="n">
        <v>1121400</v>
      </c>
      <c r="I1926" s="12" t="n">
        <v>10</v>
      </c>
      <c r="J1926" s="13" t="n">
        <v>52500</v>
      </c>
      <c r="K1926" s="13">
        <f>IFERROR($H1926/$I1926,"")</f>
        <v/>
      </c>
      <c r="L1926" s="13" t="n">
        <v>290400</v>
      </c>
      <c r="M1926" t="inlineStr">
        <is>
          <t>NV, CO, TX</t>
        </is>
      </c>
      <c r="N1926" t="inlineStr">
        <is>
          <t>No</t>
        </is>
      </c>
      <c r="O1926" t="inlineStr">
        <is>
          <t>Not stated</t>
        </is>
      </c>
      <c r="Q1926" s="9" t="inlineStr">
        <is>
          <t>https://grantcue.com/foundations/thomas-and-frances-mcgregor-foundation-526041498</t>
        </is>
      </c>
    </row>
    <row r="1927">
      <c r="A1927">
        <f>IF($E1927=$E1926,$A1926+1,1)</f>
        <v/>
      </c>
      <c r="B1927" t="inlineStr">
        <is>
          <t>RALPH FOUNDATION INC</t>
        </is>
      </c>
      <c r="C1927" t="inlineStr">
        <is>
          <t>87-4064361</t>
        </is>
      </c>
      <c r="D1927" t="inlineStr">
        <is>
          <t>Oklahoma</t>
        </is>
      </c>
      <c r="E1927" t="inlineStr">
        <is>
          <t>OK</t>
        </is>
      </c>
      <c r="F1927" t="n">
        <v>2025</v>
      </c>
      <c r="G1927" t="n">
        <v>2</v>
      </c>
      <c r="H1927" s="13" t="n">
        <v>1108550</v>
      </c>
      <c r="I1927" s="12" t="n">
        <v>11</v>
      </c>
      <c r="J1927" s="13" t="n">
        <v>48000</v>
      </c>
      <c r="K1927" s="13">
        <f>IFERROR($H1927/$I1927,"")</f>
        <v/>
      </c>
      <c r="L1927" s="13" t="n">
        <v>435000</v>
      </c>
      <c r="M1927" t="inlineStr">
        <is>
          <t>IL, MA, CA</t>
        </is>
      </c>
      <c r="N1927" t="inlineStr">
        <is>
          <t>No</t>
        </is>
      </c>
      <c r="O1927" t="inlineStr">
        <is>
          <t>Not stated</t>
        </is>
      </c>
      <c r="Q1927" s="9" t="inlineStr">
        <is>
          <t>https://grantcue.com/foundations/ralph-foundation-inc-874064361</t>
        </is>
      </c>
    </row>
    <row r="1928">
      <c r="A1928">
        <f>IF($E1928=$E1927,$A1927+1,1)</f>
        <v/>
      </c>
      <c r="B1928" t="inlineStr">
        <is>
          <t>ZARROW FAMILIES FOUNDATION</t>
        </is>
      </c>
      <c r="C1928" t="inlineStr">
        <is>
          <t>73-1332141</t>
        </is>
      </c>
      <c r="D1928" t="inlineStr">
        <is>
          <t>Oklahoma</t>
        </is>
      </c>
      <c r="E1928" t="inlineStr">
        <is>
          <t>OK</t>
        </is>
      </c>
      <c r="F1928" t="n">
        <v>2024</v>
      </c>
      <c r="G1928" t="n">
        <v>1</v>
      </c>
      <c r="H1928" s="13" t="n">
        <v>1108250</v>
      </c>
      <c r="I1928" s="12" t="n">
        <v>46</v>
      </c>
      <c r="J1928" s="13" t="n">
        <v>19875</v>
      </c>
      <c r="K1928" s="13">
        <f>IFERROR($H1928/$I1928,"")</f>
        <v/>
      </c>
      <c r="L1928" s="13" t="n">
        <v>100000</v>
      </c>
      <c r="M1928" t="inlineStr">
        <is>
          <t>MI</t>
        </is>
      </c>
      <c r="N1928" t="inlineStr">
        <is>
          <t>No</t>
        </is>
      </c>
      <c r="O1928" t="inlineStr">
        <is>
          <t>Not stated</t>
        </is>
      </c>
      <c r="Q1928" s="9" t="inlineStr">
        <is>
          <t>https://grantcue.com/foundations/zarrow-families-foundation-731332141</t>
        </is>
      </c>
    </row>
    <row r="1929">
      <c r="A1929">
        <f>IF($E1929=$E1928,$A1928+1,1)</f>
        <v/>
      </c>
      <c r="B1929" t="inlineStr">
        <is>
          <t>VOSKUHL-STAAB CHARITABLE FOUNDATION</t>
        </is>
      </c>
      <c r="C1929" t="inlineStr">
        <is>
          <t>81-0576465</t>
        </is>
      </c>
      <c r="D1929" t="inlineStr">
        <is>
          <t>Oklahoma</t>
        </is>
      </c>
      <c r="E1929" t="inlineStr">
        <is>
          <t>OK</t>
        </is>
      </c>
      <c r="F1929" t="n">
        <v>2025</v>
      </c>
      <c r="G1929" t="n">
        <v>2</v>
      </c>
      <c r="H1929" s="13" t="n">
        <v>1106100</v>
      </c>
      <c r="I1929" s="12" t="n">
        <v>48</v>
      </c>
      <c r="J1929" s="13" t="n">
        <v>10000</v>
      </c>
      <c r="K1929" s="13">
        <f>IFERROR($H1929/$I1929,"")</f>
        <v/>
      </c>
      <c r="L1929" s="13" t="n">
        <v>102500</v>
      </c>
      <c r="M1929" t="inlineStr">
        <is>
          <t>CO, IL, TX</t>
        </is>
      </c>
      <c r="N1929" t="inlineStr">
        <is>
          <t>No</t>
        </is>
      </c>
      <c r="O1929" t="inlineStr">
        <is>
          <t>Not stated</t>
        </is>
      </c>
      <c r="Q1929" s="9" t="inlineStr">
        <is>
          <t>https://grantcue.com/foundations/voskuhl-staab-charitable-foundation-810576465</t>
        </is>
      </c>
    </row>
    <row r="1930">
      <c r="A1930">
        <f>IF($E1930=$E1929,$A1929+1,1)</f>
        <v/>
      </c>
      <c r="B1930" t="inlineStr">
        <is>
          <t>HARRIS FOUNDATION INC</t>
        </is>
      </c>
      <c r="C1930" t="inlineStr">
        <is>
          <t>73-6093072</t>
        </is>
      </c>
      <c r="D1930" t="inlineStr">
        <is>
          <t>Oklahoma</t>
        </is>
      </c>
      <c r="E1930" t="inlineStr">
        <is>
          <t>OK</t>
        </is>
      </c>
      <c r="F1930" t="n">
        <v>2025</v>
      </c>
      <c r="G1930" t="n">
        <v>2</v>
      </c>
      <c r="H1930" s="13" t="n">
        <v>1105500</v>
      </c>
      <c r="I1930" s="12" t="n">
        <v>145</v>
      </c>
      <c r="J1930" s="13" t="n">
        <v>5000</v>
      </c>
      <c r="K1930" s="13">
        <f>IFERROR($H1930/$I1930,"")</f>
        <v/>
      </c>
      <c r="L1930" s="13" t="n">
        <v>25000</v>
      </c>
      <c r="M1930" t="inlineStr">
        <is>
          <t>MD, AR</t>
        </is>
      </c>
      <c r="N1930" t="inlineStr">
        <is>
          <t>Yes</t>
        </is>
      </c>
      <c r="O1930" t="inlineStr">
        <is>
          <t>Yes</t>
        </is>
      </c>
      <c r="Q1930" s="9" t="inlineStr">
        <is>
          <t>https://grantcue.com/foundations/harris-foundation-inc-736093072</t>
        </is>
      </c>
    </row>
    <row r="1931">
      <c r="A1931">
        <f>IF($E1931=$E1930,$A1930+1,1)</f>
        <v/>
      </c>
      <c r="B1931" t="inlineStr">
        <is>
          <t>ED DARBY FOUNDATION INC</t>
        </is>
      </c>
      <c r="C1931" t="inlineStr">
        <is>
          <t>46-3570793</t>
        </is>
      </c>
      <c r="D1931" t="inlineStr">
        <is>
          <t>Oklahoma</t>
        </is>
      </c>
      <c r="E1931" t="inlineStr">
        <is>
          <t>OK</t>
        </is>
      </c>
      <c r="F1931" t="n">
        <v>2024</v>
      </c>
      <c r="G1931" t="n">
        <v>1</v>
      </c>
      <c r="H1931" s="13" t="n">
        <v>1095512</v>
      </c>
      <c r="I1931" s="12" t="n">
        <v>46</v>
      </c>
      <c r="J1931" s="13" t="n">
        <v>10200</v>
      </c>
      <c r="K1931" s="13">
        <f>IFERROR($H1931/$I1931,"")</f>
        <v/>
      </c>
      <c r="L1931" s="13" t="n">
        <v>292455</v>
      </c>
      <c r="M1931" t="inlineStr">
        <is>
          <t>TN</t>
        </is>
      </c>
      <c r="N1931" t="inlineStr">
        <is>
          <t>Yes</t>
        </is>
      </c>
      <c r="O1931" t="inlineStr">
        <is>
          <t>Yes</t>
        </is>
      </c>
      <c r="P1931" s="9" t="inlineStr">
        <is>
          <t>https://www.eddarbyfoundation.org/</t>
        </is>
      </c>
      <c r="Q1931" s="9" t="inlineStr">
        <is>
          <t>https://grantcue.com/foundations/ed-darby-foundation-inc-463570793</t>
        </is>
      </c>
    </row>
    <row r="1932">
      <c r="A1932">
        <f>IF($E1932=$E1931,$A1931+1,1)</f>
        <v/>
      </c>
      <c r="B1932" t="inlineStr">
        <is>
          <t>Hume Family Foundation</t>
        </is>
      </c>
      <c r="C1932" t="inlineStr">
        <is>
          <t>88-3282209</t>
        </is>
      </c>
      <c r="D1932" t="inlineStr">
        <is>
          <t>Oklahoma</t>
        </is>
      </c>
      <c r="E1932" t="inlineStr">
        <is>
          <t>OK</t>
        </is>
      </c>
      <c r="F1932" t="n">
        <v>2024</v>
      </c>
      <c r="G1932" t="n">
        <v>1</v>
      </c>
      <c r="H1932" s="13" t="n">
        <v>1070000</v>
      </c>
      <c r="I1932" s="12" t="n">
        <v>14</v>
      </c>
      <c r="J1932" s="13" t="n">
        <v>10000</v>
      </c>
      <c r="K1932" s="13">
        <f>IFERROR($H1932/$I1932,"")</f>
        <v/>
      </c>
      <c r="L1932" s="13" t="n">
        <v>750000</v>
      </c>
      <c r="M1932" t="inlineStr">
        <is>
          <t>OH, TX, VA</t>
        </is>
      </c>
      <c r="N1932" t="inlineStr">
        <is>
          <t>No</t>
        </is>
      </c>
      <c r="O1932" t="inlineStr">
        <is>
          <t>Not stated</t>
        </is>
      </c>
      <c r="Q1932" s="9" t="inlineStr">
        <is>
          <t>https://grantcue.com/foundations/hume-family-foundation-883282209</t>
        </is>
      </c>
    </row>
    <row r="1933">
      <c r="A1933">
        <f>IF($E1933=$E1932,$A1932+1,1)</f>
        <v/>
      </c>
      <c r="B1933" t="inlineStr">
        <is>
          <t>THE SALVATION POEM FOUNDATION INC</t>
        </is>
      </c>
      <c r="C1933" t="inlineStr">
        <is>
          <t>27-2652577</t>
        </is>
      </c>
      <c r="D1933" t="inlineStr">
        <is>
          <t>Oklahoma</t>
        </is>
      </c>
      <c r="E1933" t="inlineStr">
        <is>
          <t>OK</t>
        </is>
      </c>
      <c r="F1933" t="n">
        <v>2024</v>
      </c>
      <c r="G1933" t="n">
        <v>1</v>
      </c>
      <c r="H1933" s="13" t="n">
        <v>1066142</v>
      </c>
      <c r="I1933" s="12" t="n">
        <v>11</v>
      </c>
      <c r="J1933" s="13" t="n">
        <v>24000</v>
      </c>
      <c r="K1933" s="13">
        <f>IFERROR($H1933/$I1933,"")</f>
        <v/>
      </c>
      <c r="L1933" s="13" t="n">
        <v>744000</v>
      </c>
      <c r="M1933" t="inlineStr">
        <is>
          <t>MN, CO, NC</t>
        </is>
      </c>
      <c r="N1933" t="inlineStr">
        <is>
          <t>No</t>
        </is>
      </c>
      <c r="O1933" t="inlineStr">
        <is>
          <t>Not stated</t>
        </is>
      </c>
      <c r="Q1933" s="9" t="inlineStr">
        <is>
          <t>https://grantcue.com/foundations/the-salvation-poem-foundation-inc-272652577</t>
        </is>
      </c>
    </row>
    <row r="1934">
      <c r="A1934">
        <f>IF($E1934=$E1933,$A1933+1,1)</f>
        <v/>
      </c>
      <c r="B1934" t="inlineStr">
        <is>
          <t>GRACE F LAMB TRUST A</t>
        </is>
      </c>
      <c r="C1934" t="inlineStr">
        <is>
          <t>13-6210809</t>
        </is>
      </c>
      <c r="D1934" t="inlineStr">
        <is>
          <t>Oklahoma</t>
        </is>
      </c>
      <c r="E1934" t="inlineStr">
        <is>
          <t>OK</t>
        </is>
      </c>
      <c r="F1934" t="n">
        <v>2025</v>
      </c>
      <c r="G1934" t="n">
        <v>2</v>
      </c>
      <c r="H1934" s="13" t="n">
        <v>1059489</v>
      </c>
      <c r="I1934" s="12" t="n">
        <v>7</v>
      </c>
      <c r="J1934" s="13" t="n">
        <v>42514</v>
      </c>
      <c r="K1934" s="13">
        <f>IFERROR($H1934/$I1934,"")</f>
        <v/>
      </c>
      <c r="L1934" s="13" t="n">
        <v>549323</v>
      </c>
      <c r="M1934" t="inlineStr">
        <is>
          <t>GA, NY, TX</t>
        </is>
      </c>
      <c r="N1934" t="inlineStr">
        <is>
          <t>No</t>
        </is>
      </c>
      <c r="O1934" t="inlineStr">
        <is>
          <t>Not stated</t>
        </is>
      </c>
      <c r="Q1934" s="9" t="inlineStr">
        <is>
          <t>https://grantcue.com/foundations/grace-f-lamb-trust-a-136210809</t>
        </is>
      </c>
    </row>
    <row r="1935">
      <c r="A1935">
        <f>IF($E1935=$E1934,$A1934+1,1)</f>
        <v/>
      </c>
      <c r="B1935" t="inlineStr">
        <is>
          <t>JESS L AND MIRIAM B STEVENS FOUNDATION</t>
        </is>
      </c>
      <c r="C1935" t="inlineStr">
        <is>
          <t>73-1557364</t>
        </is>
      </c>
      <c r="D1935" t="inlineStr">
        <is>
          <t>Oklahoma</t>
        </is>
      </c>
      <c r="E1935" t="inlineStr">
        <is>
          <t>OK</t>
        </is>
      </c>
      <c r="F1935" t="n">
        <v>2024</v>
      </c>
      <c r="G1935" t="n">
        <v>1</v>
      </c>
      <c r="H1935" s="13" t="n">
        <v>1058782</v>
      </c>
      <c r="I1935" s="12" t="n">
        <v>44</v>
      </c>
      <c r="J1935" s="13" t="n">
        <v>10000</v>
      </c>
      <c r="K1935" s="13">
        <f>IFERROR($H1935/$I1935,"")</f>
        <v/>
      </c>
      <c r="L1935" s="13" t="n">
        <v>252210</v>
      </c>
      <c r="M1935" t="inlineStr">
        <is>
          <t>AR, MO, TX</t>
        </is>
      </c>
      <c r="N1935" t="inlineStr">
        <is>
          <t>Yes</t>
        </is>
      </c>
      <c r="O1935" t="inlineStr">
        <is>
          <t>Yes</t>
        </is>
      </c>
      <c r="Q1935" s="9" t="inlineStr">
        <is>
          <t>https://grantcue.com/foundations/jess-l-and-miriam-b-stevens-foundation-731557364</t>
        </is>
      </c>
    </row>
    <row r="1936">
      <c r="A1936">
        <f>IF($E1936=$E1935,$A1935+1,1)</f>
        <v/>
      </c>
      <c r="B1936" t="inlineStr">
        <is>
          <t>AVERY FAMILY TRUST</t>
        </is>
      </c>
      <c r="C1936" t="inlineStr">
        <is>
          <t>73-6314003</t>
        </is>
      </c>
      <c r="D1936" t="inlineStr">
        <is>
          <t>Oklahoma</t>
        </is>
      </c>
      <c r="E1936" t="inlineStr">
        <is>
          <t>OK</t>
        </is>
      </c>
      <c r="F1936" t="n">
        <v>2024</v>
      </c>
      <c r="G1936" t="n">
        <v>1</v>
      </c>
      <c r="H1936" s="13" t="n">
        <v>1052000</v>
      </c>
      <c r="I1936" s="12" t="n">
        <v>19</v>
      </c>
      <c r="J1936" s="13" t="n">
        <v>30000</v>
      </c>
      <c r="K1936" s="13">
        <f>IFERROR($H1936/$I1936,"")</f>
        <v/>
      </c>
      <c r="L1936" s="13" t="n">
        <v>275000</v>
      </c>
      <c r="M1936" t="inlineStr">
        <is>
          <t>NY, CA</t>
        </is>
      </c>
      <c r="N1936" t="inlineStr">
        <is>
          <t>No</t>
        </is>
      </c>
      <c r="O1936" t="inlineStr">
        <is>
          <t>Not stated</t>
        </is>
      </c>
      <c r="Q1936" s="9" t="inlineStr">
        <is>
          <t>https://grantcue.com/foundations/avery-family-trust-c-o-midfirst-bank-736314003</t>
        </is>
      </c>
    </row>
    <row r="1937">
      <c r="A1937">
        <f>IF($E1937=$E1936,$A1936+1,1)</f>
        <v/>
      </c>
      <c r="B1937" t="inlineStr">
        <is>
          <t>COMMONWEALTH FOUNDATION</t>
        </is>
      </c>
      <c r="C1937" t="inlineStr">
        <is>
          <t>73-1463741</t>
        </is>
      </c>
      <c r="D1937" t="inlineStr">
        <is>
          <t>Oklahoma</t>
        </is>
      </c>
      <c r="E1937" t="inlineStr">
        <is>
          <t>OK</t>
        </is>
      </c>
      <c r="F1937" t="n">
        <v>2025</v>
      </c>
      <c r="G1937" t="n">
        <v>2</v>
      </c>
      <c r="H1937" s="13" t="n">
        <v>1038000</v>
      </c>
      <c r="I1937" s="12" t="n">
        <v>37</v>
      </c>
      <c r="J1937" s="13" t="n">
        <v>20000</v>
      </c>
      <c r="K1937" s="13">
        <f>IFERROR($H1937/$I1937,"")</f>
        <v/>
      </c>
      <c r="L1937" s="13" t="n">
        <v>75000</v>
      </c>
      <c r="M1937" t="inlineStr">
        <is>
          <t>KS</t>
        </is>
      </c>
      <c r="N1937" t="inlineStr">
        <is>
          <t>Yes</t>
        </is>
      </c>
      <c r="O1937" t="inlineStr">
        <is>
          <t>Not stated</t>
        </is>
      </c>
      <c r="Q1937" s="9" t="inlineStr">
        <is>
          <t>https://grantcue.com/foundations/commonwealth-foundation-731463741</t>
        </is>
      </c>
    </row>
    <row r="1938">
      <c r="A1938">
        <f>IF($E1938=$E1937,$A1937+1,1)</f>
        <v/>
      </c>
      <c r="B1938" t="inlineStr">
        <is>
          <t>THE OXLEY FOUNDATION</t>
        </is>
      </c>
      <c r="C1938" t="inlineStr">
        <is>
          <t>73-6224031</t>
        </is>
      </c>
      <c r="D1938" t="inlineStr">
        <is>
          <t>Oklahoma</t>
        </is>
      </c>
      <c r="E1938" t="inlineStr">
        <is>
          <t>OK</t>
        </is>
      </c>
      <c r="F1938" t="n">
        <v>2024</v>
      </c>
      <c r="G1938" t="n">
        <v>1</v>
      </c>
      <c r="H1938" s="13" t="n">
        <v>1031716</v>
      </c>
      <c r="I1938" s="12" t="n">
        <v>7</v>
      </c>
      <c r="J1938" s="13" t="n">
        <v>50000</v>
      </c>
      <c r="K1938" s="13">
        <f>IFERROR($H1938/$I1938,"")</f>
        <v/>
      </c>
      <c r="L1938" s="13" t="n">
        <v>750000</v>
      </c>
      <c r="N1938" t="inlineStr">
        <is>
          <t>No</t>
        </is>
      </c>
      <c r="O1938" t="inlineStr">
        <is>
          <t>Not stated</t>
        </is>
      </c>
      <c r="Q1938" s="9" t="inlineStr">
        <is>
          <t>https://grantcue.com/foundations/the-oxley-foundation-736224031</t>
        </is>
      </c>
    </row>
    <row r="1939">
      <c r="A1939">
        <f>IF($E1939=$E1938,$A1938+1,1)</f>
        <v/>
      </c>
      <c r="B1939" t="inlineStr">
        <is>
          <t>ROBERT S &amp; GRAYCE B KERR FOUNDATION</t>
        </is>
      </c>
      <c r="C1939" t="inlineStr">
        <is>
          <t>73-1256123</t>
        </is>
      </c>
      <c r="D1939" t="inlineStr">
        <is>
          <t>Oklahoma</t>
        </is>
      </c>
      <c r="E1939" t="inlineStr">
        <is>
          <t>OK</t>
        </is>
      </c>
      <c r="F1939" t="n">
        <v>2024</v>
      </c>
      <c r="G1939" t="n">
        <v>1</v>
      </c>
      <c r="H1939" s="13" t="n">
        <v>1025000</v>
      </c>
      <c r="I1939" s="12" t="n">
        <v>12</v>
      </c>
      <c r="J1939" s="13" t="n">
        <v>20000</v>
      </c>
      <c r="K1939" s="13">
        <f>IFERROR($H1939/$I1939,"")</f>
        <v/>
      </c>
      <c r="L1939" s="13" t="n">
        <v>241000</v>
      </c>
      <c r="M1939" t="inlineStr">
        <is>
          <t>WY, VA</t>
        </is>
      </c>
      <c r="N1939" t="inlineStr">
        <is>
          <t>No</t>
        </is>
      </c>
      <c r="O1939" t="inlineStr">
        <is>
          <t>Not stated</t>
        </is>
      </c>
      <c r="Q1939" s="9" t="inlineStr">
        <is>
          <t>https://grantcue.com/foundations/robert-s-and-grayce-b-kerr-foundation-731256123</t>
        </is>
      </c>
    </row>
    <row r="1940">
      <c r="A1940">
        <f>IF($E1940=$E1939,$A1939+1,1)</f>
        <v/>
      </c>
      <c r="B1940" t="inlineStr">
        <is>
          <t>Ad Astra Foundation</t>
        </is>
      </c>
      <c r="C1940" t="inlineStr">
        <is>
          <t>73-1278163</t>
        </is>
      </c>
      <c r="D1940" t="inlineStr">
        <is>
          <t>Oklahoma</t>
        </is>
      </c>
      <c r="E1940" t="inlineStr">
        <is>
          <t>OK</t>
        </is>
      </c>
      <c r="F1940" t="n">
        <v>2024</v>
      </c>
      <c r="G1940" t="n">
        <v>1</v>
      </c>
      <c r="H1940" s="13" t="n">
        <v>1024887</v>
      </c>
      <c r="I1940" s="12" t="n">
        <v>32</v>
      </c>
      <c r="J1940" s="13" t="n">
        <v>6000</v>
      </c>
      <c r="K1940" s="13">
        <f>IFERROR($H1940/$I1940,"")</f>
        <v/>
      </c>
      <c r="L1940" s="13" t="n">
        <v>516667</v>
      </c>
      <c r="M1940" t="inlineStr">
        <is>
          <t>TX, VA</t>
        </is>
      </c>
      <c r="N1940" t="inlineStr">
        <is>
          <t>No</t>
        </is>
      </c>
      <c r="O1940" t="inlineStr">
        <is>
          <t>Not stated</t>
        </is>
      </c>
      <c r="Q1940" s="9" t="inlineStr">
        <is>
          <t>https://grantcue.com/foundations/ad-astra-foundation-731278163</t>
        </is>
      </c>
    </row>
    <row r="1941">
      <c r="A1941">
        <f>IF($E1941=$E1940,$A1940+1,1)</f>
        <v/>
      </c>
      <c r="B1941" t="inlineStr">
        <is>
          <t>Wilshire Charitable Foundation</t>
        </is>
      </c>
      <c r="C1941" t="inlineStr">
        <is>
          <t>20-3873060</t>
        </is>
      </c>
      <c r="D1941" t="inlineStr">
        <is>
          <t>Oklahoma</t>
        </is>
      </c>
      <c r="E1941" t="inlineStr">
        <is>
          <t>OK</t>
        </is>
      </c>
      <c r="F1941" t="n">
        <v>2025</v>
      </c>
      <c r="G1941" t="n">
        <v>2</v>
      </c>
      <c r="H1941" s="13" t="n">
        <v>1019662</v>
      </c>
      <c r="I1941" s="12" t="n">
        <v>55</v>
      </c>
      <c r="J1941" s="13" t="n">
        <v>5000</v>
      </c>
      <c r="K1941" s="13">
        <f>IFERROR($H1941/$I1941,"")</f>
        <v/>
      </c>
      <c r="L1941" s="13" t="n">
        <v>125000</v>
      </c>
      <c r="M1941" t="inlineStr">
        <is>
          <t>IL, FL, MD</t>
        </is>
      </c>
      <c r="N1941" t="inlineStr">
        <is>
          <t>Yes</t>
        </is>
      </c>
      <c r="O1941" t="inlineStr">
        <is>
          <t>Not stated</t>
        </is>
      </c>
      <c r="Q1941" s="9" t="inlineStr">
        <is>
          <t>https://grantcue.com/foundations/wilshire-charitable-foundation-203873060</t>
        </is>
      </c>
    </row>
    <row r="1942">
      <c r="A1942">
        <f>IF($E1942=$E1941,$A1941+1,1)</f>
        <v/>
      </c>
      <c r="B1942" t="inlineStr">
        <is>
          <t>WILLIAM BARRY LOVE FOUNDATION INC</t>
        </is>
      </c>
      <c r="C1942" t="inlineStr">
        <is>
          <t>86-2872620</t>
        </is>
      </c>
      <c r="D1942" t="inlineStr">
        <is>
          <t>Oklahoma</t>
        </is>
      </c>
      <c r="E1942" t="inlineStr">
        <is>
          <t>OK</t>
        </is>
      </c>
      <c r="F1942" t="n">
        <v>2024</v>
      </c>
      <c r="G1942" t="n">
        <v>2</v>
      </c>
      <c r="H1942" s="13" t="n">
        <v>1019422</v>
      </c>
      <c r="I1942" s="12" t="n">
        <v>14</v>
      </c>
      <c r="J1942" s="13" t="n">
        <v>86235</v>
      </c>
      <c r="K1942" s="13">
        <f>IFERROR($H1942/$I1942,"")</f>
        <v/>
      </c>
      <c r="L1942" s="13" t="n">
        <v>150000</v>
      </c>
      <c r="N1942" t="inlineStr">
        <is>
          <t>No</t>
        </is>
      </c>
      <c r="O1942" t="inlineStr">
        <is>
          <t>Not stated</t>
        </is>
      </c>
      <c r="Q1942" s="9" t="inlineStr">
        <is>
          <t>https://grantcue.com/foundations/william-barry-love-foundation-inc-862872620</t>
        </is>
      </c>
    </row>
    <row r="1943">
      <c r="A1943">
        <f>IF($E1943=$E1942,$A1942+1,1)</f>
        <v/>
      </c>
      <c r="B1943" t="inlineStr">
        <is>
          <t>Rosebury Charitable Foundation</t>
        </is>
      </c>
      <c r="C1943" t="inlineStr">
        <is>
          <t>20-6185809</t>
        </is>
      </c>
      <c r="D1943" t="inlineStr">
        <is>
          <t>Oklahoma</t>
        </is>
      </c>
      <c r="E1943" t="inlineStr">
        <is>
          <t>OK</t>
        </is>
      </c>
      <c r="F1943" t="n">
        <v>2024</v>
      </c>
      <c r="G1943" t="n">
        <v>1</v>
      </c>
      <c r="H1943" s="13" t="n">
        <v>1007500</v>
      </c>
      <c r="I1943" s="12" t="n">
        <v>11</v>
      </c>
      <c r="J1943" s="13" t="n">
        <v>20000</v>
      </c>
      <c r="K1943" s="13">
        <f>IFERROR($H1943/$I1943,"")</f>
        <v/>
      </c>
      <c r="L1943" s="13" t="n">
        <v>800000</v>
      </c>
      <c r="M1943" t="inlineStr">
        <is>
          <t>IN, MO, DC</t>
        </is>
      </c>
      <c r="N1943" t="inlineStr">
        <is>
          <t>No</t>
        </is>
      </c>
      <c r="O1943" t="inlineStr">
        <is>
          <t>Not stated</t>
        </is>
      </c>
      <c r="Q1943" s="9" t="inlineStr">
        <is>
          <t>https://grantcue.com/foundations/rosebury-charitable-foundation-206185809</t>
        </is>
      </c>
    </row>
    <row r="1944">
      <c r="A1944">
        <f>IF($E1944=$E1943,$A1943+1,1)</f>
        <v/>
      </c>
      <c r="B1944" t="inlineStr">
        <is>
          <t>DARLA MOORE AND RICHARD RAINWATER FOUNDATION</t>
        </is>
      </c>
      <c r="C1944" t="inlineStr">
        <is>
          <t>27-3130736</t>
        </is>
      </c>
      <c r="D1944" t="inlineStr">
        <is>
          <t>South Carolina</t>
        </is>
      </c>
      <c r="E1944" t="inlineStr">
        <is>
          <t>SC</t>
        </is>
      </c>
      <c r="F1944" t="n">
        <v>2024</v>
      </c>
      <c r="G1944" t="n">
        <v>2</v>
      </c>
      <c r="H1944" s="13" t="n">
        <v>55450049</v>
      </c>
      <c r="I1944" s="12" t="n">
        <v>52</v>
      </c>
      <c r="J1944" s="13" t="n">
        <v>37500</v>
      </c>
      <c r="K1944" s="13">
        <f>IFERROR($H1944/$I1944,"")</f>
        <v/>
      </c>
      <c r="L1944" s="13" t="n">
        <v>19215182</v>
      </c>
      <c r="M1944" t="inlineStr">
        <is>
          <t>NY, NM, VA</t>
        </is>
      </c>
      <c r="N1944" t="inlineStr">
        <is>
          <t>No</t>
        </is>
      </c>
      <c r="O1944" t="inlineStr">
        <is>
          <t>Not stated</t>
        </is>
      </c>
      <c r="Q1944" s="9" t="inlineStr">
        <is>
          <t>https://grantcue.com/foundations/darla-moore-and-richard-rainwater-foundation-273130736</t>
        </is>
      </c>
    </row>
    <row r="1945">
      <c r="A1945">
        <f>IF($E1945=$E1944,$A1944+1,1)</f>
        <v/>
      </c>
      <c r="B1945" t="inlineStr">
        <is>
          <t>BlueCross BlueShield of South Carolina Foundation</t>
        </is>
      </c>
      <c r="C1945" t="inlineStr">
        <is>
          <t>22-3847938</t>
        </is>
      </c>
      <c r="D1945" t="inlineStr">
        <is>
          <t>South Carolina</t>
        </is>
      </c>
      <c r="E1945" t="inlineStr">
        <is>
          <t>SC</t>
        </is>
      </c>
      <c r="F1945" t="n">
        <v>2025</v>
      </c>
      <c r="G1945" t="n">
        <v>2</v>
      </c>
      <c r="H1945" s="13" t="n">
        <v>42704414</v>
      </c>
      <c r="I1945" s="12" t="n">
        <v>121</v>
      </c>
      <c r="J1945" s="13" t="n">
        <v>250000</v>
      </c>
      <c r="K1945" s="13">
        <f>IFERROR($H1945/$I1945,"")</f>
        <v/>
      </c>
      <c r="L1945" s="13" t="n">
        <v>2829874</v>
      </c>
      <c r="M1945" t="inlineStr">
        <is>
          <t>OR, NC, VA</t>
        </is>
      </c>
      <c r="N1945" t="inlineStr">
        <is>
          <t>No</t>
        </is>
      </c>
      <c r="O1945" t="inlineStr">
        <is>
          <t>Not stated</t>
        </is>
      </c>
      <c r="Q1945" s="9" t="inlineStr">
        <is>
          <t>https://grantcue.com/foundations/bluecross-blueshield-of-south-carolina-foundation-223847938</t>
        </is>
      </c>
    </row>
    <row r="1946">
      <c r="A1946">
        <f>IF($E1946=$E1945,$A1945+1,1)</f>
        <v/>
      </c>
      <c r="B1946" t="inlineStr">
        <is>
          <t>MEDTRONIC COMMUNITIES FOUNDATION</t>
        </is>
      </c>
      <c r="C1946" t="inlineStr">
        <is>
          <t>41-1306950</t>
        </is>
      </c>
      <c r="D1946" t="inlineStr">
        <is>
          <t>South Carolina</t>
        </is>
      </c>
      <c r="E1946" t="inlineStr">
        <is>
          <t>SC</t>
        </is>
      </c>
      <c r="F1946" t="n">
        <v>2024</v>
      </c>
      <c r="G1946" t="n">
        <v>2</v>
      </c>
      <c r="H1946" s="13" t="n">
        <v>29205603</v>
      </c>
      <c r="I1946" s="12" t="n">
        <v>29</v>
      </c>
      <c r="J1946" s="13" t="n">
        <v>250000</v>
      </c>
      <c r="K1946" s="13">
        <f>IFERROR($H1946/$I1946,"")</f>
        <v/>
      </c>
      <c r="L1946" s="13" t="n">
        <v>8232837</v>
      </c>
      <c r="M1946" t="inlineStr">
        <is>
          <t>DC, MN, CT</t>
        </is>
      </c>
      <c r="N1946" t="inlineStr">
        <is>
          <t>Yes</t>
        </is>
      </c>
      <c r="O1946" t="inlineStr">
        <is>
          <t>Yes</t>
        </is>
      </c>
      <c r="P1946" s="9" t="inlineStr">
        <is>
          <t>https://medtronic.com/EN-US/OUR-IMPACT/COMMUNITIES.HTML</t>
        </is>
      </c>
      <c r="Q1946" s="9" t="inlineStr">
        <is>
          <t>https://grantcue.com/foundations/medtronic-communities-foundation-411306950</t>
        </is>
      </c>
    </row>
    <row r="1947">
      <c r="A1947">
        <f>IF($E1947=$E1946,$A1946+1,1)</f>
        <v/>
      </c>
      <c r="B1947" t="inlineStr">
        <is>
          <t>HCA HEALTHCARE FOUNDATION</t>
        </is>
      </c>
      <c r="C1947" t="inlineStr">
        <is>
          <t>61-1230563</t>
        </is>
      </c>
      <c r="D1947" t="inlineStr">
        <is>
          <t>South Carolina</t>
        </is>
      </c>
      <c r="E1947" t="inlineStr">
        <is>
          <t>SC</t>
        </is>
      </c>
      <c r="F1947" t="n">
        <v>2024</v>
      </c>
      <c r="G1947" t="n">
        <v>1</v>
      </c>
      <c r="H1947" s="13" t="n">
        <v>25392215</v>
      </c>
      <c r="I1947" s="12" t="n">
        <v>999</v>
      </c>
      <c r="J1947" s="13" t="n">
        <v>5000</v>
      </c>
      <c r="K1947" s="13">
        <f>IFERROR($H1947/$I1947,"")</f>
        <v/>
      </c>
      <c r="L1947" s="13" t="n">
        <v>9651472</v>
      </c>
      <c r="M1947" t="inlineStr">
        <is>
          <t>TN, TX, CO</t>
        </is>
      </c>
      <c r="N1947" t="inlineStr">
        <is>
          <t>Yes</t>
        </is>
      </c>
      <c r="O1947" t="inlineStr">
        <is>
          <t>Yes</t>
        </is>
      </c>
      <c r="P1947" s="9" t="inlineStr">
        <is>
          <t>https://www.hcacaring.org/</t>
        </is>
      </c>
      <c r="Q1947" s="9" t="inlineStr">
        <is>
          <t>https://grantcue.com/foundations/hca-healthcare-foundation-611230563</t>
        </is>
      </c>
    </row>
    <row r="1948">
      <c r="A1948">
        <f>IF($E1948=$E1947,$A1947+1,1)</f>
        <v/>
      </c>
      <c r="B1948" t="inlineStr">
        <is>
          <t>THE DAVID AND JUNE TRONE FAMILY FOUNDATION</t>
        </is>
      </c>
      <c r="C1948" t="inlineStr">
        <is>
          <t>45-3564622</t>
        </is>
      </c>
      <c r="D1948" t="inlineStr">
        <is>
          <t>South Carolina</t>
        </is>
      </c>
      <c r="E1948" t="inlineStr">
        <is>
          <t>SC</t>
        </is>
      </c>
      <c r="F1948" t="n">
        <v>2024</v>
      </c>
      <c r="G1948" t="n">
        <v>2</v>
      </c>
      <c r="H1948" s="13" t="n">
        <v>12747438</v>
      </c>
      <c r="I1948" s="12" t="n">
        <v>53</v>
      </c>
      <c r="J1948" s="13" t="n">
        <v>25000</v>
      </c>
      <c r="K1948" s="13">
        <f>IFERROR($H1948/$I1948,"")</f>
        <v/>
      </c>
      <c r="L1948" s="13" t="n">
        <v>2000000</v>
      </c>
      <c r="M1948" t="inlineStr">
        <is>
          <t>MD, DC, PA</t>
        </is>
      </c>
      <c r="N1948" t="inlineStr">
        <is>
          <t>Yes</t>
        </is>
      </c>
      <c r="O1948" t="inlineStr">
        <is>
          <t>Not stated</t>
        </is>
      </c>
      <c r="Q1948" s="9" t="inlineStr">
        <is>
          <t>https://grantcue.com/foundations/the-david-and-june-trone-family-foundation-453564622</t>
        </is>
      </c>
    </row>
    <row r="1949">
      <c r="A1949">
        <f>IF($E1949=$E1948,$A1948+1,1)</f>
        <v/>
      </c>
      <c r="B1949" t="inlineStr">
        <is>
          <t>DANAHER FOUNDATION</t>
        </is>
      </c>
      <c r="C1949" t="inlineStr">
        <is>
          <t>36-6042871</t>
        </is>
      </c>
      <c r="D1949" t="inlineStr">
        <is>
          <t>South Carolina</t>
        </is>
      </c>
      <c r="E1949" t="inlineStr">
        <is>
          <t>SC</t>
        </is>
      </c>
      <c r="F1949" t="n">
        <v>2025</v>
      </c>
      <c r="G1949" t="n">
        <v>2</v>
      </c>
      <c r="H1949" s="13" t="n">
        <v>12108214</v>
      </c>
      <c r="I1949" s="12" t="n">
        <v>43</v>
      </c>
      <c r="J1949" s="13" t="n">
        <v>50000</v>
      </c>
      <c r="K1949" s="13">
        <f>IFERROR($H1949/$I1949,"")</f>
        <v/>
      </c>
      <c r="L1949" s="13" t="n">
        <v>3425390</v>
      </c>
      <c r="M1949" t="inlineStr">
        <is>
          <t>MD, FL, NC</t>
        </is>
      </c>
      <c r="N1949" t="inlineStr">
        <is>
          <t>No</t>
        </is>
      </c>
      <c r="O1949" t="inlineStr">
        <is>
          <t>Not stated</t>
        </is>
      </c>
      <c r="Q1949" s="9" t="inlineStr">
        <is>
          <t>https://grantcue.com/foundations/danaher-foundation-366042871</t>
        </is>
      </c>
    </row>
    <row r="1950">
      <c r="A1950">
        <f>IF($E1950=$E1949,$A1949+1,1)</f>
        <v/>
      </c>
      <c r="B1950" t="inlineStr">
        <is>
          <t>THE ELEANOR AND J HUNTER FLACK FOUNDATION INC</t>
        </is>
      </c>
      <c r="C1950" t="inlineStr">
        <is>
          <t>63-1128931</t>
        </is>
      </c>
      <c r="D1950" t="inlineStr">
        <is>
          <t>South Carolina</t>
        </is>
      </c>
      <c r="E1950" t="inlineStr">
        <is>
          <t>SC</t>
        </is>
      </c>
      <c r="F1950" t="n">
        <v>2025</v>
      </c>
      <c r="G1950" t="n">
        <v>2</v>
      </c>
      <c r="H1950" s="13" t="n">
        <v>11125000</v>
      </c>
      <c r="I1950" s="12" t="n">
        <v>8</v>
      </c>
      <c r="J1950" s="13" t="n">
        <v>577500</v>
      </c>
      <c r="K1950" s="13">
        <f>IFERROR($H1950/$I1950,"")</f>
        <v/>
      </c>
      <c r="L1950" s="13" t="n">
        <v>6500000</v>
      </c>
      <c r="M1950" t="inlineStr">
        <is>
          <t>MI, VA, PA</t>
        </is>
      </c>
      <c r="N1950" t="inlineStr">
        <is>
          <t>No</t>
        </is>
      </c>
      <c r="O1950" t="inlineStr">
        <is>
          <t>Not stated</t>
        </is>
      </c>
      <c r="Q1950" s="9" t="inlineStr">
        <is>
          <t>https://grantcue.com/foundations/the-eleanor-and-j-hunter-flack-foundation-inc-631128931</t>
        </is>
      </c>
    </row>
    <row r="1951">
      <c r="A1951">
        <f>IF($E1951=$E1950,$A1950+1,1)</f>
        <v/>
      </c>
      <c r="B1951" t="inlineStr">
        <is>
          <t>RICHARD L DUCHOSSOIS FOUNDATION</t>
        </is>
      </c>
      <c r="C1951" t="inlineStr">
        <is>
          <t>82-2759714</t>
        </is>
      </c>
      <c r="D1951" t="inlineStr">
        <is>
          <t>South Carolina</t>
        </is>
      </c>
      <c r="E1951" t="inlineStr">
        <is>
          <t>SC</t>
        </is>
      </c>
      <c r="F1951" t="n">
        <v>2024</v>
      </c>
      <c r="G1951" t="n">
        <v>2</v>
      </c>
      <c r="H1951" s="13" t="n">
        <v>10859598</v>
      </c>
      <c r="I1951" s="12" t="n">
        <v>8</v>
      </c>
      <c r="J1951" s="13" t="n">
        <v>100000</v>
      </c>
      <c r="K1951" s="13">
        <f>IFERROR($H1951/$I1951,"")</f>
        <v/>
      </c>
      <c r="L1951" s="13" t="n">
        <v>10184598</v>
      </c>
      <c r="M1951" t="inlineStr">
        <is>
          <t>IL, TN, VA</t>
        </is>
      </c>
      <c r="N1951" t="inlineStr">
        <is>
          <t>No</t>
        </is>
      </c>
      <c r="O1951" t="inlineStr">
        <is>
          <t>Not stated</t>
        </is>
      </c>
      <c r="Q1951" s="9" t="inlineStr">
        <is>
          <t>https://grantcue.com/foundations/richard-l-duchossois-foundation-822759714</t>
        </is>
      </c>
    </row>
    <row r="1952">
      <c r="A1952">
        <f>IF($E1952=$E1951,$A1951+1,1)</f>
        <v/>
      </c>
      <c r="B1952" t="inlineStr">
        <is>
          <t>THE WILLIAMS BRICE EDWARDS CHARITABLE TRUST</t>
        </is>
      </c>
      <c r="C1952" t="inlineStr">
        <is>
          <t>57-6105891</t>
        </is>
      </c>
      <c r="D1952" t="inlineStr">
        <is>
          <t>South Carolina</t>
        </is>
      </c>
      <c r="E1952" t="inlineStr">
        <is>
          <t>SC</t>
        </is>
      </c>
      <c r="F1952" t="n">
        <v>2024</v>
      </c>
      <c r="G1952" t="n">
        <v>2</v>
      </c>
      <c r="H1952" s="13" t="n">
        <v>10137590</v>
      </c>
      <c r="I1952" s="12" t="n">
        <v>69</v>
      </c>
      <c r="J1952" s="13" t="n">
        <v>45000</v>
      </c>
      <c r="K1952" s="13">
        <f>IFERROR($H1952/$I1952,"")</f>
        <v/>
      </c>
      <c r="L1952" s="13" t="n">
        <v>1700000</v>
      </c>
      <c r="M1952" t="inlineStr">
        <is>
          <t>NC</t>
        </is>
      </c>
      <c r="N1952" t="inlineStr">
        <is>
          <t>Yes</t>
        </is>
      </c>
      <c r="O1952" t="inlineStr">
        <is>
          <t>Not stated</t>
        </is>
      </c>
      <c r="P1952" s="9" t="inlineStr">
        <is>
          <t>https://www.wbecharitabletrust.org/</t>
        </is>
      </c>
      <c r="Q1952" s="9" t="inlineStr">
        <is>
          <t>https://grantcue.com/foundations/the-williams-brice-edwards-charitable-trust-576105891</t>
        </is>
      </c>
    </row>
    <row r="1953">
      <c r="A1953">
        <f>IF($E1953=$E1952,$A1952+1,1)</f>
        <v/>
      </c>
      <c r="B1953" t="inlineStr">
        <is>
          <t>ELHAPA FOUNDATION INC</t>
        </is>
      </c>
      <c r="C1953" t="inlineStr">
        <is>
          <t>47-5371533</t>
        </is>
      </c>
      <c r="D1953" t="inlineStr">
        <is>
          <t>South Carolina</t>
        </is>
      </c>
      <c r="E1953" t="inlineStr">
        <is>
          <t>SC</t>
        </is>
      </c>
      <c r="F1953" t="n">
        <v>2025</v>
      </c>
      <c r="G1953" t="n">
        <v>2</v>
      </c>
      <c r="H1953" s="13" t="n">
        <v>9725000</v>
      </c>
      <c r="I1953" s="12" t="n">
        <v>249</v>
      </c>
      <c r="J1953" s="13" t="n">
        <v>25000</v>
      </c>
      <c r="K1953" s="13">
        <f>IFERROR($H1953/$I1953,"")</f>
        <v/>
      </c>
      <c r="L1953" s="13" t="n">
        <v>200000</v>
      </c>
      <c r="M1953" t="inlineStr">
        <is>
          <t>KY, VA, NC</t>
        </is>
      </c>
      <c r="N1953" t="inlineStr">
        <is>
          <t>No</t>
        </is>
      </c>
      <c r="O1953" t="inlineStr">
        <is>
          <t>Not stated</t>
        </is>
      </c>
      <c r="Q1953" s="9" t="inlineStr">
        <is>
          <t>https://grantcue.com/foundations/elhapa-foundation-inc-475371533</t>
        </is>
      </c>
    </row>
    <row r="1954">
      <c r="A1954">
        <f>IF($E1954=$E1953,$A1953+1,1)</f>
        <v/>
      </c>
      <c r="B1954" t="inlineStr">
        <is>
          <t>BEEMOK FAMILY FOUNDATION</t>
        </is>
      </c>
      <c r="C1954" t="inlineStr">
        <is>
          <t>46-5382571</t>
        </is>
      </c>
      <c r="D1954" t="inlineStr">
        <is>
          <t>South Carolina</t>
        </is>
      </c>
      <c r="E1954" t="inlineStr">
        <is>
          <t>SC</t>
        </is>
      </c>
      <c r="F1954" t="n">
        <v>2024</v>
      </c>
      <c r="G1954" t="n">
        <v>1</v>
      </c>
      <c r="H1954" s="13" t="n">
        <v>9656286</v>
      </c>
      <c r="I1954" s="12" t="n">
        <v>39</v>
      </c>
      <c r="J1954" s="13" t="n">
        <v>25000</v>
      </c>
      <c r="K1954" s="13">
        <f>IFERROR($H1954/$I1954,"")</f>
        <v/>
      </c>
      <c r="L1954" s="13" t="n">
        <v>2287994</v>
      </c>
      <c r="M1954" t="inlineStr">
        <is>
          <t>NY, OH, VA</t>
        </is>
      </c>
      <c r="N1954" t="inlineStr">
        <is>
          <t>Yes</t>
        </is>
      </c>
      <c r="O1954" t="inlineStr">
        <is>
          <t>Not stated</t>
        </is>
      </c>
      <c r="P1954" s="9" t="inlineStr">
        <is>
          <t>https://meetingstreetscholarshipfund.org/</t>
        </is>
      </c>
      <c r="Q1954" s="9" t="inlineStr">
        <is>
          <t>https://grantcue.com/foundations/beemok-family-foundation-465382571</t>
        </is>
      </c>
    </row>
    <row r="1955">
      <c r="A1955">
        <f>IF($E1955=$E1954,$A1954+1,1)</f>
        <v/>
      </c>
      <c r="B1955" t="inlineStr">
        <is>
          <t>DRS BRUCE &amp; LEE FOUNDATION</t>
        </is>
      </c>
      <c r="C1955" t="inlineStr">
        <is>
          <t>57-0902483</t>
        </is>
      </c>
      <c r="D1955" t="inlineStr">
        <is>
          <t>South Carolina</t>
        </is>
      </c>
      <c r="E1955" t="inlineStr">
        <is>
          <t>SC</t>
        </is>
      </c>
      <c r="F1955" t="n">
        <v>2024</v>
      </c>
      <c r="G1955" t="n">
        <v>1</v>
      </c>
      <c r="H1955" s="13" t="n">
        <v>8354904</v>
      </c>
      <c r="I1955" s="12" t="n">
        <v>20</v>
      </c>
      <c r="J1955" s="13" t="n">
        <v>74000</v>
      </c>
      <c r="K1955" s="13">
        <f>IFERROR($H1955/$I1955,"")</f>
        <v/>
      </c>
      <c r="L1955" s="13" t="n">
        <v>2500000</v>
      </c>
      <c r="M1955" t="inlineStr">
        <is>
          <t>NC, DC</t>
        </is>
      </c>
      <c r="N1955" t="inlineStr">
        <is>
          <t>No</t>
        </is>
      </c>
      <c r="O1955" t="inlineStr">
        <is>
          <t>Not stated</t>
        </is>
      </c>
      <c r="Q1955" s="9" t="inlineStr">
        <is>
          <t>https://grantcue.com/foundations/drs-bruce-and-lee-foundation-570902483</t>
        </is>
      </c>
    </row>
    <row r="1956">
      <c r="A1956">
        <f>IF($E1956=$E1955,$A1955+1,1)</f>
        <v/>
      </c>
      <c r="B1956" t="inlineStr">
        <is>
          <t>DARNALL W AND SUSAN F BOYD FOUNDATION INC</t>
        </is>
      </c>
      <c r="C1956" t="inlineStr">
        <is>
          <t>27-2559583</t>
        </is>
      </c>
      <c r="D1956" t="inlineStr">
        <is>
          <t>South Carolina</t>
        </is>
      </c>
      <c r="E1956" t="inlineStr">
        <is>
          <t>SC</t>
        </is>
      </c>
      <c r="F1956" t="n">
        <v>2024</v>
      </c>
      <c r="G1956" t="n">
        <v>1</v>
      </c>
      <c r="H1956" s="13" t="n">
        <v>6796854</v>
      </c>
      <c r="I1956" s="12" t="n">
        <v>17</v>
      </c>
      <c r="J1956" s="13" t="n">
        <v>150000</v>
      </c>
      <c r="K1956" s="13">
        <f>IFERROR($H1956/$I1956,"")</f>
        <v/>
      </c>
      <c r="L1956" s="13" t="n">
        <v>2150000</v>
      </c>
      <c r="N1956" t="inlineStr">
        <is>
          <t>No</t>
        </is>
      </c>
      <c r="O1956" t="inlineStr">
        <is>
          <t>Not stated</t>
        </is>
      </c>
      <c r="Q1956" s="9" t="inlineStr">
        <is>
          <t>https://grantcue.com/foundations/darnall-w-and-susan-f-boyd-foundation-inc-272559583</t>
        </is>
      </c>
    </row>
    <row r="1957">
      <c r="A1957">
        <f>IF($E1957=$E1956,$A1956+1,1)</f>
        <v/>
      </c>
      <c r="B1957" t="inlineStr">
        <is>
          <t>The Jolley Foundation</t>
        </is>
      </c>
      <c r="C1957" t="inlineStr">
        <is>
          <t>57-6024996</t>
        </is>
      </c>
      <c r="D1957" t="inlineStr">
        <is>
          <t>South Carolina</t>
        </is>
      </c>
      <c r="E1957" t="inlineStr">
        <is>
          <t>SC</t>
        </is>
      </c>
      <c r="F1957" t="n">
        <v>2024</v>
      </c>
      <c r="G1957" t="n">
        <v>2</v>
      </c>
      <c r="H1957" s="13" t="n">
        <v>6634265</v>
      </c>
      <c r="I1957" s="12" t="n">
        <v>174</v>
      </c>
      <c r="J1957" s="13" t="n">
        <v>30000</v>
      </c>
      <c r="K1957" s="13">
        <f>IFERROR($H1957/$I1957,"")</f>
        <v/>
      </c>
      <c r="L1957" s="13" t="n">
        <v>185000</v>
      </c>
      <c r="M1957" t="inlineStr">
        <is>
          <t>DC, VA, CA</t>
        </is>
      </c>
      <c r="N1957" t="inlineStr">
        <is>
          <t>Yes</t>
        </is>
      </c>
      <c r="O1957" t="inlineStr">
        <is>
          <t>Yes</t>
        </is>
      </c>
      <c r="P1957" s="9" t="inlineStr">
        <is>
          <t>https://jolleyfoundation.org/</t>
        </is>
      </c>
      <c r="Q1957" s="9" t="inlineStr">
        <is>
          <t>https://grantcue.com/foundations/the-jolley-foundation-576024996</t>
        </is>
      </c>
    </row>
    <row r="1958">
      <c r="A1958">
        <f>IF($E1958=$E1957,$A1957+1,1)</f>
        <v/>
      </c>
      <c r="B1958" t="inlineStr">
        <is>
          <t>LB FOUNDATION</t>
        </is>
      </c>
      <c r="C1958" t="inlineStr">
        <is>
          <t>84-3411455</t>
        </is>
      </c>
      <c r="D1958" t="inlineStr">
        <is>
          <t>South Carolina</t>
        </is>
      </c>
      <c r="E1958" t="inlineStr">
        <is>
          <t>SC</t>
        </is>
      </c>
      <c r="F1958" t="n">
        <v>2025</v>
      </c>
      <c r="G1958" t="n">
        <v>2</v>
      </c>
      <c r="H1958" s="13" t="n">
        <v>6453823</v>
      </c>
      <c r="I1958" s="12" t="n">
        <v>40</v>
      </c>
      <c r="J1958" s="13" t="n">
        <v>85353.5</v>
      </c>
      <c r="K1958" s="13">
        <f>IFERROR($H1958/$I1958,"")</f>
        <v/>
      </c>
      <c r="L1958" s="13" t="n">
        <v>1216850</v>
      </c>
      <c r="M1958" t="inlineStr">
        <is>
          <t>RI</t>
        </is>
      </c>
      <c r="N1958" t="inlineStr">
        <is>
          <t>Yes</t>
        </is>
      </c>
      <c r="O1958" t="inlineStr">
        <is>
          <t>Yes</t>
        </is>
      </c>
      <c r="Q1958" s="9" t="inlineStr">
        <is>
          <t>https://grantcue.com/foundations/lb-foundation-843411455</t>
        </is>
      </c>
    </row>
    <row r="1959">
      <c r="A1959">
        <f>IF($E1959=$E1958,$A1958+1,1)</f>
        <v/>
      </c>
      <c r="B1959" t="inlineStr">
        <is>
          <t>CW AND DOROTHY G LOVE FOUNDATION</t>
        </is>
      </c>
      <c r="C1959" t="inlineStr">
        <is>
          <t>20-2865906</t>
        </is>
      </c>
      <c r="D1959" t="inlineStr">
        <is>
          <t>South Carolina</t>
        </is>
      </c>
      <c r="E1959" t="inlineStr">
        <is>
          <t>SC</t>
        </is>
      </c>
      <c r="F1959" t="n">
        <v>2025</v>
      </c>
      <c r="G1959" t="n">
        <v>2</v>
      </c>
      <c r="H1959" s="13" t="n">
        <v>5839317</v>
      </c>
      <c r="I1959" s="12" t="n">
        <v>132</v>
      </c>
      <c r="J1959" s="13" t="n">
        <v>20000</v>
      </c>
      <c r="K1959" s="13">
        <f>IFERROR($H1959/$I1959,"")</f>
        <v/>
      </c>
      <c r="L1959" s="13" t="n">
        <v>268500</v>
      </c>
      <c r="M1959" t="inlineStr">
        <is>
          <t>NC, TX, CO</t>
        </is>
      </c>
      <c r="N1959" t="inlineStr">
        <is>
          <t>No</t>
        </is>
      </c>
      <c r="O1959" t="inlineStr">
        <is>
          <t>Not stated</t>
        </is>
      </c>
      <c r="Q1959" s="9" t="inlineStr">
        <is>
          <t>https://grantcue.com/foundations/cw-and-dorothy-g-love-foundation-202865906</t>
        </is>
      </c>
    </row>
    <row r="1960">
      <c r="A1960">
        <f>IF($E1960=$E1959,$A1959+1,1)</f>
        <v/>
      </c>
      <c r="B1960" t="inlineStr">
        <is>
          <t>GENWORTH FOUNDATION</t>
        </is>
      </c>
      <c r="C1960" t="inlineStr">
        <is>
          <t>20-3370235</t>
        </is>
      </c>
      <c r="D1960" t="inlineStr">
        <is>
          <t>South Carolina</t>
        </is>
      </c>
      <c r="E1960" t="inlineStr">
        <is>
          <t>SC</t>
        </is>
      </c>
      <c r="F1960" t="n">
        <v>2025</v>
      </c>
      <c r="G1960" t="n">
        <v>2</v>
      </c>
      <c r="H1960" s="13" t="n">
        <v>5720165</v>
      </c>
      <c r="I1960" s="12" t="n">
        <v>56</v>
      </c>
      <c r="J1960" s="13" t="n">
        <v>1375</v>
      </c>
      <c r="K1960" s="13">
        <f>IFERROR($H1960/$I1960,"")</f>
        <v/>
      </c>
      <c r="L1960" s="13" t="n">
        <v>2864385</v>
      </c>
      <c r="M1960" t="inlineStr">
        <is>
          <t>NC, VA, NY</t>
        </is>
      </c>
      <c r="N1960" t="inlineStr">
        <is>
          <t>Yes</t>
        </is>
      </c>
      <c r="O1960" t="inlineStr">
        <is>
          <t>Not stated</t>
        </is>
      </c>
      <c r="P1960" s="9" t="inlineStr">
        <is>
          <t>https://www.genworth.com/FOUNDATION</t>
        </is>
      </c>
      <c r="Q1960" s="9" t="inlineStr">
        <is>
          <t>https://grantcue.com/foundations/genworth-foundation-203370235</t>
        </is>
      </c>
    </row>
    <row r="1961">
      <c r="A1961">
        <f>IF($E1961=$E1960,$A1960+1,1)</f>
        <v/>
      </c>
      <c r="B1961" t="inlineStr">
        <is>
          <t>ROBERT S CAMPBELL FOUNDATION</t>
        </is>
      </c>
      <c r="C1961" t="inlineStr">
        <is>
          <t>57-1031564</t>
        </is>
      </c>
      <c r="D1961" t="inlineStr">
        <is>
          <t>South Carolina</t>
        </is>
      </c>
      <c r="E1961" t="inlineStr">
        <is>
          <t>SC</t>
        </is>
      </c>
      <c r="F1961" t="n">
        <v>2024</v>
      </c>
      <c r="G1961" t="n">
        <v>2</v>
      </c>
      <c r="H1961" s="13" t="n">
        <v>5411000</v>
      </c>
      <c r="I1961" s="12" t="n">
        <v>6</v>
      </c>
      <c r="J1961" s="13" t="n">
        <v>209000</v>
      </c>
      <c r="K1961" s="13">
        <f>IFERROR($H1961/$I1961,"")</f>
        <v/>
      </c>
      <c r="L1961" s="13" t="n">
        <v>2786000</v>
      </c>
      <c r="N1961" t="inlineStr">
        <is>
          <t>No</t>
        </is>
      </c>
      <c r="O1961" t="inlineStr">
        <is>
          <t>Not stated</t>
        </is>
      </c>
      <c r="Q1961" s="9" t="inlineStr">
        <is>
          <t>https://grantcue.com/foundations/robert-s-campbell-foundation-571031564</t>
        </is>
      </c>
    </row>
    <row r="1962">
      <c r="A1962">
        <f>IF($E1962=$E1961,$A1961+1,1)</f>
        <v/>
      </c>
      <c r="B1962" t="inlineStr">
        <is>
          <t>THE LABCORP CHARITABLE FOUNDATION</t>
        </is>
      </c>
      <c r="C1962" t="inlineStr">
        <is>
          <t>81-0587320</t>
        </is>
      </c>
      <c r="D1962" t="inlineStr">
        <is>
          <t>South Carolina</t>
        </is>
      </c>
      <c r="E1962" t="inlineStr">
        <is>
          <t>SC</t>
        </is>
      </c>
      <c r="F1962" t="n">
        <v>2025</v>
      </c>
      <c r="G1962" t="n">
        <v>2</v>
      </c>
      <c r="H1962" s="13" t="n">
        <v>5276355</v>
      </c>
      <c r="I1962" s="12" t="n">
        <v>560</v>
      </c>
      <c r="J1962" s="13" t="n">
        <v>704</v>
      </c>
      <c r="K1962" s="13">
        <f>IFERROR($H1962/$I1962,"")</f>
        <v/>
      </c>
      <c r="L1962" s="13" t="n">
        <v>2326117</v>
      </c>
      <c r="M1962" t="inlineStr">
        <is>
          <t>DC, NC, TX</t>
        </is>
      </c>
      <c r="N1962" t="inlineStr">
        <is>
          <t>No</t>
        </is>
      </c>
      <c r="O1962" t="inlineStr">
        <is>
          <t>Not stated</t>
        </is>
      </c>
      <c r="Q1962" s="9" t="inlineStr">
        <is>
          <t>https://grantcue.com/foundations/the-labcorp-charitable-foundation-810587320</t>
        </is>
      </c>
    </row>
    <row r="1963">
      <c r="A1963">
        <f>IF($E1963=$E1962,$A1962+1,1)</f>
        <v/>
      </c>
      <c r="B1963" t="inlineStr">
        <is>
          <t>WATSON-BROWN FOUNDATION INC</t>
        </is>
      </c>
      <c r="C1963" t="inlineStr">
        <is>
          <t>23-7097393</t>
        </is>
      </c>
      <c r="D1963" t="inlineStr">
        <is>
          <t>South Carolina</t>
        </is>
      </c>
      <c r="E1963" t="inlineStr">
        <is>
          <t>SC</t>
        </is>
      </c>
      <c r="F1963" t="n">
        <v>2024</v>
      </c>
      <c r="G1963" t="n">
        <v>1</v>
      </c>
      <c r="H1963" s="13" t="n">
        <v>5205207</v>
      </c>
      <c r="I1963" s="12" t="n">
        <v>153</v>
      </c>
      <c r="J1963" s="13" t="n">
        <v>6000</v>
      </c>
      <c r="K1963" s="13">
        <f>IFERROR($H1963/$I1963,"")</f>
        <v/>
      </c>
      <c r="L1963" s="13" t="n">
        <v>684659</v>
      </c>
      <c r="M1963" t="inlineStr">
        <is>
          <t>GA, NC, AL</t>
        </is>
      </c>
      <c r="N1963" t="inlineStr">
        <is>
          <t>Yes</t>
        </is>
      </c>
      <c r="O1963" t="inlineStr">
        <is>
          <t>Yes</t>
        </is>
      </c>
      <c r="P1963" s="9" t="inlineStr">
        <is>
          <t>https://www.watson-brown.org/</t>
        </is>
      </c>
      <c r="Q1963" s="9" t="inlineStr">
        <is>
          <t>https://grantcue.com/foundations/watson-brown-foundation-inc-237097393</t>
        </is>
      </c>
    </row>
    <row r="1964">
      <c r="A1964">
        <f>IF($E1964=$E1963,$A1963+1,1)</f>
        <v/>
      </c>
      <c r="B1964" t="inlineStr">
        <is>
          <t>BETSY M CAMPBELL FOUNDATION</t>
        </is>
      </c>
      <c r="C1964" t="inlineStr">
        <is>
          <t>58-6346237</t>
        </is>
      </c>
      <c r="D1964" t="inlineStr">
        <is>
          <t>South Carolina</t>
        </is>
      </c>
      <c r="E1964" t="inlineStr">
        <is>
          <t>SC</t>
        </is>
      </c>
      <c r="F1964" t="n">
        <v>2024</v>
      </c>
      <c r="G1964" t="n">
        <v>2</v>
      </c>
      <c r="H1964" s="13" t="n">
        <v>5114627</v>
      </c>
      <c r="I1964" s="12" t="n">
        <v>6</v>
      </c>
      <c r="J1964" s="13" t="n">
        <v>132650</v>
      </c>
      <c r="K1964" s="13">
        <f>IFERROR($H1964/$I1964,"")</f>
        <v/>
      </c>
      <c r="L1964" s="13" t="n">
        <v>3154000</v>
      </c>
      <c r="N1964" t="inlineStr">
        <is>
          <t>No</t>
        </is>
      </c>
      <c r="O1964" t="inlineStr">
        <is>
          <t>Not stated</t>
        </is>
      </c>
      <c r="Q1964" s="9" t="inlineStr">
        <is>
          <t>https://grantcue.com/foundations/betsy-m-campbell-foundation-586346237</t>
        </is>
      </c>
    </row>
    <row r="1965">
      <c r="A1965">
        <f>IF($E1965=$E1964,$A1964+1,1)</f>
        <v/>
      </c>
      <c r="B1965" t="inlineStr">
        <is>
          <t>GUFFEY FAMILY FOUNDATION</t>
        </is>
      </c>
      <c r="C1965" t="inlineStr">
        <is>
          <t>46-4345106</t>
        </is>
      </c>
      <c r="D1965" t="inlineStr">
        <is>
          <t>South Carolina</t>
        </is>
      </c>
      <c r="E1965" t="inlineStr">
        <is>
          <t>SC</t>
        </is>
      </c>
      <c r="F1965" t="n">
        <v>2024</v>
      </c>
      <c r="G1965" t="n">
        <v>1</v>
      </c>
      <c r="H1965" s="13" t="n">
        <v>5019417</v>
      </c>
      <c r="I1965" s="12" t="n">
        <v>51</v>
      </c>
      <c r="J1965" s="13" t="n">
        <v>10000</v>
      </c>
      <c r="K1965" s="13">
        <f>IFERROR($H1965/$I1965,"")</f>
        <v/>
      </c>
      <c r="L1965" s="13" t="n">
        <v>1321450</v>
      </c>
      <c r="M1965" t="inlineStr">
        <is>
          <t>TX, FL, NY</t>
        </is>
      </c>
      <c r="N1965" t="inlineStr">
        <is>
          <t>No</t>
        </is>
      </c>
      <c r="O1965" t="inlineStr">
        <is>
          <t>Not stated</t>
        </is>
      </c>
      <c r="Q1965" s="9" t="inlineStr">
        <is>
          <t>https://grantcue.com/foundations/guffey-family-foundation-464345106</t>
        </is>
      </c>
    </row>
    <row r="1966">
      <c r="A1966">
        <f>IF($E1966=$E1965,$A1965+1,1)</f>
        <v/>
      </c>
      <c r="B1966" t="inlineStr">
        <is>
          <t>NUTRAMAX FAMILY FOUNDATION</t>
        </is>
      </c>
      <c r="C1966" t="inlineStr">
        <is>
          <t>82-4889392</t>
        </is>
      </c>
      <c r="D1966" t="inlineStr">
        <is>
          <t>South Carolina</t>
        </is>
      </c>
      <c r="E1966" t="inlineStr">
        <is>
          <t>SC</t>
        </is>
      </c>
      <c r="F1966" t="n">
        <v>2025</v>
      </c>
      <c r="G1966" t="n">
        <v>2</v>
      </c>
      <c r="H1966" s="13" t="n">
        <v>5002600</v>
      </c>
      <c r="I1966" s="12" t="n">
        <v>134</v>
      </c>
      <c r="J1966" s="13" t="n">
        <v>7750</v>
      </c>
      <c r="K1966" s="13">
        <f>IFERROR($H1966/$I1966,"")</f>
        <v/>
      </c>
      <c r="L1966" s="13" t="n">
        <v>520000</v>
      </c>
      <c r="M1966" t="inlineStr">
        <is>
          <t>KY, CA, WI</t>
        </is>
      </c>
      <c r="N1966" t="inlineStr">
        <is>
          <t>No</t>
        </is>
      </c>
      <c r="O1966" t="inlineStr">
        <is>
          <t>Not stated</t>
        </is>
      </c>
      <c r="Q1966" s="9" t="inlineStr">
        <is>
          <t>https://grantcue.com/foundations/nutramax-family-foundation-824889392</t>
        </is>
      </c>
    </row>
    <row r="1967">
      <c r="A1967">
        <f>IF($E1967=$E1966,$A1966+1,1)</f>
        <v/>
      </c>
      <c r="B1967" t="inlineStr">
        <is>
          <t>Kimberly-Clark Foundation</t>
        </is>
      </c>
      <c r="C1967" t="inlineStr">
        <is>
          <t>39-6044304</t>
        </is>
      </c>
      <c r="D1967" t="inlineStr">
        <is>
          <t>South Carolina</t>
        </is>
      </c>
      <c r="E1967" t="inlineStr">
        <is>
          <t>SC</t>
        </is>
      </c>
      <c r="F1967" t="n">
        <v>2024</v>
      </c>
      <c r="G1967" t="n">
        <v>1</v>
      </c>
      <c r="H1967" s="13" t="n">
        <v>4910218</v>
      </c>
      <c r="I1967" s="12" t="n">
        <v>14</v>
      </c>
      <c r="J1967" s="13" t="n">
        <v>175508</v>
      </c>
      <c r="K1967" s="13">
        <f>IFERROR($H1967/$I1967,"")</f>
        <v/>
      </c>
      <c r="L1967" s="13" t="n">
        <v>1892702</v>
      </c>
      <c r="M1967" t="inlineStr">
        <is>
          <t>TX, MI, DC</t>
        </is>
      </c>
      <c r="N1967" t="inlineStr">
        <is>
          <t>Yes</t>
        </is>
      </c>
      <c r="O1967" t="inlineStr">
        <is>
          <t>Yes</t>
        </is>
      </c>
      <c r="Q1967" s="9" t="inlineStr">
        <is>
          <t>https://grantcue.com/foundations/kimberly-clark-foundation-396044304</t>
        </is>
      </c>
    </row>
    <row r="1968">
      <c r="A1968">
        <f>IF($E1968=$E1967,$A1967+1,1)</f>
        <v/>
      </c>
      <c r="B1968" t="inlineStr">
        <is>
          <t>Canal Charitable Foundation</t>
        </is>
      </c>
      <c r="C1968" t="inlineStr">
        <is>
          <t>20-3971600</t>
        </is>
      </c>
      <c r="D1968" t="inlineStr">
        <is>
          <t>South Carolina</t>
        </is>
      </c>
      <c r="E1968" t="inlineStr">
        <is>
          <t>SC</t>
        </is>
      </c>
      <c r="F1968" t="n">
        <v>2024</v>
      </c>
      <c r="G1968" t="n">
        <v>1</v>
      </c>
      <c r="H1968" s="13" t="n">
        <v>4087500</v>
      </c>
      <c r="I1968" s="12" t="n">
        <v>13</v>
      </c>
      <c r="J1968" s="13" t="n">
        <v>15000</v>
      </c>
      <c r="K1968" s="13">
        <f>IFERROR($H1968/$I1968,"")</f>
        <v/>
      </c>
      <c r="L1968" s="13" t="n">
        <v>3833333</v>
      </c>
      <c r="N1968" t="inlineStr">
        <is>
          <t>No</t>
        </is>
      </c>
      <c r="O1968" t="inlineStr">
        <is>
          <t>Not stated</t>
        </is>
      </c>
      <c r="Q1968" s="9" t="inlineStr">
        <is>
          <t>https://grantcue.com/foundations/canal-charitable-foundation-203971600</t>
        </is>
      </c>
    </row>
    <row r="1969">
      <c r="A1969">
        <f>IF($E1969=$E1968,$A1968+1,1)</f>
        <v/>
      </c>
      <c r="B1969" t="inlineStr">
        <is>
          <t>Equifax Foundation Inc</t>
        </is>
      </c>
      <c r="C1969" t="inlineStr">
        <is>
          <t>83-4517595</t>
        </is>
      </c>
      <c r="D1969" t="inlineStr">
        <is>
          <t>South Carolina</t>
        </is>
      </c>
      <c r="E1969" t="inlineStr">
        <is>
          <t>SC</t>
        </is>
      </c>
      <c r="F1969" t="n">
        <v>2025</v>
      </c>
      <c r="G1969" t="n">
        <v>2</v>
      </c>
      <c r="H1969" s="13" t="n">
        <v>4039009</v>
      </c>
      <c r="I1969" s="12" t="n">
        <v>16</v>
      </c>
      <c r="J1969" s="13" t="n">
        <v>87500</v>
      </c>
      <c r="K1969" s="13">
        <f>IFERROR($H1969/$I1969,"")</f>
        <v/>
      </c>
      <c r="L1969" s="13" t="n">
        <v>1081097</v>
      </c>
      <c r="M1969" t="inlineStr">
        <is>
          <t>GA, MO, DC</t>
        </is>
      </c>
      <c r="N1969" t="inlineStr">
        <is>
          <t>No</t>
        </is>
      </c>
      <c r="O1969" t="inlineStr">
        <is>
          <t>Not stated</t>
        </is>
      </c>
      <c r="Q1969" s="9" t="inlineStr">
        <is>
          <t>https://grantcue.com/foundations/equifax-foundation-inc-834517595</t>
        </is>
      </c>
    </row>
    <row r="1970">
      <c r="A1970">
        <f>IF($E1970=$E1969,$A1969+1,1)</f>
        <v/>
      </c>
      <c r="B1970" t="inlineStr">
        <is>
          <t>CH ROBINSON WORLDWIDE FOUNDATION</t>
        </is>
      </c>
      <c r="C1970" t="inlineStr">
        <is>
          <t>68-0599299</t>
        </is>
      </c>
      <c r="D1970" t="inlineStr">
        <is>
          <t>South Carolina</t>
        </is>
      </c>
      <c r="E1970" t="inlineStr">
        <is>
          <t>SC</t>
        </is>
      </c>
      <c r="F1970" t="n">
        <v>2024</v>
      </c>
      <c r="G1970" t="n">
        <v>1</v>
      </c>
      <c r="H1970" s="13" t="n">
        <v>3959094</v>
      </c>
      <c r="I1970" s="12" t="n">
        <v>87</v>
      </c>
      <c r="J1970" s="13" t="n">
        <v>5000</v>
      </c>
      <c r="K1970" s="13">
        <f>IFERROR($H1970/$I1970,"")</f>
        <v/>
      </c>
      <c r="L1970" s="13" t="n">
        <v>2689229</v>
      </c>
      <c r="M1970" t="inlineStr">
        <is>
          <t>MN, NY, IL</t>
        </is>
      </c>
      <c r="N1970" t="inlineStr">
        <is>
          <t>Yes</t>
        </is>
      </c>
      <c r="O1970" t="inlineStr">
        <is>
          <t>Yes</t>
        </is>
      </c>
      <c r="P1970" s="9" t="inlineStr">
        <is>
          <t>https://www.chrobinson.com/EN-US/ABOUT-US/CHROBINSON/CORP</t>
        </is>
      </c>
      <c r="Q1970" s="9" t="inlineStr">
        <is>
          <t>https://grantcue.com/foundations/ch-robinson-worldwide-foundation-680599299</t>
        </is>
      </c>
    </row>
    <row r="1971">
      <c r="A1971">
        <f>IF($E1971=$E1970,$A1970+1,1)</f>
        <v/>
      </c>
      <c r="B1971" t="inlineStr">
        <is>
          <t>ABNEY FOUNDATION</t>
        </is>
      </c>
      <c r="C1971" t="inlineStr">
        <is>
          <t>57-6019445</t>
        </is>
      </c>
      <c r="D1971" t="inlineStr">
        <is>
          <t>South Carolina</t>
        </is>
      </c>
      <c r="E1971" t="inlineStr">
        <is>
          <t>SC</t>
        </is>
      </c>
      <c r="F1971" t="n">
        <v>2024</v>
      </c>
      <c r="G1971" t="n">
        <v>2</v>
      </c>
      <c r="H1971" s="13" t="n">
        <v>3871000</v>
      </c>
      <c r="I1971" s="12" t="n">
        <v>102</v>
      </c>
      <c r="J1971" s="13" t="n">
        <v>15000</v>
      </c>
      <c r="K1971" s="13">
        <f>IFERROR($H1971/$I1971,"")</f>
        <v/>
      </c>
      <c r="L1971" s="13" t="n">
        <v>200000</v>
      </c>
      <c r="N1971" t="inlineStr">
        <is>
          <t>No</t>
        </is>
      </c>
      <c r="O1971" t="inlineStr">
        <is>
          <t>Yes</t>
        </is>
      </c>
      <c r="Q1971" s="9" t="inlineStr">
        <is>
          <t>https://grantcue.com/foundations/abney-foundation-576019445</t>
        </is>
      </c>
    </row>
    <row r="1972">
      <c r="A1972">
        <f>IF($E1972=$E1971,$A1971+1,1)</f>
        <v/>
      </c>
      <c r="B1972" t="inlineStr">
        <is>
          <t>James Purdy Barrow Foundation</t>
        </is>
      </c>
      <c r="C1972" t="inlineStr">
        <is>
          <t>46-1638136</t>
        </is>
      </c>
      <c r="D1972" t="inlineStr">
        <is>
          <t>South Carolina</t>
        </is>
      </c>
      <c r="E1972" t="inlineStr">
        <is>
          <t>SC</t>
        </is>
      </c>
      <c r="F1972" t="n">
        <v>2025</v>
      </c>
      <c r="G1972" t="n">
        <v>2</v>
      </c>
      <c r="H1972" s="13" t="n">
        <v>3859400</v>
      </c>
      <c r="I1972" s="12" t="n">
        <v>20</v>
      </c>
      <c r="J1972" s="13" t="n">
        <v>25000</v>
      </c>
      <c r="K1972" s="13">
        <f>IFERROR($H1972/$I1972,"")</f>
        <v/>
      </c>
      <c r="L1972" s="13" t="n">
        <v>2000000</v>
      </c>
      <c r="M1972" t="inlineStr">
        <is>
          <t>TX, WI, NY</t>
        </is>
      </c>
      <c r="N1972" t="inlineStr">
        <is>
          <t>No</t>
        </is>
      </c>
      <c r="O1972" t="inlineStr">
        <is>
          <t>Not stated</t>
        </is>
      </c>
      <c r="Q1972" s="9" t="inlineStr">
        <is>
          <t>https://grantcue.com/foundations/james-purdy-barrow-foundation-461638136</t>
        </is>
      </c>
    </row>
    <row r="1973">
      <c r="A1973">
        <f>IF($E1973=$E1972,$A1972+1,1)</f>
        <v/>
      </c>
      <c r="B1973" t="inlineStr">
        <is>
          <t>1772 FOUNDATION INC</t>
        </is>
      </c>
      <c r="C1973" t="inlineStr">
        <is>
          <t>22-2578377</t>
        </is>
      </c>
      <c r="D1973" t="inlineStr">
        <is>
          <t>South Carolina</t>
        </is>
      </c>
      <c r="E1973" t="inlineStr">
        <is>
          <t>SC</t>
        </is>
      </c>
      <c r="F1973" t="n">
        <v>2024</v>
      </c>
      <c r="G1973" t="n">
        <v>1</v>
      </c>
      <c r="H1973" s="13" t="n">
        <v>3826352</v>
      </c>
      <c r="I1973" s="12" t="n">
        <v>87</v>
      </c>
      <c r="J1973" s="13" t="n">
        <v>10000</v>
      </c>
      <c r="K1973" s="13">
        <f>IFERROR($H1973/$I1973,"")</f>
        <v/>
      </c>
      <c r="L1973" s="13" t="n">
        <v>500000</v>
      </c>
      <c r="M1973" t="inlineStr">
        <is>
          <t>CA, MA, RI</t>
        </is>
      </c>
      <c r="N1973" t="inlineStr">
        <is>
          <t>No</t>
        </is>
      </c>
      <c r="O1973" t="inlineStr">
        <is>
          <t>Not stated</t>
        </is>
      </c>
      <c r="Q1973" s="9" t="inlineStr">
        <is>
          <t>https://grantcue.com/foundations/1772-foundation-inc-222578377</t>
        </is>
      </c>
    </row>
    <row r="1974">
      <c r="A1974">
        <f>IF($E1974=$E1973,$A1973+1,1)</f>
        <v/>
      </c>
      <c r="B1974" t="inlineStr">
        <is>
          <t>The Lancaster County Partners for Youth</t>
        </is>
      </c>
      <c r="C1974" t="inlineStr">
        <is>
          <t>57-0628085</t>
        </is>
      </c>
      <c r="D1974" t="inlineStr">
        <is>
          <t>South Carolina</t>
        </is>
      </c>
      <c r="E1974" t="inlineStr">
        <is>
          <t>SC</t>
        </is>
      </c>
      <c r="F1974" t="n">
        <v>2024</v>
      </c>
      <c r="G1974" t="n">
        <v>1</v>
      </c>
      <c r="H1974" s="13" t="n">
        <v>3345561</v>
      </c>
      <c r="I1974" s="12" t="n">
        <v>11</v>
      </c>
      <c r="J1974" s="13" t="n">
        <v>193763</v>
      </c>
      <c r="K1974" s="13">
        <f>IFERROR($H1974/$I1974,"")</f>
        <v/>
      </c>
      <c r="L1974" s="13" t="n">
        <v>1444022</v>
      </c>
      <c r="N1974" t="inlineStr">
        <is>
          <t>No</t>
        </is>
      </c>
      <c r="O1974" t="inlineStr">
        <is>
          <t>Yes</t>
        </is>
      </c>
      <c r="Q1974" s="9" t="inlineStr">
        <is>
          <t>https://grantcue.com/foundations/the-lancaster-county-partners-for-youth-570628085</t>
        </is>
      </c>
    </row>
    <row r="1975">
      <c r="A1975">
        <f>IF($E1975=$E1974,$A1974+1,1)</f>
        <v/>
      </c>
      <c r="B1975" t="inlineStr">
        <is>
          <t>Franklin Templeton Charitable Foundation Inc</t>
        </is>
      </c>
      <c r="C1975" t="inlineStr">
        <is>
          <t>31-1738146</t>
        </is>
      </c>
      <c r="D1975" t="inlineStr">
        <is>
          <t>South Carolina</t>
        </is>
      </c>
      <c r="E1975" t="inlineStr">
        <is>
          <t>SC</t>
        </is>
      </c>
      <c r="F1975" t="n">
        <v>2024</v>
      </c>
      <c r="G1975" t="n">
        <v>2</v>
      </c>
      <c r="H1975" s="13" t="n">
        <v>3209944</v>
      </c>
      <c r="I1975" s="12" t="n">
        <v>98</v>
      </c>
      <c r="J1975" s="13" t="n">
        <v>24877</v>
      </c>
      <c r="K1975" s="13">
        <f>IFERROR($H1975/$I1975,"")</f>
        <v/>
      </c>
      <c r="L1975" s="13" t="n">
        <v>526611</v>
      </c>
      <c r="M1975" t="inlineStr">
        <is>
          <t>NY, CA, MA</t>
        </is>
      </c>
      <c r="N1975" t="inlineStr">
        <is>
          <t>Yes</t>
        </is>
      </c>
      <c r="O1975" t="inlineStr">
        <is>
          <t>Not stated</t>
        </is>
      </c>
      <c r="Q1975" s="9" t="inlineStr">
        <is>
          <t>https://grantcue.com/foundations/franklin-templeton-charitable-foundation-inc-311738146</t>
        </is>
      </c>
    </row>
    <row r="1976">
      <c r="A1976">
        <f>IF($E1976=$E1975,$A1975+1,1)</f>
        <v/>
      </c>
      <c r="B1976" t="inlineStr">
        <is>
          <t>THE FULLERTON FOUNDATION</t>
        </is>
      </c>
      <c r="C1976" t="inlineStr">
        <is>
          <t>57-0847444</t>
        </is>
      </c>
      <c r="D1976" t="inlineStr">
        <is>
          <t>South Carolina</t>
        </is>
      </c>
      <c r="E1976" t="inlineStr">
        <is>
          <t>SC</t>
        </is>
      </c>
      <c r="F1976" t="n">
        <v>2024</v>
      </c>
      <c r="G1976" t="n">
        <v>2</v>
      </c>
      <c r="H1976" s="13" t="n">
        <v>3098387</v>
      </c>
      <c r="I1976" s="12" t="n">
        <v>92</v>
      </c>
      <c r="J1976" s="13" t="n">
        <v>24000</v>
      </c>
      <c r="K1976" s="13">
        <f>IFERROR($H1976/$I1976,"")</f>
        <v/>
      </c>
      <c r="L1976" s="13" t="n">
        <v>100000</v>
      </c>
      <c r="M1976" t="inlineStr">
        <is>
          <t>NC, FL, AL</t>
        </is>
      </c>
      <c r="N1976" t="inlineStr">
        <is>
          <t>Yes</t>
        </is>
      </c>
      <c r="O1976" t="inlineStr">
        <is>
          <t>Yes</t>
        </is>
      </c>
      <c r="Q1976" s="9" t="inlineStr">
        <is>
          <t>https://grantcue.com/foundations/the-fullerton-foundation-570847444</t>
        </is>
      </c>
    </row>
    <row r="1977">
      <c r="A1977">
        <f>IF($E1977=$E1976,$A1976+1,1)</f>
        <v/>
      </c>
      <c r="B1977" t="inlineStr">
        <is>
          <t>The Ceres Foundation Inc</t>
        </is>
      </c>
      <c r="C1977" t="inlineStr">
        <is>
          <t>58-2479387</t>
        </is>
      </c>
      <c r="D1977" t="inlineStr">
        <is>
          <t>South Carolina</t>
        </is>
      </c>
      <c r="E1977" t="inlineStr">
        <is>
          <t>SC</t>
        </is>
      </c>
      <c r="F1977" t="n">
        <v>2025</v>
      </c>
      <c r="G1977" t="n">
        <v>3</v>
      </c>
      <c r="H1977" s="13" t="n">
        <v>3048200</v>
      </c>
      <c r="I1977" s="12" t="n">
        <v>176</v>
      </c>
      <c r="J1977" s="13" t="n">
        <v>10000</v>
      </c>
      <c r="K1977" s="13">
        <f>IFERROR($H1977/$I1977,"")</f>
        <v/>
      </c>
      <c r="L1977" s="13" t="n">
        <v>250000</v>
      </c>
      <c r="M1977" t="inlineStr">
        <is>
          <t>VA, CT, GA</t>
        </is>
      </c>
      <c r="N1977" t="inlineStr">
        <is>
          <t>No</t>
        </is>
      </c>
      <c r="O1977" t="inlineStr">
        <is>
          <t>Not stated</t>
        </is>
      </c>
      <c r="Q1977" s="9" t="inlineStr">
        <is>
          <t>https://grantcue.com/foundations/the-ceres-foundation-inc-582479387</t>
        </is>
      </c>
    </row>
    <row r="1978">
      <c r="A1978">
        <f>IF($E1978=$E1977,$A1977+1,1)</f>
        <v/>
      </c>
      <c r="B1978" t="inlineStr">
        <is>
          <t>YAWKEY FOUNDATION</t>
        </is>
      </c>
      <c r="C1978" t="inlineStr">
        <is>
          <t>13-2890749</t>
        </is>
      </c>
      <c r="D1978" t="inlineStr">
        <is>
          <t>South Carolina</t>
        </is>
      </c>
      <c r="E1978" t="inlineStr">
        <is>
          <t>SC</t>
        </is>
      </c>
      <c r="F1978" t="n">
        <v>2024</v>
      </c>
      <c r="G1978" t="n">
        <v>1</v>
      </c>
      <c r="H1978" s="13" t="n">
        <v>2903719</v>
      </c>
      <c r="I1978" s="12" t="n">
        <v>26</v>
      </c>
      <c r="J1978" s="13" t="n">
        <v>25000</v>
      </c>
      <c r="K1978" s="13">
        <f>IFERROR($H1978/$I1978,"")</f>
        <v/>
      </c>
      <c r="L1978" s="13" t="n">
        <v>2017719</v>
      </c>
      <c r="M1978" t="inlineStr">
        <is>
          <t>MA, FL, CT</t>
        </is>
      </c>
      <c r="N1978" t="inlineStr">
        <is>
          <t>No</t>
        </is>
      </c>
      <c r="O1978" t="inlineStr">
        <is>
          <t>Not stated</t>
        </is>
      </c>
      <c r="Q1978" s="9" t="inlineStr">
        <is>
          <t>https://grantcue.com/foundations/yawkey-foundation-132890749</t>
        </is>
      </c>
    </row>
    <row r="1979">
      <c r="A1979">
        <f>IF($E1979=$E1978,$A1978+1,1)</f>
        <v/>
      </c>
      <c r="B1979" t="inlineStr">
        <is>
          <t>THE EDWARD E HOOD JR FOUNDATION</t>
        </is>
      </c>
      <c r="C1979" t="inlineStr">
        <is>
          <t>06-6304421</t>
        </is>
      </c>
      <c r="D1979" t="inlineStr">
        <is>
          <t>South Carolina</t>
        </is>
      </c>
      <c r="E1979" t="inlineStr">
        <is>
          <t>SC</t>
        </is>
      </c>
      <c r="F1979" t="n">
        <v>2024</v>
      </c>
      <c r="G1979" t="n">
        <v>2</v>
      </c>
      <c r="H1979" s="13" t="n">
        <v>2821246</v>
      </c>
      <c r="I1979" s="12" t="n">
        <v>50</v>
      </c>
      <c r="J1979" s="13" t="n">
        <v>1000</v>
      </c>
      <c r="K1979" s="13">
        <f>IFERROR($H1979/$I1979,"")</f>
        <v/>
      </c>
      <c r="L1979" s="13" t="n">
        <v>1355873</v>
      </c>
      <c r="M1979" t="inlineStr">
        <is>
          <t>FL, NC, CT</t>
        </is>
      </c>
      <c r="N1979" t="inlineStr">
        <is>
          <t>No</t>
        </is>
      </c>
      <c r="O1979" t="inlineStr">
        <is>
          <t>Not stated</t>
        </is>
      </c>
      <c r="Q1979" s="9" t="inlineStr">
        <is>
          <t>https://grantcue.com/foundations/the-edward-e-hood-jr-foundation-066304421</t>
        </is>
      </c>
    </row>
    <row r="1980">
      <c r="A1980">
        <f>IF($E1980=$E1979,$A1979+1,1)</f>
        <v/>
      </c>
      <c r="B1980" t="inlineStr">
        <is>
          <t>THE J H WALKER LEGACY FOUNDATION</t>
        </is>
      </c>
      <c r="C1980" t="inlineStr">
        <is>
          <t>45-1859070</t>
        </is>
      </c>
      <c r="D1980" t="inlineStr">
        <is>
          <t>South Carolina</t>
        </is>
      </c>
      <c r="E1980" t="inlineStr">
        <is>
          <t>SC</t>
        </is>
      </c>
      <c r="F1980" t="n">
        <v>2025</v>
      </c>
      <c r="G1980" t="n">
        <v>2</v>
      </c>
      <c r="H1980" s="13" t="n">
        <v>2810000</v>
      </c>
      <c r="I1980" s="12" t="n">
        <v>67</v>
      </c>
      <c r="J1980" s="13" t="n">
        <v>50000</v>
      </c>
      <c r="K1980" s="13">
        <f>IFERROR($H1980/$I1980,"")</f>
        <v/>
      </c>
      <c r="L1980" s="13" t="n">
        <v>65000</v>
      </c>
      <c r="M1980" t="inlineStr">
        <is>
          <t>NC, CA, MD</t>
        </is>
      </c>
      <c r="N1980" t="inlineStr">
        <is>
          <t>No</t>
        </is>
      </c>
      <c r="O1980" t="inlineStr">
        <is>
          <t>Not stated</t>
        </is>
      </c>
      <c r="Q1980" s="9" t="inlineStr">
        <is>
          <t>https://grantcue.com/foundations/the-j-h-walker-legacy-foundation-c-o-sterling-foundation-management-llc-451859070</t>
        </is>
      </c>
    </row>
    <row r="1981">
      <c r="A1981">
        <f>IF($E1981=$E1980,$A1980+1,1)</f>
        <v/>
      </c>
      <c r="B1981" t="inlineStr">
        <is>
          <t>THE JUDITH ATKINS WALL FOUNDATION</t>
        </is>
      </c>
      <c r="C1981" t="inlineStr">
        <is>
          <t>27-5084744</t>
        </is>
      </c>
      <c r="D1981" t="inlineStr">
        <is>
          <t>South Carolina</t>
        </is>
      </c>
      <c r="E1981" t="inlineStr">
        <is>
          <t>SC</t>
        </is>
      </c>
      <c r="F1981" t="n">
        <v>2025</v>
      </c>
      <c r="G1981" t="n">
        <v>2</v>
      </c>
      <c r="H1981" s="13" t="n">
        <v>2603891</v>
      </c>
      <c r="I1981" s="12" t="n">
        <v>9</v>
      </c>
      <c r="J1981" s="13" t="n">
        <v>173288</v>
      </c>
      <c r="K1981" s="13">
        <f>IFERROR($H1981/$I1981,"")</f>
        <v/>
      </c>
      <c r="L1981" s="13" t="n">
        <v>866439</v>
      </c>
      <c r="M1981" t="inlineStr">
        <is>
          <t>NC, VA, NY</t>
        </is>
      </c>
      <c r="N1981" t="inlineStr">
        <is>
          <t>Yes</t>
        </is>
      </c>
      <c r="O1981" t="inlineStr">
        <is>
          <t>Yes</t>
        </is>
      </c>
      <c r="Q1981" s="9" t="inlineStr">
        <is>
          <t>https://grantcue.com/foundations/the-judith-atkins-wall-foundation-275084744</t>
        </is>
      </c>
    </row>
    <row r="1982">
      <c r="A1982">
        <f>IF($E1982=$E1981,$A1981+1,1)</f>
        <v/>
      </c>
      <c r="B1982" t="inlineStr">
        <is>
          <t>MICHAEL J MUNGO FOUNDATION</t>
        </is>
      </c>
      <c r="C1982" t="inlineStr">
        <is>
          <t>13-4203429</t>
        </is>
      </c>
      <c r="D1982" t="inlineStr">
        <is>
          <t>South Carolina</t>
        </is>
      </c>
      <c r="E1982" t="inlineStr">
        <is>
          <t>SC</t>
        </is>
      </c>
      <c r="F1982" t="n">
        <v>2024</v>
      </c>
      <c r="G1982" t="n">
        <v>1</v>
      </c>
      <c r="H1982" s="13" t="n">
        <v>2571575</v>
      </c>
      <c r="I1982" s="12" t="n">
        <v>45</v>
      </c>
      <c r="J1982" s="13" t="n">
        <v>15000</v>
      </c>
      <c r="K1982" s="13">
        <f>IFERROR($H1982/$I1982,"")</f>
        <v/>
      </c>
      <c r="L1982" s="13" t="n">
        <v>500000</v>
      </c>
      <c r="M1982" t="inlineStr">
        <is>
          <t>NC</t>
        </is>
      </c>
      <c r="N1982" t="inlineStr">
        <is>
          <t>No</t>
        </is>
      </c>
      <c r="O1982" t="inlineStr">
        <is>
          <t>Not stated</t>
        </is>
      </c>
      <c r="Q1982" s="9" t="inlineStr">
        <is>
          <t>https://grantcue.com/foundations/michael-j-mungo-foundation-134203429</t>
        </is>
      </c>
    </row>
    <row r="1983">
      <c r="A1983">
        <f>IF($E1983=$E1982,$A1982+1,1)</f>
        <v/>
      </c>
      <c r="B1983" t="inlineStr">
        <is>
          <t>MEADOWS ROAD FOUNDATION (FKA COYDOG FOUNDATION)</t>
        </is>
      </c>
      <c r="C1983" t="inlineStr">
        <is>
          <t>36-3479461</t>
        </is>
      </c>
      <c r="D1983" t="inlineStr">
        <is>
          <t>South Carolina</t>
        </is>
      </c>
      <c r="E1983" t="inlineStr">
        <is>
          <t>SC</t>
        </is>
      </c>
      <c r="F1983" t="n">
        <v>2024</v>
      </c>
      <c r="G1983" t="n">
        <v>1</v>
      </c>
      <c r="H1983" s="13" t="n">
        <v>2553900</v>
      </c>
      <c r="I1983" s="12" t="n">
        <v>88</v>
      </c>
      <c r="J1983" s="13" t="n">
        <v>5000</v>
      </c>
      <c r="K1983" s="13">
        <f>IFERROR($H1983/$I1983,"")</f>
        <v/>
      </c>
      <c r="L1983" s="13" t="n">
        <v>250000</v>
      </c>
      <c r="M1983" t="inlineStr">
        <is>
          <t>NY, DC, MA</t>
        </is>
      </c>
      <c r="N1983" t="inlineStr">
        <is>
          <t>No</t>
        </is>
      </c>
      <c r="O1983" t="inlineStr">
        <is>
          <t>Not stated</t>
        </is>
      </c>
      <c r="Q1983" s="9" t="inlineStr">
        <is>
          <t>https://grantcue.com/foundations/meadows-road-foundation-fka-coydog-foundation-363479461</t>
        </is>
      </c>
    </row>
    <row r="1984">
      <c r="A1984">
        <f>IF($E1984=$E1983,$A1983+1,1)</f>
        <v/>
      </c>
      <c r="B1984" t="inlineStr">
        <is>
          <t>MARY BLACK FOUNDATION INC</t>
        </is>
      </c>
      <c r="C1984" t="inlineStr">
        <is>
          <t>57-0843135</t>
        </is>
      </c>
      <c r="D1984" t="inlineStr">
        <is>
          <t>South Carolina</t>
        </is>
      </c>
      <c r="E1984" t="inlineStr">
        <is>
          <t>SC</t>
        </is>
      </c>
      <c r="F1984" t="n">
        <v>2024</v>
      </c>
      <c r="G1984" t="n">
        <v>1</v>
      </c>
      <c r="H1984" s="13" t="n">
        <v>2551816</v>
      </c>
      <c r="I1984" s="12" t="n">
        <v>43</v>
      </c>
      <c r="J1984" s="13" t="n">
        <v>30000</v>
      </c>
      <c r="K1984" s="13">
        <f>IFERROR($H1984/$I1984,"")</f>
        <v/>
      </c>
      <c r="L1984" s="13" t="n">
        <v>411000</v>
      </c>
      <c r="M1984" t="inlineStr">
        <is>
          <t>OR</t>
        </is>
      </c>
      <c r="N1984" t="inlineStr">
        <is>
          <t>Yes</t>
        </is>
      </c>
      <c r="O1984" t="inlineStr">
        <is>
          <t>Yes</t>
        </is>
      </c>
      <c r="P1984" s="9" t="inlineStr">
        <is>
          <t>https://maryblackfoundation.org/</t>
        </is>
      </c>
      <c r="Q1984" s="9" t="inlineStr">
        <is>
          <t>https://grantcue.com/foundations/mary-black-foundation-inc-570843135</t>
        </is>
      </c>
    </row>
    <row r="1985">
      <c r="A1985">
        <f>IF($E1985=$E1984,$A1984+1,1)</f>
        <v/>
      </c>
      <c r="B1985" t="inlineStr">
        <is>
          <t>THE TOBY CASSELS FOUNDATION</t>
        </is>
      </c>
      <c r="C1985" t="inlineStr">
        <is>
          <t>47-2523015</t>
        </is>
      </c>
      <c r="D1985" t="inlineStr">
        <is>
          <t>South Carolina</t>
        </is>
      </c>
      <c r="E1985" t="inlineStr">
        <is>
          <t>SC</t>
        </is>
      </c>
      <c r="F1985" t="n">
        <v>2025</v>
      </c>
      <c r="G1985" t="n">
        <v>2</v>
      </c>
      <c r="H1985" s="13" t="n">
        <v>2320750</v>
      </c>
      <c r="I1985" s="12" t="n">
        <v>17</v>
      </c>
      <c r="J1985" s="13" t="n">
        <v>150000</v>
      </c>
      <c r="K1985" s="13">
        <f>IFERROR($H1985/$I1985,"")</f>
        <v/>
      </c>
      <c r="L1985" s="13" t="n">
        <v>295000</v>
      </c>
      <c r="M1985" t="inlineStr">
        <is>
          <t>GA, TX, CA</t>
        </is>
      </c>
      <c r="N1985" t="inlineStr">
        <is>
          <t>No</t>
        </is>
      </c>
      <c r="O1985" t="inlineStr">
        <is>
          <t>Not stated</t>
        </is>
      </c>
      <c r="Q1985" s="9" t="inlineStr">
        <is>
          <t>https://grantcue.com/foundations/the-toby-cassels-foundation-472523015</t>
        </is>
      </c>
    </row>
    <row r="1986">
      <c r="A1986">
        <f>IF($E1986=$E1985,$A1985+1,1)</f>
        <v/>
      </c>
      <c r="B1986" t="inlineStr">
        <is>
          <t>MILLIKEN &amp; COMPANY CHARITABLE FOUNDATION</t>
        </is>
      </c>
      <c r="C1986" t="inlineStr">
        <is>
          <t>85-3211603</t>
        </is>
      </c>
      <c r="D1986" t="inlineStr">
        <is>
          <t>South Carolina</t>
        </is>
      </c>
      <c r="E1986" t="inlineStr">
        <is>
          <t>SC</t>
        </is>
      </c>
      <c r="F1986" t="n">
        <v>2023</v>
      </c>
      <c r="G1986" t="n">
        <v>1</v>
      </c>
      <c r="H1986" s="13" t="n">
        <v>2227422</v>
      </c>
      <c r="I1986" s="12" t="n">
        <v>141</v>
      </c>
      <c r="J1986" s="13" t="n">
        <v>1000</v>
      </c>
      <c r="K1986" s="13">
        <f>IFERROR($H1986/$I1986,"")</f>
        <v/>
      </c>
      <c r="L1986" s="13" t="n">
        <v>500000</v>
      </c>
      <c r="M1986" t="inlineStr">
        <is>
          <t>DC, MN, GA</t>
        </is>
      </c>
      <c r="N1986" t="inlineStr">
        <is>
          <t>Yes</t>
        </is>
      </c>
      <c r="O1986" t="inlineStr">
        <is>
          <t>Yes</t>
        </is>
      </c>
      <c r="P1986" s="9" t="inlineStr">
        <is>
          <t>https://www.milliken.com/EN-US/ABOUT-US/FOUNDATIO</t>
        </is>
      </c>
      <c r="Q1986" s="9" t="inlineStr">
        <is>
          <t>https://grantcue.com/foundations/milliken-and-company-charitable-foundation-853211603</t>
        </is>
      </c>
    </row>
    <row r="1987">
      <c r="A1987">
        <f>IF($E1987=$E1986,$A1986+1,1)</f>
        <v/>
      </c>
      <c r="B1987" t="inlineStr">
        <is>
          <t>SCSYMMES FOUNDATION</t>
        </is>
      </c>
      <c r="C1987" t="inlineStr">
        <is>
          <t>57-6017472</t>
        </is>
      </c>
      <c r="D1987" t="inlineStr">
        <is>
          <t>South Carolina</t>
        </is>
      </c>
      <c r="E1987" t="inlineStr">
        <is>
          <t>SC</t>
        </is>
      </c>
      <c r="F1987" t="n">
        <v>2025</v>
      </c>
      <c r="G1987" t="n">
        <v>2</v>
      </c>
      <c r="H1987" s="13" t="n">
        <v>2080000</v>
      </c>
      <c r="I1987" s="12" t="n">
        <v>28</v>
      </c>
      <c r="J1987" s="13" t="n">
        <v>52500</v>
      </c>
      <c r="K1987" s="13">
        <f>IFERROR($H1987/$I1987,"")</f>
        <v/>
      </c>
      <c r="L1987" s="13" t="n">
        <v>300000</v>
      </c>
      <c r="N1987" t="inlineStr">
        <is>
          <t>Yes</t>
        </is>
      </c>
      <c r="O1987" t="inlineStr">
        <is>
          <t>Yes</t>
        </is>
      </c>
      <c r="Q1987" s="9" t="inlineStr">
        <is>
          <t>https://grantcue.com/foundations/scsymmes-foundation-576017472</t>
        </is>
      </c>
    </row>
    <row r="1988">
      <c r="A1988">
        <f>IF($E1988=$E1987,$A1987+1,1)</f>
        <v/>
      </c>
      <c r="B1988" t="inlineStr">
        <is>
          <t>THE SIMPSON FOUNDATION</t>
        </is>
      </c>
      <c r="C1988" t="inlineStr">
        <is>
          <t>57-6017451</t>
        </is>
      </c>
      <c r="D1988" t="inlineStr">
        <is>
          <t>South Carolina</t>
        </is>
      </c>
      <c r="E1988" t="inlineStr">
        <is>
          <t>SC</t>
        </is>
      </c>
      <c r="F1988" t="n">
        <v>2024</v>
      </c>
      <c r="G1988" t="n">
        <v>1</v>
      </c>
      <c r="H1988" s="13" t="n">
        <v>2070000</v>
      </c>
      <c r="I1988" s="12" t="n">
        <v>33</v>
      </c>
      <c r="J1988" s="13" t="n">
        <v>20000</v>
      </c>
      <c r="K1988" s="13">
        <f>IFERROR($H1988/$I1988,"")</f>
        <v/>
      </c>
      <c r="L1988" s="13" t="n">
        <v>450000</v>
      </c>
      <c r="M1988" t="inlineStr">
        <is>
          <t>NC, FL, OH</t>
        </is>
      </c>
      <c r="N1988" t="inlineStr">
        <is>
          <t>Yes</t>
        </is>
      </c>
      <c r="O1988" t="inlineStr">
        <is>
          <t>Yes</t>
        </is>
      </c>
      <c r="Q1988" s="9" t="inlineStr">
        <is>
          <t>https://grantcue.com/foundations/the-simpson-foundation-576017451</t>
        </is>
      </c>
    </row>
    <row r="1989">
      <c r="A1989">
        <f>IF($E1989=$E1988,$A1988+1,1)</f>
        <v/>
      </c>
      <c r="B1989" t="inlineStr">
        <is>
          <t>GIBBS CHARITABLE FOUNDATION</t>
        </is>
      </c>
      <c r="C1989" t="inlineStr">
        <is>
          <t>57-1111450</t>
        </is>
      </c>
      <c r="D1989" t="inlineStr">
        <is>
          <t>South Carolina</t>
        </is>
      </c>
      <c r="E1989" t="inlineStr">
        <is>
          <t>SC</t>
        </is>
      </c>
      <c r="F1989" t="n">
        <v>2025</v>
      </c>
      <c r="G1989" t="n">
        <v>2</v>
      </c>
      <c r="H1989" s="13" t="n">
        <v>2010867</v>
      </c>
      <c r="I1989" s="12" t="n">
        <v>52</v>
      </c>
      <c r="J1989" s="13" t="n">
        <v>8750</v>
      </c>
      <c r="K1989" s="13">
        <f>IFERROR($H1989/$I1989,"")</f>
        <v/>
      </c>
      <c r="L1989" s="13" t="n">
        <v>560000</v>
      </c>
      <c r="M1989" t="inlineStr">
        <is>
          <t>DC, FL, NC</t>
        </is>
      </c>
      <c r="N1989" t="inlineStr">
        <is>
          <t>No</t>
        </is>
      </c>
      <c r="O1989" t="inlineStr">
        <is>
          <t>Not stated</t>
        </is>
      </c>
      <c r="Q1989" s="9" t="inlineStr">
        <is>
          <t>https://grantcue.com/foundations/gibbs-charitable-foundation-571111450</t>
        </is>
      </c>
    </row>
    <row r="1990">
      <c r="A1990">
        <f>IF($E1990=$E1989,$A1989+1,1)</f>
        <v/>
      </c>
      <c r="B1990" t="inlineStr">
        <is>
          <t>The Springs Close Foundation Inc</t>
        </is>
      </c>
      <c r="C1990" t="inlineStr">
        <is>
          <t>57-0426344</t>
        </is>
      </c>
      <c r="D1990" t="inlineStr">
        <is>
          <t>South Carolina</t>
        </is>
      </c>
      <c r="E1990" t="inlineStr">
        <is>
          <t>SC</t>
        </is>
      </c>
      <c r="F1990" t="n">
        <v>2024</v>
      </c>
      <c r="G1990" t="n">
        <v>1</v>
      </c>
      <c r="H1990" s="13" t="n">
        <v>1982714</v>
      </c>
      <c r="I1990" s="12" t="n">
        <v>101</v>
      </c>
      <c r="J1990" s="13" t="n">
        <v>10000</v>
      </c>
      <c r="K1990" s="13">
        <f>IFERROR($H1990/$I1990,"")</f>
        <v/>
      </c>
      <c r="L1990" s="13" t="n">
        <v>270720</v>
      </c>
      <c r="N1990" t="inlineStr">
        <is>
          <t>Yes</t>
        </is>
      </c>
      <c r="O1990" t="inlineStr">
        <is>
          <t>Yes</t>
        </is>
      </c>
      <c r="P1990" s="9" t="inlineStr">
        <is>
          <t>https://www.springsfnd.org/</t>
        </is>
      </c>
      <c r="Q1990" s="9" t="inlineStr">
        <is>
          <t>https://grantcue.com/foundations/the-springs-close-foundation-inc-570426344</t>
        </is>
      </c>
    </row>
    <row r="1991">
      <c r="A1991">
        <f>IF($E1991=$E1990,$A1990+1,1)</f>
        <v/>
      </c>
      <c r="B1991" t="inlineStr">
        <is>
          <t>THE GLEASON FAMILY FOUNDATION INC</t>
        </is>
      </c>
      <c r="C1991" t="inlineStr">
        <is>
          <t>22-3628310</t>
        </is>
      </c>
      <c r="D1991" t="inlineStr">
        <is>
          <t>South Carolina</t>
        </is>
      </c>
      <c r="E1991" t="inlineStr">
        <is>
          <t>SC</t>
        </is>
      </c>
      <c r="F1991" t="n">
        <v>2024</v>
      </c>
      <c r="G1991" t="n">
        <v>2</v>
      </c>
      <c r="H1991" s="13" t="n">
        <v>1919500</v>
      </c>
      <c r="I1991" s="12" t="n">
        <v>90</v>
      </c>
      <c r="J1991" s="13" t="n">
        <v>7000</v>
      </c>
      <c r="K1991" s="13">
        <f>IFERROR($H1991/$I1991,"")</f>
        <v/>
      </c>
      <c r="L1991" s="13" t="n">
        <v>385000</v>
      </c>
      <c r="M1991" t="inlineStr">
        <is>
          <t>MA, DC, NY</t>
        </is>
      </c>
      <c r="N1991" t="inlineStr">
        <is>
          <t>Yes</t>
        </is>
      </c>
      <c r="O1991" t="inlineStr">
        <is>
          <t>Not stated</t>
        </is>
      </c>
      <c r="Q1991" s="9" t="inlineStr">
        <is>
          <t>https://grantcue.com/foundations/the-gleason-family-foundation-inc-223628310</t>
        </is>
      </c>
    </row>
    <row r="1992">
      <c r="A1992">
        <f>IF($E1992=$E1991,$A1991+1,1)</f>
        <v/>
      </c>
      <c r="B1992" t="inlineStr">
        <is>
          <t>KA FOUNDATION</t>
        </is>
      </c>
      <c r="C1992" t="inlineStr">
        <is>
          <t>92-1849835</t>
        </is>
      </c>
      <c r="D1992" t="inlineStr">
        <is>
          <t>South Carolina</t>
        </is>
      </c>
      <c r="E1992" t="inlineStr">
        <is>
          <t>SC</t>
        </is>
      </c>
      <c r="F1992" t="n">
        <v>2025</v>
      </c>
      <c r="G1992" t="n">
        <v>2</v>
      </c>
      <c r="H1992" s="13" t="n">
        <v>1901000</v>
      </c>
      <c r="I1992" s="12" t="n">
        <v>19</v>
      </c>
      <c r="J1992" s="13" t="n">
        <v>55000</v>
      </c>
      <c r="K1992" s="13">
        <f>IFERROR($H1992/$I1992,"")</f>
        <v/>
      </c>
      <c r="L1992" s="13" t="n">
        <v>350000</v>
      </c>
      <c r="M1992" t="inlineStr">
        <is>
          <t>CA, NY, CO</t>
        </is>
      </c>
      <c r="N1992" t="inlineStr">
        <is>
          <t>Yes</t>
        </is>
      </c>
      <c r="O1992" t="inlineStr">
        <is>
          <t>Not stated</t>
        </is>
      </c>
      <c r="Q1992" s="9" t="inlineStr">
        <is>
          <t>https://grantcue.com/foundations/ka-foundation-921849835</t>
        </is>
      </c>
    </row>
    <row r="1993">
      <c r="A1993">
        <f>IF($E1993=$E1992,$A1992+1,1)</f>
        <v/>
      </c>
      <c r="B1993" t="inlineStr">
        <is>
          <t>NAGRODSKY FAMILY FOUNDATION</t>
        </is>
      </c>
      <c r="C1993" t="inlineStr">
        <is>
          <t>83-6666341</t>
        </is>
      </c>
      <c r="D1993" t="inlineStr">
        <is>
          <t>South Carolina</t>
        </is>
      </c>
      <c r="E1993" t="inlineStr">
        <is>
          <t>SC</t>
        </is>
      </c>
      <c r="F1993" t="n">
        <v>2025</v>
      </c>
      <c r="G1993" t="n">
        <v>2</v>
      </c>
      <c r="H1993" s="13" t="n">
        <v>1876000</v>
      </c>
      <c r="I1993" s="12" t="n">
        <v>15</v>
      </c>
      <c r="J1993" s="13" t="n">
        <v>50000</v>
      </c>
      <c r="K1993" s="13">
        <f>IFERROR($H1993/$I1993,"")</f>
        <v/>
      </c>
      <c r="L1993" s="13" t="n">
        <v>500000</v>
      </c>
      <c r="M1993" t="inlineStr">
        <is>
          <t>NC, SD</t>
        </is>
      </c>
      <c r="N1993" t="inlineStr">
        <is>
          <t>No</t>
        </is>
      </c>
      <c r="O1993" t="inlineStr">
        <is>
          <t>Not stated</t>
        </is>
      </c>
      <c r="Q1993" s="9" t="inlineStr">
        <is>
          <t>https://grantcue.com/foundations/nagrodsky-family-foundation-836666341</t>
        </is>
      </c>
    </row>
    <row r="1994">
      <c r="A1994">
        <f>IF($E1994=$E1993,$A1993+1,1)</f>
        <v/>
      </c>
      <c r="B1994" t="inlineStr">
        <is>
          <t>CASSELS FAMILY FOUNDATION</t>
        </is>
      </c>
      <c r="C1994" t="inlineStr">
        <is>
          <t>57-1029022</t>
        </is>
      </c>
      <c r="D1994" t="inlineStr">
        <is>
          <t>South Carolina</t>
        </is>
      </c>
      <c r="E1994" t="inlineStr">
        <is>
          <t>SC</t>
        </is>
      </c>
      <c r="F1994" t="n">
        <v>2025</v>
      </c>
      <c r="G1994" t="n">
        <v>2</v>
      </c>
      <c r="H1994" s="13" t="n">
        <v>1815750</v>
      </c>
      <c r="I1994" s="12" t="n">
        <v>17</v>
      </c>
      <c r="J1994" s="13" t="n">
        <v>50000</v>
      </c>
      <c r="K1994" s="13">
        <f>IFERROR($H1994/$I1994,"")</f>
        <v/>
      </c>
      <c r="L1994" s="13" t="n">
        <v>500000</v>
      </c>
      <c r="M1994" t="inlineStr">
        <is>
          <t>TX, GA, CO</t>
        </is>
      </c>
      <c r="N1994" t="inlineStr">
        <is>
          <t>No</t>
        </is>
      </c>
      <c r="O1994" t="inlineStr">
        <is>
          <t>Not stated</t>
        </is>
      </c>
      <c r="Q1994" s="9" t="inlineStr">
        <is>
          <t>https://grantcue.com/foundations/cassels-family-foundation-571029022</t>
        </is>
      </c>
    </row>
    <row r="1995">
      <c r="A1995">
        <f>IF($E1995=$E1994,$A1994+1,1)</f>
        <v/>
      </c>
      <c r="B1995" t="inlineStr">
        <is>
          <t>RALPH &amp; VIRGINIA HENDRICKS FOUNDATI</t>
        </is>
      </c>
      <c r="C1995" t="inlineStr">
        <is>
          <t>57-0822180</t>
        </is>
      </c>
      <c r="D1995" t="inlineStr">
        <is>
          <t>South Carolina</t>
        </is>
      </c>
      <c r="E1995" t="inlineStr">
        <is>
          <t>SC</t>
        </is>
      </c>
      <c r="F1995" t="n">
        <v>2025</v>
      </c>
      <c r="G1995" t="n">
        <v>2</v>
      </c>
      <c r="H1995" s="13" t="n">
        <v>1778000</v>
      </c>
      <c r="I1995" s="12" t="n">
        <v>50</v>
      </c>
      <c r="J1995" s="13" t="n">
        <v>10000</v>
      </c>
      <c r="K1995" s="13">
        <f>IFERROR($H1995/$I1995,"")</f>
        <v/>
      </c>
      <c r="L1995" s="13" t="n">
        <v>150000</v>
      </c>
      <c r="N1995" t="inlineStr">
        <is>
          <t>No</t>
        </is>
      </c>
      <c r="O1995" t="inlineStr">
        <is>
          <t>Not stated</t>
        </is>
      </c>
      <c r="Q1995" s="9" t="inlineStr">
        <is>
          <t>https://grantcue.com/foundations/ralph-and-virginia-hendricks-foundati-570822180</t>
        </is>
      </c>
    </row>
    <row r="1996">
      <c r="A1996">
        <f>IF($E1996=$E1995,$A1995+1,1)</f>
        <v/>
      </c>
      <c r="B1996" t="inlineStr">
        <is>
          <t>ARCH GROUP FOUNDATION</t>
        </is>
      </c>
      <c r="C1996" t="inlineStr">
        <is>
          <t>87-3281011</t>
        </is>
      </c>
      <c r="D1996" t="inlineStr">
        <is>
          <t>South Carolina</t>
        </is>
      </c>
      <c r="E1996" t="inlineStr">
        <is>
          <t>SC</t>
        </is>
      </c>
      <c r="F1996" t="n">
        <v>2024</v>
      </c>
      <c r="G1996" t="n">
        <v>1</v>
      </c>
      <c r="H1996" s="13" t="n">
        <v>1753300</v>
      </c>
      <c r="I1996" s="12" t="n">
        <v>12</v>
      </c>
      <c r="J1996" s="13" t="n">
        <v>10000</v>
      </c>
      <c r="K1996" s="13">
        <f>IFERROR($H1996/$I1996,"")</f>
        <v/>
      </c>
      <c r="L1996" s="13" t="n">
        <v>1643300</v>
      </c>
      <c r="M1996" t="inlineStr">
        <is>
          <t>NY, NC, DC</t>
        </is>
      </c>
      <c r="N1996" t="inlineStr">
        <is>
          <t>No</t>
        </is>
      </c>
      <c r="O1996" t="inlineStr">
        <is>
          <t>Not stated</t>
        </is>
      </c>
      <c r="Q1996" s="9" t="inlineStr">
        <is>
          <t>https://grantcue.com/foundations/arch-group-foundation-873281011</t>
        </is>
      </c>
    </row>
    <row r="1997">
      <c r="A1997">
        <f>IF($E1997=$E1996,$A1996+1,1)</f>
        <v/>
      </c>
      <c r="B1997" t="inlineStr">
        <is>
          <t>THE JOHN R AND M MARGRITE DAVIS FOUNDATION</t>
        </is>
      </c>
      <c r="C1997" t="inlineStr">
        <is>
          <t>38-6058593</t>
        </is>
      </c>
      <c r="D1997" t="inlineStr">
        <is>
          <t>South Carolina</t>
        </is>
      </c>
      <c r="E1997" t="inlineStr">
        <is>
          <t>SC</t>
        </is>
      </c>
      <c r="F1997" t="n">
        <v>2025</v>
      </c>
      <c r="G1997" t="n">
        <v>2</v>
      </c>
      <c r="H1997" s="13" t="n">
        <v>1682250</v>
      </c>
      <c r="I1997" s="12" t="n">
        <v>100</v>
      </c>
      <c r="J1997" s="13" t="n">
        <v>9375</v>
      </c>
      <c r="K1997" s="13">
        <f>IFERROR($H1997/$I1997,"")</f>
        <v/>
      </c>
      <c r="L1997" s="13" t="n">
        <v>80000</v>
      </c>
      <c r="M1997" t="inlineStr">
        <is>
          <t>DC, CA, NC</t>
        </is>
      </c>
      <c r="N1997" t="inlineStr">
        <is>
          <t>Yes</t>
        </is>
      </c>
      <c r="O1997" t="inlineStr">
        <is>
          <t>Yes</t>
        </is>
      </c>
      <c r="Q1997" s="9" t="inlineStr">
        <is>
          <t>https://grantcue.com/foundations/the-john-r-and-m-margrite-davis-foundation-386058593</t>
        </is>
      </c>
    </row>
    <row r="1998">
      <c r="A1998">
        <f>IF($E1998=$E1997,$A1997+1,1)</f>
        <v/>
      </c>
      <c r="B1998" t="inlineStr">
        <is>
          <t>SARGENT FOUNDATION 5621-14-48</t>
        </is>
      </c>
      <c r="C1998" t="inlineStr">
        <is>
          <t>56-2144280</t>
        </is>
      </c>
      <c r="D1998" t="inlineStr">
        <is>
          <t>South Carolina</t>
        </is>
      </c>
      <c r="E1998" t="inlineStr">
        <is>
          <t>SC</t>
        </is>
      </c>
      <c r="F1998" t="n">
        <v>2025</v>
      </c>
      <c r="G1998" t="n">
        <v>2</v>
      </c>
      <c r="H1998" s="13" t="n">
        <v>1677336</v>
      </c>
      <c r="I1998" s="12" t="n">
        <v>38</v>
      </c>
      <c r="J1998" s="13" t="n">
        <v>5000</v>
      </c>
      <c r="K1998" s="13">
        <f>IFERROR($H1998/$I1998,"")</f>
        <v/>
      </c>
      <c r="L1998" s="13" t="n">
        <v>350000</v>
      </c>
      <c r="M1998" t="inlineStr">
        <is>
          <t>VA, NC, DC</t>
        </is>
      </c>
      <c r="N1998" t="inlineStr">
        <is>
          <t>Yes</t>
        </is>
      </c>
      <c r="O1998" t="inlineStr">
        <is>
          <t>Not stated</t>
        </is>
      </c>
      <c r="Q1998" s="9" t="inlineStr">
        <is>
          <t>https://grantcue.com/foundations/sargent-foundation-5621-14-48-562144280</t>
        </is>
      </c>
    </row>
    <row r="1999">
      <c r="A1999">
        <f>IF($E1999=$E1998,$A1998+1,1)</f>
        <v/>
      </c>
      <c r="B1999" t="inlineStr">
        <is>
          <t>JIM HUDSON FOUNDATION</t>
        </is>
      </c>
      <c r="C1999" t="inlineStr">
        <is>
          <t>87-3895359</t>
        </is>
      </c>
      <c r="D1999" t="inlineStr">
        <is>
          <t>South Carolina</t>
        </is>
      </c>
      <c r="E1999" t="inlineStr">
        <is>
          <t>SC</t>
        </is>
      </c>
      <c r="F1999" t="n">
        <v>2025</v>
      </c>
      <c r="G1999" t="n">
        <v>2</v>
      </c>
      <c r="H1999" s="13" t="n">
        <v>1658500</v>
      </c>
      <c r="I1999" s="12" t="n">
        <v>26</v>
      </c>
      <c r="J1999" s="13" t="n">
        <v>30000</v>
      </c>
      <c r="K1999" s="13">
        <f>IFERROR($H1999/$I1999,"")</f>
        <v/>
      </c>
      <c r="L1999" s="13" t="n">
        <v>338000</v>
      </c>
      <c r="M1999" t="inlineStr">
        <is>
          <t>GA, NC</t>
        </is>
      </c>
      <c r="N1999" t="inlineStr">
        <is>
          <t>No</t>
        </is>
      </c>
      <c r="O1999" t="inlineStr">
        <is>
          <t>Not stated</t>
        </is>
      </c>
      <c r="Q1999" s="9" t="inlineStr">
        <is>
          <t>https://grantcue.com/foundations/jim-hudson-foundation-873895359</t>
        </is>
      </c>
    </row>
    <row r="2000">
      <c r="A2000">
        <f>IF($E2000=$E1999,$A1999+1,1)</f>
        <v/>
      </c>
      <c r="B2000" t="inlineStr">
        <is>
          <t>ELLISON S AND NOEL P MCKISSICK FOUNDATION</t>
        </is>
      </c>
      <c r="C2000" t="inlineStr">
        <is>
          <t>57-0739969</t>
        </is>
      </c>
      <c r="D2000" t="inlineStr">
        <is>
          <t>South Carolina</t>
        </is>
      </c>
      <c r="E2000" t="inlineStr">
        <is>
          <t>SC</t>
        </is>
      </c>
      <c r="F2000" t="n">
        <v>2025</v>
      </c>
      <c r="G2000" t="n">
        <v>2</v>
      </c>
      <c r="H2000" s="13" t="n">
        <v>1652685</v>
      </c>
      <c r="I2000" s="12" t="n">
        <v>43</v>
      </c>
      <c r="J2000" s="13" t="n">
        <v>10000</v>
      </c>
      <c r="K2000" s="13">
        <f>IFERROR($H2000/$I2000,"")</f>
        <v/>
      </c>
      <c r="L2000" s="13" t="n">
        <v>160000</v>
      </c>
      <c r="M2000" t="inlineStr">
        <is>
          <t>VA, NC, FL</t>
        </is>
      </c>
      <c r="N2000" t="inlineStr">
        <is>
          <t>No</t>
        </is>
      </c>
      <c r="O2000" t="inlineStr">
        <is>
          <t>Not stated</t>
        </is>
      </c>
      <c r="Q2000" s="9" t="inlineStr">
        <is>
          <t>https://grantcue.com/foundations/ellison-s-and-noel-p-mckissick-foundation-570739969</t>
        </is>
      </c>
    </row>
    <row r="2001">
      <c r="A2001">
        <f>IF($E2001=$E2000,$A2000+1,1)</f>
        <v/>
      </c>
      <c r="B2001" t="inlineStr">
        <is>
          <t>Jean T and Heyward G Pelham Foundation</t>
        </is>
      </c>
      <c r="C2001" t="inlineStr">
        <is>
          <t>20-3291660</t>
        </is>
      </c>
      <c r="D2001" t="inlineStr">
        <is>
          <t>South Carolina</t>
        </is>
      </c>
      <c r="E2001" t="inlineStr">
        <is>
          <t>SC</t>
        </is>
      </c>
      <c r="F2001" t="n">
        <v>2024</v>
      </c>
      <c r="G2001" t="n">
        <v>1</v>
      </c>
      <c r="H2001" s="13" t="n">
        <v>1645500</v>
      </c>
      <c r="I2001" s="12" t="n">
        <v>48</v>
      </c>
      <c r="J2001" s="13" t="n">
        <v>15000</v>
      </c>
      <c r="K2001" s="13">
        <f>IFERROR($H2001/$I2001,"")</f>
        <v/>
      </c>
      <c r="L2001" s="13" t="n">
        <v>300000</v>
      </c>
      <c r="M2001" t="inlineStr">
        <is>
          <t>NC, MD, VA</t>
        </is>
      </c>
      <c r="N2001" t="inlineStr">
        <is>
          <t>No</t>
        </is>
      </c>
      <c r="O2001" t="inlineStr">
        <is>
          <t>Not stated</t>
        </is>
      </c>
      <c r="Q2001" s="9" t="inlineStr">
        <is>
          <t>https://grantcue.com/foundations/jean-t-and-heyward-g-pelham-foundation-203291660</t>
        </is>
      </c>
    </row>
    <row r="2002">
      <c r="A2002">
        <f>IF($E2002=$E2001,$A2001+1,1)</f>
        <v/>
      </c>
      <c r="B2002" t="inlineStr">
        <is>
          <t>JERRY AND ANITA ZUCKER FAMILY FOUNDATION INC</t>
        </is>
      </c>
      <c r="C2002" t="inlineStr">
        <is>
          <t>57-1061131</t>
        </is>
      </c>
      <c r="D2002" t="inlineStr">
        <is>
          <t>South Carolina</t>
        </is>
      </c>
      <c r="E2002" t="inlineStr">
        <is>
          <t>SC</t>
        </is>
      </c>
      <c r="F2002" t="n">
        <v>2025</v>
      </c>
      <c r="G2002" t="n">
        <v>3</v>
      </c>
      <c r="H2002" s="13" t="n">
        <v>1640374</v>
      </c>
      <c r="I2002" s="12" t="n">
        <v>8</v>
      </c>
      <c r="J2002" s="13" t="n">
        <v>237500</v>
      </c>
      <c r="K2002" s="13">
        <f>IFERROR($H2002/$I2002,"")</f>
        <v/>
      </c>
      <c r="L2002" s="13" t="n">
        <v>400000</v>
      </c>
      <c r="M2002" t="inlineStr">
        <is>
          <t>MA</t>
        </is>
      </c>
      <c r="N2002" t="inlineStr">
        <is>
          <t>No</t>
        </is>
      </c>
      <c r="O2002" t="inlineStr">
        <is>
          <t>Not stated</t>
        </is>
      </c>
      <c r="Q2002" s="9" t="inlineStr">
        <is>
          <t>https://grantcue.com/foundations/jerry-and-anita-zucker-family-foundation-inc-571061131</t>
        </is>
      </c>
    </row>
    <row r="2003">
      <c r="A2003">
        <f>IF($E2003=$E2002,$A2002+1,1)</f>
        <v/>
      </c>
      <c r="B2003" t="inlineStr">
        <is>
          <t>J M SMITH FOUNDATION</t>
        </is>
      </c>
      <c r="C2003" t="inlineStr">
        <is>
          <t>57-1046595</t>
        </is>
      </c>
      <c r="D2003" t="inlineStr">
        <is>
          <t>South Carolina</t>
        </is>
      </c>
      <c r="E2003" t="inlineStr">
        <is>
          <t>SC</t>
        </is>
      </c>
      <c r="F2003" t="n">
        <v>2025</v>
      </c>
      <c r="G2003" t="n">
        <v>3</v>
      </c>
      <c r="H2003" s="13" t="n">
        <v>1615566</v>
      </c>
      <c r="I2003" s="12" t="n">
        <v>317</v>
      </c>
      <c r="J2003" s="13" t="n">
        <v>2250</v>
      </c>
      <c r="K2003" s="13">
        <f>IFERROR($H2003/$I2003,"")</f>
        <v/>
      </c>
      <c r="L2003" s="13" t="n">
        <v>28200</v>
      </c>
      <c r="M2003" t="inlineStr">
        <is>
          <t>AR, TN, GA</t>
        </is>
      </c>
      <c r="N2003" t="inlineStr">
        <is>
          <t>No</t>
        </is>
      </c>
      <c r="O2003" t="inlineStr">
        <is>
          <t>Not stated</t>
        </is>
      </c>
      <c r="Q2003" s="9" t="inlineStr">
        <is>
          <t>https://grantcue.com/foundations/j-m-smith-foundation-571046595</t>
        </is>
      </c>
    </row>
    <row r="2004">
      <c r="A2004">
        <f>IF($E2004=$E2003,$A2003+1,1)</f>
        <v/>
      </c>
      <c r="B2004" t="inlineStr">
        <is>
          <t>GIVING MINISTRY FOUNDATION</t>
        </is>
      </c>
      <c r="C2004" t="inlineStr">
        <is>
          <t>83-0738448</t>
        </is>
      </c>
      <c r="D2004" t="inlineStr">
        <is>
          <t>South Carolina</t>
        </is>
      </c>
      <c r="E2004" t="inlineStr">
        <is>
          <t>SC</t>
        </is>
      </c>
      <c r="F2004" t="n">
        <v>2024</v>
      </c>
      <c r="G2004" t="n">
        <v>2</v>
      </c>
      <c r="H2004" s="13" t="n">
        <v>1598094</v>
      </c>
      <c r="I2004" s="12" t="n">
        <v>27</v>
      </c>
      <c r="J2004" s="13" t="n">
        <v>25000</v>
      </c>
      <c r="K2004" s="13">
        <f>IFERROR($H2004/$I2004,"")</f>
        <v/>
      </c>
      <c r="L2004" s="13" t="n">
        <v>470805</v>
      </c>
      <c r="M2004" t="inlineStr">
        <is>
          <t>TN, GA, NC</t>
        </is>
      </c>
      <c r="N2004" t="inlineStr">
        <is>
          <t>No</t>
        </is>
      </c>
      <c r="O2004" t="inlineStr">
        <is>
          <t>Not stated</t>
        </is>
      </c>
      <c r="Q2004" s="9" t="inlineStr">
        <is>
          <t>https://grantcue.com/foundations/giving-ministry-foundation-830738448</t>
        </is>
      </c>
    </row>
    <row r="2005">
      <c r="A2005">
        <f>IF($E2005=$E2004,$A2004+1,1)</f>
        <v/>
      </c>
      <c r="B2005" t="inlineStr">
        <is>
          <t>THE JIM PARKE FOUNDATION</t>
        </is>
      </c>
      <c r="C2005" t="inlineStr">
        <is>
          <t>06-1603828</t>
        </is>
      </c>
      <c r="D2005" t="inlineStr">
        <is>
          <t>South Carolina</t>
        </is>
      </c>
      <c r="E2005" t="inlineStr">
        <is>
          <t>SC</t>
        </is>
      </c>
      <c r="F2005" t="n">
        <v>2025</v>
      </c>
      <c r="G2005" t="n">
        <v>2</v>
      </c>
      <c r="H2005" s="13" t="n">
        <v>1593000</v>
      </c>
      <c r="I2005" s="12" t="n">
        <v>25</v>
      </c>
      <c r="J2005" s="13" t="n">
        <v>25000</v>
      </c>
      <c r="K2005" s="13">
        <f>IFERROR($H2005/$I2005,"")</f>
        <v/>
      </c>
      <c r="L2005" s="13" t="n">
        <v>250000</v>
      </c>
      <c r="M2005" t="inlineStr">
        <is>
          <t>MT, CT, TX</t>
        </is>
      </c>
      <c r="N2005" t="inlineStr">
        <is>
          <t>No</t>
        </is>
      </c>
      <c r="O2005" t="inlineStr">
        <is>
          <t>Not stated</t>
        </is>
      </c>
      <c r="Q2005" s="9" t="inlineStr">
        <is>
          <t>https://grantcue.com/foundations/the-jim-parke-foundation-c-o-marilyn-j-parke-061603828</t>
        </is>
      </c>
    </row>
    <row r="2006">
      <c r="A2006">
        <f>IF($E2006=$E2005,$A2005+1,1)</f>
        <v/>
      </c>
      <c r="B2006" t="inlineStr">
        <is>
          <t>Daniel-Mickel Foundation</t>
        </is>
      </c>
      <c r="C2006" t="inlineStr">
        <is>
          <t>57-0673409</t>
        </is>
      </c>
      <c r="D2006" t="inlineStr">
        <is>
          <t>South Carolina</t>
        </is>
      </c>
      <c r="E2006" t="inlineStr">
        <is>
          <t>SC</t>
        </is>
      </c>
      <c r="F2006" t="n">
        <v>2024</v>
      </c>
      <c r="G2006" t="n">
        <v>2</v>
      </c>
      <c r="H2006" s="13" t="n">
        <v>1510130</v>
      </c>
      <c r="I2006" s="12" t="n">
        <v>178</v>
      </c>
      <c r="J2006" s="13" t="n">
        <v>2000</v>
      </c>
      <c r="K2006" s="13">
        <f>IFERROR($H2006/$I2006,"")</f>
        <v/>
      </c>
      <c r="L2006" s="13" t="n">
        <v>117000</v>
      </c>
      <c r="M2006" t="inlineStr">
        <is>
          <t>VA, NC, GA</t>
        </is>
      </c>
      <c r="N2006" t="inlineStr">
        <is>
          <t>Yes</t>
        </is>
      </c>
      <c r="O2006" t="inlineStr">
        <is>
          <t>Yes</t>
        </is>
      </c>
      <c r="P2006" s="9" t="inlineStr">
        <is>
          <t>https://www.daniel-mickelfoundation.org/</t>
        </is>
      </c>
      <c r="Q2006" s="9" t="inlineStr">
        <is>
          <t>https://grantcue.com/foundations/daniel-mickel-foundation-570673409</t>
        </is>
      </c>
    </row>
    <row r="2007">
      <c r="A2007">
        <f>IF($E2007=$E2006,$A2006+1,1)</f>
        <v/>
      </c>
      <c r="B2007" t="inlineStr">
        <is>
          <t>DAWN LAUREL FOUNDATION</t>
        </is>
      </c>
      <c r="C2007" t="inlineStr">
        <is>
          <t>47-3518399</t>
        </is>
      </c>
      <c r="D2007" t="inlineStr">
        <is>
          <t>South Carolina</t>
        </is>
      </c>
      <c r="E2007" t="inlineStr">
        <is>
          <t>SC</t>
        </is>
      </c>
      <c r="F2007" t="n">
        <v>2024</v>
      </c>
      <c r="G2007" t="n">
        <v>1</v>
      </c>
      <c r="H2007" s="13" t="n">
        <v>1471000</v>
      </c>
      <c r="I2007" s="12" t="n">
        <v>42</v>
      </c>
      <c r="J2007" s="13" t="n">
        <v>20000</v>
      </c>
      <c r="K2007" s="13">
        <f>IFERROR($H2007/$I2007,"")</f>
        <v/>
      </c>
      <c r="L2007" s="13" t="n">
        <v>222000</v>
      </c>
      <c r="M2007" t="inlineStr">
        <is>
          <t>CO, MI, NC</t>
        </is>
      </c>
      <c r="N2007" t="inlineStr">
        <is>
          <t>No</t>
        </is>
      </c>
      <c r="O2007" t="inlineStr">
        <is>
          <t>Not stated</t>
        </is>
      </c>
      <c r="Q2007" s="9" t="inlineStr">
        <is>
          <t>https://grantcue.com/foundations/dawn-laurel-foundation-473518399</t>
        </is>
      </c>
    </row>
    <row r="2008">
      <c r="A2008">
        <f>IF($E2008=$E2007,$A2007+1,1)</f>
        <v/>
      </c>
      <c r="B2008" t="inlineStr">
        <is>
          <t>THE CHESTER FOUNDATION</t>
        </is>
      </c>
      <c r="C2008" t="inlineStr">
        <is>
          <t>57-6056810</t>
        </is>
      </c>
      <c r="D2008" t="inlineStr">
        <is>
          <t>South Carolina</t>
        </is>
      </c>
      <c r="E2008" t="inlineStr">
        <is>
          <t>SC</t>
        </is>
      </c>
      <c r="F2008" t="n">
        <v>2025</v>
      </c>
      <c r="G2008" t="n">
        <v>2</v>
      </c>
      <c r="H2008" s="13" t="n">
        <v>1458750</v>
      </c>
      <c r="I2008" s="12" t="n">
        <v>33</v>
      </c>
      <c r="J2008" s="13" t="n">
        <v>15000</v>
      </c>
      <c r="K2008" s="13">
        <f>IFERROR($H2008/$I2008,"")</f>
        <v/>
      </c>
      <c r="L2008" s="13" t="n">
        <v>440560</v>
      </c>
      <c r="M2008" t="inlineStr">
        <is>
          <t>MO</t>
        </is>
      </c>
      <c r="N2008" t="inlineStr">
        <is>
          <t>Yes</t>
        </is>
      </c>
      <c r="O2008" t="inlineStr">
        <is>
          <t>Yes</t>
        </is>
      </c>
      <c r="Q2008" s="9" t="inlineStr">
        <is>
          <t>https://grantcue.com/foundations/the-chester-foundation-576056810</t>
        </is>
      </c>
    </row>
    <row r="2009">
      <c r="A2009">
        <f>IF($E2009=$E2008,$A2008+1,1)</f>
        <v/>
      </c>
      <c r="B2009" t="inlineStr">
        <is>
          <t>CHRIS AND DEE DEE GIBSON FNDN</t>
        </is>
      </c>
      <c r="C2009" t="inlineStr">
        <is>
          <t>85-1497261</t>
        </is>
      </c>
      <c r="D2009" t="inlineStr">
        <is>
          <t>South Carolina</t>
        </is>
      </c>
      <c r="E2009" t="inlineStr">
        <is>
          <t>SC</t>
        </is>
      </c>
      <c r="F2009" t="n">
        <v>2025</v>
      </c>
      <c r="G2009" t="n">
        <v>2</v>
      </c>
      <c r="H2009" s="13" t="n">
        <v>1450000</v>
      </c>
      <c r="I2009" s="12" t="n">
        <v>6</v>
      </c>
      <c r="J2009" s="13" t="n">
        <v>150000</v>
      </c>
      <c r="K2009" s="13">
        <f>IFERROR($H2009/$I2009,"")</f>
        <v/>
      </c>
      <c r="L2009" s="13" t="n">
        <v>500000</v>
      </c>
      <c r="M2009" t="inlineStr">
        <is>
          <t>DC, TX, OR</t>
        </is>
      </c>
      <c r="N2009" t="inlineStr">
        <is>
          <t>No</t>
        </is>
      </c>
      <c r="O2009" t="inlineStr">
        <is>
          <t>Not stated</t>
        </is>
      </c>
      <c r="Q2009" s="9" t="inlineStr">
        <is>
          <t>https://grantcue.com/foundations/chris-and-dee-dee-gibson-fndn-851497261</t>
        </is>
      </c>
    </row>
    <row r="2010">
      <c r="A2010">
        <f>IF($E2010=$E2009,$A2009+1,1)</f>
        <v/>
      </c>
      <c r="B2010" t="inlineStr">
        <is>
          <t>KAUFFMANN FAMILY FOUNDATION INC</t>
        </is>
      </c>
      <c r="C2010" t="inlineStr">
        <is>
          <t>31-1814266</t>
        </is>
      </c>
      <c r="D2010" t="inlineStr">
        <is>
          <t>South Carolina</t>
        </is>
      </c>
      <c r="E2010" t="inlineStr">
        <is>
          <t>SC</t>
        </is>
      </c>
      <c r="F2010" t="n">
        <v>2025</v>
      </c>
      <c r="G2010" t="n">
        <v>2</v>
      </c>
      <c r="H2010" s="13" t="n">
        <v>1447000</v>
      </c>
      <c r="I2010" s="12" t="n">
        <v>68</v>
      </c>
      <c r="J2010" s="13" t="n">
        <v>18000</v>
      </c>
      <c r="K2010" s="13">
        <f>IFERROR($H2010/$I2010,"")</f>
        <v/>
      </c>
      <c r="L2010" s="13" t="n">
        <v>105000</v>
      </c>
      <c r="M2010" t="inlineStr">
        <is>
          <t>NY, AL, WA</t>
        </is>
      </c>
      <c r="N2010" t="inlineStr">
        <is>
          <t>No</t>
        </is>
      </c>
      <c r="O2010" t="inlineStr">
        <is>
          <t>Not stated</t>
        </is>
      </c>
      <c r="Q2010" s="9" t="inlineStr">
        <is>
          <t>https://grantcue.com/foundations/kauffmann-family-foundation-inc-311814266</t>
        </is>
      </c>
    </row>
    <row r="2011">
      <c r="A2011">
        <f>IF($E2011=$E2010,$A2010+1,1)</f>
        <v/>
      </c>
      <c r="B2011" t="inlineStr">
        <is>
          <t>Bill and Connie Timmons Foundation</t>
        </is>
      </c>
      <c r="C2011" t="inlineStr">
        <is>
          <t>46-0538725</t>
        </is>
      </c>
      <c r="D2011" t="inlineStr">
        <is>
          <t>South Carolina</t>
        </is>
      </c>
      <c r="E2011" t="inlineStr">
        <is>
          <t>SC</t>
        </is>
      </c>
      <c r="F2011" t="n">
        <v>2024</v>
      </c>
      <c r="G2011" t="n">
        <v>1</v>
      </c>
      <c r="H2011" s="13" t="n">
        <v>1445950</v>
      </c>
      <c r="I2011" s="12" t="n">
        <v>49</v>
      </c>
      <c r="J2011" s="13" t="n">
        <v>17000</v>
      </c>
      <c r="K2011" s="13">
        <f>IFERROR($H2011/$I2011,"")</f>
        <v/>
      </c>
      <c r="L2011" s="13" t="n">
        <v>250000</v>
      </c>
      <c r="M2011" t="inlineStr">
        <is>
          <t>NC, GA, IN</t>
        </is>
      </c>
      <c r="N2011" t="inlineStr">
        <is>
          <t>No</t>
        </is>
      </c>
      <c r="O2011" t="inlineStr">
        <is>
          <t>Not stated</t>
        </is>
      </c>
      <c r="Q2011" s="9" t="inlineStr">
        <is>
          <t>https://grantcue.com/foundations/bill-and-connie-timmons-foundation-460538725</t>
        </is>
      </c>
    </row>
    <row r="2012">
      <c r="A2012">
        <f>IF($E2012=$E2011,$A2011+1,1)</f>
        <v/>
      </c>
      <c r="B2012" t="inlineStr">
        <is>
          <t>FREEMAN FOUNDATION</t>
        </is>
      </c>
      <c r="C2012" t="inlineStr">
        <is>
          <t>52-1667228</t>
        </is>
      </c>
      <c r="D2012" t="inlineStr">
        <is>
          <t>South Carolina</t>
        </is>
      </c>
      <c r="E2012" t="inlineStr">
        <is>
          <t>SC</t>
        </is>
      </c>
      <c r="F2012" t="n">
        <v>2025</v>
      </c>
      <c r="G2012" t="n">
        <v>2</v>
      </c>
      <c r="H2012" s="13" t="n">
        <v>1421500</v>
      </c>
      <c r="I2012" s="12" t="n">
        <v>47</v>
      </c>
      <c r="J2012" s="13" t="n">
        <v>25000</v>
      </c>
      <c r="K2012" s="13">
        <f>IFERROR($H2012/$I2012,"")</f>
        <v/>
      </c>
      <c r="L2012" s="13" t="n">
        <v>130000</v>
      </c>
      <c r="M2012" t="inlineStr">
        <is>
          <t>NC, PA, GA</t>
        </is>
      </c>
      <c r="N2012" t="inlineStr">
        <is>
          <t>No</t>
        </is>
      </c>
      <c r="O2012" t="inlineStr">
        <is>
          <t>Not stated</t>
        </is>
      </c>
      <c r="Q2012" s="9" t="inlineStr">
        <is>
          <t>https://grantcue.com/foundations/freeman-foundation-521667228</t>
        </is>
      </c>
    </row>
    <row r="2013">
      <c r="A2013">
        <f>IF($E2013=$E2012,$A2012+1,1)</f>
        <v/>
      </c>
      <c r="B2013" t="inlineStr">
        <is>
          <t>nVent Foundation</t>
        </is>
      </c>
      <c r="C2013" t="inlineStr">
        <is>
          <t>83-1741820</t>
        </is>
      </c>
      <c r="D2013" t="inlineStr">
        <is>
          <t>South Carolina</t>
        </is>
      </c>
      <c r="E2013" t="inlineStr">
        <is>
          <t>SC</t>
        </is>
      </c>
      <c r="F2013" t="n">
        <v>2025</v>
      </c>
      <c r="G2013" t="n">
        <v>2</v>
      </c>
      <c r="H2013" s="13" t="n">
        <v>1397962</v>
      </c>
      <c r="I2013" s="12" t="n">
        <v>58</v>
      </c>
      <c r="J2013" s="13" t="n">
        <v>13750</v>
      </c>
      <c r="K2013" s="13">
        <f>IFERROR($H2013/$I2013,"")</f>
        <v/>
      </c>
      <c r="L2013" s="13" t="n">
        <v>246470</v>
      </c>
      <c r="M2013" t="inlineStr">
        <is>
          <t>MN, NH, CA</t>
        </is>
      </c>
      <c r="N2013" t="inlineStr">
        <is>
          <t>Yes</t>
        </is>
      </c>
      <c r="O2013" t="inlineStr">
        <is>
          <t>Yes</t>
        </is>
      </c>
      <c r="P2013" s="9" t="inlineStr">
        <is>
          <t>https://www.nvent.com/about-nvent/social-responsibility</t>
        </is>
      </c>
      <c r="Q2013" s="9" t="inlineStr">
        <is>
          <t>https://grantcue.com/foundations/nvent-foundation-831741820</t>
        </is>
      </c>
    </row>
    <row r="2014">
      <c r="A2014">
        <f>IF($E2014=$E2013,$A2013+1,1)</f>
        <v/>
      </c>
      <c r="B2014" t="inlineStr">
        <is>
          <t>HELGA MARSTON FOUNDATION</t>
        </is>
      </c>
      <c r="C2014" t="inlineStr">
        <is>
          <t>47-3871417</t>
        </is>
      </c>
      <c r="D2014" t="inlineStr">
        <is>
          <t>South Carolina</t>
        </is>
      </c>
      <c r="E2014" t="inlineStr">
        <is>
          <t>SC</t>
        </is>
      </c>
      <c r="F2014" t="n">
        <v>2025</v>
      </c>
      <c r="G2014" t="n">
        <v>2</v>
      </c>
      <c r="H2014" s="13" t="n">
        <v>1337501</v>
      </c>
      <c r="I2014" s="12" t="n">
        <v>88</v>
      </c>
      <c r="J2014" s="13" t="n">
        <v>2840</v>
      </c>
      <c r="K2014" s="13">
        <f>IFERROR($H2014/$I2014,"")</f>
        <v/>
      </c>
      <c r="L2014" s="13" t="n">
        <v>210000</v>
      </c>
      <c r="M2014" t="inlineStr">
        <is>
          <t>FL, South Carolina, NY</t>
        </is>
      </c>
      <c r="N2014" t="inlineStr">
        <is>
          <t>No</t>
        </is>
      </c>
      <c r="O2014" t="inlineStr">
        <is>
          <t>Not stated</t>
        </is>
      </c>
      <c r="Q2014" s="9" t="inlineStr">
        <is>
          <t>https://grantcue.com/foundations/helga-marston-foundation-473871417</t>
        </is>
      </c>
    </row>
    <row r="2015">
      <c r="A2015">
        <f>IF($E2015=$E2014,$A2014+1,1)</f>
        <v/>
      </c>
      <c r="B2015" t="inlineStr">
        <is>
          <t>MARLBORO COUNTY GENERAL HOSPITAL</t>
        </is>
      </c>
      <c r="C2015" t="inlineStr">
        <is>
          <t>57-0750184</t>
        </is>
      </c>
      <c r="D2015" t="inlineStr">
        <is>
          <t>South Carolina</t>
        </is>
      </c>
      <c r="E2015" t="inlineStr">
        <is>
          <t>SC</t>
        </is>
      </c>
      <c r="F2015" t="n">
        <v>2025</v>
      </c>
      <c r="G2015" t="n">
        <v>2</v>
      </c>
      <c r="H2015" s="13" t="n">
        <v>1271023</v>
      </c>
      <c r="I2015" s="12" t="n">
        <v>13</v>
      </c>
      <c r="J2015" s="13" t="n">
        <v>103734</v>
      </c>
      <c r="K2015" s="13">
        <f>IFERROR($H2015/$I2015,"")</f>
        <v/>
      </c>
      <c r="L2015" s="13" t="n">
        <v>200000</v>
      </c>
      <c r="M2015" t="inlineStr">
        <is>
          <t>NC</t>
        </is>
      </c>
      <c r="N2015" t="inlineStr">
        <is>
          <t>Yes</t>
        </is>
      </c>
      <c r="O2015" t="inlineStr">
        <is>
          <t>Not stated</t>
        </is>
      </c>
      <c r="Q2015" s="9" t="inlineStr">
        <is>
          <t>https://grantcue.com/foundations/marlboro-county-general-hospital-570750184</t>
        </is>
      </c>
    </row>
    <row r="2016">
      <c r="A2016">
        <f>IF($E2016=$E2015,$A2015+1,1)</f>
        <v/>
      </c>
      <c r="B2016" t="inlineStr">
        <is>
          <t>JOHN I SMITH CHARITIES INC</t>
        </is>
      </c>
      <c r="C2016" t="inlineStr">
        <is>
          <t>57-0806327</t>
        </is>
      </c>
      <c r="D2016" t="inlineStr">
        <is>
          <t>South Carolina</t>
        </is>
      </c>
      <c r="E2016" t="inlineStr">
        <is>
          <t>SC</t>
        </is>
      </c>
      <c r="F2016" t="n">
        <v>2024</v>
      </c>
      <c r="G2016" t="n">
        <v>1</v>
      </c>
      <c r="H2016" s="13" t="n">
        <v>1252000</v>
      </c>
      <c r="I2016" s="12" t="n">
        <v>44</v>
      </c>
      <c r="J2016" s="13" t="n">
        <v>25000</v>
      </c>
      <c r="K2016" s="13">
        <f>IFERROR($H2016/$I2016,"")</f>
        <v/>
      </c>
      <c r="L2016" s="13" t="n">
        <v>100000</v>
      </c>
      <c r="M2016" t="inlineStr">
        <is>
          <t>GA, NC</t>
        </is>
      </c>
      <c r="N2016" t="inlineStr">
        <is>
          <t>Yes</t>
        </is>
      </c>
      <c r="O2016" t="inlineStr">
        <is>
          <t>Not stated</t>
        </is>
      </c>
      <c r="Q2016" s="9" t="inlineStr">
        <is>
          <t>https://grantcue.com/foundations/john-i-smith-charities-inc-570806327</t>
        </is>
      </c>
    </row>
    <row r="2017">
      <c r="A2017">
        <f>IF($E2017=$E2016,$A2016+1,1)</f>
        <v/>
      </c>
      <c r="B2017" t="inlineStr">
        <is>
          <t>DELTA FOUNDATION</t>
        </is>
      </c>
      <c r="C2017" t="inlineStr">
        <is>
          <t>82-2187286</t>
        </is>
      </c>
      <c r="D2017" t="inlineStr">
        <is>
          <t>South Carolina</t>
        </is>
      </c>
      <c r="E2017" t="inlineStr">
        <is>
          <t>SC</t>
        </is>
      </c>
      <c r="F2017" t="n">
        <v>2025</v>
      </c>
      <c r="G2017" t="n">
        <v>2</v>
      </c>
      <c r="H2017" s="13" t="n">
        <v>1248300</v>
      </c>
      <c r="I2017" s="12" t="n">
        <v>70</v>
      </c>
      <c r="J2017" s="13" t="n">
        <v>3000</v>
      </c>
      <c r="K2017" s="13">
        <f>IFERROR($H2017/$I2017,"")</f>
        <v/>
      </c>
      <c r="L2017" s="13" t="n">
        <v>250000</v>
      </c>
      <c r="M2017" t="inlineStr">
        <is>
          <t>MN, NC, LA</t>
        </is>
      </c>
      <c r="N2017" t="inlineStr">
        <is>
          <t>No</t>
        </is>
      </c>
      <c r="O2017" t="inlineStr">
        <is>
          <t>Not stated</t>
        </is>
      </c>
      <c r="Q2017" s="9" t="inlineStr">
        <is>
          <t>https://grantcue.com/foundations/delta-foundation-822187286</t>
        </is>
      </c>
    </row>
    <row r="2018">
      <c r="A2018">
        <f>IF($E2018=$E2017,$A2017+1,1)</f>
        <v/>
      </c>
      <c r="B2018" t="inlineStr">
        <is>
          <t>THE BORCH FOUNDATION</t>
        </is>
      </c>
      <c r="C2018" t="inlineStr">
        <is>
          <t>20-8777443</t>
        </is>
      </c>
      <c r="D2018" t="inlineStr">
        <is>
          <t>South Carolina</t>
        </is>
      </c>
      <c r="E2018" t="inlineStr">
        <is>
          <t>SC</t>
        </is>
      </c>
      <c r="F2018" t="n">
        <v>2024</v>
      </c>
      <c r="G2018" t="n">
        <v>1</v>
      </c>
      <c r="H2018" s="13" t="n">
        <v>1238750</v>
      </c>
      <c r="I2018" s="12" t="n">
        <v>39</v>
      </c>
      <c r="J2018" s="13" t="n">
        <v>2000</v>
      </c>
      <c r="K2018" s="13">
        <f>IFERROR($H2018/$I2018,"")</f>
        <v/>
      </c>
      <c r="L2018" s="13" t="n">
        <v>1050000</v>
      </c>
      <c r="M2018" t="inlineStr">
        <is>
          <t>CA, UT, CO</t>
        </is>
      </c>
      <c r="N2018" t="inlineStr">
        <is>
          <t>Yes</t>
        </is>
      </c>
      <c r="O2018" t="inlineStr">
        <is>
          <t>Not stated</t>
        </is>
      </c>
      <c r="Q2018" s="9" t="inlineStr">
        <is>
          <t>https://grantcue.com/foundations/the-borch-foundation-208777443</t>
        </is>
      </c>
    </row>
    <row r="2019">
      <c r="A2019">
        <f>IF($E2019=$E2018,$A2018+1,1)</f>
        <v/>
      </c>
      <c r="B2019" t="inlineStr">
        <is>
          <t>RODNEY B &amp; MARJORIE S FINK FOUNDATION INC</t>
        </is>
      </c>
      <c r="C2019" t="inlineStr">
        <is>
          <t>85-2600730</t>
        </is>
      </c>
      <c r="D2019" t="inlineStr">
        <is>
          <t>South Carolina</t>
        </is>
      </c>
      <c r="E2019" t="inlineStr">
        <is>
          <t>SC</t>
        </is>
      </c>
      <c r="F2019" t="n">
        <v>2025</v>
      </c>
      <c r="G2019" t="n">
        <v>2</v>
      </c>
      <c r="H2019" s="13" t="n">
        <v>1235000</v>
      </c>
      <c r="I2019" s="12" t="n">
        <v>35</v>
      </c>
      <c r="J2019" s="13" t="n">
        <v>20000</v>
      </c>
      <c r="K2019" s="13">
        <f>IFERROR($H2019/$I2019,"")</f>
        <v/>
      </c>
      <c r="L2019" s="13" t="n">
        <v>135000</v>
      </c>
      <c r="M2019" t="inlineStr">
        <is>
          <t>FL, NY, NJ</t>
        </is>
      </c>
      <c r="N2019" t="inlineStr">
        <is>
          <t>No</t>
        </is>
      </c>
      <c r="O2019" t="inlineStr">
        <is>
          <t>Not stated</t>
        </is>
      </c>
      <c r="Q2019" s="9" t="inlineStr">
        <is>
          <t>https://grantcue.com/foundations/rodney-b-and-marjorie-s-fink-foundation-inc-852600730</t>
        </is>
      </c>
    </row>
    <row r="2020">
      <c r="A2020">
        <f>IF($E2020=$E2019,$A2019+1,1)</f>
        <v/>
      </c>
      <c r="B2020" t="inlineStr">
        <is>
          <t>FIRST CITIZENS FOUNDATION INC</t>
        </is>
      </c>
      <c r="C2020" t="inlineStr">
        <is>
          <t>57-1108547</t>
        </is>
      </c>
      <c r="D2020" t="inlineStr">
        <is>
          <t>South Carolina</t>
        </is>
      </c>
      <c r="E2020" t="inlineStr">
        <is>
          <t>SC</t>
        </is>
      </c>
      <c r="F2020" t="n">
        <v>2025</v>
      </c>
      <c r="G2020" t="n">
        <v>2</v>
      </c>
      <c r="H2020" s="13" t="n">
        <v>1230083</v>
      </c>
      <c r="I2020" s="12" t="n">
        <v>79</v>
      </c>
      <c r="J2020" s="13" t="n">
        <v>10000</v>
      </c>
      <c r="K2020" s="13">
        <f>IFERROR($H2020/$I2020,"")</f>
        <v/>
      </c>
      <c r="L2020" s="13" t="n">
        <v>250000</v>
      </c>
      <c r="M2020" t="inlineStr">
        <is>
          <t>NC, CA, TN</t>
        </is>
      </c>
      <c r="N2020" t="inlineStr">
        <is>
          <t>Yes</t>
        </is>
      </c>
      <c r="O2020" t="inlineStr">
        <is>
          <t>Yes</t>
        </is>
      </c>
      <c r="Q2020" s="9" t="inlineStr">
        <is>
          <t>https://grantcue.com/foundations/first-citizens-foundation-inc-co-first-571108547</t>
        </is>
      </c>
    </row>
    <row r="2021">
      <c r="A2021">
        <f>IF($E2021=$E2020,$A2020+1,1)</f>
        <v/>
      </c>
      <c r="B2021" t="inlineStr">
        <is>
          <t>BURLINGTON STORES CHARITABLE FOUNDATION</t>
        </is>
      </c>
      <c r="C2021" t="inlineStr">
        <is>
          <t>85-3417781</t>
        </is>
      </c>
      <c r="D2021" t="inlineStr">
        <is>
          <t>South Carolina</t>
        </is>
      </c>
      <c r="E2021" t="inlineStr">
        <is>
          <t>SC</t>
        </is>
      </c>
      <c r="F2021" t="n">
        <v>2024</v>
      </c>
      <c r="G2021" t="n">
        <v>1</v>
      </c>
      <c r="H2021" s="13" t="n">
        <v>1225000</v>
      </c>
      <c r="I2021" s="12" t="n">
        <v>25</v>
      </c>
      <c r="J2021" s="13" t="n">
        <v>5000</v>
      </c>
      <c r="K2021" s="13">
        <f>IFERROR($H2021/$I2021,"")</f>
        <v/>
      </c>
      <c r="L2021" s="13" t="n">
        <v>585000</v>
      </c>
      <c r="M2021" t="inlineStr">
        <is>
          <t>NJ, CA, NY</t>
        </is>
      </c>
      <c r="N2021" t="inlineStr">
        <is>
          <t>Yes</t>
        </is>
      </c>
      <c r="O2021" t="inlineStr">
        <is>
          <t>Yes</t>
        </is>
      </c>
      <c r="Q2021" s="9" t="inlineStr">
        <is>
          <t>https://grantcue.com/foundations/burlington-stores-charitable-foundation-853417781</t>
        </is>
      </c>
    </row>
    <row r="2022">
      <c r="A2022">
        <f>IF($E2022=$E2021,$A2021+1,1)</f>
        <v/>
      </c>
      <c r="B2022" t="inlineStr">
        <is>
          <t>INGREDION CHARITABLE FOUNDATION</t>
        </is>
      </c>
      <c r="C2022" t="inlineStr">
        <is>
          <t>80-0877126</t>
        </is>
      </c>
      <c r="D2022" t="inlineStr">
        <is>
          <t>South Carolina</t>
        </is>
      </c>
      <c r="E2022" t="inlineStr">
        <is>
          <t>SC</t>
        </is>
      </c>
      <c r="F2022" t="n">
        <v>2025</v>
      </c>
      <c r="G2022" t="n">
        <v>2</v>
      </c>
      <c r="H2022" s="13" t="n">
        <v>1150637</v>
      </c>
      <c r="I2022" s="12" t="n">
        <v>48</v>
      </c>
      <c r="J2022" s="13" t="n">
        <v>10000</v>
      </c>
      <c r="K2022" s="13">
        <f>IFERROR($H2022/$I2022,"")</f>
        <v/>
      </c>
      <c r="L2022" s="13" t="n">
        <v>300000</v>
      </c>
      <c r="M2022" t="inlineStr">
        <is>
          <t>CA, IL, NY</t>
        </is>
      </c>
      <c r="N2022" t="inlineStr">
        <is>
          <t>No</t>
        </is>
      </c>
      <c r="O2022" t="inlineStr">
        <is>
          <t>Not stated</t>
        </is>
      </c>
      <c r="Q2022" s="9" t="inlineStr">
        <is>
          <t>https://grantcue.com/foundations/ingredion-charitable-foundation-800877126</t>
        </is>
      </c>
    </row>
    <row r="2023">
      <c r="A2023">
        <f>IF($E2023=$E2022,$A2022+1,1)</f>
        <v/>
      </c>
      <c r="B2023" t="inlineStr">
        <is>
          <t>THE AMERICAN HOME FOUNDATION</t>
        </is>
      </c>
      <c r="C2023" t="inlineStr">
        <is>
          <t>47-2620307</t>
        </is>
      </c>
      <c r="D2023" t="inlineStr">
        <is>
          <t>South Carolina</t>
        </is>
      </c>
      <c r="E2023" t="inlineStr">
        <is>
          <t>SC</t>
        </is>
      </c>
      <c r="F2023" t="n">
        <v>2025</v>
      </c>
      <c r="G2023" t="n">
        <v>2</v>
      </c>
      <c r="H2023" s="13" t="n">
        <v>1148777</v>
      </c>
      <c r="I2023" s="12" t="n">
        <v>21</v>
      </c>
      <c r="J2023" s="13" t="n">
        <v>43300</v>
      </c>
      <c r="K2023" s="13">
        <f>IFERROR($H2023/$I2023,"")</f>
        <v/>
      </c>
      <c r="L2023" s="13" t="n">
        <v>200000</v>
      </c>
      <c r="M2023" t="inlineStr">
        <is>
          <t>OH</t>
        </is>
      </c>
      <c r="N2023" t="inlineStr">
        <is>
          <t>No</t>
        </is>
      </c>
      <c r="O2023" t="inlineStr">
        <is>
          <t>Not stated</t>
        </is>
      </c>
      <c r="Q2023" s="9" t="inlineStr">
        <is>
          <t>https://grantcue.com/foundations/the-american-home-foundation-472620307</t>
        </is>
      </c>
    </row>
    <row r="2024">
      <c r="A2024">
        <f>IF($E2024=$E2023,$A2023+1,1)</f>
        <v/>
      </c>
      <c r="B2024" t="inlineStr">
        <is>
          <t>COMPORIUM FOUNDATION INC</t>
        </is>
      </c>
      <c r="C2024" t="inlineStr">
        <is>
          <t>57-0792719</t>
        </is>
      </c>
      <c r="D2024" t="inlineStr">
        <is>
          <t>South Carolina</t>
        </is>
      </c>
      <c r="E2024" t="inlineStr">
        <is>
          <t>SC</t>
        </is>
      </c>
      <c r="F2024" t="n">
        <v>2024</v>
      </c>
      <c r="G2024" t="n">
        <v>1</v>
      </c>
      <c r="H2024" s="13" t="n">
        <v>1136016</v>
      </c>
      <c r="I2024" s="12" t="n">
        <v>122</v>
      </c>
      <c r="J2024" s="13" t="n">
        <v>3625</v>
      </c>
      <c r="K2024" s="13">
        <f>IFERROR($H2024/$I2024,"")</f>
        <v/>
      </c>
      <c r="L2024" s="13" t="n">
        <v>70000</v>
      </c>
      <c r="M2024" t="inlineStr">
        <is>
          <t>NC, GA, TN</t>
        </is>
      </c>
      <c r="N2024" t="inlineStr">
        <is>
          <t>No</t>
        </is>
      </c>
      <c r="O2024" t="inlineStr">
        <is>
          <t>Not stated</t>
        </is>
      </c>
      <c r="Q2024" s="9" t="inlineStr">
        <is>
          <t>https://grantcue.com/foundations/comporium-foundation-inc-570792719</t>
        </is>
      </c>
    </row>
    <row r="2025">
      <c r="A2025">
        <f>IF($E2025=$E2024,$A2024+1,1)</f>
        <v/>
      </c>
      <c r="B2025" t="inlineStr">
        <is>
          <t>HARVEST CHARITIES</t>
        </is>
      </c>
      <c r="C2025" t="inlineStr">
        <is>
          <t>57-6020261</t>
        </is>
      </c>
      <c r="D2025" t="inlineStr">
        <is>
          <t>South Carolina</t>
        </is>
      </c>
      <c r="E2025" t="inlineStr">
        <is>
          <t>SC</t>
        </is>
      </c>
      <c r="F2025" t="n">
        <v>2024</v>
      </c>
      <c r="G2025" t="n">
        <v>1</v>
      </c>
      <c r="H2025" s="13" t="n">
        <v>1117000</v>
      </c>
      <c r="I2025" s="12" t="n">
        <v>20</v>
      </c>
      <c r="J2025" s="13" t="n">
        <v>22500</v>
      </c>
      <c r="K2025" s="13">
        <f>IFERROR($H2025/$I2025,"")</f>
        <v/>
      </c>
      <c r="L2025" s="13" t="n">
        <v>350000</v>
      </c>
      <c r="M2025" t="inlineStr">
        <is>
          <t>NC, VA</t>
        </is>
      </c>
      <c r="N2025" t="inlineStr">
        <is>
          <t>Yes</t>
        </is>
      </c>
      <c r="O2025" t="inlineStr">
        <is>
          <t>Yes</t>
        </is>
      </c>
      <c r="Q2025" s="9" t="inlineStr">
        <is>
          <t>https://grantcue.com/foundations/harvest-charities-576020261</t>
        </is>
      </c>
    </row>
    <row r="2026">
      <c r="A2026">
        <f>IF($E2026=$E2025,$A2025+1,1)</f>
        <v/>
      </c>
      <c r="B2026" t="inlineStr">
        <is>
          <t>TOP FAMILY FOUNDATION INC</t>
        </is>
      </c>
      <c r="C2026" t="inlineStr">
        <is>
          <t>84-2556506</t>
        </is>
      </c>
      <c r="D2026" t="inlineStr">
        <is>
          <t>South Carolina</t>
        </is>
      </c>
      <c r="E2026" t="inlineStr">
        <is>
          <t>SC</t>
        </is>
      </c>
      <c r="F2026" t="n">
        <v>2025</v>
      </c>
      <c r="G2026" t="n">
        <v>2</v>
      </c>
      <c r="H2026" s="13" t="n">
        <v>1110760</v>
      </c>
      <c r="I2026" s="12" t="n">
        <v>24</v>
      </c>
      <c r="J2026" s="13" t="n">
        <v>50000</v>
      </c>
      <c r="K2026" s="13">
        <f>IFERROR($H2026/$I2026,"")</f>
        <v/>
      </c>
      <c r="L2026" s="13" t="n">
        <v>100000</v>
      </c>
      <c r="M2026" t="inlineStr">
        <is>
          <t>AL, WI, TN</t>
        </is>
      </c>
      <c r="N2026" t="inlineStr">
        <is>
          <t>No</t>
        </is>
      </c>
      <c r="O2026" t="inlineStr">
        <is>
          <t>Not stated</t>
        </is>
      </c>
      <c r="Q2026" s="9" t="inlineStr">
        <is>
          <t>https://grantcue.com/foundations/top-family-foundation-inc-842556506</t>
        </is>
      </c>
    </row>
    <row r="2027">
      <c r="A2027">
        <f>IF($E2027=$E2026,$A2026+1,1)</f>
        <v/>
      </c>
      <c r="B2027" t="inlineStr">
        <is>
          <t>KILBOURNE EH RES CHAR TR-MAIN</t>
        </is>
      </c>
      <c r="C2027" t="inlineStr">
        <is>
          <t>35-6332820</t>
        </is>
      </c>
      <c r="D2027" t="inlineStr">
        <is>
          <t>South Carolina</t>
        </is>
      </c>
      <c r="E2027" t="inlineStr">
        <is>
          <t>SC</t>
        </is>
      </c>
      <c r="F2027" t="n">
        <v>2024</v>
      </c>
      <c r="G2027" t="n">
        <v>2</v>
      </c>
      <c r="H2027" s="13" t="n">
        <v>1050000</v>
      </c>
      <c r="I2027" s="12" t="n">
        <v>57</v>
      </c>
      <c r="J2027" s="13" t="n">
        <v>10500</v>
      </c>
      <c r="K2027" s="13">
        <f>IFERROR($H2027/$I2027,"")</f>
        <v/>
      </c>
      <c r="L2027" s="13" t="n">
        <v>264000</v>
      </c>
      <c r="M2027" t="inlineStr">
        <is>
          <t>IN, TX, FL</t>
        </is>
      </c>
      <c r="N2027" t="inlineStr">
        <is>
          <t>Yes</t>
        </is>
      </c>
      <c r="O2027" t="inlineStr">
        <is>
          <t>Yes</t>
        </is>
      </c>
      <c r="Q2027" s="9" t="inlineStr">
        <is>
          <t>https://grantcue.com/foundations/kilbourne-eh-res-char-tr-main-356332820</t>
        </is>
      </c>
    </row>
    <row r="2028">
      <c r="A2028">
        <f>IF($E2028=$E2027,$A2027+1,1)</f>
        <v/>
      </c>
      <c r="B2028" t="inlineStr">
        <is>
          <t>THE HARVEY-MCNAIRY FOUNDATION INC</t>
        </is>
      </c>
      <c r="C2028" t="inlineStr">
        <is>
          <t>20-8686982</t>
        </is>
      </c>
      <c r="D2028" t="inlineStr">
        <is>
          <t>South Carolina</t>
        </is>
      </c>
      <c r="E2028" t="inlineStr">
        <is>
          <t>SC</t>
        </is>
      </c>
      <c r="F2028" t="n">
        <v>2024</v>
      </c>
      <c r="G2028" t="n">
        <v>1</v>
      </c>
      <c r="H2028" s="13" t="n">
        <v>1025008</v>
      </c>
      <c r="I2028" s="12" t="n">
        <v>46</v>
      </c>
      <c r="J2028" s="13" t="n">
        <v>5000</v>
      </c>
      <c r="K2028" s="13">
        <f>IFERROR($H2028/$I2028,"")</f>
        <v/>
      </c>
      <c r="L2028" s="13" t="n">
        <v>225000</v>
      </c>
      <c r="M2028" t="inlineStr">
        <is>
          <t>NC, GA, NY</t>
        </is>
      </c>
      <c r="N2028" t="inlineStr">
        <is>
          <t>No</t>
        </is>
      </c>
      <c r="O2028" t="inlineStr">
        <is>
          <t>Not stated</t>
        </is>
      </c>
      <c r="Q2028" s="9" t="inlineStr">
        <is>
          <t>https://grantcue.com/foundations/the-harvey-mcnairy-foundation-inc-208686982</t>
        </is>
      </c>
    </row>
    <row r="2029">
      <c r="A2029">
        <f>IF($E2029=$E2028,$A2028+1,1)</f>
        <v/>
      </c>
      <c r="B2029" t="inlineStr">
        <is>
          <t>DAVIS FAMILY FOUNDATION INC</t>
        </is>
      </c>
      <c r="C2029" t="inlineStr">
        <is>
          <t>58-2432024</t>
        </is>
      </c>
      <c r="D2029" t="inlineStr">
        <is>
          <t>South Carolina</t>
        </is>
      </c>
      <c r="E2029" t="inlineStr">
        <is>
          <t>SC</t>
        </is>
      </c>
      <c r="F2029" t="n">
        <v>2024</v>
      </c>
      <c r="G2029" t="n">
        <v>1</v>
      </c>
      <c r="H2029" s="13" t="n">
        <v>1019032</v>
      </c>
      <c r="I2029" s="12" t="n">
        <v>92</v>
      </c>
      <c r="J2029" s="13" t="n">
        <v>2500</v>
      </c>
      <c r="K2029" s="13">
        <f>IFERROR($H2029/$I2029,"")</f>
        <v/>
      </c>
      <c r="L2029" s="13" t="n">
        <v>500000</v>
      </c>
      <c r="M2029" t="inlineStr">
        <is>
          <t>TN, DC, MO</t>
        </is>
      </c>
      <c r="N2029" t="inlineStr">
        <is>
          <t>No</t>
        </is>
      </c>
      <c r="O2029" t="inlineStr">
        <is>
          <t>Not stated</t>
        </is>
      </c>
      <c r="Q2029" s="9" t="inlineStr">
        <is>
          <t>https://grantcue.com/foundations/davis-family-foundation-inc-582432024</t>
        </is>
      </c>
    </row>
    <row r="2030">
      <c r="A2030">
        <f>IF($E2030=$E2029,$A2029+1,1)</f>
        <v/>
      </c>
      <c r="B2030" t="inlineStr">
        <is>
          <t>THE DELOACHE FAMILY FOUNDATION</t>
        </is>
      </c>
      <c r="C2030" t="inlineStr">
        <is>
          <t>81-3334866</t>
        </is>
      </c>
      <c r="D2030" t="inlineStr">
        <is>
          <t>South Carolina</t>
        </is>
      </c>
      <c r="E2030" t="inlineStr">
        <is>
          <t>SC</t>
        </is>
      </c>
      <c r="F2030" t="n">
        <v>2024</v>
      </c>
      <c r="G2030" t="n">
        <v>2</v>
      </c>
      <c r="H2030" s="13" t="n">
        <v>1004000</v>
      </c>
      <c r="I2030" s="12" t="n">
        <v>36</v>
      </c>
      <c r="J2030" s="13" t="n">
        <v>20000</v>
      </c>
      <c r="K2030" s="13">
        <f>IFERROR($H2030/$I2030,"")</f>
        <v/>
      </c>
      <c r="L2030" s="13" t="n">
        <v>75000</v>
      </c>
      <c r="M2030" t="inlineStr">
        <is>
          <t>VA</t>
        </is>
      </c>
      <c r="N2030" t="inlineStr">
        <is>
          <t>No</t>
        </is>
      </c>
      <c r="O2030" t="inlineStr">
        <is>
          <t>Not stated</t>
        </is>
      </c>
      <c r="Q2030" s="9" t="inlineStr">
        <is>
          <t>https://grantcue.com/foundations/the-deloache-family-foundation-813334866</t>
        </is>
      </c>
    </row>
    <row r="2031">
      <c r="A2031">
        <f>IF($E2031=$E2030,$A2030+1,1)</f>
        <v/>
      </c>
      <c r="B2031" t="inlineStr">
        <is>
          <t>KUZNIK CHARITABLE FOUNDATION</t>
        </is>
      </c>
      <c r="C2031" t="inlineStr">
        <is>
          <t>81-0893697</t>
        </is>
      </c>
      <c r="D2031" t="inlineStr">
        <is>
          <t>South Carolina</t>
        </is>
      </c>
      <c r="E2031" t="inlineStr">
        <is>
          <t>SC</t>
        </is>
      </c>
      <c r="F2031" t="n">
        <v>2024</v>
      </c>
      <c r="G2031" t="n">
        <v>1</v>
      </c>
      <c r="H2031" s="13" t="n">
        <v>1002500</v>
      </c>
      <c r="I2031" s="12" t="n">
        <v>52</v>
      </c>
      <c r="J2031" s="13" t="n">
        <v>25000</v>
      </c>
      <c r="K2031" s="13">
        <f>IFERROR($H2031/$I2031,"")</f>
        <v/>
      </c>
      <c r="L2031" s="13" t="n">
        <v>25000</v>
      </c>
      <c r="M2031" t="inlineStr">
        <is>
          <t>NC, FL</t>
        </is>
      </c>
      <c r="N2031" t="inlineStr">
        <is>
          <t>Yes</t>
        </is>
      </c>
      <c r="O2031" t="inlineStr">
        <is>
          <t>Yes</t>
        </is>
      </c>
      <c r="P2031" s="9" t="inlineStr">
        <is>
          <t>https://kuznikcharitablefoundation.org/</t>
        </is>
      </c>
      <c r="Q2031" s="9" t="inlineStr">
        <is>
          <t>https://grantcue.com/foundations/kuznik-charitable-foundation-810893697</t>
        </is>
      </c>
    </row>
    <row r="2032">
      <c r="A2032">
        <f>IF($E2032=$E2031,$A2031+1,1)</f>
        <v/>
      </c>
      <c r="B2032" t="inlineStr">
        <is>
          <t>THE FRIST FOUNDATION</t>
        </is>
      </c>
      <c r="C2032" t="inlineStr">
        <is>
          <t>62-1134070</t>
        </is>
      </c>
      <c r="D2032" t="inlineStr">
        <is>
          <t>Tennessee</t>
        </is>
      </c>
      <c r="E2032" t="inlineStr">
        <is>
          <t>TN</t>
        </is>
      </c>
      <c r="F2032" t="n">
        <v>2024</v>
      </c>
      <c r="G2032" t="n">
        <v>1</v>
      </c>
      <c r="H2032" s="13" t="n">
        <v>58226615</v>
      </c>
      <c r="I2032" s="12" t="n">
        <v>174</v>
      </c>
      <c r="J2032" s="13" t="n">
        <v>20000</v>
      </c>
      <c r="K2032" s="13">
        <f>IFERROR($H2032/$I2032,"")</f>
        <v/>
      </c>
      <c r="L2032" s="13" t="n">
        <v>23547632</v>
      </c>
      <c r="M2032" t="inlineStr">
        <is>
          <t>NY, NJ, VA</t>
        </is>
      </c>
      <c r="N2032" t="inlineStr">
        <is>
          <t>Yes</t>
        </is>
      </c>
      <c r="O2032" t="inlineStr">
        <is>
          <t>Yes</t>
        </is>
      </c>
      <c r="P2032" s="9" t="inlineStr">
        <is>
          <t>https://www.fristfoundation.org/</t>
        </is>
      </c>
      <c r="Q2032" s="9" t="inlineStr">
        <is>
          <t>https://grantcue.com/foundations/the-frist-foundation-621134070</t>
        </is>
      </c>
    </row>
    <row r="2033">
      <c r="A2033">
        <f>IF($E2033=$E2032,$A2032+1,1)</f>
        <v/>
      </c>
      <c r="B2033" t="inlineStr">
        <is>
          <t>FISHER KOCH FAMILY FOUNDATION</t>
        </is>
      </c>
      <c r="C2033" t="inlineStr">
        <is>
          <t>47-2712913</t>
        </is>
      </c>
      <c r="D2033" t="inlineStr">
        <is>
          <t>Tennessee</t>
        </is>
      </c>
      <c r="E2033" t="inlineStr">
        <is>
          <t>TN</t>
        </is>
      </c>
      <c r="F2033" t="n">
        <v>2023</v>
      </c>
      <c r="G2033" t="n">
        <v>1</v>
      </c>
      <c r="H2033" s="13" t="n">
        <v>34361919</v>
      </c>
      <c r="I2033" s="12" t="n">
        <v>5</v>
      </c>
      <c r="J2033" s="13" t="n">
        <v>250000</v>
      </c>
      <c r="K2033" s="13">
        <f>IFERROR($H2033/$I2033,"")</f>
        <v/>
      </c>
      <c r="L2033" s="13" t="n">
        <v>23961919</v>
      </c>
      <c r="M2033" t="inlineStr">
        <is>
          <t>FL, NY, VT</t>
        </is>
      </c>
      <c r="N2033" t="inlineStr">
        <is>
          <t>No</t>
        </is>
      </c>
      <c r="O2033" t="inlineStr">
        <is>
          <t>Not stated</t>
        </is>
      </c>
      <c r="Q2033" s="9" t="inlineStr">
        <is>
          <t>https://grantcue.com/foundations/fisher-koch-family-foundation-472712913</t>
        </is>
      </c>
    </row>
    <row r="2034">
      <c r="A2034">
        <f>IF($E2034=$E2033,$A2033+1,1)</f>
        <v/>
      </c>
      <c r="B2034" t="inlineStr">
        <is>
          <t>THE ASSISI FOUNDATION OF MEMPHIS INC</t>
        </is>
      </c>
      <c r="C2034" t="inlineStr">
        <is>
          <t>62-1558722</t>
        </is>
      </c>
      <c r="D2034" t="inlineStr">
        <is>
          <t>Tennessee</t>
        </is>
      </c>
      <c r="E2034" t="inlineStr">
        <is>
          <t>TN</t>
        </is>
      </c>
      <c r="F2034" t="n">
        <v>2024</v>
      </c>
      <c r="G2034" t="n">
        <v>2</v>
      </c>
      <c r="H2034" s="13" t="n">
        <v>21995285</v>
      </c>
      <c r="I2034" s="12" t="n">
        <v>91</v>
      </c>
      <c r="J2034" s="13" t="n">
        <v>100000</v>
      </c>
      <c r="K2034" s="13">
        <f>IFERROR($H2034/$I2034,"")</f>
        <v/>
      </c>
      <c r="L2034" s="13" t="n">
        <v>2500000</v>
      </c>
      <c r="M2034" t="inlineStr">
        <is>
          <t>AR, DC, GA</t>
        </is>
      </c>
      <c r="N2034" t="inlineStr">
        <is>
          <t>Yes</t>
        </is>
      </c>
      <c r="O2034" t="inlineStr">
        <is>
          <t>Yes</t>
        </is>
      </c>
      <c r="P2034" s="9" t="inlineStr">
        <is>
          <t>https://assisifoundation.org/</t>
        </is>
      </c>
      <c r="Q2034" s="9" t="inlineStr">
        <is>
          <t>https://grantcue.com/foundations/the-assisi-foundation-of-memphis-inc-621558722</t>
        </is>
      </c>
    </row>
    <row r="2035">
      <c r="A2035">
        <f>IF($E2035=$E2034,$A2034+1,1)</f>
        <v/>
      </c>
      <c r="B2035" t="inlineStr">
        <is>
          <t>THE HASLAM 3 FOUNDATION INC</t>
        </is>
      </c>
      <c r="C2035" t="inlineStr">
        <is>
          <t>62-1867421</t>
        </is>
      </c>
      <c r="D2035" t="inlineStr">
        <is>
          <t>Tennessee</t>
        </is>
      </c>
      <c r="E2035" t="inlineStr">
        <is>
          <t>TN</t>
        </is>
      </c>
      <c r="F2035" t="n">
        <v>2024</v>
      </c>
      <c r="G2035" t="n">
        <v>1</v>
      </c>
      <c r="H2035" s="13" t="n">
        <v>21434723</v>
      </c>
      <c r="I2035" s="12" t="n">
        <v>28</v>
      </c>
      <c r="J2035" s="13" t="n">
        <v>200000</v>
      </c>
      <c r="K2035" s="13">
        <f>IFERROR($H2035/$I2035,"")</f>
        <v/>
      </c>
      <c r="L2035" s="13" t="n">
        <v>6300598</v>
      </c>
      <c r="M2035" t="inlineStr">
        <is>
          <t>OH, CO, OR</t>
        </is>
      </c>
      <c r="N2035" t="inlineStr">
        <is>
          <t>Yes</t>
        </is>
      </c>
      <c r="O2035" t="inlineStr">
        <is>
          <t>Yes</t>
        </is>
      </c>
      <c r="Q2035" s="9" t="inlineStr">
        <is>
          <t>https://grantcue.com/foundations/the-haslam-3-foundation-inc-621867421</t>
        </is>
      </c>
    </row>
    <row r="2036">
      <c r="A2036">
        <f>IF($E2036=$E2035,$A2035+1,1)</f>
        <v/>
      </c>
      <c r="B2036" t="inlineStr">
        <is>
          <t>LIVING LEGACY FOUNDATION</t>
        </is>
      </c>
      <c r="C2036" t="inlineStr">
        <is>
          <t>82-3829140</t>
        </is>
      </c>
      <c r="D2036" t="inlineStr">
        <is>
          <t>Tennessee</t>
        </is>
      </c>
      <c r="E2036" t="inlineStr">
        <is>
          <t>TN</t>
        </is>
      </c>
      <c r="F2036" t="n">
        <v>2024</v>
      </c>
      <c r="G2036" t="n">
        <v>1</v>
      </c>
      <c r="H2036" s="13" t="n">
        <v>18736586</v>
      </c>
      <c r="I2036" s="12" t="n">
        <v>48</v>
      </c>
      <c r="J2036" s="13" t="n">
        <v>122500</v>
      </c>
      <c r="K2036" s="13">
        <f>IFERROR($H2036/$I2036,"")</f>
        <v/>
      </c>
      <c r="L2036" s="13" t="n">
        <v>7295000</v>
      </c>
      <c r="M2036" t="inlineStr">
        <is>
          <t>CA, MO, MI</t>
        </is>
      </c>
      <c r="N2036" t="inlineStr">
        <is>
          <t>No</t>
        </is>
      </c>
      <c r="O2036" t="inlineStr">
        <is>
          <t>Not stated</t>
        </is>
      </c>
      <c r="Q2036" s="9" t="inlineStr">
        <is>
          <t>https://grantcue.com/foundations/living-legacy-foundation-823829140</t>
        </is>
      </c>
    </row>
    <row r="2037">
      <c r="A2037">
        <f>IF($E2037=$E2036,$A2036+1,1)</f>
        <v/>
      </c>
      <c r="B2037" t="inlineStr">
        <is>
          <t>BILL AND CRISSY HASLAM FOUNDATION</t>
        </is>
      </c>
      <c r="C2037" t="inlineStr">
        <is>
          <t>62-1867423</t>
        </is>
      </c>
      <c r="D2037" t="inlineStr">
        <is>
          <t>Tennessee</t>
        </is>
      </c>
      <c r="E2037" t="inlineStr">
        <is>
          <t>TN</t>
        </is>
      </c>
      <c r="F2037" t="n">
        <v>2024</v>
      </c>
      <c r="G2037" t="n">
        <v>1</v>
      </c>
      <c r="H2037" s="13" t="n">
        <v>16803169</v>
      </c>
      <c r="I2037" s="12" t="n">
        <v>159</v>
      </c>
      <c r="J2037" s="13" t="n">
        <v>10000</v>
      </c>
      <c r="K2037" s="13">
        <f>IFERROR($H2037/$I2037,"")</f>
        <v/>
      </c>
      <c r="L2037" s="13" t="n">
        <v>2600000</v>
      </c>
      <c r="M2037" t="inlineStr">
        <is>
          <t>CO, NY, DC</t>
        </is>
      </c>
      <c r="N2037" t="inlineStr">
        <is>
          <t>No</t>
        </is>
      </c>
      <c r="O2037" t="inlineStr">
        <is>
          <t>Not stated</t>
        </is>
      </c>
      <c r="Q2037" s="9" t="inlineStr">
        <is>
          <t>https://grantcue.com/foundations/bill-and-crissy-haslam-foundation-621867423</t>
        </is>
      </c>
    </row>
    <row r="2038">
      <c r="A2038">
        <f>IF($E2038=$E2037,$A2037+1,1)</f>
        <v/>
      </c>
      <c r="B2038" t="inlineStr">
        <is>
          <t>The Ayers Foundation Trust</t>
        </is>
      </c>
      <c r="C2038" t="inlineStr">
        <is>
          <t>88-2961915</t>
        </is>
      </c>
      <c r="D2038" t="inlineStr">
        <is>
          <t>Tennessee</t>
        </is>
      </c>
      <c r="E2038" t="inlineStr">
        <is>
          <t>TN</t>
        </is>
      </c>
      <c r="F2038" t="n">
        <v>2024</v>
      </c>
      <c r="G2038" t="n">
        <v>2</v>
      </c>
      <c r="H2038" s="13" t="n">
        <v>15696672</v>
      </c>
      <c r="I2038" s="12" t="n">
        <v>66</v>
      </c>
      <c r="J2038" s="13" t="n">
        <v>25000</v>
      </c>
      <c r="K2038" s="13">
        <f>IFERROR($H2038/$I2038,"")</f>
        <v/>
      </c>
      <c r="L2038" s="13" t="n">
        <v>5000000</v>
      </c>
      <c r="N2038" t="inlineStr">
        <is>
          <t>Yes</t>
        </is>
      </c>
      <c r="O2038" t="inlineStr">
        <is>
          <t>Yes</t>
        </is>
      </c>
      <c r="P2038" s="9" t="inlineStr">
        <is>
          <t>https://theayersfoundation.org/</t>
        </is>
      </c>
      <c r="Q2038" s="9" t="inlineStr">
        <is>
          <t>https://grantcue.com/foundations/the-ayers-foundation-trust-882961915</t>
        </is>
      </c>
    </row>
    <row r="2039">
      <c r="A2039">
        <f>IF($E2039=$E2038,$A2038+1,1)</f>
        <v/>
      </c>
      <c r="B2039" t="inlineStr">
        <is>
          <t>JOE C DAVIS FOUNDATION</t>
        </is>
      </c>
      <c r="C2039" t="inlineStr">
        <is>
          <t>62-6125481</t>
        </is>
      </c>
      <c r="D2039" t="inlineStr">
        <is>
          <t>Tennessee</t>
        </is>
      </c>
      <c r="E2039" t="inlineStr">
        <is>
          <t>TN</t>
        </is>
      </c>
      <c r="F2039" t="n">
        <v>2024</v>
      </c>
      <c r="G2039" t="n">
        <v>2</v>
      </c>
      <c r="H2039" s="13" t="n">
        <v>15299800</v>
      </c>
      <c r="I2039" s="12" t="n">
        <v>215</v>
      </c>
      <c r="J2039" s="13" t="n">
        <v>20000</v>
      </c>
      <c r="K2039" s="13">
        <f>IFERROR($H2039/$I2039,"")</f>
        <v/>
      </c>
      <c r="L2039" s="13" t="n">
        <v>2750000</v>
      </c>
      <c r="M2039" t="inlineStr">
        <is>
          <t>MA, GA</t>
        </is>
      </c>
      <c r="N2039" t="inlineStr">
        <is>
          <t>Yes</t>
        </is>
      </c>
      <c r="O2039" t="inlineStr">
        <is>
          <t>Yes</t>
        </is>
      </c>
      <c r="P2039" s="9" t="inlineStr">
        <is>
          <t>https://www.joecdavisfoundation.org/</t>
        </is>
      </c>
      <c r="Q2039" s="9" t="inlineStr">
        <is>
          <t>https://grantcue.com/foundations/joe-c-davis-foundation-626125481</t>
        </is>
      </c>
    </row>
    <row r="2040">
      <c r="A2040">
        <f>IF($E2040=$E2039,$A2039+1,1)</f>
        <v/>
      </c>
      <c r="B2040" t="inlineStr">
        <is>
          <t>KIM A MORTON PRIVATE FOUNDATION</t>
        </is>
      </c>
      <c r="C2040" t="inlineStr">
        <is>
          <t>87-2220326</t>
        </is>
      </c>
      <c r="D2040" t="inlineStr">
        <is>
          <t>Tennessee</t>
        </is>
      </c>
      <c r="E2040" t="inlineStr">
        <is>
          <t>TN</t>
        </is>
      </c>
      <c r="F2040" t="n">
        <v>2025</v>
      </c>
      <c r="G2040" t="n">
        <v>4</v>
      </c>
      <c r="H2040" s="13" t="n">
        <v>15296335</v>
      </c>
      <c r="I2040" s="12" t="n">
        <v>27</v>
      </c>
      <c r="J2040" s="13" t="n">
        <v>50000</v>
      </c>
      <c r="K2040" s="13">
        <f>IFERROR($H2040/$I2040,"")</f>
        <v/>
      </c>
      <c r="L2040" s="13" t="n">
        <v>6565032</v>
      </c>
      <c r="M2040" t="inlineStr">
        <is>
          <t>CA, TX, FL</t>
        </is>
      </c>
      <c r="N2040" t="inlineStr">
        <is>
          <t>No</t>
        </is>
      </c>
      <c r="O2040" t="inlineStr">
        <is>
          <t>Not stated</t>
        </is>
      </c>
      <c r="Q2040" s="9" t="inlineStr">
        <is>
          <t>https://grantcue.com/foundations/kim-a-morton-private-foundation-872220326</t>
        </is>
      </c>
    </row>
    <row r="2041">
      <c r="A2041">
        <f>IF($E2041=$E2040,$A2040+1,1)</f>
        <v/>
      </c>
      <c r="B2041" t="inlineStr">
        <is>
          <t>DETTWILLER FOUNDATION</t>
        </is>
      </c>
      <c r="C2041" t="inlineStr">
        <is>
          <t>47-4954786</t>
        </is>
      </c>
      <c r="D2041" t="inlineStr">
        <is>
          <t>Tennessee</t>
        </is>
      </c>
      <c r="E2041" t="inlineStr">
        <is>
          <t>TN</t>
        </is>
      </c>
      <c r="F2041" t="n">
        <v>2024</v>
      </c>
      <c r="G2041" t="n">
        <v>1</v>
      </c>
      <c r="H2041" s="13" t="n">
        <v>14130968</v>
      </c>
      <c r="I2041" s="12" t="n">
        <v>152</v>
      </c>
      <c r="J2041" s="13" t="n">
        <v>25000</v>
      </c>
      <c r="K2041" s="13">
        <f>IFERROR($H2041/$I2041,"")</f>
        <v/>
      </c>
      <c r="L2041" s="13" t="n">
        <v>2000000</v>
      </c>
      <c r="M2041" t="inlineStr">
        <is>
          <t>KY, GA, MD</t>
        </is>
      </c>
      <c r="N2041" t="inlineStr">
        <is>
          <t>No</t>
        </is>
      </c>
      <c r="O2041" t="inlineStr">
        <is>
          <t>Not stated</t>
        </is>
      </c>
      <c r="Q2041" s="9" t="inlineStr">
        <is>
          <t>https://grantcue.com/foundations/dettwiller-foundation-474954786</t>
        </is>
      </c>
    </row>
    <row r="2042">
      <c r="A2042">
        <f>IF($E2042=$E2041,$A2041+1,1)</f>
        <v/>
      </c>
      <c r="B2042" t="inlineStr">
        <is>
          <t>BOOTH FOUNDATION INC</t>
        </is>
      </c>
      <c r="C2042" t="inlineStr">
        <is>
          <t>20-0667161</t>
        </is>
      </c>
      <c r="D2042" t="inlineStr">
        <is>
          <t>Tennessee</t>
        </is>
      </c>
      <c r="E2042" t="inlineStr">
        <is>
          <t>TN</t>
        </is>
      </c>
      <c r="F2042" t="n">
        <v>2024</v>
      </c>
      <c r="G2042" t="n">
        <v>3</v>
      </c>
      <c r="H2042" s="13" t="n">
        <v>13689367</v>
      </c>
      <c r="I2042" s="12" t="n">
        <v>27</v>
      </c>
      <c r="J2042" s="13" t="n">
        <v>15000</v>
      </c>
      <c r="K2042" s="13">
        <f>IFERROR($H2042/$I2042,"")</f>
        <v/>
      </c>
      <c r="L2042" s="13" t="n">
        <v>4925123</v>
      </c>
      <c r="M2042" t="inlineStr">
        <is>
          <t>FL, NC, TX</t>
        </is>
      </c>
      <c r="N2042" t="inlineStr">
        <is>
          <t>No</t>
        </is>
      </c>
      <c r="O2042" t="inlineStr">
        <is>
          <t>Not stated</t>
        </is>
      </c>
      <c r="Q2042" s="9" t="inlineStr">
        <is>
          <t>https://grantcue.com/foundations/booth-foundation-inc-c-o-mari-huff-cpa-pa-200667161</t>
        </is>
      </c>
    </row>
    <row r="2043">
      <c r="A2043">
        <f>IF($E2043=$E2042,$A2042+1,1)</f>
        <v/>
      </c>
      <c r="B2043" t="inlineStr">
        <is>
          <t>YARBROUGH FAMILY FOUNDATION</t>
        </is>
      </c>
      <c r="C2043" t="inlineStr">
        <is>
          <t>20-5980265</t>
        </is>
      </c>
      <c r="D2043" t="inlineStr">
        <is>
          <t>Tennessee</t>
        </is>
      </c>
      <c r="E2043" t="inlineStr">
        <is>
          <t>TN</t>
        </is>
      </c>
      <c r="F2043" t="n">
        <v>2025</v>
      </c>
      <c r="G2043" t="n">
        <v>2</v>
      </c>
      <c r="H2043" s="13" t="n">
        <v>13665684</v>
      </c>
      <c r="I2043" s="12" t="n">
        <v>60</v>
      </c>
      <c r="J2043" s="13" t="n">
        <v>2750</v>
      </c>
      <c r="K2043" s="13">
        <f>IFERROR($H2043/$I2043,"")</f>
        <v/>
      </c>
      <c r="L2043" s="13" t="n">
        <v>5270000</v>
      </c>
      <c r="M2043" t="inlineStr">
        <is>
          <t>FL, NY, DC</t>
        </is>
      </c>
      <c r="N2043" t="inlineStr">
        <is>
          <t>No</t>
        </is>
      </c>
      <c r="O2043" t="inlineStr">
        <is>
          <t>Not stated</t>
        </is>
      </c>
      <c r="Q2043" s="9" t="inlineStr">
        <is>
          <t>https://grantcue.com/foundations/yarbrough-family-foundation-205980265</t>
        </is>
      </c>
    </row>
    <row r="2044">
      <c r="A2044">
        <f>IF($E2044=$E2043,$A2043+1,1)</f>
        <v/>
      </c>
      <c r="B2044" t="inlineStr">
        <is>
          <t>DAVID F &amp; MARGARET T GROHNE FAMILY FOUNDATION</t>
        </is>
      </c>
      <c r="C2044" t="inlineStr">
        <is>
          <t>36-4061509</t>
        </is>
      </c>
      <c r="D2044" t="inlineStr">
        <is>
          <t>Tennessee</t>
        </is>
      </c>
      <c r="E2044" t="inlineStr">
        <is>
          <t>TN</t>
        </is>
      </c>
      <c r="F2044" t="n">
        <v>2024</v>
      </c>
      <c r="G2044" t="n">
        <v>1</v>
      </c>
      <c r="H2044" s="13" t="n">
        <v>13505400</v>
      </c>
      <c r="I2044" s="12" t="n">
        <v>42</v>
      </c>
      <c r="J2044" s="13" t="n">
        <v>10000</v>
      </c>
      <c r="K2044" s="13">
        <f>IFERROR($H2044/$I2044,"")</f>
        <v/>
      </c>
      <c r="L2044" s="13" t="n">
        <v>7500200</v>
      </c>
      <c r="M2044" t="inlineStr">
        <is>
          <t>MN, IL, MI</t>
        </is>
      </c>
      <c r="N2044" t="inlineStr">
        <is>
          <t>Yes</t>
        </is>
      </c>
      <c r="O2044" t="inlineStr">
        <is>
          <t>Yes</t>
        </is>
      </c>
      <c r="Q2044" s="9" t="inlineStr">
        <is>
          <t>https://grantcue.com/foundations/david-f-and-margaret-t-grohne-family-foundation-364061509</t>
        </is>
      </c>
    </row>
    <row r="2045">
      <c r="A2045">
        <f>IF($E2045=$E2044,$A2044+1,1)</f>
        <v/>
      </c>
      <c r="B2045" t="inlineStr">
        <is>
          <t>JR HYDE III FAMILY FOUNDATION</t>
        </is>
      </c>
      <c r="C2045" t="inlineStr">
        <is>
          <t>62-1512725</t>
        </is>
      </c>
      <c r="D2045" t="inlineStr">
        <is>
          <t>Tennessee</t>
        </is>
      </c>
      <c r="E2045" t="inlineStr">
        <is>
          <t>TN</t>
        </is>
      </c>
      <c r="F2045" t="n">
        <v>2024</v>
      </c>
      <c r="G2045" t="n">
        <v>1</v>
      </c>
      <c r="H2045" s="13" t="n">
        <v>12895482</v>
      </c>
      <c r="I2045" s="12" t="n">
        <v>141</v>
      </c>
      <c r="J2045" s="13" t="n">
        <v>37500</v>
      </c>
      <c r="K2045" s="13">
        <f>IFERROR($H2045/$I2045,"")</f>
        <v/>
      </c>
      <c r="L2045" s="13" t="n">
        <v>1700000</v>
      </c>
      <c r="M2045" t="inlineStr">
        <is>
          <t>DC, NC, CA</t>
        </is>
      </c>
      <c r="N2045" t="inlineStr">
        <is>
          <t>Yes</t>
        </is>
      </c>
      <c r="O2045" t="inlineStr">
        <is>
          <t>Yes</t>
        </is>
      </c>
      <c r="P2045" s="9" t="inlineStr">
        <is>
          <t>https://www.hydefoundation.org/</t>
        </is>
      </c>
      <c r="Q2045" s="9" t="inlineStr">
        <is>
          <t>https://grantcue.com/foundations/jr-hyde-iii-family-foundation-621512725</t>
        </is>
      </c>
    </row>
    <row r="2046">
      <c r="A2046">
        <f>IF($E2046=$E2045,$A2045+1,1)</f>
        <v/>
      </c>
      <c r="B2046" t="inlineStr">
        <is>
          <t>CS Foundation Inc</t>
        </is>
      </c>
      <c r="C2046" t="inlineStr">
        <is>
          <t>20-5862864</t>
        </is>
      </c>
      <c r="D2046" t="inlineStr">
        <is>
          <t>Tennessee</t>
        </is>
      </c>
      <c r="E2046" t="inlineStr">
        <is>
          <t>TN</t>
        </is>
      </c>
      <c r="F2046" t="n">
        <v>2025</v>
      </c>
      <c r="G2046" t="n">
        <v>2</v>
      </c>
      <c r="H2046" s="13" t="n">
        <v>12336500</v>
      </c>
      <c r="I2046" s="12" t="n">
        <v>78</v>
      </c>
      <c r="J2046" s="13" t="n">
        <v>30000</v>
      </c>
      <c r="K2046" s="13">
        <f>IFERROR($H2046/$I2046,"")</f>
        <v/>
      </c>
      <c r="L2046" s="13" t="n">
        <v>1000000</v>
      </c>
      <c r="M2046" t="inlineStr">
        <is>
          <t>GA, NY, NC</t>
        </is>
      </c>
      <c r="N2046" t="inlineStr">
        <is>
          <t>No</t>
        </is>
      </c>
      <c r="O2046" t="inlineStr">
        <is>
          <t>Not stated</t>
        </is>
      </c>
      <c r="Q2046" s="9" t="inlineStr">
        <is>
          <t>https://grantcue.com/foundations/cs-foundation-inc-205862864</t>
        </is>
      </c>
    </row>
    <row r="2047">
      <c r="A2047">
        <f>IF($E2047=$E2046,$A2046+1,1)</f>
        <v/>
      </c>
      <c r="B2047" t="inlineStr">
        <is>
          <t>THE DAY FOUNDATION</t>
        </is>
      </c>
      <c r="C2047" t="inlineStr">
        <is>
          <t>64-6025122</t>
        </is>
      </c>
      <c r="D2047" t="inlineStr">
        <is>
          <t>Tennessee</t>
        </is>
      </c>
      <c r="E2047" t="inlineStr">
        <is>
          <t>TN</t>
        </is>
      </c>
      <c r="F2047" t="n">
        <v>2024</v>
      </c>
      <c r="G2047" t="n">
        <v>1</v>
      </c>
      <c r="H2047" s="13" t="n">
        <v>11461994</v>
      </c>
      <c r="I2047" s="12" t="n">
        <v>31</v>
      </c>
      <c r="J2047" s="13" t="n">
        <v>100000</v>
      </c>
      <c r="K2047" s="13">
        <f>IFERROR($H2047/$I2047,"")</f>
        <v/>
      </c>
      <c r="L2047" s="13" t="n">
        <v>3000000</v>
      </c>
      <c r="M2047" t="inlineStr">
        <is>
          <t>MN</t>
        </is>
      </c>
      <c r="N2047" t="inlineStr">
        <is>
          <t>No</t>
        </is>
      </c>
      <c r="O2047" t="inlineStr">
        <is>
          <t>Not stated</t>
        </is>
      </c>
      <c r="Q2047" s="9" t="inlineStr">
        <is>
          <t>https://grantcue.com/foundations/the-day-foundation-646025122</t>
        </is>
      </c>
    </row>
    <row r="2048">
      <c r="A2048">
        <f>IF($E2048=$E2047,$A2047+1,1)</f>
        <v/>
      </c>
      <c r="B2048" t="inlineStr">
        <is>
          <t>The Robert E &amp; Jenny D Kirkland Foundation</t>
        </is>
      </c>
      <c r="C2048" t="inlineStr">
        <is>
          <t>13-4228589</t>
        </is>
      </c>
      <c r="D2048" t="inlineStr">
        <is>
          <t>Tennessee</t>
        </is>
      </c>
      <c r="E2048" t="inlineStr">
        <is>
          <t>TN</t>
        </is>
      </c>
      <c r="F2048" t="n">
        <v>2024</v>
      </c>
      <c r="G2048" t="n">
        <v>1</v>
      </c>
      <c r="H2048" s="13" t="n">
        <v>11211385</v>
      </c>
      <c r="I2048" s="12" t="n">
        <v>46</v>
      </c>
      <c r="J2048" s="13" t="n">
        <v>2500</v>
      </c>
      <c r="K2048" s="13">
        <f>IFERROR($H2048/$I2048,"")</f>
        <v/>
      </c>
      <c r="L2048" s="13" t="n">
        <v>8664085</v>
      </c>
      <c r="M2048" t="inlineStr">
        <is>
          <t>OH, FL, KY</t>
        </is>
      </c>
      <c r="N2048" t="inlineStr">
        <is>
          <t>No</t>
        </is>
      </c>
      <c r="O2048" t="inlineStr">
        <is>
          <t>Not stated</t>
        </is>
      </c>
      <c r="Q2048" s="9" t="inlineStr">
        <is>
          <t>https://grantcue.com/foundations/the-robert-e-and-jenny-d-kirkland-foundation-134228589</t>
        </is>
      </c>
    </row>
    <row r="2049">
      <c r="A2049">
        <f>IF($E2049=$E2048,$A2048+1,1)</f>
        <v/>
      </c>
      <c r="B2049" t="inlineStr">
        <is>
          <t>THE ROBERT A AND SUSAN C WILSON FOUNDATION</t>
        </is>
      </c>
      <c r="C2049" t="inlineStr">
        <is>
          <t>20-0798711</t>
        </is>
      </c>
      <c r="D2049" t="inlineStr">
        <is>
          <t>Tennessee</t>
        </is>
      </c>
      <c r="E2049" t="inlineStr">
        <is>
          <t>TN</t>
        </is>
      </c>
      <c r="F2049" t="n">
        <v>2024</v>
      </c>
      <c r="G2049" t="n">
        <v>1</v>
      </c>
      <c r="H2049" s="13" t="n">
        <v>10872768</v>
      </c>
      <c r="I2049" s="12" t="n">
        <v>7</v>
      </c>
      <c r="J2049" s="13" t="n">
        <v>2300</v>
      </c>
      <c r="K2049" s="13">
        <f>IFERROR($H2049/$I2049,"")</f>
        <v/>
      </c>
      <c r="L2049" s="13" t="n">
        <v>10834850</v>
      </c>
      <c r="M2049" t="inlineStr">
        <is>
          <t>NC, ME, MS</t>
        </is>
      </c>
      <c r="N2049" t="inlineStr">
        <is>
          <t>No</t>
        </is>
      </c>
      <c r="O2049" t="inlineStr">
        <is>
          <t>Not stated</t>
        </is>
      </c>
      <c r="Q2049" s="9" t="inlineStr">
        <is>
          <t>https://grantcue.com/foundations/the-robert-a-and-susan-c-wilson-foundation-200798711</t>
        </is>
      </c>
    </row>
    <row r="2050">
      <c r="A2050">
        <f>IF($E2050=$E2049,$A2049+1,1)</f>
        <v/>
      </c>
      <c r="B2050" t="inlineStr">
        <is>
          <t>CAL TURNER FAMILY FOUNDATION INC</t>
        </is>
      </c>
      <c r="C2050" t="inlineStr">
        <is>
          <t>26-2886973</t>
        </is>
      </c>
      <c r="D2050" t="inlineStr">
        <is>
          <t>Tennessee</t>
        </is>
      </c>
      <c r="E2050" t="inlineStr">
        <is>
          <t>TN</t>
        </is>
      </c>
      <c r="F2050" t="n">
        <v>2024</v>
      </c>
      <c r="G2050" t="n">
        <v>1</v>
      </c>
      <c r="H2050" s="13" t="n">
        <v>10133120</v>
      </c>
      <c r="I2050" s="12" t="n">
        <v>30</v>
      </c>
      <c r="J2050" s="13" t="n">
        <v>97280</v>
      </c>
      <c r="K2050" s="13">
        <f>IFERROR($H2050/$I2050,"")</f>
        <v/>
      </c>
      <c r="L2050" s="13" t="n">
        <v>4000000</v>
      </c>
      <c r="M2050" t="inlineStr">
        <is>
          <t>CA, NJ, AZ</t>
        </is>
      </c>
      <c r="N2050" t="inlineStr">
        <is>
          <t>Yes</t>
        </is>
      </c>
      <c r="O2050" t="inlineStr">
        <is>
          <t>Not stated</t>
        </is>
      </c>
      <c r="P2050" s="9" t="inlineStr">
        <is>
          <t>https://thecalturnerfamilyfoundation.org/</t>
        </is>
      </c>
      <c r="Q2050" s="9" t="inlineStr">
        <is>
          <t>https://grantcue.com/foundations/cal-turner-family-foundation-inc-262886973</t>
        </is>
      </c>
    </row>
    <row r="2051">
      <c r="A2051">
        <f>IF($E2051=$E2050,$A2050+1,1)</f>
        <v/>
      </c>
      <c r="B2051" t="inlineStr">
        <is>
          <t>DON WAGGONER &amp; ZELMA WAGGONER FOUNDATION</t>
        </is>
      </c>
      <c r="C2051" t="inlineStr">
        <is>
          <t>65-6141632</t>
        </is>
      </c>
      <c r="D2051" t="inlineStr">
        <is>
          <t>Tennessee</t>
        </is>
      </c>
      <c r="E2051" t="inlineStr">
        <is>
          <t>TN</t>
        </is>
      </c>
      <c r="F2051" t="n">
        <v>2024</v>
      </c>
      <c r="G2051" t="n">
        <v>2</v>
      </c>
      <c r="H2051" s="13" t="n">
        <v>9973000</v>
      </c>
      <c r="I2051" s="12" t="n">
        <v>80</v>
      </c>
      <c r="J2051" s="13" t="n">
        <v>51500</v>
      </c>
      <c r="K2051" s="13">
        <f>IFERROR($H2051/$I2051,"")</f>
        <v/>
      </c>
      <c r="L2051" s="13" t="n">
        <v>4000000</v>
      </c>
      <c r="M2051" t="inlineStr">
        <is>
          <t>SC, FL, NC</t>
        </is>
      </c>
      <c r="N2051" t="inlineStr">
        <is>
          <t>No</t>
        </is>
      </c>
      <c r="O2051" t="inlineStr">
        <is>
          <t>Not stated</t>
        </is>
      </c>
      <c r="Q2051" s="9" t="inlineStr">
        <is>
          <t>https://grantcue.com/foundations/don-waggoner-and-zelma-waggoner-foundation-656141632</t>
        </is>
      </c>
    </row>
    <row r="2052">
      <c r="A2052">
        <f>IF($E2052=$E2051,$A2051+1,1)</f>
        <v/>
      </c>
      <c r="B2052" t="inlineStr">
        <is>
          <t>THE BOYD FOUNDATION</t>
        </is>
      </c>
      <c r="C2052" t="inlineStr">
        <is>
          <t>37-1877729</t>
        </is>
      </c>
      <c r="D2052" t="inlineStr">
        <is>
          <t>Tennessee</t>
        </is>
      </c>
      <c r="E2052" t="inlineStr">
        <is>
          <t>TN</t>
        </is>
      </c>
      <c r="F2052" t="n">
        <v>2024</v>
      </c>
      <c r="G2052" t="n">
        <v>1</v>
      </c>
      <c r="H2052" s="13" t="n">
        <v>9414140</v>
      </c>
      <c r="I2052" s="12" t="n">
        <v>60</v>
      </c>
      <c r="J2052" s="13" t="n">
        <v>48875</v>
      </c>
      <c r="K2052" s="13">
        <f>IFERROR($H2052/$I2052,"")</f>
        <v/>
      </c>
      <c r="L2052" s="13" t="n">
        <v>1565482</v>
      </c>
      <c r="M2052" t="inlineStr">
        <is>
          <t>NY, VA, TX</t>
        </is>
      </c>
      <c r="N2052" t="inlineStr">
        <is>
          <t>Yes</t>
        </is>
      </c>
      <c r="O2052" t="inlineStr">
        <is>
          <t>Yes</t>
        </is>
      </c>
      <c r="P2052" s="9" t="inlineStr">
        <is>
          <t>https://theboydfoundation.org/</t>
        </is>
      </c>
      <c r="Q2052" s="9" t="inlineStr">
        <is>
          <t>https://grantcue.com/foundations/the-boyd-foundation-371877729</t>
        </is>
      </c>
    </row>
    <row r="2053">
      <c r="A2053">
        <f>IF($E2053=$E2052,$A2052+1,1)</f>
        <v/>
      </c>
      <c r="B2053" t="inlineStr">
        <is>
          <t>SCARLETT FAMILY FOUNDATION</t>
        </is>
      </c>
      <c r="C2053" t="inlineStr">
        <is>
          <t>20-1980932</t>
        </is>
      </c>
      <c r="D2053" t="inlineStr">
        <is>
          <t>Tennessee</t>
        </is>
      </c>
      <c r="E2053" t="inlineStr">
        <is>
          <t>TN</t>
        </is>
      </c>
      <c r="F2053" t="n">
        <v>2024</v>
      </c>
      <c r="G2053" t="n">
        <v>1</v>
      </c>
      <c r="H2053" s="13" t="n">
        <v>9210731</v>
      </c>
      <c r="I2053" s="12" t="n">
        <v>258</v>
      </c>
      <c r="J2053" s="13" t="n">
        <v>13019</v>
      </c>
      <c r="K2053" s="13">
        <f>IFERROR($H2053/$I2053,"")</f>
        <v/>
      </c>
      <c r="L2053" s="13" t="n">
        <v>443700</v>
      </c>
      <c r="M2053" t="inlineStr">
        <is>
          <t>NY, OH, DC</t>
        </is>
      </c>
      <c r="N2053" t="inlineStr">
        <is>
          <t>Yes</t>
        </is>
      </c>
      <c r="O2053" t="inlineStr">
        <is>
          <t>Yes</t>
        </is>
      </c>
      <c r="P2053" s="9" t="inlineStr">
        <is>
          <t>https://www.scarlettfoundation.org/</t>
        </is>
      </c>
      <c r="Q2053" s="9" t="inlineStr">
        <is>
          <t>https://grantcue.com/foundations/scarlett-family-foundation-201980932</t>
        </is>
      </c>
    </row>
    <row r="2054">
      <c r="A2054">
        <f>IF($E2054=$E2053,$A2053+1,1)</f>
        <v/>
      </c>
      <c r="B2054" t="inlineStr">
        <is>
          <t>BELZ FOUNDATION</t>
        </is>
      </c>
      <c r="C2054" t="inlineStr">
        <is>
          <t>62-6046715</t>
        </is>
      </c>
      <c r="D2054" t="inlineStr">
        <is>
          <t>Tennessee</t>
        </is>
      </c>
      <c r="E2054" t="inlineStr">
        <is>
          <t>TN</t>
        </is>
      </c>
      <c r="F2054" t="n">
        <v>2025</v>
      </c>
      <c r="G2054" t="n">
        <v>2</v>
      </c>
      <c r="H2054" s="13" t="n">
        <v>8208962</v>
      </c>
      <c r="I2054" s="12" t="n">
        <v>175</v>
      </c>
      <c r="J2054" s="13" t="n">
        <v>2000</v>
      </c>
      <c r="K2054" s="13">
        <f>IFERROR($H2054/$I2054,"")</f>
        <v/>
      </c>
      <c r="L2054" s="13" t="n">
        <v>714285</v>
      </c>
      <c r="M2054" t="inlineStr">
        <is>
          <t>NY, FL, DC</t>
        </is>
      </c>
      <c r="N2054" t="inlineStr">
        <is>
          <t>No</t>
        </is>
      </c>
      <c r="O2054" t="inlineStr">
        <is>
          <t>Not stated</t>
        </is>
      </c>
      <c r="Q2054" s="9" t="inlineStr">
        <is>
          <t>https://grantcue.com/foundations/belz-foundation-626046715</t>
        </is>
      </c>
    </row>
    <row r="2055">
      <c r="A2055">
        <f>IF($E2055=$E2054,$A2054+1,1)</f>
        <v/>
      </c>
      <c r="B2055" t="inlineStr">
        <is>
          <t>HASLAM FAMILY FOUNDATION INC</t>
        </is>
      </c>
      <c r="C2055" t="inlineStr">
        <is>
          <t>62-1692007</t>
        </is>
      </c>
      <c r="D2055" t="inlineStr">
        <is>
          <t>Tennessee</t>
        </is>
      </c>
      <c r="E2055" t="inlineStr">
        <is>
          <t>TN</t>
        </is>
      </c>
      <c r="F2055" t="n">
        <v>2024</v>
      </c>
      <c r="G2055" t="n">
        <v>1</v>
      </c>
      <c r="H2055" s="13" t="n">
        <v>8049000</v>
      </c>
      <c r="I2055" s="12" t="n">
        <v>34</v>
      </c>
      <c r="J2055" s="13" t="n">
        <v>75000</v>
      </c>
      <c r="K2055" s="13">
        <f>IFERROR($H2055/$I2055,"")</f>
        <v/>
      </c>
      <c r="L2055" s="13" t="n">
        <v>2500000</v>
      </c>
      <c r="M2055" t="inlineStr">
        <is>
          <t>VA, CA</t>
        </is>
      </c>
      <c r="N2055" t="inlineStr">
        <is>
          <t>No</t>
        </is>
      </c>
      <c r="O2055" t="inlineStr">
        <is>
          <t>Not stated</t>
        </is>
      </c>
      <c r="Q2055" s="9" t="inlineStr">
        <is>
          <t>https://grantcue.com/foundations/haslam-family-foundation-inc-621692007</t>
        </is>
      </c>
    </row>
    <row r="2056">
      <c r="A2056">
        <f>IF($E2056=$E2055,$A2055+1,1)</f>
        <v/>
      </c>
      <c r="B2056" t="inlineStr">
        <is>
          <t>BENWOOD FOUNDATION INC</t>
        </is>
      </c>
      <c r="C2056" t="inlineStr">
        <is>
          <t>62-0476283</t>
        </is>
      </c>
      <c r="D2056" t="inlineStr">
        <is>
          <t>Tennessee</t>
        </is>
      </c>
      <c r="E2056" t="inlineStr">
        <is>
          <t>TN</t>
        </is>
      </c>
      <c r="F2056" t="n">
        <v>2024</v>
      </c>
      <c r="G2056" t="n">
        <v>1</v>
      </c>
      <c r="H2056" s="13" t="n">
        <v>7885320</v>
      </c>
      <c r="I2056" s="12" t="n">
        <v>117</v>
      </c>
      <c r="J2056" s="13" t="n">
        <v>20000</v>
      </c>
      <c r="K2056" s="13">
        <f>IFERROR($H2056/$I2056,"")</f>
        <v/>
      </c>
      <c r="L2056" s="13" t="n">
        <v>1000000</v>
      </c>
      <c r="M2056" t="inlineStr">
        <is>
          <t>DC, NY, GA</t>
        </is>
      </c>
      <c r="N2056" t="inlineStr">
        <is>
          <t>Yes</t>
        </is>
      </c>
      <c r="O2056" t="inlineStr">
        <is>
          <t>Not stated</t>
        </is>
      </c>
      <c r="P2056" s="9" t="inlineStr">
        <is>
          <t>https://www.benwood.org/</t>
        </is>
      </c>
      <c r="Q2056" s="9" t="inlineStr">
        <is>
          <t>https://grantcue.com/foundations/benwood-foundation-inc-620476283</t>
        </is>
      </c>
    </row>
    <row r="2057">
      <c r="A2057">
        <f>IF($E2057=$E2056,$A2056+1,1)</f>
        <v/>
      </c>
      <c r="B2057" t="inlineStr">
        <is>
          <t>FORMANEK FOUNDATION</t>
        </is>
      </c>
      <c r="C2057" t="inlineStr">
        <is>
          <t>26-1565007</t>
        </is>
      </c>
      <c r="D2057" t="inlineStr">
        <is>
          <t>Tennessee</t>
        </is>
      </c>
      <c r="E2057" t="inlineStr">
        <is>
          <t>TN</t>
        </is>
      </c>
      <c r="F2057" t="n">
        <v>2024</v>
      </c>
      <c r="G2057" t="n">
        <v>1</v>
      </c>
      <c r="H2057" s="13" t="n">
        <v>7601571</v>
      </c>
      <c r="I2057" s="12" t="n">
        <v>28</v>
      </c>
      <c r="J2057" s="13" t="n">
        <v>161463.5</v>
      </c>
      <c r="K2057" s="13">
        <f>IFERROR($H2057/$I2057,"")</f>
        <v/>
      </c>
      <c r="L2057" s="13" t="n">
        <v>1300000</v>
      </c>
      <c r="M2057" t="inlineStr">
        <is>
          <t>CA, NY, SC</t>
        </is>
      </c>
      <c r="N2057" t="inlineStr">
        <is>
          <t>Yes</t>
        </is>
      </c>
      <c r="O2057" t="inlineStr">
        <is>
          <t>Not stated</t>
        </is>
      </c>
      <c r="Q2057" s="9" t="inlineStr">
        <is>
          <t>https://grantcue.com/foundations/formanek-foundation-261565007</t>
        </is>
      </c>
    </row>
    <row r="2058">
      <c r="A2058">
        <f>IF($E2058=$E2057,$A2057+1,1)</f>
        <v/>
      </c>
      <c r="B2058" t="inlineStr">
        <is>
          <t>THE COUNIHAN FAMILY FOUNDATION</t>
        </is>
      </c>
      <c r="C2058" t="inlineStr">
        <is>
          <t>45-2428420</t>
        </is>
      </c>
      <c r="D2058" t="inlineStr">
        <is>
          <t>Tennessee</t>
        </is>
      </c>
      <c r="E2058" t="inlineStr">
        <is>
          <t>TN</t>
        </is>
      </c>
      <c r="F2058" t="n">
        <v>2025</v>
      </c>
      <c r="G2058" t="n">
        <v>2</v>
      </c>
      <c r="H2058" s="13" t="n">
        <v>7431500</v>
      </c>
      <c r="I2058" s="12" t="n">
        <v>125</v>
      </c>
      <c r="J2058" s="13" t="n">
        <v>50000</v>
      </c>
      <c r="K2058" s="13">
        <f>IFERROR($H2058/$I2058,"")</f>
        <v/>
      </c>
      <c r="L2058" s="13" t="n">
        <v>500000</v>
      </c>
      <c r="M2058" t="inlineStr">
        <is>
          <t>NY, FL, DC</t>
        </is>
      </c>
      <c r="N2058" t="inlineStr">
        <is>
          <t>No</t>
        </is>
      </c>
      <c r="O2058" t="inlineStr">
        <is>
          <t>Not stated</t>
        </is>
      </c>
      <c r="Q2058" s="9" t="inlineStr">
        <is>
          <t>https://grantcue.com/foundations/the-counihan-family-foundation-452428420</t>
        </is>
      </c>
    </row>
    <row r="2059">
      <c r="A2059">
        <f>IF($E2059=$E2058,$A2058+1,1)</f>
        <v/>
      </c>
      <c r="B2059" t="inlineStr">
        <is>
          <t>THE MELKUS FAMILY FOUNDATION</t>
        </is>
      </c>
      <c r="C2059" t="inlineStr">
        <is>
          <t>62-1518285</t>
        </is>
      </c>
      <c r="D2059" t="inlineStr">
        <is>
          <t>Tennessee</t>
        </is>
      </c>
      <c r="E2059" t="inlineStr">
        <is>
          <t>TN</t>
        </is>
      </c>
      <c r="F2059" t="n">
        <v>2024</v>
      </c>
      <c r="G2059" t="n">
        <v>1</v>
      </c>
      <c r="H2059" s="13" t="n">
        <v>7332734</v>
      </c>
      <c r="I2059" s="12" t="n">
        <v>75</v>
      </c>
      <c r="J2059" s="13" t="n">
        <v>25000</v>
      </c>
      <c r="K2059" s="13">
        <f>IFERROR($H2059/$I2059,"")</f>
        <v/>
      </c>
      <c r="L2059" s="13" t="n">
        <v>1000000</v>
      </c>
      <c r="M2059" t="inlineStr">
        <is>
          <t>NY, FL, NC</t>
        </is>
      </c>
      <c r="N2059" t="inlineStr">
        <is>
          <t>No</t>
        </is>
      </c>
      <c r="O2059" t="inlineStr">
        <is>
          <t>Not stated</t>
        </is>
      </c>
      <c r="Q2059" s="9" t="inlineStr">
        <is>
          <t>https://grantcue.com/foundations/the-melkus-family-foundation-621518285</t>
        </is>
      </c>
    </row>
    <row r="2060">
      <c r="A2060">
        <f>IF($E2060=$E2059,$A2059+1,1)</f>
        <v/>
      </c>
      <c r="B2060" t="inlineStr">
        <is>
          <t>Lyndhurst Foundation Inc</t>
        </is>
      </c>
      <c r="C2060" t="inlineStr">
        <is>
          <t>62-6044177</t>
        </is>
      </c>
      <c r="D2060" t="inlineStr">
        <is>
          <t>Tennessee</t>
        </is>
      </c>
      <c r="E2060" t="inlineStr">
        <is>
          <t>TN</t>
        </is>
      </c>
      <c r="F2060" t="n">
        <v>2024</v>
      </c>
      <c r="G2060" t="n">
        <v>1</v>
      </c>
      <c r="H2060" s="13" t="n">
        <v>6974153</v>
      </c>
      <c r="I2060" s="12" t="n">
        <v>142</v>
      </c>
      <c r="J2060" s="13" t="n">
        <v>15500</v>
      </c>
      <c r="K2060" s="13">
        <f>IFERROR($H2060/$I2060,"")</f>
        <v/>
      </c>
      <c r="L2060" s="13" t="n">
        <v>750000</v>
      </c>
      <c r="M2060" t="inlineStr">
        <is>
          <t>GA, AL, DC</t>
        </is>
      </c>
      <c r="N2060" t="inlineStr">
        <is>
          <t>Yes</t>
        </is>
      </c>
      <c r="O2060" t="inlineStr">
        <is>
          <t>Yes</t>
        </is>
      </c>
      <c r="P2060" s="9" t="inlineStr">
        <is>
          <t>https://www.lyndhurstfoundation.org/</t>
        </is>
      </c>
      <c r="Q2060" s="9" t="inlineStr">
        <is>
          <t>https://grantcue.com/foundations/lyndhurst-foundation-inc-626044177</t>
        </is>
      </c>
    </row>
    <row r="2061">
      <c r="A2061">
        <f>IF($E2061=$E2060,$A2060+1,1)</f>
        <v/>
      </c>
      <c r="B2061" t="inlineStr">
        <is>
          <t>THE CHARLIE &amp; MOLL ANDERSON FOUNDATION</t>
        </is>
      </c>
      <c r="C2061" t="inlineStr">
        <is>
          <t>62-1795976</t>
        </is>
      </c>
      <c r="D2061" t="inlineStr">
        <is>
          <t>Tennessee</t>
        </is>
      </c>
      <c r="E2061" t="inlineStr">
        <is>
          <t>TN</t>
        </is>
      </c>
      <c r="F2061" t="n">
        <v>2025</v>
      </c>
      <c r="G2061" t="n">
        <v>2</v>
      </c>
      <c r="H2061" s="13" t="n">
        <v>6832100</v>
      </c>
      <c r="I2061" s="12" t="n">
        <v>58</v>
      </c>
      <c r="J2061" s="13" t="n">
        <v>15000</v>
      </c>
      <c r="K2061" s="13">
        <f>IFERROR($H2061/$I2061,"")</f>
        <v/>
      </c>
      <c r="L2061" s="13" t="n">
        <v>3500000</v>
      </c>
      <c r="M2061" t="inlineStr">
        <is>
          <t>CA, TX, NY</t>
        </is>
      </c>
      <c r="N2061" t="inlineStr">
        <is>
          <t>No</t>
        </is>
      </c>
      <c r="O2061" t="inlineStr">
        <is>
          <t>Not stated</t>
        </is>
      </c>
      <c r="Q2061" s="9" t="inlineStr">
        <is>
          <t>https://grantcue.com/foundations/the-charlie-and-moll-anderson-foundation-621795976</t>
        </is>
      </c>
    </row>
    <row r="2062">
      <c r="A2062">
        <f>IF($E2062=$E2061,$A2061+1,1)</f>
        <v/>
      </c>
      <c r="B2062" t="inlineStr">
        <is>
          <t>JACK AND CHARLOTTE FROST FAMILY FOUNDATION</t>
        </is>
      </c>
      <c r="C2062" t="inlineStr">
        <is>
          <t>81-4553310</t>
        </is>
      </c>
      <c r="D2062" t="inlineStr">
        <is>
          <t>Tennessee</t>
        </is>
      </c>
      <c r="E2062" t="inlineStr">
        <is>
          <t>TN</t>
        </is>
      </c>
      <c r="F2062" t="n">
        <v>2025</v>
      </c>
      <c r="G2062" t="n">
        <v>2</v>
      </c>
      <c r="H2062" s="13" t="n">
        <v>6385000</v>
      </c>
      <c r="I2062" s="12" t="n">
        <v>50</v>
      </c>
      <c r="J2062" s="13" t="n">
        <v>75000</v>
      </c>
      <c r="K2062" s="13">
        <f>IFERROR($H2062/$I2062,"")</f>
        <v/>
      </c>
      <c r="L2062" s="13" t="n">
        <v>1010000</v>
      </c>
      <c r="M2062" t="inlineStr">
        <is>
          <t>VA, NY</t>
        </is>
      </c>
      <c r="N2062" t="inlineStr">
        <is>
          <t>No</t>
        </is>
      </c>
      <c r="O2062" t="inlineStr">
        <is>
          <t>Not stated</t>
        </is>
      </c>
      <c r="Q2062" s="9" t="inlineStr">
        <is>
          <t>https://grantcue.com/foundations/jack-and-charlotte-frost-family-foundation-814553310</t>
        </is>
      </c>
    </row>
    <row r="2063">
      <c r="A2063">
        <f>IF($E2063=$E2062,$A2062+1,1)</f>
        <v/>
      </c>
      <c r="B2063" t="inlineStr">
        <is>
          <t>The Clayton Homes Foundation</t>
        </is>
      </c>
      <c r="C2063" t="inlineStr">
        <is>
          <t>81-4369351</t>
        </is>
      </c>
      <c r="D2063" t="inlineStr">
        <is>
          <t>Tennessee</t>
        </is>
      </c>
      <c r="E2063" t="inlineStr">
        <is>
          <t>TN</t>
        </is>
      </c>
      <c r="F2063" t="n">
        <v>2024</v>
      </c>
      <c r="G2063" t="n">
        <v>1</v>
      </c>
      <c r="H2063" s="13" t="n">
        <v>6314663</v>
      </c>
      <c r="I2063" s="12" t="n">
        <v>93</v>
      </c>
      <c r="J2063" s="13" t="n">
        <v>10000</v>
      </c>
      <c r="K2063" s="13">
        <f>IFERROR($H2063/$I2063,"")</f>
        <v/>
      </c>
      <c r="L2063" s="13" t="n">
        <v>1815000</v>
      </c>
      <c r="M2063" t="inlineStr">
        <is>
          <t>GA, KY, DC</t>
        </is>
      </c>
      <c r="N2063" t="inlineStr">
        <is>
          <t>No</t>
        </is>
      </c>
      <c r="O2063" t="inlineStr">
        <is>
          <t>Not stated</t>
        </is>
      </c>
      <c r="Q2063" s="9" t="inlineStr">
        <is>
          <t>https://grantcue.com/foundations/the-clayton-homes-foundation-814369351</t>
        </is>
      </c>
    </row>
    <row r="2064">
      <c r="A2064">
        <f>IF($E2064=$E2063,$A2063+1,1)</f>
        <v/>
      </c>
      <c r="B2064" t="inlineStr">
        <is>
          <t>GIBSON GIVES FOUNDATION DBA GIBSON GIVES</t>
        </is>
      </c>
      <c r="C2064" t="inlineStr">
        <is>
          <t>20-0832563</t>
        </is>
      </c>
      <c r="D2064" t="inlineStr">
        <is>
          <t>Tennessee</t>
        </is>
      </c>
      <c r="E2064" t="inlineStr">
        <is>
          <t>TN</t>
        </is>
      </c>
      <c r="F2064" t="n">
        <v>2025</v>
      </c>
      <c r="G2064" t="n">
        <v>2</v>
      </c>
      <c r="H2064" s="13" t="n">
        <v>5664918</v>
      </c>
      <c r="I2064" s="12" t="n">
        <v>639</v>
      </c>
      <c r="J2064" s="13" t="n">
        <v>4000</v>
      </c>
      <c r="K2064" s="13">
        <f>IFERROR($H2064/$I2064,"")</f>
        <v/>
      </c>
      <c r="L2064" s="13" t="n">
        <v>343057</v>
      </c>
      <c r="M2064" t="inlineStr">
        <is>
          <t>CA, NY, WI</t>
        </is>
      </c>
      <c r="N2064" t="inlineStr">
        <is>
          <t>Yes</t>
        </is>
      </c>
      <c r="O2064" t="inlineStr">
        <is>
          <t>Yes</t>
        </is>
      </c>
      <c r="P2064" s="9" t="inlineStr">
        <is>
          <t>https://www.gibsongives.org/</t>
        </is>
      </c>
      <c r="Q2064" s="9" t="inlineStr">
        <is>
          <t>https://grantcue.com/foundations/gibson-gives-foundation-dba-gibson-gives-200832563</t>
        </is>
      </c>
    </row>
    <row r="2065">
      <c r="A2065">
        <f>IF($E2065=$E2064,$A2064+1,1)</f>
        <v/>
      </c>
      <c r="B2065" t="inlineStr">
        <is>
          <t>THOMPSON CHARITABLE FOUNDATION</t>
        </is>
      </c>
      <c r="C2065" t="inlineStr">
        <is>
          <t>58-1754763</t>
        </is>
      </c>
      <c r="D2065" t="inlineStr">
        <is>
          <t>Tennessee</t>
        </is>
      </c>
      <c r="E2065" t="inlineStr">
        <is>
          <t>TN</t>
        </is>
      </c>
      <c r="F2065" t="n">
        <v>2024</v>
      </c>
      <c r="G2065" t="n">
        <v>2</v>
      </c>
      <c r="H2065" s="13" t="n">
        <v>5581150</v>
      </c>
      <c r="I2065" s="12" t="n">
        <v>170</v>
      </c>
      <c r="J2065" s="13" t="n">
        <v>25000</v>
      </c>
      <c r="K2065" s="13">
        <f>IFERROR($H2065/$I2065,"")</f>
        <v/>
      </c>
      <c r="L2065" s="13" t="n">
        <v>186835</v>
      </c>
      <c r="M2065" t="inlineStr">
        <is>
          <t>VA, KY, GA</t>
        </is>
      </c>
      <c r="N2065" t="inlineStr">
        <is>
          <t>Yes</t>
        </is>
      </c>
      <c r="O2065" t="inlineStr">
        <is>
          <t>Yes</t>
        </is>
      </c>
      <c r="Q2065" s="9" t="inlineStr">
        <is>
          <t>https://grantcue.com/foundations/thompson-charitable-foundation-581754763</t>
        </is>
      </c>
    </row>
    <row r="2066">
      <c r="A2066">
        <f>IF($E2066=$E2065,$A2065+1,1)</f>
        <v/>
      </c>
      <c r="B2066" t="inlineStr">
        <is>
          <t>DOROTHY CATE AND THOMAS F FRIST FOUNDATION</t>
        </is>
      </c>
      <c r="C2066" t="inlineStr">
        <is>
          <t>62-1103568</t>
        </is>
      </c>
      <c r="D2066" t="inlineStr">
        <is>
          <t>Tennessee</t>
        </is>
      </c>
      <c r="E2066" t="inlineStr">
        <is>
          <t>TN</t>
        </is>
      </c>
      <c r="F2066" t="n">
        <v>2024</v>
      </c>
      <c r="G2066" t="n">
        <v>2</v>
      </c>
      <c r="H2066" s="13" t="n">
        <v>5450000</v>
      </c>
      <c r="I2066" s="12" t="n">
        <v>639</v>
      </c>
      <c r="J2066" s="13" t="n">
        <v>2500</v>
      </c>
      <c r="K2066" s="13">
        <f>IFERROR($H2066/$I2066,"")</f>
        <v/>
      </c>
      <c r="L2066" s="13" t="n">
        <v>325000</v>
      </c>
      <c r="M2066" t="inlineStr">
        <is>
          <t>FL, VA, MS</t>
        </is>
      </c>
      <c r="N2066" t="inlineStr">
        <is>
          <t>No</t>
        </is>
      </c>
      <c r="O2066" t="inlineStr">
        <is>
          <t>Not stated</t>
        </is>
      </c>
      <c r="Q2066" s="9" t="inlineStr">
        <is>
          <t>https://grantcue.com/foundations/dorothy-cate-and-thomas-f-frist-foundation-621103568</t>
        </is>
      </c>
    </row>
    <row r="2067">
      <c r="A2067">
        <f>IF($E2067=$E2066,$A2066+1,1)</f>
        <v/>
      </c>
      <c r="B2067" t="inlineStr">
        <is>
          <t>MILTON AND DENICE JOHNSON FAMILY FOUNDATION</t>
        </is>
      </c>
      <c r="C2067" t="inlineStr">
        <is>
          <t>85-6607033</t>
        </is>
      </c>
      <c r="D2067" t="inlineStr">
        <is>
          <t>Tennessee</t>
        </is>
      </c>
      <c r="E2067" t="inlineStr">
        <is>
          <t>TN</t>
        </is>
      </c>
      <c r="F2067" t="n">
        <v>2025</v>
      </c>
      <c r="G2067" t="n">
        <v>2</v>
      </c>
      <c r="H2067" s="13" t="n">
        <v>5351000</v>
      </c>
      <c r="I2067" s="12" t="n">
        <v>108</v>
      </c>
      <c r="J2067" s="13" t="n">
        <v>10000</v>
      </c>
      <c r="K2067" s="13">
        <f>IFERROR($H2067/$I2067,"")</f>
        <v/>
      </c>
      <c r="L2067" s="13" t="n">
        <v>2500000</v>
      </c>
      <c r="M2067" t="inlineStr">
        <is>
          <t>GA, MD</t>
        </is>
      </c>
      <c r="N2067" t="inlineStr">
        <is>
          <t>No</t>
        </is>
      </c>
      <c r="O2067" t="inlineStr">
        <is>
          <t>Not stated</t>
        </is>
      </c>
      <c r="Q2067" s="9" t="inlineStr">
        <is>
          <t>https://grantcue.com/foundations/milton-and-denice-johnson-family-foundation-856607033</t>
        </is>
      </c>
    </row>
    <row r="2068">
      <c r="A2068">
        <f>IF($E2068=$E2067,$A2067+1,1)</f>
        <v/>
      </c>
      <c r="B2068" t="inlineStr">
        <is>
          <t>CREWS FAMILY FOUNDATION</t>
        </is>
      </c>
      <c r="C2068" t="inlineStr">
        <is>
          <t>46-1600634</t>
        </is>
      </c>
      <c r="D2068" t="inlineStr">
        <is>
          <t>Tennessee</t>
        </is>
      </c>
      <c r="E2068" t="inlineStr">
        <is>
          <t>TN</t>
        </is>
      </c>
      <c r="F2068" t="n">
        <v>2024</v>
      </c>
      <c r="G2068" t="n">
        <v>1</v>
      </c>
      <c r="H2068" s="13" t="n">
        <v>5025433</v>
      </c>
      <c r="I2068" s="12" t="n">
        <v>61</v>
      </c>
      <c r="J2068" s="13" t="n">
        <v>12500</v>
      </c>
      <c r="K2068" s="13">
        <f>IFERROR($H2068/$I2068,"")</f>
        <v/>
      </c>
      <c r="L2068" s="13" t="n">
        <v>2140000</v>
      </c>
      <c r="M2068" t="inlineStr">
        <is>
          <t>MS, MA, GA</t>
        </is>
      </c>
      <c r="N2068" t="inlineStr">
        <is>
          <t>No</t>
        </is>
      </c>
      <c r="O2068" t="inlineStr">
        <is>
          <t>Not stated</t>
        </is>
      </c>
      <c r="Q2068" s="9" t="inlineStr">
        <is>
          <t>https://grantcue.com/foundations/crews-family-foundation-461600634</t>
        </is>
      </c>
    </row>
    <row r="2069">
      <c r="A2069">
        <f>IF($E2069=$E2068,$A2068+1,1)</f>
        <v/>
      </c>
      <c r="B2069" t="inlineStr">
        <is>
          <t>THE HEALING TRUST FORMERLY BAPTIST HEALING HOSPITAL TRUST</t>
        </is>
      </c>
      <c r="C2069" t="inlineStr">
        <is>
          <t>52-2362225</t>
        </is>
      </c>
      <c r="D2069" t="inlineStr">
        <is>
          <t>Tennessee</t>
        </is>
      </c>
      <c r="E2069" t="inlineStr">
        <is>
          <t>TN</t>
        </is>
      </c>
      <c r="F2069" t="n">
        <v>2024</v>
      </c>
      <c r="G2069" t="n">
        <v>1</v>
      </c>
      <c r="H2069" s="13" t="n">
        <v>4843468</v>
      </c>
      <c r="I2069" s="12" t="n">
        <v>150</v>
      </c>
      <c r="J2069" s="13" t="n">
        <v>26129</v>
      </c>
      <c r="K2069" s="13">
        <f>IFERROR($H2069/$I2069,"")</f>
        <v/>
      </c>
      <c r="L2069" s="13" t="n">
        <v>190000</v>
      </c>
      <c r="M2069" t="inlineStr">
        <is>
          <t>CO, FL, CA</t>
        </is>
      </c>
      <c r="N2069" t="inlineStr">
        <is>
          <t>Yes</t>
        </is>
      </c>
      <c r="O2069" t="inlineStr">
        <is>
          <t>Yes</t>
        </is>
      </c>
      <c r="P2069" s="9" t="inlineStr">
        <is>
          <t>http://www.healingtrust.org/</t>
        </is>
      </c>
      <c r="Q2069" s="9" t="inlineStr">
        <is>
          <t>https://grantcue.com/foundations/the-healing-trust-formerly-baptist-healing-hospital-trust-522362225</t>
        </is>
      </c>
    </row>
    <row r="2070">
      <c r="A2070">
        <f>IF($E2070=$E2069,$A2069+1,1)</f>
        <v/>
      </c>
      <c r="B2070" t="inlineStr">
        <is>
          <t>TUCKER FOUNDATION</t>
        </is>
      </c>
      <c r="C2070" t="inlineStr">
        <is>
          <t>62-1603398</t>
        </is>
      </c>
      <c r="D2070" t="inlineStr">
        <is>
          <t>Tennessee</t>
        </is>
      </c>
      <c r="E2070" t="inlineStr">
        <is>
          <t>TN</t>
        </is>
      </c>
      <c r="F2070" t="n">
        <v>2024</v>
      </c>
      <c r="G2070" t="n">
        <v>1</v>
      </c>
      <c r="H2070" s="13" t="n">
        <v>4801432</v>
      </c>
      <c r="I2070" s="12" t="n">
        <v>91</v>
      </c>
      <c r="J2070" s="13" t="n">
        <v>10000</v>
      </c>
      <c r="K2070" s="13">
        <f>IFERROR($H2070/$I2070,"")</f>
        <v/>
      </c>
      <c r="L2070" s="13" t="n">
        <v>2497600</v>
      </c>
      <c r="M2070" t="inlineStr">
        <is>
          <t>WY, NY, KY</t>
        </is>
      </c>
      <c r="N2070" t="inlineStr">
        <is>
          <t>Yes</t>
        </is>
      </c>
      <c r="O2070" t="inlineStr">
        <is>
          <t>Not stated</t>
        </is>
      </c>
      <c r="P2070" s="9" t="inlineStr">
        <is>
          <t>https://thetuckerfoundation.org/</t>
        </is>
      </c>
      <c r="Q2070" s="9" t="inlineStr">
        <is>
          <t>https://grantcue.com/foundations/tucker-foundation-621603398</t>
        </is>
      </c>
    </row>
    <row r="2071">
      <c r="A2071">
        <f>IF($E2071=$E2070,$A2070+1,1)</f>
        <v/>
      </c>
      <c r="B2071" t="inlineStr">
        <is>
          <t>THE GRACE FOUNDATION OF MEMPHIS INC</t>
        </is>
      </c>
      <c r="C2071" t="inlineStr">
        <is>
          <t>62-1469984</t>
        </is>
      </c>
      <c r="D2071" t="inlineStr">
        <is>
          <t>Tennessee</t>
        </is>
      </c>
      <c r="E2071" t="inlineStr">
        <is>
          <t>TN</t>
        </is>
      </c>
      <c r="F2071" t="n">
        <v>2024</v>
      </c>
      <c r="G2071" t="n">
        <v>2</v>
      </c>
      <c r="H2071" s="13" t="n">
        <v>4698935</v>
      </c>
      <c r="I2071" s="12" t="n">
        <v>126</v>
      </c>
      <c r="J2071" s="13" t="n">
        <v>10000</v>
      </c>
      <c r="K2071" s="13">
        <f>IFERROR($H2071/$I2071,"")</f>
        <v/>
      </c>
      <c r="L2071" s="13" t="n">
        <v>1000000</v>
      </c>
      <c r="M2071" t="inlineStr">
        <is>
          <t>AL, OH, FL</t>
        </is>
      </c>
      <c r="N2071" t="inlineStr">
        <is>
          <t>Yes</t>
        </is>
      </c>
      <c r="O2071" t="inlineStr">
        <is>
          <t>Not stated</t>
        </is>
      </c>
      <c r="Q2071" s="9" t="inlineStr">
        <is>
          <t>https://grantcue.com/foundations/the-grace-foundation-of-memphis-inc-621469984</t>
        </is>
      </c>
    </row>
    <row r="2072">
      <c r="A2072">
        <f>IF($E2072=$E2071,$A2071+1,1)</f>
        <v/>
      </c>
      <c r="B2072" t="inlineStr">
        <is>
          <t>HUGH AND CHARLOTTE MACLELLAN CHARITABLE CHARITABLE TRUST</t>
        </is>
      </c>
      <c r="C2072" t="inlineStr">
        <is>
          <t>62-6268981</t>
        </is>
      </c>
      <c r="D2072" t="inlineStr">
        <is>
          <t>Tennessee</t>
        </is>
      </c>
      <c r="E2072" t="inlineStr">
        <is>
          <t>TN</t>
        </is>
      </c>
      <c r="F2072" t="n">
        <v>2024</v>
      </c>
      <c r="G2072" t="n">
        <v>2</v>
      </c>
      <c r="H2072" s="13" t="n">
        <v>4534500</v>
      </c>
      <c r="I2072" s="12" t="n">
        <v>188</v>
      </c>
      <c r="J2072" s="13" t="n">
        <v>10000</v>
      </c>
      <c r="K2072" s="13">
        <f>IFERROR($H2072/$I2072,"")</f>
        <v/>
      </c>
      <c r="L2072" s="13" t="n">
        <v>788000</v>
      </c>
      <c r="M2072" t="inlineStr">
        <is>
          <t>CO, GA, FL</t>
        </is>
      </c>
      <c r="N2072" t="inlineStr">
        <is>
          <t>No</t>
        </is>
      </c>
      <c r="O2072" t="inlineStr">
        <is>
          <t>Not stated</t>
        </is>
      </c>
      <c r="Q2072" s="9" t="inlineStr">
        <is>
          <t>https://grantcue.com/foundations/hugh-and-charlotte-maclellan-charitable-charitable-trust-626268981</t>
        </is>
      </c>
    </row>
    <row r="2073">
      <c r="A2073">
        <f>IF($E2073=$E2072,$A2072+1,1)</f>
        <v/>
      </c>
      <c r="B2073" t="inlineStr">
        <is>
          <t>MEMORIAL FOUNDATION INC</t>
        </is>
      </c>
      <c r="C2073" t="inlineStr">
        <is>
          <t>62-1202302</t>
        </is>
      </c>
      <c r="D2073" t="inlineStr">
        <is>
          <t>Tennessee</t>
        </is>
      </c>
      <c r="E2073" t="inlineStr">
        <is>
          <t>TN</t>
        </is>
      </c>
      <c r="F2073" t="n">
        <v>2024</v>
      </c>
      <c r="G2073" t="n">
        <v>1</v>
      </c>
      <c r="H2073" s="13" t="n">
        <v>4374880</v>
      </c>
      <c r="I2073" s="12" t="n">
        <v>182</v>
      </c>
      <c r="J2073" s="13" t="n">
        <v>15000</v>
      </c>
      <c r="K2073" s="13">
        <f>IFERROR($H2073/$I2073,"")</f>
        <v/>
      </c>
      <c r="L2073" s="13" t="n">
        <v>200000</v>
      </c>
      <c r="M2073" t="inlineStr">
        <is>
          <t>GA, TX</t>
        </is>
      </c>
      <c r="N2073" t="inlineStr">
        <is>
          <t>No</t>
        </is>
      </c>
      <c r="O2073" t="inlineStr">
        <is>
          <t>Not stated</t>
        </is>
      </c>
      <c r="Q2073" s="9" t="inlineStr">
        <is>
          <t>https://grantcue.com/foundations/memorial-foundation-inc-621202302</t>
        </is>
      </c>
    </row>
    <row r="2074">
      <c r="A2074">
        <f>IF($E2074=$E2073,$A2073+1,1)</f>
        <v/>
      </c>
      <c r="B2074" t="inlineStr">
        <is>
          <t>KENNEDY FOUNDATION INC</t>
        </is>
      </c>
      <c r="C2074" t="inlineStr">
        <is>
          <t>62-1296643</t>
        </is>
      </c>
      <c r="D2074" t="inlineStr">
        <is>
          <t>Tennessee</t>
        </is>
      </c>
      <c r="E2074" t="inlineStr">
        <is>
          <t>TN</t>
        </is>
      </c>
      <c r="F2074" t="n">
        <v>2025</v>
      </c>
      <c r="G2074" t="n">
        <v>2</v>
      </c>
      <c r="H2074" s="13" t="n">
        <v>4338272</v>
      </c>
      <c r="I2074" s="12" t="n">
        <v>27</v>
      </c>
      <c r="J2074" s="13" t="n">
        <v>20000</v>
      </c>
      <c r="K2074" s="13">
        <f>IFERROR($H2074/$I2074,"")</f>
        <v/>
      </c>
      <c r="L2074" s="13" t="n">
        <v>1600000</v>
      </c>
      <c r="M2074" t="inlineStr">
        <is>
          <t>PA, GA, DC</t>
        </is>
      </c>
      <c r="N2074" t="inlineStr">
        <is>
          <t>Yes</t>
        </is>
      </c>
      <c r="O2074" t="inlineStr">
        <is>
          <t>Not stated</t>
        </is>
      </c>
      <c r="Q2074" s="9" t="inlineStr">
        <is>
          <t>https://grantcue.com/foundations/kennedy-foundation-inc-621296643</t>
        </is>
      </c>
    </row>
    <row r="2075">
      <c r="A2075">
        <f>IF($E2075=$E2074,$A2074+1,1)</f>
        <v/>
      </c>
      <c r="B2075" t="inlineStr">
        <is>
          <t>Isaacson Foundation</t>
        </is>
      </c>
      <c r="C2075" t="inlineStr">
        <is>
          <t>93-3773993</t>
        </is>
      </c>
      <c r="D2075" t="inlineStr">
        <is>
          <t>Tennessee</t>
        </is>
      </c>
      <c r="E2075" t="inlineStr">
        <is>
          <t>TN</t>
        </is>
      </c>
      <c r="F2075" t="n">
        <v>2025</v>
      </c>
      <c r="G2075" t="n">
        <v>2</v>
      </c>
      <c r="H2075" s="13" t="n">
        <v>4284170</v>
      </c>
      <c r="I2075" s="12" t="n">
        <v>44</v>
      </c>
      <c r="J2075" s="13" t="n">
        <v>50000</v>
      </c>
      <c r="K2075" s="13">
        <f>IFERROR($H2075/$I2075,"")</f>
        <v/>
      </c>
      <c r="L2075" s="13" t="n">
        <v>500000</v>
      </c>
      <c r="M2075" t="inlineStr">
        <is>
          <t>OK, AZ, AL</t>
        </is>
      </c>
      <c r="N2075" t="inlineStr">
        <is>
          <t>No</t>
        </is>
      </c>
      <c r="O2075" t="inlineStr">
        <is>
          <t>Not stated</t>
        </is>
      </c>
      <c r="Q2075" s="9" t="inlineStr">
        <is>
          <t>https://grantcue.com/foundations/isaacson-foundation-933773993</t>
        </is>
      </c>
    </row>
    <row r="2076">
      <c r="A2076">
        <f>IF($E2076=$E2075,$A2075+1,1)</f>
        <v/>
      </c>
      <c r="B2076" t="inlineStr">
        <is>
          <t>DOLLAR GENERAL EMPLOYEE ASSISTANCE FOUNDATION</t>
        </is>
      </c>
      <c r="C2076" t="inlineStr">
        <is>
          <t>61-1492355</t>
        </is>
      </c>
      <c r="D2076" t="inlineStr">
        <is>
          <t>Tennessee</t>
        </is>
      </c>
      <c r="E2076" t="inlineStr">
        <is>
          <t>TN</t>
        </is>
      </c>
      <c r="F2076" t="n">
        <v>2025</v>
      </c>
      <c r="G2076" t="n">
        <v>2</v>
      </c>
      <c r="H2076" s="13" t="n">
        <v>4244306</v>
      </c>
      <c r="I2076" s="12" t="n">
        <v>2611</v>
      </c>
      <c r="J2076" s="13" t="n">
        <v>2000</v>
      </c>
      <c r="K2076" s="13">
        <f>IFERROR($H2076/$I2076,"")</f>
        <v/>
      </c>
      <c r="L2076" s="13" t="n">
        <v>6000</v>
      </c>
      <c r="N2076" t="inlineStr">
        <is>
          <t>Yes</t>
        </is>
      </c>
      <c r="O2076" t="inlineStr">
        <is>
          <t>Not stated</t>
        </is>
      </c>
      <c r="Q2076" s="9" t="inlineStr">
        <is>
          <t>https://grantcue.com/foundations/dollar-general-employee-assistance-foundation-611492355</t>
        </is>
      </c>
    </row>
    <row r="2077">
      <c r="A2077">
        <f>IF($E2077=$E2076,$A2076+1,1)</f>
        <v/>
      </c>
      <c r="B2077" t="inlineStr">
        <is>
          <t>CHRISTY-HOUSTON FOUNDATION INC</t>
        </is>
      </c>
      <c r="C2077" t="inlineStr">
        <is>
          <t>62-1280998</t>
        </is>
      </c>
      <c r="D2077" t="inlineStr">
        <is>
          <t>Tennessee</t>
        </is>
      </c>
      <c r="E2077" t="inlineStr">
        <is>
          <t>TN</t>
        </is>
      </c>
      <c r="F2077" t="n">
        <v>2024</v>
      </c>
      <c r="G2077" t="n">
        <v>1</v>
      </c>
      <c r="H2077" s="13" t="n">
        <v>4160116</v>
      </c>
      <c r="I2077" s="12" t="n">
        <v>24</v>
      </c>
      <c r="J2077" s="13" t="n">
        <v>49750</v>
      </c>
      <c r="K2077" s="13">
        <f>IFERROR($H2077/$I2077,"")</f>
        <v/>
      </c>
      <c r="L2077" s="13" t="n">
        <v>1500000</v>
      </c>
      <c r="N2077" t="inlineStr">
        <is>
          <t>Yes</t>
        </is>
      </c>
      <c r="O2077" t="inlineStr">
        <is>
          <t>Not stated</t>
        </is>
      </c>
      <c r="Q2077" s="9" t="inlineStr">
        <is>
          <t>https://grantcue.com/foundations/christy-houston-foundation-inc-621280998</t>
        </is>
      </c>
    </row>
    <row r="2078">
      <c r="A2078">
        <f>IF($E2078=$E2077,$A2077+1,1)</f>
        <v/>
      </c>
      <c r="B2078" t="inlineStr">
        <is>
          <t>ACT FOUNDATION INC</t>
        </is>
      </c>
      <c r="C2078" t="inlineStr">
        <is>
          <t>58-6033966</t>
        </is>
      </c>
      <c r="D2078" t="inlineStr">
        <is>
          <t>Tennessee</t>
        </is>
      </c>
      <c r="E2078" t="inlineStr">
        <is>
          <t>TN</t>
        </is>
      </c>
      <c r="F2078" t="n">
        <v>2024</v>
      </c>
      <c r="G2078" t="n">
        <v>1</v>
      </c>
      <c r="H2078" s="13" t="n">
        <v>4089918</v>
      </c>
      <c r="I2078" s="12" t="n">
        <v>26</v>
      </c>
      <c r="J2078" s="13" t="n">
        <v>41000</v>
      </c>
      <c r="K2078" s="13">
        <f>IFERROR($H2078/$I2078,"")</f>
        <v/>
      </c>
      <c r="L2078" s="13" t="n">
        <v>1360000</v>
      </c>
      <c r="M2078" t="inlineStr">
        <is>
          <t>GA, ME, KY</t>
        </is>
      </c>
      <c r="N2078" t="inlineStr">
        <is>
          <t>No</t>
        </is>
      </c>
      <c r="O2078" t="inlineStr">
        <is>
          <t>Not stated</t>
        </is>
      </c>
      <c r="Q2078" s="9" t="inlineStr">
        <is>
          <t>https://grantcue.com/foundations/act-foundation-inc-586033966</t>
        </is>
      </c>
    </row>
    <row r="2079">
      <c r="A2079">
        <f>IF($E2079=$E2078,$A2078+1,1)</f>
        <v/>
      </c>
      <c r="B2079" t="inlineStr">
        <is>
          <t>LEWIS FOUNDATION</t>
        </is>
      </c>
      <c r="C2079" t="inlineStr">
        <is>
          <t>45-6628772</t>
        </is>
      </c>
      <c r="D2079" t="inlineStr">
        <is>
          <t>Tennessee</t>
        </is>
      </c>
      <c r="E2079" t="inlineStr">
        <is>
          <t>TN</t>
        </is>
      </c>
      <c r="F2079" t="n">
        <v>2024</v>
      </c>
      <c r="G2079" t="n">
        <v>1</v>
      </c>
      <c r="H2079" s="13" t="n">
        <v>4067500</v>
      </c>
      <c r="I2079" s="12" t="n">
        <v>13</v>
      </c>
      <c r="J2079" s="13" t="n">
        <v>50000</v>
      </c>
      <c r="K2079" s="13">
        <f>IFERROR($H2079/$I2079,"")</f>
        <v/>
      </c>
      <c r="L2079" s="13" t="n">
        <v>1100000</v>
      </c>
      <c r="M2079" t="inlineStr">
        <is>
          <t>TX, CO, KY</t>
        </is>
      </c>
      <c r="N2079" t="inlineStr">
        <is>
          <t>No</t>
        </is>
      </c>
      <c r="O2079" t="inlineStr">
        <is>
          <t>Not stated</t>
        </is>
      </c>
      <c r="Q2079" s="9" t="inlineStr">
        <is>
          <t>https://grantcue.com/foundations/lewis-foundation-456628772</t>
        </is>
      </c>
    </row>
    <row r="2080">
      <c r="A2080">
        <f>IF($E2080=$E2079,$A2079+1,1)</f>
        <v/>
      </c>
      <c r="B2080" t="inlineStr">
        <is>
          <t>R BRAD MARTIN FAMILY FOUNDATION</t>
        </is>
      </c>
      <c r="C2080" t="inlineStr">
        <is>
          <t>62-1548977</t>
        </is>
      </c>
      <c r="D2080" t="inlineStr">
        <is>
          <t>Tennessee</t>
        </is>
      </c>
      <c r="E2080" t="inlineStr">
        <is>
          <t>TN</t>
        </is>
      </c>
      <c r="F2080" t="n">
        <v>2024</v>
      </c>
      <c r="G2080" t="n">
        <v>2</v>
      </c>
      <c r="H2080" s="13" t="n">
        <v>4033519</v>
      </c>
      <c r="I2080" s="12" t="n">
        <v>135</v>
      </c>
      <c r="J2080" s="13" t="n">
        <v>10000</v>
      </c>
      <c r="K2080" s="13">
        <f>IFERROR($H2080/$I2080,"")</f>
        <v/>
      </c>
      <c r="L2080" s="13" t="n">
        <v>500000</v>
      </c>
      <c r="M2080" t="inlineStr">
        <is>
          <t>FL, MN, NC</t>
        </is>
      </c>
      <c r="N2080" t="inlineStr">
        <is>
          <t>No</t>
        </is>
      </c>
      <c r="O2080" t="inlineStr">
        <is>
          <t>Not stated</t>
        </is>
      </c>
      <c r="Q2080" s="9" t="inlineStr">
        <is>
          <t>https://grantcue.com/foundations/r-brad-martin-family-foundation-621548977</t>
        </is>
      </c>
    </row>
    <row r="2081">
      <c r="A2081">
        <f>IF($E2081=$E2080,$A2080+1,1)</f>
        <v/>
      </c>
      <c r="B2081" t="inlineStr">
        <is>
          <t>CAROLYN SMITH FOUNDATION</t>
        </is>
      </c>
      <c r="C2081" t="inlineStr">
        <is>
          <t>81-4706113</t>
        </is>
      </c>
      <c r="D2081" t="inlineStr">
        <is>
          <t>Tennessee</t>
        </is>
      </c>
      <c r="E2081" t="inlineStr">
        <is>
          <t>TN</t>
        </is>
      </c>
      <c r="F2081" t="n">
        <v>2024</v>
      </c>
      <c r="G2081" t="n">
        <v>1</v>
      </c>
      <c r="H2081" s="13" t="n">
        <v>3895000</v>
      </c>
      <c r="I2081" s="12" t="n">
        <v>162</v>
      </c>
      <c r="J2081" s="13" t="n">
        <v>10000</v>
      </c>
      <c r="K2081" s="13">
        <f>IFERROR($H2081/$I2081,"")</f>
        <v/>
      </c>
      <c r="L2081" s="13" t="n">
        <v>360000</v>
      </c>
      <c r="M2081" t="inlineStr">
        <is>
          <t>SC, NC, DC</t>
        </is>
      </c>
      <c r="N2081" t="inlineStr">
        <is>
          <t>Yes</t>
        </is>
      </c>
      <c r="O2081" t="inlineStr">
        <is>
          <t>Yes</t>
        </is>
      </c>
      <c r="Q2081" s="9" t="inlineStr">
        <is>
          <t>https://grantcue.com/foundations/carolyn-smith-foundation-814706113</t>
        </is>
      </c>
    </row>
    <row r="2082">
      <c r="A2082">
        <f>IF($E2082=$E2081,$A2081+1,1)</f>
        <v/>
      </c>
      <c r="B2082" t="inlineStr">
        <is>
          <t>THE SHEPERDS FOUNDATION</t>
        </is>
      </c>
      <c r="C2082" t="inlineStr">
        <is>
          <t>62-1842982</t>
        </is>
      </c>
      <c r="D2082" t="inlineStr">
        <is>
          <t>Tennessee</t>
        </is>
      </c>
      <c r="E2082" t="inlineStr">
        <is>
          <t>TN</t>
        </is>
      </c>
      <c r="F2082" t="n">
        <v>2024</v>
      </c>
      <c r="G2082" t="n">
        <v>1</v>
      </c>
      <c r="H2082" s="13" t="n">
        <v>3865347</v>
      </c>
      <c r="I2082" s="12" t="n">
        <v>5</v>
      </c>
      <c r="J2082" s="13" t="n">
        <v>20000</v>
      </c>
      <c r="K2082" s="13">
        <f>IFERROR($H2082/$I2082,"")</f>
        <v/>
      </c>
      <c r="L2082" s="13" t="n">
        <v>3105347</v>
      </c>
      <c r="M2082" t="inlineStr">
        <is>
          <t>DC</t>
        </is>
      </c>
      <c r="N2082" t="inlineStr">
        <is>
          <t>No</t>
        </is>
      </c>
      <c r="O2082" t="inlineStr">
        <is>
          <t>Not stated</t>
        </is>
      </c>
      <c r="Q2082" s="9" t="inlineStr">
        <is>
          <t>https://grantcue.com/foundations/the-sheperds-foundation-621842982</t>
        </is>
      </c>
    </row>
    <row r="2083">
      <c r="A2083">
        <f>IF($E2083=$E2082,$A2082+1,1)</f>
        <v/>
      </c>
      <c r="B2083" t="inlineStr">
        <is>
          <t>Robert F Stone Foundation AKA Bobby Stone Foundation</t>
        </is>
      </c>
      <c r="C2083" t="inlineStr">
        <is>
          <t>83-2115462</t>
        </is>
      </c>
      <c r="D2083" t="inlineStr">
        <is>
          <t>Tennessee</t>
        </is>
      </c>
      <c r="E2083" t="inlineStr">
        <is>
          <t>TN</t>
        </is>
      </c>
      <c r="F2083" t="n">
        <v>2024</v>
      </c>
      <c r="G2083" t="n">
        <v>1</v>
      </c>
      <c r="H2083" s="13" t="n">
        <v>3834339</v>
      </c>
      <c r="I2083" s="12" t="n">
        <v>120</v>
      </c>
      <c r="J2083" s="13" t="n">
        <v>5000</v>
      </c>
      <c r="K2083" s="13">
        <f>IFERROR($H2083/$I2083,"")</f>
        <v/>
      </c>
      <c r="L2083" s="13" t="n">
        <v>750000</v>
      </c>
      <c r="M2083" t="inlineStr">
        <is>
          <t>GA, AL, NC</t>
        </is>
      </c>
      <c r="N2083" t="inlineStr">
        <is>
          <t>No</t>
        </is>
      </c>
      <c r="O2083" t="inlineStr">
        <is>
          <t>Not stated</t>
        </is>
      </c>
      <c r="Q2083" s="9" t="inlineStr">
        <is>
          <t>https://grantcue.com/foundations/robert-f-stone-foundation-aka-bobby-stone-foundation-832115462</t>
        </is>
      </c>
    </row>
    <row r="2084">
      <c r="A2084">
        <f>IF($E2084=$E2083,$A2083+1,1)</f>
        <v/>
      </c>
      <c r="B2084" t="inlineStr">
        <is>
          <t>ENCHIRIDION FOUNDATION</t>
        </is>
      </c>
      <c r="C2084" t="inlineStr">
        <is>
          <t>47-2423308</t>
        </is>
      </c>
      <c r="D2084" t="inlineStr">
        <is>
          <t>Tennessee</t>
        </is>
      </c>
      <c r="E2084" t="inlineStr">
        <is>
          <t>TN</t>
        </is>
      </c>
      <c r="F2084" t="n">
        <v>2025</v>
      </c>
      <c r="G2084" t="n">
        <v>2</v>
      </c>
      <c r="H2084" s="13" t="n">
        <v>3814280</v>
      </c>
      <c r="I2084" s="12" t="n">
        <v>188</v>
      </c>
      <c r="J2084" s="13" t="n">
        <v>5000</v>
      </c>
      <c r="K2084" s="13">
        <f>IFERROR($H2084/$I2084,"")</f>
        <v/>
      </c>
      <c r="L2084" s="13" t="n">
        <v>615000</v>
      </c>
      <c r="M2084" t="inlineStr">
        <is>
          <t>VA, OK, MD</t>
        </is>
      </c>
      <c r="N2084" t="inlineStr">
        <is>
          <t>No</t>
        </is>
      </c>
      <c r="O2084" t="inlineStr">
        <is>
          <t>Not stated</t>
        </is>
      </c>
      <c r="Q2084" s="9" t="inlineStr">
        <is>
          <t>https://grantcue.com/foundations/enchiridion-foundation-472423308</t>
        </is>
      </c>
    </row>
    <row r="2085">
      <c r="A2085">
        <f>IF($E2085=$E2084,$A2084+1,1)</f>
        <v/>
      </c>
      <c r="B2085" t="inlineStr">
        <is>
          <t>TENNESSEE HEALTH FOUNDATION INC</t>
        </is>
      </c>
      <c r="C2085" t="inlineStr">
        <is>
          <t>20-0298456</t>
        </is>
      </c>
      <c r="D2085" t="inlineStr">
        <is>
          <t>Tennessee</t>
        </is>
      </c>
      <c r="E2085" t="inlineStr">
        <is>
          <t>TN</t>
        </is>
      </c>
      <c r="F2085" t="n">
        <v>2024</v>
      </c>
      <c r="G2085" t="n">
        <v>1</v>
      </c>
      <c r="H2085" s="13" t="n">
        <v>3794437</v>
      </c>
      <c r="I2085" s="12" t="n">
        <v>75</v>
      </c>
      <c r="J2085" s="13" t="n">
        <v>8000</v>
      </c>
      <c r="K2085" s="13">
        <f>IFERROR($H2085/$I2085,"")</f>
        <v/>
      </c>
      <c r="L2085" s="13" t="n">
        <v>1660000</v>
      </c>
      <c r="M2085" t="inlineStr">
        <is>
          <t>GA, CA, VA</t>
        </is>
      </c>
      <c r="N2085" t="inlineStr">
        <is>
          <t>Yes</t>
        </is>
      </c>
      <c r="O2085" t="inlineStr">
        <is>
          <t>Yes</t>
        </is>
      </c>
      <c r="Q2085" s="9" t="inlineStr">
        <is>
          <t>https://grantcue.com/foundations/tennessee-health-foundation-inc-200298456</t>
        </is>
      </c>
    </row>
    <row r="2086">
      <c r="A2086">
        <f>IF($E2086=$E2085,$A2085+1,1)</f>
        <v/>
      </c>
      <c r="B2086" t="inlineStr">
        <is>
          <t>THE PRESCOTT MILLER FOUNDATION INC</t>
        </is>
      </c>
      <c r="C2086" t="inlineStr">
        <is>
          <t>84-3656359</t>
        </is>
      </c>
      <c r="D2086" t="inlineStr">
        <is>
          <t>Tennessee</t>
        </is>
      </c>
      <c r="E2086" t="inlineStr">
        <is>
          <t>TN</t>
        </is>
      </c>
      <c r="F2086" t="n">
        <v>2024</v>
      </c>
      <c r="G2086" t="n">
        <v>1</v>
      </c>
      <c r="H2086" s="13" t="n">
        <v>3704225</v>
      </c>
      <c r="I2086" s="12" t="n">
        <v>5</v>
      </c>
      <c r="J2086" s="13" t="n">
        <v>100000</v>
      </c>
      <c r="K2086" s="13">
        <f>IFERROR($H2086/$I2086,"")</f>
        <v/>
      </c>
      <c r="L2086" s="13" t="n">
        <v>3069225</v>
      </c>
      <c r="M2086" t="inlineStr">
        <is>
          <t>GA, NC</t>
        </is>
      </c>
      <c r="N2086" t="inlineStr">
        <is>
          <t>No</t>
        </is>
      </c>
      <c r="O2086" t="inlineStr">
        <is>
          <t>Not stated</t>
        </is>
      </c>
      <c r="Q2086" s="9" t="inlineStr">
        <is>
          <t>https://grantcue.com/foundations/the-prescott-miller-foundation-inc-843656359</t>
        </is>
      </c>
    </row>
    <row r="2087">
      <c r="A2087">
        <f>IF($E2087=$E2086,$A2086+1,1)</f>
        <v/>
      </c>
      <c r="B2087" t="inlineStr">
        <is>
          <t>Promethean Foundation Inc</t>
        </is>
      </c>
      <c r="C2087" t="inlineStr">
        <is>
          <t>20-1690784</t>
        </is>
      </c>
      <c r="D2087" t="inlineStr">
        <is>
          <t>Tennessee</t>
        </is>
      </c>
      <c r="E2087" t="inlineStr">
        <is>
          <t>TN</t>
        </is>
      </c>
      <c r="F2087" t="n">
        <v>2025</v>
      </c>
      <c r="G2087" t="n">
        <v>2</v>
      </c>
      <c r="H2087" s="13" t="n">
        <v>3634398</v>
      </c>
      <c r="I2087" s="12" t="n">
        <v>26</v>
      </c>
      <c r="J2087" s="13" t="n">
        <v>110633.5</v>
      </c>
      <c r="K2087" s="13">
        <f>IFERROR($H2087/$I2087,"")</f>
        <v/>
      </c>
      <c r="L2087" s="13" t="n">
        <v>448663</v>
      </c>
      <c r="N2087" t="inlineStr">
        <is>
          <t>No</t>
        </is>
      </c>
      <c r="O2087" t="inlineStr">
        <is>
          <t>Yes</t>
        </is>
      </c>
      <c r="Q2087" s="9" t="inlineStr">
        <is>
          <t>https://grantcue.com/foundations/promethean-foundation-inc-201690784</t>
        </is>
      </c>
    </row>
    <row r="2088">
      <c r="A2088">
        <f>IF($E2088=$E2087,$A2087+1,1)</f>
        <v/>
      </c>
      <c r="B2088" t="inlineStr">
        <is>
          <t>Crawford-Howard Private Foundation</t>
        </is>
      </c>
      <c r="C2088" t="inlineStr">
        <is>
          <t>65-0756107</t>
        </is>
      </c>
      <c r="D2088" t="inlineStr">
        <is>
          <t>Tennessee</t>
        </is>
      </c>
      <c r="E2088" t="inlineStr">
        <is>
          <t>TN</t>
        </is>
      </c>
      <c r="F2088" t="n">
        <v>2024</v>
      </c>
      <c r="G2088" t="n">
        <v>2</v>
      </c>
      <c r="H2088" s="13" t="n">
        <v>3567196</v>
      </c>
      <c r="I2088" s="12" t="n">
        <v>57</v>
      </c>
      <c r="J2088" s="13" t="n">
        <v>65000</v>
      </c>
      <c r="K2088" s="13">
        <f>IFERROR($H2088/$I2088,"")</f>
        <v/>
      </c>
      <c r="L2088" s="13" t="n">
        <v>250000</v>
      </c>
      <c r="M2088" t="inlineStr">
        <is>
          <t>MN, VT, TX</t>
        </is>
      </c>
      <c r="N2088" t="inlineStr">
        <is>
          <t>No</t>
        </is>
      </c>
      <c r="O2088" t="inlineStr">
        <is>
          <t>Not stated</t>
        </is>
      </c>
      <c r="Q2088" s="9" t="inlineStr">
        <is>
          <t>https://grantcue.com/foundations/crawford-howard-private-foundation-650756107</t>
        </is>
      </c>
    </row>
    <row r="2089">
      <c r="A2089">
        <f>IF($E2089=$E2088,$A2088+1,1)</f>
        <v/>
      </c>
      <c r="B2089" t="inlineStr">
        <is>
          <t>GEORGE R JOHNSON FAMILY FOUNDATION</t>
        </is>
      </c>
      <c r="C2089" t="inlineStr">
        <is>
          <t>62-6401641</t>
        </is>
      </c>
      <c r="D2089" t="inlineStr">
        <is>
          <t>Tennessee</t>
        </is>
      </c>
      <c r="E2089" t="inlineStr">
        <is>
          <t>TN</t>
        </is>
      </c>
      <c r="F2089" t="n">
        <v>2025</v>
      </c>
      <c r="G2089" t="n">
        <v>2</v>
      </c>
      <c r="H2089" s="13" t="n">
        <v>3557850</v>
      </c>
      <c r="I2089" s="12" t="n">
        <v>143</v>
      </c>
      <c r="J2089" s="13" t="n">
        <v>15000</v>
      </c>
      <c r="K2089" s="13">
        <f>IFERROR($H2089/$I2089,"")</f>
        <v/>
      </c>
      <c r="L2089" s="13" t="n">
        <v>180000</v>
      </c>
      <c r="M2089" t="inlineStr">
        <is>
          <t>GA, IA</t>
        </is>
      </c>
      <c r="N2089" t="inlineStr">
        <is>
          <t>Yes</t>
        </is>
      </c>
      <c r="O2089" t="inlineStr">
        <is>
          <t>Not stated</t>
        </is>
      </c>
      <c r="Q2089" s="9" t="inlineStr">
        <is>
          <t>https://grantcue.com/foundations/george-r-johnson-family-foundation-626401641</t>
        </is>
      </c>
    </row>
    <row r="2090">
      <c r="A2090">
        <f>IF($E2090=$E2089,$A2089+1,1)</f>
        <v/>
      </c>
      <c r="B2090" t="inlineStr">
        <is>
          <t>TUA THE ANNE POTTER WILSON FDN</t>
        </is>
      </c>
      <c r="C2090" t="inlineStr">
        <is>
          <t>62-6306576</t>
        </is>
      </c>
      <c r="D2090" t="inlineStr">
        <is>
          <t>Tennessee</t>
        </is>
      </c>
      <c r="E2090" t="inlineStr">
        <is>
          <t>TN</t>
        </is>
      </c>
      <c r="F2090" t="n">
        <v>2025</v>
      </c>
      <c r="G2090" t="n">
        <v>2</v>
      </c>
      <c r="H2090" s="13" t="n">
        <v>3526509</v>
      </c>
      <c r="I2090" s="12" t="n">
        <v>50</v>
      </c>
      <c r="J2090" s="13" t="n">
        <v>37500</v>
      </c>
      <c r="K2090" s="13">
        <f>IFERROR($H2090/$I2090,"")</f>
        <v/>
      </c>
      <c r="L2090" s="13" t="n">
        <v>566000</v>
      </c>
      <c r="M2090" t="inlineStr">
        <is>
          <t>FL, CO, VA</t>
        </is>
      </c>
      <c r="N2090" t="inlineStr">
        <is>
          <t>Yes</t>
        </is>
      </c>
      <c r="O2090" t="inlineStr">
        <is>
          <t>Yes</t>
        </is>
      </c>
      <c r="Q2090" s="9" t="inlineStr">
        <is>
          <t>https://grantcue.com/foundations/tua-the-anne-potter-wilson-fdn-626306576</t>
        </is>
      </c>
    </row>
    <row r="2091">
      <c r="A2091">
        <f>IF($E2091=$E2090,$A2090+1,1)</f>
        <v/>
      </c>
      <c r="B2091" t="inlineStr">
        <is>
          <t>MSB COCKAYNE FUND INC</t>
        </is>
      </c>
      <c r="C2091" t="inlineStr">
        <is>
          <t>45-2806883</t>
        </is>
      </c>
      <c r="D2091" t="inlineStr">
        <is>
          <t>Tennessee</t>
        </is>
      </c>
      <c r="E2091" t="inlineStr">
        <is>
          <t>TN</t>
        </is>
      </c>
      <c r="F2091" t="n">
        <v>2024</v>
      </c>
      <c r="G2091" t="n">
        <v>1</v>
      </c>
      <c r="H2091" s="13" t="n">
        <v>3200000</v>
      </c>
      <c r="I2091" s="12" t="n">
        <v>111</v>
      </c>
      <c r="J2091" s="13" t="n">
        <v>10000</v>
      </c>
      <c r="K2091" s="13">
        <f>IFERROR($H2091/$I2091,"")</f>
        <v/>
      </c>
      <c r="L2091" s="13" t="n">
        <v>600000</v>
      </c>
      <c r="M2091" t="inlineStr">
        <is>
          <t>CA, VA, NC</t>
        </is>
      </c>
      <c r="N2091" t="inlineStr">
        <is>
          <t>No</t>
        </is>
      </c>
      <c r="O2091" t="inlineStr">
        <is>
          <t>Not stated</t>
        </is>
      </c>
      <c r="Q2091" s="9" t="inlineStr">
        <is>
          <t>https://grantcue.com/foundations/msb-cockayne-fund-inc-452806883</t>
        </is>
      </c>
    </row>
    <row r="2092">
      <c r="A2092">
        <f>IF($E2092=$E2091,$A2091+1,1)</f>
        <v/>
      </c>
      <c r="B2092" t="inlineStr">
        <is>
          <t>Robinson Foundation</t>
        </is>
      </c>
      <c r="C2092" t="inlineStr">
        <is>
          <t>30-6555736</t>
        </is>
      </c>
      <c r="D2092" t="inlineStr">
        <is>
          <t>Tennessee</t>
        </is>
      </c>
      <c r="E2092" t="inlineStr">
        <is>
          <t>TN</t>
        </is>
      </c>
      <c r="F2092" t="n">
        <v>2024</v>
      </c>
      <c r="G2092" t="n">
        <v>1</v>
      </c>
      <c r="H2092" s="13" t="n">
        <v>3061330</v>
      </c>
      <c r="I2092" s="12" t="n">
        <v>58</v>
      </c>
      <c r="J2092" s="13" t="n">
        <v>13500</v>
      </c>
      <c r="K2092" s="13">
        <f>IFERROR($H2092/$I2092,"")</f>
        <v/>
      </c>
      <c r="L2092" s="13" t="n">
        <v>1000000</v>
      </c>
      <c r="M2092" t="inlineStr">
        <is>
          <t>VA, AZ, GA</t>
        </is>
      </c>
      <c r="N2092" t="inlineStr">
        <is>
          <t>Yes</t>
        </is>
      </c>
      <c r="O2092" t="inlineStr">
        <is>
          <t>Yes</t>
        </is>
      </c>
      <c r="Q2092" s="9" t="inlineStr">
        <is>
          <t>https://grantcue.com/foundations/robinson-foundation-306555736</t>
        </is>
      </c>
    </row>
    <row r="2093">
      <c r="A2093">
        <f>IF($E2093=$E2092,$A2092+1,1)</f>
        <v/>
      </c>
      <c r="B2093" t="inlineStr">
        <is>
          <t>ANDREA WAITT CARLTON FAMILY FOUNDATION</t>
        </is>
      </c>
      <c r="C2093" t="inlineStr">
        <is>
          <t>86-0910220</t>
        </is>
      </c>
      <c r="D2093" t="inlineStr">
        <is>
          <t>Tennessee</t>
        </is>
      </c>
      <c r="E2093" t="inlineStr">
        <is>
          <t>TN</t>
        </is>
      </c>
      <c r="F2093" t="n">
        <v>2024</v>
      </c>
      <c r="G2093" t="n">
        <v>1</v>
      </c>
      <c r="H2093" s="13" t="n">
        <v>3051965</v>
      </c>
      <c r="I2093" s="12" t="n">
        <v>101</v>
      </c>
      <c r="J2093" s="13" t="n">
        <v>17000</v>
      </c>
      <c r="K2093" s="13">
        <f>IFERROR($H2093/$I2093,"")</f>
        <v/>
      </c>
      <c r="L2093" s="13" t="n">
        <v>262000</v>
      </c>
      <c r="M2093" t="inlineStr">
        <is>
          <t>IA, DC, VA</t>
        </is>
      </c>
      <c r="N2093" t="inlineStr">
        <is>
          <t>Yes</t>
        </is>
      </c>
      <c r="O2093" t="inlineStr">
        <is>
          <t>Yes</t>
        </is>
      </c>
      <c r="Q2093" s="9" t="inlineStr">
        <is>
          <t>https://grantcue.com/foundations/andrea-waitt-carlton-family-foundation-860910220</t>
        </is>
      </c>
    </row>
    <row r="2094">
      <c r="A2094">
        <f>IF($E2094=$E2093,$A2093+1,1)</f>
        <v/>
      </c>
      <c r="B2094" t="inlineStr">
        <is>
          <t>THE STANLEY E HANSON FOUNDATION</t>
        </is>
      </c>
      <c r="C2094" t="inlineStr">
        <is>
          <t>27-1104044</t>
        </is>
      </c>
      <c r="D2094" t="inlineStr">
        <is>
          <t>Tennessee</t>
        </is>
      </c>
      <c r="E2094" t="inlineStr">
        <is>
          <t>TN</t>
        </is>
      </c>
      <c r="F2094" t="n">
        <v>2024</v>
      </c>
      <c r="G2094" t="n">
        <v>1</v>
      </c>
      <c r="H2094" s="13" t="n">
        <v>3022800</v>
      </c>
      <c r="I2094" s="12" t="n">
        <v>61</v>
      </c>
      <c r="J2094" s="13" t="n">
        <v>20000</v>
      </c>
      <c r="K2094" s="13">
        <f>IFERROR($H2094/$I2094,"")</f>
        <v/>
      </c>
      <c r="L2094" s="13" t="n">
        <v>1400000</v>
      </c>
      <c r="M2094" t="inlineStr">
        <is>
          <t>CA, VA, DC</t>
        </is>
      </c>
      <c r="N2094" t="inlineStr">
        <is>
          <t>No</t>
        </is>
      </c>
      <c r="O2094" t="inlineStr">
        <is>
          <t>Not stated</t>
        </is>
      </c>
      <c r="Q2094" s="9" t="inlineStr">
        <is>
          <t>https://grantcue.com/foundations/the-stanley-e-hanson-foundation-271104044</t>
        </is>
      </c>
    </row>
    <row r="2095">
      <c r="A2095">
        <f>IF($E2095=$E2094,$A2094+1,1)</f>
        <v/>
      </c>
      <c r="B2095" t="inlineStr">
        <is>
          <t>ROBERT L &amp; KATHRINA H MACLELLAN FOUNDA FOUNDATION</t>
        </is>
      </c>
      <c r="C2095" t="inlineStr">
        <is>
          <t>23-7159802</t>
        </is>
      </c>
      <c r="D2095" t="inlineStr">
        <is>
          <t>Tennessee</t>
        </is>
      </c>
      <c r="E2095" t="inlineStr">
        <is>
          <t>TN</t>
        </is>
      </c>
      <c r="F2095" t="n">
        <v>2024</v>
      </c>
      <c r="G2095" t="n">
        <v>1</v>
      </c>
      <c r="H2095" s="13" t="n">
        <v>3014825</v>
      </c>
      <c r="I2095" s="12" t="n">
        <v>47</v>
      </c>
      <c r="J2095" s="13" t="n">
        <v>50000</v>
      </c>
      <c r="K2095" s="13">
        <f>IFERROR($H2095/$I2095,"")</f>
        <v/>
      </c>
      <c r="L2095" s="13" t="n">
        <v>350000</v>
      </c>
      <c r="M2095" t="inlineStr">
        <is>
          <t>FL, OR, GA</t>
        </is>
      </c>
      <c r="N2095" t="inlineStr">
        <is>
          <t>Yes</t>
        </is>
      </c>
      <c r="O2095" t="inlineStr">
        <is>
          <t>Not stated</t>
        </is>
      </c>
      <c r="P2095" s="9" t="inlineStr">
        <is>
          <t>http://www.maclellan.net/CMS/ABOUT</t>
        </is>
      </c>
      <c r="Q2095" s="9" t="inlineStr">
        <is>
          <t>https://grantcue.com/foundations/robert-l-and-kathrina-h-maclellan-founda-foundation-237159802</t>
        </is>
      </c>
    </row>
    <row r="2096">
      <c r="A2096">
        <f>IF($E2096=$E2095,$A2095+1,1)</f>
        <v/>
      </c>
      <c r="B2096" t="inlineStr">
        <is>
          <t>THE ANN AND MONROE CARELL FOUNDATION</t>
        </is>
      </c>
      <c r="C2096" t="inlineStr">
        <is>
          <t>58-1537831</t>
        </is>
      </c>
      <c r="D2096" t="inlineStr">
        <is>
          <t>Tennessee</t>
        </is>
      </c>
      <c r="E2096" t="inlineStr">
        <is>
          <t>TN</t>
        </is>
      </c>
      <c r="F2096" t="n">
        <v>2025</v>
      </c>
      <c r="G2096" t="n">
        <v>2</v>
      </c>
      <c r="H2096" s="13" t="n">
        <v>3011300</v>
      </c>
      <c r="I2096" s="12" t="n">
        <v>12</v>
      </c>
      <c r="J2096" s="13" t="n">
        <v>50000</v>
      </c>
      <c r="K2096" s="13">
        <f>IFERROR($H2096/$I2096,"")</f>
        <v/>
      </c>
      <c r="L2096" s="13" t="n">
        <v>1000000</v>
      </c>
      <c r="N2096" t="inlineStr">
        <is>
          <t>No</t>
        </is>
      </c>
      <c r="O2096" t="inlineStr">
        <is>
          <t>Not stated</t>
        </is>
      </c>
      <c r="Q2096" s="9" t="inlineStr">
        <is>
          <t>https://grantcue.com/foundations/the-ann-and-monroe-carell-foundation-581537831</t>
        </is>
      </c>
    </row>
    <row r="2097">
      <c r="A2097">
        <f>IF($E2097=$E2096,$A2096+1,1)</f>
        <v/>
      </c>
      <c r="B2097" t="inlineStr">
        <is>
          <t>REGAL FOUNDATION</t>
        </is>
      </c>
      <c r="C2097" t="inlineStr">
        <is>
          <t>13-4249812</t>
        </is>
      </c>
      <c r="D2097" t="inlineStr">
        <is>
          <t>Tennessee</t>
        </is>
      </c>
      <c r="E2097" t="inlineStr">
        <is>
          <t>TN</t>
        </is>
      </c>
      <c r="F2097" t="n">
        <v>2024</v>
      </c>
      <c r="G2097" t="n">
        <v>1</v>
      </c>
      <c r="H2097" s="13" t="n">
        <v>3002413</v>
      </c>
      <c r="I2097" s="12" t="n">
        <v>343</v>
      </c>
      <c r="J2097" s="13" t="n">
        <v>679</v>
      </c>
      <c r="K2097" s="13">
        <f>IFERROR($H2097/$I2097,"")</f>
        <v/>
      </c>
      <c r="L2097" s="13" t="n">
        <v>500000</v>
      </c>
      <c r="M2097" t="inlineStr">
        <is>
          <t>GA, CA, IA</t>
        </is>
      </c>
      <c r="N2097" t="inlineStr">
        <is>
          <t>Yes</t>
        </is>
      </c>
      <c r="O2097" t="inlineStr">
        <is>
          <t>Yes</t>
        </is>
      </c>
      <c r="Q2097" s="9" t="inlineStr">
        <is>
          <t>https://grantcue.com/foundations/regal-foundation-134249812</t>
        </is>
      </c>
    </row>
    <row r="2098">
      <c r="A2098">
        <f>IF($E2098=$E2097,$A2097+1,1)</f>
        <v/>
      </c>
      <c r="B2098" t="inlineStr">
        <is>
          <t>CARE FOUNDATION OF AMERICA INC TWO BRENTWOOD COMMONS</t>
        </is>
      </c>
      <c r="C2098" t="inlineStr">
        <is>
          <t>62-1802653</t>
        </is>
      </c>
      <c r="D2098" t="inlineStr">
        <is>
          <t>Tennessee</t>
        </is>
      </c>
      <c r="E2098" t="inlineStr">
        <is>
          <t>TN</t>
        </is>
      </c>
      <c r="F2098" t="n">
        <v>2024</v>
      </c>
      <c r="G2098" t="n">
        <v>1</v>
      </c>
      <c r="H2098" s="13" t="n">
        <v>2867000</v>
      </c>
      <c r="I2098" s="12" t="n">
        <v>9</v>
      </c>
      <c r="J2098" s="13" t="n">
        <v>320000</v>
      </c>
      <c r="K2098" s="13">
        <f>IFERROR($H2098/$I2098,"")</f>
        <v/>
      </c>
      <c r="L2098" s="13" t="n">
        <v>500000</v>
      </c>
      <c r="M2098" t="inlineStr">
        <is>
          <t>NJ, GA</t>
        </is>
      </c>
      <c r="N2098" t="inlineStr">
        <is>
          <t>No</t>
        </is>
      </c>
      <c r="O2098" t="inlineStr">
        <is>
          <t>Not stated</t>
        </is>
      </c>
      <c r="Q2098" s="9" t="inlineStr">
        <is>
          <t>https://grantcue.com/foundations/care-foundation-of-america-inc-two-brentwood-commons-621802653</t>
        </is>
      </c>
    </row>
    <row r="2099">
      <c r="A2099">
        <f>IF($E2099=$E2098,$A2098+1,1)</f>
        <v/>
      </c>
      <c r="B2099" t="inlineStr">
        <is>
          <t>TENNESSEE TITANS FOUNDATION</t>
        </is>
      </c>
      <c r="C2099" t="inlineStr">
        <is>
          <t>76-0611503</t>
        </is>
      </c>
      <c r="D2099" t="inlineStr">
        <is>
          <t>Tennessee</t>
        </is>
      </c>
      <c r="E2099" t="inlineStr">
        <is>
          <t>TN</t>
        </is>
      </c>
      <c r="F2099" t="n">
        <v>2024</v>
      </c>
      <c r="G2099" t="n">
        <v>2</v>
      </c>
      <c r="H2099" s="13" t="n">
        <v>2837761</v>
      </c>
      <c r="I2099" s="12" t="n">
        <v>221</v>
      </c>
      <c r="J2099" s="13" t="n">
        <v>2500</v>
      </c>
      <c r="K2099" s="13">
        <f>IFERROR($H2099/$I2099,"")</f>
        <v/>
      </c>
      <c r="L2099" s="13" t="n">
        <v>1501500</v>
      </c>
      <c r="M2099" t="inlineStr">
        <is>
          <t>DC, MD, TX</t>
        </is>
      </c>
      <c r="N2099" t="inlineStr">
        <is>
          <t>Yes</t>
        </is>
      </c>
      <c r="O2099" t="inlineStr">
        <is>
          <t>Not stated</t>
        </is>
      </c>
      <c r="P2099" s="9" t="inlineStr">
        <is>
          <t>https://tennesseetitans.com/</t>
        </is>
      </c>
      <c r="Q2099" s="9" t="inlineStr">
        <is>
          <t>https://grantcue.com/foundations/tennessee-titans-foundation-760611503</t>
        </is>
      </c>
    </row>
    <row r="2100">
      <c r="A2100">
        <f>IF($E2100=$E2099,$A2099+1,1)</f>
        <v/>
      </c>
      <c r="B2100" t="inlineStr">
        <is>
          <t>CHARLES H BOYLE FOUNDATION INC</t>
        </is>
      </c>
      <c r="C2100" t="inlineStr">
        <is>
          <t>23-7256010</t>
        </is>
      </c>
      <c r="D2100" t="inlineStr">
        <is>
          <t>Tennessee</t>
        </is>
      </c>
      <c r="E2100" t="inlineStr">
        <is>
          <t>TN</t>
        </is>
      </c>
      <c r="F2100" t="n">
        <v>2025</v>
      </c>
      <c r="G2100" t="n">
        <v>2</v>
      </c>
      <c r="H2100" s="13" t="n">
        <v>2780350</v>
      </c>
      <c r="I2100" s="12" t="n">
        <v>88</v>
      </c>
      <c r="J2100" s="13" t="n">
        <v>15000</v>
      </c>
      <c r="K2100" s="13">
        <f>IFERROR($H2100/$I2100,"")</f>
        <v/>
      </c>
      <c r="L2100" s="13" t="n">
        <v>104000</v>
      </c>
      <c r="M2100" t="inlineStr">
        <is>
          <t>DC, MI, MS</t>
        </is>
      </c>
      <c r="N2100" t="inlineStr">
        <is>
          <t>No</t>
        </is>
      </c>
      <c r="O2100" t="inlineStr">
        <is>
          <t>Not stated</t>
        </is>
      </c>
      <c r="Q2100" s="9" t="inlineStr">
        <is>
          <t>https://grantcue.com/foundations/charles-h-boyle-foundation-inc-237256010</t>
        </is>
      </c>
    </row>
    <row r="2101">
      <c r="A2101">
        <f>IF($E2101=$E2100,$A2100+1,1)</f>
        <v/>
      </c>
      <c r="B2101" t="inlineStr">
        <is>
          <t>STEPHENS' CHRISTIAN TRUST</t>
        </is>
      </c>
      <c r="C2101" t="inlineStr">
        <is>
          <t>62-6201842</t>
        </is>
      </c>
      <c r="D2101" t="inlineStr">
        <is>
          <t>Tennessee</t>
        </is>
      </c>
      <c r="E2101" t="inlineStr">
        <is>
          <t>TN</t>
        </is>
      </c>
      <c r="F2101" t="n">
        <v>2024</v>
      </c>
      <c r="G2101" t="n">
        <v>2</v>
      </c>
      <c r="H2101" s="13" t="n">
        <v>2776792</v>
      </c>
      <c r="I2101" s="12" t="n">
        <v>17</v>
      </c>
      <c r="J2101" s="13" t="n">
        <v>2750</v>
      </c>
      <c r="K2101" s="13">
        <f>IFERROR($H2101/$I2101,"")</f>
        <v/>
      </c>
      <c r="L2101" s="13" t="n">
        <v>1334792</v>
      </c>
      <c r="M2101" t="inlineStr">
        <is>
          <t>AL, MI, CO</t>
        </is>
      </c>
      <c r="N2101" t="inlineStr">
        <is>
          <t>No</t>
        </is>
      </c>
      <c r="O2101" t="inlineStr">
        <is>
          <t>Not stated</t>
        </is>
      </c>
      <c r="Q2101" s="9" t="inlineStr">
        <is>
          <t>https://grantcue.com/foundations/stephens-christian-trust-626201842</t>
        </is>
      </c>
    </row>
    <row r="2102">
      <c r="A2102">
        <f>IF($E2102=$E2101,$A2101+1,1)</f>
        <v/>
      </c>
      <c r="B2102" t="inlineStr">
        <is>
          <t>OAK RIDGE FOUNDATION</t>
        </is>
      </c>
      <c r="C2102" t="inlineStr">
        <is>
          <t>85-3183278</t>
        </is>
      </c>
      <c r="D2102" t="inlineStr">
        <is>
          <t>Tennessee</t>
        </is>
      </c>
      <c r="E2102" t="inlineStr">
        <is>
          <t>TN</t>
        </is>
      </c>
      <c r="F2102" t="n">
        <v>2024</v>
      </c>
      <c r="G2102" t="n">
        <v>2</v>
      </c>
      <c r="H2102" s="13" t="n">
        <v>2774162</v>
      </c>
      <c r="I2102" s="12" t="n">
        <v>14</v>
      </c>
      <c r="J2102" s="13" t="n">
        <v>1000</v>
      </c>
      <c r="K2102" s="13">
        <f>IFERROR($H2102/$I2102,"")</f>
        <v/>
      </c>
      <c r="L2102" s="13" t="n">
        <v>2689808</v>
      </c>
      <c r="N2102" t="inlineStr">
        <is>
          <t>No</t>
        </is>
      </c>
      <c r="O2102" t="inlineStr">
        <is>
          <t>Not stated</t>
        </is>
      </c>
      <c r="Q2102" s="9" t="inlineStr">
        <is>
          <t>https://grantcue.com/foundations/oak-ridge-foundation-853183278</t>
        </is>
      </c>
    </row>
    <row r="2103">
      <c r="A2103">
        <f>IF($E2103=$E2102,$A2102+1,1)</f>
        <v/>
      </c>
      <c r="B2103" t="inlineStr">
        <is>
          <t>THE JACKSON FOUNDATION INC</t>
        </is>
      </c>
      <c r="C2103" t="inlineStr">
        <is>
          <t>62-0788376</t>
        </is>
      </c>
      <c r="D2103" t="inlineStr">
        <is>
          <t>Tennessee</t>
        </is>
      </c>
      <c r="E2103" t="inlineStr">
        <is>
          <t>TN</t>
        </is>
      </c>
      <c r="F2103" t="n">
        <v>2024</v>
      </c>
      <c r="G2103" t="n">
        <v>1</v>
      </c>
      <c r="H2103" s="13" t="n">
        <v>2714305</v>
      </c>
      <c r="I2103" s="12" t="n">
        <v>10</v>
      </c>
      <c r="J2103" s="13" t="n">
        <v>10000</v>
      </c>
      <c r="K2103" s="13">
        <f>IFERROR($H2103/$I2103,"")</f>
        <v/>
      </c>
      <c r="L2103" s="13" t="n">
        <v>2619305</v>
      </c>
      <c r="N2103" t="inlineStr">
        <is>
          <t>No</t>
        </is>
      </c>
      <c r="O2103" t="inlineStr">
        <is>
          <t>Not stated</t>
        </is>
      </c>
      <c r="Q2103" s="9" t="inlineStr">
        <is>
          <t>https://grantcue.com/foundations/the-jackson-foundation-inc-620788376</t>
        </is>
      </c>
    </row>
    <row r="2104">
      <c r="A2104">
        <f>IF($E2104=$E2103,$A2103+1,1)</f>
        <v/>
      </c>
      <c r="B2104" t="inlineStr">
        <is>
          <t>SPEER CHARITABLE TRUST</t>
        </is>
      </c>
      <c r="C2104" t="inlineStr">
        <is>
          <t>62-1338941</t>
        </is>
      </c>
      <c r="D2104" t="inlineStr">
        <is>
          <t>Tennessee</t>
        </is>
      </c>
      <c r="E2104" t="inlineStr">
        <is>
          <t>TN</t>
        </is>
      </c>
      <c r="F2104" t="n">
        <v>2023</v>
      </c>
      <c r="G2104" t="n">
        <v>1</v>
      </c>
      <c r="H2104" s="13" t="n">
        <v>2652250</v>
      </c>
      <c r="I2104" s="12" t="n">
        <v>50</v>
      </c>
      <c r="J2104" s="13" t="n">
        <v>22000</v>
      </c>
      <c r="K2104" s="13">
        <f>IFERROR($H2104/$I2104,"")</f>
        <v/>
      </c>
      <c r="L2104" s="13" t="n">
        <v>400000</v>
      </c>
      <c r="M2104" t="inlineStr">
        <is>
          <t>VA, MA, NY</t>
        </is>
      </c>
      <c r="N2104" t="inlineStr">
        <is>
          <t>No</t>
        </is>
      </c>
      <c r="O2104" t="inlineStr">
        <is>
          <t>Not stated</t>
        </is>
      </c>
      <c r="Q2104" s="9" t="inlineStr">
        <is>
          <t>https://grantcue.com/foundations/speer-charitable-trust-621338941</t>
        </is>
      </c>
    </row>
    <row r="2105">
      <c r="A2105">
        <f>IF($E2105=$E2104,$A2104+1,1)</f>
        <v/>
      </c>
      <c r="B2105" t="inlineStr">
        <is>
          <t>WELDON F OSBORNE FOUNDATION INC</t>
        </is>
      </c>
      <c r="C2105" t="inlineStr">
        <is>
          <t>62-6026442</t>
        </is>
      </c>
      <c r="D2105" t="inlineStr">
        <is>
          <t>Tennessee</t>
        </is>
      </c>
      <c r="E2105" t="inlineStr">
        <is>
          <t>TN</t>
        </is>
      </c>
      <c r="F2105" t="n">
        <v>2024</v>
      </c>
      <c r="G2105" t="n">
        <v>2</v>
      </c>
      <c r="H2105" s="13" t="n">
        <v>2647451</v>
      </c>
      <c r="I2105" s="12" t="n">
        <v>165</v>
      </c>
      <c r="J2105" s="13" t="n">
        <v>10000</v>
      </c>
      <c r="K2105" s="13">
        <f>IFERROR($H2105/$I2105,"")</f>
        <v/>
      </c>
      <c r="L2105" s="13" t="n">
        <v>100000</v>
      </c>
      <c r="M2105" t="inlineStr">
        <is>
          <t>ID, FL, GA</t>
        </is>
      </c>
      <c r="N2105" t="inlineStr">
        <is>
          <t>Yes</t>
        </is>
      </c>
      <c r="O2105" t="inlineStr">
        <is>
          <t>Yes</t>
        </is>
      </c>
      <c r="P2105" s="9" t="inlineStr">
        <is>
          <t>https://wfosbornefoundation.org/</t>
        </is>
      </c>
      <c r="Q2105" s="9" t="inlineStr">
        <is>
          <t>https://grantcue.com/foundations/weldon-f-osborne-foundation-inc-626026442</t>
        </is>
      </c>
    </row>
    <row r="2106">
      <c r="A2106">
        <f>IF($E2106=$E2105,$A2105+1,1)</f>
        <v/>
      </c>
      <c r="B2106" t="inlineStr">
        <is>
          <t>STOWERS MACHINERY FOUNDATION INC</t>
        </is>
      </c>
      <c r="C2106" t="inlineStr">
        <is>
          <t>82-5114045</t>
        </is>
      </c>
      <c r="D2106" t="inlineStr">
        <is>
          <t>Tennessee</t>
        </is>
      </c>
      <c r="E2106" t="inlineStr">
        <is>
          <t>TN</t>
        </is>
      </c>
      <c r="F2106" t="n">
        <v>2025</v>
      </c>
      <c r="G2106" t="n">
        <v>2</v>
      </c>
      <c r="H2106" s="13" t="n">
        <v>2613962</v>
      </c>
      <c r="I2106" s="12" t="n">
        <v>254</v>
      </c>
      <c r="J2106" s="13" t="n">
        <v>2500</v>
      </c>
      <c r="K2106" s="13">
        <f>IFERROR($H2106/$I2106,"")</f>
        <v/>
      </c>
      <c r="L2106" s="13" t="n">
        <v>300000</v>
      </c>
      <c r="M2106" t="inlineStr">
        <is>
          <t>CO, MD, IL</t>
        </is>
      </c>
      <c r="N2106" t="inlineStr">
        <is>
          <t>Yes</t>
        </is>
      </c>
      <c r="O2106" t="inlineStr">
        <is>
          <t>Not stated</t>
        </is>
      </c>
      <c r="Q2106" s="9" t="inlineStr">
        <is>
          <t>https://grantcue.com/foundations/stowers-machinery-foundation-inc-825114045</t>
        </is>
      </c>
    </row>
    <row r="2107">
      <c r="A2107">
        <f>IF($E2107=$E2106,$A2106+1,1)</f>
        <v/>
      </c>
      <c r="B2107" t="inlineStr">
        <is>
          <t>G HARBAUGH FOUNDATION</t>
        </is>
      </c>
      <c r="C2107" t="inlineStr">
        <is>
          <t>81-3762345</t>
        </is>
      </c>
      <c r="D2107" t="inlineStr">
        <is>
          <t>Tennessee</t>
        </is>
      </c>
      <c r="E2107" t="inlineStr">
        <is>
          <t>TN</t>
        </is>
      </c>
      <c r="F2107" t="n">
        <v>2024</v>
      </c>
      <c r="G2107" t="n">
        <v>1</v>
      </c>
      <c r="H2107" s="13" t="n">
        <v>2545350</v>
      </c>
      <c r="I2107" s="12" t="n">
        <v>20</v>
      </c>
      <c r="J2107" s="13" t="n">
        <v>27500</v>
      </c>
      <c r="K2107" s="13">
        <f>IFERROR($H2107/$I2107,"")</f>
        <v/>
      </c>
      <c r="L2107" s="13" t="n">
        <v>1140000</v>
      </c>
      <c r="M2107" t="inlineStr">
        <is>
          <t>CA, MD, HI</t>
        </is>
      </c>
      <c r="N2107" t="inlineStr">
        <is>
          <t>No</t>
        </is>
      </c>
      <c r="O2107" t="inlineStr">
        <is>
          <t>Not stated</t>
        </is>
      </c>
      <c r="Q2107" s="9" t="inlineStr">
        <is>
          <t>https://grantcue.com/foundations/g-harbaugh-foundation-813762345</t>
        </is>
      </c>
    </row>
    <row r="2108">
      <c r="A2108">
        <f>IF($E2108=$E2107,$A2107+1,1)</f>
        <v/>
      </c>
      <c r="B2108" t="inlineStr">
        <is>
          <t>Care Institute Group Inc</t>
        </is>
      </c>
      <c r="C2108" t="inlineStr">
        <is>
          <t>35-1902145</t>
        </is>
      </c>
      <c r="D2108" t="inlineStr">
        <is>
          <t>Tennessee</t>
        </is>
      </c>
      <c r="E2108" t="inlineStr">
        <is>
          <t>TN</t>
        </is>
      </c>
      <c r="F2108" t="n">
        <v>2025</v>
      </c>
      <c r="G2108" t="n">
        <v>2</v>
      </c>
      <c r="H2108" s="13" t="n">
        <v>2511175</v>
      </c>
      <c r="I2108" s="12" t="n">
        <v>74</v>
      </c>
      <c r="J2108" s="13" t="n">
        <v>12500</v>
      </c>
      <c r="K2108" s="13">
        <f>IFERROR($H2108/$I2108,"")</f>
        <v/>
      </c>
      <c r="L2108" s="13" t="n">
        <v>225000</v>
      </c>
      <c r="M2108" t="inlineStr">
        <is>
          <t>IN, MA, CA</t>
        </is>
      </c>
      <c r="N2108" t="inlineStr">
        <is>
          <t>No</t>
        </is>
      </c>
      <c r="O2108" t="inlineStr">
        <is>
          <t>Not stated</t>
        </is>
      </c>
      <c r="Q2108" s="9" t="inlineStr">
        <is>
          <t>https://grantcue.com/foundations/care-institute-group-inc-351902145</t>
        </is>
      </c>
    </row>
    <row r="2109">
      <c r="A2109">
        <f>IF($E2109=$E2108,$A2108+1,1)</f>
        <v/>
      </c>
      <c r="B2109" t="inlineStr">
        <is>
          <t>CHOICEDATA FOUNDATION INC</t>
        </is>
      </c>
      <c r="C2109" t="inlineStr">
        <is>
          <t>30-1224894</t>
        </is>
      </c>
      <c r="D2109" t="inlineStr">
        <is>
          <t>Tennessee</t>
        </is>
      </c>
      <c r="E2109" t="inlineStr">
        <is>
          <t>TN</t>
        </is>
      </c>
      <c r="F2109" t="n">
        <v>2025</v>
      </c>
      <c r="G2109" t="n">
        <v>2</v>
      </c>
      <c r="H2109" s="13" t="n">
        <v>2437540</v>
      </c>
      <c r="I2109" s="12" t="n">
        <v>11</v>
      </c>
      <c r="J2109" s="13" t="n">
        <v>234375</v>
      </c>
      <c r="K2109" s="13">
        <f>IFERROR($H2109/$I2109,"")</f>
        <v/>
      </c>
      <c r="L2109" s="13" t="n">
        <v>391780</v>
      </c>
      <c r="M2109" t="inlineStr">
        <is>
          <t>MD</t>
        </is>
      </c>
      <c r="N2109" t="inlineStr">
        <is>
          <t>No</t>
        </is>
      </c>
      <c r="O2109" t="inlineStr">
        <is>
          <t>Not stated</t>
        </is>
      </c>
      <c r="Q2109" s="9" t="inlineStr">
        <is>
          <t>https://grantcue.com/foundations/choicedata-foundation-inc-301224894</t>
        </is>
      </c>
    </row>
    <row r="2110">
      <c r="A2110">
        <f>IF($E2110=$E2109,$A2109+1,1)</f>
        <v/>
      </c>
      <c r="B2110" t="inlineStr">
        <is>
          <t>LAWSON FAMILY FOUNDATION</t>
        </is>
      </c>
      <c r="C2110" t="inlineStr">
        <is>
          <t>86-1740122</t>
        </is>
      </c>
      <c r="D2110" t="inlineStr">
        <is>
          <t>Tennessee</t>
        </is>
      </c>
      <c r="E2110" t="inlineStr">
        <is>
          <t>TN</t>
        </is>
      </c>
      <c r="F2110" t="n">
        <v>2024</v>
      </c>
      <c r="G2110" t="n">
        <v>1</v>
      </c>
      <c r="H2110" s="13" t="n">
        <v>2399500</v>
      </c>
      <c r="I2110" s="12" t="n">
        <v>86</v>
      </c>
      <c r="J2110" s="13" t="n">
        <v>10000</v>
      </c>
      <c r="K2110" s="13">
        <f>IFERROR($H2110/$I2110,"")</f>
        <v/>
      </c>
      <c r="L2110" s="13" t="n">
        <v>500000</v>
      </c>
      <c r="M2110" t="inlineStr">
        <is>
          <t>GA, DC, TX</t>
        </is>
      </c>
      <c r="N2110" t="inlineStr">
        <is>
          <t>Yes</t>
        </is>
      </c>
      <c r="O2110" t="inlineStr">
        <is>
          <t>Yes</t>
        </is>
      </c>
      <c r="P2110" s="9" t="inlineStr">
        <is>
          <t>https://lawsonfamilyfoundation.org/</t>
        </is>
      </c>
      <c r="Q2110" s="9" t="inlineStr">
        <is>
          <t>https://grantcue.com/foundations/lawson-family-foundation-861740122</t>
        </is>
      </c>
    </row>
    <row r="2111">
      <c r="A2111">
        <f>IF($E2111=$E2110,$A2110+1,1)</f>
        <v/>
      </c>
      <c r="B2111" t="inlineStr">
        <is>
          <t>Mike Curb Foundation</t>
        </is>
      </c>
      <c r="C2111" t="inlineStr">
        <is>
          <t>95-4686920</t>
        </is>
      </c>
      <c r="D2111" t="inlineStr">
        <is>
          <t>Tennessee</t>
        </is>
      </c>
      <c r="E2111" t="inlineStr">
        <is>
          <t>TN</t>
        </is>
      </c>
      <c r="F2111" t="n">
        <v>2024</v>
      </c>
      <c r="G2111" t="n">
        <v>2</v>
      </c>
      <c r="H2111" s="13" t="n">
        <v>2279866</v>
      </c>
      <c r="I2111" s="12" t="n">
        <v>14</v>
      </c>
      <c r="J2111" s="13" t="n">
        <v>100000</v>
      </c>
      <c r="K2111" s="13">
        <f>IFERROR($H2111/$I2111,"")</f>
        <v/>
      </c>
      <c r="L2111" s="13" t="n">
        <v>1100000</v>
      </c>
      <c r="M2111" t="inlineStr">
        <is>
          <t>MA, CA, NC</t>
        </is>
      </c>
      <c r="N2111" t="inlineStr">
        <is>
          <t>No</t>
        </is>
      </c>
      <c r="O2111" t="inlineStr">
        <is>
          <t>Not stated</t>
        </is>
      </c>
      <c r="Q2111" s="9" t="inlineStr">
        <is>
          <t>https://grantcue.com/foundations/mike-curb-foundation-954686920</t>
        </is>
      </c>
    </row>
    <row r="2112">
      <c r="A2112">
        <f>IF($E2112=$E2111,$A2111+1,1)</f>
        <v/>
      </c>
      <c r="B2112" t="inlineStr">
        <is>
          <t>THE WEST END HOME FOUNDATION</t>
        </is>
      </c>
      <c r="C2112" t="inlineStr">
        <is>
          <t>62-0516508</t>
        </is>
      </c>
      <c r="D2112" t="inlineStr">
        <is>
          <t>Tennessee</t>
        </is>
      </c>
      <c r="E2112" t="inlineStr">
        <is>
          <t>TN</t>
        </is>
      </c>
      <c r="F2112" t="n">
        <v>2024</v>
      </c>
      <c r="G2112" t="n">
        <v>1</v>
      </c>
      <c r="H2112" s="13" t="n">
        <v>2254150</v>
      </c>
      <c r="I2112" s="12" t="n">
        <v>44</v>
      </c>
      <c r="J2112" s="13" t="n">
        <v>40000</v>
      </c>
      <c r="K2112" s="13">
        <f>IFERROR($H2112/$I2112,"")</f>
        <v/>
      </c>
      <c r="L2112" s="13" t="n">
        <v>400000</v>
      </c>
      <c r="N2112" t="inlineStr">
        <is>
          <t>Yes</t>
        </is>
      </c>
      <c r="O2112" t="inlineStr">
        <is>
          <t>Yes</t>
        </is>
      </c>
      <c r="P2112" s="9" t="inlineStr">
        <is>
          <t>https://westendhomefoundation.org/</t>
        </is>
      </c>
      <c r="Q2112" s="9" t="inlineStr">
        <is>
          <t>https://grantcue.com/foundations/the-west-end-home-foundation-620516508</t>
        </is>
      </c>
    </row>
    <row r="2113">
      <c r="A2113">
        <f>IF($E2113=$E2112,$A2112+1,1)</f>
        <v/>
      </c>
      <c r="B2113" t="inlineStr">
        <is>
          <t>DOBBS FOUNDATION</t>
        </is>
      </c>
      <c r="C2113" t="inlineStr">
        <is>
          <t>84-3406107</t>
        </is>
      </c>
      <c r="D2113" t="inlineStr">
        <is>
          <t>Tennessee</t>
        </is>
      </c>
      <c r="E2113" t="inlineStr">
        <is>
          <t>TN</t>
        </is>
      </c>
      <c r="F2113" t="n">
        <v>2025</v>
      </c>
      <c r="G2113" t="n">
        <v>2</v>
      </c>
      <c r="H2113" s="13" t="n">
        <v>2230000</v>
      </c>
      <c r="I2113" s="12" t="n">
        <v>6</v>
      </c>
      <c r="J2113" s="13" t="n">
        <v>130000</v>
      </c>
      <c r="K2113" s="13">
        <f>IFERROR($H2113/$I2113,"")</f>
        <v/>
      </c>
      <c r="L2113" s="13" t="n">
        <v>1505000</v>
      </c>
      <c r="M2113" t="inlineStr">
        <is>
          <t>CO</t>
        </is>
      </c>
      <c r="N2113" t="inlineStr">
        <is>
          <t>No</t>
        </is>
      </c>
      <c r="O2113" t="inlineStr">
        <is>
          <t>Not stated</t>
        </is>
      </c>
      <c r="Q2113" s="9" t="inlineStr">
        <is>
          <t>https://grantcue.com/foundations/dobbs-foundation-843406107</t>
        </is>
      </c>
    </row>
    <row r="2114">
      <c r="A2114">
        <f>IF($E2114=$E2113,$A2113+1,1)</f>
        <v/>
      </c>
      <c r="B2114" t="inlineStr">
        <is>
          <t>JOHN R LINDAHL FOUNDATION</t>
        </is>
      </c>
      <c r="C2114" t="inlineStr">
        <is>
          <t>20-5845969</t>
        </is>
      </c>
      <c r="D2114" t="inlineStr">
        <is>
          <t>Tennessee</t>
        </is>
      </c>
      <c r="E2114" t="inlineStr">
        <is>
          <t>TN</t>
        </is>
      </c>
      <c r="F2114" t="n">
        <v>2025</v>
      </c>
      <c r="G2114" t="n">
        <v>2</v>
      </c>
      <c r="H2114" s="13" t="n">
        <v>2151215</v>
      </c>
      <c r="I2114" s="12" t="n">
        <v>35</v>
      </c>
      <c r="J2114" s="13" t="n">
        <v>25000</v>
      </c>
      <c r="K2114" s="13">
        <f>IFERROR($H2114/$I2114,"")</f>
        <v/>
      </c>
      <c r="L2114" s="13" t="n">
        <v>716518</v>
      </c>
      <c r="M2114" t="inlineStr">
        <is>
          <t>CA, TX, NY</t>
        </is>
      </c>
      <c r="N2114" t="inlineStr">
        <is>
          <t>No</t>
        </is>
      </c>
      <c r="O2114" t="inlineStr">
        <is>
          <t>Not stated</t>
        </is>
      </c>
      <c r="Q2114" s="9" t="inlineStr">
        <is>
          <t>https://grantcue.com/foundations/john-r-lindahl-foundation-205845969</t>
        </is>
      </c>
    </row>
    <row r="2115">
      <c r="A2115">
        <f>IF($E2115=$E2114,$A2114+1,1)</f>
        <v/>
      </c>
      <c r="B2115" t="inlineStr">
        <is>
          <t>JAMES STEPHEN TURNER FAMILY FOUNDATION INC</t>
        </is>
      </c>
      <c r="C2115" t="inlineStr">
        <is>
          <t>26-4386453</t>
        </is>
      </c>
      <c r="D2115" t="inlineStr">
        <is>
          <t>Tennessee</t>
        </is>
      </c>
      <c r="E2115" t="inlineStr">
        <is>
          <t>TN</t>
        </is>
      </c>
      <c r="F2115" t="n">
        <v>2024</v>
      </c>
      <c r="G2115" t="n">
        <v>1</v>
      </c>
      <c r="H2115" s="13" t="n">
        <v>2007123</v>
      </c>
      <c r="I2115" s="12" t="n">
        <v>29</v>
      </c>
      <c r="J2115" s="13" t="n">
        <v>25000</v>
      </c>
      <c r="K2115" s="13">
        <f>IFERROR($H2115/$I2115,"")</f>
        <v/>
      </c>
      <c r="L2115" s="13" t="n">
        <v>700000</v>
      </c>
      <c r="M2115" t="inlineStr">
        <is>
          <t>FL, MA, IN</t>
        </is>
      </c>
      <c r="N2115" t="inlineStr">
        <is>
          <t>Yes</t>
        </is>
      </c>
      <c r="O2115" t="inlineStr">
        <is>
          <t>Not stated</t>
        </is>
      </c>
      <c r="Q2115" s="9" t="inlineStr">
        <is>
          <t>https://grantcue.com/foundations/james-stephen-turner-family-foundation-inc-264386453</t>
        </is>
      </c>
    </row>
    <row r="2116">
      <c r="A2116">
        <f>IF($E2116=$E2115,$A2115+1,1)</f>
        <v/>
      </c>
      <c r="B2116" t="inlineStr">
        <is>
          <t>WILLIAM H FRIST FAMILY FOUNDATION</t>
        </is>
      </c>
      <c r="C2116" t="inlineStr">
        <is>
          <t>62-6271800</t>
        </is>
      </c>
      <c r="D2116" t="inlineStr">
        <is>
          <t>Tennessee</t>
        </is>
      </c>
      <c r="E2116" t="inlineStr">
        <is>
          <t>TN</t>
        </is>
      </c>
      <c r="F2116" t="n">
        <v>2025</v>
      </c>
      <c r="G2116" t="n">
        <v>2</v>
      </c>
      <c r="H2116" s="13" t="n">
        <v>1988250</v>
      </c>
      <c r="I2116" s="12" t="n">
        <v>30</v>
      </c>
      <c r="J2116" s="13" t="n">
        <v>15000</v>
      </c>
      <c r="K2116" s="13">
        <f>IFERROR($H2116/$I2116,"")</f>
        <v/>
      </c>
      <c r="L2116" s="13" t="n">
        <v>350000</v>
      </c>
      <c r="M2116" t="inlineStr">
        <is>
          <t>DC, NY, VA</t>
        </is>
      </c>
      <c r="N2116" t="inlineStr">
        <is>
          <t>No</t>
        </is>
      </c>
      <c r="O2116" t="inlineStr">
        <is>
          <t>Not stated</t>
        </is>
      </c>
      <c r="Q2116" s="9" t="inlineStr">
        <is>
          <t>https://grantcue.com/foundations/william-h-frist-family-foundation-626271800</t>
        </is>
      </c>
    </row>
    <row r="2117">
      <c r="A2117">
        <f>IF($E2117=$E2116,$A2116+1,1)</f>
        <v/>
      </c>
      <c r="B2117" t="inlineStr">
        <is>
          <t>COOPER FAMILY CHARITABLE FOUNDATION INC</t>
        </is>
      </c>
      <c r="C2117" t="inlineStr">
        <is>
          <t>58-2433546</t>
        </is>
      </c>
      <c r="D2117" t="inlineStr">
        <is>
          <t>Tennessee</t>
        </is>
      </c>
      <c r="E2117" t="inlineStr">
        <is>
          <t>TN</t>
        </is>
      </c>
      <c r="F2117" t="n">
        <v>2024</v>
      </c>
      <c r="G2117" t="n">
        <v>2</v>
      </c>
      <c r="H2117" s="13" t="n">
        <v>1930500</v>
      </c>
      <c r="I2117" s="12" t="n">
        <v>19</v>
      </c>
      <c r="J2117" s="13" t="n">
        <v>60000</v>
      </c>
      <c r="K2117" s="13">
        <f>IFERROR($H2117/$I2117,"")</f>
        <v/>
      </c>
      <c r="L2117" s="13" t="n">
        <v>400000</v>
      </c>
      <c r="M2117" t="inlineStr">
        <is>
          <t>TX, MK18 1EG, CA</t>
        </is>
      </c>
      <c r="N2117" t="inlineStr">
        <is>
          <t>Yes</t>
        </is>
      </c>
      <c r="O2117" t="inlineStr">
        <is>
          <t>Not stated</t>
        </is>
      </c>
      <c r="Q2117" s="9" t="inlineStr">
        <is>
          <t>https://grantcue.com/foundations/cooper-family-charitable-foundation-inc-582433546</t>
        </is>
      </c>
    </row>
    <row r="2118">
      <c r="A2118">
        <f>IF($E2118=$E2117,$A2117+1,1)</f>
        <v/>
      </c>
      <c r="B2118" t="inlineStr">
        <is>
          <t>THE KEMMONS WILSON FAMILY FOUNDATION</t>
        </is>
      </c>
      <c r="C2118" t="inlineStr">
        <is>
          <t>62-6046687</t>
        </is>
      </c>
      <c r="D2118" t="inlineStr">
        <is>
          <t>Tennessee</t>
        </is>
      </c>
      <c r="E2118" t="inlineStr">
        <is>
          <t>TN</t>
        </is>
      </c>
      <c r="F2118" t="n">
        <v>2024</v>
      </c>
      <c r="G2118" t="n">
        <v>1</v>
      </c>
      <c r="H2118" s="13" t="n">
        <v>1929177</v>
      </c>
      <c r="I2118" s="12" t="n">
        <v>54</v>
      </c>
      <c r="J2118" s="13" t="n">
        <v>17500</v>
      </c>
      <c r="K2118" s="13">
        <f>IFERROR($H2118/$I2118,"")</f>
        <v/>
      </c>
      <c r="L2118" s="13" t="n">
        <v>650000</v>
      </c>
      <c r="M2118" t="inlineStr">
        <is>
          <t>OH, NY</t>
        </is>
      </c>
      <c r="N2118" t="inlineStr">
        <is>
          <t>Yes</t>
        </is>
      </c>
      <c r="O2118" t="inlineStr">
        <is>
          <t>Yes</t>
        </is>
      </c>
      <c r="P2118" s="9" t="inlineStr">
        <is>
          <t>https://www.kwff.org/</t>
        </is>
      </c>
      <c r="Q2118" s="9" t="inlineStr">
        <is>
          <t>https://grantcue.com/foundations/the-kemmons-wilson-family-foundation-626046687</t>
        </is>
      </c>
    </row>
    <row r="2119">
      <c r="A2119">
        <f>IF($E2119=$E2118,$A2118+1,1)</f>
        <v/>
      </c>
      <c r="B2119" t="inlineStr">
        <is>
          <t>Gadomski Family Foundation</t>
        </is>
      </c>
      <c r="C2119" t="inlineStr">
        <is>
          <t>87-1067148</t>
        </is>
      </c>
      <c r="D2119" t="inlineStr">
        <is>
          <t>Tennessee</t>
        </is>
      </c>
      <c r="E2119" t="inlineStr">
        <is>
          <t>TN</t>
        </is>
      </c>
      <c r="F2119" t="n">
        <v>2025</v>
      </c>
      <c r="G2119" t="n">
        <v>2</v>
      </c>
      <c r="H2119" s="13" t="n">
        <v>1917000</v>
      </c>
      <c r="I2119" s="12" t="n">
        <v>50</v>
      </c>
      <c r="J2119" s="13" t="n">
        <v>5000</v>
      </c>
      <c r="K2119" s="13">
        <f>IFERROR($H2119/$I2119,"")</f>
        <v/>
      </c>
      <c r="L2119" s="13" t="n">
        <v>300000</v>
      </c>
      <c r="M2119" t="inlineStr">
        <is>
          <t>IL, AR, IA</t>
        </is>
      </c>
      <c r="N2119" t="inlineStr">
        <is>
          <t>No</t>
        </is>
      </c>
      <c r="O2119" t="inlineStr">
        <is>
          <t>Not stated</t>
        </is>
      </c>
      <c r="Q2119" s="9" t="inlineStr">
        <is>
          <t>https://grantcue.com/foundations/gadomski-family-foundation-871067148</t>
        </is>
      </c>
    </row>
    <row r="2120">
      <c r="A2120">
        <f>IF($E2120=$E2119,$A2119+1,1)</f>
        <v/>
      </c>
      <c r="B2120" t="inlineStr">
        <is>
          <t>THE DAN AND MARGARET MADDOX FUND INC</t>
        </is>
      </c>
      <c r="C2120" t="inlineStr">
        <is>
          <t>23-7017790</t>
        </is>
      </c>
      <c r="D2120" t="inlineStr">
        <is>
          <t>Tennessee</t>
        </is>
      </c>
      <c r="E2120" t="inlineStr">
        <is>
          <t>TN</t>
        </is>
      </c>
      <c r="F2120" t="n">
        <v>2024</v>
      </c>
      <c r="G2120" t="n">
        <v>1</v>
      </c>
      <c r="H2120" s="13" t="n">
        <v>1914214</v>
      </c>
      <c r="I2120" s="12" t="n">
        <v>81</v>
      </c>
      <c r="J2120" s="13" t="n">
        <v>20000</v>
      </c>
      <c r="K2120" s="13">
        <f>IFERROR($H2120/$I2120,"")</f>
        <v/>
      </c>
      <c r="L2120" s="13" t="n">
        <v>94500</v>
      </c>
      <c r="M2120" t="inlineStr">
        <is>
          <t>DC, NY, GA</t>
        </is>
      </c>
      <c r="N2120" t="inlineStr">
        <is>
          <t>Yes</t>
        </is>
      </c>
      <c r="O2120" t="inlineStr">
        <is>
          <t>Yes</t>
        </is>
      </c>
      <c r="P2120" s="9" t="inlineStr">
        <is>
          <t>https://www.maddoxfund.org/</t>
        </is>
      </c>
      <c r="Q2120" s="9" t="inlineStr">
        <is>
          <t>https://grantcue.com/foundations/the-dan-and-margaret-maddox-fund-inc-237017790</t>
        </is>
      </c>
    </row>
    <row r="2121">
      <c r="A2121">
        <f>IF($E2121=$E2120,$A2120+1,1)</f>
        <v/>
      </c>
      <c r="B2121" t="inlineStr">
        <is>
          <t>MCCAULEY-LINDSAY CHARITIES OF TENN</t>
        </is>
      </c>
      <c r="C2121" t="inlineStr">
        <is>
          <t>62-1086481</t>
        </is>
      </c>
      <c r="D2121" t="inlineStr">
        <is>
          <t>Tennessee</t>
        </is>
      </c>
      <c r="E2121" t="inlineStr">
        <is>
          <t>TN</t>
        </is>
      </c>
      <c r="F2121" t="n">
        <v>2024</v>
      </c>
      <c r="G2121" t="n">
        <v>1</v>
      </c>
      <c r="H2121" s="13" t="n">
        <v>1906686</v>
      </c>
      <c r="I2121" s="12" t="n">
        <v>26</v>
      </c>
      <c r="J2121" s="13" t="n">
        <v>50168.5</v>
      </c>
      <c r="K2121" s="13">
        <f>IFERROR($H2121/$I2121,"")</f>
        <v/>
      </c>
      <c r="L2121" s="13" t="n">
        <v>250000</v>
      </c>
      <c r="N2121" t="inlineStr">
        <is>
          <t>Yes</t>
        </is>
      </c>
      <c r="O2121" t="inlineStr">
        <is>
          <t>Not stated</t>
        </is>
      </c>
      <c r="Q2121" s="9" t="inlineStr">
        <is>
          <t>https://grantcue.com/foundations/mccauley-lindsay-charities-of-tenn-621086481</t>
        </is>
      </c>
    </row>
    <row r="2122">
      <c r="A2122">
        <f>IF($E2122=$E2121,$A2121+1,1)</f>
        <v/>
      </c>
      <c r="B2122" t="inlineStr">
        <is>
          <t>BLAIR J WILSON CHARITABLE TRUST</t>
        </is>
      </c>
      <c r="C2122" t="inlineStr">
        <is>
          <t>62-1498117</t>
        </is>
      </c>
      <c r="D2122" t="inlineStr">
        <is>
          <t>Tennessee</t>
        </is>
      </c>
      <c r="E2122" t="inlineStr">
        <is>
          <t>TN</t>
        </is>
      </c>
      <c r="F2122" t="n">
        <v>2025</v>
      </c>
      <c r="G2122" t="n">
        <v>2</v>
      </c>
      <c r="H2122" s="13" t="n">
        <v>1863141</v>
      </c>
      <c r="I2122" s="12" t="n">
        <v>56</v>
      </c>
      <c r="J2122" s="13" t="n">
        <v>10000</v>
      </c>
      <c r="K2122" s="13">
        <f>IFERROR($H2122/$I2122,"")</f>
        <v/>
      </c>
      <c r="L2122" s="13" t="n">
        <v>450000</v>
      </c>
      <c r="N2122" t="inlineStr">
        <is>
          <t>Yes</t>
        </is>
      </c>
      <c r="O2122" t="inlineStr">
        <is>
          <t>Not stated</t>
        </is>
      </c>
      <c r="Q2122" s="9" t="inlineStr">
        <is>
          <t>https://grantcue.com/foundations/blair-j-wilson-charitable-trust-c-o-blair-j-wilson-621498117</t>
        </is>
      </c>
    </row>
    <row r="2123">
      <c r="A2123">
        <f>IF($E2123=$E2122,$A2122+1,1)</f>
        <v/>
      </c>
      <c r="B2123" t="inlineStr">
        <is>
          <t>HERBERT SHAINBERG FOUNDATION</t>
        </is>
      </c>
      <c r="C2123" t="inlineStr">
        <is>
          <t>62-6195785</t>
        </is>
      </c>
      <c r="D2123" t="inlineStr">
        <is>
          <t>Tennessee</t>
        </is>
      </c>
      <c r="E2123" t="inlineStr">
        <is>
          <t>TN</t>
        </is>
      </c>
      <c r="F2123" t="n">
        <v>2025</v>
      </c>
      <c r="G2123" t="n">
        <v>2</v>
      </c>
      <c r="H2123" s="13" t="n">
        <v>1851333</v>
      </c>
      <c r="I2123" s="12" t="n">
        <v>26</v>
      </c>
      <c r="J2123" s="13" t="n">
        <v>50000</v>
      </c>
      <c r="K2123" s="13">
        <f>IFERROR($H2123/$I2123,"")</f>
        <v/>
      </c>
      <c r="L2123" s="13" t="n">
        <v>300000</v>
      </c>
      <c r="M2123" t="inlineStr">
        <is>
          <t>DC, GA, NY</t>
        </is>
      </c>
      <c r="N2123" t="inlineStr">
        <is>
          <t>No</t>
        </is>
      </c>
      <c r="O2123" t="inlineStr">
        <is>
          <t>Not stated</t>
        </is>
      </c>
      <c r="Q2123" s="9" t="inlineStr">
        <is>
          <t>https://grantcue.com/foundations/herbert-shainberg-foundation-c-o-argent-trust-company-of-tennessee-626195785</t>
        </is>
      </c>
    </row>
    <row r="2124">
      <c r="A2124">
        <f>IF($E2124=$E2123,$A2123+1,1)</f>
        <v/>
      </c>
      <c r="B2124" t="inlineStr">
        <is>
          <t>SANDRA SCHATTEN FOUNDATION</t>
        </is>
      </c>
      <c r="C2124" t="inlineStr">
        <is>
          <t>62-1814759</t>
        </is>
      </c>
      <c r="D2124" t="inlineStr">
        <is>
          <t>Tennessee</t>
        </is>
      </c>
      <c r="E2124" t="inlineStr">
        <is>
          <t>TN</t>
        </is>
      </c>
      <c r="F2124" t="n">
        <v>2024</v>
      </c>
      <c r="G2124" t="n">
        <v>1</v>
      </c>
      <c r="H2124" s="13" t="n">
        <v>1847684</v>
      </c>
      <c r="I2124" s="12" t="n">
        <v>38</v>
      </c>
      <c r="J2124" s="13" t="n">
        <v>11250</v>
      </c>
      <c r="K2124" s="13">
        <f>IFERROR($H2124/$I2124,"")</f>
        <v/>
      </c>
      <c r="L2124" s="13" t="n">
        <v>731500</v>
      </c>
      <c r="M2124" t="inlineStr">
        <is>
          <t>MS, VT, ME</t>
        </is>
      </c>
      <c r="N2124" t="inlineStr">
        <is>
          <t>No</t>
        </is>
      </c>
      <c r="O2124" t="inlineStr">
        <is>
          <t>Not stated</t>
        </is>
      </c>
      <c r="Q2124" s="9" t="inlineStr">
        <is>
          <t>https://grantcue.com/foundations/sandra-schatten-foundation-621814759</t>
        </is>
      </c>
    </row>
    <row r="2125">
      <c r="A2125">
        <f>IF($E2125=$E2124,$A2124+1,1)</f>
        <v/>
      </c>
      <c r="B2125" t="inlineStr">
        <is>
          <t>HAMICO INC</t>
        </is>
      </c>
      <c r="C2125" t="inlineStr">
        <is>
          <t>62-6040782</t>
        </is>
      </c>
      <c r="D2125" t="inlineStr">
        <is>
          <t>Tennessee</t>
        </is>
      </c>
      <c r="E2125" t="inlineStr">
        <is>
          <t>TN</t>
        </is>
      </c>
      <c r="F2125" t="n">
        <v>2024</v>
      </c>
      <c r="G2125" t="n">
        <v>1</v>
      </c>
      <c r="H2125" s="13" t="n">
        <v>1832216</v>
      </c>
      <c r="I2125" s="12" t="n">
        <v>51</v>
      </c>
      <c r="J2125" s="13" t="n">
        <v>10000</v>
      </c>
      <c r="K2125" s="13">
        <f>IFERROR($H2125/$I2125,"")</f>
        <v/>
      </c>
      <c r="L2125" s="13" t="n">
        <v>315050</v>
      </c>
      <c r="M2125" t="inlineStr">
        <is>
          <t>GA, UT</t>
        </is>
      </c>
      <c r="N2125" t="inlineStr">
        <is>
          <t>No</t>
        </is>
      </c>
      <c r="O2125" t="inlineStr">
        <is>
          <t>Not stated</t>
        </is>
      </c>
      <c r="Q2125" s="9" t="inlineStr">
        <is>
          <t>https://grantcue.com/foundations/hamico-inc-626040782</t>
        </is>
      </c>
    </row>
    <row r="2126">
      <c r="A2126">
        <f>IF($E2126=$E2125,$A2125+1,1)</f>
        <v/>
      </c>
      <c r="B2126" t="inlineStr">
        <is>
          <t>THE JUDITH E &amp; JOSEPH C COOK JR FOUNDATION INC</t>
        </is>
      </c>
      <c r="C2126" t="inlineStr">
        <is>
          <t>35-2006656</t>
        </is>
      </c>
      <c r="D2126" t="inlineStr">
        <is>
          <t>Tennessee</t>
        </is>
      </c>
      <c r="E2126" t="inlineStr">
        <is>
          <t>TN</t>
        </is>
      </c>
      <c r="F2126" t="n">
        <v>2024</v>
      </c>
      <c r="G2126" t="n">
        <v>1</v>
      </c>
      <c r="H2126" s="13" t="n">
        <v>1790000</v>
      </c>
      <c r="I2126" s="12" t="n">
        <v>43</v>
      </c>
      <c r="J2126" s="13" t="n">
        <v>30000</v>
      </c>
      <c r="K2126" s="13">
        <f>IFERROR($H2126/$I2126,"")</f>
        <v/>
      </c>
      <c r="L2126" s="13" t="n">
        <v>100000</v>
      </c>
      <c r="M2126" t="inlineStr">
        <is>
          <t>NC, NY, PA</t>
        </is>
      </c>
      <c r="N2126" t="inlineStr">
        <is>
          <t>No</t>
        </is>
      </c>
      <c r="O2126" t="inlineStr">
        <is>
          <t>Not stated</t>
        </is>
      </c>
      <c r="Q2126" s="9" t="inlineStr">
        <is>
          <t>https://grantcue.com/foundations/the-judith-e-and-joseph-c-cook-jr-foundation-inc-352006656</t>
        </is>
      </c>
    </row>
    <row r="2127">
      <c r="A2127">
        <f>IF($E2127=$E2126,$A2126+1,1)</f>
        <v/>
      </c>
      <c r="B2127" t="inlineStr">
        <is>
          <t>THOMAS GARROTT FOUNDATION</t>
        </is>
      </c>
      <c r="C2127" t="inlineStr">
        <is>
          <t>62-6289645</t>
        </is>
      </c>
      <c r="D2127" t="inlineStr">
        <is>
          <t>Tennessee</t>
        </is>
      </c>
      <c r="E2127" t="inlineStr">
        <is>
          <t>TN</t>
        </is>
      </c>
      <c r="F2127" t="n">
        <v>2025</v>
      </c>
      <c r="G2127" t="n">
        <v>2</v>
      </c>
      <c r="H2127" s="13" t="n">
        <v>1759250</v>
      </c>
      <c r="I2127" s="12" t="n">
        <v>107</v>
      </c>
      <c r="J2127" s="13" t="n">
        <v>2500</v>
      </c>
      <c r="K2127" s="13">
        <f>IFERROR($H2127/$I2127,"")</f>
        <v/>
      </c>
      <c r="L2127" s="13" t="n">
        <v>135000</v>
      </c>
      <c r="M2127" t="inlineStr">
        <is>
          <t>FL, NC, TX</t>
        </is>
      </c>
      <c r="N2127" t="inlineStr">
        <is>
          <t>No</t>
        </is>
      </c>
      <c r="O2127" t="inlineStr">
        <is>
          <t>Not stated</t>
        </is>
      </c>
      <c r="Q2127" s="9" t="inlineStr">
        <is>
          <t>https://grantcue.com/foundations/thomas-garrott-foundation-626289645</t>
        </is>
      </c>
    </row>
    <row r="2128">
      <c r="A2128">
        <f>IF($E2128=$E2127,$A2127+1,1)</f>
        <v/>
      </c>
      <c r="B2128" t="inlineStr">
        <is>
          <t>BEACON FOUNDATION CHARITABLE TRUST</t>
        </is>
      </c>
      <c r="C2128" t="inlineStr">
        <is>
          <t>26-6684203</t>
        </is>
      </c>
      <c r="D2128" t="inlineStr">
        <is>
          <t>Tennessee</t>
        </is>
      </c>
      <c r="E2128" t="inlineStr">
        <is>
          <t>TN</t>
        </is>
      </c>
      <c r="F2128" t="n">
        <v>2025</v>
      </c>
      <c r="G2128" t="n">
        <v>2</v>
      </c>
      <c r="H2128" s="13" t="n">
        <v>1755000</v>
      </c>
      <c r="I2128" s="12" t="n">
        <v>37</v>
      </c>
      <c r="J2128" s="13" t="n">
        <v>45000</v>
      </c>
      <c r="K2128" s="13">
        <f>IFERROR($H2128/$I2128,"")</f>
        <v/>
      </c>
      <c r="L2128" s="13" t="n">
        <v>100000</v>
      </c>
      <c r="M2128" t="inlineStr">
        <is>
          <t>GA, NC, AL</t>
        </is>
      </c>
      <c r="N2128" t="inlineStr">
        <is>
          <t>No</t>
        </is>
      </c>
      <c r="O2128" t="inlineStr">
        <is>
          <t>Not stated</t>
        </is>
      </c>
      <c r="Q2128" s="9" t="inlineStr">
        <is>
          <t>https://grantcue.com/foundations/beacon-foundation-charitable-trust-266684203</t>
        </is>
      </c>
    </row>
    <row r="2129">
      <c r="A2129">
        <f>IF($E2129=$E2128,$A2128+1,1)</f>
        <v/>
      </c>
      <c r="B2129" t="inlineStr">
        <is>
          <t>AGAPE LOVE FOUNDATION</t>
        </is>
      </c>
      <c r="C2129" t="inlineStr">
        <is>
          <t>62-1731414</t>
        </is>
      </c>
      <c r="D2129" t="inlineStr">
        <is>
          <t>Tennessee</t>
        </is>
      </c>
      <c r="E2129" t="inlineStr">
        <is>
          <t>TN</t>
        </is>
      </c>
      <c r="F2129" t="n">
        <v>2024</v>
      </c>
      <c r="G2129" t="n">
        <v>2</v>
      </c>
      <c r="H2129" s="13" t="n">
        <v>1750609</v>
      </c>
      <c r="I2129" s="12" t="n">
        <v>55</v>
      </c>
      <c r="J2129" s="13" t="n">
        <v>20000</v>
      </c>
      <c r="K2129" s="13">
        <f>IFERROR($H2129/$I2129,"")</f>
        <v/>
      </c>
      <c r="L2129" s="13" t="n">
        <v>181500</v>
      </c>
      <c r="M2129" t="inlineStr">
        <is>
          <t>FL, OR, TX</t>
        </is>
      </c>
      <c r="N2129" t="inlineStr">
        <is>
          <t>Yes</t>
        </is>
      </c>
      <c r="O2129" t="inlineStr">
        <is>
          <t>Not stated</t>
        </is>
      </c>
      <c r="Q2129" s="9" t="inlineStr">
        <is>
          <t>https://grantcue.com/foundations/agape-love-foundation-621731414</t>
        </is>
      </c>
    </row>
    <row r="2130">
      <c r="A2130">
        <f>IF($E2130=$E2129,$A2129+1,1)</f>
        <v/>
      </c>
      <c r="B2130" t="inlineStr">
        <is>
          <t>THE MARK AND JANE WILF FAMILY FOUNDATION INC</t>
        </is>
      </c>
      <c r="C2130" t="inlineStr">
        <is>
          <t>75-3224210</t>
        </is>
      </c>
      <c r="D2130" t="inlineStr">
        <is>
          <t>Tennessee</t>
        </is>
      </c>
      <c r="E2130" t="inlineStr">
        <is>
          <t>TN</t>
        </is>
      </c>
      <c r="F2130" t="n">
        <v>2024</v>
      </c>
      <c r="G2130" t="n">
        <v>1</v>
      </c>
      <c r="H2130" s="13" t="n">
        <v>1714693</v>
      </c>
      <c r="I2130" s="12" t="n">
        <v>96</v>
      </c>
      <c r="J2130" s="13" t="n">
        <v>1800</v>
      </c>
      <c r="K2130" s="13">
        <f>IFERROR($H2130/$I2130,"")</f>
        <v/>
      </c>
      <c r="L2130" s="13" t="n">
        <v>1000000</v>
      </c>
      <c r="M2130" t="inlineStr">
        <is>
          <t>NY, FL, NJ</t>
        </is>
      </c>
      <c r="N2130" t="inlineStr">
        <is>
          <t>No</t>
        </is>
      </c>
      <c r="O2130" t="inlineStr">
        <is>
          <t>Not stated</t>
        </is>
      </c>
      <c r="Q2130" s="9" t="inlineStr">
        <is>
          <t>https://grantcue.com/foundations/the-mark-and-jane-wilf-family-foundation-inc-753224210</t>
        </is>
      </c>
    </row>
    <row r="2131">
      <c r="A2131">
        <f>IF($E2131=$E2130,$A2130+1,1)</f>
        <v/>
      </c>
      <c r="B2131" t="inlineStr">
        <is>
          <t>THE INTERNATIONAL RETINAL RESEARCH FOUNDATION INC</t>
        </is>
      </c>
      <c r="C2131" t="inlineStr">
        <is>
          <t>72-1342841</t>
        </is>
      </c>
      <c r="D2131" t="inlineStr">
        <is>
          <t>Tennessee</t>
        </is>
      </c>
      <c r="E2131" t="inlineStr">
        <is>
          <t>TN</t>
        </is>
      </c>
      <c r="F2131" t="n">
        <v>2024</v>
      </c>
      <c r="G2131" t="n">
        <v>1</v>
      </c>
      <c r="H2131" s="13" t="n">
        <v>1712500</v>
      </c>
      <c r="I2131" s="12" t="n">
        <v>9</v>
      </c>
      <c r="J2131" s="13" t="n">
        <v>77500</v>
      </c>
      <c r="K2131" s="13">
        <f>IFERROR($H2131/$I2131,"")</f>
        <v/>
      </c>
      <c r="L2131" s="13" t="n">
        <v>525000</v>
      </c>
      <c r="M2131" t="inlineStr">
        <is>
          <t>AL, MA, OH</t>
        </is>
      </c>
      <c r="N2131" t="inlineStr">
        <is>
          <t>Yes</t>
        </is>
      </c>
      <c r="O2131" t="inlineStr">
        <is>
          <t>Yes</t>
        </is>
      </c>
      <c r="P2131" s="9" t="inlineStr">
        <is>
          <t>https://www.irrfonline.org/</t>
        </is>
      </c>
      <c r="Q2131" s="9" t="inlineStr">
        <is>
          <t>https://grantcue.com/foundations/the-international-retinal-research-foundation-inc-721342841</t>
        </is>
      </c>
    </row>
    <row r="2132">
      <c r="A2132">
        <f>IF($E2132=$E2131,$A2131+1,1)</f>
        <v/>
      </c>
      <c r="B2132" t="inlineStr">
        <is>
          <t>THE CLARENCE E HARRIS FOUNDATION</t>
        </is>
      </c>
      <c r="C2132" t="inlineStr">
        <is>
          <t>58-1674685</t>
        </is>
      </c>
      <c r="D2132" t="inlineStr">
        <is>
          <t>Tennessee</t>
        </is>
      </c>
      <c r="E2132" t="inlineStr">
        <is>
          <t>TN</t>
        </is>
      </c>
      <c r="F2132" t="n">
        <v>2024</v>
      </c>
      <c r="G2132" t="n">
        <v>2</v>
      </c>
      <c r="H2132" s="13" t="n">
        <v>1705000</v>
      </c>
      <c r="I2132" s="12" t="n">
        <v>23</v>
      </c>
      <c r="J2132" s="13" t="n">
        <v>50000</v>
      </c>
      <c r="K2132" s="13">
        <f>IFERROR($H2132/$I2132,"")</f>
        <v/>
      </c>
      <c r="L2132" s="13" t="n">
        <v>440000</v>
      </c>
      <c r="M2132" t="inlineStr">
        <is>
          <t>GA, NY, MD</t>
        </is>
      </c>
      <c r="N2132" t="inlineStr">
        <is>
          <t>No</t>
        </is>
      </c>
      <c r="O2132" t="inlineStr">
        <is>
          <t>Not stated</t>
        </is>
      </c>
      <c r="Q2132" s="9" t="inlineStr">
        <is>
          <t>https://grantcue.com/foundations/the-clarence-e-harris-foundation-581674685</t>
        </is>
      </c>
    </row>
    <row r="2133">
      <c r="A2133">
        <f>IF($E2133=$E2132,$A2132+1,1)</f>
        <v/>
      </c>
      <c r="B2133" t="inlineStr">
        <is>
          <t>SFFC FOUNDATION INC</t>
        </is>
      </c>
      <c r="C2133" t="inlineStr">
        <is>
          <t>20-5964342</t>
        </is>
      </c>
      <c r="D2133" t="inlineStr">
        <is>
          <t>Tennessee</t>
        </is>
      </c>
      <c r="E2133" t="inlineStr">
        <is>
          <t>TN</t>
        </is>
      </c>
      <c r="F2133" t="n">
        <v>2025</v>
      </c>
      <c r="G2133" t="n">
        <v>2</v>
      </c>
      <c r="H2133" s="13" t="n">
        <v>1696754</v>
      </c>
      <c r="I2133" s="12" t="n">
        <v>141</v>
      </c>
      <c r="J2133" s="13" t="n">
        <v>7905</v>
      </c>
      <c r="K2133" s="13">
        <f>IFERROR($H2133/$I2133,"")</f>
        <v/>
      </c>
      <c r="L2133" s="13" t="n">
        <v>49658</v>
      </c>
      <c r="M2133" t="inlineStr">
        <is>
          <t>CA, MI, GA</t>
        </is>
      </c>
      <c r="N2133" t="inlineStr">
        <is>
          <t>No</t>
        </is>
      </c>
      <c r="O2133" t="inlineStr">
        <is>
          <t>Not stated</t>
        </is>
      </c>
      <c r="Q2133" s="9" t="inlineStr">
        <is>
          <t>https://grantcue.com/foundations/sffc-foundation-inc-205964342</t>
        </is>
      </c>
    </row>
    <row r="2134">
      <c r="A2134">
        <f>IF($E2134=$E2133,$A2133+1,1)</f>
        <v/>
      </c>
      <c r="B2134" t="inlineStr">
        <is>
          <t>The McDonnell Family Foundation</t>
        </is>
      </c>
      <c r="C2134" t="inlineStr">
        <is>
          <t>46-1448238</t>
        </is>
      </c>
      <c r="D2134" t="inlineStr">
        <is>
          <t>Tennessee</t>
        </is>
      </c>
      <c r="E2134" t="inlineStr">
        <is>
          <t>TN</t>
        </is>
      </c>
      <c r="F2134" t="n">
        <v>2024</v>
      </c>
      <c r="G2134" t="n">
        <v>1</v>
      </c>
      <c r="H2134" s="13" t="n">
        <v>1675210</v>
      </c>
      <c r="I2134" s="12" t="n">
        <v>25</v>
      </c>
      <c r="J2134" s="13" t="n">
        <v>25000</v>
      </c>
      <c r="K2134" s="13">
        <f>IFERROR($H2134/$I2134,"")</f>
        <v/>
      </c>
      <c r="L2134" s="13" t="n">
        <v>955210</v>
      </c>
      <c r="M2134" t="inlineStr">
        <is>
          <t>DC, CT</t>
        </is>
      </c>
      <c r="N2134" t="inlineStr">
        <is>
          <t>No</t>
        </is>
      </c>
      <c r="O2134" t="inlineStr">
        <is>
          <t>Not stated</t>
        </is>
      </c>
      <c r="Q2134" s="9" t="inlineStr">
        <is>
          <t>https://grantcue.com/foundations/the-mcdonnell-family-foundation-461448238</t>
        </is>
      </c>
    </row>
    <row r="2135">
      <c r="A2135">
        <f>IF($E2135=$E2134,$A2134+1,1)</f>
        <v/>
      </c>
      <c r="B2135" t="inlineStr">
        <is>
          <t>THE POWELL FOUNDATION</t>
        </is>
      </c>
      <c r="C2135" t="inlineStr">
        <is>
          <t>62-1819796</t>
        </is>
      </c>
      <c r="D2135" t="inlineStr">
        <is>
          <t>Tennessee</t>
        </is>
      </c>
      <c r="E2135" t="inlineStr">
        <is>
          <t>TN</t>
        </is>
      </c>
      <c r="F2135" t="n">
        <v>2024</v>
      </c>
      <c r="G2135" t="n">
        <v>1</v>
      </c>
      <c r="H2135" s="13" t="n">
        <v>1661295</v>
      </c>
      <c r="I2135" s="12" t="n">
        <v>41</v>
      </c>
      <c r="J2135" s="13" t="n">
        <v>25000</v>
      </c>
      <c r="K2135" s="13">
        <f>IFERROR($H2135/$I2135,"")</f>
        <v/>
      </c>
      <c r="L2135" s="13" t="n">
        <v>235000</v>
      </c>
      <c r="N2135" t="inlineStr">
        <is>
          <t>Yes</t>
        </is>
      </c>
      <c r="O2135" t="inlineStr">
        <is>
          <t>Not stated</t>
        </is>
      </c>
      <c r="Q2135" s="9" t="inlineStr">
        <is>
          <t>https://grantcue.com/foundations/the-powell-foundation-621819796</t>
        </is>
      </c>
    </row>
    <row r="2136">
      <c r="A2136">
        <f>IF($E2136=$E2135,$A2135+1,1)</f>
        <v/>
      </c>
      <c r="B2136" t="inlineStr">
        <is>
          <t>CLIFTON AND CLARA WARD FOUNDATION</t>
        </is>
      </c>
      <c r="C2136" t="inlineStr">
        <is>
          <t>58-1917676</t>
        </is>
      </c>
      <c r="D2136" t="inlineStr">
        <is>
          <t>Tennessee</t>
        </is>
      </c>
      <c r="E2136" t="inlineStr">
        <is>
          <t>TN</t>
        </is>
      </c>
      <c r="F2136" t="n">
        <v>2024</v>
      </c>
      <c r="G2136" t="n">
        <v>1</v>
      </c>
      <c r="H2136" s="13" t="n">
        <v>1634061</v>
      </c>
      <c r="I2136" s="12" t="n">
        <v>15</v>
      </c>
      <c r="J2136" s="13" t="n">
        <v>25000</v>
      </c>
      <c r="K2136" s="13">
        <f>IFERROR($H2136/$I2136,"")</f>
        <v/>
      </c>
      <c r="L2136" s="13" t="n">
        <v>799061</v>
      </c>
      <c r="M2136" t="inlineStr">
        <is>
          <t>IL, VA, GA</t>
        </is>
      </c>
      <c r="N2136" t="inlineStr">
        <is>
          <t>No</t>
        </is>
      </c>
      <c r="O2136" t="inlineStr">
        <is>
          <t>Not stated</t>
        </is>
      </c>
      <c r="Q2136" s="9" t="inlineStr">
        <is>
          <t>https://grantcue.com/foundations/clifton-and-clara-ward-foundation-581917676</t>
        </is>
      </c>
    </row>
    <row r="2137">
      <c r="A2137">
        <f>IF($E2137=$E2136,$A2136+1,1)</f>
        <v/>
      </c>
      <c r="B2137" t="inlineStr">
        <is>
          <t>WASHINGTON FOUNDATION</t>
        </is>
      </c>
      <c r="C2137" t="inlineStr">
        <is>
          <t>62-0649477</t>
        </is>
      </c>
      <c r="D2137" t="inlineStr">
        <is>
          <t>Tennessee</t>
        </is>
      </c>
      <c r="E2137" t="inlineStr">
        <is>
          <t>TN</t>
        </is>
      </c>
      <c r="F2137" t="n">
        <v>2025</v>
      </c>
      <c r="G2137" t="n">
        <v>2</v>
      </c>
      <c r="H2137" s="13" t="n">
        <v>1627000</v>
      </c>
      <c r="I2137" s="12" t="n">
        <v>173</v>
      </c>
      <c r="J2137" s="13" t="n">
        <v>5500</v>
      </c>
      <c r="K2137" s="13">
        <f>IFERROR($H2137/$I2137,"")</f>
        <v/>
      </c>
      <c r="L2137" s="13" t="n">
        <v>42000</v>
      </c>
      <c r="M2137" t="inlineStr">
        <is>
          <t>TX, DC, LA</t>
        </is>
      </c>
      <c r="N2137" t="inlineStr">
        <is>
          <t>No</t>
        </is>
      </c>
      <c r="O2137" t="inlineStr">
        <is>
          <t>Not stated</t>
        </is>
      </c>
      <c r="Q2137" s="9" t="inlineStr">
        <is>
          <t>https://grantcue.com/foundations/washington-foundation-620649477</t>
        </is>
      </c>
    </row>
    <row r="2138">
      <c r="A2138">
        <f>IF($E2138=$E2137,$A2137+1,1)</f>
        <v/>
      </c>
      <c r="B2138" t="inlineStr">
        <is>
          <t>CIGARRAN FAMILY FOUNDATION</t>
        </is>
      </c>
      <c r="C2138" t="inlineStr">
        <is>
          <t>20-5348055</t>
        </is>
      </c>
      <c r="D2138" t="inlineStr">
        <is>
          <t>Tennessee</t>
        </is>
      </c>
      <c r="E2138" t="inlineStr">
        <is>
          <t>TN</t>
        </is>
      </c>
      <c r="F2138" t="n">
        <v>2024</v>
      </c>
      <c r="G2138" t="n">
        <v>1</v>
      </c>
      <c r="H2138" s="13" t="n">
        <v>1582375</v>
      </c>
      <c r="I2138" s="12" t="n">
        <v>14</v>
      </c>
      <c r="J2138" s="13" t="n">
        <v>4000</v>
      </c>
      <c r="K2138" s="13">
        <f>IFERROR($H2138/$I2138,"")</f>
        <v/>
      </c>
      <c r="L2138" s="13" t="n">
        <v>1147175</v>
      </c>
      <c r="M2138" t="inlineStr">
        <is>
          <t>MA, PA, NC</t>
        </is>
      </c>
      <c r="N2138" t="inlineStr">
        <is>
          <t>No</t>
        </is>
      </c>
      <c r="O2138" t="inlineStr">
        <is>
          <t>Not stated</t>
        </is>
      </c>
      <c r="Q2138" s="9" t="inlineStr">
        <is>
          <t>https://grantcue.com/foundations/cigarran-family-foundation-205348055</t>
        </is>
      </c>
    </row>
    <row r="2139">
      <c r="A2139">
        <f>IF($E2139=$E2138,$A2138+1,1)</f>
        <v/>
      </c>
      <c r="B2139" t="inlineStr">
        <is>
          <t>MARY GALLOWAY HOME</t>
        </is>
      </c>
      <c r="C2139" t="inlineStr">
        <is>
          <t>62-0536730</t>
        </is>
      </c>
      <c r="D2139" t="inlineStr">
        <is>
          <t>Tennessee</t>
        </is>
      </c>
      <c r="E2139" t="inlineStr">
        <is>
          <t>TN</t>
        </is>
      </c>
      <c r="F2139" t="n">
        <v>2024</v>
      </c>
      <c r="G2139" t="n">
        <v>2</v>
      </c>
      <c r="H2139" s="13" t="n">
        <v>1562420</v>
      </c>
      <c r="I2139" s="12" t="n">
        <v>24</v>
      </c>
      <c r="J2139" s="13" t="n">
        <v>50000</v>
      </c>
      <c r="K2139" s="13">
        <f>IFERROR($H2139/$I2139,"")</f>
        <v/>
      </c>
      <c r="L2139" s="13" t="n">
        <v>395220</v>
      </c>
      <c r="M2139" t="inlineStr">
        <is>
          <t>MS</t>
        </is>
      </c>
      <c r="N2139" t="inlineStr">
        <is>
          <t>No</t>
        </is>
      </c>
      <c r="O2139" t="inlineStr">
        <is>
          <t>Yes</t>
        </is>
      </c>
      <c r="Q2139" s="9" t="inlineStr">
        <is>
          <t>https://grantcue.com/foundations/mary-galloway-home-620536730</t>
        </is>
      </c>
    </row>
    <row r="2140">
      <c r="A2140">
        <f>IF($E2140=$E2139,$A2139+1,1)</f>
        <v/>
      </c>
      <c r="B2140" t="inlineStr">
        <is>
          <t>COMMONWEALTH TRANSFUSION FOUNDATION</t>
        </is>
      </c>
      <c r="C2140" t="inlineStr">
        <is>
          <t>54-1562993</t>
        </is>
      </c>
      <c r="D2140" t="inlineStr">
        <is>
          <t>Tennessee</t>
        </is>
      </c>
      <c r="E2140" t="inlineStr">
        <is>
          <t>TN</t>
        </is>
      </c>
      <c r="F2140" t="n">
        <v>2023</v>
      </c>
      <c r="G2140" t="n">
        <v>1</v>
      </c>
      <c r="H2140" s="13" t="n">
        <v>1528417</v>
      </c>
      <c r="I2140" s="12" t="n">
        <v>40</v>
      </c>
      <c r="J2140" s="13" t="n">
        <v>2739</v>
      </c>
      <c r="K2140" s="13">
        <f>IFERROR($H2140/$I2140,"")</f>
        <v/>
      </c>
      <c r="L2140" s="13" t="n">
        <v>473000</v>
      </c>
      <c r="M2140" t="inlineStr">
        <is>
          <t>VA, CA, CAPETOWN</t>
        </is>
      </c>
      <c r="N2140" t="inlineStr">
        <is>
          <t>No</t>
        </is>
      </c>
      <c r="O2140" t="inlineStr">
        <is>
          <t>Not stated</t>
        </is>
      </c>
      <c r="Q2140" s="9" t="inlineStr">
        <is>
          <t>https://grantcue.com/foundations/commonwealth-transfusion-foundation-541562993</t>
        </is>
      </c>
    </row>
    <row r="2141">
      <c r="A2141">
        <f>IF($E2141=$E2140,$A2140+1,1)</f>
        <v/>
      </c>
      <c r="B2141" t="inlineStr">
        <is>
          <t>The Bornblum Foundation</t>
        </is>
      </c>
      <c r="C2141" t="inlineStr">
        <is>
          <t>62-1448070</t>
        </is>
      </c>
      <c r="D2141" t="inlineStr">
        <is>
          <t>Tennessee</t>
        </is>
      </c>
      <c r="E2141" t="inlineStr">
        <is>
          <t>TN</t>
        </is>
      </c>
      <c r="F2141" t="n">
        <v>2024</v>
      </c>
      <c r="G2141" t="n">
        <v>1</v>
      </c>
      <c r="H2141" s="13" t="n">
        <v>1506300</v>
      </c>
      <c r="I2141" s="12" t="n">
        <v>22</v>
      </c>
      <c r="J2141" s="13" t="n">
        <v>5000</v>
      </c>
      <c r="K2141" s="13">
        <f>IFERROR($H2141/$I2141,"")</f>
        <v/>
      </c>
      <c r="L2141" s="13" t="n">
        <v>1225000</v>
      </c>
      <c r="M2141" t="inlineStr">
        <is>
          <t>NY, NJ, IL</t>
        </is>
      </c>
      <c r="N2141" t="inlineStr">
        <is>
          <t>Yes</t>
        </is>
      </c>
      <c r="O2141" t="inlineStr">
        <is>
          <t>Not stated</t>
        </is>
      </c>
      <c r="Q2141" s="9" t="inlineStr">
        <is>
          <t>https://grantcue.com/foundations/the-bornblum-foundation-621448070</t>
        </is>
      </c>
    </row>
    <row r="2142">
      <c r="A2142">
        <f>IF($E2142=$E2141,$A2141+1,1)</f>
        <v/>
      </c>
      <c r="B2142" t="inlineStr">
        <is>
          <t>AHB FOUNDATION INC</t>
        </is>
      </c>
      <c r="C2142" t="inlineStr">
        <is>
          <t>62-1867424</t>
        </is>
      </c>
      <c r="D2142" t="inlineStr">
        <is>
          <t>Tennessee</t>
        </is>
      </c>
      <c r="E2142" t="inlineStr">
        <is>
          <t>TN</t>
        </is>
      </c>
      <c r="F2142" t="n">
        <v>2024</v>
      </c>
      <c r="G2142" t="n">
        <v>1</v>
      </c>
      <c r="H2142" s="13" t="n">
        <v>1472797</v>
      </c>
      <c r="I2142" s="12" t="n">
        <v>38</v>
      </c>
      <c r="J2142" s="13" t="n">
        <v>10000</v>
      </c>
      <c r="K2142" s="13">
        <f>IFERROR($H2142/$I2142,"")</f>
        <v/>
      </c>
      <c r="L2142" s="13" t="n">
        <v>496000</v>
      </c>
      <c r="M2142" t="inlineStr">
        <is>
          <t>LA, CO, CA</t>
        </is>
      </c>
      <c r="N2142" t="inlineStr">
        <is>
          <t>Yes</t>
        </is>
      </c>
      <c r="O2142" t="inlineStr">
        <is>
          <t>Yes</t>
        </is>
      </c>
      <c r="Q2142" s="9" t="inlineStr">
        <is>
          <t>https://grantcue.com/foundations/ahb-foundation-inc-c-o-steiner-and-ellis-pllc-621867424</t>
        </is>
      </c>
    </row>
    <row r="2143">
      <c r="A2143">
        <f>IF($E2143=$E2142,$A2142+1,1)</f>
        <v/>
      </c>
      <c r="B2143" t="inlineStr">
        <is>
          <t>THE BOEDECKER FOUNDATION</t>
        </is>
      </c>
      <c r="C2143" t="inlineStr">
        <is>
          <t>20-8495254</t>
        </is>
      </c>
      <c r="D2143" t="inlineStr">
        <is>
          <t>Tennessee</t>
        </is>
      </c>
      <c r="E2143" t="inlineStr">
        <is>
          <t>TN</t>
        </is>
      </c>
      <c r="F2143" t="n">
        <v>2024</v>
      </c>
      <c r="G2143" t="n">
        <v>1</v>
      </c>
      <c r="H2143" s="13" t="n">
        <v>1462970</v>
      </c>
      <c r="I2143" s="12" t="n">
        <v>60</v>
      </c>
      <c r="J2143" s="13" t="n">
        <v>15000</v>
      </c>
      <c r="K2143" s="13">
        <f>IFERROR($H2143/$I2143,"")</f>
        <v/>
      </c>
      <c r="L2143" s="13" t="n">
        <v>100000</v>
      </c>
      <c r="M2143" t="inlineStr">
        <is>
          <t>CO, NY, TX</t>
        </is>
      </c>
      <c r="N2143" t="inlineStr">
        <is>
          <t>No</t>
        </is>
      </c>
      <c r="O2143" t="inlineStr">
        <is>
          <t>Not stated</t>
        </is>
      </c>
      <c r="Q2143" s="9" t="inlineStr">
        <is>
          <t>https://grantcue.com/foundations/the-boedecker-foundation-208495254</t>
        </is>
      </c>
    </row>
    <row r="2144">
      <c r="A2144">
        <f>IF($E2144=$E2143,$A2143+1,1)</f>
        <v/>
      </c>
      <c r="B2144" t="inlineStr">
        <is>
          <t>DEVINE-MAJORS FOUNDATION</t>
        </is>
      </c>
      <c r="C2144" t="inlineStr">
        <is>
          <t>27-1405032</t>
        </is>
      </c>
      <c r="D2144" t="inlineStr">
        <is>
          <t>Tennessee</t>
        </is>
      </c>
      <c r="E2144" t="inlineStr">
        <is>
          <t>TN</t>
        </is>
      </c>
      <c r="F2144" t="n">
        <v>2024</v>
      </c>
      <c r="G2144" t="n">
        <v>1</v>
      </c>
      <c r="H2144" s="13" t="n">
        <v>1460801</v>
      </c>
      <c r="I2144" s="12" t="n">
        <v>33</v>
      </c>
      <c r="J2144" s="13" t="n">
        <v>6000</v>
      </c>
      <c r="K2144" s="13">
        <f>IFERROR($H2144/$I2144,"")</f>
        <v/>
      </c>
      <c r="L2144" s="13" t="n">
        <v>344334</v>
      </c>
      <c r="M2144" t="inlineStr">
        <is>
          <t>MO, DC, CA</t>
        </is>
      </c>
      <c r="N2144" t="inlineStr">
        <is>
          <t>No</t>
        </is>
      </c>
      <c r="O2144" t="inlineStr">
        <is>
          <t>Not stated</t>
        </is>
      </c>
      <c r="Q2144" s="9" t="inlineStr">
        <is>
          <t>https://grantcue.com/foundations/devine-majors-foundation-271405032</t>
        </is>
      </c>
    </row>
    <row r="2145">
      <c r="A2145">
        <f>IF($E2145=$E2144,$A2144+1,1)</f>
        <v/>
      </c>
      <c r="B2145" t="inlineStr">
        <is>
          <t>BELL FAMILY CHARITABLE TRUST</t>
        </is>
      </c>
      <c r="C2145" t="inlineStr">
        <is>
          <t>88-6568724</t>
        </is>
      </c>
      <c r="D2145" t="inlineStr">
        <is>
          <t>Tennessee</t>
        </is>
      </c>
      <c r="E2145" t="inlineStr">
        <is>
          <t>TN</t>
        </is>
      </c>
      <c r="F2145" t="n">
        <v>2024</v>
      </c>
      <c r="G2145" t="n">
        <v>3</v>
      </c>
      <c r="H2145" s="13" t="n">
        <v>1424318</v>
      </c>
      <c r="I2145" s="12" t="n">
        <v>6</v>
      </c>
      <c r="J2145" s="13" t="n">
        <v>208023.5</v>
      </c>
      <c r="K2145" s="13">
        <f>IFERROR($H2145/$I2145,"")</f>
        <v/>
      </c>
      <c r="L2145" s="13" t="n">
        <v>485123</v>
      </c>
      <c r="M2145" t="inlineStr">
        <is>
          <t>VA, NY, CO</t>
        </is>
      </c>
      <c r="N2145" t="inlineStr">
        <is>
          <t>No</t>
        </is>
      </c>
      <c r="O2145" t="inlineStr">
        <is>
          <t>Not stated</t>
        </is>
      </c>
      <c r="Q2145" s="9" t="inlineStr">
        <is>
          <t>https://grantcue.com/foundations/bell-family-charitable-trust-886568724</t>
        </is>
      </c>
    </row>
    <row r="2146">
      <c r="A2146">
        <f>IF($E2146=$E2145,$A2145+1,1)</f>
        <v/>
      </c>
      <c r="B2146" t="inlineStr">
        <is>
          <t>JOHN DUSTIN BUCKMAN CHARITABLE TRUST</t>
        </is>
      </c>
      <c r="C2146" t="inlineStr">
        <is>
          <t>62-6155483</t>
        </is>
      </c>
      <c r="D2146" t="inlineStr">
        <is>
          <t>Tennessee</t>
        </is>
      </c>
      <c r="E2146" t="inlineStr">
        <is>
          <t>TN</t>
        </is>
      </c>
      <c r="F2146" t="n">
        <v>2024</v>
      </c>
      <c r="G2146" t="n">
        <v>1</v>
      </c>
      <c r="H2146" s="13" t="n">
        <v>1398040</v>
      </c>
      <c r="I2146" s="12" t="n">
        <v>19</v>
      </c>
      <c r="J2146" s="13" t="n">
        <v>40000</v>
      </c>
      <c r="K2146" s="13">
        <f>IFERROR($H2146/$I2146,"")</f>
        <v/>
      </c>
      <c r="L2146" s="13" t="n">
        <v>349020</v>
      </c>
      <c r="N2146" t="inlineStr">
        <is>
          <t>Yes</t>
        </is>
      </c>
      <c r="O2146" t="inlineStr">
        <is>
          <t>Not stated</t>
        </is>
      </c>
      <c r="Q2146" s="9" t="inlineStr">
        <is>
          <t>https://grantcue.com/foundations/john-dustin-buckman-charitable-trust-626155483</t>
        </is>
      </c>
    </row>
    <row r="2147">
      <c r="A2147">
        <f>IF($E2147=$E2146,$A2146+1,1)</f>
        <v/>
      </c>
      <c r="B2147" t="inlineStr">
        <is>
          <t>JAMES W CARELL CHARITABLE TRUST</t>
        </is>
      </c>
      <c r="C2147" t="inlineStr">
        <is>
          <t>45-1555589</t>
        </is>
      </c>
      <c r="D2147" t="inlineStr">
        <is>
          <t>Tennessee</t>
        </is>
      </c>
      <c r="E2147" t="inlineStr">
        <is>
          <t>TN</t>
        </is>
      </c>
      <c r="F2147" t="n">
        <v>2025</v>
      </c>
      <c r="G2147" t="n">
        <v>2</v>
      </c>
      <c r="H2147" s="13" t="n">
        <v>1392000</v>
      </c>
      <c r="I2147" s="12" t="n">
        <v>52</v>
      </c>
      <c r="J2147" s="13" t="n">
        <v>16000</v>
      </c>
      <c r="K2147" s="13">
        <f>IFERROR($H2147/$I2147,"")</f>
        <v/>
      </c>
      <c r="L2147" s="13" t="n">
        <v>275000</v>
      </c>
      <c r="M2147" t="inlineStr">
        <is>
          <t>SC, CT, NC</t>
        </is>
      </c>
      <c r="N2147" t="inlineStr">
        <is>
          <t>Yes</t>
        </is>
      </c>
      <c r="O2147" t="inlineStr">
        <is>
          <t>Yes</t>
        </is>
      </c>
      <c r="Q2147" s="9" t="inlineStr">
        <is>
          <t>https://grantcue.com/foundations/james-w-carell-charitable-trust-co-cumberland-trust-company-451555589</t>
        </is>
      </c>
    </row>
    <row r="2148">
      <c r="A2148">
        <f>IF($E2148=$E2147,$A2147+1,1)</f>
        <v/>
      </c>
      <c r="B2148" t="inlineStr">
        <is>
          <t>THE HERMOINE &amp; GLEN NELSON FOUNDATION</t>
        </is>
      </c>
      <c r="C2148" t="inlineStr">
        <is>
          <t>62-1317088</t>
        </is>
      </c>
      <c r="D2148" t="inlineStr">
        <is>
          <t>Tennessee</t>
        </is>
      </c>
      <c r="E2148" t="inlineStr">
        <is>
          <t>TN</t>
        </is>
      </c>
      <c r="F2148" t="n">
        <v>2025</v>
      </c>
      <c r="G2148" t="n">
        <v>2</v>
      </c>
      <c r="H2148" s="13" t="n">
        <v>1380000</v>
      </c>
      <c r="I2148" s="12" t="n">
        <v>15</v>
      </c>
      <c r="J2148" s="13" t="n">
        <v>70000</v>
      </c>
      <c r="K2148" s="13">
        <f>IFERROR($H2148/$I2148,"")</f>
        <v/>
      </c>
      <c r="L2148" s="13" t="n">
        <v>250000</v>
      </c>
      <c r="N2148" t="inlineStr">
        <is>
          <t>No</t>
        </is>
      </c>
      <c r="O2148" t="inlineStr">
        <is>
          <t>Not stated</t>
        </is>
      </c>
      <c r="Q2148" s="9" t="inlineStr">
        <is>
          <t>https://grantcue.com/foundations/the-hermoine-and-glen-nelson-foundation-621317088</t>
        </is>
      </c>
    </row>
    <row r="2149">
      <c r="A2149">
        <f>IF($E2149=$E2148,$A2148+1,1)</f>
        <v/>
      </c>
      <c r="B2149" t="inlineStr">
        <is>
          <t>STEVE AND LISA FROST FAMILY FOUNDATION</t>
        </is>
      </c>
      <c r="C2149" t="inlineStr">
        <is>
          <t>86-1277174</t>
        </is>
      </c>
      <c r="D2149" t="inlineStr">
        <is>
          <t>Tennessee</t>
        </is>
      </c>
      <c r="E2149" t="inlineStr">
        <is>
          <t>TN</t>
        </is>
      </c>
      <c r="F2149" t="n">
        <v>2025</v>
      </c>
      <c r="G2149" t="n">
        <v>2</v>
      </c>
      <c r="H2149" s="13" t="n">
        <v>1364200</v>
      </c>
      <c r="I2149" s="12" t="n">
        <v>34</v>
      </c>
      <c r="J2149" s="13" t="n">
        <v>30000</v>
      </c>
      <c r="K2149" s="13">
        <f>IFERROR($H2149/$I2149,"")</f>
        <v/>
      </c>
      <c r="L2149" s="13" t="n">
        <v>150000</v>
      </c>
      <c r="M2149" t="inlineStr">
        <is>
          <t>CA</t>
        </is>
      </c>
      <c r="N2149" t="inlineStr">
        <is>
          <t>No</t>
        </is>
      </c>
      <c r="O2149" t="inlineStr">
        <is>
          <t>Not stated</t>
        </is>
      </c>
      <c r="Q2149" s="9" t="inlineStr">
        <is>
          <t>https://grantcue.com/foundations/steve-and-lisa-frost-family-foundation-861277174</t>
        </is>
      </c>
    </row>
    <row r="2150">
      <c r="A2150">
        <f>IF($E2150=$E2149,$A2149+1,1)</f>
        <v/>
      </c>
      <c r="B2150" t="inlineStr">
        <is>
          <t>James E Campbell Family Foundation 26-3889180</t>
        </is>
      </c>
      <c r="C2150" t="inlineStr">
        <is>
          <t>26-3889180</t>
        </is>
      </c>
      <c r="D2150" t="inlineStr">
        <is>
          <t>Tennessee</t>
        </is>
      </c>
      <c r="E2150" t="inlineStr">
        <is>
          <t>TN</t>
        </is>
      </c>
      <c r="F2150" t="n">
        <v>2025</v>
      </c>
      <c r="G2150" t="n">
        <v>3</v>
      </c>
      <c r="H2150" s="13" t="n">
        <v>1357555</v>
      </c>
      <c r="I2150" s="12" t="n">
        <v>33</v>
      </c>
      <c r="J2150" s="13" t="n">
        <v>10000</v>
      </c>
      <c r="K2150" s="13">
        <f>IFERROR($H2150/$I2150,"")</f>
        <v/>
      </c>
      <c r="L2150" s="13" t="n">
        <v>240000</v>
      </c>
      <c r="M2150" t="inlineStr">
        <is>
          <t>OH, WA, TX</t>
        </is>
      </c>
      <c r="N2150" t="inlineStr">
        <is>
          <t>Yes</t>
        </is>
      </c>
      <c r="O2150" t="inlineStr">
        <is>
          <t>Not stated</t>
        </is>
      </c>
      <c r="Q2150" s="9" t="inlineStr">
        <is>
          <t>https://grantcue.com/foundations/james-e-campbell-family-foundation-26-3889180-263889180</t>
        </is>
      </c>
    </row>
    <row r="2151">
      <c r="A2151">
        <f>IF($E2151=$E2150,$A2150+1,1)</f>
        <v/>
      </c>
      <c r="B2151" t="inlineStr">
        <is>
          <t>3CLANE FAMILY FOUNDATION INC</t>
        </is>
      </c>
      <c r="C2151" t="inlineStr">
        <is>
          <t>46-4056278</t>
        </is>
      </c>
      <c r="D2151" t="inlineStr">
        <is>
          <t>Tennessee</t>
        </is>
      </c>
      <c r="E2151" t="inlineStr">
        <is>
          <t>TN</t>
        </is>
      </c>
      <c r="F2151" t="n">
        <v>2025</v>
      </c>
      <c r="G2151" t="n">
        <v>2</v>
      </c>
      <c r="H2151" s="13" t="n">
        <v>1339184</v>
      </c>
      <c r="I2151" s="12" t="n">
        <v>25</v>
      </c>
      <c r="J2151" s="13" t="n">
        <v>2400</v>
      </c>
      <c r="K2151" s="13">
        <f>IFERROR($H2151/$I2151,"")</f>
        <v/>
      </c>
      <c r="L2151" s="13" t="n">
        <v>1101000</v>
      </c>
      <c r="M2151" t="inlineStr">
        <is>
          <t>FL, GA, OK</t>
        </is>
      </c>
      <c r="N2151" t="inlineStr">
        <is>
          <t>No</t>
        </is>
      </c>
      <c r="O2151" t="inlineStr">
        <is>
          <t>Not stated</t>
        </is>
      </c>
      <c r="Q2151" s="9" t="inlineStr">
        <is>
          <t>https://grantcue.com/foundations/3clane-family-foundation-inc-464056278</t>
        </is>
      </c>
    </row>
    <row r="2152">
      <c r="A2152">
        <f>IF($E2152=$E2151,$A2151+1,1)</f>
        <v/>
      </c>
      <c r="B2152" t="inlineStr">
        <is>
          <t>Thomas W Briggs Foundation Inc</t>
        </is>
      </c>
      <c r="C2152" t="inlineStr">
        <is>
          <t>62-6039986</t>
        </is>
      </c>
      <c r="D2152" t="inlineStr">
        <is>
          <t>Tennessee</t>
        </is>
      </c>
      <c r="E2152" t="inlineStr">
        <is>
          <t>TN</t>
        </is>
      </c>
      <c r="F2152" t="n">
        <v>2024</v>
      </c>
      <c r="G2152" t="n">
        <v>2</v>
      </c>
      <c r="H2152" s="13" t="n">
        <v>1326850</v>
      </c>
      <c r="I2152" s="12" t="n">
        <v>57</v>
      </c>
      <c r="J2152" s="13" t="n">
        <v>20000</v>
      </c>
      <c r="K2152" s="13">
        <f>IFERROR($H2152/$I2152,"")</f>
        <v/>
      </c>
      <c r="L2152" s="13" t="n">
        <v>80000</v>
      </c>
      <c r="M2152" t="inlineStr">
        <is>
          <t>MA, IL</t>
        </is>
      </c>
      <c r="N2152" t="inlineStr">
        <is>
          <t>Yes</t>
        </is>
      </c>
      <c r="O2152" t="inlineStr">
        <is>
          <t>Yes</t>
        </is>
      </c>
      <c r="P2152" s="9" t="inlineStr">
        <is>
          <t>https://www.thomaswbriggsfoundation.org/</t>
        </is>
      </c>
      <c r="Q2152" s="9" t="inlineStr">
        <is>
          <t>https://grantcue.com/foundations/thomas-w-briggs-foundation-inc-626039986</t>
        </is>
      </c>
    </row>
    <row r="2153">
      <c r="A2153">
        <f>IF($E2153=$E2152,$A2152+1,1)</f>
        <v/>
      </c>
      <c r="B2153" t="inlineStr">
        <is>
          <t>Covenant Legacy Foundation</t>
        </is>
      </c>
      <c r="C2153" t="inlineStr">
        <is>
          <t>26-3889261</t>
        </is>
      </c>
      <c r="D2153" t="inlineStr">
        <is>
          <t>Tennessee</t>
        </is>
      </c>
      <c r="E2153" t="inlineStr">
        <is>
          <t>TN</t>
        </is>
      </c>
      <c r="F2153" t="n">
        <v>2025</v>
      </c>
      <c r="G2153" t="n">
        <v>3</v>
      </c>
      <c r="H2153" s="13" t="n">
        <v>1317161</v>
      </c>
      <c r="I2153" s="12" t="n">
        <v>49</v>
      </c>
      <c r="J2153" s="13" t="n">
        <v>15000</v>
      </c>
      <c r="K2153" s="13">
        <f>IFERROR($H2153/$I2153,"")</f>
        <v/>
      </c>
      <c r="L2153" s="13" t="n">
        <v>129000</v>
      </c>
      <c r="M2153" t="inlineStr">
        <is>
          <t>WA, OK, TX</t>
        </is>
      </c>
      <c r="N2153" t="inlineStr">
        <is>
          <t>Yes</t>
        </is>
      </c>
      <c r="O2153" t="inlineStr">
        <is>
          <t>Not stated</t>
        </is>
      </c>
      <c r="Q2153" s="9" t="inlineStr">
        <is>
          <t>https://grantcue.com/foundations/covenant-legacy-foundation-263889261</t>
        </is>
      </c>
    </row>
    <row r="2154">
      <c r="A2154">
        <f>IF($E2154=$E2153,$A2153+1,1)</f>
        <v/>
      </c>
      <c r="B2154" t="inlineStr">
        <is>
          <t>LOUISIANA-PACIFIC FOUNDATION</t>
        </is>
      </c>
      <c r="C2154" t="inlineStr">
        <is>
          <t>23-7268660</t>
        </is>
      </c>
      <c r="D2154" t="inlineStr">
        <is>
          <t>Tennessee</t>
        </is>
      </c>
      <c r="E2154" t="inlineStr">
        <is>
          <t>TN</t>
        </is>
      </c>
      <c r="F2154" t="n">
        <v>2025</v>
      </c>
      <c r="G2154" t="n">
        <v>2</v>
      </c>
      <c r="H2154" s="13" t="n">
        <v>1300795</v>
      </c>
      <c r="I2154" s="12" t="n">
        <v>190</v>
      </c>
      <c r="J2154" s="13" t="n">
        <v>4702</v>
      </c>
      <c r="K2154" s="13">
        <f>IFERROR($H2154/$I2154,"")</f>
        <v/>
      </c>
      <c r="L2154" s="13" t="n">
        <v>100000</v>
      </c>
      <c r="M2154" t="inlineStr">
        <is>
          <t>WI, VA, NC</t>
        </is>
      </c>
      <c r="N2154" t="inlineStr">
        <is>
          <t>Yes</t>
        </is>
      </c>
      <c r="O2154" t="inlineStr">
        <is>
          <t>Not stated</t>
        </is>
      </c>
      <c r="Q2154" s="9" t="inlineStr">
        <is>
          <t>https://grantcue.com/foundations/louisiana-pacific-foundation-237268660</t>
        </is>
      </c>
    </row>
    <row r="2155">
      <c r="A2155">
        <f>IF($E2155=$E2154,$A2154+1,1)</f>
        <v/>
      </c>
      <c r="B2155" t="inlineStr">
        <is>
          <t>Charles &amp; Debby Campbell Family Foundation</t>
        </is>
      </c>
      <c r="C2155" t="inlineStr">
        <is>
          <t>26-3889103</t>
        </is>
      </c>
      <c r="D2155" t="inlineStr">
        <is>
          <t>Tennessee</t>
        </is>
      </c>
      <c r="E2155" t="inlineStr">
        <is>
          <t>TN</t>
        </is>
      </c>
      <c r="F2155" t="n">
        <v>2025</v>
      </c>
      <c r="G2155" t="n">
        <v>3</v>
      </c>
      <c r="H2155" s="13" t="n">
        <v>1296005</v>
      </c>
      <c r="I2155" s="12" t="n">
        <v>29</v>
      </c>
      <c r="J2155" s="13" t="n">
        <v>21000</v>
      </c>
      <c r="K2155" s="13">
        <f>IFERROR($H2155/$I2155,"")</f>
        <v/>
      </c>
      <c r="L2155" s="13" t="n">
        <v>250000</v>
      </c>
      <c r="M2155" t="inlineStr">
        <is>
          <t>OR, TX, NC</t>
        </is>
      </c>
      <c r="N2155" t="inlineStr">
        <is>
          <t>Yes</t>
        </is>
      </c>
      <c r="O2155" t="inlineStr">
        <is>
          <t>Not stated</t>
        </is>
      </c>
      <c r="Q2155" s="9" t="inlineStr">
        <is>
          <t>https://grantcue.com/foundations/charles-and-debby-campbell-family-foundation-263889103</t>
        </is>
      </c>
    </row>
    <row r="2156">
      <c r="A2156">
        <f>IF($E2156=$E2155,$A2155+1,1)</f>
        <v/>
      </c>
      <c r="B2156" t="inlineStr">
        <is>
          <t>THE AHRENDTS-COUCH FAMILY FOUNDATION</t>
        </is>
      </c>
      <c r="C2156" t="inlineStr">
        <is>
          <t>45-3821338</t>
        </is>
      </c>
      <c r="D2156" t="inlineStr">
        <is>
          <t>Tennessee</t>
        </is>
      </c>
      <c r="E2156" t="inlineStr">
        <is>
          <t>TN</t>
        </is>
      </c>
      <c r="F2156" t="n">
        <v>2024</v>
      </c>
      <c r="G2156" t="n">
        <v>1</v>
      </c>
      <c r="H2156" s="13" t="n">
        <v>1293735</v>
      </c>
      <c r="I2156" s="12" t="n">
        <v>19</v>
      </c>
      <c r="J2156" s="13" t="n">
        <v>40000</v>
      </c>
      <c r="K2156" s="13">
        <f>IFERROR($H2156/$I2156,"")</f>
        <v/>
      </c>
      <c r="L2156" s="13" t="n">
        <v>433333</v>
      </c>
      <c r="M2156" t="inlineStr">
        <is>
          <t>CA, IN, GA</t>
        </is>
      </c>
      <c r="N2156" t="inlineStr">
        <is>
          <t>No</t>
        </is>
      </c>
      <c r="O2156" t="inlineStr">
        <is>
          <t>Not stated</t>
        </is>
      </c>
      <c r="Q2156" s="9" t="inlineStr">
        <is>
          <t>https://grantcue.com/foundations/the-ahrendts-couch-family-foundation-453821338</t>
        </is>
      </c>
    </row>
    <row r="2157">
      <c r="A2157">
        <f>IF($E2157=$E2156,$A2156+1,1)</f>
        <v/>
      </c>
      <c r="B2157" t="inlineStr">
        <is>
          <t>WTC FOUNDATION</t>
        </is>
      </c>
      <c r="C2157" t="inlineStr">
        <is>
          <t>02-0779716</t>
        </is>
      </c>
      <c r="D2157" t="inlineStr">
        <is>
          <t>Tennessee</t>
        </is>
      </c>
      <c r="E2157" t="inlineStr">
        <is>
          <t>TN</t>
        </is>
      </c>
      <c r="F2157" t="n">
        <v>2025</v>
      </c>
      <c r="G2157" t="n">
        <v>2</v>
      </c>
      <c r="H2157" s="13" t="n">
        <v>1291305</v>
      </c>
      <c r="I2157" s="12" t="n">
        <v>31</v>
      </c>
      <c r="J2157" s="13" t="n">
        <v>1500</v>
      </c>
      <c r="K2157" s="13">
        <f>IFERROR($H2157/$I2157,"")</f>
        <v/>
      </c>
      <c r="L2157" s="13" t="n">
        <v>600000</v>
      </c>
      <c r="M2157" t="inlineStr">
        <is>
          <t>GA, OH</t>
        </is>
      </c>
      <c r="N2157" t="inlineStr">
        <is>
          <t>No</t>
        </is>
      </c>
      <c r="O2157" t="inlineStr">
        <is>
          <t>Not stated</t>
        </is>
      </c>
      <c r="Q2157" s="9" t="inlineStr">
        <is>
          <t>https://grantcue.com/foundations/wtc-foundation-020779716</t>
        </is>
      </c>
    </row>
    <row r="2158">
      <c r="A2158">
        <f>IF($E2158=$E2157,$A2157+1,1)</f>
        <v/>
      </c>
      <c r="B2158" t="inlineStr">
        <is>
          <t>RUCKER-DONNELL FOUNDATION</t>
        </is>
      </c>
      <c r="C2158" t="inlineStr">
        <is>
          <t>62-1856912</t>
        </is>
      </c>
      <c r="D2158" t="inlineStr">
        <is>
          <t>Tennessee</t>
        </is>
      </c>
      <c r="E2158" t="inlineStr">
        <is>
          <t>TN</t>
        </is>
      </c>
      <c r="F2158" t="n">
        <v>2025</v>
      </c>
      <c r="G2158" t="n">
        <v>2</v>
      </c>
      <c r="H2158" s="13" t="n">
        <v>1278650</v>
      </c>
      <c r="I2158" s="12" t="n">
        <v>24</v>
      </c>
      <c r="J2158" s="13" t="n">
        <v>14000</v>
      </c>
      <c r="K2158" s="13">
        <f>IFERROR($H2158/$I2158,"")</f>
        <v/>
      </c>
      <c r="L2158" s="13" t="n">
        <v>502500</v>
      </c>
      <c r="M2158" t="inlineStr">
        <is>
          <t>WI, SC, CA</t>
        </is>
      </c>
      <c r="N2158" t="inlineStr">
        <is>
          <t>Yes</t>
        </is>
      </c>
      <c r="O2158" t="inlineStr">
        <is>
          <t>Not stated</t>
        </is>
      </c>
      <c r="Q2158" s="9" t="inlineStr">
        <is>
          <t>https://grantcue.com/foundations/rucker-donnell-foundation-621856912</t>
        </is>
      </c>
    </row>
    <row r="2159">
      <c r="A2159">
        <f>IF($E2159=$E2158,$A2158+1,1)</f>
        <v/>
      </c>
      <c r="B2159" t="inlineStr">
        <is>
          <t>CHARLES P WILSON FOUNDATION INC</t>
        </is>
      </c>
      <c r="C2159" t="inlineStr">
        <is>
          <t>32-0249019</t>
        </is>
      </c>
      <c r="D2159" t="inlineStr">
        <is>
          <t>Tennessee</t>
        </is>
      </c>
      <c r="E2159" t="inlineStr">
        <is>
          <t>TN</t>
        </is>
      </c>
      <c r="F2159" t="n">
        <v>2024</v>
      </c>
      <c r="G2159" t="n">
        <v>1</v>
      </c>
      <c r="H2159" s="13" t="n">
        <v>1267240</v>
      </c>
      <c r="I2159" s="12" t="n">
        <v>35</v>
      </c>
      <c r="J2159" s="13" t="n">
        <v>10000</v>
      </c>
      <c r="K2159" s="13">
        <f>IFERROR($H2159/$I2159,"")</f>
        <v/>
      </c>
      <c r="L2159" s="13" t="n">
        <v>193500</v>
      </c>
      <c r="M2159" t="inlineStr">
        <is>
          <t>KY, MI, CA</t>
        </is>
      </c>
      <c r="N2159" t="inlineStr">
        <is>
          <t>Yes</t>
        </is>
      </c>
      <c r="O2159" t="inlineStr">
        <is>
          <t>Not stated</t>
        </is>
      </c>
      <c r="Q2159" s="9" t="inlineStr">
        <is>
          <t>https://grantcue.com/foundations/charles-p-wilson-foundation-inc-320249019</t>
        </is>
      </c>
    </row>
    <row r="2160">
      <c r="A2160">
        <f>IF($E2160=$E2159,$A2159+1,1)</f>
        <v/>
      </c>
      <c r="B2160" t="inlineStr">
        <is>
          <t>NISSAN FOUNDATION</t>
        </is>
      </c>
      <c r="C2160" t="inlineStr">
        <is>
          <t>95-4413799</t>
        </is>
      </c>
      <c r="D2160" t="inlineStr">
        <is>
          <t>Tennessee</t>
        </is>
      </c>
      <c r="E2160" t="inlineStr">
        <is>
          <t>TN</t>
        </is>
      </c>
      <c r="F2160" t="n">
        <v>2024</v>
      </c>
      <c r="G2160" t="n">
        <v>1</v>
      </c>
      <c r="H2160" s="13" t="n">
        <v>1255200</v>
      </c>
      <c r="I2160" s="12" t="n">
        <v>44</v>
      </c>
      <c r="J2160" s="13" t="n">
        <v>25000</v>
      </c>
      <c r="K2160" s="13">
        <f>IFERROR($H2160/$I2160,"")</f>
        <v/>
      </c>
      <c r="L2160" s="13" t="n">
        <v>75000</v>
      </c>
      <c r="M2160" t="inlineStr">
        <is>
          <t>NY, CA, MI</t>
        </is>
      </c>
      <c r="N2160" t="inlineStr">
        <is>
          <t>No</t>
        </is>
      </c>
      <c r="O2160" t="inlineStr">
        <is>
          <t>Not stated</t>
        </is>
      </c>
      <c r="Q2160" s="9" t="inlineStr">
        <is>
          <t>https://grantcue.com/foundations/nissan-foundation-954413799</t>
        </is>
      </c>
    </row>
    <row r="2161">
      <c r="A2161">
        <f>IF($E2161=$E2160,$A2160+1,1)</f>
        <v/>
      </c>
      <c r="B2161" t="inlineStr">
        <is>
          <t>HENRY LAIRD SMITH FOUNDATION</t>
        </is>
      </c>
      <c r="C2161" t="inlineStr">
        <is>
          <t>62-6271796</t>
        </is>
      </c>
      <c r="D2161" t="inlineStr">
        <is>
          <t>Tennessee</t>
        </is>
      </c>
      <c r="E2161" t="inlineStr">
        <is>
          <t>TN</t>
        </is>
      </c>
      <c r="F2161" t="n">
        <v>2025</v>
      </c>
      <c r="G2161" t="n">
        <v>2</v>
      </c>
      <c r="H2161" s="13" t="n">
        <v>1223890</v>
      </c>
      <c r="I2161" s="12" t="n">
        <v>99</v>
      </c>
      <c r="J2161" s="13" t="n">
        <v>3000</v>
      </c>
      <c r="K2161" s="13">
        <f>IFERROR($H2161/$I2161,"")</f>
        <v/>
      </c>
      <c r="L2161" s="13" t="n">
        <v>150000</v>
      </c>
      <c r="M2161" t="inlineStr">
        <is>
          <t>KY, CO, VA</t>
        </is>
      </c>
      <c r="N2161" t="inlineStr">
        <is>
          <t>No</t>
        </is>
      </c>
      <c r="O2161" t="inlineStr">
        <is>
          <t>Not stated</t>
        </is>
      </c>
      <c r="Q2161" s="9" t="inlineStr">
        <is>
          <t>https://grantcue.com/foundations/henry-laird-smith-foundation-626271796</t>
        </is>
      </c>
    </row>
    <row r="2162">
      <c r="A2162">
        <f>IF($E2162=$E2161,$A2161+1,1)</f>
        <v/>
      </c>
      <c r="B2162" t="inlineStr">
        <is>
          <t>MCKENZIE FOUNDATION D/B/A THE MCKENZIE FOUNDATION</t>
        </is>
      </c>
      <c r="C2162" t="inlineStr">
        <is>
          <t>62-1805189</t>
        </is>
      </c>
      <c r="D2162" t="inlineStr">
        <is>
          <t>Tennessee</t>
        </is>
      </c>
      <c r="E2162" t="inlineStr">
        <is>
          <t>TN</t>
        </is>
      </c>
      <c r="F2162" t="n">
        <v>2025</v>
      </c>
      <c r="G2162" t="n">
        <v>2</v>
      </c>
      <c r="H2162" s="13" t="n">
        <v>1216238</v>
      </c>
      <c r="I2162" s="12" t="n">
        <v>69</v>
      </c>
      <c r="J2162" s="13" t="n">
        <v>10000</v>
      </c>
      <c r="K2162" s="13">
        <f>IFERROR($H2162/$I2162,"")</f>
        <v/>
      </c>
      <c r="L2162" s="13" t="n">
        <v>85000</v>
      </c>
      <c r="M2162" t="inlineStr">
        <is>
          <t>FL, OH, GA</t>
        </is>
      </c>
      <c r="N2162" t="inlineStr">
        <is>
          <t>No</t>
        </is>
      </c>
      <c r="O2162" t="inlineStr">
        <is>
          <t>Not stated</t>
        </is>
      </c>
      <c r="Q2162" s="9" t="inlineStr">
        <is>
          <t>https://grantcue.com/foundations/mckenzie-foundation-d-b-a-the-mckenzie-foundation-621805189</t>
        </is>
      </c>
    </row>
    <row r="2163">
      <c r="A2163">
        <f>IF($E2163=$E2162,$A2162+1,1)</f>
        <v/>
      </c>
      <c r="B2163" t="inlineStr">
        <is>
          <t>THE GOODFRIEND FOUNDATION</t>
        </is>
      </c>
      <c r="C2163" t="inlineStr">
        <is>
          <t>20-3791086</t>
        </is>
      </c>
      <c r="D2163" t="inlineStr">
        <is>
          <t>Tennessee</t>
        </is>
      </c>
      <c r="E2163" t="inlineStr">
        <is>
          <t>TN</t>
        </is>
      </c>
      <c r="F2163" t="n">
        <v>2025</v>
      </c>
      <c r="G2163" t="n">
        <v>2</v>
      </c>
      <c r="H2163" s="13" t="n">
        <v>1212250</v>
      </c>
      <c r="I2163" s="12" t="n">
        <v>26</v>
      </c>
      <c r="J2163" s="13" t="n">
        <v>22500</v>
      </c>
      <c r="K2163" s="13">
        <f>IFERROR($H2163/$I2163,"")</f>
        <v/>
      </c>
      <c r="L2163" s="13" t="n">
        <v>387500</v>
      </c>
      <c r="M2163" t="inlineStr">
        <is>
          <t>CA</t>
        </is>
      </c>
      <c r="N2163" t="inlineStr">
        <is>
          <t>No</t>
        </is>
      </c>
      <c r="O2163" t="inlineStr">
        <is>
          <t>Not stated</t>
        </is>
      </c>
      <c r="Q2163" s="9" t="inlineStr">
        <is>
          <t>https://grantcue.com/foundations/the-goodfriend-foundation-203791086</t>
        </is>
      </c>
    </row>
    <row r="2164">
      <c r="A2164">
        <f>IF($E2164=$E2163,$A2163+1,1)</f>
        <v/>
      </c>
      <c r="B2164" t="inlineStr">
        <is>
          <t>TREVECCA TOWERS INC DBA THE JONES HERITAGE FOUNDATION</t>
        </is>
      </c>
      <c r="C2164" t="inlineStr">
        <is>
          <t>62-0789892</t>
        </is>
      </c>
      <c r="D2164" t="inlineStr">
        <is>
          <t>Tennessee</t>
        </is>
      </c>
      <c r="E2164" t="inlineStr">
        <is>
          <t>TN</t>
        </is>
      </c>
      <c r="F2164" t="n">
        <v>2024</v>
      </c>
      <c r="G2164" t="n">
        <v>1</v>
      </c>
      <c r="H2164" s="13" t="n">
        <v>1210737</v>
      </c>
      <c r="I2164" s="12" t="n">
        <v>19</v>
      </c>
      <c r="J2164" s="13" t="n">
        <v>10600</v>
      </c>
      <c r="K2164" s="13">
        <f>IFERROR($H2164/$I2164,"")</f>
        <v/>
      </c>
      <c r="L2164" s="13" t="n">
        <v>500000</v>
      </c>
      <c r="M2164" t="inlineStr">
        <is>
          <t>MT, MO, ID</t>
        </is>
      </c>
      <c r="N2164" t="inlineStr">
        <is>
          <t>No</t>
        </is>
      </c>
      <c r="O2164" t="inlineStr">
        <is>
          <t>Not stated</t>
        </is>
      </c>
      <c r="Q2164" s="9" t="inlineStr">
        <is>
          <t>https://grantcue.com/foundations/trevecca-towers-inc-dba-the-jones-heritage-foundation-620789892</t>
        </is>
      </c>
    </row>
    <row r="2165">
      <c r="A2165">
        <f>IF($E2165=$E2164,$A2164+1,1)</f>
        <v/>
      </c>
      <c r="B2165" t="inlineStr">
        <is>
          <t>PATRICIA &amp; LOUIS TODD FAMILY FOUNDATION</t>
        </is>
      </c>
      <c r="C2165" t="inlineStr">
        <is>
          <t>82-2032054</t>
        </is>
      </c>
      <c r="D2165" t="inlineStr">
        <is>
          <t>Tennessee</t>
        </is>
      </c>
      <c r="E2165" t="inlineStr">
        <is>
          <t>TN</t>
        </is>
      </c>
      <c r="F2165" t="n">
        <v>2024</v>
      </c>
      <c r="G2165" t="n">
        <v>2</v>
      </c>
      <c r="H2165" s="13" t="n">
        <v>1201500</v>
      </c>
      <c r="I2165" s="12" t="n">
        <v>87</v>
      </c>
      <c r="J2165" s="13" t="n">
        <v>5000</v>
      </c>
      <c r="K2165" s="13">
        <f>IFERROR($H2165/$I2165,"")</f>
        <v/>
      </c>
      <c r="L2165" s="13" t="n">
        <v>182500</v>
      </c>
      <c r="M2165" t="inlineStr">
        <is>
          <t>GA, NY, MA</t>
        </is>
      </c>
      <c r="N2165" t="inlineStr">
        <is>
          <t>No</t>
        </is>
      </c>
      <c r="O2165" t="inlineStr">
        <is>
          <t>Not stated</t>
        </is>
      </c>
      <c r="Q2165" s="9" t="inlineStr">
        <is>
          <t>https://grantcue.com/foundations/patricia-and-louis-todd-family-foundation-822032054</t>
        </is>
      </c>
    </row>
    <row r="2166">
      <c r="A2166">
        <f>IF($E2166=$E2165,$A2165+1,1)</f>
        <v/>
      </c>
      <c r="B2166" t="inlineStr">
        <is>
          <t>ALLEN FAMILY CHARITABLE FOUNDATION</t>
        </is>
      </c>
      <c r="C2166" t="inlineStr">
        <is>
          <t>20-5490143</t>
        </is>
      </c>
      <c r="D2166" t="inlineStr">
        <is>
          <t>Tennessee</t>
        </is>
      </c>
      <c r="E2166" t="inlineStr">
        <is>
          <t>TN</t>
        </is>
      </c>
      <c r="F2166" t="n">
        <v>2024</v>
      </c>
      <c r="G2166" t="n">
        <v>1</v>
      </c>
      <c r="H2166" s="13" t="n">
        <v>1192550</v>
      </c>
      <c r="I2166" s="12" t="n">
        <v>6</v>
      </c>
      <c r="J2166" s="13" t="n">
        <v>37500</v>
      </c>
      <c r="K2166" s="13">
        <f>IFERROR($H2166/$I2166,"")</f>
        <v/>
      </c>
      <c r="L2166" s="13" t="n">
        <v>1007550</v>
      </c>
      <c r="M2166" t="inlineStr">
        <is>
          <t>CO, TX, OK</t>
        </is>
      </c>
      <c r="N2166" t="inlineStr">
        <is>
          <t>Yes</t>
        </is>
      </c>
      <c r="O2166" t="inlineStr">
        <is>
          <t>Yes</t>
        </is>
      </c>
      <c r="Q2166" s="9" t="inlineStr">
        <is>
          <t>https://grantcue.com/foundations/allen-family-charitable-foundation-205490143</t>
        </is>
      </c>
    </row>
    <row r="2167">
      <c r="A2167">
        <f>IF($E2167=$E2166,$A2166+1,1)</f>
        <v/>
      </c>
      <c r="B2167" t="inlineStr">
        <is>
          <t>ORION &amp; EMMA B HURLBUT TR FBO MEMORIAL FD</t>
        </is>
      </c>
      <c r="C2167" t="inlineStr">
        <is>
          <t>62-6034546</t>
        </is>
      </c>
      <c r="D2167" t="inlineStr">
        <is>
          <t>Tennessee</t>
        </is>
      </c>
      <c r="E2167" t="inlineStr">
        <is>
          <t>TN</t>
        </is>
      </c>
      <c r="F2167" t="n">
        <v>2024</v>
      </c>
      <c r="G2167" t="n">
        <v>1</v>
      </c>
      <c r="H2167" s="13" t="n">
        <v>1180000</v>
      </c>
      <c r="I2167" s="12" t="n">
        <v>7</v>
      </c>
      <c r="J2167" s="13" t="n">
        <v>150000</v>
      </c>
      <c r="K2167" s="13">
        <f>IFERROR($H2167/$I2167,"")</f>
        <v/>
      </c>
      <c r="L2167" s="13" t="n">
        <v>500000</v>
      </c>
      <c r="N2167" t="inlineStr">
        <is>
          <t>No</t>
        </is>
      </c>
      <c r="O2167" t="inlineStr">
        <is>
          <t>Not stated</t>
        </is>
      </c>
      <c r="Q2167" s="9" t="inlineStr">
        <is>
          <t>https://grantcue.com/foundations/orion-and-emma-b-hurlbut-tr-fbo-memorial-fd-626034546</t>
        </is>
      </c>
    </row>
    <row r="2168">
      <c r="A2168">
        <f>IF($E2168=$E2167,$A2167+1,1)</f>
        <v/>
      </c>
      <c r="B2168" t="inlineStr">
        <is>
          <t>TWEED FAMILY FOUNDATION INC</t>
        </is>
      </c>
      <c r="C2168" t="inlineStr">
        <is>
          <t>83-0976486</t>
        </is>
      </c>
      <c r="D2168" t="inlineStr">
        <is>
          <t>Tennessee</t>
        </is>
      </c>
      <c r="E2168" t="inlineStr">
        <is>
          <t>TN</t>
        </is>
      </c>
      <c r="F2168" t="n">
        <v>2025</v>
      </c>
      <c r="G2168" t="n">
        <v>2</v>
      </c>
      <c r="H2168" s="13" t="n">
        <v>1175760</v>
      </c>
      <c r="I2168" s="12" t="n">
        <v>46</v>
      </c>
      <c r="J2168" s="13" t="n">
        <v>15000</v>
      </c>
      <c r="K2168" s="13">
        <f>IFERROR($H2168/$I2168,"")</f>
        <v/>
      </c>
      <c r="L2168" s="13" t="n">
        <v>150000</v>
      </c>
      <c r="M2168" t="inlineStr">
        <is>
          <t>NC, OH, FL</t>
        </is>
      </c>
      <c r="N2168" t="inlineStr">
        <is>
          <t>No</t>
        </is>
      </c>
      <c r="O2168" t="inlineStr">
        <is>
          <t>Not stated</t>
        </is>
      </c>
      <c r="Q2168" s="9" t="inlineStr">
        <is>
          <t>https://grantcue.com/foundations/tweed-family-foundation-inc-830976486</t>
        </is>
      </c>
    </row>
    <row r="2169">
      <c r="A2169">
        <f>IF($E2169=$E2168,$A2168+1,1)</f>
        <v/>
      </c>
      <c r="B2169" t="inlineStr">
        <is>
          <t>BISHOP FAMILY FOUNDATION</t>
        </is>
      </c>
      <c r="C2169" t="inlineStr">
        <is>
          <t>86-1303160</t>
        </is>
      </c>
      <c r="D2169" t="inlineStr">
        <is>
          <t>Tennessee</t>
        </is>
      </c>
      <c r="E2169" t="inlineStr">
        <is>
          <t>TN</t>
        </is>
      </c>
      <c r="F2169" t="n">
        <v>2025</v>
      </c>
      <c r="G2169" t="n">
        <v>2</v>
      </c>
      <c r="H2169" s="13" t="n">
        <v>1164110</v>
      </c>
      <c r="I2169" s="12" t="n">
        <v>21</v>
      </c>
      <c r="J2169" s="13" t="n">
        <v>50000</v>
      </c>
      <c r="K2169" s="13">
        <f>IFERROR($H2169/$I2169,"")</f>
        <v/>
      </c>
      <c r="L2169" s="13" t="n">
        <v>200000</v>
      </c>
      <c r="M2169" t="inlineStr">
        <is>
          <t>NY, CA</t>
        </is>
      </c>
      <c r="N2169" t="inlineStr">
        <is>
          <t>Yes</t>
        </is>
      </c>
      <c r="O2169" t="inlineStr">
        <is>
          <t>Not stated</t>
        </is>
      </c>
      <c r="Q2169" s="9" t="inlineStr">
        <is>
          <t>https://grantcue.com/foundations/bishop-family-foundation-861303160</t>
        </is>
      </c>
    </row>
    <row r="2170">
      <c r="A2170">
        <f>IF($E2170=$E2169,$A2169+1,1)</f>
        <v/>
      </c>
      <c r="B2170" t="inlineStr">
        <is>
          <t>THE ROSE FOUNDATION</t>
        </is>
      </c>
      <c r="C2170" t="inlineStr">
        <is>
          <t>62-1450062</t>
        </is>
      </c>
      <c r="D2170" t="inlineStr">
        <is>
          <t>Tennessee</t>
        </is>
      </c>
      <c r="E2170" t="inlineStr">
        <is>
          <t>TN</t>
        </is>
      </c>
      <c r="F2170" t="n">
        <v>2024</v>
      </c>
      <c r="G2170" t="n">
        <v>1</v>
      </c>
      <c r="H2170" s="13" t="n">
        <v>1160000</v>
      </c>
      <c r="I2170" s="12" t="n">
        <v>6</v>
      </c>
      <c r="J2170" s="13" t="n">
        <v>125000</v>
      </c>
      <c r="K2170" s="13">
        <f>IFERROR($H2170/$I2170,"")</f>
        <v/>
      </c>
      <c r="L2170" s="13" t="n">
        <v>500000</v>
      </c>
      <c r="M2170" t="inlineStr">
        <is>
          <t>GA, IN</t>
        </is>
      </c>
      <c r="N2170" t="inlineStr">
        <is>
          <t>No</t>
        </is>
      </c>
      <c r="O2170" t="inlineStr">
        <is>
          <t>Not stated</t>
        </is>
      </c>
      <c r="Q2170" s="9" t="inlineStr">
        <is>
          <t>https://grantcue.com/foundations/the-rose-foundation-621450062</t>
        </is>
      </c>
    </row>
    <row r="2171">
      <c r="A2171">
        <f>IF($E2171=$E2170,$A2170+1,1)</f>
        <v/>
      </c>
      <c r="B2171" t="inlineStr">
        <is>
          <t>BRADFORD FAMILY FOUNDATION</t>
        </is>
      </c>
      <c r="C2171" t="inlineStr">
        <is>
          <t>62-6344538</t>
        </is>
      </c>
      <c r="D2171" t="inlineStr">
        <is>
          <t>Tennessee</t>
        </is>
      </c>
      <c r="E2171" t="inlineStr">
        <is>
          <t>TN</t>
        </is>
      </c>
      <c r="F2171" t="n">
        <v>2024</v>
      </c>
      <c r="G2171" t="n">
        <v>1</v>
      </c>
      <c r="H2171" s="13" t="n">
        <v>1152511</v>
      </c>
      <c r="I2171" s="12" t="n">
        <v>51</v>
      </c>
      <c r="J2171" s="13" t="n">
        <v>10000</v>
      </c>
      <c r="K2171" s="13">
        <f>IFERROR($H2171/$I2171,"")</f>
        <v/>
      </c>
      <c r="L2171" s="13" t="n">
        <v>305700</v>
      </c>
      <c r="M2171" t="inlineStr">
        <is>
          <t>GA, NY, CA</t>
        </is>
      </c>
      <c r="N2171" t="inlineStr">
        <is>
          <t>No</t>
        </is>
      </c>
      <c r="O2171" t="inlineStr">
        <is>
          <t>Not stated</t>
        </is>
      </c>
      <c r="Q2171" s="9" t="inlineStr">
        <is>
          <t>https://grantcue.com/foundations/bradford-family-foundation-626344538</t>
        </is>
      </c>
    </row>
    <row r="2172">
      <c r="A2172">
        <f>IF($E2172=$E2171,$A2171+1,1)</f>
        <v/>
      </c>
      <c r="B2172" t="inlineStr">
        <is>
          <t>THE SIXTEEN FOUNDATION</t>
        </is>
      </c>
      <c r="C2172" t="inlineStr">
        <is>
          <t>26-6772276</t>
        </is>
      </c>
      <c r="D2172" t="inlineStr">
        <is>
          <t>Tennessee</t>
        </is>
      </c>
      <c r="E2172" t="inlineStr">
        <is>
          <t>TN</t>
        </is>
      </c>
      <c r="F2172" t="n">
        <v>2025</v>
      </c>
      <c r="G2172" t="n">
        <v>2</v>
      </c>
      <c r="H2172" s="13" t="n">
        <v>1151870</v>
      </c>
      <c r="I2172" s="12" t="n">
        <v>29</v>
      </c>
      <c r="J2172" s="13" t="n">
        <v>10000</v>
      </c>
      <c r="K2172" s="13">
        <f>IFERROR($H2172/$I2172,"")</f>
        <v/>
      </c>
      <c r="L2172" s="13" t="n">
        <v>385660</v>
      </c>
      <c r="M2172" t="inlineStr">
        <is>
          <t>NY, MO, OR</t>
        </is>
      </c>
      <c r="N2172" t="inlineStr">
        <is>
          <t>No</t>
        </is>
      </c>
      <c r="O2172" t="inlineStr">
        <is>
          <t>Not stated</t>
        </is>
      </c>
      <c r="Q2172" s="9" t="inlineStr">
        <is>
          <t>https://grantcue.com/foundations/the-sixteen-foundation-266772276</t>
        </is>
      </c>
    </row>
    <row r="2173">
      <c r="A2173">
        <f>IF($E2173=$E2172,$A2172+1,1)</f>
        <v/>
      </c>
      <c r="B2173" t="inlineStr">
        <is>
          <t>JOHN AND TRISH FOY CHARITABLE TRUST UA DTD 8-13-2021</t>
        </is>
      </c>
      <c r="C2173" t="inlineStr">
        <is>
          <t>87-6516049</t>
        </is>
      </c>
      <c r="D2173" t="inlineStr">
        <is>
          <t>Tennessee</t>
        </is>
      </c>
      <c r="E2173" t="inlineStr">
        <is>
          <t>TN</t>
        </is>
      </c>
      <c r="F2173" t="n">
        <v>2025</v>
      </c>
      <c r="G2173" t="n">
        <v>2</v>
      </c>
      <c r="H2173" s="13" t="n">
        <v>1145388</v>
      </c>
      <c r="I2173" s="12" t="n">
        <v>21</v>
      </c>
      <c r="J2173" s="13" t="n">
        <v>15000</v>
      </c>
      <c r="K2173" s="13">
        <f>IFERROR($H2173/$I2173,"")</f>
        <v/>
      </c>
      <c r="L2173" s="13" t="n">
        <v>505924</v>
      </c>
      <c r="M2173" t="inlineStr">
        <is>
          <t>GA, TX, MO</t>
        </is>
      </c>
      <c r="N2173" t="inlineStr">
        <is>
          <t>No</t>
        </is>
      </c>
      <c r="O2173" t="inlineStr">
        <is>
          <t>Not stated</t>
        </is>
      </c>
      <c r="Q2173" s="9" t="inlineStr">
        <is>
          <t>https://grantcue.com/foundations/john-and-trish-foy-charitable-trust-ua-dtd-8-13-2021-876516049</t>
        </is>
      </c>
    </row>
    <row r="2174">
      <c r="A2174">
        <f>IF($E2174=$E2173,$A2173+1,1)</f>
        <v/>
      </c>
      <c r="B2174" t="inlineStr">
        <is>
          <t>JAMES R MEADOWS JR FOUNDATION</t>
        </is>
      </c>
      <c r="C2174" t="inlineStr">
        <is>
          <t>62-1545923</t>
        </is>
      </c>
      <c r="D2174" t="inlineStr">
        <is>
          <t>Tennessee</t>
        </is>
      </c>
      <c r="E2174" t="inlineStr">
        <is>
          <t>TN</t>
        </is>
      </c>
      <c r="F2174" t="n">
        <v>2024</v>
      </c>
      <c r="G2174" t="n">
        <v>1</v>
      </c>
      <c r="H2174" s="13" t="n">
        <v>1129350</v>
      </c>
      <c r="I2174" s="12" t="n">
        <v>43</v>
      </c>
      <c r="J2174" s="13" t="n">
        <v>10000</v>
      </c>
      <c r="K2174" s="13">
        <f>IFERROR($H2174/$I2174,"")</f>
        <v/>
      </c>
      <c r="L2174" s="13" t="n">
        <v>210000</v>
      </c>
      <c r="M2174" t="inlineStr">
        <is>
          <t>IA, MD, VA</t>
        </is>
      </c>
      <c r="N2174" t="inlineStr">
        <is>
          <t>No</t>
        </is>
      </c>
      <c r="O2174" t="inlineStr">
        <is>
          <t>Not stated</t>
        </is>
      </c>
      <c r="Q2174" s="9" t="inlineStr">
        <is>
          <t>https://grantcue.com/foundations/james-r-meadows-jr-foundation-621545923</t>
        </is>
      </c>
    </row>
    <row r="2175">
      <c r="A2175">
        <f>IF($E2175=$E2174,$A2174+1,1)</f>
        <v/>
      </c>
      <c r="B2175" t="inlineStr">
        <is>
          <t>CLAY AND DEBBIE JONES FAMILY FOUNDATION</t>
        </is>
      </c>
      <c r="C2175" t="inlineStr">
        <is>
          <t>26-3838076</t>
        </is>
      </c>
      <c r="D2175" t="inlineStr">
        <is>
          <t>Tennessee</t>
        </is>
      </c>
      <c r="E2175" t="inlineStr">
        <is>
          <t>TN</t>
        </is>
      </c>
      <c r="F2175" t="n">
        <v>2024</v>
      </c>
      <c r="G2175" t="n">
        <v>1</v>
      </c>
      <c r="H2175" s="13" t="n">
        <v>1128525</v>
      </c>
      <c r="I2175" s="12" t="n">
        <v>11</v>
      </c>
      <c r="J2175" s="13" t="n">
        <v>10000</v>
      </c>
      <c r="K2175" s="13">
        <f>IFERROR($H2175/$I2175,"")</f>
        <v/>
      </c>
      <c r="L2175" s="13" t="n">
        <v>700000</v>
      </c>
      <c r="M2175" t="inlineStr">
        <is>
          <t>IL, FL, NC</t>
        </is>
      </c>
      <c r="N2175" t="inlineStr">
        <is>
          <t>No</t>
        </is>
      </c>
      <c r="O2175" t="inlineStr">
        <is>
          <t>Not stated</t>
        </is>
      </c>
      <c r="Q2175" s="9" t="inlineStr">
        <is>
          <t>https://grantcue.com/foundations/clay-and-debbie-jones-family-foundation-263838076</t>
        </is>
      </c>
    </row>
    <row r="2176">
      <c r="A2176">
        <f>IF($E2176=$E2175,$A2175+1,1)</f>
        <v/>
      </c>
      <c r="B2176" t="inlineStr">
        <is>
          <t>VAN VLEET FDNMAIN ACCT TCH</t>
        </is>
      </c>
      <c r="C2176" t="inlineStr">
        <is>
          <t>62-6034067</t>
        </is>
      </c>
      <c r="D2176" t="inlineStr">
        <is>
          <t>Tennessee</t>
        </is>
      </c>
      <c r="E2176" t="inlineStr">
        <is>
          <t>TN</t>
        </is>
      </c>
      <c r="F2176" t="n">
        <v>2025</v>
      </c>
      <c r="G2176" t="n">
        <v>2</v>
      </c>
      <c r="H2176" s="13" t="n">
        <v>1117580</v>
      </c>
      <c r="I2176" s="12" t="n">
        <v>10</v>
      </c>
      <c r="J2176" s="13" t="n">
        <v>111944</v>
      </c>
      <c r="K2176" s="13">
        <f>IFERROR($H2176/$I2176,"")</f>
        <v/>
      </c>
      <c r="L2176" s="13" t="n">
        <v>215098</v>
      </c>
      <c r="N2176" t="inlineStr">
        <is>
          <t>No</t>
        </is>
      </c>
      <c r="O2176" t="inlineStr">
        <is>
          <t>Not stated</t>
        </is>
      </c>
      <c r="Q2176" s="9" t="inlineStr">
        <is>
          <t>https://grantcue.com/foundations/van-vleet-fdnmain-acct-tch-626034067</t>
        </is>
      </c>
    </row>
    <row r="2177">
      <c r="A2177">
        <f>IF($E2177=$E2176,$A2176+1,1)</f>
        <v/>
      </c>
      <c r="B2177" t="inlineStr">
        <is>
          <t>Footprint Foundation Inc</t>
        </is>
      </c>
      <c r="C2177" t="inlineStr">
        <is>
          <t>27-5486356</t>
        </is>
      </c>
      <c r="D2177" t="inlineStr">
        <is>
          <t>Tennessee</t>
        </is>
      </c>
      <c r="E2177" t="inlineStr">
        <is>
          <t>TN</t>
        </is>
      </c>
      <c r="F2177" t="n">
        <v>2024</v>
      </c>
      <c r="G2177" t="n">
        <v>1</v>
      </c>
      <c r="H2177" s="13" t="n">
        <v>1081525</v>
      </c>
      <c r="I2177" s="12" t="n">
        <v>51</v>
      </c>
      <c r="J2177" s="13" t="n">
        <v>10000</v>
      </c>
      <c r="K2177" s="13">
        <f>IFERROR($H2177/$I2177,"")</f>
        <v/>
      </c>
      <c r="L2177" s="13" t="n">
        <v>125000</v>
      </c>
      <c r="M2177" t="inlineStr">
        <is>
          <t>NY, CA, NC</t>
        </is>
      </c>
      <c r="N2177" t="inlineStr">
        <is>
          <t>No</t>
        </is>
      </c>
      <c r="O2177" t="inlineStr">
        <is>
          <t>Not stated</t>
        </is>
      </c>
      <c r="Q2177" s="9" t="inlineStr">
        <is>
          <t>https://grantcue.com/foundations/footprint-foundation-inc-275486356</t>
        </is>
      </c>
    </row>
    <row r="2178">
      <c r="A2178">
        <f>IF($E2178=$E2177,$A2177+1,1)</f>
        <v/>
      </c>
      <c r="B2178" t="inlineStr">
        <is>
          <t>THE GOLDSMITH FAMILY FOUNDATION INC</t>
        </is>
      </c>
      <c r="C2178" t="inlineStr">
        <is>
          <t>62-6039604</t>
        </is>
      </c>
      <c r="D2178" t="inlineStr">
        <is>
          <t>Tennessee</t>
        </is>
      </c>
      <c r="E2178" t="inlineStr">
        <is>
          <t>TN</t>
        </is>
      </c>
      <c r="F2178" t="n">
        <v>2025</v>
      </c>
      <c r="G2178" t="n">
        <v>2</v>
      </c>
      <c r="H2178" s="13" t="n">
        <v>1060598</v>
      </c>
      <c r="I2178" s="12" t="n">
        <v>173</v>
      </c>
      <c r="J2178" s="13" t="n">
        <v>4000</v>
      </c>
      <c r="K2178" s="13">
        <f>IFERROR($H2178/$I2178,"")</f>
        <v/>
      </c>
      <c r="L2178" s="13" t="n">
        <v>60000</v>
      </c>
      <c r="M2178" t="inlineStr">
        <is>
          <t>TX, FL, MA</t>
        </is>
      </c>
      <c r="N2178" t="inlineStr">
        <is>
          <t>No</t>
        </is>
      </c>
      <c r="O2178" t="inlineStr">
        <is>
          <t>Not stated</t>
        </is>
      </c>
      <c r="Q2178" s="9" t="inlineStr">
        <is>
          <t>https://grantcue.com/foundations/the-goldsmith-family-foundation-inc-626039604</t>
        </is>
      </c>
    </row>
    <row r="2179">
      <c r="A2179">
        <f>IF($E2179=$E2178,$A2178+1,1)</f>
        <v/>
      </c>
      <c r="B2179" t="inlineStr">
        <is>
          <t>THE ELIZABETH AND ERIC WARD FAMILY FOUNDATION</t>
        </is>
      </c>
      <c r="C2179" t="inlineStr">
        <is>
          <t>47-2259745</t>
        </is>
      </c>
      <c r="D2179" t="inlineStr">
        <is>
          <t>Tennessee</t>
        </is>
      </c>
      <c r="E2179" t="inlineStr">
        <is>
          <t>TN</t>
        </is>
      </c>
      <c r="F2179" t="n">
        <v>2025</v>
      </c>
      <c r="G2179" t="n">
        <v>2</v>
      </c>
      <c r="H2179" s="13" t="n">
        <v>1052315</v>
      </c>
      <c r="I2179" s="12" t="n">
        <v>18</v>
      </c>
      <c r="J2179" s="13" t="n">
        <v>10000</v>
      </c>
      <c r="K2179" s="13">
        <f>IFERROR($H2179/$I2179,"")</f>
        <v/>
      </c>
      <c r="L2179" s="13" t="n">
        <v>511155</v>
      </c>
      <c r="M2179" t="inlineStr">
        <is>
          <t>KY, FL, IA</t>
        </is>
      </c>
      <c r="N2179" t="inlineStr">
        <is>
          <t>No</t>
        </is>
      </c>
      <c r="O2179" t="inlineStr">
        <is>
          <t>Not stated</t>
        </is>
      </c>
      <c r="Q2179" s="9" t="inlineStr">
        <is>
          <t>https://grantcue.com/foundations/the-elizabeth-and-eric-ward-family-foundation-472259745</t>
        </is>
      </c>
    </row>
    <row r="2180">
      <c r="A2180">
        <f>IF($E2180=$E2179,$A2179+1,1)</f>
        <v/>
      </c>
      <c r="B2180" t="inlineStr">
        <is>
          <t>Sheana R Foundation</t>
        </is>
      </c>
      <c r="C2180" t="inlineStr">
        <is>
          <t>93-4775222</t>
        </is>
      </c>
      <c r="D2180" t="inlineStr">
        <is>
          <t>Tennessee</t>
        </is>
      </c>
      <c r="E2180" t="inlineStr">
        <is>
          <t>TN</t>
        </is>
      </c>
      <c r="F2180" t="n">
        <v>2025</v>
      </c>
      <c r="G2180" t="n">
        <v>2</v>
      </c>
      <c r="H2180" s="13" t="n">
        <v>1040500</v>
      </c>
      <c r="I2180" s="12" t="n">
        <v>21</v>
      </c>
      <c r="J2180" s="13" t="n">
        <v>10000</v>
      </c>
      <c r="K2180" s="13">
        <f>IFERROR($H2180/$I2180,"")</f>
        <v/>
      </c>
      <c r="L2180" s="13" t="n">
        <v>200000</v>
      </c>
      <c r="M2180" t="inlineStr">
        <is>
          <t>CA, NY, NC</t>
        </is>
      </c>
      <c r="N2180" t="inlineStr">
        <is>
          <t>No</t>
        </is>
      </c>
      <c r="O2180" t="inlineStr">
        <is>
          <t>Not stated</t>
        </is>
      </c>
      <c r="Q2180" s="9" t="inlineStr">
        <is>
          <t>https://grantcue.com/foundations/sheana-r-foundation-934775222</t>
        </is>
      </c>
    </row>
    <row r="2181">
      <c r="A2181">
        <f>IF($E2181=$E2180,$A2180+1,1)</f>
        <v/>
      </c>
      <c r="B2181" t="inlineStr">
        <is>
          <t>ROBERTSON COUNTY HOSPITAL TRUST</t>
        </is>
      </c>
      <c r="C2181" t="inlineStr">
        <is>
          <t>62-6041676</t>
        </is>
      </c>
      <c r="D2181" t="inlineStr">
        <is>
          <t>Tennessee</t>
        </is>
      </c>
      <c r="E2181" t="inlineStr">
        <is>
          <t>TN</t>
        </is>
      </c>
      <c r="F2181" t="n">
        <v>2025</v>
      </c>
      <c r="G2181" t="n">
        <v>2</v>
      </c>
      <c r="H2181" s="13" t="n">
        <v>1040000</v>
      </c>
      <c r="I2181" s="12" t="n">
        <v>19</v>
      </c>
      <c r="J2181" s="13" t="n">
        <v>35000</v>
      </c>
      <c r="K2181" s="13">
        <f>IFERROR($H2181/$I2181,"")</f>
        <v/>
      </c>
      <c r="L2181" s="13" t="n">
        <v>150000</v>
      </c>
      <c r="N2181" t="inlineStr">
        <is>
          <t>No</t>
        </is>
      </c>
      <c r="O2181" t="inlineStr">
        <is>
          <t>Not stated</t>
        </is>
      </c>
      <c r="Q2181" s="9" t="inlineStr">
        <is>
          <t>https://grantcue.com/foundations/robertson-county-hospital-trust-626041676</t>
        </is>
      </c>
    </row>
    <row r="2182">
      <c r="A2182">
        <f>IF($E2182=$E2181,$A2181+1,1)</f>
        <v/>
      </c>
      <c r="B2182" t="inlineStr">
        <is>
          <t>Charles and Melanie Winton Foundation</t>
        </is>
      </c>
      <c r="C2182" t="inlineStr">
        <is>
          <t>83-2231964</t>
        </is>
      </c>
      <c r="D2182" t="inlineStr">
        <is>
          <t>Tennessee</t>
        </is>
      </c>
      <c r="E2182" t="inlineStr">
        <is>
          <t>TN</t>
        </is>
      </c>
      <c r="F2182" t="n">
        <v>2024</v>
      </c>
      <c r="G2182" t="n">
        <v>2</v>
      </c>
      <c r="H2182" s="13" t="n">
        <v>1040000</v>
      </c>
      <c r="I2182" s="12" t="n">
        <v>29</v>
      </c>
      <c r="J2182" s="13" t="n">
        <v>10000</v>
      </c>
      <c r="K2182" s="13">
        <f>IFERROR($H2182/$I2182,"")</f>
        <v/>
      </c>
      <c r="L2182" s="13" t="n">
        <v>153000</v>
      </c>
      <c r="M2182" t="inlineStr">
        <is>
          <t>NC, SC, VA</t>
        </is>
      </c>
      <c r="N2182" t="inlineStr">
        <is>
          <t>No</t>
        </is>
      </c>
      <c r="O2182" t="inlineStr">
        <is>
          <t>Not stated</t>
        </is>
      </c>
      <c r="Q2182" s="9" t="inlineStr">
        <is>
          <t>https://grantcue.com/foundations/charles-and-melanie-winton-foundation-832231964</t>
        </is>
      </c>
    </row>
    <row r="2183">
      <c r="A2183">
        <f>IF($E2183=$E2182,$A2182+1,1)</f>
        <v/>
      </c>
      <c r="B2183" t="inlineStr">
        <is>
          <t>THEODORE W &amp; BETTY J ECKELS FDN-TR</t>
        </is>
      </c>
      <c r="C2183" t="inlineStr">
        <is>
          <t>45-2941744</t>
        </is>
      </c>
      <c r="D2183" t="inlineStr">
        <is>
          <t>Tennessee</t>
        </is>
      </c>
      <c r="E2183" t="inlineStr">
        <is>
          <t>TN</t>
        </is>
      </c>
      <c r="F2183" t="n">
        <v>2025</v>
      </c>
      <c r="G2183" t="n">
        <v>2</v>
      </c>
      <c r="H2183" s="13" t="n">
        <v>1039500</v>
      </c>
      <c r="I2183" s="12" t="n">
        <v>26</v>
      </c>
      <c r="J2183" s="13" t="n">
        <v>22500</v>
      </c>
      <c r="K2183" s="13">
        <f>IFERROR($H2183/$I2183,"")</f>
        <v/>
      </c>
      <c r="L2183" s="13" t="n">
        <v>150000</v>
      </c>
      <c r="M2183" t="inlineStr">
        <is>
          <t>NJ, MA, DC</t>
        </is>
      </c>
      <c r="N2183" t="inlineStr">
        <is>
          <t>No</t>
        </is>
      </c>
      <c r="O2183" t="inlineStr">
        <is>
          <t>Not stated</t>
        </is>
      </c>
      <c r="Q2183" s="9" t="inlineStr">
        <is>
          <t>https://grantcue.com/foundations/theodore-w-and-betty-j-eckels-fdn-tr-452941744</t>
        </is>
      </c>
    </row>
    <row r="2184">
      <c r="A2184">
        <f>IF($E2184=$E2183,$A2183+1,1)</f>
        <v/>
      </c>
      <c r="B2184" t="inlineStr">
        <is>
          <t>FRANK P PIERCE FOUNDATION INC</t>
        </is>
      </c>
      <c r="C2184" t="inlineStr">
        <is>
          <t>20-0597131</t>
        </is>
      </c>
      <c r="D2184" t="inlineStr">
        <is>
          <t>Tennessee</t>
        </is>
      </c>
      <c r="E2184" t="inlineStr">
        <is>
          <t>TN</t>
        </is>
      </c>
      <c r="F2184" t="n">
        <v>2024</v>
      </c>
      <c r="G2184" t="n">
        <v>1</v>
      </c>
      <c r="H2184" s="13" t="n">
        <v>1037433</v>
      </c>
      <c r="I2184" s="12" t="n">
        <v>20</v>
      </c>
      <c r="J2184" s="13" t="n">
        <v>25000</v>
      </c>
      <c r="K2184" s="13">
        <f>IFERROR($H2184/$I2184,"")</f>
        <v/>
      </c>
      <c r="L2184" s="13" t="n">
        <v>333333</v>
      </c>
      <c r="M2184" t="inlineStr">
        <is>
          <t>TX, GA, NC</t>
        </is>
      </c>
      <c r="N2184" t="inlineStr">
        <is>
          <t>No</t>
        </is>
      </c>
      <c r="O2184" t="inlineStr">
        <is>
          <t>Not stated</t>
        </is>
      </c>
      <c r="Q2184" s="9" t="inlineStr">
        <is>
          <t>https://grantcue.com/foundations/frank-p-pierce-foundation-inc-200597131</t>
        </is>
      </c>
    </row>
    <row r="2185">
      <c r="A2185">
        <f>IF($E2185=$E2184,$A2184+1,1)</f>
        <v/>
      </c>
      <c r="B2185" t="inlineStr">
        <is>
          <t>ATTICUS TRUST</t>
        </is>
      </c>
      <c r="C2185" t="inlineStr">
        <is>
          <t>58-1796390</t>
        </is>
      </c>
      <c r="D2185" t="inlineStr">
        <is>
          <t>Tennessee</t>
        </is>
      </c>
      <c r="E2185" t="inlineStr">
        <is>
          <t>TN</t>
        </is>
      </c>
      <c r="F2185" t="n">
        <v>2024</v>
      </c>
      <c r="G2185" t="n">
        <v>1</v>
      </c>
      <c r="H2185" s="13" t="n">
        <v>1035000</v>
      </c>
      <c r="I2185" s="12" t="n">
        <v>9</v>
      </c>
      <c r="J2185" s="13" t="n">
        <v>30000</v>
      </c>
      <c r="K2185" s="13">
        <f>IFERROR($H2185/$I2185,"")</f>
        <v/>
      </c>
      <c r="L2185" s="13" t="n">
        <v>308000</v>
      </c>
      <c r="M2185" t="inlineStr">
        <is>
          <t>DC, VA, NY</t>
        </is>
      </c>
      <c r="N2185" t="inlineStr">
        <is>
          <t>No</t>
        </is>
      </c>
      <c r="O2185" t="inlineStr">
        <is>
          <t>Not stated</t>
        </is>
      </c>
      <c r="Q2185" s="9" t="inlineStr">
        <is>
          <t>https://grantcue.com/foundations/atticus-trust-581796390</t>
        </is>
      </c>
    </row>
    <row r="2186">
      <c r="A2186">
        <f>IF($E2186=$E2185,$A2185+1,1)</f>
        <v/>
      </c>
      <c r="B2186" t="inlineStr">
        <is>
          <t>JEANETTE TRAVIS FOUNDATION</t>
        </is>
      </c>
      <c r="C2186" t="inlineStr">
        <is>
          <t>71-0907506</t>
        </is>
      </c>
      <c r="D2186" t="inlineStr">
        <is>
          <t>Tennessee</t>
        </is>
      </c>
      <c r="E2186" t="inlineStr">
        <is>
          <t>TN</t>
        </is>
      </c>
      <c r="F2186" t="n">
        <v>2024</v>
      </c>
      <c r="G2186" t="n">
        <v>1</v>
      </c>
      <c r="H2186" s="13" t="n">
        <v>1010000</v>
      </c>
      <c r="I2186" s="12" t="n">
        <v>7</v>
      </c>
      <c r="J2186" s="13" t="n">
        <v>100000</v>
      </c>
      <c r="K2186" s="13">
        <f>IFERROR($H2186/$I2186,"")</f>
        <v/>
      </c>
      <c r="L2186" s="13" t="n">
        <v>285000</v>
      </c>
      <c r="M2186" t="inlineStr">
        <is>
          <t>MOSHI</t>
        </is>
      </c>
      <c r="N2186" t="inlineStr">
        <is>
          <t>Yes</t>
        </is>
      </c>
      <c r="O2186" t="inlineStr">
        <is>
          <t>Yes</t>
        </is>
      </c>
      <c r="Q2186" s="9" t="inlineStr">
        <is>
          <t>https://grantcue.com/foundations/jeanette-travis-foundation-710907506</t>
        </is>
      </c>
    </row>
    <row r="2187">
      <c r="A2187">
        <f>IF($E2187=$E2186,$A2186+1,1)</f>
        <v/>
      </c>
      <c r="B2187" t="inlineStr">
        <is>
          <t>BERTI FOUNDATION</t>
        </is>
      </c>
      <c r="C2187" t="inlineStr">
        <is>
          <t>47-1081615</t>
        </is>
      </c>
      <c r="D2187" t="inlineStr">
        <is>
          <t>Tennessee</t>
        </is>
      </c>
      <c r="E2187" t="inlineStr">
        <is>
          <t>TN</t>
        </is>
      </c>
      <c r="F2187" t="n">
        <v>2025</v>
      </c>
      <c r="G2187" t="n">
        <v>2</v>
      </c>
      <c r="H2187" s="13" t="n">
        <v>1000976</v>
      </c>
      <c r="I2187" s="12" t="n">
        <v>20</v>
      </c>
      <c r="J2187" s="13" t="n">
        <v>25000</v>
      </c>
      <c r="K2187" s="13">
        <f>IFERROR($H2187/$I2187,"")</f>
        <v/>
      </c>
      <c r="L2187" s="13" t="n">
        <v>279855</v>
      </c>
      <c r="M2187" t="inlineStr">
        <is>
          <t>NY, NC, CA</t>
        </is>
      </c>
      <c r="N2187" t="inlineStr">
        <is>
          <t>No</t>
        </is>
      </c>
      <c r="O2187" t="inlineStr">
        <is>
          <t>Not stated</t>
        </is>
      </c>
      <c r="Q2187" s="9" t="inlineStr">
        <is>
          <t>https://grantcue.com/foundations/berti-foundation-471081615</t>
        </is>
      </c>
    </row>
    <row r="2188">
      <c r="A2188">
        <f>IF($E2188=$E2187,$A2187+1,1)</f>
        <v/>
      </c>
      <c r="B2188" t="inlineStr">
        <is>
          <t>MUSK FOUNDATION</t>
        </is>
      </c>
      <c r="C2188" t="inlineStr">
        <is>
          <t>85-2133087</t>
        </is>
      </c>
      <c r="D2188" t="inlineStr">
        <is>
          <t>Texas</t>
        </is>
      </c>
      <c r="E2188" t="inlineStr">
        <is>
          <t>TX</t>
        </is>
      </c>
      <c r="F2188" t="n">
        <v>2024</v>
      </c>
      <c r="G2188" t="n">
        <v>1</v>
      </c>
      <c r="H2188" s="13" t="n">
        <v>474325312</v>
      </c>
      <c r="I2188" s="12" t="n">
        <v>55</v>
      </c>
      <c r="J2188" s="13" t="n">
        <v>1000000</v>
      </c>
      <c r="K2188" s="13">
        <f>IFERROR($H2188/$I2188,"")</f>
        <v/>
      </c>
      <c r="L2188" s="13" t="n">
        <v>205784489</v>
      </c>
      <c r="M2188" t="inlineStr">
        <is>
          <t>OH, CA, MO</t>
        </is>
      </c>
      <c r="N2188" t="inlineStr">
        <is>
          <t>No</t>
        </is>
      </c>
      <c r="O2188" t="inlineStr">
        <is>
          <t>Not stated</t>
        </is>
      </c>
      <c r="Q2188" s="9" t="inlineStr">
        <is>
          <t>https://grantcue.com/foundations/musk-foundation-852133087</t>
        </is>
      </c>
    </row>
    <row r="2189">
      <c r="A2189">
        <f>IF($E2189=$E2188,$A2188+1,1)</f>
        <v/>
      </c>
      <c r="B2189" t="inlineStr">
        <is>
          <t>O'DONNELL FOUNDATION</t>
        </is>
      </c>
      <c r="C2189" t="inlineStr">
        <is>
          <t>75-6023326</t>
        </is>
      </c>
      <c r="D2189" t="inlineStr">
        <is>
          <t>Texas</t>
        </is>
      </c>
      <c r="E2189" t="inlineStr">
        <is>
          <t>TX</t>
        </is>
      </c>
      <c r="F2189" t="n">
        <v>2025</v>
      </c>
      <c r="G2189" t="n">
        <v>2</v>
      </c>
      <c r="H2189" s="13" t="n">
        <v>218761233</v>
      </c>
      <c r="I2189" s="12" t="n">
        <v>43</v>
      </c>
      <c r="J2189" s="13" t="n">
        <v>1000000</v>
      </c>
      <c r="K2189" s="13">
        <f>IFERROR($H2189/$I2189,"")</f>
        <v/>
      </c>
      <c r="L2189" s="13" t="n">
        <v>38350000</v>
      </c>
      <c r="M2189" t="inlineStr">
        <is>
          <t>VA</t>
        </is>
      </c>
      <c r="N2189" t="inlineStr">
        <is>
          <t>Yes</t>
        </is>
      </c>
      <c r="O2189" t="inlineStr">
        <is>
          <t>Not stated</t>
        </is>
      </c>
      <c r="Q2189" s="9" t="inlineStr">
        <is>
          <t>https://grantcue.com/foundations/o-donnell-foundation-756023326</t>
        </is>
      </c>
    </row>
    <row r="2190">
      <c r="A2190">
        <f>IF($E2190=$E2189,$A2189+1,1)</f>
        <v/>
      </c>
      <c r="B2190" t="inlineStr">
        <is>
          <t>JE AND LE MABEE FOUNDATION INC</t>
        </is>
      </c>
      <c r="C2190" t="inlineStr">
        <is>
          <t>73-6090162</t>
        </is>
      </c>
      <c r="D2190" t="inlineStr">
        <is>
          <t>Texas</t>
        </is>
      </c>
      <c r="E2190" t="inlineStr">
        <is>
          <t>TX</t>
        </is>
      </c>
      <c r="F2190" t="n">
        <v>2024</v>
      </c>
      <c r="G2190" t="n">
        <v>2</v>
      </c>
      <c r="H2190" s="13" t="n">
        <v>197351624</v>
      </c>
      <c r="I2190" s="12" t="n">
        <v>194</v>
      </c>
      <c r="J2190" s="13" t="n">
        <v>557742.5</v>
      </c>
      <c r="K2190" s="13">
        <f>IFERROR($H2190/$I2190,"")</f>
        <v/>
      </c>
      <c r="L2190" s="13" t="n">
        <v>25000000</v>
      </c>
      <c r="M2190" t="inlineStr">
        <is>
          <t>MO, OK, AR</t>
        </is>
      </c>
      <c r="N2190" t="inlineStr">
        <is>
          <t>No</t>
        </is>
      </c>
      <c r="O2190" t="inlineStr">
        <is>
          <t>Not stated</t>
        </is>
      </c>
      <c r="Q2190" s="9" t="inlineStr">
        <is>
          <t>https://grantcue.com/foundations/je-and-le-mabee-foundation-inc-736090162</t>
        </is>
      </c>
    </row>
    <row r="2191">
      <c r="A2191">
        <f>IF($E2191=$E2190,$A2190+1,1)</f>
        <v/>
      </c>
      <c r="B2191" t="inlineStr">
        <is>
          <t>KINDER FOUNDATION</t>
        </is>
      </c>
      <c r="C2191" t="inlineStr">
        <is>
          <t>76-0519073</t>
        </is>
      </c>
      <c r="D2191" t="inlineStr">
        <is>
          <t>Texas</t>
        </is>
      </c>
      <c r="E2191" t="inlineStr">
        <is>
          <t>TX</t>
        </is>
      </c>
      <c r="F2191" t="n">
        <v>2025</v>
      </c>
      <c r="G2191" t="n">
        <v>2</v>
      </c>
      <c r="H2191" s="13" t="n">
        <v>125377455</v>
      </c>
      <c r="I2191" s="12" t="n">
        <v>161</v>
      </c>
      <c r="J2191" s="13" t="n">
        <v>89814</v>
      </c>
      <c r="K2191" s="13">
        <f>IFERROR($H2191/$I2191,"")</f>
        <v/>
      </c>
      <c r="L2191" s="13" t="n">
        <v>19433012</v>
      </c>
      <c r="M2191" t="inlineStr">
        <is>
          <t>MO, VA, LA</t>
        </is>
      </c>
      <c r="N2191" t="inlineStr">
        <is>
          <t>No</t>
        </is>
      </c>
      <c r="O2191" t="inlineStr">
        <is>
          <t>Not stated</t>
        </is>
      </c>
      <c r="Q2191" s="9" t="inlineStr">
        <is>
          <t>https://grantcue.com/foundations/kinder-foundation-760519073</t>
        </is>
      </c>
    </row>
    <row r="2192">
      <c r="A2192">
        <f>IF($E2192=$E2191,$A2191+1,1)</f>
        <v/>
      </c>
      <c r="B2192" t="inlineStr">
        <is>
          <t>The Moody Foundation</t>
        </is>
      </c>
      <c r="C2192" t="inlineStr">
        <is>
          <t>74-1403105</t>
        </is>
      </c>
      <c r="D2192" t="inlineStr">
        <is>
          <t>Texas</t>
        </is>
      </c>
      <c r="E2192" t="inlineStr">
        <is>
          <t>TX</t>
        </is>
      </c>
      <c r="F2192" t="n">
        <v>2024</v>
      </c>
      <c r="G2192" t="n">
        <v>1</v>
      </c>
      <c r="H2192" s="13" t="n">
        <v>121331301</v>
      </c>
      <c r="I2192" s="12" t="n">
        <v>373</v>
      </c>
      <c r="J2192" s="13" t="n">
        <v>70000</v>
      </c>
      <c r="K2192" s="13">
        <f>IFERROR($H2192/$I2192,"")</f>
        <v/>
      </c>
      <c r="L2192" s="13" t="n">
        <v>30000000</v>
      </c>
      <c r="M2192" t="inlineStr">
        <is>
          <t>DC, MN, MA</t>
        </is>
      </c>
      <c r="N2192" t="inlineStr">
        <is>
          <t>Yes</t>
        </is>
      </c>
      <c r="O2192" t="inlineStr">
        <is>
          <t>Yes</t>
        </is>
      </c>
      <c r="P2192" s="9" t="inlineStr">
        <is>
          <t>https://www.moodyf.org/</t>
        </is>
      </c>
      <c r="Q2192" s="9" t="inlineStr">
        <is>
          <t>https://grantcue.com/foundations/the-moody-foundation-741403105</t>
        </is>
      </c>
    </row>
    <row r="2193">
      <c r="A2193">
        <f>IF($E2193=$E2192,$A2192+1,1)</f>
        <v/>
      </c>
      <c r="B2193" t="inlineStr">
        <is>
          <t>The Eugene McDermott Foundation</t>
        </is>
      </c>
      <c r="C2193" t="inlineStr">
        <is>
          <t>23-7237919</t>
        </is>
      </c>
      <c r="D2193" t="inlineStr">
        <is>
          <t>Texas</t>
        </is>
      </c>
      <c r="E2193" t="inlineStr">
        <is>
          <t>TX</t>
        </is>
      </c>
      <c r="F2193" t="n">
        <v>2024</v>
      </c>
      <c r="G2193" t="n">
        <v>2</v>
      </c>
      <c r="H2193" s="13" t="n">
        <v>116256500</v>
      </c>
      <c r="I2193" s="12" t="n">
        <v>247</v>
      </c>
      <c r="J2193" s="13" t="n">
        <v>50000</v>
      </c>
      <c r="K2193" s="13">
        <f>IFERROR($H2193/$I2193,"")</f>
        <v/>
      </c>
      <c r="L2193" s="13" t="n">
        <v>10000000</v>
      </c>
      <c r="M2193" t="inlineStr">
        <is>
          <t>DC, NM, CA</t>
        </is>
      </c>
      <c r="N2193" t="inlineStr">
        <is>
          <t>Yes</t>
        </is>
      </c>
      <c r="O2193" t="inlineStr">
        <is>
          <t>Not stated</t>
        </is>
      </c>
      <c r="Q2193" s="9" t="inlineStr">
        <is>
          <t>https://grantcue.com/foundations/the-eugene-mcdermott-foundation-237237919</t>
        </is>
      </c>
    </row>
    <row r="2194">
      <c r="A2194">
        <f>IF($E2194=$E2193,$A2193+1,1)</f>
        <v/>
      </c>
      <c r="B2194" t="inlineStr">
        <is>
          <t>THE SAROFIM FOUNDATION</t>
        </is>
      </c>
      <c r="C2194" t="inlineStr">
        <is>
          <t>37-2090276</t>
        </is>
      </c>
      <c r="D2194" t="inlineStr">
        <is>
          <t>Texas</t>
        </is>
      </c>
      <c r="E2194" t="inlineStr">
        <is>
          <t>TX</t>
        </is>
      </c>
      <c r="F2194" t="n">
        <v>2024</v>
      </c>
      <c r="G2194" t="n">
        <v>2</v>
      </c>
      <c r="H2194" s="13" t="n">
        <v>114919147</v>
      </c>
      <c r="I2194" s="12" t="n">
        <v>152</v>
      </c>
      <c r="J2194" s="13" t="n">
        <v>150000</v>
      </c>
      <c r="K2194" s="13">
        <f>IFERROR($H2194/$I2194,"")</f>
        <v/>
      </c>
      <c r="L2194" s="13" t="n">
        <v>8000000</v>
      </c>
      <c r="M2194" t="inlineStr">
        <is>
          <t>NJ, NY, RI</t>
        </is>
      </c>
      <c r="N2194" t="inlineStr">
        <is>
          <t>Yes</t>
        </is>
      </c>
      <c r="O2194" t="inlineStr">
        <is>
          <t>Yes</t>
        </is>
      </c>
      <c r="P2194" s="9" t="inlineStr">
        <is>
          <t>https://sarofimfoundation.org/</t>
        </is>
      </c>
      <c r="Q2194" s="9" t="inlineStr">
        <is>
          <t>https://grantcue.com/foundations/the-sarofim-foundation-372090276</t>
        </is>
      </c>
    </row>
    <row r="2195">
      <c r="A2195">
        <f>IF($E2195=$E2194,$A2194+1,1)</f>
        <v/>
      </c>
      <c r="B2195" t="inlineStr">
        <is>
          <t>The Rees-Jones Foundation</t>
        </is>
      </c>
      <c r="C2195" t="inlineStr">
        <is>
          <t>20-5132900</t>
        </is>
      </c>
      <c r="D2195" t="inlineStr">
        <is>
          <t>Texas</t>
        </is>
      </c>
      <c r="E2195" t="inlineStr">
        <is>
          <t>TX</t>
        </is>
      </c>
      <c r="F2195" t="n">
        <v>2024</v>
      </c>
      <c r="G2195" t="n">
        <v>1</v>
      </c>
      <c r="H2195" s="13" t="n">
        <v>103930996</v>
      </c>
      <c r="I2195" s="12" t="n">
        <v>177</v>
      </c>
      <c r="J2195" s="13" t="n">
        <v>75000</v>
      </c>
      <c r="K2195" s="13">
        <f>IFERROR($H2195/$I2195,"")</f>
        <v/>
      </c>
      <c r="L2195" s="13" t="n">
        <v>40000000</v>
      </c>
      <c r="M2195" t="inlineStr">
        <is>
          <t>VA, MI, PA</t>
        </is>
      </c>
      <c r="N2195" t="inlineStr">
        <is>
          <t>Yes</t>
        </is>
      </c>
      <c r="O2195" t="inlineStr">
        <is>
          <t>Yes</t>
        </is>
      </c>
      <c r="P2195" s="9" t="inlineStr">
        <is>
          <t>https://rees-jonesfoundation.org/</t>
        </is>
      </c>
      <c r="Q2195" s="9" t="inlineStr">
        <is>
          <t>https://grantcue.com/foundations/the-rees-jones-foundation-205132900</t>
        </is>
      </c>
    </row>
    <row r="2196">
      <c r="A2196">
        <f>IF($E2196=$E2195,$A2195+1,1)</f>
        <v/>
      </c>
      <c r="B2196" t="inlineStr">
        <is>
          <t>HOUSTON ENDOWMENT INC</t>
        </is>
      </c>
      <c r="C2196" t="inlineStr">
        <is>
          <t>74-6013920</t>
        </is>
      </c>
      <c r="D2196" t="inlineStr">
        <is>
          <t>Texas</t>
        </is>
      </c>
      <c r="E2196" t="inlineStr">
        <is>
          <t>TX</t>
        </is>
      </c>
      <c r="F2196" t="n">
        <v>2024</v>
      </c>
      <c r="G2196" t="n">
        <v>1</v>
      </c>
      <c r="H2196" s="13" t="n">
        <v>99578383</v>
      </c>
      <c r="I2196" s="12" t="n">
        <v>355</v>
      </c>
      <c r="J2196" s="13" t="n">
        <v>125000</v>
      </c>
      <c r="K2196" s="13">
        <f>IFERROR($H2196/$I2196,"")</f>
        <v/>
      </c>
      <c r="L2196" s="13" t="n">
        <v>5000000</v>
      </c>
      <c r="M2196" t="inlineStr">
        <is>
          <t>NY, CA, DC</t>
        </is>
      </c>
      <c r="N2196" t="inlineStr">
        <is>
          <t>Yes</t>
        </is>
      </c>
      <c r="O2196" t="inlineStr">
        <is>
          <t>Yes</t>
        </is>
      </c>
      <c r="P2196" s="9" t="inlineStr">
        <is>
          <t>https://www.houstonendowment.org/</t>
        </is>
      </c>
      <c r="Q2196" s="9" t="inlineStr">
        <is>
          <t>https://grantcue.com/foundations/houston-endowment-inc-746013920</t>
        </is>
      </c>
    </row>
    <row r="2197">
      <c r="A2197">
        <f>IF($E2197=$E2196,$A2196+1,1)</f>
        <v/>
      </c>
      <c r="B2197" t="inlineStr">
        <is>
          <t>The Brown Foundation Inc</t>
        </is>
      </c>
      <c r="C2197" t="inlineStr">
        <is>
          <t>74-6036466</t>
        </is>
      </c>
      <c r="D2197" t="inlineStr">
        <is>
          <t>Texas</t>
        </is>
      </c>
      <c r="E2197" t="inlineStr">
        <is>
          <t>TX</t>
        </is>
      </c>
      <c r="F2197" t="n">
        <v>2024</v>
      </c>
      <c r="G2197" t="n">
        <v>1</v>
      </c>
      <c r="H2197" s="13" t="n">
        <v>84269500</v>
      </c>
      <c r="I2197" s="12" t="n">
        <v>222</v>
      </c>
      <c r="J2197" s="13" t="n">
        <v>50000</v>
      </c>
      <c r="K2197" s="13">
        <f>IFERROR($H2197/$I2197,"")</f>
        <v/>
      </c>
      <c r="L2197" s="13" t="n">
        <v>11000000</v>
      </c>
      <c r="M2197" t="inlineStr">
        <is>
          <t>PA, NM, NY</t>
        </is>
      </c>
      <c r="N2197" t="inlineStr">
        <is>
          <t>Yes</t>
        </is>
      </c>
      <c r="O2197" t="inlineStr">
        <is>
          <t>Yes</t>
        </is>
      </c>
      <c r="P2197" s="9" t="inlineStr">
        <is>
          <t>https://www.brownfoundation.org/</t>
        </is>
      </c>
      <c r="Q2197" s="9" t="inlineStr">
        <is>
          <t>https://grantcue.com/foundations/the-brown-foundation-inc-746036466</t>
        </is>
      </c>
    </row>
    <row r="2198">
      <c r="A2198">
        <f>IF($E2198=$E2197,$A2197+1,1)</f>
        <v/>
      </c>
      <c r="B2198" t="inlineStr">
        <is>
          <t>THE ROBERT A WELCH FOUNDATION</t>
        </is>
      </c>
      <c r="C2198" t="inlineStr">
        <is>
          <t>76-0343128</t>
        </is>
      </c>
      <c r="D2198" t="inlineStr">
        <is>
          <t>Texas</t>
        </is>
      </c>
      <c r="E2198" t="inlineStr">
        <is>
          <t>TX</t>
        </is>
      </c>
      <c r="F2198" t="n">
        <v>2024</v>
      </c>
      <c r="G2198" t="n">
        <v>2</v>
      </c>
      <c r="H2198" s="13" t="n">
        <v>77679659</v>
      </c>
      <c r="I2198" s="12" t="n">
        <v>133</v>
      </c>
      <c r="J2198" s="13" t="n">
        <v>105000</v>
      </c>
      <c r="K2198" s="13">
        <f>IFERROR($H2198/$I2198,"")</f>
        <v/>
      </c>
      <c r="L2198" s="13" t="n">
        <v>10000000</v>
      </c>
      <c r="N2198" t="inlineStr">
        <is>
          <t>Yes</t>
        </is>
      </c>
      <c r="O2198" t="inlineStr">
        <is>
          <t>Yes</t>
        </is>
      </c>
      <c r="P2198" s="9" t="inlineStr">
        <is>
          <t>https://welch1.org/</t>
        </is>
      </c>
      <c r="Q2198" s="9" t="inlineStr">
        <is>
          <t>https://grantcue.com/foundations/the-robert-a-welch-foundation-760343128</t>
        </is>
      </c>
    </row>
    <row r="2199">
      <c r="A2199">
        <f>IF($E2199=$E2198,$A2198+1,1)</f>
        <v/>
      </c>
      <c r="B2199" t="inlineStr">
        <is>
          <t>TING TSUNG &amp; WEI FONG CHAO FOUNDATION</t>
        </is>
      </c>
      <c r="C2199" t="inlineStr">
        <is>
          <t>30-0005201</t>
        </is>
      </c>
      <c r="D2199" t="inlineStr">
        <is>
          <t>Texas</t>
        </is>
      </c>
      <c r="E2199" t="inlineStr">
        <is>
          <t>TX</t>
        </is>
      </c>
      <c r="F2199" t="n">
        <v>2024</v>
      </c>
      <c r="G2199" t="n">
        <v>2</v>
      </c>
      <c r="H2199" s="13" t="n">
        <v>54423755</v>
      </c>
      <c r="I2199" s="12" t="n">
        <v>327</v>
      </c>
      <c r="J2199" s="13" t="n">
        <v>30000</v>
      </c>
      <c r="K2199" s="13">
        <f>IFERROR($H2199/$I2199,"")</f>
        <v/>
      </c>
      <c r="L2199" s="13" t="n">
        <v>3000000</v>
      </c>
      <c r="M2199" t="inlineStr">
        <is>
          <t>NY, CA, MA</t>
        </is>
      </c>
      <c r="N2199" t="inlineStr">
        <is>
          <t>No</t>
        </is>
      </c>
      <c r="O2199" t="inlineStr">
        <is>
          <t>Not stated</t>
        </is>
      </c>
      <c r="Q2199" s="9" t="inlineStr">
        <is>
          <t>https://grantcue.com/foundations/ting-tsung-and-wei-fong-chao-foundation-300005201</t>
        </is>
      </c>
    </row>
    <row r="2200">
      <c r="A2200">
        <f>IF($E2200=$E2199,$A2199+1,1)</f>
        <v/>
      </c>
      <c r="B2200" t="inlineStr">
        <is>
          <t>ED RACHAL FOUNDATION</t>
        </is>
      </c>
      <c r="C2200" t="inlineStr">
        <is>
          <t>74-1116595</t>
        </is>
      </c>
      <c r="D2200" t="inlineStr">
        <is>
          <t>Texas</t>
        </is>
      </c>
      <c r="E2200" t="inlineStr">
        <is>
          <t>TX</t>
        </is>
      </c>
      <c r="F2200" t="n">
        <v>2024</v>
      </c>
      <c r="G2200" t="n">
        <v>2</v>
      </c>
      <c r="H2200" s="13" t="n">
        <v>52202070</v>
      </c>
      <c r="I2200" s="12" t="n">
        <v>616</v>
      </c>
      <c r="J2200" s="13" t="n">
        <v>25000</v>
      </c>
      <c r="K2200" s="13">
        <f>IFERROR($H2200/$I2200,"")</f>
        <v/>
      </c>
      <c r="L2200" s="13" t="n">
        <v>7449750</v>
      </c>
      <c r="M2200" t="inlineStr">
        <is>
          <t>MI, IL, VA</t>
        </is>
      </c>
      <c r="N2200" t="inlineStr">
        <is>
          <t>Yes</t>
        </is>
      </c>
      <c r="O2200" t="inlineStr">
        <is>
          <t>Yes</t>
        </is>
      </c>
      <c r="P2200" s="9" t="inlineStr">
        <is>
          <t>https://www.edrachal.org/</t>
        </is>
      </c>
      <c r="Q2200" s="9" t="inlineStr">
        <is>
          <t>https://grantcue.com/foundations/ed-rachal-foundation-741116595</t>
        </is>
      </c>
    </row>
    <row r="2201">
      <c r="A2201">
        <f>IF($E2201=$E2200,$A2200+1,1)</f>
        <v/>
      </c>
      <c r="B2201" t="inlineStr">
        <is>
          <t>RICHARD AND MARY TEMPLETON FOUNDATION</t>
        </is>
      </c>
      <c r="C2201" t="inlineStr">
        <is>
          <t>20-0321164</t>
        </is>
      </c>
      <c r="D2201" t="inlineStr">
        <is>
          <t>Texas</t>
        </is>
      </c>
      <c r="E2201" t="inlineStr">
        <is>
          <t>TX</t>
        </is>
      </c>
      <c r="F2201" t="n">
        <v>2025</v>
      </c>
      <c r="G2201" t="n">
        <v>2</v>
      </c>
      <c r="H2201" s="13" t="n">
        <v>50842494</v>
      </c>
      <c r="I2201" s="12" t="n">
        <v>29</v>
      </c>
      <c r="J2201" s="13" t="n">
        <v>210000</v>
      </c>
      <c r="K2201" s="13">
        <f>IFERROR($H2201/$I2201,"")</f>
        <v/>
      </c>
      <c r="L2201" s="13" t="n">
        <v>9040000</v>
      </c>
      <c r="M2201" t="inlineStr">
        <is>
          <t>NY</t>
        </is>
      </c>
      <c r="N2201" t="inlineStr">
        <is>
          <t>No</t>
        </is>
      </c>
      <c r="O2201" t="inlineStr">
        <is>
          <t>Not stated</t>
        </is>
      </c>
      <c r="Q2201" s="9" t="inlineStr">
        <is>
          <t>https://grantcue.com/foundations/richard-and-mary-templeton-foundation-200321164</t>
        </is>
      </c>
    </row>
    <row r="2202">
      <c r="A2202">
        <f>IF($E2202=$E2201,$A2201+1,1)</f>
        <v/>
      </c>
      <c r="B2202" t="inlineStr">
        <is>
          <t>RAINWATER CHARITABLE FOUNDATION</t>
        </is>
      </c>
      <c r="C2202" t="inlineStr">
        <is>
          <t>80-0870036</t>
        </is>
      </c>
      <c r="D2202" t="inlineStr">
        <is>
          <t>Texas</t>
        </is>
      </c>
      <c r="E2202" t="inlineStr">
        <is>
          <t>TX</t>
        </is>
      </c>
      <c r="F2202" t="n">
        <v>2024</v>
      </c>
      <c r="G2202" t="n">
        <v>1</v>
      </c>
      <c r="H2202" s="13" t="n">
        <v>43565002</v>
      </c>
      <c r="I2202" s="12" t="n">
        <v>320</v>
      </c>
      <c r="J2202" s="13" t="n">
        <v>50000</v>
      </c>
      <c r="K2202" s="13">
        <f>IFERROR($H2202/$I2202,"")</f>
        <v/>
      </c>
      <c r="L2202" s="13" t="n">
        <v>3316667</v>
      </c>
      <c r="M2202" t="inlineStr">
        <is>
          <t>CA, IL, NY</t>
        </is>
      </c>
      <c r="N2202" t="inlineStr">
        <is>
          <t>No</t>
        </is>
      </c>
      <c r="O2202" t="inlineStr">
        <is>
          <t>Not stated</t>
        </is>
      </c>
      <c r="Q2202" s="9" t="inlineStr">
        <is>
          <t>https://grantcue.com/foundations/rainwater-charitable-foundation-800870036</t>
        </is>
      </c>
    </row>
    <row r="2203">
      <c r="A2203">
        <f>IF($E2203=$E2202,$A2202+1,1)</f>
        <v/>
      </c>
      <c r="B2203" t="inlineStr">
        <is>
          <t>CENTERPOINT ENERGY FOUNDATION INC</t>
        </is>
      </c>
      <c r="C2203" t="inlineStr">
        <is>
          <t>35-1950691</t>
        </is>
      </c>
      <c r="D2203" t="inlineStr">
        <is>
          <t>Texas</t>
        </is>
      </c>
      <c r="E2203" t="inlineStr">
        <is>
          <t>TX</t>
        </is>
      </c>
      <c r="F2203" t="n">
        <v>2025</v>
      </c>
      <c r="G2203" t="n">
        <v>2</v>
      </c>
      <c r="H2203" s="13" t="n">
        <v>42742862</v>
      </c>
      <c r="I2203" s="12" t="n">
        <v>1059</v>
      </c>
      <c r="J2203" s="13" t="n">
        <v>15000</v>
      </c>
      <c r="K2203" s="13">
        <f>IFERROR($H2203/$I2203,"")</f>
        <v/>
      </c>
      <c r="L2203" s="13" t="n">
        <v>3357123</v>
      </c>
      <c r="M2203" t="inlineStr">
        <is>
          <t>IN, AZ, DE</t>
        </is>
      </c>
      <c r="N2203" t="inlineStr">
        <is>
          <t>No</t>
        </is>
      </c>
      <c r="O2203" t="inlineStr">
        <is>
          <t>Not stated</t>
        </is>
      </c>
      <c r="Q2203" s="9" t="inlineStr">
        <is>
          <t>https://grantcue.com/foundations/centerpoint-energy-foundation-inc-351950691</t>
        </is>
      </c>
    </row>
    <row r="2204">
      <c r="A2204">
        <f>IF($E2204=$E2203,$A2203+1,1)</f>
        <v/>
      </c>
      <c r="B2204" t="inlineStr">
        <is>
          <t>The Terry Foundation</t>
        </is>
      </c>
      <c r="C2204" t="inlineStr">
        <is>
          <t>31-1551093</t>
        </is>
      </c>
      <c r="D2204" t="inlineStr">
        <is>
          <t>Texas</t>
        </is>
      </c>
      <c r="E2204" t="inlineStr">
        <is>
          <t>TX</t>
        </is>
      </c>
      <c r="F2204" t="n">
        <v>2024</v>
      </c>
      <c r="G2204" t="n">
        <v>2</v>
      </c>
      <c r="H2204" s="13" t="n">
        <v>41949719</v>
      </c>
      <c r="I2204" s="12" t="n">
        <v>27</v>
      </c>
      <c r="J2204" s="13" t="n">
        <v>1379250</v>
      </c>
      <c r="K2204" s="13">
        <f>IFERROR($H2204/$I2204,"")</f>
        <v/>
      </c>
      <c r="L2204" s="13" t="n">
        <v>4052850</v>
      </c>
      <c r="N2204" t="inlineStr">
        <is>
          <t>No</t>
        </is>
      </c>
      <c r="O2204" t="inlineStr">
        <is>
          <t>Not stated</t>
        </is>
      </c>
      <c r="Q2204" s="9" t="inlineStr">
        <is>
          <t>https://grantcue.com/foundations/the-terry-foundation-311551093</t>
        </is>
      </c>
    </row>
    <row r="2205">
      <c r="A2205">
        <f>IF($E2205=$E2204,$A2204+1,1)</f>
        <v/>
      </c>
      <c r="B2205" t="inlineStr">
        <is>
          <t>HARRY BASS FOUNDATION</t>
        </is>
      </c>
      <c r="C2205" t="inlineStr">
        <is>
          <t>75-1876307</t>
        </is>
      </c>
      <c r="D2205" t="inlineStr">
        <is>
          <t>Texas</t>
        </is>
      </c>
      <c r="E2205" t="inlineStr">
        <is>
          <t>TX</t>
        </is>
      </c>
      <c r="F2205" t="n">
        <v>2025</v>
      </c>
      <c r="G2205" t="n">
        <v>2</v>
      </c>
      <c r="H2205" s="13" t="n">
        <v>40058600</v>
      </c>
      <c r="I2205" s="12" t="n">
        <v>92</v>
      </c>
      <c r="J2205" s="13" t="n">
        <v>30000</v>
      </c>
      <c r="K2205" s="13">
        <f>IFERROR($H2205/$I2205,"")</f>
        <v/>
      </c>
      <c r="L2205" s="13" t="n">
        <v>20000000</v>
      </c>
      <c r="M2205" t="inlineStr">
        <is>
          <t>NC, MA</t>
        </is>
      </c>
      <c r="N2205" t="inlineStr">
        <is>
          <t>Yes</t>
        </is>
      </c>
      <c r="O2205" t="inlineStr">
        <is>
          <t>Yes</t>
        </is>
      </c>
      <c r="P2205" s="9" t="inlineStr">
        <is>
          <t>https://hbrf.org/</t>
        </is>
      </c>
      <c r="Q2205" s="9" t="inlineStr">
        <is>
          <t>https://grantcue.com/foundations/harry-bass-foundation-751876307</t>
        </is>
      </c>
    </row>
    <row r="2206">
      <c r="A2206">
        <f>IF($E2206=$E2205,$A2205+1,1)</f>
        <v/>
      </c>
      <c r="B2206" t="inlineStr">
        <is>
          <t>STOLLER FOUNDATION</t>
        </is>
      </c>
      <c r="C2206" t="inlineStr">
        <is>
          <t>46-3119720</t>
        </is>
      </c>
      <c r="D2206" t="inlineStr">
        <is>
          <t>Texas</t>
        </is>
      </c>
      <c r="E2206" t="inlineStr">
        <is>
          <t>TX</t>
        </is>
      </c>
      <c r="F2206" t="n">
        <v>2024</v>
      </c>
      <c r="G2206" t="n">
        <v>2</v>
      </c>
      <c r="H2206" s="13" t="n">
        <v>40051108</v>
      </c>
      <c r="I2206" s="12" t="n">
        <v>357</v>
      </c>
      <c r="J2206" s="13" t="n">
        <v>28250</v>
      </c>
      <c r="K2206" s="13">
        <f>IFERROR($H2206/$I2206,"")</f>
        <v/>
      </c>
      <c r="L2206" s="13" t="n">
        <v>5000000</v>
      </c>
      <c r="M2206" t="inlineStr">
        <is>
          <t>FL, MD, NC</t>
        </is>
      </c>
      <c r="N2206" t="inlineStr">
        <is>
          <t>Yes</t>
        </is>
      </c>
      <c r="O2206" t="inlineStr">
        <is>
          <t>Yes</t>
        </is>
      </c>
      <c r="P2206" s="9" t="inlineStr">
        <is>
          <t>https://www.stollerfoundation.org/</t>
        </is>
      </c>
      <c r="Q2206" s="9" t="inlineStr">
        <is>
          <t>https://grantcue.com/foundations/stoller-foundation-463119720</t>
        </is>
      </c>
    </row>
    <row r="2207">
      <c r="A2207">
        <f>IF($E2207=$E2206,$A2206+1,1)</f>
        <v/>
      </c>
      <c r="B2207" t="inlineStr">
        <is>
          <t>Amon G Carter Foundation</t>
        </is>
      </c>
      <c r="C2207" t="inlineStr">
        <is>
          <t>75-6000331</t>
        </is>
      </c>
      <c r="D2207" t="inlineStr">
        <is>
          <t>Texas</t>
        </is>
      </c>
      <c r="E2207" t="inlineStr">
        <is>
          <t>TX</t>
        </is>
      </c>
      <c r="F2207" t="n">
        <v>2024</v>
      </c>
      <c r="G2207" t="n">
        <v>1</v>
      </c>
      <c r="H2207" s="13" t="n">
        <v>40031652</v>
      </c>
      <c r="I2207" s="12" t="n">
        <v>172</v>
      </c>
      <c r="J2207" s="13" t="n">
        <v>50000</v>
      </c>
      <c r="K2207" s="13">
        <f>IFERROR($H2207/$I2207,"")</f>
        <v/>
      </c>
      <c r="L2207" s="13" t="n">
        <v>16725652</v>
      </c>
      <c r="M2207" t="inlineStr">
        <is>
          <t>FL, MA, NC</t>
        </is>
      </c>
      <c r="N2207" t="inlineStr">
        <is>
          <t>Yes</t>
        </is>
      </c>
      <c r="O2207" t="inlineStr">
        <is>
          <t>Not stated</t>
        </is>
      </c>
      <c r="P2207" s="9" t="inlineStr">
        <is>
          <t>https://www.agcf.org/</t>
        </is>
      </c>
      <c r="Q2207" s="9" t="inlineStr">
        <is>
          <t>https://grantcue.com/foundations/amon-g-carter-foundation-756000331</t>
        </is>
      </c>
    </row>
    <row r="2208">
      <c r="A2208">
        <f>IF($E2208=$E2207,$A2207+1,1)</f>
        <v/>
      </c>
      <c r="B2208" t="inlineStr">
        <is>
          <t>DAN L DUNCAN FOUNDATION</t>
        </is>
      </c>
      <c r="C2208" t="inlineStr">
        <is>
          <t>20-0265572</t>
        </is>
      </c>
      <c r="D2208" t="inlineStr">
        <is>
          <t>Texas</t>
        </is>
      </c>
      <c r="E2208" t="inlineStr">
        <is>
          <t>TX</t>
        </is>
      </c>
      <c r="F2208" t="n">
        <v>2024</v>
      </c>
      <c r="G2208" t="n">
        <v>1</v>
      </c>
      <c r="H2208" s="13" t="n">
        <v>39519544</v>
      </c>
      <c r="I2208" s="12" t="n">
        <v>79</v>
      </c>
      <c r="J2208" s="13" t="n">
        <v>50000</v>
      </c>
      <c r="K2208" s="13">
        <f>IFERROR($H2208/$I2208,"")</f>
        <v/>
      </c>
      <c r="L2208" s="13" t="n">
        <v>19759772</v>
      </c>
      <c r="N2208" t="inlineStr">
        <is>
          <t>No</t>
        </is>
      </c>
      <c r="O2208" t="inlineStr">
        <is>
          <t>Not stated</t>
        </is>
      </c>
      <c r="Q2208" s="9" t="inlineStr">
        <is>
          <t>https://grantcue.com/foundations/dan-l-duncan-foundation-200265572</t>
        </is>
      </c>
    </row>
    <row r="2209">
      <c r="A2209">
        <f>IF($E2209=$E2208,$A2208+1,1)</f>
        <v/>
      </c>
      <c r="B2209" t="inlineStr">
        <is>
          <t>The Powell Foundation</t>
        </is>
      </c>
      <c r="C2209" t="inlineStr">
        <is>
          <t>74-6104592</t>
        </is>
      </c>
      <c r="D2209" t="inlineStr">
        <is>
          <t>Texas</t>
        </is>
      </c>
      <c r="E2209" t="inlineStr">
        <is>
          <t>TX</t>
        </is>
      </c>
      <c r="F2209" t="n">
        <v>2025</v>
      </c>
      <c r="G2209" t="n">
        <v>2</v>
      </c>
      <c r="H2209" s="13" t="n">
        <v>38891452</v>
      </c>
      <c r="I2209" s="12" t="n">
        <v>547</v>
      </c>
      <c r="J2209" s="13" t="n">
        <v>15500</v>
      </c>
      <c r="K2209" s="13">
        <f>IFERROR($H2209/$I2209,"")</f>
        <v/>
      </c>
      <c r="L2209" s="13" t="n">
        <v>1500000</v>
      </c>
      <c r="M2209" t="inlineStr">
        <is>
          <t>MA, DC, CA</t>
        </is>
      </c>
      <c r="N2209" t="inlineStr">
        <is>
          <t>Yes</t>
        </is>
      </c>
      <c r="O2209" t="inlineStr">
        <is>
          <t>Yes</t>
        </is>
      </c>
      <c r="P2209" s="9" t="inlineStr">
        <is>
          <t>https://www.powellfoundation.org/</t>
        </is>
      </c>
      <c r="Q2209" s="9" t="inlineStr">
        <is>
          <t>https://grantcue.com/foundations/the-powell-foundation-746104592</t>
        </is>
      </c>
    </row>
    <row r="2210">
      <c r="A2210">
        <f>IF($E2210=$E2209,$A2209+1,1)</f>
        <v/>
      </c>
      <c r="B2210" t="inlineStr">
        <is>
          <t>KATE MARMION CHARITABLE FOUNDATION</t>
        </is>
      </c>
      <c r="C2210" t="inlineStr">
        <is>
          <t>26-3209975</t>
        </is>
      </c>
      <c r="D2210" t="inlineStr">
        <is>
          <t>Texas</t>
        </is>
      </c>
      <c r="E2210" t="inlineStr">
        <is>
          <t>TX</t>
        </is>
      </c>
      <c r="F2210" t="n">
        <v>2024</v>
      </c>
      <c r="G2210" t="n">
        <v>3</v>
      </c>
      <c r="H2210" s="13" t="n">
        <v>37162539</v>
      </c>
      <c r="I2210" s="12" t="n">
        <v>60</v>
      </c>
      <c r="J2210" s="13" t="n">
        <v>100000</v>
      </c>
      <c r="K2210" s="13">
        <f>IFERROR($H2210/$I2210,"")</f>
        <v/>
      </c>
      <c r="L2210" s="13" t="n">
        <v>15000000</v>
      </c>
      <c r="M2210" t="inlineStr">
        <is>
          <t>MD</t>
        </is>
      </c>
      <c r="N2210" t="inlineStr">
        <is>
          <t>Yes</t>
        </is>
      </c>
      <c r="O2210" t="inlineStr">
        <is>
          <t>Not stated</t>
        </is>
      </c>
      <c r="P2210" s="9" t="inlineStr">
        <is>
          <t>https://katebriscoemarmionfoundation.org/</t>
        </is>
      </c>
      <c r="Q2210" s="9" t="inlineStr">
        <is>
          <t>https://grantcue.com/foundations/kate-marmion-charitable-foundation-263209975</t>
        </is>
      </c>
    </row>
    <row r="2211">
      <c r="A2211">
        <f>IF($E2211=$E2210,$A2210+1,1)</f>
        <v/>
      </c>
      <c r="B2211" t="inlineStr">
        <is>
          <t>Adam R Scripps Foundation</t>
        </is>
      </c>
      <c r="C2211" t="inlineStr">
        <is>
          <t>85-4241768</t>
        </is>
      </c>
      <c r="D2211" t="inlineStr">
        <is>
          <t>Texas</t>
        </is>
      </c>
      <c r="E2211" t="inlineStr">
        <is>
          <t>TX</t>
        </is>
      </c>
      <c r="F2211" t="n">
        <v>2024</v>
      </c>
      <c r="G2211" t="n">
        <v>1</v>
      </c>
      <c r="H2211" s="13" t="n">
        <v>35482978</v>
      </c>
      <c r="I2211" s="12" t="n">
        <v>281</v>
      </c>
      <c r="J2211" s="13" t="n">
        <v>50000</v>
      </c>
      <c r="K2211" s="13">
        <f>IFERROR($H2211/$I2211,"")</f>
        <v/>
      </c>
      <c r="L2211" s="13" t="n">
        <v>2000000</v>
      </c>
      <c r="M2211" t="inlineStr">
        <is>
          <t>CA, OH, DC</t>
        </is>
      </c>
      <c r="N2211" t="inlineStr">
        <is>
          <t>No</t>
        </is>
      </c>
      <c r="O2211" t="inlineStr">
        <is>
          <t>Not stated</t>
        </is>
      </c>
      <c r="Q2211" s="9" t="inlineStr">
        <is>
          <t>https://grantcue.com/foundations/adam-r-scripps-foundation-854241768</t>
        </is>
      </c>
    </row>
    <row r="2212">
      <c r="A2212">
        <f>IF($E2212=$E2211,$A2211+1,1)</f>
        <v/>
      </c>
      <c r="B2212" t="inlineStr">
        <is>
          <t>THE ADDY FOUNDATION</t>
        </is>
      </c>
      <c r="C2212" t="inlineStr">
        <is>
          <t>47-2607515</t>
        </is>
      </c>
      <c r="D2212" t="inlineStr">
        <is>
          <t>Texas</t>
        </is>
      </c>
      <c r="E2212" t="inlineStr">
        <is>
          <t>TX</t>
        </is>
      </c>
      <c r="F2212" t="n">
        <v>2025</v>
      </c>
      <c r="G2212" t="n">
        <v>2</v>
      </c>
      <c r="H2212" s="13" t="n">
        <v>35362356</v>
      </c>
      <c r="I2212" s="12" t="n">
        <v>182</v>
      </c>
      <c r="J2212" s="13" t="n">
        <v>60000</v>
      </c>
      <c r="K2212" s="13">
        <f>IFERROR($H2212/$I2212,"")</f>
        <v/>
      </c>
      <c r="L2212" s="13" t="n">
        <v>7200000</v>
      </c>
      <c r="M2212" t="inlineStr">
        <is>
          <t>DC, ND, NJ</t>
        </is>
      </c>
      <c r="N2212" t="inlineStr">
        <is>
          <t>Yes</t>
        </is>
      </c>
      <c r="O2212" t="inlineStr">
        <is>
          <t>Yes</t>
        </is>
      </c>
      <c r="P2212" s="9" t="inlineStr">
        <is>
          <t>https://addyfoundation.org/</t>
        </is>
      </c>
      <c r="Q2212" s="9" t="inlineStr">
        <is>
          <t>https://grantcue.com/foundations/the-addy-foundation-472607515</t>
        </is>
      </c>
    </row>
    <row r="2213">
      <c r="A2213">
        <f>IF($E2213=$E2212,$A2212+1,1)</f>
        <v/>
      </c>
      <c r="B2213" t="inlineStr">
        <is>
          <t>The Cullen Foundation</t>
        </is>
      </c>
      <c r="C2213" t="inlineStr">
        <is>
          <t>76-0647361</t>
        </is>
      </c>
      <c r="D2213" t="inlineStr">
        <is>
          <t>Texas</t>
        </is>
      </c>
      <c r="E2213" t="inlineStr">
        <is>
          <t>TX</t>
        </is>
      </c>
      <c r="F2213" t="n">
        <v>2024</v>
      </c>
      <c r="G2213" t="n">
        <v>2</v>
      </c>
      <c r="H2213" s="13" t="n">
        <v>35070000</v>
      </c>
      <c r="I2213" s="12" t="n">
        <v>68</v>
      </c>
      <c r="J2213" s="13" t="n">
        <v>175000</v>
      </c>
      <c r="K2213" s="13">
        <f>IFERROR($H2213/$I2213,"")</f>
        <v/>
      </c>
      <c r="L2213" s="13" t="n">
        <v>5000000</v>
      </c>
      <c r="N2213" t="inlineStr">
        <is>
          <t>Yes</t>
        </is>
      </c>
      <c r="O2213" t="inlineStr">
        <is>
          <t>Not stated</t>
        </is>
      </c>
      <c r="P2213" s="9" t="inlineStr">
        <is>
          <t>https://www.cullenfdn.org/</t>
        </is>
      </c>
      <c r="Q2213" s="9" t="inlineStr">
        <is>
          <t>https://grantcue.com/foundations/the-cullen-foundation-760647361</t>
        </is>
      </c>
    </row>
    <row r="2214">
      <c r="A2214">
        <f>IF($E2214=$E2213,$A2213+1,1)</f>
        <v/>
      </c>
      <c r="B2214" t="inlineStr">
        <is>
          <t>THE ELKINS FOUNDATION</t>
        </is>
      </c>
      <c r="C2214" t="inlineStr">
        <is>
          <t>74-6051746</t>
        </is>
      </c>
      <c r="D2214" t="inlineStr">
        <is>
          <t>Texas</t>
        </is>
      </c>
      <c r="E2214" t="inlineStr">
        <is>
          <t>TX</t>
        </is>
      </c>
      <c r="F2214" t="n">
        <v>2024</v>
      </c>
      <c r="G2214" t="n">
        <v>2</v>
      </c>
      <c r="H2214" s="13" t="n">
        <v>32863879</v>
      </c>
      <c r="I2214" s="12" t="n">
        <v>165</v>
      </c>
      <c r="J2214" s="13" t="n">
        <v>100000</v>
      </c>
      <c r="K2214" s="13">
        <f>IFERROR($H2214/$I2214,"")</f>
        <v/>
      </c>
      <c r="L2214" s="13" t="n">
        <v>1500000</v>
      </c>
      <c r="M2214" t="inlineStr">
        <is>
          <t>NY, VA</t>
        </is>
      </c>
      <c r="N2214" t="inlineStr">
        <is>
          <t>Yes</t>
        </is>
      </c>
      <c r="O2214" t="inlineStr">
        <is>
          <t>Yes</t>
        </is>
      </c>
      <c r="P2214" s="9" t="inlineStr">
        <is>
          <t>https://www.theelkinsfoundation.org/</t>
        </is>
      </c>
      <c r="Q2214" s="9" t="inlineStr">
        <is>
          <t>https://grantcue.com/foundations/the-elkins-foundation-746051746</t>
        </is>
      </c>
    </row>
    <row r="2215">
      <c r="A2215">
        <f>IF($E2215=$E2214,$A2214+1,1)</f>
        <v/>
      </c>
      <c r="B2215" t="inlineStr">
        <is>
          <t>THE WILLIAM STAMPS FARISH FUND</t>
        </is>
      </c>
      <c r="C2215" t="inlineStr">
        <is>
          <t>74-6043019</t>
        </is>
      </c>
      <c r="D2215" t="inlineStr">
        <is>
          <t>Texas</t>
        </is>
      </c>
      <c r="E2215" t="inlineStr">
        <is>
          <t>TX</t>
        </is>
      </c>
      <c r="F2215" t="n">
        <v>2024</v>
      </c>
      <c r="G2215" t="n">
        <v>2</v>
      </c>
      <c r="H2215" s="13" t="n">
        <v>32653819</v>
      </c>
      <c r="I2215" s="12" t="n">
        <v>272</v>
      </c>
      <c r="J2215" s="13" t="n">
        <v>50000</v>
      </c>
      <c r="K2215" s="13">
        <f>IFERROR($H2215/$I2215,"")</f>
        <v/>
      </c>
      <c r="L2215" s="13" t="n">
        <v>1000000</v>
      </c>
      <c r="M2215" t="inlineStr">
        <is>
          <t>FL, VA, KY</t>
        </is>
      </c>
      <c r="N2215" t="inlineStr">
        <is>
          <t>Yes</t>
        </is>
      </c>
      <c r="O2215" t="inlineStr">
        <is>
          <t>Not stated</t>
        </is>
      </c>
      <c r="Q2215" s="9" t="inlineStr">
        <is>
          <t>https://grantcue.com/foundations/the-william-stamps-farish-fund-746043019</t>
        </is>
      </c>
    </row>
    <row r="2216">
      <c r="A2216">
        <f>IF($E2216=$E2215,$A2215+1,1)</f>
        <v/>
      </c>
      <c r="B2216" t="inlineStr">
        <is>
          <t>SANTANDER CONSUMER USA INC FOUNDATION</t>
        </is>
      </c>
      <c r="C2216" t="inlineStr">
        <is>
          <t>20-1519185</t>
        </is>
      </c>
      <c r="D2216" t="inlineStr">
        <is>
          <t>Texas</t>
        </is>
      </c>
      <c r="E2216" t="inlineStr">
        <is>
          <t>TX</t>
        </is>
      </c>
      <c r="F2216" t="n">
        <v>2025</v>
      </c>
      <c r="G2216" t="n">
        <v>2</v>
      </c>
      <c r="H2216" s="13" t="n">
        <v>32595536</v>
      </c>
      <c r="I2216" s="12" t="n">
        <v>87</v>
      </c>
      <c r="J2216" s="13" t="n">
        <v>140000</v>
      </c>
      <c r="K2216" s="13">
        <f>IFERROR($H2216/$I2216,"")</f>
        <v/>
      </c>
      <c r="L2216" s="13" t="n">
        <v>3250243</v>
      </c>
      <c r="M2216" t="inlineStr">
        <is>
          <t>GA, MA, AZ</t>
        </is>
      </c>
      <c r="N2216" t="inlineStr">
        <is>
          <t>No</t>
        </is>
      </c>
      <c r="O2216" t="inlineStr">
        <is>
          <t>Not stated</t>
        </is>
      </c>
      <c r="Q2216" s="9" t="inlineStr">
        <is>
          <t>https://grantcue.com/foundations/santander-consumer-usa-inc-foundation-201519185</t>
        </is>
      </c>
    </row>
    <row r="2217">
      <c r="A2217">
        <f>IF($E2217=$E2216,$A2216+1,1)</f>
        <v/>
      </c>
      <c r="B2217" t="inlineStr">
        <is>
          <t>DECOSTER FAMILY CHARITABLE FOUNDATION INC</t>
        </is>
      </c>
      <c r="C2217" t="inlineStr">
        <is>
          <t>92-1861278</t>
        </is>
      </c>
      <c r="D2217" t="inlineStr">
        <is>
          <t>Texas</t>
        </is>
      </c>
      <c r="E2217" t="inlineStr">
        <is>
          <t>TX</t>
        </is>
      </c>
      <c r="F2217" t="n">
        <v>2025</v>
      </c>
      <c r="G2217" t="n">
        <v>2</v>
      </c>
      <c r="H2217" s="13" t="n">
        <v>32515602</v>
      </c>
      <c r="I2217" s="12" t="n">
        <v>26</v>
      </c>
      <c r="J2217" s="13" t="n">
        <v>40300</v>
      </c>
      <c r="K2217" s="13">
        <f>IFERROR($H2217/$I2217,"")</f>
        <v/>
      </c>
      <c r="L2217" s="13" t="n">
        <v>20000000</v>
      </c>
      <c r="M2217" t="inlineStr">
        <is>
          <t>TN, ILOILO, ME</t>
        </is>
      </c>
      <c r="N2217" t="inlineStr">
        <is>
          <t>No</t>
        </is>
      </c>
      <c r="O2217" t="inlineStr">
        <is>
          <t>Not stated</t>
        </is>
      </c>
      <c r="Q2217" s="9" t="inlineStr">
        <is>
          <t>https://grantcue.com/foundations/decoster-family-charitable-foundation-inc-921861278</t>
        </is>
      </c>
    </row>
    <row r="2218">
      <c r="A2218">
        <f>IF($E2218=$E2217,$A2217+1,1)</f>
        <v/>
      </c>
      <c r="B2218" t="inlineStr">
        <is>
          <t>The Philecology Foundation</t>
        </is>
      </c>
      <c r="C2218" t="inlineStr">
        <is>
          <t>20-8987808</t>
        </is>
      </c>
      <c r="D2218" t="inlineStr">
        <is>
          <t>Texas</t>
        </is>
      </c>
      <c r="E2218" t="inlineStr">
        <is>
          <t>TX</t>
        </is>
      </c>
      <c r="F2218" t="n">
        <v>2024</v>
      </c>
      <c r="G2218" t="n">
        <v>2</v>
      </c>
      <c r="H2218" s="13" t="n">
        <v>31436000</v>
      </c>
      <c r="I2218" s="12" t="n">
        <v>15</v>
      </c>
      <c r="J2218" s="13" t="n">
        <v>815000</v>
      </c>
      <c r="K2218" s="13">
        <f>IFERROR($H2218/$I2218,"")</f>
        <v/>
      </c>
      <c r="L2218" s="13" t="n">
        <v>13000000</v>
      </c>
      <c r="M2218" t="inlineStr">
        <is>
          <t>AR, CO, FL</t>
        </is>
      </c>
      <c r="N2218" t="inlineStr">
        <is>
          <t>No</t>
        </is>
      </c>
      <c r="O2218" t="inlineStr">
        <is>
          <t>Not stated</t>
        </is>
      </c>
      <c r="Q2218" s="9" t="inlineStr">
        <is>
          <t>https://grantcue.com/foundations/the-philecology-foundation-208987808</t>
        </is>
      </c>
    </row>
    <row r="2219">
      <c r="A2219">
        <f>IF($E2219=$E2218,$A2218+1,1)</f>
        <v/>
      </c>
      <c r="B2219" t="inlineStr">
        <is>
          <t>MCKESSON FOUNDATION INC</t>
        </is>
      </c>
      <c r="C2219" t="inlineStr">
        <is>
          <t>94-3140036</t>
        </is>
      </c>
      <c r="D2219" t="inlineStr">
        <is>
          <t>Texas</t>
        </is>
      </c>
      <c r="E2219" t="inlineStr">
        <is>
          <t>TX</t>
        </is>
      </c>
      <c r="F2219" t="n">
        <v>2024</v>
      </c>
      <c r="G2219" t="n">
        <v>2</v>
      </c>
      <c r="H2219" s="13" t="n">
        <v>30625421</v>
      </c>
      <c r="I2219" s="12" t="n">
        <v>116</v>
      </c>
      <c r="J2219" s="13" t="n">
        <v>100000</v>
      </c>
      <c r="K2219" s="13">
        <f>IFERROR($H2219/$I2219,"")</f>
        <v/>
      </c>
      <c r="L2219" s="13" t="n">
        <v>2500000</v>
      </c>
      <c r="M2219" t="inlineStr">
        <is>
          <t>VA, GA, FL</t>
        </is>
      </c>
      <c r="N2219" t="inlineStr">
        <is>
          <t>No</t>
        </is>
      </c>
      <c r="O2219" t="inlineStr">
        <is>
          <t>Not stated</t>
        </is>
      </c>
      <c r="Q2219" s="9" t="inlineStr">
        <is>
          <t>https://grantcue.com/foundations/mckesson-foundation-inc-943140036</t>
        </is>
      </c>
    </row>
    <row r="2220">
      <c r="A2220">
        <f>IF($E2220=$E2219,$A2219+1,1)</f>
        <v/>
      </c>
      <c r="B2220" t="inlineStr">
        <is>
          <t>DAVID AND EULA WINTERMANN FOUNDATION</t>
        </is>
      </c>
      <c r="C2220" t="inlineStr">
        <is>
          <t>76-0082100</t>
        </is>
      </c>
      <c r="D2220" t="inlineStr">
        <is>
          <t>Texas</t>
        </is>
      </c>
      <c r="E2220" t="inlineStr">
        <is>
          <t>TX</t>
        </is>
      </c>
      <c r="F2220" t="n">
        <v>2024</v>
      </c>
      <c r="G2220" t="n">
        <v>2</v>
      </c>
      <c r="H2220" s="13" t="n">
        <v>28498012</v>
      </c>
      <c r="I2220" s="12" t="n">
        <v>44</v>
      </c>
      <c r="J2220" s="13" t="n">
        <v>120300</v>
      </c>
      <c r="K2220" s="13">
        <f>IFERROR($H2220/$I2220,"")</f>
        <v/>
      </c>
      <c r="L2220" s="13" t="n">
        <v>6000000</v>
      </c>
      <c r="M2220" t="inlineStr">
        <is>
          <t>CO</t>
        </is>
      </c>
      <c r="N2220" t="inlineStr">
        <is>
          <t>No</t>
        </is>
      </c>
      <c r="O2220" t="inlineStr">
        <is>
          <t>Yes</t>
        </is>
      </c>
      <c r="Q2220" s="9" t="inlineStr">
        <is>
          <t>https://grantcue.com/foundations/david-and-eula-wintermann-foundation-760082100</t>
        </is>
      </c>
    </row>
    <row r="2221">
      <c r="A2221">
        <f>IF($E2221=$E2220,$A2220+1,1)</f>
        <v/>
      </c>
      <c r="B2221" t="inlineStr">
        <is>
          <t>HUFFINGTON FOUNDATION</t>
        </is>
      </c>
      <c r="C2221" t="inlineStr">
        <is>
          <t>76-6040840</t>
        </is>
      </c>
      <c r="D2221" t="inlineStr">
        <is>
          <t>Texas</t>
        </is>
      </c>
      <c r="E2221" t="inlineStr">
        <is>
          <t>TX</t>
        </is>
      </c>
      <c r="F2221" t="n">
        <v>2024</v>
      </c>
      <c r="G2221" t="n">
        <v>3</v>
      </c>
      <c r="H2221" s="13" t="n">
        <v>27679000</v>
      </c>
      <c r="I2221" s="12" t="n">
        <v>109</v>
      </c>
      <c r="J2221" s="13" t="n">
        <v>25000</v>
      </c>
      <c r="K2221" s="13">
        <f>IFERROR($H2221/$I2221,"")</f>
        <v/>
      </c>
      <c r="L2221" s="13" t="n">
        <v>2350000</v>
      </c>
      <c r="M2221" t="inlineStr">
        <is>
          <t>CO, NY</t>
        </is>
      </c>
      <c r="N2221" t="inlineStr">
        <is>
          <t>No</t>
        </is>
      </c>
      <c r="O2221" t="inlineStr">
        <is>
          <t>Not stated</t>
        </is>
      </c>
      <c r="Q2221" s="9" t="inlineStr">
        <is>
          <t>https://grantcue.com/foundations/huffington-foundation-766040840</t>
        </is>
      </c>
    </row>
    <row r="2222">
      <c r="A2222">
        <f>IF($E2222=$E2221,$A2221+1,1)</f>
        <v/>
      </c>
      <c r="B2222" t="inlineStr">
        <is>
          <t>The Priddy Foundation</t>
        </is>
      </c>
      <c r="C2222" t="inlineStr">
        <is>
          <t>75-6029882</t>
        </is>
      </c>
      <c r="D2222" t="inlineStr">
        <is>
          <t>Texas</t>
        </is>
      </c>
      <c r="E2222" t="inlineStr">
        <is>
          <t>TX</t>
        </is>
      </c>
      <c r="F2222" t="n">
        <v>2025</v>
      </c>
      <c r="G2222" t="n">
        <v>2</v>
      </c>
      <c r="H2222" s="13" t="n">
        <v>27469766</v>
      </c>
      <c r="I2222" s="12" t="n">
        <v>288</v>
      </c>
      <c r="J2222" s="13" t="n">
        <v>35000</v>
      </c>
      <c r="K2222" s="13">
        <f>IFERROR($H2222/$I2222,"")</f>
        <v/>
      </c>
      <c r="L2222" s="13" t="n">
        <v>1726710</v>
      </c>
      <c r="M2222" t="inlineStr">
        <is>
          <t>OK, KY, DC</t>
        </is>
      </c>
      <c r="N2222" t="inlineStr">
        <is>
          <t>Yes</t>
        </is>
      </c>
      <c r="O2222" t="inlineStr">
        <is>
          <t>Yes</t>
        </is>
      </c>
      <c r="P2222" s="9" t="inlineStr">
        <is>
          <t>https://www.priddyfoundation.org/</t>
        </is>
      </c>
      <c r="Q2222" s="9" t="inlineStr">
        <is>
          <t>https://grantcue.com/foundations/the-priddy-foundation-756029882</t>
        </is>
      </c>
    </row>
    <row r="2223">
      <c r="A2223">
        <f>IF($E2223=$E2222,$A2222+1,1)</f>
        <v/>
      </c>
      <c r="B2223" t="inlineStr">
        <is>
          <t>SCHARBAUER FOUNDATION INC</t>
        </is>
      </c>
      <c r="C2223" t="inlineStr">
        <is>
          <t>26-2527362</t>
        </is>
      </c>
      <c r="D2223" t="inlineStr">
        <is>
          <t>Texas</t>
        </is>
      </c>
      <c r="E2223" t="inlineStr">
        <is>
          <t>TX</t>
        </is>
      </c>
      <c r="F2223" t="n">
        <v>2024</v>
      </c>
      <c r="G2223" t="n">
        <v>1</v>
      </c>
      <c r="H2223" s="13" t="n">
        <v>27346033</v>
      </c>
      <c r="I2223" s="12" t="n">
        <v>66</v>
      </c>
      <c r="J2223" s="13" t="n">
        <v>25000</v>
      </c>
      <c r="K2223" s="13">
        <f>IFERROR($H2223/$I2223,"")</f>
        <v/>
      </c>
      <c r="L2223" s="13" t="n">
        <v>8500000</v>
      </c>
      <c r="N2223" t="inlineStr">
        <is>
          <t>Yes</t>
        </is>
      </c>
      <c r="O2223" t="inlineStr">
        <is>
          <t>Yes</t>
        </is>
      </c>
      <c r="P2223" s="9" t="inlineStr">
        <is>
          <t>https://www.scharbauerfoundation.org/</t>
        </is>
      </c>
      <c r="Q2223" s="9" t="inlineStr">
        <is>
          <t>https://grantcue.com/foundations/scharbauer-foundation-inc-262527362</t>
        </is>
      </c>
    </row>
    <row r="2224">
      <c r="A2224">
        <f>IF($E2224=$E2223,$A2223+1,1)</f>
        <v/>
      </c>
      <c r="B2224" t="inlineStr">
        <is>
          <t>NEW YORK LIFE FOUNDATION</t>
        </is>
      </c>
      <c r="C2224" t="inlineStr">
        <is>
          <t>13-2989476</t>
        </is>
      </c>
      <c r="D2224" t="inlineStr">
        <is>
          <t>Texas</t>
        </is>
      </c>
      <c r="E2224" t="inlineStr">
        <is>
          <t>TX</t>
        </is>
      </c>
      <c r="F2224" t="n">
        <v>2024</v>
      </c>
      <c r="G2224" t="n">
        <v>1</v>
      </c>
      <c r="H2224" s="13" t="n">
        <v>27297945</v>
      </c>
      <c r="I2224" s="12" t="n">
        <v>621</v>
      </c>
      <c r="J2224" s="13" t="n">
        <v>500</v>
      </c>
      <c r="K2224" s="13">
        <f>IFERROR($H2224/$I2224,"")</f>
        <v/>
      </c>
      <c r="L2224" s="13" t="n">
        <v>7163862</v>
      </c>
      <c r="M2224" t="inlineStr">
        <is>
          <t>NY, CA, DC</t>
        </is>
      </c>
      <c r="N2224" t="inlineStr">
        <is>
          <t>Yes</t>
        </is>
      </c>
      <c r="O2224" t="inlineStr">
        <is>
          <t>Yes</t>
        </is>
      </c>
      <c r="P2224" s="9" t="inlineStr">
        <is>
          <t>https://www.newyorklifefoundation.org/</t>
        </is>
      </c>
      <c r="Q2224" s="9" t="inlineStr">
        <is>
          <t>https://grantcue.com/foundations/new-york-life-foundation-132989476</t>
        </is>
      </c>
    </row>
    <row r="2225">
      <c r="A2225">
        <f>IF($E2225=$E2224,$A2224+1,1)</f>
        <v/>
      </c>
      <c r="B2225" t="inlineStr">
        <is>
          <t>The Robert and Janice McNair Foundation</t>
        </is>
      </c>
      <c r="C2225" t="inlineStr">
        <is>
          <t>76-6050185</t>
        </is>
      </c>
      <c r="D2225" t="inlineStr">
        <is>
          <t>Texas</t>
        </is>
      </c>
      <c r="E2225" t="inlineStr">
        <is>
          <t>TX</t>
        </is>
      </c>
      <c r="F2225" t="n">
        <v>2024</v>
      </c>
      <c r="G2225" t="n">
        <v>2</v>
      </c>
      <c r="H2225" s="13" t="n">
        <v>27268401</v>
      </c>
      <c r="I2225" s="12" t="n">
        <v>163</v>
      </c>
      <c r="J2225" s="13" t="n">
        <v>50000</v>
      </c>
      <c r="K2225" s="13">
        <f>IFERROR($H2225/$I2225,"")</f>
        <v/>
      </c>
      <c r="L2225" s="13" t="n">
        <v>1076500</v>
      </c>
      <c r="M2225" t="inlineStr">
        <is>
          <t>SC, MI, CA</t>
        </is>
      </c>
      <c r="N2225" t="inlineStr">
        <is>
          <t>No</t>
        </is>
      </c>
      <c r="O2225" t="inlineStr">
        <is>
          <t>Not stated</t>
        </is>
      </c>
      <c r="Q2225" s="9" t="inlineStr">
        <is>
          <t>https://grantcue.com/foundations/the-robert-and-janice-mcnair-foundation-766050185</t>
        </is>
      </c>
    </row>
    <row r="2226">
      <c r="A2226">
        <f>IF($E2226=$E2225,$A2225+1,1)</f>
        <v/>
      </c>
      <c r="B2226" t="inlineStr">
        <is>
          <t>SEMMES FOUNDATION INC</t>
        </is>
      </c>
      <c r="C2226" t="inlineStr">
        <is>
          <t>74-6062264</t>
        </is>
      </c>
      <c r="D2226" t="inlineStr">
        <is>
          <t>Texas</t>
        </is>
      </c>
      <c r="E2226" t="inlineStr">
        <is>
          <t>TX</t>
        </is>
      </c>
      <c r="F2226" t="n">
        <v>2025</v>
      </c>
      <c r="G2226" t="n">
        <v>2</v>
      </c>
      <c r="H2226" s="13" t="n">
        <v>26776950</v>
      </c>
      <c r="I2226" s="12" t="n">
        <v>9</v>
      </c>
      <c r="J2226" s="13" t="n">
        <v>2000</v>
      </c>
      <c r="K2226" s="13">
        <f>IFERROR($H2226/$I2226,"")</f>
        <v/>
      </c>
      <c r="L2226" s="13" t="n">
        <v>26500000</v>
      </c>
      <c r="M2226" t="inlineStr">
        <is>
          <t>AL</t>
        </is>
      </c>
      <c r="N2226" t="inlineStr">
        <is>
          <t>Yes</t>
        </is>
      </c>
      <c r="O2226" t="inlineStr">
        <is>
          <t>Not stated</t>
        </is>
      </c>
      <c r="P2226" s="9" t="inlineStr">
        <is>
          <t>https://www.semmesfoundation.org/</t>
        </is>
      </c>
      <c r="Q2226" s="9" t="inlineStr">
        <is>
          <t>https://grantcue.com/foundations/semmes-foundation-inc-746062264</t>
        </is>
      </c>
    </row>
    <row r="2227">
      <c r="A2227">
        <f>IF($E2227=$E2226,$A2226+1,1)</f>
        <v/>
      </c>
      <c r="B2227" t="inlineStr">
        <is>
          <t>DIAN GRAVES OWEN FOUNDATION</t>
        </is>
      </c>
      <c r="C2227" t="inlineStr">
        <is>
          <t>75-2682536</t>
        </is>
      </c>
      <c r="D2227" t="inlineStr">
        <is>
          <t>Texas</t>
        </is>
      </c>
      <c r="E2227" t="inlineStr">
        <is>
          <t>TX</t>
        </is>
      </c>
      <c r="F2227" t="n">
        <v>2024</v>
      </c>
      <c r="G2227" t="n">
        <v>1</v>
      </c>
      <c r="H2227" s="13" t="n">
        <v>24107466</v>
      </c>
      <c r="I2227" s="12" t="n">
        <v>202</v>
      </c>
      <c r="J2227" s="13" t="n">
        <v>20000</v>
      </c>
      <c r="K2227" s="13">
        <f>IFERROR($H2227/$I2227,"")</f>
        <v/>
      </c>
      <c r="L2227" s="13" t="n">
        <v>4000000</v>
      </c>
      <c r="M2227" t="inlineStr">
        <is>
          <t>VA, TN, AZ</t>
        </is>
      </c>
      <c r="N2227" t="inlineStr">
        <is>
          <t>No</t>
        </is>
      </c>
      <c r="O2227" t="inlineStr">
        <is>
          <t>Not stated</t>
        </is>
      </c>
      <c r="Q2227" s="9" t="inlineStr">
        <is>
          <t>https://grantcue.com/foundations/dian-graves-owen-foundation-752682536</t>
        </is>
      </c>
    </row>
    <row r="2228">
      <c r="A2228">
        <f>IF($E2228=$E2227,$A2227+1,1)</f>
        <v/>
      </c>
      <c r="B2228" t="inlineStr">
        <is>
          <t>Meadows Foundation Inc</t>
        </is>
      </c>
      <c r="C2228" t="inlineStr">
        <is>
          <t>75-6015322</t>
        </is>
      </c>
      <c r="D2228" t="inlineStr">
        <is>
          <t>Texas</t>
        </is>
      </c>
      <c r="E2228" t="inlineStr">
        <is>
          <t>TX</t>
        </is>
      </c>
      <c r="F2228" t="n">
        <v>2024</v>
      </c>
      <c r="G2228" t="n">
        <v>1</v>
      </c>
      <c r="H2228" s="13" t="n">
        <v>24104736</v>
      </c>
      <c r="I2228" s="12" t="n">
        <v>161</v>
      </c>
      <c r="J2228" s="13" t="n">
        <v>75000</v>
      </c>
      <c r="K2228" s="13">
        <f>IFERROR($H2228/$I2228,"")</f>
        <v/>
      </c>
      <c r="L2228" s="13" t="n">
        <v>4929120</v>
      </c>
      <c r="M2228" t="inlineStr">
        <is>
          <t>CA, DC, NY</t>
        </is>
      </c>
      <c r="N2228" t="inlineStr">
        <is>
          <t>Yes</t>
        </is>
      </c>
      <c r="O2228" t="inlineStr">
        <is>
          <t>Yes</t>
        </is>
      </c>
      <c r="P2228" s="9" t="inlineStr">
        <is>
          <t>https://www.mfi.org/</t>
        </is>
      </c>
      <c r="Q2228" s="9" t="inlineStr">
        <is>
          <t>https://grantcue.com/foundations/meadows-foundation-inc-756015322</t>
        </is>
      </c>
    </row>
    <row r="2229">
      <c r="A2229">
        <f>IF($E2229=$E2228,$A2228+1,1)</f>
        <v/>
      </c>
      <c r="B2229" t="inlineStr">
        <is>
          <t>Valley Baptist Legacy Foundation</t>
        </is>
      </c>
      <c r="C2229" t="inlineStr">
        <is>
          <t>74-1936869</t>
        </is>
      </c>
      <c r="D2229" t="inlineStr">
        <is>
          <t>Texas</t>
        </is>
      </c>
      <c r="E2229" t="inlineStr">
        <is>
          <t>TX</t>
        </is>
      </c>
      <c r="F2229" t="n">
        <v>2024</v>
      </c>
      <c r="G2229" t="n">
        <v>1</v>
      </c>
      <c r="H2229" s="13" t="n">
        <v>23735244</v>
      </c>
      <c r="I2229" s="12" t="n">
        <v>57</v>
      </c>
      <c r="J2229" s="13" t="n">
        <v>55000</v>
      </c>
      <c r="K2229" s="13">
        <f>IFERROR($H2229/$I2229,"")</f>
        <v/>
      </c>
      <c r="L2229" s="13" t="n">
        <v>10000000</v>
      </c>
      <c r="M2229" t="inlineStr">
        <is>
          <t>NY, GA, WI</t>
        </is>
      </c>
      <c r="N2229" t="inlineStr">
        <is>
          <t>Yes</t>
        </is>
      </c>
      <c r="O2229" t="inlineStr">
        <is>
          <t>Yes</t>
        </is>
      </c>
      <c r="P2229" s="9" t="inlineStr">
        <is>
          <t>https://www.vblf.org/</t>
        </is>
      </c>
      <c r="Q2229" s="9" t="inlineStr">
        <is>
          <t>https://grantcue.com/foundations/valley-baptist-legacy-foundation-741936869</t>
        </is>
      </c>
    </row>
    <row r="2230">
      <c r="A2230">
        <f>IF($E2230=$E2229,$A2229+1,1)</f>
        <v/>
      </c>
      <c r="B2230" t="inlineStr">
        <is>
          <t>John P McGovern Foundation</t>
        </is>
      </c>
      <c r="C2230" t="inlineStr">
        <is>
          <t>74-6053075</t>
        </is>
      </c>
      <c r="D2230" t="inlineStr">
        <is>
          <t>Texas</t>
        </is>
      </c>
      <c r="E2230" t="inlineStr">
        <is>
          <t>TX</t>
        </is>
      </c>
      <c r="F2230" t="n">
        <v>2024</v>
      </c>
      <c r="G2230" t="n">
        <v>1</v>
      </c>
      <c r="H2230" s="13" t="n">
        <v>23553258</v>
      </c>
      <c r="I2230" s="12" t="n">
        <v>244</v>
      </c>
      <c r="J2230" s="13" t="n">
        <v>20000</v>
      </c>
      <c r="K2230" s="13">
        <f>IFERROR($H2230/$I2230,"")</f>
        <v/>
      </c>
      <c r="L2230" s="13" t="n">
        <v>10000000</v>
      </c>
      <c r="M2230" t="inlineStr">
        <is>
          <t>MD, NY, WI</t>
        </is>
      </c>
      <c r="N2230" t="inlineStr">
        <is>
          <t>Yes</t>
        </is>
      </c>
      <c r="O2230" t="inlineStr">
        <is>
          <t>Yes</t>
        </is>
      </c>
      <c r="Q2230" s="9" t="inlineStr">
        <is>
          <t>https://grantcue.com/foundations/john-p-mcgovern-foundation-746053075</t>
        </is>
      </c>
    </row>
    <row r="2231">
      <c r="A2231">
        <f>IF($E2231=$E2230,$A2230+1,1)</f>
        <v/>
      </c>
      <c r="B2231" t="inlineStr">
        <is>
          <t>TEXAS INSTRUMENTS FOUNDATION</t>
        </is>
      </c>
      <c r="C2231" t="inlineStr">
        <is>
          <t>75-6038519</t>
        </is>
      </c>
      <c r="D2231" t="inlineStr">
        <is>
          <t>Texas</t>
        </is>
      </c>
      <c r="E2231" t="inlineStr">
        <is>
          <t>TX</t>
        </is>
      </c>
      <c r="F2231" t="n">
        <v>2024</v>
      </c>
      <c r="G2231" t="n">
        <v>1</v>
      </c>
      <c r="H2231" s="13" t="n">
        <v>22607828</v>
      </c>
      <c r="I2231" s="12" t="n">
        <v>4484</v>
      </c>
      <c r="J2231" s="13" t="n">
        <v>500</v>
      </c>
      <c r="K2231" s="13">
        <f>IFERROR($H2231/$I2231,"")</f>
        <v/>
      </c>
      <c r="L2231" s="13" t="n">
        <v>1128000</v>
      </c>
      <c r="M2231" t="inlineStr">
        <is>
          <t>CA, NY, VA</t>
        </is>
      </c>
      <c r="N2231" t="inlineStr">
        <is>
          <t>Yes</t>
        </is>
      </c>
      <c r="O2231" t="inlineStr">
        <is>
          <t>Yes</t>
        </is>
      </c>
      <c r="P2231" s="9" t="inlineStr">
        <is>
          <t>https://www.ti.com/GIVING</t>
        </is>
      </c>
      <c r="Q2231" s="9" t="inlineStr">
        <is>
          <t>https://grantcue.com/foundations/texas-instruments-foundation-756038519</t>
        </is>
      </c>
    </row>
    <row r="2232">
      <c r="A2232">
        <f>IF($E2232=$E2231,$A2231+1,1)</f>
        <v/>
      </c>
      <c r="B2232" t="inlineStr">
        <is>
          <t>DONALD L HUTT TRUST XXXXX2004</t>
        </is>
      </c>
      <c r="C2232" t="inlineStr">
        <is>
          <t>75-6008809</t>
        </is>
      </c>
      <c r="D2232" t="inlineStr">
        <is>
          <t>Texas</t>
        </is>
      </c>
      <c r="E2232" t="inlineStr">
        <is>
          <t>TX</t>
        </is>
      </c>
      <c r="F2232" t="n">
        <v>2025</v>
      </c>
      <c r="G2232" t="n">
        <v>2</v>
      </c>
      <c r="H2232" s="13" t="n">
        <v>22015860</v>
      </c>
      <c r="I2232" s="12" t="n">
        <v>10</v>
      </c>
      <c r="J2232" s="13" t="n">
        <v>2201586</v>
      </c>
      <c r="K2232" s="13">
        <f>IFERROR($H2232/$I2232,"")</f>
        <v/>
      </c>
      <c r="L2232" s="13" t="n">
        <v>2407364</v>
      </c>
      <c r="M2232" t="inlineStr">
        <is>
          <t>OR</t>
        </is>
      </c>
      <c r="N2232" t="inlineStr">
        <is>
          <t>No</t>
        </is>
      </c>
      <c r="O2232" t="inlineStr">
        <is>
          <t>Not stated</t>
        </is>
      </c>
      <c r="Q2232" s="9" t="inlineStr">
        <is>
          <t>https://grantcue.com/foundations/donald-l-hutt-trust-xxxxx2004-756008809</t>
        </is>
      </c>
    </row>
    <row r="2233">
      <c r="A2233">
        <f>IF($E2233=$E2232,$A2232+1,1)</f>
        <v/>
      </c>
      <c r="B2233" t="inlineStr">
        <is>
          <t>Impetus Foundation</t>
        </is>
      </c>
      <c r="C2233" t="inlineStr">
        <is>
          <t>27-1602489</t>
        </is>
      </c>
      <c r="D2233" t="inlineStr">
        <is>
          <t>Texas</t>
        </is>
      </c>
      <c r="E2233" t="inlineStr">
        <is>
          <t>TX</t>
        </is>
      </c>
      <c r="F2233" t="n">
        <v>2025</v>
      </c>
      <c r="G2233" t="n">
        <v>2</v>
      </c>
      <c r="H2233" s="13" t="n">
        <v>21979763</v>
      </c>
      <c r="I2233" s="12" t="n">
        <v>129</v>
      </c>
      <c r="J2233" s="13" t="n">
        <v>25000</v>
      </c>
      <c r="K2233" s="13">
        <f>IFERROR($H2233/$I2233,"")</f>
        <v/>
      </c>
      <c r="L2233" s="13" t="n">
        <v>5011000</v>
      </c>
      <c r="M2233" t="inlineStr">
        <is>
          <t>NY, CA, DC</t>
        </is>
      </c>
      <c r="N2233" t="inlineStr">
        <is>
          <t>No</t>
        </is>
      </c>
      <c r="O2233" t="inlineStr">
        <is>
          <t>Not stated</t>
        </is>
      </c>
      <c r="Q2233" s="9" t="inlineStr">
        <is>
          <t>https://grantcue.com/foundations/impetus-foundation-271602489</t>
        </is>
      </c>
    </row>
    <row r="2234">
      <c r="A2234">
        <f>IF($E2234=$E2233,$A2233+1,1)</f>
        <v/>
      </c>
      <c r="B2234" t="inlineStr">
        <is>
          <t>The Cockrell Foundation</t>
        </is>
      </c>
      <c r="C2234" t="inlineStr">
        <is>
          <t>74-6076993</t>
        </is>
      </c>
      <c r="D2234" t="inlineStr">
        <is>
          <t>Texas</t>
        </is>
      </c>
      <c r="E2234" t="inlineStr">
        <is>
          <t>TX</t>
        </is>
      </c>
      <c r="F2234" t="n">
        <v>2024</v>
      </c>
      <c r="G2234" t="n">
        <v>2</v>
      </c>
      <c r="H2234" s="13" t="n">
        <v>21326609</v>
      </c>
      <c r="I2234" s="12" t="n">
        <v>42</v>
      </c>
      <c r="J2234" s="13" t="n">
        <v>20000</v>
      </c>
      <c r="K2234" s="13">
        <f>IFERROR($H2234/$I2234,"")</f>
        <v/>
      </c>
      <c r="L2234" s="13" t="n">
        <v>4016163</v>
      </c>
      <c r="M2234" t="inlineStr">
        <is>
          <t>DC</t>
        </is>
      </c>
      <c r="N2234" t="inlineStr">
        <is>
          <t>Yes</t>
        </is>
      </c>
      <c r="O2234" t="inlineStr">
        <is>
          <t>Not stated</t>
        </is>
      </c>
      <c r="P2234" s="9" t="inlineStr">
        <is>
          <t>https://www.cockrellfoundation.org/</t>
        </is>
      </c>
      <c r="Q2234" s="9" t="inlineStr">
        <is>
          <t>https://grantcue.com/foundations/the-cockrell-foundation-746076993</t>
        </is>
      </c>
    </row>
    <row r="2235">
      <c r="A2235">
        <f>IF($E2235=$E2234,$A2234+1,1)</f>
        <v/>
      </c>
      <c r="B2235" t="inlineStr">
        <is>
          <t>THE WHALLEY FOUNDATION</t>
        </is>
      </c>
      <c r="C2235" t="inlineStr">
        <is>
          <t>26-2291525</t>
        </is>
      </c>
      <c r="D2235" t="inlineStr">
        <is>
          <t>Texas</t>
        </is>
      </c>
      <c r="E2235" t="inlineStr">
        <is>
          <t>TX</t>
        </is>
      </c>
      <c r="F2235" t="n">
        <v>2025</v>
      </c>
      <c r="G2235" t="n">
        <v>3</v>
      </c>
      <c r="H2235" s="13" t="n">
        <v>21040500</v>
      </c>
      <c r="I2235" s="12" t="n">
        <v>266</v>
      </c>
      <c r="J2235" s="13" t="n">
        <v>25000</v>
      </c>
      <c r="K2235" s="13">
        <f>IFERROR($H2235/$I2235,"")</f>
        <v/>
      </c>
      <c r="L2235" s="13" t="n">
        <v>1001000</v>
      </c>
      <c r="M2235" t="inlineStr">
        <is>
          <t>DC, CA, TN</t>
        </is>
      </c>
      <c r="N2235" t="inlineStr">
        <is>
          <t>No</t>
        </is>
      </c>
      <c r="O2235" t="inlineStr">
        <is>
          <t>Not stated</t>
        </is>
      </c>
      <c r="Q2235" s="9" t="inlineStr">
        <is>
          <t>https://grantcue.com/foundations/the-whalley-foundation-262291525</t>
        </is>
      </c>
    </row>
    <row r="2236">
      <c r="A2236">
        <f>IF($E2236=$E2235,$A2235+1,1)</f>
        <v/>
      </c>
      <c r="B2236" t="inlineStr">
        <is>
          <t>STILL WATER FOUNDATION</t>
        </is>
      </c>
      <c r="C2236" t="inlineStr">
        <is>
          <t>47-3532637</t>
        </is>
      </c>
      <c r="D2236" t="inlineStr">
        <is>
          <t>Texas</t>
        </is>
      </c>
      <c r="E2236" t="inlineStr">
        <is>
          <t>TX</t>
        </is>
      </c>
      <c r="F2236" t="n">
        <v>2024</v>
      </c>
      <c r="G2236" t="n">
        <v>1</v>
      </c>
      <c r="H2236" s="13" t="n">
        <v>19756834</v>
      </c>
      <c r="I2236" s="12" t="n">
        <v>91</v>
      </c>
      <c r="J2236" s="13" t="n">
        <v>60000</v>
      </c>
      <c r="K2236" s="13">
        <f>IFERROR($H2236/$I2236,"")</f>
        <v/>
      </c>
      <c r="L2236" s="13" t="n">
        <v>3000000</v>
      </c>
      <c r="M2236" t="inlineStr">
        <is>
          <t>CA, NM, DC</t>
        </is>
      </c>
      <c r="N2236" t="inlineStr">
        <is>
          <t>No</t>
        </is>
      </c>
      <c r="O2236" t="inlineStr">
        <is>
          <t>Not stated</t>
        </is>
      </c>
      <c r="Q2236" s="9" t="inlineStr">
        <is>
          <t>https://grantcue.com/foundations/still-water-foundation-473532637</t>
        </is>
      </c>
    </row>
    <row r="2237">
      <c r="A2237">
        <f>IF($E2237=$E2236,$A2236+1,1)</f>
        <v/>
      </c>
      <c r="B2237" t="inlineStr">
        <is>
          <t>THE ROSE FAMILY FOUNDATION</t>
        </is>
      </c>
      <c r="C2237" t="inlineStr">
        <is>
          <t>32-0617032</t>
        </is>
      </c>
      <c r="D2237" t="inlineStr">
        <is>
          <t>Texas</t>
        </is>
      </c>
      <c r="E2237" t="inlineStr">
        <is>
          <t>TX</t>
        </is>
      </c>
      <c r="F2237" t="n">
        <v>2025</v>
      </c>
      <c r="G2237" t="n">
        <v>2</v>
      </c>
      <c r="H2237" s="13" t="n">
        <v>18820000</v>
      </c>
      <c r="I2237" s="12" t="n">
        <v>23</v>
      </c>
      <c r="J2237" s="13" t="n">
        <v>100000</v>
      </c>
      <c r="K2237" s="13">
        <f>IFERROR($H2237/$I2237,"")</f>
        <v/>
      </c>
      <c r="L2237" s="13" t="n">
        <v>12000000</v>
      </c>
      <c r="M2237" t="inlineStr">
        <is>
          <t>CT, PA, VA</t>
        </is>
      </c>
      <c r="N2237" t="inlineStr">
        <is>
          <t>No</t>
        </is>
      </c>
      <c r="O2237" t="inlineStr">
        <is>
          <t>Not stated</t>
        </is>
      </c>
      <c r="Q2237" s="9" t="inlineStr">
        <is>
          <t>https://grantcue.com/foundations/the-rose-family-foundation-320617032</t>
        </is>
      </c>
    </row>
    <row r="2238">
      <c r="A2238">
        <f>IF($E2238=$E2237,$A2237+1,1)</f>
        <v/>
      </c>
      <c r="B2238" t="inlineStr">
        <is>
          <t>JAMES N MCCOY FOUNDATION</t>
        </is>
      </c>
      <c r="C2238" t="inlineStr">
        <is>
          <t>75-2587034</t>
        </is>
      </c>
      <c r="D2238" t="inlineStr">
        <is>
          <t>Texas</t>
        </is>
      </c>
      <c r="E2238" t="inlineStr">
        <is>
          <t>TX</t>
        </is>
      </c>
      <c r="F2238" t="n">
        <v>2025</v>
      </c>
      <c r="G2238" t="n">
        <v>2</v>
      </c>
      <c r="H2238" s="13" t="n">
        <v>18569200</v>
      </c>
      <c r="I2238" s="12" t="n">
        <v>139</v>
      </c>
      <c r="J2238" s="13" t="n">
        <v>40000</v>
      </c>
      <c r="K2238" s="13">
        <f>IFERROR($H2238/$I2238,"")</f>
        <v/>
      </c>
      <c r="L2238" s="13" t="n">
        <v>2375000</v>
      </c>
      <c r="M2238" t="inlineStr">
        <is>
          <t>OK, MD</t>
        </is>
      </c>
      <c r="N2238" t="inlineStr">
        <is>
          <t>Yes</t>
        </is>
      </c>
      <c r="O2238" t="inlineStr">
        <is>
          <t>Yes</t>
        </is>
      </c>
      <c r="P2238" s="9" t="inlineStr">
        <is>
          <t>https://jamesnmccoyfoundation.org/</t>
        </is>
      </c>
      <c r="Q2238" s="9" t="inlineStr">
        <is>
          <t>https://grantcue.com/foundations/james-n-mccoy-foundation-752587034</t>
        </is>
      </c>
    </row>
    <row r="2239">
      <c r="A2239">
        <f>IF($E2239=$E2238,$A2238+1,1)</f>
        <v/>
      </c>
      <c r="B2239" t="inlineStr">
        <is>
          <t>MAYS FAMILY FOUNDATION</t>
        </is>
      </c>
      <c r="C2239" t="inlineStr">
        <is>
          <t>74-2691624</t>
        </is>
      </c>
      <c r="D2239" t="inlineStr">
        <is>
          <t>Texas</t>
        </is>
      </c>
      <c r="E2239" t="inlineStr">
        <is>
          <t>TX</t>
        </is>
      </c>
      <c r="F2239" t="n">
        <v>2024</v>
      </c>
      <c r="G2239" t="n">
        <v>1</v>
      </c>
      <c r="H2239" s="13" t="n">
        <v>18174270</v>
      </c>
      <c r="I2239" s="12" t="n">
        <v>181</v>
      </c>
      <c r="J2239" s="13" t="n">
        <v>25000</v>
      </c>
      <c r="K2239" s="13">
        <f>IFERROR($H2239/$I2239,"")</f>
        <v/>
      </c>
      <c r="L2239" s="13" t="n">
        <v>3500000</v>
      </c>
      <c r="M2239" t="inlineStr">
        <is>
          <t>TN, FL, GA</t>
        </is>
      </c>
      <c r="N2239" t="inlineStr">
        <is>
          <t>Yes</t>
        </is>
      </c>
      <c r="O2239" t="inlineStr">
        <is>
          <t>Yes</t>
        </is>
      </c>
      <c r="P2239" s="9" t="inlineStr">
        <is>
          <t>https://maysfamilyfoundation.com/</t>
        </is>
      </c>
      <c r="Q2239" s="9" t="inlineStr">
        <is>
          <t>https://grantcue.com/foundations/mays-family-foundation-742691624</t>
        </is>
      </c>
    </row>
    <row r="2240">
      <c r="A2240">
        <f>IF($E2240=$E2239,$A2239+1,1)</f>
        <v/>
      </c>
      <c r="B2240" t="inlineStr">
        <is>
          <t>JEROLD B KATZ FOUNDATION</t>
        </is>
      </c>
      <c r="C2240" t="inlineStr">
        <is>
          <t>74-2164970</t>
        </is>
      </c>
      <c r="D2240" t="inlineStr">
        <is>
          <t>Texas</t>
        </is>
      </c>
      <c r="E2240" t="inlineStr">
        <is>
          <t>TX</t>
        </is>
      </c>
      <c r="F2240" t="n">
        <v>2023</v>
      </c>
      <c r="G2240" t="n">
        <v>1</v>
      </c>
      <c r="H2240" s="13" t="n">
        <v>17980000</v>
      </c>
      <c r="I2240" s="12" t="n">
        <v>13</v>
      </c>
      <c r="J2240" s="13" t="n">
        <v>580000</v>
      </c>
      <c r="K2240" s="13">
        <f>IFERROR($H2240/$I2240,"")</f>
        <v/>
      </c>
      <c r="L2240" s="13" t="n">
        <v>6500000</v>
      </c>
      <c r="M2240" t="inlineStr">
        <is>
          <t>NY, CA</t>
        </is>
      </c>
      <c r="N2240" t="inlineStr">
        <is>
          <t>Yes</t>
        </is>
      </c>
      <c r="O2240" t="inlineStr">
        <is>
          <t>Not stated</t>
        </is>
      </c>
      <c r="Q2240" s="9" t="inlineStr">
        <is>
          <t>https://grantcue.com/foundations/jerold-b-katz-foundation-742164970</t>
        </is>
      </c>
    </row>
    <row r="2241">
      <c r="A2241">
        <f>IF($E2241=$E2240,$A2240+1,1)</f>
        <v/>
      </c>
      <c r="B2241" t="inlineStr">
        <is>
          <t>WILL AND BAILEE BYLER FOUNDATION</t>
        </is>
      </c>
      <c r="C2241" t="inlineStr">
        <is>
          <t>84-3634317</t>
        </is>
      </c>
      <c r="D2241" t="inlineStr">
        <is>
          <t>Texas</t>
        </is>
      </c>
      <c r="E2241" t="inlineStr">
        <is>
          <t>TX</t>
        </is>
      </c>
      <c r="F2241" t="n">
        <v>2024</v>
      </c>
      <c r="G2241" t="n">
        <v>2</v>
      </c>
      <c r="H2241" s="13" t="n">
        <v>17194335</v>
      </c>
      <c r="I2241" s="12" t="n">
        <v>77</v>
      </c>
      <c r="J2241" s="13" t="n">
        <v>10000</v>
      </c>
      <c r="K2241" s="13">
        <f>IFERROR($H2241/$I2241,"")</f>
        <v/>
      </c>
      <c r="L2241" s="13" t="n">
        <v>6869887</v>
      </c>
      <c r="M2241" t="inlineStr">
        <is>
          <t>CO, GA, VA</t>
        </is>
      </c>
      <c r="N2241" t="inlineStr">
        <is>
          <t>No</t>
        </is>
      </c>
      <c r="O2241" t="inlineStr">
        <is>
          <t>Not stated</t>
        </is>
      </c>
      <c r="Q2241" s="9" t="inlineStr">
        <is>
          <t>https://grantcue.com/foundations/will-and-bailee-byler-foundation-843634317</t>
        </is>
      </c>
    </row>
    <row r="2242">
      <c r="A2242">
        <f>IF($E2242=$E2241,$A2241+1,1)</f>
        <v/>
      </c>
      <c r="B2242" t="inlineStr">
        <is>
          <t>THE KARAKIN FOUNDATION</t>
        </is>
      </c>
      <c r="C2242" t="inlineStr">
        <is>
          <t>75-2692023</t>
        </is>
      </c>
      <c r="D2242" t="inlineStr">
        <is>
          <t>Texas</t>
        </is>
      </c>
      <c r="E2242" t="inlineStr">
        <is>
          <t>TX</t>
        </is>
      </c>
      <c r="F2242" t="n">
        <v>2024</v>
      </c>
      <c r="G2242" t="n">
        <v>1</v>
      </c>
      <c r="H2242" s="13" t="n">
        <v>16362428</v>
      </c>
      <c r="I2242" s="12" t="n">
        <v>121</v>
      </c>
      <c r="J2242" s="13" t="n">
        <v>30000</v>
      </c>
      <c r="K2242" s="13">
        <f>IFERROR($H2242/$I2242,"")</f>
        <v/>
      </c>
      <c r="L2242" s="13" t="n">
        <v>3000000</v>
      </c>
      <c r="M2242" t="inlineStr">
        <is>
          <t>CA, DC, ME</t>
        </is>
      </c>
      <c r="N2242" t="inlineStr">
        <is>
          <t>No</t>
        </is>
      </c>
      <c r="O2242" t="inlineStr">
        <is>
          <t>Not stated</t>
        </is>
      </c>
      <c r="Q2242" s="9" t="inlineStr">
        <is>
          <t>https://grantcue.com/foundations/the-karakin-foundation-752692023</t>
        </is>
      </c>
    </row>
    <row r="2243">
      <c r="A2243">
        <f>IF($E2243=$E2242,$A2242+1,1)</f>
        <v/>
      </c>
      <c r="B2243" t="inlineStr">
        <is>
          <t>THE MORRIS FOUNDATION</t>
        </is>
      </c>
      <c r="C2243" t="inlineStr">
        <is>
          <t>75-2137184</t>
        </is>
      </c>
      <c r="D2243" t="inlineStr">
        <is>
          <t>Texas</t>
        </is>
      </c>
      <c r="E2243" t="inlineStr">
        <is>
          <t>TX</t>
        </is>
      </c>
      <c r="F2243" t="n">
        <v>2024</v>
      </c>
      <c r="G2243" t="n">
        <v>1</v>
      </c>
      <c r="H2243" s="13" t="n">
        <v>16206930</v>
      </c>
      <c r="I2243" s="12" t="n">
        <v>134</v>
      </c>
      <c r="J2243" s="13" t="n">
        <v>81550</v>
      </c>
      <c r="K2243" s="13">
        <f>IFERROR($H2243/$I2243,"")</f>
        <v/>
      </c>
      <c r="L2243" s="13" t="n">
        <v>950000</v>
      </c>
      <c r="M2243" t="inlineStr">
        <is>
          <t>NY, IL, MD</t>
        </is>
      </c>
      <c r="N2243" t="inlineStr">
        <is>
          <t>No</t>
        </is>
      </c>
      <c r="O2243" t="inlineStr">
        <is>
          <t>Not stated</t>
        </is>
      </c>
      <c r="Q2243" s="9" t="inlineStr">
        <is>
          <t>https://grantcue.com/foundations/the-morris-foundation-752137184</t>
        </is>
      </c>
    </row>
    <row r="2244">
      <c r="A2244">
        <f>IF($E2244=$E2243,$A2243+1,1)</f>
        <v/>
      </c>
      <c r="B2244" t="inlineStr">
        <is>
          <t>SHELL USA COMPANY FOUNDATION</t>
        </is>
      </c>
      <c r="C2244" t="inlineStr">
        <is>
          <t>13-6066583</t>
        </is>
      </c>
      <c r="D2244" t="inlineStr">
        <is>
          <t>Texas</t>
        </is>
      </c>
      <c r="E2244" t="inlineStr">
        <is>
          <t>TX</t>
        </is>
      </c>
      <c r="F2244" t="n">
        <v>2024</v>
      </c>
      <c r="G2244" t="n">
        <v>1</v>
      </c>
      <c r="H2244" s="13" t="n">
        <v>16017669</v>
      </c>
      <c r="I2244" s="12" t="n">
        <v>4650</v>
      </c>
      <c r="J2244" s="13" t="n">
        <v>1000</v>
      </c>
      <c r="K2244" s="13">
        <f>IFERROR($H2244/$I2244,"")</f>
        <v/>
      </c>
      <c r="L2244" s="13" t="n">
        <v>290782</v>
      </c>
      <c r="M2244" t="inlineStr">
        <is>
          <t>LA, CA, NY</t>
        </is>
      </c>
      <c r="N2244" t="inlineStr">
        <is>
          <t>No</t>
        </is>
      </c>
      <c r="O2244" t="inlineStr">
        <is>
          <t>Not stated</t>
        </is>
      </c>
      <c r="Q2244" s="9" t="inlineStr">
        <is>
          <t>https://grantcue.com/foundations/shell-usa-company-foundation-136066583</t>
        </is>
      </c>
    </row>
    <row r="2245">
      <c r="A2245">
        <f>IF($E2245=$E2244,$A2244+1,1)</f>
        <v/>
      </c>
      <c r="B2245" t="inlineStr">
        <is>
          <t>LELAND FIKES FOUNDATION INC</t>
        </is>
      </c>
      <c r="C2245" t="inlineStr">
        <is>
          <t>75-6035984</t>
        </is>
      </c>
      <c r="D2245" t="inlineStr">
        <is>
          <t>Texas</t>
        </is>
      </c>
      <c r="E2245" t="inlineStr">
        <is>
          <t>TX</t>
        </is>
      </c>
      <c r="F2245" t="n">
        <v>2024</v>
      </c>
      <c r="G2245" t="n">
        <v>2</v>
      </c>
      <c r="H2245" s="13" t="n">
        <v>15200000</v>
      </c>
      <c r="I2245" s="12" t="n">
        <v>161</v>
      </c>
      <c r="J2245" s="13" t="n">
        <v>50000</v>
      </c>
      <c r="K2245" s="13">
        <f>IFERROR($H2245/$I2245,"")</f>
        <v/>
      </c>
      <c r="L2245" s="13" t="n">
        <v>1000000</v>
      </c>
      <c r="M2245" t="inlineStr">
        <is>
          <t>NY, DC, CA</t>
        </is>
      </c>
      <c r="N2245" t="inlineStr">
        <is>
          <t>No</t>
        </is>
      </c>
      <c r="O2245" t="inlineStr">
        <is>
          <t>Not stated</t>
        </is>
      </c>
      <c r="Q2245" s="9" t="inlineStr">
        <is>
          <t>https://grantcue.com/foundations/leland-fikes-foundation-inc-756035984</t>
        </is>
      </c>
    </row>
    <row r="2246">
      <c r="A2246">
        <f>IF($E2246=$E2245,$A2245+1,1)</f>
        <v/>
      </c>
      <c r="B2246" t="inlineStr">
        <is>
          <t>THE JOHN M O'QUINN FOUNDATION</t>
        </is>
      </c>
      <c r="C2246" t="inlineStr">
        <is>
          <t>76-0206844</t>
        </is>
      </c>
      <c r="D2246" t="inlineStr">
        <is>
          <t>Texas</t>
        </is>
      </c>
      <c r="E2246" t="inlineStr">
        <is>
          <t>TX</t>
        </is>
      </c>
      <c r="F2246" t="n">
        <v>2024</v>
      </c>
      <c r="G2246" t="n">
        <v>1</v>
      </c>
      <c r="H2246" s="13" t="n">
        <v>15010000</v>
      </c>
      <c r="I2246" s="12" t="n">
        <v>78</v>
      </c>
      <c r="J2246" s="13" t="n">
        <v>50000</v>
      </c>
      <c r="K2246" s="13">
        <f>IFERROR($H2246/$I2246,"")</f>
        <v/>
      </c>
      <c r="L2246" s="13" t="n">
        <v>2000000</v>
      </c>
      <c r="M2246" t="inlineStr">
        <is>
          <t>NY, MD, NC</t>
        </is>
      </c>
      <c r="N2246" t="inlineStr">
        <is>
          <t>Yes</t>
        </is>
      </c>
      <c r="O2246" t="inlineStr">
        <is>
          <t>Yes</t>
        </is>
      </c>
      <c r="P2246" s="9" t="inlineStr">
        <is>
          <t>https://www.oquinnfoundation.org/</t>
        </is>
      </c>
      <c r="Q2246" s="9" t="inlineStr">
        <is>
          <t>https://grantcue.com/foundations/the-john-m-o-quinn-foundation-760206844</t>
        </is>
      </c>
    </row>
    <row r="2247">
      <c r="A2247">
        <f>IF($E2247=$E2246,$A2246+1,1)</f>
        <v/>
      </c>
      <c r="B2247" t="inlineStr">
        <is>
          <t>Hamill Foundation</t>
        </is>
      </c>
      <c r="C2247" t="inlineStr">
        <is>
          <t>23-7028238</t>
        </is>
      </c>
      <c r="D2247" t="inlineStr">
        <is>
          <t>Texas</t>
        </is>
      </c>
      <c r="E2247" t="inlineStr">
        <is>
          <t>TX</t>
        </is>
      </c>
      <c r="F2247" t="n">
        <v>2024</v>
      </c>
      <c r="G2247" t="n">
        <v>1</v>
      </c>
      <c r="H2247" s="13" t="n">
        <v>14912000</v>
      </c>
      <c r="I2247" s="12" t="n">
        <v>81</v>
      </c>
      <c r="J2247" s="13" t="n">
        <v>150000</v>
      </c>
      <c r="K2247" s="13">
        <f>IFERROR($H2247/$I2247,"")</f>
        <v/>
      </c>
      <c r="L2247" s="13" t="n">
        <v>1000000</v>
      </c>
      <c r="M2247" t="inlineStr">
        <is>
          <t>OK, CO, IL</t>
        </is>
      </c>
      <c r="N2247" t="inlineStr">
        <is>
          <t>No</t>
        </is>
      </c>
      <c r="O2247" t="inlineStr">
        <is>
          <t>Not stated</t>
        </is>
      </c>
      <c r="Q2247" s="9" t="inlineStr">
        <is>
          <t>https://grantcue.com/foundations/hamill-foundation-237028238</t>
        </is>
      </c>
    </row>
    <row r="2248">
      <c r="A2248">
        <f>IF($E2248=$E2247,$A2247+1,1)</f>
        <v/>
      </c>
      <c r="B2248" t="inlineStr">
        <is>
          <t>JOHN HENRY DEAN III AND SHIRLEY LAWSON DEAN FOUNDATION</t>
        </is>
      </c>
      <c r="C2248" t="inlineStr">
        <is>
          <t>47-1631698</t>
        </is>
      </c>
      <c r="D2248" t="inlineStr">
        <is>
          <t>Texas</t>
        </is>
      </c>
      <c r="E2248" t="inlineStr">
        <is>
          <t>TX</t>
        </is>
      </c>
      <c r="F2248" t="n">
        <v>2025</v>
      </c>
      <c r="G2248" t="n">
        <v>3</v>
      </c>
      <c r="H2248" s="13" t="n">
        <v>14577303</v>
      </c>
      <c r="I2248" s="12" t="n">
        <v>57</v>
      </c>
      <c r="J2248" s="13" t="n">
        <v>5000</v>
      </c>
      <c r="K2248" s="13">
        <f>IFERROR($H2248/$I2248,"")</f>
        <v/>
      </c>
      <c r="L2248" s="13" t="n">
        <v>3000000</v>
      </c>
      <c r="M2248" t="inlineStr">
        <is>
          <t>AZ, DC, CO</t>
        </is>
      </c>
      <c r="N2248" t="inlineStr">
        <is>
          <t>No</t>
        </is>
      </c>
      <c r="O2248" t="inlineStr">
        <is>
          <t>Not stated</t>
        </is>
      </c>
      <c r="Q2248" s="9" t="inlineStr">
        <is>
          <t>https://grantcue.com/foundations/john-henry-dean-iii-and-shirley-lawson-dean-foundation-471631698</t>
        </is>
      </c>
    </row>
    <row r="2249">
      <c r="A2249">
        <f>IF($E2249=$E2248,$A2248+1,1)</f>
        <v/>
      </c>
      <c r="B2249" t="inlineStr">
        <is>
          <t>The Ewing Halsell Foundation</t>
        </is>
      </c>
      <c r="C2249" t="inlineStr">
        <is>
          <t>30-0654055</t>
        </is>
      </c>
      <c r="D2249" t="inlineStr">
        <is>
          <t>Texas</t>
        </is>
      </c>
      <c r="E2249" t="inlineStr">
        <is>
          <t>TX</t>
        </is>
      </c>
      <c r="F2249" t="n">
        <v>2024</v>
      </c>
      <c r="G2249" t="n">
        <v>2</v>
      </c>
      <c r="H2249" s="13" t="n">
        <v>14477400</v>
      </c>
      <c r="I2249" s="12" t="n">
        <v>93</v>
      </c>
      <c r="J2249" s="13" t="n">
        <v>75000</v>
      </c>
      <c r="K2249" s="13">
        <f>IFERROR($H2249/$I2249,"")</f>
        <v/>
      </c>
      <c r="L2249" s="13" t="n">
        <v>1125000</v>
      </c>
      <c r="M2249" t="inlineStr">
        <is>
          <t>NY, AZ, DC</t>
        </is>
      </c>
      <c r="N2249" t="inlineStr">
        <is>
          <t>Yes</t>
        </is>
      </c>
      <c r="O2249" t="inlineStr">
        <is>
          <t>Yes</t>
        </is>
      </c>
      <c r="P2249" s="9" t="inlineStr">
        <is>
          <t>https://www.ewinghalsell.org/</t>
        </is>
      </c>
      <c r="Q2249" s="9" t="inlineStr">
        <is>
          <t>https://grantcue.com/foundations/the-ewing-halsell-foundation-300654055</t>
        </is>
      </c>
    </row>
    <row r="2250">
      <c r="A2250">
        <f>IF($E2250=$E2249,$A2249+1,1)</f>
        <v/>
      </c>
      <c r="B2250" t="inlineStr">
        <is>
          <t>FMH FOUNDATION</t>
        </is>
      </c>
      <c r="C2250" t="inlineStr">
        <is>
          <t>27-2504803</t>
        </is>
      </c>
      <c r="D2250" t="inlineStr">
        <is>
          <t>Texas</t>
        </is>
      </c>
      <c r="E2250" t="inlineStr">
        <is>
          <t>TX</t>
        </is>
      </c>
      <c r="F2250" t="n">
        <v>2024</v>
      </c>
      <c r="G2250" t="n">
        <v>1</v>
      </c>
      <c r="H2250" s="13" t="n">
        <v>14188250</v>
      </c>
      <c r="I2250" s="12" t="n">
        <v>71</v>
      </c>
      <c r="J2250" s="13" t="n">
        <v>80000</v>
      </c>
      <c r="K2250" s="13">
        <f>IFERROR($H2250/$I2250,"")</f>
        <v/>
      </c>
      <c r="L2250" s="13" t="n">
        <v>4000000</v>
      </c>
      <c r="N2250" t="inlineStr">
        <is>
          <t>No</t>
        </is>
      </c>
      <c r="O2250" t="inlineStr">
        <is>
          <t>Not stated</t>
        </is>
      </c>
      <c r="Q2250" s="9" t="inlineStr">
        <is>
          <t>https://grantcue.com/foundations/fmh-foundation-272504803</t>
        </is>
      </c>
    </row>
    <row r="2251">
      <c r="A2251">
        <f>IF($E2251=$E2250,$A2250+1,1)</f>
        <v/>
      </c>
      <c r="B2251" t="inlineStr">
        <is>
          <t>ALBERT AND MARGARET ALKEK FOUNDATION</t>
        </is>
      </c>
      <c r="C2251" t="inlineStr">
        <is>
          <t>76-0491186</t>
        </is>
      </c>
      <c r="D2251" t="inlineStr">
        <is>
          <t>Texas</t>
        </is>
      </c>
      <c r="E2251" t="inlineStr">
        <is>
          <t>TX</t>
        </is>
      </c>
      <c r="F2251" t="n">
        <v>2024</v>
      </c>
      <c r="G2251" t="n">
        <v>1</v>
      </c>
      <c r="H2251" s="13" t="n">
        <v>14000000</v>
      </c>
      <c r="I2251" s="12" t="n">
        <v>58</v>
      </c>
      <c r="J2251" s="13" t="n">
        <v>50000</v>
      </c>
      <c r="K2251" s="13">
        <f>IFERROR($H2251/$I2251,"")</f>
        <v/>
      </c>
      <c r="L2251" s="13" t="n">
        <v>8093300</v>
      </c>
      <c r="M2251" t="inlineStr">
        <is>
          <t>VA, CO, NY</t>
        </is>
      </c>
      <c r="N2251" t="inlineStr">
        <is>
          <t>Yes</t>
        </is>
      </c>
      <c r="O2251" t="inlineStr">
        <is>
          <t>Not stated</t>
        </is>
      </c>
      <c r="P2251" s="9" t="inlineStr">
        <is>
          <t>https://www.alkek.org/</t>
        </is>
      </c>
      <c r="Q2251" s="9" t="inlineStr">
        <is>
          <t>https://grantcue.com/foundations/albert-and-margaret-alkek-foundation-760491186</t>
        </is>
      </c>
    </row>
    <row r="2252">
      <c r="A2252">
        <f>IF($E2252=$E2251,$A2251+1,1)</f>
        <v/>
      </c>
      <c r="B2252" t="inlineStr">
        <is>
          <t>Hildebrand Foundation</t>
        </is>
      </c>
      <c r="C2252" t="inlineStr">
        <is>
          <t>76-0699250</t>
        </is>
      </c>
      <c r="D2252" t="inlineStr">
        <is>
          <t>Texas</t>
        </is>
      </c>
      <c r="E2252" t="inlineStr">
        <is>
          <t>TX</t>
        </is>
      </c>
      <c r="F2252" t="n">
        <v>2024</v>
      </c>
      <c r="G2252" t="n">
        <v>1</v>
      </c>
      <c r="H2252" s="13" t="n">
        <v>13954890</v>
      </c>
      <c r="I2252" s="12" t="n">
        <v>122</v>
      </c>
      <c r="J2252" s="13" t="n">
        <v>25000</v>
      </c>
      <c r="K2252" s="13">
        <f>IFERROR($H2252/$I2252,"")</f>
        <v/>
      </c>
      <c r="L2252" s="13" t="n">
        <v>6530000</v>
      </c>
      <c r="M2252" t="inlineStr">
        <is>
          <t>MO, MA, HI</t>
        </is>
      </c>
      <c r="N2252" t="inlineStr">
        <is>
          <t>Yes</t>
        </is>
      </c>
      <c r="O2252" t="inlineStr">
        <is>
          <t>Not stated</t>
        </is>
      </c>
      <c r="P2252" s="9" t="inlineStr">
        <is>
          <t>https://hildebrandfoundation.org/</t>
        </is>
      </c>
      <c r="Q2252" s="9" t="inlineStr">
        <is>
          <t>https://grantcue.com/foundations/hildebrand-foundation-760699250</t>
        </is>
      </c>
    </row>
    <row r="2253">
      <c r="A2253">
        <f>IF($E2253=$E2252,$A2252+1,1)</f>
        <v/>
      </c>
      <c r="B2253" t="inlineStr">
        <is>
          <t>THE HENDERSON-WESSENDORFF FOUNDATION</t>
        </is>
      </c>
      <c r="C2253" t="inlineStr">
        <is>
          <t>74-6047149</t>
        </is>
      </c>
      <c r="D2253" t="inlineStr">
        <is>
          <t>Texas</t>
        </is>
      </c>
      <c r="E2253" t="inlineStr">
        <is>
          <t>TX</t>
        </is>
      </c>
      <c r="F2253" t="n">
        <v>2024</v>
      </c>
      <c r="G2253" t="n">
        <v>1</v>
      </c>
      <c r="H2253" s="13" t="n">
        <v>13950355</v>
      </c>
      <c r="I2253" s="12" t="n">
        <v>119</v>
      </c>
      <c r="J2253" s="13" t="n">
        <v>50000</v>
      </c>
      <c r="K2253" s="13">
        <f>IFERROR($H2253/$I2253,"")</f>
        <v/>
      </c>
      <c r="L2253" s="13" t="n">
        <v>1255397</v>
      </c>
      <c r="M2253" t="inlineStr">
        <is>
          <t>MI, PA</t>
        </is>
      </c>
      <c r="N2253" t="inlineStr">
        <is>
          <t>Yes</t>
        </is>
      </c>
      <c r="O2253" t="inlineStr">
        <is>
          <t>Not stated</t>
        </is>
      </c>
      <c r="P2253" s="9" t="inlineStr">
        <is>
          <t>https://www.hw-foundation.com/</t>
        </is>
      </c>
      <c r="Q2253" s="9" t="inlineStr">
        <is>
          <t>https://grantcue.com/foundations/the-henderson-wessendorff-foundation-746047149</t>
        </is>
      </c>
    </row>
    <row r="2254">
      <c r="A2254">
        <f>IF($E2254=$E2253,$A2253+1,1)</f>
        <v/>
      </c>
      <c r="B2254" t="inlineStr">
        <is>
          <t>The David B Miller Family Foundation</t>
        </is>
      </c>
      <c r="C2254" t="inlineStr">
        <is>
          <t>20-8103224</t>
        </is>
      </c>
      <c r="D2254" t="inlineStr">
        <is>
          <t>Texas</t>
        </is>
      </c>
      <c r="E2254" t="inlineStr">
        <is>
          <t>TX</t>
        </is>
      </c>
      <c r="F2254" t="n">
        <v>2025</v>
      </c>
      <c r="G2254" t="n">
        <v>2</v>
      </c>
      <c r="H2254" s="13" t="n">
        <v>13370834</v>
      </c>
      <c r="I2254" s="12" t="n">
        <v>11</v>
      </c>
      <c r="J2254" s="13" t="n">
        <v>1000000</v>
      </c>
      <c r="K2254" s="13">
        <f>IFERROR($H2254/$I2254,"")</f>
        <v/>
      </c>
      <c r="L2254" s="13" t="n">
        <v>4000000</v>
      </c>
      <c r="M2254" t="inlineStr">
        <is>
          <t>VA</t>
        </is>
      </c>
      <c r="N2254" t="inlineStr">
        <is>
          <t>No</t>
        </is>
      </c>
      <c r="O2254" t="inlineStr">
        <is>
          <t>Not stated</t>
        </is>
      </c>
      <c r="Q2254" s="9" t="inlineStr">
        <is>
          <t>https://grantcue.com/foundations/the-david-b-miller-family-foundation-208103224</t>
        </is>
      </c>
    </row>
    <row r="2255">
      <c r="A2255">
        <f>IF($E2255=$E2254,$A2254+1,1)</f>
        <v/>
      </c>
      <c r="B2255" t="inlineStr">
        <is>
          <t>ROBERT J &amp; HELEN C KLEBERG FOUNDATION</t>
        </is>
      </c>
      <c r="C2255" t="inlineStr">
        <is>
          <t>74-6044810</t>
        </is>
      </c>
      <c r="D2255" t="inlineStr">
        <is>
          <t>Texas</t>
        </is>
      </c>
      <c r="E2255" t="inlineStr">
        <is>
          <t>TX</t>
        </is>
      </c>
      <c r="F2255" t="n">
        <v>2024</v>
      </c>
      <c r="G2255" t="n">
        <v>1</v>
      </c>
      <c r="H2255" s="13" t="n">
        <v>13127766</v>
      </c>
      <c r="I2255" s="12" t="n">
        <v>47</v>
      </c>
      <c r="J2255" s="13" t="n">
        <v>109032</v>
      </c>
      <c r="K2255" s="13">
        <f>IFERROR($H2255/$I2255,"")</f>
        <v/>
      </c>
      <c r="L2255" s="13" t="n">
        <v>1223568</v>
      </c>
      <c r="M2255" t="inlineStr">
        <is>
          <t>CA, PA, MD</t>
        </is>
      </c>
      <c r="N2255" t="inlineStr">
        <is>
          <t>Yes</t>
        </is>
      </c>
      <c r="O2255" t="inlineStr">
        <is>
          <t>Yes</t>
        </is>
      </c>
      <c r="P2255" s="9" t="inlineStr">
        <is>
          <t>https://www.klebergfoundation.org/</t>
        </is>
      </c>
      <c r="Q2255" s="9" t="inlineStr">
        <is>
          <t>https://grantcue.com/foundations/robert-j-and-helen-c-kleberg-foundation-746044810</t>
        </is>
      </c>
    </row>
    <row r="2256">
      <c r="A2256">
        <f>IF($E2256=$E2255,$A2255+1,1)</f>
        <v/>
      </c>
      <c r="B2256" t="inlineStr">
        <is>
          <t>BNSF RAILWAY FOUNDATION</t>
        </is>
      </c>
      <c r="C2256" t="inlineStr">
        <is>
          <t>26-1635887</t>
        </is>
      </c>
      <c r="D2256" t="inlineStr">
        <is>
          <t>Texas</t>
        </is>
      </c>
      <c r="E2256" t="inlineStr">
        <is>
          <t>TX</t>
        </is>
      </c>
      <c r="F2256" t="n">
        <v>2025</v>
      </c>
      <c r="G2256" t="n">
        <v>2</v>
      </c>
      <c r="H2256" s="13" t="n">
        <v>13070819</v>
      </c>
      <c r="I2256" s="12" t="n">
        <v>1913</v>
      </c>
      <c r="J2256" s="13" t="n">
        <v>2500</v>
      </c>
      <c r="K2256" s="13">
        <f>IFERROR($H2256/$I2256,"")</f>
        <v/>
      </c>
      <c r="L2256" s="13" t="n">
        <v>500000</v>
      </c>
      <c r="M2256" t="inlineStr">
        <is>
          <t>MT, IL, KS</t>
        </is>
      </c>
      <c r="N2256" t="inlineStr">
        <is>
          <t>Yes</t>
        </is>
      </c>
      <c r="O2256" t="inlineStr">
        <is>
          <t>Yes</t>
        </is>
      </c>
      <c r="P2256" s="9" t="inlineStr">
        <is>
          <t>https://www.bnsffoundation.org/</t>
        </is>
      </c>
      <c r="Q2256" s="9" t="inlineStr">
        <is>
          <t>https://grantcue.com/foundations/bnsf-railway-foundation-261635887</t>
        </is>
      </c>
    </row>
    <row r="2257">
      <c r="A2257">
        <f>IF($E2257=$E2256,$A2256+1,1)</f>
        <v/>
      </c>
      <c r="B2257" t="inlineStr">
        <is>
          <t>Jane &amp; John Justin Foundation</t>
        </is>
      </c>
      <c r="C2257" t="inlineStr">
        <is>
          <t>75-2442749</t>
        </is>
      </c>
      <c r="D2257" t="inlineStr">
        <is>
          <t>Texas</t>
        </is>
      </c>
      <c r="E2257" t="inlineStr">
        <is>
          <t>TX</t>
        </is>
      </c>
      <c r="F2257" t="n">
        <v>2025</v>
      </c>
      <c r="G2257" t="n">
        <v>2</v>
      </c>
      <c r="H2257" s="13" t="n">
        <v>12893250</v>
      </c>
      <c r="I2257" s="12" t="n">
        <v>16</v>
      </c>
      <c r="J2257" s="13" t="n">
        <v>402500</v>
      </c>
      <c r="K2257" s="13">
        <f>IFERROR($H2257/$I2257,"")</f>
        <v/>
      </c>
      <c r="L2257" s="13" t="n">
        <v>3200000</v>
      </c>
      <c r="N2257" t="inlineStr">
        <is>
          <t>No</t>
        </is>
      </c>
      <c r="O2257" t="inlineStr">
        <is>
          <t>Not stated</t>
        </is>
      </c>
      <c r="Q2257" s="9" t="inlineStr">
        <is>
          <t>https://grantcue.com/foundations/jane-and-john-justin-foundation-752442749</t>
        </is>
      </c>
    </row>
    <row r="2258">
      <c r="A2258">
        <f>IF($E2258=$E2257,$A2257+1,1)</f>
        <v/>
      </c>
      <c r="B2258" t="inlineStr">
        <is>
          <t>GARRY WEBER FOUNDATION</t>
        </is>
      </c>
      <c r="C2258" t="inlineStr">
        <is>
          <t>87-4129346</t>
        </is>
      </c>
      <c r="D2258" t="inlineStr">
        <is>
          <t>Texas</t>
        </is>
      </c>
      <c r="E2258" t="inlineStr">
        <is>
          <t>TX</t>
        </is>
      </c>
      <c r="F2258" t="n">
        <v>2025</v>
      </c>
      <c r="G2258" t="n">
        <v>2</v>
      </c>
      <c r="H2258" s="13" t="n">
        <v>12775000</v>
      </c>
      <c r="I2258" s="12" t="n">
        <v>12</v>
      </c>
      <c r="J2258" s="13" t="n">
        <v>100000</v>
      </c>
      <c r="K2258" s="13">
        <f>IFERROR($H2258/$I2258,"")</f>
        <v/>
      </c>
      <c r="L2258" s="13" t="n">
        <v>5000000</v>
      </c>
      <c r="M2258" t="inlineStr">
        <is>
          <t>PA</t>
        </is>
      </c>
      <c r="N2258" t="inlineStr">
        <is>
          <t>No</t>
        </is>
      </c>
      <c r="O2258" t="inlineStr">
        <is>
          <t>Not stated</t>
        </is>
      </c>
      <c r="Q2258" s="9" t="inlineStr">
        <is>
          <t>https://grantcue.com/foundations/garry-weber-foundation-874129346</t>
        </is>
      </c>
    </row>
    <row r="2259">
      <c r="A2259">
        <f>IF($E2259=$E2258,$A2258+1,1)</f>
        <v/>
      </c>
      <c r="B2259" t="inlineStr">
        <is>
          <t>KICKAPOO SPRINGS FOUNDATION</t>
        </is>
      </c>
      <c r="C2259" t="inlineStr">
        <is>
          <t>75-2684716</t>
        </is>
      </c>
      <c r="D2259" t="inlineStr">
        <is>
          <t>Texas</t>
        </is>
      </c>
      <c r="E2259" t="inlineStr">
        <is>
          <t>TX</t>
        </is>
      </c>
      <c r="F2259" t="n">
        <v>2024</v>
      </c>
      <c r="G2259" t="n">
        <v>1</v>
      </c>
      <c r="H2259" s="13" t="n">
        <v>12699700</v>
      </c>
      <c r="I2259" s="12" t="n">
        <v>138</v>
      </c>
      <c r="J2259" s="13" t="n">
        <v>12500</v>
      </c>
      <c r="K2259" s="13">
        <f>IFERROR($H2259/$I2259,"")</f>
        <v/>
      </c>
      <c r="L2259" s="13" t="n">
        <v>2500000</v>
      </c>
      <c r="M2259" t="inlineStr">
        <is>
          <t>MO, VA, DC</t>
        </is>
      </c>
      <c r="N2259" t="inlineStr">
        <is>
          <t>Yes</t>
        </is>
      </c>
      <c r="O2259" t="inlineStr">
        <is>
          <t>Not stated</t>
        </is>
      </c>
      <c r="Q2259" s="9" t="inlineStr">
        <is>
          <t>https://grantcue.com/foundations/kickapoo-springs-foundation-752684716</t>
        </is>
      </c>
    </row>
    <row r="2260">
      <c r="A2260">
        <f>IF($E2260=$E2259,$A2259+1,1)</f>
        <v/>
      </c>
      <c r="B2260" t="inlineStr">
        <is>
          <t>NANCY SMITH HURD FOUNDATION</t>
        </is>
      </c>
      <c r="C2260" t="inlineStr">
        <is>
          <t>20-6812519</t>
        </is>
      </c>
      <c r="D2260" t="inlineStr">
        <is>
          <t>Texas</t>
        </is>
      </c>
      <c r="E2260" t="inlineStr">
        <is>
          <t>TX</t>
        </is>
      </c>
      <c r="F2260" t="n">
        <v>2024</v>
      </c>
      <c r="G2260" t="n">
        <v>3</v>
      </c>
      <c r="H2260" s="13" t="n">
        <v>12662508</v>
      </c>
      <c r="I2260" s="12" t="n">
        <v>141</v>
      </c>
      <c r="J2260" s="13" t="n">
        <v>100000</v>
      </c>
      <c r="K2260" s="13">
        <f>IFERROR($H2260/$I2260,"")</f>
        <v/>
      </c>
      <c r="L2260" s="13" t="n">
        <v>550000</v>
      </c>
      <c r="M2260" t="inlineStr">
        <is>
          <t>ID</t>
        </is>
      </c>
      <c r="N2260" t="inlineStr">
        <is>
          <t>Yes</t>
        </is>
      </c>
      <c r="O2260" t="inlineStr">
        <is>
          <t>Yes</t>
        </is>
      </c>
      <c r="P2260" s="9" t="inlineStr">
        <is>
          <t>https://broadway.bank/wealth-management/foundations-grants/foundations-we-manage/nancy-smith-hurd-foundation</t>
        </is>
      </c>
      <c r="Q2260" s="9" t="inlineStr">
        <is>
          <t>https://grantcue.com/foundations/nancy-smith-hurd-foundation-206812519</t>
        </is>
      </c>
    </row>
    <row r="2261">
      <c r="A2261">
        <f>IF($E2261=$E2260,$A2260+1,1)</f>
        <v/>
      </c>
      <c r="B2261" t="inlineStr">
        <is>
          <t>HEALTH FOUNDATION OF EAST TEXAS</t>
        </is>
      </c>
      <c r="C2261" t="inlineStr">
        <is>
          <t>75-2695524</t>
        </is>
      </c>
      <c r="D2261" t="inlineStr">
        <is>
          <t>Texas</t>
        </is>
      </c>
      <c r="E2261" t="inlineStr">
        <is>
          <t>TX</t>
        </is>
      </c>
      <c r="F2261" t="n">
        <v>2024</v>
      </c>
      <c r="G2261" t="n">
        <v>2</v>
      </c>
      <c r="H2261" s="13" t="n">
        <v>12633500</v>
      </c>
      <c r="I2261" s="12" t="n">
        <v>6</v>
      </c>
      <c r="J2261" s="13" t="n">
        <v>187500</v>
      </c>
      <c r="K2261" s="13">
        <f>IFERROR($H2261/$I2261,"")</f>
        <v/>
      </c>
      <c r="L2261" s="13" t="n">
        <v>7500000</v>
      </c>
      <c r="N2261" t="inlineStr">
        <is>
          <t>No</t>
        </is>
      </c>
      <c r="O2261" t="inlineStr">
        <is>
          <t>Not stated</t>
        </is>
      </c>
      <c r="Q2261" s="9" t="inlineStr">
        <is>
          <t>https://grantcue.com/foundations/health-foundation-of-east-texas-752695524</t>
        </is>
      </c>
    </row>
    <row r="2262">
      <c r="A2262">
        <f>IF($E2262=$E2261,$A2261+1,1)</f>
        <v/>
      </c>
      <c r="B2262" t="inlineStr">
        <is>
          <t>HIRSCH FAMILY FOUNDATION</t>
        </is>
      </c>
      <c r="C2262" t="inlineStr">
        <is>
          <t>20-1225862</t>
        </is>
      </c>
      <c r="D2262" t="inlineStr">
        <is>
          <t>Texas</t>
        </is>
      </c>
      <c r="E2262" t="inlineStr">
        <is>
          <t>TX</t>
        </is>
      </c>
      <c r="F2262" t="n">
        <v>2024</v>
      </c>
      <c r="G2262" t="n">
        <v>2</v>
      </c>
      <c r="H2262" s="13" t="n">
        <v>12583500</v>
      </c>
      <c r="I2262" s="12" t="n">
        <v>128</v>
      </c>
      <c r="J2262" s="13" t="n">
        <v>50000</v>
      </c>
      <c r="K2262" s="13">
        <f>IFERROR($H2262/$I2262,"")</f>
        <v/>
      </c>
      <c r="L2262" s="13" t="n">
        <v>1000000</v>
      </c>
      <c r="M2262" t="inlineStr">
        <is>
          <t>DC, CA, NY</t>
        </is>
      </c>
      <c r="N2262" t="inlineStr">
        <is>
          <t>No</t>
        </is>
      </c>
      <c r="O2262" t="inlineStr">
        <is>
          <t>Not stated</t>
        </is>
      </c>
      <c r="Q2262" s="9" t="inlineStr">
        <is>
          <t>https://grantcue.com/foundations/hirsch-family-foundation-201225862</t>
        </is>
      </c>
    </row>
    <row r="2263">
      <c r="A2263">
        <f>IF($E2263=$E2262,$A2262+1,1)</f>
        <v/>
      </c>
      <c r="B2263" t="inlineStr">
        <is>
          <t>THE LEGETT FOUNDATION</t>
        </is>
      </c>
      <c r="C2263" t="inlineStr">
        <is>
          <t>75-2696419</t>
        </is>
      </c>
      <c r="D2263" t="inlineStr">
        <is>
          <t>Texas</t>
        </is>
      </c>
      <c r="E2263" t="inlineStr">
        <is>
          <t>TX</t>
        </is>
      </c>
      <c r="F2263" t="n">
        <v>2024</v>
      </c>
      <c r="G2263" t="n">
        <v>1</v>
      </c>
      <c r="H2263" s="13" t="n">
        <v>12562078</v>
      </c>
      <c r="I2263" s="12" t="n">
        <v>136</v>
      </c>
      <c r="J2263" s="13" t="n">
        <v>10000</v>
      </c>
      <c r="K2263" s="13">
        <f>IFERROR($H2263/$I2263,"")</f>
        <v/>
      </c>
      <c r="L2263" s="13" t="n">
        <v>2500000</v>
      </c>
      <c r="N2263" t="inlineStr">
        <is>
          <t>Yes</t>
        </is>
      </c>
      <c r="O2263" t="inlineStr">
        <is>
          <t>Not stated</t>
        </is>
      </c>
      <c r="Q2263" s="9" t="inlineStr">
        <is>
          <t>https://grantcue.com/foundations/the-legett-foundation-752696419</t>
        </is>
      </c>
    </row>
    <row r="2264">
      <c r="A2264">
        <f>IF($E2264=$E2263,$A2263+1,1)</f>
        <v/>
      </c>
      <c r="B2264" t="inlineStr">
        <is>
          <t>THE HUNT FAMILY FOUNDATION</t>
        </is>
      </c>
      <c r="C2264" t="inlineStr">
        <is>
          <t>74-2489868</t>
        </is>
      </c>
      <c r="D2264" t="inlineStr">
        <is>
          <t>Texas</t>
        </is>
      </c>
      <c r="E2264" t="inlineStr">
        <is>
          <t>TX</t>
        </is>
      </c>
      <c r="F2264" t="n">
        <v>2024</v>
      </c>
      <c r="G2264" t="n">
        <v>1</v>
      </c>
      <c r="H2264" s="13" t="n">
        <v>12381668</v>
      </c>
      <c r="I2264" s="12" t="n">
        <v>144</v>
      </c>
      <c r="J2264" s="13" t="n">
        <v>20000</v>
      </c>
      <c r="K2264" s="13">
        <f>IFERROR($H2264/$I2264,"")</f>
        <v/>
      </c>
      <c r="L2264" s="13" t="n">
        <v>3200000</v>
      </c>
      <c r="M2264" t="inlineStr">
        <is>
          <t>NM, CO, DC</t>
        </is>
      </c>
      <c r="N2264" t="inlineStr">
        <is>
          <t>Yes</t>
        </is>
      </c>
      <c r="O2264" t="inlineStr">
        <is>
          <t>Yes</t>
        </is>
      </c>
      <c r="P2264" s="9" t="inlineStr">
        <is>
          <t>https://www.huntfamilyfoundation.com/</t>
        </is>
      </c>
      <c r="Q2264" s="9" t="inlineStr">
        <is>
          <t>https://grantcue.com/foundations/the-hunt-family-foundation-742489868</t>
        </is>
      </c>
    </row>
    <row r="2265">
      <c r="A2265">
        <f>IF($E2265=$E2264,$A2264+1,1)</f>
        <v/>
      </c>
      <c r="B2265" t="inlineStr">
        <is>
          <t>MD Anderson Foundation</t>
        </is>
      </c>
      <c r="C2265" t="inlineStr">
        <is>
          <t>30-0129656</t>
        </is>
      </c>
      <c r="D2265" t="inlineStr">
        <is>
          <t>Texas</t>
        </is>
      </c>
      <c r="E2265" t="inlineStr">
        <is>
          <t>TX</t>
        </is>
      </c>
      <c r="F2265" t="n">
        <v>2024</v>
      </c>
      <c r="G2265" t="n">
        <v>2</v>
      </c>
      <c r="H2265" s="13" t="n">
        <v>12381000</v>
      </c>
      <c r="I2265" s="12" t="n">
        <v>158</v>
      </c>
      <c r="J2265" s="13" t="n">
        <v>50000</v>
      </c>
      <c r="K2265" s="13">
        <f>IFERROR($H2265/$I2265,"")</f>
        <v/>
      </c>
      <c r="L2265" s="13" t="n">
        <v>500000</v>
      </c>
      <c r="M2265" t="inlineStr">
        <is>
          <t>OK</t>
        </is>
      </c>
      <c r="N2265" t="inlineStr">
        <is>
          <t>Yes</t>
        </is>
      </c>
      <c r="O2265" t="inlineStr">
        <is>
          <t>Not stated</t>
        </is>
      </c>
      <c r="P2265" s="9" t="inlineStr">
        <is>
          <t>https://mdandersonfoundation.org/</t>
        </is>
      </c>
      <c r="Q2265" s="9" t="inlineStr">
        <is>
          <t>https://grantcue.com/foundations/md-anderson-foundation-300129656</t>
        </is>
      </c>
    </row>
    <row r="2266">
      <c r="A2266">
        <f>IF($E2266=$E2265,$A2265+1,1)</f>
        <v/>
      </c>
      <c r="B2266" t="inlineStr">
        <is>
          <t>THE HORIZON FOUNDATION</t>
        </is>
      </c>
      <c r="C2266" t="inlineStr">
        <is>
          <t>75-2947962</t>
        </is>
      </c>
      <c r="D2266" t="inlineStr">
        <is>
          <t>Texas</t>
        </is>
      </c>
      <c r="E2266" t="inlineStr">
        <is>
          <t>TX</t>
        </is>
      </c>
      <c r="F2266" t="n">
        <v>2024</v>
      </c>
      <c r="G2266" t="n">
        <v>2</v>
      </c>
      <c r="H2266" s="13" t="n">
        <v>12243114</v>
      </c>
      <c r="I2266" s="12" t="n">
        <v>64</v>
      </c>
      <c r="J2266" s="13" t="n">
        <v>75000</v>
      </c>
      <c r="K2266" s="13">
        <f>IFERROR($H2266/$I2266,"")</f>
        <v/>
      </c>
      <c r="L2266" s="13" t="n">
        <v>2500000</v>
      </c>
      <c r="M2266" t="inlineStr">
        <is>
          <t>VA, OK, NY</t>
        </is>
      </c>
      <c r="N2266" t="inlineStr">
        <is>
          <t>No</t>
        </is>
      </c>
      <c r="O2266" t="inlineStr">
        <is>
          <t>Not stated</t>
        </is>
      </c>
      <c r="Q2266" s="9" t="inlineStr">
        <is>
          <t>https://grantcue.com/foundations/the-horizon-foundation-752947962</t>
        </is>
      </c>
    </row>
    <row r="2267">
      <c r="A2267">
        <f>IF($E2267=$E2266,$A2266+1,1)</f>
        <v/>
      </c>
      <c r="B2267" t="inlineStr">
        <is>
          <t>ABELL-HANGER FOUNDATION</t>
        </is>
      </c>
      <c r="C2267" t="inlineStr">
        <is>
          <t>75-6020781</t>
        </is>
      </c>
      <c r="D2267" t="inlineStr">
        <is>
          <t>Texas</t>
        </is>
      </c>
      <c r="E2267" t="inlineStr">
        <is>
          <t>TX</t>
        </is>
      </c>
      <c r="F2267" t="n">
        <v>2024</v>
      </c>
      <c r="G2267" t="n">
        <v>1</v>
      </c>
      <c r="H2267" s="13" t="n">
        <v>12229307</v>
      </c>
      <c r="I2267" s="12" t="n">
        <v>382</v>
      </c>
      <c r="J2267" s="13" t="n">
        <v>6250</v>
      </c>
      <c r="K2267" s="13">
        <f>IFERROR($H2267/$I2267,"")</f>
        <v/>
      </c>
      <c r="L2267" s="13" t="n">
        <v>1150000</v>
      </c>
      <c r="M2267" t="inlineStr">
        <is>
          <t>VA, MD, NC</t>
        </is>
      </c>
      <c r="N2267" t="inlineStr">
        <is>
          <t>Yes</t>
        </is>
      </c>
      <c r="O2267" t="inlineStr">
        <is>
          <t>Yes</t>
        </is>
      </c>
      <c r="P2267" s="9" t="inlineStr">
        <is>
          <t>https://abell-hanger.org/</t>
        </is>
      </c>
      <c r="Q2267" s="9" t="inlineStr">
        <is>
          <t>https://grantcue.com/foundations/abell-hanger-foundation-756020781</t>
        </is>
      </c>
    </row>
    <row r="2268">
      <c r="A2268">
        <f>IF($E2268=$E2267,$A2267+1,1)</f>
        <v/>
      </c>
      <c r="B2268" t="inlineStr">
        <is>
          <t>HELEN JONES FOUNDATION INC</t>
        </is>
      </c>
      <c r="C2268" t="inlineStr">
        <is>
          <t>75-1977748</t>
        </is>
      </c>
      <c r="D2268" t="inlineStr">
        <is>
          <t>Texas</t>
        </is>
      </c>
      <c r="E2268" t="inlineStr">
        <is>
          <t>TX</t>
        </is>
      </c>
      <c r="F2268" t="n">
        <v>2024</v>
      </c>
      <c r="G2268" t="n">
        <v>1</v>
      </c>
      <c r="H2268" s="13" t="n">
        <v>12155691</v>
      </c>
      <c r="I2268" s="12" t="n">
        <v>34</v>
      </c>
      <c r="J2268" s="13" t="n">
        <v>87500</v>
      </c>
      <c r="K2268" s="13">
        <f>IFERROR($H2268/$I2268,"")</f>
        <v/>
      </c>
      <c r="L2268" s="13" t="n">
        <v>5356250</v>
      </c>
      <c r="N2268" t="inlineStr">
        <is>
          <t>Yes</t>
        </is>
      </c>
      <c r="O2268" t="inlineStr">
        <is>
          <t>Not stated</t>
        </is>
      </c>
      <c r="Q2268" s="9" t="inlineStr">
        <is>
          <t>https://grantcue.com/foundations/helen-jones-foundation-inc-751977748</t>
        </is>
      </c>
    </row>
    <row r="2269">
      <c r="A2269">
        <f>IF($E2269=$E2268,$A2268+1,1)</f>
        <v/>
      </c>
      <c r="B2269" t="inlineStr">
        <is>
          <t>Three Rivers Foundation for the Arts &amp; Sciences</t>
        </is>
      </c>
      <c r="C2269" t="inlineStr">
        <is>
          <t>03-0535585</t>
        </is>
      </c>
      <c r="D2269" t="inlineStr">
        <is>
          <t>Texas</t>
        </is>
      </c>
      <c r="E2269" t="inlineStr">
        <is>
          <t>TX</t>
        </is>
      </c>
      <c r="F2269" t="n">
        <v>2024</v>
      </c>
      <c r="G2269" t="n">
        <v>1</v>
      </c>
      <c r="H2269" s="13" t="n">
        <v>12142990</v>
      </c>
      <c r="I2269" s="12" t="n">
        <v>6</v>
      </c>
      <c r="J2269" s="13" t="n">
        <v>36620</v>
      </c>
      <c r="K2269" s="13">
        <f>IFERROR($H2269/$I2269,"")</f>
        <v/>
      </c>
      <c r="L2269" s="13" t="n">
        <v>11910000</v>
      </c>
      <c r="N2269" t="inlineStr">
        <is>
          <t>Yes</t>
        </is>
      </c>
      <c r="O2269" t="inlineStr">
        <is>
          <t>Yes</t>
        </is>
      </c>
      <c r="P2269" s="9" t="inlineStr">
        <is>
          <t>https://www.3rf.org/</t>
        </is>
      </c>
      <c r="Q2269" s="9" t="inlineStr">
        <is>
          <t>https://grantcue.com/foundations/three-rivers-foundation-for-the-arts-and-sciences-030535585</t>
        </is>
      </c>
    </row>
    <row r="2270">
      <c r="A2270">
        <f>IF($E2270=$E2269,$A2269+1,1)</f>
        <v/>
      </c>
      <c r="B2270" t="inlineStr">
        <is>
          <t>The Cynthia &amp; George Mitchell Foundation</t>
        </is>
      </c>
      <c r="C2270" t="inlineStr">
        <is>
          <t>74-2170127</t>
        </is>
      </c>
      <c r="D2270" t="inlineStr">
        <is>
          <t>Texas</t>
        </is>
      </c>
      <c r="E2270" t="inlineStr">
        <is>
          <t>TX</t>
        </is>
      </c>
      <c r="F2270" t="n">
        <v>2024</v>
      </c>
      <c r="G2270" t="n">
        <v>1</v>
      </c>
      <c r="H2270" s="13" t="n">
        <v>12078114</v>
      </c>
      <c r="I2270" s="12" t="n">
        <v>398</v>
      </c>
      <c r="J2270" s="13" t="n">
        <v>10000</v>
      </c>
      <c r="K2270" s="13">
        <f>IFERROR($H2270/$I2270,"")</f>
        <v/>
      </c>
      <c r="L2270" s="13" t="n">
        <v>412792</v>
      </c>
      <c r="M2270" t="inlineStr">
        <is>
          <t>CA, DC, NC</t>
        </is>
      </c>
      <c r="N2270" t="inlineStr">
        <is>
          <t>Yes</t>
        </is>
      </c>
      <c r="O2270" t="inlineStr">
        <is>
          <t>Not stated</t>
        </is>
      </c>
      <c r="P2270" s="9" t="inlineStr">
        <is>
          <t>https://www.cgmf.org/</t>
        </is>
      </c>
      <c r="Q2270" s="9" t="inlineStr">
        <is>
          <t>https://grantcue.com/foundations/the-cynthia-and-george-mitchell-foundation-742170127</t>
        </is>
      </c>
    </row>
    <row r="2271">
      <c r="A2271">
        <f>IF($E2271=$E2270,$A2270+1,1)</f>
        <v/>
      </c>
      <c r="B2271" t="inlineStr">
        <is>
          <t>THE MARY MOODY NORTHEN ENDOWMENT</t>
        </is>
      </c>
      <c r="C2271" t="inlineStr">
        <is>
          <t>75-1171741</t>
        </is>
      </c>
      <c r="D2271" t="inlineStr">
        <is>
          <t>Texas</t>
        </is>
      </c>
      <c r="E2271" t="inlineStr">
        <is>
          <t>TX</t>
        </is>
      </c>
      <c r="F2271" t="n">
        <v>2024</v>
      </c>
      <c r="G2271" t="n">
        <v>3</v>
      </c>
      <c r="H2271" s="13" t="n">
        <v>12044693</v>
      </c>
      <c r="I2271" s="12" t="n">
        <v>159</v>
      </c>
      <c r="J2271" s="13" t="n">
        <v>16000</v>
      </c>
      <c r="K2271" s="13">
        <f>IFERROR($H2271/$I2271,"")</f>
        <v/>
      </c>
      <c r="L2271" s="13" t="n">
        <v>1954785</v>
      </c>
      <c r="M2271" t="inlineStr">
        <is>
          <t>VA</t>
        </is>
      </c>
      <c r="N2271" t="inlineStr">
        <is>
          <t>No</t>
        </is>
      </c>
      <c r="O2271" t="inlineStr">
        <is>
          <t>Not stated</t>
        </is>
      </c>
      <c r="Q2271" s="9" t="inlineStr">
        <is>
          <t>https://grantcue.com/foundations/the-mary-moody-northen-endowment-751171741</t>
        </is>
      </c>
    </row>
    <row r="2272">
      <c r="A2272">
        <f>IF($E2272=$E2271,$A2271+1,1)</f>
        <v/>
      </c>
      <c r="B2272" t="inlineStr">
        <is>
          <t>CLEMENTS FOUNDATION</t>
        </is>
      </c>
      <c r="C2272" t="inlineStr">
        <is>
          <t>75-6065076</t>
        </is>
      </c>
      <c r="D2272" t="inlineStr">
        <is>
          <t>Texas</t>
        </is>
      </c>
      <c r="E2272" t="inlineStr">
        <is>
          <t>TX</t>
        </is>
      </c>
      <c r="F2272" t="n">
        <v>2025</v>
      </c>
      <c r="G2272" t="n">
        <v>2</v>
      </c>
      <c r="H2272" s="13" t="n">
        <v>11517500</v>
      </c>
      <c r="I2272" s="12" t="n">
        <v>10</v>
      </c>
      <c r="J2272" s="13" t="n">
        <v>50000</v>
      </c>
      <c r="K2272" s="13">
        <f>IFERROR($H2272/$I2272,"")</f>
        <v/>
      </c>
      <c r="L2272" s="13" t="n">
        <v>10500000</v>
      </c>
      <c r="M2272" t="inlineStr">
        <is>
          <t>NM</t>
        </is>
      </c>
      <c r="N2272" t="inlineStr">
        <is>
          <t>No</t>
        </is>
      </c>
      <c r="O2272" t="inlineStr">
        <is>
          <t>Not stated</t>
        </is>
      </c>
      <c r="Q2272" s="9" t="inlineStr">
        <is>
          <t>https://grantcue.com/foundations/clements-foundation-756065076</t>
        </is>
      </c>
    </row>
    <row r="2273">
      <c r="A2273">
        <f>IF($E2273=$E2272,$A2272+1,1)</f>
        <v/>
      </c>
      <c r="B2273" t="inlineStr">
        <is>
          <t>THE MARILYN AND SONNY OATES FOUNDATION</t>
        </is>
      </c>
      <c r="C2273" t="inlineStr">
        <is>
          <t>20-8084868</t>
        </is>
      </c>
      <c r="D2273" t="inlineStr">
        <is>
          <t>Texas</t>
        </is>
      </c>
      <c r="E2273" t="inlineStr">
        <is>
          <t>TX</t>
        </is>
      </c>
      <c r="F2273" t="n">
        <v>2024</v>
      </c>
      <c r="G2273" t="n">
        <v>1</v>
      </c>
      <c r="H2273" s="13" t="n">
        <v>11314982</v>
      </c>
      <c r="I2273" s="12" t="n">
        <v>14</v>
      </c>
      <c r="J2273" s="13" t="n">
        <v>37500</v>
      </c>
      <c r="K2273" s="13">
        <f>IFERROR($H2273/$I2273,"")</f>
        <v/>
      </c>
      <c r="L2273" s="13" t="n">
        <v>10461482</v>
      </c>
      <c r="M2273" t="inlineStr">
        <is>
          <t>NC, PA, TN</t>
        </is>
      </c>
      <c r="N2273" t="inlineStr">
        <is>
          <t>No</t>
        </is>
      </c>
      <c r="O2273" t="inlineStr">
        <is>
          <t>Not stated</t>
        </is>
      </c>
      <c r="Q2273" s="9" t="inlineStr">
        <is>
          <t>https://grantcue.com/foundations/the-marilyn-and-sonny-oates-foundation-208084868</t>
        </is>
      </c>
    </row>
    <row r="2274">
      <c r="A2274">
        <f>IF($E2274=$E2273,$A2273+1,1)</f>
        <v/>
      </c>
      <c r="B2274" t="inlineStr">
        <is>
          <t>Effie and Wofford Cain Foundation</t>
        </is>
      </c>
      <c r="C2274" t="inlineStr">
        <is>
          <t>75-6030774</t>
        </is>
      </c>
      <c r="D2274" t="inlineStr">
        <is>
          <t>Texas</t>
        </is>
      </c>
      <c r="E2274" t="inlineStr">
        <is>
          <t>TX</t>
        </is>
      </c>
      <c r="F2274" t="n">
        <v>2024</v>
      </c>
      <c r="G2274" t="n">
        <v>2</v>
      </c>
      <c r="H2274" s="13" t="n">
        <v>11206189</v>
      </c>
      <c r="I2274" s="12" t="n">
        <v>111</v>
      </c>
      <c r="J2274" s="13" t="n">
        <v>15000</v>
      </c>
      <c r="K2274" s="13">
        <f>IFERROR($H2274/$I2274,"")</f>
        <v/>
      </c>
      <c r="L2274" s="13" t="n">
        <v>2600000</v>
      </c>
      <c r="M2274" t="inlineStr">
        <is>
          <t>NY, CA, ID</t>
        </is>
      </c>
      <c r="N2274" t="inlineStr">
        <is>
          <t>Yes</t>
        </is>
      </c>
      <c r="O2274" t="inlineStr">
        <is>
          <t>Yes</t>
        </is>
      </c>
      <c r="P2274" s="9" t="inlineStr">
        <is>
          <t>https://www.cainfoundation.org/</t>
        </is>
      </c>
      <c r="Q2274" s="9" t="inlineStr">
        <is>
          <t>https://grantcue.com/foundations/effie-and-wofford-cain-foundation-756030774</t>
        </is>
      </c>
    </row>
    <row r="2275">
      <c r="A2275">
        <f>IF($E2275=$E2274,$A2274+1,1)</f>
        <v/>
      </c>
      <c r="B2275" t="inlineStr">
        <is>
          <t>THE CARROLL AND MARGUERITE WHEELER FOUNDATION</t>
        </is>
      </c>
      <c r="C2275" t="inlineStr">
        <is>
          <t>82-7129734</t>
        </is>
      </c>
      <c r="D2275" t="inlineStr">
        <is>
          <t>Texas</t>
        </is>
      </c>
      <c r="E2275" t="inlineStr">
        <is>
          <t>TX</t>
        </is>
      </c>
      <c r="F2275" t="n">
        <v>2025</v>
      </c>
      <c r="G2275" t="n">
        <v>2</v>
      </c>
      <c r="H2275" s="13" t="n">
        <v>11205000</v>
      </c>
      <c r="I2275" s="12" t="n">
        <v>105</v>
      </c>
      <c r="J2275" s="13" t="n">
        <v>25000</v>
      </c>
      <c r="K2275" s="13">
        <f>IFERROR($H2275/$I2275,"")</f>
        <v/>
      </c>
      <c r="L2275" s="13" t="n">
        <v>1314000</v>
      </c>
      <c r="M2275" t="inlineStr">
        <is>
          <t>AZ, FL, PA</t>
        </is>
      </c>
      <c r="N2275" t="inlineStr">
        <is>
          <t>Yes</t>
        </is>
      </c>
      <c r="O2275" t="inlineStr">
        <is>
          <t>Yes</t>
        </is>
      </c>
      <c r="P2275" s="9" t="inlineStr">
        <is>
          <t>https://www.thewheelerfoundation.org/</t>
        </is>
      </c>
      <c r="Q2275" s="9" t="inlineStr">
        <is>
          <t>https://grantcue.com/foundations/the-carroll-and-marguerite-wheeler-foundation-827129734</t>
        </is>
      </c>
    </row>
    <row r="2276">
      <c r="A2276">
        <f>IF($E2276=$E2275,$A2275+1,1)</f>
        <v/>
      </c>
      <c r="B2276" t="inlineStr">
        <is>
          <t>HARRY L WILLETT FOUNDATION</t>
        </is>
      </c>
      <c r="C2276" t="inlineStr">
        <is>
          <t>27-1868389</t>
        </is>
      </c>
      <c r="D2276" t="inlineStr">
        <is>
          <t>Texas</t>
        </is>
      </c>
      <c r="E2276" t="inlineStr">
        <is>
          <t>TX</t>
        </is>
      </c>
      <c r="F2276" t="n">
        <v>2024</v>
      </c>
      <c r="G2276" t="n">
        <v>2</v>
      </c>
      <c r="H2276" s="13" t="n">
        <v>10991434</v>
      </c>
      <c r="I2276" s="12" t="n">
        <v>140</v>
      </c>
      <c r="J2276" s="13" t="n">
        <v>30000</v>
      </c>
      <c r="K2276" s="13">
        <f>IFERROR($H2276/$I2276,"")</f>
        <v/>
      </c>
      <c r="L2276" s="13" t="n">
        <v>1500000</v>
      </c>
      <c r="M2276" t="inlineStr">
        <is>
          <t>MT, AR, HI</t>
        </is>
      </c>
      <c r="N2276" t="inlineStr">
        <is>
          <t>No</t>
        </is>
      </c>
      <c r="O2276" t="inlineStr">
        <is>
          <t>Not stated</t>
        </is>
      </c>
      <c r="Q2276" s="9" t="inlineStr">
        <is>
          <t>https://grantcue.com/foundations/harry-l-willett-foundation-c-o-boyd-ryan-271868389</t>
        </is>
      </c>
    </row>
    <row r="2277">
      <c r="A2277">
        <f>IF($E2277=$E2276,$A2276+1,1)</f>
        <v/>
      </c>
      <c r="B2277" t="inlineStr">
        <is>
          <t>Hector and Gloria Lopez Foundation</t>
        </is>
      </c>
      <c r="C2277" t="inlineStr">
        <is>
          <t>81-4706788</t>
        </is>
      </c>
      <c r="D2277" t="inlineStr">
        <is>
          <t>Texas</t>
        </is>
      </c>
      <c r="E2277" t="inlineStr">
        <is>
          <t>TX</t>
        </is>
      </c>
      <c r="F2277" t="n">
        <v>2024</v>
      </c>
      <c r="G2277" t="n">
        <v>1</v>
      </c>
      <c r="H2277" s="13" t="n">
        <v>10837269</v>
      </c>
      <c r="I2277" s="12" t="n">
        <v>9</v>
      </c>
      <c r="J2277" s="13" t="n">
        <v>1645809</v>
      </c>
      <c r="K2277" s="13">
        <f>IFERROR($H2277/$I2277,"")</f>
        <v/>
      </c>
      <c r="L2277" s="13" t="n">
        <v>2525010</v>
      </c>
      <c r="M2277" t="inlineStr">
        <is>
          <t>DC</t>
        </is>
      </c>
      <c r="N2277" t="inlineStr">
        <is>
          <t>No</t>
        </is>
      </c>
      <c r="O2277" t="inlineStr">
        <is>
          <t>Not stated</t>
        </is>
      </c>
      <c r="Q2277" s="9" t="inlineStr">
        <is>
          <t>https://grantcue.com/foundations/hector-and-gloria-lopez-foundation-814706788</t>
        </is>
      </c>
    </row>
    <row r="2278">
      <c r="A2278">
        <f>IF($E2278=$E2277,$A2277+1,1)</f>
        <v/>
      </c>
      <c r="B2278" t="inlineStr">
        <is>
          <t>GHS FOUNDATION</t>
        </is>
      </c>
      <c r="C2278" t="inlineStr">
        <is>
          <t>76-0628970</t>
        </is>
      </c>
      <c r="D2278" t="inlineStr">
        <is>
          <t>Texas</t>
        </is>
      </c>
      <c r="E2278" t="inlineStr">
        <is>
          <t>TX</t>
        </is>
      </c>
      <c r="F2278" t="n">
        <v>2025</v>
      </c>
      <c r="G2278" t="n">
        <v>2</v>
      </c>
      <c r="H2278" s="13" t="n">
        <v>10753225</v>
      </c>
      <c r="I2278" s="12" t="n">
        <v>14</v>
      </c>
      <c r="J2278" s="13" t="n">
        <v>169000</v>
      </c>
      <c r="K2278" s="13">
        <f>IFERROR($H2278/$I2278,"")</f>
        <v/>
      </c>
      <c r="L2278" s="13" t="n">
        <v>3952000</v>
      </c>
      <c r="M2278" t="inlineStr">
        <is>
          <t>LA</t>
        </is>
      </c>
      <c r="N2278" t="inlineStr">
        <is>
          <t>No</t>
        </is>
      </c>
      <c r="O2278" t="inlineStr">
        <is>
          <t>Not stated</t>
        </is>
      </c>
      <c r="Q2278" s="9" t="inlineStr">
        <is>
          <t>https://grantcue.com/foundations/ghs-foundation-760628970</t>
        </is>
      </c>
    </row>
    <row r="2279">
      <c r="A2279">
        <f>IF($E2279=$E2278,$A2278+1,1)</f>
        <v/>
      </c>
      <c r="B2279" t="inlineStr">
        <is>
          <t>ONCE UPON A TIME FOUNDATION</t>
        </is>
      </c>
      <c r="C2279" t="inlineStr">
        <is>
          <t>75-2765224</t>
        </is>
      </c>
      <c r="D2279" t="inlineStr">
        <is>
          <t>Texas</t>
        </is>
      </c>
      <c r="E2279" t="inlineStr">
        <is>
          <t>TX</t>
        </is>
      </c>
      <c r="F2279" t="n">
        <v>2024</v>
      </c>
      <c r="G2279" t="n">
        <v>1</v>
      </c>
      <c r="H2279" s="13" t="n">
        <v>10715876</v>
      </c>
      <c r="I2279" s="12" t="n">
        <v>1039</v>
      </c>
      <c r="J2279" s="13" t="n">
        <v>350</v>
      </c>
      <c r="K2279" s="13">
        <f>IFERROR($H2279/$I2279,"")</f>
        <v/>
      </c>
      <c r="L2279" s="13" t="n">
        <v>2500000</v>
      </c>
      <c r="M2279" t="inlineStr">
        <is>
          <t>NC, DC, PA</t>
        </is>
      </c>
      <c r="N2279" t="inlineStr">
        <is>
          <t>No</t>
        </is>
      </c>
      <c r="O2279" t="inlineStr">
        <is>
          <t>Not stated</t>
        </is>
      </c>
      <c r="Q2279" s="9" t="inlineStr">
        <is>
          <t>https://grantcue.com/foundations/once-upon-a-time-foundation-752765224</t>
        </is>
      </c>
    </row>
    <row r="2280">
      <c r="A2280">
        <f>IF($E2280=$E2279,$A2279+1,1)</f>
        <v/>
      </c>
      <c r="B2280" t="inlineStr">
        <is>
          <t>HAMON CHARITABLE FOUNDATION</t>
        </is>
      </c>
      <c r="C2280" t="inlineStr">
        <is>
          <t>75-2734057</t>
        </is>
      </c>
      <c r="D2280" t="inlineStr">
        <is>
          <t>Texas</t>
        </is>
      </c>
      <c r="E2280" t="inlineStr">
        <is>
          <t>TX</t>
        </is>
      </c>
      <c r="F2280" t="n">
        <v>2024</v>
      </c>
      <c r="G2280" t="n">
        <v>1</v>
      </c>
      <c r="H2280" s="13" t="n">
        <v>10677153</v>
      </c>
      <c r="I2280" s="12" t="n">
        <v>36</v>
      </c>
      <c r="J2280" s="13" t="n">
        <v>37626.5</v>
      </c>
      <c r="K2280" s="13">
        <f>IFERROR($H2280/$I2280,"")</f>
        <v/>
      </c>
      <c r="L2280" s="13" t="n">
        <v>5000000</v>
      </c>
      <c r="M2280" t="inlineStr">
        <is>
          <t>NY</t>
        </is>
      </c>
      <c r="N2280" t="inlineStr">
        <is>
          <t>Yes</t>
        </is>
      </c>
      <c r="O2280" t="inlineStr">
        <is>
          <t>Not stated</t>
        </is>
      </c>
      <c r="Q2280" s="9" t="inlineStr">
        <is>
          <t>https://grantcue.com/foundations/hamon-charitable-foundation-752734057</t>
        </is>
      </c>
    </row>
    <row r="2281">
      <c r="A2281">
        <f>IF($E2281=$E2280,$A2280+1,1)</f>
        <v/>
      </c>
      <c r="B2281" t="inlineStr">
        <is>
          <t>PRENTICE FARRAR BROWN AND ALLINE FORD BROWN</t>
        </is>
      </c>
      <c r="C2281" t="inlineStr">
        <is>
          <t>30-6575239</t>
        </is>
      </c>
      <c r="D2281" t="inlineStr">
        <is>
          <t>Texas</t>
        </is>
      </c>
      <c r="E2281" t="inlineStr">
        <is>
          <t>TX</t>
        </is>
      </c>
      <c r="F2281" t="n">
        <v>2025</v>
      </c>
      <c r="G2281" t="n">
        <v>2</v>
      </c>
      <c r="H2281" s="13" t="n">
        <v>10582667</v>
      </c>
      <c r="I2281" s="12" t="n">
        <v>41</v>
      </c>
      <c r="J2281" s="13" t="n">
        <v>100000</v>
      </c>
      <c r="K2281" s="13">
        <f>IFERROR($H2281/$I2281,"")</f>
        <v/>
      </c>
      <c r="L2281" s="13" t="n">
        <v>1666667</v>
      </c>
      <c r="N2281" t="inlineStr">
        <is>
          <t>Yes</t>
        </is>
      </c>
      <c r="O2281" t="inlineStr">
        <is>
          <t>Not stated</t>
        </is>
      </c>
      <c r="Q2281" s="9" t="inlineStr">
        <is>
          <t>https://grantcue.com/foundations/prentice-farrar-brown-and-alline-ford-brown-306575239</t>
        </is>
      </c>
    </row>
    <row r="2282">
      <c r="A2282">
        <f>IF($E2282=$E2281,$A2281+1,1)</f>
        <v/>
      </c>
      <c r="B2282" t="inlineStr">
        <is>
          <t>Tres Grace Family Foundation</t>
        </is>
      </c>
      <c r="C2282" t="inlineStr">
        <is>
          <t>84-2615544</t>
        </is>
      </c>
      <c r="D2282" t="inlineStr">
        <is>
          <t>Texas</t>
        </is>
      </c>
      <c r="E2282" t="inlineStr">
        <is>
          <t>TX</t>
        </is>
      </c>
      <c r="F2282" t="n">
        <v>2024</v>
      </c>
      <c r="G2282" t="n">
        <v>1</v>
      </c>
      <c r="H2282" s="13" t="n">
        <v>10357000</v>
      </c>
      <c r="I2282" s="12" t="n">
        <v>103</v>
      </c>
      <c r="J2282" s="13" t="n">
        <v>62000</v>
      </c>
      <c r="K2282" s="13">
        <f>IFERROR($H2282/$I2282,"")</f>
        <v/>
      </c>
      <c r="L2282" s="13" t="n">
        <v>2000000</v>
      </c>
      <c r="M2282" t="inlineStr">
        <is>
          <t>FL, NC, VA</t>
        </is>
      </c>
      <c r="N2282" t="inlineStr">
        <is>
          <t>No</t>
        </is>
      </c>
      <c r="O2282" t="inlineStr">
        <is>
          <t>Not stated</t>
        </is>
      </c>
      <c r="Q2282" s="9" t="inlineStr">
        <is>
          <t>https://grantcue.com/foundations/tres-grace-family-foundation-842615544</t>
        </is>
      </c>
    </row>
    <row r="2283">
      <c r="A2283">
        <f>IF($E2283=$E2282,$A2282+1,1)</f>
        <v/>
      </c>
      <c r="B2283" t="inlineStr">
        <is>
          <t>PHILLIPS FAMILY FOUNDATION</t>
        </is>
      </c>
      <c r="C2283" t="inlineStr">
        <is>
          <t>75-0590214</t>
        </is>
      </c>
      <c r="D2283" t="inlineStr">
        <is>
          <t>Texas</t>
        </is>
      </c>
      <c r="E2283" t="inlineStr">
        <is>
          <t>TX</t>
        </is>
      </c>
      <c r="F2283" t="n">
        <v>2024</v>
      </c>
      <c r="G2283" t="n">
        <v>2</v>
      </c>
      <c r="H2283" s="13" t="n">
        <v>10240769</v>
      </c>
      <c r="I2283" s="12" t="n">
        <v>81</v>
      </c>
      <c r="J2283" s="13" t="n">
        <v>35000</v>
      </c>
      <c r="K2283" s="13">
        <f>IFERROR($H2283/$I2283,"")</f>
        <v/>
      </c>
      <c r="L2283" s="13" t="n">
        <v>1550000</v>
      </c>
      <c r="M2283" t="inlineStr">
        <is>
          <t>LA, VA, FL</t>
        </is>
      </c>
      <c r="N2283" t="inlineStr">
        <is>
          <t>No</t>
        </is>
      </c>
      <c r="O2283" t="inlineStr">
        <is>
          <t>Not stated</t>
        </is>
      </c>
      <c r="Q2283" s="9" t="inlineStr">
        <is>
          <t>https://grantcue.com/foundations/phillips-family-foundation-750590214</t>
        </is>
      </c>
    </row>
    <row r="2284">
      <c r="A2284">
        <f>IF($E2284=$E2283,$A2283+1,1)</f>
        <v/>
      </c>
      <c r="B2284" t="inlineStr">
        <is>
          <t>ROWLING FOUNDATION</t>
        </is>
      </c>
      <c r="C2284" t="inlineStr">
        <is>
          <t>73-6351612</t>
        </is>
      </c>
      <c r="D2284" t="inlineStr">
        <is>
          <t>Texas</t>
        </is>
      </c>
      <c r="E2284" t="inlineStr">
        <is>
          <t>TX</t>
        </is>
      </c>
      <c r="F2284" t="n">
        <v>2024</v>
      </c>
      <c r="G2284" t="n">
        <v>1</v>
      </c>
      <c r="H2284" s="13" t="n">
        <v>10233833</v>
      </c>
      <c r="I2284" s="12" t="n">
        <v>70</v>
      </c>
      <c r="J2284" s="13" t="n">
        <v>50000</v>
      </c>
      <c r="K2284" s="13">
        <f>IFERROR($H2284/$I2284,"")</f>
        <v/>
      </c>
      <c r="L2284" s="13" t="n">
        <v>2850000</v>
      </c>
      <c r="M2284" t="inlineStr">
        <is>
          <t>CO, AL, PA</t>
        </is>
      </c>
      <c r="N2284" t="inlineStr">
        <is>
          <t>No</t>
        </is>
      </c>
      <c r="O2284" t="inlineStr">
        <is>
          <t>Not stated</t>
        </is>
      </c>
      <c r="Q2284" s="9" t="inlineStr">
        <is>
          <t>https://grantcue.com/foundations/rowling-foundation-736351612</t>
        </is>
      </c>
    </row>
    <row r="2285">
      <c r="A2285">
        <f>IF($E2285=$E2284,$A2284+1,1)</f>
        <v/>
      </c>
      <c r="B2285" t="inlineStr">
        <is>
          <t>VIJAY AND MARIE GORADIA CHARITABLE FOUNDATION</t>
        </is>
      </c>
      <c r="C2285" t="inlineStr">
        <is>
          <t>20-5835715</t>
        </is>
      </c>
      <c r="D2285" t="inlineStr">
        <is>
          <t>Texas</t>
        </is>
      </c>
      <c r="E2285" t="inlineStr">
        <is>
          <t>TX</t>
        </is>
      </c>
      <c r="F2285" t="n">
        <v>2024</v>
      </c>
      <c r="G2285" t="n">
        <v>2</v>
      </c>
      <c r="H2285" s="13" t="n">
        <v>10015155</v>
      </c>
      <c r="I2285" s="12" t="n">
        <v>34</v>
      </c>
      <c r="J2285" s="13" t="n">
        <v>13452.5</v>
      </c>
      <c r="K2285" s="13">
        <f>IFERROR($H2285/$I2285,"")</f>
        <v/>
      </c>
      <c r="L2285" s="13" t="n">
        <v>7000000</v>
      </c>
      <c r="M2285" t="inlineStr">
        <is>
          <t>WA, CA, NY</t>
        </is>
      </c>
      <c r="N2285" t="inlineStr">
        <is>
          <t>No</t>
        </is>
      </c>
      <c r="O2285" t="inlineStr">
        <is>
          <t>Not stated</t>
        </is>
      </c>
      <c r="Q2285" s="9" t="inlineStr">
        <is>
          <t>https://grantcue.com/foundations/vijay-and-marie-goradia-charitable-foundation-205835715</t>
        </is>
      </c>
    </row>
    <row r="2286">
      <c r="A2286">
        <f>IF($E2286=$E2285,$A2285+1,1)</f>
        <v/>
      </c>
      <c r="B2286" t="inlineStr">
        <is>
          <t>Kenneth C English Family Foundation</t>
        </is>
      </c>
      <c r="C2286" t="inlineStr">
        <is>
          <t>75-2967910</t>
        </is>
      </c>
      <c r="D2286" t="inlineStr">
        <is>
          <t>Texas</t>
        </is>
      </c>
      <c r="E2286" t="inlineStr">
        <is>
          <t>TX</t>
        </is>
      </c>
      <c r="F2286" t="n">
        <v>2025</v>
      </c>
      <c r="G2286" t="n">
        <v>2</v>
      </c>
      <c r="H2286" s="13" t="n">
        <v>10000000</v>
      </c>
      <c r="I2286" s="12" t="n">
        <v>10</v>
      </c>
      <c r="J2286" s="13" t="n">
        <v>1000000</v>
      </c>
      <c r="K2286" s="13">
        <f>IFERROR($H2286/$I2286,"")</f>
        <v/>
      </c>
      <c r="L2286" s="13" t="n">
        <v>2500000</v>
      </c>
      <c r="M2286" t="inlineStr">
        <is>
          <t>DC</t>
        </is>
      </c>
      <c r="N2286" t="inlineStr">
        <is>
          <t>No</t>
        </is>
      </c>
      <c r="O2286" t="inlineStr">
        <is>
          <t>Not stated</t>
        </is>
      </c>
      <c r="Q2286" s="9" t="inlineStr">
        <is>
          <t>https://grantcue.com/foundations/kenneth-c-english-family-foundation-752967910</t>
        </is>
      </c>
    </row>
    <row r="2287">
      <c r="A2287">
        <f>IF($E2287=$E2286,$A2286+1,1)</f>
        <v/>
      </c>
      <c r="B2287" t="inlineStr">
        <is>
          <t>MYER FAMILY CHARITABLE FOUNDATION</t>
        </is>
      </c>
      <c r="C2287" t="inlineStr">
        <is>
          <t>74-2765437</t>
        </is>
      </c>
      <c r="D2287" t="inlineStr">
        <is>
          <t>Texas</t>
        </is>
      </c>
      <c r="E2287" t="inlineStr">
        <is>
          <t>TX</t>
        </is>
      </c>
      <c r="F2287" t="n">
        <v>2025</v>
      </c>
      <c r="G2287" t="n">
        <v>2</v>
      </c>
      <c r="H2287" s="13" t="n">
        <v>9951500</v>
      </c>
      <c r="I2287" s="12" t="n">
        <v>119</v>
      </c>
      <c r="J2287" s="13" t="n">
        <v>30000</v>
      </c>
      <c r="K2287" s="13">
        <f>IFERROR($H2287/$I2287,"")</f>
        <v/>
      </c>
      <c r="L2287" s="13" t="n">
        <v>1000000</v>
      </c>
      <c r="M2287" t="inlineStr">
        <is>
          <t>FL, NY, TN</t>
        </is>
      </c>
      <c r="N2287" t="inlineStr">
        <is>
          <t>No</t>
        </is>
      </c>
      <c r="O2287" t="inlineStr">
        <is>
          <t>Not stated</t>
        </is>
      </c>
      <c r="Q2287" s="9" t="inlineStr">
        <is>
          <t>https://grantcue.com/foundations/myer-family-charitable-foundation-742765437</t>
        </is>
      </c>
    </row>
    <row r="2288">
      <c r="A2288">
        <f>IF($E2288=$E2287,$A2287+1,1)</f>
        <v/>
      </c>
      <c r="B2288" t="inlineStr">
        <is>
          <t>Carl C Anderson Sr and Marie Jo Anderson Charitable Foundation</t>
        </is>
      </c>
      <c r="C2288" t="inlineStr">
        <is>
          <t>74-6078530</t>
        </is>
      </c>
      <c r="D2288" t="inlineStr">
        <is>
          <t>Texas</t>
        </is>
      </c>
      <c r="E2288" t="inlineStr">
        <is>
          <t>TX</t>
        </is>
      </c>
      <c r="F2288" t="n">
        <v>2024</v>
      </c>
      <c r="G2288" t="n">
        <v>1</v>
      </c>
      <c r="H2288" s="13" t="n">
        <v>9809550</v>
      </c>
      <c r="I2288" s="12" t="n">
        <v>304</v>
      </c>
      <c r="J2288" s="13" t="n">
        <v>15000</v>
      </c>
      <c r="K2288" s="13">
        <f>IFERROR($H2288/$I2288,"")</f>
        <v/>
      </c>
      <c r="L2288" s="13" t="n">
        <v>5000000</v>
      </c>
      <c r="M2288" t="inlineStr">
        <is>
          <t>NM, OK, GA</t>
        </is>
      </c>
      <c r="N2288" t="inlineStr">
        <is>
          <t>Yes</t>
        </is>
      </c>
      <c r="O2288" t="inlineStr">
        <is>
          <t>Yes</t>
        </is>
      </c>
      <c r="P2288" s="9" t="inlineStr">
        <is>
          <t>https://www.theandersonfoundation.org/</t>
        </is>
      </c>
      <c r="Q2288" s="9" t="inlineStr">
        <is>
          <t>https://grantcue.com/foundations/carl-c-anderson-sr-and-marie-jo-anderson-charitable-foundation-746078530</t>
        </is>
      </c>
    </row>
    <row r="2289">
      <c r="A2289">
        <f>IF($E2289=$E2288,$A2288+1,1)</f>
        <v/>
      </c>
      <c r="B2289" t="inlineStr">
        <is>
          <t>CH FOUNDATION INC</t>
        </is>
      </c>
      <c r="C2289" t="inlineStr">
        <is>
          <t>75-1534816</t>
        </is>
      </c>
      <c r="D2289" t="inlineStr">
        <is>
          <t>Texas</t>
        </is>
      </c>
      <c r="E2289" t="inlineStr">
        <is>
          <t>TX</t>
        </is>
      </c>
      <c r="F2289" t="n">
        <v>2024</v>
      </c>
      <c r="G2289" t="n">
        <v>1</v>
      </c>
      <c r="H2289" s="13" t="n">
        <v>9808511</v>
      </c>
      <c r="I2289" s="12" t="n">
        <v>91</v>
      </c>
      <c r="J2289" s="13" t="n">
        <v>40000</v>
      </c>
      <c r="K2289" s="13">
        <f>IFERROR($H2289/$I2289,"")</f>
        <v/>
      </c>
      <c r="L2289" s="13" t="n">
        <v>1326510</v>
      </c>
      <c r="N2289" t="inlineStr">
        <is>
          <t>Yes</t>
        </is>
      </c>
      <c r="O2289" t="inlineStr">
        <is>
          <t>Yes</t>
        </is>
      </c>
      <c r="P2289" s="9" t="inlineStr">
        <is>
          <t>https://www.chfoundationlubbock.com/</t>
        </is>
      </c>
      <c r="Q2289" s="9" t="inlineStr">
        <is>
          <t>https://grantcue.com/foundations/ch-foundation-inc-751534816</t>
        </is>
      </c>
    </row>
    <row r="2290">
      <c r="A2290">
        <f>IF($E2290=$E2289,$A2289+1,1)</f>
        <v/>
      </c>
      <c r="B2290" t="inlineStr">
        <is>
          <t>THE BEN &amp; MARY DOSKOCIL FAMILY FOUNDATIO</t>
        </is>
      </c>
      <c r="C2290" t="inlineStr">
        <is>
          <t>75-2715940</t>
        </is>
      </c>
      <c r="D2290" t="inlineStr">
        <is>
          <t>Texas</t>
        </is>
      </c>
      <c r="E2290" t="inlineStr">
        <is>
          <t>TX</t>
        </is>
      </c>
      <c r="F2290" t="n">
        <v>2025</v>
      </c>
      <c r="G2290" t="n">
        <v>2</v>
      </c>
      <c r="H2290" s="13" t="n">
        <v>9750250</v>
      </c>
      <c r="I2290" s="12" t="n">
        <v>504</v>
      </c>
      <c r="J2290" s="13" t="n">
        <v>15000</v>
      </c>
      <c r="K2290" s="13">
        <f>IFERROR($H2290/$I2290,"")</f>
        <v/>
      </c>
      <c r="L2290" s="13" t="n">
        <v>100000</v>
      </c>
      <c r="M2290" t="inlineStr">
        <is>
          <t>DC, NY, VA</t>
        </is>
      </c>
      <c r="N2290" t="inlineStr">
        <is>
          <t>No</t>
        </is>
      </c>
      <c r="O2290" t="inlineStr">
        <is>
          <t>Not stated</t>
        </is>
      </c>
      <c r="Q2290" s="9" t="inlineStr">
        <is>
          <t>https://grantcue.com/foundations/the-ben-and-mary-doskocil-family-foundatio-752715940</t>
        </is>
      </c>
    </row>
    <row r="2291">
      <c r="A2291">
        <f>IF($E2291=$E2290,$A2290+1,1)</f>
        <v/>
      </c>
      <c r="B2291" t="inlineStr">
        <is>
          <t>GEORGE &amp; FAY YOUNG FOUNDATION INC</t>
        </is>
      </c>
      <c r="C2291" t="inlineStr">
        <is>
          <t>75-2478225</t>
        </is>
      </c>
      <c r="D2291" t="inlineStr">
        <is>
          <t>Texas</t>
        </is>
      </c>
      <c r="E2291" t="inlineStr">
        <is>
          <t>TX</t>
        </is>
      </c>
      <c r="F2291" t="n">
        <v>2024</v>
      </c>
      <c r="G2291" t="n">
        <v>2</v>
      </c>
      <c r="H2291" s="13" t="n">
        <v>9603070</v>
      </c>
      <c r="I2291" s="12" t="n">
        <v>99</v>
      </c>
      <c r="J2291" s="13" t="n">
        <v>75000</v>
      </c>
      <c r="K2291" s="13">
        <f>IFERROR($H2291/$I2291,"")</f>
        <v/>
      </c>
      <c r="L2291" s="13" t="n">
        <v>400000</v>
      </c>
      <c r="M2291" t="inlineStr">
        <is>
          <t>WA, CA, IL</t>
        </is>
      </c>
      <c r="N2291" t="inlineStr">
        <is>
          <t>Yes</t>
        </is>
      </c>
      <c r="O2291" t="inlineStr">
        <is>
          <t>Yes</t>
        </is>
      </c>
      <c r="Q2291" s="9" t="inlineStr">
        <is>
          <t>https://grantcue.com/foundations/george-and-fay-young-foundation-inc-752478225</t>
        </is>
      </c>
    </row>
    <row r="2292">
      <c r="A2292">
        <f>IF($E2292=$E2291,$A2291+1,1)</f>
        <v/>
      </c>
      <c r="B2292" t="inlineStr">
        <is>
          <t>GREATER TEXAS FOUNDATION</t>
        </is>
      </c>
      <c r="C2292" t="inlineStr">
        <is>
          <t>74-2158821</t>
        </is>
      </c>
      <c r="D2292" t="inlineStr">
        <is>
          <t>Texas</t>
        </is>
      </c>
      <c r="E2292" t="inlineStr">
        <is>
          <t>TX</t>
        </is>
      </c>
      <c r="F2292" t="n">
        <v>2024</v>
      </c>
      <c r="G2292" t="n">
        <v>1</v>
      </c>
      <c r="H2292" s="13" t="n">
        <v>9450138</v>
      </c>
      <c r="I2292" s="12" t="n">
        <v>108</v>
      </c>
      <c r="J2292" s="13" t="n">
        <v>50000</v>
      </c>
      <c r="K2292" s="13">
        <f>IFERROR($H2292/$I2292,"")</f>
        <v/>
      </c>
      <c r="L2292" s="13" t="n">
        <v>577287</v>
      </c>
      <c r="M2292" t="inlineStr">
        <is>
          <t>DC, UT, TN</t>
        </is>
      </c>
      <c r="N2292" t="inlineStr">
        <is>
          <t>No</t>
        </is>
      </c>
      <c r="O2292" t="inlineStr">
        <is>
          <t>Not stated</t>
        </is>
      </c>
      <c r="Q2292" s="9" t="inlineStr">
        <is>
          <t>https://grantcue.com/foundations/greater-texas-foundation-742158821</t>
        </is>
      </c>
    </row>
    <row r="2293">
      <c r="A2293">
        <f>IF($E2293=$E2292,$A2292+1,1)</f>
        <v/>
      </c>
      <c r="B2293" t="inlineStr">
        <is>
          <t>The Notsew Orm Sands Foundation</t>
        </is>
      </c>
      <c r="C2293" t="inlineStr">
        <is>
          <t>76-0455176</t>
        </is>
      </c>
      <c r="D2293" t="inlineStr">
        <is>
          <t>Texas</t>
        </is>
      </c>
      <c r="E2293" t="inlineStr">
        <is>
          <t>TX</t>
        </is>
      </c>
      <c r="F2293" t="n">
        <v>2024</v>
      </c>
      <c r="G2293" t="n">
        <v>1</v>
      </c>
      <c r="H2293" s="13" t="n">
        <v>9032500</v>
      </c>
      <c r="I2293" s="12" t="n">
        <v>7</v>
      </c>
      <c r="J2293" s="13" t="n">
        <v>1000000</v>
      </c>
      <c r="K2293" s="13">
        <f>IFERROR($H2293/$I2293,"")</f>
        <v/>
      </c>
      <c r="L2293" s="13" t="n">
        <v>5250000</v>
      </c>
      <c r="M2293" t="inlineStr">
        <is>
          <t>DC, Kent, CT</t>
        </is>
      </c>
      <c r="N2293" t="inlineStr">
        <is>
          <t>Yes</t>
        </is>
      </c>
      <c r="O2293" t="inlineStr">
        <is>
          <t>Yes</t>
        </is>
      </c>
      <c r="Q2293" s="9" t="inlineStr">
        <is>
          <t>https://grantcue.com/foundations/the-notsew-orm-sands-foundation-760455176</t>
        </is>
      </c>
    </row>
    <row r="2294">
      <c r="A2294">
        <f>IF($E2294=$E2293,$A2293+1,1)</f>
        <v/>
      </c>
      <c r="B2294" t="inlineStr">
        <is>
          <t>CIOS</t>
        </is>
      </c>
      <c r="C2294" t="inlineStr">
        <is>
          <t>74-2472778</t>
        </is>
      </c>
      <c r="D2294" t="inlineStr">
        <is>
          <t>Texas</t>
        </is>
      </c>
      <c r="E2294" t="inlineStr">
        <is>
          <t>TX</t>
        </is>
      </c>
      <c r="F2294" t="n">
        <v>2024</v>
      </c>
      <c r="G2294" t="n">
        <v>2</v>
      </c>
      <c r="H2294" s="13" t="n">
        <v>8994500</v>
      </c>
      <c r="I2294" s="12" t="n">
        <v>76</v>
      </c>
      <c r="J2294" s="13" t="n">
        <v>100000</v>
      </c>
      <c r="K2294" s="13">
        <f>IFERROR($H2294/$I2294,"")</f>
        <v/>
      </c>
      <c r="L2294" s="13" t="n">
        <v>500000</v>
      </c>
      <c r="M2294" t="inlineStr">
        <is>
          <t>TN, AZ, WY</t>
        </is>
      </c>
      <c r="N2294" t="inlineStr">
        <is>
          <t>No</t>
        </is>
      </c>
      <c r="O2294" t="inlineStr">
        <is>
          <t>Not stated</t>
        </is>
      </c>
      <c r="Q2294" s="9" t="inlineStr">
        <is>
          <t>https://grantcue.com/foundations/cios-742472778</t>
        </is>
      </c>
    </row>
    <row r="2295">
      <c r="A2295">
        <f>IF($E2295=$E2294,$A2294+1,1)</f>
        <v/>
      </c>
      <c r="B2295" t="inlineStr">
        <is>
          <t>THE TE CRAIG SD HEARD AND LD HEARD MEMORIAL</t>
        </is>
      </c>
      <c r="C2295" t="inlineStr">
        <is>
          <t>59-7279007</t>
        </is>
      </c>
      <c r="D2295" t="inlineStr">
        <is>
          <t>Texas</t>
        </is>
      </c>
      <c r="E2295" t="inlineStr">
        <is>
          <t>TX</t>
        </is>
      </c>
      <c r="F2295" t="n">
        <v>2025</v>
      </c>
      <c r="G2295" t="n">
        <v>2</v>
      </c>
      <c r="H2295" s="13" t="n">
        <v>8968345</v>
      </c>
      <c r="I2295" s="12" t="n">
        <v>6</v>
      </c>
      <c r="J2295" s="13" t="n">
        <v>1494485.5</v>
      </c>
      <c r="K2295" s="13">
        <f>IFERROR($H2295/$I2295,"")</f>
        <v/>
      </c>
      <c r="L2295" s="13" t="n">
        <v>2242086</v>
      </c>
      <c r="N2295" t="inlineStr">
        <is>
          <t>No</t>
        </is>
      </c>
      <c r="O2295" t="inlineStr">
        <is>
          <t>Not stated</t>
        </is>
      </c>
      <c r="Q2295" s="9" t="inlineStr">
        <is>
          <t>https://grantcue.com/foundations/the-te-craig-sd-heard-and-ld-heard-memorial-597279007</t>
        </is>
      </c>
    </row>
    <row r="2296">
      <c r="A2296">
        <f>IF($E2296=$E2295,$A2295+1,1)</f>
        <v/>
      </c>
      <c r="B2296" t="inlineStr">
        <is>
          <t>ANNUNZIATO FAMILY FOUNDATION</t>
        </is>
      </c>
      <c r="C2296" t="inlineStr">
        <is>
          <t>76-0681147</t>
        </is>
      </c>
      <c r="D2296" t="inlineStr">
        <is>
          <t>Texas</t>
        </is>
      </c>
      <c r="E2296" t="inlineStr">
        <is>
          <t>TX</t>
        </is>
      </c>
      <c r="F2296" t="n">
        <v>2024</v>
      </c>
      <c r="G2296" t="n">
        <v>1</v>
      </c>
      <c r="H2296" s="13" t="n">
        <v>8954689</v>
      </c>
      <c r="I2296" s="12" t="n">
        <v>21</v>
      </c>
      <c r="J2296" s="13" t="n">
        <v>60000</v>
      </c>
      <c r="K2296" s="13">
        <f>IFERROR($H2296/$I2296,"")</f>
        <v/>
      </c>
      <c r="L2296" s="13" t="n">
        <v>6771971</v>
      </c>
      <c r="M2296" t="inlineStr">
        <is>
          <t>FL, IL, WY</t>
        </is>
      </c>
      <c r="N2296" t="inlineStr">
        <is>
          <t>No</t>
        </is>
      </c>
      <c r="O2296" t="inlineStr">
        <is>
          <t>Not stated</t>
        </is>
      </c>
      <c r="Q2296" s="9" t="inlineStr">
        <is>
          <t>https://grantcue.com/foundations/annunziato-family-foundation-760681147</t>
        </is>
      </c>
    </row>
    <row r="2297">
      <c r="A2297">
        <f>IF($E2297=$E2296,$A2296+1,1)</f>
        <v/>
      </c>
      <c r="B2297" t="inlineStr">
        <is>
          <t>ADAIR FOUNDATION</t>
        </is>
      </c>
      <c r="C2297" t="inlineStr">
        <is>
          <t>46-1486106</t>
        </is>
      </c>
      <c r="D2297" t="inlineStr">
        <is>
          <t>Texas</t>
        </is>
      </c>
      <c r="E2297" t="inlineStr">
        <is>
          <t>TX</t>
        </is>
      </c>
      <c r="F2297" t="n">
        <v>2025</v>
      </c>
      <c r="G2297" t="n">
        <v>2</v>
      </c>
      <c r="H2297" s="13" t="n">
        <v>8917592</v>
      </c>
      <c r="I2297" s="12" t="n">
        <v>125</v>
      </c>
      <c r="J2297" s="13" t="n">
        <v>40000</v>
      </c>
      <c r="K2297" s="13">
        <f>IFERROR($H2297/$I2297,"")</f>
        <v/>
      </c>
      <c r="L2297" s="13" t="n">
        <v>1000000</v>
      </c>
      <c r="M2297" t="inlineStr">
        <is>
          <t>NC, TN, DC</t>
        </is>
      </c>
      <c r="N2297" t="inlineStr">
        <is>
          <t>No</t>
        </is>
      </c>
      <c r="O2297" t="inlineStr">
        <is>
          <t>Not stated</t>
        </is>
      </c>
      <c r="Q2297" s="9" t="inlineStr">
        <is>
          <t>https://grantcue.com/foundations/adair-foundation-461486106</t>
        </is>
      </c>
    </row>
    <row r="2298">
      <c r="A2298">
        <f>IF($E2298=$E2297,$A2297+1,1)</f>
        <v/>
      </c>
      <c r="B2298" t="inlineStr">
        <is>
          <t>HARVEY E NAJIM CHARITABLE FOUNDATION</t>
        </is>
      </c>
      <c r="C2298" t="inlineStr">
        <is>
          <t>20-8060391</t>
        </is>
      </c>
      <c r="D2298" t="inlineStr">
        <is>
          <t>Texas</t>
        </is>
      </c>
      <c r="E2298" t="inlineStr">
        <is>
          <t>TX</t>
        </is>
      </c>
      <c r="F2298" t="n">
        <v>2024</v>
      </c>
      <c r="G2298" t="n">
        <v>1</v>
      </c>
      <c r="H2298" s="13" t="n">
        <v>8848398</v>
      </c>
      <c r="I2298" s="12" t="n">
        <v>197</v>
      </c>
      <c r="J2298" s="13" t="n">
        <v>35000</v>
      </c>
      <c r="K2298" s="13">
        <f>IFERROR($H2298/$I2298,"")</f>
        <v/>
      </c>
      <c r="L2298" s="13" t="n">
        <v>200000</v>
      </c>
      <c r="M2298" t="inlineStr">
        <is>
          <t>AL, MD, GA</t>
        </is>
      </c>
      <c r="N2298" t="inlineStr">
        <is>
          <t>Yes</t>
        </is>
      </c>
      <c r="O2298" t="inlineStr">
        <is>
          <t>Yes</t>
        </is>
      </c>
      <c r="P2298" s="9" t="inlineStr">
        <is>
          <t>https://najimfoundation.org/</t>
        </is>
      </c>
      <c r="Q2298" s="9" t="inlineStr">
        <is>
          <t>https://grantcue.com/foundations/harvey-e-najim-charitable-foundation-208060391</t>
        </is>
      </c>
    </row>
    <row r="2299">
      <c r="A2299">
        <f>IF($E2299=$E2298,$A2298+1,1)</f>
        <v/>
      </c>
      <c r="B2299" t="inlineStr">
        <is>
          <t>VIVIAN L SMITH FOUNDATION</t>
        </is>
      </c>
      <c r="C2299" t="inlineStr">
        <is>
          <t>76-0101380</t>
        </is>
      </c>
      <c r="D2299" t="inlineStr">
        <is>
          <t>Texas</t>
        </is>
      </c>
      <c r="E2299" t="inlineStr">
        <is>
          <t>TX</t>
        </is>
      </c>
      <c r="F2299" t="n">
        <v>2025</v>
      </c>
      <c r="G2299" t="n">
        <v>2</v>
      </c>
      <c r="H2299" s="13" t="n">
        <v>8810000</v>
      </c>
      <c r="I2299" s="12" t="n">
        <v>330</v>
      </c>
      <c r="J2299" s="13" t="n">
        <v>20000</v>
      </c>
      <c r="K2299" s="13">
        <f>IFERROR($H2299/$I2299,"")</f>
        <v/>
      </c>
      <c r="L2299" s="13" t="n">
        <v>200000</v>
      </c>
      <c r="M2299" t="inlineStr">
        <is>
          <t>AL, VA, GA</t>
        </is>
      </c>
      <c r="N2299" t="inlineStr">
        <is>
          <t>Yes</t>
        </is>
      </c>
      <c r="O2299" t="inlineStr">
        <is>
          <t>Yes</t>
        </is>
      </c>
      <c r="Q2299" s="9" t="inlineStr">
        <is>
          <t>https://grantcue.com/foundations/vivian-l-smith-foundation-760101380</t>
        </is>
      </c>
    </row>
    <row r="2300">
      <c r="A2300">
        <f>IF($E2300=$E2299,$A2299+1,1)</f>
        <v/>
      </c>
      <c r="B2300" t="inlineStr">
        <is>
          <t>THE ANNE HENDRICKS BASS FOUNDATION</t>
        </is>
      </c>
      <c r="C2300" t="inlineStr">
        <is>
          <t>13-7117629</t>
        </is>
      </c>
      <c r="D2300" t="inlineStr">
        <is>
          <t>Texas</t>
        </is>
      </c>
      <c r="E2300" t="inlineStr">
        <is>
          <t>TX</t>
        </is>
      </c>
      <c r="F2300" t="n">
        <v>2024</v>
      </c>
      <c r="G2300" t="n">
        <v>2</v>
      </c>
      <c r="H2300" s="13" t="n">
        <v>8639212</v>
      </c>
      <c r="I2300" s="12" t="n">
        <v>90</v>
      </c>
      <c r="J2300" s="13" t="n">
        <v>10000</v>
      </c>
      <c r="K2300" s="13">
        <f>IFERROR($H2300/$I2300,"")</f>
        <v/>
      </c>
      <c r="L2300" s="13" t="n">
        <v>2277830</v>
      </c>
      <c r="M2300" t="inlineStr">
        <is>
          <t>NY, GA, NC</t>
        </is>
      </c>
      <c r="N2300" t="inlineStr">
        <is>
          <t>Yes</t>
        </is>
      </c>
      <c r="O2300" t="inlineStr">
        <is>
          <t>Not stated</t>
        </is>
      </c>
      <c r="Q2300" s="9" t="inlineStr">
        <is>
          <t>https://grantcue.com/foundations/the-anne-hendricks-bass-foundation-137117629</t>
        </is>
      </c>
    </row>
    <row r="2301">
      <c r="A2301">
        <f>IF($E2301=$E2300,$A2300+1,1)</f>
        <v/>
      </c>
      <c r="B2301" t="inlineStr">
        <is>
          <t>JHM CHARITABLE FOUNDATION</t>
        </is>
      </c>
      <c r="C2301" t="inlineStr">
        <is>
          <t>45-6821340</t>
        </is>
      </c>
      <c r="D2301" t="inlineStr">
        <is>
          <t>Texas</t>
        </is>
      </c>
      <c r="E2301" t="inlineStr">
        <is>
          <t>TX</t>
        </is>
      </c>
      <c r="F2301" t="n">
        <v>2024</v>
      </c>
      <c r="G2301" t="n">
        <v>1</v>
      </c>
      <c r="H2301" s="13" t="n">
        <v>8501974</v>
      </c>
      <c r="I2301" s="12" t="n">
        <v>40</v>
      </c>
      <c r="J2301" s="13" t="n">
        <v>50000</v>
      </c>
      <c r="K2301" s="13">
        <f>IFERROR($H2301/$I2301,"")</f>
        <v/>
      </c>
      <c r="L2301" s="13" t="n">
        <v>2348147</v>
      </c>
      <c r="M2301" t="inlineStr">
        <is>
          <t>NY, CA, MA</t>
        </is>
      </c>
      <c r="N2301" t="inlineStr">
        <is>
          <t>No</t>
        </is>
      </c>
      <c r="O2301" t="inlineStr">
        <is>
          <t>Not stated</t>
        </is>
      </c>
      <c r="Q2301" s="9" t="inlineStr">
        <is>
          <t>https://grantcue.com/foundations/jhm-charitable-foundation-456821340</t>
        </is>
      </c>
    </row>
    <row r="2302">
      <c r="A2302">
        <f>IF($E2302=$E2301,$A2301+1,1)</f>
        <v/>
      </c>
      <c r="B2302" t="inlineStr">
        <is>
          <t>THE RAWLEY FOUNDATION XXXXX0008</t>
        </is>
      </c>
      <c r="C2302" t="inlineStr">
        <is>
          <t>76-6124547</t>
        </is>
      </c>
      <c r="D2302" t="inlineStr">
        <is>
          <t>Texas</t>
        </is>
      </c>
      <c r="E2302" t="inlineStr">
        <is>
          <t>TX</t>
        </is>
      </c>
      <c r="F2302" t="n">
        <v>2025</v>
      </c>
      <c r="G2302" t="n">
        <v>2</v>
      </c>
      <c r="H2302" s="13" t="n">
        <v>8478500</v>
      </c>
      <c r="I2302" s="12" t="n">
        <v>92</v>
      </c>
      <c r="J2302" s="13" t="n">
        <v>30000</v>
      </c>
      <c r="K2302" s="13">
        <f>IFERROR($H2302/$I2302,"")</f>
        <v/>
      </c>
      <c r="L2302" s="13" t="n">
        <v>1250000</v>
      </c>
      <c r="M2302" t="inlineStr">
        <is>
          <t>CO, NY, WA</t>
        </is>
      </c>
      <c r="N2302" t="inlineStr">
        <is>
          <t>No</t>
        </is>
      </c>
      <c r="O2302" t="inlineStr">
        <is>
          <t>Not stated</t>
        </is>
      </c>
      <c r="Q2302" s="9" t="inlineStr">
        <is>
          <t>https://grantcue.com/foundations/the-rawley-foundation-xxxxx0008-766124547</t>
        </is>
      </c>
    </row>
    <row r="2303">
      <c r="A2303">
        <f>IF($E2303=$E2302,$A2302+1,1)</f>
        <v/>
      </c>
      <c r="B2303" t="inlineStr">
        <is>
          <t>MAREK FAMILY FOUNDATION</t>
        </is>
      </c>
      <c r="C2303" t="inlineStr">
        <is>
          <t>74-6108373</t>
        </is>
      </c>
      <c r="D2303" t="inlineStr">
        <is>
          <t>Texas</t>
        </is>
      </c>
      <c r="E2303" t="inlineStr">
        <is>
          <t>TX</t>
        </is>
      </c>
      <c r="F2303" t="n">
        <v>2025</v>
      </c>
      <c r="G2303" t="n">
        <v>2</v>
      </c>
      <c r="H2303" s="13" t="n">
        <v>8335012</v>
      </c>
      <c r="I2303" s="12" t="n">
        <v>310</v>
      </c>
      <c r="J2303" s="13" t="n">
        <v>7500</v>
      </c>
      <c r="K2303" s="13">
        <f>IFERROR($H2303/$I2303,"")</f>
        <v/>
      </c>
      <c r="L2303" s="13" t="n">
        <v>1034363</v>
      </c>
      <c r="M2303" t="inlineStr">
        <is>
          <t>VA, IL, DC</t>
        </is>
      </c>
      <c r="N2303" t="inlineStr">
        <is>
          <t>No</t>
        </is>
      </c>
      <c r="O2303" t="inlineStr">
        <is>
          <t>Not stated</t>
        </is>
      </c>
      <c r="Q2303" s="9" t="inlineStr">
        <is>
          <t>https://grantcue.com/foundations/marek-family-foundation-746108373</t>
        </is>
      </c>
    </row>
    <row r="2304">
      <c r="A2304">
        <f>IF($E2304=$E2303,$A2303+1,1)</f>
        <v/>
      </c>
      <c r="B2304" t="inlineStr">
        <is>
          <t>VASHISHT FOUNDATION</t>
        </is>
      </c>
      <c r="C2304" t="inlineStr">
        <is>
          <t>74-3025296</t>
        </is>
      </c>
      <c r="D2304" t="inlineStr">
        <is>
          <t>Texas</t>
        </is>
      </c>
      <c r="E2304" t="inlineStr">
        <is>
          <t>TX</t>
        </is>
      </c>
      <c r="F2304" t="n">
        <v>2024</v>
      </c>
      <c r="G2304" t="n">
        <v>1</v>
      </c>
      <c r="H2304" s="13" t="n">
        <v>8325382</v>
      </c>
      <c r="I2304" s="12" t="n">
        <v>6</v>
      </c>
      <c r="J2304" s="13" t="n">
        <v>108516</v>
      </c>
      <c r="K2304" s="13">
        <f>IFERROR($H2304/$I2304,"")</f>
        <v/>
      </c>
      <c r="L2304" s="13" t="n">
        <v>7500000</v>
      </c>
      <c r="N2304" t="inlineStr">
        <is>
          <t>Yes</t>
        </is>
      </c>
      <c r="O2304" t="inlineStr">
        <is>
          <t>Yes</t>
        </is>
      </c>
      <c r="Q2304" s="9" t="inlineStr">
        <is>
          <t>https://grantcue.com/foundations/vashisht-foundation-743025296</t>
        </is>
      </c>
    </row>
    <row r="2305">
      <c r="A2305">
        <f>IF($E2305=$E2304,$A2304+1,1)</f>
        <v/>
      </c>
      <c r="B2305" t="inlineStr">
        <is>
          <t>GUILL FAMILY FOUNDATION INC</t>
        </is>
      </c>
      <c r="C2305" t="inlineStr">
        <is>
          <t>45-3999758</t>
        </is>
      </c>
      <c r="D2305" t="inlineStr">
        <is>
          <t>Texas</t>
        </is>
      </c>
      <c r="E2305" t="inlineStr">
        <is>
          <t>TX</t>
        </is>
      </c>
      <c r="F2305" t="n">
        <v>2024</v>
      </c>
      <c r="G2305" t="n">
        <v>3</v>
      </c>
      <c r="H2305" s="13" t="n">
        <v>8315090</v>
      </c>
      <c r="I2305" s="12" t="n">
        <v>80</v>
      </c>
      <c r="J2305" s="13" t="n">
        <v>75000</v>
      </c>
      <c r="K2305" s="13">
        <f>IFERROR($H2305/$I2305,"")</f>
        <v/>
      </c>
      <c r="L2305" s="13" t="n">
        <v>1470000</v>
      </c>
      <c r="M2305" t="inlineStr">
        <is>
          <t>NY, IL</t>
        </is>
      </c>
      <c r="N2305" t="inlineStr">
        <is>
          <t>Yes</t>
        </is>
      </c>
      <c r="O2305" t="inlineStr">
        <is>
          <t>Not stated</t>
        </is>
      </c>
      <c r="Q2305" s="9" t="inlineStr">
        <is>
          <t>https://grantcue.com/foundations/guill-family-foundation-inc-453999758</t>
        </is>
      </c>
    </row>
    <row r="2306">
      <c r="A2306">
        <f>IF($E2306=$E2305,$A2305+1,1)</f>
        <v/>
      </c>
      <c r="B2306" t="inlineStr">
        <is>
          <t>Dallas Seminary Found Vision Fund</t>
        </is>
      </c>
      <c r="C2306" t="inlineStr">
        <is>
          <t>75-2242740</t>
        </is>
      </c>
      <c r="D2306" t="inlineStr">
        <is>
          <t>Texas</t>
        </is>
      </c>
      <c r="E2306" t="inlineStr">
        <is>
          <t>TX</t>
        </is>
      </c>
      <c r="F2306" t="n">
        <v>2025</v>
      </c>
      <c r="G2306" t="n">
        <v>2</v>
      </c>
      <c r="H2306" s="13" t="n">
        <v>8118105</v>
      </c>
      <c r="I2306" s="12" t="n">
        <v>204</v>
      </c>
      <c r="J2306" s="13" t="n">
        <v>5308</v>
      </c>
      <c r="K2306" s="13">
        <f>IFERROR($H2306/$I2306,"")</f>
        <v/>
      </c>
      <c r="L2306" s="13" t="n">
        <v>2000004</v>
      </c>
      <c r="M2306" t="inlineStr">
        <is>
          <t>MI, MD, DC</t>
        </is>
      </c>
      <c r="N2306" t="inlineStr">
        <is>
          <t>No</t>
        </is>
      </c>
      <c r="O2306" t="inlineStr">
        <is>
          <t>Not stated</t>
        </is>
      </c>
      <c r="Q2306" s="9" t="inlineStr">
        <is>
          <t>https://grantcue.com/foundations/dallas-seminary-found-vision-fund-752242740</t>
        </is>
      </c>
    </row>
    <row r="2307">
      <c r="A2307">
        <f>IF($E2307=$E2306,$A2306+1,1)</f>
        <v/>
      </c>
      <c r="B2307" t="inlineStr">
        <is>
          <t>THE LESTER AND SUE SMITH FOUNDATION</t>
        </is>
      </c>
      <c r="C2307" t="inlineStr">
        <is>
          <t>27-0040023</t>
        </is>
      </c>
      <c r="D2307" t="inlineStr">
        <is>
          <t>Texas</t>
        </is>
      </c>
      <c r="E2307" t="inlineStr">
        <is>
          <t>TX</t>
        </is>
      </c>
      <c r="F2307" t="n">
        <v>2025</v>
      </c>
      <c r="G2307" t="n">
        <v>2</v>
      </c>
      <c r="H2307" s="13" t="n">
        <v>8025000</v>
      </c>
      <c r="I2307" s="12" t="n">
        <v>5</v>
      </c>
      <c r="J2307" s="13" t="n">
        <v>2000000</v>
      </c>
      <c r="K2307" s="13">
        <f>IFERROR($H2307/$I2307,"")</f>
        <v/>
      </c>
      <c r="L2307" s="13" t="n">
        <v>2000000</v>
      </c>
      <c r="N2307" t="inlineStr">
        <is>
          <t>No</t>
        </is>
      </c>
      <c r="O2307" t="inlineStr">
        <is>
          <t>Not stated</t>
        </is>
      </c>
      <c r="Q2307" s="9" t="inlineStr">
        <is>
          <t>https://grantcue.com/foundations/the-lester-and-sue-smith-foundation-270040023</t>
        </is>
      </c>
    </row>
    <row r="2308">
      <c r="A2308">
        <f>IF($E2308=$E2307,$A2307+1,1)</f>
        <v/>
      </c>
      <c r="B2308" t="inlineStr">
        <is>
          <t>CHESMAR FOUNDATION</t>
        </is>
      </c>
      <c r="C2308" t="inlineStr">
        <is>
          <t>46-4136065</t>
        </is>
      </c>
      <c r="D2308" t="inlineStr">
        <is>
          <t>Texas</t>
        </is>
      </c>
      <c r="E2308" t="inlineStr">
        <is>
          <t>TX</t>
        </is>
      </c>
      <c r="F2308" t="n">
        <v>2025</v>
      </c>
      <c r="G2308" t="n">
        <v>2</v>
      </c>
      <c r="H2308" s="13" t="n">
        <v>7986525</v>
      </c>
      <c r="I2308" s="12" t="n">
        <v>133</v>
      </c>
      <c r="J2308" s="13" t="n">
        <v>6000</v>
      </c>
      <c r="K2308" s="13">
        <f>IFERROR($H2308/$I2308,"")</f>
        <v/>
      </c>
      <c r="L2308" s="13" t="n">
        <v>1000000</v>
      </c>
      <c r="M2308" t="inlineStr">
        <is>
          <t>OK, IL, CA</t>
        </is>
      </c>
      <c r="N2308" t="inlineStr">
        <is>
          <t>Yes</t>
        </is>
      </c>
      <c r="O2308" t="inlineStr">
        <is>
          <t>Yes</t>
        </is>
      </c>
      <c r="Q2308" s="9" t="inlineStr">
        <is>
          <t>https://grantcue.com/foundations/chesmar-foundation-464136065</t>
        </is>
      </c>
    </row>
    <row r="2309">
      <c r="A2309">
        <f>IF($E2309=$E2308,$A2308+1,1)</f>
        <v/>
      </c>
      <c r="B2309" t="inlineStr">
        <is>
          <t>HILLCREST FOUNDATION</t>
        </is>
      </c>
      <c r="C2309" t="inlineStr">
        <is>
          <t>75-6007565</t>
        </is>
      </c>
      <c r="D2309" t="inlineStr">
        <is>
          <t>Texas</t>
        </is>
      </c>
      <c r="E2309" t="inlineStr">
        <is>
          <t>TX</t>
        </is>
      </c>
      <c r="F2309" t="n">
        <v>2024</v>
      </c>
      <c r="G2309" t="n">
        <v>1</v>
      </c>
      <c r="H2309" s="13" t="n">
        <v>7985537</v>
      </c>
      <c r="I2309" s="12" t="n">
        <v>84</v>
      </c>
      <c r="J2309" s="13" t="n">
        <v>55000</v>
      </c>
      <c r="K2309" s="13">
        <f>IFERROR($H2309/$I2309,"")</f>
        <v/>
      </c>
      <c r="L2309" s="13" t="n">
        <v>500000</v>
      </c>
      <c r="M2309" t="inlineStr">
        <is>
          <t>KS</t>
        </is>
      </c>
      <c r="N2309" t="inlineStr">
        <is>
          <t>Yes</t>
        </is>
      </c>
      <c r="O2309" t="inlineStr">
        <is>
          <t>Yes</t>
        </is>
      </c>
      <c r="Q2309" s="9" t="inlineStr">
        <is>
          <t>https://grantcue.com/foundations/hillcrest-foundation-c-o-bank-of-america-na-756007565</t>
        </is>
      </c>
    </row>
    <row r="2310">
      <c r="A2310">
        <f>IF($E2310=$E2309,$A2309+1,1)</f>
        <v/>
      </c>
      <c r="B2310" t="inlineStr">
        <is>
          <t>THE SAROFIM FOUNDATION</t>
        </is>
      </c>
      <c r="C2310" t="inlineStr">
        <is>
          <t>23-7065248</t>
        </is>
      </c>
      <c r="D2310" t="inlineStr">
        <is>
          <t>Texas</t>
        </is>
      </c>
      <c r="E2310" t="inlineStr">
        <is>
          <t>TX</t>
        </is>
      </c>
      <c r="F2310" t="n">
        <v>2023</v>
      </c>
      <c r="G2310" t="n">
        <v>1</v>
      </c>
      <c r="H2310" s="13" t="n">
        <v>7973681</v>
      </c>
      <c r="I2310" s="12" t="n">
        <v>5</v>
      </c>
      <c r="J2310" s="13" t="n">
        <v>25000</v>
      </c>
      <c r="K2310" s="13">
        <f>IFERROR($H2310/$I2310,"")</f>
        <v/>
      </c>
      <c r="L2310" s="13" t="n">
        <v>7821495</v>
      </c>
      <c r="N2310" t="inlineStr">
        <is>
          <t>Yes</t>
        </is>
      </c>
      <c r="O2310" t="inlineStr">
        <is>
          <t>Yes</t>
        </is>
      </c>
      <c r="Q2310" s="9" t="inlineStr">
        <is>
          <t>https://grantcue.com/foundations/the-sarofim-foundation-237065248</t>
        </is>
      </c>
    </row>
    <row r="2311">
      <c r="A2311">
        <f>IF($E2311=$E2310,$A2310+1,1)</f>
        <v/>
      </c>
      <c r="B2311" t="inlineStr">
        <is>
          <t>ZORICH FAMILY FOUNDATION</t>
        </is>
      </c>
      <c r="C2311" t="inlineStr">
        <is>
          <t>76-0664404</t>
        </is>
      </c>
      <c r="D2311" t="inlineStr">
        <is>
          <t>Texas</t>
        </is>
      </c>
      <c r="E2311" t="inlineStr">
        <is>
          <t>TX</t>
        </is>
      </c>
      <c r="F2311" t="n">
        <v>2024</v>
      </c>
      <c r="G2311" t="n">
        <v>2</v>
      </c>
      <c r="H2311" s="13" t="n">
        <v>7906161</v>
      </c>
      <c r="I2311" s="12" t="n">
        <v>64</v>
      </c>
      <c r="J2311" s="13" t="n">
        <v>100000</v>
      </c>
      <c r="K2311" s="13">
        <f>IFERROR($H2311/$I2311,"")</f>
        <v/>
      </c>
      <c r="L2311" s="13" t="n">
        <v>600000</v>
      </c>
      <c r="M2311" t="inlineStr">
        <is>
          <t>CA, CO, IA</t>
        </is>
      </c>
      <c r="N2311" t="inlineStr">
        <is>
          <t>No</t>
        </is>
      </c>
      <c r="O2311" t="inlineStr">
        <is>
          <t>Not stated</t>
        </is>
      </c>
      <c r="Q2311" s="9" t="inlineStr">
        <is>
          <t>https://grantcue.com/foundations/zorich-family-foundation-760664404</t>
        </is>
      </c>
    </row>
    <row r="2312">
      <c r="A2312">
        <f>IF($E2312=$E2311,$A2311+1,1)</f>
        <v/>
      </c>
      <c r="B2312" t="inlineStr">
        <is>
          <t>JP's Peace Love &amp; Happiness Foundation</t>
        </is>
      </c>
      <c r="C2312" t="inlineStr">
        <is>
          <t>27-4449810</t>
        </is>
      </c>
      <c r="D2312" t="inlineStr">
        <is>
          <t>Texas</t>
        </is>
      </c>
      <c r="E2312" t="inlineStr">
        <is>
          <t>TX</t>
        </is>
      </c>
      <c r="F2312" t="n">
        <v>2024</v>
      </c>
      <c r="G2312" t="n">
        <v>1</v>
      </c>
      <c r="H2312" s="13" t="n">
        <v>7837596</v>
      </c>
      <c r="I2312" s="12" t="n">
        <v>88</v>
      </c>
      <c r="J2312" s="13" t="n">
        <v>10000</v>
      </c>
      <c r="K2312" s="13">
        <f>IFERROR($H2312/$I2312,"")</f>
        <v/>
      </c>
      <c r="L2312" s="13" t="n">
        <v>2000000</v>
      </c>
      <c r="M2312" t="inlineStr">
        <is>
          <t>VT, UT, KY</t>
        </is>
      </c>
      <c r="N2312" t="inlineStr">
        <is>
          <t>No</t>
        </is>
      </c>
      <c r="O2312" t="inlineStr">
        <is>
          <t>Not stated</t>
        </is>
      </c>
      <c r="Q2312" s="9" t="inlineStr">
        <is>
          <t>https://grantcue.com/foundations/jp-s-peace-love-and-happiness-foundation-274449810</t>
        </is>
      </c>
    </row>
    <row r="2313">
      <c r="A2313">
        <f>IF($E2313=$E2312,$A2312+1,1)</f>
        <v/>
      </c>
      <c r="B2313" t="inlineStr">
        <is>
          <t>THE CARL A DAVIS AND LOIS E DAVIS FOUNDATION</t>
        </is>
      </c>
      <c r="C2313" t="inlineStr">
        <is>
          <t>37-1648116</t>
        </is>
      </c>
      <c r="D2313" t="inlineStr">
        <is>
          <t>Texas</t>
        </is>
      </c>
      <c r="E2313" t="inlineStr">
        <is>
          <t>TX</t>
        </is>
      </c>
      <c r="F2313" t="n">
        <v>2024</v>
      </c>
      <c r="G2313" t="n">
        <v>1</v>
      </c>
      <c r="H2313" s="13" t="n">
        <v>7830150</v>
      </c>
      <c r="I2313" s="12" t="n">
        <v>29</v>
      </c>
      <c r="J2313" s="13" t="n">
        <v>5000</v>
      </c>
      <c r="K2313" s="13">
        <f>IFERROR($H2313/$I2313,"")</f>
        <v/>
      </c>
      <c r="L2313" s="13" t="n">
        <v>7175000</v>
      </c>
      <c r="M2313" t="inlineStr">
        <is>
          <t>AL, CA, IL</t>
        </is>
      </c>
      <c r="N2313" t="inlineStr">
        <is>
          <t>No</t>
        </is>
      </c>
      <c r="O2313" t="inlineStr">
        <is>
          <t>Not stated</t>
        </is>
      </c>
      <c r="Q2313" s="9" t="inlineStr">
        <is>
          <t>https://grantcue.com/foundations/the-carl-a-davis-and-lois-e-davis-foundation-371648116</t>
        </is>
      </c>
    </row>
    <row r="2314">
      <c r="A2314">
        <f>IF($E2314=$E2313,$A2313+1,1)</f>
        <v/>
      </c>
      <c r="B2314" t="inlineStr">
        <is>
          <t>CB AND ANITA BRANCH TRUST</t>
        </is>
      </c>
      <c r="C2314" t="inlineStr">
        <is>
          <t>74-6431994</t>
        </is>
      </c>
      <c r="D2314" t="inlineStr">
        <is>
          <t>Texas</t>
        </is>
      </c>
      <c r="E2314" t="inlineStr">
        <is>
          <t>TX</t>
        </is>
      </c>
      <c r="F2314" t="n">
        <v>2025</v>
      </c>
      <c r="G2314" t="n">
        <v>3</v>
      </c>
      <c r="H2314" s="13" t="n">
        <v>7772500</v>
      </c>
      <c r="I2314" s="12" t="n">
        <v>156</v>
      </c>
      <c r="J2314" s="13" t="n">
        <v>10000</v>
      </c>
      <c r="K2314" s="13">
        <f>IFERROR($H2314/$I2314,"")</f>
        <v/>
      </c>
      <c r="L2314" s="13" t="n">
        <v>750000</v>
      </c>
      <c r="M2314" t="inlineStr">
        <is>
          <t>CA, OH, IA</t>
        </is>
      </c>
      <c r="N2314" t="inlineStr">
        <is>
          <t>No</t>
        </is>
      </c>
      <c r="O2314" t="inlineStr">
        <is>
          <t>Not stated</t>
        </is>
      </c>
      <c r="Q2314" s="9" t="inlineStr">
        <is>
          <t>https://grantcue.com/foundations/cb-and-anita-branch-trust-james-l-drought-trustee-746431994</t>
        </is>
      </c>
    </row>
    <row r="2315">
      <c r="A2315">
        <f>IF($E2315=$E2314,$A2314+1,1)</f>
        <v/>
      </c>
      <c r="B2315" t="inlineStr">
        <is>
          <t>The Donald and Donna Adam Family Foundation</t>
        </is>
      </c>
      <c r="C2315" t="inlineStr">
        <is>
          <t>26-0080253</t>
        </is>
      </c>
      <c r="D2315" t="inlineStr">
        <is>
          <t>Texas</t>
        </is>
      </c>
      <c r="E2315" t="inlineStr">
        <is>
          <t>TX</t>
        </is>
      </c>
      <c r="F2315" t="n">
        <v>2025</v>
      </c>
      <c r="G2315" t="n">
        <v>3</v>
      </c>
      <c r="H2315" s="13" t="n">
        <v>7654509</v>
      </c>
      <c r="I2315" s="12" t="n">
        <v>95</v>
      </c>
      <c r="J2315" s="13" t="n">
        <v>15000</v>
      </c>
      <c r="K2315" s="13">
        <f>IFERROR($H2315/$I2315,"")</f>
        <v/>
      </c>
      <c r="L2315" s="13" t="n">
        <v>1625000</v>
      </c>
      <c r="M2315" t="inlineStr">
        <is>
          <t>NY, DC, FL</t>
        </is>
      </c>
      <c r="N2315" t="inlineStr">
        <is>
          <t>No</t>
        </is>
      </c>
      <c r="O2315" t="inlineStr">
        <is>
          <t>Not stated</t>
        </is>
      </c>
      <c r="Q2315" s="9" t="inlineStr">
        <is>
          <t>https://grantcue.com/foundations/the-donald-and-donna-adam-family-foundation-260080253</t>
        </is>
      </c>
    </row>
    <row r="2316">
      <c r="A2316">
        <f>IF($E2316=$E2315,$A2315+1,1)</f>
        <v/>
      </c>
      <c r="B2316" t="inlineStr">
        <is>
          <t>THE MEDALLION FOUNDATION INC</t>
        </is>
      </c>
      <c r="C2316" t="inlineStr">
        <is>
          <t>76-0141071</t>
        </is>
      </c>
      <c r="D2316" t="inlineStr">
        <is>
          <t>Texas</t>
        </is>
      </c>
      <c r="E2316" t="inlineStr">
        <is>
          <t>TX</t>
        </is>
      </c>
      <c r="F2316" t="n">
        <v>2024</v>
      </c>
      <c r="G2316" t="n">
        <v>2</v>
      </c>
      <c r="H2316" s="13" t="n">
        <v>7639947</v>
      </c>
      <c r="I2316" s="12" t="n">
        <v>185</v>
      </c>
      <c r="J2316" s="13" t="n">
        <v>12500</v>
      </c>
      <c r="K2316" s="13">
        <f>IFERROR($H2316/$I2316,"")</f>
        <v/>
      </c>
      <c r="L2316" s="13" t="n">
        <v>1515418</v>
      </c>
      <c r="M2316" t="inlineStr">
        <is>
          <t>VA, CA, IL</t>
        </is>
      </c>
      <c r="N2316" t="inlineStr">
        <is>
          <t>Yes</t>
        </is>
      </c>
      <c r="O2316" t="inlineStr">
        <is>
          <t>Not stated</t>
        </is>
      </c>
      <c r="Q2316" s="9" t="inlineStr">
        <is>
          <t>https://grantcue.com/foundations/the-medallion-foundation-inc-760141071</t>
        </is>
      </c>
    </row>
    <row r="2317">
      <c r="A2317">
        <f>IF($E2317=$E2316,$A2316+1,1)</f>
        <v/>
      </c>
      <c r="B2317" t="inlineStr">
        <is>
          <t>The DeBakey Medical Foundation</t>
        </is>
      </c>
      <c r="C2317" t="inlineStr">
        <is>
          <t>74-6053822</t>
        </is>
      </c>
      <c r="D2317" t="inlineStr">
        <is>
          <t>Texas</t>
        </is>
      </c>
      <c r="E2317" t="inlineStr">
        <is>
          <t>TX</t>
        </is>
      </c>
      <c r="F2317" t="n">
        <v>2024</v>
      </c>
      <c r="G2317" t="n">
        <v>2</v>
      </c>
      <c r="H2317" s="13" t="n">
        <v>7585186</v>
      </c>
      <c r="I2317" s="12" t="n">
        <v>17</v>
      </c>
      <c r="J2317" s="13" t="n">
        <v>300000</v>
      </c>
      <c r="K2317" s="13">
        <f>IFERROR($H2317/$I2317,"")</f>
        <v/>
      </c>
      <c r="L2317" s="13" t="n">
        <v>1999736</v>
      </c>
      <c r="N2317" t="inlineStr">
        <is>
          <t>No</t>
        </is>
      </c>
      <c r="O2317" t="inlineStr">
        <is>
          <t>Not stated</t>
        </is>
      </c>
      <c r="Q2317" s="9" t="inlineStr">
        <is>
          <t>https://grantcue.com/foundations/the-debakey-medical-foundation-746053822</t>
        </is>
      </c>
    </row>
    <row r="2318">
      <c r="A2318">
        <f>IF($E2318=$E2317,$A2317+1,1)</f>
        <v/>
      </c>
      <c r="B2318" t="inlineStr">
        <is>
          <t>CFP Foundation</t>
        </is>
      </c>
      <c r="C2318" t="inlineStr">
        <is>
          <t>76-0537479</t>
        </is>
      </c>
      <c r="D2318" t="inlineStr">
        <is>
          <t>Texas</t>
        </is>
      </c>
      <c r="E2318" t="inlineStr">
        <is>
          <t>TX</t>
        </is>
      </c>
      <c r="F2318" t="n">
        <v>2024</v>
      </c>
      <c r="G2318" t="n">
        <v>2</v>
      </c>
      <c r="H2318" s="13" t="n">
        <v>7414245</v>
      </c>
      <c r="I2318" s="12" t="n">
        <v>113</v>
      </c>
      <c r="J2318" s="13" t="n">
        <v>25000</v>
      </c>
      <c r="K2318" s="13">
        <f>IFERROR($H2318/$I2318,"")</f>
        <v/>
      </c>
      <c r="L2318" s="13" t="n">
        <v>927205</v>
      </c>
      <c r="M2318" t="inlineStr">
        <is>
          <t>CO, MD</t>
        </is>
      </c>
      <c r="N2318" t="inlineStr">
        <is>
          <t>No</t>
        </is>
      </c>
      <c r="O2318" t="inlineStr">
        <is>
          <t>Not stated</t>
        </is>
      </c>
      <c r="Q2318" s="9" t="inlineStr">
        <is>
          <t>https://grantcue.com/foundations/cfp-foundation-760537479</t>
        </is>
      </c>
    </row>
    <row r="2319">
      <c r="A2319">
        <f>IF($E2319=$E2318,$A2318+1,1)</f>
        <v/>
      </c>
      <c r="B2319" t="inlineStr">
        <is>
          <t>MICHAEL AND ALICE KUHN FOUNDATION</t>
        </is>
      </c>
      <c r="C2319" t="inlineStr">
        <is>
          <t>74-2791217</t>
        </is>
      </c>
      <c r="D2319" t="inlineStr">
        <is>
          <t>Texas</t>
        </is>
      </c>
      <c r="E2319" t="inlineStr">
        <is>
          <t>TX</t>
        </is>
      </c>
      <c r="F2319" t="n">
        <v>2025</v>
      </c>
      <c r="G2319" t="n">
        <v>2</v>
      </c>
      <c r="H2319" s="13" t="n">
        <v>7378358</v>
      </c>
      <c r="I2319" s="12" t="n">
        <v>132</v>
      </c>
      <c r="J2319" s="13" t="n">
        <v>47500</v>
      </c>
      <c r="K2319" s="13">
        <f>IFERROR($H2319/$I2319,"")</f>
        <v/>
      </c>
      <c r="L2319" s="13" t="n">
        <v>160000</v>
      </c>
      <c r="M2319" t="inlineStr">
        <is>
          <t>CA, MN, NY</t>
        </is>
      </c>
      <c r="N2319" t="inlineStr">
        <is>
          <t>No</t>
        </is>
      </c>
      <c r="O2319" t="inlineStr">
        <is>
          <t>Not stated</t>
        </is>
      </c>
      <c r="Q2319" s="9" t="inlineStr">
        <is>
          <t>https://grantcue.com/foundations/michael-and-alice-kuhn-foundation-742791217</t>
        </is>
      </c>
    </row>
    <row r="2320">
      <c r="A2320">
        <f>IF($E2320=$E2319,$A2319+1,1)</f>
        <v/>
      </c>
      <c r="B2320" t="inlineStr">
        <is>
          <t>LAMAR BRUNI VERGARA TRUST</t>
        </is>
      </c>
      <c r="C2320" t="inlineStr">
        <is>
          <t>74-6374699</t>
        </is>
      </c>
      <c r="D2320" t="inlineStr">
        <is>
          <t>Texas</t>
        </is>
      </c>
      <c r="E2320" t="inlineStr">
        <is>
          <t>TX</t>
        </is>
      </c>
      <c r="F2320" t="n">
        <v>2025</v>
      </c>
      <c r="G2320" t="n">
        <v>2</v>
      </c>
      <c r="H2320" s="13" t="n">
        <v>7371250</v>
      </c>
      <c r="I2320" s="12" t="n">
        <v>58</v>
      </c>
      <c r="J2320" s="13" t="n">
        <v>40000</v>
      </c>
      <c r="K2320" s="13">
        <f>IFERROR($H2320/$I2320,"")</f>
        <v/>
      </c>
      <c r="L2320" s="13" t="n">
        <v>1250000</v>
      </c>
      <c r="N2320" t="inlineStr">
        <is>
          <t>Yes</t>
        </is>
      </c>
      <c r="O2320" t="inlineStr">
        <is>
          <t>Yes</t>
        </is>
      </c>
      <c r="P2320" s="9" t="inlineStr">
        <is>
          <t>https://lbvtrust.org/</t>
        </is>
      </c>
      <c r="Q2320" s="9" t="inlineStr">
        <is>
          <t>https://grantcue.com/foundations/lamar-bruni-vergara-trust-746374699</t>
        </is>
      </c>
    </row>
    <row r="2321">
      <c r="A2321">
        <f>IF($E2321=$E2320,$A2320+1,1)</f>
        <v/>
      </c>
      <c r="B2321" t="inlineStr">
        <is>
          <t>J S Bridwell Foundation</t>
        </is>
      </c>
      <c r="C2321" t="inlineStr">
        <is>
          <t>75-6032988</t>
        </is>
      </c>
      <c r="D2321" t="inlineStr">
        <is>
          <t>Texas</t>
        </is>
      </c>
      <c r="E2321" t="inlineStr">
        <is>
          <t>TX</t>
        </is>
      </c>
      <c r="F2321" t="n">
        <v>2025</v>
      </c>
      <c r="G2321" t="n">
        <v>2</v>
      </c>
      <c r="H2321" s="13" t="n">
        <v>7370791</v>
      </c>
      <c r="I2321" s="12" t="n">
        <v>184</v>
      </c>
      <c r="J2321" s="13" t="n">
        <v>10000</v>
      </c>
      <c r="K2321" s="13">
        <f>IFERROR($H2321/$I2321,"")</f>
        <v/>
      </c>
      <c r="L2321" s="13" t="n">
        <v>1000000</v>
      </c>
      <c r="M2321" t="inlineStr">
        <is>
          <t>OK, FL</t>
        </is>
      </c>
      <c r="N2321" t="inlineStr">
        <is>
          <t>No</t>
        </is>
      </c>
      <c r="O2321" t="inlineStr">
        <is>
          <t>Not stated</t>
        </is>
      </c>
      <c r="Q2321" s="9" t="inlineStr">
        <is>
          <t>https://grantcue.com/foundations/j-s-bridwell-foundation-756032988</t>
        </is>
      </c>
    </row>
    <row r="2322">
      <c r="A2322">
        <f>IF($E2322=$E2321,$A2321+1,1)</f>
        <v/>
      </c>
      <c r="B2322" t="inlineStr">
        <is>
          <t>HARGROVE HUDSON CHARITABLE TRUST XXXXX8005</t>
        </is>
      </c>
      <c r="C2322" t="inlineStr">
        <is>
          <t>73-1128665</t>
        </is>
      </c>
      <c r="D2322" t="inlineStr">
        <is>
          <t>Texas</t>
        </is>
      </c>
      <c r="E2322" t="inlineStr">
        <is>
          <t>TX</t>
        </is>
      </c>
      <c r="F2322" t="n">
        <v>2024</v>
      </c>
      <c r="G2322" t="n">
        <v>2</v>
      </c>
      <c r="H2322" s="13" t="n">
        <v>7331325</v>
      </c>
      <c r="I2322" s="12" t="n">
        <v>10</v>
      </c>
      <c r="J2322" s="13" t="n">
        <v>627852</v>
      </c>
      <c r="K2322" s="13">
        <f>IFERROR($H2322/$I2322,"")</f>
        <v/>
      </c>
      <c r="L2322" s="13" t="n">
        <v>1091266</v>
      </c>
      <c r="M2322" t="inlineStr">
        <is>
          <t>MO, WI, OH</t>
        </is>
      </c>
      <c r="N2322" t="inlineStr">
        <is>
          <t>No</t>
        </is>
      </c>
      <c r="O2322" t="inlineStr">
        <is>
          <t>Not stated</t>
        </is>
      </c>
      <c r="Q2322" s="9" t="inlineStr">
        <is>
          <t>https://grantcue.com/foundations/hargrove-hudson-charitable-trust-xxxxx8005-731128665</t>
        </is>
      </c>
    </row>
    <row r="2323">
      <c r="A2323">
        <f>IF($E2323=$E2322,$A2322+1,1)</f>
        <v/>
      </c>
      <c r="B2323" t="inlineStr">
        <is>
          <t>Tejemos Foundation</t>
        </is>
      </c>
      <c r="C2323" t="inlineStr">
        <is>
          <t>84-3851828</t>
        </is>
      </c>
      <c r="D2323" t="inlineStr">
        <is>
          <t>Texas</t>
        </is>
      </c>
      <c r="E2323" t="inlineStr">
        <is>
          <t>TX</t>
        </is>
      </c>
      <c r="F2323" t="n">
        <v>2024</v>
      </c>
      <c r="G2323" t="n">
        <v>1</v>
      </c>
      <c r="H2323" s="13" t="n">
        <v>7288500</v>
      </c>
      <c r="I2323" s="12" t="n">
        <v>59</v>
      </c>
      <c r="J2323" s="13" t="n">
        <v>75000</v>
      </c>
      <c r="K2323" s="13">
        <f>IFERROR($H2323/$I2323,"")</f>
        <v/>
      </c>
      <c r="L2323" s="13" t="n">
        <v>1000000</v>
      </c>
      <c r="M2323" t="inlineStr">
        <is>
          <t>CA, SC, OR</t>
        </is>
      </c>
      <c r="N2323" t="inlineStr">
        <is>
          <t>No</t>
        </is>
      </c>
      <c r="O2323" t="inlineStr">
        <is>
          <t>Not stated</t>
        </is>
      </c>
      <c r="Q2323" s="9" t="inlineStr">
        <is>
          <t>https://grantcue.com/foundations/tejemos-foundation-843851828</t>
        </is>
      </c>
    </row>
    <row r="2324">
      <c r="A2324">
        <f>IF($E2324=$E2323,$A2323+1,1)</f>
        <v/>
      </c>
      <c r="B2324" t="inlineStr">
        <is>
          <t>HOBLITZELLE FOUNDATION</t>
        </is>
      </c>
      <c r="C2324" t="inlineStr">
        <is>
          <t>75-6003984</t>
        </is>
      </c>
      <c r="D2324" t="inlineStr">
        <is>
          <t>Texas</t>
        </is>
      </c>
      <c r="E2324" t="inlineStr">
        <is>
          <t>TX</t>
        </is>
      </c>
      <c r="F2324" t="n">
        <v>2024</v>
      </c>
      <c r="G2324" t="n">
        <v>1</v>
      </c>
      <c r="H2324" s="13" t="n">
        <v>7283610</v>
      </c>
      <c r="I2324" s="12" t="n">
        <v>45</v>
      </c>
      <c r="J2324" s="13" t="n">
        <v>100000</v>
      </c>
      <c r="K2324" s="13">
        <f>IFERROR($H2324/$I2324,"")</f>
        <v/>
      </c>
      <c r="L2324" s="13" t="n">
        <v>1000000</v>
      </c>
      <c r="M2324" t="inlineStr">
        <is>
          <t>KS</t>
        </is>
      </c>
      <c r="N2324" t="inlineStr">
        <is>
          <t>Yes</t>
        </is>
      </c>
      <c r="O2324" t="inlineStr">
        <is>
          <t>Yes</t>
        </is>
      </c>
      <c r="P2324" s="9" t="inlineStr">
        <is>
          <t>https://www.hoblitzelle.org/</t>
        </is>
      </c>
      <c r="Q2324" s="9" t="inlineStr">
        <is>
          <t>https://grantcue.com/foundations/hoblitzelle-foundation-756003984</t>
        </is>
      </c>
    </row>
    <row r="2325">
      <c r="A2325">
        <f>IF($E2325=$E2324,$A2324+1,1)</f>
        <v/>
      </c>
      <c r="B2325" t="inlineStr">
        <is>
          <t>ED FOUNDATION</t>
        </is>
      </c>
      <c r="C2325" t="inlineStr">
        <is>
          <t>74-2804730</t>
        </is>
      </c>
      <c r="D2325" t="inlineStr">
        <is>
          <t>Texas</t>
        </is>
      </c>
      <c r="E2325" t="inlineStr">
        <is>
          <t>TX</t>
        </is>
      </c>
      <c r="F2325" t="n">
        <v>2025</v>
      </c>
      <c r="G2325" t="n">
        <v>2</v>
      </c>
      <c r="H2325" s="13" t="n">
        <v>7247090</v>
      </c>
      <c r="I2325" s="12" t="n">
        <v>39</v>
      </c>
      <c r="J2325" s="13" t="n">
        <v>50000</v>
      </c>
      <c r="K2325" s="13">
        <f>IFERROR($H2325/$I2325,"")</f>
        <v/>
      </c>
      <c r="L2325" s="13" t="n">
        <v>3009240</v>
      </c>
      <c r="M2325" t="inlineStr">
        <is>
          <t>VA, NY, MI</t>
        </is>
      </c>
      <c r="N2325" t="inlineStr">
        <is>
          <t>No</t>
        </is>
      </c>
      <c r="O2325" t="inlineStr">
        <is>
          <t>Not stated</t>
        </is>
      </c>
      <c r="Q2325" s="9" t="inlineStr">
        <is>
          <t>https://grantcue.com/foundations/ed-foundation-742804730</t>
        </is>
      </c>
    </row>
    <row r="2326">
      <c r="A2326">
        <f>IF($E2326=$E2325,$A2325+1,1)</f>
        <v/>
      </c>
      <c r="B2326" t="inlineStr">
        <is>
          <t>E DICK SLAUGHTER TRUST</t>
        </is>
      </c>
      <c r="C2326" t="inlineStr">
        <is>
          <t>75-6007584</t>
        </is>
      </c>
      <c r="D2326" t="inlineStr">
        <is>
          <t>Texas</t>
        </is>
      </c>
      <c r="E2326" t="inlineStr">
        <is>
          <t>TX</t>
        </is>
      </c>
      <c r="F2326" t="n">
        <v>2025</v>
      </c>
      <c r="G2326" t="n">
        <v>2</v>
      </c>
      <c r="H2326" s="13" t="n">
        <v>7240491</v>
      </c>
      <c r="I2326" s="12" t="n">
        <v>6</v>
      </c>
      <c r="J2326" s="13" t="n">
        <v>1206748.5</v>
      </c>
      <c r="K2326" s="13">
        <f>IFERROR($H2326/$I2326,"")</f>
        <v/>
      </c>
      <c r="L2326" s="13" t="n">
        <v>2106425</v>
      </c>
      <c r="N2326" t="inlineStr">
        <is>
          <t>No</t>
        </is>
      </c>
      <c r="O2326" t="inlineStr">
        <is>
          <t>Not stated</t>
        </is>
      </c>
      <c r="Q2326" s="9" t="inlineStr">
        <is>
          <t>https://grantcue.com/foundations/e-dick-slaughter-trust-756007584</t>
        </is>
      </c>
    </row>
    <row r="2327">
      <c r="A2327">
        <f>IF($E2327=$E2326,$A2326+1,1)</f>
        <v/>
      </c>
      <c r="B2327" t="inlineStr">
        <is>
          <t>MERRIMAN FOUNDATION</t>
        </is>
      </c>
      <c r="C2327" t="inlineStr">
        <is>
          <t>23-7113720</t>
        </is>
      </c>
      <c r="D2327" t="inlineStr">
        <is>
          <t>Texas</t>
        </is>
      </c>
      <c r="E2327" t="inlineStr">
        <is>
          <t>TX</t>
        </is>
      </c>
      <c r="F2327" t="n">
        <v>2025</v>
      </c>
      <c r="G2327" t="n">
        <v>2</v>
      </c>
      <c r="H2327" s="13" t="n">
        <v>7179555</v>
      </c>
      <c r="I2327" s="12" t="n">
        <v>68</v>
      </c>
      <c r="J2327" s="13" t="n">
        <v>10000</v>
      </c>
      <c r="K2327" s="13">
        <f>IFERROR($H2327/$I2327,"")</f>
        <v/>
      </c>
      <c r="L2327" s="13" t="n">
        <v>1050000</v>
      </c>
      <c r="M2327" t="inlineStr">
        <is>
          <t>MO, FL, MN</t>
        </is>
      </c>
      <c r="N2327" t="inlineStr">
        <is>
          <t>No</t>
        </is>
      </c>
      <c r="O2327" t="inlineStr">
        <is>
          <t>Not stated</t>
        </is>
      </c>
      <c r="Q2327" s="9" t="inlineStr">
        <is>
          <t>https://grantcue.com/foundations/merriman-foundation-237113720</t>
        </is>
      </c>
    </row>
    <row r="2328">
      <c r="A2328">
        <f>IF($E2328=$E2327,$A2327+1,1)</f>
        <v/>
      </c>
      <c r="B2328" t="inlineStr">
        <is>
          <t>WOLF CREEK CHARITABLE FOUNDATION</t>
        </is>
      </c>
      <c r="C2328" t="inlineStr">
        <is>
          <t>83-0310959</t>
        </is>
      </c>
      <c r="D2328" t="inlineStr">
        <is>
          <t>Texas</t>
        </is>
      </c>
      <c r="E2328" t="inlineStr">
        <is>
          <t>TX</t>
        </is>
      </c>
      <c r="F2328" t="n">
        <v>2024</v>
      </c>
      <c r="G2328" t="n">
        <v>1</v>
      </c>
      <c r="H2328" s="13" t="n">
        <v>7160000</v>
      </c>
      <c r="I2328" s="12" t="n">
        <v>60</v>
      </c>
      <c r="J2328" s="13" t="n">
        <v>20000</v>
      </c>
      <c r="K2328" s="13">
        <f>IFERROR($H2328/$I2328,"")</f>
        <v/>
      </c>
      <c r="L2328" s="13" t="n">
        <v>2000000</v>
      </c>
      <c r="M2328" t="inlineStr">
        <is>
          <t>CT, CA, VA</t>
        </is>
      </c>
      <c r="N2328" t="inlineStr">
        <is>
          <t>No</t>
        </is>
      </c>
      <c r="O2328" t="inlineStr">
        <is>
          <t>Not stated</t>
        </is>
      </c>
      <c r="Q2328" s="9" t="inlineStr">
        <is>
          <t>https://grantcue.com/foundations/wolf-creek-charitable-foundation-c-o-baldwin-family-office-830310959</t>
        </is>
      </c>
    </row>
    <row r="2329">
      <c r="A2329">
        <f>IF($E2329=$E2328,$A2328+1,1)</f>
        <v/>
      </c>
      <c r="B2329" t="inlineStr">
        <is>
          <t>THE CHARLES BUTT FOUNDATION</t>
        </is>
      </c>
      <c r="C2329" t="inlineStr">
        <is>
          <t>90-1548640</t>
        </is>
      </c>
      <c r="D2329" t="inlineStr">
        <is>
          <t>Texas</t>
        </is>
      </c>
      <c r="E2329" t="inlineStr">
        <is>
          <t>TX</t>
        </is>
      </c>
      <c r="F2329" t="n">
        <v>2024</v>
      </c>
      <c r="G2329" t="n">
        <v>1</v>
      </c>
      <c r="H2329" s="13" t="n">
        <v>7135477</v>
      </c>
      <c r="I2329" s="12" t="n">
        <v>80</v>
      </c>
      <c r="J2329" s="13" t="n">
        <v>50000</v>
      </c>
      <c r="K2329" s="13">
        <f>IFERROR($H2329/$I2329,"")</f>
        <v/>
      </c>
      <c r="L2329" s="13" t="n">
        <v>650000</v>
      </c>
      <c r="M2329" t="inlineStr">
        <is>
          <t>MD</t>
        </is>
      </c>
      <c r="N2329" t="inlineStr">
        <is>
          <t>No</t>
        </is>
      </c>
      <c r="O2329" t="inlineStr">
        <is>
          <t>Not stated</t>
        </is>
      </c>
      <c r="Q2329" s="9" t="inlineStr">
        <is>
          <t>https://grantcue.com/foundations/the-charles-butt-foundation-901548640</t>
        </is>
      </c>
    </row>
    <row r="2330">
      <c r="A2330">
        <f>IF($E2330=$E2329,$A2329+1,1)</f>
        <v/>
      </c>
      <c r="B2330" t="inlineStr">
        <is>
          <t>The CT Bauer Foundation</t>
        </is>
      </c>
      <c r="C2330" t="inlineStr">
        <is>
          <t>46-3354831</t>
        </is>
      </c>
      <c r="D2330" t="inlineStr">
        <is>
          <t>Texas</t>
        </is>
      </c>
      <c r="E2330" t="inlineStr">
        <is>
          <t>TX</t>
        </is>
      </c>
      <c r="F2330" t="n">
        <v>2024</v>
      </c>
      <c r="G2330" t="n">
        <v>2</v>
      </c>
      <c r="H2330" s="13" t="n">
        <v>7110500</v>
      </c>
      <c r="I2330" s="12" t="n">
        <v>46</v>
      </c>
      <c r="J2330" s="13" t="n">
        <v>30000</v>
      </c>
      <c r="K2330" s="13">
        <f>IFERROR($H2330/$I2330,"")</f>
        <v/>
      </c>
      <c r="L2330" s="13" t="n">
        <v>1843000</v>
      </c>
      <c r="M2330" t="inlineStr">
        <is>
          <t>MA, IN</t>
        </is>
      </c>
      <c r="N2330" t="inlineStr">
        <is>
          <t>No</t>
        </is>
      </c>
      <c r="O2330" t="inlineStr">
        <is>
          <t>Not stated</t>
        </is>
      </c>
      <c r="Q2330" s="9" t="inlineStr">
        <is>
          <t>https://grantcue.com/foundations/the-ct-bauer-foundation-463354831</t>
        </is>
      </c>
    </row>
    <row r="2331">
      <c r="A2331">
        <f>IF($E2331=$E2330,$A2330+1,1)</f>
        <v/>
      </c>
      <c r="B2331" t="inlineStr">
        <is>
          <t>THE WILLIAM B SNYDER CHARITABLE TRUST DATED 08/12/2020</t>
        </is>
      </c>
      <c r="C2331" t="inlineStr">
        <is>
          <t>87-6776928</t>
        </is>
      </c>
      <c r="D2331" t="inlineStr">
        <is>
          <t>Texas</t>
        </is>
      </c>
      <c r="E2331" t="inlineStr">
        <is>
          <t>TX</t>
        </is>
      </c>
      <c r="F2331" t="n">
        <v>2025</v>
      </c>
      <c r="G2331" t="n">
        <v>3</v>
      </c>
      <c r="H2331" s="13" t="n">
        <v>7105792</v>
      </c>
      <c r="I2331" s="12" t="n">
        <v>41</v>
      </c>
      <c r="J2331" s="13" t="n">
        <v>27037</v>
      </c>
      <c r="K2331" s="13">
        <f>IFERROR($H2331/$I2331,"")</f>
        <v/>
      </c>
      <c r="L2331" s="13" t="n">
        <v>2703661</v>
      </c>
      <c r="M2331" t="inlineStr">
        <is>
          <t>VA, IA, MI</t>
        </is>
      </c>
      <c r="N2331" t="inlineStr">
        <is>
          <t>No</t>
        </is>
      </c>
      <c r="O2331" t="inlineStr">
        <is>
          <t>Not stated</t>
        </is>
      </c>
      <c r="Q2331" s="9" t="inlineStr">
        <is>
          <t>https://grantcue.com/foundations/the-william-b-snyder-charitable-trust-dated-08-12-2020-876776928</t>
        </is>
      </c>
    </row>
    <row r="2332">
      <c r="A2332">
        <f>IF($E2332=$E2331,$A2331+1,1)</f>
        <v/>
      </c>
      <c r="B2332" t="inlineStr">
        <is>
          <t>THE ARMSTRONG FOUNDATION</t>
        </is>
      </c>
      <c r="C2332" t="inlineStr">
        <is>
          <t>84-1612524</t>
        </is>
      </c>
      <c r="D2332" t="inlineStr">
        <is>
          <t>Texas</t>
        </is>
      </c>
      <c r="E2332" t="inlineStr">
        <is>
          <t>TX</t>
        </is>
      </c>
      <c r="F2332" t="n">
        <v>2025</v>
      </c>
      <c r="G2332" t="n">
        <v>2</v>
      </c>
      <c r="H2332" s="13" t="n">
        <v>7029804</v>
      </c>
      <c r="I2332" s="12" t="n">
        <v>43</v>
      </c>
      <c r="J2332" s="13" t="n">
        <v>10000</v>
      </c>
      <c r="K2332" s="13">
        <f>IFERROR($H2332/$I2332,"")</f>
        <v/>
      </c>
      <c r="L2332" s="13" t="n">
        <v>4569426</v>
      </c>
      <c r="M2332" t="inlineStr">
        <is>
          <t>CO, NY, GA</t>
        </is>
      </c>
      <c r="N2332" t="inlineStr">
        <is>
          <t>No</t>
        </is>
      </c>
      <c r="O2332" t="inlineStr">
        <is>
          <t>Not stated</t>
        </is>
      </c>
      <c r="Q2332" s="9" t="inlineStr">
        <is>
          <t>https://grantcue.com/foundations/the-armstrong-foundation-841612524</t>
        </is>
      </c>
    </row>
    <row r="2333">
      <c r="A2333">
        <f>IF($E2333=$E2332,$A2332+1,1)</f>
        <v/>
      </c>
      <c r="B2333" t="inlineStr">
        <is>
          <t>MAX AND MINNIE TOMERLIN VOELCKER FUND</t>
        </is>
      </c>
      <c r="C2333" t="inlineStr">
        <is>
          <t>74-2985834</t>
        </is>
      </c>
      <c r="D2333" t="inlineStr">
        <is>
          <t>Texas</t>
        </is>
      </c>
      <c r="E2333" t="inlineStr">
        <is>
          <t>TX</t>
        </is>
      </c>
      <c r="F2333" t="n">
        <v>2024</v>
      </c>
      <c r="G2333" t="n">
        <v>2</v>
      </c>
      <c r="H2333" s="13" t="n">
        <v>6918911</v>
      </c>
      <c r="I2333" s="12" t="n">
        <v>49</v>
      </c>
      <c r="J2333" s="13" t="n">
        <v>116666</v>
      </c>
      <c r="K2333" s="13">
        <f>IFERROR($H2333/$I2333,"")</f>
        <v/>
      </c>
      <c r="L2333" s="13" t="n">
        <v>666668</v>
      </c>
      <c r="M2333" t="inlineStr">
        <is>
          <t>MD, MA</t>
        </is>
      </c>
      <c r="N2333" t="inlineStr">
        <is>
          <t>Yes</t>
        </is>
      </c>
      <c r="O2333" t="inlineStr">
        <is>
          <t>Yes</t>
        </is>
      </c>
      <c r="P2333" s="9" t="inlineStr">
        <is>
          <t>https://voelckerfund.org/</t>
        </is>
      </c>
      <c r="Q2333" s="9" t="inlineStr">
        <is>
          <t>https://grantcue.com/foundations/max-and-minnie-tomerlin-voelcker-fund-742985834</t>
        </is>
      </c>
    </row>
    <row r="2334">
      <c r="A2334">
        <f>IF($E2334=$E2333,$A2333+1,1)</f>
        <v/>
      </c>
      <c r="B2334" t="inlineStr">
        <is>
          <t>The Glassell Family Foundation Inc</t>
        </is>
      </c>
      <c r="C2334" t="inlineStr">
        <is>
          <t>76-0295076</t>
        </is>
      </c>
      <c r="D2334" t="inlineStr">
        <is>
          <t>Texas</t>
        </is>
      </c>
      <c r="E2334" t="inlineStr">
        <is>
          <t>TX</t>
        </is>
      </c>
      <c r="F2334" t="n">
        <v>2024</v>
      </c>
      <c r="G2334" t="n">
        <v>2</v>
      </c>
      <c r="H2334" s="13" t="n">
        <v>6889804</v>
      </c>
      <c r="I2334" s="12" t="n">
        <v>40</v>
      </c>
      <c r="J2334" s="13" t="n">
        <v>60944</v>
      </c>
      <c r="K2334" s="13">
        <f>IFERROR($H2334/$I2334,"")</f>
        <v/>
      </c>
      <c r="L2334" s="13" t="n">
        <v>1250000</v>
      </c>
      <c r="M2334" t="inlineStr">
        <is>
          <t>FL, IL, MA</t>
        </is>
      </c>
      <c r="N2334" t="inlineStr">
        <is>
          <t>No</t>
        </is>
      </c>
      <c r="O2334" t="inlineStr">
        <is>
          <t>Not stated</t>
        </is>
      </c>
      <c r="Q2334" s="9" t="inlineStr">
        <is>
          <t>https://grantcue.com/foundations/the-glassell-family-foundation-inc-760295076</t>
        </is>
      </c>
    </row>
    <row r="2335">
      <c r="A2335">
        <f>IF($E2335=$E2334,$A2334+1,1)</f>
        <v/>
      </c>
      <c r="B2335" t="inlineStr">
        <is>
          <t>THE MARSHALL HERITAGE FOUNDATION</t>
        </is>
      </c>
      <c r="C2335" t="inlineStr">
        <is>
          <t>46-7293385</t>
        </is>
      </c>
      <c r="D2335" t="inlineStr">
        <is>
          <t>Texas</t>
        </is>
      </c>
      <c r="E2335" t="inlineStr">
        <is>
          <t>TX</t>
        </is>
      </c>
      <c r="F2335" t="n">
        <v>2024</v>
      </c>
      <c r="G2335" t="n">
        <v>2</v>
      </c>
      <c r="H2335" s="13" t="n">
        <v>6881400</v>
      </c>
      <c r="I2335" s="12" t="n">
        <v>9</v>
      </c>
      <c r="J2335" s="13" t="n">
        <v>1000000</v>
      </c>
      <c r="K2335" s="13">
        <f>IFERROR($H2335/$I2335,"")</f>
        <v/>
      </c>
      <c r="L2335" s="13" t="n">
        <v>1250000</v>
      </c>
      <c r="M2335" t="inlineStr">
        <is>
          <t>LA, IL, CT</t>
        </is>
      </c>
      <c r="N2335" t="inlineStr">
        <is>
          <t>No</t>
        </is>
      </c>
      <c r="O2335" t="inlineStr">
        <is>
          <t>Not stated</t>
        </is>
      </c>
      <c r="Q2335" s="9" t="inlineStr">
        <is>
          <t>https://grantcue.com/foundations/the-marshall-heritage-foundation-467293385</t>
        </is>
      </c>
    </row>
    <row r="2336">
      <c r="A2336">
        <f>IF($E2336=$E2335,$A2335+1,1)</f>
        <v/>
      </c>
      <c r="B2336" t="inlineStr">
        <is>
          <t>THOMAS M HELEN MCKEE &amp; JOHN P RYAN FO JOHN P RYAN FOUNDATION INC</t>
        </is>
      </c>
      <c r="C2336" t="inlineStr">
        <is>
          <t>75-1879237</t>
        </is>
      </c>
      <c r="D2336" t="inlineStr">
        <is>
          <t>Texas</t>
        </is>
      </c>
      <c r="E2336" t="inlineStr">
        <is>
          <t>TX</t>
        </is>
      </c>
      <c r="F2336" t="n">
        <v>2024</v>
      </c>
      <c r="G2336" t="n">
        <v>1</v>
      </c>
      <c r="H2336" s="13" t="n">
        <v>6871500</v>
      </c>
      <c r="I2336" s="12" t="n">
        <v>145</v>
      </c>
      <c r="J2336" s="13" t="n">
        <v>25000</v>
      </c>
      <c r="K2336" s="13">
        <f>IFERROR($H2336/$I2336,"")</f>
        <v/>
      </c>
      <c r="L2336" s="13" t="n">
        <v>2000000</v>
      </c>
      <c r="M2336" t="inlineStr">
        <is>
          <t>FL, MI, TN</t>
        </is>
      </c>
      <c r="N2336" t="inlineStr">
        <is>
          <t>Yes</t>
        </is>
      </c>
      <c r="O2336" t="inlineStr">
        <is>
          <t>Yes</t>
        </is>
      </c>
      <c r="P2336" s="9" t="inlineStr">
        <is>
          <t>https://www.ryanfoundation.com/</t>
        </is>
      </c>
      <c r="Q2336" s="9" t="inlineStr">
        <is>
          <t>https://grantcue.com/foundations/thomas-m-helen-mckee-and-john-p-ryan-fo-john-p-ryan-foundation-inc-751879237</t>
        </is>
      </c>
    </row>
    <row r="2337">
      <c r="A2337">
        <f>IF($E2337=$E2336,$A2336+1,1)</f>
        <v/>
      </c>
      <c r="B2337" t="inlineStr">
        <is>
          <t>ANDREW DELANEY FOUNDATION</t>
        </is>
      </c>
      <c r="C2337" t="inlineStr">
        <is>
          <t>76-0265537</t>
        </is>
      </c>
      <c r="D2337" t="inlineStr">
        <is>
          <t>Texas</t>
        </is>
      </c>
      <c r="E2337" t="inlineStr">
        <is>
          <t>TX</t>
        </is>
      </c>
      <c r="F2337" t="n">
        <v>2025</v>
      </c>
      <c r="G2337" t="n">
        <v>2</v>
      </c>
      <c r="H2337" s="13" t="n">
        <v>6855500</v>
      </c>
      <c r="I2337" s="12" t="n">
        <v>112</v>
      </c>
      <c r="J2337" s="13" t="n">
        <v>50000</v>
      </c>
      <c r="K2337" s="13">
        <f>IFERROR($H2337/$I2337,"")</f>
        <v/>
      </c>
      <c r="L2337" s="13" t="n">
        <v>401000</v>
      </c>
      <c r="M2337" t="inlineStr">
        <is>
          <t>RI, OR, MA</t>
        </is>
      </c>
      <c r="N2337" t="inlineStr">
        <is>
          <t>No</t>
        </is>
      </c>
      <c r="O2337" t="inlineStr">
        <is>
          <t>Not stated</t>
        </is>
      </c>
      <c r="Q2337" s="9" t="inlineStr">
        <is>
          <t>https://grantcue.com/foundations/andrew-delaney-foundation-760265537</t>
        </is>
      </c>
    </row>
    <row r="2338">
      <c r="A2338">
        <f>IF($E2338=$E2337,$A2337+1,1)</f>
        <v/>
      </c>
      <c r="B2338" t="inlineStr">
        <is>
          <t>Jacob and Terese Hershey Foundation</t>
        </is>
      </c>
      <c r="C2338" t="inlineStr">
        <is>
          <t>74-6039126</t>
        </is>
      </c>
      <c r="D2338" t="inlineStr">
        <is>
          <t>Texas</t>
        </is>
      </c>
      <c r="E2338" t="inlineStr">
        <is>
          <t>TX</t>
        </is>
      </c>
      <c r="F2338" t="n">
        <v>2024</v>
      </c>
      <c r="G2338" t="n">
        <v>1</v>
      </c>
      <c r="H2338" s="13" t="n">
        <v>6844100</v>
      </c>
      <c r="I2338" s="12" t="n">
        <v>174</v>
      </c>
      <c r="J2338" s="13" t="n">
        <v>30000</v>
      </c>
      <c r="K2338" s="13">
        <f>IFERROR($H2338/$I2338,"")</f>
        <v/>
      </c>
      <c r="L2338" s="13" t="n">
        <v>455000</v>
      </c>
      <c r="M2338" t="inlineStr">
        <is>
          <t>NY, RI, DC</t>
        </is>
      </c>
      <c r="N2338" t="inlineStr">
        <is>
          <t>Yes</t>
        </is>
      </c>
      <c r="O2338" t="inlineStr">
        <is>
          <t>Yes</t>
        </is>
      </c>
      <c r="P2338" s="9" t="inlineStr">
        <is>
          <t>https://www.jthershey.org/</t>
        </is>
      </c>
      <c r="Q2338" s="9" t="inlineStr">
        <is>
          <t>https://grantcue.com/foundations/jacob-and-terese-hershey-foundation-746039126</t>
        </is>
      </c>
    </row>
    <row r="2339">
      <c r="A2339">
        <f>IF($E2339=$E2338,$A2338+1,1)</f>
        <v/>
      </c>
      <c r="B2339" t="inlineStr">
        <is>
          <t>CRAIG &amp; GALEN BROWN FOUNDATION</t>
        </is>
      </c>
      <c r="C2339" t="inlineStr">
        <is>
          <t>76-0453555</t>
        </is>
      </c>
      <c r="D2339" t="inlineStr">
        <is>
          <t>Texas</t>
        </is>
      </c>
      <c r="E2339" t="inlineStr">
        <is>
          <t>TX</t>
        </is>
      </c>
      <c r="F2339" t="n">
        <v>2025</v>
      </c>
      <c r="G2339" t="n">
        <v>2</v>
      </c>
      <c r="H2339" s="13" t="n">
        <v>6834177</v>
      </c>
      <c r="I2339" s="12" t="n">
        <v>6</v>
      </c>
      <c r="J2339" s="13" t="n">
        <v>850000</v>
      </c>
      <c r="K2339" s="13">
        <f>IFERROR($H2339/$I2339,"")</f>
        <v/>
      </c>
      <c r="L2339" s="13" t="n">
        <v>2631766</v>
      </c>
      <c r="N2339" t="inlineStr">
        <is>
          <t>No</t>
        </is>
      </c>
      <c r="O2339" t="inlineStr">
        <is>
          <t>Not stated</t>
        </is>
      </c>
      <c r="Q2339" s="9" t="inlineStr">
        <is>
          <t>https://grantcue.com/foundations/craig-and-galen-brown-foundation-760453555</t>
        </is>
      </c>
    </row>
    <row r="2340">
      <c r="A2340">
        <f>IF($E2340=$E2339,$A2339+1,1)</f>
        <v/>
      </c>
      <c r="B2340" t="inlineStr">
        <is>
          <t>BERNARD &amp; AUDRE RAPOPORT FOUNDATION</t>
        </is>
      </c>
      <c r="C2340" t="inlineStr">
        <is>
          <t>74-2479712</t>
        </is>
      </c>
      <c r="D2340" t="inlineStr">
        <is>
          <t>Texas</t>
        </is>
      </c>
      <c r="E2340" t="inlineStr">
        <is>
          <t>TX</t>
        </is>
      </c>
      <c r="F2340" t="n">
        <v>2025</v>
      </c>
      <c r="G2340" t="n">
        <v>3</v>
      </c>
      <c r="H2340" s="13" t="n">
        <v>6811479</v>
      </c>
      <c r="I2340" s="12" t="n">
        <v>119</v>
      </c>
      <c r="J2340" s="13" t="n">
        <v>30000</v>
      </c>
      <c r="K2340" s="13">
        <f>IFERROR($H2340/$I2340,"")</f>
        <v/>
      </c>
      <c r="L2340" s="13" t="n">
        <v>503567</v>
      </c>
      <c r="M2340" t="inlineStr">
        <is>
          <t>NY, DC, CA</t>
        </is>
      </c>
      <c r="N2340" t="inlineStr">
        <is>
          <t>Yes</t>
        </is>
      </c>
      <c r="O2340" t="inlineStr">
        <is>
          <t>Yes</t>
        </is>
      </c>
      <c r="P2340" s="9" t="inlineStr">
        <is>
          <t>https://rapoportfdn.org/</t>
        </is>
      </c>
      <c r="Q2340" s="9" t="inlineStr">
        <is>
          <t>https://grantcue.com/foundations/bernard-and-audre-rapoport-foundation-742479712</t>
        </is>
      </c>
    </row>
    <row r="2341">
      <c r="A2341">
        <f>IF($E2341=$E2340,$A2340+1,1)</f>
        <v/>
      </c>
      <c r="B2341" t="inlineStr">
        <is>
          <t>GEORGE W BRACKENRIDGE FOUNDATION</t>
        </is>
      </c>
      <c r="C2341" t="inlineStr">
        <is>
          <t>74-6034977</t>
        </is>
      </c>
      <c r="D2341" t="inlineStr">
        <is>
          <t>Texas</t>
        </is>
      </c>
      <c r="E2341" t="inlineStr">
        <is>
          <t>TX</t>
        </is>
      </c>
      <c r="F2341" t="n">
        <v>2024</v>
      </c>
      <c r="G2341" t="n">
        <v>1</v>
      </c>
      <c r="H2341" s="13" t="n">
        <v>6785000</v>
      </c>
      <c r="I2341" s="12" t="n">
        <v>17</v>
      </c>
      <c r="J2341" s="13" t="n">
        <v>250000</v>
      </c>
      <c r="K2341" s="13">
        <f>IFERROR($H2341/$I2341,"")</f>
        <v/>
      </c>
      <c r="L2341" s="13" t="n">
        <v>2250000</v>
      </c>
      <c r="M2341" t="inlineStr">
        <is>
          <t>DC</t>
        </is>
      </c>
      <c r="N2341" t="inlineStr">
        <is>
          <t>No</t>
        </is>
      </c>
      <c r="O2341" t="inlineStr">
        <is>
          <t>Yes</t>
        </is>
      </c>
      <c r="Q2341" s="9" t="inlineStr">
        <is>
          <t>https://grantcue.com/foundations/george-w-brackenridge-foundation-746034977</t>
        </is>
      </c>
    </row>
    <row r="2342">
      <c r="A2342">
        <f>IF($E2342=$E2341,$A2341+1,1)</f>
        <v/>
      </c>
      <c r="B2342" t="inlineStr">
        <is>
          <t>William A Brookshire Foundation</t>
        </is>
      </c>
      <c r="C2342" t="inlineStr">
        <is>
          <t>76-0594307</t>
        </is>
      </c>
      <c r="D2342" t="inlineStr">
        <is>
          <t>Texas</t>
        </is>
      </c>
      <c r="E2342" t="inlineStr">
        <is>
          <t>TX</t>
        </is>
      </c>
      <c r="F2342" t="n">
        <v>2024</v>
      </c>
      <c r="G2342" t="n">
        <v>1</v>
      </c>
      <c r="H2342" s="13" t="n">
        <v>6775000</v>
      </c>
      <c r="I2342" s="12" t="n">
        <v>5</v>
      </c>
      <c r="J2342" s="13" t="n">
        <v>1050000</v>
      </c>
      <c r="K2342" s="13">
        <f>IFERROR($H2342/$I2342,"")</f>
        <v/>
      </c>
      <c r="L2342" s="13" t="n">
        <v>3025000</v>
      </c>
      <c r="M2342" t="inlineStr">
        <is>
          <t>LA</t>
        </is>
      </c>
      <c r="N2342" t="inlineStr">
        <is>
          <t>No</t>
        </is>
      </c>
      <c r="O2342" t="inlineStr">
        <is>
          <t>Not stated</t>
        </is>
      </c>
      <c r="Q2342" s="9" t="inlineStr">
        <is>
          <t>https://grantcue.com/foundations/william-a-brookshire-foundation-760594307</t>
        </is>
      </c>
    </row>
    <row r="2343">
      <c r="A2343">
        <f>IF($E2343=$E2342,$A2342+1,1)</f>
        <v/>
      </c>
      <c r="B2343" t="inlineStr">
        <is>
          <t>WOOD FAMILY FOUNDATION INC</t>
        </is>
      </c>
      <c r="C2343" t="inlineStr">
        <is>
          <t>75-2806006</t>
        </is>
      </c>
      <c r="D2343" t="inlineStr">
        <is>
          <t>Texas</t>
        </is>
      </c>
      <c r="E2343" t="inlineStr">
        <is>
          <t>TX</t>
        </is>
      </c>
      <c r="F2343" t="n">
        <v>2024</v>
      </c>
      <c r="G2343" t="n">
        <v>3</v>
      </c>
      <c r="H2343" s="13" t="n">
        <v>6744713</v>
      </c>
      <c r="I2343" s="12" t="n">
        <v>63</v>
      </c>
      <c r="J2343" s="13" t="n">
        <v>20000</v>
      </c>
      <c r="K2343" s="13">
        <f>IFERROR($H2343/$I2343,"")</f>
        <v/>
      </c>
      <c r="L2343" s="13" t="n">
        <v>700000</v>
      </c>
      <c r="M2343" t="inlineStr">
        <is>
          <t>CA, MD, NM</t>
        </is>
      </c>
      <c r="N2343" t="inlineStr">
        <is>
          <t>Yes</t>
        </is>
      </c>
      <c r="O2343" t="inlineStr">
        <is>
          <t>Not stated</t>
        </is>
      </c>
      <c r="P2343" s="9" t="inlineStr">
        <is>
          <t>https://woodfoundationodessa.org/</t>
        </is>
      </c>
      <c r="Q2343" s="9" t="inlineStr">
        <is>
          <t>https://grantcue.com/foundations/wood-family-foundation-inc-752806006</t>
        </is>
      </c>
    </row>
    <row r="2344">
      <c r="A2344">
        <f>IF($E2344=$E2343,$A2343+1,1)</f>
        <v/>
      </c>
      <c r="B2344" t="inlineStr">
        <is>
          <t>John R &amp; Greli N Less Charitable Trust #FE324</t>
        </is>
      </c>
      <c r="C2344" t="inlineStr">
        <is>
          <t>86-2643196</t>
        </is>
      </c>
      <c r="D2344" t="inlineStr">
        <is>
          <t>Texas</t>
        </is>
      </c>
      <c r="E2344" t="inlineStr">
        <is>
          <t>TX</t>
        </is>
      </c>
      <c r="F2344" t="n">
        <v>2024</v>
      </c>
      <c r="G2344" t="n">
        <v>1</v>
      </c>
      <c r="H2344" s="13" t="n">
        <v>6701297</v>
      </c>
      <c r="I2344" s="12" t="n">
        <v>64</v>
      </c>
      <c r="J2344" s="13" t="n">
        <v>100000</v>
      </c>
      <c r="K2344" s="13">
        <f>IFERROR($H2344/$I2344,"")</f>
        <v/>
      </c>
      <c r="L2344" s="13" t="n">
        <v>500000</v>
      </c>
      <c r="N2344" t="inlineStr">
        <is>
          <t>No</t>
        </is>
      </c>
      <c r="O2344" t="inlineStr">
        <is>
          <t>Not stated</t>
        </is>
      </c>
      <c r="Q2344" s="9" t="inlineStr">
        <is>
          <t>https://grantcue.com/foundations/john-r-and-greli-n-less-charitable-trust-fe324-862643196</t>
        </is>
      </c>
    </row>
    <row r="2345">
      <c r="A2345">
        <f>IF($E2345=$E2344,$A2344+1,1)</f>
        <v/>
      </c>
      <c r="B2345" t="inlineStr">
        <is>
          <t>CHARITABLE FOUNDATION FROST F0359600</t>
        </is>
      </c>
      <c r="C2345" t="inlineStr">
        <is>
          <t>74-2058155</t>
        </is>
      </c>
      <c r="D2345" t="inlineStr">
        <is>
          <t>Texas</t>
        </is>
      </c>
      <c r="E2345" t="inlineStr">
        <is>
          <t>TX</t>
        </is>
      </c>
      <c r="F2345" t="n">
        <v>2025</v>
      </c>
      <c r="G2345" t="n">
        <v>2</v>
      </c>
      <c r="H2345" s="13" t="n">
        <v>6543603</v>
      </c>
      <c r="I2345" s="12" t="n">
        <v>102</v>
      </c>
      <c r="J2345" s="13" t="n">
        <v>10000</v>
      </c>
      <c r="K2345" s="13">
        <f>IFERROR($H2345/$I2345,"")</f>
        <v/>
      </c>
      <c r="L2345" s="13" t="n">
        <v>1865000</v>
      </c>
      <c r="N2345" t="inlineStr">
        <is>
          <t>Yes</t>
        </is>
      </c>
      <c r="O2345" t="inlineStr">
        <is>
          <t>Yes</t>
        </is>
      </c>
      <c r="Q2345" s="9" t="inlineStr">
        <is>
          <t>https://grantcue.com/foundations/charitable-foundation-frost-f0359600-742058155</t>
        </is>
      </c>
    </row>
    <row r="2346">
      <c r="A2346">
        <f>IF($E2346=$E2345,$A2345+1,1)</f>
        <v/>
      </c>
      <c r="B2346" t="inlineStr">
        <is>
          <t>THE MARIE M AND JAMES H GALLOWAY FOUNDATION</t>
        </is>
      </c>
      <c r="C2346" t="inlineStr">
        <is>
          <t>76-0314195</t>
        </is>
      </c>
      <c r="D2346" t="inlineStr">
        <is>
          <t>Texas</t>
        </is>
      </c>
      <c r="E2346" t="inlineStr">
        <is>
          <t>TX</t>
        </is>
      </c>
      <c r="F2346" t="n">
        <v>2025</v>
      </c>
      <c r="G2346" t="n">
        <v>2</v>
      </c>
      <c r="H2346" s="13" t="n">
        <v>6512580</v>
      </c>
      <c r="I2346" s="12" t="n">
        <v>111</v>
      </c>
      <c r="J2346" s="13" t="n">
        <v>35000</v>
      </c>
      <c r="K2346" s="13">
        <f>IFERROR($H2346/$I2346,"")</f>
        <v/>
      </c>
      <c r="L2346" s="13" t="n">
        <v>335000</v>
      </c>
      <c r="M2346" t="inlineStr">
        <is>
          <t>MO, FL, MI</t>
        </is>
      </c>
      <c r="N2346" t="inlineStr">
        <is>
          <t>No</t>
        </is>
      </c>
      <c r="O2346" t="inlineStr">
        <is>
          <t>Not stated</t>
        </is>
      </c>
      <c r="Q2346" s="9" t="inlineStr">
        <is>
          <t>https://grantcue.com/foundations/the-marie-m-and-james-h-galloway-foundation-760314195</t>
        </is>
      </c>
    </row>
    <row r="2347">
      <c r="A2347">
        <f>IF($E2347=$E2346,$A2346+1,1)</f>
        <v/>
      </c>
      <c r="B2347" t="inlineStr">
        <is>
          <t>EDWARD &amp; WILHELMINA ACKERMAN FOUNDATION</t>
        </is>
      </c>
      <c r="C2347" t="inlineStr">
        <is>
          <t>75-2681488</t>
        </is>
      </c>
      <c r="D2347" t="inlineStr">
        <is>
          <t>Texas</t>
        </is>
      </c>
      <c r="E2347" t="inlineStr">
        <is>
          <t>TX</t>
        </is>
      </c>
      <c r="F2347" t="n">
        <v>2025</v>
      </c>
      <c r="G2347" t="n">
        <v>2</v>
      </c>
      <c r="H2347" s="13" t="n">
        <v>6359692</v>
      </c>
      <c r="I2347" s="12" t="n">
        <v>79</v>
      </c>
      <c r="J2347" s="13" t="n">
        <v>2500</v>
      </c>
      <c r="K2347" s="13">
        <f>IFERROR($H2347/$I2347,"")</f>
        <v/>
      </c>
      <c r="L2347" s="13" t="n">
        <v>1725000</v>
      </c>
      <c r="M2347" t="inlineStr">
        <is>
          <t>TN, NC, MA</t>
        </is>
      </c>
      <c r="N2347" t="inlineStr">
        <is>
          <t>No</t>
        </is>
      </c>
      <c r="O2347" t="inlineStr">
        <is>
          <t>Not stated</t>
        </is>
      </c>
      <c r="Q2347" s="9" t="inlineStr">
        <is>
          <t>https://grantcue.com/foundations/edward-and-wilhelmina-ackerman-foundation-752681488</t>
        </is>
      </c>
    </row>
    <row r="2348">
      <c r="A2348">
        <f>IF($E2348=$E2347,$A2347+1,1)</f>
        <v/>
      </c>
      <c r="B2348" t="inlineStr">
        <is>
          <t>WA CRISWELL FOUNDATION INC</t>
        </is>
      </c>
      <c r="C2348" t="inlineStr">
        <is>
          <t>23-7226473</t>
        </is>
      </c>
      <c r="D2348" t="inlineStr">
        <is>
          <t>Texas</t>
        </is>
      </c>
      <c r="E2348" t="inlineStr">
        <is>
          <t>TX</t>
        </is>
      </c>
      <c r="F2348" t="n">
        <v>2024</v>
      </c>
      <c r="G2348" t="n">
        <v>1</v>
      </c>
      <c r="H2348" s="13" t="n">
        <v>6226760</v>
      </c>
      <c r="I2348" s="12" t="n">
        <v>8</v>
      </c>
      <c r="J2348" s="13" t="n">
        <v>30755.5</v>
      </c>
      <c r="K2348" s="13">
        <f>IFERROR($H2348/$I2348,"")</f>
        <v/>
      </c>
      <c r="L2348" s="13" t="n">
        <v>5706082</v>
      </c>
      <c r="M2348" t="inlineStr">
        <is>
          <t>SC</t>
        </is>
      </c>
      <c r="N2348" t="inlineStr">
        <is>
          <t>No</t>
        </is>
      </c>
      <c r="O2348" t="inlineStr">
        <is>
          <t>Not stated</t>
        </is>
      </c>
      <c r="Q2348" s="9" t="inlineStr">
        <is>
          <t>https://grantcue.com/foundations/wa-criswell-foundation-inc-237226473</t>
        </is>
      </c>
    </row>
    <row r="2349">
      <c r="A2349">
        <f>IF($E2349=$E2348,$A2348+1,1)</f>
        <v/>
      </c>
      <c r="B2349" t="inlineStr">
        <is>
          <t>MARK A CHAPMAN FOUNDATION</t>
        </is>
      </c>
      <c r="C2349" t="inlineStr">
        <is>
          <t>36-4460345</t>
        </is>
      </c>
      <c r="D2349" t="inlineStr">
        <is>
          <t>Texas</t>
        </is>
      </c>
      <c r="E2349" t="inlineStr">
        <is>
          <t>TX</t>
        </is>
      </c>
      <c r="F2349" t="n">
        <v>2024</v>
      </c>
      <c r="G2349" t="n">
        <v>1</v>
      </c>
      <c r="H2349" s="13" t="n">
        <v>6223488</v>
      </c>
      <c r="I2349" s="12" t="n">
        <v>212</v>
      </c>
      <c r="J2349" s="13" t="n">
        <v>3000</v>
      </c>
      <c r="K2349" s="13">
        <f>IFERROR($H2349/$I2349,"")</f>
        <v/>
      </c>
      <c r="L2349" s="13" t="n">
        <v>4000000</v>
      </c>
      <c r="M2349" t="inlineStr">
        <is>
          <t>KS, WI, NC</t>
        </is>
      </c>
      <c r="N2349" t="inlineStr">
        <is>
          <t>No</t>
        </is>
      </c>
      <c r="O2349" t="inlineStr">
        <is>
          <t>Not stated</t>
        </is>
      </c>
      <c r="Q2349" s="9" t="inlineStr">
        <is>
          <t>https://grantcue.com/foundations/mark-a-chapman-foundation-364460345</t>
        </is>
      </c>
    </row>
    <row r="2350">
      <c r="A2350">
        <f>IF($E2350=$E2349,$A2349+1,1)</f>
        <v/>
      </c>
      <c r="B2350" t="inlineStr">
        <is>
          <t>FW BERT AND MAE DEAN WHEELER FOUNDATION</t>
        </is>
      </c>
      <c r="C2350" t="inlineStr">
        <is>
          <t>26-2568303</t>
        </is>
      </c>
      <c r="D2350" t="inlineStr">
        <is>
          <t>Texas</t>
        </is>
      </c>
      <c r="E2350" t="inlineStr">
        <is>
          <t>TX</t>
        </is>
      </c>
      <c r="F2350" t="n">
        <v>2024</v>
      </c>
      <c r="G2350" t="n">
        <v>2</v>
      </c>
      <c r="H2350" s="13" t="n">
        <v>6200000</v>
      </c>
      <c r="I2350" s="12" t="n">
        <v>17</v>
      </c>
      <c r="J2350" s="13" t="n">
        <v>100000</v>
      </c>
      <c r="K2350" s="13">
        <f>IFERROR($H2350/$I2350,"")</f>
        <v/>
      </c>
      <c r="L2350" s="13" t="n">
        <v>2400000</v>
      </c>
      <c r="N2350" t="inlineStr">
        <is>
          <t>No</t>
        </is>
      </c>
      <c r="O2350" t="inlineStr">
        <is>
          <t>Not stated</t>
        </is>
      </c>
      <c r="Q2350" s="9" t="inlineStr">
        <is>
          <t>https://grantcue.com/foundations/fw-bert-and-mae-dean-wheeler-foundation-262568303</t>
        </is>
      </c>
    </row>
    <row r="2351">
      <c r="A2351">
        <f>IF($E2351=$E2350,$A2350+1,1)</f>
        <v/>
      </c>
      <c r="B2351" t="inlineStr">
        <is>
          <t>ROOTED ALLIANCE INC</t>
        </is>
      </c>
      <c r="C2351" t="inlineStr">
        <is>
          <t>83-0574010</t>
        </is>
      </c>
      <c r="D2351" t="inlineStr">
        <is>
          <t>Texas</t>
        </is>
      </c>
      <c r="E2351" t="inlineStr">
        <is>
          <t>TX</t>
        </is>
      </c>
      <c r="F2351" t="n">
        <v>2024</v>
      </c>
      <c r="G2351" t="n">
        <v>1</v>
      </c>
      <c r="H2351" s="13" t="n">
        <v>6116904</v>
      </c>
      <c r="I2351" s="12" t="n">
        <v>18</v>
      </c>
      <c r="J2351" s="13" t="n">
        <v>210394</v>
      </c>
      <c r="K2351" s="13">
        <f>IFERROR($H2351/$I2351,"")</f>
        <v/>
      </c>
      <c r="L2351" s="13" t="n">
        <v>1094756</v>
      </c>
      <c r="M2351" t="inlineStr">
        <is>
          <t>MO, ID, DC</t>
        </is>
      </c>
      <c r="N2351" t="inlineStr">
        <is>
          <t>No</t>
        </is>
      </c>
      <c r="O2351" t="inlineStr">
        <is>
          <t>Not stated</t>
        </is>
      </c>
      <c r="Q2351" s="9" t="inlineStr">
        <is>
          <t>https://grantcue.com/foundations/rooted-alliance-inc-830574010</t>
        </is>
      </c>
    </row>
    <row r="2352">
      <c r="A2352">
        <f>IF($E2352=$E2351,$A2351+1,1)</f>
        <v/>
      </c>
      <c r="B2352" t="inlineStr">
        <is>
          <t>STEPHEN &amp; MARY BIRCH FOUNDATION INC</t>
        </is>
      </c>
      <c r="C2352" t="inlineStr">
        <is>
          <t>22-1713022</t>
        </is>
      </c>
      <c r="D2352" t="inlineStr">
        <is>
          <t>Texas</t>
        </is>
      </c>
      <c r="E2352" t="inlineStr">
        <is>
          <t>TX</t>
        </is>
      </c>
      <c r="F2352" t="n">
        <v>2024</v>
      </c>
      <c r="G2352" t="n">
        <v>1</v>
      </c>
      <c r="H2352" s="13" t="n">
        <v>6081250</v>
      </c>
      <c r="I2352" s="12" t="n">
        <v>244</v>
      </c>
      <c r="J2352" s="13" t="n">
        <v>10000</v>
      </c>
      <c r="K2352" s="13">
        <f>IFERROR($H2352/$I2352,"")</f>
        <v/>
      </c>
      <c r="L2352" s="13" t="n">
        <v>750000</v>
      </c>
      <c r="M2352" t="inlineStr">
        <is>
          <t>CA, KS, NJ</t>
        </is>
      </c>
      <c r="N2352" t="inlineStr">
        <is>
          <t>Yes</t>
        </is>
      </c>
      <c r="O2352" t="inlineStr">
        <is>
          <t>Not stated</t>
        </is>
      </c>
      <c r="Q2352" s="9" t="inlineStr">
        <is>
          <t>https://grantcue.com/foundations/stephen-and-mary-birch-foundation-inc-221713022</t>
        </is>
      </c>
    </row>
    <row r="2353">
      <c r="A2353">
        <f>IF($E2353=$E2352,$A2352+1,1)</f>
        <v/>
      </c>
      <c r="B2353" t="inlineStr">
        <is>
          <t>FANT FOUNDATION</t>
        </is>
      </c>
      <c r="C2353" t="inlineStr">
        <is>
          <t>92-6201398</t>
        </is>
      </c>
      <c r="D2353" t="inlineStr">
        <is>
          <t>Texas</t>
        </is>
      </c>
      <c r="E2353" t="inlineStr">
        <is>
          <t>TX</t>
        </is>
      </c>
      <c r="F2353" t="n">
        <v>2025</v>
      </c>
      <c r="G2353" t="n">
        <v>2</v>
      </c>
      <c r="H2353" s="13" t="n">
        <v>6080779</v>
      </c>
      <c r="I2353" s="12" t="n">
        <v>26</v>
      </c>
      <c r="J2353" s="13" t="n">
        <v>75000</v>
      </c>
      <c r="K2353" s="13">
        <f>IFERROR($H2353/$I2353,"")</f>
        <v/>
      </c>
      <c r="L2353" s="13" t="n">
        <v>1700000</v>
      </c>
      <c r="M2353" t="inlineStr">
        <is>
          <t>NY, FL, IL</t>
        </is>
      </c>
      <c r="N2353" t="inlineStr">
        <is>
          <t>No</t>
        </is>
      </c>
      <c r="O2353" t="inlineStr">
        <is>
          <t>Not stated</t>
        </is>
      </c>
      <c r="Q2353" s="9" t="inlineStr">
        <is>
          <t>https://grantcue.com/foundations/fant-foundation-926201398</t>
        </is>
      </c>
    </row>
    <row r="2354">
      <c r="A2354">
        <f>IF($E2354=$E2353,$A2353+1,1)</f>
        <v/>
      </c>
      <c r="B2354" t="inlineStr">
        <is>
          <t>TERRY &amp; KELLY CROFOOT FOUNDATION</t>
        </is>
      </c>
      <c r="C2354" t="inlineStr">
        <is>
          <t>81-6161451</t>
        </is>
      </c>
      <c r="D2354" t="inlineStr">
        <is>
          <t>Texas</t>
        </is>
      </c>
      <c r="E2354" t="inlineStr">
        <is>
          <t>TX</t>
        </is>
      </c>
      <c r="F2354" t="n">
        <v>2025</v>
      </c>
      <c r="G2354" t="n">
        <v>2</v>
      </c>
      <c r="H2354" s="13" t="n">
        <v>5996516</v>
      </c>
      <c r="I2354" s="12" t="n">
        <v>14</v>
      </c>
      <c r="J2354" s="13" t="n">
        <v>4125</v>
      </c>
      <c r="K2354" s="13">
        <f>IFERROR($H2354/$I2354,"")</f>
        <v/>
      </c>
      <c r="L2354" s="13" t="n">
        <v>5931066</v>
      </c>
      <c r="M2354" t="inlineStr">
        <is>
          <t>ME, KS</t>
        </is>
      </c>
      <c r="N2354" t="inlineStr">
        <is>
          <t>No</t>
        </is>
      </c>
      <c r="O2354" t="inlineStr">
        <is>
          <t>Not stated</t>
        </is>
      </c>
      <c r="Q2354" s="9" t="inlineStr">
        <is>
          <t>https://grantcue.com/foundations/terry-and-kelly-crofoot-foundation-816161451</t>
        </is>
      </c>
    </row>
    <row r="2355">
      <c r="A2355">
        <f>IF($E2355=$E2354,$A2354+1,1)</f>
        <v/>
      </c>
      <c r="B2355" t="inlineStr">
        <is>
          <t>ALBERT &amp; ETHEL HERZSTEIN CHARITABLE FOUNDATION</t>
        </is>
      </c>
      <c r="C2355" t="inlineStr">
        <is>
          <t>74-6070484</t>
        </is>
      </c>
      <c r="D2355" t="inlineStr">
        <is>
          <t>Texas</t>
        </is>
      </c>
      <c r="E2355" t="inlineStr">
        <is>
          <t>TX</t>
        </is>
      </c>
      <c r="F2355" t="n">
        <v>2024</v>
      </c>
      <c r="G2355" t="n">
        <v>1</v>
      </c>
      <c r="H2355" s="13" t="n">
        <v>5876300</v>
      </c>
      <c r="I2355" s="12" t="n">
        <v>320</v>
      </c>
      <c r="J2355" s="13" t="n">
        <v>10000</v>
      </c>
      <c r="K2355" s="13">
        <f>IFERROR($H2355/$I2355,"")</f>
        <v/>
      </c>
      <c r="L2355" s="13" t="n">
        <v>1000000</v>
      </c>
      <c r="M2355" t="inlineStr">
        <is>
          <t>DC, VA, NY</t>
        </is>
      </c>
      <c r="N2355" t="inlineStr">
        <is>
          <t>Yes</t>
        </is>
      </c>
      <c r="O2355" t="inlineStr">
        <is>
          <t>Not stated</t>
        </is>
      </c>
      <c r="P2355" s="9" t="inlineStr">
        <is>
          <t>https://www.herzsteinfoundation.org/</t>
        </is>
      </c>
      <c r="Q2355" s="9" t="inlineStr">
        <is>
          <t>https://grantcue.com/foundations/albert-and-ethel-herzstein-charitable-foundation-746070484</t>
        </is>
      </c>
    </row>
    <row r="2356">
      <c r="A2356">
        <f>IF($E2356=$E2355,$A2355+1,1)</f>
        <v/>
      </c>
      <c r="B2356" t="inlineStr">
        <is>
          <t>THE ZIERK FAMILY FOUNDATION</t>
        </is>
      </c>
      <c r="C2356" t="inlineStr">
        <is>
          <t>46-2243181</t>
        </is>
      </c>
      <c r="D2356" t="inlineStr">
        <is>
          <t>Texas</t>
        </is>
      </c>
      <c r="E2356" t="inlineStr">
        <is>
          <t>TX</t>
        </is>
      </c>
      <c r="F2356" t="n">
        <v>2025</v>
      </c>
      <c r="G2356" t="n">
        <v>2</v>
      </c>
      <c r="H2356" s="13" t="n">
        <v>5872500</v>
      </c>
      <c r="I2356" s="12" t="n">
        <v>27</v>
      </c>
      <c r="J2356" s="13" t="n">
        <v>50000</v>
      </c>
      <c r="K2356" s="13">
        <f>IFERROR($H2356/$I2356,"")</f>
        <v/>
      </c>
      <c r="L2356" s="13" t="n">
        <v>2600000</v>
      </c>
      <c r="M2356" t="inlineStr">
        <is>
          <t>CA, CO, HI</t>
        </is>
      </c>
      <c r="N2356" t="inlineStr">
        <is>
          <t>No</t>
        </is>
      </c>
      <c r="O2356" t="inlineStr">
        <is>
          <t>Not stated</t>
        </is>
      </c>
      <c r="Q2356" s="9" t="inlineStr">
        <is>
          <t>https://grantcue.com/foundations/the-zierk-family-foundation-462243181</t>
        </is>
      </c>
    </row>
    <row r="2357">
      <c r="A2357">
        <f>IF($E2357=$E2356,$A2356+1,1)</f>
        <v/>
      </c>
      <c r="B2357" t="inlineStr">
        <is>
          <t>BEAL FOUNDATION</t>
        </is>
      </c>
      <c r="C2357" t="inlineStr">
        <is>
          <t>75-6034480</t>
        </is>
      </c>
      <c r="D2357" t="inlineStr">
        <is>
          <t>Texas</t>
        </is>
      </c>
      <c r="E2357" t="inlineStr">
        <is>
          <t>TX</t>
        </is>
      </c>
      <c r="F2357" t="n">
        <v>2024</v>
      </c>
      <c r="G2357" t="n">
        <v>1</v>
      </c>
      <c r="H2357" s="13" t="n">
        <v>5815000</v>
      </c>
      <c r="I2357" s="12" t="n">
        <v>88</v>
      </c>
      <c r="J2357" s="13" t="n">
        <v>30000</v>
      </c>
      <c r="K2357" s="13">
        <f>IFERROR($H2357/$I2357,"")</f>
        <v/>
      </c>
      <c r="L2357" s="13" t="n">
        <v>1000000</v>
      </c>
      <c r="M2357" t="inlineStr">
        <is>
          <t>CO, CA, MI</t>
        </is>
      </c>
      <c r="N2357" t="inlineStr">
        <is>
          <t>Yes</t>
        </is>
      </c>
      <c r="O2357" t="inlineStr">
        <is>
          <t>Yes</t>
        </is>
      </c>
      <c r="P2357" s="9" t="inlineStr">
        <is>
          <t>https://thebealfoundation.org/</t>
        </is>
      </c>
      <c r="Q2357" s="9" t="inlineStr">
        <is>
          <t>https://grantcue.com/foundations/beal-foundation-756034480</t>
        </is>
      </c>
    </row>
    <row r="2358">
      <c r="A2358">
        <f>IF($E2358=$E2357,$A2357+1,1)</f>
        <v/>
      </c>
      <c r="B2358" t="inlineStr">
        <is>
          <t>THE KLE FOUNDATION</t>
        </is>
      </c>
      <c r="C2358" t="inlineStr">
        <is>
          <t>74-2860436</t>
        </is>
      </c>
      <c r="D2358" t="inlineStr">
        <is>
          <t>Texas</t>
        </is>
      </c>
      <c r="E2358" t="inlineStr">
        <is>
          <t>TX</t>
        </is>
      </c>
      <c r="F2358" t="n">
        <v>2024</v>
      </c>
      <c r="G2358" t="n">
        <v>1</v>
      </c>
      <c r="H2358" s="13" t="n">
        <v>5814616</v>
      </c>
      <c r="I2358" s="12" t="n">
        <v>17</v>
      </c>
      <c r="J2358" s="13" t="n">
        <v>150000</v>
      </c>
      <c r="K2358" s="13">
        <f>IFERROR($H2358/$I2358,"")</f>
        <v/>
      </c>
      <c r="L2358" s="13" t="n">
        <v>839980</v>
      </c>
      <c r="M2358" t="inlineStr">
        <is>
          <t>NY, DC</t>
        </is>
      </c>
      <c r="N2358" t="inlineStr">
        <is>
          <t>No</t>
        </is>
      </c>
      <c r="O2358" t="inlineStr">
        <is>
          <t>Not stated</t>
        </is>
      </c>
      <c r="Q2358" s="9" t="inlineStr">
        <is>
          <t>https://grantcue.com/foundations/the-kle-foundation-742860436</t>
        </is>
      </c>
    </row>
    <row r="2359">
      <c r="A2359">
        <f>IF($E2359=$E2358,$A2358+1,1)</f>
        <v/>
      </c>
      <c r="B2359" t="inlineStr">
        <is>
          <t>JESSE W COUCH CHARITABLE FOUNDATION</t>
        </is>
      </c>
      <c r="C2359" t="inlineStr">
        <is>
          <t>81-1587228</t>
        </is>
      </c>
      <c r="D2359" t="inlineStr">
        <is>
          <t>Texas</t>
        </is>
      </c>
      <c r="E2359" t="inlineStr">
        <is>
          <t>TX</t>
        </is>
      </c>
      <c r="F2359" t="n">
        <v>2025</v>
      </c>
      <c r="G2359" t="n">
        <v>2</v>
      </c>
      <c r="H2359" s="13" t="n">
        <v>5809317</v>
      </c>
      <c r="I2359" s="12" t="n">
        <v>67</v>
      </c>
      <c r="J2359" s="13" t="n">
        <v>50000</v>
      </c>
      <c r="K2359" s="13">
        <f>IFERROR($H2359/$I2359,"")</f>
        <v/>
      </c>
      <c r="L2359" s="13" t="n">
        <v>250000</v>
      </c>
      <c r="M2359" t="inlineStr">
        <is>
          <t>FL, NC, VA</t>
        </is>
      </c>
      <c r="N2359" t="inlineStr">
        <is>
          <t>No</t>
        </is>
      </c>
      <c r="O2359" t="inlineStr">
        <is>
          <t>Not stated</t>
        </is>
      </c>
      <c r="Q2359" s="9" t="inlineStr">
        <is>
          <t>https://grantcue.com/foundations/jesse-w-couch-charitable-foundation-811587228</t>
        </is>
      </c>
    </row>
    <row r="2360">
      <c r="A2360">
        <f>IF($E2360=$E2359,$A2359+1,1)</f>
        <v/>
      </c>
      <c r="B2360" t="inlineStr">
        <is>
          <t>KEHE CARES FOUNDATION INC</t>
        </is>
      </c>
      <c r="C2360" t="inlineStr">
        <is>
          <t>47-4416998</t>
        </is>
      </c>
      <c r="D2360" t="inlineStr">
        <is>
          <t>Texas</t>
        </is>
      </c>
      <c r="E2360" t="inlineStr">
        <is>
          <t>TX</t>
        </is>
      </c>
      <c r="F2360" t="n">
        <v>2024</v>
      </c>
      <c r="G2360" t="n">
        <v>1</v>
      </c>
      <c r="H2360" s="13" t="n">
        <v>5776601</v>
      </c>
      <c r="I2360" s="12" t="n">
        <v>94</v>
      </c>
      <c r="J2360" s="13" t="n">
        <v>23032.5</v>
      </c>
      <c r="K2360" s="13">
        <f>IFERROR($H2360/$I2360,"")</f>
        <v/>
      </c>
      <c r="L2360" s="13" t="n">
        <v>1076785</v>
      </c>
      <c r="M2360" t="inlineStr">
        <is>
          <t>IL, TN, GA</t>
        </is>
      </c>
      <c r="N2360" t="inlineStr">
        <is>
          <t>No</t>
        </is>
      </c>
      <c r="O2360" t="inlineStr">
        <is>
          <t>Not stated</t>
        </is>
      </c>
      <c r="Q2360" s="9" t="inlineStr">
        <is>
          <t>https://grantcue.com/foundations/kehe-cares-foundation-inc-474416998</t>
        </is>
      </c>
    </row>
    <row r="2361">
      <c r="A2361">
        <f>IF($E2361=$E2360,$A2360+1,1)</f>
        <v/>
      </c>
      <c r="B2361" t="inlineStr">
        <is>
          <t>A GLIMMER OF HOPE FOUNDATION</t>
        </is>
      </c>
      <c r="C2361" t="inlineStr">
        <is>
          <t>31-1758218</t>
        </is>
      </c>
      <c r="D2361" t="inlineStr">
        <is>
          <t>Texas</t>
        </is>
      </c>
      <c r="E2361" t="inlineStr">
        <is>
          <t>TX</t>
        </is>
      </c>
      <c r="F2361" t="n">
        <v>2024</v>
      </c>
      <c r="G2361" t="n">
        <v>1</v>
      </c>
      <c r="H2361" s="13" t="n">
        <v>5755393</v>
      </c>
      <c r="I2361" s="12" t="n">
        <v>11</v>
      </c>
      <c r="J2361" s="13" t="n">
        <v>100000</v>
      </c>
      <c r="K2361" s="13">
        <f>IFERROR($H2361/$I2361,"")</f>
        <v/>
      </c>
      <c r="L2361" s="13" t="n">
        <v>2051266</v>
      </c>
      <c r="M2361" t="inlineStr">
        <is>
          <t>DE</t>
        </is>
      </c>
      <c r="N2361" t="inlineStr">
        <is>
          <t>No</t>
        </is>
      </c>
      <c r="O2361" t="inlineStr">
        <is>
          <t>Not stated</t>
        </is>
      </c>
      <c r="Q2361" s="9" t="inlineStr">
        <is>
          <t>https://grantcue.com/foundations/a-glimmer-of-hope-foundation-311758218</t>
        </is>
      </c>
    </row>
    <row r="2362">
      <c r="A2362">
        <f>IF($E2362=$E2361,$A2361+1,1)</f>
        <v/>
      </c>
      <c r="B2362" t="inlineStr">
        <is>
          <t>The Sarah and Ross Perot Jr Foundation</t>
        </is>
      </c>
      <c r="C2362" t="inlineStr">
        <is>
          <t>43-1964344</t>
        </is>
      </c>
      <c r="D2362" t="inlineStr">
        <is>
          <t>Texas</t>
        </is>
      </c>
      <c r="E2362" t="inlineStr">
        <is>
          <t>TX</t>
        </is>
      </c>
      <c r="F2362" t="n">
        <v>2024</v>
      </c>
      <c r="G2362" t="n">
        <v>1</v>
      </c>
      <c r="H2362" s="13" t="n">
        <v>5748357</v>
      </c>
      <c r="I2362" s="12" t="n">
        <v>41</v>
      </c>
      <c r="J2362" s="13" t="n">
        <v>15000</v>
      </c>
      <c r="K2362" s="13">
        <f>IFERROR($H2362/$I2362,"")</f>
        <v/>
      </c>
      <c r="L2362" s="13" t="n">
        <v>2000000</v>
      </c>
      <c r="M2362" t="inlineStr">
        <is>
          <t>DC, VA, CO</t>
        </is>
      </c>
      <c r="N2362" t="inlineStr">
        <is>
          <t>Yes</t>
        </is>
      </c>
      <c r="O2362" t="inlineStr">
        <is>
          <t>Yes</t>
        </is>
      </c>
      <c r="Q2362" s="9" t="inlineStr">
        <is>
          <t>https://grantcue.com/foundations/the-sarah-and-ross-perot-jr-foundation-431964344</t>
        </is>
      </c>
    </row>
    <row r="2363">
      <c r="A2363">
        <f>IF($E2363=$E2362,$A2362+1,1)</f>
        <v/>
      </c>
      <c r="B2363" t="inlineStr">
        <is>
          <t>THE TWF FOUNDATION</t>
        </is>
      </c>
      <c r="C2363" t="inlineStr">
        <is>
          <t>83-2391107</t>
        </is>
      </c>
      <c r="D2363" t="inlineStr">
        <is>
          <t>Texas</t>
        </is>
      </c>
      <c r="E2363" t="inlineStr">
        <is>
          <t>TX</t>
        </is>
      </c>
      <c r="F2363" t="n">
        <v>2024</v>
      </c>
      <c r="G2363" t="n">
        <v>1</v>
      </c>
      <c r="H2363" s="13" t="n">
        <v>5746765</v>
      </c>
      <c r="I2363" s="12" t="n">
        <v>14</v>
      </c>
      <c r="J2363" s="13" t="n">
        <v>77500</v>
      </c>
      <c r="K2363" s="13">
        <f>IFERROR($H2363/$I2363,"")</f>
        <v/>
      </c>
      <c r="L2363" s="13" t="n">
        <v>2000000</v>
      </c>
      <c r="M2363" t="inlineStr">
        <is>
          <t>CA, OH, MD</t>
        </is>
      </c>
      <c r="N2363" t="inlineStr">
        <is>
          <t>No</t>
        </is>
      </c>
      <c r="O2363" t="inlineStr">
        <is>
          <t>Not stated</t>
        </is>
      </c>
      <c r="Q2363" s="9" t="inlineStr">
        <is>
          <t>https://grantcue.com/foundations/the-twf-foundation-832391107</t>
        </is>
      </c>
    </row>
    <row r="2364">
      <c r="A2364">
        <f>IF($E2364=$E2363,$A2363+1,1)</f>
        <v/>
      </c>
      <c r="B2364" t="inlineStr">
        <is>
          <t>CARIS FOUNDATION</t>
        </is>
      </c>
      <c r="C2364" t="inlineStr">
        <is>
          <t>46-0510753</t>
        </is>
      </c>
      <c r="D2364" t="inlineStr">
        <is>
          <t>Texas</t>
        </is>
      </c>
      <c r="E2364" t="inlineStr">
        <is>
          <t>TX</t>
        </is>
      </c>
      <c r="F2364" t="n">
        <v>2024</v>
      </c>
      <c r="G2364" t="n">
        <v>1</v>
      </c>
      <c r="H2364" s="13" t="n">
        <v>5739165</v>
      </c>
      <c r="I2364" s="12" t="n">
        <v>14</v>
      </c>
      <c r="J2364" s="13" t="n">
        <v>30050</v>
      </c>
      <c r="K2364" s="13">
        <f>IFERROR($H2364/$I2364,"")</f>
        <v/>
      </c>
      <c r="L2364" s="13" t="n">
        <v>2747576</v>
      </c>
      <c r="M2364" t="inlineStr">
        <is>
          <t>NY, AR</t>
        </is>
      </c>
      <c r="N2364" t="inlineStr">
        <is>
          <t>No</t>
        </is>
      </c>
      <c r="O2364" t="inlineStr">
        <is>
          <t>Not stated</t>
        </is>
      </c>
      <c r="Q2364" s="9" t="inlineStr">
        <is>
          <t>https://grantcue.com/foundations/caris-foundation-460510753</t>
        </is>
      </c>
    </row>
    <row r="2365">
      <c r="A2365">
        <f>IF($E2365=$E2364,$A2364+1,1)</f>
        <v/>
      </c>
      <c r="B2365" t="inlineStr">
        <is>
          <t>REA CHARITABLE TRUST</t>
        </is>
      </c>
      <c r="C2365" t="inlineStr">
        <is>
          <t>26-3671567</t>
        </is>
      </c>
      <c r="D2365" t="inlineStr">
        <is>
          <t>Texas</t>
        </is>
      </c>
      <c r="E2365" t="inlineStr">
        <is>
          <t>TX</t>
        </is>
      </c>
      <c r="F2365" t="n">
        <v>2023</v>
      </c>
      <c r="G2365" t="n">
        <v>1</v>
      </c>
      <c r="H2365" s="13" t="n">
        <v>5648500</v>
      </c>
      <c r="I2365" s="12" t="n">
        <v>205</v>
      </c>
      <c r="J2365" s="13" t="n">
        <v>15000</v>
      </c>
      <c r="K2365" s="13">
        <f>IFERROR($H2365/$I2365,"")</f>
        <v/>
      </c>
      <c r="L2365" s="13" t="n">
        <v>350000</v>
      </c>
      <c r="M2365" t="inlineStr">
        <is>
          <t>VA, NY, KS</t>
        </is>
      </c>
      <c r="N2365" t="inlineStr">
        <is>
          <t>Yes</t>
        </is>
      </c>
      <c r="O2365" t="inlineStr">
        <is>
          <t>Yes</t>
        </is>
      </c>
      <c r="P2365" s="9" t="inlineStr">
        <is>
          <t>https://reacharitabletrust.org/</t>
        </is>
      </c>
      <c r="Q2365" s="9" t="inlineStr">
        <is>
          <t>https://grantcue.com/foundations/rea-charitable-trust-263671567</t>
        </is>
      </c>
    </row>
    <row r="2366">
      <c r="A2366">
        <f>IF($E2366=$E2365,$A2365+1,1)</f>
        <v/>
      </c>
      <c r="B2366" t="inlineStr">
        <is>
          <t>The Henry Foundation</t>
        </is>
      </c>
      <c r="C2366" t="inlineStr">
        <is>
          <t>20-5861163</t>
        </is>
      </c>
      <c r="D2366" t="inlineStr">
        <is>
          <t>Texas</t>
        </is>
      </c>
      <c r="E2366" t="inlineStr">
        <is>
          <t>TX</t>
        </is>
      </c>
      <c r="F2366" t="n">
        <v>2025</v>
      </c>
      <c r="G2366" t="n">
        <v>2</v>
      </c>
      <c r="H2366" s="13" t="n">
        <v>5519554</v>
      </c>
      <c r="I2366" s="12" t="n">
        <v>208</v>
      </c>
      <c r="J2366" s="13" t="n">
        <v>10000</v>
      </c>
      <c r="K2366" s="13">
        <f>IFERROR($H2366/$I2366,"")</f>
        <v/>
      </c>
      <c r="L2366" s="13" t="n">
        <v>400000</v>
      </c>
      <c r="M2366" t="inlineStr">
        <is>
          <t>CO, DC, TN</t>
        </is>
      </c>
      <c r="N2366" t="inlineStr">
        <is>
          <t>Yes</t>
        </is>
      </c>
      <c r="O2366" t="inlineStr">
        <is>
          <t>Yes</t>
        </is>
      </c>
      <c r="P2366" s="9" t="inlineStr">
        <is>
          <t>https://www.henrymidland.org/</t>
        </is>
      </c>
      <c r="Q2366" s="9" t="inlineStr">
        <is>
          <t>https://grantcue.com/foundations/the-henry-foundation-205861163</t>
        </is>
      </c>
    </row>
    <row r="2367">
      <c r="A2367">
        <f>IF($E2367=$E2366,$A2366+1,1)</f>
        <v/>
      </c>
      <c r="B2367" t="inlineStr">
        <is>
          <t>THE LYDA HILL FOUNDATION</t>
        </is>
      </c>
      <c r="C2367" t="inlineStr">
        <is>
          <t>75-2708838</t>
        </is>
      </c>
      <c r="D2367" t="inlineStr">
        <is>
          <t>Texas</t>
        </is>
      </c>
      <c r="E2367" t="inlineStr">
        <is>
          <t>TX</t>
        </is>
      </c>
      <c r="F2367" t="n">
        <v>2024</v>
      </c>
      <c r="G2367" t="n">
        <v>2</v>
      </c>
      <c r="H2367" s="13" t="n">
        <v>5516750</v>
      </c>
      <c r="I2367" s="12" t="n">
        <v>7</v>
      </c>
      <c r="J2367" s="13" t="n">
        <v>500000</v>
      </c>
      <c r="K2367" s="13">
        <f>IFERROR($H2367/$I2367,"")</f>
        <v/>
      </c>
      <c r="L2367" s="13" t="n">
        <v>2500000</v>
      </c>
      <c r="M2367" t="inlineStr">
        <is>
          <t>CA</t>
        </is>
      </c>
      <c r="N2367" t="inlineStr">
        <is>
          <t>No</t>
        </is>
      </c>
      <c r="O2367" t="inlineStr">
        <is>
          <t>Not stated</t>
        </is>
      </c>
      <c r="Q2367" s="9" t="inlineStr">
        <is>
          <t>https://grantcue.com/foundations/the-lyda-hill-foundation-752708838</t>
        </is>
      </c>
    </row>
    <row r="2368">
      <c r="A2368">
        <f>IF($E2368=$E2367,$A2367+1,1)</f>
        <v/>
      </c>
      <c r="B2368" t="inlineStr">
        <is>
          <t>TJ BROWN &amp; CA LUPTON FOUNDATION</t>
        </is>
      </c>
      <c r="C2368" t="inlineStr">
        <is>
          <t>75-0992690</t>
        </is>
      </c>
      <c r="D2368" t="inlineStr">
        <is>
          <t>Texas</t>
        </is>
      </c>
      <c r="E2368" t="inlineStr">
        <is>
          <t>TX</t>
        </is>
      </c>
      <c r="F2368" t="n">
        <v>2025</v>
      </c>
      <c r="G2368" t="n">
        <v>2</v>
      </c>
      <c r="H2368" s="13" t="n">
        <v>5511667</v>
      </c>
      <c r="I2368" s="12" t="n">
        <v>39</v>
      </c>
      <c r="J2368" s="13" t="n">
        <v>35000</v>
      </c>
      <c r="K2368" s="13">
        <f>IFERROR($H2368/$I2368,"")</f>
        <v/>
      </c>
      <c r="L2368" s="13" t="n">
        <v>1000000</v>
      </c>
      <c r="M2368" t="inlineStr">
        <is>
          <t>DC, NY</t>
        </is>
      </c>
      <c r="N2368" t="inlineStr">
        <is>
          <t>Yes</t>
        </is>
      </c>
      <c r="O2368" t="inlineStr">
        <is>
          <t>Not stated</t>
        </is>
      </c>
      <c r="Q2368" s="9" t="inlineStr">
        <is>
          <t>https://grantcue.com/foundations/tj-brown-and-ca-lupton-foundation-750992690</t>
        </is>
      </c>
    </row>
    <row r="2369">
      <c r="A2369">
        <f>IF($E2369=$E2368,$A2368+1,1)</f>
        <v/>
      </c>
      <c r="B2369" t="inlineStr">
        <is>
          <t>THE ALCON FOUNDATION INC</t>
        </is>
      </c>
      <c r="C2369" t="inlineStr">
        <is>
          <t>20-0166600</t>
        </is>
      </c>
      <c r="D2369" t="inlineStr">
        <is>
          <t>Texas</t>
        </is>
      </c>
      <c r="E2369" t="inlineStr">
        <is>
          <t>TX</t>
        </is>
      </c>
      <c r="F2369" t="n">
        <v>2024</v>
      </c>
      <c r="G2369" t="n">
        <v>1</v>
      </c>
      <c r="H2369" s="13" t="n">
        <v>5505000</v>
      </c>
      <c r="I2369" s="12" t="n">
        <v>99</v>
      </c>
      <c r="J2369" s="13" t="n">
        <v>10000</v>
      </c>
      <c r="K2369" s="13">
        <f>IFERROR($H2369/$I2369,"")</f>
        <v/>
      </c>
      <c r="L2369" s="13" t="n">
        <v>1500000</v>
      </c>
      <c r="M2369" t="inlineStr">
        <is>
          <t>NY, CA, MA</t>
        </is>
      </c>
      <c r="N2369" t="inlineStr">
        <is>
          <t>Yes</t>
        </is>
      </c>
      <c r="O2369" t="inlineStr">
        <is>
          <t>Yes</t>
        </is>
      </c>
      <c r="Q2369" s="9" t="inlineStr">
        <is>
          <t>https://grantcue.com/foundations/the-alcon-foundation-inc-200166600</t>
        </is>
      </c>
    </row>
    <row r="2370">
      <c r="A2370">
        <f>IF($E2370=$E2369,$A2369+1,1)</f>
        <v/>
      </c>
      <c r="B2370" t="inlineStr">
        <is>
          <t>LEO POTISHMAN FOUNDATION XXXXX3002</t>
        </is>
      </c>
      <c r="C2370" t="inlineStr">
        <is>
          <t>75-6314202</t>
        </is>
      </c>
      <c r="D2370" t="inlineStr">
        <is>
          <t>Texas</t>
        </is>
      </c>
      <c r="E2370" t="inlineStr">
        <is>
          <t>TX</t>
        </is>
      </c>
      <c r="F2370" t="n">
        <v>2024</v>
      </c>
      <c r="G2370" t="n">
        <v>1</v>
      </c>
      <c r="H2370" s="13" t="n">
        <v>5450000</v>
      </c>
      <c r="I2370" s="12" t="n">
        <v>29</v>
      </c>
      <c r="J2370" s="13" t="n">
        <v>75000</v>
      </c>
      <c r="K2370" s="13">
        <f>IFERROR($H2370/$I2370,"")</f>
        <v/>
      </c>
      <c r="L2370" s="13" t="n">
        <v>800000</v>
      </c>
      <c r="N2370" t="inlineStr">
        <is>
          <t>Yes</t>
        </is>
      </c>
      <c r="O2370" t="inlineStr">
        <is>
          <t>Not stated</t>
        </is>
      </c>
      <c r="Q2370" s="9" t="inlineStr">
        <is>
          <t>https://grantcue.com/foundations/leo-potishman-foundation-xxxxx3002-756314202</t>
        </is>
      </c>
    </row>
    <row r="2371">
      <c r="A2371">
        <f>IF($E2371=$E2370,$A2370+1,1)</f>
        <v/>
      </c>
      <c r="B2371" t="inlineStr">
        <is>
          <t>Garver Black Hilyard Family Foundation</t>
        </is>
      </c>
      <c r="C2371" t="inlineStr">
        <is>
          <t>76-0556696</t>
        </is>
      </c>
      <c r="D2371" t="inlineStr">
        <is>
          <t>Texas</t>
        </is>
      </c>
      <c r="E2371" t="inlineStr">
        <is>
          <t>TX</t>
        </is>
      </c>
      <c r="F2371" t="n">
        <v>2025</v>
      </c>
      <c r="G2371" t="n">
        <v>2</v>
      </c>
      <c r="H2371" s="13" t="n">
        <v>5440340</v>
      </c>
      <c r="I2371" s="12" t="n">
        <v>108</v>
      </c>
      <c r="J2371" s="13" t="n">
        <v>20000</v>
      </c>
      <c r="K2371" s="13">
        <f>IFERROR($H2371/$I2371,"")</f>
        <v/>
      </c>
      <c r="L2371" s="13" t="n">
        <v>519400</v>
      </c>
      <c r="M2371" t="inlineStr">
        <is>
          <t>KY, NC, CT</t>
        </is>
      </c>
      <c r="N2371" t="inlineStr">
        <is>
          <t>No</t>
        </is>
      </c>
      <c r="O2371" t="inlineStr">
        <is>
          <t>Not stated</t>
        </is>
      </c>
      <c r="Q2371" s="9" t="inlineStr">
        <is>
          <t>https://grantcue.com/foundations/garver-black-hilyard-family-foundation-760556696</t>
        </is>
      </c>
    </row>
    <row r="2372">
      <c r="A2372">
        <f>IF($E2372=$E2371,$A2371+1,1)</f>
        <v/>
      </c>
      <c r="B2372" t="inlineStr">
        <is>
          <t>The Josephine Hughes Sterling Foundation</t>
        </is>
      </c>
      <c r="C2372" t="inlineStr">
        <is>
          <t>27-3664186</t>
        </is>
      </c>
      <c r="D2372" t="inlineStr">
        <is>
          <t>Texas</t>
        </is>
      </c>
      <c r="E2372" t="inlineStr">
        <is>
          <t>TX</t>
        </is>
      </c>
      <c r="F2372" t="n">
        <v>2025</v>
      </c>
      <c r="G2372" t="n">
        <v>2</v>
      </c>
      <c r="H2372" s="13" t="n">
        <v>5422500</v>
      </c>
      <c r="I2372" s="12" t="n">
        <v>95</v>
      </c>
      <c r="J2372" s="13" t="n">
        <v>25000</v>
      </c>
      <c r="K2372" s="13">
        <f>IFERROR($H2372/$I2372,"")</f>
        <v/>
      </c>
      <c r="L2372" s="13" t="n">
        <v>1000000</v>
      </c>
      <c r="M2372" t="inlineStr">
        <is>
          <t>NM, CA, VA</t>
        </is>
      </c>
      <c r="N2372" t="inlineStr">
        <is>
          <t>No</t>
        </is>
      </c>
      <c r="O2372" t="inlineStr">
        <is>
          <t>Not stated</t>
        </is>
      </c>
      <c r="Q2372" s="9" t="inlineStr">
        <is>
          <t>https://grantcue.com/foundations/the-josephine-hughes-sterling-foundation-273664186</t>
        </is>
      </c>
    </row>
    <row r="2373">
      <c r="A2373">
        <f>IF($E2373=$E2372,$A2372+1,1)</f>
        <v/>
      </c>
      <c r="B2373" t="inlineStr">
        <is>
          <t>THE GAYDEN FAMILY FOUNDATION</t>
        </is>
      </c>
      <c r="C2373" t="inlineStr">
        <is>
          <t>75-6563143</t>
        </is>
      </c>
      <c r="D2373" t="inlineStr">
        <is>
          <t>Texas</t>
        </is>
      </c>
      <c r="E2373" t="inlineStr">
        <is>
          <t>TX</t>
        </is>
      </c>
      <c r="F2373" t="n">
        <v>2024</v>
      </c>
      <c r="G2373" t="n">
        <v>1</v>
      </c>
      <c r="H2373" s="13" t="n">
        <v>5421500</v>
      </c>
      <c r="I2373" s="12" t="n">
        <v>55</v>
      </c>
      <c r="J2373" s="13" t="n">
        <v>50000</v>
      </c>
      <c r="K2373" s="13">
        <f>IFERROR($H2373/$I2373,"")</f>
        <v/>
      </c>
      <c r="L2373" s="13" t="n">
        <v>1200000</v>
      </c>
      <c r="M2373" t="inlineStr">
        <is>
          <t>NY, GA, VA</t>
        </is>
      </c>
      <c r="N2373" t="inlineStr">
        <is>
          <t>No</t>
        </is>
      </c>
      <c r="O2373" t="inlineStr">
        <is>
          <t>Not stated</t>
        </is>
      </c>
      <c r="Q2373" s="9" t="inlineStr">
        <is>
          <t>https://grantcue.com/foundations/the-gayden-family-foundation-756563143</t>
        </is>
      </c>
    </row>
    <row r="2374">
      <c r="A2374">
        <f>IF($E2374=$E2373,$A2373+1,1)</f>
        <v/>
      </c>
      <c r="B2374" t="inlineStr">
        <is>
          <t>KOZMETSKY FAMILY FOUNDATION</t>
        </is>
      </c>
      <c r="C2374" t="inlineStr">
        <is>
          <t>47-2082155</t>
        </is>
      </c>
      <c r="D2374" t="inlineStr">
        <is>
          <t>Texas</t>
        </is>
      </c>
      <c r="E2374" t="inlineStr">
        <is>
          <t>TX</t>
        </is>
      </c>
      <c r="F2374" t="n">
        <v>2024</v>
      </c>
      <c r="G2374" t="n">
        <v>2</v>
      </c>
      <c r="H2374" s="13" t="n">
        <v>5395000</v>
      </c>
      <c r="I2374" s="12" t="n">
        <v>45</v>
      </c>
      <c r="J2374" s="13" t="n">
        <v>110000</v>
      </c>
      <c r="K2374" s="13">
        <f>IFERROR($H2374/$I2374,"")</f>
        <v/>
      </c>
      <c r="L2374" s="13" t="n">
        <v>400000</v>
      </c>
      <c r="M2374" t="inlineStr">
        <is>
          <t>VA, RI, NY</t>
        </is>
      </c>
      <c r="N2374" t="inlineStr">
        <is>
          <t>No</t>
        </is>
      </c>
      <c r="O2374" t="inlineStr">
        <is>
          <t>Not stated</t>
        </is>
      </c>
      <c r="Q2374" s="9" t="inlineStr">
        <is>
          <t>https://grantcue.com/foundations/kozmetsky-family-foundation-472082155</t>
        </is>
      </c>
    </row>
    <row r="2375">
      <c r="A2375">
        <f>IF($E2375=$E2374,$A2374+1,1)</f>
        <v/>
      </c>
      <c r="B2375" t="inlineStr">
        <is>
          <t>Boone Family Foundation</t>
        </is>
      </c>
      <c r="C2375" t="inlineStr">
        <is>
          <t>26-1407294</t>
        </is>
      </c>
      <c r="D2375" t="inlineStr">
        <is>
          <t>Texas</t>
        </is>
      </c>
      <c r="E2375" t="inlineStr">
        <is>
          <t>TX</t>
        </is>
      </c>
      <c r="F2375" t="n">
        <v>2024</v>
      </c>
      <c r="G2375" t="n">
        <v>1</v>
      </c>
      <c r="H2375" s="13" t="n">
        <v>5325666</v>
      </c>
      <c r="I2375" s="12" t="n">
        <v>38</v>
      </c>
      <c r="J2375" s="13" t="n">
        <v>100000</v>
      </c>
      <c r="K2375" s="13">
        <f>IFERROR($H2375/$I2375,"")</f>
        <v/>
      </c>
      <c r="L2375" s="13" t="n">
        <v>1000000</v>
      </c>
      <c r="M2375" t="inlineStr">
        <is>
          <t>CA, DC, NY</t>
        </is>
      </c>
      <c r="N2375" t="inlineStr">
        <is>
          <t>No</t>
        </is>
      </c>
      <c r="O2375" t="inlineStr">
        <is>
          <t>Not stated</t>
        </is>
      </c>
      <c r="Q2375" s="9" t="inlineStr">
        <is>
          <t>https://grantcue.com/foundations/boone-family-foundation-261407294</t>
        </is>
      </c>
    </row>
    <row r="2376">
      <c r="A2376">
        <f>IF($E2376=$E2375,$A2375+1,1)</f>
        <v/>
      </c>
      <c r="B2376" t="inlineStr">
        <is>
          <t>15TH STREET FOUNDATION</t>
        </is>
      </c>
      <c r="C2376" t="inlineStr">
        <is>
          <t>88-2039595</t>
        </is>
      </c>
      <c r="D2376" t="inlineStr">
        <is>
          <t>Texas</t>
        </is>
      </c>
      <c r="E2376" t="inlineStr">
        <is>
          <t>TX</t>
        </is>
      </c>
      <c r="F2376" t="n">
        <v>2025</v>
      </c>
      <c r="G2376" t="n">
        <v>2</v>
      </c>
      <c r="H2376" s="13" t="n">
        <v>5323531</v>
      </c>
      <c r="I2376" s="12" t="n">
        <v>27</v>
      </c>
      <c r="J2376" s="13" t="n">
        <v>150001</v>
      </c>
      <c r="K2376" s="13">
        <f>IFERROR($H2376/$I2376,"")</f>
        <v/>
      </c>
      <c r="L2376" s="13" t="n">
        <v>550002</v>
      </c>
      <c r="M2376" t="inlineStr">
        <is>
          <t>ID, KS, AR</t>
        </is>
      </c>
      <c r="N2376" t="inlineStr">
        <is>
          <t>Yes</t>
        </is>
      </c>
      <c r="O2376" t="inlineStr">
        <is>
          <t>Not stated</t>
        </is>
      </c>
      <c r="Q2376" s="9" t="inlineStr">
        <is>
          <t>https://grantcue.com/foundations/15th-street-foundation-882039595</t>
        </is>
      </c>
    </row>
    <row r="2377">
      <c r="A2377">
        <f>IF($E2377=$E2376,$A2376+1,1)</f>
        <v/>
      </c>
      <c r="B2377" t="inlineStr">
        <is>
          <t>JON AND LINDA HALBERT FAMILY FOUNDATION</t>
        </is>
      </c>
      <c r="C2377" t="inlineStr">
        <is>
          <t>47-0929091</t>
        </is>
      </c>
      <c r="D2377" t="inlineStr">
        <is>
          <t>Texas</t>
        </is>
      </c>
      <c r="E2377" t="inlineStr">
        <is>
          <t>TX</t>
        </is>
      </c>
      <c r="F2377" t="n">
        <v>2025</v>
      </c>
      <c r="G2377" t="n">
        <v>2</v>
      </c>
      <c r="H2377" s="13" t="n">
        <v>5239335</v>
      </c>
      <c r="I2377" s="12" t="n">
        <v>23</v>
      </c>
      <c r="J2377" s="13" t="n">
        <v>50000</v>
      </c>
      <c r="K2377" s="13">
        <f>IFERROR($H2377/$I2377,"")</f>
        <v/>
      </c>
      <c r="L2377" s="13" t="n">
        <v>2305000</v>
      </c>
      <c r="M2377" t="inlineStr">
        <is>
          <t>MD, NY, AR</t>
        </is>
      </c>
      <c r="N2377" t="inlineStr">
        <is>
          <t>Yes</t>
        </is>
      </c>
      <c r="O2377" t="inlineStr">
        <is>
          <t>Not stated</t>
        </is>
      </c>
      <c r="Q2377" s="9" t="inlineStr">
        <is>
          <t>https://grantcue.com/foundations/jon-and-linda-halbert-family-foundation-470929091</t>
        </is>
      </c>
    </row>
    <row r="2378">
      <c r="A2378">
        <f>IF($E2378=$E2377,$A2377+1,1)</f>
        <v/>
      </c>
      <c r="B2378" t="inlineStr">
        <is>
          <t>THE SUMMERLEE FOUNDATION</t>
        </is>
      </c>
      <c r="C2378" t="inlineStr">
        <is>
          <t>75-2252355</t>
        </is>
      </c>
      <c r="D2378" t="inlineStr">
        <is>
          <t>Texas</t>
        </is>
      </c>
      <c r="E2378" t="inlineStr">
        <is>
          <t>TX</t>
        </is>
      </c>
      <c r="F2378" t="n">
        <v>2024</v>
      </c>
      <c r="G2378" t="n">
        <v>2</v>
      </c>
      <c r="H2378" s="13" t="n">
        <v>5223865</v>
      </c>
      <c r="I2378" s="12" t="n">
        <v>383</v>
      </c>
      <c r="J2378" s="13" t="n">
        <v>10000</v>
      </c>
      <c r="K2378" s="13">
        <f>IFERROR($H2378/$I2378,"")</f>
        <v/>
      </c>
      <c r="L2378" s="13" t="n">
        <v>150000</v>
      </c>
      <c r="M2378" t="inlineStr">
        <is>
          <t>CA, WA, NY</t>
        </is>
      </c>
      <c r="N2378" t="inlineStr">
        <is>
          <t>Yes</t>
        </is>
      </c>
      <c r="O2378" t="inlineStr">
        <is>
          <t>Yes</t>
        </is>
      </c>
      <c r="P2378" s="9" t="inlineStr">
        <is>
          <t>https://www.summerlee.org/</t>
        </is>
      </c>
      <c r="Q2378" s="9" t="inlineStr">
        <is>
          <t>https://grantcue.com/foundations/the-summerlee-foundation-752252355</t>
        </is>
      </c>
    </row>
    <row r="2379">
      <c r="A2379">
        <f>IF($E2379=$E2378,$A2378+1,1)</f>
        <v/>
      </c>
      <c r="B2379" t="inlineStr">
        <is>
          <t>HARTE CHARITABLE FOUNDATION</t>
        </is>
      </c>
      <c r="C2379" t="inlineStr">
        <is>
          <t>45-0489907</t>
        </is>
      </c>
      <c r="D2379" t="inlineStr">
        <is>
          <t>Texas</t>
        </is>
      </c>
      <c r="E2379" t="inlineStr">
        <is>
          <t>TX</t>
        </is>
      </c>
      <c r="F2379" t="n">
        <v>2024</v>
      </c>
      <c r="G2379" t="n">
        <v>2</v>
      </c>
      <c r="H2379" s="13" t="n">
        <v>5182283</v>
      </c>
      <c r="I2379" s="12" t="n">
        <v>14</v>
      </c>
      <c r="J2379" s="13" t="n">
        <v>259301.5</v>
      </c>
      <c r="K2379" s="13">
        <f>IFERROR($H2379/$I2379,"")</f>
        <v/>
      </c>
      <c r="L2379" s="13" t="n">
        <v>1000000</v>
      </c>
      <c r="M2379" t="inlineStr">
        <is>
          <t>ME, CA</t>
        </is>
      </c>
      <c r="N2379" t="inlineStr">
        <is>
          <t>No</t>
        </is>
      </c>
      <c r="O2379" t="inlineStr">
        <is>
          <t>Not stated</t>
        </is>
      </c>
      <c r="Q2379" s="9" t="inlineStr">
        <is>
          <t>https://grantcue.com/foundations/harte-charitable-foundation-450489907</t>
        </is>
      </c>
    </row>
    <row r="2380">
      <c r="A2380">
        <f>IF($E2380=$E2379,$A2379+1,1)</f>
        <v/>
      </c>
      <c r="B2380" t="inlineStr">
        <is>
          <t>SADLER FAMILY FOUNDATION</t>
        </is>
      </c>
      <c r="C2380" t="inlineStr">
        <is>
          <t>75-2918989</t>
        </is>
      </c>
      <c r="D2380" t="inlineStr">
        <is>
          <t>Texas</t>
        </is>
      </c>
      <c r="E2380" t="inlineStr">
        <is>
          <t>TX</t>
        </is>
      </c>
      <c r="F2380" t="n">
        <v>2024</v>
      </c>
      <c r="G2380" t="n">
        <v>2</v>
      </c>
      <c r="H2380" s="13" t="n">
        <v>5112033</v>
      </c>
      <c r="I2380" s="12" t="n">
        <v>70</v>
      </c>
      <c r="J2380" s="13" t="n">
        <v>9913.5</v>
      </c>
      <c r="K2380" s="13">
        <f>IFERROR($H2380/$I2380,"")</f>
        <v/>
      </c>
      <c r="L2380" s="13" t="n">
        <v>1340000</v>
      </c>
      <c r="M2380" t="inlineStr">
        <is>
          <t>IN, GA, NC</t>
        </is>
      </c>
      <c r="N2380" t="inlineStr">
        <is>
          <t>Yes</t>
        </is>
      </c>
      <c r="O2380" t="inlineStr">
        <is>
          <t>Not stated</t>
        </is>
      </c>
      <c r="P2380" s="9" t="inlineStr">
        <is>
          <t>https://sadlerfamilyfoundation.org/</t>
        </is>
      </c>
      <c r="Q2380" s="9" t="inlineStr">
        <is>
          <t>https://grantcue.com/foundations/sadler-family-foundation-752918989</t>
        </is>
      </c>
    </row>
    <row r="2381">
      <c r="A2381">
        <f>IF($E2381=$E2380,$A2380+1,1)</f>
        <v/>
      </c>
      <c r="B2381" t="inlineStr">
        <is>
          <t>John S Dunn Foundation</t>
        </is>
      </c>
      <c r="C2381" t="inlineStr">
        <is>
          <t>74-1933660</t>
        </is>
      </c>
      <c r="D2381" t="inlineStr">
        <is>
          <t>Texas</t>
        </is>
      </c>
      <c r="E2381" t="inlineStr">
        <is>
          <t>TX</t>
        </is>
      </c>
      <c r="F2381" t="n">
        <v>2024</v>
      </c>
      <c r="G2381" t="n">
        <v>1</v>
      </c>
      <c r="H2381" s="13" t="n">
        <v>5107452</v>
      </c>
      <c r="I2381" s="12" t="n">
        <v>45</v>
      </c>
      <c r="J2381" s="13" t="n">
        <v>50000</v>
      </c>
      <c r="K2381" s="13">
        <f>IFERROR($H2381/$I2381,"")</f>
        <v/>
      </c>
      <c r="L2381" s="13" t="n">
        <v>2000000</v>
      </c>
      <c r="M2381" t="inlineStr">
        <is>
          <t>AL</t>
        </is>
      </c>
      <c r="N2381" t="inlineStr">
        <is>
          <t>Yes</t>
        </is>
      </c>
      <c r="O2381" t="inlineStr">
        <is>
          <t>Not stated</t>
        </is>
      </c>
      <c r="P2381" s="9" t="inlineStr">
        <is>
          <t>https://johnsdunnfoundation.org/</t>
        </is>
      </c>
      <c r="Q2381" s="9" t="inlineStr">
        <is>
          <t>https://grantcue.com/foundations/john-s-dunn-foundation-741933660</t>
        </is>
      </c>
    </row>
    <row r="2382">
      <c r="A2382">
        <f>IF($E2382=$E2381,$A2381+1,1)</f>
        <v/>
      </c>
      <c r="B2382" t="inlineStr">
        <is>
          <t>GOOD START FOUNDATION</t>
        </is>
      </c>
      <c r="C2382" t="inlineStr">
        <is>
          <t>27-2983295</t>
        </is>
      </c>
      <c r="D2382" t="inlineStr">
        <is>
          <t>Texas</t>
        </is>
      </c>
      <c r="E2382" t="inlineStr">
        <is>
          <t>TX</t>
        </is>
      </c>
      <c r="F2382" t="n">
        <v>2024</v>
      </c>
      <c r="G2382" t="n">
        <v>1</v>
      </c>
      <c r="H2382" s="13" t="n">
        <v>5056416</v>
      </c>
      <c r="I2382" s="12" t="n">
        <v>7</v>
      </c>
      <c r="J2382" s="13" t="n">
        <v>722869</v>
      </c>
      <c r="K2382" s="13">
        <f>IFERROR($H2382/$I2382,"")</f>
        <v/>
      </c>
      <c r="L2382" s="13" t="n">
        <v>2000000</v>
      </c>
      <c r="M2382" t="inlineStr">
        <is>
          <t>OK</t>
        </is>
      </c>
      <c r="N2382" t="inlineStr">
        <is>
          <t>No</t>
        </is>
      </c>
      <c r="O2382" t="inlineStr">
        <is>
          <t>Not stated</t>
        </is>
      </c>
      <c r="Q2382" s="9" t="inlineStr">
        <is>
          <t>https://grantcue.com/foundations/good-start-foundation-272983295</t>
        </is>
      </c>
    </row>
    <row r="2383">
      <c r="A2383">
        <f>IF($E2383=$E2382,$A2382+1,1)</f>
        <v/>
      </c>
      <c r="B2383" t="inlineStr">
        <is>
          <t>JAMES A BUDDY DAVIDSON CHARITABLE FOUNDATION</t>
        </is>
      </c>
      <c r="C2383" t="inlineStr">
        <is>
          <t>73-1627705</t>
        </is>
      </c>
      <c r="D2383" t="inlineStr">
        <is>
          <t>Texas</t>
        </is>
      </c>
      <c r="E2383" t="inlineStr">
        <is>
          <t>TX</t>
        </is>
      </c>
      <c r="F2383" t="n">
        <v>2024</v>
      </c>
      <c r="G2383" t="n">
        <v>1</v>
      </c>
      <c r="H2383" s="13" t="n">
        <v>5043772</v>
      </c>
      <c r="I2383" s="12" t="n">
        <v>72</v>
      </c>
      <c r="J2383" s="13" t="n">
        <v>39647.5</v>
      </c>
      <c r="K2383" s="13">
        <f>IFERROR($H2383/$I2383,"")</f>
        <v/>
      </c>
      <c r="L2383" s="13" t="n">
        <v>350000</v>
      </c>
      <c r="M2383" t="inlineStr">
        <is>
          <t>UT, VA</t>
        </is>
      </c>
      <c r="N2383" t="inlineStr">
        <is>
          <t>Yes</t>
        </is>
      </c>
      <c r="O2383" t="inlineStr">
        <is>
          <t>Not stated</t>
        </is>
      </c>
      <c r="Q2383" s="9" t="inlineStr">
        <is>
          <t>https://grantcue.com/foundations/james-a-buddy-davidson-charitable-foundation-731627705</t>
        </is>
      </c>
    </row>
    <row r="2384">
      <c r="A2384">
        <f>IF($E2384=$E2383,$A2383+1,1)</f>
        <v/>
      </c>
      <c r="B2384" t="inlineStr">
        <is>
          <t>KEN W DAVIS FOUNDATION</t>
        </is>
      </c>
      <c r="C2384" t="inlineStr">
        <is>
          <t>75-6012722</t>
        </is>
      </c>
      <c r="D2384" t="inlineStr">
        <is>
          <t>Texas</t>
        </is>
      </c>
      <c r="E2384" t="inlineStr">
        <is>
          <t>TX</t>
        </is>
      </c>
      <c r="F2384" t="n">
        <v>2025</v>
      </c>
      <c r="G2384" t="n">
        <v>2</v>
      </c>
      <c r="H2384" s="13" t="n">
        <v>5000000</v>
      </c>
      <c r="I2384" s="12" t="n">
        <v>247</v>
      </c>
      <c r="J2384" s="13" t="n">
        <v>15500</v>
      </c>
      <c r="K2384" s="13">
        <f>IFERROR($H2384/$I2384,"")</f>
        <v/>
      </c>
      <c r="L2384" s="13" t="n">
        <v>70000</v>
      </c>
      <c r="M2384" t="inlineStr">
        <is>
          <t>TN, CO, DC</t>
        </is>
      </c>
      <c r="N2384" t="inlineStr">
        <is>
          <t>Yes</t>
        </is>
      </c>
      <c r="O2384" t="inlineStr">
        <is>
          <t>Yes</t>
        </is>
      </c>
      <c r="Q2384" s="9" t="inlineStr">
        <is>
          <t>https://grantcue.com/foundations/ken-w-davis-foundation-756012722</t>
        </is>
      </c>
    </row>
    <row r="2385">
      <c r="A2385">
        <f>IF($E2385=$E2384,$A2384+1,1)</f>
        <v/>
      </c>
      <c r="B2385" t="inlineStr">
        <is>
          <t>DICKSON-ALLEN FOUNDATION</t>
        </is>
      </c>
      <c r="C2385" t="inlineStr">
        <is>
          <t>74-6052983</t>
        </is>
      </c>
      <c r="D2385" t="inlineStr">
        <is>
          <t>Texas</t>
        </is>
      </c>
      <c r="E2385" t="inlineStr">
        <is>
          <t>TX</t>
        </is>
      </c>
      <c r="F2385" t="n">
        <v>2024</v>
      </c>
      <c r="G2385" t="n">
        <v>1</v>
      </c>
      <c r="H2385" s="13" t="n">
        <v>4990410</v>
      </c>
      <c r="I2385" s="12" t="n">
        <v>114</v>
      </c>
      <c r="J2385" s="13" t="n">
        <v>20000</v>
      </c>
      <c r="K2385" s="13">
        <f>IFERROR($H2385/$I2385,"")</f>
        <v/>
      </c>
      <c r="L2385" s="13" t="n">
        <v>785000</v>
      </c>
      <c r="M2385" t="inlineStr">
        <is>
          <t>CA, NY</t>
        </is>
      </c>
      <c r="N2385" t="inlineStr">
        <is>
          <t>Yes</t>
        </is>
      </c>
      <c r="O2385" t="inlineStr">
        <is>
          <t>Yes</t>
        </is>
      </c>
      <c r="Q2385" s="9" t="inlineStr">
        <is>
          <t>https://grantcue.com/foundations/dickson-allen-foundation-746052983</t>
        </is>
      </c>
    </row>
    <row r="2386">
      <c r="A2386">
        <f>IF($E2386=$E2385,$A2385+1,1)</f>
        <v/>
      </c>
      <c r="B2386" t="inlineStr">
        <is>
          <t>ELMA DILL RUSSELL SPENCER FOUNDATION</t>
        </is>
      </c>
      <c r="C2386" t="inlineStr">
        <is>
          <t>74-6060515</t>
        </is>
      </c>
      <c r="D2386" t="inlineStr">
        <is>
          <t>Texas</t>
        </is>
      </c>
      <c r="E2386" t="inlineStr">
        <is>
          <t>TX</t>
        </is>
      </c>
      <c r="F2386" t="n">
        <v>2024</v>
      </c>
      <c r="G2386" t="n">
        <v>1</v>
      </c>
      <c r="H2386" s="13" t="n">
        <v>4960849</v>
      </c>
      <c r="I2386" s="12" t="n">
        <v>38</v>
      </c>
      <c r="J2386" s="13" t="n">
        <v>57225</v>
      </c>
      <c r="K2386" s="13">
        <f>IFERROR($H2386/$I2386,"")</f>
        <v/>
      </c>
      <c r="L2386" s="13" t="n">
        <v>1125000</v>
      </c>
      <c r="M2386" t="inlineStr">
        <is>
          <t>NY</t>
        </is>
      </c>
      <c r="N2386" t="inlineStr">
        <is>
          <t>No</t>
        </is>
      </c>
      <c r="O2386" t="inlineStr">
        <is>
          <t>Not stated</t>
        </is>
      </c>
      <c r="Q2386" s="9" t="inlineStr">
        <is>
          <t>https://grantcue.com/foundations/elma-dill-russell-spencer-foundation-746060515</t>
        </is>
      </c>
    </row>
    <row r="2387">
      <c r="A2387">
        <f>IF($E2387=$E2386,$A2386+1,1)</f>
        <v/>
      </c>
      <c r="B2387" t="inlineStr">
        <is>
          <t>THE JENSEN PROJECT INC</t>
        </is>
      </c>
      <c r="C2387" t="inlineStr">
        <is>
          <t>84-3529599</t>
        </is>
      </c>
      <c r="D2387" t="inlineStr">
        <is>
          <t>Texas</t>
        </is>
      </c>
      <c r="E2387" t="inlineStr">
        <is>
          <t>TX</t>
        </is>
      </c>
      <c r="F2387" t="n">
        <v>2024</v>
      </c>
      <c r="G2387" t="n">
        <v>1</v>
      </c>
      <c r="H2387" s="13" t="n">
        <v>4948620</v>
      </c>
      <c r="I2387" s="12" t="n">
        <v>40</v>
      </c>
      <c r="J2387" s="13" t="n">
        <v>100000</v>
      </c>
      <c r="K2387" s="13">
        <f>IFERROR($H2387/$I2387,"")</f>
        <v/>
      </c>
      <c r="L2387" s="13" t="n">
        <v>580500</v>
      </c>
      <c r="M2387" t="inlineStr">
        <is>
          <t>DC, NY, CA</t>
        </is>
      </c>
      <c r="N2387" t="inlineStr">
        <is>
          <t>No</t>
        </is>
      </c>
      <c r="O2387" t="inlineStr">
        <is>
          <t>Not stated</t>
        </is>
      </c>
      <c r="Q2387" s="9" t="inlineStr">
        <is>
          <t>https://grantcue.com/foundations/the-jensen-project-inc-843529599</t>
        </is>
      </c>
    </row>
    <row r="2388">
      <c r="A2388">
        <f>IF($E2388=$E2387,$A2387+1,1)</f>
        <v/>
      </c>
      <c r="B2388" t="inlineStr">
        <is>
          <t>TLC FOUNDATION FROM THE HEART</t>
        </is>
      </c>
      <c r="C2388" t="inlineStr">
        <is>
          <t>46-5732072</t>
        </is>
      </c>
      <c r="D2388" t="inlineStr">
        <is>
          <t>Texas</t>
        </is>
      </c>
      <c r="E2388" t="inlineStr">
        <is>
          <t>TX</t>
        </is>
      </c>
      <c r="F2388" t="n">
        <v>2024</v>
      </c>
      <c r="G2388" t="n">
        <v>1</v>
      </c>
      <c r="H2388" s="13" t="n">
        <v>4934500</v>
      </c>
      <c r="I2388" s="12" t="n">
        <v>22</v>
      </c>
      <c r="J2388" s="13" t="n">
        <v>50000</v>
      </c>
      <c r="K2388" s="13">
        <f>IFERROR($H2388/$I2388,"")</f>
        <v/>
      </c>
      <c r="L2388" s="13" t="n">
        <v>1600000</v>
      </c>
      <c r="M2388" t="inlineStr">
        <is>
          <t>NM, PA</t>
        </is>
      </c>
      <c r="N2388" t="inlineStr">
        <is>
          <t>No</t>
        </is>
      </c>
      <c r="O2388" t="inlineStr">
        <is>
          <t>Not stated</t>
        </is>
      </c>
      <c r="Q2388" s="9" t="inlineStr">
        <is>
          <t>https://grantcue.com/foundations/tlc-foundation-from-the-heart-465732072</t>
        </is>
      </c>
    </row>
    <row r="2389">
      <c r="A2389">
        <f>IF($E2389=$E2388,$A2388+1,1)</f>
        <v/>
      </c>
      <c r="B2389" t="inlineStr">
        <is>
          <t>Marti Foundation</t>
        </is>
      </c>
      <c r="C2389" t="inlineStr">
        <is>
          <t>75-2265837</t>
        </is>
      </c>
      <c r="D2389" t="inlineStr">
        <is>
          <t>Texas</t>
        </is>
      </c>
      <c r="E2389" t="inlineStr">
        <is>
          <t>TX</t>
        </is>
      </c>
      <c r="F2389" t="n">
        <v>2025</v>
      </c>
      <c r="G2389" t="n">
        <v>5</v>
      </c>
      <c r="H2389" s="13" t="n">
        <v>4916250</v>
      </c>
      <c r="I2389" s="12" t="n">
        <v>5</v>
      </c>
      <c r="J2389" s="13" t="n">
        <v>996800</v>
      </c>
      <c r="K2389" s="13">
        <f>IFERROR($H2389/$I2389,"")</f>
        <v/>
      </c>
      <c r="L2389" s="13" t="n">
        <v>1083450</v>
      </c>
      <c r="N2389" t="inlineStr">
        <is>
          <t>Yes</t>
        </is>
      </c>
      <c r="O2389" t="inlineStr">
        <is>
          <t>Yes</t>
        </is>
      </c>
      <c r="Q2389" s="9" t="inlineStr">
        <is>
          <t>https://grantcue.com/foundations/marti-foundation-752265837</t>
        </is>
      </c>
    </row>
    <row r="2390">
      <c r="A2390">
        <f>IF($E2390=$E2389,$A2389+1,1)</f>
        <v/>
      </c>
      <c r="B2390" t="inlineStr">
        <is>
          <t>WILLIAM A SOLOMENE CHARITABLE FOUNDATION</t>
        </is>
      </c>
      <c r="C2390" t="inlineStr">
        <is>
          <t>81-3593260</t>
        </is>
      </c>
      <c r="D2390" t="inlineStr">
        <is>
          <t>Texas</t>
        </is>
      </c>
      <c r="E2390" t="inlineStr">
        <is>
          <t>TX</t>
        </is>
      </c>
      <c r="F2390" t="n">
        <v>2025</v>
      </c>
      <c r="G2390" t="n">
        <v>3</v>
      </c>
      <c r="H2390" s="13" t="n">
        <v>4900000</v>
      </c>
      <c r="I2390" s="12" t="n">
        <v>61</v>
      </c>
      <c r="J2390" s="13" t="n">
        <v>30000</v>
      </c>
      <c r="K2390" s="13">
        <f>IFERROR($H2390/$I2390,"")</f>
        <v/>
      </c>
      <c r="L2390" s="13" t="n">
        <v>1075000</v>
      </c>
      <c r="M2390" t="inlineStr">
        <is>
          <t>MA, CA, UT</t>
        </is>
      </c>
      <c r="N2390" t="inlineStr">
        <is>
          <t>No</t>
        </is>
      </c>
      <c r="O2390" t="inlineStr">
        <is>
          <t>Not stated</t>
        </is>
      </c>
      <c r="Q2390" s="9" t="inlineStr">
        <is>
          <t>https://grantcue.com/foundations/william-a-solomene-charitable-foundation-813593260</t>
        </is>
      </c>
    </row>
    <row r="2391">
      <c r="A2391">
        <f>IF($E2391=$E2390,$A2390+1,1)</f>
        <v/>
      </c>
      <c r="B2391" t="inlineStr">
        <is>
          <t>TEXAS CIVIL WAR MUSEUM INC</t>
        </is>
      </c>
      <c r="C2391" t="inlineStr">
        <is>
          <t>01-0743190</t>
        </is>
      </c>
      <c r="D2391" t="inlineStr">
        <is>
          <t>Texas</t>
        </is>
      </c>
      <c r="E2391" t="inlineStr">
        <is>
          <t>TX</t>
        </is>
      </c>
      <c r="F2391" t="n">
        <v>2024</v>
      </c>
      <c r="G2391" t="n">
        <v>2</v>
      </c>
      <c r="H2391" s="13" t="n">
        <v>4859974</v>
      </c>
      <c r="I2391" s="12" t="n">
        <v>16</v>
      </c>
      <c r="J2391" s="13" t="n">
        <v>200000</v>
      </c>
      <c r="K2391" s="13">
        <f>IFERROR($H2391/$I2391,"")</f>
        <v/>
      </c>
      <c r="L2391" s="13" t="n">
        <v>1774132</v>
      </c>
      <c r="M2391" t="inlineStr">
        <is>
          <t>WA, UT</t>
        </is>
      </c>
      <c r="N2391" t="inlineStr">
        <is>
          <t>No</t>
        </is>
      </c>
      <c r="O2391" t="inlineStr">
        <is>
          <t>Not stated</t>
        </is>
      </c>
      <c r="Q2391" s="9" t="inlineStr">
        <is>
          <t>https://grantcue.com/foundations/texas-civil-war-museum-inc-010743190</t>
        </is>
      </c>
    </row>
    <row r="2392">
      <c r="A2392">
        <f>IF($E2392=$E2391,$A2391+1,1)</f>
        <v/>
      </c>
      <c r="B2392" t="inlineStr">
        <is>
          <t>LUTHER &amp; TERESA KING FAMILY FOUNDATION</t>
        </is>
      </c>
      <c r="C2392" t="inlineStr">
        <is>
          <t>20-3781741</t>
        </is>
      </c>
      <c r="D2392" t="inlineStr">
        <is>
          <t>Texas</t>
        </is>
      </c>
      <c r="E2392" t="inlineStr">
        <is>
          <t>TX</t>
        </is>
      </c>
      <c r="F2392" t="n">
        <v>2024</v>
      </c>
      <c r="G2392" t="n">
        <v>2</v>
      </c>
      <c r="H2392" s="13" t="n">
        <v>4832502</v>
      </c>
      <c r="I2392" s="12" t="n">
        <v>22</v>
      </c>
      <c r="J2392" s="13" t="n">
        <v>25000</v>
      </c>
      <c r="K2392" s="13">
        <f>IFERROR($H2392/$I2392,"")</f>
        <v/>
      </c>
      <c r="L2392" s="13" t="n">
        <v>3328500</v>
      </c>
      <c r="M2392" t="inlineStr">
        <is>
          <t>PA, GA, NJ</t>
        </is>
      </c>
      <c r="N2392" t="inlineStr">
        <is>
          <t>No</t>
        </is>
      </c>
      <c r="O2392" t="inlineStr">
        <is>
          <t>Not stated</t>
        </is>
      </c>
      <c r="Q2392" s="9" t="inlineStr">
        <is>
          <t>https://grantcue.com/foundations/luther-and-teresa-king-family-foundation-203781741</t>
        </is>
      </c>
    </row>
    <row r="2393">
      <c r="A2393">
        <f>IF($E2393=$E2392,$A2392+1,1)</f>
        <v/>
      </c>
      <c r="B2393" t="inlineStr">
        <is>
          <t>FLORA CAMERON FOUNDATION</t>
        </is>
      </c>
      <c r="C2393" t="inlineStr">
        <is>
          <t>74-6038681</t>
        </is>
      </c>
      <c r="D2393" t="inlineStr">
        <is>
          <t>Texas</t>
        </is>
      </c>
      <c r="E2393" t="inlineStr">
        <is>
          <t>TX</t>
        </is>
      </c>
      <c r="F2393" t="n">
        <v>2024</v>
      </c>
      <c r="G2393" t="n">
        <v>2</v>
      </c>
      <c r="H2393" s="13" t="n">
        <v>4822250</v>
      </c>
      <c r="I2393" s="12" t="n">
        <v>10</v>
      </c>
      <c r="J2393" s="13" t="n">
        <v>125000</v>
      </c>
      <c r="K2393" s="13">
        <f>IFERROR($H2393/$I2393,"")</f>
        <v/>
      </c>
      <c r="L2393" s="13" t="n">
        <v>2772250</v>
      </c>
      <c r="M2393" t="inlineStr">
        <is>
          <t>VA</t>
        </is>
      </c>
      <c r="N2393" t="inlineStr">
        <is>
          <t>Yes</t>
        </is>
      </c>
      <c r="O2393" t="inlineStr">
        <is>
          <t>Yes</t>
        </is>
      </c>
      <c r="Q2393" s="9" t="inlineStr">
        <is>
          <t>https://grantcue.com/foundations/flora-cameron-foundation-746038681</t>
        </is>
      </c>
    </row>
    <row r="2394">
      <c r="A2394">
        <f>IF($E2394=$E2393,$A2393+1,1)</f>
        <v/>
      </c>
      <c r="B2394" t="inlineStr">
        <is>
          <t>POSEY FAMILY FOUNDATION</t>
        </is>
      </c>
      <c r="C2394" t="inlineStr">
        <is>
          <t>75-2768325</t>
        </is>
      </c>
      <c r="D2394" t="inlineStr">
        <is>
          <t>Texas</t>
        </is>
      </c>
      <c r="E2394" t="inlineStr">
        <is>
          <t>TX</t>
        </is>
      </c>
      <c r="F2394" t="n">
        <v>2025</v>
      </c>
      <c r="G2394" t="n">
        <v>2</v>
      </c>
      <c r="H2394" s="13" t="n">
        <v>4820000</v>
      </c>
      <c r="I2394" s="12" t="n">
        <v>20</v>
      </c>
      <c r="J2394" s="13" t="n">
        <v>187500</v>
      </c>
      <c r="K2394" s="13">
        <f>IFERROR($H2394/$I2394,"")</f>
        <v/>
      </c>
      <c r="L2394" s="13" t="n">
        <v>1062000</v>
      </c>
      <c r="N2394" t="inlineStr">
        <is>
          <t>No</t>
        </is>
      </c>
      <c r="O2394" t="inlineStr">
        <is>
          <t>Not stated</t>
        </is>
      </c>
      <c r="Q2394" s="9" t="inlineStr">
        <is>
          <t>https://grantcue.com/foundations/posey-family-foundation-752768325</t>
        </is>
      </c>
    </row>
    <row r="2395">
      <c r="A2395">
        <f>IF($E2395=$E2394,$A2394+1,1)</f>
        <v/>
      </c>
      <c r="B2395" t="inlineStr">
        <is>
          <t>HANSEN STEWARDSHIP FOUNDATION</t>
        </is>
      </c>
      <c r="C2395" t="inlineStr">
        <is>
          <t>87-2557013</t>
        </is>
      </c>
      <c r="D2395" t="inlineStr">
        <is>
          <t>Texas</t>
        </is>
      </c>
      <c r="E2395" t="inlineStr">
        <is>
          <t>TX</t>
        </is>
      </c>
      <c r="F2395" t="n">
        <v>2025</v>
      </c>
      <c r="G2395" t="n">
        <v>2</v>
      </c>
      <c r="H2395" s="13" t="n">
        <v>4780810</v>
      </c>
      <c r="I2395" s="12" t="n">
        <v>57</v>
      </c>
      <c r="J2395" s="13" t="n">
        <v>29800</v>
      </c>
      <c r="K2395" s="13">
        <f>IFERROR($H2395/$I2395,"")</f>
        <v/>
      </c>
      <c r="L2395" s="13" t="n">
        <v>494485</v>
      </c>
      <c r="M2395" t="inlineStr">
        <is>
          <t>CO, NJ, TN</t>
        </is>
      </c>
      <c r="N2395" t="inlineStr">
        <is>
          <t>No</t>
        </is>
      </c>
      <c r="O2395" t="inlineStr">
        <is>
          <t>Not stated</t>
        </is>
      </c>
      <c r="Q2395" s="9" t="inlineStr">
        <is>
          <t>https://grantcue.com/foundations/hansen-stewardship-foundation-872557013</t>
        </is>
      </c>
    </row>
    <row r="2396">
      <c r="A2396">
        <f>IF($E2396=$E2395,$A2395+1,1)</f>
        <v/>
      </c>
      <c r="B2396" t="inlineStr">
        <is>
          <t>JAMES B AND LOIS R ARCHER CHARITABLE FOUNDATION</t>
        </is>
      </c>
      <c r="C2396" t="inlineStr">
        <is>
          <t>45-3326925</t>
        </is>
      </c>
      <c r="D2396" t="inlineStr">
        <is>
          <t>Texas</t>
        </is>
      </c>
      <c r="E2396" t="inlineStr">
        <is>
          <t>TX</t>
        </is>
      </c>
      <c r="F2396" t="n">
        <v>2024</v>
      </c>
      <c r="G2396" t="n">
        <v>2</v>
      </c>
      <c r="H2396" s="13" t="n">
        <v>4773235</v>
      </c>
      <c r="I2396" s="12" t="n">
        <v>36</v>
      </c>
      <c r="J2396" s="13" t="n">
        <v>18800</v>
      </c>
      <c r="K2396" s="13">
        <f>IFERROR($H2396/$I2396,"")</f>
        <v/>
      </c>
      <c r="L2396" s="13" t="n">
        <v>1142100</v>
      </c>
      <c r="M2396" t="inlineStr">
        <is>
          <t>TN, DC, CO</t>
        </is>
      </c>
      <c r="N2396" t="inlineStr">
        <is>
          <t>Yes</t>
        </is>
      </c>
      <c r="O2396" t="inlineStr">
        <is>
          <t>Yes</t>
        </is>
      </c>
      <c r="P2396" s="9" t="inlineStr">
        <is>
          <t>https://www.thearcherfoundation.org/</t>
        </is>
      </c>
      <c r="Q2396" s="9" t="inlineStr">
        <is>
          <t>https://grantcue.com/foundations/james-b-and-lois-r-archer-charitable-foundation-453326925</t>
        </is>
      </c>
    </row>
    <row r="2397">
      <c r="A2397">
        <f>IF($E2397=$E2396,$A2396+1,1)</f>
        <v/>
      </c>
      <c r="B2397" t="inlineStr">
        <is>
          <t>HALLIBURTON FOUNDATION INC</t>
        </is>
      </c>
      <c r="C2397" t="inlineStr">
        <is>
          <t>75-1212458</t>
        </is>
      </c>
      <c r="D2397" t="inlineStr">
        <is>
          <t>Texas</t>
        </is>
      </c>
      <c r="E2397" t="inlineStr">
        <is>
          <t>TX</t>
        </is>
      </c>
      <c r="F2397" t="n">
        <v>2024</v>
      </c>
      <c r="G2397" t="n">
        <v>2</v>
      </c>
      <c r="H2397" s="13" t="n">
        <v>4747195</v>
      </c>
      <c r="I2397" s="12" t="n">
        <v>113</v>
      </c>
      <c r="J2397" s="13" t="n">
        <v>20000</v>
      </c>
      <c r="K2397" s="13">
        <f>IFERROR($H2397/$I2397,"")</f>
        <v/>
      </c>
      <c r="L2397" s="13" t="n">
        <v>451139</v>
      </c>
      <c r="M2397" t="inlineStr">
        <is>
          <t>DE, OK, IL</t>
        </is>
      </c>
      <c r="N2397" t="inlineStr">
        <is>
          <t>Yes</t>
        </is>
      </c>
      <c r="O2397" t="inlineStr">
        <is>
          <t>Yes</t>
        </is>
      </c>
      <c r="Q2397" s="9" t="inlineStr">
        <is>
          <t>https://grantcue.com/foundations/halliburton-foundation-inc-751212458</t>
        </is>
      </c>
    </row>
    <row r="2398">
      <c r="A2398">
        <f>IF($E2398=$E2397,$A2397+1,1)</f>
        <v/>
      </c>
      <c r="B2398" t="inlineStr">
        <is>
          <t>EDNAMAE WALSH CHARITABLE TRUST</t>
        </is>
      </c>
      <c r="C2398" t="inlineStr">
        <is>
          <t>99-6524386</t>
        </is>
      </c>
      <c r="D2398" t="inlineStr">
        <is>
          <t>Texas</t>
        </is>
      </c>
      <c r="E2398" t="inlineStr">
        <is>
          <t>TX</t>
        </is>
      </c>
      <c r="F2398" t="n">
        <v>2024</v>
      </c>
      <c r="G2398" t="n">
        <v>1</v>
      </c>
      <c r="H2398" s="13" t="n">
        <v>4724020</v>
      </c>
      <c r="I2398" s="12" t="n">
        <v>7</v>
      </c>
      <c r="J2398" s="13" t="n">
        <v>300000</v>
      </c>
      <c r="K2398" s="13">
        <f>IFERROR($H2398/$I2398,"")</f>
        <v/>
      </c>
      <c r="L2398" s="13" t="n">
        <v>2752320</v>
      </c>
      <c r="M2398" t="inlineStr">
        <is>
          <t>NH, FL</t>
        </is>
      </c>
      <c r="N2398" t="inlineStr">
        <is>
          <t>No</t>
        </is>
      </c>
      <c r="O2398" t="inlineStr">
        <is>
          <t>Not stated</t>
        </is>
      </c>
      <c r="Q2398" s="9" t="inlineStr">
        <is>
          <t>https://grantcue.com/foundations/ednamae-walsh-charitable-trust-996524386</t>
        </is>
      </c>
    </row>
    <row r="2399">
      <c r="A2399">
        <f>IF($E2399=$E2398,$A2398+1,1)</f>
        <v/>
      </c>
      <c r="B2399" t="inlineStr">
        <is>
          <t>A R TONY AND MARIA J SANCHEZ FAMILY FOUNDATION</t>
        </is>
      </c>
      <c r="C2399" t="inlineStr">
        <is>
          <t>74-2835977</t>
        </is>
      </c>
      <c r="D2399" t="inlineStr">
        <is>
          <t>Texas</t>
        </is>
      </c>
      <c r="E2399" t="inlineStr">
        <is>
          <t>TX</t>
        </is>
      </c>
      <c r="F2399" t="n">
        <v>2024</v>
      </c>
      <c r="G2399" t="n">
        <v>1</v>
      </c>
      <c r="H2399" s="13" t="n">
        <v>4686485</v>
      </c>
      <c r="I2399" s="12" t="n">
        <v>37</v>
      </c>
      <c r="J2399" s="13" t="n">
        <v>100000</v>
      </c>
      <c r="K2399" s="13">
        <f>IFERROR($H2399/$I2399,"")</f>
        <v/>
      </c>
      <c r="L2399" s="13" t="n">
        <v>800000</v>
      </c>
      <c r="M2399" t="inlineStr">
        <is>
          <t>MA</t>
        </is>
      </c>
      <c r="N2399" t="inlineStr">
        <is>
          <t>No</t>
        </is>
      </c>
      <c r="O2399" t="inlineStr">
        <is>
          <t>Not stated</t>
        </is>
      </c>
      <c r="Q2399" s="9" t="inlineStr">
        <is>
          <t>https://grantcue.com/foundations/a-r-tony-and-maria-j-sanchez-family-foundation-742835977</t>
        </is>
      </c>
    </row>
    <row r="2400">
      <c r="A2400">
        <f>IF($E2400=$E2399,$A2399+1,1)</f>
        <v/>
      </c>
      <c r="B2400" t="inlineStr">
        <is>
          <t>THE 1687 FOUNDATION</t>
        </is>
      </c>
      <c r="C2400" t="inlineStr">
        <is>
          <t>26-3772474</t>
        </is>
      </c>
      <c r="D2400" t="inlineStr">
        <is>
          <t>Texas</t>
        </is>
      </c>
      <c r="E2400" t="inlineStr">
        <is>
          <t>TX</t>
        </is>
      </c>
      <c r="F2400" t="n">
        <v>2024</v>
      </c>
      <c r="G2400" t="n">
        <v>1</v>
      </c>
      <c r="H2400" s="13" t="n">
        <v>4680477</v>
      </c>
      <c r="I2400" s="12" t="n">
        <v>117</v>
      </c>
      <c r="J2400" s="13" t="n">
        <v>14470</v>
      </c>
      <c r="K2400" s="13">
        <f>IFERROR($H2400/$I2400,"")</f>
        <v/>
      </c>
      <c r="L2400" s="13" t="n">
        <v>580000</v>
      </c>
      <c r="M2400" t="inlineStr">
        <is>
          <t>OH, AL, GA</t>
        </is>
      </c>
      <c r="N2400" t="inlineStr">
        <is>
          <t>Yes</t>
        </is>
      </c>
      <c r="O2400" t="inlineStr">
        <is>
          <t>Yes</t>
        </is>
      </c>
      <c r="P2400" s="9" t="inlineStr">
        <is>
          <t>http://www.1687foundation.com/</t>
        </is>
      </c>
      <c r="Q2400" s="9" t="inlineStr">
        <is>
          <t>https://grantcue.com/foundations/the-1687-foundation-c-o-debbie-galloway-263772474</t>
        </is>
      </c>
    </row>
    <row r="2401">
      <c r="A2401">
        <f>IF($E2401=$E2400,$A2400+1,1)</f>
        <v/>
      </c>
      <c r="B2401" t="inlineStr">
        <is>
          <t>WELBORN-PAYNE ENDOWMENT TRUST</t>
        </is>
      </c>
      <c r="C2401" t="inlineStr">
        <is>
          <t>75-6435671</t>
        </is>
      </c>
      <c r="D2401" t="inlineStr">
        <is>
          <t>Texas</t>
        </is>
      </c>
      <c r="E2401" t="inlineStr">
        <is>
          <t>TX</t>
        </is>
      </c>
      <c r="F2401" t="n">
        <v>2025</v>
      </c>
      <c r="G2401" t="n">
        <v>2</v>
      </c>
      <c r="H2401" s="13" t="n">
        <v>4665390</v>
      </c>
      <c r="I2401" s="12" t="n">
        <v>45</v>
      </c>
      <c r="J2401" s="13" t="n">
        <v>100000</v>
      </c>
      <c r="K2401" s="13">
        <f>IFERROR($H2401/$I2401,"")</f>
        <v/>
      </c>
      <c r="L2401" s="13" t="n">
        <v>300000</v>
      </c>
      <c r="M2401" t="inlineStr">
        <is>
          <t>CO</t>
        </is>
      </c>
      <c r="N2401" t="inlineStr">
        <is>
          <t>Yes</t>
        </is>
      </c>
      <c r="O2401" t="inlineStr">
        <is>
          <t>Yes</t>
        </is>
      </c>
      <c r="Q2401" s="9" t="inlineStr">
        <is>
          <t>https://grantcue.com/foundations/welborn-payne-endowment-trust-c-o-prosperity-bank-trustee-756435671</t>
        </is>
      </c>
    </row>
    <row r="2402">
      <c r="A2402">
        <f>IF($E2402=$E2401,$A2401+1,1)</f>
        <v/>
      </c>
      <c r="B2402" t="inlineStr">
        <is>
          <t>The Schmetterling Foundation</t>
        </is>
      </c>
      <c r="C2402" t="inlineStr">
        <is>
          <t>27-4267762</t>
        </is>
      </c>
      <c r="D2402" t="inlineStr">
        <is>
          <t>Texas</t>
        </is>
      </c>
      <c r="E2402" t="inlineStr">
        <is>
          <t>TX</t>
        </is>
      </c>
      <c r="F2402" t="n">
        <v>2025</v>
      </c>
      <c r="G2402" t="n">
        <v>2</v>
      </c>
      <c r="H2402" s="13" t="n">
        <v>4538000</v>
      </c>
      <c r="I2402" s="12" t="n">
        <v>64</v>
      </c>
      <c r="J2402" s="13" t="n">
        <v>10000</v>
      </c>
      <c r="K2402" s="13">
        <f>IFERROR($H2402/$I2402,"")</f>
        <v/>
      </c>
      <c r="L2402" s="13" t="n">
        <v>750000</v>
      </c>
      <c r="M2402" t="inlineStr">
        <is>
          <t>IN, MA, OH</t>
        </is>
      </c>
      <c r="N2402" t="inlineStr">
        <is>
          <t>No</t>
        </is>
      </c>
      <c r="O2402" t="inlineStr">
        <is>
          <t>Not stated</t>
        </is>
      </c>
      <c r="Q2402" s="9" t="inlineStr">
        <is>
          <t>https://grantcue.com/foundations/the-schmetterling-foundation-274267762</t>
        </is>
      </c>
    </row>
    <row r="2403">
      <c r="A2403">
        <f>IF($E2403=$E2402,$A2402+1,1)</f>
        <v/>
      </c>
      <c r="B2403" t="inlineStr">
        <is>
          <t>ELIZABETH HUTH COATES CHARITABLE FOUNDATION OF 1992</t>
        </is>
      </c>
      <c r="C2403" t="inlineStr">
        <is>
          <t>74-6399782</t>
        </is>
      </c>
      <c r="D2403" t="inlineStr">
        <is>
          <t>Texas</t>
        </is>
      </c>
      <c r="E2403" t="inlineStr">
        <is>
          <t>TX</t>
        </is>
      </c>
      <c r="F2403" t="n">
        <v>2025</v>
      </c>
      <c r="G2403" t="n">
        <v>2</v>
      </c>
      <c r="H2403" s="13" t="n">
        <v>4509999</v>
      </c>
      <c r="I2403" s="12" t="n">
        <v>109</v>
      </c>
      <c r="J2403" s="13" t="n">
        <v>15000</v>
      </c>
      <c r="K2403" s="13">
        <f>IFERROR($H2403/$I2403,"")</f>
        <v/>
      </c>
      <c r="L2403" s="13" t="n">
        <v>300000</v>
      </c>
      <c r="M2403" t="inlineStr">
        <is>
          <t>NC, OK, NY</t>
        </is>
      </c>
      <c r="N2403" t="inlineStr">
        <is>
          <t>No</t>
        </is>
      </c>
      <c r="O2403" t="inlineStr">
        <is>
          <t>Not stated</t>
        </is>
      </c>
      <c r="Q2403" s="9" t="inlineStr">
        <is>
          <t>https://grantcue.com/foundations/elizabeth-huth-coates-charitable-foundation-of-1992-746399782</t>
        </is>
      </c>
    </row>
    <row r="2404">
      <c r="A2404">
        <f>IF($E2404=$E2403,$A2403+1,1)</f>
        <v/>
      </c>
      <c r="B2404" t="inlineStr">
        <is>
          <t>THE GOLDSBURY FOUNDATION</t>
        </is>
      </c>
      <c r="C2404" t="inlineStr">
        <is>
          <t>74-2780083</t>
        </is>
      </c>
      <c r="D2404" t="inlineStr">
        <is>
          <t>Texas</t>
        </is>
      </c>
      <c r="E2404" t="inlineStr">
        <is>
          <t>TX</t>
        </is>
      </c>
      <c r="F2404" t="n">
        <v>2024</v>
      </c>
      <c r="G2404" t="n">
        <v>1</v>
      </c>
      <c r="H2404" s="13" t="n">
        <v>4445759</v>
      </c>
      <c r="I2404" s="12" t="n">
        <v>6</v>
      </c>
      <c r="J2404" s="13" t="n">
        <v>413441.5</v>
      </c>
      <c r="K2404" s="13">
        <f>IFERROR($H2404/$I2404,"")</f>
        <v/>
      </c>
      <c r="L2404" s="13" t="n">
        <v>2625000</v>
      </c>
      <c r="N2404" t="inlineStr">
        <is>
          <t>No</t>
        </is>
      </c>
      <c r="O2404" t="inlineStr">
        <is>
          <t>Not stated</t>
        </is>
      </c>
      <c r="Q2404" s="9" t="inlineStr">
        <is>
          <t>https://grantcue.com/foundations/the-goldsbury-foundation-742780083</t>
        </is>
      </c>
    </row>
    <row r="2405">
      <c r="A2405">
        <f>IF($E2405=$E2404,$A2404+1,1)</f>
        <v/>
      </c>
      <c r="B2405" t="inlineStr">
        <is>
          <t>SHEPHERD 5 POINTS FAMILY FOUNDATION</t>
        </is>
      </c>
      <c r="C2405" t="inlineStr">
        <is>
          <t>45-3820534</t>
        </is>
      </c>
      <c r="D2405" t="inlineStr">
        <is>
          <t>Texas</t>
        </is>
      </c>
      <c r="E2405" t="inlineStr">
        <is>
          <t>TX</t>
        </is>
      </c>
      <c r="F2405" t="n">
        <v>2025</v>
      </c>
      <c r="G2405" t="n">
        <v>4</v>
      </c>
      <c r="H2405" s="13" t="n">
        <v>4434642</v>
      </c>
      <c r="I2405" s="12" t="n">
        <v>68</v>
      </c>
      <c r="J2405" s="13" t="n">
        <v>16250</v>
      </c>
      <c r="K2405" s="13">
        <f>IFERROR($H2405/$I2405,"")</f>
        <v/>
      </c>
      <c r="L2405" s="13" t="n">
        <v>1050000</v>
      </c>
      <c r="M2405" t="inlineStr">
        <is>
          <t>LA, CA, GA</t>
        </is>
      </c>
      <c r="N2405" t="inlineStr">
        <is>
          <t>No</t>
        </is>
      </c>
      <c r="O2405" t="inlineStr">
        <is>
          <t>Not stated</t>
        </is>
      </c>
      <c r="Q2405" s="9" t="inlineStr">
        <is>
          <t>https://grantcue.com/foundations/shepherd-5-points-family-foundation-453820534</t>
        </is>
      </c>
    </row>
    <row r="2406">
      <c r="A2406">
        <f>IF($E2406=$E2405,$A2405+1,1)</f>
        <v/>
      </c>
      <c r="B2406" t="inlineStr">
        <is>
          <t>THE BARILLA FOUNDATION INC</t>
        </is>
      </c>
      <c r="C2406" t="inlineStr">
        <is>
          <t>47-5446103</t>
        </is>
      </c>
      <c r="D2406" t="inlineStr">
        <is>
          <t>Texas</t>
        </is>
      </c>
      <c r="E2406" t="inlineStr">
        <is>
          <t>TX</t>
        </is>
      </c>
      <c r="F2406" t="n">
        <v>2025</v>
      </c>
      <c r="G2406" t="n">
        <v>2</v>
      </c>
      <c r="H2406" s="13" t="n">
        <v>4428702</v>
      </c>
      <c r="I2406" s="12" t="n">
        <v>55</v>
      </c>
      <c r="J2406" s="13" t="n">
        <v>50000</v>
      </c>
      <c r="K2406" s="13">
        <f>IFERROR($H2406/$I2406,"")</f>
        <v/>
      </c>
      <c r="L2406" s="13" t="n">
        <v>750000</v>
      </c>
      <c r="M2406" t="inlineStr">
        <is>
          <t>TN, DC</t>
        </is>
      </c>
      <c r="N2406" t="inlineStr">
        <is>
          <t>No</t>
        </is>
      </c>
      <c r="O2406" t="inlineStr">
        <is>
          <t>Not stated</t>
        </is>
      </c>
      <c r="Q2406" s="9" t="inlineStr">
        <is>
          <t>https://grantcue.com/foundations/the-barilla-foundation-inc-475446103</t>
        </is>
      </c>
    </row>
    <row r="2407">
      <c r="A2407">
        <f>IF($E2407=$E2406,$A2406+1,1)</f>
        <v/>
      </c>
      <c r="B2407" t="inlineStr">
        <is>
          <t>THE NATION FOUNDATION formerly known as JAMES AND SALLY NATION FOUNDATION</t>
        </is>
      </c>
      <c r="C2407" t="inlineStr">
        <is>
          <t>75-2942544</t>
        </is>
      </c>
      <c r="D2407" t="inlineStr">
        <is>
          <t>Texas</t>
        </is>
      </c>
      <c r="E2407" t="inlineStr">
        <is>
          <t>TX</t>
        </is>
      </c>
      <c r="F2407" t="n">
        <v>2025</v>
      </c>
      <c r="G2407" t="n">
        <v>2</v>
      </c>
      <c r="H2407" s="13" t="n">
        <v>4369340</v>
      </c>
      <c r="I2407" s="12" t="n">
        <v>38</v>
      </c>
      <c r="J2407" s="13" t="n">
        <v>10000</v>
      </c>
      <c r="K2407" s="13">
        <f>IFERROR($H2407/$I2407,"")</f>
        <v/>
      </c>
      <c r="L2407" s="13" t="n">
        <v>2006782</v>
      </c>
      <c r="M2407" t="inlineStr">
        <is>
          <t>AL, OK</t>
        </is>
      </c>
      <c r="N2407" t="inlineStr">
        <is>
          <t>Yes</t>
        </is>
      </c>
      <c r="O2407" t="inlineStr">
        <is>
          <t>Not stated</t>
        </is>
      </c>
      <c r="Q2407" s="9" t="inlineStr">
        <is>
          <t>https://grantcue.com/foundations/the-nation-foundation-formerly-known-as-james-and-sally-nation-foundation-752942544</t>
        </is>
      </c>
    </row>
    <row r="2408">
      <c r="A2408">
        <f>IF($E2408=$E2407,$A2407+1,1)</f>
        <v/>
      </c>
      <c r="B2408" t="inlineStr">
        <is>
          <t>HAL &amp; CHARLIE PETERSON FOUNDATION &amp; FD MGMT TRUST</t>
        </is>
      </c>
      <c r="C2408" t="inlineStr">
        <is>
          <t>74-1109626</t>
        </is>
      </c>
      <c r="D2408" t="inlineStr">
        <is>
          <t>Texas</t>
        </is>
      </c>
      <c r="E2408" t="inlineStr">
        <is>
          <t>TX</t>
        </is>
      </c>
      <c r="F2408" t="n">
        <v>2025</v>
      </c>
      <c r="G2408" t="n">
        <v>2</v>
      </c>
      <c r="H2408" s="13" t="n">
        <v>4336944</v>
      </c>
      <c r="I2408" s="12" t="n">
        <v>114</v>
      </c>
      <c r="J2408" s="13" t="n">
        <v>25000</v>
      </c>
      <c r="K2408" s="13">
        <f>IFERROR($H2408/$I2408,"")</f>
        <v/>
      </c>
      <c r="L2408" s="13" t="n">
        <v>217600</v>
      </c>
      <c r="M2408" t="inlineStr">
        <is>
          <t>AL, KY, DC</t>
        </is>
      </c>
      <c r="N2408" t="inlineStr">
        <is>
          <t>Yes</t>
        </is>
      </c>
      <c r="O2408" t="inlineStr">
        <is>
          <t>Yes</t>
        </is>
      </c>
      <c r="P2408" s="9" t="inlineStr">
        <is>
          <t>https://www.peterson.foundation/</t>
        </is>
      </c>
      <c r="Q2408" s="9" t="inlineStr">
        <is>
          <t>https://grantcue.com/foundations/hal-and-charlie-peterson-foundation-and-fd-mgmt-trust-741109626</t>
        </is>
      </c>
    </row>
    <row r="2409">
      <c r="A2409">
        <f>IF($E2409=$E2408,$A2408+1,1)</f>
        <v/>
      </c>
      <c r="B2409" t="inlineStr">
        <is>
          <t>THE KODOSKY FOUNDATION</t>
        </is>
      </c>
      <c r="C2409" t="inlineStr">
        <is>
          <t>74-2802674</t>
        </is>
      </c>
      <c r="D2409" t="inlineStr">
        <is>
          <t>Texas</t>
        </is>
      </c>
      <c r="E2409" t="inlineStr">
        <is>
          <t>TX</t>
        </is>
      </c>
      <c r="F2409" t="n">
        <v>2024</v>
      </c>
      <c r="G2409" t="n">
        <v>1</v>
      </c>
      <c r="H2409" s="13" t="n">
        <v>4313646</v>
      </c>
      <c r="I2409" s="12" t="n">
        <v>19</v>
      </c>
      <c r="J2409" s="13" t="n">
        <v>8000</v>
      </c>
      <c r="K2409" s="13">
        <f>IFERROR($H2409/$I2409,"")</f>
        <v/>
      </c>
      <c r="L2409" s="13" t="n">
        <v>4076646</v>
      </c>
      <c r="M2409" t="inlineStr">
        <is>
          <t>NY</t>
        </is>
      </c>
      <c r="N2409" t="inlineStr">
        <is>
          <t>No</t>
        </is>
      </c>
      <c r="O2409" t="inlineStr">
        <is>
          <t>Not stated</t>
        </is>
      </c>
      <c r="Q2409" s="9" t="inlineStr">
        <is>
          <t>https://grantcue.com/foundations/the-kodosky-foundation-742802674</t>
        </is>
      </c>
    </row>
    <row r="2410">
      <c r="A2410">
        <f>IF($E2410=$E2409,$A2409+1,1)</f>
        <v/>
      </c>
      <c r="B2410" t="inlineStr">
        <is>
          <t>WARREN CHARITABLE FOUNDATION</t>
        </is>
      </c>
      <c r="C2410" t="inlineStr">
        <is>
          <t>30-0490635</t>
        </is>
      </c>
      <c r="D2410" t="inlineStr">
        <is>
          <t>Texas</t>
        </is>
      </c>
      <c r="E2410" t="inlineStr">
        <is>
          <t>TX</t>
        </is>
      </c>
      <c r="F2410" t="n">
        <v>2024</v>
      </c>
      <c r="G2410" t="n">
        <v>1</v>
      </c>
      <c r="H2410" s="13" t="n">
        <v>4311889</v>
      </c>
      <c r="I2410" s="12" t="n">
        <v>123</v>
      </c>
      <c r="J2410" s="13" t="n">
        <v>6000</v>
      </c>
      <c r="K2410" s="13">
        <f>IFERROR($H2410/$I2410,"")</f>
        <v/>
      </c>
      <c r="L2410" s="13" t="n">
        <v>1835000</v>
      </c>
      <c r="M2410" t="inlineStr">
        <is>
          <t>CO, VA, FL</t>
        </is>
      </c>
      <c r="N2410" t="inlineStr">
        <is>
          <t>No</t>
        </is>
      </c>
      <c r="O2410" t="inlineStr">
        <is>
          <t>Not stated</t>
        </is>
      </c>
      <c r="Q2410" s="9" t="inlineStr">
        <is>
          <t>https://grantcue.com/foundations/warren-charitable-foundation-300490635</t>
        </is>
      </c>
    </row>
    <row r="2411">
      <c r="A2411">
        <f>IF($E2411=$E2410,$A2410+1,1)</f>
        <v/>
      </c>
      <c r="B2411" t="inlineStr">
        <is>
          <t>M R and Evelyn Hudson Foundation</t>
        </is>
      </c>
      <c r="C2411" t="inlineStr">
        <is>
          <t>48-1107753</t>
        </is>
      </c>
      <c r="D2411" t="inlineStr">
        <is>
          <t>Texas</t>
        </is>
      </c>
      <c r="E2411" t="inlineStr">
        <is>
          <t>TX</t>
        </is>
      </c>
      <c r="F2411" t="n">
        <v>2024</v>
      </c>
      <c r="G2411" t="n">
        <v>1</v>
      </c>
      <c r="H2411" s="13" t="n">
        <v>4300000</v>
      </c>
      <c r="I2411" s="12" t="n">
        <v>83</v>
      </c>
      <c r="J2411" s="13" t="n">
        <v>40000</v>
      </c>
      <c r="K2411" s="13">
        <f>IFERROR($H2411/$I2411,"")</f>
        <v/>
      </c>
      <c r="L2411" s="13" t="n">
        <v>275000</v>
      </c>
      <c r="M2411" t="inlineStr">
        <is>
          <t>MO, OK, KS</t>
        </is>
      </c>
      <c r="N2411" t="inlineStr">
        <is>
          <t>No</t>
        </is>
      </c>
      <c r="O2411" t="inlineStr">
        <is>
          <t>Not stated</t>
        </is>
      </c>
      <c r="Q2411" s="9" t="inlineStr">
        <is>
          <t>https://grantcue.com/foundations/m-r-and-evelyn-hudson-foundation-481107753</t>
        </is>
      </c>
    </row>
    <row r="2412">
      <c r="A2412">
        <f>IF($E2412=$E2411,$A2411+1,1)</f>
        <v/>
      </c>
      <c r="B2412" t="inlineStr">
        <is>
          <t>DOSWELL FOUNDATION</t>
        </is>
      </c>
      <c r="C2412" t="inlineStr">
        <is>
          <t>26-2767135</t>
        </is>
      </c>
      <c r="D2412" t="inlineStr">
        <is>
          <t>Texas</t>
        </is>
      </c>
      <c r="E2412" t="inlineStr">
        <is>
          <t>TX</t>
        </is>
      </c>
      <c r="F2412" t="n">
        <v>2024</v>
      </c>
      <c r="G2412" t="n">
        <v>1</v>
      </c>
      <c r="H2412" s="13" t="n">
        <v>4282185</v>
      </c>
      <c r="I2412" s="12" t="n">
        <v>18</v>
      </c>
      <c r="J2412" s="13" t="n">
        <v>87500</v>
      </c>
      <c r="K2412" s="13">
        <f>IFERROR($H2412/$I2412,"")</f>
        <v/>
      </c>
      <c r="L2412" s="13" t="n">
        <v>2053487</v>
      </c>
      <c r="M2412" t="inlineStr">
        <is>
          <t>WA</t>
        </is>
      </c>
      <c r="N2412" t="inlineStr">
        <is>
          <t>Yes</t>
        </is>
      </c>
      <c r="O2412" t="inlineStr">
        <is>
          <t>Not stated</t>
        </is>
      </c>
      <c r="P2412" s="9" t="inlineStr">
        <is>
          <t>https://www.doswellfoundation.org/</t>
        </is>
      </c>
      <c r="Q2412" s="9" t="inlineStr">
        <is>
          <t>https://grantcue.com/foundations/doswell-foundation-262767135</t>
        </is>
      </c>
    </row>
    <row r="2413">
      <c r="A2413">
        <f>IF($E2413=$E2412,$A2412+1,1)</f>
        <v/>
      </c>
      <c r="B2413" t="inlineStr">
        <is>
          <t>HL BROWN JR FAMILY FOUNDATION</t>
        </is>
      </c>
      <c r="C2413" t="inlineStr">
        <is>
          <t>26-1223638</t>
        </is>
      </c>
      <c r="D2413" t="inlineStr">
        <is>
          <t>Texas</t>
        </is>
      </c>
      <c r="E2413" t="inlineStr">
        <is>
          <t>TX</t>
        </is>
      </c>
      <c r="F2413" t="n">
        <v>2024</v>
      </c>
      <c r="G2413" t="n">
        <v>2</v>
      </c>
      <c r="H2413" s="13" t="n">
        <v>4254334</v>
      </c>
      <c r="I2413" s="12" t="n">
        <v>74</v>
      </c>
      <c r="J2413" s="13" t="n">
        <v>25000</v>
      </c>
      <c r="K2413" s="13">
        <f>IFERROR($H2413/$I2413,"")</f>
        <v/>
      </c>
      <c r="L2413" s="13" t="n">
        <v>550000</v>
      </c>
      <c r="M2413" t="inlineStr">
        <is>
          <t>MA, NY, CA</t>
        </is>
      </c>
      <c r="N2413" t="inlineStr">
        <is>
          <t>Yes</t>
        </is>
      </c>
      <c r="O2413" t="inlineStr">
        <is>
          <t>Not stated</t>
        </is>
      </c>
      <c r="Q2413" s="9" t="inlineStr">
        <is>
          <t>https://grantcue.com/foundations/hl-brown-jr-family-foundation-261223638</t>
        </is>
      </c>
    </row>
    <row r="2414">
      <c r="A2414">
        <f>IF($E2414=$E2413,$A2413+1,1)</f>
        <v/>
      </c>
      <c r="B2414" t="inlineStr">
        <is>
          <t>Paul E Andrews Jr Foundation</t>
        </is>
      </c>
      <c r="C2414" t="inlineStr">
        <is>
          <t>26-1516686</t>
        </is>
      </c>
      <c r="D2414" t="inlineStr">
        <is>
          <t>Texas</t>
        </is>
      </c>
      <c r="E2414" t="inlineStr">
        <is>
          <t>TX</t>
        </is>
      </c>
      <c r="F2414" t="n">
        <v>2024</v>
      </c>
      <c r="G2414" t="n">
        <v>1</v>
      </c>
      <c r="H2414" s="13" t="n">
        <v>4253000</v>
      </c>
      <c r="I2414" s="12" t="n">
        <v>60</v>
      </c>
      <c r="J2414" s="13" t="n">
        <v>45000</v>
      </c>
      <c r="K2414" s="13">
        <f>IFERROR($H2414/$I2414,"")</f>
        <v/>
      </c>
      <c r="L2414" s="13" t="n">
        <v>800000</v>
      </c>
      <c r="M2414" t="inlineStr">
        <is>
          <t>WA, MD, DC</t>
        </is>
      </c>
      <c r="N2414" t="inlineStr">
        <is>
          <t>Yes</t>
        </is>
      </c>
      <c r="O2414" t="inlineStr">
        <is>
          <t>Yes</t>
        </is>
      </c>
      <c r="P2414" s="9" t="inlineStr">
        <is>
          <t>https://www.andrews.foundation/</t>
        </is>
      </c>
      <c r="Q2414" s="9" t="inlineStr">
        <is>
          <t>https://grantcue.com/foundations/paul-e-andrews-jr-foundation-261516686</t>
        </is>
      </c>
    </row>
    <row r="2415">
      <c r="A2415">
        <f>IF($E2415=$E2414,$A2414+1,1)</f>
        <v/>
      </c>
      <c r="B2415" t="inlineStr">
        <is>
          <t>The Energy TransferSunoco Foundation</t>
        </is>
      </c>
      <c r="C2415" t="inlineStr">
        <is>
          <t>20-3459268</t>
        </is>
      </c>
      <c r="D2415" t="inlineStr">
        <is>
          <t>Texas</t>
        </is>
      </c>
      <c r="E2415" t="inlineStr">
        <is>
          <t>TX</t>
        </is>
      </c>
      <c r="F2415" t="n">
        <v>2025</v>
      </c>
      <c r="G2415" t="n">
        <v>2</v>
      </c>
      <c r="H2415" s="13" t="n">
        <v>4246500</v>
      </c>
      <c r="I2415" s="12" t="n">
        <v>25</v>
      </c>
      <c r="J2415" s="13" t="n">
        <v>125000</v>
      </c>
      <c r="K2415" s="13">
        <f>IFERROR($H2415/$I2415,"")</f>
        <v/>
      </c>
      <c r="L2415" s="13" t="n">
        <v>500000</v>
      </c>
      <c r="M2415" t="inlineStr">
        <is>
          <t>PA, MD, DE</t>
        </is>
      </c>
      <c r="N2415" t="inlineStr">
        <is>
          <t>No</t>
        </is>
      </c>
      <c r="O2415" t="inlineStr">
        <is>
          <t>Not stated</t>
        </is>
      </c>
      <c r="Q2415" s="9" t="inlineStr">
        <is>
          <t>https://grantcue.com/foundations/the-energy-transfersunoco-foundation-203459268</t>
        </is>
      </c>
    </row>
    <row r="2416">
      <c r="A2416">
        <f>IF($E2416=$E2415,$A2415+1,1)</f>
        <v/>
      </c>
      <c r="B2416" t="inlineStr">
        <is>
          <t>H E BUTT FOUNDATION</t>
        </is>
      </c>
      <c r="C2416" t="inlineStr">
        <is>
          <t>74-1239819</t>
        </is>
      </c>
      <c r="D2416" t="inlineStr">
        <is>
          <t>Texas</t>
        </is>
      </c>
      <c r="E2416" t="inlineStr">
        <is>
          <t>TX</t>
        </is>
      </c>
      <c r="F2416" t="n">
        <v>2024</v>
      </c>
      <c r="G2416" t="n">
        <v>1</v>
      </c>
      <c r="H2416" s="13" t="n">
        <v>4231538</v>
      </c>
      <c r="I2416" s="12" t="n">
        <v>106</v>
      </c>
      <c r="J2416" s="13" t="n">
        <v>2500</v>
      </c>
      <c r="K2416" s="13">
        <f>IFERROR($H2416/$I2416,"")</f>
        <v/>
      </c>
      <c r="L2416" s="13" t="n">
        <v>1827959</v>
      </c>
      <c r="M2416" t="inlineStr">
        <is>
          <t>IN, CA, NY</t>
        </is>
      </c>
      <c r="N2416" t="inlineStr">
        <is>
          <t>No</t>
        </is>
      </c>
      <c r="O2416" t="inlineStr">
        <is>
          <t>Not stated</t>
        </is>
      </c>
      <c r="Q2416" s="9" t="inlineStr">
        <is>
          <t>https://grantcue.com/foundations/h-e-butt-foundation-741239819</t>
        </is>
      </c>
    </row>
    <row r="2417">
      <c r="A2417">
        <f>IF($E2417=$E2416,$A2416+1,1)</f>
        <v/>
      </c>
      <c r="B2417" t="inlineStr">
        <is>
          <t>Mr and Mrs Nelson Rusche Foundation</t>
        </is>
      </c>
      <c r="C2417" t="inlineStr">
        <is>
          <t>31-1741790</t>
        </is>
      </c>
      <c r="D2417" t="inlineStr">
        <is>
          <t>Texas</t>
        </is>
      </c>
      <c r="E2417" t="inlineStr">
        <is>
          <t>TX</t>
        </is>
      </c>
      <c r="F2417" t="n">
        <v>2025</v>
      </c>
      <c r="G2417" t="n">
        <v>2</v>
      </c>
      <c r="H2417" s="13" t="n">
        <v>4215250</v>
      </c>
      <c r="I2417" s="12" t="n">
        <v>111</v>
      </c>
      <c r="J2417" s="13" t="n">
        <v>20000</v>
      </c>
      <c r="K2417" s="13">
        <f>IFERROR($H2417/$I2417,"")</f>
        <v/>
      </c>
      <c r="L2417" s="13" t="n">
        <v>525000</v>
      </c>
      <c r="M2417" t="inlineStr">
        <is>
          <t>OH, NY, IL</t>
        </is>
      </c>
      <c r="N2417" t="inlineStr">
        <is>
          <t>No</t>
        </is>
      </c>
      <c r="O2417" t="inlineStr">
        <is>
          <t>Not stated</t>
        </is>
      </c>
      <c r="Q2417" s="9" t="inlineStr">
        <is>
          <t>https://grantcue.com/foundations/mr-and-mrs-nelson-rusche-foundation-311741790</t>
        </is>
      </c>
    </row>
    <row r="2418">
      <c r="A2418">
        <f>IF($E2418=$E2417,$A2417+1,1)</f>
        <v/>
      </c>
      <c r="B2418" t="inlineStr">
        <is>
          <t>FRED AND MABEL R PARKS FOUNDATION</t>
        </is>
      </c>
      <c r="C2418" t="inlineStr">
        <is>
          <t>76-0122692</t>
        </is>
      </c>
      <c r="D2418" t="inlineStr">
        <is>
          <t>Texas</t>
        </is>
      </c>
      <c r="E2418" t="inlineStr">
        <is>
          <t>TX</t>
        </is>
      </c>
      <c r="F2418" t="n">
        <v>2025</v>
      </c>
      <c r="G2418" t="n">
        <v>2</v>
      </c>
      <c r="H2418" s="13" t="n">
        <v>4210000</v>
      </c>
      <c r="I2418" s="12" t="n">
        <v>291</v>
      </c>
      <c r="J2418" s="13" t="n">
        <v>10000</v>
      </c>
      <c r="K2418" s="13">
        <f>IFERROR($H2418/$I2418,"")</f>
        <v/>
      </c>
      <c r="L2418" s="13" t="n">
        <v>100000</v>
      </c>
      <c r="M2418" t="inlineStr">
        <is>
          <t>LA, NY, FL</t>
        </is>
      </c>
      <c r="N2418" t="inlineStr">
        <is>
          <t>Yes</t>
        </is>
      </c>
      <c r="O2418" t="inlineStr">
        <is>
          <t>Not stated</t>
        </is>
      </c>
      <c r="Q2418" s="9" t="inlineStr">
        <is>
          <t>https://grantcue.com/foundations/fred-and-mabel-r-parks-foundation-760122692</t>
        </is>
      </c>
    </row>
    <row r="2419">
      <c r="A2419">
        <f>IF($E2419=$E2418,$A2418+1,1)</f>
        <v/>
      </c>
      <c r="B2419" t="inlineStr">
        <is>
          <t>ROCKWELL FUND INC</t>
        </is>
      </c>
      <c r="C2419" t="inlineStr">
        <is>
          <t>74-6040258</t>
        </is>
      </c>
      <c r="D2419" t="inlineStr">
        <is>
          <t>Texas</t>
        </is>
      </c>
      <c r="E2419" t="inlineStr">
        <is>
          <t>TX</t>
        </is>
      </c>
      <c r="F2419" t="n">
        <v>2024</v>
      </c>
      <c r="G2419" t="n">
        <v>1</v>
      </c>
      <c r="H2419" s="13" t="n">
        <v>4207785</v>
      </c>
      <c r="I2419" s="12" t="n">
        <v>58</v>
      </c>
      <c r="J2419" s="13" t="n">
        <v>67500</v>
      </c>
      <c r="K2419" s="13">
        <f>IFERROR($H2419/$I2419,"")</f>
        <v/>
      </c>
      <c r="L2419" s="13" t="n">
        <v>235000</v>
      </c>
      <c r="M2419" t="inlineStr">
        <is>
          <t>DC</t>
        </is>
      </c>
      <c r="N2419" t="inlineStr">
        <is>
          <t>Yes</t>
        </is>
      </c>
      <c r="O2419" t="inlineStr">
        <is>
          <t>Yes</t>
        </is>
      </c>
      <c r="P2419" s="9" t="inlineStr">
        <is>
          <t>https://www.rockfund.org/</t>
        </is>
      </c>
      <c r="Q2419" s="9" t="inlineStr">
        <is>
          <t>https://grantcue.com/foundations/rockwell-fund-inc-746040258</t>
        </is>
      </c>
    </row>
    <row r="2420">
      <c r="A2420">
        <f>IF($E2420=$E2419,$A2419+1,1)</f>
        <v/>
      </c>
      <c r="B2420" t="inlineStr">
        <is>
          <t>MADISON CHARITABLE FOUNDATION INC</t>
        </is>
      </c>
      <c r="C2420" t="inlineStr">
        <is>
          <t>26-1147137</t>
        </is>
      </c>
      <c r="D2420" t="inlineStr">
        <is>
          <t>Texas</t>
        </is>
      </c>
      <c r="E2420" t="inlineStr">
        <is>
          <t>TX</t>
        </is>
      </c>
      <c r="F2420" t="n">
        <v>2024</v>
      </c>
      <c r="G2420" t="n">
        <v>2</v>
      </c>
      <c r="H2420" s="13" t="n">
        <v>4164482</v>
      </c>
      <c r="I2420" s="12" t="n">
        <v>128</v>
      </c>
      <c r="J2420" s="13" t="n">
        <v>15000</v>
      </c>
      <c r="K2420" s="13">
        <f>IFERROR($H2420/$I2420,"")</f>
        <v/>
      </c>
      <c r="L2420" s="13" t="n">
        <v>350000</v>
      </c>
      <c r="M2420" t="inlineStr">
        <is>
          <t>MS, NY, TN</t>
        </is>
      </c>
      <c r="N2420" t="inlineStr">
        <is>
          <t>Yes</t>
        </is>
      </c>
      <c r="O2420" t="inlineStr">
        <is>
          <t>Not stated</t>
        </is>
      </c>
      <c r="Q2420" s="9" t="inlineStr">
        <is>
          <t>https://grantcue.com/foundations/madison-charitable-foundation-inc-261147137</t>
        </is>
      </c>
    </row>
    <row r="2421">
      <c r="A2421">
        <f>IF($E2421=$E2420,$A2420+1,1)</f>
        <v/>
      </c>
      <c r="B2421" t="inlineStr">
        <is>
          <t>KATHERINE C CARMODY CHARITABLE TUW</t>
        </is>
      </c>
      <c r="C2421" t="inlineStr">
        <is>
          <t>30-6737897</t>
        </is>
      </c>
      <c r="D2421" t="inlineStr">
        <is>
          <t>Texas</t>
        </is>
      </c>
      <c r="E2421" t="inlineStr">
        <is>
          <t>TX</t>
        </is>
      </c>
      <c r="F2421" t="n">
        <v>2025</v>
      </c>
      <c r="G2421" t="n">
        <v>2</v>
      </c>
      <c r="H2421" s="13" t="n">
        <v>4149000</v>
      </c>
      <c r="I2421" s="12" t="n">
        <v>135</v>
      </c>
      <c r="J2421" s="13" t="n">
        <v>20000</v>
      </c>
      <c r="K2421" s="13">
        <f>IFERROR($H2421/$I2421,"")</f>
        <v/>
      </c>
      <c r="L2421" s="13" t="n">
        <v>250000</v>
      </c>
      <c r="N2421" t="inlineStr">
        <is>
          <t>Yes</t>
        </is>
      </c>
      <c r="O2421" t="inlineStr">
        <is>
          <t>Yes</t>
        </is>
      </c>
      <c r="Q2421" s="9" t="inlineStr">
        <is>
          <t>https://grantcue.com/foundations/katherine-c-carmody-charitable-tuw-306737897</t>
        </is>
      </c>
    </row>
    <row r="2422">
      <c r="A2422">
        <f>IF($E2422=$E2421,$A2421+1,1)</f>
        <v/>
      </c>
      <c r="B2422" t="inlineStr">
        <is>
          <t>THE HALPERIN FOUNDATION</t>
        </is>
      </c>
      <c r="C2422" t="inlineStr">
        <is>
          <t>75-2294319</t>
        </is>
      </c>
      <c r="D2422" t="inlineStr">
        <is>
          <t>Texas</t>
        </is>
      </c>
      <c r="E2422" t="inlineStr">
        <is>
          <t>TX</t>
        </is>
      </c>
      <c r="F2422" t="n">
        <v>2024</v>
      </c>
      <c r="G2422" t="n">
        <v>1</v>
      </c>
      <c r="H2422" s="13" t="n">
        <v>4135560</v>
      </c>
      <c r="I2422" s="12" t="n">
        <v>71</v>
      </c>
      <c r="J2422" s="13" t="n">
        <v>5000</v>
      </c>
      <c r="K2422" s="13">
        <f>IFERROR($H2422/$I2422,"")</f>
        <v/>
      </c>
      <c r="L2422" s="13" t="n">
        <v>2475000</v>
      </c>
      <c r="M2422" t="inlineStr">
        <is>
          <t>AZ, MA, CA</t>
        </is>
      </c>
      <c r="N2422" t="inlineStr">
        <is>
          <t>No</t>
        </is>
      </c>
      <c r="O2422" t="inlineStr">
        <is>
          <t>Not stated</t>
        </is>
      </c>
      <c r="Q2422" s="9" t="inlineStr">
        <is>
          <t>https://grantcue.com/foundations/the-halperin-foundation-752294319</t>
        </is>
      </c>
    </row>
    <row r="2423">
      <c r="A2423">
        <f>IF($E2423=$E2422,$A2422+1,1)</f>
        <v/>
      </c>
      <c r="B2423" t="inlineStr">
        <is>
          <t>The Holthouse Foundation for Kids</t>
        </is>
      </c>
      <c r="C2423" t="inlineStr">
        <is>
          <t>76-0620426</t>
        </is>
      </c>
      <c r="D2423" t="inlineStr">
        <is>
          <t>Texas</t>
        </is>
      </c>
      <c r="E2423" t="inlineStr">
        <is>
          <t>TX</t>
        </is>
      </c>
      <c r="F2423" t="n">
        <v>2024</v>
      </c>
      <c r="G2423" t="n">
        <v>4</v>
      </c>
      <c r="H2423" s="13" t="n">
        <v>4133889</v>
      </c>
      <c r="I2423" s="12" t="n">
        <v>137</v>
      </c>
      <c r="J2423" s="13" t="n">
        <v>10000</v>
      </c>
      <c r="K2423" s="13">
        <f>IFERROR($H2423/$I2423,"")</f>
        <v/>
      </c>
      <c r="L2423" s="13" t="n">
        <v>420000</v>
      </c>
      <c r="M2423" t="inlineStr">
        <is>
          <t>CA, NY, IN</t>
        </is>
      </c>
      <c r="N2423" t="inlineStr">
        <is>
          <t>No</t>
        </is>
      </c>
      <c r="O2423" t="inlineStr">
        <is>
          <t>Not stated</t>
        </is>
      </c>
      <c r="Q2423" s="9" t="inlineStr">
        <is>
          <t>https://grantcue.com/foundations/the-holthouse-foundation-for-kids-c-o-michael-holthouse-760620426</t>
        </is>
      </c>
    </row>
    <row r="2424">
      <c r="A2424">
        <f>IF($E2424=$E2423,$A2423+1,1)</f>
        <v/>
      </c>
      <c r="B2424" t="inlineStr">
        <is>
          <t>THE O'CONNOR &amp; HEWITT FOUNDATION</t>
        </is>
      </c>
      <c r="C2424" t="inlineStr">
        <is>
          <t>74-2527227</t>
        </is>
      </c>
      <c r="D2424" t="inlineStr">
        <is>
          <t>Texas</t>
        </is>
      </c>
      <c r="E2424" t="inlineStr">
        <is>
          <t>TX</t>
        </is>
      </c>
      <c r="F2424" t="n">
        <v>2025</v>
      </c>
      <c r="G2424" t="n">
        <v>2</v>
      </c>
      <c r="H2424" s="13" t="n">
        <v>4110990</v>
      </c>
      <c r="I2424" s="12" t="n">
        <v>155</v>
      </c>
      <c r="J2424" s="13" t="n">
        <v>10000</v>
      </c>
      <c r="K2424" s="13">
        <f>IFERROR($H2424/$I2424,"")</f>
        <v/>
      </c>
      <c r="L2424" s="13" t="n">
        <v>560400</v>
      </c>
      <c r="M2424" t="inlineStr">
        <is>
          <t>MD</t>
        </is>
      </c>
      <c r="N2424" t="inlineStr">
        <is>
          <t>Yes</t>
        </is>
      </c>
      <c r="O2424" t="inlineStr">
        <is>
          <t>Not stated</t>
        </is>
      </c>
      <c r="Q2424" s="9" t="inlineStr">
        <is>
          <t>https://grantcue.com/foundations/the-o-connor-and-hewitt-foundation-742527227</t>
        </is>
      </c>
    </row>
    <row r="2425">
      <c r="A2425">
        <f>IF($E2425=$E2424,$A2424+1,1)</f>
        <v/>
      </c>
      <c r="B2425" t="inlineStr">
        <is>
          <t>DAVIS CHARITABLE TRUST</t>
        </is>
      </c>
      <c r="C2425" t="inlineStr">
        <is>
          <t>74-6456780</t>
        </is>
      </c>
      <c r="D2425" t="inlineStr">
        <is>
          <t>Texas</t>
        </is>
      </c>
      <c r="E2425" t="inlineStr">
        <is>
          <t>TX</t>
        </is>
      </c>
      <c r="F2425" t="n">
        <v>2025</v>
      </c>
      <c r="G2425" t="n">
        <v>2</v>
      </c>
      <c r="H2425" s="13" t="n">
        <v>4105805</v>
      </c>
      <c r="I2425" s="12" t="n">
        <v>20</v>
      </c>
      <c r="J2425" s="13" t="n">
        <v>6667</v>
      </c>
      <c r="K2425" s="13">
        <f>IFERROR($H2425/$I2425,"")</f>
        <v/>
      </c>
      <c r="L2425" s="13" t="n">
        <v>1882620</v>
      </c>
      <c r="M2425" t="inlineStr">
        <is>
          <t>OK, DC</t>
        </is>
      </c>
      <c r="N2425" t="inlineStr">
        <is>
          <t>No</t>
        </is>
      </c>
      <c r="O2425" t="inlineStr">
        <is>
          <t>Not stated</t>
        </is>
      </c>
      <c r="Q2425" s="9" t="inlineStr">
        <is>
          <t>https://grantcue.com/foundations/davis-charitable-trust-c-o-the-northern-trust-company-746456780</t>
        </is>
      </c>
    </row>
    <row r="2426">
      <c r="A2426">
        <f>IF($E2426=$E2425,$A2425+1,1)</f>
        <v/>
      </c>
      <c r="B2426" t="inlineStr">
        <is>
          <t>THE FAVROT FUND</t>
        </is>
      </c>
      <c r="C2426" t="inlineStr">
        <is>
          <t>76-0638639</t>
        </is>
      </c>
      <c r="D2426" t="inlineStr">
        <is>
          <t>Texas</t>
        </is>
      </c>
      <c r="E2426" t="inlineStr">
        <is>
          <t>TX</t>
        </is>
      </c>
      <c r="F2426" t="n">
        <v>2025</v>
      </c>
      <c r="G2426" t="n">
        <v>2</v>
      </c>
      <c r="H2426" s="13" t="n">
        <v>4054400</v>
      </c>
      <c r="I2426" s="12" t="n">
        <v>42</v>
      </c>
      <c r="J2426" s="13" t="n">
        <v>50000</v>
      </c>
      <c r="K2426" s="13">
        <f>IFERROR($H2426/$I2426,"")</f>
        <v/>
      </c>
      <c r="L2426" s="13" t="n">
        <v>2000000</v>
      </c>
      <c r="M2426" t="inlineStr">
        <is>
          <t>CA, NY, DC</t>
        </is>
      </c>
      <c r="N2426" t="inlineStr">
        <is>
          <t>No</t>
        </is>
      </c>
      <c r="O2426" t="inlineStr">
        <is>
          <t>Not stated</t>
        </is>
      </c>
      <c r="Q2426" s="9" t="inlineStr">
        <is>
          <t>https://grantcue.com/foundations/the-favrot-fund-760638639</t>
        </is>
      </c>
    </row>
    <row r="2427">
      <c r="A2427">
        <f>IF($E2427=$E2426,$A2426+1,1)</f>
        <v/>
      </c>
      <c r="B2427" t="inlineStr">
        <is>
          <t>Howard E Butt III &amp; Pamela C Butt Family Fd</t>
        </is>
      </c>
      <c r="C2427" t="inlineStr">
        <is>
          <t>88-3919527</t>
        </is>
      </c>
      <c r="D2427" t="inlineStr">
        <is>
          <t>Texas</t>
        </is>
      </c>
      <c r="E2427" t="inlineStr">
        <is>
          <t>TX</t>
        </is>
      </c>
      <c r="F2427" t="n">
        <v>2025</v>
      </c>
      <c r="G2427" t="n">
        <v>2</v>
      </c>
      <c r="H2427" s="13" t="n">
        <v>4041500</v>
      </c>
      <c r="I2427" s="12" t="n">
        <v>22</v>
      </c>
      <c r="J2427" s="13" t="n">
        <v>100000</v>
      </c>
      <c r="K2427" s="13">
        <f>IFERROR($H2427/$I2427,"")</f>
        <v/>
      </c>
      <c r="L2427" s="13" t="n">
        <v>1611500</v>
      </c>
      <c r="M2427" t="inlineStr">
        <is>
          <t>MD, GA, WY</t>
        </is>
      </c>
      <c r="N2427" t="inlineStr">
        <is>
          <t>No</t>
        </is>
      </c>
      <c r="O2427" t="inlineStr">
        <is>
          <t>Not stated</t>
        </is>
      </c>
      <c r="Q2427" s="9" t="inlineStr">
        <is>
          <t>https://grantcue.com/foundations/howard-e-butt-iii-and-pamela-c-butt-family-fd-883919527</t>
        </is>
      </c>
    </row>
    <row r="2428">
      <c r="A2428">
        <f>IF($E2428=$E2427,$A2427+1,1)</f>
        <v/>
      </c>
      <c r="B2428" t="inlineStr">
        <is>
          <t>Harvey R Houck Jr and Patricia W Houck Foundation Inc</t>
        </is>
      </c>
      <c r="C2428" t="inlineStr">
        <is>
          <t>76-0435413</t>
        </is>
      </c>
      <c r="D2428" t="inlineStr">
        <is>
          <t>Texas</t>
        </is>
      </c>
      <c r="E2428" t="inlineStr">
        <is>
          <t>TX</t>
        </is>
      </c>
      <c r="F2428" t="n">
        <v>2024</v>
      </c>
      <c r="G2428" t="n">
        <v>2</v>
      </c>
      <c r="H2428" s="13" t="n">
        <v>4017500</v>
      </c>
      <c r="I2428" s="12" t="n">
        <v>121</v>
      </c>
      <c r="J2428" s="13" t="n">
        <v>10000</v>
      </c>
      <c r="K2428" s="13">
        <f>IFERROR($H2428/$I2428,"")</f>
        <v/>
      </c>
      <c r="L2428" s="13" t="n">
        <v>300000</v>
      </c>
      <c r="M2428" t="inlineStr">
        <is>
          <t>CA, VA, OH</t>
        </is>
      </c>
      <c r="N2428" t="inlineStr">
        <is>
          <t>No</t>
        </is>
      </c>
      <c r="O2428" t="inlineStr">
        <is>
          <t>Not stated</t>
        </is>
      </c>
      <c r="Q2428" s="9" t="inlineStr">
        <is>
          <t>https://grantcue.com/foundations/harvey-r-houck-jr-and-patricia-w-houck-foundation-inc-760435413</t>
        </is>
      </c>
    </row>
    <row r="2429">
      <c r="A2429">
        <f>IF($E2429=$E2428,$A2428+1,1)</f>
        <v/>
      </c>
      <c r="B2429" t="inlineStr">
        <is>
          <t>JH HARVEY TRUST</t>
        </is>
      </c>
      <c r="C2429" t="inlineStr">
        <is>
          <t>74-6031695</t>
        </is>
      </c>
      <c r="D2429" t="inlineStr">
        <is>
          <t>Texas</t>
        </is>
      </c>
      <c r="E2429" t="inlineStr">
        <is>
          <t>TX</t>
        </is>
      </c>
      <c r="F2429" t="n">
        <v>2024</v>
      </c>
      <c r="G2429" t="n">
        <v>3</v>
      </c>
      <c r="H2429" s="13" t="n">
        <v>4010360</v>
      </c>
      <c r="I2429" s="12" t="n">
        <v>12</v>
      </c>
      <c r="J2429" s="13" t="n">
        <v>224124.5</v>
      </c>
      <c r="K2429" s="13">
        <f>IFERROR($H2429/$I2429,"")</f>
        <v/>
      </c>
      <c r="L2429" s="13" t="n">
        <v>714315</v>
      </c>
      <c r="N2429" t="inlineStr">
        <is>
          <t>No</t>
        </is>
      </c>
      <c r="O2429" t="inlineStr">
        <is>
          <t>Not stated</t>
        </is>
      </c>
      <c r="Q2429" s="9" t="inlineStr">
        <is>
          <t>https://grantcue.com/foundations/jh-harvey-trust-746031695</t>
        </is>
      </c>
    </row>
    <row r="2430">
      <c r="A2430">
        <f>IF($E2430=$E2429,$A2429+1,1)</f>
        <v/>
      </c>
      <c r="B2430" t="inlineStr">
        <is>
          <t>DORA ROBERTS FOUNDATION - FI XXXXX4008</t>
        </is>
      </c>
      <c r="C2430" t="inlineStr">
        <is>
          <t>75-6013899</t>
        </is>
      </c>
      <c r="D2430" t="inlineStr">
        <is>
          <t>Texas</t>
        </is>
      </c>
      <c r="E2430" t="inlineStr">
        <is>
          <t>TX</t>
        </is>
      </c>
      <c r="F2430" t="n">
        <v>2024</v>
      </c>
      <c r="G2430" t="n">
        <v>1</v>
      </c>
      <c r="H2430" s="13" t="n">
        <v>3997152</v>
      </c>
      <c r="I2430" s="12" t="n">
        <v>28</v>
      </c>
      <c r="J2430" s="13" t="n">
        <v>100000</v>
      </c>
      <c r="K2430" s="13">
        <f>IFERROR($H2430/$I2430,"")</f>
        <v/>
      </c>
      <c r="L2430" s="13" t="n">
        <v>500000</v>
      </c>
      <c r="N2430" t="inlineStr">
        <is>
          <t>Yes</t>
        </is>
      </c>
      <c r="O2430" t="inlineStr">
        <is>
          <t>Not stated</t>
        </is>
      </c>
      <c r="Q2430" s="9" t="inlineStr">
        <is>
          <t>https://grantcue.com/foundations/dora-roberts-foundation-fi-xxxxx4008-756013899</t>
        </is>
      </c>
    </row>
    <row r="2431">
      <c r="A2431">
        <f>IF($E2431=$E2430,$A2430+1,1)</f>
        <v/>
      </c>
      <c r="B2431" t="inlineStr">
        <is>
          <t>SMS MILLWALA CHARITABLE FOUNDATION</t>
        </is>
      </c>
      <c r="C2431" t="inlineStr">
        <is>
          <t>82-3743502</t>
        </is>
      </c>
      <c r="D2431" t="inlineStr">
        <is>
          <t>Texas</t>
        </is>
      </c>
      <c r="E2431" t="inlineStr">
        <is>
          <t>TX</t>
        </is>
      </c>
      <c r="F2431" t="n">
        <v>2024</v>
      </c>
      <c r="G2431" t="n">
        <v>2</v>
      </c>
      <c r="H2431" s="13" t="n">
        <v>3976391</v>
      </c>
      <c r="I2431" s="12" t="n">
        <v>11</v>
      </c>
      <c r="J2431" s="13" t="n">
        <v>90250</v>
      </c>
      <c r="K2431" s="13">
        <f>IFERROR($H2431/$I2431,"")</f>
        <v/>
      </c>
      <c r="L2431" s="13" t="n">
        <v>1367786</v>
      </c>
      <c r="M2431" t="inlineStr">
        <is>
          <t>CA, GA, IL</t>
        </is>
      </c>
      <c r="N2431" t="inlineStr">
        <is>
          <t>No</t>
        </is>
      </c>
      <c r="O2431" t="inlineStr">
        <is>
          <t>Not stated</t>
        </is>
      </c>
      <c r="Q2431" s="9" t="inlineStr">
        <is>
          <t>https://grantcue.com/foundations/sms-millwala-charitable-foundation-823743502</t>
        </is>
      </c>
    </row>
    <row r="2432">
      <c r="A2432">
        <f>IF($E2432=$E2431,$A2431+1,1)</f>
        <v/>
      </c>
      <c r="B2432" t="inlineStr">
        <is>
          <t>AMON G CARTER-STAR TELE EMPLY FUND</t>
        </is>
      </c>
      <c r="C2432" t="inlineStr">
        <is>
          <t>75-6014850</t>
        </is>
      </c>
      <c r="D2432" t="inlineStr">
        <is>
          <t>Texas</t>
        </is>
      </c>
      <c r="E2432" t="inlineStr">
        <is>
          <t>TX</t>
        </is>
      </c>
      <c r="F2432" t="n">
        <v>2024</v>
      </c>
      <c r="G2432" t="n">
        <v>2</v>
      </c>
      <c r="H2432" s="13" t="n">
        <v>3956389</v>
      </c>
      <c r="I2432" s="12" t="n">
        <v>247</v>
      </c>
      <c r="J2432" s="13" t="n">
        <v>5000</v>
      </c>
      <c r="K2432" s="13">
        <f>IFERROR($H2432/$I2432,"")</f>
        <v/>
      </c>
      <c r="L2432" s="13" t="n">
        <v>250000</v>
      </c>
      <c r="N2432" t="inlineStr">
        <is>
          <t>Yes</t>
        </is>
      </c>
      <c r="O2432" t="inlineStr">
        <is>
          <t>Yes</t>
        </is>
      </c>
      <c r="Q2432" s="9" t="inlineStr">
        <is>
          <t>https://grantcue.com/foundations/amon-g-carter-star-tele-emply-fund-756014850</t>
        </is>
      </c>
    </row>
    <row r="2433">
      <c r="A2433">
        <f>IF($E2433=$E2432,$A2432+1,1)</f>
        <v/>
      </c>
      <c r="B2433" t="inlineStr">
        <is>
          <t>THE WOODFOREST CHARITABLE FOUNDATION</t>
        </is>
      </c>
      <c r="C2433" t="inlineStr">
        <is>
          <t>20-2516951</t>
        </is>
      </c>
      <c r="D2433" t="inlineStr">
        <is>
          <t>Texas</t>
        </is>
      </c>
      <c r="E2433" t="inlineStr">
        <is>
          <t>TX</t>
        </is>
      </c>
      <c r="F2433" t="n">
        <v>2024</v>
      </c>
      <c r="G2433" t="n">
        <v>1</v>
      </c>
      <c r="H2433" s="13" t="n">
        <v>3948050</v>
      </c>
      <c r="I2433" s="12" t="n">
        <v>238</v>
      </c>
      <c r="J2433" s="13" t="n">
        <v>3000</v>
      </c>
      <c r="K2433" s="13">
        <f>IFERROR($H2433/$I2433,"")</f>
        <v/>
      </c>
      <c r="L2433" s="13" t="n">
        <v>1000000</v>
      </c>
      <c r="M2433" t="inlineStr">
        <is>
          <t>AZ, DC, NC</t>
        </is>
      </c>
      <c r="N2433" t="inlineStr">
        <is>
          <t>No</t>
        </is>
      </c>
      <c r="O2433" t="inlineStr">
        <is>
          <t>Not stated</t>
        </is>
      </c>
      <c r="Q2433" s="9" t="inlineStr">
        <is>
          <t>https://grantcue.com/foundations/the-woodforest-charitable-foundation-202516951</t>
        </is>
      </c>
    </row>
    <row r="2434">
      <c r="A2434">
        <f>IF($E2434=$E2433,$A2433+1,1)</f>
        <v/>
      </c>
      <c r="B2434" t="inlineStr">
        <is>
          <t>FIRST FRUIT INC</t>
        </is>
      </c>
      <c r="C2434" t="inlineStr">
        <is>
          <t>95-3081605</t>
        </is>
      </c>
      <c r="D2434" t="inlineStr">
        <is>
          <t>Texas</t>
        </is>
      </c>
      <c r="E2434" t="inlineStr">
        <is>
          <t>TX</t>
        </is>
      </c>
      <c r="F2434" t="n">
        <v>2024</v>
      </c>
      <c r="G2434" t="n">
        <v>1</v>
      </c>
      <c r="H2434" s="13" t="n">
        <v>3940829</v>
      </c>
      <c r="I2434" s="12" t="n">
        <v>108</v>
      </c>
      <c r="J2434" s="13" t="n">
        <v>11293</v>
      </c>
      <c r="K2434" s="13">
        <f>IFERROR($H2434/$I2434,"")</f>
        <v/>
      </c>
      <c r="L2434" s="13" t="n">
        <v>500000</v>
      </c>
      <c r="M2434" t="inlineStr">
        <is>
          <t>CA, IL, GA</t>
        </is>
      </c>
      <c r="N2434" t="inlineStr">
        <is>
          <t>No</t>
        </is>
      </c>
      <c r="O2434" t="inlineStr">
        <is>
          <t>Not stated</t>
        </is>
      </c>
      <c r="Q2434" s="9" t="inlineStr">
        <is>
          <t>https://grantcue.com/foundations/first-fruit-inc-953081605</t>
        </is>
      </c>
    </row>
    <row r="2435">
      <c r="A2435">
        <f>IF($E2435=$E2434,$A2434+1,1)</f>
        <v/>
      </c>
      <c r="B2435" t="inlineStr">
        <is>
          <t>PERRY FAMILY FOUNDATION</t>
        </is>
      </c>
      <c r="C2435" t="inlineStr">
        <is>
          <t>46-7158708</t>
        </is>
      </c>
      <c r="D2435" t="inlineStr">
        <is>
          <t>Texas</t>
        </is>
      </c>
      <c r="E2435" t="inlineStr">
        <is>
          <t>TX</t>
        </is>
      </c>
      <c r="F2435" t="n">
        <v>2025</v>
      </c>
      <c r="G2435" t="n">
        <v>2</v>
      </c>
      <c r="H2435" s="13" t="n">
        <v>3935400</v>
      </c>
      <c r="I2435" s="12" t="n">
        <v>41</v>
      </c>
      <c r="J2435" s="13" t="n">
        <v>75000</v>
      </c>
      <c r="K2435" s="13">
        <f>IFERROR($H2435/$I2435,"")</f>
        <v/>
      </c>
      <c r="L2435" s="13" t="n">
        <v>342000</v>
      </c>
      <c r="M2435" t="inlineStr">
        <is>
          <t>TN, NY, CO</t>
        </is>
      </c>
      <c r="N2435" t="inlineStr">
        <is>
          <t>No</t>
        </is>
      </c>
      <c r="O2435" t="inlineStr">
        <is>
          <t>Not stated</t>
        </is>
      </c>
      <c r="Q2435" s="9" t="inlineStr">
        <is>
          <t>https://grantcue.com/foundations/perry-family-foundation-467158708</t>
        </is>
      </c>
    </row>
    <row r="2436">
      <c r="A2436">
        <f>IF($E2436=$E2435,$A2435+1,1)</f>
        <v/>
      </c>
      <c r="B2436" t="inlineStr">
        <is>
          <t>PRYOR MYRA STAFFORD CHAR TR F0030100</t>
        </is>
      </c>
      <c r="C2436" t="inlineStr">
        <is>
          <t>74-6417499</t>
        </is>
      </c>
      <c r="D2436" t="inlineStr">
        <is>
          <t>Texas</t>
        </is>
      </c>
      <c r="E2436" t="inlineStr">
        <is>
          <t>TX</t>
        </is>
      </c>
      <c r="F2436" t="n">
        <v>2025</v>
      </c>
      <c r="G2436" t="n">
        <v>2</v>
      </c>
      <c r="H2436" s="13" t="n">
        <v>3930548</v>
      </c>
      <c r="I2436" s="12" t="n">
        <v>151</v>
      </c>
      <c r="J2436" s="13" t="n">
        <v>25000</v>
      </c>
      <c r="K2436" s="13">
        <f>IFERROR($H2436/$I2436,"")</f>
        <v/>
      </c>
      <c r="L2436" s="13" t="n">
        <v>100000</v>
      </c>
      <c r="M2436" t="inlineStr">
        <is>
          <t>MA, GA</t>
        </is>
      </c>
      <c r="N2436" t="inlineStr">
        <is>
          <t>Yes</t>
        </is>
      </c>
      <c r="O2436" t="inlineStr">
        <is>
          <t>Yes</t>
        </is>
      </c>
      <c r="Q2436" s="9" t="inlineStr">
        <is>
          <t>https://grantcue.com/foundations/pryor-myra-stafford-char-tr-f0030100-746417499</t>
        </is>
      </c>
    </row>
    <row r="2437">
      <c r="A2437">
        <f>IF($E2437=$E2436,$A2436+1,1)</f>
        <v/>
      </c>
      <c r="B2437" t="inlineStr">
        <is>
          <t>CRYSTELLE WAGGONER CHARITABLE TRUST</t>
        </is>
      </c>
      <c r="C2437" t="inlineStr">
        <is>
          <t>75-1881219</t>
        </is>
      </c>
      <c r="D2437" t="inlineStr">
        <is>
          <t>Texas</t>
        </is>
      </c>
      <c r="E2437" t="inlineStr">
        <is>
          <t>TX</t>
        </is>
      </c>
      <c r="F2437" t="n">
        <v>2024</v>
      </c>
      <c r="G2437" t="n">
        <v>1</v>
      </c>
      <c r="H2437" s="13" t="n">
        <v>3920000</v>
      </c>
      <c r="I2437" s="12" t="n">
        <v>41</v>
      </c>
      <c r="J2437" s="13" t="n">
        <v>50000</v>
      </c>
      <c r="K2437" s="13">
        <f>IFERROR($H2437/$I2437,"")</f>
        <v/>
      </c>
      <c r="L2437" s="13" t="n">
        <v>500000</v>
      </c>
      <c r="N2437" t="inlineStr">
        <is>
          <t>Yes</t>
        </is>
      </c>
      <c r="O2437" t="inlineStr">
        <is>
          <t>Yes</t>
        </is>
      </c>
      <c r="Q2437" s="9" t="inlineStr">
        <is>
          <t>https://grantcue.com/foundations/crystelle-waggoner-charitable-trust-751881219</t>
        </is>
      </c>
    </row>
    <row r="2438">
      <c r="A2438">
        <f>IF($E2438=$E2437,$A2437+1,1)</f>
        <v/>
      </c>
      <c r="B2438" t="inlineStr">
        <is>
          <t>MARCH FAMILY FOUNDATION</t>
        </is>
      </c>
      <c r="C2438" t="inlineStr">
        <is>
          <t>20-4705723</t>
        </is>
      </c>
      <c r="D2438" t="inlineStr">
        <is>
          <t>Texas</t>
        </is>
      </c>
      <c r="E2438" t="inlineStr">
        <is>
          <t>TX</t>
        </is>
      </c>
      <c r="F2438" t="n">
        <v>2025</v>
      </c>
      <c r="G2438" t="n">
        <v>2</v>
      </c>
      <c r="H2438" s="13" t="n">
        <v>3903450</v>
      </c>
      <c r="I2438" s="12" t="n">
        <v>79</v>
      </c>
      <c r="J2438" s="13" t="n">
        <v>5000</v>
      </c>
      <c r="K2438" s="13">
        <f>IFERROR($H2438/$I2438,"")</f>
        <v/>
      </c>
      <c r="L2438" s="13" t="n">
        <v>600000</v>
      </c>
      <c r="M2438" t="inlineStr">
        <is>
          <t>NY, FL, OR</t>
        </is>
      </c>
      <c r="N2438" t="inlineStr">
        <is>
          <t>No</t>
        </is>
      </c>
      <c r="O2438" t="inlineStr">
        <is>
          <t>Not stated</t>
        </is>
      </c>
      <c r="Q2438" s="9" t="inlineStr">
        <is>
          <t>https://grantcue.com/foundations/march-family-foundation-204705723</t>
        </is>
      </c>
    </row>
    <row r="2439">
      <c r="A2439">
        <f>IF($E2439=$E2438,$A2438+1,1)</f>
        <v/>
      </c>
      <c r="B2439" t="inlineStr">
        <is>
          <t>FOLSOM POINT CHARITIES</t>
        </is>
      </c>
      <c r="C2439" t="inlineStr">
        <is>
          <t>83-0693519</t>
        </is>
      </c>
      <c r="D2439" t="inlineStr">
        <is>
          <t>Texas</t>
        </is>
      </c>
      <c r="E2439" t="inlineStr">
        <is>
          <t>TX</t>
        </is>
      </c>
      <c r="F2439" t="n">
        <v>2024</v>
      </c>
      <c r="G2439" t="n">
        <v>1</v>
      </c>
      <c r="H2439" s="13" t="n">
        <v>3885849</v>
      </c>
      <c r="I2439" s="12" t="n">
        <v>40</v>
      </c>
      <c r="J2439" s="13" t="n">
        <v>10000</v>
      </c>
      <c r="K2439" s="13">
        <f>IFERROR($H2439/$I2439,"")</f>
        <v/>
      </c>
      <c r="L2439" s="13" t="n">
        <v>1720499</v>
      </c>
      <c r="M2439" t="inlineStr">
        <is>
          <t>DC, GA, NC</t>
        </is>
      </c>
      <c r="N2439" t="inlineStr">
        <is>
          <t>No</t>
        </is>
      </c>
      <c r="O2439" t="inlineStr">
        <is>
          <t>Not stated</t>
        </is>
      </c>
      <c r="Q2439" s="9" t="inlineStr">
        <is>
          <t>https://grantcue.com/foundations/folsom-point-charities-830693519</t>
        </is>
      </c>
    </row>
    <row r="2440">
      <c r="A2440">
        <f>IF($E2440=$E2439,$A2439+1,1)</f>
        <v/>
      </c>
      <c r="B2440" t="inlineStr">
        <is>
          <t>Broughton Foundation Trust</t>
        </is>
      </c>
      <c r="C2440" t="inlineStr">
        <is>
          <t>75-6395131</t>
        </is>
      </c>
      <c r="D2440" t="inlineStr">
        <is>
          <t>Texas</t>
        </is>
      </c>
      <c r="E2440" t="inlineStr">
        <is>
          <t>TX</t>
        </is>
      </c>
      <c r="F2440" t="n">
        <v>2024</v>
      </c>
      <c r="G2440" t="n">
        <v>1</v>
      </c>
      <c r="H2440" s="13" t="n">
        <v>3844454</v>
      </c>
      <c r="I2440" s="12" t="n">
        <v>22</v>
      </c>
      <c r="J2440" s="13" t="n">
        <v>100000</v>
      </c>
      <c r="K2440" s="13">
        <f>IFERROR($H2440/$I2440,"")</f>
        <v/>
      </c>
      <c r="L2440" s="13" t="n">
        <v>890000</v>
      </c>
      <c r="N2440" t="inlineStr">
        <is>
          <t>Yes</t>
        </is>
      </c>
      <c r="O2440" t="inlineStr">
        <is>
          <t>Yes</t>
        </is>
      </c>
      <c r="Q2440" s="9" t="inlineStr">
        <is>
          <t>https://grantcue.com/foundations/broughton-foundation-trust-756395131</t>
        </is>
      </c>
    </row>
    <row r="2441">
      <c r="A2441">
        <f>IF($E2441=$E2440,$A2440+1,1)</f>
        <v/>
      </c>
      <c r="B2441" t="inlineStr">
        <is>
          <t>The Kaleta A Doolin Foundation</t>
        </is>
      </c>
      <c r="C2441" t="inlineStr">
        <is>
          <t>75-2764775</t>
        </is>
      </c>
      <c r="D2441" t="inlineStr">
        <is>
          <t>Texas</t>
        </is>
      </c>
      <c r="E2441" t="inlineStr">
        <is>
          <t>TX</t>
        </is>
      </c>
      <c r="F2441" t="n">
        <v>2024</v>
      </c>
      <c r="G2441" t="n">
        <v>1</v>
      </c>
      <c r="H2441" s="13" t="n">
        <v>3827884</v>
      </c>
      <c r="I2441" s="12" t="n">
        <v>110</v>
      </c>
      <c r="J2441" s="13" t="n">
        <v>25000</v>
      </c>
      <c r="K2441" s="13">
        <f>IFERROR($H2441/$I2441,"")</f>
        <v/>
      </c>
      <c r="L2441" s="13" t="n">
        <v>200000</v>
      </c>
      <c r="M2441" t="inlineStr">
        <is>
          <t>NY, CA, DC</t>
        </is>
      </c>
      <c r="N2441" t="inlineStr">
        <is>
          <t>No</t>
        </is>
      </c>
      <c r="O2441" t="inlineStr">
        <is>
          <t>Not stated</t>
        </is>
      </c>
      <c r="Q2441" s="9" t="inlineStr">
        <is>
          <t>https://grantcue.com/foundations/the-kaleta-a-doolin-foundation-752764775</t>
        </is>
      </c>
    </row>
    <row r="2442">
      <c r="A2442">
        <f>IF($E2442=$E2441,$A2441+1,1)</f>
        <v/>
      </c>
      <c r="B2442" t="inlineStr">
        <is>
          <t>RUSHING RIVER FOUNDATION</t>
        </is>
      </c>
      <c r="C2442" t="inlineStr">
        <is>
          <t>81-4739178</t>
        </is>
      </c>
      <c r="D2442" t="inlineStr">
        <is>
          <t>Texas</t>
        </is>
      </c>
      <c r="E2442" t="inlineStr">
        <is>
          <t>TX</t>
        </is>
      </c>
      <c r="F2442" t="n">
        <v>2024</v>
      </c>
      <c r="G2442" t="n">
        <v>1</v>
      </c>
      <c r="H2442" s="13" t="n">
        <v>3820250</v>
      </c>
      <c r="I2442" s="12" t="n">
        <v>15</v>
      </c>
      <c r="J2442" s="13" t="n">
        <v>25000</v>
      </c>
      <c r="K2442" s="13">
        <f>IFERROR($H2442/$I2442,"")</f>
        <v/>
      </c>
      <c r="L2442" s="13" t="n">
        <v>3025000</v>
      </c>
      <c r="M2442" t="inlineStr">
        <is>
          <t>GA, PROVINCIA DE PUNT, NY</t>
        </is>
      </c>
      <c r="N2442" t="inlineStr">
        <is>
          <t>No</t>
        </is>
      </c>
      <c r="O2442" t="inlineStr">
        <is>
          <t>Not stated</t>
        </is>
      </c>
      <c r="Q2442" s="9" t="inlineStr">
        <is>
          <t>https://grantcue.com/foundations/rushing-river-foundation-814739178</t>
        </is>
      </c>
    </row>
    <row r="2443">
      <c r="A2443">
        <f>IF($E2443=$E2442,$A2442+1,1)</f>
        <v/>
      </c>
      <c r="B2443" t="inlineStr">
        <is>
          <t>Param Hansa Philanthropies Inc</t>
        </is>
      </c>
      <c r="C2443" t="inlineStr">
        <is>
          <t>86-3512755</t>
        </is>
      </c>
      <c r="D2443" t="inlineStr">
        <is>
          <t>Texas</t>
        </is>
      </c>
      <c r="E2443" t="inlineStr">
        <is>
          <t>TX</t>
        </is>
      </c>
      <c r="F2443" t="n">
        <v>2024</v>
      </c>
      <c r="G2443" t="n">
        <v>2</v>
      </c>
      <c r="H2443" s="13" t="n">
        <v>3803641</v>
      </c>
      <c r="I2443" s="12" t="n">
        <v>17</v>
      </c>
      <c r="J2443" s="13" t="n">
        <v>105000</v>
      </c>
      <c r="K2443" s="13">
        <f>IFERROR($H2443/$I2443,"")</f>
        <v/>
      </c>
      <c r="L2443" s="13" t="n">
        <v>2000000</v>
      </c>
      <c r="M2443" t="inlineStr">
        <is>
          <t>CA, FL, MA</t>
        </is>
      </c>
      <c r="N2443" t="inlineStr">
        <is>
          <t>No</t>
        </is>
      </c>
      <c r="O2443" t="inlineStr">
        <is>
          <t>Not stated</t>
        </is>
      </c>
      <c r="Q2443" s="9" t="inlineStr">
        <is>
          <t>https://grantcue.com/foundations/param-hansa-philanthropies-inc-863512755</t>
        </is>
      </c>
    </row>
    <row r="2444">
      <c r="A2444">
        <f>IF($E2444=$E2443,$A2443+1,1)</f>
        <v/>
      </c>
      <c r="B2444" t="inlineStr">
        <is>
          <t>Global Charitable Foundation Inc</t>
        </is>
      </c>
      <c r="C2444" t="inlineStr">
        <is>
          <t>71-0933030</t>
        </is>
      </c>
      <c r="D2444" t="inlineStr">
        <is>
          <t>Texas</t>
        </is>
      </c>
      <c r="E2444" t="inlineStr">
        <is>
          <t>TX</t>
        </is>
      </c>
      <c r="F2444" t="n">
        <v>2025</v>
      </c>
      <c r="G2444" t="n">
        <v>3</v>
      </c>
      <c r="H2444" s="13" t="n">
        <v>3786264</v>
      </c>
      <c r="I2444" s="12" t="n">
        <v>43</v>
      </c>
      <c r="J2444" s="13" t="n">
        <v>25000</v>
      </c>
      <c r="K2444" s="13">
        <f>IFERROR($H2444/$I2444,"")</f>
        <v/>
      </c>
      <c r="L2444" s="13" t="n">
        <v>1000000</v>
      </c>
      <c r="M2444" t="inlineStr">
        <is>
          <t>NY, NJ, OH</t>
        </is>
      </c>
      <c r="N2444" t="inlineStr">
        <is>
          <t>No</t>
        </is>
      </c>
      <c r="O2444" t="inlineStr">
        <is>
          <t>Not stated</t>
        </is>
      </c>
      <c r="Q2444" s="9" t="inlineStr">
        <is>
          <t>https://grantcue.com/foundations/global-charitable-foundation-inc-710933030</t>
        </is>
      </c>
    </row>
    <row r="2445">
      <c r="A2445">
        <f>IF($E2445=$E2444,$A2444+1,1)</f>
        <v/>
      </c>
      <c r="B2445" t="inlineStr">
        <is>
          <t>CRAIG &amp; CARRIE LEVERING CHARITABLE FOUNDATION</t>
        </is>
      </c>
      <c r="C2445" t="inlineStr">
        <is>
          <t>47-1999350</t>
        </is>
      </c>
      <c r="D2445" t="inlineStr">
        <is>
          <t>Texas</t>
        </is>
      </c>
      <c r="E2445" t="inlineStr">
        <is>
          <t>TX</t>
        </is>
      </c>
      <c r="F2445" t="n">
        <v>2025</v>
      </c>
      <c r="G2445" t="n">
        <v>2</v>
      </c>
      <c r="H2445" s="13" t="n">
        <v>3763400</v>
      </c>
      <c r="I2445" s="12" t="n">
        <v>17</v>
      </c>
      <c r="J2445" s="13" t="n">
        <v>30000</v>
      </c>
      <c r="K2445" s="13">
        <f>IFERROR($H2445/$I2445,"")</f>
        <v/>
      </c>
      <c r="L2445" s="13" t="n">
        <v>1105000</v>
      </c>
      <c r="M2445" t="inlineStr">
        <is>
          <t>FL</t>
        </is>
      </c>
      <c r="N2445" t="inlineStr">
        <is>
          <t>No</t>
        </is>
      </c>
      <c r="O2445" t="inlineStr">
        <is>
          <t>Not stated</t>
        </is>
      </c>
      <c r="Q2445" s="9" t="inlineStr">
        <is>
          <t>https://grantcue.com/foundations/craig-and-carrie-levering-charitable-foundation-471999350</t>
        </is>
      </c>
    </row>
    <row r="2446">
      <c r="A2446">
        <f>IF($E2446=$E2445,$A2445+1,1)</f>
        <v/>
      </c>
      <c r="B2446" t="inlineStr">
        <is>
          <t>ALICE KLEBERG REYNOLDS MEYER FOUNDAT A0479800</t>
        </is>
      </c>
      <c r="C2446" t="inlineStr">
        <is>
          <t>74-2847652</t>
        </is>
      </c>
      <c r="D2446" t="inlineStr">
        <is>
          <t>Texas</t>
        </is>
      </c>
      <c r="E2446" t="inlineStr">
        <is>
          <t>TX</t>
        </is>
      </c>
      <c r="F2446" t="n">
        <v>2025</v>
      </c>
      <c r="G2446" t="n">
        <v>2</v>
      </c>
      <c r="H2446" s="13" t="n">
        <v>3754000</v>
      </c>
      <c r="I2446" s="12" t="n">
        <v>246</v>
      </c>
      <c r="J2446" s="13" t="n">
        <v>7500</v>
      </c>
      <c r="K2446" s="13">
        <f>IFERROR($H2446/$I2446,"")</f>
        <v/>
      </c>
      <c r="L2446" s="13" t="n">
        <v>300000</v>
      </c>
      <c r="M2446" t="inlineStr">
        <is>
          <t>CT, DC, CA</t>
        </is>
      </c>
      <c r="N2446" t="inlineStr">
        <is>
          <t>Yes</t>
        </is>
      </c>
      <c r="O2446" t="inlineStr">
        <is>
          <t>Yes</t>
        </is>
      </c>
      <c r="Q2446" s="9" t="inlineStr">
        <is>
          <t>https://grantcue.com/foundations/alice-kleberg-reynolds-meyer-foundat-a0479800-742847652</t>
        </is>
      </c>
    </row>
    <row r="2447">
      <c r="A2447">
        <f>IF($E2447=$E2446,$A2446+1,1)</f>
        <v/>
      </c>
      <c r="B2447" t="inlineStr">
        <is>
          <t>FOUR LEE FOUNDATION</t>
        </is>
      </c>
      <c r="C2447" t="inlineStr">
        <is>
          <t>47-2055080</t>
        </is>
      </c>
      <c r="D2447" t="inlineStr">
        <is>
          <t>Texas</t>
        </is>
      </c>
      <c r="E2447" t="inlineStr">
        <is>
          <t>TX</t>
        </is>
      </c>
      <c r="F2447" t="n">
        <v>2024</v>
      </c>
      <c r="G2447" t="n">
        <v>1</v>
      </c>
      <c r="H2447" s="13" t="n">
        <v>3747080</v>
      </c>
      <c r="I2447" s="12" t="n">
        <v>32</v>
      </c>
      <c r="J2447" s="13" t="n">
        <v>25000</v>
      </c>
      <c r="K2447" s="13">
        <f>IFERROR($H2447/$I2447,"")</f>
        <v/>
      </c>
      <c r="L2447" s="13" t="n">
        <v>1150000</v>
      </c>
      <c r="M2447" t="inlineStr">
        <is>
          <t>NC, NY, GA</t>
        </is>
      </c>
      <c r="N2447" t="inlineStr">
        <is>
          <t>No</t>
        </is>
      </c>
      <c r="O2447" t="inlineStr">
        <is>
          <t>Not stated</t>
        </is>
      </c>
      <c r="Q2447" s="9" t="inlineStr">
        <is>
          <t>https://grantcue.com/foundations/four-lee-foundation-472055080</t>
        </is>
      </c>
    </row>
    <row r="2448">
      <c r="A2448">
        <f>IF($E2448=$E2447,$A2447+1,1)</f>
        <v/>
      </c>
      <c r="B2448" t="inlineStr">
        <is>
          <t>Mark Paul Terk Charitable Trust</t>
        </is>
      </c>
      <c r="C2448" t="inlineStr">
        <is>
          <t>80-6084948</t>
        </is>
      </c>
      <c r="D2448" t="inlineStr">
        <is>
          <t>Texas</t>
        </is>
      </c>
      <c r="E2448" t="inlineStr">
        <is>
          <t>TX</t>
        </is>
      </c>
      <c r="F2448" t="n">
        <v>2024</v>
      </c>
      <c r="G2448" t="n">
        <v>1</v>
      </c>
      <c r="H2448" s="13" t="n">
        <v>3732100</v>
      </c>
      <c r="I2448" s="12" t="n">
        <v>7</v>
      </c>
      <c r="J2448" s="13" t="n">
        <v>15000</v>
      </c>
      <c r="K2448" s="13">
        <f>IFERROR($H2448/$I2448,"")</f>
        <v/>
      </c>
      <c r="L2448" s="13" t="n">
        <v>3650000</v>
      </c>
      <c r="M2448" t="inlineStr">
        <is>
          <t>FL</t>
        </is>
      </c>
      <c r="N2448" t="inlineStr">
        <is>
          <t>No</t>
        </is>
      </c>
      <c r="O2448" t="inlineStr">
        <is>
          <t>Not stated</t>
        </is>
      </c>
      <c r="Q2448" s="9" t="inlineStr">
        <is>
          <t>https://grantcue.com/foundations/mark-paul-terk-charitable-trust-806084948</t>
        </is>
      </c>
    </row>
    <row r="2449">
      <c r="A2449">
        <f>IF($E2449=$E2448,$A2448+1,1)</f>
        <v/>
      </c>
      <c r="B2449" t="inlineStr">
        <is>
          <t>CASTLE HILLS SCHOOLS FOUNDATION INC</t>
        </is>
      </c>
      <c r="C2449" t="inlineStr">
        <is>
          <t>75-2732689</t>
        </is>
      </c>
      <c r="D2449" t="inlineStr">
        <is>
          <t>Texas</t>
        </is>
      </c>
      <c r="E2449" t="inlineStr">
        <is>
          <t>TX</t>
        </is>
      </c>
      <c r="F2449" t="n">
        <v>2025</v>
      </c>
      <c r="G2449" t="n">
        <v>2</v>
      </c>
      <c r="H2449" s="13" t="n">
        <v>3725386</v>
      </c>
      <c r="I2449" s="12" t="n">
        <v>52</v>
      </c>
      <c r="J2449" s="13" t="n">
        <v>11250</v>
      </c>
      <c r="K2449" s="13">
        <f>IFERROR($H2449/$I2449,"")</f>
        <v/>
      </c>
      <c r="L2449" s="13" t="n">
        <v>1179000</v>
      </c>
      <c r="N2449" t="inlineStr">
        <is>
          <t>No</t>
        </is>
      </c>
      <c r="O2449" t="inlineStr">
        <is>
          <t>Not stated</t>
        </is>
      </c>
      <c r="Q2449" s="9" t="inlineStr">
        <is>
          <t>https://grantcue.com/foundations/castle-hills-schools-foundation-inc-752732689</t>
        </is>
      </c>
    </row>
    <row r="2450">
      <c r="A2450">
        <f>IF($E2450=$E2449,$A2449+1,1)</f>
        <v/>
      </c>
      <c r="B2450" t="inlineStr">
        <is>
          <t>JAMES AND DOROTHY DOSS FOUNDATION INC</t>
        </is>
      </c>
      <c r="C2450" t="inlineStr">
        <is>
          <t>75-6170120</t>
        </is>
      </c>
      <c r="D2450" t="inlineStr">
        <is>
          <t>Texas</t>
        </is>
      </c>
      <c r="E2450" t="inlineStr">
        <is>
          <t>TX</t>
        </is>
      </c>
      <c r="F2450" t="n">
        <v>2025</v>
      </c>
      <c r="G2450" t="n">
        <v>2</v>
      </c>
      <c r="H2450" s="13" t="n">
        <v>3723233</v>
      </c>
      <c r="I2450" s="12" t="n">
        <v>160</v>
      </c>
      <c r="J2450" s="13" t="n">
        <v>5000</v>
      </c>
      <c r="K2450" s="13">
        <f>IFERROR($H2450/$I2450,"")</f>
        <v/>
      </c>
      <c r="L2450" s="13" t="n">
        <v>800000</v>
      </c>
      <c r="M2450" t="inlineStr">
        <is>
          <t>IL, NC</t>
        </is>
      </c>
      <c r="N2450" t="inlineStr">
        <is>
          <t>No</t>
        </is>
      </c>
      <c r="O2450" t="inlineStr">
        <is>
          <t>Not stated</t>
        </is>
      </c>
      <c r="Q2450" s="9" t="inlineStr">
        <is>
          <t>https://grantcue.com/foundations/james-and-dorothy-doss-foundation-inc-756170120</t>
        </is>
      </c>
    </row>
    <row r="2451">
      <c r="A2451">
        <f>IF($E2451=$E2450,$A2450+1,1)</f>
        <v/>
      </c>
      <c r="B2451" t="inlineStr">
        <is>
          <t>THE CABIN FOUNDATION</t>
        </is>
      </c>
      <c r="C2451" t="inlineStr">
        <is>
          <t>26-1468027</t>
        </is>
      </c>
      <c r="D2451" t="inlineStr">
        <is>
          <t>Texas</t>
        </is>
      </c>
      <c r="E2451" t="inlineStr">
        <is>
          <t>TX</t>
        </is>
      </c>
      <c r="F2451" t="n">
        <v>2025</v>
      </c>
      <c r="G2451" t="n">
        <v>2</v>
      </c>
      <c r="H2451" s="13" t="n">
        <v>3716389</v>
      </c>
      <c r="I2451" s="12" t="n">
        <v>60</v>
      </c>
      <c r="J2451" s="13" t="n">
        <v>30000</v>
      </c>
      <c r="K2451" s="13">
        <f>IFERROR($H2451/$I2451,"")</f>
        <v/>
      </c>
      <c r="L2451" s="13" t="n">
        <v>500000</v>
      </c>
      <c r="M2451" t="inlineStr">
        <is>
          <t>ME, MN, VA</t>
        </is>
      </c>
      <c r="N2451" t="inlineStr">
        <is>
          <t>No</t>
        </is>
      </c>
      <c r="O2451" t="inlineStr">
        <is>
          <t>Not stated</t>
        </is>
      </c>
      <c r="Q2451" s="9" t="inlineStr">
        <is>
          <t>https://grantcue.com/foundations/the-cabin-foundation-261468027</t>
        </is>
      </c>
    </row>
    <row r="2452">
      <c r="A2452">
        <f>IF($E2452=$E2451,$A2451+1,1)</f>
        <v/>
      </c>
      <c r="B2452" t="inlineStr">
        <is>
          <t>THE HUMPHREYS FOUNDATION</t>
        </is>
      </c>
      <c r="C2452" t="inlineStr">
        <is>
          <t>74-6061381</t>
        </is>
      </c>
      <c r="D2452" t="inlineStr">
        <is>
          <t>Texas</t>
        </is>
      </c>
      <c r="E2452" t="inlineStr">
        <is>
          <t>TX</t>
        </is>
      </c>
      <c r="F2452" t="n">
        <v>2024</v>
      </c>
      <c r="G2452" t="n">
        <v>2</v>
      </c>
      <c r="H2452" s="13" t="n">
        <v>3677500</v>
      </c>
      <c r="I2452" s="12" t="n">
        <v>36</v>
      </c>
      <c r="J2452" s="13" t="n">
        <v>45000</v>
      </c>
      <c r="K2452" s="13">
        <f>IFERROR($H2452/$I2452,"")</f>
        <v/>
      </c>
      <c r="L2452" s="13" t="n">
        <v>300000</v>
      </c>
      <c r="N2452" t="inlineStr">
        <is>
          <t>Yes</t>
        </is>
      </c>
      <c r="O2452" t="inlineStr">
        <is>
          <t>Yes</t>
        </is>
      </c>
      <c r="Q2452" s="9" t="inlineStr">
        <is>
          <t>https://grantcue.com/foundations/the-humphreys-foundation-746061381</t>
        </is>
      </c>
    </row>
    <row r="2453">
      <c r="A2453">
        <f>IF($E2453=$E2452,$A2452+1,1)</f>
        <v/>
      </c>
      <c r="B2453" t="inlineStr">
        <is>
          <t>JC Ferguson Foundation Inc</t>
        </is>
      </c>
      <c r="C2453" t="inlineStr">
        <is>
          <t>75-2539175</t>
        </is>
      </c>
      <c r="D2453" t="inlineStr">
        <is>
          <t>Texas</t>
        </is>
      </c>
      <c r="E2453" t="inlineStr">
        <is>
          <t>TX</t>
        </is>
      </c>
      <c r="F2453" t="n">
        <v>2024</v>
      </c>
      <c r="G2453" t="n">
        <v>2</v>
      </c>
      <c r="H2453" s="13" t="n">
        <v>3657165</v>
      </c>
      <c r="I2453" s="12" t="n">
        <v>127</v>
      </c>
      <c r="J2453" s="13" t="n">
        <v>25000</v>
      </c>
      <c r="K2453" s="13">
        <f>IFERROR($H2453/$I2453,"")</f>
        <v/>
      </c>
      <c r="L2453" s="13" t="n">
        <v>105000</v>
      </c>
      <c r="M2453" t="inlineStr">
        <is>
          <t>DC, MI, VA</t>
        </is>
      </c>
      <c r="N2453" t="inlineStr">
        <is>
          <t>Yes</t>
        </is>
      </c>
      <c r="O2453" t="inlineStr">
        <is>
          <t>Not stated</t>
        </is>
      </c>
      <c r="Q2453" s="9" t="inlineStr">
        <is>
          <t>https://grantcue.com/foundations/jc-ferguson-foundation-inc-752539175</t>
        </is>
      </c>
    </row>
    <row r="2454">
      <c r="A2454">
        <f>IF($E2454=$E2453,$A2453+1,1)</f>
        <v/>
      </c>
      <c r="B2454" t="inlineStr">
        <is>
          <t>The Fain Foundation</t>
        </is>
      </c>
      <c r="C2454" t="inlineStr">
        <is>
          <t>75-6016679</t>
        </is>
      </c>
      <c r="D2454" t="inlineStr">
        <is>
          <t>Texas</t>
        </is>
      </c>
      <c r="E2454" t="inlineStr">
        <is>
          <t>TX</t>
        </is>
      </c>
      <c r="F2454" t="n">
        <v>2025</v>
      </c>
      <c r="G2454" t="n">
        <v>2</v>
      </c>
      <c r="H2454" s="13" t="n">
        <v>3643034</v>
      </c>
      <c r="I2454" s="12" t="n">
        <v>167</v>
      </c>
      <c r="J2454" s="13" t="n">
        <v>10000</v>
      </c>
      <c r="K2454" s="13">
        <f>IFERROR($H2454/$I2454,"")</f>
        <v/>
      </c>
      <c r="L2454" s="13" t="n">
        <v>333334</v>
      </c>
      <c r="M2454" t="inlineStr">
        <is>
          <t>OK</t>
        </is>
      </c>
      <c r="N2454" t="inlineStr">
        <is>
          <t>No</t>
        </is>
      </c>
      <c r="O2454" t="inlineStr">
        <is>
          <t>Not stated</t>
        </is>
      </c>
      <c r="Q2454" s="9" t="inlineStr">
        <is>
          <t>https://grantcue.com/foundations/the-fain-foundation-756016679</t>
        </is>
      </c>
    </row>
    <row r="2455">
      <c r="A2455">
        <f>IF($E2455=$E2454,$A2454+1,1)</f>
        <v/>
      </c>
      <c r="B2455" t="inlineStr">
        <is>
          <t>JAMES I PERKINS FAMILY FOUNDATION</t>
        </is>
      </c>
      <c r="C2455" t="inlineStr">
        <is>
          <t>02-0762991</t>
        </is>
      </c>
      <c r="D2455" t="inlineStr">
        <is>
          <t>Texas</t>
        </is>
      </c>
      <c r="E2455" t="inlineStr">
        <is>
          <t>TX</t>
        </is>
      </c>
      <c r="F2455" t="n">
        <v>2025</v>
      </c>
      <c r="G2455" t="n">
        <v>2</v>
      </c>
      <c r="H2455" s="13" t="n">
        <v>3635747</v>
      </c>
      <c r="I2455" s="12" t="n">
        <v>185</v>
      </c>
      <c r="J2455" s="13" t="n">
        <v>2500</v>
      </c>
      <c r="K2455" s="13">
        <f>IFERROR($H2455/$I2455,"")</f>
        <v/>
      </c>
      <c r="L2455" s="13" t="n">
        <v>740000</v>
      </c>
      <c r="M2455" t="inlineStr">
        <is>
          <t>DC, MI, NC</t>
        </is>
      </c>
      <c r="N2455" t="inlineStr">
        <is>
          <t>No</t>
        </is>
      </c>
      <c r="O2455" t="inlineStr">
        <is>
          <t>Not stated</t>
        </is>
      </c>
      <c r="Q2455" s="9" t="inlineStr">
        <is>
          <t>https://grantcue.com/foundations/james-i-perkins-family-foundation-020762991</t>
        </is>
      </c>
    </row>
    <row r="2456">
      <c r="A2456">
        <f>IF($E2456=$E2455,$A2455+1,1)</f>
        <v/>
      </c>
      <c r="B2456" t="inlineStr">
        <is>
          <t>BUENA VISTA FOUNDATION</t>
        </is>
      </c>
      <c r="C2456" t="inlineStr">
        <is>
          <t>74-2869876</t>
        </is>
      </c>
      <c r="D2456" t="inlineStr">
        <is>
          <t>Texas</t>
        </is>
      </c>
      <c r="E2456" t="inlineStr">
        <is>
          <t>TX</t>
        </is>
      </c>
      <c r="F2456" t="n">
        <v>2025</v>
      </c>
      <c r="G2456" t="n">
        <v>2</v>
      </c>
      <c r="H2456" s="13" t="n">
        <v>3613160</v>
      </c>
      <c r="I2456" s="12" t="n">
        <v>102</v>
      </c>
      <c r="J2456" s="13" t="n">
        <v>10000</v>
      </c>
      <c r="K2456" s="13">
        <f>IFERROR($H2456/$I2456,"")</f>
        <v/>
      </c>
      <c r="L2456" s="13" t="n">
        <v>368111</v>
      </c>
      <c r="M2456" t="inlineStr">
        <is>
          <t>FL</t>
        </is>
      </c>
      <c r="N2456" t="inlineStr">
        <is>
          <t>No</t>
        </is>
      </c>
      <c r="O2456" t="inlineStr">
        <is>
          <t>Not stated</t>
        </is>
      </c>
      <c r="Q2456" s="9" t="inlineStr">
        <is>
          <t>https://grantcue.com/foundations/buena-vista-foundation-742869876</t>
        </is>
      </c>
    </row>
    <row r="2457">
      <c r="A2457">
        <f>IF($E2457=$E2456,$A2456+1,1)</f>
        <v/>
      </c>
      <c r="B2457" t="inlineStr">
        <is>
          <t>JOE BARNHART FOUNDATION</t>
        </is>
      </c>
      <c r="C2457" t="inlineStr">
        <is>
          <t>38-4007055</t>
        </is>
      </c>
      <c r="D2457" t="inlineStr">
        <is>
          <t>Texas</t>
        </is>
      </c>
      <c r="E2457" t="inlineStr">
        <is>
          <t>TX</t>
        </is>
      </c>
      <c r="F2457" t="n">
        <v>2024</v>
      </c>
      <c r="G2457" t="n">
        <v>2</v>
      </c>
      <c r="H2457" s="13" t="n">
        <v>3596391</v>
      </c>
      <c r="I2457" s="12" t="n">
        <v>78</v>
      </c>
      <c r="J2457" s="13" t="n">
        <v>16478.5</v>
      </c>
      <c r="K2457" s="13">
        <f>IFERROR($H2457/$I2457,"")</f>
        <v/>
      </c>
      <c r="L2457" s="13" t="n">
        <v>291443</v>
      </c>
      <c r="N2457" t="inlineStr">
        <is>
          <t>No</t>
        </is>
      </c>
      <c r="O2457" t="inlineStr">
        <is>
          <t>Not stated</t>
        </is>
      </c>
      <c r="Q2457" s="9" t="inlineStr">
        <is>
          <t>https://grantcue.com/foundations/joe-barnhart-foundation-384007055</t>
        </is>
      </c>
    </row>
    <row r="2458">
      <c r="A2458">
        <f>IF($E2458=$E2457,$A2457+1,1)</f>
        <v/>
      </c>
      <c r="B2458" t="inlineStr">
        <is>
          <t>BRIGHT FAMILY FOUNDATION</t>
        </is>
      </c>
      <c r="C2458" t="inlineStr">
        <is>
          <t>92-1760586</t>
        </is>
      </c>
      <c r="D2458" t="inlineStr">
        <is>
          <t>Texas</t>
        </is>
      </c>
      <c r="E2458" t="inlineStr">
        <is>
          <t>TX</t>
        </is>
      </c>
      <c r="F2458" t="n">
        <v>2025</v>
      </c>
      <c r="G2458" t="n">
        <v>2</v>
      </c>
      <c r="H2458" s="13" t="n">
        <v>3590060</v>
      </c>
      <c r="I2458" s="12" t="n">
        <v>14</v>
      </c>
      <c r="J2458" s="13" t="n">
        <v>53140</v>
      </c>
      <c r="K2458" s="13">
        <f>IFERROR($H2458/$I2458,"")</f>
        <v/>
      </c>
      <c r="L2458" s="13" t="n">
        <v>1500000</v>
      </c>
      <c r="N2458" t="inlineStr">
        <is>
          <t>No</t>
        </is>
      </c>
      <c r="O2458" t="inlineStr">
        <is>
          <t>Not stated</t>
        </is>
      </c>
      <c r="Q2458" s="9" t="inlineStr">
        <is>
          <t>https://grantcue.com/foundations/bright-family-foundation-921760586</t>
        </is>
      </c>
    </row>
    <row r="2459">
      <c r="A2459">
        <f>IF($E2459=$E2458,$A2458+1,1)</f>
        <v/>
      </c>
      <c r="B2459" t="inlineStr">
        <is>
          <t>BURNS FAMILY FOUNDATION</t>
        </is>
      </c>
      <c r="C2459" t="inlineStr">
        <is>
          <t>36-6051686</t>
        </is>
      </c>
      <c r="D2459" t="inlineStr">
        <is>
          <t>Texas</t>
        </is>
      </c>
      <c r="E2459" t="inlineStr">
        <is>
          <t>TX</t>
        </is>
      </c>
      <c r="F2459" t="n">
        <v>2024</v>
      </c>
      <c r="G2459" t="n">
        <v>1</v>
      </c>
      <c r="H2459" s="13" t="n">
        <v>3580475</v>
      </c>
      <c r="I2459" s="12" t="n">
        <v>27</v>
      </c>
      <c r="J2459" s="13" t="n">
        <v>7000</v>
      </c>
      <c r="K2459" s="13">
        <f>IFERROR($H2459/$I2459,"")</f>
        <v/>
      </c>
      <c r="L2459" s="13" t="n">
        <v>1378290</v>
      </c>
      <c r="M2459" t="inlineStr">
        <is>
          <t>AZ, NY, ID</t>
        </is>
      </c>
      <c r="N2459" t="inlineStr">
        <is>
          <t>No</t>
        </is>
      </c>
      <c r="O2459" t="inlineStr">
        <is>
          <t>Not stated</t>
        </is>
      </c>
      <c r="Q2459" s="9" t="inlineStr">
        <is>
          <t>https://grantcue.com/foundations/burns-family-foundation-366051686</t>
        </is>
      </c>
    </row>
    <row r="2460">
      <c r="A2460">
        <f>IF($E2460=$E2459,$A2459+1,1)</f>
        <v/>
      </c>
      <c r="B2460" t="inlineStr">
        <is>
          <t>JLH Foundation</t>
        </is>
      </c>
      <c r="C2460" t="inlineStr">
        <is>
          <t>76-0668991</t>
        </is>
      </c>
      <c r="D2460" t="inlineStr">
        <is>
          <t>Texas</t>
        </is>
      </c>
      <c r="E2460" t="inlineStr">
        <is>
          <t>TX</t>
        </is>
      </c>
      <c r="F2460" t="n">
        <v>2024</v>
      </c>
      <c r="G2460" t="n">
        <v>1</v>
      </c>
      <c r="H2460" s="13" t="n">
        <v>3564700</v>
      </c>
      <c r="I2460" s="12" t="n">
        <v>10</v>
      </c>
      <c r="J2460" s="13" t="n">
        <v>132600</v>
      </c>
      <c r="K2460" s="13">
        <f>IFERROR($H2460/$I2460,"")</f>
        <v/>
      </c>
      <c r="L2460" s="13" t="n">
        <v>2000000</v>
      </c>
      <c r="M2460" t="inlineStr">
        <is>
          <t>IN</t>
        </is>
      </c>
      <c r="N2460" t="inlineStr">
        <is>
          <t>No</t>
        </is>
      </c>
      <c r="O2460" t="inlineStr">
        <is>
          <t>Not stated</t>
        </is>
      </c>
      <c r="Q2460" s="9" t="inlineStr">
        <is>
          <t>https://grantcue.com/foundations/jlh-foundation-760668991</t>
        </is>
      </c>
    </row>
    <row r="2461">
      <c r="A2461">
        <f>IF($E2461=$E2460,$A2460+1,1)</f>
        <v/>
      </c>
      <c r="B2461" t="inlineStr">
        <is>
          <t>W D KELLEY FOUNDATION</t>
        </is>
      </c>
      <c r="C2461" t="inlineStr">
        <is>
          <t>74-3007226</t>
        </is>
      </c>
      <c r="D2461" t="inlineStr">
        <is>
          <t>Texas</t>
        </is>
      </c>
      <c r="E2461" t="inlineStr">
        <is>
          <t>TX</t>
        </is>
      </c>
      <c r="F2461" t="n">
        <v>2025</v>
      </c>
      <c r="G2461" t="n">
        <v>2</v>
      </c>
      <c r="H2461" s="13" t="n">
        <v>3545523</v>
      </c>
      <c r="I2461" s="12" t="n">
        <v>95</v>
      </c>
      <c r="J2461" s="13" t="n">
        <v>18100</v>
      </c>
      <c r="K2461" s="13">
        <f>IFERROR($H2461/$I2461,"")</f>
        <v/>
      </c>
      <c r="L2461" s="13" t="n">
        <v>200000</v>
      </c>
      <c r="M2461" t="inlineStr">
        <is>
          <t>IL</t>
        </is>
      </c>
      <c r="N2461" t="inlineStr">
        <is>
          <t>Yes</t>
        </is>
      </c>
      <c r="O2461" t="inlineStr">
        <is>
          <t>Not stated</t>
        </is>
      </c>
      <c r="P2461" s="9" t="inlineStr">
        <is>
          <t>http://wdkelley.org/</t>
        </is>
      </c>
      <c r="Q2461" s="9" t="inlineStr">
        <is>
          <t>https://grantcue.com/foundations/w-d-kelley-foundation-743007226</t>
        </is>
      </c>
    </row>
    <row r="2462">
      <c r="A2462">
        <f>IF($E2462=$E2461,$A2461+1,1)</f>
        <v/>
      </c>
      <c r="B2462" t="inlineStr">
        <is>
          <t>More Than The Move Foundation DBA Hope Legacy Collective</t>
        </is>
      </c>
      <c r="C2462" t="inlineStr">
        <is>
          <t>81-4171814</t>
        </is>
      </c>
      <c r="D2462" t="inlineStr">
        <is>
          <t>Texas</t>
        </is>
      </c>
      <c r="E2462" t="inlineStr">
        <is>
          <t>TX</t>
        </is>
      </c>
      <c r="F2462" t="n">
        <v>2024</v>
      </c>
      <c r="G2462" t="n">
        <v>2</v>
      </c>
      <c r="H2462" s="13" t="n">
        <v>3544159</v>
      </c>
      <c r="I2462" s="12" t="n">
        <v>116</v>
      </c>
      <c r="J2462" s="13" t="n">
        <v>10000</v>
      </c>
      <c r="K2462" s="13">
        <f>IFERROR($H2462/$I2462,"")</f>
        <v/>
      </c>
      <c r="L2462" s="13" t="n">
        <v>283200</v>
      </c>
      <c r="M2462" t="inlineStr">
        <is>
          <t>VA, CA, MN</t>
        </is>
      </c>
      <c r="N2462" t="inlineStr">
        <is>
          <t>No</t>
        </is>
      </c>
      <c r="O2462" t="inlineStr">
        <is>
          <t>Not stated</t>
        </is>
      </c>
      <c r="Q2462" s="9" t="inlineStr">
        <is>
          <t>https://grantcue.com/foundations/more-than-the-move-foundation-dba-hope-legacy-collective-814171814</t>
        </is>
      </c>
    </row>
    <row r="2463">
      <c r="A2463">
        <f>IF($E2463=$E2462,$A2462+1,1)</f>
        <v/>
      </c>
      <c r="B2463" t="inlineStr">
        <is>
          <t>HARRY S MOSS HEART TRUST</t>
        </is>
      </c>
      <c r="C2463" t="inlineStr">
        <is>
          <t>75-6147501</t>
        </is>
      </c>
      <c r="D2463" t="inlineStr">
        <is>
          <t>Texas</t>
        </is>
      </c>
      <c r="E2463" t="inlineStr">
        <is>
          <t>TX</t>
        </is>
      </c>
      <c r="F2463" t="n">
        <v>2024</v>
      </c>
      <c r="G2463" t="n">
        <v>1</v>
      </c>
      <c r="H2463" s="13" t="n">
        <v>3502600</v>
      </c>
      <c r="I2463" s="12" t="n">
        <v>14</v>
      </c>
      <c r="J2463" s="13" t="n">
        <v>250000</v>
      </c>
      <c r="K2463" s="13">
        <f>IFERROR($H2463/$I2463,"")</f>
        <v/>
      </c>
      <c r="L2463" s="13" t="n">
        <v>750000</v>
      </c>
      <c r="N2463" t="inlineStr">
        <is>
          <t>Yes</t>
        </is>
      </c>
      <c r="O2463" t="inlineStr">
        <is>
          <t>Yes</t>
        </is>
      </c>
      <c r="Q2463" s="9" t="inlineStr">
        <is>
          <t>https://grantcue.com/foundations/harry-s-moss-heart-trust-756147501</t>
        </is>
      </c>
    </row>
    <row r="2464">
      <c r="A2464">
        <f>IF($E2464=$E2463,$A2463+1,1)</f>
        <v/>
      </c>
      <c r="B2464" t="inlineStr">
        <is>
          <t>THE MARY H CAIN FOUNDATION</t>
        </is>
      </c>
      <c r="C2464" t="inlineStr">
        <is>
          <t>20-8483925</t>
        </is>
      </c>
      <c r="D2464" t="inlineStr">
        <is>
          <t>Texas</t>
        </is>
      </c>
      <c r="E2464" t="inlineStr">
        <is>
          <t>TX</t>
        </is>
      </c>
      <c r="F2464" t="n">
        <v>2024</v>
      </c>
      <c r="G2464" t="n">
        <v>1</v>
      </c>
      <c r="H2464" s="13" t="n">
        <v>3500000</v>
      </c>
      <c r="I2464" s="12" t="n">
        <v>21</v>
      </c>
      <c r="J2464" s="13" t="n">
        <v>75000</v>
      </c>
      <c r="K2464" s="13">
        <f>IFERROR($H2464/$I2464,"")</f>
        <v/>
      </c>
      <c r="L2464" s="13" t="n">
        <v>850000</v>
      </c>
      <c r="M2464" t="inlineStr">
        <is>
          <t>NC, SC, MA</t>
        </is>
      </c>
      <c r="N2464" t="inlineStr">
        <is>
          <t>Yes</t>
        </is>
      </c>
      <c r="O2464" t="inlineStr">
        <is>
          <t>Yes</t>
        </is>
      </c>
      <c r="Q2464" s="9" t="inlineStr">
        <is>
          <t>https://grantcue.com/foundations/the-mary-h-cain-foundation-208483925</t>
        </is>
      </c>
    </row>
    <row r="2465">
      <c r="A2465">
        <f>IF($E2465=$E2464,$A2464+1,1)</f>
        <v/>
      </c>
      <c r="B2465" t="inlineStr">
        <is>
          <t>WILLIAM A BADGER FOUNDATION</t>
        </is>
      </c>
      <c r="C2465" t="inlineStr">
        <is>
          <t>74-6087935</t>
        </is>
      </c>
      <c r="D2465" t="inlineStr">
        <is>
          <t>Texas</t>
        </is>
      </c>
      <c r="E2465" t="inlineStr">
        <is>
          <t>TX</t>
        </is>
      </c>
      <c r="F2465" t="n">
        <v>2024</v>
      </c>
      <c r="G2465" t="n">
        <v>1</v>
      </c>
      <c r="H2465" s="13" t="n">
        <v>3495763</v>
      </c>
      <c r="I2465" s="12" t="n">
        <v>7</v>
      </c>
      <c r="J2465" s="13" t="n">
        <v>174788</v>
      </c>
      <c r="K2465" s="13">
        <f>IFERROR($H2465/$I2465,"")</f>
        <v/>
      </c>
      <c r="L2465" s="13" t="n">
        <v>1398306</v>
      </c>
      <c r="M2465" t="inlineStr">
        <is>
          <t>IN, PA</t>
        </is>
      </c>
      <c r="N2465" t="inlineStr">
        <is>
          <t>No</t>
        </is>
      </c>
      <c r="O2465" t="inlineStr">
        <is>
          <t>Not stated</t>
        </is>
      </c>
      <c r="Q2465" s="9" t="inlineStr">
        <is>
          <t>https://grantcue.com/foundations/william-a-badger-foundation-746087935</t>
        </is>
      </c>
    </row>
    <row r="2466">
      <c r="A2466">
        <f>IF($E2466=$E2465,$A2465+1,1)</f>
        <v/>
      </c>
      <c r="B2466" t="inlineStr">
        <is>
          <t>Muriel F Siebert Foundation Inc</t>
        </is>
      </c>
      <c r="C2466" t="inlineStr">
        <is>
          <t>13-6266367</t>
        </is>
      </c>
      <c r="D2466" t="inlineStr">
        <is>
          <t>Texas</t>
        </is>
      </c>
      <c r="E2466" t="inlineStr">
        <is>
          <t>TX</t>
        </is>
      </c>
      <c r="F2466" t="n">
        <v>2025</v>
      </c>
      <c r="G2466" t="n">
        <v>2</v>
      </c>
      <c r="H2466" s="13" t="n">
        <v>3464595</v>
      </c>
      <c r="I2466" s="12" t="n">
        <v>228</v>
      </c>
      <c r="J2466" s="13" t="n">
        <v>10000</v>
      </c>
      <c r="K2466" s="13">
        <f>IFERROR($H2466/$I2466,"")</f>
        <v/>
      </c>
      <c r="L2466" s="13" t="n">
        <v>165000</v>
      </c>
      <c r="M2466" t="inlineStr">
        <is>
          <t>NY, OR, CA</t>
        </is>
      </c>
      <c r="N2466" t="inlineStr">
        <is>
          <t>No</t>
        </is>
      </c>
      <c r="O2466" t="inlineStr">
        <is>
          <t>Not stated</t>
        </is>
      </c>
      <c r="Q2466" s="9" t="inlineStr">
        <is>
          <t>https://grantcue.com/foundations/muriel-f-siebert-foundation-inc-136266367</t>
        </is>
      </c>
    </row>
    <row r="2467">
      <c r="A2467">
        <f>IF($E2467=$E2466,$A2466+1,1)</f>
        <v/>
      </c>
      <c r="B2467" t="inlineStr">
        <is>
          <t>JEFF T GREEN FAMILY FOUNDATION</t>
        </is>
      </c>
      <c r="C2467" t="inlineStr">
        <is>
          <t>85-1347482</t>
        </is>
      </c>
      <c r="D2467" t="inlineStr">
        <is>
          <t>Texas</t>
        </is>
      </c>
      <c r="E2467" t="inlineStr">
        <is>
          <t>TX</t>
        </is>
      </c>
      <c r="F2467" t="n">
        <v>2024</v>
      </c>
      <c r="G2467" t="n">
        <v>1</v>
      </c>
      <c r="H2467" s="13" t="n">
        <v>3446467</v>
      </c>
      <c r="I2467" s="12" t="n">
        <v>11</v>
      </c>
      <c r="J2467" s="13" t="n">
        <v>100000</v>
      </c>
      <c r="K2467" s="13">
        <f>IFERROR($H2467/$I2467,"")</f>
        <v/>
      </c>
      <c r="L2467" s="13" t="n">
        <v>1200000</v>
      </c>
      <c r="M2467" t="inlineStr">
        <is>
          <t>NY, CA, IL</t>
        </is>
      </c>
      <c r="N2467" t="inlineStr">
        <is>
          <t>No</t>
        </is>
      </c>
      <c r="O2467" t="inlineStr">
        <is>
          <t>Not stated</t>
        </is>
      </c>
      <c r="Q2467" s="9" t="inlineStr">
        <is>
          <t>https://grantcue.com/foundations/jeff-t-green-family-foundation-851347482</t>
        </is>
      </c>
    </row>
    <row r="2468">
      <c r="A2468">
        <f>IF($E2468=$E2467,$A2467+1,1)</f>
        <v/>
      </c>
      <c r="B2468" t="inlineStr">
        <is>
          <t>Sterling-Turner Foundation</t>
        </is>
      </c>
      <c r="C2468" t="inlineStr">
        <is>
          <t>74-1460482</t>
        </is>
      </c>
      <c r="D2468" t="inlineStr">
        <is>
          <t>Texas</t>
        </is>
      </c>
      <c r="E2468" t="inlineStr">
        <is>
          <t>TX</t>
        </is>
      </c>
      <c r="F2468" t="n">
        <v>2024</v>
      </c>
      <c r="G2468" t="n">
        <v>1</v>
      </c>
      <c r="H2468" s="13" t="n">
        <v>3440000</v>
      </c>
      <c r="I2468" s="12" t="n">
        <v>106</v>
      </c>
      <c r="J2468" s="13" t="n">
        <v>25000</v>
      </c>
      <c r="K2468" s="13">
        <f>IFERROR($H2468/$I2468,"")</f>
        <v/>
      </c>
      <c r="L2468" s="13" t="n">
        <v>120000</v>
      </c>
      <c r="N2468" t="inlineStr">
        <is>
          <t>Yes</t>
        </is>
      </c>
      <c r="O2468" t="inlineStr">
        <is>
          <t>Yes</t>
        </is>
      </c>
      <c r="P2468" s="9" t="inlineStr">
        <is>
          <t>https://www.sterlingturnerfoundation.org/</t>
        </is>
      </c>
      <c r="Q2468" s="9" t="inlineStr">
        <is>
          <t>https://grantcue.com/foundations/sterling-turner-foundation-741460482</t>
        </is>
      </c>
    </row>
    <row r="2469">
      <c r="A2469">
        <f>IF($E2469=$E2468,$A2468+1,1)</f>
        <v/>
      </c>
      <c r="B2469" t="inlineStr">
        <is>
          <t>MATEJEK FAMILY FOUNDATION</t>
        </is>
      </c>
      <c r="C2469" t="inlineStr">
        <is>
          <t>26-2169966</t>
        </is>
      </c>
      <c r="D2469" t="inlineStr">
        <is>
          <t>Texas</t>
        </is>
      </c>
      <c r="E2469" t="inlineStr">
        <is>
          <t>TX</t>
        </is>
      </c>
      <c r="F2469" t="n">
        <v>2025</v>
      </c>
      <c r="G2469" t="n">
        <v>2</v>
      </c>
      <c r="H2469" s="13" t="n">
        <v>3433707</v>
      </c>
      <c r="I2469" s="12" t="n">
        <v>25</v>
      </c>
      <c r="J2469" s="13" t="n">
        <v>75000</v>
      </c>
      <c r="K2469" s="13">
        <f>IFERROR($H2469/$I2469,"")</f>
        <v/>
      </c>
      <c r="L2469" s="13" t="n">
        <v>1029608</v>
      </c>
      <c r="M2469" t="inlineStr">
        <is>
          <t>DC</t>
        </is>
      </c>
      <c r="N2469" t="inlineStr">
        <is>
          <t>No</t>
        </is>
      </c>
      <c r="O2469" t="inlineStr">
        <is>
          <t>Not stated</t>
        </is>
      </c>
      <c r="Q2469" s="9" t="inlineStr">
        <is>
          <t>https://grantcue.com/foundations/matejek-family-foundation-262169966</t>
        </is>
      </c>
    </row>
    <row r="2470">
      <c r="A2470">
        <f>IF($E2470=$E2469,$A2469+1,1)</f>
        <v/>
      </c>
      <c r="B2470" t="inlineStr">
        <is>
          <t>THEODORE AND BEULAH BEASLEY FOUNDATION INC</t>
        </is>
      </c>
      <c r="C2470" t="inlineStr">
        <is>
          <t>75-6035806</t>
        </is>
      </c>
      <c r="D2470" t="inlineStr">
        <is>
          <t>Texas</t>
        </is>
      </c>
      <c r="E2470" t="inlineStr">
        <is>
          <t>TX</t>
        </is>
      </c>
      <c r="F2470" t="n">
        <v>2024</v>
      </c>
      <c r="G2470" t="n">
        <v>1</v>
      </c>
      <c r="H2470" s="13" t="n">
        <v>3430208</v>
      </c>
      <c r="I2470" s="12" t="n">
        <v>97</v>
      </c>
      <c r="J2470" s="13" t="n">
        <v>25000</v>
      </c>
      <c r="K2470" s="13">
        <f>IFERROR($H2470/$I2470,"")</f>
        <v/>
      </c>
      <c r="L2470" s="13" t="n">
        <v>250000</v>
      </c>
      <c r="M2470" t="inlineStr">
        <is>
          <t>DC</t>
        </is>
      </c>
      <c r="N2470" t="inlineStr">
        <is>
          <t>Yes</t>
        </is>
      </c>
      <c r="O2470" t="inlineStr">
        <is>
          <t>Yes</t>
        </is>
      </c>
      <c r="P2470" s="9" t="inlineStr">
        <is>
          <t>https://www.beasleyfoundation.org/</t>
        </is>
      </c>
      <c r="Q2470" s="9" t="inlineStr">
        <is>
          <t>https://grantcue.com/foundations/theodore-and-beulah-beasley-foundation-inc-756035806</t>
        </is>
      </c>
    </row>
    <row r="2471">
      <c r="A2471">
        <f>IF($E2471=$E2470,$A2470+1,1)</f>
        <v/>
      </c>
      <c r="B2471" t="inlineStr">
        <is>
          <t>WAYNE &amp; JO ANN MOORE CHARITABLE FOUNDATION</t>
        </is>
      </c>
      <c r="C2471" t="inlineStr">
        <is>
          <t>20-4808454</t>
        </is>
      </c>
      <c r="D2471" t="inlineStr">
        <is>
          <t>Texas</t>
        </is>
      </c>
      <c r="E2471" t="inlineStr">
        <is>
          <t>TX</t>
        </is>
      </c>
      <c r="F2471" t="n">
        <v>2024</v>
      </c>
      <c r="G2471" t="n">
        <v>1</v>
      </c>
      <c r="H2471" s="13" t="n">
        <v>3427500</v>
      </c>
      <c r="I2471" s="12" t="n">
        <v>129</v>
      </c>
      <c r="J2471" s="13" t="n">
        <v>20000</v>
      </c>
      <c r="K2471" s="13">
        <f>IFERROR($H2471/$I2471,"")</f>
        <v/>
      </c>
      <c r="L2471" s="13" t="n">
        <v>220000</v>
      </c>
      <c r="M2471" t="inlineStr">
        <is>
          <t>CA, OK, MO</t>
        </is>
      </c>
      <c r="N2471" t="inlineStr">
        <is>
          <t>No</t>
        </is>
      </c>
      <c r="O2471" t="inlineStr">
        <is>
          <t>Not stated</t>
        </is>
      </c>
      <c r="Q2471" s="9" t="inlineStr">
        <is>
          <t>https://grantcue.com/foundations/wayne-and-jo-ann-moore-charitable-foundation-204808454</t>
        </is>
      </c>
    </row>
    <row r="2472">
      <c r="A2472">
        <f>IF($E2472=$E2471,$A2471+1,1)</f>
        <v/>
      </c>
      <c r="B2472" t="inlineStr">
        <is>
          <t>VELMA LEE &amp; JOHN HARVEY ROBINSON CHARITABLE FOUNDA</t>
        </is>
      </c>
      <c r="C2472" t="inlineStr">
        <is>
          <t>74-2300129</t>
        </is>
      </c>
      <c r="D2472" t="inlineStr">
        <is>
          <t>Texas</t>
        </is>
      </c>
      <c r="E2472" t="inlineStr">
        <is>
          <t>TX</t>
        </is>
      </c>
      <c r="F2472" t="n">
        <v>2024</v>
      </c>
      <c r="G2472" t="n">
        <v>2</v>
      </c>
      <c r="H2472" s="13" t="n">
        <v>3427300</v>
      </c>
      <c r="I2472" s="12" t="n">
        <v>95</v>
      </c>
      <c r="J2472" s="13" t="n">
        <v>5000</v>
      </c>
      <c r="K2472" s="13">
        <f>IFERROR($H2472/$I2472,"")</f>
        <v/>
      </c>
      <c r="L2472" s="13" t="n">
        <v>605000</v>
      </c>
      <c r="M2472" t="inlineStr">
        <is>
          <t>FL, IA, MO</t>
        </is>
      </c>
      <c r="N2472" t="inlineStr">
        <is>
          <t>Yes</t>
        </is>
      </c>
      <c r="O2472" t="inlineStr">
        <is>
          <t>Not stated</t>
        </is>
      </c>
      <c r="Q2472" s="9" t="inlineStr">
        <is>
          <t>https://grantcue.com/foundations/velma-lee-and-john-harvey-robinson-charitable-founda-742300129</t>
        </is>
      </c>
    </row>
    <row r="2473">
      <c r="A2473">
        <f>IF($E2473=$E2472,$A2472+1,1)</f>
        <v/>
      </c>
      <c r="B2473" t="inlineStr">
        <is>
          <t>THOMAS G &amp; NANCY J MACRINI FOUNDATION</t>
        </is>
      </c>
      <c r="C2473" t="inlineStr">
        <is>
          <t>76-0641778</t>
        </is>
      </c>
      <c r="D2473" t="inlineStr">
        <is>
          <t>Texas</t>
        </is>
      </c>
      <c r="E2473" t="inlineStr">
        <is>
          <t>TX</t>
        </is>
      </c>
      <c r="F2473" t="n">
        <v>2024</v>
      </c>
      <c r="G2473" t="n">
        <v>1</v>
      </c>
      <c r="H2473" s="13" t="n">
        <v>3413438</v>
      </c>
      <c r="I2473" s="12" t="n">
        <v>12</v>
      </c>
      <c r="J2473" s="13" t="n">
        <v>238097</v>
      </c>
      <c r="K2473" s="13">
        <f>IFERROR($H2473/$I2473,"")</f>
        <v/>
      </c>
      <c r="L2473" s="13" t="n">
        <v>1000000</v>
      </c>
      <c r="N2473" t="inlineStr">
        <is>
          <t>No</t>
        </is>
      </c>
      <c r="O2473" t="inlineStr">
        <is>
          <t>Not stated</t>
        </is>
      </c>
      <c r="Q2473" s="9" t="inlineStr">
        <is>
          <t>https://grantcue.com/foundations/thomas-g-and-nancy-j-macrini-foundation-760641778</t>
        </is>
      </c>
    </row>
    <row r="2474">
      <c r="A2474">
        <f>IF($E2474=$E2473,$A2473+1,1)</f>
        <v/>
      </c>
      <c r="B2474" t="inlineStr">
        <is>
          <t>MELBERN G &amp; SUSANNE M GLASSCOCK FOUNDATION</t>
        </is>
      </c>
      <c r="C2474" t="inlineStr">
        <is>
          <t>76-0380195</t>
        </is>
      </c>
      <c r="D2474" t="inlineStr">
        <is>
          <t>Texas</t>
        </is>
      </c>
      <c r="E2474" t="inlineStr">
        <is>
          <t>TX</t>
        </is>
      </c>
      <c r="F2474" t="n">
        <v>2025</v>
      </c>
      <c r="G2474" t="n">
        <v>2</v>
      </c>
      <c r="H2474" s="13" t="n">
        <v>3410000</v>
      </c>
      <c r="I2474" s="12" t="n">
        <v>51</v>
      </c>
      <c r="J2474" s="13" t="n">
        <v>25000</v>
      </c>
      <c r="K2474" s="13">
        <f>IFERROR($H2474/$I2474,"")</f>
        <v/>
      </c>
      <c r="L2474" s="13" t="n">
        <v>325000</v>
      </c>
      <c r="M2474" t="inlineStr">
        <is>
          <t>CA</t>
        </is>
      </c>
      <c r="N2474" t="inlineStr">
        <is>
          <t>Yes</t>
        </is>
      </c>
      <c r="O2474" t="inlineStr">
        <is>
          <t>Yes</t>
        </is>
      </c>
      <c r="Q2474" s="9" t="inlineStr">
        <is>
          <t>https://grantcue.com/foundations/melbern-g-and-susanne-m-glasscock-foundation-760380195</t>
        </is>
      </c>
    </row>
    <row r="2475">
      <c r="A2475">
        <f>IF($E2475=$E2474,$A2474+1,1)</f>
        <v/>
      </c>
      <c r="B2475" t="inlineStr">
        <is>
          <t>STRAKE FOUNDATION</t>
        </is>
      </c>
      <c r="C2475" t="inlineStr">
        <is>
          <t>76-0041524</t>
        </is>
      </c>
      <c r="D2475" t="inlineStr">
        <is>
          <t>Texas</t>
        </is>
      </c>
      <c r="E2475" t="inlineStr">
        <is>
          <t>TX</t>
        </is>
      </c>
      <c r="F2475" t="n">
        <v>2024</v>
      </c>
      <c r="G2475" t="n">
        <v>1</v>
      </c>
      <c r="H2475" s="13" t="n">
        <v>3399000</v>
      </c>
      <c r="I2475" s="12" t="n">
        <v>203</v>
      </c>
      <c r="J2475" s="13" t="n">
        <v>10000</v>
      </c>
      <c r="K2475" s="13">
        <f>IFERROR($H2475/$I2475,"")</f>
        <v/>
      </c>
      <c r="L2475" s="13" t="n">
        <v>600000</v>
      </c>
      <c r="M2475" t="inlineStr">
        <is>
          <t>CO, DC, VA</t>
        </is>
      </c>
      <c r="N2475" t="inlineStr">
        <is>
          <t>Yes</t>
        </is>
      </c>
      <c r="O2475" t="inlineStr">
        <is>
          <t>Not stated</t>
        </is>
      </c>
      <c r="Q2475" s="9" t="inlineStr">
        <is>
          <t>https://grantcue.com/foundations/strake-foundation-760041524</t>
        </is>
      </c>
    </row>
    <row r="2476">
      <c r="A2476">
        <f>IF($E2476=$E2475,$A2475+1,1)</f>
        <v/>
      </c>
      <c r="B2476" t="inlineStr">
        <is>
          <t>Areli Foundation Inc</t>
        </is>
      </c>
      <c r="C2476" t="inlineStr">
        <is>
          <t>84-4836228</t>
        </is>
      </c>
      <c r="D2476" t="inlineStr">
        <is>
          <t>Texas</t>
        </is>
      </c>
      <c r="E2476" t="inlineStr">
        <is>
          <t>TX</t>
        </is>
      </c>
      <c r="F2476" t="n">
        <v>2024</v>
      </c>
      <c r="G2476" t="n">
        <v>1</v>
      </c>
      <c r="H2476" s="13" t="n">
        <v>3387126</v>
      </c>
      <c r="I2476" s="12" t="n">
        <v>27</v>
      </c>
      <c r="J2476" s="13" t="n">
        <v>60000</v>
      </c>
      <c r="K2476" s="13">
        <f>IFERROR($H2476/$I2476,"")</f>
        <v/>
      </c>
      <c r="L2476" s="13" t="n">
        <v>1092761</v>
      </c>
      <c r="M2476" t="inlineStr">
        <is>
          <t>LA, CO, NM</t>
        </is>
      </c>
      <c r="N2476" t="inlineStr">
        <is>
          <t>No</t>
        </is>
      </c>
      <c r="O2476" t="inlineStr">
        <is>
          <t>Not stated</t>
        </is>
      </c>
      <c r="Q2476" s="9" t="inlineStr">
        <is>
          <t>https://grantcue.com/foundations/areli-foundation-inc-844836228</t>
        </is>
      </c>
    </row>
    <row r="2477">
      <c r="A2477">
        <f>IF($E2477=$E2476,$A2476+1,1)</f>
        <v/>
      </c>
      <c r="B2477" t="inlineStr">
        <is>
          <t>Harry S &amp; Isabel C Cameron Foundation Sentinel Trust Company</t>
        </is>
      </c>
      <c r="C2477" t="inlineStr">
        <is>
          <t>74-6073312</t>
        </is>
      </c>
      <c r="D2477" t="inlineStr">
        <is>
          <t>Texas</t>
        </is>
      </c>
      <c r="E2477" t="inlineStr">
        <is>
          <t>TX</t>
        </is>
      </c>
      <c r="F2477" t="n">
        <v>2024</v>
      </c>
      <c r="G2477" t="n">
        <v>2</v>
      </c>
      <c r="H2477" s="13" t="n">
        <v>3347624</v>
      </c>
      <c r="I2477" s="12" t="n">
        <v>254</v>
      </c>
      <c r="J2477" s="13" t="n">
        <v>10000</v>
      </c>
      <c r="K2477" s="13">
        <f>IFERROR($H2477/$I2477,"")</f>
        <v/>
      </c>
      <c r="L2477" s="13" t="n">
        <v>102071</v>
      </c>
      <c r="M2477" t="inlineStr">
        <is>
          <t>IL, UT, MN</t>
        </is>
      </c>
      <c r="N2477" t="inlineStr">
        <is>
          <t>Yes</t>
        </is>
      </c>
      <c r="O2477" t="inlineStr">
        <is>
          <t>Yes</t>
        </is>
      </c>
      <c r="P2477" s="9" t="inlineStr">
        <is>
          <t>https://thecameronfoundation.com/</t>
        </is>
      </c>
      <c r="Q2477" s="9" t="inlineStr">
        <is>
          <t>https://grantcue.com/foundations/harry-s-and-isabel-c-cameron-foundation-sentinel-trust-company-746073312</t>
        </is>
      </c>
    </row>
    <row r="2478">
      <c r="A2478">
        <f>IF($E2478=$E2477,$A2477+1,1)</f>
        <v/>
      </c>
      <c r="B2478" t="inlineStr">
        <is>
          <t>THE WT &amp; LOUISE J MORAN FOUNDATION</t>
        </is>
      </c>
      <c r="C2478" t="inlineStr">
        <is>
          <t>76-0513027</t>
        </is>
      </c>
      <c r="D2478" t="inlineStr">
        <is>
          <t>Texas</t>
        </is>
      </c>
      <c r="E2478" t="inlineStr">
        <is>
          <t>TX</t>
        </is>
      </c>
      <c r="F2478" t="n">
        <v>2024</v>
      </c>
      <c r="G2478" t="n">
        <v>1</v>
      </c>
      <c r="H2478" s="13" t="n">
        <v>3320000</v>
      </c>
      <c r="I2478" s="12" t="n">
        <v>43</v>
      </c>
      <c r="J2478" s="13" t="n">
        <v>25000</v>
      </c>
      <c r="K2478" s="13">
        <f>IFERROR($H2478/$I2478,"")</f>
        <v/>
      </c>
      <c r="L2478" s="13" t="n">
        <v>600000</v>
      </c>
      <c r="N2478" t="inlineStr">
        <is>
          <t>No</t>
        </is>
      </c>
      <c r="O2478" t="inlineStr">
        <is>
          <t>Not stated</t>
        </is>
      </c>
      <c r="Q2478" s="9" t="inlineStr">
        <is>
          <t>https://grantcue.com/foundations/the-wt-and-louise-j-moran-foundation-760513027</t>
        </is>
      </c>
    </row>
    <row r="2479">
      <c r="A2479">
        <f>IF($E2479=$E2478,$A2478+1,1)</f>
        <v/>
      </c>
      <c r="B2479" t="inlineStr">
        <is>
          <t>SEVEN CITIES FOUNDATION</t>
        </is>
      </c>
      <c r="C2479" t="inlineStr">
        <is>
          <t>32-0181077</t>
        </is>
      </c>
      <c r="D2479" t="inlineStr">
        <is>
          <t>Texas</t>
        </is>
      </c>
      <c r="E2479" t="inlineStr">
        <is>
          <t>TX</t>
        </is>
      </c>
      <c r="F2479" t="n">
        <v>2025</v>
      </c>
      <c r="G2479" t="n">
        <v>2</v>
      </c>
      <c r="H2479" s="13" t="n">
        <v>3293761</v>
      </c>
      <c r="I2479" s="12" t="n">
        <v>49</v>
      </c>
      <c r="J2479" s="13" t="n">
        <v>2000</v>
      </c>
      <c r="K2479" s="13">
        <f>IFERROR($H2479/$I2479,"")</f>
        <v/>
      </c>
      <c r="L2479" s="13" t="n">
        <v>3147586</v>
      </c>
      <c r="M2479" t="inlineStr">
        <is>
          <t>MS, CA, VA</t>
        </is>
      </c>
      <c r="N2479" t="inlineStr">
        <is>
          <t>No</t>
        </is>
      </c>
      <c r="O2479" t="inlineStr">
        <is>
          <t>Not stated</t>
        </is>
      </c>
      <c r="Q2479" s="9" t="inlineStr">
        <is>
          <t>https://grantcue.com/foundations/seven-cities-foundation-320181077</t>
        </is>
      </c>
    </row>
    <row r="2480">
      <c r="A2480">
        <f>IF($E2480=$E2479,$A2479+1,1)</f>
        <v/>
      </c>
      <c r="B2480" t="inlineStr">
        <is>
          <t>Marvy Finger Family Foundation</t>
        </is>
      </c>
      <c r="C2480" t="inlineStr">
        <is>
          <t>76-0625865</t>
        </is>
      </c>
      <c r="D2480" t="inlineStr">
        <is>
          <t>Texas</t>
        </is>
      </c>
      <c r="E2480" t="inlineStr">
        <is>
          <t>TX</t>
        </is>
      </c>
      <c r="F2480" t="n">
        <v>2024</v>
      </c>
      <c r="G2480" t="n">
        <v>1</v>
      </c>
      <c r="H2480" s="13" t="n">
        <v>3291145</v>
      </c>
      <c r="I2480" s="12" t="n">
        <v>251</v>
      </c>
      <c r="J2480" s="13" t="n">
        <v>3573</v>
      </c>
      <c r="K2480" s="13">
        <f>IFERROR($H2480/$I2480,"")</f>
        <v/>
      </c>
      <c r="L2480" s="13" t="n">
        <v>400000</v>
      </c>
      <c r="M2480" t="inlineStr">
        <is>
          <t>AZ</t>
        </is>
      </c>
      <c r="N2480" t="inlineStr">
        <is>
          <t>Yes</t>
        </is>
      </c>
      <c r="O2480" t="inlineStr">
        <is>
          <t>Yes</t>
        </is>
      </c>
      <c r="P2480" s="9" t="inlineStr">
        <is>
          <t>https://www.mfffscholarship.com/</t>
        </is>
      </c>
      <c r="Q2480" s="9" t="inlineStr">
        <is>
          <t>https://grantcue.com/foundations/marvy-finger-family-foundation-760625865</t>
        </is>
      </c>
    </row>
    <row r="2481">
      <c r="A2481">
        <f>IF($E2481=$E2480,$A2480+1,1)</f>
        <v/>
      </c>
      <c r="B2481" t="inlineStr">
        <is>
          <t>The Constantin Foundation Inc</t>
        </is>
      </c>
      <c r="C2481" t="inlineStr">
        <is>
          <t>20-5150433</t>
        </is>
      </c>
      <c r="D2481" t="inlineStr">
        <is>
          <t>Texas</t>
        </is>
      </c>
      <c r="E2481" t="inlineStr">
        <is>
          <t>TX</t>
        </is>
      </c>
      <c r="F2481" t="n">
        <v>2024</v>
      </c>
      <c r="G2481" t="n">
        <v>1</v>
      </c>
      <c r="H2481" s="13" t="n">
        <v>3285181</v>
      </c>
      <c r="I2481" s="12" t="n">
        <v>21</v>
      </c>
      <c r="J2481" s="13" t="n">
        <v>100000</v>
      </c>
      <c r="K2481" s="13">
        <f>IFERROR($H2481/$I2481,"")</f>
        <v/>
      </c>
      <c r="L2481" s="13" t="n">
        <v>500000</v>
      </c>
      <c r="N2481" t="inlineStr">
        <is>
          <t>Yes</t>
        </is>
      </c>
      <c r="O2481" t="inlineStr">
        <is>
          <t>Yes</t>
        </is>
      </c>
      <c r="Q2481" s="9" t="inlineStr">
        <is>
          <t>https://grantcue.com/foundations/the-constantin-foundation-inc-205150433</t>
        </is>
      </c>
    </row>
    <row r="2482">
      <c r="A2482">
        <f>IF($E2482=$E2481,$A2481+1,1)</f>
        <v/>
      </c>
      <c r="B2482" t="inlineStr">
        <is>
          <t>Sunnyside Foundation Inc</t>
        </is>
      </c>
      <c r="C2482" t="inlineStr">
        <is>
          <t>75-6037004</t>
        </is>
      </c>
      <c r="D2482" t="inlineStr">
        <is>
          <t>Texas</t>
        </is>
      </c>
      <c r="E2482" t="inlineStr">
        <is>
          <t>TX</t>
        </is>
      </c>
      <c r="F2482" t="n">
        <v>2025</v>
      </c>
      <c r="G2482" t="n">
        <v>2</v>
      </c>
      <c r="H2482" s="13" t="n">
        <v>3271159</v>
      </c>
      <c r="I2482" s="12" t="n">
        <v>16</v>
      </c>
      <c r="J2482" s="13" t="n">
        <v>75000</v>
      </c>
      <c r="K2482" s="13">
        <f>IFERROR($H2482/$I2482,"")</f>
        <v/>
      </c>
      <c r="L2482" s="13" t="n">
        <v>1105978</v>
      </c>
      <c r="M2482" t="inlineStr">
        <is>
          <t>CO, KS</t>
        </is>
      </c>
      <c r="N2482" t="inlineStr">
        <is>
          <t>Yes</t>
        </is>
      </c>
      <c r="O2482" t="inlineStr">
        <is>
          <t>Yes</t>
        </is>
      </c>
      <c r="P2482" s="9" t="inlineStr">
        <is>
          <t>https://www.sunnysidetexas.org/</t>
        </is>
      </c>
      <c r="Q2482" s="9" t="inlineStr">
        <is>
          <t>https://grantcue.com/foundations/sunnyside-foundation-inc-756037004</t>
        </is>
      </c>
    </row>
    <row r="2483">
      <c r="A2483">
        <f>IF($E2483=$E2482,$A2482+1,1)</f>
        <v/>
      </c>
      <c r="B2483" t="inlineStr">
        <is>
          <t>TurningPoint Foundation</t>
        </is>
      </c>
      <c r="C2483" t="inlineStr">
        <is>
          <t>20-3979782</t>
        </is>
      </c>
      <c r="D2483" t="inlineStr">
        <is>
          <t>Texas</t>
        </is>
      </c>
      <c r="E2483" t="inlineStr">
        <is>
          <t>TX</t>
        </is>
      </c>
      <c r="F2483" t="n">
        <v>2025</v>
      </c>
      <c r="G2483" t="n">
        <v>2</v>
      </c>
      <c r="H2483" s="13" t="n">
        <v>3270500</v>
      </c>
      <c r="I2483" s="12" t="n">
        <v>52</v>
      </c>
      <c r="J2483" s="13" t="n">
        <v>25000</v>
      </c>
      <c r="K2483" s="13">
        <f>IFERROR($H2483/$I2483,"")</f>
        <v/>
      </c>
      <c r="L2483" s="13" t="n">
        <v>500000</v>
      </c>
      <c r="M2483" t="inlineStr">
        <is>
          <t>CT, CA, DC</t>
        </is>
      </c>
      <c r="N2483" t="inlineStr">
        <is>
          <t>No</t>
        </is>
      </c>
      <c r="O2483" t="inlineStr">
        <is>
          <t>Not stated</t>
        </is>
      </c>
      <c r="Q2483" s="9" t="inlineStr">
        <is>
          <t>https://grantcue.com/foundations/turningpoint-foundation-203979782</t>
        </is>
      </c>
    </row>
    <row r="2484">
      <c r="A2484">
        <f>IF($E2484=$E2483,$A2483+1,1)</f>
        <v/>
      </c>
      <c r="B2484" t="inlineStr">
        <is>
          <t>CHARLES &amp; LOIS MARIE BRIGHT FOUNDATION</t>
        </is>
      </c>
      <c r="C2484" t="inlineStr">
        <is>
          <t>75-2717755</t>
        </is>
      </c>
      <c r="D2484" t="inlineStr">
        <is>
          <t>Texas</t>
        </is>
      </c>
      <c r="E2484" t="inlineStr">
        <is>
          <t>TX</t>
        </is>
      </c>
      <c r="F2484" t="n">
        <v>2024</v>
      </c>
      <c r="G2484" t="n">
        <v>2</v>
      </c>
      <c r="H2484" s="13" t="n">
        <v>3251320</v>
      </c>
      <c r="I2484" s="12" t="n">
        <v>112</v>
      </c>
      <c r="J2484" s="13" t="n">
        <v>10000</v>
      </c>
      <c r="K2484" s="13">
        <f>IFERROR($H2484/$I2484,"")</f>
        <v/>
      </c>
      <c r="L2484" s="13" t="n">
        <v>250000</v>
      </c>
      <c r="M2484" t="inlineStr">
        <is>
          <t>NY</t>
        </is>
      </c>
      <c r="N2484" t="inlineStr">
        <is>
          <t>Yes</t>
        </is>
      </c>
      <c r="O2484" t="inlineStr">
        <is>
          <t>Not stated</t>
        </is>
      </c>
      <c r="Q2484" s="9" t="inlineStr">
        <is>
          <t>https://grantcue.com/foundations/charles-and-lois-marie-bright-foundation-752717755</t>
        </is>
      </c>
    </row>
    <row r="2485">
      <c r="A2485">
        <f>IF($E2485=$E2484,$A2484+1,1)</f>
        <v/>
      </c>
      <c r="B2485" t="inlineStr">
        <is>
          <t>CAESAR KLEBERG FOUNDATION FOR WILDLIFE CONSERVATION</t>
        </is>
      </c>
      <c r="C2485" t="inlineStr">
        <is>
          <t>74-6038766</t>
        </is>
      </c>
      <c r="D2485" t="inlineStr">
        <is>
          <t>Texas</t>
        </is>
      </c>
      <c r="E2485" t="inlineStr">
        <is>
          <t>TX</t>
        </is>
      </c>
      <c r="F2485" t="n">
        <v>2024</v>
      </c>
      <c r="G2485" t="n">
        <v>1</v>
      </c>
      <c r="H2485" s="13" t="n">
        <v>3228500</v>
      </c>
      <c r="I2485" s="12" t="n">
        <v>6</v>
      </c>
      <c r="J2485" s="13" t="n">
        <v>24500</v>
      </c>
      <c r="K2485" s="13">
        <f>IFERROR($H2485/$I2485,"")</f>
        <v/>
      </c>
      <c r="L2485" s="13" t="n">
        <v>2907000</v>
      </c>
      <c r="N2485" t="inlineStr">
        <is>
          <t>Yes</t>
        </is>
      </c>
      <c r="O2485" t="inlineStr">
        <is>
          <t>Yes</t>
        </is>
      </c>
      <c r="Q2485" s="9" t="inlineStr">
        <is>
          <t>https://grantcue.com/foundations/caesar-kleberg-foundation-for-wildlife-conservation-746038766</t>
        </is>
      </c>
    </row>
    <row r="2486">
      <c r="A2486">
        <f>IF($E2486=$E2485,$A2485+1,1)</f>
        <v/>
      </c>
      <c r="B2486" t="inlineStr">
        <is>
          <t>BAKER HUGHES FOUNDATION</t>
        </is>
      </c>
      <c r="C2486" t="inlineStr">
        <is>
          <t>76-0441292</t>
        </is>
      </c>
      <c r="D2486" t="inlineStr">
        <is>
          <t>Texas</t>
        </is>
      </c>
      <c r="E2486" t="inlineStr">
        <is>
          <t>TX</t>
        </is>
      </c>
      <c r="F2486" t="n">
        <v>2024</v>
      </c>
      <c r="G2486" t="n">
        <v>1</v>
      </c>
      <c r="H2486" s="13" t="n">
        <v>3223148</v>
      </c>
      <c r="I2486" s="12" t="n">
        <v>990</v>
      </c>
      <c r="J2486" s="13" t="n">
        <v>264</v>
      </c>
      <c r="K2486" s="13">
        <f>IFERROR($H2486/$I2486,"")</f>
        <v/>
      </c>
      <c r="L2486" s="13" t="n">
        <v>310000</v>
      </c>
      <c r="M2486" t="inlineStr">
        <is>
          <t>VT, DC, NY</t>
        </is>
      </c>
      <c r="N2486" t="inlineStr">
        <is>
          <t>No</t>
        </is>
      </c>
      <c r="O2486" t="inlineStr">
        <is>
          <t>Not stated</t>
        </is>
      </c>
      <c r="Q2486" s="9" t="inlineStr">
        <is>
          <t>https://grantcue.com/foundations/baker-hughes-foundation-760441292</t>
        </is>
      </c>
    </row>
    <row r="2487">
      <c r="A2487">
        <f>IF($E2487=$E2486,$A2486+1,1)</f>
        <v/>
      </c>
      <c r="B2487" t="inlineStr">
        <is>
          <t>The TND Family Foundation</t>
        </is>
      </c>
      <c r="C2487" t="inlineStr">
        <is>
          <t>84-3533824</t>
        </is>
      </c>
      <c r="D2487" t="inlineStr">
        <is>
          <t>Texas</t>
        </is>
      </c>
      <c r="E2487" t="inlineStr">
        <is>
          <t>TX</t>
        </is>
      </c>
      <c r="F2487" t="n">
        <v>2024</v>
      </c>
      <c r="G2487" t="n">
        <v>1</v>
      </c>
      <c r="H2487" s="13" t="n">
        <v>3211650</v>
      </c>
      <c r="I2487" s="12" t="n">
        <v>61</v>
      </c>
      <c r="J2487" s="13" t="n">
        <v>40000</v>
      </c>
      <c r="K2487" s="13">
        <f>IFERROR($H2487/$I2487,"")</f>
        <v/>
      </c>
      <c r="L2487" s="13" t="n">
        <v>276000</v>
      </c>
      <c r="M2487" t="inlineStr">
        <is>
          <t>NY</t>
        </is>
      </c>
      <c r="N2487" t="inlineStr">
        <is>
          <t>No</t>
        </is>
      </c>
      <c r="O2487" t="inlineStr">
        <is>
          <t>Not stated</t>
        </is>
      </c>
      <c r="Q2487" s="9" t="inlineStr">
        <is>
          <t>https://grantcue.com/foundations/the-tnd-family-foundation-843533824</t>
        </is>
      </c>
    </row>
    <row r="2488">
      <c r="A2488">
        <f>IF($E2488=$E2487,$A2487+1,1)</f>
        <v/>
      </c>
      <c r="B2488" t="inlineStr">
        <is>
          <t>WALTON RICK &amp; KATHY CHARITABLE TR FDN</t>
        </is>
      </c>
      <c r="C2488" t="inlineStr">
        <is>
          <t>83-6559486</t>
        </is>
      </c>
      <c r="D2488" t="inlineStr">
        <is>
          <t>Texas</t>
        </is>
      </c>
      <c r="E2488" t="inlineStr">
        <is>
          <t>TX</t>
        </is>
      </c>
      <c r="F2488" t="n">
        <v>2025</v>
      </c>
      <c r="G2488" t="n">
        <v>2</v>
      </c>
      <c r="H2488" s="13" t="n">
        <v>3204000</v>
      </c>
      <c r="I2488" s="12" t="n">
        <v>65</v>
      </c>
      <c r="J2488" s="13" t="n">
        <v>50000</v>
      </c>
      <c r="K2488" s="13">
        <f>IFERROR($H2488/$I2488,"")</f>
        <v/>
      </c>
      <c r="L2488" s="13" t="n">
        <v>160000</v>
      </c>
      <c r="M2488" t="inlineStr">
        <is>
          <t>AZ, CO, NY</t>
        </is>
      </c>
      <c r="N2488" t="inlineStr">
        <is>
          <t>No</t>
        </is>
      </c>
      <c r="O2488" t="inlineStr">
        <is>
          <t>Not stated</t>
        </is>
      </c>
      <c r="Q2488" s="9" t="inlineStr">
        <is>
          <t>https://grantcue.com/foundations/walton-rick-and-kathy-charitable-tr-fdn-836559486</t>
        </is>
      </c>
    </row>
    <row r="2489">
      <c r="A2489">
        <f>IF($E2489=$E2488,$A2488+1,1)</f>
        <v/>
      </c>
      <c r="B2489" t="inlineStr">
        <is>
          <t>THE JAMES AND JOAN LINDSEY FAMILY FOUNDATION</t>
        </is>
      </c>
      <c r="C2489" t="inlineStr">
        <is>
          <t>77-0390011</t>
        </is>
      </c>
      <c r="D2489" t="inlineStr">
        <is>
          <t>Texas</t>
        </is>
      </c>
      <c r="E2489" t="inlineStr">
        <is>
          <t>TX</t>
        </is>
      </c>
      <c r="F2489" t="n">
        <v>2025</v>
      </c>
      <c r="G2489" t="n">
        <v>2</v>
      </c>
      <c r="H2489" s="13" t="n">
        <v>3195230</v>
      </c>
      <c r="I2489" s="12" t="n">
        <v>28</v>
      </c>
      <c r="J2489" s="13" t="n">
        <v>70853</v>
      </c>
      <c r="K2489" s="13">
        <f>IFERROR($H2489/$I2489,"")</f>
        <v/>
      </c>
      <c r="L2489" s="13" t="n">
        <v>448545</v>
      </c>
      <c r="M2489" t="inlineStr">
        <is>
          <t>DC, SC, CA</t>
        </is>
      </c>
      <c r="N2489" t="inlineStr">
        <is>
          <t>No</t>
        </is>
      </c>
      <c r="O2489" t="inlineStr">
        <is>
          <t>Not stated</t>
        </is>
      </c>
      <c r="Q2489" s="9" t="inlineStr">
        <is>
          <t>https://grantcue.com/foundations/the-james-and-joan-lindsey-family-foundation-770390011</t>
        </is>
      </c>
    </row>
    <row r="2490">
      <c r="A2490">
        <f>IF($E2490=$E2489,$A2489+1,1)</f>
        <v/>
      </c>
      <c r="B2490" t="inlineStr">
        <is>
          <t>BETTY STIEREN KELSO FOUNDATION</t>
        </is>
      </c>
      <c r="C2490" t="inlineStr">
        <is>
          <t>74-2442790</t>
        </is>
      </c>
      <c r="D2490" t="inlineStr">
        <is>
          <t>Texas</t>
        </is>
      </c>
      <c r="E2490" t="inlineStr">
        <is>
          <t>TX</t>
        </is>
      </c>
      <c r="F2490" t="n">
        <v>2024</v>
      </c>
      <c r="G2490" t="n">
        <v>1</v>
      </c>
      <c r="H2490" s="13" t="n">
        <v>3174000</v>
      </c>
      <c r="I2490" s="12" t="n">
        <v>73</v>
      </c>
      <c r="J2490" s="13" t="n">
        <v>25000</v>
      </c>
      <c r="K2490" s="13">
        <f>IFERROR($H2490/$I2490,"")</f>
        <v/>
      </c>
      <c r="L2490" s="13" t="n">
        <v>430000</v>
      </c>
      <c r="M2490" t="inlineStr">
        <is>
          <t>NY, WA</t>
        </is>
      </c>
      <c r="N2490" t="inlineStr">
        <is>
          <t>Yes</t>
        </is>
      </c>
      <c r="O2490" t="inlineStr">
        <is>
          <t>Not stated</t>
        </is>
      </c>
      <c r="Q2490" s="9" t="inlineStr">
        <is>
          <t>https://grantcue.com/foundations/betty-stieren-kelso-foundation-742442790</t>
        </is>
      </c>
    </row>
    <row r="2491">
      <c r="A2491">
        <f>IF($E2491=$E2490,$A2490+1,1)</f>
        <v/>
      </c>
      <c r="B2491" t="inlineStr">
        <is>
          <t>The Stanton Foundation</t>
        </is>
      </c>
      <c r="C2491" t="inlineStr">
        <is>
          <t>76-0208595</t>
        </is>
      </c>
      <c r="D2491" t="inlineStr">
        <is>
          <t>Texas</t>
        </is>
      </c>
      <c r="E2491" t="inlineStr">
        <is>
          <t>TX</t>
        </is>
      </c>
      <c r="F2491" t="n">
        <v>2025</v>
      </c>
      <c r="G2491" t="n">
        <v>2</v>
      </c>
      <c r="H2491" s="13" t="n">
        <v>3173531</v>
      </c>
      <c r="I2491" s="12" t="n">
        <v>39</v>
      </c>
      <c r="J2491" s="13" t="n">
        <v>10000</v>
      </c>
      <c r="K2491" s="13">
        <f>IFERROR($H2491/$I2491,"")</f>
        <v/>
      </c>
      <c r="L2491" s="13" t="n">
        <v>800000</v>
      </c>
      <c r="M2491" t="inlineStr">
        <is>
          <t>MA, MD, DC</t>
        </is>
      </c>
      <c r="N2491" t="inlineStr">
        <is>
          <t>No</t>
        </is>
      </c>
      <c r="O2491" t="inlineStr">
        <is>
          <t>Not stated</t>
        </is>
      </c>
      <c r="Q2491" s="9" t="inlineStr">
        <is>
          <t>https://grantcue.com/foundations/the-stanton-foundation-760208595</t>
        </is>
      </c>
    </row>
    <row r="2492">
      <c r="A2492">
        <f>IF($E2492=$E2491,$A2491+1,1)</f>
        <v/>
      </c>
      <c r="B2492" t="inlineStr">
        <is>
          <t>BELLEVUE FOUNDATION</t>
        </is>
      </c>
      <c r="C2492" t="inlineStr">
        <is>
          <t>47-5614070</t>
        </is>
      </c>
      <c r="D2492" t="inlineStr">
        <is>
          <t>Texas</t>
        </is>
      </c>
      <c r="E2492" t="inlineStr">
        <is>
          <t>TX</t>
        </is>
      </c>
      <c r="F2492" t="n">
        <v>2024</v>
      </c>
      <c r="G2492" t="n">
        <v>1</v>
      </c>
      <c r="H2492" s="13" t="n">
        <v>3165500</v>
      </c>
      <c r="I2492" s="12" t="n">
        <v>76</v>
      </c>
      <c r="J2492" s="13" t="n">
        <v>15000</v>
      </c>
      <c r="K2492" s="13">
        <f>IFERROR($H2492/$I2492,"")</f>
        <v/>
      </c>
      <c r="L2492" s="13" t="n">
        <v>250000</v>
      </c>
      <c r="M2492" t="inlineStr">
        <is>
          <t>DC, CA, VA</t>
        </is>
      </c>
      <c r="N2492" t="inlineStr">
        <is>
          <t>No</t>
        </is>
      </c>
      <c r="O2492" t="inlineStr">
        <is>
          <t>Not stated</t>
        </is>
      </c>
      <c r="Q2492" s="9" t="inlineStr">
        <is>
          <t>https://grantcue.com/foundations/bellevue-foundation-475614070</t>
        </is>
      </c>
    </row>
    <row r="2493">
      <c r="A2493">
        <f>IF($E2493=$E2492,$A2492+1,1)</f>
        <v/>
      </c>
      <c r="B2493" t="inlineStr">
        <is>
          <t>SAM AND HELGA FELDMAN FOUNDATION</t>
        </is>
      </c>
      <c r="C2493" t="inlineStr">
        <is>
          <t>26-2508550</t>
        </is>
      </c>
      <c r="D2493" t="inlineStr">
        <is>
          <t>Texas</t>
        </is>
      </c>
      <c r="E2493" t="inlineStr">
        <is>
          <t>TX</t>
        </is>
      </c>
      <c r="F2493" t="n">
        <v>2024</v>
      </c>
      <c r="G2493" t="n">
        <v>3</v>
      </c>
      <c r="H2493" s="13" t="n">
        <v>3163177</v>
      </c>
      <c r="I2493" s="12" t="n">
        <v>95</v>
      </c>
      <c r="J2493" s="13" t="n">
        <v>10000</v>
      </c>
      <c r="K2493" s="13">
        <f>IFERROR($H2493/$I2493,"")</f>
        <v/>
      </c>
      <c r="L2493" s="13" t="n">
        <v>400000</v>
      </c>
      <c r="M2493" t="inlineStr">
        <is>
          <t>NY, GA, CA</t>
        </is>
      </c>
      <c r="N2493" t="inlineStr">
        <is>
          <t>Yes</t>
        </is>
      </c>
      <c r="O2493" t="inlineStr">
        <is>
          <t>Yes</t>
        </is>
      </c>
      <c r="Q2493" s="9" t="inlineStr">
        <is>
          <t>https://grantcue.com/foundations/sam-and-helga-feldman-foundation-262508550</t>
        </is>
      </c>
    </row>
    <row r="2494">
      <c r="A2494">
        <f>IF($E2494=$E2493,$A2493+1,1)</f>
        <v/>
      </c>
      <c r="B2494" t="inlineStr">
        <is>
          <t>NORMAN M KRONICK FORT WORTH FOUNDATION</t>
        </is>
      </c>
      <c r="C2494" t="inlineStr">
        <is>
          <t>46-3376600</t>
        </is>
      </c>
      <c r="D2494" t="inlineStr">
        <is>
          <t>Texas</t>
        </is>
      </c>
      <c r="E2494" t="inlineStr">
        <is>
          <t>TX</t>
        </is>
      </c>
      <c r="F2494" t="n">
        <v>2024</v>
      </c>
      <c r="G2494" t="n">
        <v>1</v>
      </c>
      <c r="H2494" s="13" t="n">
        <v>3158500</v>
      </c>
      <c r="I2494" s="12" t="n">
        <v>44</v>
      </c>
      <c r="J2494" s="13" t="n">
        <v>50000</v>
      </c>
      <c r="K2494" s="13">
        <f>IFERROR($H2494/$I2494,"")</f>
        <v/>
      </c>
      <c r="L2494" s="13" t="n">
        <v>500000</v>
      </c>
      <c r="N2494" t="inlineStr">
        <is>
          <t>No</t>
        </is>
      </c>
      <c r="O2494" t="inlineStr">
        <is>
          <t>Not stated</t>
        </is>
      </c>
      <c r="Q2494" s="9" t="inlineStr">
        <is>
          <t>https://grantcue.com/foundations/norman-m-kronick-fort-worth-foundation-463376600</t>
        </is>
      </c>
    </row>
    <row r="2495">
      <c r="A2495">
        <f>IF($E2495=$E2494,$A2494+1,1)</f>
        <v/>
      </c>
      <c r="B2495" t="inlineStr">
        <is>
          <t>NICHOLAS MARTIN JR FAMILY FOUNDATION</t>
        </is>
      </c>
      <c r="C2495" t="inlineStr">
        <is>
          <t>38-3352952</t>
        </is>
      </c>
      <c r="D2495" t="inlineStr">
        <is>
          <t>Texas</t>
        </is>
      </c>
      <c r="E2495" t="inlineStr">
        <is>
          <t>TX</t>
        </is>
      </c>
      <c r="F2495" t="n">
        <v>2025</v>
      </c>
      <c r="G2495" t="n">
        <v>2</v>
      </c>
      <c r="H2495" s="13" t="n">
        <v>3140000</v>
      </c>
      <c r="I2495" s="12" t="n">
        <v>88</v>
      </c>
      <c r="J2495" s="13" t="n">
        <v>20000</v>
      </c>
      <c r="K2495" s="13">
        <f>IFERROR($H2495/$I2495,"")</f>
        <v/>
      </c>
      <c r="L2495" s="13" t="n">
        <v>545000</v>
      </c>
      <c r="M2495" t="inlineStr">
        <is>
          <t>ID, MI, WI</t>
        </is>
      </c>
      <c r="N2495" t="inlineStr">
        <is>
          <t>No</t>
        </is>
      </c>
      <c r="O2495" t="inlineStr">
        <is>
          <t>Not stated</t>
        </is>
      </c>
      <c r="Q2495" s="9" t="inlineStr">
        <is>
          <t>https://grantcue.com/foundations/nicholas-martin-jr-family-foundation-383352952</t>
        </is>
      </c>
    </row>
    <row r="2496">
      <c r="A2496">
        <f>IF($E2496=$E2495,$A2495+1,1)</f>
        <v/>
      </c>
      <c r="B2496" t="inlineStr">
        <is>
          <t>ALCON CARES INC</t>
        </is>
      </c>
      <c r="C2496" t="inlineStr">
        <is>
          <t>20-4118713</t>
        </is>
      </c>
      <c r="D2496" t="inlineStr">
        <is>
          <t>Texas</t>
        </is>
      </c>
      <c r="E2496" t="inlineStr">
        <is>
          <t>TX</t>
        </is>
      </c>
      <c r="F2496" t="n">
        <v>2024</v>
      </c>
      <c r="G2496" t="n">
        <v>1</v>
      </c>
      <c r="H2496" s="13" t="n">
        <v>3133846</v>
      </c>
      <c r="I2496" s="12" t="n">
        <v>142</v>
      </c>
      <c r="J2496" s="13" t="n">
        <v>2848</v>
      </c>
      <c r="K2496" s="13">
        <f>IFERROR($H2496/$I2496,"")</f>
        <v/>
      </c>
      <c r="L2496" s="13" t="n">
        <v>909835</v>
      </c>
      <c r="M2496" t="inlineStr">
        <is>
          <t>CA, NY, AL</t>
        </is>
      </c>
      <c r="N2496" t="inlineStr">
        <is>
          <t>Yes</t>
        </is>
      </c>
      <c r="O2496" t="inlineStr">
        <is>
          <t>Yes</t>
        </is>
      </c>
      <c r="Q2496" s="9" t="inlineStr">
        <is>
          <t>https://grantcue.com/foundations/alcon-cares-inc-204118713</t>
        </is>
      </c>
    </row>
    <row r="2497">
      <c r="A2497">
        <f>IF($E2497=$E2496,$A2496+1,1)</f>
        <v/>
      </c>
      <c r="B2497" t="inlineStr">
        <is>
          <t>80-20 Foundation</t>
        </is>
      </c>
      <c r="C2497" t="inlineStr">
        <is>
          <t>20-0683200</t>
        </is>
      </c>
      <c r="D2497" t="inlineStr">
        <is>
          <t>Texas</t>
        </is>
      </c>
      <c r="E2497" t="inlineStr">
        <is>
          <t>TX</t>
        </is>
      </c>
      <c r="F2497" t="n">
        <v>2024</v>
      </c>
      <c r="G2497" t="n">
        <v>1</v>
      </c>
      <c r="H2497" s="13" t="n">
        <v>3124729</v>
      </c>
      <c r="I2497" s="12" t="n">
        <v>39</v>
      </c>
      <c r="J2497" s="13" t="n">
        <v>25000</v>
      </c>
      <c r="K2497" s="13">
        <f>IFERROR($H2497/$I2497,"")</f>
        <v/>
      </c>
      <c r="L2497" s="13" t="n">
        <v>836000</v>
      </c>
      <c r="M2497" t="inlineStr">
        <is>
          <t>IL, NY, OH</t>
        </is>
      </c>
      <c r="N2497" t="inlineStr">
        <is>
          <t>Yes</t>
        </is>
      </c>
      <c r="O2497" t="inlineStr">
        <is>
          <t>Not stated</t>
        </is>
      </c>
      <c r="P2497" s="9" t="inlineStr">
        <is>
          <t>https://www.8020foundation.com/</t>
        </is>
      </c>
      <c r="Q2497" s="9" t="inlineStr">
        <is>
          <t>https://grantcue.com/foundations/80-20-foundation-200683200</t>
        </is>
      </c>
    </row>
    <row r="2498">
      <c r="A2498">
        <f>IF($E2498=$E2497,$A2497+1,1)</f>
        <v/>
      </c>
      <c r="B2498" t="inlineStr">
        <is>
          <t>Ladies of Charity of Austin</t>
        </is>
      </c>
      <c r="C2498" t="inlineStr">
        <is>
          <t>74-2800949</t>
        </is>
      </c>
      <c r="D2498" t="inlineStr">
        <is>
          <t>Texas</t>
        </is>
      </c>
      <c r="E2498" t="inlineStr">
        <is>
          <t>TX</t>
        </is>
      </c>
      <c r="F2498" t="n">
        <v>2024</v>
      </c>
      <c r="G2498" t="n">
        <v>3</v>
      </c>
      <c r="H2498" s="13" t="n">
        <v>3119318</v>
      </c>
      <c r="I2498" s="12" t="n">
        <v>25</v>
      </c>
      <c r="J2498" s="13" t="n">
        <v>5000</v>
      </c>
      <c r="K2498" s="13">
        <f>IFERROR($H2498/$I2498,"")</f>
        <v/>
      </c>
      <c r="L2498" s="13" t="n">
        <v>1000000</v>
      </c>
      <c r="M2498" t="inlineStr">
        <is>
          <t>KY</t>
        </is>
      </c>
      <c r="N2498" t="inlineStr">
        <is>
          <t>No</t>
        </is>
      </c>
      <c r="O2498" t="inlineStr">
        <is>
          <t>Not stated</t>
        </is>
      </c>
      <c r="Q2498" s="9" t="inlineStr">
        <is>
          <t>https://grantcue.com/foundations/ladies-of-charity-of-austin-742800949</t>
        </is>
      </c>
    </row>
    <row r="2499">
      <c r="A2499">
        <f>IF($E2499=$E2498,$A2498+1,1)</f>
        <v/>
      </c>
      <c r="B2499" t="inlineStr">
        <is>
          <t>THE TOBIN ENDOWMENT</t>
        </is>
      </c>
      <c r="C2499" t="inlineStr">
        <is>
          <t>74-6478848</t>
        </is>
      </c>
      <c r="D2499" t="inlineStr">
        <is>
          <t>Texas</t>
        </is>
      </c>
      <c r="E2499" t="inlineStr">
        <is>
          <t>TX</t>
        </is>
      </c>
      <c r="F2499" t="n">
        <v>2024</v>
      </c>
      <c r="G2499" t="n">
        <v>1</v>
      </c>
      <c r="H2499" s="13" t="n">
        <v>3098087</v>
      </c>
      <c r="I2499" s="12" t="n">
        <v>13</v>
      </c>
      <c r="J2499" s="13" t="n">
        <v>60000</v>
      </c>
      <c r="K2499" s="13">
        <f>IFERROR($H2499/$I2499,"")</f>
        <v/>
      </c>
      <c r="L2499" s="13" t="n">
        <v>1792457</v>
      </c>
      <c r="M2499" t="inlineStr">
        <is>
          <t>NM</t>
        </is>
      </c>
      <c r="N2499" t="inlineStr">
        <is>
          <t>Yes</t>
        </is>
      </c>
      <c r="O2499" t="inlineStr">
        <is>
          <t>Yes</t>
        </is>
      </c>
      <c r="P2499" s="9" t="inlineStr">
        <is>
          <t>https://tobinendowment.org/</t>
        </is>
      </c>
      <c r="Q2499" s="9" t="inlineStr">
        <is>
          <t>https://grantcue.com/foundations/the-tobin-endowment-746478848</t>
        </is>
      </c>
    </row>
    <row r="2500">
      <c r="A2500">
        <f>IF($E2500=$E2499,$A2499+1,1)</f>
        <v/>
      </c>
      <c r="B2500" t="inlineStr">
        <is>
          <t>PERRY &amp; RUBY STEVENS CHARITABLE FOUNDATION</t>
        </is>
      </c>
      <c r="C2500" t="inlineStr">
        <is>
          <t>20-4169959</t>
        </is>
      </c>
      <c r="D2500" t="inlineStr">
        <is>
          <t>Texas</t>
        </is>
      </c>
      <c r="E2500" t="inlineStr">
        <is>
          <t>TX</t>
        </is>
      </c>
      <c r="F2500" t="n">
        <v>2024</v>
      </c>
      <c r="G2500" t="n">
        <v>1</v>
      </c>
      <c r="H2500" s="13" t="n">
        <v>3081500</v>
      </c>
      <c r="I2500" s="12" t="n">
        <v>42</v>
      </c>
      <c r="J2500" s="13" t="n">
        <v>25000</v>
      </c>
      <c r="K2500" s="13">
        <f>IFERROR($H2500/$I2500,"")</f>
        <v/>
      </c>
      <c r="L2500" s="13" t="n">
        <v>500000</v>
      </c>
      <c r="M2500" t="inlineStr">
        <is>
          <t>AL</t>
        </is>
      </c>
      <c r="N2500" t="inlineStr">
        <is>
          <t>No</t>
        </is>
      </c>
      <c r="O2500" t="inlineStr">
        <is>
          <t>Yes</t>
        </is>
      </c>
      <c r="Q2500" s="9" t="inlineStr">
        <is>
          <t>https://grantcue.com/foundations/perry-and-ruby-stevens-charitable-foundation-204169959</t>
        </is>
      </c>
    </row>
    <row r="2501">
      <c r="A2501">
        <f>IF($E2501=$E2500,$A2500+1,1)</f>
        <v/>
      </c>
      <c r="B2501" t="inlineStr">
        <is>
          <t>Butt Rogers Charitable Trust</t>
        </is>
      </c>
      <c r="C2501" t="inlineStr">
        <is>
          <t>92-0550245</t>
        </is>
      </c>
      <c r="D2501" t="inlineStr">
        <is>
          <t>Texas</t>
        </is>
      </c>
      <c r="E2501" t="inlineStr">
        <is>
          <t>TX</t>
        </is>
      </c>
      <c r="F2501" t="n">
        <v>2024</v>
      </c>
      <c r="G2501" t="n">
        <v>1</v>
      </c>
      <c r="H2501" s="13" t="n">
        <v>3066500</v>
      </c>
      <c r="I2501" s="12" t="n">
        <v>45</v>
      </c>
      <c r="J2501" s="13" t="n">
        <v>50000</v>
      </c>
      <c r="K2501" s="13">
        <f>IFERROR($H2501/$I2501,"")</f>
        <v/>
      </c>
      <c r="L2501" s="13" t="n">
        <v>250000</v>
      </c>
      <c r="M2501" t="inlineStr">
        <is>
          <t>MS, GA, IL</t>
        </is>
      </c>
      <c r="N2501" t="inlineStr">
        <is>
          <t>Yes</t>
        </is>
      </c>
      <c r="O2501" t="inlineStr">
        <is>
          <t>Not stated</t>
        </is>
      </c>
      <c r="Q2501" s="9" t="inlineStr">
        <is>
          <t>https://grantcue.com/foundations/butt-rogers-charitable-trust-920550245</t>
        </is>
      </c>
    </row>
    <row r="2502">
      <c r="A2502">
        <f>IF($E2502=$E2501,$A2501+1,1)</f>
        <v/>
      </c>
      <c r="B2502" t="inlineStr">
        <is>
          <t>THE REAUD CHARITABLE FOUNDATION INC</t>
        </is>
      </c>
      <c r="C2502" t="inlineStr">
        <is>
          <t>76-0291657</t>
        </is>
      </c>
      <c r="D2502" t="inlineStr">
        <is>
          <t>Texas</t>
        </is>
      </c>
      <c r="E2502" t="inlineStr">
        <is>
          <t>TX</t>
        </is>
      </c>
      <c r="F2502" t="n">
        <v>2025</v>
      </c>
      <c r="G2502" t="n">
        <v>2</v>
      </c>
      <c r="H2502" s="13" t="n">
        <v>3058624</v>
      </c>
      <c r="I2502" s="12" t="n">
        <v>92</v>
      </c>
      <c r="J2502" s="13" t="n">
        <v>10000</v>
      </c>
      <c r="K2502" s="13">
        <f>IFERROR($H2502/$I2502,"")</f>
        <v/>
      </c>
      <c r="L2502" s="13" t="n">
        <v>570616</v>
      </c>
      <c r="M2502" t="inlineStr">
        <is>
          <t>NM, DC, CT</t>
        </is>
      </c>
      <c r="N2502" t="inlineStr">
        <is>
          <t>Yes</t>
        </is>
      </c>
      <c r="O2502" t="inlineStr">
        <is>
          <t>Not stated</t>
        </is>
      </c>
      <c r="Q2502" s="9" t="inlineStr">
        <is>
          <t>https://grantcue.com/foundations/the-reaud-charitable-foundation-inc-760291657</t>
        </is>
      </c>
    </row>
    <row r="2503">
      <c r="A2503">
        <f>IF($E2503=$E2502,$A2502+1,1)</f>
        <v/>
      </c>
      <c r="B2503" t="inlineStr">
        <is>
          <t>APGAR FOUNDATION INC</t>
        </is>
      </c>
      <c r="C2503" t="inlineStr">
        <is>
          <t>22-3772118</t>
        </is>
      </c>
      <c r="D2503" t="inlineStr">
        <is>
          <t>Texas</t>
        </is>
      </c>
      <c r="E2503" t="inlineStr">
        <is>
          <t>TX</t>
        </is>
      </c>
      <c r="F2503" t="n">
        <v>2025</v>
      </c>
      <c r="G2503" t="n">
        <v>2</v>
      </c>
      <c r="H2503" s="13" t="n">
        <v>3055200</v>
      </c>
      <c r="I2503" s="12" t="n">
        <v>86</v>
      </c>
      <c r="J2503" s="13" t="n">
        <v>27500</v>
      </c>
      <c r="K2503" s="13">
        <f>IFERROR($H2503/$I2503,"")</f>
        <v/>
      </c>
      <c r="L2503" s="13" t="n">
        <v>150000</v>
      </c>
      <c r="M2503" t="inlineStr">
        <is>
          <t>DC, OH, AZ</t>
        </is>
      </c>
      <c r="N2503" t="inlineStr">
        <is>
          <t>No</t>
        </is>
      </c>
      <c r="O2503" t="inlineStr">
        <is>
          <t>Not stated</t>
        </is>
      </c>
      <c r="Q2503" s="9" t="inlineStr">
        <is>
          <t>https://grantcue.com/foundations/apgar-foundation-inc-223772118</t>
        </is>
      </c>
    </row>
    <row r="2504">
      <c r="A2504">
        <f>IF($E2504=$E2503,$A2503+1,1)</f>
        <v/>
      </c>
      <c r="B2504" t="inlineStr">
        <is>
          <t>THE HOLT CATANIA FOUNDATION</t>
        </is>
      </c>
      <c r="C2504" t="inlineStr">
        <is>
          <t>84-3830277</t>
        </is>
      </c>
      <c r="D2504" t="inlineStr">
        <is>
          <t>Texas</t>
        </is>
      </c>
      <c r="E2504" t="inlineStr">
        <is>
          <t>TX</t>
        </is>
      </c>
      <c r="F2504" t="n">
        <v>2024</v>
      </c>
      <c r="G2504" t="n">
        <v>1</v>
      </c>
      <c r="H2504" s="13" t="n">
        <v>3030000</v>
      </c>
      <c r="I2504" s="12" t="n">
        <v>5</v>
      </c>
      <c r="J2504" s="13" t="n">
        <v>10000</v>
      </c>
      <c r="K2504" s="13">
        <f>IFERROR($H2504/$I2504,"")</f>
        <v/>
      </c>
      <c r="L2504" s="13" t="n">
        <v>2000000</v>
      </c>
      <c r="M2504" t="inlineStr">
        <is>
          <t>FL</t>
        </is>
      </c>
      <c r="N2504" t="inlineStr">
        <is>
          <t>No</t>
        </is>
      </c>
      <c r="O2504" t="inlineStr">
        <is>
          <t>Not stated</t>
        </is>
      </c>
      <c r="Q2504" s="9" t="inlineStr">
        <is>
          <t>https://grantcue.com/foundations/the-holt-catania-foundation-843830277</t>
        </is>
      </c>
    </row>
    <row r="2505">
      <c r="A2505">
        <f>IF($E2505=$E2504,$A2504+1,1)</f>
        <v/>
      </c>
      <c r="B2505" t="inlineStr">
        <is>
          <t>Kuzma Foundation</t>
        </is>
      </c>
      <c r="C2505" t="inlineStr">
        <is>
          <t>85-4202256</t>
        </is>
      </c>
      <c r="D2505" t="inlineStr">
        <is>
          <t>Texas</t>
        </is>
      </c>
      <c r="E2505" t="inlineStr">
        <is>
          <t>TX</t>
        </is>
      </c>
      <c r="F2505" t="n">
        <v>2025</v>
      </c>
      <c r="G2505" t="n">
        <v>2</v>
      </c>
      <c r="H2505" s="13" t="n">
        <v>3016829</v>
      </c>
      <c r="I2505" s="12" t="n">
        <v>8</v>
      </c>
      <c r="J2505" s="13" t="n">
        <v>104950</v>
      </c>
      <c r="K2505" s="13">
        <f>IFERROR($H2505/$I2505,"")</f>
        <v/>
      </c>
      <c r="L2505" s="13" t="n">
        <v>1512583</v>
      </c>
      <c r="N2505" t="inlineStr">
        <is>
          <t>Yes</t>
        </is>
      </c>
      <c r="O2505" t="inlineStr">
        <is>
          <t>Not stated</t>
        </is>
      </c>
      <c r="Q2505" s="9" t="inlineStr">
        <is>
          <t>https://grantcue.com/foundations/kuzma-foundation-854202256</t>
        </is>
      </c>
    </row>
    <row r="2506">
      <c r="A2506">
        <f>IF($E2506=$E2505,$A2505+1,1)</f>
        <v/>
      </c>
      <c r="B2506" t="inlineStr">
        <is>
          <t>KSL FAMILY FOUNDATION</t>
        </is>
      </c>
      <c r="C2506" t="inlineStr">
        <is>
          <t>92-1081180</t>
        </is>
      </c>
      <c r="D2506" t="inlineStr">
        <is>
          <t>Texas</t>
        </is>
      </c>
      <c r="E2506" t="inlineStr">
        <is>
          <t>TX</t>
        </is>
      </c>
      <c r="F2506" t="n">
        <v>2025</v>
      </c>
      <c r="G2506" t="n">
        <v>2</v>
      </c>
      <c r="H2506" s="13" t="n">
        <v>3004670</v>
      </c>
      <c r="I2506" s="12" t="n">
        <v>35</v>
      </c>
      <c r="J2506" s="13" t="n">
        <v>10000</v>
      </c>
      <c r="K2506" s="13">
        <f>IFERROR($H2506/$I2506,"")</f>
        <v/>
      </c>
      <c r="L2506" s="13" t="n">
        <v>1999999</v>
      </c>
      <c r="M2506" t="inlineStr">
        <is>
          <t>CA, NY, SC</t>
        </is>
      </c>
      <c r="N2506" t="inlineStr">
        <is>
          <t>No</t>
        </is>
      </c>
      <c r="O2506" t="inlineStr">
        <is>
          <t>Not stated</t>
        </is>
      </c>
      <c r="Q2506" s="9" t="inlineStr">
        <is>
          <t>https://grantcue.com/foundations/ksl-family-foundation-921081180</t>
        </is>
      </c>
    </row>
    <row r="2507">
      <c r="A2507">
        <f>IF($E2507=$E2506,$A2506+1,1)</f>
        <v/>
      </c>
      <c r="B2507" t="inlineStr">
        <is>
          <t>Cheniere Foundation</t>
        </is>
      </c>
      <c r="C2507" t="inlineStr">
        <is>
          <t>82-2691447</t>
        </is>
      </c>
      <c r="D2507" t="inlineStr">
        <is>
          <t>Texas</t>
        </is>
      </c>
      <c r="E2507" t="inlineStr">
        <is>
          <t>TX</t>
        </is>
      </c>
      <c r="F2507" t="n">
        <v>2024</v>
      </c>
      <c r="G2507" t="n">
        <v>1</v>
      </c>
      <c r="H2507" s="13" t="n">
        <v>2989654</v>
      </c>
      <c r="I2507" s="12" t="n">
        <v>119</v>
      </c>
      <c r="J2507" s="13" t="n">
        <v>15000</v>
      </c>
      <c r="K2507" s="13">
        <f>IFERROR($H2507/$I2507,"")</f>
        <v/>
      </c>
      <c r="L2507" s="13" t="n">
        <v>180000</v>
      </c>
      <c r="M2507" t="inlineStr">
        <is>
          <t>LA, DC, OH</t>
        </is>
      </c>
      <c r="N2507" t="inlineStr">
        <is>
          <t>No</t>
        </is>
      </c>
      <c r="O2507" t="inlineStr">
        <is>
          <t>Not stated</t>
        </is>
      </c>
      <c r="Q2507" s="9" t="inlineStr">
        <is>
          <t>https://grantcue.com/foundations/cheniere-foundation-822691447</t>
        </is>
      </c>
    </row>
    <row r="2508">
      <c r="A2508">
        <f>IF($E2508=$E2507,$A2507+1,1)</f>
        <v/>
      </c>
      <c r="B2508" t="inlineStr">
        <is>
          <t>JOHN AND MAURINE COX FOUNDATION</t>
        </is>
      </c>
      <c r="C2508" t="inlineStr">
        <is>
          <t>75-2536459</t>
        </is>
      </c>
      <c r="D2508" t="inlineStr">
        <is>
          <t>Texas</t>
        </is>
      </c>
      <c r="E2508" t="inlineStr">
        <is>
          <t>TX</t>
        </is>
      </c>
      <c r="F2508" t="n">
        <v>2024</v>
      </c>
      <c r="G2508" t="n">
        <v>1</v>
      </c>
      <c r="H2508" s="13" t="n">
        <v>2986256</v>
      </c>
      <c r="I2508" s="12" t="n">
        <v>96</v>
      </c>
      <c r="J2508" s="13" t="n">
        <v>10000</v>
      </c>
      <c r="K2508" s="13">
        <f>IFERROR($H2508/$I2508,"")</f>
        <v/>
      </c>
      <c r="L2508" s="13" t="n">
        <v>1000000</v>
      </c>
      <c r="M2508" t="inlineStr">
        <is>
          <t>FL, CA, TN</t>
        </is>
      </c>
      <c r="N2508" t="inlineStr">
        <is>
          <t>No</t>
        </is>
      </c>
      <c r="O2508" t="inlineStr">
        <is>
          <t>Not stated</t>
        </is>
      </c>
      <c r="Q2508" s="9" t="inlineStr">
        <is>
          <t>https://grantcue.com/foundations/john-and-maurine-cox-foundation-752536459</t>
        </is>
      </c>
    </row>
    <row r="2509">
      <c r="A2509">
        <f>IF($E2509=$E2508,$A2508+1,1)</f>
        <v/>
      </c>
      <c r="B2509" t="inlineStr">
        <is>
          <t>THE WORTHAM FOUNDATION INC</t>
        </is>
      </c>
      <c r="C2509" t="inlineStr">
        <is>
          <t>74-1334356</t>
        </is>
      </c>
      <c r="D2509" t="inlineStr">
        <is>
          <t>Texas</t>
        </is>
      </c>
      <c r="E2509" t="inlineStr">
        <is>
          <t>TX</t>
        </is>
      </c>
      <c r="F2509" t="n">
        <v>2024</v>
      </c>
      <c r="G2509" t="n">
        <v>1</v>
      </c>
      <c r="H2509" s="13" t="n">
        <v>2977000</v>
      </c>
      <c r="I2509" s="12" t="n">
        <v>19</v>
      </c>
      <c r="J2509" s="13" t="n">
        <v>40000</v>
      </c>
      <c r="K2509" s="13">
        <f>IFERROR($H2509/$I2509,"")</f>
        <v/>
      </c>
      <c r="L2509" s="13" t="n">
        <v>1000000</v>
      </c>
      <c r="N2509" t="inlineStr">
        <is>
          <t>Yes</t>
        </is>
      </c>
      <c r="O2509" t="inlineStr">
        <is>
          <t>Yes</t>
        </is>
      </c>
      <c r="Q2509" s="9" t="inlineStr">
        <is>
          <t>https://grantcue.com/foundations/the-wortham-foundation-inc-741334356</t>
        </is>
      </c>
    </row>
    <row r="2510">
      <c r="A2510">
        <f>IF($E2510=$E2509,$A2509+1,1)</f>
        <v/>
      </c>
      <c r="B2510" t="inlineStr">
        <is>
          <t>La Brasada Foundation</t>
        </is>
      </c>
      <c r="C2510" t="inlineStr">
        <is>
          <t>74-2960699</t>
        </is>
      </c>
      <c r="D2510" t="inlineStr">
        <is>
          <t>Texas</t>
        </is>
      </c>
      <c r="E2510" t="inlineStr">
        <is>
          <t>TX</t>
        </is>
      </c>
      <c r="F2510" t="n">
        <v>2024</v>
      </c>
      <c r="G2510" t="n">
        <v>1</v>
      </c>
      <c r="H2510" s="13" t="n">
        <v>2975500</v>
      </c>
      <c r="I2510" s="12" t="n">
        <v>19</v>
      </c>
      <c r="J2510" s="13" t="n">
        <v>10000</v>
      </c>
      <c r="K2510" s="13">
        <f>IFERROR($H2510/$I2510,"")</f>
        <v/>
      </c>
      <c r="L2510" s="13" t="n">
        <v>2000000</v>
      </c>
      <c r="M2510" t="inlineStr">
        <is>
          <t>NY</t>
        </is>
      </c>
      <c r="N2510" t="inlineStr">
        <is>
          <t>Yes</t>
        </is>
      </c>
      <c r="O2510" t="inlineStr">
        <is>
          <t>Yes</t>
        </is>
      </c>
      <c r="Q2510" s="9" t="inlineStr">
        <is>
          <t>https://grantcue.com/foundations/la-brasada-foundation-742960699</t>
        </is>
      </c>
    </row>
    <row r="2511">
      <c r="A2511">
        <f>IF($E2511=$E2510,$A2510+1,1)</f>
        <v/>
      </c>
      <c r="B2511" t="inlineStr">
        <is>
          <t>KISCO CARES FOUNDATION</t>
        </is>
      </c>
      <c r="C2511" t="inlineStr">
        <is>
          <t>27-2239057</t>
        </is>
      </c>
      <c r="D2511" t="inlineStr">
        <is>
          <t>Texas</t>
        </is>
      </c>
      <c r="E2511" t="inlineStr">
        <is>
          <t>TX</t>
        </is>
      </c>
      <c r="F2511" t="n">
        <v>2024</v>
      </c>
      <c r="G2511" t="n">
        <v>1</v>
      </c>
      <c r="H2511" s="13" t="n">
        <v>2970885</v>
      </c>
      <c r="I2511" s="12" t="n">
        <v>52</v>
      </c>
      <c r="J2511" s="13" t="n">
        <v>1308</v>
      </c>
      <c r="K2511" s="13">
        <f>IFERROR($H2511/$I2511,"")</f>
        <v/>
      </c>
      <c r="L2511" s="13" t="n">
        <v>1417000</v>
      </c>
      <c r="M2511" t="inlineStr">
        <is>
          <t>CA, AZ, NY</t>
        </is>
      </c>
      <c r="N2511" t="inlineStr">
        <is>
          <t>No</t>
        </is>
      </c>
      <c r="O2511" t="inlineStr">
        <is>
          <t>Not stated</t>
        </is>
      </c>
      <c r="Q2511" s="9" t="inlineStr">
        <is>
          <t>https://grantcue.com/foundations/kisco-cares-foundation-c-o-kisco-senior-living-272239057</t>
        </is>
      </c>
    </row>
    <row r="2512">
      <c r="A2512">
        <f>IF($E2512=$E2511,$A2511+1,1)</f>
        <v/>
      </c>
      <c r="B2512" t="inlineStr">
        <is>
          <t>THE PRAIRIE FOUNDATION</t>
        </is>
      </c>
      <c r="C2512" t="inlineStr">
        <is>
          <t>75-6012458</t>
        </is>
      </c>
      <c r="D2512" t="inlineStr">
        <is>
          <t>Texas</t>
        </is>
      </c>
      <c r="E2512" t="inlineStr">
        <is>
          <t>TX</t>
        </is>
      </c>
      <c r="F2512" t="n">
        <v>2025</v>
      </c>
      <c r="G2512" t="n">
        <v>2</v>
      </c>
      <c r="H2512" s="13" t="n">
        <v>2950000</v>
      </c>
      <c r="I2512" s="12" t="n">
        <v>136</v>
      </c>
      <c r="J2512" s="13" t="n">
        <v>10000</v>
      </c>
      <c r="K2512" s="13">
        <f>IFERROR($H2512/$I2512,"")</f>
        <v/>
      </c>
      <c r="L2512" s="13" t="n">
        <v>200000</v>
      </c>
      <c r="M2512" t="inlineStr">
        <is>
          <t>CA, MA, MO</t>
        </is>
      </c>
      <c r="N2512" t="inlineStr">
        <is>
          <t>Yes</t>
        </is>
      </c>
      <c r="O2512" t="inlineStr">
        <is>
          <t>Not stated</t>
        </is>
      </c>
      <c r="Q2512" s="9" t="inlineStr">
        <is>
          <t>https://grantcue.com/foundations/the-prairie-foundation-756012458</t>
        </is>
      </c>
    </row>
    <row r="2513">
      <c r="A2513">
        <f>IF($E2513=$E2512,$A2512+1,1)</f>
        <v/>
      </c>
      <c r="B2513" t="inlineStr">
        <is>
          <t>NAVARRO COMMUNITY FOUNDATION</t>
        </is>
      </c>
      <c r="C2513" t="inlineStr">
        <is>
          <t>75-0800663</t>
        </is>
      </c>
      <c r="D2513" t="inlineStr">
        <is>
          <t>Texas</t>
        </is>
      </c>
      <c r="E2513" t="inlineStr">
        <is>
          <t>TX</t>
        </is>
      </c>
      <c r="F2513" t="n">
        <v>2025</v>
      </c>
      <c r="G2513" t="n">
        <v>2</v>
      </c>
      <c r="H2513" s="13" t="n">
        <v>2920674</v>
      </c>
      <c r="I2513" s="12" t="n">
        <v>65</v>
      </c>
      <c r="J2513" s="13" t="n">
        <v>30000</v>
      </c>
      <c r="K2513" s="13">
        <f>IFERROR($H2513/$I2513,"")</f>
        <v/>
      </c>
      <c r="L2513" s="13" t="n">
        <v>500000</v>
      </c>
      <c r="M2513" t="inlineStr">
        <is>
          <t>GA</t>
        </is>
      </c>
      <c r="N2513" t="inlineStr">
        <is>
          <t>Yes</t>
        </is>
      </c>
      <c r="O2513" t="inlineStr">
        <is>
          <t>Yes</t>
        </is>
      </c>
      <c r="Q2513" s="9" t="inlineStr">
        <is>
          <t>https://grantcue.com/foundations/navarro-community-foundation-750800663</t>
        </is>
      </c>
    </row>
    <row r="2514">
      <c r="A2514">
        <f>IF($E2514=$E2513,$A2513+1,1)</f>
        <v/>
      </c>
      <c r="B2514" t="inlineStr">
        <is>
          <t>THE JEANIE WYATT FAMILY FOUNDATION</t>
        </is>
      </c>
      <c r="C2514" t="inlineStr">
        <is>
          <t>84-4191520</t>
        </is>
      </c>
      <c r="D2514" t="inlineStr">
        <is>
          <t>Texas</t>
        </is>
      </c>
      <c r="E2514" t="inlineStr">
        <is>
          <t>TX</t>
        </is>
      </c>
      <c r="F2514" t="n">
        <v>2024</v>
      </c>
      <c r="G2514" t="n">
        <v>1</v>
      </c>
      <c r="H2514" s="13" t="n">
        <v>2907000</v>
      </c>
      <c r="I2514" s="12" t="n">
        <v>53</v>
      </c>
      <c r="J2514" s="13" t="n">
        <v>20000</v>
      </c>
      <c r="K2514" s="13">
        <f>IFERROR($H2514/$I2514,"")</f>
        <v/>
      </c>
      <c r="L2514" s="13" t="n">
        <v>600000</v>
      </c>
      <c r="M2514" t="inlineStr">
        <is>
          <t>UT, MT, ID</t>
        </is>
      </c>
      <c r="N2514" t="inlineStr">
        <is>
          <t>No</t>
        </is>
      </c>
      <c r="O2514" t="inlineStr">
        <is>
          <t>Not stated</t>
        </is>
      </c>
      <c r="Q2514" s="9" t="inlineStr">
        <is>
          <t>https://grantcue.com/foundations/the-jeanie-wyatt-family-foundation-844191520</t>
        </is>
      </c>
    </row>
    <row r="2515">
      <c r="A2515">
        <f>IF($E2515=$E2514,$A2514+1,1)</f>
        <v/>
      </c>
      <c r="B2515" t="inlineStr">
        <is>
          <t>THE SUMNERS FOUNDATION</t>
        </is>
      </c>
      <c r="C2515" t="inlineStr">
        <is>
          <t>75-2734032</t>
        </is>
      </c>
      <c r="D2515" t="inlineStr">
        <is>
          <t>Texas</t>
        </is>
      </c>
      <c r="E2515" t="inlineStr">
        <is>
          <t>TX</t>
        </is>
      </c>
      <c r="F2515" t="n">
        <v>2024</v>
      </c>
      <c r="G2515" t="n">
        <v>1</v>
      </c>
      <c r="H2515" s="13" t="n">
        <v>2843410</v>
      </c>
      <c r="I2515" s="12" t="n">
        <v>30</v>
      </c>
      <c r="J2515" s="13" t="n">
        <v>36912.5</v>
      </c>
      <c r="K2515" s="13">
        <f>IFERROR($H2515/$I2515,"")</f>
        <v/>
      </c>
      <c r="L2515" s="13" t="n">
        <v>856100</v>
      </c>
      <c r="M2515" t="inlineStr">
        <is>
          <t>DC, OK, NM</t>
        </is>
      </c>
      <c r="N2515" t="inlineStr">
        <is>
          <t>Yes</t>
        </is>
      </c>
      <c r="O2515" t="inlineStr">
        <is>
          <t>Yes</t>
        </is>
      </c>
      <c r="P2515" s="9" t="inlineStr">
        <is>
          <t>https://www.sumnersfoundation.org/</t>
        </is>
      </c>
      <c r="Q2515" s="9" t="inlineStr">
        <is>
          <t>https://grantcue.com/foundations/the-sumners-foundation-752734032</t>
        </is>
      </c>
    </row>
    <row r="2516">
      <c r="A2516">
        <f>IF($E2516=$E2515,$A2515+1,1)</f>
        <v/>
      </c>
      <c r="B2516" t="inlineStr">
        <is>
          <t>Truman &amp; Anita Arnold Foundation</t>
        </is>
      </c>
      <c r="C2516" t="inlineStr">
        <is>
          <t>71-0811364</t>
        </is>
      </c>
      <c r="D2516" t="inlineStr">
        <is>
          <t>Texas</t>
        </is>
      </c>
      <c r="E2516" t="inlineStr">
        <is>
          <t>TX</t>
        </is>
      </c>
      <c r="F2516" t="n">
        <v>2025</v>
      </c>
      <c r="G2516" t="n">
        <v>2</v>
      </c>
      <c r="H2516" s="13" t="n">
        <v>2843260</v>
      </c>
      <c r="I2516" s="12" t="n">
        <v>13</v>
      </c>
      <c r="J2516" s="13" t="n">
        <v>75000</v>
      </c>
      <c r="K2516" s="13">
        <f>IFERROR($H2516/$I2516,"")</f>
        <v/>
      </c>
      <c r="L2516" s="13" t="n">
        <v>1000000</v>
      </c>
      <c r="N2516" t="inlineStr">
        <is>
          <t>Yes</t>
        </is>
      </c>
      <c r="O2516" t="inlineStr">
        <is>
          <t>Not stated</t>
        </is>
      </c>
      <c r="Q2516" s="9" t="inlineStr">
        <is>
          <t>https://grantcue.com/foundations/truman-and-anita-arnold-foundation-710811364</t>
        </is>
      </c>
    </row>
    <row r="2517">
      <c r="A2517">
        <f>IF($E2517=$E2516,$A2516+1,1)</f>
        <v/>
      </c>
      <c r="B2517" t="inlineStr">
        <is>
          <t>THE DEASON FOUNDATION</t>
        </is>
      </c>
      <c r="C2517" t="inlineStr">
        <is>
          <t>75-2715549</t>
        </is>
      </c>
      <c r="D2517" t="inlineStr">
        <is>
          <t>Texas</t>
        </is>
      </c>
      <c r="E2517" t="inlineStr">
        <is>
          <t>TX</t>
        </is>
      </c>
      <c r="F2517" t="n">
        <v>2024</v>
      </c>
      <c r="G2517" t="n">
        <v>1</v>
      </c>
      <c r="H2517" s="13" t="n">
        <v>2842500</v>
      </c>
      <c r="I2517" s="12" t="n">
        <v>17</v>
      </c>
      <c r="J2517" s="13" t="n">
        <v>25000</v>
      </c>
      <c r="K2517" s="13">
        <f>IFERROR($H2517/$I2517,"")</f>
        <v/>
      </c>
      <c r="L2517" s="13" t="n">
        <v>1000000</v>
      </c>
      <c r="M2517" t="inlineStr">
        <is>
          <t>VA, IL, DC</t>
        </is>
      </c>
      <c r="N2517" t="inlineStr">
        <is>
          <t>No</t>
        </is>
      </c>
      <c r="O2517" t="inlineStr">
        <is>
          <t>Not stated</t>
        </is>
      </c>
      <c r="Q2517" s="9" t="inlineStr">
        <is>
          <t>https://grantcue.com/foundations/the-deason-foundation-752715549</t>
        </is>
      </c>
    </row>
    <row r="2518">
      <c r="A2518">
        <f>IF($E2518=$E2517,$A2517+1,1)</f>
        <v/>
      </c>
      <c r="B2518" t="inlineStr">
        <is>
          <t>The Carolyn J and Robert J Allison Jr Family Foundation</t>
        </is>
      </c>
      <c r="C2518" t="inlineStr">
        <is>
          <t>76-0539246</t>
        </is>
      </c>
      <c r="D2518" t="inlineStr">
        <is>
          <t>Texas</t>
        </is>
      </c>
      <c r="E2518" t="inlineStr">
        <is>
          <t>TX</t>
        </is>
      </c>
      <c r="F2518" t="n">
        <v>2025</v>
      </c>
      <c r="G2518" t="n">
        <v>2</v>
      </c>
      <c r="H2518" s="13" t="n">
        <v>2829600</v>
      </c>
      <c r="I2518" s="12" t="n">
        <v>21</v>
      </c>
      <c r="J2518" s="13" t="n">
        <v>50000</v>
      </c>
      <c r="K2518" s="13">
        <f>IFERROR($H2518/$I2518,"")</f>
        <v/>
      </c>
      <c r="L2518" s="13" t="n">
        <v>600000</v>
      </c>
      <c r="M2518" t="inlineStr">
        <is>
          <t>DC, AZ, VA</t>
        </is>
      </c>
      <c r="N2518" t="inlineStr">
        <is>
          <t>No</t>
        </is>
      </c>
      <c r="O2518" t="inlineStr">
        <is>
          <t>Not stated</t>
        </is>
      </c>
      <c r="Q2518" s="9" t="inlineStr">
        <is>
          <t>https://grantcue.com/foundations/the-carolyn-j-and-robert-j-allison-jr-family-foundation-760539246</t>
        </is>
      </c>
    </row>
    <row r="2519">
      <c r="A2519">
        <f>IF($E2519=$E2518,$A2518+1,1)</f>
        <v/>
      </c>
      <c r="B2519" t="inlineStr">
        <is>
          <t>GORDON A CAIN FOUNDATION</t>
        </is>
      </c>
      <c r="C2519" t="inlineStr">
        <is>
          <t>20-8483773</t>
        </is>
      </c>
      <c r="D2519" t="inlineStr">
        <is>
          <t>Texas</t>
        </is>
      </c>
      <c r="E2519" t="inlineStr">
        <is>
          <t>TX</t>
        </is>
      </c>
      <c r="F2519" t="n">
        <v>2024</v>
      </c>
      <c r="G2519" t="n">
        <v>1</v>
      </c>
      <c r="H2519" s="13" t="n">
        <v>2822500</v>
      </c>
      <c r="I2519" s="12" t="n">
        <v>52</v>
      </c>
      <c r="J2519" s="13" t="n">
        <v>15000</v>
      </c>
      <c r="K2519" s="13">
        <f>IFERROR($H2519/$I2519,"")</f>
        <v/>
      </c>
      <c r="L2519" s="13" t="n">
        <v>1100000</v>
      </c>
      <c r="M2519" t="inlineStr">
        <is>
          <t>GA, CA, VA</t>
        </is>
      </c>
      <c r="N2519" t="inlineStr">
        <is>
          <t>Yes</t>
        </is>
      </c>
      <c r="O2519" t="inlineStr">
        <is>
          <t>Yes</t>
        </is>
      </c>
      <c r="Q2519" s="9" t="inlineStr">
        <is>
          <t>https://grantcue.com/foundations/gordon-a-cain-foundation-208483773</t>
        </is>
      </c>
    </row>
    <row r="2520">
      <c r="A2520">
        <f>IF($E2520=$E2519,$A2519+1,1)</f>
        <v/>
      </c>
      <c r="B2520" t="inlineStr">
        <is>
          <t>MARK FOUNDATION</t>
        </is>
      </c>
      <c r="C2520" t="inlineStr">
        <is>
          <t>27-3024112</t>
        </is>
      </c>
      <c r="D2520" t="inlineStr">
        <is>
          <t>Texas</t>
        </is>
      </c>
      <c r="E2520" t="inlineStr">
        <is>
          <t>TX</t>
        </is>
      </c>
      <c r="F2520" t="n">
        <v>2024</v>
      </c>
      <c r="G2520" t="n">
        <v>1</v>
      </c>
      <c r="H2520" s="13" t="n">
        <v>2813500</v>
      </c>
      <c r="I2520" s="12" t="n">
        <v>29</v>
      </c>
      <c r="J2520" s="13" t="n">
        <v>30000</v>
      </c>
      <c r="K2520" s="13">
        <f>IFERROR($H2520/$I2520,"")</f>
        <v/>
      </c>
      <c r="L2520" s="13" t="n">
        <v>1000000</v>
      </c>
      <c r="M2520" t="inlineStr">
        <is>
          <t>TN, NJ, IN</t>
        </is>
      </c>
      <c r="N2520" t="inlineStr">
        <is>
          <t>No</t>
        </is>
      </c>
      <c r="O2520" t="inlineStr">
        <is>
          <t>Not stated</t>
        </is>
      </c>
      <c r="Q2520" s="9" t="inlineStr">
        <is>
          <t>https://grantcue.com/foundations/mark-foundation-c-o-bessemer-trust-company-273024112</t>
        </is>
      </c>
    </row>
    <row r="2521">
      <c r="A2521">
        <f>IF($E2521=$E2520,$A2520+1,1)</f>
        <v/>
      </c>
      <c r="B2521" t="inlineStr">
        <is>
          <t>Puente de Maravillas Foundation</t>
        </is>
      </c>
      <c r="C2521" t="inlineStr">
        <is>
          <t>84-3661722</t>
        </is>
      </c>
      <c r="D2521" t="inlineStr">
        <is>
          <t>Texas</t>
        </is>
      </c>
      <c r="E2521" t="inlineStr">
        <is>
          <t>TX</t>
        </is>
      </c>
      <c r="F2521" t="n">
        <v>2024</v>
      </c>
      <c r="G2521" t="n">
        <v>1</v>
      </c>
      <c r="H2521" s="13" t="n">
        <v>2812000</v>
      </c>
      <c r="I2521" s="12" t="n">
        <v>53</v>
      </c>
      <c r="J2521" s="13" t="n">
        <v>25000</v>
      </c>
      <c r="K2521" s="13">
        <f>IFERROR($H2521/$I2521,"")</f>
        <v/>
      </c>
      <c r="L2521" s="13" t="n">
        <v>300000</v>
      </c>
      <c r="M2521" t="inlineStr">
        <is>
          <t>NC, MS, DC</t>
        </is>
      </c>
      <c r="N2521" t="inlineStr">
        <is>
          <t>No</t>
        </is>
      </c>
      <c r="O2521" t="inlineStr">
        <is>
          <t>Not stated</t>
        </is>
      </c>
      <c r="Q2521" s="9" t="inlineStr">
        <is>
          <t>https://grantcue.com/foundations/puente-de-maravillas-foundation-843661722</t>
        </is>
      </c>
    </row>
    <row r="2522">
      <c r="A2522">
        <f>IF($E2522=$E2521,$A2521+1,1)</f>
        <v/>
      </c>
      <c r="B2522" t="inlineStr">
        <is>
          <t>THE DARWOOD FOUNDATION</t>
        </is>
      </c>
      <c r="C2522" t="inlineStr">
        <is>
          <t>86-3765875</t>
        </is>
      </c>
      <c r="D2522" t="inlineStr">
        <is>
          <t>Texas</t>
        </is>
      </c>
      <c r="E2522" t="inlineStr">
        <is>
          <t>TX</t>
        </is>
      </c>
      <c r="F2522" t="n">
        <v>2024</v>
      </c>
      <c r="G2522" t="n">
        <v>1</v>
      </c>
      <c r="H2522" s="13" t="n">
        <v>2802240</v>
      </c>
      <c r="I2522" s="12" t="n">
        <v>7</v>
      </c>
      <c r="J2522" s="13" t="n">
        <v>50000</v>
      </c>
      <c r="K2522" s="13">
        <f>IFERROR($H2522/$I2522,"")</f>
        <v/>
      </c>
      <c r="L2522" s="13" t="n">
        <v>2000000</v>
      </c>
      <c r="N2522" t="inlineStr">
        <is>
          <t>No</t>
        </is>
      </c>
      <c r="O2522" t="inlineStr">
        <is>
          <t>Not stated</t>
        </is>
      </c>
      <c r="Q2522" s="9" t="inlineStr">
        <is>
          <t>https://grantcue.com/foundations/the-darwood-foundation-c-o-tolleson-wealth-management-863765875</t>
        </is>
      </c>
    </row>
    <row r="2523">
      <c r="A2523">
        <f>IF($E2523=$E2522,$A2522+1,1)</f>
        <v/>
      </c>
      <c r="B2523" t="inlineStr">
        <is>
          <t>PERRY AND JOYCE JOHNS FOUNDATION</t>
        </is>
      </c>
      <c r="C2523" t="inlineStr">
        <is>
          <t>82-2995775</t>
        </is>
      </c>
      <c r="D2523" t="inlineStr">
        <is>
          <t>Texas</t>
        </is>
      </c>
      <c r="E2523" t="inlineStr">
        <is>
          <t>TX</t>
        </is>
      </c>
      <c r="F2523" t="n">
        <v>2025</v>
      </c>
      <c r="G2523" t="n">
        <v>2</v>
      </c>
      <c r="H2523" s="13" t="n">
        <v>2790000</v>
      </c>
      <c r="I2523" s="12" t="n">
        <v>39</v>
      </c>
      <c r="J2523" s="13" t="n">
        <v>50000</v>
      </c>
      <c r="K2523" s="13">
        <f>IFERROR($H2523/$I2523,"")</f>
        <v/>
      </c>
      <c r="L2523" s="13" t="n">
        <v>225000</v>
      </c>
      <c r="M2523" t="inlineStr">
        <is>
          <t>MS, MT, TN</t>
        </is>
      </c>
      <c r="N2523" t="inlineStr">
        <is>
          <t>No</t>
        </is>
      </c>
      <c r="O2523" t="inlineStr">
        <is>
          <t>Not stated</t>
        </is>
      </c>
      <c r="Q2523" s="9" t="inlineStr">
        <is>
          <t>https://grantcue.com/foundations/perry-and-joyce-johns-foundation-822995775</t>
        </is>
      </c>
    </row>
    <row r="2524">
      <c r="A2524">
        <f>IF($E2524=$E2523,$A2523+1,1)</f>
        <v/>
      </c>
      <c r="B2524" t="inlineStr">
        <is>
          <t>CINDY AND TONY WEBER FOUNDATION</t>
        </is>
      </c>
      <c r="C2524" t="inlineStr">
        <is>
          <t>47-1904806</t>
        </is>
      </c>
      <c r="D2524" t="inlineStr">
        <is>
          <t>Texas</t>
        </is>
      </c>
      <c r="E2524" t="inlineStr">
        <is>
          <t>TX</t>
        </is>
      </c>
      <c r="F2524" t="n">
        <v>2025</v>
      </c>
      <c r="G2524" t="n">
        <v>2</v>
      </c>
      <c r="H2524" s="13" t="n">
        <v>2785250</v>
      </c>
      <c r="I2524" s="12" t="n">
        <v>30</v>
      </c>
      <c r="J2524" s="13" t="n">
        <v>10000</v>
      </c>
      <c r="K2524" s="13">
        <f>IFERROR($H2524/$I2524,"")</f>
        <v/>
      </c>
      <c r="L2524" s="13" t="n">
        <v>662000</v>
      </c>
      <c r="M2524" t="inlineStr">
        <is>
          <t>NC, MD, IA</t>
        </is>
      </c>
      <c r="N2524" t="inlineStr">
        <is>
          <t>Yes</t>
        </is>
      </c>
      <c r="O2524" t="inlineStr">
        <is>
          <t>Yes</t>
        </is>
      </c>
      <c r="Q2524" s="9" t="inlineStr">
        <is>
          <t>https://grantcue.com/foundations/cindy-and-tony-weber-foundation-471904806</t>
        </is>
      </c>
    </row>
    <row r="2525">
      <c r="A2525">
        <f>IF($E2525=$E2524,$A2524+1,1)</f>
        <v/>
      </c>
      <c r="B2525" t="inlineStr">
        <is>
          <t>THE RAY H MARR FOUNDATION</t>
        </is>
      </c>
      <c r="C2525" t="inlineStr">
        <is>
          <t>26-3172622</t>
        </is>
      </c>
      <c r="D2525" t="inlineStr">
        <is>
          <t>Texas</t>
        </is>
      </c>
      <c r="E2525" t="inlineStr">
        <is>
          <t>TX</t>
        </is>
      </c>
      <c r="F2525" t="n">
        <v>2025</v>
      </c>
      <c r="G2525" t="n">
        <v>2</v>
      </c>
      <c r="H2525" s="13" t="n">
        <v>2772011</v>
      </c>
      <c r="I2525" s="12" t="n">
        <v>44</v>
      </c>
      <c r="J2525" s="13" t="n">
        <v>25000</v>
      </c>
      <c r="K2525" s="13">
        <f>IFERROR($H2525/$I2525,"")</f>
        <v/>
      </c>
      <c r="L2525" s="13" t="n">
        <v>600000</v>
      </c>
      <c r="M2525" t="inlineStr">
        <is>
          <t>MD</t>
        </is>
      </c>
      <c r="N2525" t="inlineStr">
        <is>
          <t>No</t>
        </is>
      </c>
      <c r="O2525" t="inlineStr">
        <is>
          <t>Not stated</t>
        </is>
      </c>
      <c r="Q2525" s="9" t="inlineStr">
        <is>
          <t>https://grantcue.com/foundations/the-ray-h-marr-foundation-263172622</t>
        </is>
      </c>
    </row>
    <row r="2526">
      <c r="A2526">
        <f>IF($E2526=$E2525,$A2525+1,1)</f>
        <v/>
      </c>
      <c r="B2526" t="inlineStr">
        <is>
          <t>HARRIS &amp; ELIZA KEMPNER FUND INC</t>
        </is>
      </c>
      <c r="C2526" t="inlineStr">
        <is>
          <t>76-0680130</t>
        </is>
      </c>
      <c r="D2526" t="inlineStr">
        <is>
          <t>Texas</t>
        </is>
      </c>
      <c r="E2526" t="inlineStr">
        <is>
          <t>TX</t>
        </is>
      </c>
      <c r="F2526" t="n">
        <v>2024</v>
      </c>
      <c r="G2526" t="n">
        <v>1</v>
      </c>
      <c r="H2526" s="13" t="n">
        <v>2766635</v>
      </c>
      <c r="I2526" s="12" t="n">
        <v>167</v>
      </c>
      <c r="J2526" s="13" t="n">
        <v>2500</v>
      </c>
      <c r="K2526" s="13">
        <f>IFERROR($H2526/$I2526,"")</f>
        <v/>
      </c>
      <c r="L2526" s="13" t="n">
        <v>351614</v>
      </c>
      <c r="M2526" t="inlineStr">
        <is>
          <t>NY, CA, WA</t>
        </is>
      </c>
      <c r="N2526" t="inlineStr">
        <is>
          <t>Yes</t>
        </is>
      </c>
      <c r="O2526" t="inlineStr">
        <is>
          <t>Yes</t>
        </is>
      </c>
      <c r="P2526" s="9" t="inlineStr">
        <is>
          <t>https://www.kempnerfund.org/</t>
        </is>
      </c>
      <c r="Q2526" s="9" t="inlineStr">
        <is>
          <t>https://grantcue.com/foundations/harris-and-eliza-kempner-fund-inc-760680130</t>
        </is>
      </c>
    </row>
    <row r="2527">
      <c r="A2527">
        <f>IF($E2527=$E2526,$A2526+1,1)</f>
        <v/>
      </c>
      <c r="B2527" t="inlineStr">
        <is>
          <t>Bech Family Foundation</t>
        </is>
      </c>
      <c r="C2527" t="inlineStr">
        <is>
          <t>81-4052819</t>
        </is>
      </c>
      <c r="D2527" t="inlineStr">
        <is>
          <t>Texas</t>
        </is>
      </c>
      <c r="E2527" t="inlineStr">
        <is>
          <t>TX</t>
        </is>
      </c>
      <c r="F2527" t="n">
        <v>2024</v>
      </c>
      <c r="G2527" t="n">
        <v>2</v>
      </c>
      <c r="H2527" s="13" t="n">
        <v>2755000</v>
      </c>
      <c r="I2527" s="12" t="n">
        <v>6</v>
      </c>
      <c r="J2527" s="13" t="n">
        <v>362500</v>
      </c>
      <c r="K2527" s="13">
        <f>IFERROR($H2527/$I2527,"")</f>
        <v/>
      </c>
      <c r="L2527" s="13" t="n">
        <v>1050000</v>
      </c>
      <c r="M2527" t="inlineStr">
        <is>
          <t>DC, AZ</t>
        </is>
      </c>
      <c r="N2527" t="inlineStr">
        <is>
          <t>No</t>
        </is>
      </c>
      <c r="O2527" t="inlineStr">
        <is>
          <t>Not stated</t>
        </is>
      </c>
      <c r="Q2527" s="9" t="inlineStr">
        <is>
          <t>https://grantcue.com/foundations/bech-family-foundation-814052819</t>
        </is>
      </c>
    </row>
    <row r="2528">
      <c r="A2528">
        <f>IF($E2528=$E2527,$A2527+1,1)</f>
        <v/>
      </c>
      <c r="B2528" t="inlineStr">
        <is>
          <t>THE RAO FOUNDATION</t>
        </is>
      </c>
      <c r="C2528" t="inlineStr">
        <is>
          <t>45-2665652</t>
        </is>
      </c>
      <c r="D2528" t="inlineStr">
        <is>
          <t>Texas</t>
        </is>
      </c>
      <c r="E2528" t="inlineStr">
        <is>
          <t>TX</t>
        </is>
      </c>
      <c r="F2528" t="n">
        <v>2025</v>
      </c>
      <c r="G2528" t="n">
        <v>2</v>
      </c>
      <c r="H2528" s="13" t="n">
        <v>2743930</v>
      </c>
      <c r="I2528" s="12" t="n">
        <v>31</v>
      </c>
      <c r="J2528" s="13" t="n">
        <v>20000</v>
      </c>
      <c r="K2528" s="13">
        <f>IFERROR($H2528/$I2528,"")</f>
        <v/>
      </c>
      <c r="L2528" s="13" t="n">
        <v>1005000</v>
      </c>
      <c r="M2528" t="inlineStr">
        <is>
          <t>CO, NJ, CA</t>
        </is>
      </c>
      <c r="N2528" t="inlineStr">
        <is>
          <t>Yes</t>
        </is>
      </c>
      <c r="O2528" t="inlineStr">
        <is>
          <t>Not stated</t>
        </is>
      </c>
      <c r="P2528" s="9" t="inlineStr">
        <is>
          <t>https://www.raofound.org/</t>
        </is>
      </c>
      <c r="Q2528" s="9" t="inlineStr">
        <is>
          <t>https://grantcue.com/foundations/the-rao-foundation-452665652</t>
        </is>
      </c>
    </row>
    <row r="2529">
      <c r="A2529">
        <f>IF($E2529=$E2528,$A2528+1,1)</f>
        <v/>
      </c>
      <c r="B2529" t="inlineStr">
        <is>
          <t>Presbyterian Village North Foundation</t>
        </is>
      </c>
      <c r="C2529" t="inlineStr">
        <is>
          <t>75-2022746</t>
        </is>
      </c>
      <c r="D2529" t="inlineStr">
        <is>
          <t>Texas</t>
        </is>
      </c>
      <c r="E2529" t="inlineStr">
        <is>
          <t>TX</t>
        </is>
      </c>
      <c r="F2529" t="n">
        <v>2025</v>
      </c>
      <c r="G2529" t="n">
        <v>2</v>
      </c>
      <c r="H2529" s="13" t="n">
        <v>2738763</v>
      </c>
      <c r="I2529" s="12" t="n">
        <v>12</v>
      </c>
      <c r="J2529" s="13" t="n">
        <v>55000</v>
      </c>
      <c r="K2529" s="13">
        <f>IFERROR($H2529/$I2529,"")</f>
        <v/>
      </c>
      <c r="L2529" s="13" t="n">
        <v>1242712</v>
      </c>
      <c r="N2529" t="inlineStr">
        <is>
          <t>No</t>
        </is>
      </c>
      <c r="O2529" t="inlineStr">
        <is>
          <t>Not stated</t>
        </is>
      </c>
      <c r="Q2529" s="9" t="inlineStr">
        <is>
          <t>https://grantcue.com/foundations/presbyterian-village-north-foundation-752022746</t>
        </is>
      </c>
    </row>
    <row r="2530">
      <c r="A2530">
        <f>IF($E2530=$E2529,$A2529+1,1)</f>
        <v/>
      </c>
      <c r="B2530" t="inlineStr">
        <is>
          <t>STENKIRKE FAMILY FOUNDATION</t>
        </is>
      </c>
      <c r="C2530" t="inlineStr">
        <is>
          <t>82-5206504</t>
        </is>
      </c>
      <c r="D2530" t="inlineStr">
        <is>
          <t>Texas</t>
        </is>
      </c>
      <c r="E2530" t="inlineStr">
        <is>
          <t>TX</t>
        </is>
      </c>
      <c r="F2530" t="n">
        <v>2025</v>
      </c>
      <c r="G2530" t="n">
        <v>2</v>
      </c>
      <c r="H2530" s="13" t="n">
        <v>2701268</v>
      </c>
      <c r="I2530" s="12" t="n">
        <v>55</v>
      </c>
      <c r="J2530" s="13" t="n">
        <v>10000</v>
      </c>
      <c r="K2530" s="13">
        <f>IFERROR($H2530/$I2530,"")</f>
        <v/>
      </c>
      <c r="L2530" s="13" t="n">
        <v>700000</v>
      </c>
      <c r="M2530" t="inlineStr">
        <is>
          <t>NC, AR, NY</t>
        </is>
      </c>
      <c r="N2530" t="inlineStr">
        <is>
          <t>No</t>
        </is>
      </c>
      <c r="O2530" t="inlineStr">
        <is>
          <t>Not stated</t>
        </is>
      </c>
      <c r="Q2530" s="9" t="inlineStr">
        <is>
          <t>https://grantcue.com/foundations/stenkirke-family-foundation-825206504</t>
        </is>
      </c>
    </row>
    <row r="2531">
      <c r="A2531">
        <f>IF($E2531=$E2530,$A2530+1,1)</f>
        <v/>
      </c>
      <c r="B2531" t="inlineStr">
        <is>
          <t>MITCHELL FAMILY FOUNDATION</t>
        </is>
      </c>
      <c r="C2531" t="inlineStr">
        <is>
          <t>46-1311138</t>
        </is>
      </c>
      <c r="D2531" t="inlineStr">
        <is>
          <t>Texas</t>
        </is>
      </c>
      <c r="E2531" t="inlineStr">
        <is>
          <t>TX</t>
        </is>
      </c>
      <c r="F2531" t="n">
        <v>2024</v>
      </c>
      <c r="G2531" t="n">
        <v>1</v>
      </c>
      <c r="H2531" s="13" t="n">
        <v>2700000</v>
      </c>
      <c r="I2531" s="12" t="n">
        <v>9</v>
      </c>
      <c r="J2531" s="13" t="n">
        <v>200000</v>
      </c>
      <c r="K2531" s="13">
        <f>IFERROR($H2531/$I2531,"")</f>
        <v/>
      </c>
      <c r="L2531" s="13" t="n">
        <v>1000000</v>
      </c>
      <c r="M2531" t="inlineStr">
        <is>
          <t>CA, MO</t>
        </is>
      </c>
      <c r="N2531" t="inlineStr">
        <is>
          <t>No</t>
        </is>
      </c>
      <c r="O2531" t="inlineStr">
        <is>
          <t>Not stated</t>
        </is>
      </c>
      <c r="Q2531" s="9" t="inlineStr">
        <is>
          <t>https://grantcue.com/foundations/mitchell-family-foundation-461311138</t>
        </is>
      </c>
    </row>
    <row r="2532">
      <c r="A2532">
        <f>IF($E2532=$E2531,$A2531+1,1)</f>
        <v/>
      </c>
      <c r="B2532" t="inlineStr">
        <is>
          <t>SRB CHARITABLE CORPORATION</t>
        </is>
      </c>
      <c r="C2532" t="inlineStr">
        <is>
          <t>82-0720705</t>
        </is>
      </c>
      <c r="D2532" t="inlineStr">
        <is>
          <t>Texas</t>
        </is>
      </c>
      <c r="E2532" t="inlineStr">
        <is>
          <t>TX</t>
        </is>
      </c>
      <c r="F2532" t="n">
        <v>2024</v>
      </c>
      <c r="G2532" t="n">
        <v>1</v>
      </c>
      <c r="H2532" s="13" t="n">
        <v>2688855</v>
      </c>
      <c r="I2532" s="12" t="n">
        <v>9</v>
      </c>
      <c r="J2532" s="13" t="n">
        <v>50000</v>
      </c>
      <c r="K2532" s="13">
        <f>IFERROR($H2532/$I2532,"")</f>
        <v/>
      </c>
      <c r="L2532" s="13" t="n">
        <v>2000000</v>
      </c>
      <c r="M2532" t="inlineStr">
        <is>
          <t>CT, FL, CO</t>
        </is>
      </c>
      <c r="N2532" t="inlineStr">
        <is>
          <t>No</t>
        </is>
      </c>
      <c r="O2532" t="inlineStr">
        <is>
          <t>Not stated</t>
        </is>
      </c>
      <c r="Q2532" s="9" t="inlineStr">
        <is>
          <t>https://grantcue.com/foundations/srb-charitable-corporation-820720705</t>
        </is>
      </c>
    </row>
    <row r="2533">
      <c r="A2533">
        <f>IF($E2533=$E2532,$A2532+1,1)</f>
        <v/>
      </c>
      <c r="B2533" t="inlineStr">
        <is>
          <t>BARBARA KAUFFMAN WELDER PRIVATE FOUNDATION</t>
        </is>
      </c>
      <c r="C2533" t="inlineStr">
        <is>
          <t>88-3695192</t>
        </is>
      </c>
      <c r="D2533" t="inlineStr">
        <is>
          <t>Texas</t>
        </is>
      </c>
      <c r="E2533" t="inlineStr">
        <is>
          <t>TX</t>
        </is>
      </c>
      <c r="F2533" t="n">
        <v>2024</v>
      </c>
      <c r="G2533" t="n">
        <v>1</v>
      </c>
      <c r="H2533" s="13" t="n">
        <v>2680000</v>
      </c>
      <c r="I2533" s="12" t="n">
        <v>8</v>
      </c>
      <c r="J2533" s="13" t="n">
        <v>375000</v>
      </c>
      <c r="K2533" s="13">
        <f>IFERROR($H2533/$I2533,"")</f>
        <v/>
      </c>
      <c r="L2533" s="13" t="n">
        <v>530000</v>
      </c>
      <c r="N2533" t="inlineStr">
        <is>
          <t>Yes</t>
        </is>
      </c>
      <c r="O2533" t="inlineStr">
        <is>
          <t>Yes</t>
        </is>
      </c>
      <c r="Q2533" s="9" t="inlineStr">
        <is>
          <t>https://grantcue.com/foundations/barbara-kauffman-welder-private-foundation-883695192</t>
        </is>
      </c>
    </row>
    <row r="2534">
      <c r="A2534">
        <f>IF($E2534=$E2533,$A2533+1,1)</f>
        <v/>
      </c>
      <c r="B2534" t="inlineStr">
        <is>
          <t>CA FOUNDATION INC</t>
        </is>
      </c>
      <c r="C2534" t="inlineStr">
        <is>
          <t>45-3718011</t>
        </is>
      </c>
      <c r="D2534" t="inlineStr">
        <is>
          <t>Texas</t>
        </is>
      </c>
      <c r="E2534" t="inlineStr">
        <is>
          <t>TX</t>
        </is>
      </c>
      <c r="F2534" t="n">
        <v>2025</v>
      </c>
      <c r="G2534" t="n">
        <v>2</v>
      </c>
      <c r="H2534" s="13" t="n">
        <v>2675507</v>
      </c>
      <c r="I2534" s="12" t="n">
        <v>43</v>
      </c>
      <c r="J2534" s="13" t="n">
        <v>20000</v>
      </c>
      <c r="K2534" s="13">
        <f>IFERROR($H2534/$I2534,"")</f>
        <v/>
      </c>
      <c r="L2534" s="13" t="n">
        <v>481948</v>
      </c>
      <c r="M2534" t="inlineStr">
        <is>
          <t>LONDON, TN, VA</t>
        </is>
      </c>
      <c r="N2534" t="inlineStr">
        <is>
          <t>No</t>
        </is>
      </c>
      <c r="O2534" t="inlineStr">
        <is>
          <t>Not stated</t>
        </is>
      </c>
      <c r="Q2534" s="9" t="inlineStr">
        <is>
          <t>https://grantcue.com/foundations/ca-foundation-inc-453718011</t>
        </is>
      </c>
    </row>
    <row r="2535">
      <c r="A2535">
        <f>IF($E2535=$E2534,$A2534+1,1)</f>
        <v/>
      </c>
      <c r="B2535" t="inlineStr">
        <is>
          <t>RICHTER RESPONSIBILITY FUND FKA Holt Family Foundation</t>
        </is>
      </c>
      <c r="C2535" t="inlineStr">
        <is>
          <t>74-2728633</t>
        </is>
      </c>
      <c r="D2535" t="inlineStr">
        <is>
          <t>Texas</t>
        </is>
      </c>
      <c r="E2535" t="inlineStr">
        <is>
          <t>TX</t>
        </is>
      </c>
      <c r="F2535" t="n">
        <v>2024</v>
      </c>
      <c r="G2535" t="n">
        <v>1</v>
      </c>
      <c r="H2535" s="13" t="n">
        <v>2675281</v>
      </c>
      <c r="I2535" s="12" t="n">
        <v>6</v>
      </c>
      <c r="J2535" s="13" t="n">
        <v>37500</v>
      </c>
      <c r="K2535" s="13">
        <f>IFERROR($H2535/$I2535,"")</f>
        <v/>
      </c>
      <c r="L2535" s="13" t="n">
        <v>1900281</v>
      </c>
      <c r="M2535" t="inlineStr">
        <is>
          <t>DC</t>
        </is>
      </c>
      <c r="N2535" t="inlineStr">
        <is>
          <t>No</t>
        </is>
      </c>
      <c r="O2535" t="inlineStr">
        <is>
          <t>Not stated</t>
        </is>
      </c>
      <c r="Q2535" s="9" t="inlineStr">
        <is>
          <t>https://grantcue.com/foundations/richter-responsibility-fund-fka-holt-family-foundation-742728633</t>
        </is>
      </c>
    </row>
    <row r="2536">
      <c r="A2536">
        <f>IF($E2536=$E2535,$A2535+1,1)</f>
        <v/>
      </c>
      <c r="B2536" t="inlineStr">
        <is>
          <t>THE ELLWOOD FOUNDATION</t>
        </is>
      </c>
      <c r="C2536" t="inlineStr">
        <is>
          <t>74-6039237</t>
        </is>
      </c>
      <c r="D2536" t="inlineStr">
        <is>
          <t>Texas</t>
        </is>
      </c>
      <c r="E2536" t="inlineStr">
        <is>
          <t>TX</t>
        </is>
      </c>
      <c r="F2536" t="n">
        <v>2023</v>
      </c>
      <c r="G2536" t="n">
        <v>1</v>
      </c>
      <c r="H2536" s="13" t="n">
        <v>2675000</v>
      </c>
      <c r="I2536" s="12" t="n">
        <v>66</v>
      </c>
      <c r="J2536" s="13" t="n">
        <v>30000</v>
      </c>
      <c r="K2536" s="13">
        <f>IFERROR($H2536/$I2536,"")</f>
        <v/>
      </c>
      <c r="L2536" s="13" t="n">
        <v>160000</v>
      </c>
      <c r="M2536" t="inlineStr">
        <is>
          <t>MS</t>
        </is>
      </c>
      <c r="N2536" t="inlineStr">
        <is>
          <t>Yes</t>
        </is>
      </c>
      <c r="O2536" t="inlineStr">
        <is>
          <t>Not stated</t>
        </is>
      </c>
      <c r="Q2536" s="9" t="inlineStr">
        <is>
          <t>https://grantcue.com/foundations/the-ellwood-foundation-746039237</t>
        </is>
      </c>
    </row>
    <row r="2537">
      <c r="A2537">
        <f>IF($E2537=$E2536,$A2536+1,1)</f>
        <v/>
      </c>
      <c r="B2537" t="inlineStr">
        <is>
          <t>THE CRAIN FOUNDATION</t>
        </is>
      </c>
      <c r="C2537" t="inlineStr">
        <is>
          <t>75-2698267</t>
        </is>
      </c>
      <c r="D2537" t="inlineStr">
        <is>
          <t>Texas</t>
        </is>
      </c>
      <c r="E2537" t="inlineStr">
        <is>
          <t>TX</t>
        </is>
      </c>
      <c r="F2537" t="n">
        <v>2024</v>
      </c>
      <c r="G2537" t="n">
        <v>1</v>
      </c>
      <c r="H2537" s="13" t="n">
        <v>2664848</v>
      </c>
      <c r="I2537" s="12" t="n">
        <v>145</v>
      </c>
      <c r="J2537" s="13" t="n">
        <v>5000</v>
      </c>
      <c r="K2537" s="13">
        <f>IFERROR($H2537/$I2537,"")</f>
        <v/>
      </c>
      <c r="L2537" s="13" t="n">
        <v>760000</v>
      </c>
      <c r="M2537" t="inlineStr">
        <is>
          <t>VA, TN, NJ</t>
        </is>
      </c>
      <c r="N2537" t="inlineStr">
        <is>
          <t>Yes</t>
        </is>
      </c>
      <c r="O2537" t="inlineStr">
        <is>
          <t>Yes</t>
        </is>
      </c>
      <c r="Q2537" s="9" t="inlineStr">
        <is>
          <t>https://grantcue.com/foundations/the-crain-foundation-752698267</t>
        </is>
      </c>
    </row>
    <row r="2538">
      <c r="A2538">
        <f>IF($E2538=$E2537,$A2537+1,1)</f>
        <v/>
      </c>
      <c r="B2538" t="inlineStr">
        <is>
          <t>MAMIE MCFADDIN WARD HERITAGE FOUNDATION</t>
        </is>
      </c>
      <c r="C2538" t="inlineStr">
        <is>
          <t>74-6260525</t>
        </is>
      </c>
      <c r="D2538" t="inlineStr">
        <is>
          <t>Texas</t>
        </is>
      </c>
      <c r="E2538" t="inlineStr">
        <is>
          <t>TX</t>
        </is>
      </c>
      <c r="F2538" t="n">
        <v>2024</v>
      </c>
      <c r="G2538" t="n">
        <v>1</v>
      </c>
      <c r="H2538" s="13" t="n">
        <v>2660173</v>
      </c>
      <c r="I2538" s="12" t="n">
        <v>33</v>
      </c>
      <c r="J2538" s="13" t="n">
        <v>10000</v>
      </c>
      <c r="K2538" s="13">
        <f>IFERROR($H2538/$I2538,"")</f>
        <v/>
      </c>
      <c r="L2538" s="13" t="n">
        <v>1258769</v>
      </c>
      <c r="N2538" t="inlineStr">
        <is>
          <t>Yes</t>
        </is>
      </c>
      <c r="O2538" t="inlineStr">
        <is>
          <t>Yes</t>
        </is>
      </c>
      <c r="Q2538" s="9" t="inlineStr">
        <is>
          <t>https://grantcue.com/foundations/mamie-mcfaddin-ward-heritage-foundation-746260525</t>
        </is>
      </c>
    </row>
    <row r="2539">
      <c r="A2539">
        <f>IF($E2539=$E2538,$A2538+1,1)</f>
        <v/>
      </c>
      <c r="B2539" t="inlineStr">
        <is>
          <t>The Jeanne R Johnson Foundation</t>
        </is>
      </c>
      <c r="C2539" t="inlineStr">
        <is>
          <t>26-4202617</t>
        </is>
      </c>
      <c r="D2539" t="inlineStr">
        <is>
          <t>Texas</t>
        </is>
      </c>
      <c r="E2539" t="inlineStr">
        <is>
          <t>TX</t>
        </is>
      </c>
      <c r="F2539" t="n">
        <v>2024</v>
      </c>
      <c r="G2539" t="n">
        <v>1</v>
      </c>
      <c r="H2539" s="13" t="n">
        <v>2650000</v>
      </c>
      <c r="I2539" s="12" t="n">
        <v>20</v>
      </c>
      <c r="J2539" s="13" t="n">
        <v>25000</v>
      </c>
      <c r="K2539" s="13">
        <f>IFERROR($H2539/$I2539,"")</f>
        <v/>
      </c>
      <c r="L2539" s="13" t="n">
        <v>1000000</v>
      </c>
      <c r="M2539" t="inlineStr">
        <is>
          <t>DC, NC, OK</t>
        </is>
      </c>
      <c r="N2539" t="inlineStr">
        <is>
          <t>No</t>
        </is>
      </c>
      <c r="O2539" t="inlineStr">
        <is>
          <t>Not stated</t>
        </is>
      </c>
      <c r="Q2539" s="9" t="inlineStr">
        <is>
          <t>https://grantcue.com/foundations/the-jeanne-r-johnson-foundation-264202617</t>
        </is>
      </c>
    </row>
    <row r="2540">
      <c r="A2540">
        <f>IF($E2540=$E2539,$A2539+1,1)</f>
        <v/>
      </c>
      <c r="B2540" t="inlineStr">
        <is>
          <t>BRENTWOOD FOUNDATION</t>
        </is>
      </c>
      <c r="C2540" t="inlineStr">
        <is>
          <t>75-2032865</t>
        </is>
      </c>
      <c r="D2540" t="inlineStr">
        <is>
          <t>Texas</t>
        </is>
      </c>
      <c r="E2540" t="inlineStr">
        <is>
          <t>TX</t>
        </is>
      </c>
      <c r="F2540" t="n">
        <v>2025</v>
      </c>
      <c r="G2540" t="n">
        <v>2</v>
      </c>
      <c r="H2540" s="13" t="n">
        <v>2629650</v>
      </c>
      <c r="I2540" s="12" t="n">
        <v>55</v>
      </c>
      <c r="J2540" s="13" t="n">
        <v>5000</v>
      </c>
      <c r="K2540" s="13">
        <f>IFERROR($H2540/$I2540,"")</f>
        <v/>
      </c>
      <c r="L2540" s="13" t="n">
        <v>531000</v>
      </c>
      <c r="M2540" t="inlineStr">
        <is>
          <t>ID, CO, CA</t>
        </is>
      </c>
      <c r="N2540" t="inlineStr">
        <is>
          <t>No</t>
        </is>
      </c>
      <c r="O2540" t="inlineStr">
        <is>
          <t>Not stated</t>
        </is>
      </c>
      <c r="Q2540" s="9" t="inlineStr">
        <is>
          <t>https://grantcue.com/foundations/brentwood-foundation-752032865</t>
        </is>
      </c>
    </row>
    <row r="2541">
      <c r="A2541">
        <f>IF($E2541=$E2540,$A2540+1,1)</f>
        <v/>
      </c>
      <c r="B2541" t="inlineStr">
        <is>
          <t>JERRY C DEARING FAMILY FOUNDATION</t>
        </is>
      </c>
      <c r="C2541" t="inlineStr">
        <is>
          <t>27-0454228</t>
        </is>
      </c>
      <c r="D2541" t="inlineStr">
        <is>
          <t>Texas</t>
        </is>
      </c>
      <c r="E2541" t="inlineStr">
        <is>
          <t>TX</t>
        </is>
      </c>
      <c r="F2541" t="n">
        <v>2024</v>
      </c>
      <c r="G2541" t="n">
        <v>1</v>
      </c>
      <c r="H2541" s="13" t="n">
        <v>2626000</v>
      </c>
      <c r="I2541" s="12" t="n">
        <v>42</v>
      </c>
      <c r="J2541" s="13" t="n">
        <v>50000</v>
      </c>
      <c r="K2541" s="13">
        <f>IFERROR($H2541/$I2541,"")</f>
        <v/>
      </c>
      <c r="L2541" s="13" t="n">
        <v>250000</v>
      </c>
      <c r="M2541" t="inlineStr">
        <is>
          <t>IL, CA, NY</t>
        </is>
      </c>
      <c r="N2541" t="inlineStr">
        <is>
          <t>No</t>
        </is>
      </c>
      <c r="O2541" t="inlineStr">
        <is>
          <t>Not stated</t>
        </is>
      </c>
      <c r="Q2541" s="9" t="inlineStr">
        <is>
          <t>https://grantcue.com/foundations/jerry-c-dearing-family-foundation-270454228</t>
        </is>
      </c>
    </row>
    <row r="2542">
      <c r="A2542">
        <f>IF($E2542=$E2541,$A2541+1,1)</f>
        <v/>
      </c>
      <c r="B2542" t="inlineStr">
        <is>
          <t>LISA AND CLAY COOLEY FAMILY FOUNDATION</t>
        </is>
      </c>
      <c r="C2542" t="inlineStr">
        <is>
          <t>85-4395603</t>
        </is>
      </c>
      <c r="D2542" t="inlineStr">
        <is>
          <t>Texas</t>
        </is>
      </c>
      <c r="E2542" t="inlineStr">
        <is>
          <t>TX</t>
        </is>
      </c>
      <c r="F2542" t="n">
        <v>2024</v>
      </c>
      <c r="G2542" t="n">
        <v>1</v>
      </c>
      <c r="H2542" s="13" t="n">
        <v>2615948</v>
      </c>
      <c r="I2542" s="12" t="n">
        <v>30</v>
      </c>
      <c r="J2542" s="13" t="n">
        <v>10000</v>
      </c>
      <c r="K2542" s="13">
        <f>IFERROR($H2542/$I2542,"")</f>
        <v/>
      </c>
      <c r="L2542" s="13" t="n">
        <v>1200000</v>
      </c>
      <c r="M2542" t="inlineStr">
        <is>
          <t>NY, TN</t>
        </is>
      </c>
      <c r="N2542" t="inlineStr">
        <is>
          <t>No</t>
        </is>
      </c>
      <c r="O2542" t="inlineStr">
        <is>
          <t>Not stated</t>
        </is>
      </c>
      <c r="Q2542" s="9" t="inlineStr">
        <is>
          <t>https://grantcue.com/foundations/lisa-and-clay-cooley-family-foundation-854395603</t>
        </is>
      </c>
    </row>
    <row r="2543">
      <c r="A2543">
        <f>IF($E2543=$E2542,$A2542+1,1)</f>
        <v/>
      </c>
      <c r="B2543" t="inlineStr">
        <is>
          <t>ASTROS FOUNDATION</t>
        </is>
      </c>
      <c r="C2543" t="inlineStr">
        <is>
          <t>74-2793078</t>
        </is>
      </c>
      <c r="D2543" t="inlineStr">
        <is>
          <t>Texas</t>
        </is>
      </c>
      <c r="E2543" t="inlineStr">
        <is>
          <t>TX</t>
        </is>
      </c>
      <c r="F2543" t="n">
        <v>2024</v>
      </c>
      <c r="G2543" t="n">
        <v>1</v>
      </c>
      <c r="H2543" s="13" t="n">
        <v>2582549</v>
      </c>
      <c r="I2543" s="12" t="n">
        <v>88</v>
      </c>
      <c r="J2543" s="13" t="n">
        <v>10000</v>
      </c>
      <c r="K2543" s="13">
        <f>IFERROR($H2543/$I2543,"")</f>
        <v/>
      </c>
      <c r="L2543" s="13" t="n">
        <v>300000</v>
      </c>
      <c r="M2543" t="inlineStr">
        <is>
          <t>AR, CA, LA</t>
        </is>
      </c>
      <c r="N2543" t="inlineStr">
        <is>
          <t>No</t>
        </is>
      </c>
      <c r="O2543" t="inlineStr">
        <is>
          <t>Not stated</t>
        </is>
      </c>
      <c r="Q2543" s="9" t="inlineStr">
        <is>
          <t>https://grantcue.com/foundations/astros-foundation-742793078</t>
        </is>
      </c>
    </row>
    <row r="2544">
      <c r="A2544">
        <f>IF($E2544=$E2543,$A2543+1,1)</f>
        <v/>
      </c>
      <c r="B2544" t="inlineStr">
        <is>
          <t>YARBOROUGH FOUNDATION</t>
        </is>
      </c>
      <c r="C2544" t="inlineStr">
        <is>
          <t>75-2919532</t>
        </is>
      </c>
      <c r="D2544" t="inlineStr">
        <is>
          <t>Texas</t>
        </is>
      </c>
      <c r="E2544" t="inlineStr">
        <is>
          <t>TX</t>
        </is>
      </c>
      <c r="F2544" t="n">
        <v>2025</v>
      </c>
      <c r="G2544" t="n">
        <v>2</v>
      </c>
      <c r="H2544" s="13" t="n">
        <v>2572637</v>
      </c>
      <c r="I2544" s="12" t="n">
        <v>105</v>
      </c>
      <c r="J2544" s="13" t="n">
        <v>20000</v>
      </c>
      <c r="K2544" s="13">
        <f>IFERROR($H2544/$I2544,"")</f>
        <v/>
      </c>
      <c r="L2544" s="13" t="n">
        <v>100000</v>
      </c>
      <c r="N2544" t="inlineStr">
        <is>
          <t>No</t>
        </is>
      </c>
      <c r="O2544" t="inlineStr">
        <is>
          <t>Not stated</t>
        </is>
      </c>
      <c r="Q2544" s="9" t="inlineStr">
        <is>
          <t>https://grantcue.com/foundations/yarborough-foundation-752919532</t>
        </is>
      </c>
    </row>
    <row r="2545">
      <c r="A2545">
        <f>IF($E2545=$E2544,$A2544+1,1)</f>
        <v/>
      </c>
      <c r="B2545" t="inlineStr">
        <is>
          <t>Ginger Murchison Foundation</t>
        </is>
      </c>
      <c r="C2545" t="inlineStr">
        <is>
          <t>75-2482261</t>
        </is>
      </c>
      <c r="D2545" t="inlineStr">
        <is>
          <t>Texas</t>
        </is>
      </c>
      <c r="E2545" t="inlineStr">
        <is>
          <t>TX</t>
        </is>
      </c>
      <c r="F2545" t="n">
        <v>2024</v>
      </c>
      <c r="G2545" t="n">
        <v>1</v>
      </c>
      <c r="H2545" s="13" t="n">
        <v>2546799</v>
      </c>
      <c r="I2545" s="12" t="n">
        <v>55</v>
      </c>
      <c r="J2545" s="13" t="n">
        <v>10000</v>
      </c>
      <c r="K2545" s="13">
        <f>IFERROR($H2545/$I2545,"")</f>
        <v/>
      </c>
      <c r="L2545" s="13" t="n">
        <v>420000</v>
      </c>
      <c r="M2545" t="inlineStr">
        <is>
          <t>CO, GA, NC</t>
        </is>
      </c>
      <c r="N2545" t="inlineStr">
        <is>
          <t>Yes</t>
        </is>
      </c>
      <c r="O2545" t="inlineStr">
        <is>
          <t>Yes</t>
        </is>
      </c>
      <c r="Q2545" s="9" t="inlineStr">
        <is>
          <t>https://grantcue.com/foundations/ginger-murchison-foundation-752482261</t>
        </is>
      </c>
    </row>
    <row r="2546">
      <c r="A2546">
        <f>IF($E2546=$E2545,$A2545+1,1)</f>
        <v/>
      </c>
      <c r="B2546" t="inlineStr">
        <is>
          <t>BRAD AND DANIELLE TILDEN FAMILY FOUNDATION</t>
        </is>
      </c>
      <c r="C2546" t="inlineStr">
        <is>
          <t>47-4690880</t>
        </is>
      </c>
      <c r="D2546" t="inlineStr">
        <is>
          <t>Texas</t>
        </is>
      </c>
      <c r="E2546" t="inlineStr">
        <is>
          <t>TX</t>
        </is>
      </c>
      <c r="F2546" t="n">
        <v>2025</v>
      </c>
      <c r="G2546" t="n">
        <v>2</v>
      </c>
      <c r="H2546" s="13" t="n">
        <v>2544187</v>
      </c>
      <c r="I2546" s="12" t="n">
        <v>25</v>
      </c>
      <c r="J2546" s="13" t="n">
        <v>25000</v>
      </c>
      <c r="K2546" s="13">
        <f>IFERROR($H2546/$I2546,"")</f>
        <v/>
      </c>
      <c r="L2546" s="13" t="n">
        <v>1062500</v>
      </c>
      <c r="M2546" t="inlineStr">
        <is>
          <t>WA, OR, CA</t>
        </is>
      </c>
      <c r="N2546" t="inlineStr">
        <is>
          <t>No</t>
        </is>
      </c>
      <c r="O2546" t="inlineStr">
        <is>
          <t>Not stated</t>
        </is>
      </c>
      <c r="Q2546" s="9" t="inlineStr">
        <is>
          <t>https://grantcue.com/foundations/brad-and-danielle-tilden-family-foundation-c-o-kovark-and-kim-pllc-474690880</t>
        </is>
      </c>
    </row>
    <row r="2547">
      <c r="A2547">
        <f>IF($E2547=$E2546,$A2546+1,1)</f>
        <v/>
      </c>
      <c r="B2547" t="inlineStr">
        <is>
          <t>The Clayton Fund Inc</t>
        </is>
      </c>
      <c r="C2547" t="inlineStr">
        <is>
          <t>76-0285764</t>
        </is>
      </c>
      <c r="D2547" t="inlineStr">
        <is>
          <t>Texas</t>
        </is>
      </c>
      <c r="E2547" t="inlineStr">
        <is>
          <t>TX</t>
        </is>
      </c>
      <c r="F2547" t="n">
        <v>2024</v>
      </c>
      <c r="G2547" t="n">
        <v>1</v>
      </c>
      <c r="H2547" s="13" t="n">
        <v>2540000</v>
      </c>
      <c r="I2547" s="12" t="n">
        <v>49</v>
      </c>
      <c r="J2547" s="13" t="n">
        <v>35000</v>
      </c>
      <c r="K2547" s="13">
        <f>IFERROR($H2547/$I2547,"")</f>
        <v/>
      </c>
      <c r="L2547" s="13" t="n">
        <v>250000</v>
      </c>
      <c r="M2547" t="inlineStr">
        <is>
          <t>NY, MD, WI</t>
        </is>
      </c>
      <c r="N2547" t="inlineStr">
        <is>
          <t>Yes</t>
        </is>
      </c>
      <c r="O2547" t="inlineStr">
        <is>
          <t>Not stated</t>
        </is>
      </c>
      <c r="Q2547" s="9" t="inlineStr">
        <is>
          <t>https://grantcue.com/foundations/the-clayton-fund-inc-760285764</t>
        </is>
      </c>
    </row>
    <row r="2548">
      <c r="A2548">
        <f>IF($E2548=$E2547,$A2547+1,1)</f>
        <v/>
      </c>
      <c r="B2548" t="inlineStr">
        <is>
          <t>Ledwell Family Foundation</t>
        </is>
      </c>
      <c r="C2548" t="inlineStr">
        <is>
          <t>47-6636689</t>
        </is>
      </c>
      <c r="D2548" t="inlineStr">
        <is>
          <t>Texas</t>
        </is>
      </c>
      <c r="E2548" t="inlineStr">
        <is>
          <t>TX</t>
        </is>
      </c>
      <c r="F2548" t="n">
        <v>2024</v>
      </c>
      <c r="G2548" t="n">
        <v>1</v>
      </c>
      <c r="H2548" s="13" t="n">
        <v>2527816</v>
      </c>
      <c r="I2548" s="12" t="n">
        <v>58</v>
      </c>
      <c r="J2548" s="13" t="n">
        <v>5000</v>
      </c>
      <c r="K2548" s="13">
        <f>IFERROR($H2548/$I2548,"")</f>
        <v/>
      </c>
      <c r="L2548" s="13" t="n">
        <v>1012500</v>
      </c>
      <c r="M2548" t="inlineStr">
        <is>
          <t>AR, IL, PA</t>
        </is>
      </c>
      <c r="N2548" t="inlineStr">
        <is>
          <t>No</t>
        </is>
      </c>
      <c r="O2548" t="inlineStr">
        <is>
          <t>Not stated</t>
        </is>
      </c>
      <c r="Q2548" s="9" t="inlineStr">
        <is>
          <t>https://grantcue.com/foundations/ledwell-family-foundation-476636689</t>
        </is>
      </c>
    </row>
    <row r="2549">
      <c r="A2549">
        <f>IF($E2549=$E2548,$A2548+1,1)</f>
        <v/>
      </c>
      <c r="B2549" t="inlineStr">
        <is>
          <t>MARK CUBAN FOUNDATION</t>
        </is>
      </c>
      <c r="C2549" t="inlineStr">
        <is>
          <t>26-0063142</t>
        </is>
      </c>
      <c r="D2549" t="inlineStr">
        <is>
          <t>Texas</t>
        </is>
      </c>
      <c r="E2549" t="inlineStr">
        <is>
          <t>TX</t>
        </is>
      </c>
      <c r="F2549" t="n">
        <v>2024</v>
      </c>
      <c r="G2549" t="n">
        <v>1</v>
      </c>
      <c r="H2549" s="13" t="n">
        <v>2526666</v>
      </c>
      <c r="I2549" s="12" t="n">
        <v>18</v>
      </c>
      <c r="J2549" s="13" t="n">
        <v>80833</v>
      </c>
      <c r="K2549" s="13">
        <f>IFERROR($H2549/$I2549,"")</f>
        <v/>
      </c>
      <c r="L2549" s="13" t="n">
        <v>860000</v>
      </c>
      <c r="M2549" t="inlineStr">
        <is>
          <t>PA, NY, DC</t>
        </is>
      </c>
      <c r="N2549" t="inlineStr">
        <is>
          <t>Yes</t>
        </is>
      </c>
      <c r="O2549" t="inlineStr">
        <is>
          <t>Yes</t>
        </is>
      </c>
      <c r="P2549" s="9" t="inlineStr">
        <is>
          <t>https://www.markcubanai.org/</t>
        </is>
      </c>
      <c r="Q2549" s="9" t="inlineStr">
        <is>
          <t>https://grantcue.com/foundations/mark-cuban-foundation-260063142</t>
        </is>
      </c>
    </row>
    <row r="2550">
      <c r="A2550">
        <f>IF($E2550=$E2549,$A2549+1,1)</f>
        <v/>
      </c>
      <c r="B2550" t="inlineStr">
        <is>
          <t>THE CHURCH IN YOUR CITY</t>
        </is>
      </c>
      <c r="C2550" t="inlineStr">
        <is>
          <t>27-2435423</t>
        </is>
      </c>
      <c r="D2550" t="inlineStr">
        <is>
          <t>Texas</t>
        </is>
      </c>
      <c r="E2550" t="inlineStr">
        <is>
          <t>TX</t>
        </is>
      </c>
      <c r="F2550" t="n">
        <v>2025</v>
      </c>
      <c r="G2550" t="n">
        <v>2</v>
      </c>
      <c r="H2550" s="13" t="n">
        <v>2524227</v>
      </c>
      <c r="I2550" s="12" t="n">
        <v>89</v>
      </c>
      <c r="J2550" s="13" t="n">
        <v>13222</v>
      </c>
      <c r="K2550" s="13">
        <f>IFERROR($H2550/$I2550,"")</f>
        <v/>
      </c>
      <c r="L2550" s="13" t="n">
        <v>150000</v>
      </c>
      <c r="M2550" t="inlineStr">
        <is>
          <t>FL, PENNSYLVANIA, GA</t>
        </is>
      </c>
      <c r="N2550" t="inlineStr">
        <is>
          <t>No</t>
        </is>
      </c>
      <c r="O2550" t="inlineStr">
        <is>
          <t>Not stated</t>
        </is>
      </c>
      <c r="Q2550" s="9" t="inlineStr">
        <is>
          <t>https://grantcue.com/foundations/the-church-in-your-city-272435423</t>
        </is>
      </c>
    </row>
    <row r="2551">
      <c r="A2551">
        <f>IF($E2551=$E2550,$A2550+1,1)</f>
        <v/>
      </c>
      <c r="B2551" t="inlineStr">
        <is>
          <t>Timothy A and Marion Goudeau Charitable Family Foundation</t>
        </is>
      </c>
      <c r="C2551" t="inlineStr">
        <is>
          <t>46-1588682</t>
        </is>
      </c>
      <c r="D2551" t="inlineStr">
        <is>
          <t>Texas</t>
        </is>
      </c>
      <c r="E2551" t="inlineStr">
        <is>
          <t>TX</t>
        </is>
      </c>
      <c r="F2551" t="n">
        <v>2025</v>
      </c>
      <c r="G2551" t="n">
        <v>2</v>
      </c>
      <c r="H2551" s="13" t="n">
        <v>2516000</v>
      </c>
      <c r="I2551" s="12" t="n">
        <v>20</v>
      </c>
      <c r="J2551" s="13" t="n">
        <v>60000</v>
      </c>
      <c r="K2551" s="13">
        <f>IFERROR($H2551/$I2551,"")</f>
        <v/>
      </c>
      <c r="L2551" s="13" t="n">
        <v>750000</v>
      </c>
      <c r="M2551" t="inlineStr">
        <is>
          <t>CO, PA</t>
        </is>
      </c>
      <c r="N2551" t="inlineStr">
        <is>
          <t>Yes</t>
        </is>
      </c>
      <c r="O2551" t="inlineStr">
        <is>
          <t>Not stated</t>
        </is>
      </c>
      <c r="Q2551" s="9" t="inlineStr">
        <is>
          <t>https://grantcue.com/foundations/timothy-a-and-marion-goudeau-charitable-family-foundation-461588682</t>
        </is>
      </c>
    </row>
    <row r="2552">
      <c r="A2552">
        <f>IF($E2552=$E2551,$A2551+1,1)</f>
        <v/>
      </c>
      <c r="B2552" t="inlineStr">
        <is>
          <t>Garrison Family Foundation</t>
        </is>
      </c>
      <c r="C2552" t="inlineStr">
        <is>
          <t>20-4886012</t>
        </is>
      </c>
      <c r="D2552" t="inlineStr">
        <is>
          <t>Texas</t>
        </is>
      </c>
      <c r="E2552" t="inlineStr">
        <is>
          <t>TX</t>
        </is>
      </c>
      <c r="F2552" t="n">
        <v>2025</v>
      </c>
      <c r="G2552" t="n">
        <v>2</v>
      </c>
      <c r="H2552" s="13" t="n">
        <v>2506819</v>
      </c>
      <c r="I2552" s="12" t="n">
        <v>63</v>
      </c>
      <c r="J2552" s="13" t="n">
        <v>20000</v>
      </c>
      <c r="K2552" s="13">
        <f>IFERROR($H2552/$I2552,"")</f>
        <v/>
      </c>
      <c r="L2552" s="13" t="n">
        <v>215000</v>
      </c>
      <c r="M2552" t="inlineStr">
        <is>
          <t>WA, OR, PA</t>
        </is>
      </c>
      <c r="N2552" t="inlineStr">
        <is>
          <t>No</t>
        </is>
      </c>
      <c r="O2552" t="inlineStr">
        <is>
          <t>Not stated</t>
        </is>
      </c>
      <c r="Q2552" s="9" t="inlineStr">
        <is>
          <t>https://grantcue.com/foundations/garrison-family-foundation-204886012</t>
        </is>
      </c>
    </row>
    <row r="2553">
      <c r="A2553">
        <f>IF($E2553=$E2552,$A2552+1,1)</f>
        <v/>
      </c>
      <c r="B2553" t="inlineStr">
        <is>
          <t>VIRGINIA CLAY FOUNDATION</t>
        </is>
      </c>
      <c r="C2553" t="inlineStr">
        <is>
          <t>46-1626857</t>
        </is>
      </c>
      <c r="D2553" t="inlineStr">
        <is>
          <t>Texas</t>
        </is>
      </c>
      <c r="E2553" t="inlineStr">
        <is>
          <t>TX</t>
        </is>
      </c>
      <c r="F2553" t="n">
        <v>2025</v>
      </c>
      <c r="G2553" t="n">
        <v>2</v>
      </c>
      <c r="H2553" s="13" t="n">
        <v>2500000</v>
      </c>
      <c r="I2553" s="12" t="n">
        <v>27</v>
      </c>
      <c r="J2553" s="13" t="n">
        <v>50000</v>
      </c>
      <c r="K2553" s="13">
        <f>IFERROR($H2553/$I2553,"")</f>
        <v/>
      </c>
      <c r="L2553" s="13" t="n">
        <v>200000</v>
      </c>
      <c r="N2553" t="inlineStr">
        <is>
          <t>Yes</t>
        </is>
      </c>
      <c r="O2553" t="inlineStr">
        <is>
          <t>Yes</t>
        </is>
      </c>
      <c r="Q2553" s="9" t="inlineStr">
        <is>
          <t>https://grantcue.com/foundations/virginia-clay-foundation-461626857</t>
        </is>
      </c>
    </row>
    <row r="2554">
      <c r="A2554">
        <f>IF($E2554=$E2553,$A2553+1,1)</f>
        <v/>
      </c>
      <c r="B2554" t="inlineStr">
        <is>
          <t>BYRNE FAMILY FOUNDATION TRUST</t>
        </is>
      </c>
      <c r="C2554" t="inlineStr">
        <is>
          <t>83-0768784</t>
        </is>
      </c>
      <c r="D2554" t="inlineStr">
        <is>
          <t>Texas</t>
        </is>
      </c>
      <c r="E2554" t="inlineStr">
        <is>
          <t>TX</t>
        </is>
      </c>
      <c r="F2554" t="n">
        <v>2024</v>
      </c>
      <c r="G2554" t="n">
        <v>1</v>
      </c>
      <c r="H2554" s="13" t="n">
        <v>2497477</v>
      </c>
      <c r="I2554" s="12" t="n">
        <v>97</v>
      </c>
      <c r="J2554" s="13" t="n">
        <v>7807</v>
      </c>
      <c r="K2554" s="13">
        <f>IFERROR($H2554/$I2554,"")</f>
        <v/>
      </c>
      <c r="L2554" s="13" t="n">
        <v>200000</v>
      </c>
      <c r="M2554" t="inlineStr">
        <is>
          <t>UT, CA, MD</t>
        </is>
      </c>
      <c r="N2554" t="inlineStr">
        <is>
          <t>No</t>
        </is>
      </c>
      <c r="O2554" t="inlineStr">
        <is>
          <t>Not stated</t>
        </is>
      </c>
      <c r="Q2554" s="9" t="inlineStr">
        <is>
          <t>https://grantcue.com/foundations/byrne-family-foundation-trust-830768784</t>
        </is>
      </c>
    </row>
    <row r="2555">
      <c r="A2555">
        <f>IF($E2555=$E2554,$A2554+1,1)</f>
        <v/>
      </c>
      <c r="B2555" t="inlineStr">
        <is>
          <t>Markham Family Foundation</t>
        </is>
      </c>
      <c r="C2555" t="inlineStr">
        <is>
          <t>81-0847409</t>
        </is>
      </c>
      <c r="D2555" t="inlineStr">
        <is>
          <t>Texas</t>
        </is>
      </c>
      <c r="E2555" t="inlineStr">
        <is>
          <t>TX</t>
        </is>
      </c>
      <c r="F2555" t="n">
        <v>2025</v>
      </c>
      <c r="G2555" t="n">
        <v>2</v>
      </c>
      <c r="H2555" s="13" t="n">
        <v>2495000</v>
      </c>
      <c r="I2555" s="12" t="n">
        <v>65</v>
      </c>
      <c r="J2555" s="13" t="n">
        <v>25000</v>
      </c>
      <c r="K2555" s="13">
        <f>IFERROR($H2555/$I2555,"")</f>
        <v/>
      </c>
      <c r="L2555" s="13" t="n">
        <v>325000</v>
      </c>
      <c r="M2555" t="inlineStr">
        <is>
          <t>DC, FL, NY</t>
        </is>
      </c>
      <c r="N2555" t="inlineStr">
        <is>
          <t>No</t>
        </is>
      </c>
      <c r="O2555" t="inlineStr">
        <is>
          <t>Not stated</t>
        </is>
      </c>
      <c r="Q2555" s="9" t="inlineStr">
        <is>
          <t>https://grantcue.com/foundations/markham-family-foundation-810847409</t>
        </is>
      </c>
    </row>
    <row r="2556">
      <c r="A2556">
        <f>IF($E2556=$E2555,$A2555+1,1)</f>
        <v/>
      </c>
      <c r="B2556" t="inlineStr">
        <is>
          <t>The Elizabeth Crook &amp; Marc Lewis Foundation</t>
        </is>
      </c>
      <c r="C2556" t="inlineStr">
        <is>
          <t>46-3212153</t>
        </is>
      </c>
      <c r="D2556" t="inlineStr">
        <is>
          <t>Texas</t>
        </is>
      </c>
      <c r="E2556" t="inlineStr">
        <is>
          <t>TX</t>
        </is>
      </c>
      <c r="F2556" t="n">
        <v>2025</v>
      </c>
      <c r="G2556" t="n">
        <v>2</v>
      </c>
      <c r="H2556" s="13" t="n">
        <v>2494694</v>
      </c>
      <c r="I2556" s="12" t="n">
        <v>49</v>
      </c>
      <c r="J2556" s="13" t="n">
        <v>15000</v>
      </c>
      <c r="K2556" s="13">
        <f>IFERROR($H2556/$I2556,"")</f>
        <v/>
      </c>
      <c r="L2556" s="13" t="n">
        <v>1403427</v>
      </c>
      <c r="M2556" t="inlineStr">
        <is>
          <t>MA, NY, OK</t>
        </is>
      </c>
      <c r="N2556" t="inlineStr">
        <is>
          <t>Yes</t>
        </is>
      </c>
      <c r="O2556" t="inlineStr">
        <is>
          <t>Not stated</t>
        </is>
      </c>
      <c r="Q2556" s="9" t="inlineStr">
        <is>
          <t>https://grantcue.com/foundations/the-elizabeth-crook-and-marc-lewis-foundation-463212153</t>
        </is>
      </c>
    </row>
    <row r="2557">
      <c r="A2557">
        <f>IF($E2557=$E2556,$A2556+1,1)</f>
        <v/>
      </c>
      <c r="B2557" t="inlineStr">
        <is>
          <t>WILLIAM M WEAVER FOUNDATION</t>
        </is>
      </c>
      <c r="C2557" t="inlineStr">
        <is>
          <t>30-0140386</t>
        </is>
      </c>
      <c r="D2557" t="inlineStr">
        <is>
          <t>Texas</t>
        </is>
      </c>
      <c r="E2557" t="inlineStr">
        <is>
          <t>TX</t>
        </is>
      </c>
      <c r="F2557" t="n">
        <v>2025</v>
      </c>
      <c r="G2557" t="n">
        <v>2</v>
      </c>
      <c r="H2557" s="13" t="n">
        <v>2484488</v>
      </c>
      <c r="I2557" s="12" t="n">
        <v>30</v>
      </c>
      <c r="J2557" s="13" t="n">
        <v>68352.5</v>
      </c>
      <c r="K2557" s="13">
        <f>IFERROR($H2557/$I2557,"")</f>
        <v/>
      </c>
      <c r="L2557" s="13" t="n">
        <v>289319</v>
      </c>
      <c r="N2557" t="inlineStr">
        <is>
          <t>Yes</t>
        </is>
      </c>
      <c r="O2557" t="inlineStr">
        <is>
          <t>Not stated</t>
        </is>
      </c>
      <c r="Q2557" s="9" t="inlineStr">
        <is>
          <t>https://grantcue.com/foundations/william-m-weaver-foundation-300140386</t>
        </is>
      </c>
    </row>
    <row r="2558">
      <c r="A2558">
        <f>IF($E2558=$E2557,$A2557+1,1)</f>
        <v/>
      </c>
      <c r="B2558" t="inlineStr">
        <is>
          <t>THE MILES FOUNDATION INC</t>
        </is>
      </c>
      <c r="C2558" t="inlineStr">
        <is>
          <t>75-2739180</t>
        </is>
      </c>
      <c r="D2558" t="inlineStr">
        <is>
          <t>Texas</t>
        </is>
      </c>
      <c r="E2558" t="inlineStr">
        <is>
          <t>TX</t>
        </is>
      </c>
      <c r="F2558" t="n">
        <v>2024</v>
      </c>
      <c r="G2558" t="n">
        <v>1</v>
      </c>
      <c r="H2558" s="13" t="n">
        <v>2478750</v>
      </c>
      <c r="I2558" s="12" t="n">
        <v>10</v>
      </c>
      <c r="J2558" s="13" t="n">
        <v>92500</v>
      </c>
      <c r="K2558" s="13">
        <f>IFERROR($H2558/$I2558,"")</f>
        <v/>
      </c>
      <c r="L2558" s="13" t="n">
        <v>1113750</v>
      </c>
      <c r="M2558" t="inlineStr">
        <is>
          <t>VA, IL, DC</t>
        </is>
      </c>
      <c r="N2558" t="inlineStr">
        <is>
          <t>No</t>
        </is>
      </c>
      <c r="O2558" t="inlineStr">
        <is>
          <t>Not stated</t>
        </is>
      </c>
      <c r="Q2558" s="9" t="inlineStr">
        <is>
          <t>https://grantcue.com/foundations/the-miles-foundation-inc-752739180</t>
        </is>
      </c>
    </row>
    <row r="2559">
      <c r="A2559">
        <f>IF($E2559=$E2558,$A2558+1,1)</f>
        <v/>
      </c>
      <c r="B2559" t="inlineStr">
        <is>
          <t>THE MARGERY L BLOCK CHARITABLE FOUNDATION</t>
        </is>
      </c>
      <c r="C2559" t="inlineStr">
        <is>
          <t>87-4187428</t>
        </is>
      </c>
      <c r="D2559" t="inlineStr">
        <is>
          <t>Texas</t>
        </is>
      </c>
      <c r="E2559" t="inlineStr">
        <is>
          <t>TX</t>
        </is>
      </c>
      <c r="F2559" t="n">
        <v>2024</v>
      </c>
      <c r="G2559" t="n">
        <v>1</v>
      </c>
      <c r="H2559" s="13" t="n">
        <v>2475000</v>
      </c>
      <c r="I2559" s="12" t="n">
        <v>12</v>
      </c>
      <c r="J2559" s="13" t="n">
        <v>105000</v>
      </c>
      <c r="K2559" s="13">
        <f>IFERROR($H2559/$I2559,"")</f>
        <v/>
      </c>
      <c r="L2559" s="13" t="n">
        <v>1000000</v>
      </c>
      <c r="M2559" t="inlineStr">
        <is>
          <t>MA, MD, CA</t>
        </is>
      </c>
      <c r="N2559" t="inlineStr">
        <is>
          <t>No</t>
        </is>
      </c>
      <c r="O2559" t="inlineStr">
        <is>
          <t>Not stated</t>
        </is>
      </c>
      <c r="Q2559" s="9" t="inlineStr">
        <is>
          <t>https://grantcue.com/foundations/the-margery-l-block-charitable-foundation-874187428</t>
        </is>
      </c>
    </row>
    <row r="2560">
      <c r="A2560">
        <f>IF($E2560=$E2559,$A2559+1,1)</f>
        <v/>
      </c>
      <c r="B2560" t="inlineStr">
        <is>
          <t>KOONCE FAMILY FOUNDATION</t>
        </is>
      </c>
      <c r="C2560" t="inlineStr">
        <is>
          <t>76-6211703</t>
        </is>
      </c>
      <c r="D2560" t="inlineStr">
        <is>
          <t>Texas</t>
        </is>
      </c>
      <c r="E2560" t="inlineStr">
        <is>
          <t>TX</t>
        </is>
      </c>
      <c r="F2560" t="n">
        <v>2025</v>
      </c>
      <c r="G2560" t="n">
        <v>2</v>
      </c>
      <c r="H2560" s="13" t="n">
        <v>2470000</v>
      </c>
      <c r="I2560" s="12" t="n">
        <v>77</v>
      </c>
      <c r="J2560" s="13" t="n">
        <v>15000</v>
      </c>
      <c r="K2560" s="13">
        <f>IFERROR($H2560/$I2560,"")</f>
        <v/>
      </c>
      <c r="L2560" s="13" t="n">
        <v>175000</v>
      </c>
      <c r="M2560" t="inlineStr">
        <is>
          <t>TN, CA, NY</t>
        </is>
      </c>
      <c r="N2560" t="inlineStr">
        <is>
          <t>No</t>
        </is>
      </c>
      <c r="O2560" t="inlineStr">
        <is>
          <t>Not stated</t>
        </is>
      </c>
      <c r="Q2560" s="9" t="inlineStr">
        <is>
          <t>https://grantcue.com/foundations/koonce-family-foundation-766211703</t>
        </is>
      </c>
    </row>
    <row r="2561">
      <c r="A2561">
        <f>IF($E2561=$E2560,$A2560+1,1)</f>
        <v/>
      </c>
      <c r="B2561" t="inlineStr">
        <is>
          <t>David and Judy Norsworthy Charitable Trust</t>
        </is>
      </c>
      <c r="C2561" t="inlineStr">
        <is>
          <t>30-6701268</t>
        </is>
      </c>
      <c r="D2561" t="inlineStr">
        <is>
          <t>Texas</t>
        </is>
      </c>
      <c r="E2561" t="inlineStr">
        <is>
          <t>TX</t>
        </is>
      </c>
      <c r="F2561" t="n">
        <v>2025</v>
      </c>
      <c r="G2561" t="n">
        <v>2</v>
      </c>
      <c r="H2561" s="13" t="n">
        <v>2459600</v>
      </c>
      <c r="I2561" s="12" t="n">
        <v>22</v>
      </c>
      <c r="J2561" s="13" t="n">
        <v>100000</v>
      </c>
      <c r="K2561" s="13">
        <f>IFERROR($H2561/$I2561,"")</f>
        <v/>
      </c>
      <c r="L2561" s="13" t="n">
        <v>250000</v>
      </c>
      <c r="N2561" t="inlineStr">
        <is>
          <t>No</t>
        </is>
      </c>
      <c r="O2561" t="inlineStr">
        <is>
          <t>Not stated</t>
        </is>
      </c>
      <c r="Q2561" s="9" t="inlineStr">
        <is>
          <t>https://grantcue.com/foundations/david-and-judy-norsworthy-charitable-trust-306701268</t>
        </is>
      </c>
    </row>
    <row r="2562">
      <c r="A2562">
        <f>IF($E2562=$E2561,$A2561+1,1)</f>
        <v/>
      </c>
      <c r="B2562" t="inlineStr">
        <is>
          <t>SAN ANGELO HEALTH FOUNDATION</t>
        </is>
      </c>
      <c r="C2562" t="inlineStr">
        <is>
          <t>75-1315145</t>
        </is>
      </c>
      <c r="D2562" t="inlineStr">
        <is>
          <t>Texas</t>
        </is>
      </c>
      <c r="E2562" t="inlineStr">
        <is>
          <t>TX</t>
        </is>
      </c>
      <c r="F2562" t="n">
        <v>2024</v>
      </c>
      <c r="G2562" t="n">
        <v>1</v>
      </c>
      <c r="H2562" s="13" t="n">
        <v>2457896</v>
      </c>
      <c r="I2562" s="12" t="n">
        <v>36</v>
      </c>
      <c r="J2562" s="13" t="n">
        <v>33350</v>
      </c>
      <c r="K2562" s="13">
        <f>IFERROR($H2562/$I2562,"")</f>
        <v/>
      </c>
      <c r="L2562" s="13" t="n">
        <v>403549</v>
      </c>
      <c r="M2562" t="inlineStr">
        <is>
          <t>AL</t>
        </is>
      </c>
      <c r="N2562" t="inlineStr">
        <is>
          <t>Yes</t>
        </is>
      </c>
      <c r="O2562" t="inlineStr">
        <is>
          <t>Yes</t>
        </is>
      </c>
      <c r="P2562" s="9" t="inlineStr">
        <is>
          <t>https://sahfoundation.org/</t>
        </is>
      </c>
      <c r="Q2562" s="9" t="inlineStr">
        <is>
          <t>https://grantcue.com/foundations/san-angelo-health-foundation-751315145</t>
        </is>
      </c>
    </row>
    <row r="2563">
      <c r="A2563">
        <f>IF($E2563=$E2562,$A2562+1,1)</f>
        <v/>
      </c>
      <c r="B2563" t="inlineStr">
        <is>
          <t>MASSIAH FOUNDATION INC</t>
        </is>
      </c>
      <c r="C2563" t="inlineStr">
        <is>
          <t>04-3536335</t>
        </is>
      </c>
      <c r="D2563" t="inlineStr">
        <is>
          <t>Texas</t>
        </is>
      </c>
      <c r="E2563" t="inlineStr">
        <is>
          <t>TX</t>
        </is>
      </c>
      <c r="F2563" t="n">
        <v>2024</v>
      </c>
      <c r="G2563" t="n">
        <v>1</v>
      </c>
      <c r="H2563" s="13" t="n">
        <v>2454965</v>
      </c>
      <c r="I2563" s="12" t="n">
        <v>7</v>
      </c>
      <c r="J2563" s="13" t="n">
        <v>100000</v>
      </c>
      <c r="K2563" s="13">
        <f>IFERROR($H2563/$I2563,"")</f>
        <v/>
      </c>
      <c r="L2563" s="13" t="n">
        <v>2001250</v>
      </c>
      <c r="M2563" t="inlineStr">
        <is>
          <t>MA, CA, GA</t>
        </is>
      </c>
      <c r="N2563" t="inlineStr">
        <is>
          <t>No</t>
        </is>
      </c>
      <c r="O2563" t="inlineStr">
        <is>
          <t>Not stated</t>
        </is>
      </c>
      <c r="Q2563" s="9" t="inlineStr">
        <is>
          <t>https://grantcue.com/foundations/massiah-foundation-inc-043536335</t>
        </is>
      </c>
    </row>
    <row r="2564">
      <c r="A2564">
        <f>IF($E2564=$E2563,$A2563+1,1)</f>
        <v/>
      </c>
      <c r="B2564" t="inlineStr">
        <is>
          <t>Harry E Bovay Jr Foundation</t>
        </is>
      </c>
      <c r="C2564" t="inlineStr">
        <is>
          <t>76-0343221</t>
        </is>
      </c>
      <c r="D2564" t="inlineStr">
        <is>
          <t>Texas</t>
        </is>
      </c>
      <c r="E2564" t="inlineStr">
        <is>
          <t>TX</t>
        </is>
      </c>
      <c r="F2564" t="n">
        <v>2024</v>
      </c>
      <c r="G2564" t="n">
        <v>1</v>
      </c>
      <c r="H2564" s="13" t="n">
        <v>2454511</v>
      </c>
      <c r="I2564" s="12" t="n">
        <v>82</v>
      </c>
      <c r="J2564" s="13" t="n">
        <v>5000</v>
      </c>
      <c r="K2564" s="13">
        <f>IFERROR($H2564/$I2564,"")</f>
        <v/>
      </c>
      <c r="L2564" s="13" t="n">
        <v>1000000</v>
      </c>
      <c r="M2564" t="inlineStr">
        <is>
          <t>NM, TN, AL</t>
        </is>
      </c>
      <c r="N2564" t="inlineStr">
        <is>
          <t>Yes</t>
        </is>
      </c>
      <c r="O2564" t="inlineStr">
        <is>
          <t>Yes</t>
        </is>
      </c>
      <c r="P2564" s="9" t="inlineStr">
        <is>
          <t>http://bovayfoundation.org/</t>
        </is>
      </c>
      <c r="Q2564" s="9" t="inlineStr">
        <is>
          <t>https://grantcue.com/foundations/harry-e-bovay-jr-foundation-760343221</t>
        </is>
      </c>
    </row>
    <row r="2565">
      <c r="A2565">
        <f>IF($E2565=$E2564,$A2564+1,1)</f>
        <v/>
      </c>
      <c r="B2565" t="inlineStr">
        <is>
          <t>GUGLIELMO FAMILY FOUNDATION</t>
        </is>
      </c>
      <c r="C2565" t="inlineStr">
        <is>
          <t>47-1194663</t>
        </is>
      </c>
      <c r="D2565" t="inlineStr">
        <is>
          <t>Texas</t>
        </is>
      </c>
      <c r="E2565" t="inlineStr">
        <is>
          <t>TX</t>
        </is>
      </c>
      <c r="F2565" t="n">
        <v>2025</v>
      </c>
      <c r="G2565" t="n">
        <v>2</v>
      </c>
      <c r="H2565" s="13" t="n">
        <v>2444966</v>
      </c>
      <c r="I2565" s="12" t="n">
        <v>44</v>
      </c>
      <c r="J2565" s="13" t="n">
        <v>13500</v>
      </c>
      <c r="K2565" s="13">
        <f>IFERROR($H2565/$I2565,"")</f>
        <v/>
      </c>
      <c r="L2565" s="13" t="n">
        <v>965000</v>
      </c>
      <c r="M2565" t="inlineStr">
        <is>
          <t>CO, AZ, FL</t>
        </is>
      </c>
      <c r="N2565" t="inlineStr">
        <is>
          <t>No</t>
        </is>
      </c>
      <c r="O2565" t="inlineStr">
        <is>
          <t>Not stated</t>
        </is>
      </c>
      <c r="Q2565" s="9" t="inlineStr">
        <is>
          <t>https://grantcue.com/foundations/guglielmo-family-foundation-471194663</t>
        </is>
      </c>
    </row>
    <row r="2566">
      <c r="A2566">
        <f>IF($E2566=$E2565,$A2565+1,1)</f>
        <v/>
      </c>
      <c r="B2566" t="inlineStr">
        <is>
          <t>THE EPHESIANS FOUNDATION</t>
        </is>
      </c>
      <c r="C2566" t="inlineStr">
        <is>
          <t>87-3194330</t>
        </is>
      </c>
      <c r="D2566" t="inlineStr">
        <is>
          <t>Texas</t>
        </is>
      </c>
      <c r="E2566" t="inlineStr">
        <is>
          <t>TX</t>
        </is>
      </c>
      <c r="F2566" t="n">
        <v>2025</v>
      </c>
      <c r="G2566" t="n">
        <v>2</v>
      </c>
      <c r="H2566" s="13" t="n">
        <v>2423285</v>
      </c>
      <c r="I2566" s="12" t="n">
        <v>16</v>
      </c>
      <c r="J2566" s="13" t="n">
        <v>25000</v>
      </c>
      <c r="K2566" s="13">
        <f>IFERROR($H2566/$I2566,"")</f>
        <v/>
      </c>
      <c r="L2566" s="13" t="n">
        <v>801000</v>
      </c>
      <c r="M2566" t="inlineStr">
        <is>
          <t>NM, OK</t>
        </is>
      </c>
      <c r="N2566" t="inlineStr">
        <is>
          <t>Yes</t>
        </is>
      </c>
      <c r="O2566" t="inlineStr">
        <is>
          <t>Not stated</t>
        </is>
      </c>
      <c r="Q2566" s="9" t="inlineStr">
        <is>
          <t>https://grantcue.com/foundations/the-ephesians-foundation-873194330</t>
        </is>
      </c>
    </row>
    <row r="2567">
      <c r="A2567">
        <f>IF($E2567=$E2566,$A2566+1,1)</f>
        <v/>
      </c>
      <c r="B2567" t="inlineStr">
        <is>
          <t>Willard And Ruth Johnson Charitable Foundation</t>
        </is>
      </c>
      <c r="C2567" t="inlineStr">
        <is>
          <t>76-0386599</t>
        </is>
      </c>
      <c r="D2567" t="inlineStr">
        <is>
          <t>Texas</t>
        </is>
      </c>
      <c r="E2567" t="inlineStr">
        <is>
          <t>TX</t>
        </is>
      </c>
      <c r="F2567" t="n">
        <v>2024</v>
      </c>
      <c r="G2567" t="n">
        <v>1</v>
      </c>
      <c r="H2567" s="13" t="n">
        <v>2422500</v>
      </c>
      <c r="I2567" s="12" t="n">
        <v>55</v>
      </c>
      <c r="J2567" s="13" t="n">
        <v>25000</v>
      </c>
      <c r="K2567" s="13">
        <f>IFERROR($H2567/$I2567,"")</f>
        <v/>
      </c>
      <c r="L2567" s="13" t="n">
        <v>650000</v>
      </c>
      <c r="M2567" t="inlineStr">
        <is>
          <t>TN, MA, NH</t>
        </is>
      </c>
      <c r="N2567" t="inlineStr">
        <is>
          <t>No</t>
        </is>
      </c>
      <c r="O2567" t="inlineStr">
        <is>
          <t>Not stated</t>
        </is>
      </c>
      <c r="Q2567" s="9" t="inlineStr">
        <is>
          <t>https://grantcue.com/foundations/willard-and-ruth-johnson-charitable-foundation-760386599</t>
        </is>
      </c>
    </row>
    <row r="2568">
      <c r="A2568">
        <f>IF($E2568=$E2567,$A2567+1,1)</f>
        <v/>
      </c>
      <c r="B2568" t="inlineStr">
        <is>
          <t>RIO-SOUTH TEXAS EDUCATION AND COMMUNITY DEVELOPMENT FOUNDATION INC</t>
        </is>
      </c>
      <c r="C2568" t="inlineStr">
        <is>
          <t>23-7393210</t>
        </is>
      </c>
      <c r="D2568" t="inlineStr">
        <is>
          <t>Texas</t>
        </is>
      </c>
      <c r="E2568" t="inlineStr">
        <is>
          <t>TX</t>
        </is>
      </c>
      <c r="F2568" t="n">
        <v>2023</v>
      </c>
      <c r="G2568" t="n">
        <v>2</v>
      </c>
      <c r="H2568" s="13" t="n">
        <v>2409515</v>
      </c>
      <c r="I2568" s="12" t="n">
        <v>12</v>
      </c>
      <c r="J2568" s="13" t="n">
        <v>141257.5</v>
      </c>
      <c r="K2568" s="13">
        <f>IFERROR($H2568/$I2568,"")</f>
        <v/>
      </c>
      <c r="L2568" s="13" t="n">
        <v>1000000</v>
      </c>
      <c r="N2568" t="inlineStr">
        <is>
          <t>No</t>
        </is>
      </c>
      <c r="O2568" t="inlineStr">
        <is>
          <t>Not stated</t>
        </is>
      </c>
      <c r="Q2568" s="9" t="inlineStr">
        <is>
          <t>https://grantcue.com/foundations/rio-south-texas-education-and-community-development-foundation-inc-237393210</t>
        </is>
      </c>
    </row>
    <row r="2569">
      <c r="A2569">
        <f>IF($E2569=$E2568,$A2568+1,1)</f>
        <v/>
      </c>
      <c r="B2569" t="inlineStr">
        <is>
          <t>LUPE MURCHISON FOUNDATION</t>
        </is>
      </c>
      <c r="C2569" t="inlineStr">
        <is>
          <t>75-2953224</t>
        </is>
      </c>
      <c r="D2569" t="inlineStr">
        <is>
          <t>Texas</t>
        </is>
      </c>
      <c r="E2569" t="inlineStr">
        <is>
          <t>TX</t>
        </is>
      </c>
      <c r="F2569" t="n">
        <v>2024</v>
      </c>
      <c r="G2569" t="n">
        <v>1</v>
      </c>
      <c r="H2569" s="13" t="n">
        <v>2400244</v>
      </c>
      <c r="I2569" s="12" t="n">
        <v>28</v>
      </c>
      <c r="J2569" s="13" t="n">
        <v>50000</v>
      </c>
      <c r="K2569" s="13">
        <f>IFERROR($H2569/$I2569,"")</f>
        <v/>
      </c>
      <c r="L2569" s="13" t="n">
        <v>500000</v>
      </c>
      <c r="M2569" t="inlineStr">
        <is>
          <t>NC, CO</t>
        </is>
      </c>
      <c r="N2569" t="inlineStr">
        <is>
          <t>Yes</t>
        </is>
      </c>
      <c r="O2569" t="inlineStr">
        <is>
          <t>Not stated</t>
        </is>
      </c>
      <c r="Q2569" s="9" t="inlineStr">
        <is>
          <t>https://grantcue.com/foundations/lupe-murchison-foundation-752953224</t>
        </is>
      </c>
    </row>
    <row r="2570">
      <c r="A2570">
        <f>IF($E2570=$E2569,$A2569+1,1)</f>
        <v/>
      </c>
      <c r="B2570" t="inlineStr">
        <is>
          <t>Ranger Title Education Fund Inc</t>
        </is>
      </c>
      <c r="C2570" t="inlineStr">
        <is>
          <t>82-2900273</t>
        </is>
      </c>
      <c r="D2570" t="inlineStr">
        <is>
          <t>Texas</t>
        </is>
      </c>
      <c r="E2570" t="inlineStr">
        <is>
          <t>TX</t>
        </is>
      </c>
      <c r="F2570" t="n">
        <v>2024</v>
      </c>
      <c r="G2570" t="n">
        <v>2</v>
      </c>
      <c r="H2570" s="13" t="n">
        <v>2386995</v>
      </c>
      <c r="I2570" s="12" t="n">
        <v>9</v>
      </c>
      <c r="J2570" s="13" t="n">
        <v>11858</v>
      </c>
      <c r="K2570" s="13">
        <f>IFERROR($H2570/$I2570,"")</f>
        <v/>
      </c>
      <c r="L2570" s="13" t="n">
        <v>2309160</v>
      </c>
      <c r="N2570" t="inlineStr">
        <is>
          <t>Yes</t>
        </is>
      </c>
      <c r="O2570" t="inlineStr">
        <is>
          <t>Not stated</t>
        </is>
      </c>
      <c r="Q2570" s="9" t="inlineStr">
        <is>
          <t>https://grantcue.com/foundations/ranger-title-education-fund-inc-822900273</t>
        </is>
      </c>
    </row>
    <row r="2571">
      <c r="A2571">
        <f>IF($E2571=$E2570,$A2570+1,1)</f>
        <v/>
      </c>
      <c r="B2571" t="inlineStr">
        <is>
          <t>The Psalm 2510 Foundation</t>
        </is>
      </c>
      <c r="C2571" t="inlineStr">
        <is>
          <t>20-4128717</t>
        </is>
      </c>
      <c r="D2571" t="inlineStr">
        <is>
          <t>Texas</t>
        </is>
      </c>
      <c r="E2571" t="inlineStr">
        <is>
          <t>TX</t>
        </is>
      </c>
      <c r="F2571" t="n">
        <v>2024</v>
      </c>
      <c r="G2571" t="n">
        <v>1</v>
      </c>
      <c r="H2571" s="13" t="n">
        <v>2360000</v>
      </c>
      <c r="I2571" s="12" t="n">
        <v>10</v>
      </c>
      <c r="J2571" s="13" t="n">
        <v>150000</v>
      </c>
      <c r="K2571" s="13">
        <f>IFERROR($H2571/$I2571,"")</f>
        <v/>
      </c>
      <c r="L2571" s="13" t="n">
        <v>1000000</v>
      </c>
      <c r="M2571" t="inlineStr">
        <is>
          <t>VA, OK, MI</t>
        </is>
      </c>
      <c r="N2571" t="inlineStr">
        <is>
          <t>No</t>
        </is>
      </c>
      <c r="O2571" t="inlineStr">
        <is>
          <t>Not stated</t>
        </is>
      </c>
      <c r="Q2571" s="9" t="inlineStr">
        <is>
          <t>https://grantcue.com/foundations/the-psalm-2510-foundation-204128717</t>
        </is>
      </c>
    </row>
    <row r="2572">
      <c r="A2572">
        <f>IF($E2572=$E2571,$A2571+1,1)</f>
        <v/>
      </c>
      <c r="B2572" t="inlineStr">
        <is>
          <t>THE FRANK W &amp; SUE MAYBORN FOUNDATION</t>
        </is>
      </c>
      <c r="C2572" t="inlineStr">
        <is>
          <t>74-6067859</t>
        </is>
      </c>
      <c r="D2572" t="inlineStr">
        <is>
          <t>Texas</t>
        </is>
      </c>
      <c r="E2572" t="inlineStr">
        <is>
          <t>TX</t>
        </is>
      </c>
      <c r="F2572" t="n">
        <v>2025</v>
      </c>
      <c r="G2572" t="n">
        <v>2</v>
      </c>
      <c r="H2572" s="13" t="n">
        <v>2355000</v>
      </c>
      <c r="I2572" s="12" t="n">
        <v>33</v>
      </c>
      <c r="J2572" s="13" t="n">
        <v>7000</v>
      </c>
      <c r="K2572" s="13">
        <f>IFERROR($H2572/$I2572,"")</f>
        <v/>
      </c>
      <c r="L2572" s="13" t="n">
        <v>1000000</v>
      </c>
      <c r="N2572" t="inlineStr">
        <is>
          <t>No</t>
        </is>
      </c>
      <c r="O2572" t="inlineStr">
        <is>
          <t>Not stated</t>
        </is>
      </c>
      <c r="Q2572" s="9" t="inlineStr">
        <is>
          <t>https://grantcue.com/foundations/the-frank-w-and-sue-mayborn-foundation-746067859</t>
        </is>
      </c>
    </row>
    <row r="2573">
      <c r="A2573">
        <f>IF($E2573=$E2572,$A2572+1,1)</f>
        <v/>
      </c>
      <c r="B2573" t="inlineStr">
        <is>
          <t>MERCEDES T BASS CHARITABLE CORPORATION</t>
        </is>
      </c>
      <c r="C2573" t="inlineStr">
        <is>
          <t>20-8666619</t>
        </is>
      </c>
      <c r="D2573" t="inlineStr">
        <is>
          <t>Texas</t>
        </is>
      </c>
      <c r="E2573" t="inlineStr">
        <is>
          <t>TX</t>
        </is>
      </c>
      <c r="F2573" t="n">
        <v>2024</v>
      </c>
      <c r="G2573" t="n">
        <v>1</v>
      </c>
      <c r="H2573" s="13" t="n">
        <v>2337500</v>
      </c>
      <c r="I2573" s="12" t="n">
        <v>17</v>
      </c>
      <c r="J2573" s="13" t="n">
        <v>10000</v>
      </c>
      <c r="K2573" s="13">
        <f>IFERROR($H2573/$I2573,"")</f>
        <v/>
      </c>
      <c r="L2573" s="13" t="n">
        <v>2051500</v>
      </c>
      <c r="M2573" t="inlineStr">
        <is>
          <t>NY, DC</t>
        </is>
      </c>
      <c r="N2573" t="inlineStr">
        <is>
          <t>No</t>
        </is>
      </c>
      <c r="O2573" t="inlineStr">
        <is>
          <t>Not stated</t>
        </is>
      </c>
      <c r="Q2573" s="9" t="inlineStr">
        <is>
          <t>https://grantcue.com/foundations/mercedes-t-bass-charitable-corporation-208666619</t>
        </is>
      </c>
    </row>
    <row r="2574">
      <c r="A2574">
        <f>IF($E2574=$E2573,$A2573+1,1)</f>
        <v/>
      </c>
      <c r="B2574" t="inlineStr">
        <is>
          <t>GLASS FAMILY FOUNDATION</t>
        </is>
      </c>
      <c r="C2574" t="inlineStr">
        <is>
          <t>71-0848400</t>
        </is>
      </c>
      <c r="D2574" t="inlineStr">
        <is>
          <t>Texas</t>
        </is>
      </c>
      <c r="E2574" t="inlineStr">
        <is>
          <t>TX</t>
        </is>
      </c>
      <c r="F2574" t="n">
        <v>2025</v>
      </c>
      <c r="G2574" t="n">
        <v>2</v>
      </c>
      <c r="H2574" s="13" t="n">
        <v>2337000</v>
      </c>
      <c r="I2574" s="12" t="n">
        <v>12</v>
      </c>
      <c r="J2574" s="13" t="n">
        <v>123375</v>
      </c>
      <c r="K2574" s="13">
        <f>IFERROR($H2574/$I2574,"")</f>
        <v/>
      </c>
      <c r="L2574" s="13" t="n">
        <v>337500</v>
      </c>
      <c r="M2574" t="inlineStr">
        <is>
          <t>NC, GA, MO</t>
        </is>
      </c>
      <c r="N2574" t="inlineStr">
        <is>
          <t>No</t>
        </is>
      </c>
      <c r="O2574" t="inlineStr">
        <is>
          <t>Not stated</t>
        </is>
      </c>
      <c r="Q2574" s="9" t="inlineStr">
        <is>
          <t>https://grantcue.com/foundations/glass-family-foundation-710848400</t>
        </is>
      </c>
    </row>
    <row r="2575">
      <c r="A2575">
        <f>IF($E2575=$E2574,$A2574+1,1)</f>
        <v/>
      </c>
      <c r="B2575" t="inlineStr">
        <is>
          <t>THE TODD BROCK FAMILY FOUNDATION</t>
        </is>
      </c>
      <c r="C2575" t="inlineStr">
        <is>
          <t>26-2049780</t>
        </is>
      </c>
      <c r="D2575" t="inlineStr">
        <is>
          <t>Texas</t>
        </is>
      </c>
      <c r="E2575" t="inlineStr">
        <is>
          <t>TX</t>
        </is>
      </c>
      <c r="F2575" t="n">
        <v>2024</v>
      </c>
      <c r="G2575" t="n">
        <v>2</v>
      </c>
      <c r="H2575" s="13" t="n">
        <v>2330524</v>
      </c>
      <c r="I2575" s="12" t="n">
        <v>26</v>
      </c>
      <c r="J2575" s="13" t="n">
        <v>20000</v>
      </c>
      <c r="K2575" s="13">
        <f>IFERROR($H2575/$I2575,"")</f>
        <v/>
      </c>
      <c r="L2575" s="13" t="n">
        <v>369100</v>
      </c>
      <c r="M2575" t="inlineStr">
        <is>
          <t>TN, CO, CA</t>
        </is>
      </c>
      <c r="N2575" t="inlineStr">
        <is>
          <t>No</t>
        </is>
      </c>
      <c r="O2575" t="inlineStr">
        <is>
          <t>Not stated</t>
        </is>
      </c>
      <c r="Q2575" s="9" t="inlineStr">
        <is>
          <t>https://grantcue.com/foundations/the-todd-brock-family-foundation-262049780</t>
        </is>
      </c>
    </row>
    <row r="2576">
      <c r="A2576">
        <f>IF($E2576=$E2575,$A2575+1,1)</f>
        <v/>
      </c>
      <c r="B2576" t="inlineStr">
        <is>
          <t>Shirley and David Toomim Family Foundation</t>
        </is>
      </c>
      <c r="C2576" t="inlineStr">
        <is>
          <t>76-0585077</t>
        </is>
      </c>
      <c r="D2576" t="inlineStr">
        <is>
          <t>Texas</t>
        </is>
      </c>
      <c r="E2576" t="inlineStr">
        <is>
          <t>TX</t>
        </is>
      </c>
      <c r="F2576" t="n">
        <v>2025</v>
      </c>
      <c r="G2576" t="n">
        <v>2</v>
      </c>
      <c r="H2576" s="13" t="n">
        <v>2329350</v>
      </c>
      <c r="I2576" s="12" t="n">
        <v>54</v>
      </c>
      <c r="J2576" s="13" t="n">
        <v>12300</v>
      </c>
      <c r="K2576" s="13">
        <f>IFERROR($H2576/$I2576,"")</f>
        <v/>
      </c>
      <c r="L2576" s="13" t="n">
        <v>1000000</v>
      </c>
      <c r="M2576" t="inlineStr">
        <is>
          <t>NY, GA, LA</t>
        </is>
      </c>
      <c r="N2576" t="inlineStr">
        <is>
          <t>Yes</t>
        </is>
      </c>
      <c r="O2576" t="inlineStr">
        <is>
          <t>Not stated</t>
        </is>
      </c>
      <c r="Q2576" s="9" t="inlineStr">
        <is>
          <t>https://grantcue.com/foundations/shirley-and-david-toomim-family-foundation-760585077</t>
        </is>
      </c>
    </row>
    <row r="2577">
      <c r="A2577">
        <f>IF($E2577=$E2576,$A2576+1,1)</f>
        <v/>
      </c>
      <c r="B2577" t="inlineStr">
        <is>
          <t>G R WHITE TRUST XXXXX9003</t>
        </is>
      </c>
      <c r="C2577" t="inlineStr">
        <is>
          <t>75-6094930</t>
        </is>
      </c>
      <c r="D2577" t="inlineStr">
        <is>
          <t>Texas</t>
        </is>
      </c>
      <c r="E2577" t="inlineStr">
        <is>
          <t>TX</t>
        </is>
      </c>
      <c r="F2577" t="n">
        <v>2023</v>
      </c>
      <c r="G2577" t="n">
        <v>1</v>
      </c>
      <c r="H2577" s="13" t="n">
        <v>2317355</v>
      </c>
      <c r="I2577" s="12" t="n">
        <v>37</v>
      </c>
      <c r="J2577" s="13" t="n">
        <v>25000</v>
      </c>
      <c r="K2577" s="13">
        <f>IFERROR($H2577/$I2577,"")</f>
        <v/>
      </c>
      <c r="L2577" s="13" t="n">
        <v>398895</v>
      </c>
      <c r="N2577" t="inlineStr">
        <is>
          <t>Yes</t>
        </is>
      </c>
      <c r="O2577" t="inlineStr">
        <is>
          <t>Yes</t>
        </is>
      </c>
      <c r="Q2577" s="9" t="inlineStr">
        <is>
          <t>https://grantcue.com/foundations/g-r-white-trust-xxxxx9003-756094930</t>
        </is>
      </c>
    </row>
    <row r="2578">
      <c r="A2578">
        <f>IF($E2578=$E2577,$A2577+1,1)</f>
        <v/>
      </c>
      <c r="B2578" t="inlineStr">
        <is>
          <t>BAXTER TRUST</t>
        </is>
      </c>
      <c r="C2578" t="inlineStr">
        <is>
          <t>76-0174893</t>
        </is>
      </c>
      <c r="D2578" t="inlineStr">
        <is>
          <t>Texas</t>
        </is>
      </c>
      <c r="E2578" t="inlineStr">
        <is>
          <t>TX</t>
        </is>
      </c>
      <c r="F2578" t="n">
        <v>2024</v>
      </c>
      <c r="G2578" t="n">
        <v>1</v>
      </c>
      <c r="H2578" s="13" t="n">
        <v>2309500</v>
      </c>
      <c r="I2578" s="12" t="n">
        <v>45</v>
      </c>
      <c r="J2578" s="13" t="n">
        <v>50000</v>
      </c>
      <c r="K2578" s="13">
        <f>IFERROR($H2578/$I2578,"")</f>
        <v/>
      </c>
      <c r="L2578" s="13" t="n">
        <v>100000</v>
      </c>
      <c r="M2578" t="inlineStr">
        <is>
          <t>GA, ID, VA</t>
        </is>
      </c>
      <c r="N2578" t="inlineStr">
        <is>
          <t>No</t>
        </is>
      </c>
      <c r="O2578" t="inlineStr">
        <is>
          <t>Not stated</t>
        </is>
      </c>
      <c r="Q2578" s="9" t="inlineStr">
        <is>
          <t>https://grantcue.com/foundations/baxter-trust-co-private-foundation-services-760174893</t>
        </is>
      </c>
    </row>
    <row r="2579">
      <c r="A2579">
        <f>IF($E2579=$E2578,$A2578+1,1)</f>
        <v/>
      </c>
      <c r="B2579" t="inlineStr">
        <is>
          <t>7-Eleven Cares Foundation</t>
        </is>
      </c>
      <c r="C2579" t="inlineStr">
        <is>
          <t>82-3558653</t>
        </is>
      </c>
      <c r="D2579" t="inlineStr">
        <is>
          <t>Texas</t>
        </is>
      </c>
      <c r="E2579" t="inlineStr">
        <is>
          <t>TX</t>
        </is>
      </c>
      <c r="F2579" t="n">
        <v>2025</v>
      </c>
      <c r="G2579" t="n">
        <v>2</v>
      </c>
      <c r="H2579" s="13" t="n">
        <v>2289100</v>
      </c>
      <c r="I2579" s="12" t="n">
        <v>166</v>
      </c>
      <c r="J2579" s="13" t="n">
        <v>1075</v>
      </c>
      <c r="K2579" s="13">
        <f>IFERROR($H2579/$I2579,"")</f>
        <v/>
      </c>
      <c r="L2579" s="13" t="n">
        <v>342990</v>
      </c>
      <c r="M2579" t="inlineStr">
        <is>
          <t>UT, GA, OH</t>
        </is>
      </c>
      <c r="N2579" t="inlineStr">
        <is>
          <t>No</t>
        </is>
      </c>
      <c r="O2579" t="inlineStr">
        <is>
          <t>Not stated</t>
        </is>
      </c>
      <c r="Q2579" s="9" t="inlineStr">
        <is>
          <t>https://grantcue.com/foundations/7-eleven-cares-foundation-823558653</t>
        </is>
      </c>
    </row>
    <row r="2580">
      <c r="A2580">
        <f>IF($E2580=$E2579,$A2579+1,1)</f>
        <v/>
      </c>
      <c r="B2580" t="inlineStr">
        <is>
          <t>HARDEMAN FAMILY FOUNDATION</t>
        </is>
      </c>
      <c r="C2580" t="inlineStr">
        <is>
          <t>82-1903658</t>
        </is>
      </c>
      <c r="D2580" t="inlineStr">
        <is>
          <t>Texas</t>
        </is>
      </c>
      <c r="E2580" t="inlineStr">
        <is>
          <t>TX</t>
        </is>
      </c>
      <c r="F2580" t="n">
        <v>2024</v>
      </c>
      <c r="G2580" t="n">
        <v>1</v>
      </c>
      <c r="H2580" s="13" t="n">
        <v>2287586</v>
      </c>
      <c r="I2580" s="12" t="n">
        <v>7</v>
      </c>
      <c r="J2580" s="13" t="n">
        <v>25000</v>
      </c>
      <c r="K2580" s="13">
        <f>IFERROR($H2580/$I2580,"")</f>
        <v/>
      </c>
      <c r="L2580" s="13" t="n">
        <v>1125000</v>
      </c>
      <c r="M2580" t="inlineStr">
        <is>
          <t>TN</t>
        </is>
      </c>
      <c r="N2580" t="inlineStr">
        <is>
          <t>No</t>
        </is>
      </c>
      <c r="O2580" t="inlineStr">
        <is>
          <t>Not stated</t>
        </is>
      </c>
      <c r="Q2580" s="9" t="inlineStr">
        <is>
          <t>https://grantcue.com/foundations/hardeman-family-foundation-821903658</t>
        </is>
      </c>
    </row>
    <row r="2581">
      <c r="A2581">
        <f>IF($E2581=$E2580,$A2580+1,1)</f>
        <v/>
      </c>
      <c r="B2581" t="inlineStr">
        <is>
          <t>SEXTON CHARITABLE FOUNDATION INC</t>
        </is>
      </c>
      <c r="C2581" t="inlineStr">
        <is>
          <t>83-1075993</t>
        </is>
      </c>
      <c r="D2581" t="inlineStr">
        <is>
          <t>Texas</t>
        </is>
      </c>
      <c r="E2581" t="inlineStr">
        <is>
          <t>TX</t>
        </is>
      </c>
      <c r="F2581" t="n">
        <v>2025</v>
      </c>
      <c r="G2581" t="n">
        <v>2</v>
      </c>
      <c r="H2581" s="13" t="n">
        <v>2285000</v>
      </c>
      <c r="I2581" s="12" t="n">
        <v>8</v>
      </c>
      <c r="J2581" s="13" t="n">
        <v>62500</v>
      </c>
      <c r="K2581" s="13">
        <f>IFERROR($H2581/$I2581,"")</f>
        <v/>
      </c>
      <c r="L2581" s="13" t="n">
        <v>1000000</v>
      </c>
      <c r="M2581" t="inlineStr">
        <is>
          <t>IN, NY, IL</t>
        </is>
      </c>
      <c r="N2581" t="inlineStr">
        <is>
          <t>No</t>
        </is>
      </c>
      <c r="O2581" t="inlineStr">
        <is>
          <t>Not stated</t>
        </is>
      </c>
      <c r="Q2581" s="9" t="inlineStr">
        <is>
          <t>https://grantcue.com/foundations/sexton-charitable-foundation-inc-831075993</t>
        </is>
      </c>
    </row>
    <row r="2582">
      <c r="A2582">
        <f>IF($E2582=$E2581,$A2581+1,1)</f>
        <v/>
      </c>
      <c r="B2582" t="inlineStr">
        <is>
          <t>THE PINO FAMILY FOUNDATION</t>
        </is>
      </c>
      <c r="C2582" t="inlineStr">
        <is>
          <t>47-3568874</t>
        </is>
      </c>
      <c r="D2582" t="inlineStr">
        <is>
          <t>Texas</t>
        </is>
      </c>
      <c r="E2582" t="inlineStr">
        <is>
          <t>TX</t>
        </is>
      </c>
      <c r="F2582" t="n">
        <v>2025</v>
      </c>
      <c r="G2582" t="n">
        <v>2</v>
      </c>
      <c r="H2582" s="13" t="n">
        <v>2282529</v>
      </c>
      <c r="I2582" s="12" t="n">
        <v>25</v>
      </c>
      <c r="J2582" s="13" t="n">
        <v>5000</v>
      </c>
      <c r="K2582" s="13">
        <f>IFERROR($H2582/$I2582,"")</f>
        <v/>
      </c>
      <c r="L2582" s="13" t="n">
        <v>1230000</v>
      </c>
      <c r="M2582" t="inlineStr">
        <is>
          <t>AZ, NY, CA</t>
        </is>
      </c>
      <c r="N2582" t="inlineStr">
        <is>
          <t>Yes</t>
        </is>
      </c>
      <c r="O2582" t="inlineStr">
        <is>
          <t>Not stated</t>
        </is>
      </c>
      <c r="Q2582" s="9" t="inlineStr">
        <is>
          <t>https://grantcue.com/foundations/the-pino-family-foundation-473568874</t>
        </is>
      </c>
    </row>
    <row r="2583">
      <c r="A2583">
        <f>IF($E2583=$E2582,$A2582+1,1)</f>
        <v/>
      </c>
      <c r="B2583" t="inlineStr">
        <is>
          <t>Jonesville Foundation</t>
        </is>
      </c>
      <c r="C2583" t="inlineStr">
        <is>
          <t>26-3242289</t>
        </is>
      </c>
      <c r="D2583" t="inlineStr">
        <is>
          <t>Texas</t>
        </is>
      </c>
      <c r="E2583" t="inlineStr">
        <is>
          <t>TX</t>
        </is>
      </c>
      <c r="F2583" t="n">
        <v>2025</v>
      </c>
      <c r="G2583" t="n">
        <v>2</v>
      </c>
      <c r="H2583" s="13" t="n">
        <v>2274751</v>
      </c>
      <c r="I2583" s="12" t="n">
        <v>28</v>
      </c>
      <c r="J2583" s="13" t="n">
        <v>72500</v>
      </c>
      <c r="K2583" s="13">
        <f>IFERROR($H2583/$I2583,"")</f>
        <v/>
      </c>
      <c r="L2583" s="13" t="n">
        <v>390000</v>
      </c>
      <c r="N2583" t="inlineStr">
        <is>
          <t>No</t>
        </is>
      </c>
      <c r="O2583" t="inlineStr">
        <is>
          <t>Not stated</t>
        </is>
      </c>
      <c r="Q2583" s="9" t="inlineStr">
        <is>
          <t>https://grantcue.com/foundations/jonesville-foundation-263242289</t>
        </is>
      </c>
    </row>
    <row r="2584">
      <c r="A2584">
        <f>IF($E2584=$E2583,$A2583+1,1)</f>
        <v/>
      </c>
      <c r="B2584" t="inlineStr">
        <is>
          <t>THE SUSMAN FOUNDATION (FORMERLY SUSMAN FAMILY FOUNDATION)</t>
        </is>
      </c>
      <c r="C2584" t="inlineStr">
        <is>
          <t>76-0569093</t>
        </is>
      </c>
      <c r="D2584" t="inlineStr">
        <is>
          <t>Texas</t>
        </is>
      </c>
      <c r="E2584" t="inlineStr">
        <is>
          <t>TX</t>
        </is>
      </c>
      <c r="F2584" t="n">
        <v>2025</v>
      </c>
      <c r="G2584" t="n">
        <v>2</v>
      </c>
      <c r="H2584" s="13" t="n">
        <v>2274372</v>
      </c>
      <c r="I2584" s="12" t="n">
        <v>42</v>
      </c>
      <c r="J2584" s="13" t="n">
        <v>1500</v>
      </c>
      <c r="K2584" s="13">
        <f>IFERROR($H2584/$I2584,"")</f>
        <v/>
      </c>
      <c r="L2584" s="13" t="n">
        <v>1576522</v>
      </c>
      <c r="M2584" t="inlineStr">
        <is>
          <t>DC, CO, NY</t>
        </is>
      </c>
      <c r="N2584" t="inlineStr">
        <is>
          <t>No</t>
        </is>
      </c>
      <c r="O2584" t="inlineStr">
        <is>
          <t>Not stated</t>
        </is>
      </c>
      <c r="Q2584" s="9" t="inlineStr">
        <is>
          <t>https://grantcue.com/foundations/the-susman-foundation-formerly-susman-family-foundation-760569093</t>
        </is>
      </c>
    </row>
    <row r="2585">
      <c r="A2585">
        <f>IF($E2585=$E2584,$A2584+1,1)</f>
        <v/>
      </c>
      <c r="B2585" t="inlineStr">
        <is>
          <t>Ruth and Ted Bauer Family Foundation</t>
        </is>
      </c>
      <c r="C2585" t="inlineStr">
        <is>
          <t>76-0537473</t>
        </is>
      </c>
      <c r="D2585" t="inlineStr">
        <is>
          <t>Texas</t>
        </is>
      </c>
      <c r="E2585" t="inlineStr">
        <is>
          <t>TX</t>
        </is>
      </c>
      <c r="F2585" t="n">
        <v>2024</v>
      </c>
      <c r="G2585" t="n">
        <v>2</v>
      </c>
      <c r="H2585" s="13" t="n">
        <v>2265000</v>
      </c>
      <c r="I2585" s="12" t="n">
        <v>29</v>
      </c>
      <c r="J2585" s="13" t="n">
        <v>25000</v>
      </c>
      <c r="K2585" s="13">
        <f>IFERROR($H2585/$I2585,"")</f>
        <v/>
      </c>
      <c r="L2585" s="13" t="n">
        <v>850000</v>
      </c>
      <c r="M2585" t="inlineStr">
        <is>
          <t>MA</t>
        </is>
      </c>
      <c r="N2585" t="inlineStr">
        <is>
          <t>No</t>
        </is>
      </c>
      <c r="O2585" t="inlineStr">
        <is>
          <t>Not stated</t>
        </is>
      </c>
      <c r="Q2585" s="9" t="inlineStr">
        <is>
          <t>https://grantcue.com/foundations/ruth-and-ted-bauer-family-foundation-760537473</t>
        </is>
      </c>
    </row>
    <row r="2586">
      <c r="A2586">
        <f>IF($E2586=$E2585,$A2585+1,1)</f>
        <v/>
      </c>
      <c r="B2586" t="inlineStr">
        <is>
          <t>GARLYN &amp; LAJUAN SHELTON CHRISTIAN FOUNDATION</t>
        </is>
      </c>
      <c r="C2586" t="inlineStr">
        <is>
          <t>47-2541417</t>
        </is>
      </c>
      <c r="D2586" t="inlineStr">
        <is>
          <t>Texas</t>
        </is>
      </c>
      <c r="E2586" t="inlineStr">
        <is>
          <t>TX</t>
        </is>
      </c>
      <c r="F2586" t="n">
        <v>2024</v>
      </c>
      <c r="G2586" t="n">
        <v>2</v>
      </c>
      <c r="H2586" s="13" t="n">
        <v>2252122</v>
      </c>
      <c r="I2586" s="12" t="n">
        <v>112</v>
      </c>
      <c r="J2586" s="13" t="n">
        <v>2000</v>
      </c>
      <c r="K2586" s="13">
        <f>IFERROR($H2586/$I2586,"")</f>
        <v/>
      </c>
      <c r="L2586" s="13" t="n">
        <v>1000000</v>
      </c>
      <c r="M2586" t="inlineStr">
        <is>
          <t>DC, VA, NC</t>
        </is>
      </c>
      <c r="N2586" t="inlineStr">
        <is>
          <t>No</t>
        </is>
      </c>
      <c r="O2586" t="inlineStr">
        <is>
          <t>Not stated</t>
        </is>
      </c>
      <c r="Q2586" s="9" t="inlineStr">
        <is>
          <t>https://grantcue.com/foundations/garlyn-and-lajuan-shelton-christian-foundation-472541417</t>
        </is>
      </c>
    </row>
    <row r="2587">
      <c r="A2587">
        <f>IF($E2587=$E2586,$A2586+1,1)</f>
        <v/>
      </c>
      <c r="B2587" t="inlineStr">
        <is>
          <t>CYVIA AND MELVYN WOLFF FOUNDATION</t>
        </is>
      </c>
      <c r="C2587" t="inlineStr">
        <is>
          <t>76-0556526</t>
        </is>
      </c>
      <c r="D2587" t="inlineStr">
        <is>
          <t>Texas</t>
        </is>
      </c>
      <c r="E2587" t="inlineStr">
        <is>
          <t>TX</t>
        </is>
      </c>
      <c r="F2587" t="n">
        <v>2023</v>
      </c>
      <c r="G2587" t="n">
        <v>1</v>
      </c>
      <c r="H2587" s="13" t="n">
        <v>2240000</v>
      </c>
      <c r="I2587" s="12" t="n">
        <v>7</v>
      </c>
      <c r="J2587" s="13" t="n">
        <v>48000</v>
      </c>
      <c r="K2587" s="13">
        <f>IFERROR($H2587/$I2587,"")</f>
        <v/>
      </c>
      <c r="L2587" s="13" t="n">
        <v>2000000</v>
      </c>
      <c r="N2587" t="inlineStr">
        <is>
          <t>No</t>
        </is>
      </c>
      <c r="O2587" t="inlineStr">
        <is>
          <t>Not stated</t>
        </is>
      </c>
      <c r="Q2587" s="9" t="inlineStr">
        <is>
          <t>https://grantcue.com/foundations/cyvia-and-melvyn-wolff-foundation-760556526</t>
        </is>
      </c>
    </row>
    <row r="2588">
      <c r="A2588">
        <f>IF($E2588=$E2587,$A2587+1,1)</f>
        <v/>
      </c>
      <c r="B2588" t="inlineStr">
        <is>
          <t>TOPFER FAMILY FOUNDATION</t>
        </is>
      </c>
      <c r="C2588" t="inlineStr">
        <is>
          <t>74-2961304</t>
        </is>
      </c>
      <c r="D2588" t="inlineStr">
        <is>
          <t>Texas</t>
        </is>
      </c>
      <c r="E2588" t="inlineStr">
        <is>
          <t>TX</t>
        </is>
      </c>
      <c r="F2588" t="n">
        <v>2024</v>
      </c>
      <c r="G2588" t="n">
        <v>1</v>
      </c>
      <c r="H2588" s="13" t="n">
        <v>2235912</v>
      </c>
      <c r="I2588" s="12" t="n">
        <v>97</v>
      </c>
      <c r="J2588" s="13" t="n">
        <v>12000</v>
      </c>
      <c r="K2588" s="13">
        <f>IFERROR($H2588/$I2588,"")</f>
        <v/>
      </c>
      <c r="L2588" s="13" t="n">
        <v>177500</v>
      </c>
      <c r="M2588" t="inlineStr">
        <is>
          <t>FL, IL, CO</t>
        </is>
      </c>
      <c r="N2588" t="inlineStr">
        <is>
          <t>Yes</t>
        </is>
      </c>
      <c r="O2588" t="inlineStr">
        <is>
          <t>Yes</t>
        </is>
      </c>
      <c r="P2588" s="9" t="inlineStr">
        <is>
          <t>https://www.topferfoundation.org/</t>
        </is>
      </c>
      <c r="Q2588" s="9" t="inlineStr">
        <is>
          <t>https://grantcue.com/foundations/topfer-family-foundation-742961304</t>
        </is>
      </c>
    </row>
    <row r="2589">
      <c r="A2589">
        <f>IF($E2589=$E2588,$A2588+1,1)</f>
        <v/>
      </c>
      <c r="B2589" t="inlineStr">
        <is>
          <t>RALPH AND BETTE THOMAS FOUNDATION</t>
        </is>
      </c>
      <c r="C2589" t="inlineStr">
        <is>
          <t>92-0751281</t>
        </is>
      </c>
      <c r="D2589" t="inlineStr">
        <is>
          <t>Texas</t>
        </is>
      </c>
      <c r="E2589" t="inlineStr">
        <is>
          <t>TX</t>
        </is>
      </c>
      <c r="F2589" t="n">
        <v>2025</v>
      </c>
      <c r="G2589" t="n">
        <v>4</v>
      </c>
      <c r="H2589" s="13" t="n">
        <v>2231500</v>
      </c>
      <c r="I2589" s="12" t="n">
        <v>10</v>
      </c>
      <c r="J2589" s="13" t="n">
        <v>200000</v>
      </c>
      <c r="K2589" s="13">
        <f>IFERROR($H2589/$I2589,"")</f>
        <v/>
      </c>
      <c r="L2589" s="13" t="n">
        <v>565000</v>
      </c>
      <c r="M2589" t="inlineStr">
        <is>
          <t>NY</t>
        </is>
      </c>
      <c r="N2589" t="inlineStr">
        <is>
          <t>No</t>
        </is>
      </c>
      <c r="O2589" t="inlineStr">
        <is>
          <t>Not stated</t>
        </is>
      </c>
      <c r="Q2589" s="9" t="inlineStr">
        <is>
          <t>https://grantcue.com/foundations/ralph-and-bette-thomas-foundation-920751281</t>
        </is>
      </c>
    </row>
    <row r="2590">
      <c r="A2590">
        <f>IF($E2590=$E2589,$A2589+1,1)</f>
        <v/>
      </c>
      <c r="B2590" t="inlineStr">
        <is>
          <t>RAM FOUNDATION</t>
        </is>
      </c>
      <c r="C2590" t="inlineStr">
        <is>
          <t>26-3541160</t>
        </is>
      </c>
      <c r="D2590" t="inlineStr">
        <is>
          <t>Texas</t>
        </is>
      </c>
      <c r="E2590" t="inlineStr">
        <is>
          <t>TX</t>
        </is>
      </c>
      <c r="F2590" t="n">
        <v>2024</v>
      </c>
      <c r="G2590" t="n">
        <v>1</v>
      </c>
      <c r="H2590" s="13" t="n">
        <v>2208044</v>
      </c>
      <c r="I2590" s="12" t="n">
        <v>80</v>
      </c>
      <c r="J2590" s="13" t="n">
        <v>10000</v>
      </c>
      <c r="K2590" s="13">
        <f>IFERROR($H2590/$I2590,"")</f>
        <v/>
      </c>
      <c r="L2590" s="13" t="n">
        <v>158000</v>
      </c>
      <c r="M2590" t="inlineStr">
        <is>
          <t>SD, OK, AL</t>
        </is>
      </c>
      <c r="N2590" t="inlineStr">
        <is>
          <t>Yes</t>
        </is>
      </c>
      <c r="O2590" t="inlineStr">
        <is>
          <t>Not stated</t>
        </is>
      </c>
      <c r="Q2590" s="9" t="inlineStr">
        <is>
          <t>https://grantcue.com/foundations/ram-foundation-263541160</t>
        </is>
      </c>
    </row>
    <row r="2591">
      <c r="A2591">
        <f>IF($E2591=$E2590,$A2590+1,1)</f>
        <v/>
      </c>
      <c r="B2591" t="inlineStr">
        <is>
          <t>DEFENSE AGAINST THOUGHT CONTROL FOUNDATION INC</t>
        </is>
      </c>
      <c r="C2591" t="inlineStr">
        <is>
          <t>81-4712449</t>
        </is>
      </c>
      <c r="D2591" t="inlineStr">
        <is>
          <t>Texas</t>
        </is>
      </c>
      <c r="E2591" t="inlineStr">
        <is>
          <t>TX</t>
        </is>
      </c>
      <c r="F2591" t="n">
        <v>2024</v>
      </c>
      <c r="G2591" t="n">
        <v>1</v>
      </c>
      <c r="H2591" s="13" t="n">
        <v>2207000</v>
      </c>
      <c r="I2591" s="12" t="n">
        <v>41</v>
      </c>
      <c r="J2591" s="13" t="n">
        <v>10000</v>
      </c>
      <c r="K2591" s="13">
        <f>IFERROR($H2591/$I2591,"")</f>
        <v/>
      </c>
      <c r="L2591" s="13" t="n">
        <v>1500000</v>
      </c>
      <c r="M2591" t="inlineStr">
        <is>
          <t>CA, MA, NY</t>
        </is>
      </c>
      <c r="N2591" t="inlineStr">
        <is>
          <t>No</t>
        </is>
      </c>
      <c r="O2591" t="inlineStr">
        <is>
          <t>Not stated</t>
        </is>
      </c>
      <c r="Q2591" s="9" t="inlineStr">
        <is>
          <t>https://grantcue.com/foundations/defense-against-thought-control-foundation-inc-c-o-lee-goldstein-814712449</t>
        </is>
      </c>
    </row>
    <row r="2592">
      <c r="A2592">
        <f>IF($E2592=$E2591,$A2591+1,1)</f>
        <v/>
      </c>
      <c r="B2592" t="inlineStr">
        <is>
          <t>THE LU FAMILY FOUNDATION</t>
        </is>
      </c>
      <c r="C2592" t="inlineStr">
        <is>
          <t>75-2953588</t>
        </is>
      </c>
      <c r="D2592" t="inlineStr">
        <is>
          <t>Texas</t>
        </is>
      </c>
      <c r="E2592" t="inlineStr">
        <is>
          <t>TX</t>
        </is>
      </c>
      <c r="F2592" t="n">
        <v>2024</v>
      </c>
      <c r="G2592" t="n">
        <v>1</v>
      </c>
      <c r="H2592" s="13" t="n">
        <v>2206000</v>
      </c>
      <c r="I2592" s="12" t="n">
        <v>17</v>
      </c>
      <c r="J2592" s="13" t="n">
        <v>20000</v>
      </c>
      <c r="K2592" s="13">
        <f>IFERROR($H2592/$I2592,"")</f>
        <v/>
      </c>
      <c r="L2592" s="13" t="n">
        <v>1000000</v>
      </c>
      <c r="M2592" t="inlineStr">
        <is>
          <t>FL, CA, GA</t>
        </is>
      </c>
      <c r="N2592" t="inlineStr">
        <is>
          <t>No</t>
        </is>
      </c>
      <c r="O2592" t="inlineStr">
        <is>
          <t>Not stated</t>
        </is>
      </c>
      <c r="Q2592" s="9" t="inlineStr">
        <is>
          <t>https://grantcue.com/foundations/the-lu-family-foundation-752953588</t>
        </is>
      </c>
    </row>
    <row r="2593">
      <c r="A2593">
        <f>IF($E2593=$E2592,$A2592+1,1)</f>
        <v/>
      </c>
      <c r="B2593" t="inlineStr">
        <is>
          <t>ALAN R BENNETT FOUNDATION INC</t>
        </is>
      </c>
      <c r="C2593" t="inlineStr">
        <is>
          <t>52-2066492</t>
        </is>
      </c>
      <c r="D2593" t="inlineStr">
        <is>
          <t>Texas</t>
        </is>
      </c>
      <c r="E2593" t="inlineStr">
        <is>
          <t>TX</t>
        </is>
      </c>
      <c r="F2593" t="n">
        <v>2025</v>
      </c>
      <c r="G2593" t="n">
        <v>2</v>
      </c>
      <c r="H2593" s="13" t="n">
        <v>2201466</v>
      </c>
      <c r="I2593" s="12" t="n">
        <v>7</v>
      </c>
      <c r="J2593" s="13" t="n">
        <v>25000</v>
      </c>
      <c r="K2593" s="13">
        <f>IFERROR($H2593/$I2593,"")</f>
        <v/>
      </c>
      <c r="L2593" s="13" t="n">
        <v>1999966</v>
      </c>
      <c r="M2593" t="inlineStr">
        <is>
          <t>CT, DC, NY</t>
        </is>
      </c>
      <c r="N2593" t="inlineStr">
        <is>
          <t>No</t>
        </is>
      </c>
      <c r="O2593" t="inlineStr">
        <is>
          <t>Not stated</t>
        </is>
      </c>
      <c r="Q2593" s="9" t="inlineStr">
        <is>
          <t>https://grantcue.com/foundations/alan-r-bennett-foundation-inc-522066492</t>
        </is>
      </c>
    </row>
    <row r="2594">
      <c r="A2594">
        <f>IF($E2594=$E2593,$A2593+1,1)</f>
        <v/>
      </c>
      <c r="B2594" t="inlineStr">
        <is>
          <t>FICHTENBAUM CHARITABLE TRUST</t>
        </is>
      </c>
      <c r="C2594" t="inlineStr">
        <is>
          <t>30-6575133</t>
        </is>
      </c>
      <c r="D2594" t="inlineStr">
        <is>
          <t>Texas</t>
        </is>
      </c>
      <c r="E2594" t="inlineStr">
        <is>
          <t>TX</t>
        </is>
      </c>
      <c r="F2594" t="n">
        <v>2024</v>
      </c>
      <c r="G2594" t="n">
        <v>1</v>
      </c>
      <c r="H2594" s="13" t="n">
        <v>2197000</v>
      </c>
      <c r="I2594" s="12" t="n">
        <v>56</v>
      </c>
      <c r="J2594" s="13" t="n">
        <v>25000</v>
      </c>
      <c r="K2594" s="13">
        <f>IFERROR($H2594/$I2594,"")</f>
        <v/>
      </c>
      <c r="L2594" s="13" t="n">
        <v>250000</v>
      </c>
      <c r="M2594" t="inlineStr">
        <is>
          <t>KS, GA, FL</t>
        </is>
      </c>
      <c r="N2594" t="inlineStr">
        <is>
          <t>Yes</t>
        </is>
      </c>
      <c r="O2594" t="inlineStr">
        <is>
          <t>Yes</t>
        </is>
      </c>
      <c r="Q2594" s="9" t="inlineStr">
        <is>
          <t>https://grantcue.com/foundations/fichtenbaum-charitable-trust-306575133</t>
        </is>
      </c>
    </row>
    <row r="2595">
      <c r="A2595">
        <f>IF($E2595=$E2594,$A2594+1,1)</f>
        <v/>
      </c>
      <c r="B2595" t="inlineStr">
        <is>
          <t>SHADYWOOD FOUNDATION</t>
        </is>
      </c>
      <c r="C2595" t="inlineStr">
        <is>
          <t>76-0592215</t>
        </is>
      </c>
      <c r="D2595" t="inlineStr">
        <is>
          <t>Texas</t>
        </is>
      </c>
      <c r="E2595" t="inlineStr">
        <is>
          <t>TX</t>
        </is>
      </c>
      <c r="F2595" t="n">
        <v>2024</v>
      </c>
      <c r="G2595" t="n">
        <v>1</v>
      </c>
      <c r="H2595" s="13" t="n">
        <v>2191550</v>
      </c>
      <c r="I2595" s="12" t="n">
        <v>10</v>
      </c>
      <c r="J2595" s="13" t="n">
        <v>150000</v>
      </c>
      <c r="K2595" s="13">
        <f>IFERROR($H2595/$I2595,"")</f>
        <v/>
      </c>
      <c r="L2595" s="13" t="n">
        <v>1000500</v>
      </c>
      <c r="M2595" t="inlineStr">
        <is>
          <t>VA, IL</t>
        </is>
      </c>
      <c r="N2595" t="inlineStr">
        <is>
          <t>No</t>
        </is>
      </c>
      <c r="O2595" t="inlineStr">
        <is>
          <t>Not stated</t>
        </is>
      </c>
      <c r="Q2595" s="9" t="inlineStr">
        <is>
          <t>https://grantcue.com/foundations/shadywood-foundation-760592215</t>
        </is>
      </c>
    </row>
    <row r="2596">
      <c r="A2596">
        <f>IF($E2596=$E2595,$A2595+1,1)</f>
        <v/>
      </c>
      <c r="B2596" t="inlineStr">
        <is>
          <t>LAWRENCE FAMILY FOUNDATION</t>
        </is>
      </c>
      <c r="C2596" t="inlineStr">
        <is>
          <t>20-0054871</t>
        </is>
      </c>
      <c r="D2596" t="inlineStr">
        <is>
          <t>Texas</t>
        </is>
      </c>
      <c r="E2596" t="inlineStr">
        <is>
          <t>TX</t>
        </is>
      </c>
      <c r="F2596" t="n">
        <v>2025</v>
      </c>
      <c r="G2596" t="n">
        <v>2</v>
      </c>
      <c r="H2596" s="13" t="n">
        <v>2189810</v>
      </c>
      <c r="I2596" s="12" t="n">
        <v>5</v>
      </c>
      <c r="J2596" s="13" t="n">
        <v>467000</v>
      </c>
      <c r="K2596" s="13">
        <f>IFERROR($H2596/$I2596,"")</f>
        <v/>
      </c>
      <c r="L2596" s="13" t="n">
        <v>778810</v>
      </c>
      <c r="M2596" t="inlineStr">
        <is>
          <t>VA</t>
        </is>
      </c>
      <c r="N2596" t="inlineStr">
        <is>
          <t>No</t>
        </is>
      </c>
      <c r="O2596" t="inlineStr">
        <is>
          <t>Not stated</t>
        </is>
      </c>
      <c r="Q2596" s="9" t="inlineStr">
        <is>
          <t>https://grantcue.com/foundations/lawrence-family-foundation-200054871</t>
        </is>
      </c>
    </row>
    <row r="2597">
      <c r="A2597">
        <f>IF($E2597=$E2596,$A2596+1,1)</f>
        <v/>
      </c>
      <c r="B2597" t="inlineStr">
        <is>
          <t>WEST FOUNDATION</t>
        </is>
      </c>
      <c r="C2597" t="inlineStr">
        <is>
          <t>23-7332105</t>
        </is>
      </c>
      <c r="D2597" t="inlineStr">
        <is>
          <t>Texas</t>
        </is>
      </c>
      <c r="E2597" t="inlineStr">
        <is>
          <t>TX</t>
        </is>
      </c>
      <c r="F2597" t="n">
        <v>2025</v>
      </c>
      <c r="G2597" t="n">
        <v>2</v>
      </c>
      <c r="H2597" s="13" t="n">
        <v>2183490</v>
      </c>
      <c r="I2597" s="12" t="n">
        <v>14</v>
      </c>
      <c r="J2597" s="13" t="n">
        <v>40000</v>
      </c>
      <c r="K2597" s="13">
        <f>IFERROR($H2597/$I2597,"")</f>
        <v/>
      </c>
      <c r="L2597" s="13" t="n">
        <v>760175</v>
      </c>
      <c r="M2597" t="inlineStr">
        <is>
          <t>AZ</t>
        </is>
      </c>
      <c r="N2597" t="inlineStr">
        <is>
          <t>No</t>
        </is>
      </c>
      <c r="O2597" t="inlineStr">
        <is>
          <t>Not stated</t>
        </is>
      </c>
      <c r="Q2597" s="9" t="inlineStr">
        <is>
          <t>https://grantcue.com/foundations/west-foundation-237332105</t>
        </is>
      </c>
    </row>
    <row r="2598">
      <c r="A2598">
        <f>IF($E2598=$E2597,$A2597+1,1)</f>
        <v/>
      </c>
      <c r="B2598" t="inlineStr">
        <is>
          <t>SOOK FAMILY FOUNDATION</t>
        </is>
      </c>
      <c r="C2598" t="inlineStr">
        <is>
          <t>85-3330050</t>
        </is>
      </c>
      <c r="D2598" t="inlineStr">
        <is>
          <t>Texas</t>
        </is>
      </c>
      <c r="E2598" t="inlineStr">
        <is>
          <t>TX</t>
        </is>
      </c>
      <c r="F2598" t="n">
        <v>2024</v>
      </c>
      <c r="G2598" t="n">
        <v>1</v>
      </c>
      <c r="H2598" s="13" t="n">
        <v>2175000</v>
      </c>
      <c r="I2598" s="12" t="n">
        <v>7</v>
      </c>
      <c r="J2598" s="13" t="n">
        <v>100000</v>
      </c>
      <c r="K2598" s="13">
        <f>IFERROR($H2598/$I2598,"")</f>
        <v/>
      </c>
      <c r="L2598" s="13" t="n">
        <v>1010000</v>
      </c>
      <c r="M2598" t="inlineStr">
        <is>
          <t>FL, OK, HI</t>
        </is>
      </c>
      <c r="N2598" t="inlineStr">
        <is>
          <t>No</t>
        </is>
      </c>
      <c r="O2598" t="inlineStr">
        <is>
          <t>Not stated</t>
        </is>
      </c>
      <c r="Q2598" s="9" t="inlineStr">
        <is>
          <t>https://grantcue.com/foundations/sook-family-foundation-853330050</t>
        </is>
      </c>
    </row>
    <row r="2599">
      <c r="A2599">
        <f>IF($E2599=$E2598,$A2598+1,1)</f>
        <v/>
      </c>
      <c r="B2599" t="inlineStr">
        <is>
          <t>THE TRINITY FAMILY FOUNDATION</t>
        </is>
      </c>
      <c r="C2599" t="inlineStr">
        <is>
          <t>45-2879536</t>
        </is>
      </c>
      <c r="D2599" t="inlineStr">
        <is>
          <t>Texas</t>
        </is>
      </c>
      <c r="E2599" t="inlineStr">
        <is>
          <t>TX</t>
        </is>
      </c>
      <c r="F2599" t="n">
        <v>2024</v>
      </c>
      <c r="G2599" t="n">
        <v>1</v>
      </c>
      <c r="H2599" s="13" t="n">
        <v>2163924</v>
      </c>
      <c r="I2599" s="12" t="n">
        <v>36</v>
      </c>
      <c r="J2599" s="13" t="n">
        <v>20000</v>
      </c>
      <c r="K2599" s="13">
        <f>IFERROR($H2599/$I2599,"")</f>
        <v/>
      </c>
      <c r="L2599" s="13" t="n">
        <v>500000</v>
      </c>
      <c r="M2599" t="inlineStr">
        <is>
          <t>VA, DC, OK</t>
        </is>
      </c>
      <c r="N2599" t="inlineStr">
        <is>
          <t>No</t>
        </is>
      </c>
      <c r="O2599" t="inlineStr">
        <is>
          <t>Not stated</t>
        </is>
      </c>
      <c r="Q2599" s="9" t="inlineStr">
        <is>
          <t>https://grantcue.com/foundations/the-trinity-family-foundation-452879536</t>
        </is>
      </c>
    </row>
    <row r="2600">
      <c r="A2600">
        <f>IF($E2600=$E2599,$A2599+1,1)</f>
        <v/>
      </c>
      <c r="B2600" t="inlineStr">
        <is>
          <t>YLEANA ARCE FOUNDATION INC</t>
        </is>
      </c>
      <c r="C2600" t="inlineStr">
        <is>
          <t>83-2951525</t>
        </is>
      </c>
      <c r="D2600" t="inlineStr">
        <is>
          <t>Texas</t>
        </is>
      </c>
      <c r="E2600" t="inlineStr">
        <is>
          <t>TX</t>
        </is>
      </c>
      <c r="F2600" t="n">
        <v>2024</v>
      </c>
      <c r="G2600" t="n">
        <v>2</v>
      </c>
      <c r="H2600" s="13" t="n">
        <v>2152110</v>
      </c>
      <c r="I2600" s="12" t="n">
        <v>7</v>
      </c>
      <c r="J2600" s="13" t="n">
        <v>401055</v>
      </c>
      <c r="K2600" s="13">
        <f>IFERROR($H2600/$I2600,"")</f>
        <v/>
      </c>
      <c r="L2600" s="13" t="n">
        <v>600000</v>
      </c>
      <c r="M2600" t="inlineStr">
        <is>
          <t>NY</t>
        </is>
      </c>
      <c r="N2600" t="inlineStr">
        <is>
          <t>No</t>
        </is>
      </c>
      <c r="O2600" t="inlineStr">
        <is>
          <t>Not stated</t>
        </is>
      </c>
      <c r="Q2600" s="9" t="inlineStr">
        <is>
          <t>https://grantcue.com/foundations/yleana-arce-foundation-inc-832951525</t>
        </is>
      </c>
    </row>
    <row r="2601">
      <c r="A2601">
        <f>IF($E2601=$E2600,$A2600+1,1)</f>
        <v/>
      </c>
      <c r="B2601" t="inlineStr">
        <is>
          <t>PARKS BELL FOUNDATION</t>
        </is>
      </c>
      <c r="C2601" t="inlineStr">
        <is>
          <t>82-1197054</t>
        </is>
      </c>
      <c r="D2601" t="inlineStr">
        <is>
          <t>Texas</t>
        </is>
      </c>
      <c r="E2601" t="inlineStr">
        <is>
          <t>TX</t>
        </is>
      </c>
      <c r="F2601" t="n">
        <v>2025</v>
      </c>
      <c r="G2601" t="n">
        <v>2</v>
      </c>
      <c r="H2601" s="13" t="n">
        <v>2149218</v>
      </c>
      <c r="I2601" s="12" t="n">
        <v>24</v>
      </c>
      <c r="J2601" s="13" t="n">
        <v>26000</v>
      </c>
      <c r="K2601" s="13">
        <f>IFERROR($H2601/$I2601,"")</f>
        <v/>
      </c>
      <c r="L2601" s="13" t="n">
        <v>600000</v>
      </c>
      <c r="M2601" t="inlineStr">
        <is>
          <t>VA, AZ, CA</t>
        </is>
      </c>
      <c r="N2601" t="inlineStr">
        <is>
          <t>No</t>
        </is>
      </c>
      <c r="O2601" t="inlineStr">
        <is>
          <t>Not stated</t>
        </is>
      </c>
      <c r="Q2601" s="9" t="inlineStr">
        <is>
          <t>https://grantcue.com/foundations/parks-bell-foundation-821197054</t>
        </is>
      </c>
    </row>
    <row r="2602">
      <c r="A2602">
        <f>IF($E2602=$E2601,$A2601+1,1)</f>
        <v/>
      </c>
      <c r="B2602" t="inlineStr">
        <is>
          <t>SHIELD-AYRES FOUNDATION</t>
        </is>
      </c>
      <c r="C2602" t="inlineStr">
        <is>
          <t>74-1938157</t>
        </is>
      </c>
      <c r="D2602" t="inlineStr">
        <is>
          <t>Texas</t>
        </is>
      </c>
      <c r="E2602" t="inlineStr">
        <is>
          <t>TX</t>
        </is>
      </c>
      <c r="F2602" t="n">
        <v>2024</v>
      </c>
      <c r="G2602" t="n">
        <v>1</v>
      </c>
      <c r="H2602" s="13" t="n">
        <v>2137925</v>
      </c>
      <c r="I2602" s="12" t="n">
        <v>121</v>
      </c>
      <c r="J2602" s="13" t="n">
        <v>10000</v>
      </c>
      <c r="K2602" s="13">
        <f>IFERROR($H2602/$I2602,"")</f>
        <v/>
      </c>
      <c r="L2602" s="13" t="n">
        <v>500000</v>
      </c>
      <c r="M2602" t="inlineStr">
        <is>
          <t>NY, DC, NC</t>
        </is>
      </c>
      <c r="N2602" t="inlineStr">
        <is>
          <t>Yes</t>
        </is>
      </c>
      <c r="O2602" t="inlineStr">
        <is>
          <t>Yes</t>
        </is>
      </c>
      <c r="P2602" s="9" t="inlineStr">
        <is>
          <t>https://www.shield-ayresfoundation.org/</t>
        </is>
      </c>
      <c r="Q2602" s="9" t="inlineStr">
        <is>
          <t>https://grantcue.com/foundations/shield-ayres-foundation-741938157</t>
        </is>
      </c>
    </row>
    <row r="2603">
      <c r="A2603">
        <f>IF($E2603=$E2602,$A2602+1,1)</f>
        <v/>
      </c>
      <c r="B2603" t="inlineStr">
        <is>
          <t>The Marilyn Brachman Hoffman Foundation</t>
        </is>
      </c>
      <c r="C2603" t="inlineStr">
        <is>
          <t>75-2761459</t>
        </is>
      </c>
      <c r="D2603" t="inlineStr">
        <is>
          <t>Texas</t>
        </is>
      </c>
      <c r="E2603" t="inlineStr">
        <is>
          <t>TX</t>
        </is>
      </c>
      <c r="F2603" t="n">
        <v>2024</v>
      </c>
      <c r="G2603" t="n">
        <v>1</v>
      </c>
      <c r="H2603" s="13" t="n">
        <v>2121518</v>
      </c>
      <c r="I2603" s="12" t="n">
        <v>19</v>
      </c>
      <c r="J2603" s="13" t="n">
        <v>50000</v>
      </c>
      <c r="K2603" s="13">
        <f>IFERROR($H2603/$I2603,"")</f>
        <v/>
      </c>
      <c r="L2603" s="13" t="n">
        <v>400000</v>
      </c>
      <c r="M2603" t="inlineStr">
        <is>
          <t>MA, CA, IL</t>
        </is>
      </c>
      <c r="N2603" t="inlineStr">
        <is>
          <t>No</t>
        </is>
      </c>
      <c r="O2603" t="inlineStr">
        <is>
          <t>Not stated</t>
        </is>
      </c>
      <c r="Q2603" s="9" t="inlineStr">
        <is>
          <t>https://grantcue.com/foundations/the-marilyn-brachman-hoffman-foundation-752761459</t>
        </is>
      </c>
    </row>
    <row r="2604">
      <c r="A2604">
        <f>IF($E2604=$E2603,$A2603+1,1)</f>
        <v/>
      </c>
      <c r="B2604" t="inlineStr">
        <is>
          <t>THE BENTON FAMILY FOUNDATION</t>
        </is>
      </c>
      <c r="C2604" t="inlineStr">
        <is>
          <t>76-0537349</t>
        </is>
      </c>
      <c r="D2604" t="inlineStr">
        <is>
          <t>Texas</t>
        </is>
      </c>
      <c r="E2604" t="inlineStr">
        <is>
          <t>TX</t>
        </is>
      </c>
      <c r="F2604" t="n">
        <v>2025</v>
      </c>
      <c r="G2604" t="n">
        <v>2</v>
      </c>
      <c r="H2604" s="13" t="n">
        <v>2115000</v>
      </c>
      <c r="I2604" s="12" t="n">
        <v>6</v>
      </c>
      <c r="J2604" s="13" t="n">
        <v>312500</v>
      </c>
      <c r="K2604" s="13">
        <f>IFERROR($H2604/$I2604,"")</f>
        <v/>
      </c>
      <c r="L2604" s="13" t="n">
        <v>640000</v>
      </c>
      <c r="M2604" t="inlineStr">
        <is>
          <t>NY, CT</t>
        </is>
      </c>
      <c r="N2604" t="inlineStr">
        <is>
          <t>No</t>
        </is>
      </c>
      <c r="O2604" t="inlineStr">
        <is>
          <t>Not stated</t>
        </is>
      </c>
      <c r="Q2604" s="9" t="inlineStr">
        <is>
          <t>https://grantcue.com/foundations/the-benton-family-foundation-760537349</t>
        </is>
      </c>
    </row>
    <row r="2605">
      <c r="A2605">
        <f>IF($E2605=$E2604,$A2604+1,1)</f>
        <v/>
      </c>
      <c r="B2605" t="inlineStr">
        <is>
          <t>THE DEDMAN FOUNDATION</t>
        </is>
      </c>
      <c r="C2605" t="inlineStr">
        <is>
          <t>75-2604170</t>
        </is>
      </c>
      <c r="D2605" t="inlineStr">
        <is>
          <t>Texas</t>
        </is>
      </c>
      <c r="E2605" t="inlineStr">
        <is>
          <t>TX</t>
        </is>
      </c>
      <c r="F2605" t="n">
        <v>2024</v>
      </c>
      <c r="G2605" t="n">
        <v>1</v>
      </c>
      <c r="H2605" s="13" t="n">
        <v>2112939</v>
      </c>
      <c r="I2605" s="12" t="n">
        <v>10</v>
      </c>
      <c r="J2605" s="13" t="n">
        <v>162726.5</v>
      </c>
      <c r="K2605" s="13">
        <f>IFERROR($H2605/$I2605,"")</f>
        <v/>
      </c>
      <c r="L2605" s="13" t="n">
        <v>580951</v>
      </c>
      <c r="M2605" t="inlineStr">
        <is>
          <t>FL, GA, NJ</t>
        </is>
      </c>
      <c r="N2605" t="inlineStr">
        <is>
          <t>No</t>
        </is>
      </c>
      <c r="O2605" t="inlineStr">
        <is>
          <t>Not stated</t>
        </is>
      </c>
      <c r="Q2605" s="9" t="inlineStr">
        <is>
          <t>https://grantcue.com/foundations/the-dedman-foundation-752604170</t>
        </is>
      </c>
    </row>
    <row r="2606">
      <c r="A2606">
        <f>IF($E2606=$E2605,$A2605+1,1)</f>
        <v/>
      </c>
      <c r="B2606" t="inlineStr">
        <is>
          <t>DUDLEY FAMILY FOUNDATION</t>
        </is>
      </c>
      <c r="C2606" t="inlineStr">
        <is>
          <t>47-2161892</t>
        </is>
      </c>
      <c r="D2606" t="inlineStr">
        <is>
          <t>Texas</t>
        </is>
      </c>
      <c r="E2606" t="inlineStr">
        <is>
          <t>TX</t>
        </is>
      </c>
      <c r="F2606" t="n">
        <v>2024</v>
      </c>
      <c r="G2606" t="n">
        <v>1</v>
      </c>
      <c r="H2606" s="13" t="n">
        <v>2112000</v>
      </c>
      <c r="I2606" s="12" t="n">
        <v>31</v>
      </c>
      <c r="J2606" s="13" t="n">
        <v>10000</v>
      </c>
      <c r="K2606" s="13">
        <f>IFERROR($H2606/$I2606,"")</f>
        <v/>
      </c>
      <c r="L2606" s="13" t="n">
        <v>500000</v>
      </c>
      <c r="M2606" t="inlineStr">
        <is>
          <t>VA, IN, CO</t>
        </is>
      </c>
      <c r="N2606" t="inlineStr">
        <is>
          <t>No</t>
        </is>
      </c>
      <c r="O2606" t="inlineStr">
        <is>
          <t>Not stated</t>
        </is>
      </c>
      <c r="Q2606" s="9" t="inlineStr">
        <is>
          <t>https://grantcue.com/foundations/dudley-family-foundation-c-o-william-n-dudley-jr-472161892</t>
        </is>
      </c>
    </row>
    <row r="2607">
      <c r="A2607">
        <f>IF($E2607=$E2606,$A2606+1,1)</f>
        <v/>
      </c>
      <c r="B2607" t="inlineStr">
        <is>
          <t>THE MARSHALL STEVES FOUNDATION</t>
        </is>
      </c>
      <c r="C2607" t="inlineStr">
        <is>
          <t>74-6063267</t>
        </is>
      </c>
      <c r="D2607" t="inlineStr">
        <is>
          <t>Texas</t>
        </is>
      </c>
      <c r="E2607" t="inlineStr">
        <is>
          <t>TX</t>
        </is>
      </c>
      <c r="F2607" t="n">
        <v>2024</v>
      </c>
      <c r="G2607" t="n">
        <v>1</v>
      </c>
      <c r="H2607" s="13" t="n">
        <v>2110880</v>
      </c>
      <c r="I2607" s="12" t="n">
        <v>14</v>
      </c>
      <c r="J2607" s="13" t="n">
        <v>4250</v>
      </c>
      <c r="K2607" s="13">
        <f>IFERROR($H2607/$I2607,"")</f>
        <v/>
      </c>
      <c r="L2607" s="13" t="n">
        <v>2000000</v>
      </c>
      <c r="N2607" t="inlineStr">
        <is>
          <t>No</t>
        </is>
      </c>
      <c r="O2607" t="inlineStr">
        <is>
          <t>Not stated</t>
        </is>
      </c>
      <c r="Q2607" s="9" t="inlineStr">
        <is>
          <t>https://grantcue.com/foundations/the-marshall-steves-foundation-746063267</t>
        </is>
      </c>
    </row>
    <row r="2608">
      <c r="A2608">
        <f>IF($E2608=$E2607,$A2607+1,1)</f>
        <v/>
      </c>
      <c r="B2608" t="inlineStr">
        <is>
          <t>Perkins-Prothro Foundation</t>
        </is>
      </c>
      <c r="C2608" t="inlineStr">
        <is>
          <t>75-1247407</t>
        </is>
      </c>
      <c r="D2608" t="inlineStr">
        <is>
          <t>Texas</t>
        </is>
      </c>
      <c r="E2608" t="inlineStr">
        <is>
          <t>TX</t>
        </is>
      </c>
      <c r="F2608" t="n">
        <v>2024</v>
      </c>
      <c r="G2608" t="n">
        <v>1</v>
      </c>
      <c r="H2608" s="13" t="n">
        <v>2095086</v>
      </c>
      <c r="I2608" s="12" t="n">
        <v>124</v>
      </c>
      <c r="J2608" s="13" t="n">
        <v>3019</v>
      </c>
      <c r="K2608" s="13">
        <f>IFERROR($H2608/$I2608,"")</f>
        <v/>
      </c>
      <c r="L2608" s="13" t="n">
        <v>500000</v>
      </c>
      <c r="M2608" t="inlineStr">
        <is>
          <t>VA, SC, FL</t>
        </is>
      </c>
      <c r="N2608" t="inlineStr">
        <is>
          <t>No</t>
        </is>
      </c>
      <c r="O2608" t="inlineStr">
        <is>
          <t>Not stated</t>
        </is>
      </c>
      <c r="Q2608" s="9" t="inlineStr">
        <is>
          <t>https://grantcue.com/foundations/perkins-prothro-foundation-751247407</t>
        </is>
      </c>
    </row>
    <row r="2609">
      <c r="A2609">
        <f>IF($E2609=$E2608,$A2608+1,1)</f>
        <v/>
      </c>
      <c r="B2609" t="inlineStr">
        <is>
          <t>The Shepard Family Private Foundation</t>
        </is>
      </c>
      <c r="C2609" t="inlineStr">
        <is>
          <t>52-2135634</t>
        </is>
      </c>
      <c r="D2609" t="inlineStr">
        <is>
          <t>Texas</t>
        </is>
      </c>
      <c r="E2609" t="inlineStr">
        <is>
          <t>TX</t>
        </is>
      </c>
      <c r="F2609" t="n">
        <v>2025</v>
      </c>
      <c r="G2609" t="n">
        <v>2</v>
      </c>
      <c r="H2609" s="13" t="n">
        <v>2071426</v>
      </c>
      <c r="I2609" s="12" t="n">
        <v>64</v>
      </c>
      <c r="J2609" s="13" t="n">
        <v>10000</v>
      </c>
      <c r="K2609" s="13">
        <f>IFERROR($H2609/$I2609,"")</f>
        <v/>
      </c>
      <c r="L2609" s="13" t="n">
        <v>252481</v>
      </c>
      <c r="M2609" t="inlineStr">
        <is>
          <t>NY, MD, DC</t>
        </is>
      </c>
      <c r="N2609" t="inlineStr">
        <is>
          <t>No</t>
        </is>
      </c>
      <c r="O2609" t="inlineStr">
        <is>
          <t>Not stated</t>
        </is>
      </c>
      <c r="Q2609" s="9" t="inlineStr">
        <is>
          <t>https://grantcue.com/foundations/the-shepard-family-private-foundation-c-o-venable-llp-522135634</t>
        </is>
      </c>
    </row>
    <row r="2610">
      <c r="A2610">
        <f>IF($E2610=$E2609,$A2609+1,1)</f>
        <v/>
      </c>
      <c r="B2610" t="inlineStr">
        <is>
          <t>PulteGroup Inc Charitable Foundation Inc</t>
        </is>
      </c>
      <c r="C2610" t="inlineStr">
        <is>
          <t>85-1148214</t>
        </is>
      </c>
      <c r="D2610" t="inlineStr">
        <is>
          <t>Texas</t>
        </is>
      </c>
      <c r="E2610" t="inlineStr">
        <is>
          <t>TX</t>
        </is>
      </c>
      <c r="F2610" t="n">
        <v>2024</v>
      </c>
      <c r="G2610" t="n">
        <v>1</v>
      </c>
      <c r="H2610" s="13" t="n">
        <v>2070883</v>
      </c>
      <c r="I2610" s="12" t="n">
        <v>76</v>
      </c>
      <c r="J2610" s="13" t="n">
        <v>6000</v>
      </c>
      <c r="K2610" s="13">
        <f>IFERROR($H2610/$I2610,"")</f>
        <v/>
      </c>
      <c r="L2610" s="13" t="n">
        <v>450000</v>
      </c>
      <c r="M2610" t="inlineStr">
        <is>
          <t>VA, FL, DC</t>
        </is>
      </c>
      <c r="N2610" t="inlineStr">
        <is>
          <t>No</t>
        </is>
      </c>
      <c r="O2610" t="inlineStr">
        <is>
          <t>Not stated</t>
        </is>
      </c>
      <c r="Q2610" s="9" t="inlineStr">
        <is>
          <t>https://grantcue.com/foundations/pultegroup-inc-charitable-foundation-inc-851148214</t>
        </is>
      </c>
    </row>
    <row r="2611">
      <c r="A2611">
        <f>IF($E2611=$E2610,$A2610+1,1)</f>
        <v/>
      </c>
      <c r="B2611" t="inlineStr">
        <is>
          <t>RAY C FISH FOUNDATION</t>
        </is>
      </c>
      <c r="C2611" t="inlineStr">
        <is>
          <t>74-6043047</t>
        </is>
      </c>
      <c r="D2611" t="inlineStr">
        <is>
          <t>Texas</t>
        </is>
      </c>
      <c r="E2611" t="inlineStr">
        <is>
          <t>TX</t>
        </is>
      </c>
      <c r="F2611" t="n">
        <v>2024</v>
      </c>
      <c r="G2611" t="n">
        <v>2</v>
      </c>
      <c r="H2611" s="13" t="n">
        <v>2067210</v>
      </c>
      <c r="I2611" s="12" t="n">
        <v>77</v>
      </c>
      <c r="J2611" s="13" t="n">
        <v>15000</v>
      </c>
      <c r="K2611" s="13">
        <f>IFERROR($H2611/$I2611,"")</f>
        <v/>
      </c>
      <c r="L2611" s="13" t="n">
        <v>160000</v>
      </c>
      <c r="N2611" t="inlineStr">
        <is>
          <t>No</t>
        </is>
      </c>
      <c r="O2611" t="inlineStr">
        <is>
          <t>Not stated</t>
        </is>
      </c>
      <c r="Q2611" s="9" t="inlineStr">
        <is>
          <t>https://grantcue.com/foundations/ray-c-fish-foundation-746043047</t>
        </is>
      </c>
    </row>
    <row r="2612">
      <c r="A2612">
        <f>IF($E2612=$E2611,$A2611+1,1)</f>
        <v/>
      </c>
      <c r="B2612" t="inlineStr">
        <is>
          <t>Kodiak Cares Foundation</t>
        </is>
      </c>
      <c r="C2612" t="inlineStr">
        <is>
          <t>87-1501631</t>
        </is>
      </c>
      <c r="D2612" t="inlineStr">
        <is>
          <t>Texas</t>
        </is>
      </c>
      <c r="E2612" t="inlineStr">
        <is>
          <t>TX</t>
        </is>
      </c>
      <c r="F2612" t="n">
        <v>2024</v>
      </c>
      <c r="G2612" t="n">
        <v>2</v>
      </c>
      <c r="H2612" s="13" t="n">
        <v>2060051</v>
      </c>
      <c r="I2612" s="12" t="n">
        <v>124</v>
      </c>
      <c r="J2612" s="13" t="n">
        <v>7500</v>
      </c>
      <c r="K2612" s="13">
        <f>IFERROR($H2612/$I2612,"")</f>
        <v/>
      </c>
      <c r="L2612" s="13" t="n">
        <v>200000</v>
      </c>
      <c r="M2612" t="inlineStr">
        <is>
          <t>TN, VA, OK</t>
        </is>
      </c>
      <c r="N2612" t="inlineStr">
        <is>
          <t>No</t>
        </is>
      </c>
      <c r="O2612" t="inlineStr">
        <is>
          <t>Not stated</t>
        </is>
      </c>
      <c r="Q2612" s="9" t="inlineStr">
        <is>
          <t>https://grantcue.com/foundations/kodiak-cares-foundation-871501631</t>
        </is>
      </c>
    </row>
    <row r="2613">
      <c r="A2613">
        <f>IF($E2613=$E2612,$A2612+1,1)</f>
        <v/>
      </c>
      <c r="B2613" t="inlineStr">
        <is>
          <t>IBC FOUNDATION</t>
        </is>
      </c>
      <c r="C2613" t="inlineStr">
        <is>
          <t>74-2902265</t>
        </is>
      </c>
      <c r="D2613" t="inlineStr">
        <is>
          <t>Texas</t>
        </is>
      </c>
      <c r="E2613" t="inlineStr">
        <is>
          <t>TX</t>
        </is>
      </c>
      <c r="F2613" t="n">
        <v>2024</v>
      </c>
      <c r="G2613" t="n">
        <v>1</v>
      </c>
      <c r="H2613" s="13" t="n">
        <v>2060000</v>
      </c>
      <c r="I2613" s="12" t="n">
        <v>5</v>
      </c>
      <c r="J2613" s="13" t="n">
        <v>400000</v>
      </c>
      <c r="K2613" s="13">
        <f>IFERROR($H2613/$I2613,"")</f>
        <v/>
      </c>
      <c r="L2613" s="13" t="n">
        <v>1000000</v>
      </c>
      <c r="N2613" t="inlineStr">
        <is>
          <t>Yes</t>
        </is>
      </c>
      <c r="O2613" t="inlineStr">
        <is>
          <t>Not stated</t>
        </is>
      </c>
      <c r="Q2613" s="9" t="inlineStr">
        <is>
          <t>https://grantcue.com/foundations/ibc-foundation-742902265</t>
        </is>
      </c>
    </row>
    <row r="2614">
      <c r="A2614">
        <f>IF($E2614=$E2613,$A2613+1,1)</f>
        <v/>
      </c>
      <c r="B2614" t="inlineStr">
        <is>
          <t>KERSHAW FOUNDATION</t>
        </is>
      </c>
      <c r="C2614" t="inlineStr">
        <is>
          <t>46-3322246</t>
        </is>
      </c>
      <c r="D2614" t="inlineStr">
        <is>
          <t>Texas</t>
        </is>
      </c>
      <c r="E2614" t="inlineStr">
        <is>
          <t>TX</t>
        </is>
      </c>
      <c r="F2614" t="n">
        <v>2024</v>
      </c>
      <c r="G2614" t="n">
        <v>1</v>
      </c>
      <c r="H2614" s="13" t="n">
        <v>2049585</v>
      </c>
      <c r="I2614" s="12" t="n">
        <v>53</v>
      </c>
      <c r="J2614" s="13" t="n">
        <v>25000</v>
      </c>
      <c r="K2614" s="13">
        <f>IFERROR($H2614/$I2614,"")</f>
        <v/>
      </c>
      <c r="L2614" s="13" t="n">
        <v>150100</v>
      </c>
      <c r="M2614" t="inlineStr">
        <is>
          <t>CA, TN, VA</t>
        </is>
      </c>
      <c r="N2614" t="inlineStr">
        <is>
          <t>No</t>
        </is>
      </c>
      <c r="O2614" t="inlineStr">
        <is>
          <t>Not stated</t>
        </is>
      </c>
      <c r="Q2614" s="9" t="inlineStr">
        <is>
          <t>https://grantcue.com/foundations/kershaw-foundation-463322246</t>
        </is>
      </c>
    </row>
    <row r="2615">
      <c r="A2615">
        <f>IF($E2615=$E2614,$A2614+1,1)</f>
        <v/>
      </c>
      <c r="B2615" t="inlineStr">
        <is>
          <t>THE SHILOFF FAMILY FOUNDATION</t>
        </is>
      </c>
      <c r="C2615" t="inlineStr">
        <is>
          <t>74-2691141</t>
        </is>
      </c>
      <c r="D2615" t="inlineStr">
        <is>
          <t>Texas</t>
        </is>
      </c>
      <c r="E2615" t="inlineStr">
        <is>
          <t>TX</t>
        </is>
      </c>
      <c r="F2615" t="n">
        <v>2025</v>
      </c>
      <c r="G2615" t="n">
        <v>2</v>
      </c>
      <c r="H2615" s="13" t="n">
        <v>2017503</v>
      </c>
      <c r="I2615" s="12" t="n">
        <v>53</v>
      </c>
      <c r="J2615" s="13" t="n">
        <v>5000</v>
      </c>
      <c r="K2615" s="13">
        <f>IFERROR($H2615/$I2615,"")</f>
        <v/>
      </c>
      <c r="L2615" s="13" t="n">
        <v>1232568</v>
      </c>
      <c r="M2615" t="inlineStr">
        <is>
          <t>IA</t>
        </is>
      </c>
      <c r="N2615" t="inlineStr">
        <is>
          <t>No</t>
        </is>
      </c>
      <c r="O2615" t="inlineStr">
        <is>
          <t>Not stated</t>
        </is>
      </c>
      <c r="Q2615" s="9" t="inlineStr">
        <is>
          <t>https://grantcue.com/foundations/the-shiloff-family-foundation-742691141</t>
        </is>
      </c>
    </row>
    <row r="2616">
      <c r="A2616">
        <f>IF($E2616=$E2615,$A2615+1,1)</f>
        <v/>
      </c>
      <c r="B2616" t="inlineStr">
        <is>
          <t>MORNING STAR FAMILY FOUNDATION</t>
        </is>
      </c>
      <c r="C2616" t="inlineStr">
        <is>
          <t>75-2682211</t>
        </is>
      </c>
      <c r="D2616" t="inlineStr">
        <is>
          <t>Texas</t>
        </is>
      </c>
      <c r="E2616" t="inlineStr">
        <is>
          <t>TX</t>
        </is>
      </c>
      <c r="F2616" t="n">
        <v>2024</v>
      </c>
      <c r="G2616" t="n">
        <v>1</v>
      </c>
      <c r="H2616" s="13" t="n">
        <v>2017450</v>
      </c>
      <c r="I2616" s="12" t="n">
        <v>36</v>
      </c>
      <c r="J2616" s="13" t="n">
        <v>15000</v>
      </c>
      <c r="K2616" s="13">
        <f>IFERROR($H2616/$I2616,"")</f>
        <v/>
      </c>
      <c r="L2616" s="13" t="n">
        <v>540000</v>
      </c>
      <c r="M2616" t="inlineStr">
        <is>
          <t>AR, FL</t>
        </is>
      </c>
      <c r="N2616" t="inlineStr">
        <is>
          <t>No</t>
        </is>
      </c>
      <c r="O2616" t="inlineStr">
        <is>
          <t>Not stated</t>
        </is>
      </c>
      <c r="Q2616" s="9" t="inlineStr">
        <is>
          <t>https://grantcue.com/foundations/morning-star-family-foundation-752682211</t>
        </is>
      </c>
    </row>
    <row r="2617">
      <c r="A2617">
        <f>IF($E2617=$E2616,$A2616+1,1)</f>
        <v/>
      </c>
      <c r="B2617" t="inlineStr">
        <is>
          <t>REINEMUND FAMILY FOUNDATION</t>
        </is>
      </c>
      <c r="C2617" t="inlineStr">
        <is>
          <t>75-2795065</t>
        </is>
      </c>
      <c r="D2617" t="inlineStr">
        <is>
          <t>Texas</t>
        </is>
      </c>
      <c r="E2617" t="inlineStr">
        <is>
          <t>TX</t>
        </is>
      </c>
      <c r="F2617" t="n">
        <v>2025</v>
      </c>
      <c r="G2617" t="n">
        <v>2</v>
      </c>
      <c r="H2617" s="13" t="n">
        <v>2012591</v>
      </c>
      <c r="I2617" s="12" t="n">
        <v>42</v>
      </c>
      <c r="J2617" s="13" t="n">
        <v>5000</v>
      </c>
      <c r="K2617" s="13">
        <f>IFERROR($H2617/$I2617,"")</f>
        <v/>
      </c>
      <c r="L2617" s="13" t="n">
        <v>755000</v>
      </c>
      <c r="M2617" t="inlineStr">
        <is>
          <t>AZ, MD, WA</t>
        </is>
      </c>
      <c r="N2617" t="inlineStr">
        <is>
          <t>No</t>
        </is>
      </c>
      <c r="O2617" t="inlineStr">
        <is>
          <t>Not stated</t>
        </is>
      </c>
      <c r="Q2617" s="9" t="inlineStr">
        <is>
          <t>https://grantcue.com/foundations/reinemund-family-foundation-752795065</t>
        </is>
      </c>
    </row>
    <row r="2618">
      <c r="A2618">
        <f>IF($E2618=$E2617,$A2617+1,1)</f>
        <v/>
      </c>
      <c r="B2618" t="inlineStr">
        <is>
          <t>THE NEW COVENANT FOUNDATION</t>
        </is>
      </c>
      <c r="C2618" t="inlineStr">
        <is>
          <t>75-2820210</t>
        </is>
      </c>
      <c r="D2618" t="inlineStr">
        <is>
          <t>Texas</t>
        </is>
      </c>
      <c r="E2618" t="inlineStr">
        <is>
          <t>TX</t>
        </is>
      </c>
      <c r="F2618" t="n">
        <v>2025</v>
      </c>
      <c r="G2618" t="n">
        <v>2</v>
      </c>
      <c r="H2618" s="13" t="n">
        <v>2011760</v>
      </c>
      <c r="I2618" s="12" t="n">
        <v>20</v>
      </c>
      <c r="J2618" s="13" t="n">
        <v>20000</v>
      </c>
      <c r="K2618" s="13">
        <f>IFERROR($H2618/$I2618,"")</f>
        <v/>
      </c>
      <c r="L2618" s="13" t="n">
        <v>620000</v>
      </c>
      <c r="M2618" t="inlineStr">
        <is>
          <t>NY, IL, MA</t>
        </is>
      </c>
      <c r="N2618" t="inlineStr">
        <is>
          <t>No</t>
        </is>
      </c>
      <c r="O2618" t="inlineStr">
        <is>
          <t>Not stated</t>
        </is>
      </c>
      <c r="Q2618" s="9" t="inlineStr">
        <is>
          <t>https://grantcue.com/foundations/the-new-covenant-foundation-752820210</t>
        </is>
      </c>
    </row>
    <row r="2619">
      <c r="A2619">
        <f>IF($E2619=$E2618,$A2618+1,1)</f>
        <v/>
      </c>
      <c r="B2619" t="inlineStr">
        <is>
          <t>BAR-YADIN FAMILY FOUNDATION</t>
        </is>
      </c>
      <c r="C2619" t="inlineStr">
        <is>
          <t>45-3956521</t>
        </is>
      </c>
      <c r="D2619" t="inlineStr">
        <is>
          <t>Texas</t>
        </is>
      </c>
      <c r="E2619" t="inlineStr">
        <is>
          <t>TX</t>
        </is>
      </c>
      <c r="F2619" t="n">
        <v>2024</v>
      </c>
      <c r="G2619" t="n">
        <v>1</v>
      </c>
      <c r="H2619" s="13" t="n">
        <v>2009955</v>
      </c>
      <c r="I2619" s="12" t="n">
        <v>26</v>
      </c>
      <c r="J2619" s="13" t="n">
        <v>24000</v>
      </c>
      <c r="K2619" s="13">
        <f>IFERROR($H2619/$I2619,"")</f>
        <v/>
      </c>
      <c r="L2619" s="13" t="n">
        <v>933600</v>
      </c>
      <c r="M2619" t="inlineStr">
        <is>
          <t>NY, DC, NC</t>
        </is>
      </c>
      <c r="N2619" t="inlineStr">
        <is>
          <t>No</t>
        </is>
      </c>
      <c r="O2619" t="inlineStr">
        <is>
          <t>Not stated</t>
        </is>
      </c>
      <c r="Q2619" s="9" t="inlineStr">
        <is>
          <t>https://grantcue.com/foundations/bar-yadin-family-foundation-453956521</t>
        </is>
      </c>
    </row>
    <row r="2620">
      <c r="A2620">
        <f>IF($E2620=$E2619,$A2619+1,1)</f>
        <v/>
      </c>
      <c r="B2620" t="inlineStr">
        <is>
          <t>JOHN A &amp; MARY POLLOCK YANTA MEMORIAL TR</t>
        </is>
      </c>
      <c r="C2620" t="inlineStr">
        <is>
          <t>45-6730024</t>
        </is>
      </c>
      <c r="D2620" t="inlineStr">
        <is>
          <t>Texas</t>
        </is>
      </c>
      <c r="E2620" t="inlineStr">
        <is>
          <t>TX</t>
        </is>
      </c>
      <c r="F2620" t="n">
        <v>2025</v>
      </c>
      <c r="G2620" t="n">
        <v>2</v>
      </c>
      <c r="H2620" s="13" t="n">
        <v>2006893</v>
      </c>
      <c r="I2620" s="12" t="n">
        <v>11</v>
      </c>
      <c r="J2620" s="13" t="n">
        <v>105180</v>
      </c>
      <c r="K2620" s="13">
        <f>IFERROR($H2620/$I2620,"")</f>
        <v/>
      </c>
      <c r="L2620" s="13" t="n">
        <v>660675</v>
      </c>
      <c r="M2620" t="inlineStr">
        <is>
          <t>IL</t>
        </is>
      </c>
      <c r="N2620" t="inlineStr">
        <is>
          <t>No</t>
        </is>
      </c>
      <c r="O2620" t="inlineStr">
        <is>
          <t>Not stated</t>
        </is>
      </c>
      <c r="Q2620" s="9" t="inlineStr">
        <is>
          <t>https://grantcue.com/foundations/john-a-and-mary-pollock-yanta-memorial-tr-456730024</t>
        </is>
      </c>
    </row>
    <row r="2621">
      <c r="A2621">
        <f>IF($E2621=$E2620,$A2620+1,1)</f>
        <v/>
      </c>
      <c r="B2621" t="inlineStr">
        <is>
          <t>MARY POTISHMAN LARD TRUST</t>
        </is>
      </c>
      <c r="C2621" t="inlineStr">
        <is>
          <t>75-6210697</t>
        </is>
      </c>
      <c r="D2621" t="inlineStr">
        <is>
          <t>Texas</t>
        </is>
      </c>
      <c r="E2621" t="inlineStr">
        <is>
          <t>TX</t>
        </is>
      </c>
      <c r="F2621" t="n">
        <v>2024</v>
      </c>
      <c r="G2621" t="n">
        <v>1</v>
      </c>
      <c r="H2621" s="13" t="n">
        <v>2002500</v>
      </c>
      <c r="I2621" s="12" t="n">
        <v>94</v>
      </c>
      <c r="J2621" s="13" t="n">
        <v>10000</v>
      </c>
      <c r="K2621" s="13">
        <f>IFERROR($H2621/$I2621,"")</f>
        <v/>
      </c>
      <c r="L2621" s="13" t="n">
        <v>150000</v>
      </c>
      <c r="M2621" t="inlineStr">
        <is>
          <t>FL, MN, GA</t>
        </is>
      </c>
      <c r="N2621" t="inlineStr">
        <is>
          <t>Yes</t>
        </is>
      </c>
      <c r="O2621" t="inlineStr">
        <is>
          <t>Not stated</t>
        </is>
      </c>
      <c r="Q2621" s="9" t="inlineStr">
        <is>
          <t>https://grantcue.com/foundations/mary-potishman-lard-trust-walker-c-friedman-co-trustee-756210697</t>
        </is>
      </c>
    </row>
    <row r="2622">
      <c r="A2622">
        <f>IF($E2622=$E2621,$A2621+1,1)</f>
        <v/>
      </c>
      <c r="B2622" t="inlineStr">
        <is>
          <t>The Imus Ranch Inc</t>
        </is>
      </c>
      <c r="C2622" t="inlineStr">
        <is>
          <t>13-3997308</t>
        </is>
      </c>
      <c r="D2622" t="inlineStr">
        <is>
          <t>Texas</t>
        </is>
      </c>
      <c r="E2622" t="inlineStr">
        <is>
          <t>TX</t>
        </is>
      </c>
      <c r="F2622" t="n">
        <v>2025</v>
      </c>
      <c r="G2622" t="n">
        <v>2</v>
      </c>
      <c r="H2622" s="13" t="n">
        <v>2002030</v>
      </c>
      <c r="I2622" s="12" t="n">
        <v>17</v>
      </c>
      <c r="J2622" s="13" t="n">
        <v>100000</v>
      </c>
      <c r="K2622" s="13">
        <f>IFERROR($H2622/$I2622,"")</f>
        <v/>
      </c>
      <c r="L2622" s="13" t="n">
        <v>275000</v>
      </c>
      <c r="M2622" t="inlineStr">
        <is>
          <t>GA, NY, FL</t>
        </is>
      </c>
      <c r="N2622" t="inlineStr">
        <is>
          <t>No</t>
        </is>
      </c>
      <c r="O2622" t="inlineStr">
        <is>
          <t>Not stated</t>
        </is>
      </c>
      <c r="Q2622" s="9" t="inlineStr">
        <is>
          <t>https://grantcue.com/foundations/the-imus-ranch-inc-133997308</t>
        </is>
      </c>
    </row>
    <row r="2623">
      <c r="A2623">
        <f>IF($E2623=$E2622,$A2622+1,1)</f>
        <v/>
      </c>
      <c r="B2623" t="inlineStr">
        <is>
          <t>HELEN GREATHOUSE CHARITABLE TRUST</t>
        </is>
      </c>
      <c r="C2623" t="inlineStr">
        <is>
          <t>75-2691859</t>
        </is>
      </c>
      <c r="D2623" t="inlineStr">
        <is>
          <t>Texas</t>
        </is>
      </c>
      <c r="E2623" t="inlineStr">
        <is>
          <t>TX</t>
        </is>
      </c>
      <c r="F2623" t="n">
        <v>2024</v>
      </c>
      <c r="G2623" t="n">
        <v>1</v>
      </c>
      <c r="H2623" s="13" t="n">
        <v>2000000</v>
      </c>
      <c r="I2623" s="12" t="n">
        <v>66</v>
      </c>
      <c r="J2623" s="13" t="n">
        <v>20000</v>
      </c>
      <c r="K2623" s="13">
        <f>IFERROR($H2623/$I2623,"")</f>
        <v/>
      </c>
      <c r="L2623" s="13" t="n">
        <v>300000</v>
      </c>
      <c r="M2623" t="inlineStr">
        <is>
          <t>DC, CA</t>
        </is>
      </c>
      <c r="N2623" t="inlineStr">
        <is>
          <t>Yes</t>
        </is>
      </c>
      <c r="O2623" t="inlineStr">
        <is>
          <t>Yes</t>
        </is>
      </c>
      <c r="Q2623" s="9" t="inlineStr">
        <is>
          <t>https://grantcue.com/foundations/helen-greathouse-charitable-trust-752691859</t>
        </is>
      </c>
    </row>
    <row r="2624">
      <c r="A2624">
        <f>IF($E2624=$E2623,$A2623+1,1)</f>
        <v/>
      </c>
      <c r="B2624" t="inlineStr">
        <is>
          <t>DON &amp; COLLETTA MCMILLIAN FOUNDATION</t>
        </is>
      </c>
      <c r="C2624" t="inlineStr">
        <is>
          <t>76-0364247</t>
        </is>
      </c>
      <c r="D2624" t="inlineStr">
        <is>
          <t>Texas</t>
        </is>
      </c>
      <c r="E2624" t="inlineStr">
        <is>
          <t>TX</t>
        </is>
      </c>
      <c r="F2624" t="n">
        <v>2023</v>
      </c>
      <c r="G2624" t="n">
        <v>1</v>
      </c>
      <c r="H2624" s="13" t="n">
        <v>2000000</v>
      </c>
      <c r="I2624" s="12" t="n">
        <v>45</v>
      </c>
      <c r="J2624" s="13" t="n">
        <v>19000</v>
      </c>
      <c r="K2624" s="13">
        <f>IFERROR($H2624/$I2624,"")</f>
        <v/>
      </c>
      <c r="L2624" s="13" t="n">
        <v>364000</v>
      </c>
      <c r="M2624" t="inlineStr">
        <is>
          <t>NM, TN, KY</t>
        </is>
      </c>
      <c r="N2624" t="inlineStr">
        <is>
          <t>Yes</t>
        </is>
      </c>
      <c r="O2624" t="inlineStr">
        <is>
          <t>Yes</t>
        </is>
      </c>
      <c r="Q2624" s="9" t="inlineStr">
        <is>
          <t>https://grantcue.com/foundations/don-and-colletta-mcmillian-foundation-760364247</t>
        </is>
      </c>
    </row>
    <row r="2625">
      <c r="A2625">
        <f>IF($E2625=$E2624,$A2624+1,1)</f>
        <v/>
      </c>
      <c r="B2625" t="inlineStr">
        <is>
          <t>Bhutada Family Foundation</t>
        </is>
      </c>
      <c r="C2625" t="inlineStr">
        <is>
          <t>20-2051596</t>
        </is>
      </c>
      <c r="D2625" t="inlineStr">
        <is>
          <t>Texas</t>
        </is>
      </c>
      <c r="E2625" t="inlineStr">
        <is>
          <t>TX</t>
        </is>
      </c>
      <c r="F2625" t="n">
        <v>2024</v>
      </c>
      <c r="G2625" t="n">
        <v>2</v>
      </c>
      <c r="H2625" s="13" t="n">
        <v>1975713</v>
      </c>
      <c r="I2625" s="12" t="n">
        <v>31</v>
      </c>
      <c r="J2625" s="13" t="n">
        <v>10000</v>
      </c>
      <c r="K2625" s="13">
        <f>IFERROR($H2625/$I2625,"")</f>
        <v/>
      </c>
      <c r="L2625" s="13" t="n">
        <v>912211</v>
      </c>
      <c r="M2625" t="inlineStr">
        <is>
          <t>FL, CA, NJ</t>
        </is>
      </c>
      <c r="N2625" t="inlineStr">
        <is>
          <t>No</t>
        </is>
      </c>
      <c r="O2625" t="inlineStr">
        <is>
          <t>Not stated</t>
        </is>
      </c>
      <c r="Q2625" s="9" t="inlineStr">
        <is>
          <t>https://grantcue.com/foundations/bhutada-family-foundation-202051596</t>
        </is>
      </c>
    </row>
    <row r="2626">
      <c r="A2626">
        <f>IF($E2626=$E2625,$A2625+1,1)</f>
        <v/>
      </c>
      <c r="B2626" t="inlineStr">
        <is>
          <t>THE COVALENT FOUNDATION</t>
        </is>
      </c>
      <c r="C2626" t="inlineStr">
        <is>
          <t>47-5067002</t>
        </is>
      </c>
      <c r="D2626" t="inlineStr">
        <is>
          <t>Texas</t>
        </is>
      </c>
      <c r="E2626" t="inlineStr">
        <is>
          <t>TX</t>
        </is>
      </c>
      <c r="F2626" t="n">
        <v>2025</v>
      </c>
      <c r="G2626" t="n">
        <v>2</v>
      </c>
      <c r="H2626" s="13" t="n">
        <v>1970869</v>
      </c>
      <c r="I2626" s="12" t="n">
        <v>12</v>
      </c>
      <c r="J2626" s="13" t="n">
        <v>97500</v>
      </c>
      <c r="K2626" s="13">
        <f>IFERROR($H2626/$I2626,"")</f>
        <v/>
      </c>
      <c r="L2626" s="13" t="n">
        <v>699907</v>
      </c>
      <c r="M2626" t="inlineStr">
        <is>
          <t>NY, VA</t>
        </is>
      </c>
      <c r="N2626" t="inlineStr">
        <is>
          <t>No</t>
        </is>
      </c>
      <c r="O2626" t="inlineStr">
        <is>
          <t>Not stated</t>
        </is>
      </c>
      <c r="Q2626" s="9" t="inlineStr">
        <is>
          <t>https://grantcue.com/foundations/the-covalent-foundation-c-o-sterling-foundation-management-llc-475067002</t>
        </is>
      </c>
    </row>
    <row r="2627">
      <c r="A2627">
        <f>IF($E2627=$E2626,$A2626+1,1)</f>
        <v/>
      </c>
      <c r="B2627" t="inlineStr">
        <is>
          <t>DIRECTORS FOUNDATION</t>
        </is>
      </c>
      <c r="C2627" t="inlineStr">
        <is>
          <t>46-3081716</t>
        </is>
      </c>
      <c r="D2627" t="inlineStr">
        <is>
          <t>Texas</t>
        </is>
      </c>
      <c r="E2627" t="inlineStr">
        <is>
          <t>TX</t>
        </is>
      </c>
      <c r="F2627" t="n">
        <v>2024</v>
      </c>
      <c r="G2627" t="n">
        <v>1</v>
      </c>
      <c r="H2627" s="13" t="n">
        <v>1964319</v>
      </c>
      <c r="I2627" s="12" t="n">
        <v>29</v>
      </c>
      <c r="J2627" s="13" t="n">
        <v>25000</v>
      </c>
      <c r="K2627" s="13">
        <f>IFERROR($H2627/$I2627,"")</f>
        <v/>
      </c>
      <c r="L2627" s="13" t="n">
        <v>762209</v>
      </c>
      <c r="M2627" t="inlineStr">
        <is>
          <t>MN, KY</t>
        </is>
      </c>
      <c r="N2627" t="inlineStr">
        <is>
          <t>Yes</t>
        </is>
      </c>
      <c r="O2627" t="inlineStr">
        <is>
          <t>Yes</t>
        </is>
      </c>
      <c r="P2627" s="9" t="inlineStr">
        <is>
          <t>https://www.directorsfoundation.org/</t>
        </is>
      </c>
      <c r="Q2627" s="9" t="inlineStr">
        <is>
          <t>https://grantcue.com/foundations/directors-foundation-463081716</t>
        </is>
      </c>
    </row>
    <row r="2628">
      <c r="A2628">
        <f>IF($E2628=$E2627,$A2627+1,1)</f>
        <v/>
      </c>
      <c r="B2628" t="inlineStr">
        <is>
          <t>CHARLES JAGO ELDER FOUNDATION</t>
        </is>
      </c>
      <c r="C2628" t="inlineStr">
        <is>
          <t>76-0234657</t>
        </is>
      </c>
      <c r="D2628" t="inlineStr">
        <is>
          <t>Texas</t>
        </is>
      </c>
      <c r="E2628" t="inlineStr">
        <is>
          <t>TX</t>
        </is>
      </c>
      <c r="F2628" t="n">
        <v>2024</v>
      </c>
      <c r="G2628" t="n">
        <v>2</v>
      </c>
      <c r="H2628" s="13" t="n">
        <v>1947014</v>
      </c>
      <c r="I2628" s="12" t="n">
        <v>25</v>
      </c>
      <c r="J2628" s="13" t="n">
        <v>30000</v>
      </c>
      <c r="K2628" s="13">
        <f>IFERROR($H2628/$I2628,"")</f>
        <v/>
      </c>
      <c r="L2628" s="13" t="n">
        <v>344590</v>
      </c>
      <c r="M2628" t="inlineStr">
        <is>
          <t>GA, MI</t>
        </is>
      </c>
      <c r="N2628" t="inlineStr">
        <is>
          <t>Yes</t>
        </is>
      </c>
      <c r="O2628" t="inlineStr">
        <is>
          <t>Yes</t>
        </is>
      </c>
      <c r="Q2628" s="9" t="inlineStr">
        <is>
          <t>https://grantcue.com/foundations/charles-jago-elder-foundation-760234657</t>
        </is>
      </c>
    </row>
    <row r="2629">
      <c r="A2629">
        <f>IF($E2629=$E2628,$A2628+1,1)</f>
        <v/>
      </c>
      <c r="B2629" t="inlineStr">
        <is>
          <t>WILLIAM E SCOTT FOUNDATION</t>
        </is>
      </c>
      <c r="C2629" t="inlineStr">
        <is>
          <t>75-6024661</t>
        </is>
      </c>
      <c r="D2629" t="inlineStr">
        <is>
          <t>Texas</t>
        </is>
      </c>
      <c r="E2629" t="inlineStr">
        <is>
          <t>TX</t>
        </is>
      </c>
      <c r="F2629" t="n">
        <v>2024</v>
      </c>
      <c r="G2629" t="n">
        <v>1</v>
      </c>
      <c r="H2629" s="13" t="n">
        <v>1944400</v>
      </c>
      <c r="I2629" s="12" t="n">
        <v>24</v>
      </c>
      <c r="J2629" s="13" t="n">
        <v>27500</v>
      </c>
      <c r="K2629" s="13">
        <f>IFERROR($H2629/$I2629,"")</f>
        <v/>
      </c>
      <c r="L2629" s="13" t="n">
        <v>450000</v>
      </c>
      <c r="M2629" t="inlineStr">
        <is>
          <t>CO</t>
        </is>
      </c>
      <c r="N2629" t="inlineStr">
        <is>
          <t>Yes</t>
        </is>
      </c>
      <c r="O2629" t="inlineStr">
        <is>
          <t>Not stated</t>
        </is>
      </c>
      <c r="Q2629" s="9" t="inlineStr">
        <is>
          <t>https://grantcue.com/foundations/william-e-scott-foundation-756024661</t>
        </is>
      </c>
    </row>
    <row r="2630">
      <c r="A2630">
        <f>IF($E2630=$E2629,$A2629+1,1)</f>
        <v/>
      </c>
      <c r="B2630" t="inlineStr">
        <is>
          <t>POTTS AND SIBLEY FOUNDATION</t>
        </is>
      </c>
      <c r="C2630" t="inlineStr">
        <is>
          <t>75-6081070</t>
        </is>
      </c>
      <c r="D2630" t="inlineStr">
        <is>
          <t>Texas</t>
        </is>
      </c>
      <c r="E2630" t="inlineStr">
        <is>
          <t>TX</t>
        </is>
      </c>
      <c r="F2630" t="n">
        <v>2024</v>
      </c>
      <c r="G2630" t="n">
        <v>1</v>
      </c>
      <c r="H2630" s="13" t="n">
        <v>1935500</v>
      </c>
      <c r="I2630" s="12" t="n">
        <v>40</v>
      </c>
      <c r="J2630" s="13" t="n">
        <v>40000</v>
      </c>
      <c r="K2630" s="13">
        <f>IFERROR($H2630/$I2630,"")</f>
        <v/>
      </c>
      <c r="L2630" s="13" t="n">
        <v>140000</v>
      </c>
      <c r="M2630" t="inlineStr">
        <is>
          <t>MA</t>
        </is>
      </c>
      <c r="N2630" t="inlineStr">
        <is>
          <t>No</t>
        </is>
      </c>
      <c r="O2630" t="inlineStr">
        <is>
          <t>Yes</t>
        </is>
      </c>
      <c r="Q2630" s="9" t="inlineStr">
        <is>
          <t>https://grantcue.com/foundations/potts-and-sibley-foundation-756081070</t>
        </is>
      </c>
    </row>
    <row r="2631">
      <c r="A2631">
        <f>IF($E2631=$E2630,$A2630+1,1)</f>
        <v/>
      </c>
      <c r="B2631" t="inlineStr">
        <is>
          <t>MARSHALL FAMILY FOUNDATION</t>
        </is>
      </c>
      <c r="C2631" t="inlineStr">
        <is>
          <t>99-2718530</t>
        </is>
      </c>
      <c r="D2631" t="inlineStr">
        <is>
          <t>Texas</t>
        </is>
      </c>
      <c r="E2631" t="inlineStr">
        <is>
          <t>TX</t>
        </is>
      </c>
      <c r="F2631" t="n">
        <v>2025</v>
      </c>
      <c r="G2631" t="n">
        <v>2</v>
      </c>
      <c r="H2631" s="13" t="n">
        <v>1926189</v>
      </c>
      <c r="I2631" s="12" t="n">
        <v>26</v>
      </c>
      <c r="J2631" s="13" t="n">
        <v>18382.5</v>
      </c>
      <c r="K2631" s="13">
        <f>IFERROR($H2631/$I2631,"")</f>
        <v/>
      </c>
      <c r="L2631" s="13" t="n">
        <v>496248</v>
      </c>
      <c r="M2631" t="inlineStr">
        <is>
          <t>VA, UT, OR</t>
        </is>
      </c>
      <c r="N2631" t="inlineStr">
        <is>
          <t>No</t>
        </is>
      </c>
      <c r="O2631" t="inlineStr">
        <is>
          <t>Not stated</t>
        </is>
      </c>
      <c r="Q2631" s="9" t="inlineStr">
        <is>
          <t>https://grantcue.com/foundations/marshall-family-foundation-992718530</t>
        </is>
      </c>
    </row>
    <row r="2632">
      <c r="A2632">
        <f>IF($E2632=$E2631,$A2631+1,1)</f>
        <v/>
      </c>
      <c r="B2632" t="inlineStr">
        <is>
          <t>MARGARET GILL CLEMENTS FOUNDATION</t>
        </is>
      </c>
      <c r="C2632" t="inlineStr">
        <is>
          <t>73-1645120</t>
        </is>
      </c>
      <c r="D2632" t="inlineStr">
        <is>
          <t>Texas</t>
        </is>
      </c>
      <c r="E2632" t="inlineStr">
        <is>
          <t>TX</t>
        </is>
      </c>
      <c r="F2632" t="n">
        <v>2025</v>
      </c>
      <c r="G2632" t="n">
        <v>2</v>
      </c>
      <c r="H2632" s="13" t="n">
        <v>1924600</v>
      </c>
      <c r="I2632" s="12" t="n">
        <v>25</v>
      </c>
      <c r="J2632" s="13" t="n">
        <v>50000</v>
      </c>
      <c r="K2632" s="13">
        <f>IFERROR($H2632/$I2632,"")</f>
        <v/>
      </c>
      <c r="L2632" s="13" t="n">
        <v>1000000</v>
      </c>
      <c r="M2632" t="inlineStr">
        <is>
          <t>GA, CO, TN</t>
        </is>
      </c>
      <c r="N2632" t="inlineStr">
        <is>
          <t>No</t>
        </is>
      </c>
      <c r="O2632" t="inlineStr">
        <is>
          <t>Not stated</t>
        </is>
      </c>
      <c r="Q2632" s="9" t="inlineStr">
        <is>
          <t>https://grantcue.com/foundations/margaret-gill-clements-foundation-731645120</t>
        </is>
      </c>
    </row>
    <row r="2633">
      <c r="A2633">
        <f>IF($E2633=$E2632,$A2632+1,1)</f>
        <v/>
      </c>
      <c r="B2633" t="inlineStr">
        <is>
          <t>WM &amp; CATHERINE BRYCE MEMORIAL FUND XXXXX3001</t>
        </is>
      </c>
      <c r="C2633" t="inlineStr">
        <is>
          <t>75-6013845</t>
        </is>
      </c>
      <c r="D2633" t="inlineStr">
        <is>
          <t>Texas</t>
        </is>
      </c>
      <c r="E2633" t="inlineStr">
        <is>
          <t>TX</t>
        </is>
      </c>
      <c r="F2633" t="n">
        <v>2024</v>
      </c>
      <c r="G2633" t="n">
        <v>2</v>
      </c>
      <c r="H2633" s="13" t="n">
        <v>1922000</v>
      </c>
      <c r="I2633" s="12" t="n">
        <v>58</v>
      </c>
      <c r="J2633" s="13" t="n">
        <v>25000</v>
      </c>
      <c r="K2633" s="13">
        <f>IFERROR($H2633/$I2633,"")</f>
        <v/>
      </c>
      <c r="L2633" s="13" t="n">
        <v>150000</v>
      </c>
      <c r="N2633" t="inlineStr">
        <is>
          <t>Yes</t>
        </is>
      </c>
      <c r="O2633" t="inlineStr">
        <is>
          <t>Not stated</t>
        </is>
      </c>
      <c r="Q2633" s="9" t="inlineStr">
        <is>
          <t>https://grantcue.com/foundations/wm-and-catherine-bryce-memorial-fund-xxxxx3001-756013845</t>
        </is>
      </c>
    </row>
    <row r="2634">
      <c r="A2634">
        <f>IF($E2634=$E2633,$A2633+1,1)</f>
        <v/>
      </c>
      <c r="B2634" t="inlineStr">
        <is>
          <t>WINN FAMILY FOUNDATION</t>
        </is>
      </c>
      <c r="C2634" t="inlineStr">
        <is>
          <t>45-2606351</t>
        </is>
      </c>
      <c r="D2634" t="inlineStr">
        <is>
          <t>Texas</t>
        </is>
      </c>
      <c r="E2634" t="inlineStr">
        <is>
          <t>TX</t>
        </is>
      </c>
      <c r="F2634" t="n">
        <v>2024</v>
      </c>
      <c r="G2634" t="n">
        <v>1</v>
      </c>
      <c r="H2634" s="13" t="n">
        <v>1916175</v>
      </c>
      <c r="I2634" s="12" t="n">
        <v>14</v>
      </c>
      <c r="J2634" s="13" t="n">
        <v>87500</v>
      </c>
      <c r="K2634" s="13">
        <f>IFERROR($H2634/$I2634,"")</f>
        <v/>
      </c>
      <c r="L2634" s="13" t="n">
        <v>525988</v>
      </c>
      <c r="M2634" t="inlineStr">
        <is>
          <t>NY, AZ</t>
        </is>
      </c>
      <c r="N2634" t="inlineStr">
        <is>
          <t>No</t>
        </is>
      </c>
      <c r="O2634" t="inlineStr">
        <is>
          <t>Not stated</t>
        </is>
      </c>
      <c r="Q2634" s="9" t="inlineStr">
        <is>
          <t>https://grantcue.com/foundations/winn-family-foundation-452606351</t>
        </is>
      </c>
    </row>
    <row r="2635">
      <c r="A2635">
        <f>IF($E2635=$E2634,$A2634+1,1)</f>
        <v/>
      </c>
      <c r="B2635" t="inlineStr">
        <is>
          <t>EMMETT AND MIRIAM MCCOY FOUNDATION</t>
        </is>
      </c>
      <c r="C2635" t="inlineStr">
        <is>
          <t>74-2686146</t>
        </is>
      </c>
      <c r="D2635" t="inlineStr">
        <is>
          <t>Texas</t>
        </is>
      </c>
      <c r="E2635" t="inlineStr">
        <is>
          <t>TX</t>
        </is>
      </c>
      <c r="F2635" t="n">
        <v>2024</v>
      </c>
      <c r="G2635" t="n">
        <v>1</v>
      </c>
      <c r="H2635" s="13" t="n">
        <v>1915979</v>
      </c>
      <c r="I2635" s="12" t="n">
        <v>7</v>
      </c>
      <c r="J2635" s="13" t="n">
        <v>100000</v>
      </c>
      <c r="K2635" s="13">
        <f>IFERROR($H2635/$I2635,"")</f>
        <v/>
      </c>
      <c r="L2635" s="13" t="n">
        <v>1484829</v>
      </c>
      <c r="N2635" t="inlineStr">
        <is>
          <t>No</t>
        </is>
      </c>
      <c r="O2635" t="inlineStr">
        <is>
          <t>Not stated</t>
        </is>
      </c>
      <c r="Q2635" s="9" t="inlineStr">
        <is>
          <t>https://grantcue.com/foundations/emmett-and-miriam-mccoy-foundation-742686146</t>
        </is>
      </c>
    </row>
    <row r="2636">
      <c r="A2636">
        <f>IF($E2636=$E2635,$A2635+1,1)</f>
        <v/>
      </c>
      <c r="B2636" t="inlineStr">
        <is>
          <t>Art and Eva Camunez Tucker Foundation</t>
        </is>
      </c>
      <c r="C2636" t="inlineStr">
        <is>
          <t>75-2490509</t>
        </is>
      </c>
      <c r="D2636" t="inlineStr">
        <is>
          <t>Texas</t>
        </is>
      </c>
      <c r="E2636" t="inlineStr">
        <is>
          <t>TX</t>
        </is>
      </c>
      <c r="F2636" t="n">
        <v>2025</v>
      </c>
      <c r="G2636" t="n">
        <v>2</v>
      </c>
      <c r="H2636" s="13" t="n">
        <v>1911183</v>
      </c>
      <c r="I2636" s="12" t="n">
        <v>65</v>
      </c>
      <c r="J2636" s="13" t="n">
        <v>21994</v>
      </c>
      <c r="K2636" s="13">
        <f>IFERROR($H2636/$I2636,"")</f>
        <v/>
      </c>
      <c r="L2636" s="13" t="n">
        <v>250000</v>
      </c>
      <c r="N2636" t="inlineStr">
        <is>
          <t>Yes</t>
        </is>
      </c>
      <c r="O2636" t="inlineStr">
        <is>
          <t>Yes</t>
        </is>
      </c>
      <c r="Q2636" s="9" t="inlineStr">
        <is>
          <t>https://grantcue.com/foundations/art-and-eva-camunez-tucker-foundation-752490509</t>
        </is>
      </c>
    </row>
    <row r="2637">
      <c r="A2637">
        <f>IF($E2637=$E2636,$A2636+1,1)</f>
        <v/>
      </c>
      <c r="B2637" t="inlineStr">
        <is>
          <t>ZEPHYR FOUNDATION</t>
        </is>
      </c>
      <c r="C2637" t="inlineStr">
        <is>
          <t>75-2647195</t>
        </is>
      </c>
      <c r="D2637" t="inlineStr">
        <is>
          <t>Texas</t>
        </is>
      </c>
      <c r="E2637" t="inlineStr">
        <is>
          <t>TX</t>
        </is>
      </c>
      <c r="F2637" t="n">
        <v>2025</v>
      </c>
      <c r="G2637" t="n">
        <v>2</v>
      </c>
      <c r="H2637" s="13" t="n">
        <v>1908000</v>
      </c>
      <c r="I2637" s="12" t="n">
        <v>17</v>
      </c>
      <c r="J2637" s="13" t="n">
        <v>75000</v>
      </c>
      <c r="K2637" s="13">
        <f>IFERROR($H2637/$I2637,"")</f>
        <v/>
      </c>
      <c r="L2637" s="13" t="n">
        <v>352000</v>
      </c>
      <c r="N2637" t="inlineStr">
        <is>
          <t>Yes</t>
        </is>
      </c>
      <c r="O2637" t="inlineStr">
        <is>
          <t>Not stated</t>
        </is>
      </c>
      <c r="Q2637" s="9" t="inlineStr">
        <is>
          <t>https://grantcue.com/foundations/zephyr-foundation-752647195</t>
        </is>
      </c>
    </row>
    <row r="2638">
      <c r="A2638">
        <f>IF($E2638=$E2637,$A2637+1,1)</f>
        <v/>
      </c>
      <c r="B2638" t="inlineStr">
        <is>
          <t>Kittie Nash Groce Trust</t>
        </is>
      </c>
      <c r="C2638" t="inlineStr">
        <is>
          <t>74-6226677</t>
        </is>
      </c>
      <c r="D2638" t="inlineStr">
        <is>
          <t>Texas</t>
        </is>
      </c>
      <c r="E2638" t="inlineStr">
        <is>
          <t>TX</t>
        </is>
      </c>
      <c r="F2638" t="n">
        <v>2024</v>
      </c>
      <c r="G2638" t="n">
        <v>2</v>
      </c>
      <c r="H2638" s="13" t="n">
        <v>1905691</v>
      </c>
      <c r="I2638" s="12" t="n">
        <v>12</v>
      </c>
      <c r="J2638" s="13" t="n">
        <v>130347</v>
      </c>
      <c r="K2638" s="13">
        <f>IFERROR($H2638/$I2638,"")</f>
        <v/>
      </c>
      <c r="L2638" s="13" t="n">
        <v>438443</v>
      </c>
      <c r="M2638" t="inlineStr">
        <is>
          <t>FL</t>
        </is>
      </c>
      <c r="N2638" t="inlineStr">
        <is>
          <t>No</t>
        </is>
      </c>
      <c r="O2638" t="inlineStr">
        <is>
          <t>Not stated</t>
        </is>
      </c>
      <c r="Q2638" s="9" t="inlineStr">
        <is>
          <t>https://grantcue.com/foundations/kittie-nash-groce-trust-746226677</t>
        </is>
      </c>
    </row>
    <row r="2639">
      <c r="A2639">
        <f>IF($E2639=$E2638,$A2638+1,1)</f>
        <v/>
      </c>
      <c r="B2639" t="inlineStr">
        <is>
          <t>Texas Capital Foundation</t>
        </is>
      </c>
      <c r="C2639" t="inlineStr">
        <is>
          <t>88-2108924</t>
        </is>
      </c>
      <c r="D2639" t="inlineStr">
        <is>
          <t>Texas</t>
        </is>
      </c>
      <c r="E2639" t="inlineStr">
        <is>
          <t>TX</t>
        </is>
      </c>
      <c r="F2639" t="n">
        <v>2024</v>
      </c>
      <c r="G2639" t="n">
        <v>1</v>
      </c>
      <c r="H2639" s="13" t="n">
        <v>1903500</v>
      </c>
      <c r="I2639" s="12" t="n">
        <v>99</v>
      </c>
      <c r="J2639" s="13" t="n">
        <v>15000</v>
      </c>
      <c r="K2639" s="13">
        <f>IFERROR($H2639/$I2639,"")</f>
        <v/>
      </c>
      <c r="L2639" s="13" t="n">
        <v>200000</v>
      </c>
      <c r="M2639" t="inlineStr">
        <is>
          <t>GA, KY, KS</t>
        </is>
      </c>
      <c r="N2639" t="inlineStr">
        <is>
          <t>Yes</t>
        </is>
      </c>
      <c r="O2639" t="inlineStr">
        <is>
          <t>Yes</t>
        </is>
      </c>
      <c r="Q2639" s="9" t="inlineStr">
        <is>
          <t>https://grantcue.com/foundations/texas-capital-foundation-882108924</t>
        </is>
      </c>
    </row>
    <row r="2640">
      <c r="A2640">
        <f>IF($E2640=$E2639,$A2639+1,1)</f>
        <v/>
      </c>
      <c r="B2640" t="inlineStr">
        <is>
          <t>HOOD FAMILY FOUNDATION</t>
        </is>
      </c>
      <c r="C2640" t="inlineStr">
        <is>
          <t>83-2224839</t>
        </is>
      </c>
      <c r="D2640" t="inlineStr">
        <is>
          <t>Texas</t>
        </is>
      </c>
      <c r="E2640" t="inlineStr">
        <is>
          <t>TX</t>
        </is>
      </c>
      <c r="F2640" t="n">
        <v>2024</v>
      </c>
      <c r="G2640" t="n">
        <v>1</v>
      </c>
      <c r="H2640" s="13" t="n">
        <v>1902784</v>
      </c>
      <c r="I2640" s="12" t="n">
        <v>34</v>
      </c>
      <c r="J2640" s="13" t="n">
        <v>10000</v>
      </c>
      <c r="K2640" s="13">
        <f>IFERROR($H2640/$I2640,"")</f>
        <v/>
      </c>
      <c r="L2640" s="13" t="n">
        <v>1000000</v>
      </c>
      <c r="M2640" t="inlineStr">
        <is>
          <t>CA, MO, AR</t>
        </is>
      </c>
      <c r="N2640" t="inlineStr">
        <is>
          <t>No</t>
        </is>
      </c>
      <c r="O2640" t="inlineStr">
        <is>
          <t>Not stated</t>
        </is>
      </c>
      <c r="Q2640" s="9" t="inlineStr">
        <is>
          <t>https://grantcue.com/foundations/hood-family-foundation-832224839</t>
        </is>
      </c>
    </row>
    <row r="2641">
      <c r="A2641">
        <f>IF($E2641=$E2640,$A2640+1,1)</f>
        <v/>
      </c>
      <c r="B2641" t="inlineStr">
        <is>
          <t>WWWW FOUNDATION</t>
        </is>
      </c>
      <c r="C2641" t="inlineStr">
        <is>
          <t>20-4750916</t>
        </is>
      </c>
      <c r="D2641" t="inlineStr">
        <is>
          <t>Texas</t>
        </is>
      </c>
      <c r="E2641" t="inlineStr">
        <is>
          <t>TX</t>
        </is>
      </c>
      <c r="F2641" t="n">
        <v>2024</v>
      </c>
      <c r="G2641" t="n">
        <v>1</v>
      </c>
      <c r="H2641" s="13" t="n">
        <v>1900772</v>
      </c>
      <c r="I2641" s="12" t="n">
        <v>16</v>
      </c>
      <c r="J2641" s="13" t="n">
        <v>45000</v>
      </c>
      <c r="K2641" s="13">
        <f>IFERROR($H2641/$I2641,"")</f>
        <v/>
      </c>
      <c r="L2641" s="13" t="n">
        <v>795000</v>
      </c>
      <c r="M2641" t="inlineStr">
        <is>
          <t>AL, CA, VA</t>
        </is>
      </c>
      <c r="N2641" t="inlineStr">
        <is>
          <t>No</t>
        </is>
      </c>
      <c r="O2641" t="inlineStr">
        <is>
          <t>Not stated</t>
        </is>
      </c>
      <c r="Q2641" s="9" t="inlineStr">
        <is>
          <t>https://grantcue.com/foundations/wwww-foundation-204750916</t>
        </is>
      </c>
    </row>
    <row r="2642">
      <c r="A2642">
        <f>IF($E2642=$E2641,$A2641+1,1)</f>
        <v/>
      </c>
      <c r="B2642" t="inlineStr">
        <is>
          <t>LESLEY FAMILY FOUNDATION INC</t>
        </is>
      </c>
      <c r="C2642" t="inlineStr">
        <is>
          <t>75-2936755</t>
        </is>
      </c>
      <c r="D2642" t="inlineStr">
        <is>
          <t>Texas</t>
        </is>
      </c>
      <c r="E2642" t="inlineStr">
        <is>
          <t>TX</t>
        </is>
      </c>
      <c r="F2642" t="n">
        <v>2025</v>
      </c>
      <c r="G2642" t="n">
        <v>2</v>
      </c>
      <c r="H2642" s="13" t="n">
        <v>1898980</v>
      </c>
      <c r="I2642" s="12" t="n">
        <v>59</v>
      </c>
      <c r="J2642" s="13" t="n">
        <v>15000</v>
      </c>
      <c r="K2642" s="13">
        <f>IFERROR($H2642/$I2642,"")</f>
        <v/>
      </c>
      <c r="L2642" s="13" t="n">
        <v>195000</v>
      </c>
      <c r="M2642" t="inlineStr">
        <is>
          <t>CA, HI, SD</t>
        </is>
      </c>
      <c r="N2642" t="inlineStr">
        <is>
          <t>Yes</t>
        </is>
      </c>
      <c r="O2642" t="inlineStr">
        <is>
          <t>Yes</t>
        </is>
      </c>
      <c r="Q2642" s="9" t="inlineStr">
        <is>
          <t>https://grantcue.com/foundations/lesley-family-foundation-inc-752936755</t>
        </is>
      </c>
    </row>
    <row r="2643">
      <c r="A2643">
        <f>IF($E2643=$E2642,$A2642+1,1)</f>
        <v/>
      </c>
      <c r="B2643" t="inlineStr">
        <is>
          <t>KATHLEEN CAILLOUX FAMILY FOUNDATION</t>
        </is>
      </c>
      <c r="C2643" t="inlineStr">
        <is>
          <t>74-2857513</t>
        </is>
      </c>
      <c r="D2643" t="inlineStr">
        <is>
          <t>Texas</t>
        </is>
      </c>
      <c r="E2643" t="inlineStr">
        <is>
          <t>TX</t>
        </is>
      </c>
      <c r="F2643" t="n">
        <v>2025</v>
      </c>
      <c r="G2643" t="n">
        <v>2</v>
      </c>
      <c r="H2643" s="13" t="n">
        <v>1884027</v>
      </c>
      <c r="I2643" s="12" t="n">
        <v>24</v>
      </c>
      <c r="J2643" s="13" t="n">
        <v>15000</v>
      </c>
      <c r="K2643" s="13">
        <f>IFERROR($H2643/$I2643,"")</f>
        <v/>
      </c>
      <c r="L2643" s="13" t="n">
        <v>395600</v>
      </c>
      <c r="M2643" t="inlineStr">
        <is>
          <t>FL</t>
        </is>
      </c>
      <c r="N2643" t="inlineStr">
        <is>
          <t>Yes</t>
        </is>
      </c>
      <c r="O2643" t="inlineStr">
        <is>
          <t>Yes</t>
        </is>
      </c>
      <c r="Q2643" s="9" t="inlineStr">
        <is>
          <t>https://grantcue.com/foundations/kathleen-cailloux-family-foundation-happy-state-bank-and-trust-trustee-742857513</t>
        </is>
      </c>
    </row>
    <row r="2644">
      <c r="A2644">
        <f>IF($E2644=$E2643,$A2643+1,1)</f>
        <v/>
      </c>
      <c r="B2644" t="inlineStr">
        <is>
          <t>WILTON AND EFFIE HEBERT FOUNDATION</t>
        </is>
      </c>
      <c r="C2644" t="inlineStr">
        <is>
          <t>76-0065521</t>
        </is>
      </c>
      <c r="D2644" t="inlineStr">
        <is>
          <t>Texas</t>
        </is>
      </c>
      <c r="E2644" t="inlineStr">
        <is>
          <t>TX</t>
        </is>
      </c>
      <c r="F2644" t="n">
        <v>2025</v>
      </c>
      <c r="G2644" t="n">
        <v>2</v>
      </c>
      <c r="H2644" s="13" t="n">
        <v>1868031</v>
      </c>
      <c r="I2644" s="12" t="n">
        <v>75</v>
      </c>
      <c r="J2644" s="13" t="n">
        <v>17850</v>
      </c>
      <c r="K2644" s="13">
        <f>IFERROR($H2644/$I2644,"")</f>
        <v/>
      </c>
      <c r="L2644" s="13" t="n">
        <v>150000</v>
      </c>
      <c r="N2644" t="inlineStr">
        <is>
          <t>Yes</t>
        </is>
      </c>
      <c r="O2644" t="inlineStr">
        <is>
          <t>Not stated</t>
        </is>
      </c>
      <c r="Q2644" s="9" t="inlineStr">
        <is>
          <t>https://grantcue.com/foundations/wilton-and-effie-hebert-foundation-760065521</t>
        </is>
      </c>
    </row>
    <row r="2645">
      <c r="A2645">
        <f>IF($E2645=$E2644,$A2644+1,1)</f>
        <v/>
      </c>
      <c r="B2645" t="inlineStr">
        <is>
          <t>FELDMAN FOUNDATION TX</t>
        </is>
      </c>
      <c r="C2645" t="inlineStr">
        <is>
          <t>47-4367236</t>
        </is>
      </c>
      <c r="D2645" t="inlineStr">
        <is>
          <t>Texas</t>
        </is>
      </c>
      <c r="E2645" t="inlineStr">
        <is>
          <t>TX</t>
        </is>
      </c>
      <c r="F2645" t="n">
        <v>2024</v>
      </c>
      <c r="G2645" t="n">
        <v>1</v>
      </c>
      <c r="H2645" s="13" t="n">
        <v>1837500</v>
      </c>
      <c r="I2645" s="12" t="n">
        <v>30</v>
      </c>
      <c r="J2645" s="13" t="n">
        <v>33250</v>
      </c>
      <c r="K2645" s="13">
        <f>IFERROR($H2645/$I2645,"")</f>
        <v/>
      </c>
      <c r="L2645" s="13" t="n">
        <v>600000</v>
      </c>
      <c r="M2645" t="inlineStr">
        <is>
          <t>NY, FL, DC</t>
        </is>
      </c>
      <c r="N2645" t="inlineStr">
        <is>
          <t>Yes</t>
        </is>
      </c>
      <c r="O2645" t="inlineStr">
        <is>
          <t>Not stated</t>
        </is>
      </c>
      <c r="Q2645" s="9" t="inlineStr">
        <is>
          <t>https://grantcue.com/foundations/feldman-foundation-tx-474367236</t>
        </is>
      </c>
    </row>
    <row r="2646">
      <c r="A2646">
        <f>IF($E2646=$E2645,$A2645+1,1)</f>
        <v/>
      </c>
      <c r="B2646" t="inlineStr">
        <is>
          <t>HONEY ROCK ENDTIME FOUNDATION</t>
        </is>
      </c>
      <c r="C2646" t="inlineStr">
        <is>
          <t>20-8949343</t>
        </is>
      </c>
      <c r="D2646" t="inlineStr">
        <is>
          <t>Texas</t>
        </is>
      </c>
      <c r="E2646" t="inlineStr">
        <is>
          <t>TX</t>
        </is>
      </c>
      <c r="F2646" t="n">
        <v>2025</v>
      </c>
      <c r="G2646" t="n">
        <v>2</v>
      </c>
      <c r="H2646" s="13" t="n">
        <v>1835400</v>
      </c>
      <c r="I2646" s="12" t="n">
        <v>40</v>
      </c>
      <c r="J2646" s="13" t="n">
        <v>20000</v>
      </c>
      <c r="K2646" s="13">
        <f>IFERROR($H2646/$I2646,"")</f>
        <v/>
      </c>
      <c r="L2646" s="13" t="n">
        <v>200000</v>
      </c>
      <c r="M2646" t="inlineStr">
        <is>
          <t>LA, NY, GA</t>
        </is>
      </c>
      <c r="N2646" t="inlineStr">
        <is>
          <t>No</t>
        </is>
      </c>
      <c r="O2646" t="inlineStr">
        <is>
          <t>Not stated</t>
        </is>
      </c>
      <c r="Q2646" s="9" t="inlineStr">
        <is>
          <t>https://grantcue.com/foundations/honey-rock-endtime-foundation-208949343</t>
        </is>
      </c>
    </row>
    <row r="2647">
      <c r="A2647">
        <f>IF($E2647=$E2646,$A2646+1,1)</f>
        <v/>
      </c>
      <c r="B2647" t="inlineStr">
        <is>
          <t>THE ROCKJENSEN FOUNDATION INC</t>
        </is>
      </c>
      <c r="C2647" t="inlineStr">
        <is>
          <t>20-1823029</t>
        </is>
      </c>
      <c r="D2647" t="inlineStr">
        <is>
          <t>Texas</t>
        </is>
      </c>
      <c r="E2647" t="inlineStr">
        <is>
          <t>TX</t>
        </is>
      </c>
      <c r="F2647" t="n">
        <v>2025</v>
      </c>
      <c r="G2647" t="n">
        <v>2</v>
      </c>
      <c r="H2647" s="13" t="n">
        <v>1827400</v>
      </c>
      <c r="I2647" s="12" t="n">
        <v>43</v>
      </c>
      <c r="J2647" s="13" t="n">
        <v>8400</v>
      </c>
      <c r="K2647" s="13">
        <f>IFERROR($H2647/$I2647,"")</f>
        <v/>
      </c>
      <c r="L2647" s="13" t="n">
        <v>435000</v>
      </c>
      <c r="M2647" t="inlineStr">
        <is>
          <t>DC, IL, CO</t>
        </is>
      </c>
      <c r="N2647" t="inlineStr">
        <is>
          <t>No</t>
        </is>
      </c>
      <c r="O2647" t="inlineStr">
        <is>
          <t>Not stated</t>
        </is>
      </c>
      <c r="Q2647" s="9" t="inlineStr">
        <is>
          <t>https://grantcue.com/foundations/the-rockjensen-foundation-inc-201823029</t>
        </is>
      </c>
    </row>
    <row r="2648">
      <c r="A2648">
        <f>IF($E2648=$E2647,$A2647+1,1)</f>
        <v/>
      </c>
      <c r="B2648" t="inlineStr">
        <is>
          <t>CELANESE FOUNDATION</t>
        </is>
      </c>
      <c r="C2648" t="inlineStr">
        <is>
          <t>45-3766481</t>
        </is>
      </c>
      <c r="D2648" t="inlineStr">
        <is>
          <t>Texas</t>
        </is>
      </c>
      <c r="E2648" t="inlineStr">
        <is>
          <t>TX</t>
        </is>
      </c>
      <c r="F2648" t="n">
        <v>2024</v>
      </c>
      <c r="G2648" t="n">
        <v>1</v>
      </c>
      <c r="H2648" s="13" t="n">
        <v>1814934</v>
      </c>
      <c r="I2648" s="12" t="n">
        <v>1423</v>
      </c>
      <c r="J2648" s="13" t="n">
        <v>238</v>
      </c>
      <c r="K2648" s="13">
        <f>IFERROR($H2648/$I2648,"")</f>
        <v/>
      </c>
      <c r="L2648" s="13" t="n">
        <v>126900</v>
      </c>
      <c r="M2648" t="inlineStr">
        <is>
          <t>MI, NC, KY</t>
        </is>
      </c>
      <c r="N2648" t="inlineStr">
        <is>
          <t>Yes</t>
        </is>
      </c>
      <c r="O2648" t="inlineStr">
        <is>
          <t>Not stated</t>
        </is>
      </c>
      <c r="P2648" s="9" t="inlineStr">
        <is>
          <t>http://foundation.celanese.com/</t>
        </is>
      </c>
      <c r="Q2648" s="9" t="inlineStr">
        <is>
          <t>https://grantcue.com/foundations/celanese-foundation-453766481</t>
        </is>
      </c>
    </row>
    <row r="2649">
      <c r="A2649">
        <f>IF($E2649=$E2648,$A2648+1,1)</f>
        <v/>
      </c>
      <c r="B2649" t="inlineStr">
        <is>
          <t>POLLOCK FOUNDATION</t>
        </is>
      </c>
      <c r="C2649" t="inlineStr">
        <is>
          <t>75-6011985</t>
        </is>
      </c>
      <c r="D2649" t="inlineStr">
        <is>
          <t>Texas</t>
        </is>
      </c>
      <c r="E2649" t="inlineStr">
        <is>
          <t>TX</t>
        </is>
      </c>
      <c r="F2649" t="n">
        <v>2025</v>
      </c>
      <c r="G2649" t="n">
        <v>2</v>
      </c>
      <c r="H2649" s="13" t="n">
        <v>1810000</v>
      </c>
      <c r="I2649" s="12" t="n">
        <v>30</v>
      </c>
      <c r="J2649" s="13" t="n">
        <v>50000</v>
      </c>
      <c r="K2649" s="13">
        <f>IFERROR($H2649/$I2649,"")</f>
        <v/>
      </c>
      <c r="L2649" s="13" t="n">
        <v>150000</v>
      </c>
      <c r="N2649" t="inlineStr">
        <is>
          <t>Yes</t>
        </is>
      </c>
      <c r="O2649" t="inlineStr">
        <is>
          <t>Not stated</t>
        </is>
      </c>
      <c r="Q2649" s="9" t="inlineStr">
        <is>
          <t>https://grantcue.com/foundations/pollock-foundation-756011985</t>
        </is>
      </c>
    </row>
    <row r="2650">
      <c r="A2650">
        <f>IF($E2650=$E2649,$A2649+1,1)</f>
        <v/>
      </c>
      <c r="B2650" t="inlineStr">
        <is>
          <t>AMERICAN DENTAL PARTNERS FOUNDATION INC</t>
        </is>
      </c>
      <c r="C2650" t="inlineStr">
        <is>
          <t>04-3477129</t>
        </is>
      </c>
      <c r="D2650" t="inlineStr">
        <is>
          <t>Texas</t>
        </is>
      </c>
      <c r="E2650" t="inlineStr">
        <is>
          <t>TX</t>
        </is>
      </c>
      <c r="F2650" t="n">
        <v>2023</v>
      </c>
      <c r="G2650" t="n">
        <v>2</v>
      </c>
      <c r="H2650" s="13" t="n">
        <v>1809787</v>
      </c>
      <c r="I2650" s="12" t="n">
        <v>39</v>
      </c>
      <c r="J2650" s="13" t="n">
        <v>25000</v>
      </c>
      <c r="K2650" s="13">
        <f>IFERROR($H2650/$I2650,"")</f>
        <v/>
      </c>
      <c r="L2650" s="13" t="n">
        <v>162123</v>
      </c>
      <c r="M2650" t="inlineStr">
        <is>
          <t>NY, WI, IL</t>
        </is>
      </c>
      <c r="N2650" t="inlineStr">
        <is>
          <t>Yes</t>
        </is>
      </c>
      <c r="O2650" t="inlineStr">
        <is>
          <t>Yes</t>
        </is>
      </c>
      <c r="P2650" s="9" t="inlineStr">
        <is>
          <t>https://www.adpfoundation.org/</t>
        </is>
      </c>
      <c r="Q2650" s="9" t="inlineStr">
        <is>
          <t>https://grantcue.com/foundations/american-dental-partners-foundation-inc-043477129</t>
        </is>
      </c>
    </row>
    <row r="2651">
      <c r="A2651">
        <f>IF($E2651=$E2650,$A2650+1,1)</f>
        <v/>
      </c>
      <c r="B2651" t="inlineStr">
        <is>
          <t>FINIS WELCH FOUNDATION</t>
        </is>
      </c>
      <c r="C2651" t="inlineStr">
        <is>
          <t>27-4470063</t>
        </is>
      </c>
      <c r="D2651" t="inlineStr">
        <is>
          <t>Texas</t>
        </is>
      </c>
      <c r="E2651" t="inlineStr">
        <is>
          <t>TX</t>
        </is>
      </c>
      <c r="F2651" t="n">
        <v>2024</v>
      </c>
      <c r="G2651" t="n">
        <v>3</v>
      </c>
      <c r="H2651" s="13" t="n">
        <v>1806101</v>
      </c>
      <c r="I2651" s="12" t="n">
        <v>115</v>
      </c>
      <c r="J2651" s="13" t="n">
        <v>14461</v>
      </c>
      <c r="K2651" s="13">
        <f>IFERROR($H2651/$I2651,"")</f>
        <v/>
      </c>
      <c r="L2651" s="13" t="n">
        <v>34026</v>
      </c>
      <c r="N2651" t="inlineStr">
        <is>
          <t>No</t>
        </is>
      </c>
      <c r="O2651" t="inlineStr">
        <is>
          <t>Not stated</t>
        </is>
      </c>
      <c r="Q2651" s="9" t="inlineStr">
        <is>
          <t>https://grantcue.com/foundations/finis-welch-foundation-274470063</t>
        </is>
      </c>
    </row>
    <row r="2652">
      <c r="A2652">
        <f>IF($E2652=$E2651,$A2651+1,1)</f>
        <v/>
      </c>
      <c r="B2652" t="inlineStr">
        <is>
          <t>TWILIGHT &amp; MARC FREEDMAN FDN</t>
        </is>
      </c>
      <c r="C2652" t="inlineStr">
        <is>
          <t>76-0683871</t>
        </is>
      </c>
      <c r="D2652" t="inlineStr">
        <is>
          <t>Texas</t>
        </is>
      </c>
      <c r="E2652" t="inlineStr">
        <is>
          <t>TX</t>
        </is>
      </c>
      <c r="F2652" t="n">
        <v>2025</v>
      </c>
      <c r="G2652" t="n">
        <v>2</v>
      </c>
      <c r="H2652" s="13" t="n">
        <v>1802500</v>
      </c>
      <c r="I2652" s="12" t="n">
        <v>58</v>
      </c>
      <c r="J2652" s="13" t="n">
        <v>15000</v>
      </c>
      <c r="K2652" s="13">
        <f>IFERROR($H2652/$I2652,"")</f>
        <v/>
      </c>
      <c r="L2652" s="13" t="n">
        <v>220000</v>
      </c>
      <c r="M2652" t="inlineStr">
        <is>
          <t>DC, NY, TN</t>
        </is>
      </c>
      <c r="N2652" t="inlineStr">
        <is>
          <t>No</t>
        </is>
      </c>
      <c r="O2652" t="inlineStr">
        <is>
          <t>Not stated</t>
        </is>
      </c>
      <c r="Q2652" s="9" t="inlineStr">
        <is>
          <t>https://grantcue.com/foundations/twilight-and-marc-freedman-fdn-760683871</t>
        </is>
      </c>
    </row>
    <row r="2653">
      <c r="A2653">
        <f>IF($E2653=$E2652,$A2652+1,1)</f>
        <v/>
      </c>
      <c r="B2653" t="inlineStr">
        <is>
          <t>KELLY &amp; JEFF DILLARD FAMILY FOUNDATION</t>
        </is>
      </c>
      <c r="C2653" t="inlineStr">
        <is>
          <t>45-4040859</t>
        </is>
      </c>
      <c r="D2653" t="inlineStr">
        <is>
          <t>Texas</t>
        </is>
      </c>
      <c r="E2653" t="inlineStr">
        <is>
          <t>TX</t>
        </is>
      </c>
      <c r="F2653" t="n">
        <v>2024</v>
      </c>
      <c r="G2653" t="n">
        <v>1</v>
      </c>
      <c r="H2653" s="13" t="n">
        <v>1800000</v>
      </c>
      <c r="I2653" s="12" t="n">
        <v>5</v>
      </c>
      <c r="J2653" s="13" t="n">
        <v>200000</v>
      </c>
      <c r="K2653" s="13">
        <f>IFERROR($H2653/$I2653,"")</f>
        <v/>
      </c>
      <c r="L2653" s="13" t="n">
        <v>1210000</v>
      </c>
      <c r="N2653" t="inlineStr">
        <is>
          <t>No</t>
        </is>
      </c>
      <c r="O2653" t="inlineStr">
        <is>
          <t>Not stated</t>
        </is>
      </c>
      <c r="Q2653" s="9" t="inlineStr">
        <is>
          <t>https://grantcue.com/foundations/kelly-and-jeff-dillard-family-foundation-454040859</t>
        </is>
      </c>
    </row>
    <row r="2654">
      <c r="A2654">
        <f>IF($E2654=$E2653,$A2653+1,1)</f>
        <v/>
      </c>
      <c r="B2654" t="inlineStr">
        <is>
          <t>THE WESTERMAN FOUNDATION</t>
        </is>
      </c>
      <c r="C2654" t="inlineStr">
        <is>
          <t>75-2897679</t>
        </is>
      </c>
      <c r="D2654" t="inlineStr">
        <is>
          <t>Texas</t>
        </is>
      </c>
      <c r="E2654" t="inlineStr">
        <is>
          <t>TX</t>
        </is>
      </c>
      <c r="F2654" t="n">
        <v>2024</v>
      </c>
      <c r="G2654" t="n">
        <v>1</v>
      </c>
      <c r="H2654" s="13" t="n">
        <v>1784357</v>
      </c>
      <c r="I2654" s="12" t="n">
        <v>80</v>
      </c>
      <c r="J2654" s="13" t="n">
        <v>20000</v>
      </c>
      <c r="K2654" s="13">
        <f>IFERROR($H2654/$I2654,"")</f>
        <v/>
      </c>
      <c r="L2654" s="13" t="n">
        <v>50000</v>
      </c>
      <c r="M2654" t="inlineStr">
        <is>
          <t>KS, OK, LA</t>
        </is>
      </c>
      <c r="N2654" t="inlineStr">
        <is>
          <t>Yes</t>
        </is>
      </c>
      <c r="O2654" t="inlineStr">
        <is>
          <t>Yes</t>
        </is>
      </c>
      <c r="P2654" s="9" t="inlineStr">
        <is>
          <t>https://thewestermanfoundation.org/</t>
        </is>
      </c>
      <c r="Q2654" s="9" t="inlineStr">
        <is>
          <t>https://grantcue.com/foundations/the-westerman-foundation-752897679</t>
        </is>
      </c>
    </row>
    <row r="2655">
      <c r="A2655">
        <f>IF($E2655=$E2654,$A2654+1,1)</f>
        <v/>
      </c>
      <c r="B2655" t="inlineStr">
        <is>
          <t>THE CAMPBELL FOUNDATION</t>
        </is>
      </c>
      <c r="C2655" t="inlineStr">
        <is>
          <t>75-6256881</t>
        </is>
      </c>
      <c r="D2655" t="inlineStr">
        <is>
          <t>Texas</t>
        </is>
      </c>
      <c r="E2655" t="inlineStr">
        <is>
          <t>TX</t>
        </is>
      </c>
      <c r="F2655" t="n">
        <v>2025</v>
      </c>
      <c r="G2655" t="n">
        <v>2</v>
      </c>
      <c r="H2655" s="13" t="n">
        <v>1780000</v>
      </c>
      <c r="I2655" s="12" t="n">
        <v>48</v>
      </c>
      <c r="J2655" s="13" t="n">
        <v>40000</v>
      </c>
      <c r="K2655" s="13">
        <f>IFERROR($H2655/$I2655,"")</f>
        <v/>
      </c>
      <c r="L2655" s="13" t="n">
        <v>90000</v>
      </c>
      <c r="M2655" t="inlineStr">
        <is>
          <t>LA, CA, PA</t>
        </is>
      </c>
      <c r="N2655" t="inlineStr">
        <is>
          <t>Yes</t>
        </is>
      </c>
      <c r="O2655" t="inlineStr">
        <is>
          <t>Not stated</t>
        </is>
      </c>
      <c r="P2655" s="9" t="inlineStr">
        <is>
          <t>https://thecampbellfoundation.org/</t>
        </is>
      </c>
      <c r="Q2655" s="9" t="inlineStr">
        <is>
          <t>https://grantcue.com/foundations/the-campbell-foundation-756256881</t>
        </is>
      </c>
    </row>
    <row r="2656">
      <c r="A2656">
        <f>IF($E2656=$E2655,$A2655+1,1)</f>
        <v/>
      </c>
      <c r="B2656" t="inlineStr">
        <is>
          <t>THE SUSAN VAUGHAN FOUNDATION INC</t>
        </is>
      </c>
      <c r="C2656" t="inlineStr">
        <is>
          <t>76-0285765</t>
        </is>
      </c>
      <c r="D2656" t="inlineStr">
        <is>
          <t>Texas</t>
        </is>
      </c>
      <c r="E2656" t="inlineStr">
        <is>
          <t>TX</t>
        </is>
      </c>
      <c r="F2656" t="n">
        <v>2024</v>
      </c>
      <c r="G2656" t="n">
        <v>1</v>
      </c>
      <c r="H2656" s="13" t="n">
        <v>1770000</v>
      </c>
      <c r="I2656" s="12" t="n">
        <v>55</v>
      </c>
      <c r="J2656" s="13" t="n">
        <v>15000</v>
      </c>
      <c r="K2656" s="13">
        <f>IFERROR($H2656/$I2656,"")</f>
        <v/>
      </c>
      <c r="L2656" s="13" t="n">
        <v>350000</v>
      </c>
      <c r="M2656" t="inlineStr">
        <is>
          <t>NM, WI, VA</t>
        </is>
      </c>
      <c r="N2656" t="inlineStr">
        <is>
          <t>Yes</t>
        </is>
      </c>
      <c r="O2656" t="inlineStr">
        <is>
          <t>Not stated</t>
        </is>
      </c>
      <c r="Q2656" s="9" t="inlineStr">
        <is>
          <t>https://grantcue.com/foundations/the-susan-vaughan-foundation-inc-760285765</t>
        </is>
      </c>
    </row>
    <row r="2657">
      <c r="A2657">
        <f>IF($E2657=$E2656,$A2656+1,1)</f>
        <v/>
      </c>
      <c r="B2657" t="inlineStr">
        <is>
          <t>APOLLOS CHARITABLE FOUNDATION</t>
        </is>
      </c>
      <c r="C2657" t="inlineStr">
        <is>
          <t>45-3952852</t>
        </is>
      </c>
      <c r="D2657" t="inlineStr">
        <is>
          <t>Texas</t>
        </is>
      </c>
      <c r="E2657" t="inlineStr">
        <is>
          <t>TX</t>
        </is>
      </c>
      <c r="F2657" t="n">
        <v>2025</v>
      </c>
      <c r="G2657" t="n">
        <v>2</v>
      </c>
      <c r="H2657" s="13" t="n">
        <v>1764370</v>
      </c>
      <c r="I2657" s="12" t="n">
        <v>20</v>
      </c>
      <c r="J2657" s="13" t="n">
        <v>50000</v>
      </c>
      <c r="K2657" s="13">
        <f>IFERROR($H2657/$I2657,"")</f>
        <v/>
      </c>
      <c r="L2657" s="13" t="n">
        <v>400000</v>
      </c>
      <c r="M2657" t="inlineStr">
        <is>
          <t>VA, DC</t>
        </is>
      </c>
      <c r="N2657" t="inlineStr">
        <is>
          <t>No</t>
        </is>
      </c>
      <c r="O2657" t="inlineStr">
        <is>
          <t>Not stated</t>
        </is>
      </c>
      <c r="Q2657" s="9" t="inlineStr">
        <is>
          <t>https://grantcue.com/foundations/apollos-charitable-foundation-453952852</t>
        </is>
      </c>
    </row>
    <row r="2658">
      <c r="A2658">
        <f>IF($E2658=$E2657,$A2657+1,1)</f>
        <v/>
      </c>
      <c r="B2658" t="inlineStr">
        <is>
          <t>The Hoglund Foundation</t>
        </is>
      </c>
      <c r="C2658" t="inlineStr">
        <is>
          <t>75-2300978</t>
        </is>
      </c>
      <c r="D2658" t="inlineStr">
        <is>
          <t>Texas</t>
        </is>
      </c>
      <c r="E2658" t="inlineStr">
        <is>
          <t>TX</t>
        </is>
      </c>
      <c r="F2658" t="n">
        <v>2024</v>
      </c>
      <c r="G2658" t="n">
        <v>1</v>
      </c>
      <c r="H2658" s="13" t="n">
        <v>1740031</v>
      </c>
      <c r="I2658" s="12" t="n">
        <v>93</v>
      </c>
      <c r="J2658" s="13" t="n">
        <v>12500</v>
      </c>
      <c r="K2658" s="13">
        <f>IFERROR($H2658/$I2658,"")</f>
        <v/>
      </c>
      <c r="L2658" s="13" t="n">
        <v>135000</v>
      </c>
      <c r="M2658" t="inlineStr">
        <is>
          <t>CO, CA, VA</t>
        </is>
      </c>
      <c r="N2658" t="inlineStr">
        <is>
          <t>Yes</t>
        </is>
      </c>
      <c r="O2658" t="inlineStr">
        <is>
          <t>Yes</t>
        </is>
      </c>
      <c r="P2658" s="9" t="inlineStr">
        <is>
          <t>https://www.hoglundfoundation.org/</t>
        </is>
      </c>
      <c r="Q2658" s="9" t="inlineStr">
        <is>
          <t>https://grantcue.com/foundations/the-hoglund-foundation-752300978</t>
        </is>
      </c>
    </row>
    <row r="2659">
      <c r="A2659">
        <f>IF($E2659=$E2658,$A2658+1,1)</f>
        <v/>
      </c>
      <c r="B2659" t="inlineStr">
        <is>
          <t>PRICE FAMILY FOUNDATION INC</t>
        </is>
      </c>
      <c r="C2659" t="inlineStr">
        <is>
          <t>20-0253270</t>
        </is>
      </c>
      <c r="D2659" t="inlineStr">
        <is>
          <t>Texas</t>
        </is>
      </c>
      <c r="E2659" t="inlineStr">
        <is>
          <t>TX</t>
        </is>
      </c>
      <c r="F2659" t="n">
        <v>2024</v>
      </c>
      <c r="G2659" t="n">
        <v>2</v>
      </c>
      <c r="H2659" s="13" t="n">
        <v>1735000</v>
      </c>
      <c r="I2659" s="12" t="n">
        <v>19</v>
      </c>
      <c r="J2659" s="13" t="n">
        <v>50000</v>
      </c>
      <c r="K2659" s="13">
        <f>IFERROR($H2659/$I2659,"")</f>
        <v/>
      </c>
      <c r="L2659" s="13" t="n">
        <v>400000</v>
      </c>
      <c r="M2659" t="inlineStr">
        <is>
          <t>FL, OH</t>
        </is>
      </c>
      <c r="N2659" t="inlineStr">
        <is>
          <t>No</t>
        </is>
      </c>
      <c r="O2659" t="inlineStr">
        <is>
          <t>Not stated</t>
        </is>
      </c>
      <c r="Q2659" s="9" t="inlineStr">
        <is>
          <t>https://grantcue.com/foundations/price-family-foundation-inc-200253270</t>
        </is>
      </c>
    </row>
    <row r="2660">
      <c r="A2660">
        <f>IF($E2660=$E2659,$A2659+1,1)</f>
        <v/>
      </c>
      <c r="B2660" t="inlineStr">
        <is>
          <t>FRANKEL FAMILY FOUNDATION</t>
        </is>
      </c>
      <c r="C2660" t="inlineStr">
        <is>
          <t>76-0354825</t>
        </is>
      </c>
      <c r="D2660" t="inlineStr">
        <is>
          <t>Texas</t>
        </is>
      </c>
      <c r="E2660" t="inlineStr">
        <is>
          <t>TX</t>
        </is>
      </c>
      <c r="F2660" t="n">
        <v>2025</v>
      </c>
      <c r="G2660" t="n">
        <v>2</v>
      </c>
      <c r="H2660" s="13" t="n">
        <v>1735000</v>
      </c>
      <c r="I2660" s="12" t="n">
        <v>40</v>
      </c>
      <c r="J2660" s="13" t="n">
        <v>25000</v>
      </c>
      <c r="K2660" s="13">
        <f>IFERROR($H2660/$I2660,"")</f>
        <v/>
      </c>
      <c r="L2660" s="13" t="n">
        <v>250000</v>
      </c>
      <c r="M2660" t="inlineStr">
        <is>
          <t>CA, MA, UT</t>
        </is>
      </c>
      <c r="N2660" t="inlineStr">
        <is>
          <t>No</t>
        </is>
      </c>
      <c r="O2660" t="inlineStr">
        <is>
          <t>Not stated</t>
        </is>
      </c>
      <c r="Q2660" s="9" t="inlineStr">
        <is>
          <t>https://grantcue.com/foundations/frankel-family-foundation-760354825</t>
        </is>
      </c>
    </row>
    <row r="2661">
      <c r="A2661">
        <f>IF($E2661=$E2660,$A2660+1,1)</f>
        <v/>
      </c>
      <c r="B2661" t="inlineStr">
        <is>
          <t>WYATT RANCHES FOUNDATION</t>
        </is>
      </c>
      <c r="C2661" t="inlineStr">
        <is>
          <t>36-4794505</t>
        </is>
      </c>
      <c r="D2661" t="inlineStr">
        <is>
          <t>Texas</t>
        </is>
      </c>
      <c r="E2661" t="inlineStr">
        <is>
          <t>TX</t>
        </is>
      </c>
      <c r="F2661" t="n">
        <v>2024</v>
      </c>
      <c r="G2661" t="n">
        <v>1</v>
      </c>
      <c r="H2661" s="13" t="n">
        <v>1728830</v>
      </c>
      <c r="I2661" s="12" t="n">
        <v>31</v>
      </c>
      <c r="J2661" s="13" t="n">
        <v>45000</v>
      </c>
      <c r="K2661" s="13">
        <f>IFERROR($H2661/$I2661,"")</f>
        <v/>
      </c>
      <c r="L2661" s="13" t="n">
        <v>272631</v>
      </c>
      <c r="N2661" t="inlineStr">
        <is>
          <t>No</t>
        </is>
      </c>
      <c r="O2661" t="inlineStr">
        <is>
          <t>Not stated</t>
        </is>
      </c>
      <c r="Q2661" s="9" t="inlineStr">
        <is>
          <t>https://grantcue.com/foundations/wyatt-ranches-foundation-364794505</t>
        </is>
      </c>
    </row>
    <row r="2662">
      <c r="A2662">
        <f>IF($E2662=$E2661,$A2661+1,1)</f>
        <v/>
      </c>
      <c r="B2662" t="inlineStr">
        <is>
          <t>ERNEST L KURTH JR CHARITABLE FOUNDATION</t>
        </is>
      </c>
      <c r="C2662" t="inlineStr">
        <is>
          <t>75-1862248</t>
        </is>
      </c>
      <c r="D2662" t="inlineStr">
        <is>
          <t>Texas</t>
        </is>
      </c>
      <c r="E2662" t="inlineStr">
        <is>
          <t>TX</t>
        </is>
      </c>
      <c r="F2662" t="n">
        <v>2024</v>
      </c>
      <c r="G2662" t="n">
        <v>1</v>
      </c>
      <c r="H2662" s="13" t="n">
        <v>1724914</v>
      </c>
      <c r="I2662" s="12" t="n">
        <v>31</v>
      </c>
      <c r="J2662" s="13" t="n">
        <v>50000</v>
      </c>
      <c r="K2662" s="13">
        <f>IFERROR($H2662/$I2662,"")</f>
        <v/>
      </c>
      <c r="L2662" s="13" t="n">
        <v>147000</v>
      </c>
      <c r="N2662" t="inlineStr">
        <is>
          <t>Yes</t>
        </is>
      </c>
      <c r="O2662" t="inlineStr">
        <is>
          <t>Not stated</t>
        </is>
      </c>
      <c r="Q2662" s="9" t="inlineStr">
        <is>
          <t>https://grantcue.com/foundations/ernest-l-kurth-jr-charitable-foundation-751862248</t>
        </is>
      </c>
    </row>
    <row r="2663">
      <c r="A2663">
        <f>IF($E2663=$E2662,$A2662+1,1)</f>
        <v/>
      </c>
      <c r="B2663" t="inlineStr">
        <is>
          <t>HATTIE MAE LESLEY FOUNDATION INC</t>
        </is>
      </c>
      <c r="C2663" t="inlineStr">
        <is>
          <t>75-2936754</t>
        </is>
      </c>
      <c r="D2663" t="inlineStr">
        <is>
          <t>Texas</t>
        </is>
      </c>
      <c r="E2663" t="inlineStr">
        <is>
          <t>TX</t>
        </is>
      </c>
      <c r="F2663" t="n">
        <v>2025</v>
      </c>
      <c r="G2663" t="n">
        <v>2</v>
      </c>
      <c r="H2663" s="13" t="n">
        <v>1723355</v>
      </c>
      <c r="I2663" s="12" t="n">
        <v>70</v>
      </c>
      <c r="J2663" s="13" t="n">
        <v>23875</v>
      </c>
      <c r="K2663" s="13">
        <f>IFERROR($H2663/$I2663,"")</f>
        <v/>
      </c>
      <c r="L2663" s="13" t="n">
        <v>125000</v>
      </c>
      <c r="M2663" t="inlineStr">
        <is>
          <t>NY, NM, CA</t>
        </is>
      </c>
      <c r="N2663" t="inlineStr">
        <is>
          <t>Yes</t>
        </is>
      </c>
      <c r="O2663" t="inlineStr">
        <is>
          <t>Yes</t>
        </is>
      </c>
      <c r="Q2663" s="9" t="inlineStr">
        <is>
          <t>https://grantcue.com/foundations/hattie-mae-lesley-foundation-inc-752936754</t>
        </is>
      </c>
    </row>
    <row r="2664">
      <c r="A2664">
        <f>IF($E2664=$E2663,$A2663+1,1)</f>
        <v/>
      </c>
      <c r="B2664" t="inlineStr">
        <is>
          <t>CRAIG AND KATHRYN HALL FOUNDATION</t>
        </is>
      </c>
      <c r="C2664" t="inlineStr">
        <is>
          <t>38-2275211</t>
        </is>
      </c>
      <c r="D2664" t="inlineStr">
        <is>
          <t>Texas</t>
        </is>
      </c>
      <c r="E2664" t="inlineStr">
        <is>
          <t>TX</t>
        </is>
      </c>
      <c r="F2664" t="n">
        <v>2024</v>
      </c>
      <c r="G2664" t="n">
        <v>2</v>
      </c>
      <c r="H2664" s="13" t="n">
        <v>1717355</v>
      </c>
      <c r="I2664" s="12" t="n">
        <v>98</v>
      </c>
      <c r="J2664" s="13" t="n">
        <v>5000</v>
      </c>
      <c r="K2664" s="13">
        <f>IFERROR($H2664/$I2664,"")</f>
        <v/>
      </c>
      <c r="L2664" s="13" t="n">
        <v>165000</v>
      </c>
      <c r="M2664" t="inlineStr">
        <is>
          <t>CA, VA, DC</t>
        </is>
      </c>
      <c r="N2664" t="inlineStr">
        <is>
          <t>Yes</t>
        </is>
      </c>
      <c r="O2664" t="inlineStr">
        <is>
          <t>Yes</t>
        </is>
      </c>
      <c r="Q2664" s="9" t="inlineStr">
        <is>
          <t>https://grantcue.com/foundations/craig-and-kathryn-hall-foundation-382275211</t>
        </is>
      </c>
    </row>
    <row r="2665">
      <c r="A2665">
        <f>IF($E2665=$E2664,$A2664+1,1)</f>
        <v/>
      </c>
      <c r="B2665" t="inlineStr">
        <is>
          <t>KCRCW FOUNDATION</t>
        </is>
      </c>
      <c r="C2665" t="inlineStr">
        <is>
          <t>87-3061785</t>
        </is>
      </c>
      <c r="D2665" t="inlineStr">
        <is>
          <t>Texas</t>
        </is>
      </c>
      <c r="E2665" t="inlineStr">
        <is>
          <t>TX</t>
        </is>
      </c>
      <c r="F2665" t="n">
        <v>2024</v>
      </c>
      <c r="G2665" t="n">
        <v>2</v>
      </c>
      <c r="H2665" s="13" t="n">
        <v>1712000</v>
      </c>
      <c r="I2665" s="12" t="n">
        <v>29</v>
      </c>
      <c r="J2665" s="13" t="n">
        <v>25000</v>
      </c>
      <c r="K2665" s="13">
        <f>IFERROR($H2665/$I2665,"")</f>
        <v/>
      </c>
      <c r="L2665" s="13" t="n">
        <v>200000</v>
      </c>
      <c r="N2665" t="inlineStr">
        <is>
          <t>No</t>
        </is>
      </c>
      <c r="O2665" t="inlineStr">
        <is>
          <t>Not stated</t>
        </is>
      </c>
      <c r="Q2665" s="9" t="inlineStr">
        <is>
          <t>https://grantcue.com/foundations/kcrcw-foundation-873061785</t>
        </is>
      </c>
    </row>
    <row r="2666">
      <c r="A2666">
        <f>IF($E2666=$E2665,$A2665+1,1)</f>
        <v/>
      </c>
      <c r="B2666" t="inlineStr">
        <is>
          <t>FOUNDATION FOR TRUTH</t>
        </is>
      </c>
      <c r="C2666" t="inlineStr">
        <is>
          <t>45-2747584</t>
        </is>
      </c>
      <c r="D2666" t="inlineStr">
        <is>
          <t>Texas</t>
        </is>
      </c>
      <c r="E2666" t="inlineStr">
        <is>
          <t>TX</t>
        </is>
      </c>
      <c r="F2666" t="n">
        <v>2024</v>
      </c>
      <c r="G2666" t="n">
        <v>1</v>
      </c>
      <c r="H2666" s="13" t="n">
        <v>1708900</v>
      </c>
      <c r="I2666" s="12" t="n">
        <v>24</v>
      </c>
      <c r="J2666" s="13" t="n">
        <v>43000</v>
      </c>
      <c r="K2666" s="13">
        <f>IFERROR($H2666/$I2666,"")</f>
        <v/>
      </c>
      <c r="L2666" s="13" t="n">
        <v>400000</v>
      </c>
      <c r="M2666" t="inlineStr">
        <is>
          <t>TN, MS, GA</t>
        </is>
      </c>
      <c r="N2666" t="inlineStr">
        <is>
          <t>No</t>
        </is>
      </c>
      <c r="O2666" t="inlineStr">
        <is>
          <t>Not stated</t>
        </is>
      </c>
      <c r="Q2666" s="9" t="inlineStr">
        <is>
          <t>https://grantcue.com/foundations/foundation-for-truth-452747584</t>
        </is>
      </c>
    </row>
    <row r="2667">
      <c r="A2667">
        <f>IF($E2667=$E2666,$A2666+1,1)</f>
        <v/>
      </c>
      <c r="B2667" t="inlineStr">
        <is>
          <t>KNAPP COMMUNITY CARE FOUNDATION</t>
        </is>
      </c>
      <c r="C2667" t="inlineStr">
        <is>
          <t>46-1591168</t>
        </is>
      </c>
      <c r="D2667" t="inlineStr">
        <is>
          <t>Texas</t>
        </is>
      </c>
      <c r="E2667" t="inlineStr">
        <is>
          <t>TX</t>
        </is>
      </c>
      <c r="F2667" t="n">
        <v>2024</v>
      </c>
      <c r="G2667" t="n">
        <v>1</v>
      </c>
      <c r="H2667" s="13" t="n">
        <v>1708843</v>
      </c>
      <c r="I2667" s="12" t="n">
        <v>25</v>
      </c>
      <c r="J2667" s="13" t="n">
        <v>50000</v>
      </c>
      <c r="K2667" s="13">
        <f>IFERROR($H2667/$I2667,"")</f>
        <v/>
      </c>
      <c r="L2667" s="13" t="n">
        <v>600000</v>
      </c>
      <c r="N2667" t="inlineStr">
        <is>
          <t>Yes</t>
        </is>
      </c>
      <c r="O2667" t="inlineStr">
        <is>
          <t>Yes</t>
        </is>
      </c>
      <c r="P2667" s="9" t="inlineStr">
        <is>
          <t>https://communitycare.today/</t>
        </is>
      </c>
      <c r="Q2667" s="9" t="inlineStr">
        <is>
          <t>https://grantcue.com/foundations/knapp-community-care-foundation-461591168</t>
        </is>
      </c>
    </row>
    <row r="2668">
      <c r="A2668">
        <f>IF($E2668=$E2667,$A2667+1,1)</f>
        <v/>
      </c>
      <c r="B2668" t="inlineStr">
        <is>
          <t>THE LOUIS AND PEACHES OWEN FAMILY FOUNDATION</t>
        </is>
      </c>
      <c r="C2668" t="inlineStr">
        <is>
          <t>20-5919770</t>
        </is>
      </c>
      <c r="D2668" t="inlineStr">
        <is>
          <t>Texas</t>
        </is>
      </c>
      <c r="E2668" t="inlineStr">
        <is>
          <t>TX</t>
        </is>
      </c>
      <c r="F2668" t="n">
        <v>2025</v>
      </c>
      <c r="G2668" t="n">
        <v>2</v>
      </c>
      <c r="H2668" s="13" t="n">
        <v>1703300</v>
      </c>
      <c r="I2668" s="12" t="n">
        <v>131</v>
      </c>
      <c r="J2668" s="13" t="n">
        <v>10000</v>
      </c>
      <c r="K2668" s="13">
        <f>IFERROR($H2668/$I2668,"")</f>
        <v/>
      </c>
      <c r="L2668" s="13" t="n">
        <v>50000</v>
      </c>
      <c r="M2668" t="inlineStr">
        <is>
          <t>MN, WI, GA</t>
        </is>
      </c>
      <c r="N2668" t="inlineStr">
        <is>
          <t>Yes</t>
        </is>
      </c>
      <c r="O2668" t="inlineStr">
        <is>
          <t>Yes</t>
        </is>
      </c>
      <c r="P2668" s="9" t="inlineStr">
        <is>
          <t>https://owenfamilyfoundation.org/</t>
        </is>
      </c>
      <c r="Q2668" s="9" t="inlineStr">
        <is>
          <t>https://grantcue.com/foundations/the-louis-and-peaches-owen-family-foundation-205919770</t>
        </is>
      </c>
    </row>
    <row r="2669">
      <c r="A2669">
        <f>IF($E2669=$E2668,$A2668+1,1)</f>
        <v/>
      </c>
      <c r="B2669" t="inlineStr">
        <is>
          <t>GLOBAL FAITH PROJECT INC</t>
        </is>
      </c>
      <c r="C2669" t="inlineStr">
        <is>
          <t>46-2303803</t>
        </is>
      </c>
      <c r="D2669" t="inlineStr">
        <is>
          <t>Texas</t>
        </is>
      </c>
      <c r="E2669" t="inlineStr">
        <is>
          <t>TX</t>
        </is>
      </c>
      <c r="F2669" t="n">
        <v>2025</v>
      </c>
      <c r="G2669" t="n">
        <v>2</v>
      </c>
      <c r="H2669" s="13" t="n">
        <v>1702190</v>
      </c>
      <c r="I2669" s="12" t="n">
        <v>41</v>
      </c>
      <c r="J2669" s="13" t="n">
        <v>15000</v>
      </c>
      <c r="K2669" s="13">
        <f>IFERROR($H2669/$I2669,"")</f>
        <v/>
      </c>
      <c r="L2669" s="13" t="n">
        <v>345184</v>
      </c>
      <c r="M2669" t="inlineStr">
        <is>
          <t>HERTFORDHSIRE, AL, CA</t>
        </is>
      </c>
      <c r="N2669" t="inlineStr">
        <is>
          <t>No</t>
        </is>
      </c>
      <c r="O2669" t="inlineStr">
        <is>
          <t>Not stated</t>
        </is>
      </c>
      <c r="Q2669" s="9" t="inlineStr">
        <is>
          <t>https://grantcue.com/foundations/global-faith-project-inc-462303803</t>
        </is>
      </c>
    </row>
    <row r="2670">
      <c r="A2670">
        <f>IF($E2670=$E2669,$A2669+1,1)</f>
        <v/>
      </c>
      <c r="B2670" t="inlineStr">
        <is>
          <t>THE BURDINE JOHNSON FOUNDATION</t>
        </is>
      </c>
      <c r="C2670" t="inlineStr">
        <is>
          <t>74-6036669</t>
        </is>
      </c>
      <c r="D2670" t="inlineStr">
        <is>
          <t>Texas</t>
        </is>
      </c>
      <c r="E2670" t="inlineStr">
        <is>
          <t>TX</t>
        </is>
      </c>
      <c r="F2670" t="n">
        <v>2024</v>
      </c>
      <c r="G2670" t="n">
        <v>1</v>
      </c>
      <c r="H2670" s="13" t="n">
        <v>1701307</v>
      </c>
      <c r="I2670" s="12" t="n">
        <v>60</v>
      </c>
      <c r="J2670" s="13" t="n">
        <v>22500</v>
      </c>
      <c r="K2670" s="13">
        <f>IFERROR($H2670/$I2670,"")</f>
        <v/>
      </c>
      <c r="L2670" s="13" t="n">
        <v>100000</v>
      </c>
      <c r="N2670" t="inlineStr">
        <is>
          <t>Yes</t>
        </is>
      </c>
      <c r="O2670" t="inlineStr">
        <is>
          <t>Not stated</t>
        </is>
      </c>
      <c r="P2670" s="9" t="inlineStr">
        <is>
          <t>https://www.theburdinejohnsonfoundation.org/</t>
        </is>
      </c>
      <c r="Q2670" s="9" t="inlineStr">
        <is>
          <t>https://grantcue.com/foundations/the-burdine-johnson-foundation-746036669</t>
        </is>
      </c>
    </row>
    <row r="2671">
      <c r="A2671">
        <f>IF($E2671=$E2670,$A2670+1,1)</f>
        <v/>
      </c>
      <c r="B2671" t="inlineStr">
        <is>
          <t>Oldham Little Church Foundation</t>
        </is>
      </c>
      <c r="C2671" t="inlineStr">
        <is>
          <t>76-0465633</t>
        </is>
      </c>
      <c r="D2671" t="inlineStr">
        <is>
          <t>Texas</t>
        </is>
      </c>
      <c r="E2671" t="inlineStr">
        <is>
          <t>TX</t>
        </is>
      </c>
      <c r="F2671" t="n">
        <v>2024</v>
      </c>
      <c r="G2671" t="n">
        <v>1</v>
      </c>
      <c r="H2671" s="13" t="n">
        <v>1701200</v>
      </c>
      <c r="I2671" s="12" t="n">
        <v>129</v>
      </c>
      <c r="J2671" s="13" t="n">
        <v>14000</v>
      </c>
      <c r="K2671" s="13">
        <f>IFERROR($H2671/$I2671,"")</f>
        <v/>
      </c>
      <c r="L2671" s="13" t="n">
        <v>45000</v>
      </c>
      <c r="M2671" t="inlineStr">
        <is>
          <t>OH, IN, NY</t>
        </is>
      </c>
      <c r="N2671" t="inlineStr">
        <is>
          <t>Yes</t>
        </is>
      </c>
      <c r="O2671" t="inlineStr">
        <is>
          <t>Yes</t>
        </is>
      </c>
      <c r="P2671" s="9" t="inlineStr">
        <is>
          <t>https://www.oldhamlcf.org/</t>
        </is>
      </c>
      <c r="Q2671" s="9" t="inlineStr">
        <is>
          <t>https://grantcue.com/foundations/oldham-little-church-foundation-760465633</t>
        </is>
      </c>
    </row>
    <row r="2672">
      <c r="A2672">
        <f>IF($E2672=$E2671,$A2671+1,1)</f>
        <v/>
      </c>
      <c r="B2672" t="inlineStr">
        <is>
          <t>DEETTE ZANT CHARITABLE TRUST</t>
        </is>
      </c>
      <c r="C2672" t="inlineStr">
        <is>
          <t>33-6958809</t>
        </is>
      </c>
      <c r="D2672" t="inlineStr">
        <is>
          <t>Texas</t>
        </is>
      </c>
      <c r="E2672" t="inlineStr">
        <is>
          <t>TX</t>
        </is>
      </c>
      <c r="F2672" t="n">
        <v>2025</v>
      </c>
      <c r="G2672" t="n">
        <v>1</v>
      </c>
      <c r="H2672" s="13" t="n">
        <v>1700000</v>
      </c>
      <c r="I2672" s="12" t="n">
        <v>12</v>
      </c>
      <c r="J2672" s="13" t="n">
        <v>100000</v>
      </c>
      <c r="K2672" s="13">
        <f>IFERROR($H2672/$I2672,"")</f>
        <v/>
      </c>
      <c r="L2672" s="13" t="n">
        <v>400000</v>
      </c>
      <c r="M2672" t="inlineStr">
        <is>
          <t>LA</t>
        </is>
      </c>
      <c r="N2672" t="inlineStr">
        <is>
          <t>No</t>
        </is>
      </c>
      <c r="O2672" t="inlineStr">
        <is>
          <t>Not stated</t>
        </is>
      </c>
      <c r="Q2672" s="9" t="inlineStr">
        <is>
          <t>https://grantcue.com/foundations/deette-zant-charitable-trust-336958809</t>
        </is>
      </c>
    </row>
    <row r="2673">
      <c r="A2673">
        <f>IF($E2673=$E2672,$A2672+1,1)</f>
        <v/>
      </c>
      <c r="B2673" t="inlineStr">
        <is>
          <t>PEVEHOUSE FAMILY FOUNDATION</t>
        </is>
      </c>
      <c r="C2673" t="inlineStr">
        <is>
          <t>26-3401629</t>
        </is>
      </c>
      <c r="D2673" t="inlineStr">
        <is>
          <t>Texas</t>
        </is>
      </c>
      <c r="E2673" t="inlineStr">
        <is>
          <t>TX</t>
        </is>
      </c>
      <c r="F2673" t="n">
        <v>2024</v>
      </c>
      <c r="G2673" t="n">
        <v>1</v>
      </c>
      <c r="H2673" s="13" t="n">
        <v>1695000</v>
      </c>
      <c r="I2673" s="12" t="n">
        <v>58</v>
      </c>
      <c r="J2673" s="13" t="n">
        <v>20000</v>
      </c>
      <c r="K2673" s="13">
        <f>IFERROR($H2673/$I2673,"")</f>
        <v/>
      </c>
      <c r="L2673" s="13" t="n">
        <v>300000</v>
      </c>
      <c r="M2673" t="inlineStr">
        <is>
          <t>AR, ND, CA</t>
        </is>
      </c>
      <c r="N2673" t="inlineStr">
        <is>
          <t>No</t>
        </is>
      </c>
      <c r="O2673" t="inlineStr">
        <is>
          <t>Not stated</t>
        </is>
      </c>
      <c r="Q2673" s="9" t="inlineStr">
        <is>
          <t>https://grantcue.com/foundations/pevehouse-family-foundation-263401629</t>
        </is>
      </c>
    </row>
    <row r="2674">
      <c r="A2674">
        <f>IF($E2674=$E2673,$A2673+1,1)</f>
        <v/>
      </c>
      <c r="B2674" t="inlineStr">
        <is>
          <t>THE KOHL FOUNDATION</t>
        </is>
      </c>
      <c r="C2674" t="inlineStr">
        <is>
          <t>36-3214720</t>
        </is>
      </c>
      <c r="D2674" t="inlineStr">
        <is>
          <t>Texas</t>
        </is>
      </c>
      <c r="E2674" t="inlineStr">
        <is>
          <t>TX</t>
        </is>
      </c>
      <c r="F2674" t="n">
        <v>2024</v>
      </c>
      <c r="G2674" t="n">
        <v>2</v>
      </c>
      <c r="H2674" s="13" t="n">
        <v>1682200</v>
      </c>
      <c r="I2674" s="12" t="n">
        <v>108</v>
      </c>
      <c r="J2674" s="13" t="n">
        <v>12000</v>
      </c>
      <c r="K2674" s="13">
        <f>IFERROR($H2674/$I2674,"")</f>
        <v/>
      </c>
      <c r="L2674" s="13" t="n">
        <v>62200</v>
      </c>
      <c r="M2674" t="inlineStr">
        <is>
          <t>CO, FL, VA</t>
        </is>
      </c>
      <c r="N2674" t="inlineStr">
        <is>
          <t>No</t>
        </is>
      </c>
      <c r="O2674" t="inlineStr">
        <is>
          <t>Not stated</t>
        </is>
      </c>
      <c r="Q2674" s="9" t="inlineStr">
        <is>
          <t>https://grantcue.com/foundations/the-kohl-foundation-363214720</t>
        </is>
      </c>
    </row>
    <row r="2675">
      <c r="A2675">
        <f>IF($E2675=$E2674,$A2674+1,1)</f>
        <v/>
      </c>
      <c r="B2675" t="inlineStr">
        <is>
          <t>Keith M Orme and Pat Vigeon Orme Charitable Foundation</t>
        </is>
      </c>
      <c r="C2675" t="inlineStr">
        <is>
          <t>74-2772038</t>
        </is>
      </c>
      <c r="D2675" t="inlineStr">
        <is>
          <t>Texas</t>
        </is>
      </c>
      <c r="E2675" t="inlineStr">
        <is>
          <t>TX</t>
        </is>
      </c>
      <c r="F2675" t="n">
        <v>2025</v>
      </c>
      <c r="G2675" t="n">
        <v>2</v>
      </c>
      <c r="H2675" s="13" t="n">
        <v>1677100</v>
      </c>
      <c r="I2675" s="12" t="n">
        <v>70</v>
      </c>
      <c r="J2675" s="13" t="n">
        <v>5000</v>
      </c>
      <c r="K2675" s="13">
        <f>IFERROR($H2675/$I2675,"")</f>
        <v/>
      </c>
      <c r="L2675" s="13" t="n">
        <v>600000</v>
      </c>
      <c r="M2675" t="inlineStr">
        <is>
          <t>LA</t>
        </is>
      </c>
      <c r="N2675" t="inlineStr">
        <is>
          <t>Yes</t>
        </is>
      </c>
      <c r="O2675" t="inlineStr">
        <is>
          <t>Yes</t>
        </is>
      </c>
      <c r="Q2675" s="9" t="inlineStr">
        <is>
          <t>https://grantcue.com/foundations/keith-m-orme-and-pat-vigeon-orme-charitable-foundation-742772038</t>
        </is>
      </c>
    </row>
    <row r="2676">
      <c r="A2676">
        <f>IF($E2676=$E2675,$A2675+1,1)</f>
        <v/>
      </c>
      <c r="B2676" t="inlineStr">
        <is>
          <t>J Squared Family Foundation</t>
        </is>
      </c>
      <c r="C2676" t="inlineStr">
        <is>
          <t>76-0535844</t>
        </is>
      </c>
      <c r="D2676" t="inlineStr">
        <is>
          <t>Texas</t>
        </is>
      </c>
      <c r="E2676" t="inlineStr">
        <is>
          <t>TX</t>
        </is>
      </c>
      <c r="F2676" t="n">
        <v>2024</v>
      </c>
      <c r="G2676" t="n">
        <v>1</v>
      </c>
      <c r="H2676" s="13" t="n">
        <v>1676500</v>
      </c>
      <c r="I2676" s="12" t="n">
        <v>58</v>
      </c>
      <c r="J2676" s="13" t="n">
        <v>10000</v>
      </c>
      <c r="K2676" s="13">
        <f>IFERROR($H2676/$I2676,"")</f>
        <v/>
      </c>
      <c r="L2676" s="13" t="n">
        <v>450000</v>
      </c>
      <c r="M2676" t="inlineStr">
        <is>
          <t>TN, MA, CA</t>
        </is>
      </c>
      <c r="N2676" t="inlineStr">
        <is>
          <t>No</t>
        </is>
      </c>
      <c r="O2676" t="inlineStr">
        <is>
          <t>Not stated</t>
        </is>
      </c>
      <c r="Q2676" s="9" t="inlineStr">
        <is>
          <t>https://grantcue.com/foundations/j-squared-family-foundation-760535844</t>
        </is>
      </c>
    </row>
    <row r="2677">
      <c r="A2677">
        <f>IF($E2677=$E2676,$A2676+1,1)</f>
        <v/>
      </c>
      <c r="B2677" t="inlineStr">
        <is>
          <t>BERNARD FOUNDATION</t>
        </is>
      </c>
      <c r="C2677" t="inlineStr">
        <is>
          <t>20-8907660</t>
        </is>
      </c>
      <c r="D2677" t="inlineStr">
        <is>
          <t>Texas</t>
        </is>
      </c>
      <c r="E2677" t="inlineStr">
        <is>
          <t>TX</t>
        </is>
      </c>
      <c r="F2677" t="n">
        <v>2025</v>
      </c>
      <c r="G2677" t="n">
        <v>2</v>
      </c>
      <c r="H2677" s="13" t="n">
        <v>1674500</v>
      </c>
      <c r="I2677" s="12" t="n">
        <v>16</v>
      </c>
      <c r="J2677" s="13" t="n">
        <v>62500</v>
      </c>
      <c r="K2677" s="13">
        <f>IFERROR($H2677/$I2677,"")</f>
        <v/>
      </c>
      <c r="L2677" s="13" t="n">
        <v>301474</v>
      </c>
      <c r="N2677" t="inlineStr">
        <is>
          <t>No</t>
        </is>
      </c>
      <c r="O2677" t="inlineStr">
        <is>
          <t>Not stated</t>
        </is>
      </c>
      <c r="Q2677" s="9" t="inlineStr">
        <is>
          <t>https://grantcue.com/foundations/bernard-foundation-208907660</t>
        </is>
      </c>
    </row>
    <row r="2678">
      <c r="A2678">
        <f>IF($E2678=$E2677,$A2677+1,1)</f>
        <v/>
      </c>
      <c r="B2678" t="inlineStr">
        <is>
          <t>CHINTU GUDIYA FOUNDATION</t>
        </is>
      </c>
      <c r="C2678" t="inlineStr">
        <is>
          <t>94-3315265</t>
        </is>
      </c>
      <c r="D2678" t="inlineStr">
        <is>
          <t>Texas</t>
        </is>
      </c>
      <c r="E2678" t="inlineStr">
        <is>
          <t>TX</t>
        </is>
      </c>
      <c r="F2678" t="n">
        <v>2024</v>
      </c>
      <c r="G2678" t="n">
        <v>2</v>
      </c>
      <c r="H2678" s="13" t="n">
        <v>1673719</v>
      </c>
      <c r="I2678" s="12" t="n">
        <v>16</v>
      </c>
      <c r="J2678" s="13" t="n">
        <v>24800.5</v>
      </c>
      <c r="K2678" s="13">
        <f>IFERROR($H2678/$I2678,"")</f>
        <v/>
      </c>
      <c r="L2678" s="13" t="n">
        <v>800000</v>
      </c>
      <c r="M2678" t="inlineStr">
        <is>
          <t>DC, CA, MA</t>
        </is>
      </c>
      <c r="N2678" t="inlineStr">
        <is>
          <t>No</t>
        </is>
      </c>
      <c r="O2678" t="inlineStr">
        <is>
          <t>Not stated</t>
        </is>
      </c>
      <c r="Q2678" s="9" t="inlineStr">
        <is>
          <t>https://grantcue.com/foundations/chintu-gudiya-foundation-943315265</t>
        </is>
      </c>
    </row>
    <row r="2679">
      <c r="A2679">
        <f>IF($E2679=$E2678,$A2678+1,1)</f>
        <v/>
      </c>
      <c r="B2679" t="inlineStr">
        <is>
          <t>LEE &amp; RAMONA BASS FOUNDATION</t>
        </is>
      </c>
      <c r="C2679" t="inlineStr">
        <is>
          <t>75-2495163</t>
        </is>
      </c>
      <c r="D2679" t="inlineStr">
        <is>
          <t>Texas</t>
        </is>
      </c>
      <c r="E2679" t="inlineStr">
        <is>
          <t>TX</t>
        </is>
      </c>
      <c r="F2679" t="n">
        <v>2024</v>
      </c>
      <c r="G2679" t="n">
        <v>1</v>
      </c>
      <c r="H2679" s="13" t="n">
        <v>1664770</v>
      </c>
      <c r="I2679" s="12" t="n">
        <v>5</v>
      </c>
      <c r="J2679" s="13" t="n">
        <v>250000</v>
      </c>
      <c r="K2679" s="13">
        <f>IFERROR($H2679/$I2679,"")</f>
        <v/>
      </c>
      <c r="L2679" s="13" t="n">
        <v>944770</v>
      </c>
      <c r="M2679" t="inlineStr">
        <is>
          <t>VA, ID</t>
        </is>
      </c>
      <c r="N2679" t="inlineStr">
        <is>
          <t>No</t>
        </is>
      </c>
      <c r="O2679" t="inlineStr">
        <is>
          <t>Not stated</t>
        </is>
      </c>
      <c r="Q2679" s="9" t="inlineStr">
        <is>
          <t>https://grantcue.com/foundations/lee-and-ramona-bass-foundation-752495163</t>
        </is>
      </c>
    </row>
    <row r="2680">
      <c r="A2680">
        <f>IF($E2680=$E2679,$A2679+1,1)</f>
        <v/>
      </c>
      <c r="B2680" t="inlineStr">
        <is>
          <t>Barrow Foundation</t>
        </is>
      </c>
      <c r="C2680" t="inlineStr">
        <is>
          <t>74-6041372</t>
        </is>
      </c>
      <c r="D2680" t="inlineStr">
        <is>
          <t>Texas</t>
        </is>
      </c>
      <c r="E2680" t="inlineStr">
        <is>
          <t>TX</t>
        </is>
      </c>
      <c r="F2680" t="n">
        <v>2025</v>
      </c>
      <c r="G2680" t="n">
        <v>2</v>
      </c>
      <c r="H2680" s="13" t="n">
        <v>1663000</v>
      </c>
      <c r="I2680" s="12" t="n">
        <v>41</v>
      </c>
      <c r="J2680" s="13" t="n">
        <v>20000</v>
      </c>
      <c r="K2680" s="13">
        <f>IFERROR($H2680/$I2680,"")</f>
        <v/>
      </c>
      <c r="L2680" s="13" t="n">
        <v>603000</v>
      </c>
      <c r="M2680" t="inlineStr">
        <is>
          <t>MO, CA</t>
        </is>
      </c>
      <c r="N2680" t="inlineStr">
        <is>
          <t>No</t>
        </is>
      </c>
      <c r="O2680" t="inlineStr">
        <is>
          <t>Not stated</t>
        </is>
      </c>
      <c r="Q2680" s="9" t="inlineStr">
        <is>
          <t>https://grantcue.com/foundations/barrow-foundation-746041372</t>
        </is>
      </c>
    </row>
    <row r="2681">
      <c r="A2681">
        <f>IF($E2681=$E2680,$A2680+1,1)</f>
        <v/>
      </c>
      <c r="B2681" t="inlineStr">
        <is>
          <t>Bryant Edwards Foundation Inc</t>
        </is>
      </c>
      <c r="C2681" t="inlineStr">
        <is>
          <t>75-6012973</t>
        </is>
      </c>
      <c r="D2681" t="inlineStr">
        <is>
          <t>Texas</t>
        </is>
      </c>
      <c r="E2681" t="inlineStr">
        <is>
          <t>TX</t>
        </is>
      </c>
      <c r="F2681" t="n">
        <v>2024</v>
      </c>
      <c r="G2681" t="n">
        <v>1</v>
      </c>
      <c r="H2681" s="13" t="n">
        <v>1659042</v>
      </c>
      <c r="I2681" s="12" t="n">
        <v>93</v>
      </c>
      <c r="J2681" s="13" t="n">
        <v>10000</v>
      </c>
      <c r="K2681" s="13">
        <f>IFERROR($H2681/$I2681,"")</f>
        <v/>
      </c>
      <c r="L2681" s="13" t="n">
        <v>333334</v>
      </c>
      <c r="M2681" t="inlineStr">
        <is>
          <t>OK</t>
        </is>
      </c>
      <c r="N2681" t="inlineStr">
        <is>
          <t>No</t>
        </is>
      </c>
      <c r="O2681" t="inlineStr">
        <is>
          <t>Not stated</t>
        </is>
      </c>
      <c r="Q2681" s="9" t="inlineStr">
        <is>
          <t>https://grantcue.com/foundations/bryant-edwards-foundation-inc-756012973</t>
        </is>
      </c>
    </row>
    <row r="2682">
      <c r="A2682">
        <f>IF($E2682=$E2681,$A2681+1,1)</f>
        <v/>
      </c>
      <c r="B2682" t="inlineStr">
        <is>
          <t>Nita Thiessen Foundation</t>
        </is>
      </c>
      <c r="C2682" t="inlineStr">
        <is>
          <t>87-3917175</t>
        </is>
      </c>
      <c r="D2682" t="inlineStr">
        <is>
          <t>Texas</t>
        </is>
      </c>
      <c r="E2682" t="inlineStr">
        <is>
          <t>TX</t>
        </is>
      </c>
      <c r="F2682" t="n">
        <v>2024</v>
      </c>
      <c r="G2682" t="n">
        <v>1</v>
      </c>
      <c r="H2682" s="13" t="n">
        <v>1650500</v>
      </c>
      <c r="I2682" s="12" t="n">
        <v>36</v>
      </c>
      <c r="J2682" s="13" t="n">
        <v>12500</v>
      </c>
      <c r="K2682" s="13">
        <f>IFERROR($H2682/$I2682,"")</f>
        <v/>
      </c>
      <c r="L2682" s="13" t="n">
        <v>300000</v>
      </c>
      <c r="M2682" t="inlineStr">
        <is>
          <t>Cuauhtemoc, Chihu, OK, Durango</t>
        </is>
      </c>
      <c r="N2682" t="inlineStr">
        <is>
          <t>Yes</t>
        </is>
      </c>
      <c r="O2682" t="inlineStr">
        <is>
          <t>Yes</t>
        </is>
      </c>
      <c r="Q2682" s="9" t="inlineStr">
        <is>
          <t>https://grantcue.com/foundations/nita-thiessen-foundation-873917175</t>
        </is>
      </c>
    </row>
    <row r="2683">
      <c r="A2683">
        <f>IF($E2683=$E2682,$A2682+1,1)</f>
        <v/>
      </c>
      <c r="B2683" t="inlineStr">
        <is>
          <t>MARGOT ROSENBERG PULITZER FOUNDATION</t>
        </is>
      </c>
      <c r="C2683" t="inlineStr">
        <is>
          <t>26-0017254</t>
        </is>
      </c>
      <c r="D2683" t="inlineStr">
        <is>
          <t>Texas</t>
        </is>
      </c>
      <c r="E2683" t="inlineStr">
        <is>
          <t>TX</t>
        </is>
      </c>
      <c r="F2683" t="n">
        <v>2025</v>
      </c>
      <c r="G2683" t="n">
        <v>2</v>
      </c>
      <c r="H2683" s="13" t="n">
        <v>1646980</v>
      </c>
      <c r="I2683" s="12" t="n">
        <v>27</v>
      </c>
      <c r="J2683" s="13" t="n">
        <v>18000</v>
      </c>
      <c r="K2683" s="13">
        <f>IFERROR($H2683/$I2683,"")</f>
        <v/>
      </c>
      <c r="L2683" s="13" t="n">
        <v>330000</v>
      </c>
      <c r="M2683" t="inlineStr">
        <is>
          <t>PA, NY, NJ</t>
        </is>
      </c>
      <c r="N2683" t="inlineStr">
        <is>
          <t>No</t>
        </is>
      </c>
      <c r="O2683" t="inlineStr">
        <is>
          <t>Not stated</t>
        </is>
      </c>
      <c r="Q2683" s="9" t="inlineStr">
        <is>
          <t>https://grantcue.com/foundations/margot-rosenberg-pulitzer-foundation-c-o-jessica-pulitzer-260017254</t>
        </is>
      </c>
    </row>
    <row r="2684">
      <c r="A2684">
        <f>IF($E2684=$E2683,$A2683+1,1)</f>
        <v/>
      </c>
      <c r="B2684" t="inlineStr">
        <is>
          <t>CHAMBERS FOUNDATION 1115004822</t>
        </is>
      </c>
      <c r="C2684" t="inlineStr">
        <is>
          <t>20-2123840</t>
        </is>
      </c>
      <c r="D2684" t="inlineStr">
        <is>
          <t>Texas</t>
        </is>
      </c>
      <c r="E2684" t="inlineStr">
        <is>
          <t>TX</t>
        </is>
      </c>
      <c r="F2684" t="n">
        <v>2025</v>
      </c>
      <c r="G2684" t="n">
        <v>2</v>
      </c>
      <c r="H2684" s="13" t="n">
        <v>1642836</v>
      </c>
      <c r="I2684" s="12" t="n">
        <v>10</v>
      </c>
      <c r="J2684" s="13" t="n">
        <v>87300</v>
      </c>
      <c r="K2684" s="13">
        <f>IFERROR($H2684/$I2684,"")</f>
        <v/>
      </c>
      <c r="L2684" s="13" t="n">
        <v>508975</v>
      </c>
      <c r="N2684" t="inlineStr">
        <is>
          <t>No</t>
        </is>
      </c>
      <c r="O2684" t="inlineStr">
        <is>
          <t>Not stated</t>
        </is>
      </c>
      <c r="Q2684" s="9" t="inlineStr">
        <is>
          <t>https://grantcue.com/foundations/chambers-foundation-1115004822-202123840</t>
        </is>
      </c>
    </row>
    <row r="2685">
      <c r="A2685">
        <f>IF($E2685=$E2684,$A2684+1,1)</f>
        <v/>
      </c>
      <c r="B2685" t="inlineStr">
        <is>
          <t>JKJ CHARITABLE FOUNDATION</t>
        </is>
      </c>
      <c r="C2685" t="inlineStr">
        <is>
          <t>76-0573833</t>
        </is>
      </c>
      <c r="D2685" t="inlineStr">
        <is>
          <t>Texas</t>
        </is>
      </c>
      <c r="E2685" t="inlineStr">
        <is>
          <t>TX</t>
        </is>
      </c>
      <c r="F2685" t="n">
        <v>2025</v>
      </c>
      <c r="G2685" t="n">
        <v>3</v>
      </c>
      <c r="H2685" s="13" t="n">
        <v>1638951</v>
      </c>
      <c r="I2685" s="12" t="n">
        <v>42</v>
      </c>
      <c r="J2685" s="13" t="n">
        <v>22500</v>
      </c>
      <c r="K2685" s="13">
        <f>IFERROR($H2685/$I2685,"")</f>
        <v/>
      </c>
      <c r="L2685" s="13" t="n">
        <v>220000</v>
      </c>
      <c r="M2685" t="inlineStr">
        <is>
          <t>CA, NY, CO</t>
        </is>
      </c>
      <c r="N2685" t="inlineStr">
        <is>
          <t>No</t>
        </is>
      </c>
      <c r="O2685" t="inlineStr">
        <is>
          <t>Not stated</t>
        </is>
      </c>
      <c r="Q2685" s="9" t="inlineStr">
        <is>
          <t>https://grantcue.com/foundations/jkj-charitable-foundation-760573833</t>
        </is>
      </c>
    </row>
    <row r="2686">
      <c r="A2686">
        <f>IF($E2686=$E2685,$A2685+1,1)</f>
        <v/>
      </c>
      <c r="B2686" t="inlineStr">
        <is>
          <t>A GLIMMER OF HOPE FOUNDATION AUSTIN</t>
        </is>
      </c>
      <c r="C2686" t="inlineStr">
        <is>
          <t>20-0733502</t>
        </is>
      </c>
      <c r="D2686" t="inlineStr">
        <is>
          <t>Texas</t>
        </is>
      </c>
      <c r="E2686" t="inlineStr">
        <is>
          <t>TX</t>
        </is>
      </c>
      <c r="F2686" t="n">
        <v>2024</v>
      </c>
      <c r="G2686" t="n">
        <v>1</v>
      </c>
      <c r="H2686" s="13" t="n">
        <v>1637600</v>
      </c>
      <c r="I2686" s="12" t="n">
        <v>36</v>
      </c>
      <c r="J2686" s="13" t="n">
        <v>10175</v>
      </c>
      <c r="K2686" s="13">
        <f>IFERROR($H2686/$I2686,"")</f>
        <v/>
      </c>
      <c r="L2686" s="13" t="n">
        <v>352000</v>
      </c>
      <c r="M2686" t="inlineStr">
        <is>
          <t>VA</t>
        </is>
      </c>
      <c r="N2686" t="inlineStr">
        <is>
          <t>No</t>
        </is>
      </c>
      <c r="O2686" t="inlineStr">
        <is>
          <t>Not stated</t>
        </is>
      </c>
      <c r="Q2686" s="9" t="inlineStr">
        <is>
          <t>https://grantcue.com/foundations/a-glimmer-of-hope-foundation-austin-200733502</t>
        </is>
      </c>
    </row>
    <row r="2687">
      <c r="A2687">
        <f>IF($E2687=$E2686,$A2686+1,1)</f>
        <v/>
      </c>
      <c r="B2687" t="inlineStr">
        <is>
          <t>THE LC AND MARY WORLEY MEMORIAL FOUNDATION</t>
        </is>
      </c>
      <c r="C2687" t="inlineStr">
        <is>
          <t>20-3964693</t>
        </is>
      </c>
      <c r="D2687" t="inlineStr">
        <is>
          <t>Texas</t>
        </is>
      </c>
      <c r="E2687" t="inlineStr">
        <is>
          <t>TX</t>
        </is>
      </c>
      <c r="F2687" t="n">
        <v>2025</v>
      </c>
      <c r="G2687" t="n">
        <v>2</v>
      </c>
      <c r="H2687" s="13" t="n">
        <v>1637315</v>
      </c>
      <c r="I2687" s="12" t="n">
        <v>70</v>
      </c>
      <c r="J2687" s="13" t="n">
        <v>10000</v>
      </c>
      <c r="K2687" s="13">
        <f>IFERROR($H2687/$I2687,"")</f>
        <v/>
      </c>
      <c r="L2687" s="13" t="n">
        <v>275000</v>
      </c>
      <c r="M2687" t="inlineStr">
        <is>
          <t>IL, RI, CA</t>
        </is>
      </c>
      <c r="N2687" t="inlineStr">
        <is>
          <t>No</t>
        </is>
      </c>
      <c r="O2687" t="inlineStr">
        <is>
          <t>Not stated</t>
        </is>
      </c>
      <c r="Q2687" s="9" t="inlineStr">
        <is>
          <t>https://grantcue.com/foundations/the-lc-and-mary-worley-memorial-foundation-203964693</t>
        </is>
      </c>
    </row>
    <row r="2688">
      <c r="A2688">
        <f>IF($E2688=$E2687,$A2687+1,1)</f>
        <v/>
      </c>
      <c r="B2688" t="inlineStr">
        <is>
          <t>CIRCLE BAR FOUNDATION</t>
        </is>
      </c>
      <c r="C2688" t="inlineStr">
        <is>
          <t>74-6063672</t>
        </is>
      </c>
      <c r="D2688" t="inlineStr">
        <is>
          <t>Texas</t>
        </is>
      </c>
      <c r="E2688" t="inlineStr">
        <is>
          <t>TX</t>
        </is>
      </c>
      <c r="F2688" t="n">
        <v>2024</v>
      </c>
      <c r="G2688" t="n">
        <v>1</v>
      </c>
      <c r="H2688" s="13" t="n">
        <v>1636307</v>
      </c>
      <c r="I2688" s="12" t="n">
        <v>49</v>
      </c>
      <c r="J2688" s="13" t="n">
        <v>20000</v>
      </c>
      <c r="K2688" s="13">
        <f>IFERROR($H2688/$I2688,"")</f>
        <v/>
      </c>
      <c r="L2688" s="13" t="n">
        <v>200000</v>
      </c>
      <c r="M2688" t="inlineStr">
        <is>
          <t>GA, NY</t>
        </is>
      </c>
      <c r="N2688" t="inlineStr">
        <is>
          <t>No</t>
        </is>
      </c>
      <c r="O2688" t="inlineStr">
        <is>
          <t>Not stated</t>
        </is>
      </c>
      <c r="Q2688" s="9" t="inlineStr">
        <is>
          <t>https://grantcue.com/foundations/circle-bar-foundation-746063672</t>
        </is>
      </c>
    </row>
    <row r="2689">
      <c r="A2689">
        <f>IF($E2689=$E2688,$A2688+1,1)</f>
        <v/>
      </c>
      <c r="B2689" t="inlineStr">
        <is>
          <t>FLORENCE AND WILLIAM K MCGEE JR FAMILY FOUNDATION</t>
        </is>
      </c>
      <c r="C2689" t="inlineStr">
        <is>
          <t>76-0585804</t>
        </is>
      </c>
      <c r="D2689" t="inlineStr">
        <is>
          <t>Texas</t>
        </is>
      </c>
      <c r="E2689" t="inlineStr">
        <is>
          <t>TX</t>
        </is>
      </c>
      <c r="F2689" t="n">
        <v>2024</v>
      </c>
      <c r="G2689" t="n">
        <v>1</v>
      </c>
      <c r="H2689" s="13" t="n">
        <v>1635000</v>
      </c>
      <c r="I2689" s="12" t="n">
        <v>33</v>
      </c>
      <c r="J2689" s="13" t="n">
        <v>25000</v>
      </c>
      <c r="K2689" s="13">
        <f>IFERROR($H2689/$I2689,"")</f>
        <v/>
      </c>
      <c r="L2689" s="13" t="n">
        <v>300000</v>
      </c>
      <c r="M2689" t="inlineStr">
        <is>
          <t>TN</t>
        </is>
      </c>
      <c r="N2689" t="inlineStr">
        <is>
          <t>Yes</t>
        </is>
      </c>
      <c r="O2689" t="inlineStr">
        <is>
          <t>Yes</t>
        </is>
      </c>
      <c r="Q2689" s="9" t="inlineStr">
        <is>
          <t>https://grantcue.com/foundations/florence-and-william-k-mcgee-jr-family-foundation-760585804</t>
        </is>
      </c>
    </row>
    <row r="2690">
      <c r="A2690">
        <f>IF($E2690=$E2689,$A2689+1,1)</f>
        <v/>
      </c>
      <c r="B2690" t="inlineStr">
        <is>
          <t>W P &amp; BULAH LUSE FOUNDATION</t>
        </is>
      </c>
      <c r="C2690" t="inlineStr">
        <is>
          <t>75-6007639</t>
        </is>
      </c>
      <c r="D2690" t="inlineStr">
        <is>
          <t>Texas</t>
        </is>
      </c>
      <c r="E2690" t="inlineStr">
        <is>
          <t>TX</t>
        </is>
      </c>
      <c r="F2690" t="n">
        <v>2025</v>
      </c>
      <c r="G2690" t="n">
        <v>2</v>
      </c>
      <c r="H2690" s="13" t="n">
        <v>1634500</v>
      </c>
      <c r="I2690" s="12" t="n">
        <v>144</v>
      </c>
      <c r="J2690" s="13" t="n">
        <v>10000</v>
      </c>
      <c r="K2690" s="13">
        <f>IFERROR($H2690/$I2690,"")</f>
        <v/>
      </c>
      <c r="L2690" s="13" t="n">
        <v>25000</v>
      </c>
      <c r="M2690" t="inlineStr">
        <is>
          <t>CA</t>
        </is>
      </c>
      <c r="N2690" t="inlineStr">
        <is>
          <t>Yes</t>
        </is>
      </c>
      <c r="O2690" t="inlineStr">
        <is>
          <t>Not stated</t>
        </is>
      </c>
      <c r="Q2690" s="9" t="inlineStr">
        <is>
          <t>https://grantcue.com/foundations/w-p-and-bulah-luse-foundation-756007639</t>
        </is>
      </c>
    </row>
    <row r="2691">
      <c r="A2691">
        <f>IF($E2691=$E2690,$A2690+1,1)</f>
        <v/>
      </c>
      <c r="B2691" t="inlineStr">
        <is>
          <t>ALBABA SCHOOL FOUNDATION</t>
        </is>
      </c>
      <c r="C2691" t="inlineStr">
        <is>
          <t>26-1373879</t>
        </is>
      </c>
      <c r="D2691" t="inlineStr">
        <is>
          <t>Texas</t>
        </is>
      </c>
      <c r="E2691" t="inlineStr">
        <is>
          <t>TX</t>
        </is>
      </c>
      <c r="F2691" t="n">
        <v>2024</v>
      </c>
      <c r="G2691" t="n">
        <v>2</v>
      </c>
      <c r="H2691" s="13" t="n">
        <v>1626075</v>
      </c>
      <c r="I2691" s="12" t="n">
        <v>17</v>
      </c>
      <c r="J2691" s="13" t="n">
        <v>35000</v>
      </c>
      <c r="K2691" s="13">
        <f>IFERROR($H2691/$I2691,"")</f>
        <v/>
      </c>
      <c r="L2691" s="13" t="n">
        <v>245000</v>
      </c>
      <c r="M2691" t="inlineStr">
        <is>
          <t>IL, DC</t>
        </is>
      </c>
      <c r="N2691" t="inlineStr">
        <is>
          <t>No</t>
        </is>
      </c>
      <c r="O2691" t="inlineStr">
        <is>
          <t>Not stated</t>
        </is>
      </c>
      <c r="Q2691" s="9" t="inlineStr">
        <is>
          <t>https://grantcue.com/foundations/albaba-school-foundation-261373879</t>
        </is>
      </c>
    </row>
    <row r="2692">
      <c r="A2692">
        <f>IF($E2692=$E2691,$A2691+1,1)</f>
        <v/>
      </c>
      <c r="B2692" t="inlineStr">
        <is>
          <t>LOUIS H AND MARY PATRICIA STUMBERG FOUNDATION</t>
        </is>
      </c>
      <c r="C2692" t="inlineStr">
        <is>
          <t>74-6367261</t>
        </is>
      </c>
      <c r="D2692" t="inlineStr">
        <is>
          <t>Texas</t>
        </is>
      </c>
      <c r="E2692" t="inlineStr">
        <is>
          <t>TX</t>
        </is>
      </c>
      <c r="F2692" t="n">
        <v>2025</v>
      </c>
      <c r="G2692" t="n">
        <v>2</v>
      </c>
      <c r="H2692" s="13" t="n">
        <v>1620606</v>
      </c>
      <c r="I2692" s="12" t="n">
        <v>50</v>
      </c>
      <c r="J2692" s="13" t="n">
        <v>25000</v>
      </c>
      <c r="K2692" s="13">
        <f>IFERROR($H2692/$I2692,"")</f>
        <v/>
      </c>
      <c r="L2692" s="13" t="n">
        <v>110000</v>
      </c>
      <c r="M2692" t="inlineStr">
        <is>
          <t>NY, NJ</t>
        </is>
      </c>
      <c r="N2692" t="inlineStr">
        <is>
          <t>Yes</t>
        </is>
      </c>
      <c r="O2692" t="inlineStr">
        <is>
          <t>Yes</t>
        </is>
      </c>
      <c r="Q2692" s="9" t="inlineStr">
        <is>
          <t>https://grantcue.com/foundations/louis-h-and-mary-patricia-stumberg-foundation-746367261</t>
        </is>
      </c>
    </row>
    <row r="2693">
      <c r="A2693">
        <f>IF($E2693=$E2692,$A2692+1,1)</f>
        <v/>
      </c>
      <c r="B2693" t="inlineStr">
        <is>
          <t>ANN L RHODES AND CAROL GREENE RHODES</t>
        </is>
      </c>
      <c r="C2693" t="inlineStr">
        <is>
          <t>26-6660796</t>
        </is>
      </c>
      <c r="D2693" t="inlineStr">
        <is>
          <t>Texas</t>
        </is>
      </c>
      <c r="E2693" t="inlineStr">
        <is>
          <t>TX</t>
        </is>
      </c>
      <c r="F2693" t="n">
        <v>2024</v>
      </c>
      <c r="G2693" t="n">
        <v>1</v>
      </c>
      <c r="H2693" s="13" t="n">
        <v>1620000</v>
      </c>
      <c r="I2693" s="12" t="n">
        <v>38</v>
      </c>
      <c r="J2693" s="13" t="n">
        <v>25000</v>
      </c>
      <c r="K2693" s="13">
        <f>IFERROR($H2693/$I2693,"")</f>
        <v/>
      </c>
      <c r="L2693" s="13" t="n">
        <v>140000</v>
      </c>
      <c r="N2693" t="inlineStr">
        <is>
          <t>Yes</t>
        </is>
      </c>
      <c r="O2693" t="inlineStr">
        <is>
          <t>Yes</t>
        </is>
      </c>
      <c r="Q2693" s="9" t="inlineStr">
        <is>
          <t>https://grantcue.com/foundations/ann-l-rhodes-and-carol-greene-rhodes-266660796</t>
        </is>
      </c>
    </row>
    <row r="2694">
      <c r="A2694">
        <f>IF($E2694=$E2693,$A2693+1,1)</f>
        <v/>
      </c>
      <c r="B2694" t="inlineStr">
        <is>
          <t>Pauline Sterne Wolff Memorial Foundation</t>
        </is>
      </c>
      <c r="C2694" t="inlineStr">
        <is>
          <t>74-1110698</t>
        </is>
      </c>
      <c r="D2694" t="inlineStr">
        <is>
          <t>Texas</t>
        </is>
      </c>
      <c r="E2694" t="inlineStr">
        <is>
          <t>TX</t>
        </is>
      </c>
      <c r="F2694" t="n">
        <v>2024</v>
      </c>
      <c r="G2694" t="n">
        <v>1</v>
      </c>
      <c r="H2694" s="13" t="n">
        <v>1620000</v>
      </c>
      <c r="I2694" s="12" t="n">
        <v>5</v>
      </c>
      <c r="J2694" s="13" t="n">
        <v>175000</v>
      </c>
      <c r="K2694" s="13">
        <f>IFERROR($H2694/$I2694,"")</f>
        <v/>
      </c>
      <c r="L2694" s="13" t="n">
        <v>900000</v>
      </c>
      <c r="N2694" t="inlineStr">
        <is>
          <t>Yes</t>
        </is>
      </c>
      <c r="O2694" t="inlineStr">
        <is>
          <t>Yes</t>
        </is>
      </c>
      <c r="Q2694" s="9" t="inlineStr">
        <is>
          <t>https://grantcue.com/foundations/pauline-sterne-wolff-memorial-foundation-741110698</t>
        </is>
      </c>
    </row>
    <row r="2695">
      <c r="A2695">
        <f>IF($E2695=$E2694,$A2694+1,1)</f>
        <v/>
      </c>
      <c r="B2695" t="inlineStr">
        <is>
          <t>HARL &amp; EVELYN MANSUR FOUNDATION</t>
        </is>
      </c>
      <c r="C2695" t="inlineStr">
        <is>
          <t>75-6085383</t>
        </is>
      </c>
      <c r="D2695" t="inlineStr">
        <is>
          <t>Texas</t>
        </is>
      </c>
      <c r="E2695" t="inlineStr">
        <is>
          <t>TX</t>
        </is>
      </c>
      <c r="F2695" t="n">
        <v>2025</v>
      </c>
      <c r="G2695" t="n">
        <v>2</v>
      </c>
      <c r="H2695" s="13" t="n">
        <v>1611101</v>
      </c>
      <c r="I2695" s="12" t="n">
        <v>69</v>
      </c>
      <c r="J2695" s="13" t="n">
        <v>20000</v>
      </c>
      <c r="K2695" s="13">
        <f>IFERROR($H2695/$I2695,"")</f>
        <v/>
      </c>
      <c r="L2695" s="13" t="n">
        <v>150000</v>
      </c>
      <c r="M2695" t="inlineStr">
        <is>
          <t>DC, IL, AL</t>
        </is>
      </c>
      <c r="N2695" t="inlineStr">
        <is>
          <t>Yes</t>
        </is>
      </c>
      <c r="O2695" t="inlineStr">
        <is>
          <t>Yes</t>
        </is>
      </c>
      <c r="Q2695" s="9" t="inlineStr">
        <is>
          <t>https://grantcue.com/foundations/harl-and-evelyn-mansur-foundation-756085383</t>
        </is>
      </c>
    </row>
    <row r="2696">
      <c r="A2696">
        <f>IF($E2696=$E2695,$A2695+1,1)</f>
        <v/>
      </c>
      <c r="B2696" t="inlineStr">
        <is>
          <t>THE ENGRAVED PENCIL FOUNDATION</t>
        </is>
      </c>
      <c r="C2696" t="inlineStr">
        <is>
          <t>83-0691682</t>
        </is>
      </c>
      <c r="D2696" t="inlineStr">
        <is>
          <t>Texas</t>
        </is>
      </c>
      <c r="E2696" t="inlineStr">
        <is>
          <t>TX</t>
        </is>
      </c>
      <c r="F2696" t="n">
        <v>2024</v>
      </c>
      <c r="G2696" t="n">
        <v>1</v>
      </c>
      <c r="H2696" s="13" t="n">
        <v>1609780</v>
      </c>
      <c r="I2696" s="12" t="n">
        <v>20</v>
      </c>
      <c r="J2696" s="13" t="n">
        <v>37500</v>
      </c>
      <c r="K2696" s="13">
        <f>IFERROR($H2696/$I2696,"")</f>
        <v/>
      </c>
      <c r="L2696" s="13" t="n">
        <v>550000</v>
      </c>
      <c r="M2696" t="inlineStr">
        <is>
          <t>OK, MO, CA</t>
        </is>
      </c>
      <c r="N2696" t="inlineStr">
        <is>
          <t>No</t>
        </is>
      </c>
      <c r="O2696" t="inlineStr">
        <is>
          <t>Yes</t>
        </is>
      </c>
      <c r="Q2696" s="9" t="inlineStr">
        <is>
          <t>https://grantcue.com/foundations/the-engraved-pencil-foundation-830691682</t>
        </is>
      </c>
    </row>
    <row r="2697">
      <c r="A2697">
        <f>IF($E2697=$E2696,$A2696+1,1)</f>
        <v/>
      </c>
      <c r="B2697" t="inlineStr">
        <is>
          <t>KALMAN &amp; IDA WOLENS FOUNDATION</t>
        </is>
      </c>
      <c r="C2697" t="inlineStr">
        <is>
          <t>23-7222516</t>
        </is>
      </c>
      <c r="D2697" t="inlineStr">
        <is>
          <t>Texas</t>
        </is>
      </c>
      <c r="E2697" t="inlineStr">
        <is>
          <t>TX</t>
        </is>
      </c>
      <c r="F2697" t="n">
        <v>2024</v>
      </c>
      <c r="G2697" t="n">
        <v>2</v>
      </c>
      <c r="H2697" s="13" t="n">
        <v>1606750</v>
      </c>
      <c r="I2697" s="12" t="n">
        <v>22</v>
      </c>
      <c r="J2697" s="13" t="n">
        <v>75000</v>
      </c>
      <c r="K2697" s="13">
        <f>IFERROR($H2697/$I2697,"")</f>
        <v/>
      </c>
      <c r="L2697" s="13" t="n">
        <v>200000</v>
      </c>
      <c r="M2697" t="inlineStr">
        <is>
          <t>WA, NY</t>
        </is>
      </c>
      <c r="N2697" t="inlineStr">
        <is>
          <t>Yes</t>
        </is>
      </c>
      <c r="O2697" t="inlineStr">
        <is>
          <t>Not stated</t>
        </is>
      </c>
      <c r="Q2697" s="9" t="inlineStr">
        <is>
          <t>https://grantcue.com/foundations/kalman-and-ida-wolens-foundation-co-joe-milkes-237222516</t>
        </is>
      </c>
    </row>
    <row r="2698">
      <c r="A2698">
        <f>IF($E2698=$E2697,$A2697+1,1)</f>
        <v/>
      </c>
      <c r="B2698" t="inlineStr">
        <is>
          <t>B GILL CLEMENTS FOUNDATION</t>
        </is>
      </c>
      <c r="C2698" t="inlineStr">
        <is>
          <t>73-1645566</t>
        </is>
      </c>
      <c r="D2698" t="inlineStr">
        <is>
          <t>Texas</t>
        </is>
      </c>
      <c r="E2698" t="inlineStr">
        <is>
          <t>TX</t>
        </is>
      </c>
      <c r="F2698" t="n">
        <v>2025</v>
      </c>
      <c r="G2698" t="n">
        <v>3</v>
      </c>
      <c r="H2698" s="13" t="n">
        <v>1606423</v>
      </c>
      <c r="I2698" s="12" t="n">
        <v>48</v>
      </c>
      <c r="J2698" s="13" t="n">
        <v>27500</v>
      </c>
      <c r="K2698" s="13">
        <f>IFERROR($H2698/$I2698,"")</f>
        <v/>
      </c>
      <c r="L2698" s="13" t="n">
        <v>110000</v>
      </c>
      <c r="M2698" t="inlineStr">
        <is>
          <t>MI, NC, IL</t>
        </is>
      </c>
      <c r="N2698" t="inlineStr">
        <is>
          <t>No</t>
        </is>
      </c>
      <c r="O2698" t="inlineStr">
        <is>
          <t>Not stated</t>
        </is>
      </c>
      <c r="Q2698" s="9" t="inlineStr">
        <is>
          <t>https://grantcue.com/foundations/b-gill-clements-foundation-731645566</t>
        </is>
      </c>
    </row>
    <row r="2699">
      <c r="A2699">
        <f>IF($E2699=$E2698,$A2698+1,1)</f>
        <v/>
      </c>
      <c r="B2699" t="inlineStr">
        <is>
          <t>THE GARY &amp; DIANE HEAVIN COMMUNITY FUND</t>
        </is>
      </c>
      <c r="C2699" t="inlineStr">
        <is>
          <t>74-3003293</t>
        </is>
      </c>
      <c r="D2699" t="inlineStr">
        <is>
          <t>Texas</t>
        </is>
      </c>
      <c r="E2699" t="inlineStr">
        <is>
          <t>TX</t>
        </is>
      </c>
      <c r="F2699" t="n">
        <v>2024</v>
      </c>
      <c r="G2699" t="n">
        <v>1</v>
      </c>
      <c r="H2699" s="13" t="n">
        <v>1604995</v>
      </c>
      <c r="I2699" s="12" t="n">
        <v>42</v>
      </c>
      <c r="J2699" s="13" t="n">
        <v>13750</v>
      </c>
      <c r="K2699" s="13">
        <f>IFERROR($H2699/$I2699,"")</f>
        <v/>
      </c>
      <c r="L2699" s="13" t="n">
        <v>350000</v>
      </c>
      <c r="M2699" t="inlineStr">
        <is>
          <t>OH, MS, GA</t>
        </is>
      </c>
      <c r="N2699" t="inlineStr">
        <is>
          <t>No</t>
        </is>
      </c>
      <c r="O2699" t="inlineStr">
        <is>
          <t>Not stated</t>
        </is>
      </c>
      <c r="Q2699" s="9" t="inlineStr">
        <is>
          <t>https://grantcue.com/foundations/the-gary-and-diane-heavin-community-fund-743003293</t>
        </is>
      </c>
    </row>
    <row r="2700">
      <c r="A2700">
        <f>IF($E2700=$E2699,$A2699+1,1)</f>
        <v/>
      </c>
      <c r="B2700" t="inlineStr">
        <is>
          <t>MINNIE PATTON SCHOLARSHIP FOUNDATION</t>
        </is>
      </c>
      <c r="C2700" t="inlineStr">
        <is>
          <t>75-6318876</t>
        </is>
      </c>
      <c r="D2700" t="inlineStr">
        <is>
          <t>Texas</t>
        </is>
      </c>
      <c r="E2700" t="inlineStr">
        <is>
          <t>TX</t>
        </is>
      </c>
      <c r="F2700" t="n">
        <v>2025</v>
      </c>
      <c r="G2700" t="n">
        <v>2</v>
      </c>
      <c r="H2700" s="13" t="n">
        <v>1600002</v>
      </c>
      <c r="I2700" s="12" t="n">
        <v>12</v>
      </c>
      <c r="J2700" s="13" t="n">
        <v>133333.5</v>
      </c>
      <c r="K2700" s="13">
        <f>IFERROR($H2700/$I2700,"")</f>
        <v/>
      </c>
      <c r="L2700" s="13" t="n">
        <v>135000</v>
      </c>
      <c r="N2700" t="inlineStr">
        <is>
          <t>No</t>
        </is>
      </c>
      <c r="O2700" t="inlineStr">
        <is>
          <t>Not stated</t>
        </is>
      </c>
      <c r="Q2700" s="9" t="inlineStr">
        <is>
          <t>https://grantcue.com/foundations/minnie-patton-scholarship-foundation-756318876</t>
        </is>
      </c>
    </row>
    <row r="2701">
      <c r="A2701">
        <f>IF($E2701=$E2700,$A2700+1,1)</f>
        <v/>
      </c>
      <c r="B2701" t="inlineStr">
        <is>
          <t>Martha Ann Cogdell Hospital Trust</t>
        </is>
      </c>
      <c r="C2701" t="inlineStr">
        <is>
          <t>75-6013973</t>
        </is>
      </c>
      <c r="D2701" t="inlineStr">
        <is>
          <t>Texas</t>
        </is>
      </c>
      <c r="E2701" t="inlineStr">
        <is>
          <t>TX</t>
        </is>
      </c>
      <c r="F2701" t="n">
        <v>2024</v>
      </c>
      <c r="G2701" t="n">
        <v>2</v>
      </c>
      <c r="H2701" s="13" t="n">
        <v>1600000</v>
      </c>
      <c r="I2701" s="12" t="n">
        <v>46</v>
      </c>
      <c r="J2701" s="13" t="n">
        <v>30000</v>
      </c>
      <c r="K2701" s="13">
        <f>IFERROR($H2701/$I2701,"")</f>
        <v/>
      </c>
      <c r="L2701" s="13" t="n">
        <v>60000</v>
      </c>
      <c r="N2701" t="inlineStr">
        <is>
          <t>Yes</t>
        </is>
      </c>
      <c r="O2701" t="inlineStr">
        <is>
          <t>Yes</t>
        </is>
      </c>
      <c r="Q2701" s="9" t="inlineStr">
        <is>
          <t>https://grantcue.com/foundations/martha-ann-cogdell-hospital-trust-756013973</t>
        </is>
      </c>
    </row>
    <row r="2702">
      <c r="A2702">
        <f>IF($E2702=$E2701,$A2701+1,1)</f>
        <v/>
      </c>
      <c r="B2702" t="inlineStr">
        <is>
          <t>THE FRILL FOUNDATION</t>
        </is>
      </c>
      <c r="C2702" t="inlineStr">
        <is>
          <t>31-1505628</t>
        </is>
      </c>
      <c r="D2702" t="inlineStr">
        <is>
          <t>Texas</t>
        </is>
      </c>
      <c r="E2702" t="inlineStr">
        <is>
          <t>TX</t>
        </is>
      </c>
      <c r="F2702" t="n">
        <v>2024</v>
      </c>
      <c r="G2702" t="n">
        <v>2</v>
      </c>
      <c r="H2702" s="13" t="n">
        <v>1598500</v>
      </c>
      <c r="I2702" s="12" t="n">
        <v>50</v>
      </c>
      <c r="J2702" s="13" t="n">
        <v>25000</v>
      </c>
      <c r="K2702" s="13">
        <f>IFERROR($H2702/$I2702,"")</f>
        <v/>
      </c>
      <c r="L2702" s="13" t="n">
        <v>150000</v>
      </c>
      <c r="M2702" t="inlineStr">
        <is>
          <t>NY, VA, MO</t>
        </is>
      </c>
      <c r="N2702" t="inlineStr">
        <is>
          <t>Yes</t>
        </is>
      </c>
      <c r="O2702" t="inlineStr">
        <is>
          <t>Yes</t>
        </is>
      </c>
      <c r="Q2702" s="9" t="inlineStr">
        <is>
          <t>https://grantcue.com/foundations/the-frill-foundation-311505628</t>
        </is>
      </c>
    </row>
    <row r="2703">
      <c r="A2703">
        <f>IF($E2703=$E2702,$A2702+1,1)</f>
        <v/>
      </c>
      <c r="B2703" t="inlineStr">
        <is>
          <t>Leroy and Merle Weir Trust A0363400</t>
        </is>
      </c>
      <c r="C2703" t="inlineStr">
        <is>
          <t>74-2656448</t>
        </is>
      </c>
      <c r="D2703" t="inlineStr">
        <is>
          <t>Texas</t>
        </is>
      </c>
      <c r="E2703" t="inlineStr">
        <is>
          <t>TX</t>
        </is>
      </c>
      <c r="F2703" t="n">
        <v>2025</v>
      </c>
      <c r="G2703" t="n">
        <v>2</v>
      </c>
      <c r="H2703" s="13" t="n">
        <v>1580000</v>
      </c>
      <c r="I2703" s="12" t="n">
        <v>18</v>
      </c>
      <c r="J2703" s="13" t="n">
        <v>21000</v>
      </c>
      <c r="K2703" s="13">
        <f>IFERROR($H2703/$I2703,"")</f>
        <v/>
      </c>
      <c r="L2703" s="13" t="n">
        <v>345000</v>
      </c>
      <c r="M2703" t="inlineStr">
        <is>
          <t>GA, VA</t>
        </is>
      </c>
      <c r="N2703" t="inlineStr">
        <is>
          <t>No</t>
        </is>
      </c>
      <c r="O2703" t="inlineStr">
        <is>
          <t>Not stated</t>
        </is>
      </c>
      <c r="Q2703" s="9" t="inlineStr">
        <is>
          <t>https://grantcue.com/foundations/leroy-and-merle-weir-trust-a0363400-742656448</t>
        </is>
      </c>
    </row>
    <row r="2704">
      <c r="A2704">
        <f>IF($E2704=$E2703,$A2703+1,1)</f>
        <v/>
      </c>
      <c r="B2704" t="inlineStr">
        <is>
          <t>PENLAND FOUNDATION</t>
        </is>
      </c>
      <c r="C2704" t="inlineStr">
        <is>
          <t>20-5692339</t>
        </is>
      </c>
      <c r="D2704" t="inlineStr">
        <is>
          <t>Texas</t>
        </is>
      </c>
      <c r="E2704" t="inlineStr">
        <is>
          <t>TX</t>
        </is>
      </c>
      <c r="F2704" t="n">
        <v>2024</v>
      </c>
      <c r="G2704" t="n">
        <v>2</v>
      </c>
      <c r="H2704" s="13" t="n">
        <v>1578964</v>
      </c>
      <c r="I2704" s="12" t="n">
        <v>157</v>
      </c>
      <c r="J2704" s="13" t="n">
        <v>2500</v>
      </c>
      <c r="K2704" s="13">
        <f>IFERROR($H2704/$I2704,"")</f>
        <v/>
      </c>
      <c r="L2704" s="13" t="n">
        <v>125000</v>
      </c>
      <c r="M2704" t="inlineStr">
        <is>
          <t>FL, DC, NY</t>
        </is>
      </c>
      <c r="N2704" t="inlineStr">
        <is>
          <t>Yes</t>
        </is>
      </c>
      <c r="O2704" t="inlineStr">
        <is>
          <t>Yes</t>
        </is>
      </c>
      <c r="Q2704" s="9" t="inlineStr">
        <is>
          <t>https://grantcue.com/foundations/penland-foundation-205692339</t>
        </is>
      </c>
    </row>
    <row r="2705">
      <c r="A2705">
        <f>IF($E2705=$E2704,$A2704+1,1)</f>
        <v/>
      </c>
      <c r="B2705" t="inlineStr">
        <is>
          <t>KERMIT G PHILLIPS II CHARITABLE TR AKA PHILLIPS FOUNDATION</t>
        </is>
      </c>
      <c r="C2705" t="inlineStr">
        <is>
          <t>04-6977585</t>
        </is>
      </c>
      <c r="D2705" t="inlineStr">
        <is>
          <t>Texas</t>
        </is>
      </c>
      <c r="E2705" t="inlineStr">
        <is>
          <t>TX</t>
        </is>
      </c>
      <c r="F2705" t="n">
        <v>2024</v>
      </c>
      <c r="G2705" t="n">
        <v>1</v>
      </c>
      <c r="H2705" s="13" t="n">
        <v>1578642</v>
      </c>
      <c r="I2705" s="12" t="n">
        <v>8</v>
      </c>
      <c r="J2705" s="13" t="n">
        <v>119000</v>
      </c>
      <c r="K2705" s="13">
        <f>IFERROR($H2705/$I2705,"")</f>
        <v/>
      </c>
      <c r="L2705" s="13" t="n">
        <v>580000</v>
      </c>
      <c r="M2705" t="inlineStr">
        <is>
          <t>NC, WA, NY</t>
        </is>
      </c>
      <c r="N2705" t="inlineStr">
        <is>
          <t>No</t>
        </is>
      </c>
      <c r="O2705" t="inlineStr">
        <is>
          <t>Not stated</t>
        </is>
      </c>
      <c r="Q2705" s="9" t="inlineStr">
        <is>
          <t>https://grantcue.com/foundations/kermit-g-phillips-ii-charitable-tr-aka-phillips-foundation-046977585</t>
        </is>
      </c>
    </row>
    <row r="2706">
      <c r="A2706">
        <f>IF($E2706=$E2705,$A2705+1,1)</f>
        <v/>
      </c>
      <c r="B2706" t="inlineStr">
        <is>
          <t>THE MORRIS L LICHTENSTEIN JR FOUNDATION</t>
        </is>
      </c>
      <c r="C2706" t="inlineStr">
        <is>
          <t>74-2757309</t>
        </is>
      </c>
      <c r="D2706" t="inlineStr">
        <is>
          <t>Texas</t>
        </is>
      </c>
      <c r="E2706" t="inlineStr">
        <is>
          <t>TX</t>
        </is>
      </c>
      <c r="F2706" t="n">
        <v>2024</v>
      </c>
      <c r="G2706" t="n">
        <v>2</v>
      </c>
      <c r="H2706" s="13" t="n">
        <v>1576349</v>
      </c>
      <c r="I2706" s="12" t="n">
        <v>14</v>
      </c>
      <c r="J2706" s="13" t="n">
        <v>80000</v>
      </c>
      <c r="K2706" s="13">
        <f>IFERROR($H2706/$I2706,"")</f>
        <v/>
      </c>
      <c r="L2706" s="13" t="n">
        <v>350629</v>
      </c>
      <c r="N2706" t="inlineStr">
        <is>
          <t>No</t>
        </is>
      </c>
      <c r="O2706" t="inlineStr">
        <is>
          <t>Not stated</t>
        </is>
      </c>
      <c r="Q2706" s="9" t="inlineStr">
        <is>
          <t>https://grantcue.com/foundations/the-morris-l-lichtenstein-jr-foundation-742757309</t>
        </is>
      </c>
    </row>
    <row r="2707">
      <c r="A2707">
        <f>IF($E2707=$E2706,$A2706+1,1)</f>
        <v/>
      </c>
      <c r="B2707" t="inlineStr">
        <is>
          <t>THE RPKSC FAMILY FOUNDATION</t>
        </is>
      </c>
      <c r="C2707" t="inlineStr">
        <is>
          <t>20-2011109</t>
        </is>
      </c>
      <c r="D2707" t="inlineStr">
        <is>
          <t>Texas</t>
        </is>
      </c>
      <c r="E2707" t="inlineStr">
        <is>
          <t>TX</t>
        </is>
      </c>
      <c r="F2707" t="n">
        <v>2025</v>
      </c>
      <c r="G2707" t="n">
        <v>2</v>
      </c>
      <c r="H2707" s="13" t="n">
        <v>1573536</v>
      </c>
      <c r="I2707" s="12" t="n">
        <v>16</v>
      </c>
      <c r="J2707" s="13" t="n">
        <v>20000</v>
      </c>
      <c r="K2707" s="13">
        <f>IFERROR($H2707/$I2707,"")</f>
        <v/>
      </c>
      <c r="L2707" s="13" t="n">
        <v>1000000</v>
      </c>
      <c r="M2707" t="inlineStr">
        <is>
          <t>AL, DE, CA</t>
        </is>
      </c>
      <c r="N2707" t="inlineStr">
        <is>
          <t>No</t>
        </is>
      </c>
      <c r="O2707" t="inlineStr">
        <is>
          <t>Not stated</t>
        </is>
      </c>
      <c r="Q2707" s="9" t="inlineStr">
        <is>
          <t>https://grantcue.com/foundations/the-rpksc-family-foundation-202011109</t>
        </is>
      </c>
    </row>
    <row r="2708">
      <c r="A2708">
        <f>IF($E2708=$E2707,$A2707+1,1)</f>
        <v/>
      </c>
      <c r="B2708" t="inlineStr">
        <is>
          <t>Wayne Hollomon Price Foundation</t>
        </is>
      </c>
      <c r="C2708" t="inlineStr">
        <is>
          <t>75-2850527</t>
        </is>
      </c>
      <c r="D2708" t="inlineStr">
        <is>
          <t>Texas</t>
        </is>
      </c>
      <c r="E2708" t="inlineStr">
        <is>
          <t>TX</t>
        </is>
      </c>
      <c r="F2708" t="n">
        <v>2025</v>
      </c>
      <c r="G2708" t="n">
        <v>2</v>
      </c>
      <c r="H2708" s="13" t="n">
        <v>1572065</v>
      </c>
      <c r="I2708" s="12" t="n">
        <v>35</v>
      </c>
      <c r="J2708" s="13" t="n">
        <v>25000</v>
      </c>
      <c r="K2708" s="13">
        <f>IFERROR($H2708/$I2708,"")</f>
        <v/>
      </c>
      <c r="L2708" s="13" t="n">
        <v>300000</v>
      </c>
      <c r="M2708" t="inlineStr">
        <is>
          <t>DC, CA, AZ</t>
        </is>
      </c>
      <c r="N2708" t="inlineStr">
        <is>
          <t>No</t>
        </is>
      </c>
      <c r="O2708" t="inlineStr">
        <is>
          <t>Not stated</t>
        </is>
      </c>
      <c r="Q2708" s="9" t="inlineStr">
        <is>
          <t>https://grantcue.com/foundations/wayne-hollomon-price-foundation-752850527</t>
        </is>
      </c>
    </row>
    <row r="2709">
      <c r="A2709">
        <f>IF($E2709=$E2708,$A2708+1,1)</f>
        <v/>
      </c>
      <c r="B2709" t="inlineStr">
        <is>
          <t>STEDMAN WEST FOUNDATION (FKA NEVA AND WESLEY WEST FOUNDATION)</t>
        </is>
      </c>
      <c r="C2709" t="inlineStr">
        <is>
          <t>74-6039393</t>
        </is>
      </c>
      <c r="D2709" t="inlineStr">
        <is>
          <t>Texas</t>
        </is>
      </c>
      <c r="E2709" t="inlineStr">
        <is>
          <t>TX</t>
        </is>
      </c>
      <c r="F2709" t="n">
        <v>2024</v>
      </c>
      <c r="G2709" t="n">
        <v>1</v>
      </c>
      <c r="H2709" s="13" t="n">
        <v>1570000</v>
      </c>
      <c r="I2709" s="12" t="n">
        <v>24</v>
      </c>
      <c r="J2709" s="13" t="n">
        <v>25000</v>
      </c>
      <c r="K2709" s="13">
        <f>IFERROR($H2709/$I2709,"")</f>
        <v/>
      </c>
      <c r="L2709" s="13" t="n">
        <v>350000</v>
      </c>
      <c r="M2709" t="inlineStr">
        <is>
          <t>CA</t>
        </is>
      </c>
      <c r="N2709" t="inlineStr">
        <is>
          <t>Yes</t>
        </is>
      </c>
      <c r="O2709" t="inlineStr">
        <is>
          <t>Yes</t>
        </is>
      </c>
      <c r="Q2709" s="9" t="inlineStr">
        <is>
          <t>https://grantcue.com/foundations/stedman-west-foundation-fka-neva-and-wesley-west-foundation-746039393</t>
        </is>
      </c>
    </row>
    <row r="2710">
      <c r="A2710">
        <f>IF($E2710=$E2709,$A2709+1,1)</f>
        <v/>
      </c>
      <c r="B2710" t="inlineStr">
        <is>
          <t>LARSEN FOUNDATION INC</t>
        </is>
      </c>
      <c r="C2710" t="inlineStr">
        <is>
          <t>31-1482756</t>
        </is>
      </c>
      <c r="D2710" t="inlineStr">
        <is>
          <t>Texas</t>
        </is>
      </c>
      <c r="E2710" t="inlineStr">
        <is>
          <t>TX</t>
        </is>
      </c>
      <c r="F2710" t="n">
        <v>2024</v>
      </c>
      <c r="G2710" t="n">
        <v>2</v>
      </c>
      <c r="H2710" s="13" t="n">
        <v>1564910</v>
      </c>
      <c r="I2710" s="12" t="n">
        <v>31</v>
      </c>
      <c r="J2710" s="13" t="n">
        <v>10000</v>
      </c>
      <c r="K2710" s="13">
        <f>IFERROR($H2710/$I2710,"")</f>
        <v/>
      </c>
      <c r="L2710" s="13" t="n">
        <v>900000</v>
      </c>
      <c r="M2710" t="inlineStr">
        <is>
          <t>NY, PA, FL</t>
        </is>
      </c>
      <c r="N2710" t="inlineStr">
        <is>
          <t>No</t>
        </is>
      </c>
      <c r="O2710" t="inlineStr">
        <is>
          <t>Not stated</t>
        </is>
      </c>
      <c r="Q2710" s="9" t="inlineStr">
        <is>
          <t>https://grantcue.com/foundations/larsen-foundation-inc-c-o-porzio-bromberg-and-newman-pc-311482756</t>
        </is>
      </c>
    </row>
    <row r="2711">
      <c r="A2711">
        <f>IF($E2711=$E2710,$A2710+1,1)</f>
        <v/>
      </c>
      <c r="B2711" t="inlineStr">
        <is>
          <t>THE TAILWIND FOUNDATION</t>
        </is>
      </c>
      <c r="C2711" t="inlineStr">
        <is>
          <t>20-8630169</t>
        </is>
      </c>
      <c r="D2711" t="inlineStr">
        <is>
          <t>Texas</t>
        </is>
      </c>
      <c r="E2711" t="inlineStr">
        <is>
          <t>TX</t>
        </is>
      </c>
      <c r="F2711" t="n">
        <v>2025</v>
      </c>
      <c r="G2711" t="n">
        <v>2</v>
      </c>
      <c r="H2711" s="13" t="n">
        <v>1563177</v>
      </c>
      <c r="I2711" s="12" t="n">
        <v>105</v>
      </c>
      <c r="J2711" s="13" t="n">
        <v>5000</v>
      </c>
      <c r="K2711" s="13">
        <f>IFERROR($H2711/$I2711,"")</f>
        <v/>
      </c>
      <c r="L2711" s="13" t="n">
        <v>309484</v>
      </c>
      <c r="M2711" t="inlineStr">
        <is>
          <t>WY, OH, WI</t>
        </is>
      </c>
      <c r="N2711" t="inlineStr">
        <is>
          <t>No</t>
        </is>
      </c>
      <c r="O2711" t="inlineStr">
        <is>
          <t>Not stated</t>
        </is>
      </c>
      <c r="Q2711" s="9" t="inlineStr">
        <is>
          <t>https://grantcue.com/foundations/the-tailwind-foundation-208630169</t>
        </is>
      </c>
    </row>
    <row r="2712">
      <c r="A2712">
        <f>IF($E2712=$E2711,$A2711+1,1)</f>
        <v/>
      </c>
      <c r="B2712" t="inlineStr">
        <is>
          <t>GEORGE E SEAY III FOUNDATION</t>
        </is>
      </c>
      <c r="C2712" t="inlineStr">
        <is>
          <t>73-1645127</t>
        </is>
      </c>
      <c r="D2712" t="inlineStr">
        <is>
          <t>Texas</t>
        </is>
      </c>
      <c r="E2712" t="inlineStr">
        <is>
          <t>TX</t>
        </is>
      </c>
      <c r="F2712" t="n">
        <v>2024</v>
      </c>
      <c r="G2712" t="n">
        <v>1</v>
      </c>
      <c r="H2712" s="13" t="n">
        <v>1558488</v>
      </c>
      <c r="I2712" s="12" t="n">
        <v>29</v>
      </c>
      <c r="J2712" s="13" t="n">
        <v>10000</v>
      </c>
      <c r="K2712" s="13">
        <f>IFERROR($H2712/$I2712,"")</f>
        <v/>
      </c>
      <c r="L2712" s="13" t="n">
        <v>369000</v>
      </c>
      <c r="M2712" t="inlineStr">
        <is>
          <t>NY, FL, OK</t>
        </is>
      </c>
      <c r="N2712" t="inlineStr">
        <is>
          <t>No</t>
        </is>
      </c>
      <c r="O2712" t="inlineStr">
        <is>
          <t>Not stated</t>
        </is>
      </c>
      <c r="Q2712" s="9" t="inlineStr">
        <is>
          <t>https://grantcue.com/foundations/george-e-seay-iii-foundation-731645127</t>
        </is>
      </c>
    </row>
    <row r="2713">
      <c r="A2713">
        <f>IF($E2713=$E2712,$A2712+1,1)</f>
        <v/>
      </c>
      <c r="B2713" t="inlineStr">
        <is>
          <t>JANE BOSART FOUNDATION</t>
        </is>
      </c>
      <c r="C2713" t="inlineStr">
        <is>
          <t>20-5804177</t>
        </is>
      </c>
      <c r="D2713" t="inlineStr">
        <is>
          <t>Texas</t>
        </is>
      </c>
      <c r="E2713" t="inlineStr">
        <is>
          <t>TX</t>
        </is>
      </c>
      <c r="F2713" t="n">
        <v>2025</v>
      </c>
      <c r="G2713" t="n">
        <v>2</v>
      </c>
      <c r="H2713" s="13" t="n">
        <v>1557000</v>
      </c>
      <c r="I2713" s="12" t="n">
        <v>15</v>
      </c>
      <c r="J2713" s="13" t="n">
        <v>100000</v>
      </c>
      <c r="K2713" s="13">
        <f>IFERROR($H2713/$I2713,"")</f>
        <v/>
      </c>
      <c r="L2713" s="13" t="n">
        <v>300000</v>
      </c>
      <c r="M2713" t="inlineStr">
        <is>
          <t>CO, IN, MA</t>
        </is>
      </c>
      <c r="N2713" t="inlineStr">
        <is>
          <t>No</t>
        </is>
      </c>
      <c r="O2713" t="inlineStr">
        <is>
          <t>Not stated</t>
        </is>
      </c>
      <c r="Q2713" s="9" t="inlineStr">
        <is>
          <t>https://grantcue.com/foundations/jane-bosart-foundation-205804177</t>
        </is>
      </c>
    </row>
    <row r="2714">
      <c r="A2714">
        <f>IF($E2714=$E2713,$A2713+1,1)</f>
        <v/>
      </c>
      <c r="B2714" t="inlineStr">
        <is>
          <t>JAMES AND ELIZABETH SOWELL FOUNDATION</t>
        </is>
      </c>
      <c r="C2714" t="inlineStr">
        <is>
          <t>75-2641436</t>
        </is>
      </c>
      <c r="D2714" t="inlineStr">
        <is>
          <t>Texas</t>
        </is>
      </c>
      <c r="E2714" t="inlineStr">
        <is>
          <t>TX</t>
        </is>
      </c>
      <c r="F2714" t="n">
        <v>2024</v>
      </c>
      <c r="G2714" t="n">
        <v>1</v>
      </c>
      <c r="H2714" s="13" t="n">
        <v>1556064</v>
      </c>
      <c r="I2714" s="12" t="n">
        <v>6</v>
      </c>
      <c r="J2714" s="13" t="n">
        <v>201160</v>
      </c>
      <c r="K2714" s="13">
        <f>IFERROR($H2714/$I2714,"")</f>
        <v/>
      </c>
      <c r="L2714" s="13" t="n">
        <v>643744</v>
      </c>
      <c r="M2714" t="inlineStr">
        <is>
          <t>GA, FL</t>
        </is>
      </c>
      <c r="N2714" t="inlineStr">
        <is>
          <t>No</t>
        </is>
      </c>
      <c r="O2714" t="inlineStr">
        <is>
          <t>Not stated</t>
        </is>
      </c>
      <c r="Q2714" s="9" t="inlineStr">
        <is>
          <t>https://grantcue.com/foundations/james-and-elizabeth-sowell-foundation-752641436</t>
        </is>
      </c>
    </row>
    <row r="2715">
      <c r="A2715">
        <f>IF($E2715=$E2714,$A2714+1,1)</f>
        <v/>
      </c>
      <c r="B2715" t="inlineStr">
        <is>
          <t>THE KATHRYN O'CONNOR FOUNDATION</t>
        </is>
      </c>
      <c r="C2715" t="inlineStr">
        <is>
          <t>74-6039415</t>
        </is>
      </c>
      <c r="D2715" t="inlineStr">
        <is>
          <t>Texas</t>
        </is>
      </c>
      <c r="E2715" t="inlineStr">
        <is>
          <t>TX</t>
        </is>
      </c>
      <c r="F2715" t="n">
        <v>2025</v>
      </c>
      <c r="G2715" t="n">
        <v>2</v>
      </c>
      <c r="H2715" s="13" t="n">
        <v>1550359</v>
      </c>
      <c r="I2715" s="12" t="n">
        <v>89</v>
      </c>
      <c r="J2715" s="13" t="n">
        <v>10000</v>
      </c>
      <c r="K2715" s="13">
        <f>IFERROR($H2715/$I2715,"")</f>
        <v/>
      </c>
      <c r="L2715" s="13" t="n">
        <v>99975</v>
      </c>
      <c r="N2715" t="inlineStr">
        <is>
          <t>Yes</t>
        </is>
      </c>
      <c r="O2715" t="inlineStr">
        <is>
          <t>Not stated</t>
        </is>
      </c>
      <c r="Q2715" s="9" t="inlineStr">
        <is>
          <t>https://grantcue.com/foundations/the-kathryn-o-connor-foundation-746039415</t>
        </is>
      </c>
    </row>
    <row r="2716">
      <c r="A2716">
        <f>IF($E2716=$E2715,$A2715+1,1)</f>
        <v/>
      </c>
      <c r="B2716" t="inlineStr">
        <is>
          <t>RITER FAMILY FOUNDATION</t>
        </is>
      </c>
      <c r="C2716" t="inlineStr">
        <is>
          <t>75-2707712</t>
        </is>
      </c>
      <c r="D2716" t="inlineStr">
        <is>
          <t>Texas</t>
        </is>
      </c>
      <c r="E2716" t="inlineStr">
        <is>
          <t>TX</t>
        </is>
      </c>
      <c r="F2716" t="n">
        <v>2025</v>
      </c>
      <c r="G2716" t="n">
        <v>2</v>
      </c>
      <c r="H2716" s="13" t="n">
        <v>1550015</v>
      </c>
      <c r="I2716" s="12" t="n">
        <v>38</v>
      </c>
      <c r="J2716" s="13" t="n">
        <v>22500</v>
      </c>
      <c r="K2716" s="13">
        <f>IFERROR($H2716/$I2716,"")</f>
        <v/>
      </c>
      <c r="L2716" s="13" t="n">
        <v>310000</v>
      </c>
      <c r="M2716" t="inlineStr">
        <is>
          <t>NC</t>
        </is>
      </c>
      <c r="N2716" t="inlineStr">
        <is>
          <t>No</t>
        </is>
      </c>
      <c r="O2716" t="inlineStr">
        <is>
          <t>Not stated</t>
        </is>
      </c>
      <c r="Q2716" s="9" t="inlineStr">
        <is>
          <t>https://grantcue.com/foundations/riter-family-foundation-752707712</t>
        </is>
      </c>
    </row>
    <row r="2717">
      <c r="A2717">
        <f>IF($E2717=$E2716,$A2716+1,1)</f>
        <v/>
      </c>
      <c r="B2717" t="inlineStr">
        <is>
          <t>ROBERT D AND ALMA MORETON FOUNDATION</t>
        </is>
      </c>
      <c r="C2717" t="inlineStr">
        <is>
          <t>38-7008245</t>
        </is>
      </c>
      <c r="D2717" t="inlineStr">
        <is>
          <t>Texas</t>
        </is>
      </c>
      <c r="E2717" t="inlineStr">
        <is>
          <t>TX</t>
        </is>
      </c>
      <c r="F2717" t="n">
        <v>2025</v>
      </c>
      <c r="G2717" t="n">
        <v>2</v>
      </c>
      <c r="H2717" s="13" t="n">
        <v>1528500</v>
      </c>
      <c r="I2717" s="12" t="n">
        <v>34</v>
      </c>
      <c r="J2717" s="13" t="n">
        <v>37500</v>
      </c>
      <c r="K2717" s="13">
        <f>IFERROR($H2717/$I2717,"")</f>
        <v/>
      </c>
      <c r="L2717" s="13" t="n">
        <v>125000</v>
      </c>
      <c r="M2717" t="inlineStr">
        <is>
          <t>IL</t>
        </is>
      </c>
      <c r="N2717" t="inlineStr">
        <is>
          <t>Yes</t>
        </is>
      </c>
      <c r="O2717" t="inlineStr">
        <is>
          <t>Not stated</t>
        </is>
      </c>
      <c r="Q2717" s="9" t="inlineStr">
        <is>
          <t>https://grantcue.com/foundations/robert-d-and-alma-moreton-foundation-387008245</t>
        </is>
      </c>
    </row>
    <row r="2718">
      <c r="A2718">
        <f>IF($E2718=$E2717,$A2717+1,1)</f>
        <v/>
      </c>
      <c r="B2718" t="inlineStr">
        <is>
          <t>Ippolito Charitable Foundation of Galveston</t>
        </is>
      </c>
      <c r="C2718" t="inlineStr">
        <is>
          <t>76-0671962</t>
        </is>
      </c>
      <c r="D2718" t="inlineStr">
        <is>
          <t>Texas</t>
        </is>
      </c>
      <c r="E2718" t="inlineStr">
        <is>
          <t>TX</t>
        </is>
      </c>
      <c r="F2718" t="n">
        <v>2024</v>
      </c>
      <c r="G2718" t="n">
        <v>2</v>
      </c>
      <c r="H2718" s="13" t="n">
        <v>1528185</v>
      </c>
      <c r="I2718" s="12" t="n">
        <v>99</v>
      </c>
      <c r="J2718" s="13" t="n">
        <v>10000</v>
      </c>
      <c r="K2718" s="13">
        <f>IFERROR($H2718/$I2718,"")</f>
        <v/>
      </c>
      <c r="L2718" s="13" t="n">
        <v>300000</v>
      </c>
      <c r="M2718" t="inlineStr">
        <is>
          <t>CA, MD, GA</t>
        </is>
      </c>
      <c r="N2718" t="inlineStr">
        <is>
          <t>Yes</t>
        </is>
      </c>
      <c r="O2718" t="inlineStr">
        <is>
          <t>Yes</t>
        </is>
      </c>
      <c r="P2718" s="9" t="inlineStr">
        <is>
          <t>https://ippolitofoundation.org/</t>
        </is>
      </c>
      <c r="Q2718" s="9" t="inlineStr">
        <is>
          <t>https://grantcue.com/foundations/ippolito-charitable-foundation-of-galveston-760671962</t>
        </is>
      </c>
    </row>
    <row r="2719">
      <c r="A2719">
        <f>IF($E2719=$E2718,$A2718+1,1)</f>
        <v/>
      </c>
      <c r="B2719" t="inlineStr">
        <is>
          <t>THE CHARLES C MATTHEWS FOUNDATION</t>
        </is>
      </c>
      <c r="C2719" t="inlineStr">
        <is>
          <t>75-2741045</t>
        </is>
      </c>
      <c r="D2719" t="inlineStr">
        <is>
          <t>Texas</t>
        </is>
      </c>
      <c r="E2719" t="inlineStr">
        <is>
          <t>TX</t>
        </is>
      </c>
      <c r="F2719" t="n">
        <v>2025</v>
      </c>
      <c r="G2719" t="n">
        <v>2</v>
      </c>
      <c r="H2719" s="13" t="n">
        <v>1525294</v>
      </c>
      <c r="I2719" s="12" t="n">
        <v>45</v>
      </c>
      <c r="J2719" s="13" t="n">
        <v>7500</v>
      </c>
      <c r="K2719" s="13">
        <f>IFERROR($H2719/$I2719,"")</f>
        <v/>
      </c>
      <c r="L2719" s="13" t="n">
        <v>350000</v>
      </c>
      <c r="M2719" t="inlineStr">
        <is>
          <t>FL, TN, GA</t>
        </is>
      </c>
      <c r="N2719" t="inlineStr">
        <is>
          <t>No</t>
        </is>
      </c>
      <c r="O2719" t="inlineStr">
        <is>
          <t>Not stated</t>
        </is>
      </c>
      <c r="Q2719" s="9" t="inlineStr">
        <is>
          <t>https://grantcue.com/foundations/the-charles-c-matthews-foundation-752741045</t>
        </is>
      </c>
    </row>
    <row r="2720">
      <c r="A2720">
        <f>IF($E2720=$E2719,$A2719+1,1)</f>
        <v/>
      </c>
      <c r="B2720" t="inlineStr">
        <is>
          <t>JOHN R WRIGHT AND ELOISE MOUNTAIN WRIGHT FOUNDATION</t>
        </is>
      </c>
      <c r="C2720" t="inlineStr">
        <is>
          <t>43-1698425</t>
        </is>
      </c>
      <c r="D2720" t="inlineStr">
        <is>
          <t>Texas</t>
        </is>
      </c>
      <c r="E2720" t="inlineStr">
        <is>
          <t>TX</t>
        </is>
      </c>
      <c r="F2720" t="n">
        <v>2025</v>
      </c>
      <c r="G2720" t="n">
        <v>2</v>
      </c>
      <c r="H2720" s="13" t="n">
        <v>1525000</v>
      </c>
      <c r="I2720" s="12" t="n">
        <v>58</v>
      </c>
      <c r="J2720" s="13" t="n">
        <v>20000</v>
      </c>
      <c r="K2720" s="13">
        <f>IFERROR($H2720/$I2720,"")</f>
        <v/>
      </c>
      <c r="L2720" s="13" t="n">
        <v>80000</v>
      </c>
      <c r="M2720" t="inlineStr">
        <is>
          <t>IA, NY, IL</t>
        </is>
      </c>
      <c r="N2720" t="inlineStr">
        <is>
          <t>No</t>
        </is>
      </c>
      <c r="O2720" t="inlineStr">
        <is>
          <t>Not stated</t>
        </is>
      </c>
      <c r="Q2720" s="9" t="inlineStr">
        <is>
          <t>https://grantcue.com/foundations/john-r-wright-and-eloise-mountain-wright-foundation-431698425</t>
        </is>
      </c>
    </row>
    <row r="2721">
      <c r="A2721">
        <f>IF($E2721=$E2720,$A2720+1,1)</f>
        <v/>
      </c>
      <c r="B2721" t="inlineStr">
        <is>
          <t>EDGE EUGENE III CHARITABLE TRUST</t>
        </is>
      </c>
      <c r="C2721" t="inlineStr">
        <is>
          <t>47-3874730</t>
        </is>
      </c>
      <c r="D2721" t="inlineStr">
        <is>
          <t>Texas</t>
        </is>
      </c>
      <c r="E2721" t="inlineStr">
        <is>
          <t>TX</t>
        </is>
      </c>
      <c r="F2721" t="n">
        <v>2025</v>
      </c>
      <c r="G2721" t="n">
        <v>2</v>
      </c>
      <c r="H2721" s="13" t="n">
        <v>1523000</v>
      </c>
      <c r="I2721" s="12" t="n">
        <v>94</v>
      </c>
      <c r="J2721" s="13" t="n">
        <v>5500</v>
      </c>
      <c r="K2721" s="13">
        <f>IFERROR($H2721/$I2721,"")</f>
        <v/>
      </c>
      <c r="L2721" s="13" t="n">
        <v>80000</v>
      </c>
      <c r="M2721" t="inlineStr">
        <is>
          <t>MT, DC, OR</t>
        </is>
      </c>
      <c r="N2721" t="inlineStr">
        <is>
          <t>Yes</t>
        </is>
      </c>
      <c r="O2721" t="inlineStr">
        <is>
          <t>Yes</t>
        </is>
      </c>
      <c r="Q2721" s="9" t="inlineStr">
        <is>
          <t>https://grantcue.com/foundations/edge-eugene-iii-charitable-trust-473874730</t>
        </is>
      </c>
    </row>
    <row r="2722">
      <c r="A2722">
        <f>IF($E2722=$E2721,$A2721+1,1)</f>
        <v/>
      </c>
      <c r="B2722" t="inlineStr">
        <is>
          <t>McNeill Charitable Foundation Inc</t>
        </is>
      </c>
      <c r="C2722" t="inlineStr">
        <is>
          <t>76-0589600</t>
        </is>
      </c>
      <c r="D2722" t="inlineStr">
        <is>
          <t>Texas</t>
        </is>
      </c>
      <c r="E2722" t="inlineStr">
        <is>
          <t>TX</t>
        </is>
      </c>
      <c r="F2722" t="n">
        <v>2025</v>
      </c>
      <c r="G2722" t="n">
        <v>2</v>
      </c>
      <c r="H2722" s="13" t="n">
        <v>1505200</v>
      </c>
      <c r="I2722" s="12" t="n">
        <v>219</v>
      </c>
      <c r="J2722" s="13" t="n">
        <v>3000</v>
      </c>
      <c r="K2722" s="13">
        <f>IFERROR($H2722/$I2722,"")</f>
        <v/>
      </c>
      <c r="L2722" s="13" t="n">
        <v>47300</v>
      </c>
      <c r="M2722" t="inlineStr">
        <is>
          <t>CA, NC, ME</t>
        </is>
      </c>
      <c r="N2722" t="inlineStr">
        <is>
          <t>Yes</t>
        </is>
      </c>
      <c r="O2722" t="inlineStr">
        <is>
          <t>Not stated</t>
        </is>
      </c>
      <c r="P2722" s="9" t="inlineStr">
        <is>
          <t>https://www.guidestar.com/</t>
        </is>
      </c>
      <c r="Q2722" s="9" t="inlineStr">
        <is>
          <t>https://grantcue.com/foundations/mcneill-charitable-foundation-inc-760589600</t>
        </is>
      </c>
    </row>
    <row r="2723">
      <c r="A2723">
        <f>IF($E2723=$E2722,$A2722+1,1)</f>
        <v/>
      </c>
      <c r="B2723" t="inlineStr">
        <is>
          <t>PEACH MOTT FOUNDATION INC</t>
        </is>
      </c>
      <c r="C2723" t="inlineStr">
        <is>
          <t>74-2730037</t>
        </is>
      </c>
      <c r="D2723" t="inlineStr">
        <is>
          <t>Texas</t>
        </is>
      </c>
      <c r="E2723" t="inlineStr">
        <is>
          <t>TX</t>
        </is>
      </c>
      <c r="F2723" t="n">
        <v>2025</v>
      </c>
      <c r="G2723" t="n">
        <v>2</v>
      </c>
      <c r="H2723" s="13" t="n">
        <v>1504200</v>
      </c>
      <c r="I2723" s="12" t="n">
        <v>63</v>
      </c>
      <c r="J2723" s="13" t="n">
        <v>25000</v>
      </c>
      <c r="K2723" s="13">
        <f>IFERROR($H2723/$I2723,"")</f>
        <v/>
      </c>
      <c r="L2723" s="13" t="n">
        <v>150000</v>
      </c>
      <c r="M2723" t="inlineStr">
        <is>
          <t>CO, GA, WA</t>
        </is>
      </c>
      <c r="N2723" t="inlineStr">
        <is>
          <t>Yes</t>
        </is>
      </c>
      <c r="O2723" t="inlineStr">
        <is>
          <t>Yes</t>
        </is>
      </c>
      <c r="Q2723" s="9" t="inlineStr">
        <is>
          <t>https://grantcue.com/foundations/peach-mott-foundation-inc-742730037</t>
        </is>
      </c>
    </row>
    <row r="2724">
      <c r="A2724">
        <f>IF($E2724=$E2723,$A2723+1,1)</f>
        <v/>
      </c>
      <c r="B2724" t="inlineStr">
        <is>
          <t>VIRGINIA HOBBS CHARITABLE TRUST</t>
        </is>
      </c>
      <c r="C2724" t="inlineStr">
        <is>
          <t>20-7142456</t>
        </is>
      </c>
      <c r="D2724" t="inlineStr">
        <is>
          <t>Texas</t>
        </is>
      </c>
      <c r="E2724" t="inlineStr">
        <is>
          <t>TX</t>
        </is>
      </c>
      <c r="F2724" t="n">
        <v>2024</v>
      </c>
      <c r="G2724" t="n">
        <v>2</v>
      </c>
      <c r="H2724" s="13" t="n">
        <v>1501371</v>
      </c>
      <c r="I2724" s="12" t="n">
        <v>103</v>
      </c>
      <c r="J2724" s="13" t="n">
        <v>10000</v>
      </c>
      <c r="K2724" s="13">
        <f>IFERROR($H2724/$I2724,"")</f>
        <v/>
      </c>
      <c r="L2724" s="13" t="n">
        <v>80000</v>
      </c>
      <c r="M2724" t="inlineStr">
        <is>
          <t>GA, DC, NM</t>
        </is>
      </c>
      <c r="N2724" t="inlineStr">
        <is>
          <t>Yes</t>
        </is>
      </c>
      <c r="O2724" t="inlineStr">
        <is>
          <t>Yes</t>
        </is>
      </c>
      <c r="P2724" s="9" t="inlineStr">
        <is>
          <t>http://www.virginiahobbscharitabletrust.org/</t>
        </is>
      </c>
      <c r="Q2724" s="9" t="inlineStr">
        <is>
          <t>https://grantcue.com/foundations/virginia-hobbs-charitable-trust-simmons-bank-trustee-207142456</t>
        </is>
      </c>
    </row>
    <row r="2725">
      <c r="A2725">
        <f>IF($E2725=$E2724,$A2724+1,1)</f>
        <v/>
      </c>
      <c r="B2725" t="inlineStr">
        <is>
          <t>Boyce Foundation</t>
        </is>
      </c>
      <c r="C2725" t="inlineStr">
        <is>
          <t>20-3138731</t>
        </is>
      </c>
      <c r="D2725" t="inlineStr">
        <is>
          <t>Texas</t>
        </is>
      </c>
      <c r="E2725" t="inlineStr">
        <is>
          <t>TX</t>
        </is>
      </c>
      <c r="F2725" t="n">
        <v>2024</v>
      </c>
      <c r="G2725" t="n">
        <v>1</v>
      </c>
      <c r="H2725" s="13" t="n">
        <v>1501039</v>
      </c>
      <c r="I2725" s="12" t="n">
        <v>6</v>
      </c>
      <c r="J2725" s="13" t="n">
        <v>8895</v>
      </c>
      <c r="K2725" s="13">
        <f>IFERROR($H2725/$I2725,"")</f>
        <v/>
      </c>
      <c r="L2725" s="13" t="n">
        <v>1465249</v>
      </c>
      <c r="M2725" t="inlineStr">
        <is>
          <t>NV, NY</t>
        </is>
      </c>
      <c r="N2725" t="inlineStr">
        <is>
          <t>No</t>
        </is>
      </c>
      <c r="O2725" t="inlineStr">
        <is>
          <t>Not stated</t>
        </is>
      </c>
      <c r="Q2725" s="9" t="inlineStr">
        <is>
          <t>https://grantcue.com/foundations/boyce-foundation-203138731</t>
        </is>
      </c>
    </row>
    <row r="2726">
      <c r="A2726">
        <f>IF($E2726=$E2725,$A2725+1,1)</f>
        <v/>
      </c>
      <c r="B2726" t="inlineStr">
        <is>
          <t>NATIONAL MAH JONGG LEAGUE FOUNDATION INC</t>
        </is>
      </c>
      <c r="C2726" t="inlineStr">
        <is>
          <t>13-3791092</t>
        </is>
      </c>
      <c r="D2726" t="inlineStr">
        <is>
          <t>Texas</t>
        </is>
      </c>
      <c r="E2726" t="inlineStr">
        <is>
          <t>TX</t>
        </is>
      </c>
      <c r="F2726" t="n">
        <v>2024</v>
      </c>
      <c r="G2726" t="n">
        <v>2</v>
      </c>
      <c r="H2726" s="13" t="n">
        <v>1500500</v>
      </c>
      <c r="I2726" s="12" t="n">
        <v>97</v>
      </c>
      <c r="J2726" s="13" t="n">
        <v>10000</v>
      </c>
      <c r="K2726" s="13">
        <f>IFERROR($H2726/$I2726,"")</f>
        <v/>
      </c>
      <c r="L2726" s="13" t="n">
        <v>500000</v>
      </c>
      <c r="M2726" t="inlineStr">
        <is>
          <t>NY, CA, FL</t>
        </is>
      </c>
      <c r="N2726" t="inlineStr">
        <is>
          <t>No</t>
        </is>
      </c>
      <c r="O2726" t="inlineStr">
        <is>
          <t>Not stated</t>
        </is>
      </c>
      <c r="Q2726" s="9" t="inlineStr">
        <is>
          <t>https://grantcue.com/foundations/national-mah-jongg-league-foundation-inc-133791092</t>
        </is>
      </c>
    </row>
    <row r="2727">
      <c r="A2727">
        <f>IF($E2727=$E2726,$A2726+1,1)</f>
        <v/>
      </c>
      <c r="B2727" t="inlineStr">
        <is>
          <t>The Webber Family Foundation</t>
        </is>
      </c>
      <c r="C2727" t="inlineStr">
        <is>
          <t>74-2927126</t>
        </is>
      </c>
      <c r="D2727" t="inlineStr">
        <is>
          <t>Texas</t>
        </is>
      </c>
      <c r="E2727" t="inlineStr">
        <is>
          <t>TX</t>
        </is>
      </c>
      <c r="F2727" t="n">
        <v>2024</v>
      </c>
      <c r="G2727" t="n">
        <v>1</v>
      </c>
      <c r="H2727" s="13" t="n">
        <v>1500000</v>
      </c>
      <c r="I2727" s="12" t="n">
        <v>73</v>
      </c>
      <c r="J2727" s="13" t="n">
        <v>15000</v>
      </c>
      <c r="K2727" s="13">
        <f>IFERROR($H2727/$I2727,"")</f>
        <v/>
      </c>
      <c r="L2727" s="13" t="n">
        <v>250000</v>
      </c>
      <c r="M2727" t="inlineStr">
        <is>
          <t>NY, MD, DC</t>
        </is>
      </c>
      <c r="N2727" t="inlineStr">
        <is>
          <t>Yes</t>
        </is>
      </c>
      <c r="O2727" t="inlineStr">
        <is>
          <t>Not stated</t>
        </is>
      </c>
      <c r="P2727" s="9" t="inlineStr">
        <is>
          <t>https://www.webberfoundation.org/</t>
        </is>
      </c>
      <c r="Q2727" s="9" t="inlineStr">
        <is>
          <t>https://grantcue.com/foundations/the-webber-family-foundation-742927126</t>
        </is>
      </c>
    </row>
    <row r="2728">
      <c r="A2728">
        <f>IF($E2728=$E2727,$A2727+1,1)</f>
        <v/>
      </c>
      <c r="B2728" t="inlineStr">
        <is>
          <t>FLOYD A &amp; KATHLEEN C CAILLOUX FOUNDATION</t>
        </is>
      </c>
      <c r="C2728" t="inlineStr">
        <is>
          <t>74-6422979</t>
        </is>
      </c>
      <c r="D2728" t="inlineStr">
        <is>
          <t>Texas</t>
        </is>
      </c>
      <c r="E2728" t="inlineStr">
        <is>
          <t>TX</t>
        </is>
      </c>
      <c r="F2728" t="n">
        <v>2024</v>
      </c>
      <c r="G2728" t="n">
        <v>1</v>
      </c>
      <c r="H2728" s="13" t="n">
        <v>1496855</v>
      </c>
      <c r="I2728" s="12" t="n">
        <v>33</v>
      </c>
      <c r="J2728" s="13" t="n">
        <v>10000</v>
      </c>
      <c r="K2728" s="13">
        <f>IFERROR($H2728/$I2728,"")</f>
        <v/>
      </c>
      <c r="L2728" s="13" t="n">
        <v>500000</v>
      </c>
      <c r="N2728" t="inlineStr">
        <is>
          <t>Yes</t>
        </is>
      </c>
      <c r="O2728" t="inlineStr">
        <is>
          <t>Yes</t>
        </is>
      </c>
      <c r="P2728" s="9" t="inlineStr">
        <is>
          <t>https://www.caillouxfoundation.org/</t>
        </is>
      </c>
      <c r="Q2728" s="9" t="inlineStr">
        <is>
          <t>https://grantcue.com/foundations/floyd-a-and-kathleen-c-cailloux-foundation-746422979</t>
        </is>
      </c>
    </row>
    <row r="2729">
      <c r="A2729">
        <f>IF($E2729=$E2728,$A2728+1,1)</f>
        <v/>
      </c>
      <c r="B2729" t="inlineStr">
        <is>
          <t>PATTERSON TROIKE FOUNDATION INC</t>
        </is>
      </c>
      <c r="C2729" t="inlineStr">
        <is>
          <t>75-2561756</t>
        </is>
      </c>
      <c r="D2729" t="inlineStr">
        <is>
          <t>Texas</t>
        </is>
      </c>
      <c r="E2729" t="inlineStr">
        <is>
          <t>TX</t>
        </is>
      </c>
      <c r="F2729" t="n">
        <v>2025</v>
      </c>
      <c r="G2729" t="n">
        <v>2</v>
      </c>
      <c r="H2729" s="13" t="n">
        <v>1494957</v>
      </c>
      <c r="I2729" s="12" t="n">
        <v>126</v>
      </c>
      <c r="J2729" s="13" t="n">
        <v>5000</v>
      </c>
      <c r="K2729" s="13">
        <f>IFERROR($H2729/$I2729,"")</f>
        <v/>
      </c>
      <c r="L2729" s="13" t="n">
        <v>125000</v>
      </c>
      <c r="M2729" t="inlineStr">
        <is>
          <t>AR, NY, CA</t>
        </is>
      </c>
      <c r="N2729" t="inlineStr">
        <is>
          <t>No</t>
        </is>
      </c>
      <c r="O2729" t="inlineStr">
        <is>
          <t>Not stated</t>
        </is>
      </c>
      <c r="Q2729" s="9" t="inlineStr">
        <is>
          <t>https://grantcue.com/foundations/patterson-troike-foundation-inc-752561756</t>
        </is>
      </c>
    </row>
    <row r="2730">
      <c r="A2730">
        <f>IF($E2730=$E2729,$A2729+1,1)</f>
        <v/>
      </c>
      <c r="B2730" t="inlineStr">
        <is>
          <t>Isla Carroll Turner Friendship Trust</t>
        </is>
      </c>
      <c r="C2730" t="inlineStr">
        <is>
          <t>74-1460483</t>
        </is>
      </c>
      <c r="D2730" t="inlineStr">
        <is>
          <t>Texas</t>
        </is>
      </c>
      <c r="E2730" t="inlineStr">
        <is>
          <t>TX</t>
        </is>
      </c>
      <c r="F2730" t="n">
        <v>2024</v>
      </c>
      <c r="G2730" t="n">
        <v>1</v>
      </c>
      <c r="H2730" s="13" t="n">
        <v>1490000</v>
      </c>
      <c r="I2730" s="12" t="n">
        <v>73</v>
      </c>
      <c r="J2730" s="13" t="n">
        <v>10000</v>
      </c>
      <c r="K2730" s="13">
        <f>IFERROR($H2730/$I2730,"")</f>
        <v/>
      </c>
      <c r="L2730" s="13" t="n">
        <v>100000</v>
      </c>
      <c r="N2730" t="inlineStr">
        <is>
          <t>Yes</t>
        </is>
      </c>
      <c r="O2730" t="inlineStr">
        <is>
          <t>Yes</t>
        </is>
      </c>
      <c r="P2730" s="9" t="inlineStr">
        <is>
          <t>https://www.islacarrollturnerfriendshiptrust.org/</t>
        </is>
      </c>
      <c r="Q2730" s="9" t="inlineStr">
        <is>
          <t>https://grantcue.com/foundations/isla-carroll-turner-friendship-trust-741460483</t>
        </is>
      </c>
    </row>
    <row r="2731">
      <c r="A2731">
        <f>IF($E2731=$E2730,$A2730+1,1)</f>
        <v/>
      </c>
      <c r="B2731" t="inlineStr">
        <is>
          <t>The Sheth Sangreal Foundation</t>
        </is>
      </c>
      <c r="C2731" t="inlineStr">
        <is>
          <t>45-3779543</t>
        </is>
      </c>
      <c r="D2731" t="inlineStr">
        <is>
          <t>Texas</t>
        </is>
      </c>
      <c r="E2731" t="inlineStr">
        <is>
          <t>TX</t>
        </is>
      </c>
      <c r="F2731" t="n">
        <v>2024</v>
      </c>
      <c r="G2731" t="n">
        <v>1</v>
      </c>
      <c r="H2731" s="13" t="n">
        <v>1484360</v>
      </c>
      <c r="I2731" s="12" t="n">
        <v>6</v>
      </c>
      <c r="J2731" s="13" t="n">
        <v>118750</v>
      </c>
      <c r="K2731" s="13">
        <f>IFERROR($H2731/$I2731,"")</f>
        <v/>
      </c>
      <c r="L2731" s="13" t="n">
        <v>1000000</v>
      </c>
      <c r="M2731" t="inlineStr">
        <is>
          <t>CA, MA, NY</t>
        </is>
      </c>
      <c r="N2731" t="inlineStr">
        <is>
          <t>Yes</t>
        </is>
      </c>
      <c r="O2731" t="inlineStr">
        <is>
          <t>Yes</t>
        </is>
      </c>
      <c r="Q2731" s="9" t="inlineStr">
        <is>
          <t>https://grantcue.com/foundations/the-sheth-sangreal-foundation-453779543</t>
        </is>
      </c>
    </row>
    <row r="2732">
      <c r="A2732">
        <f>IF($E2732=$E2731,$A2731+1,1)</f>
        <v/>
      </c>
      <c r="B2732" t="inlineStr">
        <is>
          <t>THE BILL M AND CECILE AUTREY HAM CHARITABLE FOUNDATION</t>
        </is>
      </c>
      <c r="C2732" t="inlineStr">
        <is>
          <t>74-2610431</t>
        </is>
      </c>
      <c r="D2732" t="inlineStr">
        <is>
          <t>Texas</t>
        </is>
      </c>
      <c r="E2732" t="inlineStr">
        <is>
          <t>TX</t>
        </is>
      </c>
      <c r="F2732" t="n">
        <v>2024</v>
      </c>
      <c r="G2732" t="n">
        <v>2</v>
      </c>
      <c r="H2732" s="13" t="n">
        <v>1470000</v>
      </c>
      <c r="I2732" s="12" t="n">
        <v>60</v>
      </c>
      <c r="J2732" s="13" t="n">
        <v>20000</v>
      </c>
      <c r="K2732" s="13">
        <f>IFERROR($H2732/$I2732,"")</f>
        <v/>
      </c>
      <c r="L2732" s="13" t="n">
        <v>80000</v>
      </c>
      <c r="M2732" t="inlineStr">
        <is>
          <t>PA, KS, CA</t>
        </is>
      </c>
      <c r="N2732" t="inlineStr">
        <is>
          <t>Yes</t>
        </is>
      </c>
      <c r="O2732" t="inlineStr">
        <is>
          <t>Not stated</t>
        </is>
      </c>
      <c r="Q2732" s="9" t="inlineStr">
        <is>
          <t>https://grantcue.com/foundations/the-bill-m-and-cecile-autrey-ham-charitable-foundation-742610431</t>
        </is>
      </c>
    </row>
    <row r="2733">
      <c r="A2733">
        <f>IF($E2733=$E2732,$A2732+1,1)</f>
        <v/>
      </c>
      <c r="B2733" t="inlineStr">
        <is>
          <t>MB AND EDNA ZALE FOUNDATION</t>
        </is>
      </c>
      <c r="C2733" t="inlineStr">
        <is>
          <t>75-6037429</t>
        </is>
      </c>
      <c r="D2733" t="inlineStr">
        <is>
          <t>Texas</t>
        </is>
      </c>
      <c r="E2733" t="inlineStr">
        <is>
          <t>TX</t>
        </is>
      </c>
      <c r="F2733" t="n">
        <v>2024</v>
      </c>
      <c r="G2733" t="n">
        <v>1</v>
      </c>
      <c r="H2733" s="13" t="n">
        <v>1467150</v>
      </c>
      <c r="I2733" s="12" t="n">
        <v>143</v>
      </c>
      <c r="J2733" s="13" t="n">
        <v>5000</v>
      </c>
      <c r="K2733" s="13">
        <f>IFERROR($H2733/$I2733,"")</f>
        <v/>
      </c>
      <c r="L2733" s="13" t="n">
        <v>200000</v>
      </c>
      <c r="M2733" t="inlineStr">
        <is>
          <t>NY, FL, DC</t>
        </is>
      </c>
      <c r="N2733" t="inlineStr">
        <is>
          <t>Yes</t>
        </is>
      </c>
      <c r="O2733" t="inlineStr">
        <is>
          <t>Yes</t>
        </is>
      </c>
      <c r="P2733" s="9" t="inlineStr">
        <is>
          <t>http://zalefoundation.org/</t>
        </is>
      </c>
      <c r="Q2733" s="9" t="inlineStr">
        <is>
          <t>https://grantcue.com/foundations/mb-and-edna-zale-foundation-756037429</t>
        </is>
      </c>
    </row>
    <row r="2734">
      <c r="A2734">
        <f>IF($E2734=$E2733,$A2733+1,1)</f>
        <v/>
      </c>
      <c r="B2734" t="inlineStr">
        <is>
          <t>SLAYTON FOUNDATION</t>
        </is>
      </c>
      <c r="C2734" t="inlineStr">
        <is>
          <t>85-0484361</t>
        </is>
      </c>
      <c r="D2734" t="inlineStr">
        <is>
          <t>Texas</t>
        </is>
      </c>
      <c r="E2734" t="inlineStr">
        <is>
          <t>TX</t>
        </is>
      </c>
      <c r="F2734" t="n">
        <v>2024</v>
      </c>
      <c r="G2734" t="n">
        <v>1</v>
      </c>
      <c r="H2734" s="13" t="n">
        <v>1465320</v>
      </c>
      <c r="I2734" s="12" t="n">
        <v>129</v>
      </c>
      <c r="J2734" s="13" t="n">
        <v>7000</v>
      </c>
      <c r="K2734" s="13">
        <f>IFERROR($H2734/$I2734,"")</f>
        <v/>
      </c>
      <c r="L2734" s="13" t="n">
        <v>101600</v>
      </c>
      <c r="M2734" t="inlineStr">
        <is>
          <t>NM, CA, NC</t>
        </is>
      </c>
      <c r="N2734" t="inlineStr">
        <is>
          <t>No</t>
        </is>
      </c>
      <c r="O2734" t="inlineStr">
        <is>
          <t>Not stated</t>
        </is>
      </c>
      <c r="Q2734" s="9" t="inlineStr">
        <is>
          <t>https://grantcue.com/foundations/slayton-foundation-850484361</t>
        </is>
      </c>
    </row>
    <row r="2735">
      <c r="A2735">
        <f>IF($E2735=$E2734,$A2734+1,1)</f>
        <v/>
      </c>
      <c r="B2735" t="inlineStr">
        <is>
          <t>LAVERNE &amp; THOMAS HOWELL FOUNDATION</t>
        </is>
      </c>
      <c r="C2735" t="inlineStr">
        <is>
          <t>46-0501821</t>
        </is>
      </c>
      <c r="D2735" t="inlineStr">
        <is>
          <t>Texas</t>
        </is>
      </c>
      <c r="E2735" t="inlineStr">
        <is>
          <t>TX</t>
        </is>
      </c>
      <c r="F2735" t="n">
        <v>2025</v>
      </c>
      <c r="G2735" t="n">
        <v>2</v>
      </c>
      <c r="H2735" s="13" t="n">
        <v>1463672</v>
      </c>
      <c r="I2735" s="12" t="n">
        <v>45</v>
      </c>
      <c r="J2735" s="13" t="n">
        <v>15000</v>
      </c>
      <c r="K2735" s="13">
        <f>IFERROR($H2735/$I2735,"")</f>
        <v/>
      </c>
      <c r="L2735" s="13" t="n">
        <v>357000</v>
      </c>
      <c r="M2735" t="inlineStr">
        <is>
          <t>NC, MO</t>
        </is>
      </c>
      <c r="N2735" t="inlineStr">
        <is>
          <t>No</t>
        </is>
      </c>
      <c r="O2735" t="inlineStr">
        <is>
          <t>Not stated</t>
        </is>
      </c>
      <c r="Q2735" s="9" t="inlineStr">
        <is>
          <t>https://grantcue.com/foundations/laverne-and-thomas-howell-foundation-460501821</t>
        </is>
      </c>
    </row>
    <row r="2736">
      <c r="A2736">
        <f>IF($E2736=$E2735,$A2735+1,1)</f>
        <v/>
      </c>
      <c r="B2736" t="inlineStr">
        <is>
          <t>THE COOPER MATTHEWS FOUNDATION</t>
        </is>
      </c>
      <c r="C2736" t="inlineStr">
        <is>
          <t>36-4922870</t>
        </is>
      </c>
      <c r="D2736" t="inlineStr">
        <is>
          <t>Texas</t>
        </is>
      </c>
      <c r="E2736" t="inlineStr">
        <is>
          <t>TX</t>
        </is>
      </c>
      <c r="F2736" t="n">
        <v>2024</v>
      </c>
      <c r="G2736" t="n">
        <v>1</v>
      </c>
      <c r="H2736" s="13" t="n">
        <v>1458809</v>
      </c>
      <c r="I2736" s="12" t="n">
        <v>27</v>
      </c>
      <c r="J2736" s="13" t="n">
        <v>20000</v>
      </c>
      <c r="K2736" s="13">
        <f>IFERROR($H2736/$I2736,"")</f>
        <v/>
      </c>
      <c r="L2736" s="13" t="n">
        <v>374000</v>
      </c>
      <c r="M2736" t="inlineStr">
        <is>
          <t>CA, PA, NH</t>
        </is>
      </c>
      <c r="N2736" t="inlineStr">
        <is>
          <t>Yes</t>
        </is>
      </c>
      <c r="O2736" t="inlineStr">
        <is>
          <t>Not stated</t>
        </is>
      </c>
      <c r="Q2736" s="9" t="inlineStr">
        <is>
          <t>https://grantcue.com/foundations/the-cooper-matthews-foundation-364922870</t>
        </is>
      </c>
    </row>
    <row r="2737">
      <c r="A2737">
        <f>IF($E2737=$E2736,$A2736+1,1)</f>
        <v/>
      </c>
      <c r="B2737" t="inlineStr">
        <is>
          <t>BELLINGER FOUNDATION</t>
        </is>
      </c>
      <c r="C2737" t="inlineStr">
        <is>
          <t>84-1756822</t>
        </is>
      </c>
      <c r="D2737" t="inlineStr">
        <is>
          <t>Texas</t>
        </is>
      </c>
      <c r="E2737" t="inlineStr">
        <is>
          <t>TX</t>
        </is>
      </c>
      <c r="F2737" t="n">
        <v>2025</v>
      </c>
      <c r="G2737" t="n">
        <v>2</v>
      </c>
      <c r="H2737" s="13" t="n">
        <v>1457745</v>
      </c>
      <c r="I2737" s="12" t="n">
        <v>35</v>
      </c>
      <c r="J2737" s="13" t="n">
        <v>18000</v>
      </c>
      <c r="K2737" s="13">
        <f>IFERROR($H2737/$I2737,"")</f>
        <v/>
      </c>
      <c r="L2737" s="13" t="n">
        <v>325000</v>
      </c>
      <c r="M2737" t="inlineStr">
        <is>
          <t>MD, MO, FL</t>
        </is>
      </c>
      <c r="N2737" t="inlineStr">
        <is>
          <t>No</t>
        </is>
      </c>
      <c r="O2737" t="inlineStr">
        <is>
          <t>Not stated</t>
        </is>
      </c>
      <c r="Q2737" s="9" t="inlineStr">
        <is>
          <t>https://grantcue.com/foundations/bellinger-foundation-841756822</t>
        </is>
      </c>
    </row>
    <row r="2738">
      <c r="A2738">
        <f>IF($E2738=$E2737,$A2737+1,1)</f>
        <v/>
      </c>
      <c r="B2738" t="inlineStr">
        <is>
          <t>LGR FOUNDATION</t>
        </is>
      </c>
      <c r="C2738" t="inlineStr">
        <is>
          <t>74-2955428</t>
        </is>
      </c>
      <c r="D2738" t="inlineStr">
        <is>
          <t>Texas</t>
        </is>
      </c>
      <c r="E2738" t="inlineStr">
        <is>
          <t>TX</t>
        </is>
      </c>
      <c r="F2738" t="n">
        <v>2024</v>
      </c>
      <c r="G2738" t="n">
        <v>1</v>
      </c>
      <c r="H2738" s="13" t="n">
        <v>1450000</v>
      </c>
      <c r="I2738" s="12" t="n">
        <v>66</v>
      </c>
      <c r="J2738" s="13" t="n">
        <v>20000</v>
      </c>
      <c r="K2738" s="13">
        <f>IFERROR($H2738/$I2738,"")</f>
        <v/>
      </c>
      <c r="L2738" s="13" t="n">
        <v>75000</v>
      </c>
      <c r="M2738" t="inlineStr">
        <is>
          <t>CA, DC, CT</t>
        </is>
      </c>
      <c r="N2738" t="inlineStr">
        <is>
          <t>No</t>
        </is>
      </c>
      <c r="O2738" t="inlineStr">
        <is>
          <t>Not stated</t>
        </is>
      </c>
      <c r="Q2738" s="9" t="inlineStr">
        <is>
          <t>https://grantcue.com/foundations/lgr-foundation-c-o-atchley-and-associates-llp-742955428</t>
        </is>
      </c>
    </row>
    <row r="2739">
      <c r="A2739">
        <f>IF($E2739=$E2738,$A2738+1,1)</f>
        <v/>
      </c>
      <c r="B2739" t="inlineStr">
        <is>
          <t>AMERICAN COMMUNITY TRUST</t>
        </is>
      </c>
      <c r="C2739" t="inlineStr">
        <is>
          <t>75-2791649</t>
        </is>
      </c>
      <c r="D2739" t="inlineStr">
        <is>
          <t>Texas</t>
        </is>
      </c>
      <c r="E2739" t="inlineStr">
        <is>
          <t>TX</t>
        </is>
      </c>
      <c r="F2739" t="n">
        <v>2025</v>
      </c>
      <c r="G2739" t="n">
        <v>2</v>
      </c>
      <c r="H2739" s="13" t="n">
        <v>1450000</v>
      </c>
      <c r="I2739" s="12" t="n">
        <v>17</v>
      </c>
      <c r="J2739" s="13" t="n">
        <v>50000</v>
      </c>
      <c r="K2739" s="13">
        <f>IFERROR($H2739/$I2739,"")</f>
        <v/>
      </c>
      <c r="L2739" s="13" t="n">
        <v>450000</v>
      </c>
      <c r="M2739" t="inlineStr">
        <is>
          <t>LA, NY</t>
        </is>
      </c>
      <c r="N2739" t="inlineStr">
        <is>
          <t>No</t>
        </is>
      </c>
      <c r="O2739" t="inlineStr">
        <is>
          <t>Not stated</t>
        </is>
      </c>
      <c r="Q2739" s="9" t="inlineStr">
        <is>
          <t>https://grantcue.com/foundations/american-community-trust-752791649</t>
        </is>
      </c>
    </row>
    <row r="2740">
      <c r="A2740">
        <f>IF($E2740=$E2739,$A2739+1,1)</f>
        <v/>
      </c>
      <c r="B2740" t="inlineStr">
        <is>
          <t>THE WALDRIP FAMILY FOUNDATION</t>
        </is>
      </c>
      <c r="C2740" t="inlineStr">
        <is>
          <t>47-2848241</t>
        </is>
      </c>
      <c r="D2740" t="inlineStr">
        <is>
          <t>Texas</t>
        </is>
      </c>
      <c r="E2740" t="inlineStr">
        <is>
          <t>TX</t>
        </is>
      </c>
      <c r="F2740" t="n">
        <v>2025</v>
      </c>
      <c r="G2740" t="n">
        <v>2</v>
      </c>
      <c r="H2740" s="13" t="n">
        <v>1442800</v>
      </c>
      <c r="I2740" s="12" t="n">
        <v>21</v>
      </c>
      <c r="J2740" s="13" t="n">
        <v>10800</v>
      </c>
      <c r="K2740" s="13">
        <f>IFERROR($H2740/$I2740,"")</f>
        <v/>
      </c>
      <c r="L2740" s="13" t="n">
        <v>680000</v>
      </c>
      <c r="M2740" t="inlineStr">
        <is>
          <t>LA</t>
        </is>
      </c>
      <c r="N2740" t="inlineStr">
        <is>
          <t>No</t>
        </is>
      </c>
      <c r="O2740" t="inlineStr">
        <is>
          <t>Not stated</t>
        </is>
      </c>
      <c r="Q2740" s="9" t="inlineStr">
        <is>
          <t>https://grantcue.com/foundations/the-waldrip-family-foundation-472848241</t>
        </is>
      </c>
    </row>
    <row r="2741">
      <c r="A2741">
        <f>IF($E2741=$E2740,$A2740+1,1)</f>
        <v/>
      </c>
      <c r="B2741" t="inlineStr">
        <is>
          <t>HEILMEIER-JARVIE FAMILY FOUNDATION</t>
        </is>
      </c>
      <c r="C2741" t="inlineStr">
        <is>
          <t>81-2027766</t>
        </is>
      </c>
      <c r="D2741" t="inlineStr">
        <is>
          <t>Texas</t>
        </is>
      </c>
      <c r="E2741" t="inlineStr">
        <is>
          <t>TX</t>
        </is>
      </c>
      <c r="F2741" t="n">
        <v>2024</v>
      </c>
      <c r="G2741" t="n">
        <v>1</v>
      </c>
      <c r="H2741" s="13" t="n">
        <v>1436934</v>
      </c>
      <c r="I2741" s="12" t="n">
        <v>9</v>
      </c>
      <c r="J2741" s="13" t="n">
        <v>10000</v>
      </c>
      <c r="K2741" s="13">
        <f>IFERROR($H2741/$I2741,"")</f>
        <v/>
      </c>
      <c r="L2741" s="13" t="n">
        <v>1262734</v>
      </c>
      <c r="N2741" t="inlineStr">
        <is>
          <t>No</t>
        </is>
      </c>
      <c r="O2741" t="inlineStr">
        <is>
          <t>Not stated</t>
        </is>
      </c>
      <c r="Q2741" s="9" t="inlineStr">
        <is>
          <t>https://grantcue.com/foundations/heilmeier-jarvie-family-foundation-812027766</t>
        </is>
      </c>
    </row>
    <row r="2742">
      <c r="A2742">
        <f>IF($E2742=$E2741,$A2741+1,1)</f>
        <v/>
      </c>
      <c r="B2742" t="inlineStr">
        <is>
          <t>Province &amp; Grace Inc</t>
        </is>
      </c>
      <c r="C2742" t="inlineStr">
        <is>
          <t>30-2421441</t>
        </is>
      </c>
      <c r="D2742" t="inlineStr">
        <is>
          <t>Texas</t>
        </is>
      </c>
      <c r="E2742" t="inlineStr">
        <is>
          <t>TX</t>
        </is>
      </c>
      <c r="F2742" t="n">
        <v>2024</v>
      </c>
      <c r="G2742" t="n">
        <v>1</v>
      </c>
      <c r="H2742" s="13" t="n">
        <v>1435260</v>
      </c>
      <c r="I2742" s="12" t="n">
        <v>15</v>
      </c>
      <c r="J2742" s="13" t="n">
        <v>6000</v>
      </c>
      <c r="K2742" s="13">
        <f>IFERROR($H2742/$I2742,"")</f>
        <v/>
      </c>
      <c r="L2742" s="13" t="n">
        <v>600000</v>
      </c>
      <c r="M2742" t="inlineStr">
        <is>
          <t>OK, FL, DC</t>
        </is>
      </c>
      <c r="N2742" t="inlineStr">
        <is>
          <t>No</t>
        </is>
      </c>
      <c r="O2742" t="inlineStr">
        <is>
          <t>Not stated</t>
        </is>
      </c>
      <c r="Q2742" s="9" t="inlineStr">
        <is>
          <t>https://grantcue.com/foundations/province-and-grace-inc-302421441</t>
        </is>
      </c>
    </row>
    <row r="2743">
      <c r="A2743">
        <f>IF($E2743=$E2742,$A2742+1,1)</f>
        <v/>
      </c>
      <c r="B2743" t="inlineStr">
        <is>
          <t>CHRISTIAN MISSION CONCERNS</t>
        </is>
      </c>
      <c r="C2743" t="inlineStr">
        <is>
          <t>74-2317938</t>
        </is>
      </c>
      <c r="D2743" t="inlineStr">
        <is>
          <t>Texas</t>
        </is>
      </c>
      <c r="E2743" t="inlineStr">
        <is>
          <t>TX</t>
        </is>
      </c>
      <c r="F2743" t="n">
        <v>2025</v>
      </c>
      <c r="G2743" t="n">
        <v>2</v>
      </c>
      <c r="H2743" s="13" t="n">
        <v>1428000</v>
      </c>
      <c r="I2743" s="12" t="n">
        <v>89</v>
      </c>
      <c r="J2743" s="13" t="n">
        <v>10000</v>
      </c>
      <c r="K2743" s="13">
        <f>IFERROR($H2743/$I2743,"")</f>
        <v/>
      </c>
      <c r="L2743" s="13" t="n">
        <v>75000</v>
      </c>
      <c r="M2743" t="inlineStr">
        <is>
          <t>GA, DC, NC</t>
        </is>
      </c>
      <c r="N2743" t="inlineStr">
        <is>
          <t>No</t>
        </is>
      </c>
      <c r="O2743" t="inlineStr">
        <is>
          <t>Not stated</t>
        </is>
      </c>
      <c r="Q2743" s="9" t="inlineStr">
        <is>
          <t>https://grantcue.com/foundations/christian-mission-concerns-742317938</t>
        </is>
      </c>
    </row>
    <row r="2744">
      <c r="A2744">
        <f>IF($E2744=$E2743,$A2743+1,1)</f>
        <v/>
      </c>
      <c r="B2744" t="inlineStr">
        <is>
          <t>Appelt Family Foundation</t>
        </is>
      </c>
      <c r="C2744" t="inlineStr">
        <is>
          <t>20-8438048</t>
        </is>
      </c>
      <c r="D2744" t="inlineStr">
        <is>
          <t>Texas</t>
        </is>
      </c>
      <c r="E2744" t="inlineStr">
        <is>
          <t>TX</t>
        </is>
      </c>
      <c r="F2744" t="n">
        <v>2025</v>
      </c>
      <c r="G2744" t="n">
        <v>2</v>
      </c>
      <c r="H2744" s="13" t="n">
        <v>1420300</v>
      </c>
      <c r="I2744" s="12" t="n">
        <v>40</v>
      </c>
      <c r="J2744" s="13" t="n">
        <v>25000</v>
      </c>
      <c r="K2744" s="13">
        <f>IFERROR($H2744/$I2744,"")</f>
        <v/>
      </c>
      <c r="L2744" s="13" t="n">
        <v>100000</v>
      </c>
      <c r="M2744" t="inlineStr">
        <is>
          <t>CO, NH, GA</t>
        </is>
      </c>
      <c r="N2744" t="inlineStr">
        <is>
          <t>No</t>
        </is>
      </c>
      <c r="O2744" t="inlineStr">
        <is>
          <t>Not stated</t>
        </is>
      </c>
      <c r="Q2744" s="9" t="inlineStr">
        <is>
          <t>https://grantcue.com/foundations/appelt-family-foundation-208438048</t>
        </is>
      </c>
    </row>
    <row r="2745">
      <c r="A2745">
        <f>IF($E2745=$E2744,$A2744+1,1)</f>
        <v/>
      </c>
      <c r="B2745" t="inlineStr">
        <is>
          <t>THE EDOUARD FOUNDATION INC</t>
        </is>
      </c>
      <c r="C2745" t="inlineStr">
        <is>
          <t>13-3446831</t>
        </is>
      </c>
      <c r="D2745" t="inlineStr">
        <is>
          <t>Texas</t>
        </is>
      </c>
      <c r="E2745" t="inlineStr">
        <is>
          <t>TX</t>
        </is>
      </c>
      <c r="F2745" t="n">
        <v>2025</v>
      </c>
      <c r="G2745" t="n">
        <v>2</v>
      </c>
      <c r="H2745" s="13" t="n">
        <v>1405000</v>
      </c>
      <c r="I2745" s="12" t="n">
        <v>112</v>
      </c>
      <c r="J2745" s="13" t="n">
        <v>10000</v>
      </c>
      <c r="K2745" s="13">
        <f>IFERROR($H2745/$I2745,"")</f>
        <v/>
      </c>
      <c r="L2745" s="13" t="n">
        <v>50000</v>
      </c>
      <c r="M2745" t="inlineStr">
        <is>
          <t>VI, NY, GA</t>
        </is>
      </c>
      <c r="N2745" t="inlineStr">
        <is>
          <t>No</t>
        </is>
      </c>
      <c r="O2745" t="inlineStr">
        <is>
          <t>Not stated</t>
        </is>
      </c>
      <c r="Q2745" s="9" t="inlineStr">
        <is>
          <t>https://grantcue.com/foundations/the-edouard-foundation-inc-c-o-tpw-133446831</t>
        </is>
      </c>
    </row>
    <row r="2746">
      <c r="A2746">
        <f>IF($E2746=$E2745,$A2745+1,1)</f>
        <v/>
      </c>
      <c r="B2746" t="inlineStr">
        <is>
          <t>THE FLORENCE FOUNDATION</t>
        </is>
      </c>
      <c r="C2746" t="inlineStr">
        <is>
          <t>75-6008029</t>
        </is>
      </c>
      <c r="D2746" t="inlineStr">
        <is>
          <t>Texas</t>
        </is>
      </c>
      <c r="E2746" t="inlineStr">
        <is>
          <t>TX</t>
        </is>
      </c>
      <c r="F2746" t="n">
        <v>2024</v>
      </c>
      <c r="G2746" t="n">
        <v>2</v>
      </c>
      <c r="H2746" s="13" t="n">
        <v>1405000</v>
      </c>
      <c r="I2746" s="12" t="n">
        <v>74</v>
      </c>
      <c r="J2746" s="13" t="n">
        <v>10000</v>
      </c>
      <c r="K2746" s="13">
        <f>IFERROR($H2746/$I2746,"")</f>
        <v/>
      </c>
      <c r="L2746" s="13" t="n">
        <v>701000</v>
      </c>
      <c r="M2746" t="inlineStr">
        <is>
          <t>HI</t>
        </is>
      </c>
      <c r="N2746" t="inlineStr">
        <is>
          <t>Yes</t>
        </is>
      </c>
      <c r="O2746" t="inlineStr">
        <is>
          <t>Yes</t>
        </is>
      </c>
      <c r="Q2746" s="9" t="inlineStr">
        <is>
          <t>https://grantcue.com/foundations/the-florence-foundation-756008029</t>
        </is>
      </c>
    </row>
    <row r="2747">
      <c r="A2747">
        <f>IF($E2747=$E2746,$A2746+1,1)</f>
        <v/>
      </c>
      <c r="B2747" t="inlineStr">
        <is>
          <t>MCDANIEL CHARITABLE FOUNDATION</t>
        </is>
      </c>
      <c r="C2747" t="inlineStr">
        <is>
          <t>76-0538313</t>
        </is>
      </c>
      <c r="D2747" t="inlineStr">
        <is>
          <t>Texas</t>
        </is>
      </c>
      <c r="E2747" t="inlineStr">
        <is>
          <t>TX</t>
        </is>
      </c>
      <c r="F2747" t="n">
        <v>2024</v>
      </c>
      <c r="G2747" t="n">
        <v>2</v>
      </c>
      <c r="H2747" s="13" t="n">
        <v>1403903</v>
      </c>
      <c r="I2747" s="12" t="n">
        <v>45</v>
      </c>
      <c r="J2747" s="13" t="n">
        <v>20000</v>
      </c>
      <c r="K2747" s="13">
        <f>IFERROR($H2747/$I2747,"")</f>
        <v/>
      </c>
      <c r="L2747" s="13" t="n">
        <v>150000</v>
      </c>
      <c r="M2747" t="inlineStr">
        <is>
          <t>PA, MA, LA</t>
        </is>
      </c>
      <c r="N2747" t="inlineStr">
        <is>
          <t>Yes</t>
        </is>
      </c>
      <c r="O2747" t="inlineStr">
        <is>
          <t>Yes</t>
        </is>
      </c>
      <c r="Q2747" s="9" t="inlineStr">
        <is>
          <t>https://grantcue.com/foundations/mcdaniel-charitable-foundation-760538313</t>
        </is>
      </c>
    </row>
    <row r="2748">
      <c r="A2748">
        <f>IF($E2748=$E2747,$A2747+1,1)</f>
        <v/>
      </c>
      <c r="B2748" t="inlineStr">
        <is>
          <t>THE KENNETH HILL FOUNDATION</t>
        </is>
      </c>
      <c r="C2748" t="inlineStr">
        <is>
          <t>82-2175817</t>
        </is>
      </c>
      <c r="D2748" t="inlineStr">
        <is>
          <t>Texas</t>
        </is>
      </c>
      <c r="E2748" t="inlineStr">
        <is>
          <t>TX</t>
        </is>
      </c>
      <c r="F2748" t="n">
        <v>2023</v>
      </c>
      <c r="G2748" t="n">
        <v>1</v>
      </c>
      <c r="H2748" s="13" t="n">
        <v>1401000</v>
      </c>
      <c r="I2748" s="12" t="n">
        <v>10</v>
      </c>
      <c r="J2748" s="13" t="n">
        <v>73000</v>
      </c>
      <c r="K2748" s="13">
        <f>IFERROR($H2748/$I2748,"")</f>
        <v/>
      </c>
      <c r="L2748" s="13" t="n">
        <v>450000</v>
      </c>
      <c r="N2748" t="inlineStr">
        <is>
          <t>Yes</t>
        </is>
      </c>
      <c r="O2748" t="inlineStr">
        <is>
          <t>Yes</t>
        </is>
      </c>
      <c r="Q2748" s="9" t="inlineStr">
        <is>
          <t>https://grantcue.com/foundations/the-kenneth-hill-foundation-822175817</t>
        </is>
      </c>
    </row>
    <row r="2749">
      <c r="A2749">
        <f>IF($E2749=$E2748,$A2748+1,1)</f>
        <v/>
      </c>
      <c r="B2749" t="inlineStr">
        <is>
          <t>RUSSELL HILL ROGERS FUND FOR THE ARTS</t>
        </is>
      </c>
      <c r="C2749" t="inlineStr">
        <is>
          <t>74-2403914</t>
        </is>
      </c>
      <c r="D2749" t="inlineStr">
        <is>
          <t>Texas</t>
        </is>
      </c>
      <c r="E2749" t="inlineStr">
        <is>
          <t>TX</t>
        </is>
      </c>
      <c r="F2749" t="n">
        <v>2024</v>
      </c>
      <c r="G2749" t="n">
        <v>1</v>
      </c>
      <c r="H2749" s="13" t="n">
        <v>1400000</v>
      </c>
      <c r="I2749" s="12" t="n">
        <v>34</v>
      </c>
      <c r="J2749" s="13" t="n">
        <v>21500</v>
      </c>
      <c r="K2749" s="13">
        <f>IFERROR($H2749/$I2749,"")</f>
        <v/>
      </c>
      <c r="L2749" s="13" t="n">
        <v>249500</v>
      </c>
      <c r="N2749" t="inlineStr">
        <is>
          <t>Yes</t>
        </is>
      </c>
      <c r="O2749" t="inlineStr">
        <is>
          <t>Not stated</t>
        </is>
      </c>
      <c r="P2749" s="9" t="inlineStr">
        <is>
          <t>https://www.russellhillrogers.org/</t>
        </is>
      </c>
      <c r="Q2749" s="9" t="inlineStr">
        <is>
          <t>https://grantcue.com/foundations/russell-hill-rogers-fund-for-the-arts-742403914</t>
        </is>
      </c>
    </row>
    <row r="2750">
      <c r="A2750">
        <f>IF($E2750=$E2749,$A2749+1,1)</f>
        <v/>
      </c>
      <c r="B2750" t="inlineStr">
        <is>
          <t>HOOD-BARROW FOUNDATION</t>
        </is>
      </c>
      <c r="C2750" t="inlineStr">
        <is>
          <t>76-0205381</t>
        </is>
      </c>
      <c r="D2750" t="inlineStr">
        <is>
          <t>Texas</t>
        </is>
      </c>
      <c r="E2750" t="inlineStr">
        <is>
          <t>TX</t>
        </is>
      </c>
      <c r="F2750" t="n">
        <v>2025</v>
      </c>
      <c r="G2750" t="n">
        <v>2</v>
      </c>
      <c r="H2750" s="13" t="n">
        <v>1400000</v>
      </c>
      <c r="I2750" s="12" t="n">
        <v>75</v>
      </c>
      <c r="J2750" s="13" t="n">
        <v>10000</v>
      </c>
      <c r="K2750" s="13">
        <f>IFERROR($H2750/$I2750,"")</f>
        <v/>
      </c>
      <c r="L2750" s="13" t="n">
        <v>50000</v>
      </c>
      <c r="M2750" t="inlineStr">
        <is>
          <t>CO, CA, OH</t>
        </is>
      </c>
      <c r="N2750" t="inlineStr">
        <is>
          <t>No</t>
        </is>
      </c>
      <c r="O2750" t="inlineStr">
        <is>
          <t>Not stated</t>
        </is>
      </c>
      <c r="Q2750" s="9" t="inlineStr">
        <is>
          <t>https://grantcue.com/foundations/hood-barrow-foundation-760205381</t>
        </is>
      </c>
    </row>
    <row r="2751">
      <c r="A2751">
        <f>IF($E2751=$E2750,$A2750+1,1)</f>
        <v/>
      </c>
      <c r="B2751" t="inlineStr">
        <is>
          <t>LAURIE AND REED MORIAN FOUNDATION</t>
        </is>
      </c>
      <c r="C2751" t="inlineStr">
        <is>
          <t>46-1580212</t>
        </is>
      </c>
      <c r="D2751" t="inlineStr">
        <is>
          <t>Texas</t>
        </is>
      </c>
      <c r="E2751" t="inlineStr">
        <is>
          <t>TX</t>
        </is>
      </c>
      <c r="F2751" t="n">
        <v>2024</v>
      </c>
      <c r="G2751" t="n">
        <v>1</v>
      </c>
      <c r="H2751" s="13" t="n">
        <v>1399700</v>
      </c>
      <c r="I2751" s="12" t="n">
        <v>23</v>
      </c>
      <c r="J2751" s="13" t="n">
        <v>5000</v>
      </c>
      <c r="K2751" s="13">
        <f>IFERROR($H2751/$I2751,"")</f>
        <v/>
      </c>
      <c r="L2751" s="13" t="n">
        <v>775000</v>
      </c>
      <c r="M2751" t="inlineStr">
        <is>
          <t>ID, IA, TN</t>
        </is>
      </c>
      <c r="N2751" t="inlineStr">
        <is>
          <t>No</t>
        </is>
      </c>
      <c r="O2751" t="inlineStr">
        <is>
          <t>Not stated</t>
        </is>
      </c>
      <c r="Q2751" s="9" t="inlineStr">
        <is>
          <t>https://grantcue.com/foundations/laurie-and-reed-morian-foundation-461580212</t>
        </is>
      </c>
    </row>
    <row r="2752">
      <c r="A2752">
        <f>IF($E2752=$E2751,$A2751+1,1)</f>
        <v/>
      </c>
      <c r="B2752" t="inlineStr">
        <is>
          <t>Salehi Family Foundation</t>
        </is>
      </c>
      <c r="C2752" t="inlineStr">
        <is>
          <t>46-1586539</t>
        </is>
      </c>
      <c r="D2752" t="inlineStr">
        <is>
          <t>Texas</t>
        </is>
      </c>
      <c r="E2752" t="inlineStr">
        <is>
          <t>TX</t>
        </is>
      </c>
      <c r="F2752" t="n">
        <v>2024</v>
      </c>
      <c r="G2752" t="n">
        <v>1</v>
      </c>
      <c r="H2752" s="13" t="n">
        <v>1396000</v>
      </c>
      <c r="I2752" s="12" t="n">
        <v>29</v>
      </c>
      <c r="J2752" s="13" t="n">
        <v>10000</v>
      </c>
      <c r="K2752" s="13">
        <f>IFERROR($H2752/$I2752,"")</f>
        <v/>
      </c>
      <c r="L2752" s="13" t="n">
        <v>400000</v>
      </c>
      <c r="M2752" t="inlineStr">
        <is>
          <t>CO, TN, NV</t>
        </is>
      </c>
      <c r="N2752" t="inlineStr">
        <is>
          <t>No</t>
        </is>
      </c>
      <c r="O2752" t="inlineStr">
        <is>
          <t>Yes</t>
        </is>
      </c>
      <c r="Q2752" s="9" t="inlineStr">
        <is>
          <t>https://grantcue.com/foundations/salehi-family-foundation-461586539</t>
        </is>
      </c>
    </row>
    <row r="2753">
      <c r="A2753">
        <f>IF($E2753=$E2752,$A2752+1,1)</f>
        <v/>
      </c>
      <c r="B2753" t="inlineStr">
        <is>
          <t>WALTER CHRISTIAN DEVELOPMENT FOUNDATION</t>
        </is>
      </c>
      <c r="C2753" t="inlineStr">
        <is>
          <t>20-8481719</t>
        </is>
      </c>
      <c r="D2753" t="inlineStr">
        <is>
          <t>Texas</t>
        </is>
      </c>
      <c r="E2753" t="inlineStr">
        <is>
          <t>TX</t>
        </is>
      </c>
      <c r="F2753" t="n">
        <v>2024</v>
      </c>
      <c r="G2753" t="n">
        <v>1</v>
      </c>
      <c r="H2753" s="13" t="n">
        <v>1395000</v>
      </c>
      <c r="I2753" s="12" t="n">
        <v>6</v>
      </c>
      <c r="J2753" s="13" t="n">
        <v>250000</v>
      </c>
      <c r="K2753" s="13">
        <f>IFERROR($H2753/$I2753,"")</f>
        <v/>
      </c>
      <c r="L2753" s="13" t="n">
        <v>400000</v>
      </c>
      <c r="M2753" t="inlineStr">
        <is>
          <t>MN, PA</t>
        </is>
      </c>
      <c r="N2753" t="inlineStr">
        <is>
          <t>No</t>
        </is>
      </c>
      <c r="O2753" t="inlineStr">
        <is>
          <t>Not stated</t>
        </is>
      </c>
      <c r="Q2753" s="9" t="inlineStr">
        <is>
          <t>https://grantcue.com/foundations/walter-christian-development-foundation-208481719</t>
        </is>
      </c>
    </row>
    <row r="2754">
      <c r="A2754">
        <f>IF($E2754=$E2753,$A2753+1,1)</f>
        <v/>
      </c>
      <c r="B2754" t="inlineStr">
        <is>
          <t>MFI FOUNDATION</t>
        </is>
      </c>
      <c r="C2754" t="inlineStr">
        <is>
          <t>74-2882442</t>
        </is>
      </c>
      <c r="D2754" t="inlineStr">
        <is>
          <t>Texas</t>
        </is>
      </c>
      <c r="E2754" t="inlineStr">
        <is>
          <t>TX</t>
        </is>
      </c>
      <c r="F2754" t="n">
        <v>2024</v>
      </c>
      <c r="G2754" t="n">
        <v>1</v>
      </c>
      <c r="H2754" s="13" t="n">
        <v>1393092</v>
      </c>
      <c r="I2754" s="12" t="n">
        <v>71</v>
      </c>
      <c r="J2754" s="13" t="n">
        <v>5000</v>
      </c>
      <c r="K2754" s="13">
        <f>IFERROR($H2754/$I2754,"")</f>
        <v/>
      </c>
      <c r="L2754" s="13" t="n">
        <v>154000</v>
      </c>
      <c r="M2754" t="inlineStr">
        <is>
          <t>CA, DC, NY</t>
        </is>
      </c>
      <c r="N2754" t="inlineStr">
        <is>
          <t>No</t>
        </is>
      </c>
      <c r="O2754" t="inlineStr">
        <is>
          <t>Not stated</t>
        </is>
      </c>
      <c r="Q2754" s="9" t="inlineStr">
        <is>
          <t>https://grantcue.com/foundations/mfi-foundation-742882442</t>
        </is>
      </c>
    </row>
    <row r="2755">
      <c r="A2755">
        <f>IF($E2755=$E2754,$A2754+1,1)</f>
        <v/>
      </c>
      <c r="B2755" t="inlineStr">
        <is>
          <t>THE PREIK FAMILY FOUNDATION INC</t>
        </is>
      </c>
      <c r="C2755" t="inlineStr">
        <is>
          <t>26-1590815</t>
        </is>
      </c>
      <c r="D2755" t="inlineStr">
        <is>
          <t>Texas</t>
        </is>
      </c>
      <c r="E2755" t="inlineStr">
        <is>
          <t>TX</t>
        </is>
      </c>
      <c r="F2755" t="n">
        <v>2025</v>
      </c>
      <c r="G2755" t="n">
        <v>2</v>
      </c>
      <c r="H2755" s="13" t="n">
        <v>1387500</v>
      </c>
      <c r="I2755" s="12" t="n">
        <v>28</v>
      </c>
      <c r="J2755" s="13" t="n">
        <v>0</v>
      </c>
      <c r="K2755" s="13">
        <f>IFERROR($H2755/$I2755,"")</f>
        <v/>
      </c>
      <c r="L2755" s="13" t="n">
        <v>500000</v>
      </c>
      <c r="M2755" t="inlineStr">
        <is>
          <t>CA, GA, MI</t>
        </is>
      </c>
      <c r="N2755" t="inlineStr">
        <is>
          <t>No</t>
        </is>
      </c>
      <c r="O2755" t="inlineStr">
        <is>
          <t>Not stated</t>
        </is>
      </c>
      <c r="Q2755" s="9" t="inlineStr">
        <is>
          <t>https://grantcue.com/foundations/the-preik-family-foundation-inc-261590815</t>
        </is>
      </c>
    </row>
    <row r="2756">
      <c r="A2756">
        <f>IF($E2756=$E2755,$A2755+1,1)</f>
        <v/>
      </c>
      <c r="B2756" t="inlineStr">
        <is>
          <t>BUDD FAMILY FOUNDATION</t>
        </is>
      </c>
      <c r="C2756" t="inlineStr">
        <is>
          <t>26-3836252</t>
        </is>
      </c>
      <c r="D2756" t="inlineStr">
        <is>
          <t>Texas</t>
        </is>
      </c>
      <c r="E2756" t="inlineStr">
        <is>
          <t>TX</t>
        </is>
      </c>
      <c r="F2756" t="n">
        <v>2024</v>
      </c>
      <c r="G2756" t="n">
        <v>1</v>
      </c>
      <c r="H2756" s="13" t="n">
        <v>1385453</v>
      </c>
      <c r="I2756" s="12" t="n">
        <v>21</v>
      </c>
      <c r="J2756" s="13" t="n">
        <v>25000</v>
      </c>
      <c r="K2756" s="13">
        <f>IFERROR($H2756/$I2756,"")</f>
        <v/>
      </c>
      <c r="L2756" s="13" t="n">
        <v>508000</v>
      </c>
      <c r="M2756" t="inlineStr">
        <is>
          <t>DC, CO, ORCABESSA</t>
        </is>
      </c>
      <c r="N2756" t="inlineStr">
        <is>
          <t>No</t>
        </is>
      </c>
      <c r="O2756" t="inlineStr">
        <is>
          <t>Not stated</t>
        </is>
      </c>
      <c r="Q2756" s="9" t="inlineStr">
        <is>
          <t>https://grantcue.com/foundations/budd-family-foundation-263836252</t>
        </is>
      </c>
    </row>
    <row r="2757">
      <c r="A2757">
        <f>IF($E2757=$E2756,$A2756+1,1)</f>
        <v/>
      </c>
      <c r="B2757" t="inlineStr">
        <is>
          <t>JOE AND JESSIE CRUMP FUND XXXXX3000</t>
        </is>
      </c>
      <c r="C2757" t="inlineStr">
        <is>
          <t>75-6045044</t>
        </is>
      </c>
      <c r="D2757" t="inlineStr">
        <is>
          <t>Texas</t>
        </is>
      </c>
      <c r="E2757" t="inlineStr">
        <is>
          <t>TX</t>
        </is>
      </c>
      <c r="F2757" t="n">
        <v>2023</v>
      </c>
      <c r="G2757" t="n">
        <v>1</v>
      </c>
      <c r="H2757" s="13" t="n">
        <v>1385000</v>
      </c>
      <c r="I2757" s="12" t="n">
        <v>16</v>
      </c>
      <c r="J2757" s="13" t="n">
        <v>72500</v>
      </c>
      <c r="K2757" s="13">
        <f>IFERROR($H2757/$I2757,"")</f>
        <v/>
      </c>
      <c r="L2757" s="13" t="n">
        <v>325000</v>
      </c>
      <c r="M2757" t="inlineStr">
        <is>
          <t>IL</t>
        </is>
      </c>
      <c r="N2757" t="inlineStr">
        <is>
          <t>No</t>
        </is>
      </c>
      <c r="O2757" t="inlineStr">
        <is>
          <t>Not stated</t>
        </is>
      </c>
      <c r="Q2757" s="9" t="inlineStr">
        <is>
          <t>https://grantcue.com/foundations/joe-and-jessie-crump-fund-xxxxx3000-756045044</t>
        </is>
      </c>
    </row>
    <row r="2758">
      <c r="A2758">
        <f>IF($E2758=$E2757,$A2757+1,1)</f>
        <v/>
      </c>
      <c r="B2758" t="inlineStr">
        <is>
          <t>DDM Foundation</t>
        </is>
      </c>
      <c r="C2758" t="inlineStr">
        <is>
          <t>27-1180664</t>
        </is>
      </c>
      <c r="D2758" t="inlineStr">
        <is>
          <t>Texas</t>
        </is>
      </c>
      <c r="E2758" t="inlineStr">
        <is>
          <t>TX</t>
        </is>
      </c>
      <c r="F2758" t="n">
        <v>2024</v>
      </c>
      <c r="G2758" t="n">
        <v>1</v>
      </c>
      <c r="H2758" s="13" t="n">
        <v>1369500</v>
      </c>
      <c r="I2758" s="12" t="n">
        <v>15</v>
      </c>
      <c r="J2758" s="13" t="n">
        <v>100000</v>
      </c>
      <c r="K2758" s="13">
        <f>IFERROR($H2758/$I2758,"")</f>
        <v/>
      </c>
      <c r="L2758" s="13" t="n">
        <v>235500</v>
      </c>
      <c r="M2758" t="inlineStr">
        <is>
          <t>NC, CA, CO</t>
        </is>
      </c>
      <c r="N2758" t="inlineStr">
        <is>
          <t>No</t>
        </is>
      </c>
      <c r="O2758" t="inlineStr">
        <is>
          <t>Not stated</t>
        </is>
      </c>
      <c r="Q2758" s="9" t="inlineStr">
        <is>
          <t>https://grantcue.com/foundations/ddm-foundation-271180664</t>
        </is>
      </c>
    </row>
    <row r="2759">
      <c r="A2759">
        <f>IF($E2759=$E2758,$A2758+1,1)</f>
        <v/>
      </c>
      <c r="B2759" t="inlineStr">
        <is>
          <t>The Electric Company Charitable Foundation</t>
        </is>
      </c>
      <c r="C2759" t="inlineStr">
        <is>
          <t>87-3208524</t>
        </is>
      </c>
      <c r="D2759" t="inlineStr">
        <is>
          <t>Texas</t>
        </is>
      </c>
      <c r="E2759" t="inlineStr">
        <is>
          <t>TX</t>
        </is>
      </c>
      <c r="F2759" t="n">
        <v>2024</v>
      </c>
      <c r="G2759" t="n">
        <v>1</v>
      </c>
      <c r="H2759" s="13" t="n">
        <v>1367473</v>
      </c>
      <c r="I2759" s="12" t="n">
        <v>55</v>
      </c>
      <c r="J2759" s="13" t="n">
        <v>12500</v>
      </c>
      <c r="K2759" s="13">
        <f>IFERROR($H2759/$I2759,"")</f>
        <v/>
      </c>
      <c r="L2759" s="13" t="n">
        <v>359788</v>
      </c>
      <c r="M2759" t="inlineStr">
        <is>
          <t>SC, NM, NY</t>
        </is>
      </c>
      <c r="N2759" t="inlineStr">
        <is>
          <t>Yes</t>
        </is>
      </c>
      <c r="O2759" t="inlineStr">
        <is>
          <t>Yes</t>
        </is>
      </c>
      <c r="Q2759" s="9" t="inlineStr">
        <is>
          <t>https://grantcue.com/foundations/the-electric-company-charitable-foundation-873208524</t>
        </is>
      </c>
    </row>
    <row r="2760">
      <c r="A2760">
        <f>IF($E2760=$E2759,$A2759+1,1)</f>
        <v/>
      </c>
      <c r="B2760" t="inlineStr">
        <is>
          <t>DR AND MRS JE WATKINS SCHOLARSHIP TRUST</t>
        </is>
      </c>
      <c r="C2760" t="inlineStr">
        <is>
          <t>75-1901814</t>
        </is>
      </c>
      <c r="D2760" t="inlineStr">
        <is>
          <t>Texas</t>
        </is>
      </c>
      <c r="E2760" t="inlineStr">
        <is>
          <t>TX</t>
        </is>
      </c>
      <c r="F2760" t="n">
        <v>2025</v>
      </c>
      <c r="G2760" t="n">
        <v>2</v>
      </c>
      <c r="H2760" s="13" t="n">
        <v>1365879</v>
      </c>
      <c r="I2760" s="12" t="n">
        <v>8</v>
      </c>
      <c r="J2760" s="13" t="n">
        <v>170310</v>
      </c>
      <c r="K2760" s="13">
        <f>IFERROR($H2760/$I2760,"")</f>
        <v/>
      </c>
      <c r="L2760" s="13" t="n">
        <v>220483</v>
      </c>
      <c r="M2760" t="inlineStr">
        <is>
          <t>LA</t>
        </is>
      </c>
      <c r="N2760" t="inlineStr">
        <is>
          <t>No</t>
        </is>
      </c>
      <c r="O2760" t="inlineStr">
        <is>
          <t>Not stated</t>
        </is>
      </c>
      <c r="Q2760" s="9" t="inlineStr">
        <is>
          <t>https://grantcue.com/foundations/dr-and-mrs-je-watkins-scholarship-trust-751901814</t>
        </is>
      </c>
    </row>
    <row r="2761">
      <c r="A2761">
        <f>IF($E2761=$E2760,$A2760+1,1)</f>
        <v/>
      </c>
      <c r="B2761" t="inlineStr">
        <is>
          <t>Stephen and Susan Butt Family Foundation</t>
        </is>
      </c>
      <c r="C2761" t="inlineStr">
        <is>
          <t>92-0863102</t>
        </is>
      </c>
      <c r="D2761" t="inlineStr">
        <is>
          <t>Texas</t>
        </is>
      </c>
      <c r="E2761" t="inlineStr">
        <is>
          <t>TX</t>
        </is>
      </c>
      <c r="F2761" t="n">
        <v>2024</v>
      </c>
      <c r="G2761" t="n">
        <v>1</v>
      </c>
      <c r="H2761" s="13" t="n">
        <v>1350000</v>
      </c>
      <c r="I2761" s="12" t="n">
        <v>6</v>
      </c>
      <c r="J2761" s="13" t="n">
        <v>62500</v>
      </c>
      <c r="K2761" s="13">
        <f>IFERROR($H2761/$I2761,"")</f>
        <v/>
      </c>
      <c r="L2761" s="13" t="n">
        <v>1025000</v>
      </c>
      <c r="N2761" t="inlineStr">
        <is>
          <t>Yes</t>
        </is>
      </c>
      <c r="O2761" t="inlineStr">
        <is>
          <t>Not stated</t>
        </is>
      </c>
      <c r="Q2761" s="9" t="inlineStr">
        <is>
          <t>https://grantcue.com/foundations/stephen-and-susan-butt-family-foundation-920863102</t>
        </is>
      </c>
    </row>
    <row r="2762">
      <c r="A2762">
        <f>IF($E2762=$E2761,$A2761+1,1)</f>
        <v/>
      </c>
      <c r="B2762" t="inlineStr">
        <is>
          <t>TOM AND LOIS LONGEST CHARITABLE TRUST</t>
        </is>
      </c>
      <c r="C2762" t="inlineStr">
        <is>
          <t>46-7483163</t>
        </is>
      </c>
      <c r="D2762" t="inlineStr">
        <is>
          <t>Texas</t>
        </is>
      </c>
      <c r="E2762" t="inlineStr">
        <is>
          <t>TX</t>
        </is>
      </c>
      <c r="F2762" t="n">
        <v>2025</v>
      </c>
      <c r="G2762" t="n">
        <v>2</v>
      </c>
      <c r="H2762" s="13" t="n">
        <v>1339826</v>
      </c>
      <c r="I2762" s="12" t="n">
        <v>27</v>
      </c>
      <c r="J2762" s="13" t="n">
        <v>30000</v>
      </c>
      <c r="K2762" s="13">
        <f>IFERROR($H2762/$I2762,"")</f>
        <v/>
      </c>
      <c r="L2762" s="13" t="n">
        <v>218000</v>
      </c>
      <c r="N2762" t="inlineStr">
        <is>
          <t>Yes</t>
        </is>
      </c>
      <c r="O2762" t="inlineStr">
        <is>
          <t>Yes</t>
        </is>
      </c>
      <c r="Q2762" s="9" t="inlineStr">
        <is>
          <t>https://grantcue.com/foundations/tom-and-lois-longest-charitable-trust-467483163</t>
        </is>
      </c>
    </row>
    <row r="2763">
      <c r="A2763">
        <f>IF($E2763=$E2762,$A2762+1,1)</f>
        <v/>
      </c>
      <c r="B2763" t="inlineStr">
        <is>
          <t>THREE G FOUNDATION</t>
        </is>
      </c>
      <c r="C2763" t="inlineStr">
        <is>
          <t>85-4318097</t>
        </is>
      </c>
      <c r="D2763" t="inlineStr">
        <is>
          <t>Texas</t>
        </is>
      </c>
      <c r="E2763" t="inlineStr">
        <is>
          <t>TX</t>
        </is>
      </c>
      <c r="F2763" t="n">
        <v>2025</v>
      </c>
      <c r="G2763" t="n">
        <v>2</v>
      </c>
      <c r="H2763" s="13" t="n">
        <v>1324807</v>
      </c>
      <c r="I2763" s="12" t="n">
        <v>29</v>
      </c>
      <c r="J2763" s="13" t="n">
        <v>25000</v>
      </c>
      <c r="K2763" s="13">
        <f>IFERROR($H2763/$I2763,"")</f>
        <v/>
      </c>
      <c r="L2763" s="13" t="n">
        <v>360000</v>
      </c>
      <c r="M2763" t="inlineStr">
        <is>
          <t>FL, DC, NM</t>
        </is>
      </c>
      <c r="N2763" t="inlineStr">
        <is>
          <t>No</t>
        </is>
      </c>
      <c r="O2763" t="inlineStr">
        <is>
          <t>Not stated</t>
        </is>
      </c>
      <c r="Q2763" s="9" t="inlineStr">
        <is>
          <t>https://grantcue.com/foundations/three-g-foundation-854318097</t>
        </is>
      </c>
    </row>
    <row r="2764">
      <c r="A2764">
        <f>IF($E2764=$E2763,$A2763+1,1)</f>
        <v/>
      </c>
      <c r="B2764" t="inlineStr">
        <is>
          <t>The Charles E Nearburg Foundation</t>
        </is>
      </c>
      <c r="C2764" t="inlineStr">
        <is>
          <t>75-2658947</t>
        </is>
      </c>
      <c r="D2764" t="inlineStr">
        <is>
          <t>Texas</t>
        </is>
      </c>
      <c r="E2764" t="inlineStr">
        <is>
          <t>TX</t>
        </is>
      </c>
      <c r="F2764" t="n">
        <v>2025</v>
      </c>
      <c r="G2764" t="n">
        <v>2</v>
      </c>
      <c r="H2764" s="13" t="n">
        <v>1319000</v>
      </c>
      <c r="I2764" s="12" t="n">
        <v>6</v>
      </c>
      <c r="J2764" s="13" t="n">
        <v>200000</v>
      </c>
      <c r="K2764" s="13">
        <f>IFERROR($H2764/$I2764,"")</f>
        <v/>
      </c>
      <c r="L2764" s="13" t="n">
        <v>450000</v>
      </c>
      <c r="M2764" t="inlineStr">
        <is>
          <t>TN, CA, NJ</t>
        </is>
      </c>
      <c r="N2764" t="inlineStr">
        <is>
          <t>Yes</t>
        </is>
      </c>
      <c r="O2764" t="inlineStr">
        <is>
          <t>Yes</t>
        </is>
      </c>
      <c r="Q2764" s="9" t="inlineStr">
        <is>
          <t>https://grantcue.com/foundations/the-charles-e-nearburg-foundation-752658947</t>
        </is>
      </c>
    </row>
    <row r="2765">
      <c r="A2765">
        <f>IF($E2765=$E2764,$A2764+1,1)</f>
        <v/>
      </c>
      <c r="B2765" t="inlineStr">
        <is>
          <t>Mary Louise Dobson Foundation</t>
        </is>
      </c>
      <c r="C2765" t="inlineStr">
        <is>
          <t>76-0690889</t>
        </is>
      </c>
      <c r="D2765" t="inlineStr">
        <is>
          <t>Texas</t>
        </is>
      </c>
      <c r="E2765" t="inlineStr">
        <is>
          <t>TX</t>
        </is>
      </c>
      <c r="F2765" t="n">
        <v>2025</v>
      </c>
      <c r="G2765" t="n">
        <v>2</v>
      </c>
      <c r="H2765" s="13" t="n">
        <v>1310070</v>
      </c>
      <c r="I2765" s="12" t="n">
        <v>44</v>
      </c>
      <c r="J2765" s="13" t="n">
        <v>15000</v>
      </c>
      <c r="K2765" s="13">
        <f>IFERROR($H2765/$I2765,"")</f>
        <v/>
      </c>
      <c r="L2765" s="13" t="n">
        <v>349360</v>
      </c>
      <c r="N2765" t="inlineStr">
        <is>
          <t>Yes</t>
        </is>
      </c>
      <c r="O2765" t="inlineStr">
        <is>
          <t>Yes</t>
        </is>
      </c>
      <c r="P2765" s="9" t="inlineStr">
        <is>
          <t>https://marylouisedobsonfoundation.org/</t>
        </is>
      </c>
      <c r="Q2765" s="9" t="inlineStr">
        <is>
          <t>https://grantcue.com/foundations/mary-louise-dobson-foundation-760690889</t>
        </is>
      </c>
    </row>
    <row r="2766">
      <c r="A2766">
        <f>IF($E2766=$E2765,$A2765+1,1)</f>
        <v/>
      </c>
      <c r="B2766" t="inlineStr">
        <is>
          <t>NELSON PUETT FOUNDATION</t>
        </is>
      </c>
      <c r="C2766" t="inlineStr">
        <is>
          <t>74-6062365</t>
        </is>
      </c>
      <c r="D2766" t="inlineStr">
        <is>
          <t>Texas</t>
        </is>
      </c>
      <c r="E2766" t="inlineStr">
        <is>
          <t>TX</t>
        </is>
      </c>
      <c r="F2766" t="n">
        <v>2024</v>
      </c>
      <c r="G2766" t="n">
        <v>1</v>
      </c>
      <c r="H2766" s="13" t="n">
        <v>1308169</v>
      </c>
      <c r="I2766" s="12" t="n">
        <v>55</v>
      </c>
      <c r="J2766" s="13" t="n">
        <v>5100</v>
      </c>
      <c r="K2766" s="13">
        <f>IFERROR($H2766/$I2766,"")</f>
        <v/>
      </c>
      <c r="L2766" s="13" t="n">
        <v>510000</v>
      </c>
      <c r="M2766" t="inlineStr">
        <is>
          <t>IN, CT, TN</t>
        </is>
      </c>
      <c r="N2766" t="inlineStr">
        <is>
          <t>Yes</t>
        </is>
      </c>
      <c r="O2766" t="inlineStr">
        <is>
          <t>Not stated</t>
        </is>
      </c>
      <c r="Q2766" s="9" t="inlineStr">
        <is>
          <t>https://grantcue.com/foundations/nelson-puett-foundation-746062365</t>
        </is>
      </c>
    </row>
    <row r="2767">
      <c r="A2767">
        <f>IF($E2767=$E2766,$A2766+1,1)</f>
        <v/>
      </c>
      <c r="B2767" t="inlineStr">
        <is>
          <t>The Guadalupe and Lilia Martinez Foundation</t>
        </is>
      </c>
      <c r="C2767" t="inlineStr">
        <is>
          <t>74-3005930</t>
        </is>
      </c>
      <c r="D2767" t="inlineStr">
        <is>
          <t>Texas</t>
        </is>
      </c>
      <c r="E2767" t="inlineStr">
        <is>
          <t>TX</t>
        </is>
      </c>
      <c r="F2767" t="n">
        <v>2024</v>
      </c>
      <c r="G2767" t="n">
        <v>1</v>
      </c>
      <c r="H2767" s="13" t="n">
        <v>1305775</v>
      </c>
      <c r="I2767" s="12" t="n">
        <v>48</v>
      </c>
      <c r="J2767" s="13" t="n">
        <v>15000</v>
      </c>
      <c r="K2767" s="13">
        <f>IFERROR($H2767/$I2767,"")</f>
        <v/>
      </c>
      <c r="L2767" s="13" t="n">
        <v>100000</v>
      </c>
      <c r="M2767" t="inlineStr">
        <is>
          <t>AZ, IL</t>
        </is>
      </c>
      <c r="N2767" t="inlineStr">
        <is>
          <t>Yes</t>
        </is>
      </c>
      <c r="O2767" t="inlineStr">
        <is>
          <t>Yes</t>
        </is>
      </c>
      <c r="P2767" s="9" t="inlineStr">
        <is>
          <t>https://glmfoundation.org/</t>
        </is>
      </c>
      <c r="Q2767" s="9" t="inlineStr">
        <is>
          <t>https://grantcue.com/foundations/the-guadalupe-and-lilia-martinez-foundation-743005930</t>
        </is>
      </c>
    </row>
    <row r="2768">
      <c r="A2768">
        <f>IF($E2768=$E2767,$A2767+1,1)</f>
        <v/>
      </c>
      <c r="B2768" t="inlineStr">
        <is>
          <t>SAM AND LAURA DAWSON FAMILY FOUNDATION</t>
        </is>
      </c>
      <c r="C2768" t="inlineStr">
        <is>
          <t>83-1264255</t>
        </is>
      </c>
      <c r="D2768" t="inlineStr">
        <is>
          <t>Texas</t>
        </is>
      </c>
      <c r="E2768" t="inlineStr">
        <is>
          <t>TX</t>
        </is>
      </c>
      <c r="F2768" t="n">
        <v>2025</v>
      </c>
      <c r="G2768" t="n">
        <v>2</v>
      </c>
      <c r="H2768" s="13" t="n">
        <v>1301671</v>
      </c>
      <c r="I2768" s="12" t="n">
        <v>39</v>
      </c>
      <c r="J2768" s="13" t="n">
        <v>15000</v>
      </c>
      <c r="K2768" s="13">
        <f>IFERROR($H2768/$I2768,"")</f>
        <v/>
      </c>
      <c r="L2768" s="13" t="n">
        <v>200000</v>
      </c>
      <c r="M2768" t="inlineStr">
        <is>
          <t>FL</t>
        </is>
      </c>
      <c r="N2768" t="inlineStr">
        <is>
          <t>Yes</t>
        </is>
      </c>
      <c r="O2768" t="inlineStr">
        <is>
          <t>Not stated</t>
        </is>
      </c>
      <c r="Q2768" s="9" t="inlineStr">
        <is>
          <t>https://grantcue.com/foundations/sam-and-laura-dawson-family-foundation-831264255</t>
        </is>
      </c>
    </row>
    <row r="2769">
      <c r="A2769">
        <f>IF($E2769=$E2768,$A2768+1,1)</f>
        <v/>
      </c>
      <c r="B2769" t="inlineStr">
        <is>
          <t>LANTANA EDUCATIONAL CHARITABLE FOUNDATION</t>
        </is>
      </c>
      <c r="C2769" t="inlineStr">
        <is>
          <t>75-2882214</t>
        </is>
      </c>
      <c r="D2769" t="inlineStr">
        <is>
          <t>Texas</t>
        </is>
      </c>
      <c r="E2769" t="inlineStr">
        <is>
          <t>TX</t>
        </is>
      </c>
      <c r="F2769" t="n">
        <v>2025</v>
      </c>
      <c r="G2769" t="n">
        <v>2</v>
      </c>
      <c r="H2769" s="13" t="n">
        <v>1301332</v>
      </c>
      <c r="I2769" s="12" t="n">
        <v>11</v>
      </c>
      <c r="J2769" s="13" t="n">
        <v>126365</v>
      </c>
      <c r="K2769" s="13">
        <f>IFERROR($H2769/$I2769,"")</f>
        <v/>
      </c>
      <c r="L2769" s="13" t="n">
        <v>252978</v>
      </c>
      <c r="N2769" t="inlineStr">
        <is>
          <t>Yes</t>
        </is>
      </c>
      <c r="O2769" t="inlineStr">
        <is>
          <t>Not stated</t>
        </is>
      </c>
      <c r="P2769" s="9" t="inlineStr">
        <is>
          <t>https://www.lantanaecf.org/</t>
        </is>
      </c>
      <c r="Q2769" s="9" t="inlineStr">
        <is>
          <t>https://grantcue.com/foundations/lantana-educational-charitable-foundation-752882214</t>
        </is>
      </c>
    </row>
    <row r="2770">
      <c r="A2770">
        <f>IF($E2770=$E2769,$A2769+1,1)</f>
        <v/>
      </c>
      <c r="B2770" t="inlineStr">
        <is>
          <t>Nash Long Life Foundation</t>
        </is>
      </c>
      <c r="C2770" t="inlineStr">
        <is>
          <t>74-2875627</t>
        </is>
      </c>
      <c r="D2770" t="inlineStr">
        <is>
          <t>Texas</t>
        </is>
      </c>
      <c r="E2770" t="inlineStr">
        <is>
          <t>TX</t>
        </is>
      </c>
      <c r="F2770" t="n">
        <v>2025</v>
      </c>
      <c r="G2770" t="n">
        <v>3</v>
      </c>
      <c r="H2770" s="13" t="n">
        <v>1300000</v>
      </c>
      <c r="I2770" s="12" t="n">
        <v>12</v>
      </c>
      <c r="J2770" s="13" t="n">
        <v>100000</v>
      </c>
      <c r="K2770" s="13">
        <f>IFERROR($H2770/$I2770,"")</f>
        <v/>
      </c>
      <c r="L2770" s="13" t="n">
        <v>200000</v>
      </c>
      <c r="M2770" t="inlineStr">
        <is>
          <t>FL, AZ</t>
        </is>
      </c>
      <c r="N2770" t="inlineStr">
        <is>
          <t>Yes</t>
        </is>
      </c>
      <c r="O2770" t="inlineStr">
        <is>
          <t>Yes</t>
        </is>
      </c>
      <c r="Q2770" s="9" t="inlineStr">
        <is>
          <t>https://grantcue.com/foundations/nash-long-life-foundation-742875627</t>
        </is>
      </c>
    </row>
    <row r="2771">
      <c r="A2771">
        <f>IF($E2771=$E2770,$A2770+1,1)</f>
        <v/>
      </c>
      <c r="B2771" t="inlineStr">
        <is>
          <t>D D HACHAR CHARITABLE TRUST</t>
        </is>
      </c>
      <c r="C2771" t="inlineStr">
        <is>
          <t>74-2093680</t>
        </is>
      </c>
      <c r="D2771" t="inlineStr">
        <is>
          <t>Texas</t>
        </is>
      </c>
      <c r="E2771" t="inlineStr">
        <is>
          <t>TX</t>
        </is>
      </c>
      <c r="F2771" t="n">
        <v>2024</v>
      </c>
      <c r="G2771" t="n">
        <v>2</v>
      </c>
      <c r="H2771" s="13" t="n">
        <v>1294339</v>
      </c>
      <c r="I2771" s="12" t="n">
        <v>27</v>
      </c>
      <c r="J2771" s="13" t="n">
        <v>25000</v>
      </c>
      <c r="K2771" s="13">
        <f>IFERROR($H2771/$I2771,"")</f>
        <v/>
      </c>
      <c r="L2771" s="13" t="n">
        <v>224597</v>
      </c>
      <c r="N2771" t="inlineStr">
        <is>
          <t>No</t>
        </is>
      </c>
      <c r="O2771" t="inlineStr">
        <is>
          <t>Not stated</t>
        </is>
      </c>
      <c r="Q2771" s="9" t="inlineStr">
        <is>
          <t>https://grantcue.com/foundations/d-d-hachar-charitable-trust-742093680</t>
        </is>
      </c>
    </row>
    <row r="2772">
      <c r="A2772">
        <f>IF($E2772=$E2771,$A2771+1,1)</f>
        <v/>
      </c>
      <c r="B2772" t="inlineStr">
        <is>
          <t>Lewis &amp; Juaniece Madden Foundation</t>
        </is>
      </c>
      <c r="C2772" t="inlineStr">
        <is>
          <t>26-1431666</t>
        </is>
      </c>
      <c r="D2772" t="inlineStr">
        <is>
          <t>Texas</t>
        </is>
      </c>
      <c r="E2772" t="inlineStr">
        <is>
          <t>TX</t>
        </is>
      </c>
      <c r="F2772" t="n">
        <v>2025</v>
      </c>
      <c r="G2772" t="n">
        <v>2</v>
      </c>
      <c r="H2772" s="13" t="n">
        <v>1291870</v>
      </c>
      <c r="I2772" s="12" t="n">
        <v>22</v>
      </c>
      <c r="J2772" s="13" t="n">
        <v>53657.5</v>
      </c>
      <c r="K2772" s="13">
        <f>IFERROR($H2772/$I2772,"")</f>
        <v/>
      </c>
      <c r="L2772" s="13" t="n">
        <v>151935</v>
      </c>
      <c r="N2772" t="inlineStr">
        <is>
          <t>Yes</t>
        </is>
      </c>
      <c r="O2772" t="inlineStr">
        <is>
          <t>Yes</t>
        </is>
      </c>
      <c r="Q2772" s="9" t="inlineStr">
        <is>
          <t>https://grantcue.com/foundations/lewis-and-juaniece-madden-foundation-261431666</t>
        </is>
      </c>
    </row>
    <row r="2773">
      <c r="A2773">
        <f>IF($E2773=$E2772,$A2772+1,1)</f>
        <v/>
      </c>
      <c r="B2773" t="inlineStr">
        <is>
          <t>TAPESTRY FOUNDATION OF MARY CARMEL AND THOMAS P BORDERS</t>
        </is>
      </c>
      <c r="C2773" t="inlineStr">
        <is>
          <t>38-3196007</t>
        </is>
      </c>
      <c r="D2773" t="inlineStr">
        <is>
          <t>Texas</t>
        </is>
      </c>
      <c r="E2773" t="inlineStr">
        <is>
          <t>TX</t>
        </is>
      </c>
      <c r="F2773" t="n">
        <v>2025</v>
      </c>
      <c r="G2773" t="n">
        <v>2</v>
      </c>
      <c r="H2773" s="13" t="n">
        <v>1286056</v>
      </c>
      <c r="I2773" s="12" t="n">
        <v>25</v>
      </c>
      <c r="J2773" s="13" t="n">
        <v>25000</v>
      </c>
      <c r="K2773" s="13">
        <f>IFERROR($H2773/$I2773,"")</f>
        <v/>
      </c>
      <c r="L2773" s="13" t="n">
        <v>273638</v>
      </c>
      <c r="M2773" t="inlineStr">
        <is>
          <t>MO, NY</t>
        </is>
      </c>
      <c r="N2773" t="inlineStr">
        <is>
          <t>No</t>
        </is>
      </c>
      <c r="O2773" t="inlineStr">
        <is>
          <t>Not stated</t>
        </is>
      </c>
      <c r="Q2773" s="9" t="inlineStr">
        <is>
          <t>https://grantcue.com/foundations/tapestry-foundation-of-mary-carmel-and-thomas-p-borders-383196007</t>
        </is>
      </c>
    </row>
    <row r="2774">
      <c r="A2774">
        <f>IF($E2774=$E2773,$A2773+1,1)</f>
        <v/>
      </c>
      <c r="B2774" t="inlineStr">
        <is>
          <t>HELEN IRWIN LITTAUER EDUCATIONAL TRUST</t>
        </is>
      </c>
      <c r="C2774" t="inlineStr">
        <is>
          <t>23-7029857</t>
        </is>
      </c>
      <c r="D2774" t="inlineStr">
        <is>
          <t>Texas</t>
        </is>
      </c>
      <c r="E2774" t="inlineStr">
        <is>
          <t>TX</t>
        </is>
      </c>
      <c r="F2774" t="n">
        <v>2025</v>
      </c>
      <c r="G2774" t="n">
        <v>2</v>
      </c>
      <c r="H2774" s="13" t="n">
        <v>1285000</v>
      </c>
      <c r="I2774" s="12" t="n">
        <v>71</v>
      </c>
      <c r="J2774" s="13" t="n">
        <v>15000</v>
      </c>
      <c r="K2774" s="13">
        <f>IFERROR($H2774/$I2774,"")</f>
        <v/>
      </c>
      <c r="L2774" s="13" t="n">
        <v>35000</v>
      </c>
      <c r="M2774" t="inlineStr">
        <is>
          <t>PA, FL</t>
        </is>
      </c>
      <c r="N2774" t="inlineStr">
        <is>
          <t>Yes</t>
        </is>
      </c>
      <c r="O2774" t="inlineStr">
        <is>
          <t>Yes</t>
        </is>
      </c>
      <c r="Q2774" s="9" t="inlineStr">
        <is>
          <t>https://grantcue.com/foundations/helen-irwin-littauer-educational-trust-237029857</t>
        </is>
      </c>
    </row>
    <row r="2775">
      <c r="A2775">
        <f>IF($E2775=$E2774,$A2774+1,1)</f>
        <v/>
      </c>
      <c r="B2775" t="inlineStr">
        <is>
          <t>THE PRICHARD FAMILY FOUNDATION</t>
        </is>
      </c>
      <c r="C2775" t="inlineStr">
        <is>
          <t>74-2891651</t>
        </is>
      </c>
      <c r="D2775" t="inlineStr">
        <is>
          <t>Texas</t>
        </is>
      </c>
      <c r="E2775" t="inlineStr">
        <is>
          <t>TX</t>
        </is>
      </c>
      <c r="F2775" t="n">
        <v>2024</v>
      </c>
      <c r="G2775" t="n">
        <v>2</v>
      </c>
      <c r="H2775" s="13" t="n">
        <v>1282000</v>
      </c>
      <c r="I2775" s="12" t="n">
        <v>45</v>
      </c>
      <c r="J2775" s="13" t="n">
        <v>20000</v>
      </c>
      <c r="K2775" s="13">
        <f>IFERROR($H2775/$I2775,"")</f>
        <v/>
      </c>
      <c r="L2775" s="13" t="n">
        <v>145000</v>
      </c>
      <c r="M2775" t="inlineStr">
        <is>
          <t>MA, VA, MD</t>
        </is>
      </c>
      <c r="N2775" t="inlineStr">
        <is>
          <t>No</t>
        </is>
      </c>
      <c r="O2775" t="inlineStr">
        <is>
          <t>Not stated</t>
        </is>
      </c>
      <c r="Q2775" s="9" t="inlineStr">
        <is>
          <t>https://grantcue.com/foundations/the-prichard-family-foundation-742891651</t>
        </is>
      </c>
    </row>
    <row r="2776">
      <c r="A2776">
        <f>IF($E2776=$E2775,$A2775+1,1)</f>
        <v/>
      </c>
      <c r="B2776" t="inlineStr">
        <is>
          <t>PAUL &amp; JANE MEYER FAMILY FOUNDATION</t>
        </is>
      </c>
      <c r="C2776" t="inlineStr">
        <is>
          <t>74-2357421</t>
        </is>
      </c>
      <c r="D2776" t="inlineStr">
        <is>
          <t>Texas</t>
        </is>
      </c>
      <c r="E2776" t="inlineStr">
        <is>
          <t>TX</t>
        </is>
      </c>
      <c r="F2776" t="n">
        <v>2024</v>
      </c>
      <c r="G2776" t="n">
        <v>1</v>
      </c>
      <c r="H2776" s="13" t="n">
        <v>1278390</v>
      </c>
      <c r="I2776" s="12" t="n">
        <v>27</v>
      </c>
      <c r="J2776" s="13" t="n">
        <v>15000</v>
      </c>
      <c r="K2776" s="13">
        <f>IFERROR($H2776/$I2776,"")</f>
        <v/>
      </c>
      <c r="L2776" s="13" t="n">
        <v>375000</v>
      </c>
      <c r="M2776" t="inlineStr">
        <is>
          <t>GA, MO, TN</t>
        </is>
      </c>
      <c r="N2776" t="inlineStr">
        <is>
          <t>Yes</t>
        </is>
      </c>
      <c r="O2776" t="inlineStr">
        <is>
          <t>Not stated</t>
        </is>
      </c>
      <c r="P2776" s="9" t="inlineStr">
        <is>
          <t>https://pauljmeyer.com/THE-FOUNDATION/</t>
        </is>
      </c>
      <c r="Q2776" s="9" t="inlineStr">
        <is>
          <t>https://grantcue.com/foundations/paul-and-jane-meyer-family-foundation-742357421</t>
        </is>
      </c>
    </row>
    <row r="2777">
      <c r="A2777">
        <f>IF($E2777=$E2776,$A2776+1,1)</f>
        <v/>
      </c>
      <c r="B2777" t="inlineStr">
        <is>
          <t>BAUMBERGER ENDOWMENT</t>
        </is>
      </c>
      <c r="C2777" t="inlineStr">
        <is>
          <t>23-7225925</t>
        </is>
      </c>
      <c r="D2777" t="inlineStr">
        <is>
          <t>Texas</t>
        </is>
      </c>
      <c r="E2777" t="inlineStr">
        <is>
          <t>TX</t>
        </is>
      </c>
      <c r="F2777" t="n">
        <v>2024</v>
      </c>
      <c r="G2777" t="n">
        <v>1</v>
      </c>
      <c r="H2777" s="13" t="n">
        <v>1276000</v>
      </c>
      <c r="I2777" s="12" t="n">
        <v>22</v>
      </c>
      <c r="J2777" s="13" t="n">
        <v>11000</v>
      </c>
      <c r="K2777" s="13">
        <f>IFERROR($H2777/$I2777,"")</f>
        <v/>
      </c>
      <c r="L2777" s="13" t="n">
        <v>365750</v>
      </c>
      <c r="N2777" t="inlineStr">
        <is>
          <t>Yes</t>
        </is>
      </c>
      <c r="O2777" t="inlineStr">
        <is>
          <t>Yes</t>
        </is>
      </c>
      <c r="P2777" s="9" t="inlineStr">
        <is>
          <t>https://baumbergerendowment.org/</t>
        </is>
      </c>
      <c r="Q2777" s="9" t="inlineStr">
        <is>
          <t>https://grantcue.com/foundations/baumberger-endowment-237225925</t>
        </is>
      </c>
    </row>
    <row r="2778">
      <c r="A2778">
        <f>IF($E2778=$E2777,$A2777+1,1)</f>
        <v/>
      </c>
      <c r="B2778" t="inlineStr">
        <is>
          <t>MARTHA SUE PARR TRUST XXXXX6005</t>
        </is>
      </c>
      <c r="C2778" t="inlineStr">
        <is>
          <t>41-6519559</t>
        </is>
      </c>
      <c r="D2778" t="inlineStr">
        <is>
          <t>Texas</t>
        </is>
      </c>
      <c r="E2778" t="inlineStr">
        <is>
          <t>TX</t>
        </is>
      </c>
      <c r="F2778" t="n">
        <v>2024</v>
      </c>
      <c r="G2778" t="n">
        <v>1</v>
      </c>
      <c r="H2778" s="13" t="n">
        <v>1271000</v>
      </c>
      <c r="I2778" s="12" t="n">
        <v>20</v>
      </c>
      <c r="J2778" s="13" t="n">
        <v>30000</v>
      </c>
      <c r="K2778" s="13">
        <f>IFERROR($H2778/$I2778,"")</f>
        <v/>
      </c>
      <c r="L2778" s="13" t="n">
        <v>300000</v>
      </c>
      <c r="N2778" t="inlineStr">
        <is>
          <t>Yes</t>
        </is>
      </c>
      <c r="O2778" t="inlineStr">
        <is>
          <t>Not stated</t>
        </is>
      </c>
      <c r="Q2778" s="9" t="inlineStr">
        <is>
          <t>https://grantcue.com/foundations/martha-sue-parr-trust-xxxxx6005-416519559</t>
        </is>
      </c>
    </row>
    <row r="2779">
      <c r="A2779">
        <f>IF($E2779=$E2778,$A2778+1,1)</f>
        <v/>
      </c>
      <c r="B2779" t="inlineStr">
        <is>
          <t>WOLF MOUNTAIN FOUNDATION</t>
        </is>
      </c>
      <c r="C2779" t="inlineStr">
        <is>
          <t>84-1524399</t>
        </is>
      </c>
      <c r="D2779" t="inlineStr">
        <is>
          <t>Texas</t>
        </is>
      </c>
      <c r="E2779" t="inlineStr">
        <is>
          <t>TX</t>
        </is>
      </c>
      <c r="F2779" t="n">
        <v>2024</v>
      </c>
      <c r="G2779" t="n">
        <v>1</v>
      </c>
      <c r="H2779" s="13" t="n">
        <v>1270000</v>
      </c>
      <c r="I2779" s="12" t="n">
        <v>23</v>
      </c>
      <c r="J2779" s="13" t="n">
        <v>60000</v>
      </c>
      <c r="K2779" s="13">
        <f>IFERROR($H2779/$I2779,"")</f>
        <v/>
      </c>
      <c r="L2779" s="13" t="n">
        <v>60000</v>
      </c>
      <c r="M2779" t="inlineStr">
        <is>
          <t>CO, NM, OK</t>
        </is>
      </c>
      <c r="N2779" t="inlineStr">
        <is>
          <t>No</t>
        </is>
      </c>
      <c r="O2779" t="inlineStr">
        <is>
          <t>Not stated</t>
        </is>
      </c>
      <c r="Q2779" s="9" t="inlineStr">
        <is>
          <t>https://grantcue.com/foundations/wolf-mountain-foundation-841524399</t>
        </is>
      </c>
    </row>
    <row r="2780">
      <c r="A2780">
        <f>IF($E2780=$E2779,$A2779+1,1)</f>
        <v/>
      </c>
      <c r="B2780" t="inlineStr">
        <is>
          <t>JACK H &amp; WILLIAM M LIGHT CHARITABLE TRUST</t>
        </is>
      </c>
      <c r="C2780" t="inlineStr">
        <is>
          <t>74-2874941</t>
        </is>
      </c>
      <c r="D2780" t="inlineStr">
        <is>
          <t>Texas</t>
        </is>
      </c>
      <c r="E2780" t="inlineStr">
        <is>
          <t>TX</t>
        </is>
      </c>
      <c r="F2780" t="n">
        <v>2025</v>
      </c>
      <c r="G2780" t="n">
        <v>2</v>
      </c>
      <c r="H2780" s="13" t="n">
        <v>1263500</v>
      </c>
      <c r="I2780" s="12" t="n">
        <v>90</v>
      </c>
      <c r="J2780" s="13" t="n">
        <v>10000</v>
      </c>
      <c r="K2780" s="13">
        <f>IFERROR($H2780/$I2780,"")</f>
        <v/>
      </c>
      <c r="L2780" s="13" t="n">
        <v>65000</v>
      </c>
      <c r="M2780" t="inlineStr">
        <is>
          <t>CO, IL, MO</t>
        </is>
      </c>
      <c r="N2780" t="inlineStr">
        <is>
          <t>No</t>
        </is>
      </c>
      <c r="O2780" t="inlineStr">
        <is>
          <t>Not stated</t>
        </is>
      </c>
      <c r="Q2780" s="9" t="inlineStr">
        <is>
          <t>https://grantcue.com/foundations/jack-h-and-william-m-light-charitable-trust-742874941</t>
        </is>
      </c>
    </row>
    <row r="2781">
      <c r="A2781">
        <f>IF($E2781=$E2780,$A2780+1,1)</f>
        <v/>
      </c>
      <c r="B2781" t="inlineStr">
        <is>
          <t>SUMMERFIELD G ROBERTS FOUNDATION</t>
        </is>
      </c>
      <c r="C2781" t="inlineStr">
        <is>
          <t>75-2341916</t>
        </is>
      </c>
      <c r="D2781" t="inlineStr">
        <is>
          <t>Texas</t>
        </is>
      </c>
      <c r="E2781" t="inlineStr">
        <is>
          <t>TX</t>
        </is>
      </c>
      <c r="F2781" t="n">
        <v>2025</v>
      </c>
      <c r="G2781" t="n">
        <v>2</v>
      </c>
      <c r="H2781" s="13" t="n">
        <v>1259826</v>
      </c>
      <c r="I2781" s="12" t="n">
        <v>34</v>
      </c>
      <c r="J2781" s="13" t="n">
        <v>21437.5</v>
      </c>
      <c r="K2781" s="13">
        <f>IFERROR($H2781/$I2781,"")</f>
        <v/>
      </c>
      <c r="L2781" s="13" t="n">
        <v>124285</v>
      </c>
      <c r="M2781" t="inlineStr">
        <is>
          <t>LA</t>
        </is>
      </c>
      <c r="N2781" t="inlineStr">
        <is>
          <t>Yes</t>
        </is>
      </c>
      <c r="O2781" t="inlineStr">
        <is>
          <t>Yes</t>
        </is>
      </c>
      <c r="Q2781" s="9" t="inlineStr">
        <is>
          <t>https://grantcue.com/foundations/summerfield-g-roberts-foundation-752341916</t>
        </is>
      </c>
    </row>
    <row r="2782">
      <c r="A2782">
        <f>IF($E2782=$E2781,$A2781+1,1)</f>
        <v/>
      </c>
      <c r="B2782" t="inlineStr">
        <is>
          <t>TEXAS HOUSING FINANCE CORPORATION</t>
        </is>
      </c>
      <c r="C2782" t="inlineStr">
        <is>
          <t>74-2617569</t>
        </is>
      </c>
      <c r="D2782" t="inlineStr">
        <is>
          <t>Texas</t>
        </is>
      </c>
      <c r="E2782" t="inlineStr">
        <is>
          <t>TX</t>
        </is>
      </c>
      <c r="F2782" t="n">
        <v>2025</v>
      </c>
      <c r="G2782" t="n">
        <v>2</v>
      </c>
      <c r="H2782" s="13" t="n">
        <v>1250000</v>
      </c>
      <c r="I2782" s="12" t="n">
        <v>5</v>
      </c>
      <c r="J2782" s="13" t="n">
        <v>250000</v>
      </c>
      <c r="K2782" s="13">
        <f>IFERROR($H2782/$I2782,"")</f>
        <v/>
      </c>
      <c r="L2782" s="13" t="n">
        <v>250000</v>
      </c>
      <c r="N2782" t="inlineStr">
        <is>
          <t>No</t>
        </is>
      </c>
      <c r="O2782" t="inlineStr">
        <is>
          <t>Not stated</t>
        </is>
      </c>
      <c r="Q2782" s="9" t="inlineStr">
        <is>
          <t>https://grantcue.com/foundations/texas-housing-finance-corporation-742617569</t>
        </is>
      </c>
    </row>
    <row r="2783">
      <c r="A2783">
        <f>IF($E2783=$E2782,$A2782+1,1)</f>
        <v/>
      </c>
      <c r="B2783" t="inlineStr">
        <is>
          <t>WP &amp; DELL ANDREWS NEWELL CHARITABLE TR FIRST FINANCIAL TRUST &amp; ASSET MANAGEMENT</t>
        </is>
      </c>
      <c r="C2783" t="inlineStr">
        <is>
          <t>75-6059309</t>
        </is>
      </c>
      <c r="D2783" t="inlineStr">
        <is>
          <t>Texas</t>
        </is>
      </c>
      <c r="E2783" t="inlineStr">
        <is>
          <t>TX</t>
        </is>
      </c>
      <c r="F2783" t="n">
        <v>2025</v>
      </c>
      <c r="G2783" t="n">
        <v>2</v>
      </c>
      <c r="H2783" s="13" t="n">
        <v>1249821</v>
      </c>
      <c r="I2783" s="12" t="n">
        <v>12</v>
      </c>
      <c r="J2783" s="13" t="n">
        <v>44190</v>
      </c>
      <c r="K2783" s="13">
        <f>IFERROR($H2783/$I2783,"")</f>
        <v/>
      </c>
      <c r="L2783" s="13" t="n">
        <v>353519</v>
      </c>
      <c r="N2783" t="inlineStr">
        <is>
          <t>No</t>
        </is>
      </c>
      <c r="O2783" t="inlineStr">
        <is>
          <t>Not stated</t>
        </is>
      </c>
      <c r="Q2783" s="9" t="inlineStr">
        <is>
          <t>https://grantcue.com/foundations/wp-and-dell-andrews-newell-charitable-tr-first-financial-trust-and-asset-managem-756059309</t>
        </is>
      </c>
    </row>
    <row r="2784">
      <c r="A2784">
        <f>IF($E2784=$E2783,$A2783+1,1)</f>
        <v/>
      </c>
      <c r="B2784" t="inlineStr">
        <is>
          <t>ELIZABETH SULLIVAN CLEM TRUST FD592</t>
        </is>
      </c>
      <c r="C2784" t="inlineStr">
        <is>
          <t>74-1688803</t>
        </is>
      </c>
      <c r="D2784" t="inlineStr">
        <is>
          <t>Texas</t>
        </is>
      </c>
      <c r="E2784" t="inlineStr">
        <is>
          <t>TX</t>
        </is>
      </c>
      <c r="F2784" t="n">
        <v>2025</v>
      </c>
      <c r="G2784" t="n">
        <v>2</v>
      </c>
      <c r="H2784" s="13" t="n">
        <v>1247796</v>
      </c>
      <c r="I2784" s="12" t="n">
        <v>6</v>
      </c>
      <c r="J2784" s="13" t="n">
        <v>207966</v>
      </c>
      <c r="K2784" s="13">
        <f>IFERROR($H2784/$I2784,"")</f>
        <v/>
      </c>
      <c r="L2784" s="13" t="n">
        <v>230420</v>
      </c>
      <c r="N2784" t="inlineStr">
        <is>
          <t>No</t>
        </is>
      </c>
      <c r="O2784" t="inlineStr">
        <is>
          <t>Not stated</t>
        </is>
      </c>
      <c r="Q2784" s="9" t="inlineStr">
        <is>
          <t>https://grantcue.com/foundations/elizabeth-sullivan-clem-trust-fd592-741688803</t>
        </is>
      </c>
    </row>
    <row r="2785">
      <c r="A2785">
        <f>IF($E2785=$E2784,$A2784+1,1)</f>
        <v/>
      </c>
      <c r="B2785" t="inlineStr">
        <is>
          <t>Linda and James Rowe Memorial Scholarship Foundation</t>
        </is>
      </c>
      <c r="C2785" t="inlineStr">
        <is>
          <t>33-1192125</t>
        </is>
      </c>
      <c r="D2785" t="inlineStr">
        <is>
          <t>Texas</t>
        </is>
      </c>
      <c r="E2785" t="inlineStr">
        <is>
          <t>TX</t>
        </is>
      </c>
      <c r="F2785" t="n">
        <v>2024</v>
      </c>
      <c r="G2785" t="n">
        <v>2</v>
      </c>
      <c r="H2785" s="13" t="n">
        <v>1247438</v>
      </c>
      <c r="I2785" s="12" t="n">
        <v>35</v>
      </c>
      <c r="J2785" s="13" t="n">
        <v>3000</v>
      </c>
      <c r="K2785" s="13">
        <f>IFERROR($H2785/$I2785,"")</f>
        <v/>
      </c>
      <c r="L2785" s="13" t="n">
        <v>1169438</v>
      </c>
      <c r="M2785" t="inlineStr">
        <is>
          <t>LA, AR</t>
        </is>
      </c>
      <c r="N2785" t="inlineStr">
        <is>
          <t>Yes</t>
        </is>
      </c>
      <c r="O2785" t="inlineStr">
        <is>
          <t>Yes</t>
        </is>
      </c>
      <c r="Q2785" s="9" t="inlineStr">
        <is>
          <t>https://grantcue.com/foundations/linda-and-james-rowe-memorial-scholarship-foundation-331192125</t>
        </is>
      </c>
    </row>
    <row r="2786">
      <c r="A2786">
        <f>IF($E2786=$E2785,$A2785+1,1)</f>
        <v/>
      </c>
      <c r="B2786" t="inlineStr">
        <is>
          <t>HUGHES TEXAS FOUNDATION</t>
        </is>
      </c>
      <c r="C2786" t="inlineStr">
        <is>
          <t>82-4937164</t>
        </is>
      </c>
      <c r="D2786" t="inlineStr">
        <is>
          <t>Texas</t>
        </is>
      </c>
      <c r="E2786" t="inlineStr">
        <is>
          <t>TX</t>
        </is>
      </c>
      <c r="F2786" t="n">
        <v>2024</v>
      </c>
      <c r="G2786" t="n">
        <v>1</v>
      </c>
      <c r="H2786" s="13" t="n">
        <v>1247200</v>
      </c>
      <c r="I2786" s="12" t="n">
        <v>7</v>
      </c>
      <c r="J2786" s="13" t="n">
        <v>25000</v>
      </c>
      <c r="K2786" s="13">
        <f>IFERROR($H2786/$I2786,"")</f>
        <v/>
      </c>
      <c r="L2786" s="13" t="n">
        <v>1021700</v>
      </c>
      <c r="M2786" t="inlineStr">
        <is>
          <t>IA</t>
        </is>
      </c>
      <c r="N2786" t="inlineStr">
        <is>
          <t>No</t>
        </is>
      </c>
      <c r="O2786" t="inlineStr">
        <is>
          <t>Not stated</t>
        </is>
      </c>
      <c r="Q2786" s="9" t="inlineStr">
        <is>
          <t>https://grantcue.com/foundations/hughes-texas-foundation-824937164</t>
        </is>
      </c>
    </row>
    <row r="2787">
      <c r="A2787">
        <f>IF($E2787=$E2786,$A2786+1,1)</f>
        <v/>
      </c>
      <c r="B2787" t="inlineStr">
        <is>
          <t>THE SHERMAN FOUNDATION</t>
        </is>
      </c>
      <c r="C2787" t="inlineStr">
        <is>
          <t>91-2136222</t>
        </is>
      </c>
      <c r="D2787" t="inlineStr">
        <is>
          <t>Texas</t>
        </is>
      </c>
      <c r="E2787" t="inlineStr">
        <is>
          <t>TX</t>
        </is>
      </c>
      <c r="F2787" t="n">
        <v>2024</v>
      </c>
      <c r="G2787" t="n">
        <v>2</v>
      </c>
      <c r="H2787" s="13" t="n">
        <v>1242603</v>
      </c>
      <c r="I2787" s="12" t="n">
        <v>19</v>
      </c>
      <c r="J2787" s="13" t="n">
        <v>8550</v>
      </c>
      <c r="K2787" s="13">
        <f>IFERROR($H2787/$I2787,"")</f>
        <v/>
      </c>
      <c r="L2787" s="13" t="n">
        <v>500000</v>
      </c>
      <c r="M2787" t="inlineStr">
        <is>
          <t>DC, LA, NC</t>
        </is>
      </c>
      <c r="N2787" t="inlineStr">
        <is>
          <t>No</t>
        </is>
      </c>
      <c r="O2787" t="inlineStr">
        <is>
          <t>Not stated</t>
        </is>
      </c>
      <c r="Q2787" s="9" t="inlineStr">
        <is>
          <t>https://grantcue.com/foundations/the-sherman-foundation-912136222</t>
        </is>
      </c>
    </row>
    <row r="2788">
      <c r="A2788">
        <f>IF($E2788=$E2787,$A2787+1,1)</f>
        <v/>
      </c>
      <c r="B2788" t="inlineStr">
        <is>
          <t>NINA HEARD ASTIN CHARITABLE TRUST</t>
        </is>
      </c>
      <c r="C2788" t="inlineStr">
        <is>
          <t>74-1721901</t>
        </is>
      </c>
      <c r="D2788" t="inlineStr">
        <is>
          <t>Texas</t>
        </is>
      </c>
      <c r="E2788" t="inlineStr">
        <is>
          <t>TX</t>
        </is>
      </c>
      <c r="F2788" t="n">
        <v>2024</v>
      </c>
      <c r="G2788" t="n">
        <v>2</v>
      </c>
      <c r="H2788" s="13" t="n">
        <v>1236000</v>
      </c>
      <c r="I2788" s="12" t="n">
        <v>90</v>
      </c>
      <c r="J2788" s="13" t="n">
        <v>5000</v>
      </c>
      <c r="K2788" s="13">
        <f>IFERROR($H2788/$I2788,"")</f>
        <v/>
      </c>
      <c r="L2788" s="13" t="n">
        <v>200000</v>
      </c>
      <c r="M2788" t="inlineStr">
        <is>
          <t>SC, MT, VA</t>
        </is>
      </c>
      <c r="N2788" t="inlineStr">
        <is>
          <t>Yes</t>
        </is>
      </c>
      <c r="O2788" t="inlineStr">
        <is>
          <t>Yes</t>
        </is>
      </c>
      <c r="Q2788" s="9" t="inlineStr">
        <is>
          <t>https://grantcue.com/foundations/nina-heard-astin-charitable-trust-741721901</t>
        </is>
      </c>
    </row>
    <row r="2789">
      <c r="A2789">
        <f>IF($E2789=$E2788,$A2788+1,1)</f>
        <v/>
      </c>
      <c r="B2789" t="inlineStr">
        <is>
          <t>SEEGERS FOUNDATION</t>
        </is>
      </c>
      <c r="C2789" t="inlineStr">
        <is>
          <t>75-2001868</t>
        </is>
      </c>
      <c r="D2789" t="inlineStr">
        <is>
          <t>Texas</t>
        </is>
      </c>
      <c r="E2789" t="inlineStr">
        <is>
          <t>TX</t>
        </is>
      </c>
      <c r="F2789" t="n">
        <v>2025</v>
      </c>
      <c r="G2789" t="n">
        <v>2</v>
      </c>
      <c r="H2789" s="13" t="n">
        <v>1233322</v>
      </c>
      <c r="I2789" s="12" t="n">
        <v>41</v>
      </c>
      <c r="J2789" s="13" t="n">
        <v>20000</v>
      </c>
      <c r="K2789" s="13">
        <f>IFERROR($H2789/$I2789,"")</f>
        <v/>
      </c>
      <c r="L2789" s="13" t="n">
        <v>100000</v>
      </c>
      <c r="M2789" t="inlineStr">
        <is>
          <t>NY, NC, AZ</t>
        </is>
      </c>
      <c r="N2789" t="inlineStr">
        <is>
          <t>No</t>
        </is>
      </c>
      <c r="O2789" t="inlineStr">
        <is>
          <t>Not stated</t>
        </is>
      </c>
      <c r="Q2789" s="9" t="inlineStr">
        <is>
          <t>https://grantcue.com/foundations/seegers-foundation-752001868</t>
        </is>
      </c>
    </row>
    <row r="2790">
      <c r="A2790">
        <f>IF($E2790=$E2789,$A2789+1,1)</f>
        <v/>
      </c>
      <c r="B2790" t="inlineStr">
        <is>
          <t>THE KENT AND JOANN FOSTER FAMILY FOUNDATION</t>
        </is>
      </c>
      <c r="C2790" t="inlineStr">
        <is>
          <t>26-1564242</t>
        </is>
      </c>
      <c r="D2790" t="inlineStr">
        <is>
          <t>Texas</t>
        </is>
      </c>
      <c r="E2790" t="inlineStr">
        <is>
          <t>TX</t>
        </is>
      </c>
      <c r="F2790" t="n">
        <v>2025</v>
      </c>
      <c r="G2790" t="n">
        <v>2</v>
      </c>
      <c r="H2790" s="13" t="n">
        <v>1224135</v>
      </c>
      <c r="I2790" s="12" t="n">
        <v>17</v>
      </c>
      <c r="J2790" s="13" t="n">
        <v>1000</v>
      </c>
      <c r="K2790" s="13">
        <f>IFERROR($H2790/$I2790,"")</f>
        <v/>
      </c>
      <c r="L2790" s="13" t="n">
        <v>500000</v>
      </c>
      <c r="M2790" t="inlineStr">
        <is>
          <t>OK, GA, CA</t>
        </is>
      </c>
      <c r="N2790" t="inlineStr">
        <is>
          <t>No</t>
        </is>
      </c>
      <c r="O2790" t="inlineStr">
        <is>
          <t>Not stated</t>
        </is>
      </c>
      <c r="Q2790" s="9" t="inlineStr">
        <is>
          <t>https://grantcue.com/foundations/the-kent-and-joann-foster-family-foundation-261564242</t>
        </is>
      </c>
    </row>
    <row r="2791">
      <c r="A2791">
        <f>IF($E2791=$E2790,$A2790+1,1)</f>
        <v/>
      </c>
      <c r="B2791" t="inlineStr">
        <is>
          <t>TAUB FOUNDATION</t>
        </is>
      </c>
      <c r="C2791" t="inlineStr">
        <is>
          <t>74-6060216</t>
        </is>
      </c>
      <c r="D2791" t="inlineStr">
        <is>
          <t>Texas</t>
        </is>
      </c>
      <c r="E2791" t="inlineStr">
        <is>
          <t>TX</t>
        </is>
      </c>
      <c r="F2791" t="n">
        <v>2024</v>
      </c>
      <c r="G2791" t="n">
        <v>2</v>
      </c>
      <c r="H2791" s="13" t="n">
        <v>1212103</v>
      </c>
      <c r="I2791" s="12" t="n">
        <v>10</v>
      </c>
      <c r="J2791" s="13" t="n">
        <v>62051.5</v>
      </c>
      <c r="K2791" s="13">
        <f>IFERROR($H2791/$I2791,"")</f>
        <v/>
      </c>
      <c r="L2791" s="13" t="n">
        <v>332000</v>
      </c>
      <c r="M2791" t="inlineStr">
        <is>
          <t>CA</t>
        </is>
      </c>
      <c r="N2791" t="inlineStr">
        <is>
          <t>No</t>
        </is>
      </c>
      <c r="O2791" t="inlineStr">
        <is>
          <t>Not stated</t>
        </is>
      </c>
      <c r="Q2791" s="9" t="inlineStr">
        <is>
          <t>https://grantcue.com/foundations/taub-foundation-746060216</t>
        </is>
      </c>
    </row>
    <row r="2792">
      <c r="A2792">
        <f>IF($E2792=$E2791,$A2791+1,1)</f>
        <v/>
      </c>
      <c r="B2792" t="inlineStr">
        <is>
          <t>Labatt Foundation Inc</t>
        </is>
      </c>
      <c r="C2792" t="inlineStr">
        <is>
          <t>26-0580240</t>
        </is>
      </c>
      <c r="D2792" t="inlineStr">
        <is>
          <t>Texas</t>
        </is>
      </c>
      <c r="E2792" t="inlineStr">
        <is>
          <t>TX</t>
        </is>
      </c>
      <c r="F2792" t="n">
        <v>2024</v>
      </c>
      <c r="G2792" t="n">
        <v>2</v>
      </c>
      <c r="H2792" s="13" t="n">
        <v>1205200</v>
      </c>
      <c r="I2792" s="12" t="n">
        <v>23</v>
      </c>
      <c r="J2792" s="13" t="n">
        <v>8500</v>
      </c>
      <c r="K2792" s="13">
        <f>IFERROR($H2792/$I2792,"")</f>
        <v/>
      </c>
      <c r="L2792" s="13" t="n">
        <v>556000</v>
      </c>
      <c r="M2792" t="inlineStr">
        <is>
          <t>TN, PA, CO</t>
        </is>
      </c>
      <c r="N2792" t="inlineStr">
        <is>
          <t>No</t>
        </is>
      </c>
      <c r="O2792" t="inlineStr">
        <is>
          <t>Not stated</t>
        </is>
      </c>
      <c r="Q2792" s="9" t="inlineStr">
        <is>
          <t>https://grantcue.com/foundations/labatt-foundation-inc-260580240</t>
        </is>
      </c>
    </row>
    <row r="2793">
      <c r="A2793">
        <f>IF($E2793=$E2792,$A2792+1,1)</f>
        <v/>
      </c>
      <c r="B2793" t="inlineStr">
        <is>
          <t>John R Eckel Jr Foundation</t>
        </is>
      </c>
      <c r="C2793" t="inlineStr">
        <is>
          <t>27-2818091</t>
        </is>
      </c>
      <c r="D2793" t="inlineStr">
        <is>
          <t>Texas</t>
        </is>
      </c>
      <c r="E2793" t="inlineStr">
        <is>
          <t>TX</t>
        </is>
      </c>
      <c r="F2793" t="n">
        <v>2024</v>
      </c>
      <c r="G2793" t="n">
        <v>1</v>
      </c>
      <c r="H2793" s="13" t="n">
        <v>1204700</v>
      </c>
      <c r="I2793" s="12" t="n">
        <v>29</v>
      </c>
      <c r="J2793" s="13" t="n">
        <v>25000</v>
      </c>
      <c r="K2793" s="13">
        <f>IFERROR($H2793/$I2793,"")</f>
        <v/>
      </c>
      <c r="L2793" s="13" t="n">
        <v>100000</v>
      </c>
      <c r="M2793" t="inlineStr">
        <is>
          <t>NY, NJ</t>
        </is>
      </c>
      <c r="N2793" t="inlineStr">
        <is>
          <t>No</t>
        </is>
      </c>
      <c r="O2793" t="inlineStr">
        <is>
          <t>Not stated</t>
        </is>
      </c>
      <c r="Q2793" s="9" t="inlineStr">
        <is>
          <t>https://grantcue.com/foundations/john-r-eckel-jr-foundation-272818091</t>
        </is>
      </c>
    </row>
    <row r="2794">
      <c r="A2794">
        <f>IF($E2794=$E2793,$A2793+1,1)</f>
        <v/>
      </c>
      <c r="B2794" t="inlineStr">
        <is>
          <t>The Moyer Family Foundation</t>
        </is>
      </c>
      <c r="C2794" t="inlineStr">
        <is>
          <t>83-3049680</t>
        </is>
      </c>
      <c r="D2794" t="inlineStr">
        <is>
          <t>Texas</t>
        </is>
      </c>
      <c r="E2794" t="inlineStr">
        <is>
          <t>TX</t>
        </is>
      </c>
      <c r="F2794" t="n">
        <v>2024</v>
      </c>
      <c r="G2794" t="n">
        <v>2</v>
      </c>
      <c r="H2794" s="13" t="n">
        <v>1203263</v>
      </c>
      <c r="I2794" s="12" t="n">
        <v>15</v>
      </c>
      <c r="J2794" s="13" t="n">
        <v>17263</v>
      </c>
      <c r="K2794" s="13">
        <f>IFERROR($H2794/$I2794,"")</f>
        <v/>
      </c>
      <c r="L2794" s="13" t="n">
        <v>500000</v>
      </c>
      <c r="M2794" t="inlineStr">
        <is>
          <t>DC, MO, VA</t>
        </is>
      </c>
      <c r="N2794" t="inlineStr">
        <is>
          <t>No</t>
        </is>
      </c>
      <c r="O2794" t="inlineStr">
        <is>
          <t>Not stated</t>
        </is>
      </c>
      <c r="Q2794" s="9" t="inlineStr">
        <is>
          <t>https://grantcue.com/foundations/the-moyer-family-foundation-833049680</t>
        </is>
      </c>
    </row>
    <row r="2795">
      <c r="A2795">
        <f>IF($E2795=$E2794,$A2794+1,1)</f>
        <v/>
      </c>
      <c r="B2795" t="inlineStr">
        <is>
          <t>THE ENRICO FOUNDATION</t>
        </is>
      </c>
      <c r="C2795" t="inlineStr">
        <is>
          <t>75-2871636</t>
        </is>
      </c>
      <c r="D2795" t="inlineStr">
        <is>
          <t>Texas</t>
        </is>
      </c>
      <c r="E2795" t="inlineStr">
        <is>
          <t>TX</t>
        </is>
      </c>
      <c r="F2795" t="n">
        <v>2024</v>
      </c>
      <c r="G2795" t="n">
        <v>1</v>
      </c>
      <c r="H2795" s="13" t="n">
        <v>1201985</v>
      </c>
      <c r="I2795" s="12" t="n">
        <v>29</v>
      </c>
      <c r="J2795" s="13" t="n">
        <v>8000</v>
      </c>
      <c r="K2795" s="13">
        <f>IFERROR($H2795/$I2795,"")</f>
        <v/>
      </c>
      <c r="L2795" s="13" t="n">
        <v>250000</v>
      </c>
      <c r="M2795" t="inlineStr">
        <is>
          <t>NC, MA, MT</t>
        </is>
      </c>
      <c r="N2795" t="inlineStr">
        <is>
          <t>No</t>
        </is>
      </c>
      <c r="O2795" t="inlineStr">
        <is>
          <t>Not stated</t>
        </is>
      </c>
      <c r="Q2795" s="9" t="inlineStr">
        <is>
          <t>https://grantcue.com/foundations/the-enrico-foundation-752871636</t>
        </is>
      </c>
    </row>
    <row r="2796">
      <c r="A2796">
        <f>IF($E2796=$E2795,$A2795+1,1)</f>
        <v/>
      </c>
      <c r="B2796" t="inlineStr">
        <is>
          <t>STEPHENS FAMILY FOUNDATION</t>
        </is>
      </c>
      <c r="C2796" t="inlineStr">
        <is>
          <t>20-2784814</t>
        </is>
      </c>
      <c r="D2796" t="inlineStr">
        <is>
          <t>Texas</t>
        </is>
      </c>
      <c r="E2796" t="inlineStr">
        <is>
          <t>TX</t>
        </is>
      </c>
      <c r="F2796" t="n">
        <v>2025</v>
      </c>
      <c r="G2796" t="n">
        <v>2</v>
      </c>
      <c r="H2796" s="13" t="n">
        <v>1200000</v>
      </c>
      <c r="I2796" s="12" t="n">
        <v>39</v>
      </c>
      <c r="J2796" s="13" t="n">
        <v>10000</v>
      </c>
      <c r="K2796" s="13">
        <f>IFERROR($H2796/$I2796,"")</f>
        <v/>
      </c>
      <c r="L2796" s="13" t="n">
        <v>200000</v>
      </c>
      <c r="M2796" t="inlineStr">
        <is>
          <t>IL, CA, VA</t>
        </is>
      </c>
      <c r="N2796" t="inlineStr">
        <is>
          <t>Yes</t>
        </is>
      </c>
      <c r="O2796" t="inlineStr">
        <is>
          <t>Not stated</t>
        </is>
      </c>
      <c r="Q2796" s="9" t="inlineStr">
        <is>
          <t>https://grantcue.com/foundations/stephens-family-foundation-202784814</t>
        </is>
      </c>
    </row>
    <row r="2797">
      <c r="A2797">
        <f>IF($E2797=$E2796,$A2796+1,1)</f>
        <v/>
      </c>
      <c r="B2797" t="inlineStr">
        <is>
          <t>THE RALPH H AND RUTH J MCCULLOUGH FOUNDATION</t>
        </is>
      </c>
      <c r="C2797" t="inlineStr">
        <is>
          <t>74-2177193</t>
        </is>
      </c>
      <c r="D2797" t="inlineStr">
        <is>
          <t>Texas</t>
        </is>
      </c>
      <c r="E2797" t="inlineStr">
        <is>
          <t>TX</t>
        </is>
      </c>
      <c r="F2797" t="n">
        <v>2025</v>
      </c>
      <c r="G2797" t="n">
        <v>2</v>
      </c>
      <c r="H2797" s="13" t="n">
        <v>1200000</v>
      </c>
      <c r="I2797" s="12" t="n">
        <v>116</v>
      </c>
      <c r="J2797" s="13" t="n">
        <v>10000</v>
      </c>
      <c r="K2797" s="13">
        <f>IFERROR($H2797/$I2797,"")</f>
        <v/>
      </c>
      <c r="L2797" s="13" t="n">
        <v>30000</v>
      </c>
      <c r="M2797" t="inlineStr">
        <is>
          <t>OH, CA, SC</t>
        </is>
      </c>
      <c r="N2797" t="inlineStr">
        <is>
          <t>No</t>
        </is>
      </c>
      <c r="O2797" t="inlineStr">
        <is>
          <t>Not stated</t>
        </is>
      </c>
      <c r="Q2797" s="9" t="inlineStr">
        <is>
          <t>https://grantcue.com/foundations/the-ralph-h-and-ruth-j-mccullough-foundation-742177193</t>
        </is>
      </c>
    </row>
    <row r="2798">
      <c r="A2798">
        <f>IF($E2798=$E2797,$A2797+1,1)</f>
        <v/>
      </c>
      <c r="B2798" t="inlineStr">
        <is>
          <t>PEGGY AND BILL SHIFFICK CHARITABLE FOUNDATION</t>
        </is>
      </c>
      <c r="C2798" t="inlineStr">
        <is>
          <t>76-6112561</t>
        </is>
      </c>
      <c r="D2798" t="inlineStr">
        <is>
          <t>Texas</t>
        </is>
      </c>
      <c r="E2798" t="inlineStr">
        <is>
          <t>TX</t>
        </is>
      </c>
      <c r="F2798" t="n">
        <v>2025</v>
      </c>
      <c r="G2798" t="n">
        <v>2</v>
      </c>
      <c r="H2798" s="13" t="n">
        <v>1198599</v>
      </c>
      <c r="I2798" s="12" t="n">
        <v>6</v>
      </c>
      <c r="J2798" s="13" t="n">
        <v>182017</v>
      </c>
      <c r="K2798" s="13">
        <f>IFERROR($H2798/$I2798,"")</f>
        <v/>
      </c>
      <c r="L2798" s="13" t="n">
        <v>242689</v>
      </c>
      <c r="N2798" t="inlineStr">
        <is>
          <t>No</t>
        </is>
      </c>
      <c r="O2798" t="inlineStr">
        <is>
          <t>Not stated</t>
        </is>
      </c>
      <c r="Q2798" s="9" t="inlineStr">
        <is>
          <t>https://grantcue.com/foundations/peggy-and-bill-shiffick-charitable-foundation-766112561</t>
        </is>
      </c>
    </row>
    <row r="2799">
      <c r="A2799">
        <f>IF($E2799=$E2798,$A2798+1,1)</f>
        <v/>
      </c>
      <c r="B2799" t="inlineStr">
        <is>
          <t>THE JESSE H AND SUSAN R OPPENHEIMER FOUNDATION</t>
        </is>
      </c>
      <c r="C2799" t="inlineStr">
        <is>
          <t>74-6032845</t>
        </is>
      </c>
      <c r="D2799" t="inlineStr">
        <is>
          <t>Texas</t>
        </is>
      </c>
      <c r="E2799" t="inlineStr">
        <is>
          <t>TX</t>
        </is>
      </c>
      <c r="F2799" t="n">
        <v>2025</v>
      </c>
      <c r="G2799" t="n">
        <v>2</v>
      </c>
      <c r="H2799" s="13" t="n">
        <v>1193325</v>
      </c>
      <c r="I2799" s="12" t="n">
        <v>158</v>
      </c>
      <c r="J2799" s="13" t="n">
        <v>5000</v>
      </c>
      <c r="K2799" s="13">
        <f>IFERROR($H2799/$I2799,"")</f>
        <v/>
      </c>
      <c r="L2799" s="13" t="n">
        <v>136000</v>
      </c>
      <c r="M2799" t="inlineStr">
        <is>
          <t>DC, CA, NY</t>
        </is>
      </c>
      <c r="N2799" t="inlineStr">
        <is>
          <t>No</t>
        </is>
      </c>
      <c r="O2799" t="inlineStr">
        <is>
          <t>Not stated</t>
        </is>
      </c>
      <c r="Q2799" s="9" t="inlineStr">
        <is>
          <t>https://grantcue.com/foundations/the-jesse-h-and-susan-r-oppenheimer-foundation-746032845</t>
        </is>
      </c>
    </row>
    <row r="2800">
      <c r="A2800">
        <f>IF($E2800=$E2799,$A2799+1,1)</f>
        <v/>
      </c>
      <c r="B2800" t="inlineStr">
        <is>
          <t>C AND A MCDONALD FAMILY FOUNDATION</t>
        </is>
      </c>
      <c r="C2800" t="inlineStr">
        <is>
          <t>88-3312940</t>
        </is>
      </c>
      <c r="D2800" t="inlineStr">
        <is>
          <t>Texas</t>
        </is>
      </c>
      <c r="E2800" t="inlineStr">
        <is>
          <t>TX</t>
        </is>
      </c>
      <c r="F2800" t="n">
        <v>2025</v>
      </c>
      <c r="G2800" t="n">
        <v>2</v>
      </c>
      <c r="H2800" s="13" t="n">
        <v>1188500</v>
      </c>
      <c r="I2800" s="12" t="n">
        <v>23</v>
      </c>
      <c r="J2800" s="13" t="n">
        <v>25000</v>
      </c>
      <c r="K2800" s="13">
        <f>IFERROR($H2800/$I2800,"")</f>
        <v/>
      </c>
      <c r="L2800" s="13" t="n">
        <v>300000</v>
      </c>
      <c r="N2800" t="inlineStr">
        <is>
          <t>No</t>
        </is>
      </c>
      <c r="O2800" t="inlineStr">
        <is>
          <t>Not stated</t>
        </is>
      </c>
      <c r="Q2800" s="9" t="inlineStr">
        <is>
          <t>https://grantcue.com/foundations/c-and-a-mcdonald-family-foundation-883312940</t>
        </is>
      </c>
    </row>
    <row r="2801">
      <c r="A2801">
        <f>IF($E2801=$E2800,$A2800+1,1)</f>
        <v/>
      </c>
      <c r="B2801" t="inlineStr">
        <is>
          <t>MEREDITH FOUNDATION</t>
        </is>
      </c>
      <c r="C2801" t="inlineStr">
        <is>
          <t>75-6024469</t>
        </is>
      </c>
      <c r="D2801" t="inlineStr">
        <is>
          <t>Texas</t>
        </is>
      </c>
      <c r="E2801" t="inlineStr">
        <is>
          <t>TX</t>
        </is>
      </c>
      <c r="F2801" t="n">
        <v>2024</v>
      </c>
      <c r="G2801" t="n">
        <v>1</v>
      </c>
      <c r="H2801" s="13" t="n">
        <v>1187295</v>
      </c>
      <c r="I2801" s="12" t="n">
        <v>16</v>
      </c>
      <c r="J2801" s="13" t="n">
        <v>49691.5</v>
      </c>
      <c r="K2801" s="13">
        <f>IFERROR($H2801/$I2801,"")</f>
        <v/>
      </c>
      <c r="L2801" s="13" t="n">
        <v>257022</v>
      </c>
      <c r="N2801" t="inlineStr">
        <is>
          <t>No</t>
        </is>
      </c>
      <c r="O2801" t="inlineStr">
        <is>
          <t>Not stated</t>
        </is>
      </c>
      <c r="Q2801" s="9" t="inlineStr">
        <is>
          <t>https://grantcue.com/foundations/meredith-foundation-756024469</t>
        </is>
      </c>
    </row>
    <row r="2802">
      <c r="A2802">
        <f>IF($E2802=$E2801,$A2801+1,1)</f>
        <v/>
      </c>
      <c r="B2802" t="inlineStr">
        <is>
          <t>FRANK K WEBB CHARITABLE TRUST 480006004</t>
        </is>
      </c>
      <c r="C2802" t="inlineStr">
        <is>
          <t>27-6146743</t>
        </is>
      </c>
      <c r="D2802" t="inlineStr">
        <is>
          <t>Texas</t>
        </is>
      </c>
      <c r="E2802" t="inlineStr">
        <is>
          <t>TX</t>
        </is>
      </c>
      <c r="F2802" t="n">
        <v>2025</v>
      </c>
      <c r="G2802" t="n">
        <v>2</v>
      </c>
      <c r="H2802" s="13" t="n">
        <v>1175390</v>
      </c>
      <c r="I2802" s="12" t="n">
        <v>46</v>
      </c>
      <c r="J2802" s="13" t="n">
        <v>10000</v>
      </c>
      <c r="K2802" s="13">
        <f>IFERROR($H2802/$I2802,"")</f>
        <v/>
      </c>
      <c r="L2802" s="13" t="n">
        <v>153000</v>
      </c>
      <c r="M2802" t="inlineStr">
        <is>
          <t>NC, VA, GA</t>
        </is>
      </c>
      <c r="N2802" t="inlineStr">
        <is>
          <t>No</t>
        </is>
      </c>
      <c r="O2802" t="inlineStr">
        <is>
          <t>Not stated</t>
        </is>
      </c>
      <c r="Q2802" s="9" t="inlineStr">
        <is>
          <t>https://grantcue.com/foundations/frank-k-webb-charitable-trust-480006004-276146743</t>
        </is>
      </c>
    </row>
    <row r="2803">
      <c r="A2803">
        <f>IF($E2803=$E2802,$A2802+1,1)</f>
        <v/>
      </c>
      <c r="B2803" t="inlineStr">
        <is>
          <t>ALVIN &amp; LUCY OWSLEY FOUNDATION</t>
        </is>
      </c>
      <c r="C2803" t="inlineStr">
        <is>
          <t>75-6047221</t>
        </is>
      </c>
      <c r="D2803" t="inlineStr">
        <is>
          <t>Texas</t>
        </is>
      </c>
      <c r="E2803" t="inlineStr">
        <is>
          <t>TX</t>
        </is>
      </c>
      <c r="F2803" t="n">
        <v>2024</v>
      </c>
      <c r="G2803" t="n">
        <v>2</v>
      </c>
      <c r="H2803" s="13" t="n">
        <v>1174964</v>
      </c>
      <c r="I2803" s="12" t="n">
        <v>98</v>
      </c>
      <c r="J2803" s="13" t="n">
        <v>3000</v>
      </c>
      <c r="K2803" s="13">
        <f>IFERROR($H2803/$I2803,"")</f>
        <v/>
      </c>
      <c r="L2803" s="13" t="n">
        <v>170000</v>
      </c>
      <c r="M2803" t="inlineStr">
        <is>
          <t>DC, CA, MI</t>
        </is>
      </c>
      <c r="N2803" t="inlineStr">
        <is>
          <t>Yes</t>
        </is>
      </c>
      <c r="O2803" t="inlineStr">
        <is>
          <t>Not stated</t>
        </is>
      </c>
      <c r="Q2803" s="9" t="inlineStr">
        <is>
          <t>https://grantcue.com/foundations/alvin-and-lucy-owsley-foundation-756047221</t>
        </is>
      </c>
    </row>
    <row r="2804">
      <c r="A2804">
        <f>IF($E2804=$E2803,$A2803+1,1)</f>
        <v/>
      </c>
      <c r="B2804" t="inlineStr">
        <is>
          <t>THE ALKEK AND WILLIAMS FOUNDATION</t>
        </is>
      </c>
      <c r="C2804" t="inlineStr">
        <is>
          <t>76-6122587</t>
        </is>
      </c>
      <c r="D2804" t="inlineStr">
        <is>
          <t>Texas</t>
        </is>
      </c>
      <c r="E2804" t="inlineStr">
        <is>
          <t>TX</t>
        </is>
      </c>
      <c r="F2804" t="n">
        <v>2024</v>
      </c>
      <c r="G2804" t="n">
        <v>1</v>
      </c>
      <c r="H2804" s="13" t="n">
        <v>1173525</v>
      </c>
      <c r="I2804" s="12" t="n">
        <v>34</v>
      </c>
      <c r="J2804" s="13" t="n">
        <v>3750</v>
      </c>
      <c r="K2804" s="13">
        <f>IFERROR($H2804/$I2804,"")</f>
        <v/>
      </c>
      <c r="L2804" s="13" t="n">
        <v>500000</v>
      </c>
      <c r="M2804" t="inlineStr">
        <is>
          <t>NY, GA</t>
        </is>
      </c>
      <c r="N2804" t="inlineStr">
        <is>
          <t>Yes</t>
        </is>
      </c>
      <c r="O2804" t="inlineStr">
        <is>
          <t>Yes</t>
        </is>
      </c>
      <c r="Q2804" s="9" t="inlineStr">
        <is>
          <t>https://grantcue.com/foundations/the-alkek-and-williams-foundation-766122587</t>
        </is>
      </c>
    </row>
    <row r="2805">
      <c r="A2805">
        <f>IF($E2805=$E2804,$A2804+1,1)</f>
        <v/>
      </c>
      <c r="B2805" t="inlineStr">
        <is>
          <t>ADELINE &amp; GEORGE MCQUEEN FOUNDATION XXXXX1007</t>
        </is>
      </c>
      <c r="C2805" t="inlineStr">
        <is>
          <t>75-6014459</t>
        </is>
      </c>
      <c r="D2805" t="inlineStr">
        <is>
          <t>Texas</t>
        </is>
      </c>
      <c r="E2805" t="inlineStr">
        <is>
          <t>TX</t>
        </is>
      </c>
      <c r="F2805" t="n">
        <v>2024</v>
      </c>
      <c r="G2805" t="n">
        <v>1</v>
      </c>
      <c r="H2805" s="13" t="n">
        <v>1171500</v>
      </c>
      <c r="I2805" s="12" t="n">
        <v>18</v>
      </c>
      <c r="J2805" s="13" t="n">
        <v>50000</v>
      </c>
      <c r="K2805" s="13">
        <f>IFERROR($H2805/$I2805,"")</f>
        <v/>
      </c>
      <c r="L2805" s="13" t="n">
        <v>300000</v>
      </c>
      <c r="N2805" t="inlineStr">
        <is>
          <t>Yes</t>
        </is>
      </c>
      <c r="O2805" t="inlineStr">
        <is>
          <t>Yes</t>
        </is>
      </c>
      <c r="Q2805" s="9" t="inlineStr">
        <is>
          <t>https://grantcue.com/foundations/adeline-and-george-mcqueen-foundation-xxxxx1007-756014459</t>
        </is>
      </c>
    </row>
    <row r="2806">
      <c r="A2806">
        <f>IF($E2806=$E2805,$A2805+1,1)</f>
        <v/>
      </c>
      <c r="B2806" t="inlineStr">
        <is>
          <t>W B AND ELLEN GORDON STUART TRUST XXXXX1009</t>
        </is>
      </c>
      <c r="C2806" t="inlineStr">
        <is>
          <t>75-6014224</t>
        </is>
      </c>
      <c r="D2806" t="inlineStr">
        <is>
          <t>Texas</t>
        </is>
      </c>
      <c r="E2806" t="inlineStr">
        <is>
          <t>TX</t>
        </is>
      </c>
      <c r="F2806" t="n">
        <v>2024</v>
      </c>
      <c r="G2806" t="n">
        <v>2</v>
      </c>
      <c r="H2806" s="13" t="n">
        <v>1170519</v>
      </c>
      <c r="I2806" s="12" t="n">
        <v>25</v>
      </c>
      <c r="J2806" s="13" t="n">
        <v>30000</v>
      </c>
      <c r="K2806" s="13">
        <f>IFERROR($H2806/$I2806,"")</f>
        <v/>
      </c>
      <c r="L2806" s="13" t="n">
        <v>112011</v>
      </c>
      <c r="N2806" t="inlineStr">
        <is>
          <t>Yes</t>
        </is>
      </c>
      <c r="O2806" t="inlineStr">
        <is>
          <t>Yes</t>
        </is>
      </c>
      <c r="Q2806" s="9" t="inlineStr">
        <is>
          <t>https://grantcue.com/foundations/w-b-and-ellen-gordon-stuart-trust-xxxxx1009-756014224</t>
        </is>
      </c>
    </row>
    <row r="2807">
      <c r="A2807">
        <f>IF($E2807=$E2806,$A2806+1,1)</f>
        <v/>
      </c>
      <c r="B2807" t="inlineStr">
        <is>
          <t>J TOM EADY CHARITABLE TRUST</t>
        </is>
      </c>
      <c r="C2807" t="inlineStr">
        <is>
          <t>75-6604134</t>
        </is>
      </c>
      <c r="D2807" t="inlineStr">
        <is>
          <t>Texas</t>
        </is>
      </c>
      <c r="E2807" t="inlineStr">
        <is>
          <t>TX</t>
        </is>
      </c>
      <c r="F2807" t="n">
        <v>2025</v>
      </c>
      <c r="G2807" t="n">
        <v>2</v>
      </c>
      <c r="H2807" s="13" t="n">
        <v>1169900</v>
      </c>
      <c r="I2807" s="12" t="n">
        <v>84</v>
      </c>
      <c r="J2807" s="13" t="n">
        <v>5000</v>
      </c>
      <c r="K2807" s="13">
        <f>IFERROR($H2807/$I2807,"")</f>
        <v/>
      </c>
      <c r="L2807" s="13" t="n">
        <v>100000</v>
      </c>
      <c r="N2807" t="inlineStr">
        <is>
          <t>Yes</t>
        </is>
      </c>
      <c r="O2807" t="inlineStr">
        <is>
          <t>Yes</t>
        </is>
      </c>
      <c r="Q2807" s="9" t="inlineStr">
        <is>
          <t>https://grantcue.com/foundations/j-tom-eady-charitable-trust-756604134</t>
        </is>
      </c>
    </row>
    <row r="2808">
      <c r="A2808">
        <f>IF($E2808=$E2807,$A2807+1,1)</f>
        <v/>
      </c>
      <c r="B2808" t="inlineStr">
        <is>
          <t>MCBEE FAMILY FOUNDATION</t>
        </is>
      </c>
      <c r="C2808" t="inlineStr">
        <is>
          <t>74-2981871</t>
        </is>
      </c>
      <c r="D2808" t="inlineStr">
        <is>
          <t>Texas</t>
        </is>
      </c>
      <c r="E2808" t="inlineStr">
        <is>
          <t>TX</t>
        </is>
      </c>
      <c r="F2808" t="n">
        <v>2025</v>
      </c>
      <c r="G2808" t="n">
        <v>2</v>
      </c>
      <c r="H2808" s="13" t="n">
        <v>1160000</v>
      </c>
      <c r="I2808" s="12" t="n">
        <v>17</v>
      </c>
      <c r="J2808" s="13" t="n">
        <v>10000</v>
      </c>
      <c r="K2808" s="13">
        <f>IFERROR($H2808/$I2808,"")</f>
        <v/>
      </c>
      <c r="L2808" s="13" t="n">
        <v>1000000</v>
      </c>
      <c r="M2808" t="inlineStr">
        <is>
          <t>VA</t>
        </is>
      </c>
      <c r="N2808" t="inlineStr">
        <is>
          <t>Yes</t>
        </is>
      </c>
      <c r="O2808" t="inlineStr">
        <is>
          <t>Not stated</t>
        </is>
      </c>
      <c r="Q2808" s="9" t="inlineStr">
        <is>
          <t>https://grantcue.com/foundations/mcbee-family-foundation-742981871</t>
        </is>
      </c>
    </row>
    <row r="2809">
      <c r="A2809">
        <f>IF($E2809=$E2808,$A2808+1,1)</f>
        <v/>
      </c>
      <c r="B2809" t="inlineStr">
        <is>
          <t>The Precourt Foundation</t>
        </is>
      </c>
      <c r="C2809" t="inlineStr">
        <is>
          <t>76-0430659</t>
        </is>
      </c>
      <c r="D2809" t="inlineStr">
        <is>
          <t>Texas</t>
        </is>
      </c>
      <c r="E2809" t="inlineStr">
        <is>
          <t>TX</t>
        </is>
      </c>
      <c r="F2809" t="n">
        <v>2024</v>
      </c>
      <c r="G2809" t="n">
        <v>1</v>
      </c>
      <c r="H2809" s="13" t="n">
        <v>1158267</v>
      </c>
      <c r="I2809" s="12" t="n">
        <v>47</v>
      </c>
      <c r="J2809" s="13" t="n">
        <v>10000</v>
      </c>
      <c r="K2809" s="13">
        <f>IFERROR($H2809/$I2809,"")</f>
        <v/>
      </c>
      <c r="L2809" s="13" t="n">
        <v>260000</v>
      </c>
      <c r="M2809" t="inlineStr">
        <is>
          <t>CO, NH, CA</t>
        </is>
      </c>
      <c r="N2809" t="inlineStr">
        <is>
          <t>No</t>
        </is>
      </c>
      <c r="O2809" t="inlineStr">
        <is>
          <t>Not stated</t>
        </is>
      </c>
      <c r="Q2809" s="9" t="inlineStr">
        <is>
          <t>https://grantcue.com/foundations/the-precourt-foundation-760430659</t>
        </is>
      </c>
    </row>
    <row r="2810">
      <c r="A2810">
        <f>IF($E2810=$E2809,$A2809+1,1)</f>
        <v/>
      </c>
      <c r="B2810" t="inlineStr">
        <is>
          <t>KING RANCH FAMILY TRUST</t>
        </is>
      </c>
      <c r="C2810" t="inlineStr">
        <is>
          <t>74-6044809</t>
        </is>
      </c>
      <c r="D2810" t="inlineStr">
        <is>
          <t>Texas</t>
        </is>
      </c>
      <c r="E2810" t="inlineStr">
        <is>
          <t>TX</t>
        </is>
      </c>
      <c r="F2810" t="n">
        <v>2025</v>
      </c>
      <c r="G2810" t="n">
        <v>2</v>
      </c>
      <c r="H2810" s="13" t="n">
        <v>1157890</v>
      </c>
      <c r="I2810" s="12" t="n">
        <v>47</v>
      </c>
      <c r="J2810" s="13" t="n">
        <v>24000</v>
      </c>
      <c r="K2810" s="13">
        <f>IFERROR($H2810/$I2810,"")</f>
        <v/>
      </c>
      <c r="L2810" s="13" t="n">
        <v>89500</v>
      </c>
      <c r="N2810" t="inlineStr">
        <is>
          <t>Yes</t>
        </is>
      </c>
      <c r="O2810" t="inlineStr">
        <is>
          <t>Yes</t>
        </is>
      </c>
      <c r="P2810" s="9" t="inlineStr">
        <is>
          <t>https://krft.org/</t>
        </is>
      </c>
      <c r="Q2810" s="9" t="inlineStr">
        <is>
          <t>https://grantcue.com/foundations/king-ranch-family-trust-746044809</t>
        </is>
      </c>
    </row>
    <row r="2811">
      <c r="A2811">
        <f>IF($E2811=$E2810,$A2810+1,1)</f>
        <v/>
      </c>
      <c r="B2811" t="inlineStr">
        <is>
          <t>THE PARAKALEO FOUNDATION</t>
        </is>
      </c>
      <c r="C2811" t="inlineStr">
        <is>
          <t>88-6803690</t>
        </is>
      </c>
      <c r="D2811" t="inlineStr">
        <is>
          <t>Texas</t>
        </is>
      </c>
      <c r="E2811" t="inlineStr">
        <is>
          <t>TX</t>
        </is>
      </c>
      <c r="F2811" t="n">
        <v>2025</v>
      </c>
      <c r="G2811" t="n">
        <v>2</v>
      </c>
      <c r="H2811" s="13" t="n">
        <v>1155307</v>
      </c>
      <c r="I2811" s="12" t="n">
        <v>16</v>
      </c>
      <c r="J2811" s="13" t="n">
        <v>22800</v>
      </c>
      <c r="K2811" s="13">
        <f>IFERROR($H2811/$I2811,"")</f>
        <v/>
      </c>
      <c r="L2811" s="13" t="n">
        <v>500000</v>
      </c>
      <c r="M2811" t="inlineStr">
        <is>
          <t>MT, MO</t>
        </is>
      </c>
      <c r="N2811" t="inlineStr">
        <is>
          <t>No</t>
        </is>
      </c>
      <c r="O2811" t="inlineStr">
        <is>
          <t>Not stated</t>
        </is>
      </c>
      <c r="Q2811" s="9" t="inlineStr">
        <is>
          <t>https://grantcue.com/foundations/the-parakaleo-foundation-886803690</t>
        </is>
      </c>
    </row>
    <row r="2812">
      <c r="A2812">
        <f>IF($E2812=$E2811,$A2811+1,1)</f>
        <v/>
      </c>
      <c r="B2812" t="inlineStr">
        <is>
          <t>W C PAYNE FOUNDATION</t>
        </is>
      </c>
      <c r="C2812" t="inlineStr">
        <is>
          <t>83-0343851</t>
        </is>
      </c>
      <c r="D2812" t="inlineStr">
        <is>
          <t>Texas</t>
        </is>
      </c>
      <c r="E2812" t="inlineStr">
        <is>
          <t>TX</t>
        </is>
      </c>
      <c r="F2812" t="n">
        <v>2024</v>
      </c>
      <c r="G2812" t="n">
        <v>1</v>
      </c>
      <c r="H2812" s="13" t="n">
        <v>1153608</v>
      </c>
      <c r="I2812" s="12" t="n">
        <v>11</v>
      </c>
      <c r="J2812" s="13" t="n">
        <v>48800</v>
      </c>
      <c r="K2812" s="13">
        <f>IFERROR($H2812/$I2812,"")</f>
        <v/>
      </c>
      <c r="L2812" s="13" t="n">
        <v>500000</v>
      </c>
      <c r="M2812" t="inlineStr">
        <is>
          <t>VA, OK, CA</t>
        </is>
      </c>
      <c r="N2812" t="inlineStr">
        <is>
          <t>Yes</t>
        </is>
      </c>
      <c r="O2812" t="inlineStr">
        <is>
          <t>Not stated</t>
        </is>
      </c>
      <c r="Q2812" s="9" t="inlineStr">
        <is>
          <t>https://grantcue.com/foundations/w-c-payne-foundation-830343851</t>
        </is>
      </c>
    </row>
    <row r="2813">
      <c r="A2813">
        <f>IF($E2813=$E2812,$A2812+1,1)</f>
        <v/>
      </c>
      <c r="B2813" t="inlineStr">
        <is>
          <t>FOR HIS LAMBS INC</t>
        </is>
      </c>
      <c r="C2813" t="inlineStr">
        <is>
          <t>30-0502141</t>
        </is>
      </c>
      <c r="D2813" t="inlineStr">
        <is>
          <t>Texas</t>
        </is>
      </c>
      <c r="E2813" t="inlineStr">
        <is>
          <t>TX</t>
        </is>
      </c>
      <c r="F2813" t="n">
        <v>2025</v>
      </c>
      <c r="G2813" t="n">
        <v>2</v>
      </c>
      <c r="H2813" s="13" t="n">
        <v>1150000</v>
      </c>
      <c r="I2813" s="12" t="n">
        <v>26</v>
      </c>
      <c r="J2813" s="13" t="n">
        <v>30000</v>
      </c>
      <c r="K2813" s="13">
        <f>IFERROR($H2813/$I2813,"")</f>
        <v/>
      </c>
      <c r="L2813" s="13" t="n">
        <v>85000</v>
      </c>
      <c r="M2813" t="inlineStr">
        <is>
          <t>NC, VA, CA</t>
        </is>
      </c>
      <c r="N2813" t="inlineStr">
        <is>
          <t>No</t>
        </is>
      </c>
      <c r="O2813" t="inlineStr">
        <is>
          <t>Not stated</t>
        </is>
      </c>
      <c r="Q2813" s="9" t="inlineStr">
        <is>
          <t>https://grantcue.com/foundations/for-his-lambs-inc-300502141</t>
        </is>
      </c>
    </row>
    <row r="2814">
      <c r="A2814">
        <f>IF($E2814=$E2813,$A2813+1,1)</f>
        <v/>
      </c>
      <c r="B2814" t="inlineStr">
        <is>
          <t>MOBLEY FOUNDATION</t>
        </is>
      </c>
      <c r="C2814" t="inlineStr">
        <is>
          <t>75-2968577</t>
        </is>
      </c>
      <c r="D2814" t="inlineStr">
        <is>
          <t>Texas</t>
        </is>
      </c>
      <c r="E2814" t="inlineStr">
        <is>
          <t>TX</t>
        </is>
      </c>
      <c r="F2814" t="n">
        <v>2024</v>
      </c>
      <c r="G2814" t="n">
        <v>1</v>
      </c>
      <c r="H2814" s="13" t="n">
        <v>1150000</v>
      </c>
      <c r="I2814" s="12" t="n">
        <v>13</v>
      </c>
      <c r="J2814" s="13" t="n">
        <v>100000</v>
      </c>
      <c r="K2814" s="13">
        <f>IFERROR($H2814/$I2814,"")</f>
        <v/>
      </c>
      <c r="L2814" s="13" t="n">
        <v>500000</v>
      </c>
      <c r="M2814" t="inlineStr">
        <is>
          <t>KS</t>
        </is>
      </c>
      <c r="N2814" t="inlineStr">
        <is>
          <t>Yes</t>
        </is>
      </c>
      <c r="O2814" t="inlineStr">
        <is>
          <t>Yes</t>
        </is>
      </c>
      <c r="Q2814" s="9" t="inlineStr">
        <is>
          <t>https://grantcue.com/foundations/mobley-foundation-co-nancy-mobley-752968577</t>
        </is>
      </c>
    </row>
    <row r="2815">
      <c r="A2815">
        <f>IF($E2815=$E2814,$A2814+1,1)</f>
        <v/>
      </c>
      <c r="B2815" t="inlineStr">
        <is>
          <t>MILDRED YOUNT MANION CHARITABLE FOUNDATION</t>
        </is>
      </c>
      <c r="C2815" t="inlineStr">
        <is>
          <t>41-2143851</t>
        </is>
      </c>
      <c r="D2815" t="inlineStr">
        <is>
          <t>Texas</t>
        </is>
      </c>
      <c r="E2815" t="inlineStr">
        <is>
          <t>TX</t>
        </is>
      </c>
      <c r="F2815" t="n">
        <v>2025</v>
      </c>
      <c r="G2815" t="n">
        <v>2</v>
      </c>
      <c r="H2815" s="13" t="n">
        <v>1148003</v>
      </c>
      <c r="I2815" s="12" t="n">
        <v>63</v>
      </c>
      <c r="J2815" s="13" t="n">
        <v>10000</v>
      </c>
      <c r="K2815" s="13">
        <f>IFERROR($H2815/$I2815,"")</f>
        <v/>
      </c>
      <c r="L2815" s="13" t="n">
        <v>100000</v>
      </c>
      <c r="M2815" t="inlineStr">
        <is>
          <t>MT, CO, CA</t>
        </is>
      </c>
      <c r="N2815" t="inlineStr">
        <is>
          <t>Yes</t>
        </is>
      </c>
      <c r="O2815" t="inlineStr">
        <is>
          <t>Not stated</t>
        </is>
      </c>
      <c r="Q2815" s="9" t="inlineStr">
        <is>
          <t>https://grantcue.com/foundations/mildred-yount-manion-charitable-foundation-412143851</t>
        </is>
      </c>
    </row>
    <row r="2816">
      <c r="A2816">
        <f>IF($E2816=$E2815,$A2815+1,1)</f>
        <v/>
      </c>
      <c r="B2816" t="inlineStr">
        <is>
          <t>SOUTH TEXAS CHARITABLE FOUNDATION</t>
        </is>
      </c>
      <c r="C2816" t="inlineStr">
        <is>
          <t>74-2148107</t>
        </is>
      </c>
      <c r="D2816" t="inlineStr">
        <is>
          <t>Texas</t>
        </is>
      </c>
      <c r="E2816" t="inlineStr">
        <is>
          <t>TX</t>
        </is>
      </c>
      <c r="F2816" t="n">
        <v>2025</v>
      </c>
      <c r="G2816" t="n">
        <v>2</v>
      </c>
      <c r="H2816" s="13" t="n">
        <v>1142666</v>
      </c>
      <c r="I2816" s="12" t="n">
        <v>71</v>
      </c>
      <c r="J2816" s="13" t="n">
        <v>6000</v>
      </c>
      <c r="K2816" s="13">
        <f>IFERROR($H2816/$I2816,"")</f>
        <v/>
      </c>
      <c r="L2816" s="13" t="n">
        <v>208333</v>
      </c>
      <c r="M2816" t="inlineStr">
        <is>
          <t>NY, RI, HI</t>
        </is>
      </c>
      <c r="N2816" t="inlineStr">
        <is>
          <t>Yes</t>
        </is>
      </c>
      <c r="O2816" t="inlineStr">
        <is>
          <t>Yes</t>
        </is>
      </c>
      <c r="Q2816" s="9" t="inlineStr">
        <is>
          <t>https://grantcue.com/foundations/south-texas-charitable-foundation-742148107</t>
        </is>
      </c>
    </row>
    <row r="2817">
      <c r="A2817">
        <f>IF($E2817=$E2816,$A2816+1,1)</f>
        <v/>
      </c>
      <c r="B2817" t="inlineStr">
        <is>
          <t>PAUL L FOSTER FAMILY FOUNDATION</t>
        </is>
      </c>
      <c r="C2817" t="inlineStr">
        <is>
          <t>26-1939994</t>
        </is>
      </c>
      <c r="D2817" t="inlineStr">
        <is>
          <t>Texas</t>
        </is>
      </c>
      <c r="E2817" t="inlineStr">
        <is>
          <t>TX</t>
        </is>
      </c>
      <c r="F2817" t="n">
        <v>2024</v>
      </c>
      <c r="G2817" t="n">
        <v>1</v>
      </c>
      <c r="H2817" s="13" t="n">
        <v>1138854</v>
      </c>
      <c r="I2817" s="12" t="n">
        <v>21</v>
      </c>
      <c r="J2817" s="13" t="n">
        <v>22700</v>
      </c>
      <c r="K2817" s="13">
        <f>IFERROR($H2817/$I2817,"")</f>
        <v/>
      </c>
      <c r="L2817" s="13" t="n">
        <v>300000</v>
      </c>
      <c r="M2817" t="inlineStr">
        <is>
          <t>DC, CO</t>
        </is>
      </c>
      <c r="N2817" t="inlineStr">
        <is>
          <t>No</t>
        </is>
      </c>
      <c r="O2817" t="inlineStr">
        <is>
          <t>Not stated</t>
        </is>
      </c>
      <c r="Q2817" s="9" t="inlineStr">
        <is>
          <t>https://grantcue.com/foundations/paul-l-foster-family-foundation-261939994</t>
        </is>
      </c>
    </row>
    <row r="2818">
      <c r="A2818">
        <f>IF($E2818=$E2817,$A2817+1,1)</f>
        <v/>
      </c>
      <c r="B2818" t="inlineStr">
        <is>
          <t>THE HILLCREST FOUNDATION</t>
        </is>
      </c>
      <c r="C2818" t="inlineStr">
        <is>
          <t>31-1501699</t>
        </is>
      </c>
      <c r="D2818" t="inlineStr">
        <is>
          <t>Texas</t>
        </is>
      </c>
      <c r="E2818" t="inlineStr">
        <is>
          <t>TX</t>
        </is>
      </c>
      <c r="F2818" t="n">
        <v>2024</v>
      </c>
      <c r="G2818" t="n">
        <v>2</v>
      </c>
      <c r="H2818" s="13" t="n">
        <v>1137000</v>
      </c>
      <c r="I2818" s="12" t="n">
        <v>135</v>
      </c>
      <c r="J2818" s="13" t="n">
        <v>7500</v>
      </c>
      <c r="K2818" s="13">
        <f>IFERROR($H2818/$I2818,"")</f>
        <v/>
      </c>
      <c r="L2818" s="13" t="n">
        <v>63000</v>
      </c>
      <c r="M2818" t="inlineStr">
        <is>
          <t>VA, NC, MD</t>
        </is>
      </c>
      <c r="N2818" t="inlineStr">
        <is>
          <t>No</t>
        </is>
      </c>
      <c r="O2818" t="inlineStr">
        <is>
          <t>Not stated</t>
        </is>
      </c>
      <c r="Q2818" s="9" t="inlineStr">
        <is>
          <t>https://grantcue.com/foundations/the-hillcrest-foundation-311501699</t>
        </is>
      </c>
    </row>
    <row r="2819">
      <c r="A2819">
        <f>IF($E2819=$E2818,$A2818+1,1)</f>
        <v/>
      </c>
      <c r="B2819" t="inlineStr">
        <is>
          <t>DR AND MRS HUGH A KENNEDY FOUNDATION</t>
        </is>
      </c>
      <c r="C2819" t="inlineStr">
        <is>
          <t>74-2983794</t>
        </is>
      </c>
      <c r="D2819" t="inlineStr">
        <is>
          <t>Texas</t>
        </is>
      </c>
      <c r="E2819" t="inlineStr">
        <is>
          <t>TX</t>
        </is>
      </c>
      <c r="F2819" t="n">
        <v>2025</v>
      </c>
      <c r="G2819" t="n">
        <v>2</v>
      </c>
      <c r="H2819" s="13" t="n">
        <v>1136865</v>
      </c>
      <c r="I2819" s="12" t="n">
        <v>25</v>
      </c>
      <c r="J2819" s="13" t="n">
        <v>25000</v>
      </c>
      <c r="K2819" s="13">
        <f>IFERROR($H2819/$I2819,"")</f>
        <v/>
      </c>
      <c r="L2819" s="13" t="n">
        <v>157871</v>
      </c>
      <c r="M2819" t="inlineStr">
        <is>
          <t>WI</t>
        </is>
      </c>
      <c r="N2819" t="inlineStr">
        <is>
          <t>No</t>
        </is>
      </c>
      <c r="O2819" t="inlineStr">
        <is>
          <t>Not stated</t>
        </is>
      </c>
      <c r="Q2819" s="9" t="inlineStr">
        <is>
          <t>https://grantcue.com/foundations/dr-and-mrs-hugh-a-kennedy-foundation-742983794</t>
        </is>
      </c>
    </row>
    <row r="2820">
      <c r="A2820">
        <f>IF($E2820=$E2819,$A2819+1,1)</f>
        <v/>
      </c>
      <c r="B2820" t="inlineStr">
        <is>
          <t>The Cross Foundation</t>
        </is>
      </c>
      <c r="C2820" t="inlineStr">
        <is>
          <t>83-6765443</t>
        </is>
      </c>
      <c r="D2820" t="inlineStr">
        <is>
          <t>Texas</t>
        </is>
      </c>
      <c r="E2820" t="inlineStr">
        <is>
          <t>TX</t>
        </is>
      </c>
      <c r="F2820" t="n">
        <v>2024</v>
      </c>
      <c r="G2820" t="n">
        <v>1</v>
      </c>
      <c r="H2820" s="13" t="n">
        <v>1132578</v>
      </c>
      <c r="I2820" s="12" t="n">
        <v>45</v>
      </c>
      <c r="J2820" s="13" t="n">
        <v>6000</v>
      </c>
      <c r="K2820" s="13">
        <f>IFERROR($H2820/$I2820,"")</f>
        <v/>
      </c>
      <c r="L2820" s="13" t="n">
        <v>200000</v>
      </c>
      <c r="M2820" t="inlineStr">
        <is>
          <t>FL, NM, ID</t>
        </is>
      </c>
      <c r="N2820" t="inlineStr">
        <is>
          <t>No</t>
        </is>
      </c>
      <c r="O2820" t="inlineStr">
        <is>
          <t>Not stated</t>
        </is>
      </c>
      <c r="Q2820" s="9" t="inlineStr">
        <is>
          <t>https://grantcue.com/foundations/the-cross-foundation-836765443</t>
        </is>
      </c>
    </row>
    <row r="2821">
      <c r="A2821">
        <f>IF($E2821=$E2820,$A2820+1,1)</f>
        <v/>
      </c>
      <c r="B2821" t="inlineStr">
        <is>
          <t>NEC FOUNDATION OF AMERICAS</t>
        </is>
      </c>
      <c r="C2821" t="inlineStr">
        <is>
          <t>11-3059554</t>
        </is>
      </c>
      <c r="D2821" t="inlineStr">
        <is>
          <t>Texas</t>
        </is>
      </c>
      <c r="E2821" t="inlineStr">
        <is>
          <t>TX</t>
        </is>
      </c>
      <c r="F2821" t="n">
        <v>2024</v>
      </c>
      <c r="G2821" t="n">
        <v>2</v>
      </c>
      <c r="H2821" s="13" t="n">
        <v>1132010</v>
      </c>
      <c r="I2821" s="12" t="n">
        <v>41</v>
      </c>
      <c r="J2821" s="13" t="n">
        <v>1000</v>
      </c>
      <c r="K2821" s="13">
        <f>IFERROR($H2821/$I2821,"")</f>
        <v/>
      </c>
      <c r="L2821" s="13" t="n">
        <v>150000</v>
      </c>
      <c r="M2821" t="inlineStr">
        <is>
          <t>HI, CA, WA</t>
        </is>
      </c>
      <c r="N2821" t="inlineStr">
        <is>
          <t>No</t>
        </is>
      </c>
      <c r="O2821" t="inlineStr">
        <is>
          <t>Not stated</t>
        </is>
      </c>
      <c r="Q2821" s="9" t="inlineStr">
        <is>
          <t>https://grantcue.com/foundations/nec-foundation-of-americas-113059554</t>
        </is>
      </c>
    </row>
    <row r="2822">
      <c r="A2822">
        <f>IF($E2822=$E2821,$A2821+1,1)</f>
        <v/>
      </c>
      <c r="B2822" t="inlineStr">
        <is>
          <t>THE WEST ENDOWMENT</t>
        </is>
      </c>
      <c r="C2822" t="inlineStr">
        <is>
          <t>76-0481204</t>
        </is>
      </c>
      <c r="D2822" t="inlineStr">
        <is>
          <t>Texas</t>
        </is>
      </c>
      <c r="E2822" t="inlineStr">
        <is>
          <t>TX</t>
        </is>
      </c>
      <c r="F2822" t="n">
        <v>2025</v>
      </c>
      <c r="G2822" t="n">
        <v>2</v>
      </c>
      <c r="H2822" s="13" t="n">
        <v>1126000</v>
      </c>
      <c r="I2822" s="12" t="n">
        <v>29</v>
      </c>
      <c r="J2822" s="13" t="n">
        <v>25000</v>
      </c>
      <c r="K2822" s="13">
        <f>IFERROR($H2822/$I2822,"")</f>
        <v/>
      </c>
      <c r="L2822" s="13" t="n">
        <v>100000</v>
      </c>
      <c r="N2822" t="inlineStr">
        <is>
          <t>Yes</t>
        </is>
      </c>
      <c r="O2822" t="inlineStr">
        <is>
          <t>Not stated</t>
        </is>
      </c>
      <c r="Q2822" s="9" t="inlineStr">
        <is>
          <t>https://grantcue.com/foundations/the-west-endowment-760481204</t>
        </is>
      </c>
    </row>
    <row r="2823">
      <c r="A2823">
        <f>IF($E2823=$E2822,$A2822+1,1)</f>
        <v/>
      </c>
      <c r="B2823" t="inlineStr">
        <is>
          <t>RAUL TIJERINA JR FOUNDATION</t>
        </is>
      </c>
      <c r="C2823" t="inlineStr">
        <is>
          <t>33-1076963</t>
        </is>
      </c>
      <c r="D2823" t="inlineStr">
        <is>
          <t>Texas</t>
        </is>
      </c>
      <c r="E2823" t="inlineStr">
        <is>
          <t>TX</t>
        </is>
      </c>
      <c r="F2823" t="n">
        <v>2025</v>
      </c>
      <c r="G2823" t="n">
        <v>2</v>
      </c>
      <c r="H2823" s="13" t="n">
        <v>1123707</v>
      </c>
      <c r="I2823" s="12" t="n">
        <v>76</v>
      </c>
      <c r="J2823" s="13" t="n">
        <v>15000</v>
      </c>
      <c r="K2823" s="13">
        <f>IFERROR($H2823/$I2823,"")</f>
        <v/>
      </c>
      <c r="L2823" s="13" t="n">
        <v>30000</v>
      </c>
      <c r="M2823" t="inlineStr">
        <is>
          <t>AL</t>
        </is>
      </c>
      <c r="N2823" t="inlineStr">
        <is>
          <t>Yes</t>
        </is>
      </c>
      <c r="O2823" t="inlineStr">
        <is>
          <t>Yes</t>
        </is>
      </c>
      <c r="P2823" s="9" t="inlineStr">
        <is>
          <t>https://www.raultijerinajrfoundation.org/</t>
        </is>
      </c>
      <c r="Q2823" s="9" t="inlineStr">
        <is>
          <t>https://grantcue.com/foundations/raul-tijerina-jr-foundation-c-o-boris-a-hidalgo-331076963</t>
        </is>
      </c>
    </row>
    <row r="2824">
      <c r="A2824">
        <f>IF($E2824=$E2823,$A2823+1,1)</f>
        <v/>
      </c>
      <c r="B2824" t="inlineStr">
        <is>
          <t>SGL FOUNDATION</t>
        </is>
      </c>
      <c r="C2824" t="inlineStr">
        <is>
          <t>82-3935582</t>
        </is>
      </c>
      <c r="D2824" t="inlineStr">
        <is>
          <t>Texas</t>
        </is>
      </c>
      <c r="E2824" t="inlineStr">
        <is>
          <t>TX</t>
        </is>
      </c>
      <c r="F2824" t="n">
        <v>2025</v>
      </c>
      <c r="G2824" t="n">
        <v>3</v>
      </c>
      <c r="H2824" s="13" t="n">
        <v>1121247</v>
      </c>
      <c r="I2824" s="12" t="n">
        <v>75</v>
      </c>
      <c r="J2824" s="13" t="n">
        <v>3000</v>
      </c>
      <c r="K2824" s="13">
        <f>IFERROR($H2824/$I2824,"")</f>
        <v/>
      </c>
      <c r="L2824" s="13" t="n">
        <v>329779</v>
      </c>
      <c r="M2824" t="inlineStr">
        <is>
          <t>TN, GA, WA</t>
        </is>
      </c>
      <c r="N2824" t="inlineStr">
        <is>
          <t>No</t>
        </is>
      </c>
      <c r="O2824" t="inlineStr">
        <is>
          <t>Not stated</t>
        </is>
      </c>
      <c r="Q2824" s="9" t="inlineStr">
        <is>
          <t>https://grantcue.com/foundations/sgl-foundation-823935582</t>
        </is>
      </c>
    </row>
    <row r="2825">
      <c r="A2825">
        <f>IF($E2825=$E2824,$A2824+1,1)</f>
        <v/>
      </c>
      <c r="B2825" t="inlineStr">
        <is>
          <t>THE CASH FAMILY FOUNDATION</t>
        </is>
      </c>
      <c r="C2825" t="inlineStr">
        <is>
          <t>84-1381970</t>
        </is>
      </c>
      <c r="D2825" t="inlineStr">
        <is>
          <t>Texas</t>
        </is>
      </c>
      <c r="E2825" t="inlineStr">
        <is>
          <t>TX</t>
        </is>
      </c>
      <c r="F2825" t="n">
        <v>2024</v>
      </c>
      <c r="G2825" t="n">
        <v>1</v>
      </c>
      <c r="H2825" s="13" t="n">
        <v>1117132</v>
      </c>
      <c r="I2825" s="12" t="n">
        <v>32</v>
      </c>
      <c r="J2825" s="13" t="n">
        <v>10000</v>
      </c>
      <c r="K2825" s="13">
        <f>IFERROR($H2825/$I2825,"")</f>
        <v/>
      </c>
      <c r="L2825" s="13" t="n">
        <v>350000</v>
      </c>
      <c r="M2825" t="inlineStr">
        <is>
          <t>DC, GA, AR</t>
        </is>
      </c>
      <c r="N2825" t="inlineStr">
        <is>
          <t>Yes</t>
        </is>
      </c>
      <c r="O2825" t="inlineStr">
        <is>
          <t>Not stated</t>
        </is>
      </c>
      <c r="Q2825" s="9" t="inlineStr">
        <is>
          <t>https://grantcue.com/foundations/the-cash-family-foundation-c-o-clay-cash-841381970</t>
        </is>
      </c>
    </row>
    <row r="2826">
      <c r="A2826">
        <f>IF($E2826=$E2825,$A2825+1,1)</f>
        <v/>
      </c>
      <c r="B2826" t="inlineStr">
        <is>
          <t>THE CHARLES E JACOBS FOUNDATION</t>
        </is>
      </c>
      <c r="C2826" t="inlineStr">
        <is>
          <t>75-2859040</t>
        </is>
      </c>
      <c r="D2826" t="inlineStr">
        <is>
          <t>Texas</t>
        </is>
      </c>
      <c r="E2826" t="inlineStr">
        <is>
          <t>TX</t>
        </is>
      </c>
      <c r="F2826" t="n">
        <v>2024</v>
      </c>
      <c r="G2826" t="n">
        <v>1</v>
      </c>
      <c r="H2826" s="13" t="n">
        <v>1116600</v>
      </c>
      <c r="I2826" s="12" t="n">
        <v>32</v>
      </c>
      <c r="J2826" s="13" t="n">
        <v>4650</v>
      </c>
      <c r="K2826" s="13">
        <f>IFERROR($H2826/$I2826,"")</f>
        <v/>
      </c>
      <c r="L2826" s="13" t="n">
        <v>525000</v>
      </c>
      <c r="N2826" t="inlineStr">
        <is>
          <t>No</t>
        </is>
      </c>
      <c r="O2826" t="inlineStr">
        <is>
          <t>Not stated</t>
        </is>
      </c>
      <c r="Q2826" s="9" t="inlineStr">
        <is>
          <t>https://grantcue.com/foundations/the-charles-e-jacobs-foundation-752859040</t>
        </is>
      </c>
    </row>
    <row r="2827">
      <c r="A2827">
        <f>IF($E2827=$E2826,$A2826+1,1)</f>
        <v/>
      </c>
      <c r="B2827" t="inlineStr">
        <is>
          <t>THE MORRIS FOUNDATION</t>
        </is>
      </c>
      <c r="C2827" t="inlineStr">
        <is>
          <t>68-0313709</t>
        </is>
      </c>
      <c r="D2827" t="inlineStr">
        <is>
          <t>Texas</t>
        </is>
      </c>
      <c r="E2827" t="inlineStr">
        <is>
          <t>TX</t>
        </is>
      </c>
      <c r="F2827" t="n">
        <v>2024</v>
      </c>
      <c r="G2827" t="n">
        <v>1</v>
      </c>
      <c r="H2827" s="13" t="n">
        <v>1110926</v>
      </c>
      <c r="I2827" s="12" t="n">
        <v>15</v>
      </c>
      <c r="J2827" s="13" t="n">
        <v>50000</v>
      </c>
      <c r="K2827" s="13">
        <f>IFERROR($H2827/$I2827,"")</f>
        <v/>
      </c>
      <c r="L2827" s="13" t="n">
        <v>300000</v>
      </c>
      <c r="M2827" t="inlineStr">
        <is>
          <t>CA, MN, DC</t>
        </is>
      </c>
      <c r="N2827" t="inlineStr">
        <is>
          <t>No</t>
        </is>
      </c>
      <c r="O2827" t="inlineStr">
        <is>
          <t>Not stated</t>
        </is>
      </c>
      <c r="Q2827" s="9" t="inlineStr">
        <is>
          <t>https://grantcue.com/foundations/the-morris-foundation-680313709</t>
        </is>
      </c>
    </row>
    <row r="2828">
      <c r="A2828">
        <f>IF($E2828=$E2827,$A2827+1,1)</f>
        <v/>
      </c>
      <c r="B2828" t="inlineStr">
        <is>
          <t>STEPHEN M SEAY FOUNDATION INC</t>
        </is>
      </c>
      <c r="C2828" t="inlineStr">
        <is>
          <t>36-4613275</t>
        </is>
      </c>
      <c r="D2828" t="inlineStr">
        <is>
          <t>Texas</t>
        </is>
      </c>
      <c r="E2828" t="inlineStr">
        <is>
          <t>TX</t>
        </is>
      </c>
      <c r="F2828" t="n">
        <v>2024</v>
      </c>
      <c r="G2828" t="n">
        <v>1</v>
      </c>
      <c r="H2828" s="13" t="n">
        <v>1110000</v>
      </c>
      <c r="I2828" s="12" t="n">
        <v>89</v>
      </c>
      <c r="J2828" s="13" t="n">
        <v>10000</v>
      </c>
      <c r="K2828" s="13">
        <f>IFERROR($H2828/$I2828,"")</f>
        <v/>
      </c>
      <c r="L2828" s="13" t="n">
        <v>75000</v>
      </c>
      <c r="M2828" t="inlineStr">
        <is>
          <t>CO, CA, AZ</t>
        </is>
      </c>
      <c r="N2828" t="inlineStr">
        <is>
          <t>No</t>
        </is>
      </c>
      <c r="O2828" t="inlineStr">
        <is>
          <t>Not stated</t>
        </is>
      </c>
      <c r="Q2828" s="9" t="inlineStr">
        <is>
          <t>https://grantcue.com/foundations/stephen-m-seay-foundation-inc-364613275</t>
        </is>
      </c>
    </row>
    <row r="2829">
      <c r="A2829">
        <f>IF($E2829=$E2828,$A2828+1,1)</f>
        <v/>
      </c>
      <c r="B2829" t="inlineStr">
        <is>
          <t>DON LAWRENCE LIVING TRUST</t>
        </is>
      </c>
      <c r="C2829" t="inlineStr">
        <is>
          <t>86-6481741</t>
        </is>
      </c>
      <c r="D2829" t="inlineStr">
        <is>
          <t>Texas</t>
        </is>
      </c>
      <c r="E2829" t="inlineStr">
        <is>
          <t>TX</t>
        </is>
      </c>
      <c r="F2829" t="n">
        <v>2025</v>
      </c>
      <c r="G2829" t="n">
        <v>2</v>
      </c>
      <c r="H2829" s="13" t="n">
        <v>1109169</v>
      </c>
      <c r="I2829" s="12" t="n">
        <v>14</v>
      </c>
      <c r="J2829" s="13" t="n">
        <v>99998</v>
      </c>
      <c r="K2829" s="13">
        <f>IFERROR($H2829/$I2829,"")</f>
        <v/>
      </c>
      <c r="L2829" s="13" t="n">
        <v>100000</v>
      </c>
      <c r="M2829" t="inlineStr">
        <is>
          <t>AR, NE, GA</t>
        </is>
      </c>
      <c r="N2829" t="inlineStr">
        <is>
          <t>No</t>
        </is>
      </c>
      <c r="O2829" t="inlineStr">
        <is>
          <t>Not stated</t>
        </is>
      </c>
      <c r="Q2829" s="9" t="inlineStr">
        <is>
          <t>https://grantcue.com/foundations/don-lawrence-living-trust-866481741</t>
        </is>
      </c>
    </row>
    <row r="2830">
      <c r="A2830">
        <f>IF($E2830=$E2829,$A2829+1,1)</f>
        <v/>
      </c>
      <c r="B2830" t="inlineStr">
        <is>
          <t>LAURIE AND TODD PLATT FAMILY CHARITABLE FOUNDATION</t>
        </is>
      </c>
      <c r="C2830" t="inlineStr">
        <is>
          <t>46-1082594</t>
        </is>
      </c>
      <c r="D2830" t="inlineStr">
        <is>
          <t>Texas</t>
        </is>
      </c>
      <c r="E2830" t="inlineStr">
        <is>
          <t>TX</t>
        </is>
      </c>
      <c r="F2830" t="n">
        <v>2024</v>
      </c>
      <c r="G2830" t="n">
        <v>1</v>
      </c>
      <c r="H2830" s="13" t="n">
        <v>1105768</v>
      </c>
      <c r="I2830" s="12" t="n">
        <v>58</v>
      </c>
      <c r="J2830" s="13" t="n">
        <v>10000</v>
      </c>
      <c r="K2830" s="13">
        <f>IFERROR($H2830/$I2830,"")</f>
        <v/>
      </c>
      <c r="L2830" s="13" t="n">
        <v>250000</v>
      </c>
      <c r="M2830" t="inlineStr">
        <is>
          <t>DC, NY, CO</t>
        </is>
      </c>
      <c r="N2830" t="inlineStr">
        <is>
          <t>No</t>
        </is>
      </c>
      <c r="O2830" t="inlineStr">
        <is>
          <t>Not stated</t>
        </is>
      </c>
      <c r="Q2830" s="9" t="inlineStr">
        <is>
          <t>https://grantcue.com/foundations/laurie-and-todd-platt-family-charitable-foundation-461082594</t>
        </is>
      </c>
    </row>
    <row r="2831">
      <c r="A2831">
        <f>IF($E2831=$E2830,$A2830+1,1)</f>
        <v/>
      </c>
      <c r="B2831" t="inlineStr">
        <is>
          <t>FINN FAMILY FOUNDATION INC</t>
        </is>
      </c>
      <c r="C2831" t="inlineStr">
        <is>
          <t>74-2290608</t>
        </is>
      </c>
      <c r="D2831" t="inlineStr">
        <is>
          <t>Texas</t>
        </is>
      </c>
      <c r="E2831" t="inlineStr">
        <is>
          <t>TX</t>
        </is>
      </c>
      <c r="F2831" t="n">
        <v>2025</v>
      </c>
      <c r="G2831" t="n">
        <v>2</v>
      </c>
      <c r="H2831" s="13" t="n">
        <v>1105000</v>
      </c>
      <c r="I2831" s="12" t="n">
        <v>59</v>
      </c>
      <c r="J2831" s="13" t="n">
        <v>20000</v>
      </c>
      <c r="K2831" s="13">
        <f>IFERROR($H2831/$I2831,"")</f>
        <v/>
      </c>
      <c r="L2831" s="13" t="n">
        <v>35000</v>
      </c>
      <c r="M2831" t="inlineStr">
        <is>
          <t>FL, DC, IA</t>
        </is>
      </c>
      <c r="N2831" t="inlineStr">
        <is>
          <t>Yes</t>
        </is>
      </c>
      <c r="O2831" t="inlineStr">
        <is>
          <t>Yes</t>
        </is>
      </c>
      <c r="Q2831" s="9" t="inlineStr">
        <is>
          <t>https://grantcue.com/foundations/finn-family-foundation-inc-742290608</t>
        </is>
      </c>
    </row>
    <row r="2832">
      <c r="A2832">
        <f>IF($E2832=$E2831,$A2831+1,1)</f>
        <v/>
      </c>
      <c r="B2832" t="inlineStr">
        <is>
          <t>BRIJ &amp; SUNITA AGRAWAL FOUNDATION</t>
        </is>
      </c>
      <c r="C2832" t="inlineStr">
        <is>
          <t>47-5542447</t>
        </is>
      </c>
      <c r="D2832" t="inlineStr">
        <is>
          <t>Texas</t>
        </is>
      </c>
      <c r="E2832" t="inlineStr">
        <is>
          <t>TX</t>
        </is>
      </c>
      <c r="F2832" t="n">
        <v>2025</v>
      </c>
      <c r="G2832" t="n">
        <v>2</v>
      </c>
      <c r="H2832" s="13" t="n">
        <v>1103537</v>
      </c>
      <c r="I2832" s="12" t="n">
        <v>19</v>
      </c>
      <c r="J2832" s="13" t="n">
        <v>10000</v>
      </c>
      <c r="K2832" s="13">
        <f>IFERROR($H2832/$I2832,"")</f>
        <v/>
      </c>
      <c r="L2832" s="13" t="n">
        <v>500000</v>
      </c>
      <c r="M2832" t="inlineStr">
        <is>
          <t>MD, CA</t>
        </is>
      </c>
      <c r="N2832" t="inlineStr">
        <is>
          <t>No</t>
        </is>
      </c>
      <c r="O2832" t="inlineStr">
        <is>
          <t>Not stated</t>
        </is>
      </c>
      <c r="Q2832" s="9" t="inlineStr">
        <is>
          <t>https://grantcue.com/foundations/brij-and-sunita-agrawal-foundation-475542447</t>
        </is>
      </c>
    </row>
    <row r="2833">
      <c r="A2833">
        <f>IF($E2833=$E2832,$A2832+1,1)</f>
        <v/>
      </c>
      <c r="B2833" t="inlineStr">
        <is>
          <t>HARRY S MOSS FOUNDATION</t>
        </is>
      </c>
      <c r="C2833" t="inlineStr">
        <is>
          <t>75-6036333</t>
        </is>
      </c>
      <c r="D2833" t="inlineStr">
        <is>
          <t>Texas</t>
        </is>
      </c>
      <c r="E2833" t="inlineStr">
        <is>
          <t>TX</t>
        </is>
      </c>
      <c r="F2833" t="n">
        <v>2024</v>
      </c>
      <c r="G2833" t="n">
        <v>2</v>
      </c>
      <c r="H2833" s="13" t="n">
        <v>1102160</v>
      </c>
      <c r="I2833" s="12" t="n">
        <v>111</v>
      </c>
      <c r="J2833" s="13" t="n">
        <v>10000</v>
      </c>
      <c r="K2833" s="13">
        <f>IFERROR($H2833/$I2833,"")</f>
        <v/>
      </c>
      <c r="L2833" s="13" t="n">
        <v>20000</v>
      </c>
      <c r="M2833" t="inlineStr">
        <is>
          <t>NY</t>
        </is>
      </c>
      <c r="N2833" t="inlineStr">
        <is>
          <t>Yes</t>
        </is>
      </c>
      <c r="O2833" t="inlineStr">
        <is>
          <t>Not stated</t>
        </is>
      </c>
      <c r="Q2833" s="9" t="inlineStr">
        <is>
          <t>https://grantcue.com/foundations/harry-s-moss-foundation-756036333</t>
        </is>
      </c>
    </row>
    <row r="2834">
      <c r="A2834">
        <f>IF($E2834=$E2833,$A2833+1,1)</f>
        <v/>
      </c>
      <c r="B2834" t="inlineStr">
        <is>
          <t>ANN &amp; JACK GRAVES CHARITABLE FOUNDATION</t>
        </is>
      </c>
      <c r="C2834" t="inlineStr">
        <is>
          <t>20-5895063</t>
        </is>
      </c>
      <c r="D2834" t="inlineStr">
        <is>
          <t>Texas</t>
        </is>
      </c>
      <c r="E2834" t="inlineStr">
        <is>
          <t>TX</t>
        </is>
      </c>
      <c r="F2834" t="n">
        <v>2024</v>
      </c>
      <c r="G2834" t="n">
        <v>1</v>
      </c>
      <c r="H2834" s="13" t="n">
        <v>1100000</v>
      </c>
      <c r="I2834" s="12" t="n">
        <v>5</v>
      </c>
      <c r="J2834" s="13" t="n">
        <v>70000</v>
      </c>
      <c r="K2834" s="13">
        <f>IFERROR($H2834/$I2834,"")</f>
        <v/>
      </c>
      <c r="L2834" s="13" t="n">
        <v>720000</v>
      </c>
      <c r="M2834" t="inlineStr">
        <is>
          <t>CA, PA</t>
        </is>
      </c>
      <c r="N2834" t="inlineStr">
        <is>
          <t>No</t>
        </is>
      </c>
      <c r="O2834" t="inlineStr">
        <is>
          <t>Not stated</t>
        </is>
      </c>
      <c r="Q2834" s="9" t="inlineStr">
        <is>
          <t>https://grantcue.com/foundations/ann-and-jack-graves-charitable-foundation-205895063</t>
        </is>
      </c>
    </row>
    <row r="2835">
      <c r="A2835">
        <f>IF($E2835=$E2834,$A2834+1,1)</f>
        <v/>
      </c>
      <c r="B2835" t="inlineStr">
        <is>
          <t>CRAWFORD AND HATTIE JACKSON FOUNDATION</t>
        </is>
      </c>
      <c r="C2835" t="inlineStr">
        <is>
          <t>76-0526233</t>
        </is>
      </c>
      <c r="D2835" t="inlineStr">
        <is>
          <t>Texas</t>
        </is>
      </c>
      <c r="E2835" t="inlineStr">
        <is>
          <t>TX</t>
        </is>
      </c>
      <c r="F2835" t="n">
        <v>2024</v>
      </c>
      <c r="G2835" t="n">
        <v>2</v>
      </c>
      <c r="H2835" s="13" t="n">
        <v>1100000</v>
      </c>
      <c r="I2835" s="12" t="n">
        <v>29</v>
      </c>
      <c r="J2835" s="13" t="n">
        <v>35000</v>
      </c>
      <c r="K2835" s="13">
        <f>IFERROR($H2835/$I2835,"")</f>
        <v/>
      </c>
      <c r="L2835" s="13" t="n">
        <v>70000</v>
      </c>
      <c r="N2835" t="inlineStr">
        <is>
          <t>No</t>
        </is>
      </c>
      <c r="O2835" t="inlineStr">
        <is>
          <t>Not stated</t>
        </is>
      </c>
      <c r="Q2835" s="9" t="inlineStr">
        <is>
          <t>https://grantcue.com/foundations/crawford-and-hattie-jackson-foundation-attn-j-steven-awalt-760526233</t>
        </is>
      </c>
    </row>
    <row r="2836">
      <c r="A2836">
        <f>IF($E2836=$E2835,$A2835+1,1)</f>
        <v/>
      </c>
      <c r="B2836" t="inlineStr">
        <is>
          <t>A S GENECOV FOUNDATION</t>
        </is>
      </c>
      <c r="C2836" t="inlineStr">
        <is>
          <t>75-6023698</t>
        </is>
      </c>
      <c r="D2836" t="inlineStr">
        <is>
          <t>Texas</t>
        </is>
      </c>
      <c r="E2836" t="inlineStr">
        <is>
          <t>TX</t>
        </is>
      </c>
      <c r="F2836" t="n">
        <v>2025</v>
      </c>
      <c r="G2836" t="n">
        <v>2</v>
      </c>
      <c r="H2836" s="13" t="n">
        <v>1099855</v>
      </c>
      <c r="I2836" s="12" t="n">
        <v>157</v>
      </c>
      <c r="J2836" s="13" t="n">
        <v>3000</v>
      </c>
      <c r="K2836" s="13">
        <f>IFERROR($H2836/$I2836,"")</f>
        <v/>
      </c>
      <c r="L2836" s="13" t="n">
        <v>57500</v>
      </c>
      <c r="M2836" t="inlineStr">
        <is>
          <t>NY, DC, IA</t>
        </is>
      </c>
      <c r="N2836" t="inlineStr">
        <is>
          <t>Yes</t>
        </is>
      </c>
      <c r="O2836" t="inlineStr">
        <is>
          <t>Not stated</t>
        </is>
      </c>
      <c r="Q2836" s="9" t="inlineStr">
        <is>
          <t>https://grantcue.com/foundations/a-s-genecov-foundation-756023698</t>
        </is>
      </c>
    </row>
    <row r="2837">
      <c r="A2837">
        <f>IF($E2837=$E2836,$A2836+1,1)</f>
        <v/>
      </c>
      <c r="B2837" t="inlineStr">
        <is>
          <t>THE CALLAWAY FOUNDATION</t>
        </is>
      </c>
      <c r="C2837" t="inlineStr">
        <is>
          <t>33-1010957</t>
        </is>
      </c>
      <c r="D2837" t="inlineStr">
        <is>
          <t>Texas</t>
        </is>
      </c>
      <c r="E2837" t="inlineStr">
        <is>
          <t>TX</t>
        </is>
      </c>
      <c r="F2837" t="n">
        <v>2025</v>
      </c>
      <c r="G2837" t="n">
        <v>2</v>
      </c>
      <c r="H2837" s="13" t="n">
        <v>1099020</v>
      </c>
      <c r="I2837" s="12" t="n">
        <v>46</v>
      </c>
      <c r="J2837" s="13" t="n">
        <v>15000</v>
      </c>
      <c r="K2837" s="13">
        <f>IFERROR($H2837/$I2837,"")</f>
        <v/>
      </c>
      <c r="L2837" s="13" t="n">
        <v>200000</v>
      </c>
      <c r="M2837" t="inlineStr">
        <is>
          <t>WA, AR, LA</t>
        </is>
      </c>
      <c r="N2837" t="inlineStr">
        <is>
          <t>No</t>
        </is>
      </c>
      <c r="O2837" t="inlineStr">
        <is>
          <t>Yes</t>
        </is>
      </c>
      <c r="Q2837" s="9" t="inlineStr">
        <is>
          <t>https://grantcue.com/foundations/the-callaway-foundation-331010957</t>
        </is>
      </c>
    </row>
    <row r="2838">
      <c r="A2838">
        <f>IF($E2838=$E2837,$A2837+1,1)</f>
        <v/>
      </c>
      <c r="B2838" t="inlineStr">
        <is>
          <t>GREENTREE FUND</t>
        </is>
      </c>
      <c r="C2838" t="inlineStr">
        <is>
          <t>23-7065240</t>
        </is>
      </c>
      <c r="D2838" t="inlineStr">
        <is>
          <t>Texas</t>
        </is>
      </c>
      <c r="E2838" t="inlineStr">
        <is>
          <t>TX</t>
        </is>
      </c>
      <c r="F2838" t="n">
        <v>2024</v>
      </c>
      <c r="G2838" t="n">
        <v>2</v>
      </c>
      <c r="H2838" s="13" t="n">
        <v>1098783</v>
      </c>
      <c r="I2838" s="12" t="n">
        <v>80</v>
      </c>
      <c r="J2838" s="13" t="n">
        <v>2500</v>
      </c>
      <c r="K2838" s="13">
        <f>IFERROR($H2838/$I2838,"")</f>
        <v/>
      </c>
      <c r="L2838" s="13" t="n">
        <v>166900</v>
      </c>
      <c r="M2838" t="inlineStr">
        <is>
          <t>DC, TN, KS</t>
        </is>
      </c>
      <c r="N2838" t="inlineStr">
        <is>
          <t>No</t>
        </is>
      </c>
      <c r="O2838" t="inlineStr">
        <is>
          <t>Not stated</t>
        </is>
      </c>
      <c r="Q2838" s="9" t="inlineStr">
        <is>
          <t>https://grantcue.com/foundations/greentree-fund-237065240</t>
        </is>
      </c>
    </row>
    <row r="2839">
      <c r="A2839">
        <f>IF($E2839=$E2838,$A2838+1,1)</f>
        <v/>
      </c>
      <c r="B2839" t="inlineStr">
        <is>
          <t>Houston Nursing Education Foundation</t>
        </is>
      </c>
      <c r="C2839" t="inlineStr">
        <is>
          <t>76-0454511</t>
        </is>
      </c>
      <c r="D2839" t="inlineStr">
        <is>
          <t>Texas</t>
        </is>
      </c>
      <c r="E2839" t="inlineStr">
        <is>
          <t>TX</t>
        </is>
      </c>
      <c r="F2839" t="n">
        <v>2024</v>
      </c>
      <c r="G2839" t="n">
        <v>2</v>
      </c>
      <c r="H2839" s="13" t="n">
        <v>1087632</v>
      </c>
      <c r="I2839" s="12" t="n">
        <v>7</v>
      </c>
      <c r="J2839" s="13" t="n">
        <v>50000</v>
      </c>
      <c r="K2839" s="13">
        <f>IFERROR($H2839/$I2839,"")</f>
        <v/>
      </c>
      <c r="L2839" s="13" t="n">
        <v>562632</v>
      </c>
      <c r="N2839" t="inlineStr">
        <is>
          <t>No</t>
        </is>
      </c>
      <c r="O2839" t="inlineStr">
        <is>
          <t>Not stated</t>
        </is>
      </c>
      <c r="Q2839" s="9" t="inlineStr">
        <is>
          <t>https://grantcue.com/foundations/houston-nursing-education-foundation-760454511</t>
        </is>
      </c>
    </row>
    <row r="2840">
      <c r="A2840">
        <f>IF($E2840=$E2839,$A2839+1,1)</f>
        <v/>
      </c>
      <c r="B2840" t="inlineStr">
        <is>
          <t>REDMAN FOUNDATION INC</t>
        </is>
      </c>
      <c r="C2840" t="inlineStr">
        <is>
          <t>75-2617664</t>
        </is>
      </c>
      <c r="D2840" t="inlineStr">
        <is>
          <t>Texas</t>
        </is>
      </c>
      <c r="E2840" t="inlineStr">
        <is>
          <t>TX</t>
        </is>
      </c>
      <c r="F2840" t="n">
        <v>2025</v>
      </c>
      <c r="G2840" t="n">
        <v>2</v>
      </c>
      <c r="H2840" s="13" t="n">
        <v>1081350</v>
      </c>
      <c r="I2840" s="12" t="n">
        <v>80</v>
      </c>
      <c r="J2840" s="13" t="n">
        <v>10000</v>
      </c>
      <c r="K2840" s="13">
        <f>IFERROR($H2840/$I2840,"")</f>
        <v/>
      </c>
      <c r="L2840" s="13" t="n">
        <v>50000</v>
      </c>
      <c r="M2840" t="inlineStr">
        <is>
          <t>CO, CA, TN</t>
        </is>
      </c>
      <c r="N2840" t="inlineStr">
        <is>
          <t>No</t>
        </is>
      </c>
      <c r="O2840" t="inlineStr">
        <is>
          <t>Not stated</t>
        </is>
      </c>
      <c r="Q2840" s="9" t="inlineStr">
        <is>
          <t>https://grantcue.com/foundations/redman-foundation-inc-752617664</t>
        </is>
      </c>
    </row>
    <row r="2841">
      <c r="A2841">
        <f>IF($E2841=$E2840,$A2840+1,1)</f>
        <v/>
      </c>
      <c r="B2841" t="inlineStr">
        <is>
          <t>Henry &amp; Eileen Beyer Foundation</t>
        </is>
      </c>
      <c r="C2841" t="inlineStr">
        <is>
          <t>20-3905824</t>
        </is>
      </c>
      <c r="D2841" t="inlineStr">
        <is>
          <t>Texas</t>
        </is>
      </c>
      <c r="E2841" t="inlineStr">
        <is>
          <t>TX</t>
        </is>
      </c>
      <c r="F2841" t="n">
        <v>2025</v>
      </c>
      <c r="G2841" t="n">
        <v>2</v>
      </c>
      <c r="H2841" s="13" t="n">
        <v>1080155</v>
      </c>
      <c r="I2841" s="12" t="n">
        <v>8</v>
      </c>
      <c r="J2841" s="13" t="n">
        <v>20000</v>
      </c>
      <c r="K2841" s="13">
        <f>IFERROR($H2841/$I2841,"")</f>
        <v/>
      </c>
      <c r="L2841" s="13" t="n">
        <v>500000</v>
      </c>
      <c r="M2841" t="inlineStr">
        <is>
          <t>LA</t>
        </is>
      </c>
      <c r="N2841" t="inlineStr">
        <is>
          <t>No</t>
        </is>
      </c>
      <c r="O2841" t="inlineStr">
        <is>
          <t>Not stated</t>
        </is>
      </c>
      <c r="Q2841" s="9" t="inlineStr">
        <is>
          <t>https://grantcue.com/foundations/henry-and-eileen-beyer-foundation-203905824</t>
        </is>
      </c>
    </row>
    <row r="2842">
      <c r="A2842">
        <f>IF($E2842=$E2841,$A2841+1,1)</f>
        <v/>
      </c>
      <c r="B2842" t="inlineStr">
        <is>
          <t>OShea Family Foundation</t>
        </is>
      </c>
      <c r="C2842" t="inlineStr">
        <is>
          <t>87-3479263</t>
        </is>
      </c>
      <c r="D2842" t="inlineStr">
        <is>
          <t>Texas</t>
        </is>
      </c>
      <c r="E2842" t="inlineStr">
        <is>
          <t>TX</t>
        </is>
      </c>
      <c r="F2842" t="n">
        <v>2024</v>
      </c>
      <c r="G2842" t="n">
        <v>1</v>
      </c>
      <c r="H2842" s="13" t="n">
        <v>1079000</v>
      </c>
      <c r="I2842" s="12" t="n">
        <v>30</v>
      </c>
      <c r="J2842" s="13" t="n">
        <v>10000</v>
      </c>
      <c r="K2842" s="13">
        <f>IFERROR($H2842/$I2842,"")</f>
        <v/>
      </c>
      <c r="L2842" s="13" t="n">
        <v>150000</v>
      </c>
      <c r="M2842" t="inlineStr">
        <is>
          <t>NY, MI, DC</t>
        </is>
      </c>
      <c r="N2842" t="inlineStr">
        <is>
          <t>No</t>
        </is>
      </c>
      <c r="O2842" t="inlineStr">
        <is>
          <t>Not stated</t>
        </is>
      </c>
      <c r="Q2842" s="9" t="inlineStr">
        <is>
          <t>https://grantcue.com/foundations/oshea-family-foundation-873479263</t>
        </is>
      </c>
    </row>
    <row r="2843">
      <c r="A2843">
        <f>IF($E2843=$E2842,$A2842+1,1)</f>
        <v/>
      </c>
      <c r="B2843" t="inlineStr">
        <is>
          <t>OVERLAKE FOUNDATION INC</t>
        </is>
      </c>
      <c r="C2843" t="inlineStr">
        <is>
          <t>75-1793068</t>
        </is>
      </c>
      <c r="D2843" t="inlineStr">
        <is>
          <t>Texas</t>
        </is>
      </c>
      <c r="E2843" t="inlineStr">
        <is>
          <t>TX</t>
        </is>
      </c>
      <c r="F2843" t="n">
        <v>2024</v>
      </c>
      <c r="G2843" t="n">
        <v>2</v>
      </c>
      <c r="H2843" s="13" t="n">
        <v>1077075</v>
      </c>
      <c r="I2843" s="12" t="n">
        <v>56</v>
      </c>
      <c r="J2843" s="13" t="n">
        <v>6000</v>
      </c>
      <c r="K2843" s="13">
        <f>IFERROR($H2843/$I2843,"")</f>
        <v/>
      </c>
      <c r="L2843" s="13" t="n">
        <v>118575</v>
      </c>
      <c r="M2843" t="inlineStr">
        <is>
          <t>CA, ME</t>
        </is>
      </c>
      <c r="N2843" t="inlineStr">
        <is>
          <t>Yes</t>
        </is>
      </c>
      <c r="O2843" t="inlineStr">
        <is>
          <t>Yes</t>
        </is>
      </c>
      <c r="Q2843" s="9" t="inlineStr">
        <is>
          <t>https://grantcue.com/foundations/overlake-foundation-inc-751793068</t>
        </is>
      </c>
    </row>
    <row r="2844">
      <c r="A2844">
        <f>IF($E2844=$E2843,$A2843+1,1)</f>
        <v/>
      </c>
      <c r="B2844" t="inlineStr">
        <is>
          <t>PARIS LEGACY FOUNDATION INC</t>
        </is>
      </c>
      <c r="C2844" t="inlineStr">
        <is>
          <t>75-2198726</t>
        </is>
      </c>
      <c r="D2844" t="inlineStr">
        <is>
          <t>Texas</t>
        </is>
      </c>
      <c r="E2844" t="inlineStr">
        <is>
          <t>TX</t>
        </is>
      </c>
      <c r="F2844" t="n">
        <v>2025</v>
      </c>
      <c r="G2844" t="n">
        <v>2</v>
      </c>
      <c r="H2844" s="13" t="n">
        <v>1075000</v>
      </c>
      <c r="I2844" s="12" t="n">
        <v>15</v>
      </c>
      <c r="J2844" s="13" t="n">
        <v>55000</v>
      </c>
      <c r="K2844" s="13">
        <f>IFERROR($H2844/$I2844,"")</f>
        <v/>
      </c>
      <c r="L2844" s="13" t="n">
        <v>140000</v>
      </c>
      <c r="N2844" t="inlineStr">
        <is>
          <t>Yes</t>
        </is>
      </c>
      <c r="O2844" t="inlineStr">
        <is>
          <t>Not stated</t>
        </is>
      </c>
      <c r="Q2844" s="9" t="inlineStr">
        <is>
          <t>https://grantcue.com/foundations/paris-legacy-foundation-inc-752198726</t>
        </is>
      </c>
    </row>
    <row r="2845">
      <c r="A2845">
        <f>IF($E2845=$E2844,$A2844+1,1)</f>
        <v/>
      </c>
      <c r="B2845" t="inlineStr">
        <is>
          <t>THE ADR FOUNDATION INC</t>
        </is>
      </c>
      <c r="C2845" t="inlineStr">
        <is>
          <t>75-2849058</t>
        </is>
      </c>
      <c r="D2845" t="inlineStr">
        <is>
          <t>Texas</t>
        </is>
      </c>
      <c r="E2845" t="inlineStr">
        <is>
          <t>TX</t>
        </is>
      </c>
      <c r="F2845" t="n">
        <v>2025</v>
      </c>
      <c r="G2845" t="n">
        <v>2</v>
      </c>
      <c r="H2845" s="13" t="n">
        <v>1073000</v>
      </c>
      <c r="I2845" s="12" t="n">
        <v>26</v>
      </c>
      <c r="J2845" s="13" t="n">
        <v>35000</v>
      </c>
      <c r="K2845" s="13">
        <f>IFERROR($H2845/$I2845,"")</f>
        <v/>
      </c>
      <c r="L2845" s="13" t="n">
        <v>133000</v>
      </c>
      <c r="M2845" t="inlineStr">
        <is>
          <t>CO, OH, TN</t>
        </is>
      </c>
      <c r="N2845" t="inlineStr">
        <is>
          <t>No</t>
        </is>
      </c>
      <c r="O2845" t="inlineStr">
        <is>
          <t>Not stated</t>
        </is>
      </c>
      <c r="Q2845" s="9" t="inlineStr">
        <is>
          <t>https://grantcue.com/foundations/the-adr-foundation-inc-752849058</t>
        </is>
      </c>
    </row>
    <row r="2846">
      <c r="A2846">
        <f>IF($E2846=$E2845,$A2845+1,1)</f>
        <v/>
      </c>
      <c r="B2846" t="inlineStr">
        <is>
          <t>PATRICK &amp; BEATRICE HAGGERTY FOUNDATION</t>
        </is>
      </c>
      <c r="C2846" t="inlineStr">
        <is>
          <t>75-2076387</t>
        </is>
      </c>
      <c r="D2846" t="inlineStr">
        <is>
          <t>Texas</t>
        </is>
      </c>
      <c r="E2846" t="inlineStr">
        <is>
          <t>TX</t>
        </is>
      </c>
      <c r="F2846" t="n">
        <v>2024</v>
      </c>
      <c r="G2846" t="n">
        <v>1</v>
      </c>
      <c r="H2846" s="13" t="n">
        <v>1072500</v>
      </c>
      <c r="I2846" s="12" t="n">
        <v>48</v>
      </c>
      <c r="J2846" s="13" t="n">
        <v>7000</v>
      </c>
      <c r="K2846" s="13">
        <f>IFERROR($H2846/$I2846,"")</f>
        <v/>
      </c>
      <c r="L2846" s="13" t="n">
        <v>250000</v>
      </c>
      <c r="M2846" t="inlineStr">
        <is>
          <t>WI, LA, MI</t>
        </is>
      </c>
      <c r="N2846" t="inlineStr">
        <is>
          <t>No</t>
        </is>
      </c>
      <c r="O2846" t="inlineStr">
        <is>
          <t>Not stated</t>
        </is>
      </c>
      <c r="Q2846" s="9" t="inlineStr">
        <is>
          <t>https://grantcue.com/foundations/patrick-and-beatrice-haggerty-foundation-752076387</t>
        </is>
      </c>
    </row>
    <row r="2847">
      <c r="A2847">
        <f>IF($E2847=$E2846,$A2846+1,1)</f>
        <v/>
      </c>
      <c r="B2847" t="inlineStr">
        <is>
          <t>The Sparks Foundation Inc</t>
        </is>
      </c>
      <c r="C2847" t="inlineStr">
        <is>
          <t>20-0396160</t>
        </is>
      </c>
      <c r="D2847" t="inlineStr">
        <is>
          <t>Texas</t>
        </is>
      </c>
      <c r="E2847" t="inlineStr">
        <is>
          <t>TX</t>
        </is>
      </c>
      <c r="F2847" t="n">
        <v>2024</v>
      </c>
      <c r="G2847" t="n">
        <v>1</v>
      </c>
      <c r="H2847" s="13" t="n">
        <v>1072000</v>
      </c>
      <c r="I2847" s="12" t="n">
        <v>11</v>
      </c>
      <c r="J2847" s="13" t="n">
        <v>20000</v>
      </c>
      <c r="K2847" s="13">
        <f>IFERROR($H2847/$I2847,"")</f>
        <v/>
      </c>
      <c r="L2847" s="13" t="n">
        <v>300000</v>
      </c>
      <c r="M2847" t="inlineStr">
        <is>
          <t>VA, FL</t>
        </is>
      </c>
      <c r="N2847" t="inlineStr">
        <is>
          <t>Yes</t>
        </is>
      </c>
      <c r="O2847" t="inlineStr">
        <is>
          <t>Yes</t>
        </is>
      </c>
      <c r="Q2847" s="9" t="inlineStr">
        <is>
          <t>https://grantcue.com/foundations/the-sparks-foundation-inc-200396160</t>
        </is>
      </c>
    </row>
    <row r="2848">
      <c r="A2848">
        <f>IF($E2848=$E2847,$A2847+1,1)</f>
        <v/>
      </c>
      <c r="B2848" t="inlineStr">
        <is>
          <t>BETTY &amp; JAMES MUNS FOUNDATION</t>
        </is>
      </c>
      <c r="C2848" t="inlineStr">
        <is>
          <t>01-0885745</t>
        </is>
      </c>
      <c r="D2848" t="inlineStr">
        <is>
          <t>Texas</t>
        </is>
      </c>
      <c r="E2848" t="inlineStr">
        <is>
          <t>TX</t>
        </is>
      </c>
      <c r="F2848" t="n">
        <v>2025</v>
      </c>
      <c r="G2848" t="n">
        <v>2</v>
      </c>
      <c r="H2848" s="13" t="n">
        <v>1070000</v>
      </c>
      <c r="I2848" s="12" t="n">
        <v>80</v>
      </c>
      <c r="J2848" s="13" t="n">
        <v>10000</v>
      </c>
      <c r="K2848" s="13">
        <f>IFERROR($H2848/$I2848,"")</f>
        <v/>
      </c>
      <c r="L2848" s="13" t="n">
        <v>70000</v>
      </c>
      <c r="M2848" t="inlineStr">
        <is>
          <t>NY, MA, DC</t>
        </is>
      </c>
      <c r="N2848" t="inlineStr">
        <is>
          <t>No</t>
        </is>
      </c>
      <c r="O2848" t="inlineStr">
        <is>
          <t>Not stated</t>
        </is>
      </c>
      <c r="Q2848" s="9" t="inlineStr">
        <is>
          <t>https://grantcue.com/foundations/betty-and-james-muns-foundation-010885745</t>
        </is>
      </c>
    </row>
    <row r="2849">
      <c r="A2849">
        <f>IF($E2849=$E2848,$A2848+1,1)</f>
        <v/>
      </c>
      <c r="B2849" t="inlineStr">
        <is>
          <t>MAIN FAMILY FOUNDATION</t>
        </is>
      </c>
      <c r="C2849" t="inlineStr">
        <is>
          <t>36-4695163</t>
        </is>
      </c>
      <c r="D2849" t="inlineStr">
        <is>
          <t>Texas</t>
        </is>
      </c>
      <c r="E2849" t="inlineStr">
        <is>
          <t>TX</t>
        </is>
      </c>
      <c r="F2849" t="n">
        <v>2024</v>
      </c>
      <c r="G2849" t="n">
        <v>2</v>
      </c>
      <c r="H2849" s="13" t="n">
        <v>1066353</v>
      </c>
      <c r="I2849" s="12" t="n">
        <v>38</v>
      </c>
      <c r="J2849" s="13" t="n">
        <v>17000</v>
      </c>
      <c r="K2849" s="13">
        <f>IFERROR($H2849/$I2849,"")</f>
        <v/>
      </c>
      <c r="L2849" s="13" t="n">
        <v>170000</v>
      </c>
      <c r="M2849" t="inlineStr">
        <is>
          <t>VA, NC, NY</t>
        </is>
      </c>
      <c r="N2849" t="inlineStr">
        <is>
          <t>Yes</t>
        </is>
      </c>
      <c r="O2849" t="inlineStr">
        <is>
          <t>Not stated</t>
        </is>
      </c>
      <c r="Q2849" s="9" t="inlineStr">
        <is>
          <t>https://grantcue.com/foundations/main-family-foundation-364695163</t>
        </is>
      </c>
    </row>
    <row r="2850">
      <c r="A2850">
        <f>IF($E2850=$E2849,$A2849+1,1)</f>
        <v/>
      </c>
      <c r="B2850" t="inlineStr">
        <is>
          <t>Martin Family Foundation</t>
        </is>
      </c>
      <c r="C2850" t="inlineStr">
        <is>
          <t>61-1580523</t>
        </is>
      </c>
      <c r="D2850" t="inlineStr">
        <is>
          <t>Texas</t>
        </is>
      </c>
      <c r="E2850" t="inlineStr">
        <is>
          <t>TX</t>
        </is>
      </c>
      <c r="F2850" t="n">
        <v>2024</v>
      </c>
      <c r="G2850" t="n">
        <v>2</v>
      </c>
      <c r="H2850" s="13" t="n">
        <v>1054347</v>
      </c>
      <c r="I2850" s="12" t="n">
        <v>32</v>
      </c>
      <c r="J2850" s="13" t="n">
        <v>0</v>
      </c>
      <c r="K2850" s="13">
        <f>IFERROR($H2850/$I2850,"")</f>
        <v/>
      </c>
      <c r="L2850" s="13" t="n">
        <v>1040473</v>
      </c>
      <c r="M2850" t="inlineStr">
        <is>
          <t>ME, CA</t>
        </is>
      </c>
      <c r="N2850" t="inlineStr">
        <is>
          <t>No</t>
        </is>
      </c>
      <c r="O2850" t="inlineStr">
        <is>
          <t>Not stated</t>
        </is>
      </c>
      <c r="Q2850" s="9" t="inlineStr">
        <is>
          <t>https://grantcue.com/foundations/martin-family-foundation-611580523</t>
        </is>
      </c>
    </row>
    <row r="2851">
      <c r="A2851">
        <f>IF($E2851=$E2850,$A2850+1,1)</f>
        <v/>
      </c>
      <c r="B2851" t="inlineStr">
        <is>
          <t>JOHN AND RITA FEIK FOUNDATION</t>
        </is>
      </c>
      <c r="C2851" t="inlineStr">
        <is>
          <t>46-1600852</t>
        </is>
      </c>
      <c r="D2851" t="inlineStr">
        <is>
          <t>Texas</t>
        </is>
      </c>
      <c r="E2851" t="inlineStr">
        <is>
          <t>TX</t>
        </is>
      </c>
      <c r="F2851" t="n">
        <v>2025</v>
      </c>
      <c r="G2851" t="n">
        <v>2</v>
      </c>
      <c r="H2851" s="13" t="n">
        <v>1054115</v>
      </c>
      <c r="I2851" s="12" t="n">
        <v>9</v>
      </c>
      <c r="J2851" s="13" t="n">
        <v>30000</v>
      </c>
      <c r="K2851" s="13">
        <f>IFERROR($H2851/$I2851,"")</f>
        <v/>
      </c>
      <c r="L2851" s="13" t="n">
        <v>585115</v>
      </c>
      <c r="M2851" t="inlineStr">
        <is>
          <t>SC</t>
        </is>
      </c>
      <c r="N2851" t="inlineStr">
        <is>
          <t>Yes</t>
        </is>
      </c>
      <c r="O2851" t="inlineStr">
        <is>
          <t>Not stated</t>
        </is>
      </c>
      <c r="Q2851" s="9" t="inlineStr">
        <is>
          <t>https://grantcue.com/foundations/john-and-rita-feik-foundation-461600852</t>
        </is>
      </c>
    </row>
    <row r="2852">
      <c r="A2852">
        <f>IF($E2852=$E2851,$A2851+1,1)</f>
        <v/>
      </c>
      <c r="B2852" t="inlineStr">
        <is>
          <t>JM PARKER FOUNDATION</t>
        </is>
      </c>
      <c r="C2852" t="inlineStr">
        <is>
          <t>75-2736419</t>
        </is>
      </c>
      <c r="D2852" t="inlineStr">
        <is>
          <t>Texas</t>
        </is>
      </c>
      <c r="E2852" t="inlineStr">
        <is>
          <t>TX</t>
        </is>
      </c>
      <c r="F2852" t="n">
        <v>2024</v>
      </c>
      <c r="G2852" t="n">
        <v>1</v>
      </c>
      <c r="H2852" s="13" t="n">
        <v>1051500</v>
      </c>
      <c r="I2852" s="12" t="n">
        <v>29</v>
      </c>
      <c r="J2852" s="13" t="n">
        <v>25000</v>
      </c>
      <c r="K2852" s="13">
        <f>IFERROR($H2852/$I2852,"")</f>
        <v/>
      </c>
      <c r="L2852" s="13" t="n">
        <v>250000</v>
      </c>
      <c r="M2852" t="inlineStr">
        <is>
          <t>NC, NM, AZ</t>
        </is>
      </c>
      <c r="N2852" t="inlineStr">
        <is>
          <t>Yes</t>
        </is>
      </c>
      <c r="O2852" t="inlineStr">
        <is>
          <t>Not stated</t>
        </is>
      </c>
      <c r="Q2852" s="9" t="inlineStr">
        <is>
          <t>https://grantcue.com/foundations/jm-parker-foundation-752736419</t>
        </is>
      </c>
    </row>
    <row r="2853">
      <c r="A2853">
        <f>IF($E2853=$E2852,$A2852+1,1)</f>
        <v/>
      </c>
      <c r="B2853" t="inlineStr">
        <is>
          <t>PAULINE ALLEN GILL FOUNDATION</t>
        </is>
      </c>
      <c r="C2853" t="inlineStr">
        <is>
          <t>23-7431528</t>
        </is>
      </c>
      <c r="D2853" t="inlineStr">
        <is>
          <t>Texas</t>
        </is>
      </c>
      <c r="E2853" t="inlineStr">
        <is>
          <t>TX</t>
        </is>
      </c>
      <c r="F2853" t="n">
        <v>2024</v>
      </c>
      <c r="G2853" t="n">
        <v>1</v>
      </c>
      <c r="H2853" s="13" t="n">
        <v>1050033</v>
      </c>
      <c r="I2853" s="12" t="n">
        <v>6</v>
      </c>
      <c r="J2853" s="13" t="n">
        <v>10000</v>
      </c>
      <c r="K2853" s="13">
        <f>IFERROR($H2853/$I2853,"")</f>
        <v/>
      </c>
      <c r="L2853" s="13" t="n">
        <v>1000000</v>
      </c>
      <c r="M2853" t="inlineStr">
        <is>
          <t>NY</t>
        </is>
      </c>
      <c r="N2853" t="inlineStr">
        <is>
          <t>No</t>
        </is>
      </c>
      <c r="O2853" t="inlineStr">
        <is>
          <t>Not stated</t>
        </is>
      </c>
      <c r="Q2853" s="9" t="inlineStr">
        <is>
          <t>https://grantcue.com/foundations/pauline-allen-gill-foundation-237431528</t>
        </is>
      </c>
    </row>
    <row r="2854">
      <c r="A2854">
        <f>IF($E2854=$E2853,$A2853+1,1)</f>
        <v/>
      </c>
      <c r="B2854" t="inlineStr">
        <is>
          <t>BARBARA ANN BALDRIDGE FOUNDATION WE453</t>
        </is>
      </c>
      <c r="C2854" t="inlineStr">
        <is>
          <t>86-2379956</t>
        </is>
      </c>
      <c r="D2854" t="inlineStr">
        <is>
          <t>Texas</t>
        </is>
      </c>
      <c r="E2854" t="inlineStr">
        <is>
          <t>TX</t>
        </is>
      </c>
      <c r="F2854" t="n">
        <v>2025</v>
      </c>
      <c r="G2854" t="n">
        <v>2</v>
      </c>
      <c r="H2854" s="13" t="n">
        <v>1050000</v>
      </c>
      <c r="I2854" s="12" t="n">
        <v>76</v>
      </c>
      <c r="J2854" s="13" t="n">
        <v>5000</v>
      </c>
      <c r="K2854" s="13">
        <f>IFERROR($H2854/$I2854,"")</f>
        <v/>
      </c>
      <c r="L2854" s="13" t="n">
        <v>220000</v>
      </c>
      <c r="N2854" t="inlineStr">
        <is>
          <t>Yes</t>
        </is>
      </c>
      <c r="O2854" t="inlineStr">
        <is>
          <t>Yes</t>
        </is>
      </c>
      <c r="Q2854" s="9" t="inlineStr">
        <is>
          <t>https://grantcue.com/foundations/barbara-ann-baldridge-foundation-we453-862379956</t>
        </is>
      </c>
    </row>
    <row r="2855">
      <c r="A2855">
        <f>IF($E2855=$E2854,$A2854+1,1)</f>
        <v/>
      </c>
      <c r="B2855" t="inlineStr">
        <is>
          <t>M and A Brown Family Foundation</t>
        </is>
      </c>
      <c r="C2855" t="inlineStr">
        <is>
          <t>27-4327165</t>
        </is>
      </c>
      <c r="D2855" t="inlineStr">
        <is>
          <t>Texas</t>
        </is>
      </c>
      <c r="E2855" t="inlineStr">
        <is>
          <t>TX</t>
        </is>
      </c>
      <c r="F2855" t="n">
        <v>2025</v>
      </c>
      <c r="G2855" t="n">
        <v>2</v>
      </c>
      <c r="H2855" s="13" t="n">
        <v>1048845</v>
      </c>
      <c r="I2855" s="12" t="n">
        <v>31</v>
      </c>
      <c r="J2855" s="13" t="n">
        <v>15000</v>
      </c>
      <c r="K2855" s="13">
        <f>IFERROR($H2855/$I2855,"")</f>
        <v/>
      </c>
      <c r="L2855" s="13" t="n">
        <v>125000</v>
      </c>
      <c r="M2855" t="inlineStr">
        <is>
          <t>NY, PA, DC</t>
        </is>
      </c>
      <c r="N2855" t="inlineStr">
        <is>
          <t>No</t>
        </is>
      </c>
      <c r="O2855" t="inlineStr">
        <is>
          <t>Not stated</t>
        </is>
      </c>
      <c r="Q2855" s="9" t="inlineStr">
        <is>
          <t>https://grantcue.com/foundations/m-and-a-brown-family-foundation-274327165</t>
        </is>
      </c>
    </row>
    <row r="2856">
      <c r="A2856">
        <f>IF($E2856=$E2855,$A2855+1,1)</f>
        <v/>
      </c>
      <c r="B2856" t="inlineStr">
        <is>
          <t>Pat &amp; Tom Frost Foundation F0731600</t>
        </is>
      </c>
      <c r="C2856" t="inlineStr">
        <is>
          <t>74-2699577</t>
        </is>
      </c>
      <c r="D2856" t="inlineStr">
        <is>
          <t>Texas</t>
        </is>
      </c>
      <c r="E2856" t="inlineStr">
        <is>
          <t>TX</t>
        </is>
      </c>
      <c r="F2856" t="n">
        <v>2025</v>
      </c>
      <c r="G2856" t="n">
        <v>2</v>
      </c>
      <c r="H2856" s="13" t="n">
        <v>1047500</v>
      </c>
      <c r="I2856" s="12" t="n">
        <v>44</v>
      </c>
      <c r="J2856" s="13" t="n">
        <v>20000</v>
      </c>
      <c r="K2856" s="13">
        <f>IFERROR($H2856/$I2856,"")</f>
        <v/>
      </c>
      <c r="L2856" s="13" t="n">
        <v>100000</v>
      </c>
      <c r="M2856" t="inlineStr">
        <is>
          <t>CO, WA</t>
        </is>
      </c>
      <c r="N2856" t="inlineStr">
        <is>
          <t>No</t>
        </is>
      </c>
      <c r="O2856" t="inlineStr">
        <is>
          <t>Not stated</t>
        </is>
      </c>
      <c r="Q2856" s="9" t="inlineStr">
        <is>
          <t>https://grantcue.com/foundations/pat-and-tom-frost-foundation-f0731600-742699577</t>
        </is>
      </c>
    </row>
    <row r="2857">
      <c r="A2857">
        <f>IF($E2857=$E2856,$A2856+1,1)</f>
        <v/>
      </c>
      <c r="B2857" t="inlineStr">
        <is>
          <t>SSA FOUNDATION</t>
        </is>
      </c>
      <c r="C2857" t="inlineStr">
        <is>
          <t>47-4123600</t>
        </is>
      </c>
      <c r="D2857" t="inlineStr">
        <is>
          <t>Texas</t>
        </is>
      </c>
      <c r="E2857" t="inlineStr">
        <is>
          <t>TX</t>
        </is>
      </c>
      <c r="F2857" t="n">
        <v>2024</v>
      </c>
      <c r="G2857" t="n">
        <v>2</v>
      </c>
      <c r="H2857" s="13" t="n">
        <v>1046872</v>
      </c>
      <c r="I2857" s="12" t="n">
        <v>17</v>
      </c>
      <c r="J2857" s="13" t="n">
        <v>5000</v>
      </c>
      <c r="K2857" s="13">
        <f>IFERROR($H2857/$I2857,"")</f>
        <v/>
      </c>
      <c r="L2857" s="13" t="n">
        <v>380000</v>
      </c>
      <c r="M2857" t="inlineStr">
        <is>
          <t>IL, FL</t>
        </is>
      </c>
      <c r="N2857" t="inlineStr">
        <is>
          <t>Yes</t>
        </is>
      </c>
      <c r="O2857" t="inlineStr">
        <is>
          <t>Yes</t>
        </is>
      </c>
      <c r="Q2857" s="9" t="inlineStr">
        <is>
          <t>https://grantcue.com/foundations/ssa-foundation-474123600</t>
        </is>
      </c>
    </row>
    <row r="2858">
      <c r="A2858">
        <f>IF($E2858=$E2857,$A2857+1,1)</f>
        <v/>
      </c>
      <c r="B2858" t="inlineStr">
        <is>
          <t>RHEMA LIFE FOUNDATION INC</t>
        </is>
      </c>
      <c r="C2858" t="inlineStr">
        <is>
          <t>75-2820139</t>
        </is>
      </c>
      <c r="D2858" t="inlineStr">
        <is>
          <t>Texas</t>
        </is>
      </c>
      <c r="E2858" t="inlineStr">
        <is>
          <t>TX</t>
        </is>
      </c>
      <c r="F2858" t="n">
        <v>2024</v>
      </c>
      <c r="G2858" t="n">
        <v>1</v>
      </c>
      <c r="H2858" s="13" t="n">
        <v>1044000</v>
      </c>
      <c r="I2858" s="12" t="n">
        <v>29</v>
      </c>
      <c r="J2858" s="13" t="n">
        <v>24000</v>
      </c>
      <c r="K2858" s="13">
        <f>IFERROR($H2858/$I2858,"")</f>
        <v/>
      </c>
      <c r="L2858" s="13" t="n">
        <v>204000</v>
      </c>
      <c r="M2858" t="inlineStr">
        <is>
          <t>CO, TN, MS</t>
        </is>
      </c>
      <c r="N2858" t="inlineStr">
        <is>
          <t>No</t>
        </is>
      </c>
      <c r="O2858" t="inlineStr">
        <is>
          <t>Not stated</t>
        </is>
      </c>
      <c r="Q2858" s="9" t="inlineStr">
        <is>
          <t>https://grantcue.com/foundations/rhema-life-foundation-inc-752820139</t>
        </is>
      </c>
    </row>
    <row r="2859">
      <c r="A2859">
        <f>IF($E2859=$E2858,$A2858+1,1)</f>
        <v/>
      </c>
      <c r="B2859" t="inlineStr">
        <is>
          <t>MCCREA FOUNDATION</t>
        </is>
      </c>
      <c r="C2859" t="inlineStr">
        <is>
          <t>54-6052010</t>
        </is>
      </c>
      <c r="D2859" t="inlineStr">
        <is>
          <t>Texas</t>
        </is>
      </c>
      <c r="E2859" t="inlineStr">
        <is>
          <t>TX</t>
        </is>
      </c>
      <c r="F2859" t="n">
        <v>2025</v>
      </c>
      <c r="G2859" t="n">
        <v>3</v>
      </c>
      <c r="H2859" s="13" t="n">
        <v>1043750</v>
      </c>
      <c r="I2859" s="12" t="n">
        <v>110</v>
      </c>
      <c r="J2859" s="13" t="n">
        <v>5000</v>
      </c>
      <c r="K2859" s="13">
        <f>IFERROR($H2859/$I2859,"")</f>
        <v/>
      </c>
      <c r="L2859" s="13" t="n">
        <v>80000</v>
      </c>
      <c r="M2859" t="inlineStr">
        <is>
          <t>FL, VA, TN</t>
        </is>
      </c>
      <c r="N2859" t="inlineStr">
        <is>
          <t>No</t>
        </is>
      </c>
      <c r="O2859" t="inlineStr">
        <is>
          <t>Not stated</t>
        </is>
      </c>
      <c r="Q2859" s="9" t="inlineStr">
        <is>
          <t>https://grantcue.com/foundations/mccrea-foundation-546052010</t>
        </is>
      </c>
    </row>
    <row r="2860">
      <c r="A2860">
        <f>IF($E2860=$E2859,$A2859+1,1)</f>
        <v/>
      </c>
      <c r="B2860" t="inlineStr">
        <is>
          <t>The Chilton Foundation</t>
        </is>
      </c>
      <c r="C2860" t="inlineStr">
        <is>
          <t>75-6006996</t>
        </is>
      </c>
      <c r="D2860" t="inlineStr">
        <is>
          <t>Texas</t>
        </is>
      </c>
      <c r="E2860" t="inlineStr">
        <is>
          <t>TX</t>
        </is>
      </c>
      <c r="F2860" t="n">
        <v>2025</v>
      </c>
      <c r="G2860" t="n">
        <v>2</v>
      </c>
      <c r="H2860" s="13" t="n">
        <v>1041350</v>
      </c>
      <c r="I2860" s="12" t="n">
        <v>23</v>
      </c>
      <c r="J2860" s="13" t="n">
        <v>11550</v>
      </c>
      <c r="K2860" s="13">
        <f>IFERROR($H2860/$I2860,"")</f>
        <v/>
      </c>
      <c r="L2860" s="13" t="n">
        <v>200000</v>
      </c>
      <c r="M2860" t="inlineStr">
        <is>
          <t>AR</t>
        </is>
      </c>
      <c r="N2860" t="inlineStr">
        <is>
          <t>Yes</t>
        </is>
      </c>
      <c r="O2860" t="inlineStr">
        <is>
          <t>Not stated</t>
        </is>
      </c>
      <c r="Q2860" s="9" t="inlineStr">
        <is>
          <t>https://grantcue.com/foundations/the-chilton-foundation-756006996</t>
        </is>
      </c>
    </row>
    <row r="2861">
      <c r="A2861">
        <f>IF($E2861=$E2860,$A2860+1,1)</f>
        <v/>
      </c>
      <c r="B2861" t="inlineStr">
        <is>
          <t>THE EULICH FAMILY FOUNDATION INC</t>
        </is>
      </c>
      <c r="C2861" t="inlineStr">
        <is>
          <t>75-1671194</t>
        </is>
      </c>
      <c r="D2861" t="inlineStr">
        <is>
          <t>Texas</t>
        </is>
      </c>
      <c r="E2861" t="inlineStr">
        <is>
          <t>TX</t>
        </is>
      </c>
      <c r="F2861" t="n">
        <v>2025</v>
      </c>
      <c r="G2861" t="n">
        <v>2</v>
      </c>
      <c r="H2861" s="13" t="n">
        <v>1037625</v>
      </c>
      <c r="I2861" s="12" t="n">
        <v>10</v>
      </c>
      <c r="J2861" s="13" t="n">
        <v>5000</v>
      </c>
      <c r="K2861" s="13">
        <f>IFERROR($H2861/$I2861,"")</f>
        <v/>
      </c>
      <c r="L2861" s="13" t="n">
        <v>1000000</v>
      </c>
      <c r="N2861" t="inlineStr">
        <is>
          <t>No</t>
        </is>
      </c>
      <c r="O2861" t="inlineStr">
        <is>
          <t>Not stated</t>
        </is>
      </c>
      <c r="Q2861" s="9" t="inlineStr">
        <is>
          <t>https://grantcue.com/foundations/the-eulich-family-foundation-inc-751671194</t>
        </is>
      </c>
    </row>
    <row r="2862">
      <c r="A2862">
        <f>IF($E2862=$E2861,$A2861+1,1)</f>
        <v/>
      </c>
      <c r="B2862" t="inlineStr">
        <is>
          <t>THE FARRIS FOUNDATION</t>
        </is>
      </c>
      <c r="C2862" t="inlineStr">
        <is>
          <t>74-2855935</t>
        </is>
      </c>
      <c r="D2862" t="inlineStr">
        <is>
          <t>Texas</t>
        </is>
      </c>
      <c r="E2862" t="inlineStr">
        <is>
          <t>TX</t>
        </is>
      </c>
      <c r="F2862" t="n">
        <v>2025</v>
      </c>
      <c r="G2862" t="n">
        <v>2</v>
      </c>
      <c r="H2862" s="13" t="n">
        <v>1034550</v>
      </c>
      <c r="I2862" s="12" t="n">
        <v>99</v>
      </c>
      <c r="J2862" s="13" t="n">
        <v>1000</v>
      </c>
      <c r="K2862" s="13">
        <f>IFERROR($H2862/$I2862,"")</f>
        <v/>
      </c>
      <c r="L2862" s="13" t="n">
        <v>145100</v>
      </c>
      <c r="M2862" t="inlineStr">
        <is>
          <t>OR, PA, TN</t>
        </is>
      </c>
      <c r="N2862" t="inlineStr">
        <is>
          <t>No</t>
        </is>
      </c>
      <c r="O2862" t="inlineStr">
        <is>
          <t>Not stated</t>
        </is>
      </c>
      <c r="Q2862" s="9" t="inlineStr">
        <is>
          <t>https://grantcue.com/foundations/the-farris-foundation-742855935</t>
        </is>
      </c>
    </row>
    <row r="2863">
      <c r="A2863">
        <f>IF($E2863=$E2862,$A2862+1,1)</f>
        <v/>
      </c>
      <c r="B2863" t="inlineStr">
        <is>
          <t>JOHN &amp; FLORENCE NEWMAN FOUNDATION</t>
        </is>
      </c>
      <c r="C2863" t="inlineStr">
        <is>
          <t>74-2525348</t>
        </is>
      </c>
      <c r="D2863" t="inlineStr">
        <is>
          <t>Texas</t>
        </is>
      </c>
      <c r="E2863" t="inlineStr">
        <is>
          <t>TX</t>
        </is>
      </c>
      <c r="F2863" t="n">
        <v>2024</v>
      </c>
      <c r="G2863" t="n">
        <v>1</v>
      </c>
      <c r="H2863" s="13" t="n">
        <v>1031650</v>
      </c>
      <c r="I2863" s="12" t="n">
        <v>32</v>
      </c>
      <c r="J2863" s="13" t="n">
        <v>25000</v>
      </c>
      <c r="K2863" s="13">
        <f>IFERROR($H2863/$I2863,"")</f>
        <v/>
      </c>
      <c r="L2863" s="13" t="n">
        <v>100000</v>
      </c>
      <c r="M2863" t="inlineStr">
        <is>
          <t>NY, RI</t>
        </is>
      </c>
      <c r="N2863" t="inlineStr">
        <is>
          <t>No</t>
        </is>
      </c>
      <c r="O2863" t="inlineStr">
        <is>
          <t>Not stated</t>
        </is>
      </c>
      <c r="Q2863" s="9" t="inlineStr">
        <is>
          <t>https://grantcue.com/foundations/john-and-florence-newman-foundation-742525348</t>
        </is>
      </c>
    </row>
    <row r="2864">
      <c r="A2864">
        <f>IF($E2864=$E2863,$A2863+1,1)</f>
        <v/>
      </c>
      <c r="B2864" t="inlineStr">
        <is>
          <t>ENDLESS HOPE PRIVATE FOUNDATION</t>
        </is>
      </c>
      <c r="C2864" t="inlineStr">
        <is>
          <t>81-3442356</t>
        </is>
      </c>
      <c r="D2864" t="inlineStr">
        <is>
          <t>Texas</t>
        </is>
      </c>
      <c r="E2864" t="inlineStr">
        <is>
          <t>TX</t>
        </is>
      </c>
      <c r="F2864" t="n">
        <v>2024</v>
      </c>
      <c r="G2864" t="n">
        <v>2</v>
      </c>
      <c r="H2864" s="13" t="n">
        <v>1030621</v>
      </c>
      <c r="I2864" s="12" t="n">
        <v>42</v>
      </c>
      <c r="J2864" s="13" t="n">
        <v>7328</v>
      </c>
      <c r="K2864" s="13">
        <f>IFERROR($H2864/$I2864,"")</f>
        <v/>
      </c>
      <c r="L2864" s="13" t="n">
        <v>307485</v>
      </c>
      <c r="M2864" t="inlineStr">
        <is>
          <t>NJ, CA, UT</t>
        </is>
      </c>
      <c r="N2864" t="inlineStr">
        <is>
          <t>Yes</t>
        </is>
      </c>
      <c r="O2864" t="inlineStr">
        <is>
          <t>Yes</t>
        </is>
      </c>
      <c r="P2864" s="9" t="inlineStr">
        <is>
          <t>https://endlesshopefoundation.org/</t>
        </is>
      </c>
      <c r="Q2864" s="9" t="inlineStr">
        <is>
          <t>https://grantcue.com/foundations/endless-hope-private-foundation-813442356</t>
        </is>
      </c>
    </row>
    <row r="2865">
      <c r="A2865">
        <f>IF($E2865=$E2864,$A2864+1,1)</f>
        <v/>
      </c>
      <c r="B2865" t="inlineStr">
        <is>
          <t>THE GORDON &amp; JOYCE DAVIS FOUNDATION INC</t>
        </is>
      </c>
      <c r="C2865" t="inlineStr">
        <is>
          <t>85-3910839</t>
        </is>
      </c>
      <c r="D2865" t="inlineStr">
        <is>
          <t>Texas</t>
        </is>
      </c>
      <c r="E2865" t="inlineStr">
        <is>
          <t>TX</t>
        </is>
      </c>
      <c r="F2865" t="n">
        <v>2024</v>
      </c>
      <c r="G2865" t="n">
        <v>1</v>
      </c>
      <c r="H2865" s="13" t="n">
        <v>1026883</v>
      </c>
      <c r="I2865" s="12" t="n">
        <v>19</v>
      </c>
      <c r="J2865" s="13" t="n">
        <v>10000</v>
      </c>
      <c r="K2865" s="13">
        <f>IFERROR($H2865/$I2865,"")</f>
        <v/>
      </c>
      <c r="L2865" s="13" t="n">
        <v>670083</v>
      </c>
      <c r="M2865" t="inlineStr">
        <is>
          <t>MO, NM, WA</t>
        </is>
      </c>
      <c r="N2865" t="inlineStr">
        <is>
          <t>Yes</t>
        </is>
      </c>
      <c r="O2865" t="inlineStr">
        <is>
          <t>Not stated</t>
        </is>
      </c>
      <c r="Q2865" s="9" t="inlineStr">
        <is>
          <t>https://grantcue.com/foundations/the-gordon-and-joyce-davis-foundation-inc-853910839</t>
        </is>
      </c>
    </row>
    <row r="2866">
      <c r="A2866">
        <f>IF($E2866=$E2865,$A2865+1,1)</f>
        <v/>
      </c>
      <c r="B2866" t="inlineStr">
        <is>
          <t>HOLLAND FAMILY FOUNDATION</t>
        </is>
      </c>
      <c r="C2866" t="inlineStr">
        <is>
          <t>52-2439304</t>
        </is>
      </c>
      <c r="D2866" t="inlineStr">
        <is>
          <t>Texas</t>
        </is>
      </c>
      <c r="E2866" t="inlineStr">
        <is>
          <t>TX</t>
        </is>
      </c>
      <c r="F2866" t="n">
        <v>2025</v>
      </c>
      <c r="G2866" t="n">
        <v>2</v>
      </c>
      <c r="H2866" s="13" t="n">
        <v>1024995</v>
      </c>
      <c r="I2866" s="12" t="n">
        <v>37</v>
      </c>
      <c r="J2866" s="13" t="n">
        <v>20000</v>
      </c>
      <c r="K2866" s="13">
        <f>IFERROR($H2866/$I2866,"")</f>
        <v/>
      </c>
      <c r="L2866" s="13" t="n">
        <v>100000</v>
      </c>
      <c r="M2866" t="inlineStr">
        <is>
          <t>GA, VA, ID</t>
        </is>
      </c>
      <c r="N2866" t="inlineStr">
        <is>
          <t>Yes</t>
        </is>
      </c>
      <c r="O2866" t="inlineStr">
        <is>
          <t>Not stated</t>
        </is>
      </c>
      <c r="Q2866" s="9" t="inlineStr">
        <is>
          <t>https://grantcue.com/foundations/holland-family-foundation-522439304</t>
        </is>
      </c>
    </row>
    <row r="2867">
      <c r="A2867">
        <f>IF($E2867=$E2866,$A2866+1,1)</f>
        <v/>
      </c>
      <c r="B2867" t="inlineStr">
        <is>
          <t>Clark and Charlene Thompson Foundation</t>
        </is>
      </c>
      <c r="C2867" t="inlineStr">
        <is>
          <t>46-4629601</t>
        </is>
      </c>
      <c r="D2867" t="inlineStr">
        <is>
          <t>Texas</t>
        </is>
      </c>
      <c r="E2867" t="inlineStr">
        <is>
          <t>TX</t>
        </is>
      </c>
      <c r="F2867" t="n">
        <v>2024</v>
      </c>
      <c r="G2867" t="n">
        <v>2</v>
      </c>
      <c r="H2867" s="13" t="n">
        <v>1024160</v>
      </c>
      <c r="I2867" s="12" t="n">
        <v>33</v>
      </c>
      <c r="J2867" s="13" t="n">
        <v>25000</v>
      </c>
      <c r="K2867" s="13">
        <f>IFERROR($H2867/$I2867,"")</f>
        <v/>
      </c>
      <c r="L2867" s="13" t="n">
        <v>130000</v>
      </c>
      <c r="M2867" t="inlineStr">
        <is>
          <t>NY</t>
        </is>
      </c>
      <c r="N2867" t="inlineStr">
        <is>
          <t>No</t>
        </is>
      </c>
      <c r="O2867" t="inlineStr">
        <is>
          <t>Not stated</t>
        </is>
      </c>
      <c r="Q2867" s="9" t="inlineStr">
        <is>
          <t>https://grantcue.com/foundations/clark-and-charlene-thompson-foundation-464629601</t>
        </is>
      </c>
    </row>
    <row r="2868">
      <c r="A2868">
        <f>IF($E2868=$E2867,$A2867+1,1)</f>
        <v/>
      </c>
      <c r="B2868" t="inlineStr">
        <is>
          <t>Amy &amp; Leslie Ware Foundation</t>
        </is>
      </c>
      <c r="C2868" t="inlineStr">
        <is>
          <t>90-0781485</t>
        </is>
      </c>
      <c r="D2868" t="inlineStr">
        <is>
          <t>Texas</t>
        </is>
      </c>
      <c r="E2868" t="inlineStr">
        <is>
          <t>TX</t>
        </is>
      </c>
      <c r="F2868" t="n">
        <v>2024</v>
      </c>
      <c r="G2868" t="n">
        <v>1</v>
      </c>
      <c r="H2868" s="13" t="n">
        <v>1021451</v>
      </c>
      <c r="I2868" s="12" t="n">
        <v>17</v>
      </c>
      <c r="J2868" s="13" t="n">
        <v>10000</v>
      </c>
      <c r="K2868" s="13">
        <f>IFERROR($H2868/$I2868,"")</f>
        <v/>
      </c>
      <c r="L2868" s="13" t="n">
        <v>500000</v>
      </c>
      <c r="M2868" t="inlineStr">
        <is>
          <t>DC</t>
        </is>
      </c>
      <c r="N2868" t="inlineStr">
        <is>
          <t>No</t>
        </is>
      </c>
      <c r="O2868" t="inlineStr">
        <is>
          <t>Not stated</t>
        </is>
      </c>
      <c r="Q2868" s="9" t="inlineStr">
        <is>
          <t>https://grantcue.com/foundations/amy-and-leslie-ware-foundation-900781485</t>
        </is>
      </c>
    </row>
    <row r="2869">
      <c r="A2869">
        <f>IF($E2869=$E2868,$A2868+1,1)</f>
        <v/>
      </c>
      <c r="B2869" t="inlineStr">
        <is>
          <t>THE YONGE FOUNDATION</t>
        </is>
      </c>
      <c r="C2869" t="inlineStr">
        <is>
          <t>74-2846089</t>
        </is>
      </c>
      <c r="D2869" t="inlineStr">
        <is>
          <t>Texas</t>
        </is>
      </c>
      <c r="E2869" t="inlineStr">
        <is>
          <t>TX</t>
        </is>
      </c>
      <c r="F2869" t="n">
        <v>2025</v>
      </c>
      <c r="G2869" t="n">
        <v>2</v>
      </c>
      <c r="H2869" s="13" t="n">
        <v>1016943</v>
      </c>
      <c r="I2869" s="12" t="n">
        <v>107</v>
      </c>
      <c r="J2869" s="13" t="n">
        <v>5000</v>
      </c>
      <c r="K2869" s="13">
        <f>IFERROR($H2869/$I2869,"")</f>
        <v/>
      </c>
      <c r="L2869" s="13" t="n">
        <v>110000</v>
      </c>
      <c r="M2869" t="inlineStr">
        <is>
          <t>NY, VA, TN</t>
        </is>
      </c>
      <c r="N2869" t="inlineStr">
        <is>
          <t>Yes</t>
        </is>
      </c>
      <c r="O2869" t="inlineStr">
        <is>
          <t>Yes</t>
        </is>
      </c>
      <c r="Q2869" s="9" t="inlineStr">
        <is>
          <t>https://grantcue.com/foundations/the-yonge-foundation-742846089</t>
        </is>
      </c>
    </row>
    <row r="2870">
      <c r="A2870">
        <f>IF($E2870=$E2869,$A2869+1,1)</f>
        <v/>
      </c>
      <c r="B2870" t="inlineStr">
        <is>
          <t>SWBC FOUNDATION</t>
        </is>
      </c>
      <c r="C2870" t="inlineStr">
        <is>
          <t>20-0511684</t>
        </is>
      </c>
      <c r="D2870" t="inlineStr">
        <is>
          <t>Texas</t>
        </is>
      </c>
      <c r="E2870" t="inlineStr">
        <is>
          <t>TX</t>
        </is>
      </c>
      <c r="F2870" t="n">
        <v>2023</v>
      </c>
      <c r="G2870" t="n">
        <v>1</v>
      </c>
      <c r="H2870" s="13" t="n">
        <v>1016239</v>
      </c>
      <c r="I2870" s="12" t="n">
        <v>15</v>
      </c>
      <c r="J2870" s="13" t="n">
        <v>25000</v>
      </c>
      <c r="K2870" s="13">
        <f>IFERROR($H2870/$I2870,"")</f>
        <v/>
      </c>
      <c r="L2870" s="13" t="n">
        <v>503239</v>
      </c>
      <c r="M2870" t="inlineStr">
        <is>
          <t>VA</t>
        </is>
      </c>
      <c r="N2870" t="inlineStr">
        <is>
          <t>Yes</t>
        </is>
      </c>
      <c r="O2870" t="inlineStr">
        <is>
          <t>Yes</t>
        </is>
      </c>
      <c r="P2870" s="9" t="inlineStr">
        <is>
          <t>https://www.swbc.com/</t>
        </is>
      </c>
      <c r="Q2870" s="9" t="inlineStr">
        <is>
          <t>https://grantcue.com/foundations/swbc-foundation-200511684</t>
        </is>
      </c>
    </row>
    <row r="2871">
      <c r="A2871">
        <f>IF($E2871=$E2870,$A2870+1,1)</f>
        <v/>
      </c>
      <c r="B2871" t="inlineStr">
        <is>
          <t>THE DOUGLASS FOUNDATION</t>
        </is>
      </c>
      <c r="C2871" t="inlineStr">
        <is>
          <t>74-2239830</t>
        </is>
      </c>
      <c r="D2871" t="inlineStr">
        <is>
          <t>Texas</t>
        </is>
      </c>
      <c r="E2871" t="inlineStr">
        <is>
          <t>TX</t>
        </is>
      </c>
      <c r="F2871" t="n">
        <v>2024</v>
      </c>
      <c r="G2871" t="n">
        <v>2</v>
      </c>
      <c r="H2871" s="13" t="n">
        <v>1015012</v>
      </c>
      <c r="I2871" s="12" t="n">
        <v>8</v>
      </c>
      <c r="J2871" s="13" t="n">
        <v>68792.5</v>
      </c>
      <c r="K2871" s="13">
        <f>IFERROR($H2871/$I2871,"")</f>
        <v/>
      </c>
      <c r="L2871" s="13" t="n">
        <v>500000</v>
      </c>
      <c r="M2871" t="inlineStr">
        <is>
          <t>NY</t>
        </is>
      </c>
      <c r="N2871" t="inlineStr">
        <is>
          <t>Yes</t>
        </is>
      </c>
      <c r="O2871" t="inlineStr">
        <is>
          <t>Not stated</t>
        </is>
      </c>
      <c r="Q2871" s="9" t="inlineStr">
        <is>
          <t>https://grantcue.com/foundations/the-douglass-foundation-742239830</t>
        </is>
      </c>
    </row>
    <row r="2872">
      <c r="A2872">
        <f>IF($E2872=$E2871,$A2871+1,1)</f>
        <v/>
      </c>
      <c r="B2872" t="inlineStr">
        <is>
          <t>PAUL F &amp; VIRGINIA J ENGLER FNDN</t>
        </is>
      </c>
      <c r="C2872" t="inlineStr">
        <is>
          <t>75-2356449</t>
        </is>
      </c>
      <c r="D2872" t="inlineStr">
        <is>
          <t>Texas</t>
        </is>
      </c>
      <c r="E2872" t="inlineStr">
        <is>
          <t>TX</t>
        </is>
      </c>
      <c r="F2872" t="n">
        <v>2024</v>
      </c>
      <c r="G2872" t="n">
        <v>1</v>
      </c>
      <c r="H2872" s="13" t="n">
        <v>1012500</v>
      </c>
      <c r="I2872" s="12" t="n">
        <v>6</v>
      </c>
      <c r="J2872" s="13" t="n">
        <v>3750</v>
      </c>
      <c r="K2872" s="13">
        <f>IFERROR($H2872/$I2872,"")</f>
        <v/>
      </c>
      <c r="L2872" s="13" t="n">
        <v>500000</v>
      </c>
      <c r="N2872" t="inlineStr">
        <is>
          <t>No</t>
        </is>
      </c>
      <c r="O2872" t="inlineStr">
        <is>
          <t>Not stated</t>
        </is>
      </c>
      <c r="Q2872" s="9" t="inlineStr">
        <is>
          <t>https://grantcue.com/foundations/paul-f-and-virginia-j-engler-fndn-752356449</t>
        </is>
      </c>
    </row>
    <row r="2873">
      <c r="A2873">
        <f>IF($E2873=$E2872,$A2872+1,1)</f>
        <v/>
      </c>
      <c r="B2873" t="inlineStr">
        <is>
          <t>JORDAN FAMILY FOUNDATION</t>
        </is>
      </c>
      <c r="C2873" t="inlineStr">
        <is>
          <t>75-2486085</t>
        </is>
      </c>
      <c r="D2873" t="inlineStr">
        <is>
          <t>Texas</t>
        </is>
      </c>
      <c r="E2873" t="inlineStr">
        <is>
          <t>TX</t>
        </is>
      </c>
      <c r="F2873" t="n">
        <v>2025</v>
      </c>
      <c r="G2873" t="n">
        <v>2</v>
      </c>
      <c r="H2873" s="13" t="n">
        <v>1010000</v>
      </c>
      <c r="I2873" s="12" t="n">
        <v>14</v>
      </c>
      <c r="J2873" s="13" t="n">
        <v>25000</v>
      </c>
      <c r="K2873" s="13">
        <f>IFERROR($H2873/$I2873,"")</f>
        <v/>
      </c>
      <c r="L2873" s="13" t="n">
        <v>600000</v>
      </c>
      <c r="N2873" t="inlineStr">
        <is>
          <t>No</t>
        </is>
      </c>
      <c r="O2873" t="inlineStr">
        <is>
          <t>Not stated</t>
        </is>
      </c>
      <c r="Q2873" s="9" t="inlineStr">
        <is>
          <t>https://grantcue.com/foundations/jordan-family-foundation-752486085</t>
        </is>
      </c>
    </row>
    <row r="2874">
      <c r="A2874">
        <f>IF($E2874=$E2873,$A2873+1,1)</f>
        <v/>
      </c>
      <c r="B2874" t="inlineStr">
        <is>
          <t>MERRICK FOUNDATION</t>
        </is>
      </c>
      <c r="C2874" t="inlineStr">
        <is>
          <t>46-0957284</t>
        </is>
      </c>
      <c r="D2874" t="inlineStr">
        <is>
          <t>Texas</t>
        </is>
      </c>
      <c r="E2874" t="inlineStr">
        <is>
          <t>TX</t>
        </is>
      </c>
      <c r="F2874" t="n">
        <v>2025</v>
      </c>
      <c r="G2874" t="n">
        <v>2</v>
      </c>
      <c r="H2874" s="13" t="n">
        <v>1008250</v>
      </c>
      <c r="I2874" s="12" t="n">
        <v>43</v>
      </c>
      <c r="J2874" s="13" t="n">
        <v>10000</v>
      </c>
      <c r="K2874" s="13">
        <f>IFERROR($H2874/$I2874,"")</f>
        <v/>
      </c>
      <c r="L2874" s="13" t="n">
        <v>125000</v>
      </c>
      <c r="M2874" t="inlineStr">
        <is>
          <t>CO, NY, NC</t>
        </is>
      </c>
      <c r="N2874" t="inlineStr">
        <is>
          <t>Yes</t>
        </is>
      </c>
      <c r="O2874" t="inlineStr">
        <is>
          <t>Yes</t>
        </is>
      </c>
      <c r="Q2874" s="9" t="inlineStr">
        <is>
          <t>https://grantcue.com/foundations/merrick-foundation-460957284</t>
        </is>
      </c>
    </row>
    <row r="2875">
      <c r="A2875">
        <f>IF($E2875=$E2874,$A2874+1,1)</f>
        <v/>
      </c>
      <c r="B2875" t="inlineStr">
        <is>
          <t>H FORT FLOWERS FOUNDATION</t>
        </is>
      </c>
      <c r="C2875" t="inlineStr">
        <is>
          <t>34-6513672</t>
        </is>
      </c>
      <c r="D2875" t="inlineStr">
        <is>
          <t>Texas</t>
        </is>
      </c>
      <c r="E2875" t="inlineStr">
        <is>
          <t>TX</t>
        </is>
      </c>
      <c r="F2875" t="n">
        <v>2025</v>
      </c>
      <c r="G2875" t="n">
        <v>2</v>
      </c>
      <c r="H2875" s="13" t="n">
        <v>1007400</v>
      </c>
      <c r="I2875" s="12" t="n">
        <v>211</v>
      </c>
      <c r="J2875" s="13" t="n">
        <v>2000</v>
      </c>
      <c r="K2875" s="13">
        <f>IFERROR($H2875/$I2875,"")</f>
        <v/>
      </c>
      <c r="L2875" s="13" t="n">
        <v>66000</v>
      </c>
      <c r="M2875" t="inlineStr">
        <is>
          <t>OH, GA, WY</t>
        </is>
      </c>
      <c r="N2875" t="inlineStr">
        <is>
          <t>Yes</t>
        </is>
      </c>
      <c r="O2875" t="inlineStr">
        <is>
          <t>Yes</t>
        </is>
      </c>
      <c r="Q2875" s="9" t="inlineStr">
        <is>
          <t>https://grantcue.com/foundations/h-fort-flowers-foundation-346513672</t>
        </is>
      </c>
    </row>
    <row r="2876">
      <c r="A2876">
        <f>IF($E2876=$E2875,$A2875+1,1)</f>
        <v/>
      </c>
      <c r="B2876" t="inlineStr">
        <is>
          <t>THE POSTL FAMILY FOUNDATION</t>
        </is>
      </c>
      <c r="C2876" t="inlineStr">
        <is>
          <t>14-1856946</t>
        </is>
      </c>
      <c r="D2876" t="inlineStr">
        <is>
          <t>Texas</t>
        </is>
      </c>
      <c r="E2876" t="inlineStr">
        <is>
          <t>TX</t>
        </is>
      </c>
      <c r="F2876" t="n">
        <v>2025</v>
      </c>
      <c r="G2876" t="n">
        <v>2</v>
      </c>
      <c r="H2876" s="13" t="n">
        <v>1004200</v>
      </c>
      <c r="I2876" s="12" t="n">
        <v>27</v>
      </c>
      <c r="J2876" s="13" t="n">
        <v>22950</v>
      </c>
      <c r="K2876" s="13">
        <f>IFERROR($H2876/$I2876,"")</f>
        <v/>
      </c>
      <c r="L2876" s="13" t="n">
        <v>200000</v>
      </c>
      <c r="N2876" t="inlineStr">
        <is>
          <t>No</t>
        </is>
      </c>
      <c r="O2876" t="inlineStr">
        <is>
          <t>Not stated</t>
        </is>
      </c>
      <c r="Q2876" s="9" t="inlineStr">
        <is>
          <t>https://grantcue.com/foundations/the-postl-family-foundation-141856946</t>
        </is>
      </c>
    </row>
    <row r="2877">
      <c r="A2877">
        <f>IF($E2877=$E2876,$A2876+1,1)</f>
        <v/>
      </c>
      <c r="B2877" t="inlineStr">
        <is>
          <t>THE PAULINE AND AUSTIN NEUHOFF FOUNDATION</t>
        </is>
      </c>
      <c r="C2877" t="inlineStr">
        <is>
          <t>73-1645131</t>
        </is>
      </c>
      <c r="D2877" t="inlineStr">
        <is>
          <t>Texas</t>
        </is>
      </c>
      <c r="E2877" t="inlineStr">
        <is>
          <t>TX</t>
        </is>
      </c>
      <c r="F2877" t="n">
        <v>2025</v>
      </c>
      <c r="G2877" t="n">
        <v>2</v>
      </c>
      <c r="H2877" s="13" t="n">
        <v>1001286</v>
      </c>
      <c r="I2877" s="12" t="n">
        <v>50</v>
      </c>
      <c r="J2877" s="13" t="n">
        <v>5000</v>
      </c>
      <c r="K2877" s="13">
        <f>IFERROR($H2877/$I2877,"")</f>
        <v/>
      </c>
      <c r="L2877" s="13" t="n">
        <v>180000</v>
      </c>
      <c r="M2877" t="inlineStr">
        <is>
          <t>AZ, FL, VA</t>
        </is>
      </c>
      <c r="N2877" t="inlineStr">
        <is>
          <t>No</t>
        </is>
      </c>
      <c r="O2877" t="inlineStr">
        <is>
          <t>Not stated</t>
        </is>
      </c>
      <c r="Q2877" s="9" t="inlineStr">
        <is>
          <t>https://grantcue.com/foundations/the-pauline-and-austin-neuhoff-foundation-731645131</t>
        </is>
      </c>
    </row>
    <row r="2878">
      <c r="A2878">
        <f>IF($E2878=$E2877,$A2877+1,1)</f>
        <v/>
      </c>
      <c r="B2878" t="inlineStr">
        <is>
          <t>HUSKY OWL FOUNDATION</t>
        </is>
      </c>
      <c r="C2878" t="inlineStr">
        <is>
          <t>85-1699611</t>
        </is>
      </c>
      <c r="D2878" t="inlineStr">
        <is>
          <t>Texas</t>
        </is>
      </c>
      <c r="E2878" t="inlineStr">
        <is>
          <t>TX</t>
        </is>
      </c>
      <c r="F2878" t="n">
        <v>2024</v>
      </c>
      <c r="G2878" t="n">
        <v>1</v>
      </c>
      <c r="H2878" s="13" t="n">
        <v>1001000</v>
      </c>
      <c r="I2878" s="12" t="n">
        <v>10</v>
      </c>
      <c r="J2878" s="13" t="n">
        <v>97500</v>
      </c>
      <c r="K2878" s="13">
        <f>IFERROR($H2878/$I2878,"")</f>
        <v/>
      </c>
      <c r="L2878" s="13" t="n">
        <v>256000</v>
      </c>
      <c r="M2878" t="inlineStr">
        <is>
          <t>PA, UT, TN</t>
        </is>
      </c>
      <c r="N2878" t="inlineStr">
        <is>
          <t>Yes</t>
        </is>
      </c>
      <c r="O2878" t="inlineStr">
        <is>
          <t>Not stated</t>
        </is>
      </c>
      <c r="Q2878" s="9" t="inlineStr">
        <is>
          <t>https://grantcue.com/foundations/husky-owl-foundation-851699611</t>
        </is>
      </c>
    </row>
    <row r="2879">
      <c r="A2879">
        <f>IF($E2879=$E2878,$A2878+1,1)</f>
        <v/>
      </c>
      <c r="B2879" t="inlineStr">
        <is>
          <t>AllianceTexas Foundation</t>
        </is>
      </c>
      <c r="C2879" t="inlineStr">
        <is>
          <t>82-2871055</t>
        </is>
      </c>
      <c r="D2879" t="inlineStr">
        <is>
          <t>Texas</t>
        </is>
      </c>
      <c r="E2879" t="inlineStr">
        <is>
          <t>TX</t>
        </is>
      </c>
      <c r="F2879" t="n">
        <v>2024</v>
      </c>
      <c r="G2879" t="n">
        <v>1</v>
      </c>
      <c r="H2879" s="13" t="n">
        <v>1000379</v>
      </c>
      <c r="I2879" s="12" t="n">
        <v>23</v>
      </c>
      <c r="J2879" s="13" t="n">
        <v>14000</v>
      </c>
      <c r="K2879" s="13">
        <f>IFERROR($H2879/$I2879,"")</f>
        <v/>
      </c>
      <c r="L2879" s="13" t="n">
        <v>300000</v>
      </c>
      <c r="M2879" t="inlineStr">
        <is>
          <t>CO, MD, TN</t>
        </is>
      </c>
      <c r="N2879" t="inlineStr">
        <is>
          <t>No</t>
        </is>
      </c>
      <c r="O2879" t="inlineStr">
        <is>
          <t>Not stated</t>
        </is>
      </c>
      <c r="Q2879" s="9" t="inlineStr">
        <is>
          <t>https://grantcue.com/foundations/alliancetexas-foundation-822871055</t>
        </is>
      </c>
    </row>
    <row r="2880">
      <c r="A2880">
        <f>IF($E2880=$E2879,$A2879+1,1)</f>
        <v/>
      </c>
      <c r="B2880" t="inlineStr">
        <is>
          <t>WAL-MART FOUNDATION</t>
        </is>
      </c>
      <c r="C2880" t="inlineStr">
        <is>
          <t>20-5639919</t>
        </is>
      </c>
      <c r="D2880" t="inlineStr">
        <is>
          <t>Virginia</t>
        </is>
      </c>
      <c r="E2880" t="inlineStr">
        <is>
          <t>VA</t>
        </is>
      </c>
      <c r="F2880" t="n">
        <v>2024</v>
      </c>
      <c r="G2880" t="n">
        <v>1</v>
      </c>
      <c r="H2880" s="13" t="n">
        <v>113900369</v>
      </c>
      <c r="I2880" s="12" t="n">
        <v>144</v>
      </c>
      <c r="J2880" s="13" t="n">
        <v>430000</v>
      </c>
      <c r="K2880" s="13">
        <f>IFERROR($H2880/$I2880,"")</f>
        <v/>
      </c>
      <c r="L2880" s="13" t="n">
        <v>8510199</v>
      </c>
      <c r="M2880" t="inlineStr">
        <is>
          <t>DC, AR, NY</t>
        </is>
      </c>
      <c r="N2880" t="inlineStr">
        <is>
          <t>Yes</t>
        </is>
      </c>
      <c r="O2880" t="inlineStr">
        <is>
          <t>Yes</t>
        </is>
      </c>
      <c r="P2880" s="9" t="inlineStr">
        <is>
          <t>https://www.walmart.org/how-we-give</t>
        </is>
      </c>
      <c r="Q2880" s="9" t="inlineStr">
        <is>
          <t>https://grantcue.com/foundations/wal-mart-foundation-205639919</t>
        </is>
      </c>
    </row>
    <row r="2881">
      <c r="A2881">
        <f>IF($E2881=$E2880,$A2880+1,1)</f>
        <v/>
      </c>
      <c r="B2881" t="inlineStr">
        <is>
          <t>DIANA DAVIS SPENCER FOUNDATION INC</t>
        </is>
      </c>
      <c r="C2881" t="inlineStr">
        <is>
          <t>20-3672969</t>
        </is>
      </c>
      <c r="D2881" t="inlineStr">
        <is>
          <t>Virginia</t>
        </is>
      </c>
      <c r="E2881" t="inlineStr">
        <is>
          <t>VA</t>
        </is>
      </c>
      <c r="F2881" t="n">
        <v>2024</v>
      </c>
      <c r="G2881" t="n">
        <v>1</v>
      </c>
      <c r="H2881" s="13" t="n">
        <v>79892000</v>
      </c>
      <c r="I2881" s="12" t="n">
        <v>138</v>
      </c>
      <c r="J2881" s="13" t="n">
        <v>187500</v>
      </c>
      <c r="K2881" s="13">
        <f>IFERROR($H2881/$I2881,"")</f>
        <v/>
      </c>
      <c r="L2881" s="13" t="n">
        <v>5000000</v>
      </c>
      <c r="M2881" t="inlineStr">
        <is>
          <t>DC, TX, MI</t>
        </is>
      </c>
      <c r="N2881" t="inlineStr">
        <is>
          <t>No</t>
        </is>
      </c>
      <c r="O2881" t="inlineStr">
        <is>
          <t>Not stated</t>
        </is>
      </c>
      <c r="Q2881" s="9" t="inlineStr">
        <is>
          <t>https://grantcue.com/foundations/diana-davis-spencer-foundation-inc-203672969</t>
        </is>
      </c>
    </row>
    <row r="2882">
      <c r="A2882">
        <f>IF($E2882=$E2881,$A2881+1,1)</f>
        <v/>
      </c>
      <c r="B2882" t="inlineStr">
        <is>
          <t>BHP FOUNDATION</t>
        </is>
      </c>
      <c r="C2882" t="inlineStr">
        <is>
          <t>61-1714573</t>
        </is>
      </c>
      <c r="D2882" t="inlineStr">
        <is>
          <t>Virginia</t>
        </is>
      </c>
      <c r="E2882" t="inlineStr">
        <is>
          <t>VA</t>
        </is>
      </c>
      <c r="F2882" t="n">
        <v>2024</v>
      </c>
      <c r="G2882" t="n">
        <v>1</v>
      </c>
      <c r="H2882" s="13" t="n">
        <v>75642509</v>
      </c>
      <c r="I2882" s="12" t="n">
        <v>51</v>
      </c>
      <c r="J2882" s="13" t="n">
        <v>669784</v>
      </c>
      <c r="K2882" s="13">
        <f>IFERROR($H2882/$I2882,"")</f>
        <v/>
      </c>
      <c r="L2882" s="13" t="n">
        <v>11483513</v>
      </c>
      <c r="M2882" t="inlineStr">
        <is>
          <t>AUSTRALIAN CAPITA, NEW SOUTH WALES, QUEENSLAND</t>
        </is>
      </c>
      <c r="N2882" t="inlineStr">
        <is>
          <t>No</t>
        </is>
      </c>
      <c r="O2882" t="inlineStr">
        <is>
          <t>Not stated</t>
        </is>
      </c>
      <c r="Q2882" s="9" t="inlineStr">
        <is>
          <t>https://grantcue.com/foundations/bhp-foundation-611714573</t>
        </is>
      </c>
    </row>
    <row r="2883">
      <c r="A2883">
        <f>IF($E2883=$E2882,$A2882+1,1)</f>
        <v/>
      </c>
      <c r="B2883" t="inlineStr">
        <is>
          <t>RED GATES FOUNDATION</t>
        </is>
      </c>
      <c r="C2883" t="inlineStr">
        <is>
          <t>30-1201296</t>
        </is>
      </c>
      <c r="D2883" t="inlineStr">
        <is>
          <t>Virginia</t>
        </is>
      </c>
      <c r="E2883" t="inlineStr">
        <is>
          <t>VA</t>
        </is>
      </c>
      <c r="F2883" t="n">
        <v>2024</v>
      </c>
      <c r="G2883" t="n">
        <v>1</v>
      </c>
      <c r="H2883" s="13" t="n">
        <v>67338685</v>
      </c>
      <c r="I2883" s="12" t="n">
        <v>33</v>
      </c>
      <c r="J2883" s="13" t="n">
        <v>400000</v>
      </c>
      <c r="K2883" s="13">
        <f>IFERROR($H2883/$I2883,"")</f>
        <v/>
      </c>
      <c r="L2883" s="13" t="n">
        <v>20840729</v>
      </c>
      <c r="M2883" t="inlineStr">
        <is>
          <t>MO, TN, SC</t>
        </is>
      </c>
      <c r="N2883" t="inlineStr">
        <is>
          <t>No</t>
        </is>
      </c>
      <c r="O2883" t="inlineStr">
        <is>
          <t>Not stated</t>
        </is>
      </c>
      <c r="Q2883" s="9" t="inlineStr">
        <is>
          <t>https://grantcue.com/foundations/red-gates-foundation-301201296</t>
        </is>
      </c>
    </row>
    <row r="2884">
      <c r="A2884">
        <f>IF($E2884=$E2883,$A2883+1,1)</f>
        <v/>
      </c>
      <c r="B2884" t="inlineStr">
        <is>
          <t>CITI FOUNDATION</t>
        </is>
      </c>
      <c r="C2884" t="inlineStr">
        <is>
          <t>13-3781879</t>
        </is>
      </c>
      <c r="D2884" t="inlineStr">
        <is>
          <t>Virginia</t>
        </is>
      </c>
      <c r="E2884" t="inlineStr">
        <is>
          <t>VA</t>
        </is>
      </c>
      <c r="F2884" t="n">
        <v>2024</v>
      </c>
      <c r="G2884" t="n">
        <v>1</v>
      </c>
      <c r="H2884" s="13" t="n">
        <v>66880000</v>
      </c>
      <c r="I2884" s="12" t="n">
        <v>145</v>
      </c>
      <c r="J2884" s="13" t="n">
        <v>400000</v>
      </c>
      <c r="K2884" s="13">
        <f>IFERROR($H2884/$I2884,"")</f>
        <v/>
      </c>
      <c r="L2884" s="13" t="n">
        <v>3750000</v>
      </c>
      <c r="M2884" t="inlineStr">
        <is>
          <t>NY, CA, DC</t>
        </is>
      </c>
      <c r="N2884" t="inlineStr">
        <is>
          <t>No</t>
        </is>
      </c>
      <c r="O2884" t="inlineStr">
        <is>
          <t>Not stated</t>
        </is>
      </c>
      <c r="Q2884" s="9" t="inlineStr">
        <is>
          <t>https://grantcue.com/foundations/citi-foundation-133781879</t>
        </is>
      </c>
    </row>
    <row r="2885">
      <c r="A2885">
        <f>IF($E2885=$E2884,$A2884+1,1)</f>
        <v/>
      </c>
      <c r="B2885" t="inlineStr">
        <is>
          <t>CHARLES KOCH FOUNDATION</t>
        </is>
      </c>
      <c r="C2885" t="inlineStr">
        <is>
          <t>48-0918408</t>
        </is>
      </c>
      <c r="D2885" t="inlineStr">
        <is>
          <t>Virginia</t>
        </is>
      </c>
      <c r="E2885" t="inlineStr">
        <is>
          <t>VA</t>
        </is>
      </c>
      <c r="F2885" t="n">
        <v>2024</v>
      </c>
      <c r="G2885" t="n">
        <v>1</v>
      </c>
      <c r="H2885" s="13" t="n">
        <v>64073452</v>
      </c>
      <c r="I2885" s="12" t="n">
        <v>93</v>
      </c>
      <c r="J2885" s="13" t="n">
        <v>250000</v>
      </c>
      <c r="K2885" s="13">
        <f>IFERROR($H2885/$I2885,"")</f>
        <v/>
      </c>
      <c r="L2885" s="13" t="n">
        <v>23675637</v>
      </c>
      <c r="M2885" t="inlineStr">
        <is>
          <t>NY, ND, MA</t>
        </is>
      </c>
      <c r="N2885" t="inlineStr">
        <is>
          <t>Yes</t>
        </is>
      </c>
      <c r="O2885" t="inlineStr">
        <is>
          <t>Not stated</t>
        </is>
      </c>
      <c r="P2885" s="9" t="inlineStr">
        <is>
          <t>https://www.charleskochfoundation.org/</t>
        </is>
      </c>
      <c r="Q2885" s="9" t="inlineStr">
        <is>
          <t>https://grantcue.com/foundations/charles-koch-foundation-480918408</t>
        </is>
      </c>
    </row>
    <row r="2886">
      <c r="A2886">
        <f>IF($E2886=$E2885,$A2885+1,1)</f>
        <v/>
      </c>
      <c r="B2886" t="inlineStr">
        <is>
          <t>JACK KENT COOKE FOUNDATION</t>
        </is>
      </c>
      <c r="C2886" t="inlineStr">
        <is>
          <t>54-1896244</t>
        </is>
      </c>
      <c r="D2886" t="inlineStr">
        <is>
          <t>Virginia</t>
        </is>
      </c>
      <c r="E2886" t="inlineStr">
        <is>
          <t>VA</t>
        </is>
      </c>
      <c r="F2886" t="n">
        <v>2024</v>
      </c>
      <c r="G2886" t="n">
        <v>2</v>
      </c>
      <c r="H2886" s="13" t="n">
        <v>49495707</v>
      </c>
      <c r="I2886" s="12" t="n">
        <v>2838</v>
      </c>
      <c r="J2886" s="13" t="n">
        <v>7702</v>
      </c>
      <c r="K2886" s="13">
        <f>IFERROR($H2886/$I2886,"")</f>
        <v/>
      </c>
      <c r="L2886" s="13" t="n">
        <v>1000000</v>
      </c>
      <c r="M2886" t="inlineStr">
        <is>
          <t>MO, NY, DC</t>
        </is>
      </c>
      <c r="N2886" t="inlineStr">
        <is>
          <t>Yes</t>
        </is>
      </c>
      <c r="O2886" t="inlineStr">
        <is>
          <t>Yes</t>
        </is>
      </c>
      <c r="P2886" s="9" t="inlineStr">
        <is>
          <t>https://www.jkcf.org/</t>
        </is>
      </c>
      <c r="Q2886" s="9" t="inlineStr">
        <is>
          <t>https://grantcue.com/foundations/jack-kent-cooke-foundation-541896244</t>
        </is>
      </c>
    </row>
    <row r="2887">
      <c r="A2887">
        <f>IF($E2887=$E2886,$A2886+1,1)</f>
        <v/>
      </c>
      <c r="B2887" t="inlineStr">
        <is>
          <t>THE ENDEAVOUR LEGACY FOUNDATION</t>
        </is>
      </c>
      <c r="C2887" t="inlineStr">
        <is>
          <t>83-1934407</t>
        </is>
      </c>
      <c r="D2887" t="inlineStr">
        <is>
          <t>Virginia</t>
        </is>
      </c>
      <c r="E2887" t="inlineStr">
        <is>
          <t>VA</t>
        </is>
      </c>
      <c r="F2887" t="n">
        <v>2024</v>
      </c>
      <c r="G2887" t="n">
        <v>1</v>
      </c>
      <c r="H2887" s="13" t="n">
        <v>38816000</v>
      </c>
      <c r="I2887" s="12" t="n">
        <v>14</v>
      </c>
      <c r="J2887" s="13" t="n">
        <v>583000</v>
      </c>
      <c r="K2887" s="13">
        <f>IFERROR($H2887/$I2887,"")</f>
        <v/>
      </c>
      <c r="L2887" s="13" t="n">
        <v>10000000</v>
      </c>
      <c r="N2887" t="inlineStr">
        <is>
          <t>No</t>
        </is>
      </c>
      <c r="O2887" t="inlineStr">
        <is>
          <t>Not stated</t>
        </is>
      </c>
      <c r="Q2887" s="9" t="inlineStr">
        <is>
          <t>https://grantcue.com/foundations/the-endeavour-legacy-foundation-831934407</t>
        </is>
      </c>
    </row>
    <row r="2888">
      <c r="A2888">
        <f>IF($E2888=$E2887,$A2887+1,1)</f>
        <v/>
      </c>
      <c r="B2888" t="inlineStr">
        <is>
          <t>PEPSICO FOUNDATION INC</t>
        </is>
      </c>
      <c r="C2888" t="inlineStr">
        <is>
          <t>13-6163174</t>
        </is>
      </c>
      <c r="D2888" t="inlineStr">
        <is>
          <t>Virginia</t>
        </is>
      </c>
      <c r="E2888" t="inlineStr">
        <is>
          <t>VA</t>
        </is>
      </c>
      <c r="F2888" t="n">
        <v>2024</v>
      </c>
      <c r="G2888" t="n">
        <v>1</v>
      </c>
      <c r="H2888" s="13" t="n">
        <v>37584175</v>
      </c>
      <c r="I2888" s="12" t="n">
        <v>57</v>
      </c>
      <c r="J2888" s="13" t="n">
        <v>100000</v>
      </c>
      <c r="K2888" s="13">
        <f>IFERROR($H2888/$I2888,"")</f>
        <v/>
      </c>
      <c r="L2888" s="13" t="n">
        <v>14366928</v>
      </c>
      <c r="M2888" t="inlineStr">
        <is>
          <t>DC, MN, NY</t>
        </is>
      </c>
      <c r="N2888" t="inlineStr">
        <is>
          <t>No</t>
        </is>
      </c>
      <c r="O2888" t="inlineStr">
        <is>
          <t>Not stated</t>
        </is>
      </c>
      <c r="Q2888" s="9" t="inlineStr">
        <is>
          <t>https://grantcue.com/foundations/pepsico-foundation-inc-136163174</t>
        </is>
      </c>
    </row>
    <row r="2889">
      <c r="A2889">
        <f>IF($E2889=$E2888,$A2888+1,1)</f>
        <v/>
      </c>
      <c r="B2889" t="inlineStr">
        <is>
          <t>PATAGONIAORG</t>
        </is>
      </c>
      <c r="C2889" t="inlineStr">
        <is>
          <t>14-2004175</t>
        </is>
      </c>
      <c r="D2889" t="inlineStr">
        <is>
          <t>Virginia</t>
        </is>
      </c>
      <c r="E2889" t="inlineStr">
        <is>
          <t>VA</t>
        </is>
      </c>
      <c r="F2889" t="n">
        <v>2024</v>
      </c>
      <c r="G2889" t="n">
        <v>2</v>
      </c>
      <c r="H2889" s="13" t="n">
        <v>25882555</v>
      </c>
      <c r="I2889" s="12" t="n">
        <v>884</v>
      </c>
      <c r="J2889" s="13" t="n">
        <v>15000</v>
      </c>
      <c r="K2889" s="13">
        <f>IFERROR($H2889/$I2889,"")</f>
        <v/>
      </c>
      <c r="L2889" s="13" t="n">
        <v>5174555</v>
      </c>
      <c r="M2889" t="inlineStr">
        <is>
          <t>CA, BC, CO</t>
        </is>
      </c>
      <c r="N2889" t="inlineStr">
        <is>
          <t>No</t>
        </is>
      </c>
      <c r="O2889" t="inlineStr">
        <is>
          <t>Not stated</t>
        </is>
      </c>
      <c r="Q2889" s="9" t="inlineStr">
        <is>
          <t>https://grantcue.com/foundations/patagoniaorg-142004175</t>
        </is>
      </c>
    </row>
    <row r="2890">
      <c r="A2890">
        <f>IF($E2890=$E2889,$A2889+1,1)</f>
        <v/>
      </c>
      <c r="B2890" t="inlineStr">
        <is>
          <t>The Knobloch Family Foundation</t>
        </is>
      </c>
      <c r="C2890" t="inlineStr">
        <is>
          <t>76-0538135</t>
        </is>
      </c>
      <c r="D2890" t="inlineStr">
        <is>
          <t>Virginia</t>
        </is>
      </c>
      <c r="E2890" t="inlineStr">
        <is>
          <t>VA</t>
        </is>
      </c>
      <c r="F2890" t="n">
        <v>2024</v>
      </c>
      <c r="G2890" t="n">
        <v>1</v>
      </c>
      <c r="H2890" s="13" t="n">
        <v>23544548</v>
      </c>
      <c r="I2890" s="12" t="n">
        <v>77</v>
      </c>
      <c r="J2890" s="13" t="n">
        <v>175727</v>
      </c>
      <c r="K2890" s="13">
        <f>IFERROR($H2890/$I2890,"")</f>
        <v/>
      </c>
      <c r="L2890" s="13" t="n">
        <v>3000000</v>
      </c>
      <c r="M2890" t="inlineStr">
        <is>
          <t>NY, GA, MT</t>
        </is>
      </c>
      <c r="N2890" t="inlineStr">
        <is>
          <t>No</t>
        </is>
      </c>
      <c r="O2890" t="inlineStr">
        <is>
          <t>Not stated</t>
        </is>
      </c>
      <c r="Q2890" s="9" t="inlineStr">
        <is>
          <t>https://grantcue.com/foundations/the-knobloch-family-foundation-760538135</t>
        </is>
      </c>
    </row>
    <row r="2891">
      <c r="A2891">
        <f>IF($E2891=$E2890,$A2890+1,1)</f>
        <v/>
      </c>
      <c r="B2891" t="inlineStr">
        <is>
          <t>Barbara Brunckhorst Foundation</t>
        </is>
      </c>
      <c r="C2891" t="inlineStr">
        <is>
          <t>86-6502564</t>
        </is>
      </c>
      <c r="D2891" t="inlineStr">
        <is>
          <t>Virginia</t>
        </is>
      </c>
      <c r="E2891" t="inlineStr">
        <is>
          <t>VA</t>
        </is>
      </c>
      <c r="F2891" t="n">
        <v>2024</v>
      </c>
      <c r="G2891" t="n">
        <v>1</v>
      </c>
      <c r="H2891" s="13" t="n">
        <v>23220000</v>
      </c>
      <c r="I2891" s="12" t="n">
        <v>18</v>
      </c>
      <c r="J2891" s="13" t="n">
        <v>75000</v>
      </c>
      <c r="K2891" s="13">
        <f>IFERROR($H2891/$I2891,"")</f>
        <v/>
      </c>
      <c r="L2891" s="13" t="n">
        <v>22000000</v>
      </c>
      <c r="M2891" t="inlineStr">
        <is>
          <t>NY, NM, OR</t>
        </is>
      </c>
      <c r="N2891" t="inlineStr">
        <is>
          <t>No</t>
        </is>
      </c>
      <c r="O2891" t="inlineStr">
        <is>
          <t>Not stated</t>
        </is>
      </c>
      <c r="Q2891" s="9" t="inlineStr">
        <is>
          <t>https://grantcue.com/foundations/barbara-brunckhorst-foundation-866502564</t>
        </is>
      </c>
    </row>
    <row r="2892">
      <c r="A2892">
        <f>IF($E2892=$E2891,$A2891+1,1)</f>
        <v/>
      </c>
      <c r="B2892" t="inlineStr">
        <is>
          <t>ZOMA FOUNDATION INC</t>
        </is>
      </c>
      <c r="C2892" t="inlineStr">
        <is>
          <t>81-4630003</t>
        </is>
      </c>
      <c r="D2892" t="inlineStr">
        <is>
          <t>Virginia</t>
        </is>
      </c>
      <c r="E2892" t="inlineStr">
        <is>
          <t>VA</t>
        </is>
      </c>
      <c r="F2892" t="n">
        <v>2024</v>
      </c>
      <c r="G2892" t="n">
        <v>1</v>
      </c>
      <c r="H2892" s="13" t="n">
        <v>23027286</v>
      </c>
      <c r="I2892" s="12" t="n">
        <v>45</v>
      </c>
      <c r="J2892" s="13" t="n">
        <v>50000</v>
      </c>
      <c r="K2892" s="13">
        <f>IFERROR($H2892/$I2892,"")</f>
        <v/>
      </c>
      <c r="L2892" s="13" t="n">
        <v>9500000</v>
      </c>
      <c r="M2892" t="inlineStr">
        <is>
          <t>CO, DC, CA</t>
        </is>
      </c>
      <c r="N2892" t="inlineStr">
        <is>
          <t>No</t>
        </is>
      </c>
      <c r="O2892" t="inlineStr">
        <is>
          <t>Not stated</t>
        </is>
      </c>
      <c r="Q2892" s="9" t="inlineStr">
        <is>
          <t>https://grantcue.com/foundations/zoma-foundation-inc-814630003</t>
        </is>
      </c>
    </row>
    <row r="2893">
      <c r="A2893">
        <f>IF($E2893=$E2892,$A2892+1,1)</f>
        <v/>
      </c>
      <c r="B2893" t="inlineStr">
        <is>
          <t>Yum Brands Foundation Inc</t>
        </is>
      </c>
      <c r="C2893" t="inlineStr">
        <is>
          <t>61-1327140</t>
        </is>
      </c>
      <c r="D2893" t="inlineStr">
        <is>
          <t>Virginia</t>
        </is>
      </c>
      <c r="E2893" t="inlineStr">
        <is>
          <t>VA</t>
        </is>
      </c>
      <c r="F2893" t="n">
        <v>2025</v>
      </c>
      <c r="G2893" t="n">
        <v>2</v>
      </c>
      <c r="H2893" s="13" t="n">
        <v>22195244</v>
      </c>
      <c r="I2893" s="12" t="n">
        <v>97</v>
      </c>
      <c r="J2893" s="13" t="n">
        <v>10000</v>
      </c>
      <c r="K2893" s="13">
        <f>IFERROR($H2893/$I2893,"")</f>
        <v/>
      </c>
      <c r="L2893" s="13" t="n">
        <v>4308006</v>
      </c>
      <c r="M2893" t="inlineStr">
        <is>
          <t>FL, KY, OH</t>
        </is>
      </c>
      <c r="N2893" t="inlineStr">
        <is>
          <t>Yes</t>
        </is>
      </c>
      <c r="O2893" t="inlineStr">
        <is>
          <t>Not stated</t>
        </is>
      </c>
      <c r="Q2893" s="9" t="inlineStr">
        <is>
          <t>https://grantcue.com/foundations/yum-brands-foundation-inc-611327140</t>
        </is>
      </c>
    </row>
    <row r="2894">
      <c r="A2894">
        <f>IF($E2894=$E2893,$A2893+1,1)</f>
        <v/>
      </c>
      <c r="B2894" t="inlineStr">
        <is>
          <t>CVS FOUNDATION</t>
        </is>
      </c>
      <c r="C2894" t="inlineStr">
        <is>
          <t>22-3206973</t>
        </is>
      </c>
      <c r="D2894" t="inlineStr">
        <is>
          <t>Virginia</t>
        </is>
      </c>
      <c r="E2894" t="inlineStr">
        <is>
          <t>VA</t>
        </is>
      </c>
      <c r="F2894" t="n">
        <v>2024</v>
      </c>
      <c r="G2894" t="n">
        <v>1</v>
      </c>
      <c r="H2894" s="13" t="n">
        <v>21410990</v>
      </c>
      <c r="I2894" s="12" t="n">
        <v>778</v>
      </c>
      <c r="J2894" s="13" t="n">
        <v>1500</v>
      </c>
      <c r="K2894" s="13">
        <f>IFERROR($H2894/$I2894,"")</f>
        <v/>
      </c>
      <c r="L2894" s="13" t="n">
        <v>2460500</v>
      </c>
      <c r="M2894" t="inlineStr">
        <is>
          <t>MA, CT, RI</t>
        </is>
      </c>
      <c r="N2894" t="inlineStr">
        <is>
          <t>Yes</t>
        </is>
      </c>
      <c r="O2894" t="inlineStr">
        <is>
          <t>Yes</t>
        </is>
      </c>
      <c r="P2894" s="9" t="inlineStr">
        <is>
          <t>https://cvshealth.com/SOCIAL-RESPONSIBILITY</t>
        </is>
      </c>
      <c r="Q2894" s="9" t="inlineStr">
        <is>
          <t>https://grantcue.com/foundations/cvs-foundation-223206973</t>
        </is>
      </c>
    </row>
    <row r="2895">
      <c r="A2895">
        <f>IF($E2895=$E2894,$A2894+1,1)</f>
        <v/>
      </c>
      <c r="B2895" t="inlineStr">
        <is>
          <t>BOBOLINK FOUNDATION</t>
        </is>
      </c>
      <c r="C2895" t="inlineStr">
        <is>
          <t>94-2988627</t>
        </is>
      </c>
      <c r="D2895" t="inlineStr">
        <is>
          <t>Virginia</t>
        </is>
      </c>
      <c r="E2895" t="inlineStr">
        <is>
          <t>VA</t>
        </is>
      </c>
      <c r="F2895" t="n">
        <v>2024</v>
      </c>
      <c r="G2895" t="n">
        <v>1</v>
      </c>
      <c r="H2895" s="13" t="n">
        <v>19790736</v>
      </c>
      <c r="I2895" s="12" t="n">
        <v>44</v>
      </c>
      <c r="J2895" s="13" t="n">
        <v>30000</v>
      </c>
      <c r="K2895" s="13">
        <f>IFERROR($H2895/$I2895,"")</f>
        <v/>
      </c>
      <c r="L2895" s="13" t="n">
        <v>7000000</v>
      </c>
      <c r="M2895" t="inlineStr">
        <is>
          <t>TX, IL, MD</t>
        </is>
      </c>
      <c r="N2895" t="inlineStr">
        <is>
          <t>No</t>
        </is>
      </c>
      <c r="O2895" t="inlineStr">
        <is>
          <t>Not stated</t>
        </is>
      </c>
      <c r="Q2895" s="9" t="inlineStr">
        <is>
          <t>https://grantcue.com/foundations/bobolink-foundation-942988627</t>
        </is>
      </c>
    </row>
    <row r="2896">
      <c r="A2896">
        <f>IF($E2896=$E2895,$A2895+1,1)</f>
        <v/>
      </c>
      <c r="B2896" t="inlineStr">
        <is>
          <t>FAUQUIER HEALTH FOUNDATION DBA THE PATH FOUNDATION</t>
        </is>
      </c>
      <c r="C2896" t="inlineStr">
        <is>
          <t>30-0219424</t>
        </is>
      </c>
      <c r="D2896" t="inlineStr">
        <is>
          <t>Virginia</t>
        </is>
      </c>
      <c r="E2896" t="inlineStr">
        <is>
          <t>VA</t>
        </is>
      </c>
      <c r="F2896" t="n">
        <v>2024</v>
      </c>
      <c r="G2896" t="n">
        <v>2</v>
      </c>
      <c r="H2896" s="13" t="n">
        <v>17418038</v>
      </c>
      <c r="I2896" s="12" t="n">
        <v>700</v>
      </c>
      <c r="J2896" s="13" t="n">
        <v>10000</v>
      </c>
      <c r="K2896" s="13">
        <f>IFERROR($H2896/$I2896,"")</f>
        <v/>
      </c>
      <c r="L2896" s="13" t="n">
        <v>727000</v>
      </c>
      <c r="M2896" t="inlineStr">
        <is>
          <t>MD, CO, GA</t>
        </is>
      </c>
      <c r="N2896" t="inlineStr">
        <is>
          <t>Yes</t>
        </is>
      </c>
      <c r="O2896" t="inlineStr">
        <is>
          <t>Yes</t>
        </is>
      </c>
      <c r="P2896" s="9" t="inlineStr">
        <is>
          <t>https://www.pathforyou.org/</t>
        </is>
      </c>
      <c r="Q2896" s="9" t="inlineStr">
        <is>
          <t>https://grantcue.com/foundations/fauquier-health-foundation-dba-the-path-foundation-300219424</t>
        </is>
      </c>
    </row>
    <row r="2897">
      <c r="A2897">
        <f>IF($E2897=$E2896,$A2896+1,1)</f>
        <v/>
      </c>
      <c r="B2897" t="inlineStr">
        <is>
          <t>DOMINION ENERGY CHARITABLE FOUNDATION</t>
        </is>
      </c>
      <c r="C2897" t="inlineStr">
        <is>
          <t>47-2746460</t>
        </is>
      </c>
      <c r="D2897" t="inlineStr">
        <is>
          <t>Virginia</t>
        </is>
      </c>
      <c r="E2897" t="inlineStr">
        <is>
          <t>VA</t>
        </is>
      </c>
      <c r="F2897" t="n">
        <v>2024</v>
      </c>
      <c r="G2897" t="n">
        <v>1</v>
      </c>
      <c r="H2897" s="13" t="n">
        <v>16415801</v>
      </c>
      <c r="I2897" s="12" t="n">
        <v>773</v>
      </c>
      <c r="J2897" s="13" t="n">
        <v>5000</v>
      </c>
      <c r="K2897" s="13">
        <f>IFERROR($H2897/$I2897,"")</f>
        <v/>
      </c>
      <c r="L2897" s="13" t="n">
        <v>1000000</v>
      </c>
      <c r="M2897" t="inlineStr">
        <is>
          <t>UT, DE, SC</t>
        </is>
      </c>
      <c r="N2897" t="inlineStr">
        <is>
          <t>Yes</t>
        </is>
      </c>
      <c r="O2897" t="inlineStr">
        <is>
          <t>Yes</t>
        </is>
      </c>
      <c r="P2897" s="9" t="inlineStr">
        <is>
          <t>https://www.dominionenergy.com/about/our-company/charitable-foundation</t>
        </is>
      </c>
      <c r="Q2897" s="9" t="inlineStr">
        <is>
          <t>https://grantcue.com/foundations/dominion-energy-charitable-foundation-472746460</t>
        </is>
      </c>
    </row>
    <row r="2898">
      <c r="A2898">
        <f>IF($E2898=$E2897,$A2897+1,1)</f>
        <v/>
      </c>
      <c r="B2898" t="inlineStr">
        <is>
          <t>THE ALLBRITTON FOUNDATION</t>
        </is>
      </c>
      <c r="C2898" t="inlineStr">
        <is>
          <t>74-6051876</t>
        </is>
      </c>
      <c r="D2898" t="inlineStr">
        <is>
          <t>Virginia</t>
        </is>
      </c>
      <c r="E2898" t="inlineStr">
        <is>
          <t>VA</t>
        </is>
      </c>
      <c r="F2898" t="n">
        <v>2024</v>
      </c>
      <c r="G2898" t="n">
        <v>2</v>
      </c>
      <c r="H2898" s="13" t="n">
        <v>15957500</v>
      </c>
      <c r="I2898" s="12" t="n">
        <v>6</v>
      </c>
      <c r="J2898" s="13" t="n">
        <v>525000</v>
      </c>
      <c r="K2898" s="13">
        <f>IFERROR($H2898/$I2898,"")</f>
        <v/>
      </c>
      <c r="L2898" s="13" t="n">
        <v>10000000</v>
      </c>
      <c r="M2898" t="inlineStr">
        <is>
          <t>CT, TX, DC</t>
        </is>
      </c>
      <c r="N2898" t="inlineStr">
        <is>
          <t>Yes</t>
        </is>
      </c>
      <c r="O2898" t="inlineStr">
        <is>
          <t>Not stated</t>
        </is>
      </c>
      <c r="Q2898" s="9" t="inlineStr">
        <is>
          <t>https://grantcue.com/foundations/the-allbritton-foundation-746051876</t>
        </is>
      </c>
    </row>
    <row r="2899">
      <c r="A2899">
        <f>IF($E2899=$E2898,$A2898+1,1)</f>
        <v/>
      </c>
      <c r="B2899" t="inlineStr">
        <is>
          <t>GALASHIELS FUND LTD</t>
        </is>
      </c>
      <c r="C2899" t="inlineStr">
        <is>
          <t>94-3059858</t>
        </is>
      </c>
      <c r="D2899" t="inlineStr">
        <is>
          <t>Virginia</t>
        </is>
      </c>
      <c r="E2899" t="inlineStr">
        <is>
          <t>VA</t>
        </is>
      </c>
      <c r="F2899" t="n">
        <v>2024</v>
      </c>
      <c r="G2899" t="n">
        <v>1</v>
      </c>
      <c r="H2899" s="13" t="n">
        <v>15090250</v>
      </c>
      <c r="I2899" s="12" t="n">
        <v>12</v>
      </c>
      <c r="J2899" s="13" t="n">
        <v>1000000</v>
      </c>
      <c r="K2899" s="13">
        <f>IFERROR($H2899/$I2899,"")</f>
        <v/>
      </c>
      <c r="L2899" s="13" t="n">
        <v>5000000</v>
      </c>
      <c r="M2899" t="inlineStr">
        <is>
          <t>IL, CA, DC</t>
        </is>
      </c>
      <c r="N2899" t="inlineStr">
        <is>
          <t>No</t>
        </is>
      </c>
      <c r="O2899" t="inlineStr">
        <is>
          <t>Not stated</t>
        </is>
      </c>
      <c r="Q2899" s="9" t="inlineStr">
        <is>
          <t>https://grantcue.com/foundations/galashiels-fund-ltd-943059858</t>
        </is>
      </c>
    </row>
    <row r="2900">
      <c r="A2900">
        <f>IF($E2900=$E2899,$A2899+1,1)</f>
        <v/>
      </c>
      <c r="B2900" t="inlineStr">
        <is>
          <t>E Rhodes and Leona B Carpenter Foundation</t>
        </is>
      </c>
      <c r="C2900" t="inlineStr">
        <is>
          <t>51-0155772</t>
        </is>
      </c>
      <c r="D2900" t="inlineStr">
        <is>
          <t>Virginia</t>
        </is>
      </c>
      <c r="E2900" t="inlineStr">
        <is>
          <t>VA</t>
        </is>
      </c>
      <c r="F2900" t="n">
        <v>2024</v>
      </c>
      <c r="G2900" t="n">
        <v>1</v>
      </c>
      <c r="H2900" s="13" t="n">
        <v>14446726</v>
      </c>
      <c r="I2900" s="12" t="n">
        <v>310</v>
      </c>
      <c r="J2900" s="13" t="n">
        <v>30000</v>
      </c>
      <c r="K2900" s="13">
        <f>IFERROR($H2900/$I2900,"")</f>
        <v/>
      </c>
      <c r="L2900" s="13" t="n">
        <v>1000000</v>
      </c>
      <c r="M2900" t="inlineStr">
        <is>
          <t>MA, MD, NY</t>
        </is>
      </c>
      <c r="N2900" t="inlineStr">
        <is>
          <t>Yes</t>
        </is>
      </c>
      <c r="O2900" t="inlineStr">
        <is>
          <t>Yes</t>
        </is>
      </c>
      <c r="P2900" s="9" t="inlineStr">
        <is>
          <t>https://carpenterfoundation.us/</t>
        </is>
      </c>
      <c r="Q2900" s="9" t="inlineStr">
        <is>
          <t>https://grantcue.com/foundations/e-rhodes-and-leona-b-carpenter-foundation-510155772</t>
        </is>
      </c>
    </row>
    <row r="2901">
      <c r="A2901">
        <f>IF($E2901=$E2900,$A2900+1,1)</f>
        <v/>
      </c>
      <c r="B2901" t="inlineStr">
        <is>
          <t>MANNING FAMILY FOUNDATION</t>
        </is>
      </c>
      <c r="C2901" t="inlineStr">
        <is>
          <t>74-3054138</t>
        </is>
      </c>
      <c r="D2901" t="inlineStr">
        <is>
          <t>Virginia</t>
        </is>
      </c>
      <c r="E2901" t="inlineStr">
        <is>
          <t>VA</t>
        </is>
      </c>
      <c r="F2901" t="n">
        <v>2024</v>
      </c>
      <c r="G2901" t="n">
        <v>1</v>
      </c>
      <c r="H2901" s="13" t="n">
        <v>13517558</v>
      </c>
      <c r="I2901" s="12" t="n">
        <v>65</v>
      </c>
      <c r="J2901" s="13" t="n">
        <v>25000</v>
      </c>
      <c r="K2901" s="13">
        <f>IFERROR($H2901/$I2901,"")</f>
        <v/>
      </c>
      <c r="L2901" s="13" t="n">
        <v>4800000</v>
      </c>
      <c r="M2901" t="inlineStr">
        <is>
          <t>OH, NY, MA</t>
        </is>
      </c>
      <c r="N2901" t="inlineStr">
        <is>
          <t>Yes</t>
        </is>
      </c>
      <c r="O2901" t="inlineStr">
        <is>
          <t>Yes</t>
        </is>
      </c>
      <c r="P2901" s="9" t="inlineStr">
        <is>
          <t>https://themanningfamilyfoundation.org/</t>
        </is>
      </c>
      <c r="Q2901" s="9" t="inlineStr">
        <is>
          <t>https://grantcue.com/foundations/manning-family-foundation-743054138</t>
        </is>
      </c>
    </row>
    <row r="2902">
      <c r="A2902">
        <f>IF($E2902=$E2901,$A2901+1,1)</f>
        <v/>
      </c>
      <c r="B2902" t="inlineStr">
        <is>
          <t>THE VOLGENAU FOUNDATION</t>
        </is>
      </c>
      <c r="C2902" t="inlineStr">
        <is>
          <t>54-1738281</t>
        </is>
      </c>
      <c r="D2902" t="inlineStr">
        <is>
          <t>Virginia</t>
        </is>
      </c>
      <c r="E2902" t="inlineStr">
        <is>
          <t>VA</t>
        </is>
      </c>
      <c r="F2902" t="n">
        <v>2024</v>
      </c>
      <c r="G2902" t="n">
        <v>1</v>
      </c>
      <c r="H2902" s="13" t="n">
        <v>13446628</v>
      </c>
      <c r="I2902" s="12" t="n">
        <v>60</v>
      </c>
      <c r="J2902" s="13" t="n">
        <v>112500</v>
      </c>
      <c r="K2902" s="13">
        <f>IFERROR($H2902/$I2902,"")</f>
        <v/>
      </c>
      <c r="L2902" s="13" t="n">
        <v>4146628</v>
      </c>
      <c r="M2902" t="inlineStr">
        <is>
          <t>DC, CA, MT</t>
        </is>
      </c>
      <c r="N2902" t="inlineStr">
        <is>
          <t>No</t>
        </is>
      </c>
      <c r="O2902" t="inlineStr">
        <is>
          <t>Not stated</t>
        </is>
      </c>
      <c r="Q2902" s="9" t="inlineStr">
        <is>
          <t>https://grantcue.com/foundations/the-volgenau-foundation-541738281</t>
        </is>
      </c>
    </row>
    <row r="2903">
      <c r="A2903">
        <f>IF($E2903=$E2902,$A2902+1,1)</f>
        <v/>
      </c>
      <c r="B2903" t="inlineStr">
        <is>
          <t>INTERNATIONAL INSTITUTE OF ISLAMIC THOUGHT THE FAIRFAX INSTITUTE</t>
        </is>
      </c>
      <c r="C2903" t="inlineStr">
        <is>
          <t>23-2202414</t>
        </is>
      </c>
      <c r="D2903" t="inlineStr">
        <is>
          <t>Virginia</t>
        </is>
      </c>
      <c r="E2903" t="inlineStr">
        <is>
          <t>VA</t>
        </is>
      </c>
      <c r="F2903" t="n">
        <v>2024</v>
      </c>
      <c r="G2903" t="n">
        <v>3</v>
      </c>
      <c r="H2903" s="13" t="n">
        <v>12700196</v>
      </c>
      <c r="I2903" s="12" t="n">
        <v>37</v>
      </c>
      <c r="J2903" s="13" t="n">
        <v>50000</v>
      </c>
      <c r="K2903" s="13">
        <f>IFERROR($H2903/$I2903,"")</f>
        <v/>
      </c>
      <c r="L2903" s="13" t="n">
        <v>3000000</v>
      </c>
      <c r="M2903" t="inlineStr">
        <is>
          <t>OK, IN, MD</t>
        </is>
      </c>
      <c r="N2903" t="inlineStr">
        <is>
          <t>No</t>
        </is>
      </c>
      <c r="O2903" t="inlineStr">
        <is>
          <t>Not stated</t>
        </is>
      </c>
      <c r="Q2903" s="9" t="inlineStr">
        <is>
          <t>https://grantcue.com/foundations/international-institute-of-islamic-thought-the-fairfax-institute-232202414</t>
        </is>
      </c>
    </row>
    <row r="2904">
      <c r="A2904">
        <f>IF($E2904=$E2903,$A2903+1,1)</f>
        <v/>
      </c>
      <c r="B2904" t="inlineStr">
        <is>
          <t>MASSEY FAMILY FOUNDATION</t>
        </is>
      </c>
      <c r="C2904" t="inlineStr">
        <is>
          <t>54-6049049</t>
        </is>
      </c>
      <c r="D2904" t="inlineStr">
        <is>
          <t>Virginia</t>
        </is>
      </c>
      <c r="E2904" t="inlineStr">
        <is>
          <t>VA</t>
        </is>
      </c>
      <c r="F2904" t="n">
        <v>2024</v>
      </c>
      <c r="G2904" t="n">
        <v>3</v>
      </c>
      <c r="H2904" s="13" t="n">
        <v>12690000</v>
      </c>
      <c r="I2904" s="12" t="n">
        <v>230</v>
      </c>
      <c r="J2904" s="13" t="n">
        <v>30000</v>
      </c>
      <c r="K2904" s="13">
        <f>IFERROR($H2904/$I2904,"")</f>
        <v/>
      </c>
      <c r="L2904" s="13" t="n">
        <v>1000000</v>
      </c>
      <c r="M2904" t="inlineStr">
        <is>
          <t>WV, KY, CA</t>
        </is>
      </c>
      <c r="N2904" t="inlineStr">
        <is>
          <t>Yes</t>
        </is>
      </c>
      <c r="O2904" t="inlineStr">
        <is>
          <t>Not stated</t>
        </is>
      </c>
      <c r="Q2904" s="9" t="inlineStr">
        <is>
          <t>https://grantcue.com/foundations/massey-family-foundation-546049049</t>
        </is>
      </c>
    </row>
    <row r="2905">
      <c r="A2905">
        <f>IF($E2905=$E2904,$A2904+1,1)</f>
        <v/>
      </c>
      <c r="B2905" t="inlineStr">
        <is>
          <t>THE NORTHROP GRUMMAN FOUNDATION</t>
        </is>
      </c>
      <c r="C2905" t="inlineStr">
        <is>
          <t>95-6095343</t>
        </is>
      </c>
      <c r="D2905" t="inlineStr">
        <is>
          <t>Virginia</t>
        </is>
      </c>
      <c r="E2905" t="inlineStr">
        <is>
          <t>VA</t>
        </is>
      </c>
      <c r="F2905" t="n">
        <v>2024</v>
      </c>
      <c r="G2905" t="n">
        <v>1</v>
      </c>
      <c r="H2905" s="13" t="n">
        <v>12445139</v>
      </c>
      <c r="I2905" s="12" t="n">
        <v>1284</v>
      </c>
      <c r="J2905" s="13" t="n">
        <v>500</v>
      </c>
      <c r="K2905" s="13">
        <f>IFERROR($H2905/$I2905,"")</f>
        <v/>
      </c>
      <c r="L2905" s="13" t="n">
        <v>1000000</v>
      </c>
      <c r="M2905" t="inlineStr">
        <is>
          <t>CA, DC, FL</t>
        </is>
      </c>
      <c r="N2905" t="inlineStr">
        <is>
          <t>Yes</t>
        </is>
      </c>
      <c r="O2905" t="inlineStr">
        <is>
          <t>Yes</t>
        </is>
      </c>
      <c r="P2905" s="9" t="inlineStr">
        <is>
          <t>https://www.northropgrumman.com/</t>
        </is>
      </c>
      <c r="Q2905" s="9" t="inlineStr">
        <is>
          <t>https://grantcue.com/foundations/the-northrop-grumman-foundation-956095343</t>
        </is>
      </c>
    </row>
    <row r="2906">
      <c r="A2906">
        <f>IF($E2906=$E2905,$A2905+1,1)</f>
        <v/>
      </c>
      <c r="B2906" t="inlineStr">
        <is>
          <t>DANVILLE REGIONAL FOUNDATION</t>
        </is>
      </c>
      <c r="C2906" t="inlineStr">
        <is>
          <t>20-3319727</t>
        </is>
      </c>
      <c r="D2906" t="inlineStr">
        <is>
          <t>Virginia</t>
        </is>
      </c>
      <c r="E2906" t="inlineStr">
        <is>
          <t>VA</t>
        </is>
      </c>
      <c r="F2906" t="n">
        <v>2024</v>
      </c>
      <c r="G2906" t="n">
        <v>1</v>
      </c>
      <c r="H2906" s="13" t="n">
        <v>11242040</v>
      </c>
      <c r="I2906" s="12" t="n">
        <v>88</v>
      </c>
      <c r="J2906" s="13" t="n">
        <v>18559.5</v>
      </c>
      <c r="K2906" s="13">
        <f>IFERROR($H2906/$I2906,"")</f>
        <v/>
      </c>
      <c r="L2906" s="13" t="n">
        <v>3000000</v>
      </c>
      <c r="M2906" t="inlineStr">
        <is>
          <t>NC</t>
        </is>
      </c>
      <c r="N2906" t="inlineStr">
        <is>
          <t>Yes</t>
        </is>
      </c>
      <c r="O2906" t="inlineStr">
        <is>
          <t>Not stated</t>
        </is>
      </c>
      <c r="P2906" s="9" t="inlineStr">
        <is>
          <t>https://www.drfonline.org/</t>
        </is>
      </c>
      <c r="Q2906" s="9" t="inlineStr">
        <is>
          <t>https://grantcue.com/foundations/danville-regional-foundation-203319727</t>
        </is>
      </c>
    </row>
    <row r="2907">
      <c r="A2907">
        <f>IF($E2907=$E2906,$A2906+1,1)</f>
        <v/>
      </c>
      <c r="B2907" t="inlineStr">
        <is>
          <t>THE BATTEN FOUNDATION</t>
        </is>
      </c>
      <c r="C2907" t="inlineStr">
        <is>
          <t>54-1451569</t>
        </is>
      </c>
      <c r="D2907" t="inlineStr">
        <is>
          <t>Virginia</t>
        </is>
      </c>
      <c r="E2907" t="inlineStr">
        <is>
          <t>VA</t>
        </is>
      </c>
      <c r="F2907" t="n">
        <v>2024</v>
      </c>
      <c r="G2907" t="n">
        <v>1</v>
      </c>
      <c r="H2907" s="13" t="n">
        <v>10960000</v>
      </c>
      <c r="I2907" s="12" t="n">
        <v>6</v>
      </c>
      <c r="J2907" s="13" t="n">
        <v>1000000</v>
      </c>
      <c r="K2907" s="13">
        <f>IFERROR($H2907/$I2907,"")</f>
        <v/>
      </c>
      <c r="L2907" s="13" t="n">
        <v>6250000</v>
      </c>
      <c r="M2907" t="inlineStr">
        <is>
          <t>NY</t>
        </is>
      </c>
      <c r="N2907" t="inlineStr">
        <is>
          <t>No</t>
        </is>
      </c>
      <c r="O2907" t="inlineStr">
        <is>
          <t>Not stated</t>
        </is>
      </c>
      <c r="Q2907" s="9" t="inlineStr">
        <is>
          <t>https://grantcue.com/foundations/the-batten-foundation-c-o-jane-batten-541451569</t>
        </is>
      </c>
    </row>
    <row r="2908">
      <c r="A2908">
        <f>IF($E2908=$E2907,$A2907+1,1)</f>
        <v/>
      </c>
      <c r="B2908" t="inlineStr">
        <is>
          <t>NATIONAL HOUSING AND HEALTH CARE TRUST INC</t>
        </is>
      </c>
      <c r="C2908" t="inlineStr">
        <is>
          <t>76-0384006</t>
        </is>
      </c>
      <c r="D2908" t="inlineStr">
        <is>
          <t>Virginia</t>
        </is>
      </c>
      <c r="E2908" t="inlineStr">
        <is>
          <t>VA</t>
        </is>
      </c>
      <c r="F2908" t="n">
        <v>2024</v>
      </c>
      <c r="G2908" t="n">
        <v>1</v>
      </c>
      <c r="H2908" s="13" t="n">
        <v>10608000</v>
      </c>
      <c r="I2908" s="12" t="n">
        <v>5</v>
      </c>
      <c r="J2908" s="13" t="n">
        <v>50000</v>
      </c>
      <c r="K2908" s="13">
        <f>IFERROR($H2908/$I2908,"")</f>
        <v/>
      </c>
      <c r="L2908" s="13" t="n">
        <v>8500000</v>
      </c>
      <c r="M2908" t="inlineStr">
        <is>
          <t>TN, NJ, OH</t>
        </is>
      </c>
      <c r="N2908" t="inlineStr">
        <is>
          <t>No</t>
        </is>
      </c>
      <c r="O2908" t="inlineStr">
        <is>
          <t>Not stated</t>
        </is>
      </c>
      <c r="Q2908" s="9" t="inlineStr">
        <is>
          <t>https://grantcue.com/foundations/national-housing-and-health-care-trust-inc-760384006</t>
        </is>
      </c>
    </row>
    <row r="2909">
      <c r="A2909">
        <f>IF($E2909=$E2908,$A2908+1,1)</f>
        <v/>
      </c>
      <c r="B2909" t="inlineStr">
        <is>
          <t>EUGENE B CASEY FOUNDATION</t>
        </is>
      </c>
      <c r="C2909" t="inlineStr">
        <is>
          <t>52-6220316</t>
        </is>
      </c>
      <c r="D2909" t="inlineStr">
        <is>
          <t>Virginia</t>
        </is>
      </c>
      <c r="E2909" t="inlineStr">
        <is>
          <t>VA</t>
        </is>
      </c>
      <c r="F2909" t="n">
        <v>2024</v>
      </c>
      <c r="G2909" t="n">
        <v>2</v>
      </c>
      <c r="H2909" s="13" t="n">
        <v>10330674</v>
      </c>
      <c r="I2909" s="12" t="n">
        <v>69</v>
      </c>
      <c r="J2909" s="13" t="n">
        <v>50000</v>
      </c>
      <c r="K2909" s="13">
        <f>IFERROR($H2909/$I2909,"")</f>
        <v/>
      </c>
      <c r="L2909" s="13" t="n">
        <v>2000000</v>
      </c>
      <c r="M2909" t="inlineStr">
        <is>
          <t>MD, DC, AZ</t>
        </is>
      </c>
      <c r="N2909" t="inlineStr">
        <is>
          <t>No</t>
        </is>
      </c>
      <c r="O2909" t="inlineStr">
        <is>
          <t>Not stated</t>
        </is>
      </c>
      <c r="Q2909" s="9" t="inlineStr">
        <is>
          <t>https://grantcue.com/foundations/eugene-b-casey-foundation-526220316</t>
        </is>
      </c>
    </row>
    <row r="2910">
      <c r="A2910">
        <f>IF($E2910=$E2909,$A2909+1,1)</f>
        <v/>
      </c>
      <c r="B2910" t="inlineStr">
        <is>
          <t>THE JOSEPH AND ROBERT CORNELL MEMORIAL FOUNDATION</t>
        </is>
      </c>
      <c r="C2910" t="inlineStr">
        <is>
          <t>13-3097502</t>
        </is>
      </c>
      <c r="D2910" t="inlineStr">
        <is>
          <t>Virginia</t>
        </is>
      </c>
      <c r="E2910" t="inlineStr">
        <is>
          <t>VA</t>
        </is>
      </c>
      <c r="F2910" t="n">
        <v>2025</v>
      </c>
      <c r="G2910" t="n">
        <v>2</v>
      </c>
      <c r="H2910" s="13" t="n">
        <v>10229050</v>
      </c>
      <c r="I2910" s="12" t="n">
        <v>112</v>
      </c>
      <c r="J2910" s="13" t="n">
        <v>30000</v>
      </c>
      <c r="K2910" s="13">
        <f>IFERROR($H2910/$I2910,"")</f>
        <v/>
      </c>
      <c r="L2910" s="13" t="n">
        <v>1130000</v>
      </c>
      <c r="M2910" t="inlineStr">
        <is>
          <t>NY, MA, NM</t>
        </is>
      </c>
      <c r="N2910" t="inlineStr">
        <is>
          <t>No</t>
        </is>
      </c>
      <c r="O2910" t="inlineStr">
        <is>
          <t>Not stated</t>
        </is>
      </c>
      <c r="Q2910" s="9" t="inlineStr">
        <is>
          <t>https://grantcue.com/foundations/the-joseph-and-robert-cornell-memorial-foundation-133097502</t>
        </is>
      </c>
    </row>
    <row r="2911">
      <c r="A2911">
        <f>IF($E2911=$E2910,$A2910+1,1)</f>
        <v/>
      </c>
      <c r="B2911" t="inlineStr">
        <is>
          <t>THE VERTEX FOUNDATION INC</t>
        </is>
      </c>
      <c r="C2911" t="inlineStr">
        <is>
          <t>82-3101518</t>
        </is>
      </c>
      <c r="D2911" t="inlineStr">
        <is>
          <t>Virginia</t>
        </is>
      </c>
      <c r="E2911" t="inlineStr">
        <is>
          <t>VA</t>
        </is>
      </c>
      <c r="F2911" t="n">
        <v>2024</v>
      </c>
      <c r="G2911" t="n">
        <v>1</v>
      </c>
      <c r="H2911" s="13" t="n">
        <v>10005261</v>
      </c>
      <c r="I2911" s="12" t="n">
        <v>109</v>
      </c>
      <c r="J2911" s="13" t="n">
        <v>5000</v>
      </c>
      <c r="K2911" s="13">
        <f>IFERROR($H2911/$I2911,"")</f>
        <v/>
      </c>
      <c r="L2911" s="13" t="n">
        <v>5664271</v>
      </c>
      <c r="M2911" t="inlineStr">
        <is>
          <t>FL, MA, Devon</t>
        </is>
      </c>
      <c r="N2911" t="inlineStr">
        <is>
          <t>No</t>
        </is>
      </c>
      <c r="O2911" t="inlineStr">
        <is>
          <t>Not stated</t>
        </is>
      </c>
      <c r="Q2911" s="9" t="inlineStr">
        <is>
          <t>https://grantcue.com/foundations/the-vertex-foundation-inc-823101518</t>
        </is>
      </c>
    </row>
    <row r="2912">
      <c r="A2912">
        <f>IF($E2912=$E2911,$A2911+1,1)</f>
        <v/>
      </c>
      <c r="B2912" t="inlineStr">
        <is>
          <t>THE HITT FAMILY FOUNDATION INC</t>
        </is>
      </c>
      <c r="C2912" t="inlineStr">
        <is>
          <t>54-1963708</t>
        </is>
      </c>
      <c r="D2912" t="inlineStr">
        <is>
          <t>Virginia</t>
        </is>
      </c>
      <c r="E2912" t="inlineStr">
        <is>
          <t>VA</t>
        </is>
      </c>
      <c r="F2912" t="n">
        <v>2025</v>
      </c>
      <c r="G2912" t="n">
        <v>2</v>
      </c>
      <c r="H2912" s="13" t="n">
        <v>9861600</v>
      </c>
      <c r="I2912" s="12" t="n">
        <v>9</v>
      </c>
      <c r="J2912" s="13" t="n">
        <v>300000</v>
      </c>
      <c r="K2912" s="13">
        <f>IFERROR($H2912/$I2912,"")</f>
        <v/>
      </c>
      <c r="L2912" s="13" t="n">
        <v>5011600</v>
      </c>
      <c r="M2912" t="inlineStr">
        <is>
          <t>GA, PA</t>
        </is>
      </c>
      <c r="N2912" t="inlineStr">
        <is>
          <t>No</t>
        </is>
      </c>
      <c r="O2912" t="inlineStr">
        <is>
          <t>Not stated</t>
        </is>
      </c>
      <c r="Q2912" s="9" t="inlineStr">
        <is>
          <t>https://grantcue.com/foundations/the-hitt-family-foundation-inc-541963708</t>
        </is>
      </c>
    </row>
    <row r="2913">
      <c r="A2913">
        <f>IF($E2913=$E2912,$A2912+1,1)</f>
        <v/>
      </c>
      <c r="B2913" t="inlineStr">
        <is>
          <t>WILLIAM H TILLEY FAMILY FOUNDATION</t>
        </is>
      </c>
      <c r="C2913" t="inlineStr">
        <is>
          <t>95-4659623</t>
        </is>
      </c>
      <c r="D2913" t="inlineStr">
        <is>
          <t>Virginia</t>
        </is>
      </c>
      <c r="E2913" t="inlineStr">
        <is>
          <t>VA</t>
        </is>
      </c>
      <c r="F2913" t="n">
        <v>2024</v>
      </c>
      <c r="G2913" t="n">
        <v>1</v>
      </c>
      <c r="H2913" s="13" t="n">
        <v>9785264</v>
      </c>
      <c r="I2913" s="12" t="n">
        <v>8</v>
      </c>
      <c r="J2913" s="13" t="n">
        <v>43500</v>
      </c>
      <c r="K2913" s="13">
        <f>IFERROR($H2913/$I2913,"")</f>
        <v/>
      </c>
      <c r="L2913" s="13" t="n">
        <v>9214355</v>
      </c>
      <c r="M2913" t="inlineStr">
        <is>
          <t>CA</t>
        </is>
      </c>
      <c r="N2913" t="inlineStr">
        <is>
          <t>No</t>
        </is>
      </c>
      <c r="O2913" t="inlineStr">
        <is>
          <t>Not stated</t>
        </is>
      </c>
      <c r="Q2913" s="9" t="inlineStr">
        <is>
          <t>https://grantcue.com/foundations/william-h-tilley-family-foundation-954659623</t>
        </is>
      </c>
    </row>
    <row r="2914">
      <c r="A2914">
        <f>IF($E2914=$E2913,$A2913+1,1)</f>
        <v/>
      </c>
      <c r="B2914" t="inlineStr">
        <is>
          <t>WEISSBERG FOUNDATION</t>
        </is>
      </c>
      <c r="C2914" t="inlineStr">
        <is>
          <t>54-1475954</t>
        </is>
      </c>
      <c r="D2914" t="inlineStr">
        <is>
          <t>Virginia</t>
        </is>
      </c>
      <c r="E2914" t="inlineStr">
        <is>
          <t>VA</t>
        </is>
      </c>
      <c r="F2914" t="n">
        <v>2024</v>
      </c>
      <c r="G2914" t="n">
        <v>1</v>
      </c>
      <c r="H2914" s="13" t="n">
        <v>9621487</v>
      </c>
      <c r="I2914" s="12" t="n">
        <v>143</v>
      </c>
      <c r="J2914" s="13" t="n">
        <v>50000</v>
      </c>
      <c r="K2914" s="13">
        <f>IFERROR($H2914/$I2914,"")</f>
        <v/>
      </c>
      <c r="L2914" s="13" t="n">
        <v>460287</v>
      </c>
      <c r="M2914" t="inlineStr">
        <is>
          <t>DC, CA, TN</t>
        </is>
      </c>
      <c r="N2914" t="inlineStr">
        <is>
          <t>No</t>
        </is>
      </c>
      <c r="O2914" t="inlineStr">
        <is>
          <t>Not stated</t>
        </is>
      </c>
      <c r="Q2914" s="9" t="inlineStr">
        <is>
          <t>https://grantcue.com/foundations/weissberg-foundation-541475954</t>
        </is>
      </c>
    </row>
    <row r="2915">
      <c r="A2915">
        <f>IF($E2915=$E2914,$A2914+1,1)</f>
        <v/>
      </c>
      <c r="B2915" t="inlineStr">
        <is>
          <t>THE CITADEL FOUNDATION</t>
        </is>
      </c>
      <c r="C2915" t="inlineStr">
        <is>
          <t>36-4482467</t>
        </is>
      </c>
      <c r="D2915" t="inlineStr">
        <is>
          <t>Virginia</t>
        </is>
      </c>
      <c r="E2915" t="inlineStr">
        <is>
          <t>VA</t>
        </is>
      </c>
      <c r="F2915" t="n">
        <v>2025</v>
      </c>
      <c r="G2915" t="n">
        <v>2</v>
      </c>
      <c r="H2915" s="13" t="n">
        <v>9574779</v>
      </c>
      <c r="I2915" s="12" t="n">
        <v>169</v>
      </c>
      <c r="J2915" s="13" t="n">
        <v>15000</v>
      </c>
      <c r="K2915" s="13">
        <f>IFERROR($H2915/$I2915,"")</f>
        <v/>
      </c>
      <c r="L2915" s="13" t="n">
        <v>4500000</v>
      </c>
      <c r="M2915" t="inlineStr">
        <is>
          <t>FL, NY, MA</t>
        </is>
      </c>
      <c r="N2915" t="inlineStr">
        <is>
          <t>No</t>
        </is>
      </c>
      <c r="O2915" t="inlineStr">
        <is>
          <t>Not stated</t>
        </is>
      </c>
      <c r="Q2915" s="9" t="inlineStr">
        <is>
          <t>https://grantcue.com/foundations/the-citadel-foundation-364482467</t>
        </is>
      </c>
    </row>
    <row r="2916">
      <c r="A2916">
        <f>IF($E2916=$E2915,$A2915+1,1)</f>
        <v/>
      </c>
      <c r="B2916" t="inlineStr">
        <is>
          <t>THE MARY MORTON PARSONS FOUNDATION</t>
        </is>
      </c>
      <c r="C2916" t="inlineStr">
        <is>
          <t>54-1530891</t>
        </is>
      </c>
      <c r="D2916" t="inlineStr">
        <is>
          <t>Virginia</t>
        </is>
      </c>
      <c r="E2916" t="inlineStr">
        <is>
          <t>VA</t>
        </is>
      </c>
      <c r="F2916" t="n">
        <v>2024</v>
      </c>
      <c r="G2916" t="n">
        <v>1</v>
      </c>
      <c r="H2916" s="13" t="n">
        <v>9537000</v>
      </c>
      <c r="I2916" s="12" t="n">
        <v>71</v>
      </c>
      <c r="J2916" s="13" t="n">
        <v>50000</v>
      </c>
      <c r="K2916" s="13">
        <f>IFERROR($H2916/$I2916,"")</f>
        <v/>
      </c>
      <c r="L2916" s="13" t="n">
        <v>1000000</v>
      </c>
      <c r="M2916" t="inlineStr">
        <is>
          <t>MN, CT, ND</t>
        </is>
      </c>
      <c r="N2916" t="inlineStr">
        <is>
          <t>Yes</t>
        </is>
      </c>
      <c r="O2916" t="inlineStr">
        <is>
          <t>Not stated</t>
        </is>
      </c>
      <c r="P2916" s="9" t="inlineStr">
        <is>
          <t>https://www.mmparsonsfoundation.org/</t>
        </is>
      </c>
      <c r="Q2916" s="9" t="inlineStr">
        <is>
          <t>https://grantcue.com/foundations/the-mary-morton-parsons-foundation-541530891</t>
        </is>
      </c>
    </row>
    <row r="2917">
      <c r="A2917">
        <f>IF($E2917=$E2916,$A2916+1,1)</f>
        <v/>
      </c>
      <c r="B2917" t="inlineStr">
        <is>
          <t>PETER B AND ADELINE W RUFFIN FOUNDATION INC</t>
        </is>
      </c>
      <c r="C2917" t="inlineStr">
        <is>
          <t>13-6170484</t>
        </is>
      </c>
      <c r="D2917" t="inlineStr">
        <is>
          <t>Virginia</t>
        </is>
      </c>
      <c r="E2917" t="inlineStr">
        <is>
          <t>VA</t>
        </is>
      </c>
      <c r="F2917" t="n">
        <v>2024</v>
      </c>
      <c r="G2917" t="n">
        <v>2</v>
      </c>
      <c r="H2917" s="13" t="n">
        <v>9347400</v>
      </c>
      <c r="I2917" s="12" t="n">
        <v>115</v>
      </c>
      <c r="J2917" s="13" t="n">
        <v>40000</v>
      </c>
      <c r="K2917" s="13">
        <f>IFERROR($H2917/$I2917,"")</f>
        <v/>
      </c>
      <c r="L2917" s="13" t="n">
        <v>625000</v>
      </c>
      <c r="M2917" t="inlineStr">
        <is>
          <t>NY, IN, IA</t>
        </is>
      </c>
      <c r="N2917" t="inlineStr">
        <is>
          <t>No</t>
        </is>
      </c>
      <c r="O2917" t="inlineStr">
        <is>
          <t>Not stated</t>
        </is>
      </c>
      <c r="Q2917" s="9" t="inlineStr">
        <is>
          <t>https://grantcue.com/foundations/peter-b-and-adeline-w-ruffin-foundation-inc-136170484</t>
        </is>
      </c>
    </row>
    <row r="2918">
      <c r="A2918">
        <f>IF($E2918=$E2917,$A2917+1,1)</f>
        <v/>
      </c>
      <c r="B2918" t="inlineStr">
        <is>
          <t>ALLEGIS GROUP FOUNDATION INC</t>
        </is>
      </c>
      <c r="C2918" t="inlineStr">
        <is>
          <t>31-1608900</t>
        </is>
      </c>
      <c r="D2918" t="inlineStr">
        <is>
          <t>Virginia</t>
        </is>
      </c>
      <c r="E2918" t="inlineStr">
        <is>
          <t>VA</t>
        </is>
      </c>
      <c r="F2918" t="n">
        <v>2025</v>
      </c>
      <c r="G2918" t="n">
        <v>2</v>
      </c>
      <c r="H2918" s="13" t="n">
        <v>9215719</v>
      </c>
      <c r="I2918" s="12" t="n">
        <v>586</v>
      </c>
      <c r="J2918" s="13" t="n">
        <v>2500</v>
      </c>
      <c r="K2918" s="13">
        <f>IFERROR($H2918/$I2918,"")</f>
        <v/>
      </c>
      <c r="L2918" s="13" t="n">
        <v>1360000</v>
      </c>
      <c r="M2918" t="inlineStr">
        <is>
          <t>MD, NY, GA</t>
        </is>
      </c>
      <c r="N2918" t="inlineStr">
        <is>
          <t>Yes</t>
        </is>
      </c>
      <c r="O2918" t="inlineStr">
        <is>
          <t>Not stated</t>
        </is>
      </c>
      <c r="Q2918" s="9" t="inlineStr">
        <is>
          <t>https://grantcue.com/foundations/allegis-group-foundation-inc-311608900</t>
        </is>
      </c>
    </row>
    <row r="2919">
      <c r="A2919">
        <f>IF($E2919=$E2918,$A2918+1,1)</f>
        <v/>
      </c>
      <c r="B2919" t="inlineStr">
        <is>
          <t>QUANTITATIVE FOUNDATION</t>
        </is>
      </c>
      <c r="C2919" t="inlineStr">
        <is>
          <t>26-3922404</t>
        </is>
      </c>
      <c r="D2919" t="inlineStr">
        <is>
          <t>Virginia</t>
        </is>
      </c>
      <c r="E2919" t="inlineStr">
        <is>
          <t>VA</t>
        </is>
      </c>
      <c r="F2919" t="n">
        <v>2024</v>
      </c>
      <c r="G2919" t="n">
        <v>1</v>
      </c>
      <c r="H2919" s="13" t="n">
        <v>9043500</v>
      </c>
      <c r="I2919" s="12" t="n">
        <v>27</v>
      </c>
      <c r="J2919" s="13" t="n">
        <v>25000</v>
      </c>
      <c r="K2919" s="13">
        <f>IFERROR($H2919/$I2919,"")</f>
        <v/>
      </c>
      <c r="L2919" s="13" t="n">
        <v>4995000</v>
      </c>
      <c r="M2919" t="inlineStr">
        <is>
          <t>NY</t>
        </is>
      </c>
      <c r="N2919" t="inlineStr">
        <is>
          <t>No</t>
        </is>
      </c>
      <c r="O2919" t="inlineStr">
        <is>
          <t>Not stated</t>
        </is>
      </c>
      <c r="Q2919" s="9" t="inlineStr">
        <is>
          <t>https://grantcue.com/foundations/quantitative-foundation-263922404</t>
        </is>
      </c>
    </row>
    <row r="2920">
      <c r="A2920">
        <f>IF($E2920=$E2919,$A2919+1,1)</f>
        <v/>
      </c>
      <c r="B2920" t="inlineStr">
        <is>
          <t>Patricia and Douglas Perry Foundation DBA The Perry Family Foundation</t>
        </is>
      </c>
      <c r="C2920" t="inlineStr">
        <is>
          <t>54-1691140</t>
        </is>
      </c>
      <c r="D2920" t="inlineStr">
        <is>
          <t>Virginia</t>
        </is>
      </c>
      <c r="E2920" t="inlineStr">
        <is>
          <t>VA</t>
        </is>
      </c>
      <c r="F2920" t="n">
        <v>2024</v>
      </c>
      <c r="G2920" t="n">
        <v>1</v>
      </c>
      <c r="H2920" s="13" t="n">
        <v>8767702</v>
      </c>
      <c r="I2920" s="12" t="n">
        <v>31</v>
      </c>
      <c r="J2920" s="13" t="n">
        <v>100000</v>
      </c>
      <c r="K2920" s="13">
        <f>IFERROR($H2920/$I2920,"")</f>
        <v/>
      </c>
      <c r="L2920" s="13" t="n">
        <v>2785800</v>
      </c>
      <c r="M2920" t="inlineStr">
        <is>
          <t>NY</t>
        </is>
      </c>
      <c r="N2920" t="inlineStr">
        <is>
          <t>No</t>
        </is>
      </c>
      <c r="O2920" t="inlineStr">
        <is>
          <t>Not stated</t>
        </is>
      </c>
      <c r="Q2920" s="9" t="inlineStr">
        <is>
          <t>https://grantcue.com/foundations/patricia-and-douglas-perry-foundation-dba-the-perry-family-foundation-541691140</t>
        </is>
      </c>
    </row>
    <row r="2921">
      <c r="A2921">
        <f>IF($E2921=$E2920,$A2920+1,1)</f>
        <v/>
      </c>
      <c r="B2921" t="inlineStr">
        <is>
          <t>THE GENAN FOUNDATION</t>
        </is>
      </c>
      <c r="C2921" t="inlineStr">
        <is>
          <t>54-1393561</t>
        </is>
      </c>
      <c r="D2921" t="inlineStr">
        <is>
          <t>Virginia</t>
        </is>
      </c>
      <c r="E2921" t="inlineStr">
        <is>
          <t>VA</t>
        </is>
      </c>
      <c r="F2921" t="n">
        <v>2024</v>
      </c>
      <c r="G2921" t="n">
        <v>1</v>
      </c>
      <c r="H2921" s="13" t="n">
        <v>8532563</v>
      </c>
      <c r="I2921" s="12" t="n">
        <v>104</v>
      </c>
      <c r="J2921" s="13" t="n">
        <v>32500</v>
      </c>
      <c r="K2921" s="13">
        <f>IFERROR($H2921/$I2921,"")</f>
        <v/>
      </c>
      <c r="L2921" s="13" t="n">
        <v>500000</v>
      </c>
      <c r="M2921" t="inlineStr">
        <is>
          <t>IA, NC, MD</t>
        </is>
      </c>
      <c r="N2921" t="inlineStr">
        <is>
          <t>No</t>
        </is>
      </c>
      <c r="O2921" t="inlineStr">
        <is>
          <t>Not stated</t>
        </is>
      </c>
      <c r="Q2921" s="9" t="inlineStr">
        <is>
          <t>https://grantcue.com/foundations/the-genan-foundation-541393561</t>
        </is>
      </c>
    </row>
    <row r="2922">
      <c r="A2922">
        <f>IF($E2922=$E2921,$A2921+1,1)</f>
        <v/>
      </c>
      <c r="B2922" t="inlineStr">
        <is>
          <t>ANAHATA FOUNDATION XXXXX5004</t>
        </is>
      </c>
      <c r="C2922" t="inlineStr">
        <is>
          <t>82-6893685</t>
        </is>
      </c>
      <c r="D2922" t="inlineStr">
        <is>
          <t>Virginia</t>
        </is>
      </c>
      <c r="E2922" t="inlineStr">
        <is>
          <t>VA</t>
        </is>
      </c>
      <c r="F2922" t="n">
        <v>2024</v>
      </c>
      <c r="G2922" t="n">
        <v>1</v>
      </c>
      <c r="H2922" s="13" t="n">
        <v>8464000</v>
      </c>
      <c r="I2922" s="12" t="n">
        <v>22</v>
      </c>
      <c r="J2922" s="13" t="n">
        <v>250000</v>
      </c>
      <c r="K2922" s="13">
        <f>IFERROR($H2922/$I2922,"")</f>
        <v/>
      </c>
      <c r="L2922" s="13" t="n">
        <v>2000000</v>
      </c>
      <c r="M2922" t="inlineStr">
        <is>
          <t>NY, CT, ME</t>
        </is>
      </c>
      <c r="N2922" t="inlineStr">
        <is>
          <t>No</t>
        </is>
      </c>
      <c r="O2922" t="inlineStr">
        <is>
          <t>Not stated</t>
        </is>
      </c>
      <c r="Q2922" s="9" t="inlineStr">
        <is>
          <t>https://grantcue.com/foundations/anahata-foundation-xxxxx5004-826893685</t>
        </is>
      </c>
    </row>
    <row r="2923">
      <c r="A2923">
        <f>IF($E2923=$E2922,$A2922+1,1)</f>
        <v/>
      </c>
      <c r="B2923" t="inlineStr">
        <is>
          <t>TOWNEBANK FOUNDATION</t>
        </is>
      </c>
      <c r="C2923" t="inlineStr">
        <is>
          <t>54-2036534</t>
        </is>
      </c>
      <c r="D2923" t="inlineStr">
        <is>
          <t>Virginia</t>
        </is>
      </c>
      <c r="E2923" t="inlineStr">
        <is>
          <t>VA</t>
        </is>
      </c>
      <c r="F2923" t="n">
        <v>2024</v>
      </c>
      <c r="G2923" t="n">
        <v>1</v>
      </c>
      <c r="H2923" s="13" t="n">
        <v>8330131</v>
      </c>
      <c r="I2923" s="12" t="n">
        <v>178</v>
      </c>
      <c r="J2923" s="13" t="n">
        <v>36500</v>
      </c>
      <c r="K2923" s="13">
        <f>IFERROR($H2923/$I2923,"")</f>
        <v/>
      </c>
      <c r="L2923" s="13" t="n">
        <v>312500</v>
      </c>
      <c r="M2923" t="inlineStr">
        <is>
          <t>NC, FL, PA</t>
        </is>
      </c>
      <c r="N2923" t="inlineStr">
        <is>
          <t>Yes</t>
        </is>
      </c>
      <c r="O2923" t="inlineStr">
        <is>
          <t>Yes</t>
        </is>
      </c>
      <c r="P2923" s="9" t="inlineStr">
        <is>
          <t>https://www.townebank.com/about-towne/community-involvement/</t>
        </is>
      </c>
      <c r="Q2923" s="9" t="inlineStr">
        <is>
          <t>https://grantcue.com/foundations/townebank-foundation-542036534</t>
        </is>
      </c>
    </row>
    <row r="2924">
      <c r="A2924">
        <f>IF($E2924=$E2923,$A2923+1,1)</f>
        <v/>
      </c>
      <c r="B2924" t="inlineStr">
        <is>
          <t>COMMONWEALTH FOUNDATIONS</t>
        </is>
      </c>
      <c r="C2924" t="inlineStr">
        <is>
          <t>46-5103846</t>
        </is>
      </c>
      <c r="D2924" t="inlineStr">
        <is>
          <t>Virginia</t>
        </is>
      </c>
      <c r="E2924" t="inlineStr">
        <is>
          <t>VA</t>
        </is>
      </c>
      <c r="F2924" t="n">
        <v>2024</v>
      </c>
      <c r="G2924" t="n">
        <v>1</v>
      </c>
      <c r="H2924" s="13" t="n">
        <v>8304722</v>
      </c>
      <c r="I2924" s="12" t="n">
        <v>83</v>
      </c>
      <c r="J2924" s="13" t="n">
        <v>5000</v>
      </c>
      <c r="K2924" s="13">
        <f>IFERROR($H2924/$I2924,"")</f>
        <v/>
      </c>
      <c r="L2924" s="13" t="n">
        <v>3262500</v>
      </c>
      <c r="M2924" t="inlineStr">
        <is>
          <t>NC, PA, FL</t>
        </is>
      </c>
      <c r="N2924" t="inlineStr">
        <is>
          <t>No</t>
        </is>
      </c>
      <c r="O2924" t="inlineStr">
        <is>
          <t>Not stated</t>
        </is>
      </c>
      <c r="Q2924" s="9" t="inlineStr">
        <is>
          <t>https://grantcue.com/foundations/commonwealth-foundations-465103846</t>
        </is>
      </c>
    </row>
    <row r="2925">
      <c r="A2925">
        <f>IF($E2925=$E2924,$A2924+1,1)</f>
        <v/>
      </c>
      <c r="B2925" t="inlineStr">
        <is>
          <t>THE LANDMARK FOUNDATION</t>
        </is>
      </c>
      <c r="C2925" t="inlineStr">
        <is>
          <t>54-6038902</t>
        </is>
      </c>
      <c r="D2925" t="inlineStr">
        <is>
          <t>Virginia</t>
        </is>
      </c>
      <c r="E2925" t="inlineStr">
        <is>
          <t>VA</t>
        </is>
      </c>
      <c r="F2925" t="n">
        <v>2024</v>
      </c>
      <c r="G2925" t="n">
        <v>1</v>
      </c>
      <c r="H2925" s="13" t="n">
        <v>8169500</v>
      </c>
      <c r="I2925" s="12" t="n">
        <v>39</v>
      </c>
      <c r="J2925" s="13" t="n">
        <v>50000</v>
      </c>
      <c r="K2925" s="13">
        <f>IFERROR($H2925/$I2925,"")</f>
        <v/>
      </c>
      <c r="L2925" s="13" t="n">
        <v>1750000</v>
      </c>
      <c r="M2925" t="inlineStr">
        <is>
          <t>NV, NC</t>
        </is>
      </c>
      <c r="N2925" t="inlineStr">
        <is>
          <t>No</t>
        </is>
      </c>
      <c r="O2925" t="inlineStr">
        <is>
          <t>Not stated</t>
        </is>
      </c>
      <c r="Q2925" s="9" t="inlineStr">
        <is>
          <t>https://grantcue.com/foundations/the-landmark-foundation-546038902</t>
        </is>
      </c>
    </row>
    <row r="2926">
      <c r="A2926">
        <f>IF($E2926=$E2925,$A2925+1,1)</f>
        <v/>
      </c>
      <c r="B2926" t="inlineStr">
        <is>
          <t>TUA ANNE M ORRELL CHARITABLE</t>
        </is>
      </c>
      <c r="C2926" t="inlineStr">
        <is>
          <t>32-6118085</t>
        </is>
      </c>
      <c r="D2926" t="inlineStr">
        <is>
          <t>Virginia</t>
        </is>
      </c>
      <c r="E2926" t="inlineStr">
        <is>
          <t>VA</t>
        </is>
      </c>
      <c r="F2926" t="n">
        <v>2025</v>
      </c>
      <c r="G2926" t="n">
        <v>2</v>
      </c>
      <c r="H2926" s="13" t="n">
        <v>8084000</v>
      </c>
      <c r="I2926" s="12" t="n">
        <v>69</v>
      </c>
      <c r="J2926" s="13" t="n">
        <v>100000</v>
      </c>
      <c r="K2926" s="13">
        <f>IFERROR($H2926/$I2926,"")</f>
        <v/>
      </c>
      <c r="L2926" s="13" t="n">
        <v>400000</v>
      </c>
      <c r="M2926" t="inlineStr">
        <is>
          <t>MI, VT, MD</t>
        </is>
      </c>
      <c r="N2926" t="inlineStr">
        <is>
          <t>No</t>
        </is>
      </c>
      <c r="O2926" t="inlineStr">
        <is>
          <t>Not stated</t>
        </is>
      </c>
      <c r="Q2926" s="9" t="inlineStr">
        <is>
          <t>https://grantcue.com/foundations/tua-anne-m-orrell-charitable-326118085</t>
        </is>
      </c>
    </row>
    <row r="2927">
      <c r="A2927">
        <f>IF($E2927=$E2926,$A2926+1,1)</f>
        <v/>
      </c>
      <c r="B2927" t="inlineStr">
        <is>
          <t>VIRGINIA NONPROFIT HOUSING COALITION</t>
        </is>
      </c>
      <c r="C2927" t="inlineStr">
        <is>
          <t>62-1429437</t>
        </is>
      </c>
      <c r="D2927" t="inlineStr">
        <is>
          <t>Virginia</t>
        </is>
      </c>
      <c r="E2927" t="inlineStr">
        <is>
          <t>VA</t>
        </is>
      </c>
      <c r="F2927" t="n">
        <v>2024</v>
      </c>
      <c r="G2927" t="n">
        <v>1</v>
      </c>
      <c r="H2927" s="13" t="n">
        <v>8038185</v>
      </c>
      <c r="I2927" s="12" t="n">
        <v>97</v>
      </c>
      <c r="J2927" s="13" t="n">
        <v>55000</v>
      </c>
      <c r="K2927" s="13">
        <f>IFERROR($H2927/$I2927,"")</f>
        <v/>
      </c>
      <c r="L2927" s="13" t="n">
        <v>484250</v>
      </c>
      <c r="M2927" t="inlineStr">
        <is>
          <t>PA, NC</t>
        </is>
      </c>
      <c r="N2927" t="inlineStr">
        <is>
          <t>No</t>
        </is>
      </c>
      <c r="O2927" t="inlineStr">
        <is>
          <t>Not stated</t>
        </is>
      </c>
      <c r="Q2927" s="9" t="inlineStr">
        <is>
          <t>https://grantcue.com/foundations/virginia-nonprofit-housing-coalition-621429437</t>
        </is>
      </c>
    </row>
    <row r="2928">
      <c r="A2928">
        <f>IF($E2928=$E2927,$A2927+1,1)</f>
        <v/>
      </c>
      <c r="B2928" t="inlineStr">
        <is>
          <t>ROBERT G CABELL III AND MAUDE MORGAN CABELL FOUNDATION</t>
        </is>
      </c>
      <c r="C2928" t="inlineStr">
        <is>
          <t>54-6039157</t>
        </is>
      </c>
      <c r="D2928" t="inlineStr">
        <is>
          <t>Virginia</t>
        </is>
      </c>
      <c r="E2928" t="inlineStr">
        <is>
          <t>VA</t>
        </is>
      </c>
      <c r="F2928" t="n">
        <v>2024</v>
      </c>
      <c r="G2928" t="n">
        <v>1</v>
      </c>
      <c r="H2928" s="13" t="n">
        <v>7730000</v>
      </c>
      <c r="I2928" s="12" t="n">
        <v>64</v>
      </c>
      <c r="J2928" s="13" t="n">
        <v>50000</v>
      </c>
      <c r="K2928" s="13">
        <f>IFERROR($H2928/$I2928,"")</f>
        <v/>
      </c>
      <c r="L2928" s="13" t="n">
        <v>750000</v>
      </c>
      <c r="N2928" t="inlineStr">
        <is>
          <t>Yes</t>
        </is>
      </c>
      <c r="O2928" t="inlineStr">
        <is>
          <t>Yes</t>
        </is>
      </c>
      <c r="P2928" s="9" t="inlineStr">
        <is>
          <t>https://thecabellfoundation.org/types-of-grants/</t>
        </is>
      </c>
      <c r="Q2928" s="9" t="inlineStr">
        <is>
          <t>https://grantcue.com/foundations/robert-g-cabell-iii-and-maude-morgan-cabell-foundation-546039157</t>
        </is>
      </c>
    </row>
    <row r="2929">
      <c r="A2929">
        <f>IF($E2929=$E2928,$A2928+1,1)</f>
        <v/>
      </c>
      <c r="B2929" t="inlineStr">
        <is>
          <t>COMERICA CHARITABLE FOUNDATION</t>
        </is>
      </c>
      <c r="C2929" t="inlineStr">
        <is>
          <t>38-3373052</t>
        </is>
      </c>
      <c r="D2929" t="inlineStr">
        <is>
          <t>Virginia</t>
        </is>
      </c>
      <c r="E2929" t="inlineStr">
        <is>
          <t>VA</t>
        </is>
      </c>
      <c r="F2929" t="n">
        <v>2025</v>
      </c>
      <c r="G2929" t="n">
        <v>2</v>
      </c>
      <c r="H2929" s="13" t="n">
        <v>7487021</v>
      </c>
      <c r="I2929" s="12" t="n">
        <v>17</v>
      </c>
      <c r="J2929" s="13" t="n">
        <v>10000</v>
      </c>
      <c r="K2929" s="13">
        <f>IFERROR($H2929/$I2929,"")</f>
        <v/>
      </c>
      <c r="L2929" s="13" t="n">
        <v>3563901</v>
      </c>
      <c r="M2929" t="inlineStr">
        <is>
          <t>TX, MA, AZ</t>
        </is>
      </c>
      <c r="N2929" t="inlineStr">
        <is>
          <t>No</t>
        </is>
      </c>
      <c r="O2929" t="inlineStr">
        <is>
          <t>Not stated</t>
        </is>
      </c>
      <c r="Q2929" s="9" t="inlineStr">
        <is>
          <t>https://grantcue.com/foundations/comerica-charitable-foundation-383373052</t>
        </is>
      </c>
    </row>
    <row r="2930">
      <c r="A2930">
        <f>IF($E2930=$E2929,$A2929+1,1)</f>
        <v/>
      </c>
      <c r="B2930" t="inlineStr">
        <is>
          <t>The Brunckhorst Foundation</t>
        </is>
      </c>
      <c r="C2930" t="inlineStr">
        <is>
          <t>23-7000850</t>
        </is>
      </c>
      <c r="D2930" t="inlineStr">
        <is>
          <t>Virginia</t>
        </is>
      </c>
      <c r="E2930" t="inlineStr">
        <is>
          <t>VA</t>
        </is>
      </c>
      <c r="F2930" t="n">
        <v>2024</v>
      </c>
      <c r="G2930" t="n">
        <v>1</v>
      </c>
      <c r="H2930" s="13" t="n">
        <v>7445000</v>
      </c>
      <c r="I2930" s="12" t="n">
        <v>30</v>
      </c>
      <c r="J2930" s="13" t="n">
        <v>200000</v>
      </c>
      <c r="K2930" s="13">
        <f>IFERROR($H2930/$I2930,"")</f>
        <v/>
      </c>
      <c r="L2930" s="13" t="n">
        <v>1160000</v>
      </c>
      <c r="M2930" t="inlineStr">
        <is>
          <t>CA, DC, NY</t>
        </is>
      </c>
      <c r="N2930" t="inlineStr">
        <is>
          <t>No</t>
        </is>
      </c>
      <c r="O2930" t="inlineStr">
        <is>
          <t>Not stated</t>
        </is>
      </c>
      <c r="Q2930" s="9" t="inlineStr">
        <is>
          <t>https://grantcue.com/foundations/the-brunckhorst-foundation-237000850</t>
        </is>
      </c>
    </row>
    <row r="2931">
      <c r="A2931">
        <f>IF($E2931=$E2930,$A2930+1,1)</f>
        <v/>
      </c>
      <c r="B2931" t="inlineStr">
        <is>
          <t>ARTHUR V DAVIS FOUNDATION PF #3</t>
        </is>
      </c>
      <c r="C2931" t="inlineStr">
        <is>
          <t>59-6159693</t>
        </is>
      </c>
      <c r="D2931" t="inlineStr">
        <is>
          <t>Virginia</t>
        </is>
      </c>
      <c r="E2931" t="inlineStr">
        <is>
          <t>VA</t>
        </is>
      </c>
      <c r="F2931" t="n">
        <v>2024</v>
      </c>
      <c r="G2931" t="n">
        <v>1</v>
      </c>
      <c r="H2931" s="13" t="n">
        <v>7278954</v>
      </c>
      <c r="I2931" s="12" t="n">
        <v>74</v>
      </c>
      <c r="J2931" s="13" t="n">
        <v>25000</v>
      </c>
      <c r="K2931" s="13">
        <f>IFERROR($H2931/$I2931,"")</f>
        <v/>
      </c>
      <c r="L2931" s="13" t="n">
        <v>800000</v>
      </c>
      <c r="M2931" t="inlineStr">
        <is>
          <t>CA, FL, NY</t>
        </is>
      </c>
      <c r="N2931" t="inlineStr">
        <is>
          <t>Yes</t>
        </is>
      </c>
      <c r="O2931" t="inlineStr">
        <is>
          <t>Yes</t>
        </is>
      </c>
      <c r="P2931" s="9" t="inlineStr">
        <is>
          <t>https://www.avdf.org/</t>
        </is>
      </c>
      <c r="Q2931" s="9" t="inlineStr">
        <is>
          <t>https://grantcue.com/foundations/arthur-v-davis-foundation-pf-3-596159693</t>
        </is>
      </c>
    </row>
    <row r="2932">
      <c r="A2932">
        <f>IF($E2932=$E2931,$A2931+1,1)</f>
        <v/>
      </c>
      <c r="B2932" t="inlineStr">
        <is>
          <t>RICHMOND MEMORIAL HEALTH FOUNDATION</t>
        </is>
      </c>
      <c r="C2932" t="inlineStr">
        <is>
          <t>51-0211020</t>
        </is>
      </c>
      <c r="D2932" t="inlineStr">
        <is>
          <t>Virginia</t>
        </is>
      </c>
      <c r="E2932" t="inlineStr">
        <is>
          <t>VA</t>
        </is>
      </c>
      <c r="F2932" t="n">
        <v>2024</v>
      </c>
      <c r="G2932" t="n">
        <v>2</v>
      </c>
      <c r="H2932" s="13" t="n">
        <v>7176423</v>
      </c>
      <c r="I2932" s="12" t="n">
        <v>213</v>
      </c>
      <c r="J2932" s="13" t="n">
        <v>15000</v>
      </c>
      <c r="K2932" s="13">
        <f>IFERROR($H2932/$I2932,"")</f>
        <v/>
      </c>
      <c r="L2932" s="13" t="n">
        <v>250000</v>
      </c>
      <c r="M2932" t="inlineStr">
        <is>
          <t>DC, NY, MD</t>
        </is>
      </c>
      <c r="N2932" t="inlineStr">
        <is>
          <t>Yes</t>
        </is>
      </c>
      <c r="O2932" t="inlineStr">
        <is>
          <t>Yes</t>
        </is>
      </c>
      <c r="P2932" s="9" t="inlineStr">
        <is>
          <t>https://rmhfoundation.org/grants/</t>
        </is>
      </c>
      <c r="Q2932" s="9" t="inlineStr">
        <is>
          <t>https://grantcue.com/foundations/richmond-memorial-health-foundation-510211020</t>
        </is>
      </c>
    </row>
    <row r="2933">
      <c r="A2933">
        <f>IF($E2933=$E2932,$A2932+1,1)</f>
        <v/>
      </c>
      <c r="B2933" t="inlineStr">
        <is>
          <t>SOONAE FOUNDATION</t>
        </is>
      </c>
      <c r="C2933" t="inlineStr">
        <is>
          <t>26-1571372</t>
        </is>
      </c>
      <c r="D2933" t="inlineStr">
        <is>
          <t>Virginia</t>
        </is>
      </c>
      <c r="E2933" t="inlineStr">
        <is>
          <t>VA</t>
        </is>
      </c>
      <c r="F2933" t="n">
        <v>2024</v>
      </c>
      <c r="G2933" t="n">
        <v>1</v>
      </c>
      <c r="H2933" s="13" t="n">
        <v>7077540</v>
      </c>
      <c r="I2933" s="12" t="n">
        <v>32</v>
      </c>
      <c r="J2933" s="13" t="n">
        <v>40250</v>
      </c>
      <c r="K2933" s="13">
        <f>IFERROR($H2933/$I2933,"")</f>
        <v/>
      </c>
      <c r="L2933" s="13" t="n">
        <v>3600000</v>
      </c>
      <c r="M2933" t="inlineStr">
        <is>
          <t>TX, AR, AZ</t>
        </is>
      </c>
      <c r="N2933" t="inlineStr">
        <is>
          <t>No</t>
        </is>
      </c>
      <c r="O2933" t="inlineStr">
        <is>
          <t>Not stated</t>
        </is>
      </c>
      <c r="Q2933" s="9" t="inlineStr">
        <is>
          <t>https://grantcue.com/foundations/soonae-foundation-261571372</t>
        </is>
      </c>
    </row>
    <row r="2934">
      <c r="A2934">
        <f>IF($E2934=$E2933,$A2933+1,1)</f>
        <v/>
      </c>
      <c r="B2934" t="inlineStr">
        <is>
          <t>OAKWOOD FOUNDATION CHARITABLE TRUST</t>
        </is>
      </c>
      <c r="C2934" t="inlineStr">
        <is>
          <t>64-0858879</t>
        </is>
      </c>
      <c r="D2934" t="inlineStr">
        <is>
          <t>Virginia</t>
        </is>
      </c>
      <c r="E2934" t="inlineStr">
        <is>
          <t>VA</t>
        </is>
      </c>
      <c r="F2934" t="n">
        <v>2024</v>
      </c>
      <c r="G2934" t="n">
        <v>1</v>
      </c>
      <c r="H2934" s="13" t="n">
        <v>6858500</v>
      </c>
      <c r="I2934" s="12" t="n">
        <v>46</v>
      </c>
      <c r="J2934" s="13" t="n">
        <v>10000</v>
      </c>
      <c r="K2934" s="13">
        <f>IFERROR($H2934/$I2934,"")</f>
        <v/>
      </c>
      <c r="L2934" s="13" t="n">
        <v>1260000</v>
      </c>
      <c r="M2934" t="inlineStr">
        <is>
          <t>NC, DC, NY</t>
        </is>
      </c>
      <c r="N2934" t="inlineStr">
        <is>
          <t>No</t>
        </is>
      </c>
      <c r="O2934" t="inlineStr">
        <is>
          <t>Not stated</t>
        </is>
      </c>
      <c r="Q2934" s="9" t="inlineStr">
        <is>
          <t>https://grantcue.com/foundations/oakwood-foundation-charitable-trust-640858879</t>
        </is>
      </c>
    </row>
    <row r="2935">
      <c r="A2935">
        <f>IF($E2935=$E2934,$A2934+1,1)</f>
        <v/>
      </c>
      <c r="B2935" t="inlineStr">
        <is>
          <t>HILTON GLOBAL FOUNDATION</t>
        </is>
      </c>
      <c r="C2935" t="inlineStr">
        <is>
          <t>84-1854168</t>
        </is>
      </c>
      <c r="D2935" t="inlineStr">
        <is>
          <t>Virginia</t>
        </is>
      </c>
      <c r="E2935" t="inlineStr">
        <is>
          <t>VA</t>
        </is>
      </c>
      <c r="F2935" t="n">
        <v>2024</v>
      </c>
      <c r="G2935" t="n">
        <v>1</v>
      </c>
      <c r="H2935" s="13" t="n">
        <v>6654576</v>
      </c>
      <c r="I2935" s="12" t="n">
        <v>34</v>
      </c>
      <c r="J2935" s="13" t="n">
        <v>135264</v>
      </c>
      <c r="K2935" s="13">
        <f>IFERROR($H2935/$I2935,"")</f>
        <v/>
      </c>
      <c r="L2935" s="13" t="n">
        <v>1484512</v>
      </c>
      <c r="M2935" t="inlineStr">
        <is>
          <t>DC, MD, TN</t>
        </is>
      </c>
      <c r="N2935" t="inlineStr">
        <is>
          <t>No</t>
        </is>
      </c>
      <c r="O2935" t="inlineStr">
        <is>
          <t>Not stated</t>
        </is>
      </c>
      <c r="Q2935" s="9" t="inlineStr">
        <is>
          <t>https://grantcue.com/foundations/hilton-global-foundation-841854168</t>
        </is>
      </c>
    </row>
    <row r="2936">
      <c r="A2936">
        <f>IF($E2936=$E2935,$A2935+1,1)</f>
        <v/>
      </c>
      <c r="B2936" t="inlineStr">
        <is>
          <t>Williamsburg Community Health Foundation</t>
        </is>
      </c>
      <c r="C2936" t="inlineStr">
        <is>
          <t>54-1822359</t>
        </is>
      </c>
      <c r="D2936" t="inlineStr">
        <is>
          <t>Virginia</t>
        </is>
      </c>
      <c r="E2936" t="inlineStr">
        <is>
          <t>VA</t>
        </is>
      </c>
      <c r="F2936" t="n">
        <v>2024</v>
      </c>
      <c r="G2936" t="n">
        <v>1</v>
      </c>
      <c r="H2936" s="13" t="n">
        <v>6316007</v>
      </c>
      <c r="I2936" s="12" t="n">
        <v>37</v>
      </c>
      <c r="J2936" s="13" t="n">
        <v>65000</v>
      </c>
      <c r="K2936" s="13">
        <f>IFERROR($H2936/$I2936,"")</f>
        <v/>
      </c>
      <c r="L2936" s="13" t="n">
        <v>900000</v>
      </c>
      <c r="N2936" t="inlineStr">
        <is>
          <t>Yes</t>
        </is>
      </c>
      <c r="O2936" t="inlineStr">
        <is>
          <t>Yes</t>
        </is>
      </c>
      <c r="P2936" s="9" t="inlineStr">
        <is>
          <t>https://www.williamsburghealthfoundation.org/</t>
        </is>
      </c>
      <c r="Q2936" s="9" t="inlineStr">
        <is>
          <t>https://grantcue.com/foundations/williamsburg-community-health-foundation-541822359</t>
        </is>
      </c>
    </row>
    <row r="2937">
      <c r="A2937">
        <f>IF($E2937=$E2936,$A2936+1,1)</f>
        <v/>
      </c>
      <c r="B2937" t="inlineStr">
        <is>
          <t>The Tijori Foundation</t>
        </is>
      </c>
      <c r="C2937" t="inlineStr">
        <is>
          <t>47-2454018</t>
        </is>
      </c>
      <c r="D2937" t="inlineStr">
        <is>
          <t>Virginia</t>
        </is>
      </c>
      <c r="E2937" t="inlineStr">
        <is>
          <t>VA</t>
        </is>
      </c>
      <c r="F2937" t="n">
        <v>2024</v>
      </c>
      <c r="G2937" t="n">
        <v>1</v>
      </c>
      <c r="H2937" s="13" t="n">
        <v>6310000</v>
      </c>
      <c r="I2937" s="12" t="n">
        <v>13</v>
      </c>
      <c r="J2937" s="13" t="n">
        <v>150000</v>
      </c>
      <c r="K2937" s="13">
        <f>IFERROR($H2937/$I2937,"")</f>
        <v/>
      </c>
      <c r="L2937" s="13" t="n">
        <v>2000000</v>
      </c>
      <c r="M2937" t="inlineStr">
        <is>
          <t>RI, OH, FL</t>
        </is>
      </c>
      <c r="N2937" t="inlineStr">
        <is>
          <t>No</t>
        </is>
      </c>
      <c r="O2937" t="inlineStr">
        <is>
          <t>Not stated</t>
        </is>
      </c>
      <c r="Q2937" s="9" t="inlineStr">
        <is>
          <t>https://grantcue.com/foundations/the-tijori-foundation-472454018</t>
        </is>
      </c>
    </row>
    <row r="2938">
      <c r="A2938">
        <f>IF($E2938=$E2937,$A2937+1,1)</f>
        <v/>
      </c>
      <c r="B2938" t="inlineStr">
        <is>
          <t>THE PETERSON FAMILY FOUNDATION INC</t>
        </is>
      </c>
      <c r="C2938" t="inlineStr">
        <is>
          <t>54-1870812</t>
        </is>
      </c>
      <c r="D2938" t="inlineStr">
        <is>
          <t>Virginia</t>
        </is>
      </c>
      <c r="E2938" t="inlineStr">
        <is>
          <t>VA</t>
        </is>
      </c>
      <c r="F2938" t="n">
        <v>2024</v>
      </c>
      <c r="G2938" t="n">
        <v>1</v>
      </c>
      <c r="H2938" s="13" t="n">
        <v>6299652</v>
      </c>
      <c r="I2938" s="12" t="n">
        <v>116</v>
      </c>
      <c r="J2938" s="13" t="n">
        <v>3500</v>
      </c>
      <c r="K2938" s="13">
        <f>IFERROR($H2938/$I2938,"")</f>
        <v/>
      </c>
      <c r="L2938" s="13" t="n">
        <v>1288700</v>
      </c>
      <c r="M2938" t="inlineStr">
        <is>
          <t>DC, ME, VT</t>
        </is>
      </c>
      <c r="N2938" t="inlineStr">
        <is>
          <t>No</t>
        </is>
      </c>
      <c r="O2938" t="inlineStr">
        <is>
          <t>Not stated</t>
        </is>
      </c>
      <c r="Q2938" s="9" t="inlineStr">
        <is>
          <t>https://grantcue.com/foundations/the-peterson-family-foundation-inc-541870812</t>
        </is>
      </c>
    </row>
    <row r="2939">
      <c r="A2939">
        <f>IF($E2939=$E2938,$A2938+1,1)</f>
        <v/>
      </c>
      <c r="B2939" t="inlineStr">
        <is>
          <t>THE HARTWELL FOUNDATION CORPORATION</t>
        </is>
      </c>
      <c r="C2939" t="inlineStr">
        <is>
          <t>06-1468749</t>
        </is>
      </c>
      <c r="D2939" t="inlineStr">
        <is>
          <t>Virginia</t>
        </is>
      </c>
      <c r="E2939" t="inlineStr">
        <is>
          <t>VA</t>
        </is>
      </c>
      <c r="F2939" t="n">
        <v>2024</v>
      </c>
      <c r="G2939" t="n">
        <v>2</v>
      </c>
      <c r="H2939" s="13" t="n">
        <v>6150000</v>
      </c>
      <c r="I2939" s="12" t="n">
        <v>26</v>
      </c>
      <c r="J2939" s="13" t="n">
        <v>100000</v>
      </c>
      <c r="K2939" s="13">
        <f>IFERROR($H2939/$I2939,"")</f>
        <v/>
      </c>
      <c r="L2939" s="13" t="n">
        <v>1000000</v>
      </c>
      <c r="M2939" t="inlineStr">
        <is>
          <t>PA, CA, NY</t>
        </is>
      </c>
      <c r="N2939" t="inlineStr">
        <is>
          <t>No</t>
        </is>
      </c>
      <c r="O2939" t="inlineStr">
        <is>
          <t>Not stated</t>
        </is>
      </c>
      <c r="Q2939" s="9" t="inlineStr">
        <is>
          <t>https://grantcue.com/foundations/the-hartwell-foundation-corporation-061468749</t>
        </is>
      </c>
    </row>
    <row r="2940">
      <c r="A2940">
        <f>IF($E2940=$E2939,$A2939+1,1)</f>
        <v/>
      </c>
      <c r="B2940" t="inlineStr">
        <is>
          <t>ROBINS FOUNDATION</t>
        </is>
      </c>
      <c r="C2940" t="inlineStr">
        <is>
          <t>54-0784484</t>
        </is>
      </c>
      <c r="D2940" t="inlineStr">
        <is>
          <t>Virginia</t>
        </is>
      </c>
      <c r="E2940" t="inlineStr">
        <is>
          <t>VA</t>
        </is>
      </c>
      <c r="F2940" t="n">
        <v>2024</v>
      </c>
      <c r="G2940" t="n">
        <v>1</v>
      </c>
      <c r="H2940" s="13" t="n">
        <v>6093965</v>
      </c>
      <c r="I2940" s="12" t="n">
        <v>110</v>
      </c>
      <c r="J2940" s="13" t="n">
        <v>30000</v>
      </c>
      <c r="K2940" s="13">
        <f>IFERROR($H2940/$I2940,"")</f>
        <v/>
      </c>
      <c r="L2940" s="13" t="n">
        <v>378175</v>
      </c>
      <c r="M2940" t="inlineStr">
        <is>
          <t>VT, CT, CO</t>
        </is>
      </c>
      <c r="N2940" t="inlineStr">
        <is>
          <t>Yes</t>
        </is>
      </c>
      <c r="O2940" t="inlineStr">
        <is>
          <t>Yes</t>
        </is>
      </c>
      <c r="P2940" s="9" t="inlineStr">
        <is>
          <t>https://www.robinsfdn.org/</t>
        </is>
      </c>
      <c r="Q2940" s="9" t="inlineStr">
        <is>
          <t>https://grantcue.com/foundations/robins-foundation-540784484</t>
        </is>
      </c>
    </row>
    <row r="2941">
      <c r="A2941">
        <f>IF($E2941=$E2940,$A2940+1,1)</f>
        <v/>
      </c>
      <c r="B2941" t="inlineStr">
        <is>
          <t>PETTERS FAMILY FOUNDATION</t>
        </is>
      </c>
      <c r="C2941" t="inlineStr">
        <is>
          <t>45-2323642</t>
        </is>
      </c>
      <c r="D2941" t="inlineStr">
        <is>
          <t>Virginia</t>
        </is>
      </c>
      <c r="E2941" t="inlineStr">
        <is>
          <t>VA</t>
        </is>
      </c>
      <c r="F2941" t="n">
        <v>2025</v>
      </c>
      <c r="G2941" t="n">
        <v>2</v>
      </c>
      <c r="H2941" s="13" t="n">
        <v>5982413</v>
      </c>
      <c r="I2941" s="12" t="n">
        <v>58</v>
      </c>
      <c r="J2941" s="13" t="n">
        <v>10000</v>
      </c>
      <c r="K2941" s="13">
        <f>IFERROR($H2941/$I2941,"")</f>
        <v/>
      </c>
      <c r="L2941" s="13" t="n">
        <v>1005000</v>
      </c>
      <c r="M2941" t="inlineStr">
        <is>
          <t>MD, GA, LA</t>
        </is>
      </c>
      <c r="N2941" t="inlineStr">
        <is>
          <t>No</t>
        </is>
      </c>
      <c r="O2941" t="inlineStr">
        <is>
          <t>Not stated</t>
        </is>
      </c>
      <c r="Q2941" s="9" t="inlineStr">
        <is>
          <t>https://grantcue.com/foundations/petters-family-foundation-452323642</t>
        </is>
      </c>
    </row>
    <row r="2942">
      <c r="A2942">
        <f>IF($E2942=$E2941,$A2941+1,1)</f>
        <v/>
      </c>
      <c r="B2942" t="inlineStr">
        <is>
          <t>THE PRUITT FOUNDATION INC</t>
        </is>
      </c>
      <c r="C2942" t="inlineStr">
        <is>
          <t>20-1151002</t>
        </is>
      </c>
      <c r="D2942" t="inlineStr">
        <is>
          <t>Virginia</t>
        </is>
      </c>
      <c r="E2942" t="inlineStr">
        <is>
          <t>VA</t>
        </is>
      </c>
      <c r="F2942" t="n">
        <v>2025</v>
      </c>
      <c r="G2942" t="n">
        <v>2</v>
      </c>
      <c r="H2942" s="13" t="n">
        <v>5907450</v>
      </c>
      <c r="I2942" s="12" t="n">
        <v>110</v>
      </c>
      <c r="J2942" s="13" t="n">
        <v>10000</v>
      </c>
      <c r="K2942" s="13">
        <f>IFERROR($H2942/$I2942,"")</f>
        <v/>
      </c>
      <c r="L2942" s="13" t="n">
        <v>1625000</v>
      </c>
      <c r="M2942" t="inlineStr">
        <is>
          <t>MD, TX, NY</t>
        </is>
      </c>
      <c r="N2942" t="inlineStr">
        <is>
          <t>Yes</t>
        </is>
      </c>
      <c r="O2942" t="inlineStr">
        <is>
          <t>Not stated</t>
        </is>
      </c>
      <c r="P2942" s="9" t="inlineStr">
        <is>
          <t>https://pruittfoundation.org/</t>
        </is>
      </c>
      <c r="Q2942" s="9" t="inlineStr">
        <is>
          <t>https://grantcue.com/foundations/the-pruitt-foundation-inc-201151002</t>
        </is>
      </c>
    </row>
    <row r="2943">
      <c r="A2943">
        <f>IF($E2943=$E2942,$A2942+1,1)</f>
        <v/>
      </c>
      <c r="B2943" t="inlineStr">
        <is>
          <t>POTOMAC HEALTH FOUNDATION</t>
        </is>
      </c>
      <c r="C2943" t="inlineStr">
        <is>
          <t>52-1340920</t>
        </is>
      </c>
      <c r="D2943" t="inlineStr">
        <is>
          <t>Virginia</t>
        </is>
      </c>
      <c r="E2943" t="inlineStr">
        <is>
          <t>VA</t>
        </is>
      </c>
      <c r="F2943" t="n">
        <v>2024</v>
      </c>
      <c r="G2943" t="n">
        <v>1</v>
      </c>
      <c r="H2943" s="13" t="n">
        <v>5865522</v>
      </c>
      <c r="I2943" s="12" t="n">
        <v>55</v>
      </c>
      <c r="J2943" s="13" t="n">
        <v>84100</v>
      </c>
      <c r="K2943" s="13">
        <f>IFERROR($H2943/$I2943,"")</f>
        <v/>
      </c>
      <c r="L2943" s="13" t="n">
        <v>500000</v>
      </c>
      <c r="M2943" t="inlineStr">
        <is>
          <t>DC</t>
        </is>
      </c>
      <c r="N2943" t="inlineStr">
        <is>
          <t>Yes</t>
        </is>
      </c>
      <c r="O2943" t="inlineStr">
        <is>
          <t>Yes</t>
        </is>
      </c>
      <c r="P2943" s="9" t="inlineStr">
        <is>
          <t>https://www.potomachealthfoundation.org/</t>
        </is>
      </c>
      <c r="Q2943" s="9" t="inlineStr">
        <is>
          <t>https://grantcue.com/foundations/potomac-health-foundation-521340920</t>
        </is>
      </c>
    </row>
    <row r="2944">
      <c r="A2944">
        <f>IF($E2944=$E2943,$A2943+1,1)</f>
        <v/>
      </c>
      <c r="B2944" t="inlineStr">
        <is>
          <t>THE REINHART FOUNDATION</t>
        </is>
      </c>
      <c r="C2944" t="inlineStr">
        <is>
          <t>54-2001451</t>
        </is>
      </c>
      <c r="D2944" t="inlineStr">
        <is>
          <t>Virginia</t>
        </is>
      </c>
      <c r="E2944" t="inlineStr">
        <is>
          <t>VA</t>
        </is>
      </c>
      <c r="F2944" t="n">
        <v>2025</v>
      </c>
      <c r="G2944" t="n">
        <v>2</v>
      </c>
      <c r="H2944" s="13" t="n">
        <v>5675473</v>
      </c>
      <c r="I2944" s="12" t="n">
        <v>146</v>
      </c>
      <c r="J2944" s="13" t="n">
        <v>10000</v>
      </c>
      <c r="K2944" s="13">
        <f>IFERROR($H2944/$I2944,"")</f>
        <v/>
      </c>
      <c r="L2944" s="13" t="n">
        <v>1026016</v>
      </c>
      <c r="M2944" t="inlineStr">
        <is>
          <t>NY, NC, MD</t>
        </is>
      </c>
      <c r="N2944" t="inlineStr">
        <is>
          <t>No</t>
        </is>
      </c>
      <c r="O2944" t="inlineStr">
        <is>
          <t>Not stated</t>
        </is>
      </c>
      <c r="Q2944" s="9" t="inlineStr">
        <is>
          <t>https://grantcue.com/foundations/the-reinhart-foundation-c-o-the-community-foundation-inc-542001451</t>
        </is>
      </c>
    </row>
    <row r="2945">
      <c r="A2945">
        <f>IF($E2945=$E2944,$A2944+1,1)</f>
        <v/>
      </c>
      <c r="B2945" t="inlineStr">
        <is>
          <t>HERNDON FOUNDATION</t>
        </is>
      </c>
      <c r="C2945" t="inlineStr">
        <is>
          <t>54-6060809</t>
        </is>
      </c>
      <c r="D2945" t="inlineStr">
        <is>
          <t>Virginia</t>
        </is>
      </c>
      <c r="E2945" t="inlineStr">
        <is>
          <t>VA</t>
        </is>
      </c>
      <c r="F2945" t="n">
        <v>2024</v>
      </c>
      <c r="G2945" t="n">
        <v>1</v>
      </c>
      <c r="H2945" s="13" t="n">
        <v>5635000</v>
      </c>
      <c r="I2945" s="12" t="n">
        <v>138</v>
      </c>
      <c r="J2945" s="13" t="n">
        <v>25000</v>
      </c>
      <c r="K2945" s="13">
        <f>IFERROR($H2945/$I2945,"")</f>
        <v/>
      </c>
      <c r="L2945" s="13" t="n">
        <v>1000000</v>
      </c>
      <c r="M2945" t="inlineStr">
        <is>
          <t>NC, DC, NJ</t>
        </is>
      </c>
      <c r="N2945" t="inlineStr">
        <is>
          <t>Yes</t>
        </is>
      </c>
      <c r="O2945" t="inlineStr">
        <is>
          <t>Yes</t>
        </is>
      </c>
      <c r="P2945" s="9" t="inlineStr">
        <is>
          <t>https://www.herndonfdn.org/</t>
        </is>
      </c>
      <c r="Q2945" s="9" t="inlineStr">
        <is>
          <t>https://grantcue.com/foundations/herndon-foundation-546060809</t>
        </is>
      </c>
    </row>
    <row r="2946">
      <c r="A2946">
        <f>IF($E2946=$E2945,$A2945+1,1)</f>
        <v/>
      </c>
      <c r="B2946" t="inlineStr">
        <is>
          <t>The Cecil &amp; Irene Hylton Foundation Inc</t>
        </is>
      </c>
      <c r="C2946" t="inlineStr">
        <is>
          <t>52-1633658</t>
        </is>
      </c>
      <c r="D2946" t="inlineStr">
        <is>
          <t>Virginia</t>
        </is>
      </c>
      <c r="E2946" t="inlineStr">
        <is>
          <t>VA</t>
        </is>
      </c>
      <c r="F2946" t="n">
        <v>2024</v>
      </c>
      <c r="G2946" t="n">
        <v>1</v>
      </c>
      <c r="H2946" s="13" t="n">
        <v>5617368</v>
      </c>
      <c r="I2946" s="12" t="n">
        <v>23</v>
      </c>
      <c r="J2946" s="13" t="n">
        <v>80000</v>
      </c>
      <c r="K2946" s="13">
        <f>IFERROR($H2946/$I2946,"")</f>
        <v/>
      </c>
      <c r="L2946" s="13" t="n">
        <v>1932834</v>
      </c>
      <c r="M2946" t="inlineStr">
        <is>
          <t>DC, CO</t>
        </is>
      </c>
      <c r="N2946" t="inlineStr">
        <is>
          <t>Yes</t>
        </is>
      </c>
      <c r="O2946" t="inlineStr">
        <is>
          <t>Yes</t>
        </is>
      </c>
      <c r="Q2946" s="9" t="inlineStr">
        <is>
          <t>https://grantcue.com/foundations/the-cecil-and-irene-hylton-foundation-inc-521633658</t>
        </is>
      </c>
    </row>
    <row r="2947">
      <c r="A2947">
        <f>IF($E2947=$E2946,$A2946+1,1)</f>
        <v/>
      </c>
      <c r="B2947" t="inlineStr">
        <is>
          <t>AGUA FUNDINC</t>
        </is>
      </c>
      <c r="C2947" t="inlineStr">
        <is>
          <t>11-3659697</t>
        </is>
      </c>
      <c r="D2947" t="inlineStr">
        <is>
          <t>Virginia</t>
        </is>
      </c>
      <c r="E2947" t="inlineStr">
        <is>
          <t>VA</t>
        </is>
      </c>
      <c r="F2947" t="n">
        <v>2025</v>
      </c>
      <c r="G2947" t="n">
        <v>2</v>
      </c>
      <c r="H2947" s="13" t="n">
        <v>5584000</v>
      </c>
      <c r="I2947" s="12" t="n">
        <v>133</v>
      </c>
      <c r="J2947" s="13" t="n">
        <v>30000</v>
      </c>
      <c r="K2947" s="13">
        <f>IFERROR($H2947/$I2947,"")</f>
        <v/>
      </c>
      <c r="L2947" s="13" t="n">
        <v>150000</v>
      </c>
      <c r="M2947" t="inlineStr">
        <is>
          <t>DC, CO, MD</t>
        </is>
      </c>
      <c r="N2947" t="inlineStr">
        <is>
          <t>No</t>
        </is>
      </c>
      <c r="O2947" t="inlineStr">
        <is>
          <t>Not stated</t>
        </is>
      </c>
      <c r="Q2947" s="9" t="inlineStr">
        <is>
          <t>https://grantcue.com/foundations/agua-fundinc-113659697</t>
        </is>
      </c>
    </row>
    <row r="2948">
      <c r="A2948">
        <f>IF($E2948=$E2947,$A2947+1,1)</f>
        <v/>
      </c>
      <c r="B2948" t="inlineStr">
        <is>
          <t>THE UNITED COMPANY FOUNDATION</t>
        </is>
      </c>
      <c r="C2948" t="inlineStr">
        <is>
          <t>54-1390453</t>
        </is>
      </c>
      <c r="D2948" t="inlineStr">
        <is>
          <t>Virginia</t>
        </is>
      </c>
      <c r="E2948" t="inlineStr">
        <is>
          <t>VA</t>
        </is>
      </c>
      <c r="F2948" t="n">
        <v>2025</v>
      </c>
      <c r="G2948" t="n">
        <v>2</v>
      </c>
      <c r="H2948" s="13" t="n">
        <v>5292784</v>
      </c>
      <c r="I2948" s="12" t="n">
        <v>198</v>
      </c>
      <c r="J2948" s="13" t="n">
        <v>11486</v>
      </c>
      <c r="K2948" s="13">
        <f>IFERROR($H2948/$I2948,"")</f>
        <v/>
      </c>
      <c r="L2948" s="13" t="n">
        <v>350000</v>
      </c>
      <c r="M2948" t="inlineStr">
        <is>
          <t>TN, CT, MD</t>
        </is>
      </c>
      <c r="N2948" t="inlineStr">
        <is>
          <t>Yes</t>
        </is>
      </c>
      <c r="O2948" t="inlineStr">
        <is>
          <t>Yes</t>
        </is>
      </c>
      <c r="P2948" s="9" t="inlineStr">
        <is>
          <t>https://www.unitedcofoundation.org/</t>
        </is>
      </c>
      <c r="Q2948" s="9" t="inlineStr">
        <is>
          <t>https://grantcue.com/foundations/the-united-company-foundation-541390453</t>
        </is>
      </c>
    </row>
    <row r="2949">
      <c r="A2949">
        <f>IF($E2949=$E2948,$A2948+1,1)</f>
        <v/>
      </c>
      <c r="B2949" t="inlineStr">
        <is>
          <t>OBICI HEALTHCARE FOUNDATION INC</t>
        </is>
      </c>
      <c r="C2949" t="inlineStr">
        <is>
          <t>51-0249728</t>
        </is>
      </c>
      <c r="D2949" t="inlineStr">
        <is>
          <t>Virginia</t>
        </is>
      </c>
      <c r="E2949" t="inlineStr">
        <is>
          <t>VA</t>
        </is>
      </c>
      <c r="F2949" t="n">
        <v>2024</v>
      </c>
      <c r="G2949" t="n">
        <v>1</v>
      </c>
      <c r="H2949" s="13" t="n">
        <v>5238715</v>
      </c>
      <c r="I2949" s="12" t="n">
        <v>118</v>
      </c>
      <c r="J2949" s="13" t="n">
        <v>4025</v>
      </c>
      <c r="K2949" s="13">
        <f>IFERROR($H2949/$I2949,"")</f>
        <v/>
      </c>
      <c r="L2949" s="13" t="n">
        <v>786500</v>
      </c>
      <c r="M2949" t="inlineStr">
        <is>
          <t>NC</t>
        </is>
      </c>
      <c r="N2949" t="inlineStr">
        <is>
          <t>Yes</t>
        </is>
      </c>
      <c r="O2949" t="inlineStr">
        <is>
          <t>Yes</t>
        </is>
      </c>
      <c r="P2949" s="9" t="inlineStr">
        <is>
          <t>http://www.obicihcf.org/</t>
        </is>
      </c>
      <c r="Q2949" s="9" t="inlineStr">
        <is>
          <t>https://grantcue.com/foundations/obici-healthcare-foundation-inc-510249728</t>
        </is>
      </c>
    </row>
    <row r="2950">
      <c r="A2950">
        <f>IF($E2950=$E2949,$A2949+1,1)</f>
        <v/>
      </c>
      <c r="B2950" t="inlineStr">
        <is>
          <t>WYTHE-BLAND FOUNDATION</t>
        </is>
      </c>
      <c r="C2950" t="inlineStr">
        <is>
          <t>54-1609065</t>
        </is>
      </c>
      <c r="D2950" t="inlineStr">
        <is>
          <t>Virginia</t>
        </is>
      </c>
      <c r="E2950" t="inlineStr">
        <is>
          <t>VA</t>
        </is>
      </c>
      <c r="F2950" t="n">
        <v>2024</v>
      </c>
      <c r="G2950" t="n">
        <v>2</v>
      </c>
      <c r="H2950" s="13" t="n">
        <v>5213501</v>
      </c>
      <c r="I2950" s="12" t="n">
        <v>55</v>
      </c>
      <c r="J2950" s="13" t="n">
        <v>38668</v>
      </c>
      <c r="K2950" s="13">
        <f>IFERROR($H2950/$I2950,"")</f>
        <v/>
      </c>
      <c r="L2950" s="13" t="n">
        <v>603666</v>
      </c>
      <c r="N2950" t="inlineStr">
        <is>
          <t>Yes</t>
        </is>
      </c>
      <c r="O2950" t="inlineStr">
        <is>
          <t>Yes</t>
        </is>
      </c>
      <c r="P2950" s="9" t="inlineStr">
        <is>
          <t>https://www.wbfoundation.com/</t>
        </is>
      </c>
      <c r="Q2950" s="9" t="inlineStr">
        <is>
          <t>https://grantcue.com/foundations/wythe-bland-foundation-541609065</t>
        </is>
      </c>
    </row>
    <row r="2951">
      <c r="A2951">
        <f>IF($E2951=$E2950,$A2950+1,1)</f>
        <v/>
      </c>
      <c r="B2951" t="inlineStr">
        <is>
          <t>The LilyHawk Foundation</t>
        </is>
      </c>
      <c r="C2951" t="inlineStr">
        <is>
          <t>46-1234026</t>
        </is>
      </c>
      <c r="D2951" t="inlineStr">
        <is>
          <t>Virginia</t>
        </is>
      </c>
      <c r="E2951" t="inlineStr">
        <is>
          <t>VA</t>
        </is>
      </c>
      <c r="F2951" t="n">
        <v>2025</v>
      </c>
      <c r="G2951" t="n">
        <v>2</v>
      </c>
      <c r="H2951" s="13" t="n">
        <v>5179042</v>
      </c>
      <c r="I2951" s="12" t="n">
        <v>6</v>
      </c>
      <c r="J2951" s="13" t="n">
        <v>225000</v>
      </c>
      <c r="K2951" s="13">
        <f>IFERROR($H2951/$I2951,"")</f>
        <v/>
      </c>
      <c r="L2951" s="13" t="n">
        <v>2353124</v>
      </c>
      <c r="N2951" t="inlineStr">
        <is>
          <t>No</t>
        </is>
      </c>
      <c r="O2951" t="inlineStr">
        <is>
          <t>Not stated</t>
        </is>
      </c>
      <c r="Q2951" s="9" t="inlineStr">
        <is>
          <t>https://grantcue.com/foundations/the-lilyhawk-foundation-461234026</t>
        </is>
      </c>
    </row>
    <row r="2952">
      <c r="A2952">
        <f>IF($E2952=$E2951,$A2951+1,1)</f>
        <v/>
      </c>
      <c r="B2952" t="inlineStr">
        <is>
          <t>E STUART JAMES GRANT CHARITABLE TRUST</t>
        </is>
      </c>
      <c r="C2952" t="inlineStr">
        <is>
          <t>54-6315085</t>
        </is>
      </c>
      <c r="D2952" t="inlineStr">
        <is>
          <t>Virginia</t>
        </is>
      </c>
      <c r="E2952" t="inlineStr">
        <is>
          <t>VA</t>
        </is>
      </c>
      <c r="F2952" t="n">
        <v>2025</v>
      </c>
      <c r="G2952" t="n">
        <v>2</v>
      </c>
      <c r="H2952" s="13" t="n">
        <v>5177773</v>
      </c>
      <c r="I2952" s="12" t="n">
        <v>18</v>
      </c>
      <c r="J2952" s="13" t="n">
        <v>230000</v>
      </c>
      <c r="K2952" s="13">
        <f>IFERROR($H2952/$I2952,"")</f>
        <v/>
      </c>
      <c r="L2952" s="13" t="n">
        <v>700000</v>
      </c>
      <c r="N2952" t="inlineStr">
        <is>
          <t>No</t>
        </is>
      </c>
      <c r="O2952" t="inlineStr">
        <is>
          <t>Not stated</t>
        </is>
      </c>
      <c r="Q2952" s="9" t="inlineStr">
        <is>
          <t>https://grantcue.com/foundations/e-stuart-james-grant-charitable-trust-c-o-atlantic-union-bank-546315085</t>
        </is>
      </c>
    </row>
    <row r="2953">
      <c r="A2953">
        <f>IF($E2953=$E2952,$A2952+1,1)</f>
        <v/>
      </c>
      <c r="B2953" t="inlineStr">
        <is>
          <t>THE HARRISON FOUNDATION</t>
        </is>
      </c>
      <c r="C2953" t="inlineStr">
        <is>
          <t>26-0353463</t>
        </is>
      </c>
      <c r="D2953" t="inlineStr">
        <is>
          <t>Virginia</t>
        </is>
      </c>
      <c r="E2953" t="inlineStr">
        <is>
          <t>VA</t>
        </is>
      </c>
      <c r="F2953" t="n">
        <v>2024</v>
      </c>
      <c r="G2953" t="n">
        <v>2</v>
      </c>
      <c r="H2953" s="13" t="n">
        <v>5093503</v>
      </c>
      <c r="I2953" s="12" t="n">
        <v>114</v>
      </c>
      <c r="J2953" s="13" t="n">
        <v>25000</v>
      </c>
      <c r="K2953" s="13">
        <f>IFERROR($H2953/$I2953,"")</f>
        <v/>
      </c>
      <c r="L2953" s="13" t="n">
        <v>699000</v>
      </c>
      <c r="M2953" t="inlineStr">
        <is>
          <t>FL, MA, NY</t>
        </is>
      </c>
      <c r="N2953" t="inlineStr">
        <is>
          <t>No</t>
        </is>
      </c>
      <c r="O2953" t="inlineStr">
        <is>
          <t>Not stated</t>
        </is>
      </c>
      <c r="Q2953" s="9" t="inlineStr">
        <is>
          <t>https://grantcue.com/foundations/the-harrison-foundation-260353463</t>
        </is>
      </c>
    </row>
    <row r="2954">
      <c r="A2954">
        <f>IF($E2954=$E2953,$A2953+1,1)</f>
        <v/>
      </c>
      <c r="B2954" t="inlineStr">
        <is>
          <t>PERRY FOUNDATION INC</t>
        </is>
      </c>
      <c r="C2954" t="inlineStr">
        <is>
          <t>54-6036446</t>
        </is>
      </c>
      <c r="D2954" t="inlineStr">
        <is>
          <t>Virginia</t>
        </is>
      </c>
      <c r="E2954" t="inlineStr">
        <is>
          <t>VA</t>
        </is>
      </c>
      <c r="F2954" t="n">
        <v>2025</v>
      </c>
      <c r="G2954" t="n">
        <v>2</v>
      </c>
      <c r="H2954" s="13" t="n">
        <v>5085671</v>
      </c>
      <c r="I2954" s="12" t="n">
        <v>108</v>
      </c>
      <c r="J2954" s="13" t="n">
        <v>20000</v>
      </c>
      <c r="K2954" s="13">
        <f>IFERROR($H2954/$I2954,"")</f>
        <v/>
      </c>
      <c r="L2954" s="13" t="n">
        <v>500000</v>
      </c>
      <c r="N2954" t="inlineStr">
        <is>
          <t>Yes</t>
        </is>
      </c>
      <c r="O2954" t="inlineStr">
        <is>
          <t>Not stated</t>
        </is>
      </c>
      <c r="Q2954" s="9" t="inlineStr">
        <is>
          <t>https://grantcue.com/foundations/perry-foundation-inc-546036446</t>
        </is>
      </c>
    </row>
    <row r="2955">
      <c r="A2955">
        <f>IF($E2955=$E2954,$A2954+1,1)</f>
        <v/>
      </c>
      <c r="B2955" t="inlineStr">
        <is>
          <t>GOLDEN PAWS FOUNDATION</t>
        </is>
      </c>
      <c r="C2955" t="inlineStr">
        <is>
          <t>83-0809183</t>
        </is>
      </c>
      <c r="D2955" t="inlineStr">
        <is>
          <t>Virginia</t>
        </is>
      </c>
      <c r="E2955" t="inlineStr">
        <is>
          <t>VA</t>
        </is>
      </c>
      <c r="F2955" t="n">
        <v>2025</v>
      </c>
      <c r="G2955" t="n">
        <v>2</v>
      </c>
      <c r="H2955" s="13" t="n">
        <v>5000000</v>
      </c>
      <c r="I2955" s="12" t="n">
        <v>17</v>
      </c>
      <c r="J2955" s="13" t="n">
        <v>200000</v>
      </c>
      <c r="K2955" s="13">
        <f>IFERROR($H2955/$I2955,"")</f>
        <v/>
      </c>
      <c r="L2955" s="13" t="n">
        <v>1250000</v>
      </c>
      <c r="M2955" t="inlineStr">
        <is>
          <t>WV, MD, MA</t>
        </is>
      </c>
      <c r="N2955" t="inlineStr">
        <is>
          <t>No</t>
        </is>
      </c>
      <c r="O2955" t="inlineStr">
        <is>
          <t>Not stated</t>
        </is>
      </c>
      <c r="Q2955" s="9" t="inlineStr">
        <is>
          <t>https://grantcue.com/foundations/golden-paws-foundation-c-o-lally-and-co-llc-830809183</t>
        </is>
      </c>
    </row>
    <row r="2956">
      <c r="A2956">
        <f>IF($E2956=$E2955,$A2955+1,1)</f>
        <v/>
      </c>
      <c r="B2956" t="inlineStr">
        <is>
          <t>THE CAMERON FOUNDATION</t>
        </is>
      </c>
      <c r="C2956" t="inlineStr">
        <is>
          <t>20-0097152</t>
        </is>
      </c>
      <c r="D2956" t="inlineStr">
        <is>
          <t>Virginia</t>
        </is>
      </c>
      <c r="E2956" t="inlineStr">
        <is>
          <t>VA</t>
        </is>
      </c>
      <c r="F2956" t="n">
        <v>2024</v>
      </c>
      <c r="G2956" t="n">
        <v>1</v>
      </c>
      <c r="H2956" s="13" t="n">
        <v>4985052</v>
      </c>
      <c r="I2956" s="12" t="n">
        <v>157</v>
      </c>
      <c r="J2956" s="13" t="n">
        <v>8000</v>
      </c>
      <c r="K2956" s="13">
        <f>IFERROR($H2956/$I2956,"")</f>
        <v/>
      </c>
      <c r="L2956" s="13" t="n">
        <v>500000</v>
      </c>
      <c r="M2956" t="inlineStr">
        <is>
          <t>PA, CT, GA</t>
        </is>
      </c>
      <c r="N2956" t="inlineStr">
        <is>
          <t>Yes</t>
        </is>
      </c>
      <c r="O2956" t="inlineStr">
        <is>
          <t>Yes</t>
        </is>
      </c>
      <c r="P2956" s="9" t="inlineStr">
        <is>
          <t>https://www.camfound.org/</t>
        </is>
      </c>
      <c r="Q2956" s="9" t="inlineStr">
        <is>
          <t>https://grantcue.com/foundations/the-cameron-foundation-200097152</t>
        </is>
      </c>
    </row>
    <row r="2957">
      <c r="A2957">
        <f>IF($E2957=$E2956,$A2956+1,1)</f>
        <v/>
      </c>
      <c r="B2957" t="inlineStr">
        <is>
          <t>WELLSPRING FOUNDATION OF SOUTHWEST VIRGINIA</t>
        </is>
      </c>
      <c r="C2957" t="inlineStr">
        <is>
          <t>26-2870970</t>
        </is>
      </c>
      <c r="D2957" t="inlineStr">
        <is>
          <t>Virginia</t>
        </is>
      </c>
      <c r="E2957" t="inlineStr">
        <is>
          <t>VA</t>
        </is>
      </c>
      <c r="F2957" t="n">
        <v>2024</v>
      </c>
      <c r="G2957" t="n">
        <v>1</v>
      </c>
      <c r="H2957" s="13" t="n">
        <v>4885853</v>
      </c>
      <c r="I2957" s="12" t="n">
        <v>21</v>
      </c>
      <c r="J2957" s="13" t="n">
        <v>36000</v>
      </c>
      <c r="K2957" s="13">
        <f>IFERROR($H2957/$I2957,"")</f>
        <v/>
      </c>
      <c r="L2957" s="13" t="n">
        <v>2000000</v>
      </c>
      <c r="M2957" t="inlineStr">
        <is>
          <t>TN, NC, MA</t>
        </is>
      </c>
      <c r="N2957" t="inlineStr">
        <is>
          <t>No</t>
        </is>
      </c>
      <c r="O2957" t="inlineStr">
        <is>
          <t>Not stated</t>
        </is>
      </c>
      <c r="Q2957" s="9" t="inlineStr">
        <is>
          <t>https://grantcue.com/foundations/wellspring-foundation-of-southwest-virginia-262870970</t>
        </is>
      </c>
    </row>
    <row r="2958">
      <c r="A2958">
        <f>IF($E2958=$E2957,$A2957+1,1)</f>
        <v/>
      </c>
      <c r="B2958" t="inlineStr">
        <is>
          <t>THE AFFORDABLE HOUSING OPPORTUNITY FUND</t>
        </is>
      </c>
      <c r="C2958" t="inlineStr">
        <is>
          <t>84-2840147</t>
        </is>
      </c>
      <c r="D2958" t="inlineStr">
        <is>
          <t>Virginia</t>
        </is>
      </c>
      <c r="E2958" t="inlineStr">
        <is>
          <t>VA</t>
        </is>
      </c>
      <c r="F2958" t="n">
        <v>2024</v>
      </c>
      <c r="G2958" t="n">
        <v>1</v>
      </c>
      <c r="H2958" s="13" t="n">
        <v>4865287</v>
      </c>
      <c r="I2958" s="12" t="n">
        <v>6</v>
      </c>
      <c r="J2958" s="13" t="n">
        <v>251868.5</v>
      </c>
      <c r="K2958" s="13">
        <f>IFERROR($H2958/$I2958,"")</f>
        <v/>
      </c>
      <c r="L2958" s="13" t="n">
        <v>2720000</v>
      </c>
      <c r="N2958" t="inlineStr">
        <is>
          <t>No</t>
        </is>
      </c>
      <c r="O2958" t="inlineStr">
        <is>
          <t>Not stated</t>
        </is>
      </c>
      <c r="Q2958" s="9" t="inlineStr">
        <is>
          <t>https://grantcue.com/foundations/the-affordable-housing-opportunity-fund-842840147</t>
        </is>
      </c>
    </row>
    <row r="2959">
      <c r="A2959">
        <f>IF($E2959=$E2958,$A2958+1,1)</f>
        <v/>
      </c>
      <c r="B2959" t="inlineStr">
        <is>
          <t>SHEARWATER FOUNDATION INC</t>
        </is>
      </c>
      <c r="C2959" t="inlineStr">
        <is>
          <t>20-8075507</t>
        </is>
      </c>
      <c r="D2959" t="inlineStr">
        <is>
          <t>Virginia</t>
        </is>
      </c>
      <c r="E2959" t="inlineStr">
        <is>
          <t>VA</t>
        </is>
      </c>
      <c r="F2959" t="n">
        <v>2024</v>
      </c>
      <c r="G2959" t="n">
        <v>1</v>
      </c>
      <c r="H2959" s="13" t="n">
        <v>4749500</v>
      </c>
      <c r="I2959" s="12" t="n">
        <v>27</v>
      </c>
      <c r="J2959" s="13" t="n">
        <v>10000</v>
      </c>
      <c r="K2959" s="13">
        <f>IFERROR($H2959/$I2959,"")</f>
        <v/>
      </c>
      <c r="L2959" s="13" t="n">
        <v>1510000</v>
      </c>
      <c r="M2959" t="inlineStr">
        <is>
          <t>NY, MA</t>
        </is>
      </c>
      <c r="N2959" t="inlineStr">
        <is>
          <t>No</t>
        </is>
      </c>
      <c r="O2959" t="inlineStr">
        <is>
          <t>Not stated</t>
        </is>
      </c>
      <c r="Q2959" s="9" t="inlineStr">
        <is>
          <t>https://grantcue.com/foundations/shearwater-foundation-inc-208075507</t>
        </is>
      </c>
    </row>
    <row r="2960">
      <c r="A2960">
        <f>IF($E2960=$E2959,$A2959+1,1)</f>
        <v/>
      </c>
      <c r="B2960" t="inlineStr">
        <is>
          <t>THE DN BATTEN FOUNDATION</t>
        </is>
      </c>
      <c r="C2960" t="inlineStr">
        <is>
          <t>54-1864288</t>
        </is>
      </c>
      <c r="D2960" t="inlineStr">
        <is>
          <t>Virginia</t>
        </is>
      </c>
      <c r="E2960" t="inlineStr">
        <is>
          <t>VA</t>
        </is>
      </c>
      <c r="F2960" t="n">
        <v>2024</v>
      </c>
      <c r="G2960" t="n">
        <v>1</v>
      </c>
      <c r="H2960" s="13" t="n">
        <v>4707590</v>
      </c>
      <c r="I2960" s="12" t="n">
        <v>28</v>
      </c>
      <c r="J2960" s="13" t="n">
        <v>82500</v>
      </c>
      <c r="K2960" s="13">
        <f>IFERROR($H2960/$I2960,"")</f>
        <v/>
      </c>
      <c r="L2960" s="13" t="n">
        <v>1000000</v>
      </c>
      <c r="M2960" t="inlineStr">
        <is>
          <t>NY, DC, WA</t>
        </is>
      </c>
      <c r="N2960" t="inlineStr">
        <is>
          <t>No</t>
        </is>
      </c>
      <c r="O2960" t="inlineStr">
        <is>
          <t>Not stated</t>
        </is>
      </c>
      <c r="Q2960" s="9" t="inlineStr">
        <is>
          <t>https://grantcue.com/foundations/the-dn-batten-foundation-c-o-brown-advisory-541864288</t>
        </is>
      </c>
    </row>
    <row r="2961">
      <c r="A2961">
        <f>IF($E2961=$E2960,$A2960+1,1)</f>
        <v/>
      </c>
      <c r="B2961" t="inlineStr">
        <is>
          <t>THE BLOCKER FOUNDATION</t>
        </is>
      </c>
      <c r="C2961" t="inlineStr">
        <is>
          <t>54-1217447</t>
        </is>
      </c>
      <c r="D2961" t="inlineStr">
        <is>
          <t>Virginia</t>
        </is>
      </c>
      <c r="E2961" t="inlineStr">
        <is>
          <t>VA</t>
        </is>
      </c>
      <c r="F2961" t="n">
        <v>2024</v>
      </c>
      <c r="G2961" t="n">
        <v>1</v>
      </c>
      <c r="H2961" s="13" t="n">
        <v>4604805</v>
      </c>
      <c r="I2961" s="12" t="n">
        <v>69</v>
      </c>
      <c r="J2961" s="13" t="n">
        <v>58092</v>
      </c>
      <c r="K2961" s="13">
        <f>IFERROR($H2961/$I2961,"")</f>
        <v/>
      </c>
      <c r="L2961" s="13" t="n">
        <v>250000</v>
      </c>
      <c r="M2961" t="inlineStr">
        <is>
          <t>NC, GA</t>
        </is>
      </c>
      <c r="N2961" t="inlineStr">
        <is>
          <t>Yes</t>
        </is>
      </c>
      <c r="O2961" t="inlineStr">
        <is>
          <t>Not stated</t>
        </is>
      </c>
      <c r="Q2961" s="9" t="inlineStr">
        <is>
          <t>https://grantcue.com/foundations/the-blocker-foundation-541217447</t>
        </is>
      </c>
    </row>
    <row r="2962">
      <c r="A2962">
        <f>IF($E2962=$E2961,$A2961+1,1)</f>
        <v/>
      </c>
      <c r="B2962" t="inlineStr">
        <is>
          <t>THE OWENS FAMILY FOUNDATION</t>
        </is>
      </c>
      <c r="C2962" t="inlineStr">
        <is>
          <t>31-6652818</t>
        </is>
      </c>
      <c r="D2962" t="inlineStr">
        <is>
          <t>Virginia</t>
        </is>
      </c>
      <c r="E2962" t="inlineStr">
        <is>
          <t>VA</t>
        </is>
      </c>
      <c r="F2962" t="n">
        <v>2025</v>
      </c>
      <c r="G2962" t="n">
        <v>2</v>
      </c>
      <c r="H2962" s="13" t="n">
        <v>4589000</v>
      </c>
      <c r="I2962" s="12" t="n">
        <v>17</v>
      </c>
      <c r="J2962" s="13" t="n">
        <v>100000</v>
      </c>
      <c r="K2962" s="13">
        <f>IFERROR($H2962/$I2962,"")</f>
        <v/>
      </c>
      <c r="L2962" s="13" t="n">
        <v>1596000</v>
      </c>
      <c r="M2962" t="inlineStr">
        <is>
          <t>MA</t>
        </is>
      </c>
      <c r="N2962" t="inlineStr">
        <is>
          <t>No</t>
        </is>
      </c>
      <c r="O2962" t="inlineStr">
        <is>
          <t>Not stated</t>
        </is>
      </c>
      <c r="Q2962" s="9" t="inlineStr">
        <is>
          <t>https://grantcue.com/foundations/the-owens-family-foundation-316652818</t>
        </is>
      </c>
    </row>
    <row r="2963">
      <c r="A2963">
        <f>IF($E2963=$E2962,$A2962+1,1)</f>
        <v/>
      </c>
      <c r="B2963" t="inlineStr">
        <is>
          <t>JT-MINNIE MAUDE CHARITABLE TRUST</t>
        </is>
      </c>
      <c r="C2963" t="inlineStr">
        <is>
          <t>26-0771142</t>
        </is>
      </c>
      <c r="D2963" t="inlineStr">
        <is>
          <t>Virginia</t>
        </is>
      </c>
      <c r="E2963" t="inlineStr">
        <is>
          <t>VA</t>
        </is>
      </c>
      <c r="F2963" t="n">
        <v>2025</v>
      </c>
      <c r="G2963" t="n">
        <v>2</v>
      </c>
      <c r="H2963" s="13" t="n">
        <v>4572833</v>
      </c>
      <c r="I2963" s="12" t="n">
        <v>1111</v>
      </c>
      <c r="J2963" s="13" t="n">
        <v>2250</v>
      </c>
      <c r="K2963" s="13">
        <f>IFERROR($H2963/$I2963,"")</f>
        <v/>
      </c>
      <c r="L2963" s="13" t="n">
        <v>220000</v>
      </c>
      <c r="M2963" t="inlineStr">
        <is>
          <t>NC, GA, TN</t>
        </is>
      </c>
      <c r="N2963" t="inlineStr">
        <is>
          <t>Yes</t>
        </is>
      </c>
      <c r="O2963" t="inlineStr">
        <is>
          <t>Yes</t>
        </is>
      </c>
      <c r="P2963" s="9" t="inlineStr">
        <is>
          <t>https://www.jtmm.org/</t>
        </is>
      </c>
      <c r="Q2963" s="9" t="inlineStr">
        <is>
          <t>https://grantcue.com/foundations/jt-minnie-maude-charitable-trust-260771142</t>
        </is>
      </c>
    </row>
    <row r="2964">
      <c r="A2964">
        <f>IF($E2964=$E2963,$A2963+1,1)</f>
        <v/>
      </c>
      <c r="B2964" t="inlineStr">
        <is>
          <t>JAMES P GILLS FOUNDATION</t>
        </is>
      </c>
      <c r="C2964" t="inlineStr">
        <is>
          <t>59-2871396</t>
        </is>
      </c>
      <c r="D2964" t="inlineStr">
        <is>
          <t>Virginia</t>
        </is>
      </c>
      <c r="E2964" t="inlineStr">
        <is>
          <t>VA</t>
        </is>
      </c>
      <c r="F2964" t="n">
        <v>2025</v>
      </c>
      <c r="G2964" t="n">
        <v>2</v>
      </c>
      <c r="H2964" s="13" t="n">
        <v>4300900</v>
      </c>
      <c r="I2964" s="12" t="n">
        <v>46</v>
      </c>
      <c r="J2964" s="13" t="n">
        <v>4600</v>
      </c>
      <c r="K2964" s="13">
        <f>IFERROR($H2964/$I2964,"")</f>
        <v/>
      </c>
      <c r="L2964" s="13" t="n">
        <v>4000000</v>
      </c>
      <c r="M2964" t="inlineStr">
        <is>
          <t>FL, TN, MO</t>
        </is>
      </c>
      <c r="N2964" t="inlineStr">
        <is>
          <t>Yes</t>
        </is>
      </c>
      <c r="O2964" t="inlineStr">
        <is>
          <t>Yes</t>
        </is>
      </c>
      <c r="Q2964" s="9" t="inlineStr">
        <is>
          <t>https://grantcue.com/foundations/james-p-gills-foundation-592871396</t>
        </is>
      </c>
    </row>
    <row r="2965">
      <c r="A2965">
        <f>IF($E2965=$E2964,$A2964+1,1)</f>
        <v/>
      </c>
      <c r="B2965" t="inlineStr">
        <is>
          <t>THE JAMES W AND FRANCES GIBSON MCGLOTHLIN FOUNDATION</t>
        </is>
      </c>
      <c r="C2965" t="inlineStr">
        <is>
          <t>26-3533035</t>
        </is>
      </c>
      <c r="D2965" t="inlineStr">
        <is>
          <t>Virginia</t>
        </is>
      </c>
      <c r="E2965" t="inlineStr">
        <is>
          <t>VA</t>
        </is>
      </c>
      <c r="F2965" t="n">
        <v>2024</v>
      </c>
      <c r="G2965" t="n">
        <v>1</v>
      </c>
      <c r="H2965" s="13" t="n">
        <v>4156470</v>
      </c>
      <c r="I2965" s="12" t="n">
        <v>36</v>
      </c>
      <c r="J2965" s="13" t="n">
        <v>31250</v>
      </c>
      <c r="K2965" s="13">
        <f>IFERROR($H2965/$I2965,"")</f>
        <v/>
      </c>
      <c r="L2965" s="13" t="n">
        <v>1000000</v>
      </c>
      <c r="M2965" t="inlineStr">
        <is>
          <t>MD, TN, CT</t>
        </is>
      </c>
      <c r="N2965" t="inlineStr">
        <is>
          <t>No</t>
        </is>
      </c>
      <c r="O2965" t="inlineStr">
        <is>
          <t>Not stated</t>
        </is>
      </c>
      <c r="Q2965" s="9" t="inlineStr">
        <is>
          <t>https://grantcue.com/foundations/the-james-w-and-frances-gibson-mcglothlin-foundation-263533035</t>
        </is>
      </c>
    </row>
    <row r="2966">
      <c r="A2966">
        <f>IF($E2966=$E2965,$A2965+1,1)</f>
        <v/>
      </c>
      <c r="B2966" t="inlineStr">
        <is>
          <t>THE AGENA FOUNDATION INC</t>
        </is>
      </c>
      <c r="C2966" t="inlineStr">
        <is>
          <t>26-2882583</t>
        </is>
      </c>
      <c r="D2966" t="inlineStr">
        <is>
          <t>Virginia</t>
        </is>
      </c>
      <c r="E2966" t="inlineStr">
        <is>
          <t>VA</t>
        </is>
      </c>
      <c r="F2966" t="n">
        <v>2025</v>
      </c>
      <c r="G2966" t="n">
        <v>2</v>
      </c>
      <c r="H2966" s="13" t="n">
        <v>4128800</v>
      </c>
      <c r="I2966" s="12" t="n">
        <v>37</v>
      </c>
      <c r="J2966" s="13" t="n">
        <v>75000</v>
      </c>
      <c r="K2966" s="13">
        <f>IFERROR($H2966/$I2966,"")</f>
        <v/>
      </c>
      <c r="L2966" s="13" t="n">
        <v>322500</v>
      </c>
      <c r="N2966" t="inlineStr">
        <is>
          <t>No</t>
        </is>
      </c>
      <c r="O2966" t="inlineStr">
        <is>
          <t>Not stated</t>
        </is>
      </c>
      <c r="Q2966" s="9" t="inlineStr">
        <is>
          <t>https://grantcue.com/foundations/the-agena-foundation-inc-262882583</t>
        </is>
      </c>
    </row>
    <row r="2967">
      <c r="A2967">
        <f>IF($E2967=$E2966,$A2966+1,1)</f>
        <v/>
      </c>
      <c r="B2967" t="inlineStr">
        <is>
          <t>THE FARKAS FAMILY FOUNDATION</t>
        </is>
      </c>
      <c r="C2967" t="inlineStr">
        <is>
          <t>06-1593377</t>
        </is>
      </c>
      <c r="D2967" t="inlineStr">
        <is>
          <t>Virginia</t>
        </is>
      </c>
      <c r="E2967" t="inlineStr">
        <is>
          <t>VA</t>
        </is>
      </c>
      <c r="F2967" t="n">
        <v>2024</v>
      </c>
      <c r="G2967" t="n">
        <v>1</v>
      </c>
      <c r="H2967" s="13" t="n">
        <v>4094500</v>
      </c>
      <c r="I2967" s="12" t="n">
        <v>7</v>
      </c>
      <c r="J2967" s="13" t="n">
        <v>12500</v>
      </c>
      <c r="K2967" s="13">
        <f>IFERROR($H2967/$I2967,"")</f>
        <v/>
      </c>
      <c r="L2967" s="13" t="n">
        <v>4000000</v>
      </c>
      <c r="M2967" t="inlineStr">
        <is>
          <t>WA</t>
        </is>
      </c>
      <c r="N2967" t="inlineStr">
        <is>
          <t>No</t>
        </is>
      </c>
      <c r="O2967" t="inlineStr">
        <is>
          <t>Not stated</t>
        </is>
      </c>
      <c r="Q2967" s="9" t="inlineStr">
        <is>
          <t>https://grantcue.com/foundations/the-farkas-family-foundation-061593377</t>
        </is>
      </c>
    </row>
    <row r="2968">
      <c r="A2968">
        <f>IF($E2968=$E2967,$A2967+1,1)</f>
        <v/>
      </c>
      <c r="B2968" t="inlineStr">
        <is>
          <t>SOKOL FAMILY FOUNDATION KELLY SOKOL</t>
        </is>
      </c>
      <c r="C2968" t="inlineStr">
        <is>
          <t>85-3064683</t>
        </is>
      </c>
      <c r="D2968" t="inlineStr">
        <is>
          <t>Virginia</t>
        </is>
      </c>
      <c r="E2968" t="inlineStr">
        <is>
          <t>VA</t>
        </is>
      </c>
      <c r="F2968" t="n">
        <v>2025</v>
      </c>
      <c r="G2968" t="n">
        <v>2</v>
      </c>
      <c r="H2968" s="13" t="n">
        <v>3991150</v>
      </c>
      <c r="I2968" s="12" t="n">
        <v>21</v>
      </c>
      <c r="J2968" s="13" t="n">
        <v>100000</v>
      </c>
      <c r="K2968" s="13">
        <f>IFERROR($H2968/$I2968,"")</f>
        <v/>
      </c>
      <c r="L2968" s="13" t="n">
        <v>1000000</v>
      </c>
      <c r="M2968" t="inlineStr">
        <is>
          <t>CA, MT, NE</t>
        </is>
      </c>
      <c r="N2968" t="inlineStr">
        <is>
          <t>No</t>
        </is>
      </c>
      <c r="O2968" t="inlineStr">
        <is>
          <t>Not stated</t>
        </is>
      </c>
      <c r="Q2968" s="9" t="inlineStr">
        <is>
          <t>https://grantcue.com/foundations/sokol-family-foundation-kelly-sokol-853064683</t>
        </is>
      </c>
    </row>
    <row r="2969">
      <c r="A2969">
        <f>IF($E2969=$E2968,$A2968+1,1)</f>
        <v/>
      </c>
      <c r="B2969" t="inlineStr">
        <is>
          <t>FAGUS FOUNDATION</t>
        </is>
      </c>
      <c r="C2969" t="inlineStr">
        <is>
          <t>26-1812101</t>
        </is>
      </c>
      <c r="D2969" t="inlineStr">
        <is>
          <t>Virginia</t>
        </is>
      </c>
      <c r="E2969" t="inlineStr">
        <is>
          <t>VA</t>
        </is>
      </c>
      <c r="F2969" t="n">
        <v>2024</v>
      </c>
      <c r="G2969" t="n">
        <v>1</v>
      </c>
      <c r="H2969" s="13" t="n">
        <v>3861370</v>
      </c>
      <c r="I2969" s="12" t="n">
        <v>17</v>
      </c>
      <c r="J2969" s="13" t="n">
        <v>70000</v>
      </c>
      <c r="K2969" s="13">
        <f>IFERROR($H2969/$I2969,"")</f>
        <v/>
      </c>
      <c r="L2969" s="13" t="n">
        <v>1770000</v>
      </c>
      <c r="M2969" t="inlineStr">
        <is>
          <t>ME, GA, ID</t>
        </is>
      </c>
      <c r="N2969" t="inlineStr">
        <is>
          <t>No</t>
        </is>
      </c>
      <c r="O2969" t="inlineStr">
        <is>
          <t>Not stated</t>
        </is>
      </c>
      <c r="Q2969" s="9" t="inlineStr">
        <is>
          <t>https://grantcue.com/foundations/fagus-foundation-261812101</t>
        </is>
      </c>
    </row>
    <row r="2970">
      <c r="A2970">
        <f>IF($E2970=$E2969,$A2969+1,1)</f>
        <v/>
      </c>
      <c r="B2970" t="inlineStr">
        <is>
          <t>Honey Foundation</t>
        </is>
      </c>
      <c r="C2970" t="inlineStr">
        <is>
          <t>27-2314439</t>
        </is>
      </c>
      <c r="D2970" t="inlineStr">
        <is>
          <t>Virginia</t>
        </is>
      </c>
      <c r="E2970" t="inlineStr">
        <is>
          <t>VA</t>
        </is>
      </c>
      <c r="F2970" t="n">
        <v>2025</v>
      </c>
      <c r="G2970" t="n">
        <v>2</v>
      </c>
      <c r="H2970" s="13" t="n">
        <v>3859109</v>
      </c>
      <c r="I2970" s="12" t="n">
        <v>99</v>
      </c>
      <c r="J2970" s="13" t="n">
        <v>5000</v>
      </c>
      <c r="K2970" s="13">
        <f>IFERROR($H2970/$I2970,"")</f>
        <v/>
      </c>
      <c r="L2970" s="13" t="n">
        <v>2200000</v>
      </c>
      <c r="M2970" t="inlineStr">
        <is>
          <t>MI, NC, SC</t>
        </is>
      </c>
      <c r="N2970" t="inlineStr">
        <is>
          <t>No</t>
        </is>
      </c>
      <c r="O2970" t="inlineStr">
        <is>
          <t>Not stated</t>
        </is>
      </c>
      <c r="Q2970" s="9" t="inlineStr">
        <is>
          <t>https://grantcue.com/foundations/honey-foundation-272314439</t>
        </is>
      </c>
    </row>
    <row r="2971">
      <c r="A2971">
        <f>IF($E2971=$E2970,$A2970+1,1)</f>
        <v/>
      </c>
      <c r="B2971" t="inlineStr">
        <is>
          <t>The Rosenthal Foundation</t>
        </is>
      </c>
      <c r="C2971" t="inlineStr">
        <is>
          <t>54-6037143</t>
        </is>
      </c>
      <c r="D2971" t="inlineStr">
        <is>
          <t>Virginia</t>
        </is>
      </c>
      <c r="E2971" t="inlineStr">
        <is>
          <t>VA</t>
        </is>
      </c>
      <c r="F2971" t="n">
        <v>2024</v>
      </c>
      <c r="G2971" t="n">
        <v>1</v>
      </c>
      <c r="H2971" s="13" t="n">
        <v>3769441</v>
      </c>
      <c r="I2971" s="12" t="n">
        <v>11</v>
      </c>
      <c r="J2971" s="13" t="n">
        <v>376628</v>
      </c>
      <c r="K2971" s="13">
        <f>IFERROR($H2971/$I2971,"")</f>
        <v/>
      </c>
      <c r="L2971" s="13" t="n">
        <v>376629</v>
      </c>
      <c r="M2971" t="inlineStr">
        <is>
          <t>TX, DC, TN</t>
        </is>
      </c>
      <c r="N2971" t="inlineStr">
        <is>
          <t>No</t>
        </is>
      </c>
      <c r="O2971" t="inlineStr">
        <is>
          <t>Not stated</t>
        </is>
      </c>
      <c r="Q2971" s="9" t="inlineStr">
        <is>
          <t>https://grantcue.com/foundations/the-rosenthal-foundation-546037143</t>
        </is>
      </c>
    </row>
    <row r="2972">
      <c r="A2972">
        <f>IF($E2972=$E2971,$A2971+1,1)</f>
        <v/>
      </c>
      <c r="B2972" t="inlineStr">
        <is>
          <t>WIDGER FAMILY FOUNDATION</t>
        </is>
      </c>
      <c r="C2972" t="inlineStr">
        <is>
          <t>83-2860358</t>
        </is>
      </c>
      <c r="D2972" t="inlineStr">
        <is>
          <t>Virginia</t>
        </is>
      </c>
      <c r="E2972" t="inlineStr">
        <is>
          <t>VA</t>
        </is>
      </c>
      <c r="F2972" t="n">
        <v>2024</v>
      </c>
      <c r="G2972" t="n">
        <v>1</v>
      </c>
      <c r="H2972" s="13" t="n">
        <v>3638796</v>
      </c>
      <c r="I2972" s="12" t="n">
        <v>9</v>
      </c>
      <c r="J2972" s="13" t="n">
        <v>230000</v>
      </c>
      <c r="K2972" s="13">
        <f>IFERROR($H2972/$I2972,"")</f>
        <v/>
      </c>
      <c r="L2972" s="13" t="n">
        <v>1700000</v>
      </c>
      <c r="M2972" t="inlineStr">
        <is>
          <t>PA, NJ, CA</t>
        </is>
      </c>
      <c r="N2972" t="inlineStr">
        <is>
          <t>No</t>
        </is>
      </c>
      <c r="O2972" t="inlineStr">
        <is>
          <t>Not stated</t>
        </is>
      </c>
      <c r="Q2972" s="9" t="inlineStr">
        <is>
          <t>https://grantcue.com/foundations/widger-family-foundation-832860358</t>
        </is>
      </c>
    </row>
    <row r="2973">
      <c r="A2973">
        <f>IF($E2973=$E2972,$A2972+1,1)</f>
        <v/>
      </c>
      <c r="B2973" t="inlineStr">
        <is>
          <t>THE REAMS FOUNDATION INC</t>
        </is>
      </c>
      <c r="C2973" t="inlineStr">
        <is>
          <t>35-1933846</t>
        </is>
      </c>
      <c r="D2973" t="inlineStr">
        <is>
          <t>Virginia</t>
        </is>
      </c>
      <c r="E2973" t="inlineStr">
        <is>
          <t>VA</t>
        </is>
      </c>
      <c r="F2973" t="n">
        <v>2025</v>
      </c>
      <c r="G2973" t="n">
        <v>2</v>
      </c>
      <c r="H2973" s="13" t="n">
        <v>3579000</v>
      </c>
      <c r="I2973" s="12" t="n">
        <v>40</v>
      </c>
      <c r="J2973" s="13" t="n">
        <v>60000</v>
      </c>
      <c r="K2973" s="13">
        <f>IFERROR($H2973/$I2973,"")</f>
        <v/>
      </c>
      <c r="L2973" s="13" t="n">
        <v>460000</v>
      </c>
      <c r="M2973" t="inlineStr">
        <is>
          <t>IN, MI, DC</t>
        </is>
      </c>
      <c r="N2973" t="inlineStr">
        <is>
          <t>No</t>
        </is>
      </c>
      <c r="O2973" t="inlineStr">
        <is>
          <t>Not stated</t>
        </is>
      </c>
      <c r="Q2973" s="9" t="inlineStr">
        <is>
          <t>https://grantcue.com/foundations/the-reams-foundation-inc-351933846</t>
        </is>
      </c>
    </row>
    <row r="2974">
      <c r="A2974">
        <f>IF($E2974=$E2973,$A2973+1,1)</f>
        <v/>
      </c>
      <c r="B2974" t="inlineStr">
        <is>
          <t>RANDOLPH D ROUSE FOUNDATION INC</t>
        </is>
      </c>
      <c r="C2974" t="inlineStr">
        <is>
          <t>20-1394997</t>
        </is>
      </c>
      <c r="D2974" t="inlineStr">
        <is>
          <t>Virginia</t>
        </is>
      </c>
      <c r="E2974" t="inlineStr">
        <is>
          <t>VA</t>
        </is>
      </c>
      <c r="F2974" t="n">
        <v>2024</v>
      </c>
      <c r="G2974" t="n">
        <v>1</v>
      </c>
      <c r="H2974" s="13" t="n">
        <v>3510000</v>
      </c>
      <c r="I2974" s="12" t="n">
        <v>65</v>
      </c>
      <c r="J2974" s="13" t="n">
        <v>10000</v>
      </c>
      <c r="K2974" s="13">
        <f>IFERROR($H2974/$I2974,"")</f>
        <v/>
      </c>
      <c r="L2974" s="13" t="n">
        <v>815000</v>
      </c>
      <c r="M2974" t="inlineStr">
        <is>
          <t>MD, FL, DC</t>
        </is>
      </c>
      <c r="N2974" t="inlineStr">
        <is>
          <t>No</t>
        </is>
      </c>
      <c r="O2974" t="inlineStr">
        <is>
          <t>Not stated</t>
        </is>
      </c>
      <c r="Q2974" s="9" t="inlineStr">
        <is>
          <t>https://grantcue.com/foundations/randolph-d-rouse-foundation-inc-201394997</t>
        </is>
      </c>
    </row>
    <row r="2975">
      <c r="A2975">
        <f>IF($E2975=$E2974,$A2974+1,1)</f>
        <v/>
      </c>
      <c r="B2975" t="inlineStr">
        <is>
          <t>THE CHALLENGE FOUNDATION</t>
        </is>
      </c>
      <c r="C2975" t="inlineStr">
        <is>
          <t>58-1817816</t>
        </is>
      </c>
      <c r="D2975" t="inlineStr">
        <is>
          <t>Virginia</t>
        </is>
      </c>
      <c r="E2975" t="inlineStr">
        <is>
          <t>VA</t>
        </is>
      </c>
      <c r="F2975" t="n">
        <v>2025</v>
      </c>
      <c r="G2975" t="n">
        <v>2</v>
      </c>
      <c r="H2975" s="13" t="n">
        <v>3420000</v>
      </c>
      <c r="I2975" s="12" t="n">
        <v>26</v>
      </c>
      <c r="J2975" s="13" t="n">
        <v>100000</v>
      </c>
      <c r="K2975" s="13">
        <f>IFERROR($H2975/$I2975,"")</f>
        <v/>
      </c>
      <c r="L2975" s="13" t="n">
        <v>350000</v>
      </c>
      <c r="M2975" t="inlineStr">
        <is>
          <t>AZ, NY, DC</t>
        </is>
      </c>
      <c r="N2975" t="inlineStr">
        <is>
          <t>Yes</t>
        </is>
      </c>
      <c r="O2975" t="inlineStr">
        <is>
          <t>Yes</t>
        </is>
      </c>
      <c r="P2975" s="9" t="inlineStr">
        <is>
          <t>https://www.challengefoundation.org/</t>
        </is>
      </c>
      <c r="Q2975" s="9" t="inlineStr">
        <is>
          <t>https://grantcue.com/foundations/the-challenge-foundation-581817816</t>
        </is>
      </c>
    </row>
    <row r="2976">
      <c r="A2976">
        <f>IF($E2976=$E2975,$A2975+1,1)</f>
        <v/>
      </c>
      <c r="B2976" t="inlineStr">
        <is>
          <t>THE REVEAS FOUNDATION</t>
        </is>
      </c>
      <c r="C2976" t="inlineStr">
        <is>
          <t>22-3621474</t>
        </is>
      </c>
      <c r="D2976" t="inlineStr">
        <is>
          <t>Virginia</t>
        </is>
      </c>
      <c r="E2976" t="inlineStr">
        <is>
          <t>VA</t>
        </is>
      </c>
      <c r="F2976" t="n">
        <v>2025</v>
      </c>
      <c r="G2976" t="n">
        <v>2</v>
      </c>
      <c r="H2976" s="13" t="n">
        <v>3375525</v>
      </c>
      <c r="I2976" s="12" t="n">
        <v>70</v>
      </c>
      <c r="J2976" s="13" t="n">
        <v>10000</v>
      </c>
      <c r="K2976" s="13">
        <f>IFERROR($H2976/$I2976,"")</f>
        <v/>
      </c>
      <c r="L2976" s="13" t="n">
        <v>1000000</v>
      </c>
      <c r="M2976" t="inlineStr">
        <is>
          <t>CA, NY, PA</t>
        </is>
      </c>
      <c r="N2976" t="inlineStr">
        <is>
          <t>No</t>
        </is>
      </c>
      <c r="O2976" t="inlineStr">
        <is>
          <t>Not stated</t>
        </is>
      </c>
      <c r="Q2976" s="9" t="inlineStr">
        <is>
          <t>https://grantcue.com/foundations/the-reveas-foundation-223621474</t>
        </is>
      </c>
    </row>
    <row r="2977">
      <c r="A2977">
        <f>IF($E2977=$E2976,$A2976+1,1)</f>
        <v/>
      </c>
      <c r="B2977" t="inlineStr">
        <is>
          <t>LAFAYETTE RIVER FOUNDATION</t>
        </is>
      </c>
      <c r="C2977" t="inlineStr">
        <is>
          <t>02-0729969</t>
        </is>
      </c>
      <c r="D2977" t="inlineStr">
        <is>
          <t>Virginia</t>
        </is>
      </c>
      <c r="E2977" t="inlineStr">
        <is>
          <t>VA</t>
        </is>
      </c>
      <c r="F2977" t="n">
        <v>2025</v>
      </c>
      <c r="G2977" t="n">
        <v>2</v>
      </c>
      <c r="H2977" s="13" t="n">
        <v>3331705</v>
      </c>
      <c r="I2977" s="12" t="n">
        <v>11</v>
      </c>
      <c r="J2977" s="13" t="n">
        <v>150000</v>
      </c>
      <c r="K2977" s="13">
        <f>IFERROR($H2977/$I2977,"")</f>
        <v/>
      </c>
      <c r="L2977" s="13" t="n">
        <v>975000</v>
      </c>
      <c r="N2977" t="inlineStr">
        <is>
          <t>No</t>
        </is>
      </c>
      <c r="O2977" t="inlineStr">
        <is>
          <t>Not stated</t>
        </is>
      </c>
      <c r="Q2977" s="9" t="inlineStr">
        <is>
          <t>https://grantcue.com/foundations/lafayette-river-foundation-c-o-l-webb-and-e-grandy-020729969</t>
        </is>
      </c>
    </row>
    <row r="2978">
      <c r="A2978">
        <f>IF($E2978=$E2977,$A2977+1,1)</f>
        <v/>
      </c>
      <c r="B2978" t="inlineStr">
        <is>
          <t>AIMEE &amp; FRANK BATTEN JR FOUNDATION</t>
        </is>
      </c>
      <c r="C2978" t="inlineStr">
        <is>
          <t>54-1879266</t>
        </is>
      </c>
      <c r="D2978" t="inlineStr">
        <is>
          <t>Virginia</t>
        </is>
      </c>
      <c r="E2978" t="inlineStr">
        <is>
          <t>VA</t>
        </is>
      </c>
      <c r="F2978" t="n">
        <v>2025</v>
      </c>
      <c r="G2978" t="n">
        <v>2</v>
      </c>
      <c r="H2978" s="13" t="n">
        <v>3300000</v>
      </c>
      <c r="I2978" s="12" t="n">
        <v>5</v>
      </c>
      <c r="J2978" s="13" t="n">
        <v>150000</v>
      </c>
      <c r="K2978" s="13">
        <f>IFERROR($H2978/$I2978,"")</f>
        <v/>
      </c>
      <c r="L2978" s="13" t="n">
        <v>2000000</v>
      </c>
      <c r="M2978" t="inlineStr">
        <is>
          <t>FL, DC</t>
        </is>
      </c>
      <c r="N2978" t="inlineStr">
        <is>
          <t>No</t>
        </is>
      </c>
      <c r="O2978" t="inlineStr">
        <is>
          <t>Not stated</t>
        </is>
      </c>
      <c r="Q2978" s="9" t="inlineStr">
        <is>
          <t>https://grantcue.com/foundations/aimee-and-frank-batten-jr-foundation-541879266</t>
        </is>
      </c>
    </row>
    <row r="2979">
      <c r="A2979">
        <f>IF($E2979=$E2978,$A2978+1,1)</f>
        <v/>
      </c>
      <c r="B2979" t="inlineStr">
        <is>
          <t>THE RAPHA FOUNDATION</t>
        </is>
      </c>
      <c r="C2979" t="inlineStr">
        <is>
          <t>54-2002314</t>
        </is>
      </c>
      <c r="D2979" t="inlineStr">
        <is>
          <t>Virginia</t>
        </is>
      </c>
      <c r="E2979" t="inlineStr">
        <is>
          <t>VA</t>
        </is>
      </c>
      <c r="F2979" t="n">
        <v>2024</v>
      </c>
      <c r="G2979" t="n">
        <v>2</v>
      </c>
      <c r="H2979" s="13" t="n">
        <v>3283286</v>
      </c>
      <c r="I2979" s="12" t="n">
        <v>105</v>
      </c>
      <c r="J2979" s="13" t="n">
        <v>20000</v>
      </c>
      <c r="K2979" s="13">
        <f>IFERROR($H2979/$I2979,"")</f>
        <v/>
      </c>
      <c r="L2979" s="13" t="n">
        <v>200000</v>
      </c>
      <c r="M2979" t="inlineStr">
        <is>
          <t>TN, NC</t>
        </is>
      </c>
      <c r="N2979" t="inlineStr">
        <is>
          <t>Yes</t>
        </is>
      </c>
      <c r="O2979" t="inlineStr">
        <is>
          <t>Yes</t>
        </is>
      </c>
      <c r="P2979" s="9" t="inlineStr">
        <is>
          <t>https://rapha.foundation/</t>
        </is>
      </c>
      <c r="Q2979" s="9" t="inlineStr">
        <is>
          <t>https://grantcue.com/foundations/the-rapha-foundation-542002314</t>
        </is>
      </c>
    </row>
    <row r="2980">
      <c r="A2980">
        <f>IF($E2980=$E2979,$A2979+1,1)</f>
        <v/>
      </c>
      <c r="B2980" t="inlineStr">
        <is>
          <t>THE DOROTHEA LLEONHARDT FOUNDATION INC</t>
        </is>
      </c>
      <c r="C2980" t="inlineStr">
        <is>
          <t>13-3420520</t>
        </is>
      </c>
      <c r="D2980" t="inlineStr">
        <is>
          <t>Virginia</t>
        </is>
      </c>
      <c r="E2980" t="inlineStr">
        <is>
          <t>VA</t>
        </is>
      </c>
      <c r="F2980" t="n">
        <v>2024</v>
      </c>
      <c r="G2980" t="n">
        <v>2</v>
      </c>
      <c r="H2980" s="13" t="n">
        <v>3193662</v>
      </c>
      <c r="I2980" s="12" t="n">
        <v>54</v>
      </c>
      <c r="J2980" s="13" t="n">
        <v>10000</v>
      </c>
      <c r="K2980" s="13">
        <f>IFERROR($H2980/$I2980,"")</f>
        <v/>
      </c>
      <c r="L2980" s="13" t="n">
        <v>886960</v>
      </c>
      <c r="M2980" t="inlineStr">
        <is>
          <t>NY, MA, TX</t>
        </is>
      </c>
      <c r="N2980" t="inlineStr">
        <is>
          <t>No</t>
        </is>
      </c>
      <c r="O2980" t="inlineStr">
        <is>
          <t>Not stated</t>
        </is>
      </c>
      <c r="Q2980" s="9" t="inlineStr">
        <is>
          <t>https://grantcue.com/foundations/the-dorothea-lleonhardt-foundation-inc-133420520</t>
        </is>
      </c>
    </row>
    <row r="2981">
      <c r="A2981">
        <f>IF($E2981=$E2980,$A2980+1,1)</f>
        <v/>
      </c>
      <c r="B2981" t="inlineStr">
        <is>
          <t>ROCKWATER FOUNDATION</t>
        </is>
      </c>
      <c r="C2981" t="inlineStr">
        <is>
          <t>46-1537126</t>
        </is>
      </c>
      <c r="D2981" t="inlineStr">
        <is>
          <t>Virginia</t>
        </is>
      </c>
      <c r="E2981" t="inlineStr">
        <is>
          <t>VA</t>
        </is>
      </c>
      <c r="F2981" t="n">
        <v>2024</v>
      </c>
      <c r="G2981" t="n">
        <v>1</v>
      </c>
      <c r="H2981" s="13" t="n">
        <v>3187524</v>
      </c>
      <c r="I2981" s="12" t="n">
        <v>8</v>
      </c>
      <c r="J2981" s="13" t="n">
        <v>225000</v>
      </c>
      <c r="K2981" s="13">
        <f>IFERROR($H2981/$I2981,"")</f>
        <v/>
      </c>
      <c r="L2981" s="13" t="n">
        <v>1523564</v>
      </c>
      <c r="M2981" t="inlineStr">
        <is>
          <t>CA, OR, MN</t>
        </is>
      </c>
      <c r="N2981" t="inlineStr">
        <is>
          <t>No</t>
        </is>
      </c>
      <c r="O2981" t="inlineStr">
        <is>
          <t>Not stated</t>
        </is>
      </c>
      <c r="Q2981" s="9" t="inlineStr">
        <is>
          <t>https://grantcue.com/foundations/rockwater-foundation-461537126</t>
        </is>
      </c>
    </row>
    <row r="2982">
      <c r="A2982">
        <f>IF($E2982=$E2981,$A2981+1,1)</f>
        <v/>
      </c>
      <c r="B2982" t="inlineStr">
        <is>
          <t>THE RICHARD &amp; LESLIE GILLIAM FOUNDATION</t>
        </is>
      </c>
      <c r="C2982" t="inlineStr">
        <is>
          <t>20-3691921</t>
        </is>
      </c>
      <c r="D2982" t="inlineStr">
        <is>
          <t>Virginia</t>
        </is>
      </c>
      <c r="E2982" t="inlineStr">
        <is>
          <t>VA</t>
        </is>
      </c>
      <c r="F2982" t="n">
        <v>2024</v>
      </c>
      <c r="G2982" t="n">
        <v>1</v>
      </c>
      <c r="H2982" s="13" t="n">
        <v>3094181</v>
      </c>
      <c r="I2982" s="12" t="n">
        <v>38</v>
      </c>
      <c r="J2982" s="13" t="n">
        <v>25000</v>
      </c>
      <c r="K2982" s="13">
        <f>IFERROR($H2982/$I2982,"")</f>
        <v/>
      </c>
      <c r="L2982" s="13" t="n">
        <v>600000</v>
      </c>
      <c r="M2982" t="inlineStr">
        <is>
          <t>KY, TN, CA</t>
        </is>
      </c>
      <c r="N2982" t="inlineStr">
        <is>
          <t>No</t>
        </is>
      </c>
      <c r="O2982" t="inlineStr">
        <is>
          <t>Not stated</t>
        </is>
      </c>
      <c r="Q2982" s="9" t="inlineStr">
        <is>
          <t>https://grantcue.com/foundations/the-richard-and-leslie-gilliam-foundation-203691921</t>
        </is>
      </c>
    </row>
    <row r="2983">
      <c r="A2983">
        <f>IF($E2983=$E2982,$A2982+1,1)</f>
        <v/>
      </c>
      <c r="B2983" t="inlineStr">
        <is>
          <t>TR UW ISAAC DAVENPORT</t>
        </is>
      </c>
      <c r="C2983" t="inlineStr">
        <is>
          <t>54-6034453</t>
        </is>
      </c>
      <c r="D2983" t="inlineStr">
        <is>
          <t>Virginia</t>
        </is>
      </c>
      <c r="E2983" t="inlineStr">
        <is>
          <t>VA</t>
        </is>
      </c>
      <c r="F2983" t="n">
        <v>2025</v>
      </c>
      <c r="G2983" t="n">
        <v>2</v>
      </c>
      <c r="H2983" s="13" t="n">
        <v>3093106</v>
      </c>
      <c r="I2983" s="12" t="n">
        <v>10</v>
      </c>
      <c r="J2983" s="13" t="n">
        <v>271015</v>
      </c>
      <c r="K2983" s="13">
        <f>IFERROR($H2983/$I2983,"")</f>
        <v/>
      </c>
      <c r="L2983" s="13" t="n">
        <v>541911</v>
      </c>
      <c r="N2983" t="inlineStr">
        <is>
          <t>No</t>
        </is>
      </c>
      <c r="O2983" t="inlineStr">
        <is>
          <t>Not stated</t>
        </is>
      </c>
      <c r="Q2983" s="9" t="inlineStr">
        <is>
          <t>https://grantcue.com/foundations/tr-uw-isaac-davenport-546034453</t>
        </is>
      </c>
    </row>
    <row r="2984">
      <c r="A2984">
        <f>IF($E2984=$E2983,$A2983+1,1)</f>
        <v/>
      </c>
      <c r="B2984" t="inlineStr">
        <is>
          <t>The Norton Foundation</t>
        </is>
      </c>
      <c r="C2984" t="inlineStr">
        <is>
          <t>82-3700630</t>
        </is>
      </c>
      <c r="D2984" t="inlineStr">
        <is>
          <t>Virginia</t>
        </is>
      </c>
      <c r="E2984" t="inlineStr">
        <is>
          <t>VA</t>
        </is>
      </c>
      <c r="F2984" t="n">
        <v>2025</v>
      </c>
      <c r="G2984" t="n">
        <v>2</v>
      </c>
      <c r="H2984" s="13" t="n">
        <v>3077820</v>
      </c>
      <c r="I2984" s="12" t="n">
        <v>85</v>
      </c>
      <c r="J2984" s="13" t="n">
        <v>20000</v>
      </c>
      <c r="K2984" s="13">
        <f>IFERROR($H2984/$I2984,"")</f>
        <v/>
      </c>
      <c r="L2984" s="13" t="n">
        <v>462300</v>
      </c>
      <c r="M2984" t="inlineStr">
        <is>
          <t>FL, DC, MD</t>
        </is>
      </c>
      <c r="N2984" t="inlineStr">
        <is>
          <t>No</t>
        </is>
      </c>
      <c r="O2984" t="inlineStr">
        <is>
          <t>Not stated</t>
        </is>
      </c>
      <c r="Q2984" s="9" t="inlineStr">
        <is>
          <t>https://grantcue.com/foundations/the-norton-foundation-c-o-howard-r-norton-823700630</t>
        </is>
      </c>
    </row>
    <row r="2985">
      <c r="A2985">
        <f>IF($E2985=$E2984,$A2984+1,1)</f>
        <v/>
      </c>
      <c r="B2985" t="inlineStr">
        <is>
          <t>ABDOLHOSSEIN AND GUITTY EJTEMAI FOUNDATION</t>
        </is>
      </c>
      <c r="C2985" t="inlineStr">
        <is>
          <t>45-4082330</t>
        </is>
      </c>
      <c r="D2985" t="inlineStr">
        <is>
          <t>Virginia</t>
        </is>
      </c>
      <c r="E2985" t="inlineStr">
        <is>
          <t>VA</t>
        </is>
      </c>
      <c r="F2985" t="n">
        <v>2024</v>
      </c>
      <c r="G2985" t="n">
        <v>2</v>
      </c>
      <c r="H2985" s="13" t="n">
        <v>3061955</v>
      </c>
      <c r="I2985" s="12" t="n">
        <v>58</v>
      </c>
      <c r="J2985" s="13" t="n">
        <v>5000</v>
      </c>
      <c r="K2985" s="13">
        <f>IFERROR($H2985/$I2985,"")</f>
        <v/>
      </c>
      <c r="L2985" s="13" t="n">
        <v>1550000</v>
      </c>
      <c r="M2985" t="inlineStr">
        <is>
          <t>TN, MD, DC</t>
        </is>
      </c>
      <c r="N2985" t="inlineStr">
        <is>
          <t>No</t>
        </is>
      </c>
      <c r="O2985" t="inlineStr">
        <is>
          <t>Not stated</t>
        </is>
      </c>
      <c r="Q2985" s="9" t="inlineStr">
        <is>
          <t>https://grantcue.com/foundations/abdolhossein-and-guitty-ejtemai-foundation-454082330</t>
        </is>
      </c>
    </row>
    <row r="2986">
      <c r="A2986">
        <f>IF($E2986=$E2985,$A2985+1,1)</f>
        <v/>
      </c>
      <c r="B2986" t="inlineStr">
        <is>
          <t>BECHTEL GROUP FOUNDATION</t>
        </is>
      </c>
      <c r="C2986" t="inlineStr">
        <is>
          <t>94-6078120</t>
        </is>
      </c>
      <c r="D2986" t="inlineStr">
        <is>
          <t>Virginia</t>
        </is>
      </c>
      <c r="E2986" t="inlineStr">
        <is>
          <t>VA</t>
        </is>
      </c>
      <c r="F2986" t="n">
        <v>2024</v>
      </c>
      <c r="G2986" t="n">
        <v>1</v>
      </c>
      <c r="H2986" s="13" t="n">
        <v>2984767</v>
      </c>
      <c r="I2986" s="12" t="n">
        <v>45</v>
      </c>
      <c r="J2986" s="13" t="n">
        <v>1000</v>
      </c>
      <c r="K2986" s="13">
        <f>IFERROR($H2986/$I2986,"")</f>
        <v/>
      </c>
      <c r="L2986" s="13" t="n">
        <v>500000</v>
      </c>
      <c r="M2986" t="inlineStr">
        <is>
          <t>FL, CO, NH</t>
        </is>
      </c>
      <c r="N2986" t="inlineStr">
        <is>
          <t>Yes</t>
        </is>
      </c>
      <c r="O2986" t="inlineStr">
        <is>
          <t>Not stated</t>
        </is>
      </c>
      <c r="P2986" s="9" t="inlineStr">
        <is>
          <t>https://www.bechtel.com/</t>
        </is>
      </c>
      <c r="Q2986" s="9" t="inlineStr">
        <is>
          <t>https://grantcue.com/foundations/bechtel-group-foundation-946078120</t>
        </is>
      </c>
    </row>
    <row r="2987">
      <c r="A2987">
        <f>IF($E2987=$E2986,$A2986+1,1)</f>
        <v/>
      </c>
      <c r="B2987" t="inlineStr">
        <is>
          <t>KENNETH A HALL AND PATRICIA A HALL CHARITABLE FOUNDATION</t>
        </is>
      </c>
      <c r="C2987" t="inlineStr">
        <is>
          <t>83-4709926</t>
        </is>
      </c>
      <c r="D2987" t="inlineStr">
        <is>
          <t>Virginia</t>
        </is>
      </c>
      <c r="E2987" t="inlineStr">
        <is>
          <t>VA</t>
        </is>
      </c>
      <c r="F2987" t="n">
        <v>2024</v>
      </c>
      <c r="G2987" t="n">
        <v>1</v>
      </c>
      <c r="H2987" s="13" t="n">
        <v>2960000</v>
      </c>
      <c r="I2987" s="12" t="n">
        <v>40</v>
      </c>
      <c r="J2987" s="13" t="n">
        <v>35000</v>
      </c>
      <c r="K2987" s="13">
        <f>IFERROR($H2987/$I2987,"")</f>
        <v/>
      </c>
      <c r="L2987" s="13" t="n">
        <v>820000</v>
      </c>
      <c r="M2987" t="inlineStr">
        <is>
          <t>DC</t>
        </is>
      </c>
      <c r="N2987" t="inlineStr">
        <is>
          <t>No</t>
        </is>
      </c>
      <c r="O2987" t="inlineStr">
        <is>
          <t>Not stated</t>
        </is>
      </c>
      <c r="Q2987" s="9" t="inlineStr">
        <is>
          <t>https://grantcue.com/foundations/kenneth-a-hall-and-patricia-a-hall-charitable-foundation-834709926</t>
        </is>
      </c>
    </row>
    <row r="2988">
      <c r="A2988">
        <f>IF($E2988=$E2987,$A2987+1,1)</f>
        <v/>
      </c>
      <c r="B2988" t="inlineStr">
        <is>
          <t>THE JAMES AND LAURA ROGERS FOUNDATION</t>
        </is>
      </c>
      <c r="C2988" t="inlineStr">
        <is>
          <t>27-4283892</t>
        </is>
      </c>
      <c r="D2988" t="inlineStr">
        <is>
          <t>Virginia</t>
        </is>
      </c>
      <c r="E2988" t="inlineStr">
        <is>
          <t>VA</t>
        </is>
      </c>
      <c r="F2988" t="n">
        <v>2025</v>
      </c>
      <c r="G2988" t="n">
        <v>2</v>
      </c>
      <c r="H2988" s="13" t="n">
        <v>2950050</v>
      </c>
      <c r="I2988" s="12" t="n">
        <v>14</v>
      </c>
      <c r="J2988" s="13" t="n">
        <v>100000</v>
      </c>
      <c r="K2988" s="13">
        <f>IFERROR($H2988/$I2988,"")</f>
        <v/>
      </c>
      <c r="L2988" s="13" t="n">
        <v>1000000</v>
      </c>
      <c r="M2988" t="inlineStr">
        <is>
          <t>TN</t>
        </is>
      </c>
      <c r="N2988" t="inlineStr">
        <is>
          <t>No</t>
        </is>
      </c>
      <c r="O2988" t="inlineStr">
        <is>
          <t>Not stated</t>
        </is>
      </c>
      <c r="Q2988" s="9" t="inlineStr">
        <is>
          <t>https://grantcue.com/foundations/the-james-and-laura-rogers-foundation-274283892</t>
        </is>
      </c>
    </row>
    <row r="2989">
      <c r="A2989">
        <f>IF($E2989=$E2988,$A2988+1,1)</f>
        <v/>
      </c>
      <c r="B2989" t="inlineStr">
        <is>
          <t>THE WILLIAM AND MARY GREVE FOUNDATION INC</t>
        </is>
      </c>
      <c r="C2989" t="inlineStr">
        <is>
          <t>13-6020724</t>
        </is>
      </c>
      <c r="D2989" t="inlineStr">
        <is>
          <t>Virginia</t>
        </is>
      </c>
      <c r="E2989" t="inlineStr">
        <is>
          <t>VA</t>
        </is>
      </c>
      <c r="F2989" t="n">
        <v>2024</v>
      </c>
      <c r="G2989" t="n">
        <v>1</v>
      </c>
      <c r="H2989" s="13" t="n">
        <v>2948975</v>
      </c>
      <c r="I2989" s="12" t="n">
        <v>77</v>
      </c>
      <c r="J2989" s="13" t="n">
        <v>20000</v>
      </c>
      <c r="K2989" s="13">
        <f>IFERROR($H2989/$I2989,"")</f>
        <v/>
      </c>
      <c r="L2989" s="13" t="n">
        <v>554000</v>
      </c>
      <c r="M2989" t="inlineStr">
        <is>
          <t>DC, CT, NY</t>
        </is>
      </c>
      <c r="N2989" t="inlineStr">
        <is>
          <t>No</t>
        </is>
      </c>
      <c r="O2989" t="inlineStr">
        <is>
          <t>Not stated</t>
        </is>
      </c>
      <c r="Q2989" s="9" t="inlineStr">
        <is>
          <t>https://grantcue.com/foundations/the-william-and-mary-greve-foundation-inc-136020724</t>
        </is>
      </c>
    </row>
    <row r="2990">
      <c r="A2990">
        <f>IF($E2990=$E2989,$A2989+1,1)</f>
        <v/>
      </c>
      <c r="B2990" t="inlineStr">
        <is>
          <t>MACKESY FAMILY FOUNDATION</t>
        </is>
      </c>
      <c r="C2990" t="inlineStr">
        <is>
          <t>47-2587937</t>
        </is>
      </c>
      <c r="D2990" t="inlineStr">
        <is>
          <t>Virginia</t>
        </is>
      </c>
      <c r="E2990" t="inlineStr">
        <is>
          <t>VA</t>
        </is>
      </c>
      <c r="F2990" t="n">
        <v>2024</v>
      </c>
      <c r="G2990" t="n">
        <v>1</v>
      </c>
      <c r="H2990" s="13" t="n">
        <v>2860750</v>
      </c>
      <c r="I2990" s="12" t="n">
        <v>18</v>
      </c>
      <c r="J2990" s="13" t="n">
        <v>37500</v>
      </c>
      <c r="K2990" s="13">
        <f>IFERROR($H2990/$I2990,"")</f>
        <v/>
      </c>
      <c r="L2990" s="13" t="n">
        <v>1343000</v>
      </c>
      <c r="M2990" t="inlineStr">
        <is>
          <t>NY, PA, NJ</t>
        </is>
      </c>
      <c r="N2990" t="inlineStr">
        <is>
          <t>No</t>
        </is>
      </c>
      <c r="O2990" t="inlineStr">
        <is>
          <t>Not stated</t>
        </is>
      </c>
      <c r="Q2990" s="9" t="inlineStr">
        <is>
          <t>https://grantcue.com/foundations/mackesy-family-foundation-472587937</t>
        </is>
      </c>
    </row>
    <row r="2991">
      <c r="A2991">
        <f>IF($E2991=$E2990,$A2990+1,1)</f>
        <v/>
      </c>
      <c r="B2991" t="inlineStr">
        <is>
          <t>THE RABBITT WHALEN FAMILY FOUNDATION</t>
        </is>
      </c>
      <c r="C2991" t="inlineStr">
        <is>
          <t>83-1645192</t>
        </is>
      </c>
      <c r="D2991" t="inlineStr">
        <is>
          <t>Virginia</t>
        </is>
      </c>
      <c r="E2991" t="inlineStr">
        <is>
          <t>VA</t>
        </is>
      </c>
      <c r="F2991" t="n">
        <v>2025</v>
      </c>
      <c r="G2991" t="n">
        <v>2</v>
      </c>
      <c r="H2991" s="13" t="n">
        <v>2824885</v>
      </c>
      <c r="I2991" s="12" t="n">
        <v>50</v>
      </c>
      <c r="J2991" s="13" t="n">
        <v>10000</v>
      </c>
      <c r="K2991" s="13">
        <f>IFERROR($H2991/$I2991,"")</f>
        <v/>
      </c>
      <c r="L2991" s="13" t="n">
        <v>700000</v>
      </c>
      <c r="M2991" t="inlineStr">
        <is>
          <t>DC, MD, NY</t>
        </is>
      </c>
      <c r="N2991" t="inlineStr">
        <is>
          <t>No</t>
        </is>
      </c>
      <c r="O2991" t="inlineStr">
        <is>
          <t>Not stated</t>
        </is>
      </c>
      <c r="Q2991" s="9" t="inlineStr">
        <is>
          <t>https://grantcue.com/foundations/the-rabbitt-whalen-family-foundation-831645192</t>
        </is>
      </c>
    </row>
    <row r="2992">
      <c r="A2992">
        <f>IF($E2992=$E2991,$A2991+1,1)</f>
        <v/>
      </c>
      <c r="B2992" t="inlineStr">
        <is>
          <t>The Slemp Foundation</t>
        </is>
      </c>
      <c r="C2992" t="inlineStr">
        <is>
          <t>31-6025080</t>
        </is>
      </c>
      <c r="D2992" t="inlineStr">
        <is>
          <t>Virginia</t>
        </is>
      </c>
      <c r="E2992" t="inlineStr">
        <is>
          <t>VA</t>
        </is>
      </c>
      <c r="F2992" t="n">
        <v>2024</v>
      </c>
      <c r="G2992" t="n">
        <v>2</v>
      </c>
      <c r="H2992" s="13" t="n">
        <v>2805631</v>
      </c>
      <c r="I2992" s="12" t="n">
        <v>414</v>
      </c>
      <c r="J2992" s="13" t="n">
        <v>1250</v>
      </c>
      <c r="K2992" s="13">
        <f>IFERROR($H2992/$I2992,"")</f>
        <v/>
      </c>
      <c r="L2992" s="13" t="n">
        <v>275000</v>
      </c>
      <c r="M2992" t="inlineStr">
        <is>
          <t>TN, OH, ID</t>
        </is>
      </c>
      <c r="N2992" t="inlineStr">
        <is>
          <t>Yes</t>
        </is>
      </c>
      <c r="O2992" t="inlineStr">
        <is>
          <t>Yes</t>
        </is>
      </c>
      <c r="P2992" s="9" t="inlineStr">
        <is>
          <t>https://www.slempfoundation.org/</t>
        </is>
      </c>
      <c r="Q2992" s="9" t="inlineStr">
        <is>
          <t>https://grantcue.com/foundations/the-slemp-foundation-316025080</t>
        </is>
      </c>
    </row>
    <row r="2993">
      <c r="A2993">
        <f>IF($E2993=$E2992,$A2992+1,1)</f>
        <v/>
      </c>
      <c r="B2993" t="inlineStr">
        <is>
          <t>RICHARD S REYNOLDS FOUNDATION</t>
        </is>
      </c>
      <c r="C2993" t="inlineStr">
        <is>
          <t>54-6037003</t>
        </is>
      </c>
      <c r="D2993" t="inlineStr">
        <is>
          <t>Virginia</t>
        </is>
      </c>
      <c r="E2993" t="inlineStr">
        <is>
          <t>VA</t>
        </is>
      </c>
      <c r="F2993" t="n">
        <v>2024</v>
      </c>
      <c r="G2993" t="n">
        <v>1</v>
      </c>
      <c r="H2993" s="13" t="n">
        <v>2745500</v>
      </c>
      <c r="I2993" s="12" t="n">
        <v>60</v>
      </c>
      <c r="J2993" s="13" t="n">
        <v>50000</v>
      </c>
      <c r="K2993" s="13">
        <f>IFERROR($H2993/$I2993,"")</f>
        <v/>
      </c>
      <c r="L2993" s="13" t="n">
        <v>150000</v>
      </c>
      <c r="M2993" t="inlineStr">
        <is>
          <t>MD, KY, MN</t>
        </is>
      </c>
      <c r="N2993" t="inlineStr">
        <is>
          <t>Yes</t>
        </is>
      </c>
      <c r="O2993" t="inlineStr">
        <is>
          <t>Yes</t>
        </is>
      </c>
      <c r="Q2993" s="9" t="inlineStr">
        <is>
          <t>https://grantcue.com/foundations/richard-s-reynolds-foundation-546037003</t>
        </is>
      </c>
    </row>
    <row r="2994">
      <c r="A2994">
        <f>IF($E2994=$E2993,$A2993+1,1)</f>
        <v/>
      </c>
      <c r="B2994" t="inlineStr">
        <is>
          <t>KIRK FAMILY FOUNDATION</t>
        </is>
      </c>
      <c r="C2994" t="inlineStr">
        <is>
          <t>45-5436980</t>
        </is>
      </c>
      <c r="D2994" t="inlineStr">
        <is>
          <t>Virginia</t>
        </is>
      </c>
      <c r="E2994" t="inlineStr">
        <is>
          <t>VA</t>
        </is>
      </c>
      <c r="F2994" t="n">
        <v>2025</v>
      </c>
      <c r="G2994" t="n">
        <v>2</v>
      </c>
      <c r="H2994" s="13" t="n">
        <v>2720000</v>
      </c>
      <c r="I2994" s="12" t="n">
        <v>11</v>
      </c>
      <c r="J2994" s="13" t="n">
        <v>250000</v>
      </c>
      <c r="K2994" s="13">
        <f>IFERROR($H2994/$I2994,"")</f>
        <v/>
      </c>
      <c r="L2994" s="13" t="n">
        <v>600000</v>
      </c>
      <c r="M2994" t="inlineStr">
        <is>
          <t>MA, NC</t>
        </is>
      </c>
      <c r="N2994" t="inlineStr">
        <is>
          <t>No</t>
        </is>
      </c>
      <c r="O2994" t="inlineStr">
        <is>
          <t>Not stated</t>
        </is>
      </c>
      <c r="Q2994" s="9" t="inlineStr">
        <is>
          <t>https://grantcue.com/foundations/kirk-family-foundation-455436980</t>
        </is>
      </c>
    </row>
    <row r="2995">
      <c r="A2995">
        <f>IF($E2995=$E2994,$A2994+1,1)</f>
        <v/>
      </c>
      <c r="B2995" t="inlineStr">
        <is>
          <t>SALTSGIVER FAMILY FOUNDATION</t>
        </is>
      </c>
      <c r="C2995" t="inlineStr">
        <is>
          <t>23-2803397</t>
        </is>
      </c>
      <c r="D2995" t="inlineStr">
        <is>
          <t>Virginia</t>
        </is>
      </c>
      <c r="E2995" t="inlineStr">
        <is>
          <t>VA</t>
        </is>
      </c>
      <c r="F2995" t="n">
        <v>2025</v>
      </c>
      <c r="G2995" t="n">
        <v>2</v>
      </c>
      <c r="H2995" s="13" t="n">
        <v>2604000</v>
      </c>
      <c r="I2995" s="12" t="n">
        <v>34</v>
      </c>
      <c r="J2995" s="13" t="n">
        <v>10000</v>
      </c>
      <c r="K2995" s="13">
        <f>IFERROR($H2995/$I2995,"")</f>
        <v/>
      </c>
      <c r="L2995" s="13" t="n">
        <v>1000000</v>
      </c>
      <c r="M2995" t="inlineStr">
        <is>
          <t>NC, TX, CO</t>
        </is>
      </c>
      <c r="N2995" t="inlineStr">
        <is>
          <t>No</t>
        </is>
      </c>
      <c r="O2995" t="inlineStr">
        <is>
          <t>Not stated</t>
        </is>
      </c>
      <c r="Q2995" s="9" t="inlineStr">
        <is>
          <t>https://grantcue.com/foundations/saltsgiver-family-foundation-232803397</t>
        </is>
      </c>
    </row>
    <row r="2996">
      <c r="A2996">
        <f>IF($E2996=$E2995,$A2995+1,1)</f>
        <v/>
      </c>
      <c r="B2996" t="inlineStr">
        <is>
          <t>GE Vernova Foundation I</t>
        </is>
      </c>
      <c r="C2996" t="inlineStr">
        <is>
          <t>93-2481739</t>
        </is>
      </c>
      <c r="D2996" t="inlineStr">
        <is>
          <t>Virginia</t>
        </is>
      </c>
      <c r="E2996" t="inlineStr">
        <is>
          <t>VA</t>
        </is>
      </c>
      <c r="F2996" t="n">
        <v>2024</v>
      </c>
      <c r="G2996" t="n">
        <v>1</v>
      </c>
      <c r="H2996" s="13" t="n">
        <v>2578334</v>
      </c>
      <c r="I2996" s="12" t="n">
        <v>77</v>
      </c>
      <c r="J2996" s="13" t="n">
        <v>4000</v>
      </c>
      <c r="K2996" s="13">
        <f>IFERROR($H2996/$I2996,"")</f>
        <v/>
      </c>
      <c r="L2996" s="13" t="n">
        <v>400000</v>
      </c>
      <c r="M2996" t="inlineStr">
        <is>
          <t>CA, GA, DC</t>
        </is>
      </c>
      <c r="N2996" t="inlineStr">
        <is>
          <t>No</t>
        </is>
      </c>
      <c r="O2996" t="inlineStr">
        <is>
          <t>Not stated</t>
        </is>
      </c>
      <c r="Q2996" s="9" t="inlineStr">
        <is>
          <t>https://grantcue.com/foundations/ge-vernova-foundation-i-932481739</t>
        </is>
      </c>
    </row>
    <row r="2997">
      <c r="A2997">
        <f>IF($E2997=$E2996,$A2996+1,1)</f>
        <v/>
      </c>
      <c r="B2997" t="inlineStr">
        <is>
          <t>THE IMPERIAL CHARITABLE TRUST</t>
        </is>
      </c>
      <c r="C2997" t="inlineStr">
        <is>
          <t>51-0172334</t>
        </is>
      </c>
      <c r="D2997" t="inlineStr">
        <is>
          <t>Virginia</t>
        </is>
      </c>
      <c r="E2997" t="inlineStr">
        <is>
          <t>VA</t>
        </is>
      </c>
      <c r="F2997" t="n">
        <v>2024</v>
      </c>
      <c r="G2997" t="n">
        <v>2</v>
      </c>
      <c r="H2997" s="13" t="n">
        <v>2548730</v>
      </c>
      <c r="I2997" s="12" t="n">
        <v>73</v>
      </c>
      <c r="J2997" s="13" t="n">
        <v>1600</v>
      </c>
      <c r="K2997" s="13">
        <f>IFERROR($H2997/$I2997,"")</f>
        <v/>
      </c>
      <c r="L2997" s="13" t="n">
        <v>2267880</v>
      </c>
      <c r="M2997" t="inlineStr">
        <is>
          <t>WV, PA, SC</t>
        </is>
      </c>
      <c r="N2997" t="inlineStr">
        <is>
          <t>Yes</t>
        </is>
      </c>
      <c r="O2997" t="inlineStr">
        <is>
          <t>Yes</t>
        </is>
      </c>
      <c r="Q2997" s="9" t="inlineStr">
        <is>
          <t>https://grantcue.com/foundations/the-imperial-charitable-trust-510172334</t>
        </is>
      </c>
    </row>
    <row r="2998">
      <c r="A2998">
        <f>IF($E2998=$E2997,$A2997+1,1)</f>
        <v/>
      </c>
      <c r="B2998" t="inlineStr">
        <is>
          <t>THE WAY OF LOVE FOUNDATION</t>
        </is>
      </c>
      <c r="C2998" t="inlineStr">
        <is>
          <t>84-4340321</t>
        </is>
      </c>
      <c r="D2998" t="inlineStr">
        <is>
          <t>Virginia</t>
        </is>
      </c>
      <c r="E2998" t="inlineStr">
        <is>
          <t>VA</t>
        </is>
      </c>
      <c r="F2998" t="n">
        <v>2025</v>
      </c>
      <c r="G2998" t="n">
        <v>2</v>
      </c>
      <c r="H2998" s="13" t="n">
        <v>2533854</v>
      </c>
      <c r="I2998" s="12" t="n">
        <v>13</v>
      </c>
      <c r="J2998" s="13" t="n">
        <v>10000</v>
      </c>
      <c r="K2998" s="13">
        <f>IFERROR($H2998/$I2998,"")</f>
        <v/>
      </c>
      <c r="L2998" s="13" t="n">
        <v>2353354</v>
      </c>
      <c r="M2998" t="inlineStr">
        <is>
          <t>KS, DC, OH</t>
        </is>
      </c>
      <c r="N2998" t="inlineStr">
        <is>
          <t>No</t>
        </is>
      </c>
      <c r="O2998" t="inlineStr">
        <is>
          <t>Yes</t>
        </is>
      </c>
      <c r="Q2998" s="9" t="inlineStr">
        <is>
          <t>https://grantcue.com/foundations/the-way-of-love-foundation-844340321</t>
        </is>
      </c>
    </row>
    <row r="2999">
      <c r="A2999">
        <f>IF($E2999=$E2998,$A2998+1,1)</f>
        <v/>
      </c>
      <c r="B2999" t="inlineStr">
        <is>
          <t>THE JACKSON FOUNDATION</t>
        </is>
      </c>
      <c r="C2999" t="inlineStr">
        <is>
          <t>54-1186114</t>
        </is>
      </c>
      <c r="D2999" t="inlineStr">
        <is>
          <t>Virginia</t>
        </is>
      </c>
      <c r="E2999" t="inlineStr">
        <is>
          <t>VA</t>
        </is>
      </c>
      <c r="F2999" t="n">
        <v>2024</v>
      </c>
      <c r="G2999" t="n">
        <v>2</v>
      </c>
      <c r="H2999" s="13" t="n">
        <v>2392685</v>
      </c>
      <c r="I2999" s="12" t="n">
        <v>60</v>
      </c>
      <c r="J2999" s="13" t="n">
        <v>40000</v>
      </c>
      <c r="K2999" s="13">
        <f>IFERROR($H2999/$I2999,"")</f>
        <v/>
      </c>
      <c r="L2999" s="13" t="n">
        <v>75000</v>
      </c>
      <c r="M2999" t="inlineStr">
        <is>
          <t>DC</t>
        </is>
      </c>
      <c r="N2999" t="inlineStr">
        <is>
          <t>Yes</t>
        </is>
      </c>
      <c r="O2999" t="inlineStr">
        <is>
          <t>Not stated</t>
        </is>
      </c>
      <c r="P2999" s="9" t="inlineStr">
        <is>
          <t>https://www.jacksonf.org/</t>
        </is>
      </c>
      <c r="Q2999" s="9" t="inlineStr">
        <is>
          <t>https://grantcue.com/foundations/the-jackson-foundation-541186114</t>
        </is>
      </c>
    </row>
    <row r="3000">
      <c r="A3000">
        <f>IF($E3000=$E2999,$A2999+1,1)</f>
        <v/>
      </c>
      <c r="B3000" t="inlineStr">
        <is>
          <t>THE JOHN AND WENDY NEU FOUNDATION</t>
        </is>
      </c>
      <c r="C3000" t="inlineStr">
        <is>
          <t>13-3731089</t>
        </is>
      </c>
      <c r="D3000" t="inlineStr">
        <is>
          <t>Virginia</t>
        </is>
      </c>
      <c r="E3000" t="inlineStr">
        <is>
          <t>VA</t>
        </is>
      </c>
      <c r="F3000" t="n">
        <v>2024</v>
      </c>
      <c r="G3000" t="n">
        <v>1</v>
      </c>
      <c r="H3000" s="13" t="n">
        <v>2387250</v>
      </c>
      <c r="I3000" s="12" t="n">
        <v>18</v>
      </c>
      <c r="J3000" s="13" t="n">
        <v>70000</v>
      </c>
      <c r="K3000" s="13">
        <f>IFERROR($H3000/$I3000,"")</f>
        <v/>
      </c>
      <c r="L3000" s="13" t="n">
        <v>700000</v>
      </c>
      <c r="M3000" t="inlineStr">
        <is>
          <t>NY, NJ, CA</t>
        </is>
      </c>
      <c r="N3000" t="inlineStr">
        <is>
          <t>No</t>
        </is>
      </c>
      <c r="O3000" t="inlineStr">
        <is>
          <t>Not stated</t>
        </is>
      </c>
      <c r="Q3000" s="9" t="inlineStr">
        <is>
          <t>https://grantcue.com/foundations/the-john-and-wendy-neu-foundation-133731089</t>
        </is>
      </c>
    </row>
    <row r="3001">
      <c r="A3001">
        <f>IF($E3001=$E3000,$A3000+1,1)</f>
        <v/>
      </c>
      <c r="B3001" t="inlineStr">
        <is>
          <t>ELKINS DAVIS FDN CHARITABLE TRUST</t>
        </is>
      </c>
      <c r="C3001" t="inlineStr">
        <is>
          <t>30-6397680</t>
        </is>
      </c>
      <c r="D3001" t="inlineStr">
        <is>
          <t>Virginia</t>
        </is>
      </c>
      <c r="E3001" t="inlineStr">
        <is>
          <t>VA</t>
        </is>
      </c>
      <c r="F3001" t="n">
        <v>2024</v>
      </c>
      <c r="G3001" t="n">
        <v>1</v>
      </c>
      <c r="H3001" s="13" t="n">
        <v>2377511</v>
      </c>
      <c r="I3001" s="12" t="n">
        <v>34</v>
      </c>
      <c r="J3001" s="13" t="n">
        <v>50000</v>
      </c>
      <c r="K3001" s="13">
        <f>IFERROR($H3001/$I3001,"")</f>
        <v/>
      </c>
      <c r="L3001" s="13" t="n">
        <v>250000</v>
      </c>
      <c r="M3001" t="inlineStr">
        <is>
          <t>NC, MI, PA</t>
        </is>
      </c>
      <c r="N3001" t="inlineStr">
        <is>
          <t>No</t>
        </is>
      </c>
      <c r="O3001" t="inlineStr">
        <is>
          <t>Not stated</t>
        </is>
      </c>
      <c r="Q3001" s="9" t="inlineStr">
        <is>
          <t>https://grantcue.com/foundations/elkins-davis-fdn-charitable-trust-306397680</t>
        </is>
      </c>
    </row>
    <row r="3002">
      <c r="A3002">
        <f>IF($E3002=$E3001,$A3001+1,1)</f>
        <v/>
      </c>
      <c r="B3002" t="inlineStr">
        <is>
          <t>OPEN HORIZON</t>
        </is>
      </c>
      <c r="C3002" t="inlineStr">
        <is>
          <t>84-3866276</t>
        </is>
      </c>
      <c r="D3002" t="inlineStr">
        <is>
          <t>Virginia</t>
        </is>
      </c>
      <c r="E3002" t="inlineStr">
        <is>
          <t>VA</t>
        </is>
      </c>
      <c r="F3002" t="n">
        <v>2024</v>
      </c>
      <c r="G3002" t="n">
        <v>2</v>
      </c>
      <c r="H3002" s="13" t="n">
        <v>2373057</v>
      </c>
      <c r="I3002" s="12" t="n">
        <v>83</v>
      </c>
      <c r="J3002" s="13" t="n">
        <v>18400</v>
      </c>
      <c r="K3002" s="13">
        <f>IFERROR($H3002/$I3002,"")</f>
        <v/>
      </c>
      <c r="L3002" s="13" t="n">
        <v>262178</v>
      </c>
      <c r="M3002" t="inlineStr">
        <is>
          <t>DC, NY, CA</t>
        </is>
      </c>
      <c r="N3002" t="inlineStr">
        <is>
          <t>No</t>
        </is>
      </c>
      <c r="O3002" t="inlineStr">
        <is>
          <t>Not stated</t>
        </is>
      </c>
      <c r="Q3002" s="9" t="inlineStr">
        <is>
          <t>https://grantcue.com/foundations/open-horizon-843866276</t>
        </is>
      </c>
    </row>
    <row r="3003">
      <c r="A3003">
        <f>IF($E3003=$E3002,$A3002+1,1)</f>
        <v/>
      </c>
      <c r="B3003" t="inlineStr">
        <is>
          <t>The Gallogly Family Foundation</t>
        </is>
      </c>
      <c r="C3003" t="inlineStr">
        <is>
          <t>27-4133050</t>
        </is>
      </c>
      <c r="D3003" t="inlineStr">
        <is>
          <t>Virginia</t>
        </is>
      </c>
      <c r="E3003" t="inlineStr">
        <is>
          <t>VA</t>
        </is>
      </c>
      <c r="F3003" t="n">
        <v>2024</v>
      </c>
      <c r="G3003" t="n">
        <v>1</v>
      </c>
      <c r="H3003" s="13" t="n">
        <v>2347500</v>
      </c>
      <c r="I3003" s="12" t="n">
        <v>18</v>
      </c>
      <c r="J3003" s="13" t="n">
        <v>27500</v>
      </c>
      <c r="K3003" s="13">
        <f>IFERROR($H3003/$I3003,"")</f>
        <v/>
      </c>
      <c r="L3003" s="13" t="n">
        <v>1500000</v>
      </c>
      <c r="M3003" t="inlineStr">
        <is>
          <t>TX, DC, IL</t>
        </is>
      </c>
      <c r="N3003" t="inlineStr">
        <is>
          <t>No</t>
        </is>
      </c>
      <c r="O3003" t="inlineStr">
        <is>
          <t>Not stated</t>
        </is>
      </c>
      <c r="Q3003" s="9" t="inlineStr">
        <is>
          <t>https://grantcue.com/foundations/the-gallogly-family-foundation-274133050</t>
        </is>
      </c>
    </row>
    <row r="3004">
      <c r="A3004">
        <f>IF($E3004=$E3003,$A3003+1,1)</f>
        <v/>
      </c>
      <c r="B3004" t="inlineStr">
        <is>
          <t>The Wilson Family Foundation Inc</t>
        </is>
      </c>
      <c r="C3004" t="inlineStr">
        <is>
          <t>20-5982816</t>
        </is>
      </c>
      <c r="D3004" t="inlineStr">
        <is>
          <t>Virginia</t>
        </is>
      </c>
      <c r="E3004" t="inlineStr">
        <is>
          <t>VA</t>
        </is>
      </c>
      <c r="F3004" t="n">
        <v>2024</v>
      </c>
      <c r="G3004" t="n">
        <v>1</v>
      </c>
      <c r="H3004" s="13" t="n">
        <v>2313000</v>
      </c>
      <c r="I3004" s="12" t="n">
        <v>45</v>
      </c>
      <c r="J3004" s="13" t="n">
        <v>20000</v>
      </c>
      <c r="K3004" s="13">
        <f>IFERROR($H3004/$I3004,"")</f>
        <v/>
      </c>
      <c r="L3004" s="13" t="n">
        <v>586000</v>
      </c>
      <c r="M3004" t="inlineStr">
        <is>
          <t>CA, AZ, IL</t>
        </is>
      </c>
      <c r="N3004" t="inlineStr">
        <is>
          <t>No</t>
        </is>
      </c>
      <c r="O3004" t="inlineStr">
        <is>
          <t>Not stated</t>
        </is>
      </c>
      <c r="Q3004" s="9" t="inlineStr">
        <is>
          <t>https://grantcue.com/foundations/the-wilson-family-foundation-inc-205982816</t>
        </is>
      </c>
    </row>
    <row r="3005">
      <c r="A3005">
        <f>IF($E3005=$E3004,$A3004+1,1)</f>
        <v/>
      </c>
      <c r="B3005" t="inlineStr">
        <is>
          <t>THE STEVEN &amp; KATHERINE MARKEL FOUNDATION</t>
        </is>
      </c>
      <c r="C3005" t="inlineStr">
        <is>
          <t>20-5331849</t>
        </is>
      </c>
      <c r="D3005" t="inlineStr">
        <is>
          <t>Virginia</t>
        </is>
      </c>
      <c r="E3005" t="inlineStr">
        <is>
          <t>VA</t>
        </is>
      </c>
      <c r="F3005" t="n">
        <v>2025</v>
      </c>
      <c r="G3005" t="n">
        <v>2</v>
      </c>
      <c r="H3005" s="13" t="n">
        <v>2247388</v>
      </c>
      <c r="I3005" s="12" t="n">
        <v>16</v>
      </c>
      <c r="J3005" s="13" t="n">
        <v>52398</v>
      </c>
      <c r="K3005" s="13">
        <f>IFERROR($H3005/$I3005,"")</f>
        <v/>
      </c>
      <c r="L3005" s="13" t="n">
        <v>731209</v>
      </c>
      <c r="N3005" t="inlineStr">
        <is>
          <t>No</t>
        </is>
      </c>
      <c r="O3005" t="inlineStr">
        <is>
          <t>Not stated</t>
        </is>
      </c>
      <c r="Q3005" s="9" t="inlineStr">
        <is>
          <t>https://grantcue.com/foundations/the-steven-and-katherine-markel-foundation-205331849</t>
        </is>
      </c>
    </row>
    <row r="3006">
      <c r="A3006">
        <f>IF($E3006=$E3005,$A3005+1,1)</f>
        <v/>
      </c>
      <c r="B3006" t="inlineStr">
        <is>
          <t>ALLEGHANY FOUNDATION</t>
        </is>
      </c>
      <c r="C3006" t="inlineStr">
        <is>
          <t>54-1027400</t>
        </is>
      </c>
      <c r="D3006" t="inlineStr">
        <is>
          <t>Virginia</t>
        </is>
      </c>
      <c r="E3006" t="inlineStr">
        <is>
          <t>VA</t>
        </is>
      </c>
      <c r="F3006" t="n">
        <v>2024</v>
      </c>
      <c r="G3006" t="n">
        <v>1</v>
      </c>
      <c r="H3006" s="13" t="n">
        <v>2243418</v>
      </c>
      <c r="I3006" s="12" t="n">
        <v>42</v>
      </c>
      <c r="J3006" s="13" t="n">
        <v>22378</v>
      </c>
      <c r="K3006" s="13">
        <f>IFERROR($H3006/$I3006,"")</f>
        <v/>
      </c>
      <c r="L3006" s="13" t="n">
        <v>500000</v>
      </c>
      <c r="N3006" t="inlineStr">
        <is>
          <t>Yes</t>
        </is>
      </c>
      <c r="O3006" t="inlineStr">
        <is>
          <t>Yes</t>
        </is>
      </c>
      <c r="P3006" s="9" t="inlineStr">
        <is>
          <t>https://www.alleghanyfoundation.org/</t>
        </is>
      </c>
      <c r="Q3006" s="9" t="inlineStr">
        <is>
          <t>https://grantcue.com/foundations/alleghany-foundation-541027400</t>
        </is>
      </c>
    </row>
    <row r="3007">
      <c r="A3007">
        <f>IF($E3007=$E3006,$A3006+1,1)</f>
        <v/>
      </c>
      <c r="B3007" t="inlineStr">
        <is>
          <t>ATTWOOD WILLIAMS CHARITABLE FOUNDATION</t>
        </is>
      </c>
      <c r="C3007" t="inlineStr">
        <is>
          <t>92-1774908</t>
        </is>
      </c>
      <c r="D3007" t="inlineStr">
        <is>
          <t>Virginia</t>
        </is>
      </c>
      <c r="E3007" t="inlineStr">
        <is>
          <t>VA</t>
        </is>
      </c>
      <c r="F3007" t="n">
        <v>2024</v>
      </c>
      <c r="G3007" t="n">
        <v>1</v>
      </c>
      <c r="H3007" s="13" t="n">
        <v>2236000</v>
      </c>
      <c r="I3007" s="12" t="n">
        <v>13</v>
      </c>
      <c r="J3007" s="13" t="n">
        <v>10000</v>
      </c>
      <c r="K3007" s="13">
        <f>IFERROR($H3007/$I3007,"")</f>
        <v/>
      </c>
      <c r="L3007" s="13" t="n">
        <v>2000000</v>
      </c>
      <c r="M3007" t="inlineStr">
        <is>
          <t>MT, CA, WA</t>
        </is>
      </c>
      <c r="N3007" t="inlineStr">
        <is>
          <t>No</t>
        </is>
      </c>
      <c r="O3007" t="inlineStr">
        <is>
          <t>Not stated</t>
        </is>
      </c>
      <c r="Q3007" s="9" t="inlineStr">
        <is>
          <t>https://grantcue.com/foundations/attwood-williams-charitable-foundation-921774908</t>
        </is>
      </c>
    </row>
    <row r="3008">
      <c r="A3008">
        <f>IF($E3008=$E3007,$A3007+1,1)</f>
        <v/>
      </c>
      <c r="B3008" t="inlineStr">
        <is>
          <t>THE NOTZING FOUNDATION</t>
        </is>
      </c>
      <c r="C3008" t="inlineStr">
        <is>
          <t>98-1016175</t>
        </is>
      </c>
      <c r="D3008" t="inlineStr">
        <is>
          <t>Virginia</t>
        </is>
      </c>
      <c r="E3008" t="inlineStr">
        <is>
          <t>VA</t>
        </is>
      </c>
      <c r="F3008" t="n">
        <v>2024</v>
      </c>
      <c r="G3008" t="n">
        <v>2</v>
      </c>
      <c r="H3008" s="13" t="n">
        <v>2229648</v>
      </c>
      <c r="I3008" s="12" t="n">
        <v>19</v>
      </c>
      <c r="J3008" s="13" t="n">
        <v>36300</v>
      </c>
      <c r="K3008" s="13">
        <f>IFERROR($H3008/$I3008,"")</f>
        <v/>
      </c>
      <c r="L3008" s="13" t="n">
        <v>1000000</v>
      </c>
      <c r="M3008" t="inlineStr">
        <is>
          <t>Mendoza, Vienna, Wallers</t>
        </is>
      </c>
      <c r="N3008" t="inlineStr">
        <is>
          <t>No</t>
        </is>
      </c>
      <c r="O3008" t="inlineStr">
        <is>
          <t>Not stated</t>
        </is>
      </c>
      <c r="Q3008" s="9" t="inlineStr">
        <is>
          <t>https://grantcue.com/foundations/the-notzing-foundation-981016175</t>
        </is>
      </c>
    </row>
    <row r="3009">
      <c r="A3009">
        <f>IF($E3009=$E3008,$A3008+1,1)</f>
        <v/>
      </c>
      <c r="B3009" t="inlineStr">
        <is>
          <t>ROBINSON FAMILY CHARITABLE TRUST</t>
        </is>
      </c>
      <c r="C3009" t="inlineStr">
        <is>
          <t>59-7227324</t>
        </is>
      </c>
      <c r="D3009" t="inlineStr">
        <is>
          <t>Virginia</t>
        </is>
      </c>
      <c r="E3009" t="inlineStr">
        <is>
          <t>VA</t>
        </is>
      </c>
      <c r="F3009" t="n">
        <v>2025</v>
      </c>
      <c r="G3009" t="n">
        <v>2</v>
      </c>
      <c r="H3009" s="13" t="n">
        <v>2229500</v>
      </c>
      <c r="I3009" s="12" t="n">
        <v>24</v>
      </c>
      <c r="J3009" s="13" t="n">
        <v>37500</v>
      </c>
      <c r="K3009" s="13">
        <f>IFERROR($H3009/$I3009,"")</f>
        <v/>
      </c>
      <c r="L3009" s="13" t="n">
        <v>1040000</v>
      </c>
      <c r="M3009" t="inlineStr">
        <is>
          <t>FL, IN, OK</t>
        </is>
      </c>
      <c r="N3009" t="inlineStr">
        <is>
          <t>No</t>
        </is>
      </c>
      <c r="O3009" t="inlineStr">
        <is>
          <t>Not stated</t>
        </is>
      </c>
      <c r="Q3009" s="9" t="inlineStr">
        <is>
          <t>https://grantcue.com/foundations/robinson-family-charitable-trust-597227324</t>
        </is>
      </c>
    </row>
    <row r="3010">
      <c r="A3010">
        <f>IF($E3010=$E3009,$A3009+1,1)</f>
        <v/>
      </c>
      <c r="B3010" t="inlineStr">
        <is>
          <t>THE OAK HILL FUND</t>
        </is>
      </c>
      <c r="C3010" t="inlineStr">
        <is>
          <t>31-1810011</t>
        </is>
      </c>
      <c r="D3010" t="inlineStr">
        <is>
          <t>Virginia</t>
        </is>
      </c>
      <c r="E3010" t="inlineStr">
        <is>
          <t>VA</t>
        </is>
      </c>
      <c r="F3010" t="n">
        <v>2024</v>
      </c>
      <c r="G3010" t="n">
        <v>1</v>
      </c>
      <c r="H3010" s="13" t="n">
        <v>2221725</v>
      </c>
      <c r="I3010" s="12" t="n">
        <v>73</v>
      </c>
      <c r="J3010" s="13" t="n">
        <v>10000</v>
      </c>
      <c r="K3010" s="13">
        <f>IFERROR($H3010/$I3010,"")</f>
        <v/>
      </c>
      <c r="L3010" s="13" t="n">
        <v>250000</v>
      </c>
      <c r="M3010" t="inlineStr">
        <is>
          <t>FL, DC, NC</t>
        </is>
      </c>
      <c r="N3010" t="inlineStr">
        <is>
          <t>Yes</t>
        </is>
      </c>
      <c r="O3010" t="inlineStr">
        <is>
          <t>Yes</t>
        </is>
      </c>
      <c r="P3010" s="9" t="inlineStr">
        <is>
          <t>https://www.oakhillfund.org/</t>
        </is>
      </c>
      <c r="Q3010" s="9" t="inlineStr">
        <is>
          <t>https://grantcue.com/foundations/the-oak-hill-fund-311810011</t>
        </is>
      </c>
    </row>
    <row r="3011">
      <c r="A3011">
        <f>IF($E3011=$E3010,$A3010+1,1)</f>
        <v/>
      </c>
      <c r="B3011" t="inlineStr">
        <is>
          <t>FOSTER FOUNDATION</t>
        </is>
      </c>
      <c r="C3011" t="inlineStr">
        <is>
          <t>82-3650679</t>
        </is>
      </c>
      <c r="D3011" t="inlineStr">
        <is>
          <t>Virginia</t>
        </is>
      </c>
      <c r="E3011" t="inlineStr">
        <is>
          <t>VA</t>
        </is>
      </c>
      <c r="F3011" t="n">
        <v>2025</v>
      </c>
      <c r="G3011" t="n">
        <v>2</v>
      </c>
      <c r="H3011" s="13" t="n">
        <v>2185980</v>
      </c>
      <c r="I3011" s="12" t="n">
        <v>1216</v>
      </c>
      <c r="J3011" s="13" t="n">
        <v>500</v>
      </c>
      <c r="K3011" s="13">
        <f>IFERROR($H3011/$I3011,"")</f>
        <v/>
      </c>
      <c r="L3011" s="13" t="n">
        <v>50000</v>
      </c>
      <c r="M3011" t="inlineStr">
        <is>
          <t>NC, TX, MD</t>
        </is>
      </c>
      <c r="N3011" t="inlineStr">
        <is>
          <t>Yes</t>
        </is>
      </c>
      <c r="O3011" t="inlineStr">
        <is>
          <t>Not stated</t>
        </is>
      </c>
      <c r="P3011" s="9" t="inlineStr">
        <is>
          <t>https://foster-foundation.org/</t>
        </is>
      </c>
      <c r="Q3011" s="9" t="inlineStr">
        <is>
          <t>https://grantcue.com/foundations/foster-foundation-823650679</t>
        </is>
      </c>
    </row>
    <row r="3012">
      <c r="A3012">
        <f>IF($E3012=$E3011,$A3011+1,1)</f>
        <v/>
      </c>
      <c r="B3012" t="inlineStr">
        <is>
          <t>CHRISMAN FAMILY FOUNDATION</t>
        </is>
      </c>
      <c r="C3012" t="inlineStr">
        <is>
          <t>45-5521292</t>
        </is>
      </c>
      <c r="D3012" t="inlineStr">
        <is>
          <t>Virginia</t>
        </is>
      </c>
      <c r="E3012" t="inlineStr">
        <is>
          <t>VA</t>
        </is>
      </c>
      <c r="F3012" t="n">
        <v>2025</v>
      </c>
      <c r="G3012" t="n">
        <v>2</v>
      </c>
      <c r="H3012" s="13" t="n">
        <v>2161000</v>
      </c>
      <c r="I3012" s="12" t="n">
        <v>162</v>
      </c>
      <c r="J3012" s="13" t="n">
        <v>10000</v>
      </c>
      <c r="K3012" s="13">
        <f>IFERROR($H3012/$I3012,"")</f>
        <v/>
      </c>
      <c r="L3012" s="13" t="n">
        <v>55000</v>
      </c>
      <c r="M3012" t="inlineStr">
        <is>
          <t>FL, NY</t>
        </is>
      </c>
      <c r="N3012" t="inlineStr">
        <is>
          <t>No</t>
        </is>
      </c>
      <c r="O3012" t="inlineStr">
        <is>
          <t>Not stated</t>
        </is>
      </c>
      <c r="Q3012" s="9" t="inlineStr">
        <is>
          <t>https://grantcue.com/foundations/chrisman-family-foundation-455521292</t>
        </is>
      </c>
    </row>
    <row r="3013">
      <c r="A3013">
        <f>IF($E3013=$E3012,$A3012+1,1)</f>
        <v/>
      </c>
      <c r="B3013" t="inlineStr">
        <is>
          <t>ALEXANDER BERKELEY CARRINGTON JR &amp; RUTH SIMPSON CARRINGTON CHARITABLE TRUST</t>
        </is>
      </c>
      <c r="C3013" t="inlineStr">
        <is>
          <t>54-6223108</t>
        </is>
      </c>
      <c r="D3013" t="inlineStr">
        <is>
          <t>Virginia</t>
        </is>
      </c>
      <c r="E3013" t="inlineStr">
        <is>
          <t>VA</t>
        </is>
      </c>
      <c r="F3013" t="n">
        <v>2025</v>
      </c>
      <c r="G3013" t="n">
        <v>2</v>
      </c>
      <c r="H3013" s="13" t="n">
        <v>2147480</v>
      </c>
      <c r="I3013" s="12" t="n">
        <v>42</v>
      </c>
      <c r="J3013" s="13" t="n">
        <v>27500</v>
      </c>
      <c r="K3013" s="13">
        <f>IFERROR($H3013/$I3013,"")</f>
        <v/>
      </c>
      <c r="L3013" s="13" t="n">
        <v>397486</v>
      </c>
      <c r="N3013" t="inlineStr">
        <is>
          <t>Yes</t>
        </is>
      </c>
      <c r="O3013" t="inlineStr">
        <is>
          <t>Yes</t>
        </is>
      </c>
      <c r="Q3013" s="9" t="inlineStr">
        <is>
          <t>https://grantcue.com/foundations/alexander-berkeley-carrington-jr-and-ruth-simpson-carrington-charitable-trust-546223108</t>
        </is>
      </c>
    </row>
    <row r="3014">
      <c r="A3014">
        <f>IF($E3014=$E3013,$A3013+1,1)</f>
        <v/>
      </c>
      <c r="B3014" t="inlineStr">
        <is>
          <t>RICHARDS FAMILY FOUNDATION</t>
        </is>
      </c>
      <c r="C3014" t="inlineStr">
        <is>
          <t>58-2238827</t>
        </is>
      </c>
      <c r="D3014" t="inlineStr">
        <is>
          <t>Virginia</t>
        </is>
      </c>
      <c r="E3014" t="inlineStr">
        <is>
          <t>VA</t>
        </is>
      </c>
      <c r="F3014" t="n">
        <v>2025</v>
      </c>
      <c r="G3014" t="n">
        <v>2</v>
      </c>
      <c r="H3014" s="13" t="n">
        <v>2117684</v>
      </c>
      <c r="I3014" s="12" t="n">
        <v>64</v>
      </c>
      <c r="J3014" s="13" t="n">
        <v>1000</v>
      </c>
      <c r="K3014" s="13">
        <f>IFERROR($H3014/$I3014,"")</f>
        <v/>
      </c>
      <c r="L3014" s="13" t="n">
        <v>1231075</v>
      </c>
      <c r="M3014" t="inlineStr">
        <is>
          <t>GA, TN, IL</t>
        </is>
      </c>
      <c r="N3014" t="inlineStr">
        <is>
          <t>No</t>
        </is>
      </c>
      <c r="O3014" t="inlineStr">
        <is>
          <t>Not stated</t>
        </is>
      </c>
      <c r="Q3014" s="9" t="inlineStr">
        <is>
          <t>https://grantcue.com/foundations/richards-family-foundation-582238827</t>
        </is>
      </c>
    </row>
    <row r="3015">
      <c r="A3015">
        <f>IF($E3015=$E3014,$A3014+1,1)</f>
        <v/>
      </c>
      <c r="B3015" t="inlineStr">
        <is>
          <t>4G FOUNDATION (FKA NORDLEY-GOTTWALD FNDN</t>
        </is>
      </c>
      <c r="C3015" t="inlineStr">
        <is>
          <t>45-4432900</t>
        </is>
      </c>
      <c r="D3015" t="inlineStr">
        <is>
          <t>Virginia</t>
        </is>
      </c>
      <c r="E3015" t="inlineStr">
        <is>
          <t>VA</t>
        </is>
      </c>
      <c r="F3015" t="n">
        <v>2025</v>
      </c>
      <c r="G3015" t="n">
        <v>2</v>
      </c>
      <c r="H3015" s="13" t="n">
        <v>2085000</v>
      </c>
      <c r="I3015" s="12" t="n">
        <v>64</v>
      </c>
      <c r="J3015" s="13" t="n">
        <v>17500</v>
      </c>
      <c r="K3015" s="13">
        <f>IFERROR($H3015/$I3015,"")</f>
        <v/>
      </c>
      <c r="L3015" s="13" t="n">
        <v>250000</v>
      </c>
      <c r="M3015" t="inlineStr">
        <is>
          <t>MA, NY, TN</t>
        </is>
      </c>
      <c r="N3015" t="inlineStr">
        <is>
          <t>No</t>
        </is>
      </c>
      <c r="O3015" t="inlineStr">
        <is>
          <t>Not stated</t>
        </is>
      </c>
      <c r="Q3015" s="9" t="inlineStr">
        <is>
          <t>https://grantcue.com/foundations/4g-foundation-fka-nordley-gottwald-fndn-c-o-janet-jorgensen-454432900</t>
        </is>
      </c>
    </row>
    <row r="3016">
      <c r="A3016">
        <f>IF($E3016=$E3015,$A3015+1,1)</f>
        <v/>
      </c>
      <c r="B3016" t="inlineStr">
        <is>
          <t>THE RUTH AND HAL LAUNDERS CHARITABLE TRUST</t>
        </is>
      </c>
      <c r="C3016" t="inlineStr">
        <is>
          <t>02-0703907</t>
        </is>
      </c>
      <c r="D3016" t="inlineStr">
        <is>
          <t>Virginia</t>
        </is>
      </c>
      <c r="E3016" t="inlineStr">
        <is>
          <t>VA</t>
        </is>
      </c>
      <c r="F3016" t="n">
        <v>2024</v>
      </c>
      <c r="G3016" t="n">
        <v>2</v>
      </c>
      <c r="H3016" s="13" t="n">
        <v>2083970</v>
      </c>
      <c r="I3016" s="12" t="n">
        <v>100</v>
      </c>
      <c r="J3016" s="13" t="n">
        <v>10000</v>
      </c>
      <c r="K3016" s="13">
        <f>IFERROR($H3016/$I3016,"")</f>
        <v/>
      </c>
      <c r="L3016" s="13" t="n">
        <v>120000</v>
      </c>
      <c r="M3016" t="inlineStr">
        <is>
          <t>NY, DC, RI</t>
        </is>
      </c>
      <c r="N3016" t="inlineStr">
        <is>
          <t>No</t>
        </is>
      </c>
      <c r="O3016" t="inlineStr">
        <is>
          <t>Not stated</t>
        </is>
      </c>
      <c r="Q3016" s="9" t="inlineStr">
        <is>
          <t>https://grantcue.com/foundations/the-ruth-and-hal-launders-charitable-trust-020703907</t>
        </is>
      </c>
    </row>
    <row r="3017">
      <c r="A3017">
        <f>IF($E3017=$E3016,$A3016+1,1)</f>
        <v/>
      </c>
      <c r="B3017" t="inlineStr">
        <is>
          <t>Farrell Foundation</t>
        </is>
      </c>
      <c r="C3017" t="inlineStr">
        <is>
          <t>54-1475736</t>
        </is>
      </c>
      <c r="D3017" t="inlineStr">
        <is>
          <t>Virginia</t>
        </is>
      </c>
      <c r="E3017" t="inlineStr">
        <is>
          <t>VA</t>
        </is>
      </c>
      <c r="F3017" t="n">
        <v>2025</v>
      </c>
      <c r="G3017" t="n">
        <v>2</v>
      </c>
      <c r="H3017" s="13" t="n">
        <v>2079500</v>
      </c>
      <c r="I3017" s="12" t="n">
        <v>22</v>
      </c>
      <c r="J3017" s="13" t="n">
        <v>2500</v>
      </c>
      <c r="K3017" s="13">
        <f>IFERROR($H3017/$I3017,"")</f>
        <v/>
      </c>
      <c r="L3017" s="13" t="n">
        <v>2000000</v>
      </c>
      <c r="M3017" t="inlineStr">
        <is>
          <t>MA, FL</t>
        </is>
      </c>
      <c r="N3017" t="inlineStr">
        <is>
          <t>Yes</t>
        </is>
      </c>
      <c r="O3017" t="inlineStr">
        <is>
          <t>Not stated</t>
        </is>
      </c>
      <c r="Q3017" s="9" t="inlineStr">
        <is>
          <t>https://grantcue.com/foundations/farrell-foundation-541475736</t>
        </is>
      </c>
    </row>
    <row r="3018">
      <c r="A3018">
        <f>IF($E3018=$E3017,$A3017+1,1)</f>
        <v/>
      </c>
      <c r="B3018" t="inlineStr">
        <is>
          <t>THE HORIZON FOUNDATION INC</t>
        </is>
      </c>
      <c r="C3018" t="inlineStr">
        <is>
          <t>54-2043359</t>
        </is>
      </c>
      <c r="D3018" t="inlineStr">
        <is>
          <t>Virginia</t>
        </is>
      </c>
      <c r="E3018" t="inlineStr">
        <is>
          <t>VA</t>
        </is>
      </c>
      <c r="F3018" t="n">
        <v>2025</v>
      </c>
      <c r="G3018" t="n">
        <v>2</v>
      </c>
      <c r="H3018" s="13" t="n">
        <v>2069797</v>
      </c>
      <c r="I3018" s="12" t="n">
        <v>79</v>
      </c>
      <c r="J3018" s="13" t="n">
        <v>10000</v>
      </c>
      <c r="K3018" s="13">
        <f>IFERROR($H3018/$I3018,"")</f>
        <v/>
      </c>
      <c r="L3018" s="13" t="n">
        <v>500000</v>
      </c>
      <c r="M3018" t="inlineStr">
        <is>
          <t>WV, KY, TN</t>
        </is>
      </c>
      <c r="N3018" t="inlineStr">
        <is>
          <t>Yes</t>
        </is>
      </c>
      <c r="O3018" t="inlineStr">
        <is>
          <t>Not stated</t>
        </is>
      </c>
      <c r="Q3018" s="9" t="inlineStr">
        <is>
          <t>https://grantcue.com/foundations/the-horizon-foundation-inc-542043359</t>
        </is>
      </c>
    </row>
    <row r="3019">
      <c r="A3019">
        <f>IF($E3019=$E3018,$A3018+1,1)</f>
        <v/>
      </c>
      <c r="B3019" t="inlineStr">
        <is>
          <t>THE MIRZA FAMILY FOUNDATION</t>
        </is>
      </c>
      <c r="C3019" t="inlineStr">
        <is>
          <t>51-0652020</t>
        </is>
      </c>
      <c r="D3019" t="inlineStr">
        <is>
          <t>Virginia</t>
        </is>
      </c>
      <c r="E3019" t="inlineStr">
        <is>
          <t>VA</t>
        </is>
      </c>
      <c r="F3019" t="n">
        <v>2024</v>
      </c>
      <c r="G3019" t="n">
        <v>1</v>
      </c>
      <c r="H3019" s="13" t="n">
        <v>2065610</v>
      </c>
      <c r="I3019" s="12" t="n">
        <v>37</v>
      </c>
      <c r="J3019" s="13" t="n">
        <v>7740</v>
      </c>
      <c r="K3019" s="13">
        <f>IFERROR($H3019/$I3019,"")</f>
        <v/>
      </c>
      <c r="L3019" s="13" t="n">
        <v>1000067</v>
      </c>
      <c r="M3019" t="inlineStr">
        <is>
          <t>OH, IN, MI</t>
        </is>
      </c>
      <c r="N3019" t="inlineStr">
        <is>
          <t>Yes</t>
        </is>
      </c>
      <c r="O3019" t="inlineStr">
        <is>
          <t>Yes</t>
        </is>
      </c>
      <c r="Q3019" s="9" t="inlineStr">
        <is>
          <t>https://grantcue.com/foundations/the-mirza-family-foundation-510652020</t>
        </is>
      </c>
    </row>
    <row r="3020">
      <c r="A3020">
        <f>IF($E3020=$E3019,$A3019+1,1)</f>
        <v/>
      </c>
      <c r="B3020" t="inlineStr">
        <is>
          <t>HIGGINS FAMILY FOUNDATION UAD 11-18-21</t>
        </is>
      </c>
      <c r="C3020" t="inlineStr">
        <is>
          <t>87-3671554</t>
        </is>
      </c>
      <c r="D3020" t="inlineStr">
        <is>
          <t>Virginia</t>
        </is>
      </c>
      <c r="E3020" t="inlineStr">
        <is>
          <t>VA</t>
        </is>
      </c>
      <c r="F3020" t="n">
        <v>2025</v>
      </c>
      <c r="G3020" t="n">
        <v>2</v>
      </c>
      <c r="H3020" s="13" t="n">
        <v>2050325</v>
      </c>
      <c r="I3020" s="12" t="n">
        <v>43</v>
      </c>
      <c r="J3020" s="13" t="n">
        <v>2500</v>
      </c>
      <c r="K3020" s="13">
        <f>IFERROR($H3020/$I3020,"")</f>
        <v/>
      </c>
      <c r="L3020" s="13" t="n">
        <v>550000</v>
      </c>
      <c r="M3020" t="inlineStr">
        <is>
          <t>NY, MI, MA</t>
        </is>
      </c>
      <c r="N3020" t="inlineStr">
        <is>
          <t>No</t>
        </is>
      </c>
      <c r="O3020" t="inlineStr">
        <is>
          <t>Not stated</t>
        </is>
      </c>
      <c r="Q3020" s="9" t="inlineStr">
        <is>
          <t>https://grantcue.com/foundations/higgins-family-foundation-uad-11-18-21-873671554</t>
        </is>
      </c>
    </row>
    <row r="3021">
      <c r="A3021">
        <f>IF($E3021=$E3020,$A3020+1,1)</f>
        <v/>
      </c>
      <c r="B3021" t="inlineStr">
        <is>
          <t>WITNESS TO WIN INC</t>
        </is>
      </c>
      <c r="C3021" t="inlineStr">
        <is>
          <t>84-2552595</t>
        </is>
      </c>
      <c r="D3021" t="inlineStr">
        <is>
          <t>Virginia</t>
        </is>
      </c>
      <c r="E3021" t="inlineStr">
        <is>
          <t>VA</t>
        </is>
      </c>
      <c r="F3021" t="n">
        <v>2025</v>
      </c>
      <c r="G3021" t="n">
        <v>2</v>
      </c>
      <c r="H3021" s="13" t="n">
        <v>2045000</v>
      </c>
      <c r="I3021" s="12" t="n">
        <v>7</v>
      </c>
      <c r="J3021" s="13" t="n">
        <v>250000</v>
      </c>
      <c r="K3021" s="13">
        <f>IFERROR($H3021/$I3021,"")</f>
        <v/>
      </c>
      <c r="L3021" s="13" t="n">
        <v>800000</v>
      </c>
      <c r="M3021" t="inlineStr">
        <is>
          <t>OK, OR, AL</t>
        </is>
      </c>
      <c r="N3021" t="inlineStr">
        <is>
          <t>Yes</t>
        </is>
      </c>
      <c r="O3021" t="inlineStr">
        <is>
          <t>Yes</t>
        </is>
      </c>
      <c r="P3021" s="9" t="inlineStr">
        <is>
          <t>https://witness2win.org/</t>
        </is>
      </c>
      <c r="Q3021" s="9" t="inlineStr">
        <is>
          <t>https://grantcue.com/foundations/witness-to-win-inc-842552595</t>
        </is>
      </c>
    </row>
    <row r="3022">
      <c r="A3022">
        <f>IF($E3022=$E3021,$A3021+1,1)</f>
        <v/>
      </c>
      <c r="B3022" t="inlineStr">
        <is>
          <t>VIRGINIA SARGEANT REYNOLDS FOUNDATION</t>
        </is>
      </c>
      <c r="C3022" t="inlineStr">
        <is>
          <t>54-1595360</t>
        </is>
      </c>
      <c r="D3022" t="inlineStr">
        <is>
          <t>Virginia</t>
        </is>
      </c>
      <c r="E3022" t="inlineStr">
        <is>
          <t>VA</t>
        </is>
      </c>
      <c r="F3022" t="n">
        <v>2024</v>
      </c>
      <c r="G3022" t="n">
        <v>1</v>
      </c>
      <c r="H3022" s="13" t="n">
        <v>2025000</v>
      </c>
      <c r="I3022" s="12" t="n">
        <v>51</v>
      </c>
      <c r="J3022" s="13" t="n">
        <v>25000</v>
      </c>
      <c r="K3022" s="13">
        <f>IFERROR($H3022/$I3022,"")</f>
        <v/>
      </c>
      <c r="L3022" s="13" t="n">
        <v>160000</v>
      </c>
      <c r="M3022" t="inlineStr">
        <is>
          <t>NC, MA, DC</t>
        </is>
      </c>
      <c r="N3022" t="inlineStr">
        <is>
          <t>Yes</t>
        </is>
      </c>
      <c r="O3022" t="inlineStr">
        <is>
          <t>Not stated</t>
        </is>
      </c>
      <c r="P3022" s="9" t="inlineStr">
        <is>
          <t>https://vsrfoundation.com/</t>
        </is>
      </c>
      <c r="Q3022" s="9" t="inlineStr">
        <is>
          <t>https://grantcue.com/foundations/virginia-sargeant-reynolds-foundation-541595360</t>
        </is>
      </c>
    </row>
    <row r="3023">
      <c r="A3023">
        <f>IF($E3023=$E3022,$A3022+1,1)</f>
        <v/>
      </c>
      <c r="B3023" t="inlineStr">
        <is>
          <t>THE MELVILLE FOUNDATION</t>
        </is>
      </c>
      <c r="C3023" t="inlineStr">
        <is>
          <t>22-2777140</t>
        </is>
      </c>
      <c r="D3023" t="inlineStr">
        <is>
          <t>Virginia</t>
        </is>
      </c>
      <c r="E3023" t="inlineStr">
        <is>
          <t>VA</t>
        </is>
      </c>
      <c r="F3023" t="n">
        <v>2024</v>
      </c>
      <c r="G3023" t="n">
        <v>1</v>
      </c>
      <c r="H3023" s="13" t="n">
        <v>2022043</v>
      </c>
      <c r="I3023" s="12" t="n">
        <v>72</v>
      </c>
      <c r="J3023" s="13" t="n">
        <v>5000</v>
      </c>
      <c r="K3023" s="13">
        <f>IFERROR($H3023/$I3023,"")</f>
        <v/>
      </c>
      <c r="L3023" s="13" t="n">
        <v>913275</v>
      </c>
      <c r="M3023" t="inlineStr">
        <is>
          <t>NY, FL, CO</t>
        </is>
      </c>
      <c r="N3023" t="inlineStr">
        <is>
          <t>No</t>
        </is>
      </c>
      <c r="O3023" t="inlineStr">
        <is>
          <t>Not stated</t>
        </is>
      </c>
      <c r="Q3023" s="9" t="inlineStr">
        <is>
          <t>https://grantcue.com/foundations/the-melville-foundation-222777140</t>
        </is>
      </c>
    </row>
    <row r="3024">
      <c r="A3024">
        <f>IF($E3024=$E3023,$A3023+1,1)</f>
        <v/>
      </c>
      <c r="B3024" t="inlineStr">
        <is>
          <t>THE COLUMBUS PHIPPS FOUNDATION</t>
        </is>
      </c>
      <c r="C3024" t="inlineStr">
        <is>
          <t>54-6338751</t>
        </is>
      </c>
      <c r="D3024" t="inlineStr">
        <is>
          <t>Virginia</t>
        </is>
      </c>
      <c r="E3024" t="inlineStr">
        <is>
          <t>VA</t>
        </is>
      </c>
      <c r="F3024" t="n">
        <v>2024</v>
      </c>
      <c r="G3024" t="n">
        <v>2</v>
      </c>
      <c r="H3024" s="13" t="n">
        <v>2013271</v>
      </c>
      <c r="I3024" s="12" t="n">
        <v>133</v>
      </c>
      <c r="J3024" s="13" t="n">
        <v>5000</v>
      </c>
      <c r="K3024" s="13">
        <f>IFERROR($H3024/$I3024,"")</f>
        <v/>
      </c>
      <c r="L3024" s="13" t="n">
        <v>193750</v>
      </c>
      <c r="M3024" t="inlineStr">
        <is>
          <t>TN, KY, TX</t>
        </is>
      </c>
      <c r="N3024" t="inlineStr">
        <is>
          <t>Yes</t>
        </is>
      </c>
      <c r="O3024" t="inlineStr">
        <is>
          <t>Yes</t>
        </is>
      </c>
      <c r="Q3024" s="9" t="inlineStr">
        <is>
          <t>https://grantcue.com/foundations/the-columbus-phipps-foundation-546338751</t>
        </is>
      </c>
    </row>
    <row r="3025">
      <c r="A3025">
        <f>IF($E3025=$E3024,$A3024+1,1)</f>
        <v/>
      </c>
      <c r="B3025" t="inlineStr">
        <is>
          <t>LOUISE B COCHRANE CHARITABLE FOUNDA</t>
        </is>
      </c>
      <c r="C3025" t="inlineStr">
        <is>
          <t>20-2478657</t>
        </is>
      </c>
      <c r="D3025" t="inlineStr">
        <is>
          <t>Virginia</t>
        </is>
      </c>
      <c r="E3025" t="inlineStr">
        <is>
          <t>VA</t>
        </is>
      </c>
      <c r="F3025" t="n">
        <v>2025</v>
      </c>
      <c r="G3025" t="n">
        <v>2</v>
      </c>
      <c r="H3025" s="13" t="n">
        <v>2008950</v>
      </c>
      <c r="I3025" s="12" t="n">
        <v>219</v>
      </c>
      <c r="J3025" s="13" t="n">
        <v>5000</v>
      </c>
      <c r="K3025" s="13">
        <f>IFERROR($H3025/$I3025,"")</f>
        <v/>
      </c>
      <c r="L3025" s="13" t="n">
        <v>200000</v>
      </c>
      <c r="M3025" t="inlineStr">
        <is>
          <t>TN, NC, IA</t>
        </is>
      </c>
      <c r="N3025" t="inlineStr">
        <is>
          <t>Yes</t>
        </is>
      </c>
      <c r="O3025" t="inlineStr">
        <is>
          <t>Yes</t>
        </is>
      </c>
      <c r="Q3025" s="9" t="inlineStr">
        <is>
          <t>https://grantcue.com/foundations/louise-b-cochrane-charitable-founda-202478657</t>
        </is>
      </c>
    </row>
    <row r="3026">
      <c r="A3026">
        <f>IF($E3026=$E3025,$A3025+1,1)</f>
        <v/>
      </c>
      <c r="B3026" t="inlineStr">
        <is>
          <t>TUA AUGUST HEID BY T HEID CHAR</t>
        </is>
      </c>
      <c r="C3026" t="inlineStr">
        <is>
          <t>30-6461065</t>
        </is>
      </c>
      <c r="D3026" t="inlineStr">
        <is>
          <t>Virginia</t>
        </is>
      </c>
      <c r="E3026" t="inlineStr">
        <is>
          <t>VA</t>
        </is>
      </c>
      <c r="F3026" t="n">
        <v>2025</v>
      </c>
      <c r="G3026" t="n">
        <v>2</v>
      </c>
      <c r="H3026" s="13" t="n">
        <v>1994000</v>
      </c>
      <c r="I3026" s="12" t="n">
        <v>27</v>
      </c>
      <c r="J3026" s="13" t="n">
        <v>75000</v>
      </c>
      <c r="K3026" s="13">
        <f>IFERROR($H3026/$I3026,"")</f>
        <v/>
      </c>
      <c r="L3026" s="13" t="n">
        <v>150000</v>
      </c>
      <c r="M3026" t="inlineStr">
        <is>
          <t>MD</t>
        </is>
      </c>
      <c r="N3026" t="inlineStr">
        <is>
          <t>No</t>
        </is>
      </c>
      <c r="O3026" t="inlineStr">
        <is>
          <t>Not stated</t>
        </is>
      </c>
      <c r="Q3026" s="9" t="inlineStr">
        <is>
          <t>https://grantcue.com/foundations/tua-august-heid-by-t-heid-char-306461065</t>
        </is>
      </c>
    </row>
    <row r="3027">
      <c r="A3027">
        <f>IF($E3027=$E3026,$A3026+1,1)</f>
        <v/>
      </c>
      <c r="B3027" t="inlineStr">
        <is>
          <t>ALEXANDER MCCAUSLAND CHARITABLE</t>
        </is>
      </c>
      <c r="C3027" t="inlineStr">
        <is>
          <t>37-6437195</t>
        </is>
      </c>
      <c r="D3027" t="inlineStr">
        <is>
          <t>Virginia</t>
        </is>
      </c>
      <c r="E3027" t="inlineStr">
        <is>
          <t>VA</t>
        </is>
      </c>
      <c r="F3027" t="n">
        <v>2025</v>
      </c>
      <c r="G3027" t="n">
        <v>2</v>
      </c>
      <c r="H3027" s="13" t="n">
        <v>1980992</v>
      </c>
      <c r="I3027" s="12" t="n">
        <v>44</v>
      </c>
      <c r="J3027" s="13" t="n">
        <v>22500</v>
      </c>
      <c r="K3027" s="13">
        <f>IFERROR($H3027/$I3027,"")</f>
        <v/>
      </c>
      <c r="L3027" s="13" t="n">
        <v>435060</v>
      </c>
      <c r="M3027" t="inlineStr">
        <is>
          <t>CA, DC, MD</t>
        </is>
      </c>
      <c r="N3027" t="inlineStr">
        <is>
          <t>Yes</t>
        </is>
      </c>
      <c r="O3027" t="inlineStr">
        <is>
          <t>Yes</t>
        </is>
      </c>
      <c r="Q3027" s="9" t="inlineStr">
        <is>
          <t>https://grantcue.com/foundations/alexander-mccausland-charitable-376437195</t>
        </is>
      </c>
    </row>
    <row r="3028">
      <c r="A3028">
        <f>IF($E3028=$E3027,$A3027+1,1)</f>
        <v/>
      </c>
      <c r="B3028" t="inlineStr">
        <is>
          <t>ROBERT E &amp; MARIE ORR SMITH FOUNDATION</t>
        </is>
      </c>
      <c r="C3028" t="inlineStr">
        <is>
          <t>23-7709897</t>
        </is>
      </c>
      <c r="D3028" t="inlineStr">
        <is>
          <t>Virginia</t>
        </is>
      </c>
      <c r="E3028" t="inlineStr">
        <is>
          <t>VA</t>
        </is>
      </c>
      <c r="F3028" t="n">
        <v>2024</v>
      </c>
      <c r="G3028" t="n">
        <v>2</v>
      </c>
      <c r="H3028" s="13" t="n">
        <v>1974510</v>
      </c>
      <c r="I3028" s="12" t="n">
        <v>93</v>
      </c>
      <c r="J3028" s="13" t="n">
        <v>20000</v>
      </c>
      <c r="K3028" s="13">
        <f>IFERROR($H3028/$I3028,"")</f>
        <v/>
      </c>
      <c r="L3028" s="13" t="n">
        <v>50000</v>
      </c>
      <c r="M3028" t="inlineStr">
        <is>
          <t>NJ, PA, GA</t>
        </is>
      </c>
      <c r="N3028" t="inlineStr">
        <is>
          <t>No</t>
        </is>
      </c>
      <c r="O3028" t="inlineStr">
        <is>
          <t>Not stated</t>
        </is>
      </c>
      <c r="Q3028" s="9" t="inlineStr">
        <is>
          <t>https://grantcue.com/foundations/robert-e-and-marie-orr-smith-foundation-co-the-237709897</t>
        </is>
      </c>
    </row>
    <row r="3029">
      <c r="A3029">
        <f>IF($E3029=$E3028,$A3028+1,1)</f>
        <v/>
      </c>
      <c r="B3029" t="inlineStr">
        <is>
          <t>The Moxley Family Foundation</t>
        </is>
      </c>
      <c r="C3029" t="inlineStr">
        <is>
          <t>47-1187581</t>
        </is>
      </c>
      <c r="D3029" t="inlineStr">
        <is>
          <t>Virginia</t>
        </is>
      </c>
      <c r="E3029" t="inlineStr">
        <is>
          <t>VA</t>
        </is>
      </c>
      <c r="F3029" t="n">
        <v>2025</v>
      </c>
      <c r="G3029" t="n">
        <v>2</v>
      </c>
      <c r="H3029" s="13" t="n">
        <v>1972000</v>
      </c>
      <c r="I3029" s="12" t="n">
        <v>57</v>
      </c>
      <c r="J3029" s="13" t="n">
        <v>20000</v>
      </c>
      <c r="K3029" s="13">
        <f>IFERROR($H3029/$I3029,"")</f>
        <v/>
      </c>
      <c r="L3029" s="13" t="n">
        <v>300000</v>
      </c>
      <c r="M3029" t="inlineStr">
        <is>
          <t>TX, DC, WI</t>
        </is>
      </c>
      <c r="N3029" t="inlineStr">
        <is>
          <t>No</t>
        </is>
      </c>
      <c r="O3029" t="inlineStr">
        <is>
          <t>Not stated</t>
        </is>
      </c>
      <c r="Q3029" s="9" t="inlineStr">
        <is>
          <t>https://grantcue.com/foundations/the-moxley-family-foundation-471187581</t>
        </is>
      </c>
    </row>
    <row r="3030">
      <c r="A3030">
        <f>IF($E3030=$E3029,$A3029+1,1)</f>
        <v/>
      </c>
      <c r="B3030" t="inlineStr">
        <is>
          <t>LEVIANT FOUNDATION</t>
        </is>
      </c>
      <c r="C3030" t="inlineStr">
        <is>
          <t>13-7000812</t>
        </is>
      </c>
      <c r="D3030" t="inlineStr">
        <is>
          <t>Virginia</t>
        </is>
      </c>
      <c r="E3030" t="inlineStr">
        <is>
          <t>VA</t>
        </is>
      </c>
      <c r="F3030" t="n">
        <v>2024</v>
      </c>
      <c r="G3030" t="n">
        <v>3</v>
      </c>
      <c r="H3030" s="13" t="n">
        <v>1954105</v>
      </c>
      <c r="I3030" s="12" t="n">
        <v>37</v>
      </c>
      <c r="J3030" s="13" t="n">
        <v>10000</v>
      </c>
      <c r="K3030" s="13">
        <f>IFERROR($H3030/$I3030,"")</f>
        <v/>
      </c>
      <c r="L3030" s="13" t="n">
        <v>341314</v>
      </c>
      <c r="M3030" t="inlineStr">
        <is>
          <t>NY, MA, UT</t>
        </is>
      </c>
      <c r="N3030" t="inlineStr">
        <is>
          <t>No</t>
        </is>
      </c>
      <c r="O3030" t="inlineStr">
        <is>
          <t>Not stated</t>
        </is>
      </c>
      <c r="Q3030" s="9" t="inlineStr">
        <is>
          <t>https://grantcue.com/foundations/leviant-foundation-137000812</t>
        </is>
      </c>
    </row>
    <row r="3031">
      <c r="A3031">
        <f>IF($E3031=$E3030,$A3030+1,1)</f>
        <v/>
      </c>
      <c r="B3031" t="inlineStr">
        <is>
          <t>ELBERT H EVELYN J &amp; KAREN H WALDRON CHARITABLE FOUNDATION</t>
        </is>
      </c>
      <c r="C3031" t="inlineStr">
        <is>
          <t>52-1289232</t>
        </is>
      </c>
      <c r="D3031" t="inlineStr">
        <is>
          <t>Virginia</t>
        </is>
      </c>
      <c r="E3031" t="inlineStr">
        <is>
          <t>VA</t>
        </is>
      </c>
      <c r="F3031" t="n">
        <v>2025</v>
      </c>
      <c r="G3031" t="n">
        <v>2</v>
      </c>
      <c r="H3031" s="13" t="n">
        <v>1936550</v>
      </c>
      <c r="I3031" s="12" t="n">
        <v>84</v>
      </c>
      <c r="J3031" s="13" t="n">
        <v>5000</v>
      </c>
      <c r="K3031" s="13">
        <f>IFERROR($H3031/$I3031,"")</f>
        <v/>
      </c>
      <c r="L3031" s="13" t="n">
        <v>250000</v>
      </c>
      <c r="M3031" t="inlineStr">
        <is>
          <t>RI, GA, MD</t>
        </is>
      </c>
      <c r="N3031" t="inlineStr">
        <is>
          <t>No</t>
        </is>
      </c>
      <c r="O3031" t="inlineStr">
        <is>
          <t>Not stated</t>
        </is>
      </c>
      <c r="Q3031" s="9" t="inlineStr">
        <is>
          <t>https://grantcue.com/foundations/elbert-h-evelyn-j-and-karen-h-waldron-charitable-foundation-521289232</t>
        </is>
      </c>
    </row>
    <row r="3032">
      <c r="A3032">
        <f>IF($E3032=$E3031,$A3031+1,1)</f>
        <v/>
      </c>
      <c r="B3032" t="inlineStr">
        <is>
          <t>LUM FOUNDATION</t>
        </is>
      </c>
      <c r="C3032" t="inlineStr">
        <is>
          <t>85-4229703</t>
        </is>
      </c>
      <c r="D3032" t="inlineStr">
        <is>
          <t>Virginia</t>
        </is>
      </c>
      <c r="E3032" t="inlineStr">
        <is>
          <t>VA</t>
        </is>
      </c>
      <c r="F3032" t="n">
        <v>2024</v>
      </c>
      <c r="G3032" t="n">
        <v>1</v>
      </c>
      <c r="H3032" s="13" t="n">
        <v>1925000</v>
      </c>
      <c r="I3032" s="12" t="n">
        <v>9</v>
      </c>
      <c r="J3032" s="13" t="n">
        <v>250000</v>
      </c>
      <c r="K3032" s="13">
        <f>IFERROR($H3032/$I3032,"")</f>
        <v/>
      </c>
      <c r="L3032" s="13" t="n">
        <v>425000</v>
      </c>
      <c r="M3032" t="inlineStr">
        <is>
          <t>CA, WA, NY</t>
        </is>
      </c>
      <c r="N3032" t="inlineStr">
        <is>
          <t>No</t>
        </is>
      </c>
      <c r="O3032" t="inlineStr">
        <is>
          <t>Not stated</t>
        </is>
      </c>
      <c r="Q3032" s="9" t="inlineStr">
        <is>
          <t>https://grantcue.com/foundations/lum-foundation-c-o-pkfod-family-office-854229703</t>
        </is>
      </c>
    </row>
    <row r="3033">
      <c r="A3033">
        <f>IF($E3033=$E3032,$A3032+1,1)</f>
        <v/>
      </c>
      <c r="B3033" t="inlineStr">
        <is>
          <t>WILLIAM A HAZEL FAMILY FOUNDATION</t>
        </is>
      </c>
      <c r="C3033" t="inlineStr">
        <is>
          <t>54-1977626</t>
        </is>
      </c>
      <c r="D3033" t="inlineStr">
        <is>
          <t>Virginia</t>
        </is>
      </c>
      <c r="E3033" t="inlineStr">
        <is>
          <t>VA</t>
        </is>
      </c>
      <c r="F3033" t="n">
        <v>2025</v>
      </c>
      <c r="G3033" t="n">
        <v>2</v>
      </c>
      <c r="H3033" s="13" t="n">
        <v>1924500</v>
      </c>
      <c r="I3033" s="12" t="n">
        <v>50</v>
      </c>
      <c r="J3033" s="13" t="n">
        <v>10000</v>
      </c>
      <c r="K3033" s="13">
        <f>IFERROR($H3033/$I3033,"")</f>
        <v/>
      </c>
      <c r="L3033" s="13" t="n">
        <v>250000</v>
      </c>
      <c r="M3033" t="inlineStr">
        <is>
          <t>MA, CA, NY</t>
        </is>
      </c>
      <c r="N3033" t="inlineStr">
        <is>
          <t>No</t>
        </is>
      </c>
      <c r="O3033" t="inlineStr">
        <is>
          <t>Not stated</t>
        </is>
      </c>
      <c r="Q3033" s="9" t="inlineStr">
        <is>
          <t>https://grantcue.com/foundations/william-a-hazel-family-foundation-c-o-parkway-ventures-llc-541977626</t>
        </is>
      </c>
    </row>
    <row r="3034">
      <c r="A3034">
        <f>IF($E3034=$E3033,$A3033+1,1)</f>
        <v/>
      </c>
      <c r="B3034" t="inlineStr">
        <is>
          <t>JP Humphreys Foundation</t>
        </is>
      </c>
      <c r="C3034" t="inlineStr">
        <is>
          <t>43-1244445</t>
        </is>
      </c>
      <c r="D3034" t="inlineStr">
        <is>
          <t>Virginia</t>
        </is>
      </c>
      <c r="E3034" t="inlineStr">
        <is>
          <t>VA</t>
        </is>
      </c>
      <c r="F3034" t="n">
        <v>2024</v>
      </c>
      <c r="G3034" t="n">
        <v>1</v>
      </c>
      <c r="H3034" s="13" t="n">
        <v>1911250</v>
      </c>
      <c r="I3034" s="12" t="n">
        <v>25</v>
      </c>
      <c r="J3034" s="13" t="n">
        <v>50000</v>
      </c>
      <c r="K3034" s="13">
        <f>IFERROR($H3034/$I3034,"")</f>
        <v/>
      </c>
      <c r="L3034" s="13" t="n">
        <v>500000</v>
      </c>
      <c r="M3034" t="inlineStr">
        <is>
          <t>DC, GA, NY</t>
        </is>
      </c>
      <c r="N3034" t="inlineStr">
        <is>
          <t>No</t>
        </is>
      </c>
      <c r="O3034" t="inlineStr">
        <is>
          <t>Not stated</t>
        </is>
      </c>
      <c r="Q3034" s="9" t="inlineStr">
        <is>
          <t>https://grantcue.com/foundations/jp-humphreys-foundation-431244445</t>
        </is>
      </c>
    </row>
    <row r="3035">
      <c r="A3035">
        <f>IF($E3035=$E3034,$A3034+1,1)</f>
        <v/>
      </c>
      <c r="B3035" t="inlineStr">
        <is>
          <t>Edwards Mother Earth Foundation</t>
        </is>
      </c>
      <c r="C3035" t="inlineStr">
        <is>
          <t>91-1789783</t>
        </is>
      </c>
      <c r="D3035" t="inlineStr">
        <is>
          <t>Virginia</t>
        </is>
      </c>
      <c r="E3035" t="inlineStr">
        <is>
          <t>VA</t>
        </is>
      </c>
      <c r="F3035" t="n">
        <v>2024</v>
      </c>
      <c r="G3035" t="n">
        <v>1</v>
      </c>
      <c r="H3035" s="13" t="n">
        <v>1905712</v>
      </c>
      <c r="I3035" s="12" t="n">
        <v>50</v>
      </c>
      <c r="J3035" s="13" t="n">
        <v>2250</v>
      </c>
      <c r="K3035" s="13">
        <f>IFERROR($H3035/$I3035,"")</f>
        <v/>
      </c>
      <c r="L3035" s="13" t="n">
        <v>425394</v>
      </c>
      <c r="M3035" t="inlineStr">
        <is>
          <t>PA, NY, WA</t>
        </is>
      </c>
      <c r="N3035" t="inlineStr">
        <is>
          <t>No</t>
        </is>
      </c>
      <c r="O3035" t="inlineStr">
        <is>
          <t>Not stated</t>
        </is>
      </c>
      <c r="Q3035" s="9" t="inlineStr">
        <is>
          <t>https://grantcue.com/foundations/edwards-mother-earth-foundation-911789783</t>
        </is>
      </c>
    </row>
    <row r="3036">
      <c r="A3036">
        <f>IF($E3036=$E3035,$A3035+1,1)</f>
        <v/>
      </c>
      <c r="B3036" t="inlineStr">
        <is>
          <t>CJ ROBINSON RESIDUARY - TES TR</t>
        </is>
      </c>
      <c r="C3036" t="inlineStr">
        <is>
          <t>54-6209842</t>
        </is>
      </c>
      <c r="D3036" t="inlineStr">
        <is>
          <t>Virginia</t>
        </is>
      </c>
      <c r="E3036" t="inlineStr">
        <is>
          <t>VA</t>
        </is>
      </c>
      <c r="F3036" t="n">
        <v>2025</v>
      </c>
      <c r="G3036" t="n">
        <v>2</v>
      </c>
      <c r="H3036" s="13" t="n">
        <v>1891159</v>
      </c>
      <c r="I3036" s="12" t="n">
        <v>10</v>
      </c>
      <c r="J3036" s="13" t="n">
        <v>118047.5</v>
      </c>
      <c r="K3036" s="13">
        <f>IFERROR($H3036/$I3036,"")</f>
        <v/>
      </c>
      <c r="L3036" s="13" t="n">
        <v>472763</v>
      </c>
      <c r="N3036" t="inlineStr">
        <is>
          <t>No</t>
        </is>
      </c>
      <c r="O3036" t="inlineStr">
        <is>
          <t>Not stated</t>
        </is>
      </c>
      <c r="Q3036" s="9" t="inlineStr">
        <is>
          <t>https://grantcue.com/foundations/cj-robinson-residuary-tes-tr-546209842</t>
        </is>
      </c>
    </row>
    <row r="3037">
      <c r="A3037">
        <f>IF($E3037=$E3036,$A3036+1,1)</f>
        <v/>
      </c>
      <c r="B3037" t="inlineStr">
        <is>
          <t>GOODE FAMILY FOUNDATION</t>
        </is>
      </c>
      <c r="C3037" t="inlineStr">
        <is>
          <t>46-1574279</t>
        </is>
      </c>
      <c r="D3037" t="inlineStr">
        <is>
          <t>Virginia</t>
        </is>
      </c>
      <c r="E3037" t="inlineStr">
        <is>
          <t>VA</t>
        </is>
      </c>
      <c r="F3037" t="n">
        <v>2024</v>
      </c>
      <c r="G3037" t="n">
        <v>1</v>
      </c>
      <c r="H3037" s="13" t="n">
        <v>1854000</v>
      </c>
      <c r="I3037" s="12" t="n">
        <v>22</v>
      </c>
      <c r="J3037" s="13" t="n">
        <v>50000</v>
      </c>
      <c r="K3037" s="13">
        <f>IFERROR($H3037/$I3037,"")</f>
        <v/>
      </c>
      <c r="L3037" s="13" t="n">
        <v>250000</v>
      </c>
      <c r="M3037" t="inlineStr">
        <is>
          <t>FL</t>
        </is>
      </c>
      <c r="N3037" t="inlineStr">
        <is>
          <t>Yes</t>
        </is>
      </c>
      <c r="O3037" t="inlineStr">
        <is>
          <t>Yes</t>
        </is>
      </c>
      <c r="Q3037" s="9" t="inlineStr">
        <is>
          <t>https://grantcue.com/foundations/goode-family-foundation-461574279</t>
        </is>
      </c>
    </row>
    <row r="3038">
      <c r="A3038">
        <f>IF($E3038=$E3037,$A3037+1,1)</f>
        <v/>
      </c>
      <c r="B3038" t="inlineStr">
        <is>
          <t>TR U-W ROBERT M JEFFRESS-RES TR</t>
        </is>
      </c>
      <c r="C3038" t="inlineStr">
        <is>
          <t>54-6094925</t>
        </is>
      </c>
      <c r="D3038" t="inlineStr">
        <is>
          <t>Virginia</t>
        </is>
      </c>
      <c r="E3038" t="inlineStr">
        <is>
          <t>VA</t>
        </is>
      </c>
      <c r="F3038" t="n">
        <v>2024</v>
      </c>
      <c r="G3038" t="n">
        <v>1</v>
      </c>
      <c r="H3038" s="13" t="n">
        <v>1842506</v>
      </c>
      <c r="I3038" s="12" t="n">
        <v>12</v>
      </c>
      <c r="J3038" s="13" t="n">
        <v>89166</v>
      </c>
      <c r="K3038" s="13">
        <f>IFERROR($H3038/$I3038,"")</f>
        <v/>
      </c>
      <c r="L3038" s="13" t="n">
        <v>409233</v>
      </c>
      <c r="M3038" t="inlineStr">
        <is>
          <t>MA, DC</t>
        </is>
      </c>
      <c r="N3038" t="inlineStr">
        <is>
          <t>Yes</t>
        </is>
      </c>
      <c r="O3038" t="inlineStr">
        <is>
          <t>Yes</t>
        </is>
      </c>
      <c r="Q3038" s="9" t="inlineStr">
        <is>
          <t>https://grantcue.com/foundations/tr-u-w-robert-m-jeffress-res-tr-546094925</t>
        </is>
      </c>
    </row>
    <row r="3039">
      <c r="A3039">
        <f>IF($E3039=$E3038,$A3038+1,1)</f>
        <v/>
      </c>
      <c r="B3039" t="inlineStr">
        <is>
          <t>BELLA VISTA FOUNDATION</t>
        </is>
      </c>
      <c r="C3039" t="inlineStr">
        <is>
          <t>27-2313963</t>
        </is>
      </c>
      <c r="D3039" t="inlineStr">
        <is>
          <t>Virginia</t>
        </is>
      </c>
      <c r="E3039" t="inlineStr">
        <is>
          <t>VA</t>
        </is>
      </c>
      <c r="F3039" t="n">
        <v>2025</v>
      </c>
      <c r="G3039" t="n">
        <v>2</v>
      </c>
      <c r="H3039" s="13" t="n">
        <v>1821000</v>
      </c>
      <c r="I3039" s="12" t="n">
        <v>47</v>
      </c>
      <c r="J3039" s="13" t="n">
        <v>25000</v>
      </c>
      <c r="K3039" s="13">
        <f>IFERROR($H3039/$I3039,"")</f>
        <v/>
      </c>
      <c r="L3039" s="13" t="n">
        <v>250000</v>
      </c>
      <c r="M3039" t="inlineStr">
        <is>
          <t>TN, MO</t>
        </is>
      </c>
      <c r="N3039" t="inlineStr">
        <is>
          <t>No</t>
        </is>
      </c>
      <c r="O3039" t="inlineStr">
        <is>
          <t>Not stated</t>
        </is>
      </c>
      <c r="Q3039" s="9" t="inlineStr">
        <is>
          <t>https://grantcue.com/foundations/bella-vista-foundation-272313963</t>
        </is>
      </c>
    </row>
    <row r="3040">
      <c r="A3040">
        <f>IF($E3040=$E3039,$A3039+1,1)</f>
        <v/>
      </c>
      <c r="B3040" t="inlineStr">
        <is>
          <t>NORTHERN VIRGINIA HEALTH FOUNDATION</t>
        </is>
      </c>
      <c r="C3040" t="inlineStr">
        <is>
          <t>20-4062932</t>
        </is>
      </c>
      <c r="D3040" t="inlineStr">
        <is>
          <t>Virginia</t>
        </is>
      </c>
      <c r="E3040" t="inlineStr">
        <is>
          <t>VA</t>
        </is>
      </c>
      <c r="F3040" t="n">
        <v>2024</v>
      </c>
      <c r="G3040" t="n">
        <v>1</v>
      </c>
      <c r="H3040" s="13" t="n">
        <v>1801000</v>
      </c>
      <c r="I3040" s="12" t="n">
        <v>29</v>
      </c>
      <c r="J3040" s="13" t="n">
        <v>21600</v>
      </c>
      <c r="K3040" s="13">
        <f>IFERROR($H3040/$I3040,"")</f>
        <v/>
      </c>
      <c r="L3040" s="13" t="n">
        <v>245000</v>
      </c>
      <c r="M3040" t="inlineStr">
        <is>
          <t>MD, DC</t>
        </is>
      </c>
      <c r="N3040" t="inlineStr">
        <is>
          <t>No</t>
        </is>
      </c>
      <c r="O3040" t="inlineStr">
        <is>
          <t>Not stated</t>
        </is>
      </c>
      <c r="Q3040" s="9" t="inlineStr">
        <is>
          <t>https://grantcue.com/foundations/northern-virginia-health-foundation-204062932</t>
        </is>
      </c>
    </row>
    <row r="3041">
      <c r="A3041">
        <f>IF($E3041=$E3040,$A3040+1,1)</f>
        <v/>
      </c>
      <c r="B3041" t="inlineStr">
        <is>
          <t>BEAZLEY FOUNDATION INCORPORATED</t>
        </is>
      </c>
      <c r="C3041" t="inlineStr">
        <is>
          <t>54-0550100</t>
        </is>
      </c>
      <c r="D3041" t="inlineStr">
        <is>
          <t>Virginia</t>
        </is>
      </c>
      <c r="E3041" t="inlineStr">
        <is>
          <t>VA</t>
        </is>
      </c>
      <c r="F3041" t="n">
        <v>2024</v>
      </c>
      <c r="G3041" t="n">
        <v>1</v>
      </c>
      <c r="H3041" s="13" t="n">
        <v>1794628</v>
      </c>
      <c r="I3041" s="12" t="n">
        <v>58</v>
      </c>
      <c r="J3041" s="13" t="n">
        <v>20000</v>
      </c>
      <c r="K3041" s="13">
        <f>IFERROR($H3041/$I3041,"")</f>
        <v/>
      </c>
      <c r="L3041" s="13" t="n">
        <v>125000</v>
      </c>
      <c r="M3041" t="inlineStr">
        <is>
          <t>IL</t>
        </is>
      </c>
      <c r="N3041" t="inlineStr">
        <is>
          <t>Yes</t>
        </is>
      </c>
      <c r="O3041" t="inlineStr">
        <is>
          <t>Not stated</t>
        </is>
      </c>
      <c r="P3041" s="9" t="inlineStr">
        <is>
          <t>https://beazleyfoundation.org/</t>
        </is>
      </c>
      <c r="Q3041" s="9" t="inlineStr">
        <is>
          <t>https://grantcue.com/foundations/beazley-foundation-incorporated-540550100</t>
        </is>
      </c>
    </row>
    <row r="3042">
      <c r="A3042">
        <f>IF($E3042=$E3041,$A3041+1,1)</f>
        <v/>
      </c>
      <c r="B3042" t="inlineStr">
        <is>
          <t>THE AL STROOBANTS FOUNDATION</t>
        </is>
      </c>
      <c r="C3042" t="inlineStr">
        <is>
          <t>20-5860939</t>
        </is>
      </c>
      <c r="D3042" t="inlineStr">
        <is>
          <t>Virginia</t>
        </is>
      </c>
      <c r="E3042" t="inlineStr">
        <is>
          <t>VA</t>
        </is>
      </c>
      <c r="F3042" t="n">
        <v>2024</v>
      </c>
      <c r="G3042" t="n">
        <v>1</v>
      </c>
      <c r="H3042" s="13" t="n">
        <v>1776067</v>
      </c>
      <c r="I3042" s="12" t="n">
        <v>70</v>
      </c>
      <c r="J3042" s="13" t="n">
        <v>15000</v>
      </c>
      <c r="K3042" s="13">
        <f>IFERROR($H3042/$I3042,"")</f>
        <v/>
      </c>
      <c r="L3042" s="13" t="n">
        <v>243463</v>
      </c>
      <c r="N3042" t="inlineStr">
        <is>
          <t>Yes</t>
        </is>
      </c>
      <c r="O3042" t="inlineStr">
        <is>
          <t>Not stated</t>
        </is>
      </c>
      <c r="Q3042" s="9" t="inlineStr">
        <is>
          <t>https://grantcue.com/foundations/the-al-stroobants-foundation-205860939</t>
        </is>
      </c>
    </row>
    <row r="3043">
      <c r="A3043">
        <f>IF($E3043=$E3042,$A3042+1,1)</f>
        <v/>
      </c>
      <c r="B3043" t="inlineStr">
        <is>
          <t>THE DWOSKIN FAMILY FOUNDATION</t>
        </is>
      </c>
      <c r="C3043" t="inlineStr">
        <is>
          <t>54-2060115</t>
        </is>
      </c>
      <c r="D3043" t="inlineStr">
        <is>
          <t>Virginia</t>
        </is>
      </c>
      <c r="E3043" t="inlineStr">
        <is>
          <t>VA</t>
        </is>
      </c>
      <c r="F3043" t="n">
        <v>2025</v>
      </c>
      <c r="G3043" t="n">
        <v>2</v>
      </c>
      <c r="H3043" s="13" t="n">
        <v>1762328</v>
      </c>
      <c r="I3043" s="12" t="n">
        <v>22</v>
      </c>
      <c r="J3043" s="13" t="n">
        <v>15000</v>
      </c>
      <c r="K3043" s="13">
        <f>IFERROR($H3043/$I3043,"")</f>
        <v/>
      </c>
      <c r="L3043" s="13" t="n">
        <v>510000</v>
      </c>
      <c r="M3043" t="inlineStr">
        <is>
          <t>NY, DC, CA</t>
        </is>
      </c>
      <c r="N3043" t="inlineStr">
        <is>
          <t>No</t>
        </is>
      </c>
      <c r="O3043" t="inlineStr">
        <is>
          <t>Not stated</t>
        </is>
      </c>
      <c r="Q3043" s="9" t="inlineStr">
        <is>
          <t>https://grantcue.com/foundations/the-dwoskin-family-foundation-542060115</t>
        </is>
      </c>
    </row>
    <row r="3044">
      <c r="A3044">
        <f>IF($E3044=$E3043,$A3043+1,1)</f>
        <v/>
      </c>
      <c r="B3044" t="inlineStr">
        <is>
          <t>MARGARET AND MARSHALL BARTLETT FAMILY FOUNDATION INC</t>
        </is>
      </c>
      <c r="C3044" t="inlineStr">
        <is>
          <t>22-3512759</t>
        </is>
      </c>
      <c r="D3044" t="inlineStr">
        <is>
          <t>Virginia</t>
        </is>
      </c>
      <c r="E3044" t="inlineStr">
        <is>
          <t>VA</t>
        </is>
      </c>
      <c r="F3044" t="n">
        <v>2025</v>
      </c>
      <c r="G3044" t="n">
        <v>2</v>
      </c>
      <c r="H3044" s="13" t="n">
        <v>1749445</v>
      </c>
      <c r="I3044" s="12" t="n">
        <v>107</v>
      </c>
      <c r="J3044" s="13" t="n">
        <v>2000</v>
      </c>
      <c r="K3044" s="13">
        <f>IFERROR($H3044/$I3044,"")</f>
        <v/>
      </c>
      <c r="L3044" s="13" t="n">
        <v>375000</v>
      </c>
      <c r="M3044" t="inlineStr">
        <is>
          <t>NJ, TN, CT</t>
        </is>
      </c>
      <c r="N3044" t="inlineStr">
        <is>
          <t>No</t>
        </is>
      </c>
      <c r="O3044" t="inlineStr">
        <is>
          <t>Not stated</t>
        </is>
      </c>
      <c r="Q3044" s="9" t="inlineStr">
        <is>
          <t>https://grantcue.com/foundations/margaret-and-marshall-bartlett-family-foundation-inc-c-o-john-bartlet-223512759</t>
        </is>
      </c>
    </row>
    <row r="3045">
      <c r="A3045">
        <f>IF($E3045=$E3044,$A3044+1,1)</f>
        <v/>
      </c>
      <c r="B3045" t="inlineStr">
        <is>
          <t>THE MCGUE MILLHISER FAMILY TRUST</t>
        </is>
      </c>
      <c r="C3045" t="inlineStr">
        <is>
          <t>30-6068869</t>
        </is>
      </c>
      <c r="D3045" t="inlineStr">
        <is>
          <t>Virginia</t>
        </is>
      </c>
      <c r="E3045" t="inlineStr">
        <is>
          <t>VA</t>
        </is>
      </c>
      <c r="F3045" t="n">
        <v>2025</v>
      </c>
      <c r="G3045" t="n">
        <v>2</v>
      </c>
      <c r="H3045" s="13" t="n">
        <v>1747500</v>
      </c>
      <c r="I3045" s="12" t="n">
        <v>91</v>
      </c>
      <c r="J3045" s="13" t="n">
        <v>10000</v>
      </c>
      <c r="K3045" s="13">
        <f>IFERROR($H3045/$I3045,"")</f>
        <v/>
      </c>
      <c r="L3045" s="13" t="n">
        <v>105000</v>
      </c>
      <c r="M3045" t="inlineStr">
        <is>
          <t>NY, NJ, PA</t>
        </is>
      </c>
      <c r="N3045" t="inlineStr">
        <is>
          <t>Yes</t>
        </is>
      </c>
      <c r="O3045" t="inlineStr">
        <is>
          <t>Yes</t>
        </is>
      </c>
      <c r="Q3045" s="9" t="inlineStr">
        <is>
          <t>https://grantcue.com/foundations/the-mcgue-millhiser-family-trust-james-mcn-millhiser-trustee-306068869</t>
        </is>
      </c>
    </row>
    <row r="3046">
      <c r="A3046">
        <f>IF($E3046=$E3045,$A3045+1,1)</f>
        <v/>
      </c>
      <c r="B3046" t="inlineStr">
        <is>
          <t>RTJC HOGAN FAMILY FOUNDATION</t>
        </is>
      </c>
      <c r="C3046" t="inlineStr">
        <is>
          <t>46-6468033</t>
        </is>
      </c>
      <c r="D3046" t="inlineStr">
        <is>
          <t>Virginia</t>
        </is>
      </c>
      <c r="E3046" t="inlineStr">
        <is>
          <t>VA</t>
        </is>
      </c>
      <c r="F3046" t="n">
        <v>2025</v>
      </c>
      <c r="G3046" t="n">
        <v>2</v>
      </c>
      <c r="H3046" s="13" t="n">
        <v>1735000</v>
      </c>
      <c r="I3046" s="12" t="n">
        <v>18</v>
      </c>
      <c r="J3046" s="13" t="n">
        <v>25000</v>
      </c>
      <c r="K3046" s="13">
        <f>IFERROR($H3046/$I3046,"")</f>
        <v/>
      </c>
      <c r="L3046" s="13" t="n">
        <v>1000000</v>
      </c>
      <c r="M3046" t="inlineStr">
        <is>
          <t>OK, SD, CO</t>
        </is>
      </c>
      <c r="N3046" t="inlineStr">
        <is>
          <t>No</t>
        </is>
      </c>
      <c r="O3046" t="inlineStr">
        <is>
          <t>Not stated</t>
        </is>
      </c>
      <c r="Q3046" s="9" t="inlineStr">
        <is>
          <t>https://grantcue.com/foundations/rtjc-hogan-family-foundation-466468033</t>
        </is>
      </c>
    </row>
    <row r="3047">
      <c r="A3047">
        <f>IF($E3047=$E3046,$A3046+1,1)</f>
        <v/>
      </c>
      <c r="B3047" t="inlineStr">
        <is>
          <t>CASSIOPEIA FOUNDATION INC</t>
        </is>
      </c>
      <c r="C3047" t="inlineStr">
        <is>
          <t>13-6034219</t>
        </is>
      </c>
      <c r="D3047" t="inlineStr">
        <is>
          <t>Virginia</t>
        </is>
      </c>
      <c r="E3047" t="inlineStr">
        <is>
          <t>VA</t>
        </is>
      </c>
      <c r="F3047" t="n">
        <v>2025</v>
      </c>
      <c r="G3047" t="n">
        <v>2</v>
      </c>
      <c r="H3047" s="13" t="n">
        <v>1733333</v>
      </c>
      <c r="I3047" s="12" t="n">
        <v>22</v>
      </c>
      <c r="J3047" s="13" t="n">
        <v>25000</v>
      </c>
      <c r="K3047" s="13">
        <f>IFERROR($H3047/$I3047,"")</f>
        <v/>
      </c>
      <c r="L3047" s="13" t="n">
        <v>250000</v>
      </c>
      <c r="M3047" t="inlineStr">
        <is>
          <t>PA, MD, WI</t>
        </is>
      </c>
      <c r="N3047" t="inlineStr">
        <is>
          <t>No</t>
        </is>
      </c>
      <c r="O3047" t="inlineStr">
        <is>
          <t>Not stated</t>
        </is>
      </c>
      <c r="Q3047" s="9" t="inlineStr">
        <is>
          <t>https://grantcue.com/foundations/cassiopeia-foundation-inc-136034219</t>
        </is>
      </c>
    </row>
    <row r="3048">
      <c r="A3048">
        <f>IF($E3048=$E3047,$A3047+1,1)</f>
        <v/>
      </c>
      <c r="B3048" t="inlineStr">
        <is>
          <t>JE FOUNDATION</t>
        </is>
      </c>
      <c r="C3048" t="inlineStr">
        <is>
          <t>20-5655738</t>
        </is>
      </c>
      <c r="D3048" t="inlineStr">
        <is>
          <t>Virginia</t>
        </is>
      </c>
      <c r="E3048" t="inlineStr">
        <is>
          <t>VA</t>
        </is>
      </c>
      <c r="F3048" t="n">
        <v>2024</v>
      </c>
      <c r="G3048" t="n">
        <v>1</v>
      </c>
      <c r="H3048" s="13" t="n">
        <v>1730000</v>
      </c>
      <c r="I3048" s="12" t="n">
        <v>14</v>
      </c>
      <c r="J3048" s="13" t="n">
        <v>25000</v>
      </c>
      <c r="K3048" s="13">
        <f>IFERROR($H3048/$I3048,"")</f>
        <v/>
      </c>
      <c r="L3048" s="13" t="n">
        <v>1375000</v>
      </c>
      <c r="M3048" t="inlineStr">
        <is>
          <t>CA, MA</t>
        </is>
      </c>
      <c r="N3048" t="inlineStr">
        <is>
          <t>No</t>
        </is>
      </c>
      <c r="O3048" t="inlineStr">
        <is>
          <t>Not stated</t>
        </is>
      </c>
      <c r="Q3048" s="9" t="inlineStr">
        <is>
          <t>https://grantcue.com/foundations/je-foundation-205655738</t>
        </is>
      </c>
    </row>
    <row r="3049">
      <c r="A3049">
        <f>IF($E3049=$E3048,$A3048+1,1)</f>
        <v/>
      </c>
      <c r="B3049" t="inlineStr">
        <is>
          <t>WC ENGLISH FOUNDATION</t>
        </is>
      </c>
      <c r="C3049" t="inlineStr">
        <is>
          <t>54-6061817</t>
        </is>
      </c>
      <c r="D3049" t="inlineStr">
        <is>
          <t>Virginia</t>
        </is>
      </c>
      <c r="E3049" t="inlineStr">
        <is>
          <t>VA</t>
        </is>
      </c>
      <c r="F3049" t="n">
        <v>2024</v>
      </c>
      <c r="G3049" t="n">
        <v>2</v>
      </c>
      <c r="H3049" s="13" t="n">
        <v>1729574</v>
      </c>
      <c r="I3049" s="12" t="n">
        <v>44</v>
      </c>
      <c r="J3049" s="13" t="n">
        <v>30000</v>
      </c>
      <c r="K3049" s="13">
        <f>IFERROR($H3049/$I3049,"")</f>
        <v/>
      </c>
      <c r="L3049" s="13" t="n">
        <v>125000</v>
      </c>
      <c r="M3049" t="inlineStr">
        <is>
          <t>SC, GA, NC</t>
        </is>
      </c>
      <c r="N3049" t="inlineStr">
        <is>
          <t>Yes</t>
        </is>
      </c>
      <c r="O3049" t="inlineStr">
        <is>
          <t>Not stated</t>
        </is>
      </c>
      <c r="Q3049" s="9" t="inlineStr">
        <is>
          <t>https://grantcue.com/foundations/wc-english-foundation-c-o-beverley-e-dalton-trustee-546061817</t>
        </is>
      </c>
    </row>
    <row r="3050">
      <c r="A3050">
        <f>IF($E3050=$E3049,$A3049+1,1)</f>
        <v/>
      </c>
      <c r="B3050" t="inlineStr">
        <is>
          <t>REINSCH PIERCE FAMILY FOUNDATION INC</t>
        </is>
      </c>
      <c r="C3050" t="inlineStr">
        <is>
          <t>56-2402165</t>
        </is>
      </c>
      <c r="D3050" t="inlineStr">
        <is>
          <t>Virginia</t>
        </is>
      </c>
      <c r="E3050" t="inlineStr">
        <is>
          <t>VA</t>
        </is>
      </c>
      <c r="F3050" t="n">
        <v>2024</v>
      </c>
      <c r="G3050" t="n">
        <v>1</v>
      </c>
      <c r="H3050" s="13" t="n">
        <v>1725044</v>
      </c>
      <c r="I3050" s="12" t="n">
        <v>94</v>
      </c>
      <c r="J3050" s="13" t="n">
        <v>1000</v>
      </c>
      <c r="K3050" s="13">
        <f>IFERROR($H3050/$I3050,"")</f>
        <v/>
      </c>
      <c r="L3050" s="13" t="n">
        <v>502000</v>
      </c>
      <c r="M3050" t="inlineStr">
        <is>
          <t>DC, MD, NC</t>
        </is>
      </c>
      <c r="N3050" t="inlineStr">
        <is>
          <t>Yes</t>
        </is>
      </c>
      <c r="O3050" t="inlineStr">
        <is>
          <t>Not stated</t>
        </is>
      </c>
      <c r="Q3050" s="9" t="inlineStr">
        <is>
          <t>https://grantcue.com/foundations/reinsch-pierce-family-foundation-inc-562402165</t>
        </is>
      </c>
    </row>
    <row r="3051">
      <c r="A3051">
        <f>IF($E3051=$E3050,$A3050+1,1)</f>
        <v/>
      </c>
      <c r="B3051" t="inlineStr">
        <is>
          <t>SMITH VICARS FAMILY FOUNDATION</t>
        </is>
      </c>
      <c r="C3051" t="inlineStr">
        <is>
          <t>26-1607153</t>
        </is>
      </c>
      <c r="D3051" t="inlineStr">
        <is>
          <t>Virginia</t>
        </is>
      </c>
      <c r="E3051" t="inlineStr">
        <is>
          <t>VA</t>
        </is>
      </c>
      <c r="F3051" t="n">
        <v>2025</v>
      </c>
      <c r="G3051" t="n">
        <v>2</v>
      </c>
      <c r="H3051" s="13" t="n">
        <v>1702500</v>
      </c>
      <c r="I3051" s="12" t="n">
        <v>35</v>
      </c>
      <c r="J3051" s="13" t="n">
        <v>14000</v>
      </c>
      <c r="K3051" s="13">
        <f>IFERROR($H3051/$I3051,"")</f>
        <v/>
      </c>
      <c r="L3051" s="13" t="n">
        <v>250000</v>
      </c>
      <c r="M3051" t="inlineStr">
        <is>
          <t>NV, DC, TN</t>
        </is>
      </c>
      <c r="N3051" t="inlineStr">
        <is>
          <t>No</t>
        </is>
      </c>
      <c r="O3051" t="inlineStr">
        <is>
          <t>Not stated</t>
        </is>
      </c>
      <c r="Q3051" s="9" t="inlineStr">
        <is>
          <t>https://grantcue.com/foundations/smith-vicars-family-foundation-261607153</t>
        </is>
      </c>
    </row>
    <row r="3052">
      <c r="A3052">
        <f>IF($E3052=$E3051,$A3051+1,1)</f>
        <v/>
      </c>
      <c r="B3052" t="inlineStr">
        <is>
          <t>Matthew Zell Family Foundation</t>
        </is>
      </c>
      <c r="C3052" t="inlineStr">
        <is>
          <t>83-2650859</t>
        </is>
      </c>
      <c r="D3052" t="inlineStr">
        <is>
          <t>Virginia</t>
        </is>
      </c>
      <c r="E3052" t="inlineStr">
        <is>
          <t>VA</t>
        </is>
      </c>
      <c r="F3052" t="n">
        <v>2024</v>
      </c>
      <c r="G3052" t="n">
        <v>1</v>
      </c>
      <c r="H3052" s="13" t="n">
        <v>1700000</v>
      </c>
      <c r="I3052" s="12" t="n">
        <v>22</v>
      </c>
      <c r="J3052" s="13" t="n">
        <v>10000</v>
      </c>
      <c r="K3052" s="13">
        <f>IFERROR($H3052/$I3052,"")</f>
        <v/>
      </c>
      <c r="L3052" s="13" t="n">
        <v>500000</v>
      </c>
      <c r="M3052" t="inlineStr">
        <is>
          <t>CA, WI, MO</t>
        </is>
      </c>
      <c r="N3052" t="inlineStr">
        <is>
          <t>No</t>
        </is>
      </c>
      <c r="O3052" t="inlineStr">
        <is>
          <t>Not stated</t>
        </is>
      </c>
      <c r="Q3052" s="9" t="inlineStr">
        <is>
          <t>https://grantcue.com/foundations/matthew-zell-family-foundation-832650859</t>
        </is>
      </c>
    </row>
    <row r="3053">
      <c r="A3053">
        <f>IF($E3053=$E3052,$A3052+1,1)</f>
        <v/>
      </c>
      <c r="B3053" t="inlineStr">
        <is>
          <t>BARNEY FAMILY FOUNDATION</t>
        </is>
      </c>
      <c r="C3053" t="inlineStr">
        <is>
          <t>36-7195126</t>
        </is>
      </c>
      <c r="D3053" t="inlineStr">
        <is>
          <t>Virginia</t>
        </is>
      </c>
      <c r="E3053" t="inlineStr">
        <is>
          <t>VA</t>
        </is>
      </c>
      <c r="F3053" t="n">
        <v>2024</v>
      </c>
      <c r="G3053" t="n">
        <v>1</v>
      </c>
      <c r="H3053" s="13" t="n">
        <v>1695000</v>
      </c>
      <c r="I3053" s="12" t="n">
        <v>34</v>
      </c>
      <c r="J3053" s="13" t="n">
        <v>20000</v>
      </c>
      <c r="K3053" s="13">
        <f>IFERROR($H3053/$I3053,"")</f>
        <v/>
      </c>
      <c r="L3053" s="13" t="n">
        <v>500000</v>
      </c>
      <c r="M3053" t="inlineStr">
        <is>
          <t>MI, IL, FL</t>
        </is>
      </c>
      <c r="N3053" t="inlineStr">
        <is>
          <t>No</t>
        </is>
      </c>
      <c r="O3053" t="inlineStr">
        <is>
          <t>Not stated</t>
        </is>
      </c>
      <c r="Q3053" s="9" t="inlineStr">
        <is>
          <t>https://grantcue.com/foundations/barney-family-foundation-c-o-robert-t-napier-harrison-llp-367195126</t>
        </is>
      </c>
    </row>
    <row r="3054">
      <c r="A3054">
        <f>IF($E3054=$E3053,$A3053+1,1)</f>
        <v/>
      </c>
      <c r="B3054" t="inlineStr">
        <is>
          <t>The McGlothlin Foundation</t>
        </is>
      </c>
      <c r="C3054" t="inlineStr">
        <is>
          <t>54-1907305</t>
        </is>
      </c>
      <c r="D3054" t="inlineStr">
        <is>
          <t>Virginia</t>
        </is>
      </c>
      <c r="E3054" t="inlineStr">
        <is>
          <t>VA</t>
        </is>
      </c>
      <c r="F3054" t="n">
        <v>2025</v>
      </c>
      <c r="G3054" t="n">
        <v>2</v>
      </c>
      <c r="H3054" s="13" t="n">
        <v>1694905</v>
      </c>
      <c r="I3054" s="12" t="n">
        <v>40</v>
      </c>
      <c r="J3054" s="13" t="n">
        <v>22500</v>
      </c>
      <c r="K3054" s="13">
        <f>IFERROR($H3054/$I3054,"")</f>
        <v/>
      </c>
      <c r="L3054" s="13" t="n">
        <v>175000</v>
      </c>
      <c r="M3054" t="inlineStr">
        <is>
          <t>TN, KY</t>
        </is>
      </c>
      <c r="N3054" t="inlineStr">
        <is>
          <t>Yes</t>
        </is>
      </c>
      <c r="O3054" t="inlineStr">
        <is>
          <t>Not stated</t>
        </is>
      </c>
      <c r="P3054" s="9" t="inlineStr">
        <is>
          <t>https://www.themcglothlinfoundation.com/</t>
        </is>
      </c>
      <c r="Q3054" s="9" t="inlineStr">
        <is>
          <t>https://grantcue.com/foundations/the-mcglothlin-foundation-541907305</t>
        </is>
      </c>
    </row>
    <row r="3055">
      <c r="A3055">
        <f>IF($E3055=$E3054,$A3054+1,1)</f>
        <v/>
      </c>
      <c r="B3055" t="inlineStr">
        <is>
          <t>CELIA KLEINFELD KRICHMAN CHARITABLE TR TRUST</t>
        </is>
      </c>
      <c r="C3055" t="inlineStr">
        <is>
          <t>54-6388303</t>
        </is>
      </c>
      <c r="D3055" t="inlineStr">
        <is>
          <t>Virginia</t>
        </is>
      </c>
      <c r="E3055" t="inlineStr">
        <is>
          <t>VA</t>
        </is>
      </c>
      <c r="F3055" t="n">
        <v>2024</v>
      </c>
      <c r="G3055" t="n">
        <v>2</v>
      </c>
      <c r="H3055" s="13" t="n">
        <v>1686344</v>
      </c>
      <c r="I3055" s="12" t="n">
        <v>5</v>
      </c>
      <c r="J3055" s="13" t="n">
        <v>160738</v>
      </c>
      <c r="K3055" s="13">
        <f>IFERROR($H3055/$I3055,"")</f>
        <v/>
      </c>
      <c r="L3055" s="13" t="n">
        <v>743303</v>
      </c>
      <c r="N3055" t="inlineStr">
        <is>
          <t>No</t>
        </is>
      </c>
      <c r="O3055" t="inlineStr">
        <is>
          <t>Not stated</t>
        </is>
      </c>
      <c r="Q3055" s="9" t="inlineStr">
        <is>
          <t>https://grantcue.com/foundations/celia-kleinfeld-krichman-charitable-tr-trust-546388303</t>
        </is>
      </c>
    </row>
    <row r="3056">
      <c r="A3056">
        <f>IF($E3056=$E3055,$A3055+1,1)</f>
        <v/>
      </c>
      <c r="B3056" t="inlineStr">
        <is>
          <t>Wrinkle In Time Foundation Inc</t>
        </is>
      </c>
      <c r="C3056" t="inlineStr">
        <is>
          <t>22-2351518</t>
        </is>
      </c>
      <c r="D3056" t="inlineStr">
        <is>
          <t>Virginia</t>
        </is>
      </c>
      <c r="E3056" t="inlineStr">
        <is>
          <t>VA</t>
        </is>
      </c>
      <c r="F3056" t="n">
        <v>2025</v>
      </c>
      <c r="G3056" t="n">
        <v>2</v>
      </c>
      <c r="H3056" s="13" t="n">
        <v>1671100</v>
      </c>
      <c r="I3056" s="12" t="n">
        <v>21</v>
      </c>
      <c r="J3056" s="13" t="n">
        <v>54000</v>
      </c>
      <c r="K3056" s="13">
        <f>IFERROR($H3056/$I3056,"")</f>
        <v/>
      </c>
      <c r="L3056" s="13" t="n">
        <v>300000</v>
      </c>
      <c r="M3056" t="inlineStr">
        <is>
          <t>MA</t>
        </is>
      </c>
      <c r="N3056" t="inlineStr">
        <is>
          <t>No</t>
        </is>
      </c>
      <c r="O3056" t="inlineStr">
        <is>
          <t>Not stated</t>
        </is>
      </c>
      <c r="Q3056" s="9" t="inlineStr">
        <is>
          <t>https://grantcue.com/foundations/wrinkle-in-time-foundation-inc-222351518</t>
        </is>
      </c>
    </row>
    <row r="3057">
      <c r="A3057">
        <f>IF($E3057=$E3056,$A3056+1,1)</f>
        <v/>
      </c>
      <c r="B3057" t="inlineStr">
        <is>
          <t>THE BOHLER FAMILY INFINITY FOUNDATION INC</t>
        </is>
      </c>
      <c r="C3057" t="inlineStr">
        <is>
          <t>85-3721382</t>
        </is>
      </c>
      <c r="D3057" t="inlineStr">
        <is>
          <t>Virginia</t>
        </is>
      </c>
      <c r="E3057" t="inlineStr">
        <is>
          <t>VA</t>
        </is>
      </c>
      <c r="F3057" t="n">
        <v>2025</v>
      </c>
      <c r="G3057" t="n">
        <v>2</v>
      </c>
      <c r="H3057" s="13" t="n">
        <v>1636000</v>
      </c>
      <c r="I3057" s="12" t="n">
        <v>20</v>
      </c>
      <c r="J3057" s="13" t="n">
        <v>43000</v>
      </c>
      <c r="K3057" s="13">
        <f>IFERROR($H3057/$I3057,"")</f>
        <v/>
      </c>
      <c r="L3057" s="13" t="n">
        <v>475000</v>
      </c>
      <c r="M3057" t="inlineStr">
        <is>
          <t>CO, NY, OH</t>
        </is>
      </c>
      <c r="N3057" t="inlineStr">
        <is>
          <t>No</t>
        </is>
      </c>
      <c r="O3057" t="inlineStr">
        <is>
          <t>Not stated</t>
        </is>
      </c>
      <c r="Q3057" s="9" t="inlineStr">
        <is>
          <t>https://grantcue.com/foundations/the-bohler-family-infinity-foundation-inc-853721382</t>
        </is>
      </c>
    </row>
    <row r="3058">
      <c r="A3058">
        <f>IF($E3058=$E3057,$A3057+1,1)</f>
        <v/>
      </c>
      <c r="B3058" t="inlineStr">
        <is>
          <t>GUPTA FAMILY FOUNDATION</t>
        </is>
      </c>
      <c r="C3058" t="inlineStr">
        <is>
          <t>54-2048512</t>
        </is>
      </c>
      <c r="D3058" t="inlineStr">
        <is>
          <t>Virginia</t>
        </is>
      </c>
      <c r="E3058" t="inlineStr">
        <is>
          <t>VA</t>
        </is>
      </c>
      <c r="F3058" t="n">
        <v>2024</v>
      </c>
      <c r="G3058" t="n">
        <v>1</v>
      </c>
      <c r="H3058" s="13" t="n">
        <v>1629472</v>
      </c>
      <c r="I3058" s="12" t="n">
        <v>53</v>
      </c>
      <c r="J3058" s="13" t="n">
        <v>25000</v>
      </c>
      <c r="K3058" s="13">
        <f>IFERROR($H3058/$I3058,"")</f>
        <v/>
      </c>
      <c r="L3058" s="13" t="n">
        <v>120000</v>
      </c>
      <c r="M3058" t="inlineStr">
        <is>
          <t>FL, CA, MD</t>
        </is>
      </c>
      <c r="N3058" t="inlineStr">
        <is>
          <t>Yes</t>
        </is>
      </c>
      <c r="O3058" t="inlineStr">
        <is>
          <t>Yes</t>
        </is>
      </c>
      <c r="P3058" s="9" t="inlineStr">
        <is>
          <t>https://www.guptafamilyfoundation.org/</t>
        </is>
      </c>
      <c r="Q3058" s="9" t="inlineStr">
        <is>
          <t>https://grantcue.com/foundations/gupta-family-foundation-542048512</t>
        </is>
      </c>
    </row>
    <row r="3059">
      <c r="A3059">
        <f>IF($E3059=$E3058,$A3058+1,1)</f>
        <v/>
      </c>
      <c r="B3059" t="inlineStr">
        <is>
          <t>LUCK COMPANIES FOUNDATION</t>
        </is>
      </c>
      <c r="C3059" t="inlineStr">
        <is>
          <t>54-6064982</t>
        </is>
      </c>
      <c r="D3059" t="inlineStr">
        <is>
          <t>Virginia</t>
        </is>
      </c>
      <c r="E3059" t="inlineStr">
        <is>
          <t>VA</t>
        </is>
      </c>
      <c r="F3059" t="n">
        <v>2025</v>
      </c>
      <c r="G3059" t="n">
        <v>2</v>
      </c>
      <c r="H3059" s="13" t="n">
        <v>1612231</v>
      </c>
      <c r="I3059" s="12" t="n">
        <v>51</v>
      </c>
      <c r="J3059" s="13" t="n">
        <v>10000</v>
      </c>
      <c r="K3059" s="13">
        <f>IFERROR($H3059/$I3059,"")</f>
        <v/>
      </c>
      <c r="L3059" s="13" t="n">
        <v>404520</v>
      </c>
      <c r="M3059" t="inlineStr">
        <is>
          <t>NC, SC, CO</t>
        </is>
      </c>
      <c r="N3059" t="inlineStr">
        <is>
          <t>Yes</t>
        </is>
      </c>
      <c r="O3059" t="inlineStr">
        <is>
          <t>Yes</t>
        </is>
      </c>
      <c r="P3059" s="9" t="inlineStr">
        <is>
          <t>https://www.luckcompanies.com/OUR-IMPACT</t>
        </is>
      </c>
      <c r="Q3059" s="9" t="inlineStr">
        <is>
          <t>https://grantcue.com/foundations/luck-companies-foundation-546064982</t>
        </is>
      </c>
    </row>
    <row r="3060">
      <c r="A3060">
        <f>IF($E3060=$E3059,$A3059+1,1)</f>
        <v/>
      </c>
      <c r="B3060" t="inlineStr">
        <is>
          <t>SILVER FOUNDATION INC</t>
        </is>
      </c>
      <c r="C3060" t="inlineStr">
        <is>
          <t>54-1556341</t>
        </is>
      </c>
      <c r="D3060" t="inlineStr">
        <is>
          <t>Virginia</t>
        </is>
      </c>
      <c r="E3060" t="inlineStr">
        <is>
          <t>VA</t>
        </is>
      </c>
      <c r="F3060" t="n">
        <v>2024</v>
      </c>
      <c r="G3060" t="n">
        <v>2</v>
      </c>
      <c r="H3060" s="13" t="n">
        <v>1605313</v>
      </c>
      <c r="I3060" s="12" t="n">
        <v>73</v>
      </c>
      <c r="J3060" s="13" t="n">
        <v>8925</v>
      </c>
      <c r="K3060" s="13">
        <f>IFERROR($H3060/$I3060,"")</f>
        <v/>
      </c>
      <c r="L3060" s="13" t="n">
        <v>162000</v>
      </c>
      <c r="M3060" t="inlineStr">
        <is>
          <t>FL, NY, UT</t>
        </is>
      </c>
      <c r="N3060" t="inlineStr">
        <is>
          <t>No</t>
        </is>
      </c>
      <c r="O3060" t="inlineStr">
        <is>
          <t>Not stated</t>
        </is>
      </c>
      <c r="Q3060" s="9" t="inlineStr">
        <is>
          <t>https://grantcue.com/foundations/silver-foundation-inc-541556341</t>
        </is>
      </c>
    </row>
    <row r="3061">
      <c r="A3061">
        <f>IF($E3061=$E3060,$A3060+1,1)</f>
        <v/>
      </c>
      <c r="B3061" t="inlineStr">
        <is>
          <t>J EDWARD LEWIS SCHOLARSHIP TRUST XXXXX9007</t>
        </is>
      </c>
      <c r="C3061" t="inlineStr">
        <is>
          <t>55-6138391</t>
        </is>
      </c>
      <c r="D3061" t="inlineStr">
        <is>
          <t>Virginia</t>
        </is>
      </c>
      <c r="E3061" t="inlineStr">
        <is>
          <t>VA</t>
        </is>
      </c>
      <c r="F3061" t="n">
        <v>2025</v>
      </c>
      <c r="G3061" t="n">
        <v>2</v>
      </c>
      <c r="H3061" s="13" t="n">
        <v>1593285</v>
      </c>
      <c r="I3061" s="12" t="n">
        <v>24</v>
      </c>
      <c r="J3061" s="13" t="n">
        <v>69400</v>
      </c>
      <c r="K3061" s="13">
        <f>IFERROR($H3061/$I3061,"")</f>
        <v/>
      </c>
      <c r="L3061" s="13" t="n">
        <v>70100</v>
      </c>
      <c r="N3061" t="inlineStr">
        <is>
          <t>No</t>
        </is>
      </c>
      <c r="O3061" t="inlineStr">
        <is>
          <t>Not stated</t>
        </is>
      </c>
      <c r="Q3061" s="9" t="inlineStr">
        <is>
          <t>https://grantcue.com/foundations/j-edward-lewis-scholarship-trust-xxxxx9007-556138391</t>
        </is>
      </c>
    </row>
    <row r="3062">
      <c r="A3062">
        <f>IF($E3062=$E3061,$A3061+1,1)</f>
        <v/>
      </c>
      <c r="B3062" t="inlineStr">
        <is>
          <t>ABC CHARITIES FORMERLY INDIANAPOLIS ADE CHARITIES INC</t>
        </is>
      </c>
      <c r="C3062" t="inlineStr">
        <is>
          <t>31-1024383</t>
        </is>
      </c>
      <c r="D3062" t="inlineStr">
        <is>
          <t>Virginia</t>
        </is>
      </c>
      <c r="E3062" t="inlineStr">
        <is>
          <t>VA</t>
        </is>
      </c>
      <c r="F3062" t="n">
        <v>2025</v>
      </c>
      <c r="G3062" t="n">
        <v>2</v>
      </c>
      <c r="H3062" s="13" t="n">
        <v>1546614</v>
      </c>
      <c r="I3062" s="12" t="n">
        <v>23</v>
      </c>
      <c r="J3062" s="13" t="n">
        <v>25000</v>
      </c>
      <c r="K3062" s="13">
        <f>IFERROR($H3062/$I3062,"")</f>
        <v/>
      </c>
      <c r="L3062" s="13" t="n">
        <v>482577</v>
      </c>
      <c r="M3062" t="inlineStr">
        <is>
          <t>IN, KY, TX</t>
        </is>
      </c>
      <c r="N3062" t="inlineStr">
        <is>
          <t>Yes</t>
        </is>
      </c>
      <c r="O3062" t="inlineStr">
        <is>
          <t>Not stated</t>
        </is>
      </c>
      <c r="Q3062" s="9" t="inlineStr">
        <is>
          <t>https://grantcue.com/foundations/abc-charities-formerly-indianapolis-ade-charities-inc-311024383</t>
        </is>
      </c>
    </row>
    <row r="3063">
      <c r="A3063">
        <f>IF($E3063=$E3062,$A3062+1,1)</f>
        <v/>
      </c>
      <c r="B3063" t="inlineStr">
        <is>
          <t>OGC CHARITABLE FOUNDATION</t>
        </is>
      </c>
      <c r="C3063" t="inlineStr">
        <is>
          <t>47-2447114</t>
        </is>
      </c>
      <c r="D3063" t="inlineStr">
        <is>
          <t>Virginia</t>
        </is>
      </c>
      <c r="E3063" t="inlineStr">
        <is>
          <t>VA</t>
        </is>
      </c>
      <c r="F3063" t="n">
        <v>2025</v>
      </c>
      <c r="G3063" t="n">
        <v>2</v>
      </c>
      <c r="H3063" s="13" t="n">
        <v>1517455</v>
      </c>
      <c r="I3063" s="12" t="n">
        <v>18</v>
      </c>
      <c r="J3063" s="13" t="n">
        <v>67588</v>
      </c>
      <c r="K3063" s="13">
        <f>IFERROR($H3063/$I3063,"")</f>
        <v/>
      </c>
      <c r="L3063" s="13" t="n">
        <v>250000</v>
      </c>
      <c r="M3063" t="inlineStr">
        <is>
          <t>CT, OH, GA</t>
        </is>
      </c>
      <c r="N3063" t="inlineStr">
        <is>
          <t>No</t>
        </is>
      </c>
      <c r="O3063" t="inlineStr">
        <is>
          <t>Not stated</t>
        </is>
      </c>
      <c r="Q3063" s="9" t="inlineStr">
        <is>
          <t>https://grantcue.com/foundations/ogc-charitable-foundation-472447114</t>
        </is>
      </c>
    </row>
    <row r="3064">
      <c r="A3064">
        <f>IF($E3064=$E3063,$A3063+1,1)</f>
        <v/>
      </c>
      <c r="B3064" t="inlineStr">
        <is>
          <t>ROBERTSON FAMILY FOUNDATION INC</t>
        </is>
      </c>
      <c r="C3064" t="inlineStr">
        <is>
          <t>54-2036566</t>
        </is>
      </c>
      <c r="D3064" t="inlineStr">
        <is>
          <t>Virginia</t>
        </is>
      </c>
      <c r="E3064" t="inlineStr">
        <is>
          <t>VA</t>
        </is>
      </c>
      <c r="F3064" t="n">
        <v>2025</v>
      </c>
      <c r="G3064" t="n">
        <v>2</v>
      </c>
      <c r="H3064" s="13" t="n">
        <v>1513418</v>
      </c>
      <c r="I3064" s="12" t="n">
        <v>83</v>
      </c>
      <c r="J3064" s="13" t="n">
        <v>10000</v>
      </c>
      <c r="K3064" s="13">
        <f>IFERROR($H3064/$I3064,"")</f>
        <v/>
      </c>
      <c r="L3064" s="13" t="n">
        <v>200000</v>
      </c>
      <c r="M3064" t="inlineStr">
        <is>
          <t>NC, WV</t>
        </is>
      </c>
      <c r="N3064" t="inlineStr">
        <is>
          <t>Yes</t>
        </is>
      </c>
      <c r="O3064" t="inlineStr">
        <is>
          <t>Yes</t>
        </is>
      </c>
      <c r="P3064" s="9" t="inlineStr">
        <is>
          <t>https://therobertsonfamilyfoundation.org/</t>
        </is>
      </c>
      <c r="Q3064" s="9" t="inlineStr">
        <is>
          <t>https://grantcue.com/foundations/robertson-family-foundation-inc-542036566</t>
        </is>
      </c>
    </row>
    <row r="3065">
      <c r="A3065">
        <f>IF($E3065=$E3064,$A3064+1,1)</f>
        <v/>
      </c>
      <c r="B3065" t="inlineStr">
        <is>
          <t>The Byrnes Family Foundation</t>
        </is>
      </c>
      <c r="C3065" t="inlineStr">
        <is>
          <t>22-2544803</t>
        </is>
      </c>
      <c r="D3065" t="inlineStr">
        <is>
          <t>Virginia</t>
        </is>
      </c>
      <c r="E3065" t="inlineStr">
        <is>
          <t>VA</t>
        </is>
      </c>
      <c r="F3065" t="n">
        <v>2024</v>
      </c>
      <c r="G3065" t="n">
        <v>1</v>
      </c>
      <c r="H3065" s="13" t="n">
        <v>1497525</v>
      </c>
      <c r="I3065" s="12" t="n">
        <v>38</v>
      </c>
      <c r="J3065" s="13" t="n">
        <v>10000</v>
      </c>
      <c r="K3065" s="13">
        <f>IFERROR($H3065/$I3065,"")</f>
        <v/>
      </c>
      <c r="L3065" s="13" t="n">
        <v>500000</v>
      </c>
      <c r="M3065" t="inlineStr">
        <is>
          <t>FL, OH, MA</t>
        </is>
      </c>
      <c r="N3065" t="inlineStr">
        <is>
          <t>No</t>
        </is>
      </c>
      <c r="O3065" t="inlineStr">
        <is>
          <t>Not stated</t>
        </is>
      </c>
      <c r="Q3065" s="9" t="inlineStr">
        <is>
          <t>https://grantcue.com/foundations/the-byrnes-family-foundation-222544803</t>
        </is>
      </c>
    </row>
    <row r="3066">
      <c r="A3066">
        <f>IF($E3066=$E3065,$A3065+1,1)</f>
        <v/>
      </c>
      <c r="B3066" t="inlineStr">
        <is>
          <t>CONSTANCE C &amp; LINWOOD A LACY JR FDN</t>
        </is>
      </c>
      <c r="C3066" t="inlineStr">
        <is>
          <t>54-1919627</t>
        </is>
      </c>
      <c r="D3066" t="inlineStr">
        <is>
          <t>Virginia</t>
        </is>
      </c>
      <c r="E3066" t="inlineStr">
        <is>
          <t>VA</t>
        </is>
      </c>
      <c r="F3066" t="n">
        <v>2025</v>
      </c>
      <c r="G3066" t="n">
        <v>2</v>
      </c>
      <c r="H3066" s="13" t="n">
        <v>1493000</v>
      </c>
      <c r="I3066" s="12" t="n">
        <v>53</v>
      </c>
      <c r="J3066" s="13" t="n">
        <v>20000</v>
      </c>
      <c r="K3066" s="13">
        <f>IFERROR($H3066/$I3066,"")</f>
        <v/>
      </c>
      <c r="L3066" s="13" t="n">
        <v>500000</v>
      </c>
      <c r="M3066" t="inlineStr">
        <is>
          <t>MA, ID, TN</t>
        </is>
      </c>
      <c r="N3066" t="inlineStr">
        <is>
          <t>Yes</t>
        </is>
      </c>
      <c r="O3066" t="inlineStr">
        <is>
          <t>Not stated</t>
        </is>
      </c>
      <c r="Q3066" s="9" t="inlineStr">
        <is>
          <t>https://grantcue.com/foundations/constance-c-and-linwood-a-lacy-jr-fdn-541919627</t>
        </is>
      </c>
    </row>
    <row r="3067">
      <c r="A3067">
        <f>IF($E3067=$E3066,$A3066+1,1)</f>
        <v/>
      </c>
      <c r="B3067" t="inlineStr">
        <is>
          <t>THE BEIRNE CARTER FOUNDATION</t>
        </is>
      </c>
      <c r="C3067" t="inlineStr">
        <is>
          <t>54-1397827</t>
        </is>
      </c>
      <c r="D3067" t="inlineStr">
        <is>
          <t>Virginia</t>
        </is>
      </c>
      <c r="E3067" t="inlineStr">
        <is>
          <t>VA</t>
        </is>
      </c>
      <c r="F3067" t="n">
        <v>2024</v>
      </c>
      <c r="G3067" t="n">
        <v>1</v>
      </c>
      <c r="H3067" s="13" t="n">
        <v>1485500</v>
      </c>
      <c r="I3067" s="12" t="n">
        <v>38</v>
      </c>
      <c r="J3067" s="13" t="n">
        <v>10000</v>
      </c>
      <c r="K3067" s="13">
        <f>IFERROR($H3067/$I3067,"")</f>
        <v/>
      </c>
      <c r="L3067" s="13" t="n">
        <v>250000</v>
      </c>
      <c r="M3067" t="inlineStr">
        <is>
          <t>FL, CO, GA</t>
        </is>
      </c>
      <c r="N3067" t="inlineStr">
        <is>
          <t>Yes</t>
        </is>
      </c>
      <c r="O3067" t="inlineStr">
        <is>
          <t>Yes</t>
        </is>
      </c>
      <c r="P3067" s="9" t="inlineStr">
        <is>
          <t>https://www.bcarterfdn.org/</t>
        </is>
      </c>
      <c r="Q3067" s="9" t="inlineStr">
        <is>
          <t>https://grantcue.com/foundations/the-beirne-carter-foundation-541397827</t>
        </is>
      </c>
    </row>
    <row r="3068">
      <c r="A3068">
        <f>IF($E3068=$E3067,$A3067+1,1)</f>
        <v/>
      </c>
      <c r="B3068" t="inlineStr">
        <is>
          <t>THE WATTERSON FOUNDATION</t>
        </is>
      </c>
      <c r="C3068" t="inlineStr">
        <is>
          <t>34-6520026</t>
        </is>
      </c>
      <c r="D3068" t="inlineStr">
        <is>
          <t>Virginia</t>
        </is>
      </c>
      <c r="E3068" t="inlineStr">
        <is>
          <t>VA</t>
        </is>
      </c>
      <c r="F3068" t="n">
        <v>2024</v>
      </c>
      <c r="G3068" t="n">
        <v>1</v>
      </c>
      <c r="H3068" s="13" t="n">
        <v>1470000</v>
      </c>
      <c r="I3068" s="12" t="n">
        <v>6</v>
      </c>
      <c r="J3068" s="13" t="n">
        <v>260000</v>
      </c>
      <c r="K3068" s="13">
        <f>IFERROR($H3068/$I3068,"")</f>
        <v/>
      </c>
      <c r="L3068" s="13" t="n">
        <v>350000</v>
      </c>
      <c r="M3068" t="inlineStr">
        <is>
          <t>OH</t>
        </is>
      </c>
      <c r="N3068" t="inlineStr">
        <is>
          <t>Yes</t>
        </is>
      </c>
      <c r="O3068" t="inlineStr">
        <is>
          <t>Not stated</t>
        </is>
      </c>
      <c r="Q3068" s="9" t="inlineStr">
        <is>
          <t>https://grantcue.com/foundations/the-watterson-foundation-346520026</t>
        </is>
      </c>
    </row>
    <row r="3069">
      <c r="A3069">
        <f>IF($E3069=$E3068,$A3068+1,1)</f>
        <v/>
      </c>
      <c r="B3069" t="inlineStr">
        <is>
          <t>The Anne C Robins &amp; Walter R Robins Jr Foundation</t>
        </is>
      </c>
      <c r="C3069" t="inlineStr">
        <is>
          <t>54-6362175</t>
        </is>
      </c>
      <c r="D3069" t="inlineStr">
        <is>
          <t>Virginia</t>
        </is>
      </c>
      <c r="E3069" t="inlineStr">
        <is>
          <t>VA</t>
        </is>
      </c>
      <c r="F3069" t="n">
        <v>2025</v>
      </c>
      <c r="G3069" t="n">
        <v>2</v>
      </c>
      <c r="H3069" s="13" t="n">
        <v>1420000</v>
      </c>
      <c r="I3069" s="12" t="n">
        <v>87</v>
      </c>
      <c r="J3069" s="13" t="n">
        <v>10000</v>
      </c>
      <c r="K3069" s="13">
        <f>IFERROR($H3069/$I3069,"")</f>
        <v/>
      </c>
      <c r="L3069" s="13" t="n">
        <v>50000</v>
      </c>
      <c r="M3069" t="inlineStr">
        <is>
          <t>DC</t>
        </is>
      </c>
      <c r="N3069" t="inlineStr">
        <is>
          <t>No</t>
        </is>
      </c>
      <c r="O3069" t="inlineStr">
        <is>
          <t>Not stated</t>
        </is>
      </c>
      <c r="Q3069" s="9" t="inlineStr">
        <is>
          <t>https://grantcue.com/foundations/the-anne-c-robins-and-walter-r-robins-jr-foundation-546362175</t>
        </is>
      </c>
    </row>
    <row r="3070">
      <c r="A3070">
        <f>IF($E3070=$E3069,$A3069+1,1)</f>
        <v/>
      </c>
      <c r="B3070" t="inlineStr">
        <is>
          <t>DAO FENG &amp; ANGELA FOUNDATION CORPORATION</t>
        </is>
      </c>
      <c r="C3070" t="inlineStr">
        <is>
          <t>81-2371087</t>
        </is>
      </c>
      <c r="D3070" t="inlineStr">
        <is>
          <t>Virginia</t>
        </is>
      </c>
      <c r="E3070" t="inlineStr">
        <is>
          <t>VA</t>
        </is>
      </c>
      <c r="F3070" t="n">
        <v>2024</v>
      </c>
      <c r="G3070" t="n">
        <v>2</v>
      </c>
      <c r="H3070" s="13" t="n">
        <v>1414708</v>
      </c>
      <c r="I3070" s="12" t="n">
        <v>19</v>
      </c>
      <c r="J3070" s="13" t="n">
        <v>45028</v>
      </c>
      <c r="K3070" s="13">
        <f>IFERROR($H3070/$I3070,"")</f>
        <v/>
      </c>
      <c r="L3070" s="13" t="n">
        <v>303000</v>
      </c>
      <c r="M3070" t="inlineStr">
        <is>
          <t>FL, MD, PA</t>
        </is>
      </c>
      <c r="N3070" t="inlineStr">
        <is>
          <t>No</t>
        </is>
      </c>
      <c r="O3070" t="inlineStr">
        <is>
          <t>Not stated</t>
        </is>
      </c>
      <c r="Q3070" s="9" t="inlineStr">
        <is>
          <t>https://grantcue.com/foundations/dao-feng-and-angela-foundation-corporation-812371087</t>
        </is>
      </c>
    </row>
    <row r="3071">
      <c r="A3071">
        <f>IF($E3071=$E3070,$A3070+1,1)</f>
        <v/>
      </c>
      <c r="B3071" t="inlineStr">
        <is>
          <t>THE HARTFIELD FDN INC 0739-80-42</t>
        </is>
      </c>
      <c r="C3071" t="inlineStr">
        <is>
          <t>22-3844906</t>
        </is>
      </c>
      <c r="D3071" t="inlineStr">
        <is>
          <t>Virginia</t>
        </is>
      </c>
      <c r="E3071" t="inlineStr">
        <is>
          <t>VA</t>
        </is>
      </c>
      <c r="F3071" t="n">
        <v>2024</v>
      </c>
      <c r="G3071" t="n">
        <v>1</v>
      </c>
      <c r="H3071" s="13" t="n">
        <v>1400500</v>
      </c>
      <c r="I3071" s="12" t="n">
        <v>52</v>
      </c>
      <c r="J3071" s="13" t="n">
        <v>10000</v>
      </c>
      <c r="K3071" s="13">
        <f>IFERROR($H3071/$I3071,"")</f>
        <v/>
      </c>
      <c r="L3071" s="13" t="n">
        <v>110000</v>
      </c>
      <c r="M3071" t="inlineStr">
        <is>
          <t>NY, DC, NC</t>
        </is>
      </c>
      <c r="N3071" t="inlineStr">
        <is>
          <t>No</t>
        </is>
      </c>
      <c r="O3071" t="inlineStr">
        <is>
          <t>Not stated</t>
        </is>
      </c>
      <c r="Q3071" s="9" t="inlineStr">
        <is>
          <t>https://grantcue.com/foundations/the-hartfield-fdn-inc-0739-80-42-223844906</t>
        </is>
      </c>
    </row>
    <row r="3072">
      <c r="A3072">
        <f>IF($E3072=$E3071,$A3071+1,1)</f>
        <v/>
      </c>
      <c r="B3072" t="inlineStr">
        <is>
          <t>WILLIAM A COOKE FOUNDATION</t>
        </is>
      </c>
      <c r="C3072" t="inlineStr">
        <is>
          <t>54-2012726</t>
        </is>
      </c>
      <c r="D3072" t="inlineStr">
        <is>
          <t>Virginia</t>
        </is>
      </c>
      <c r="E3072" t="inlineStr">
        <is>
          <t>VA</t>
        </is>
      </c>
      <c r="F3072" t="n">
        <v>2024</v>
      </c>
      <c r="G3072" t="n">
        <v>1</v>
      </c>
      <c r="H3072" s="13" t="n">
        <v>1382036</v>
      </c>
      <c r="I3072" s="12" t="n">
        <v>85</v>
      </c>
      <c r="J3072" s="13" t="n">
        <v>2500</v>
      </c>
      <c r="K3072" s="13">
        <f>IFERROR($H3072/$I3072,"")</f>
        <v/>
      </c>
      <c r="L3072" s="13" t="n">
        <v>750000</v>
      </c>
      <c r="M3072" t="inlineStr">
        <is>
          <t>SC</t>
        </is>
      </c>
      <c r="N3072" t="inlineStr">
        <is>
          <t>Yes</t>
        </is>
      </c>
      <c r="O3072" t="inlineStr">
        <is>
          <t>Yes</t>
        </is>
      </c>
      <c r="P3072" s="9" t="inlineStr">
        <is>
          <t>https://wacookefoundation.org/</t>
        </is>
      </c>
      <c r="Q3072" s="9" t="inlineStr">
        <is>
          <t>https://grantcue.com/foundations/william-a-cooke-foundation-542012726</t>
        </is>
      </c>
    </row>
    <row r="3073">
      <c r="A3073">
        <f>IF($E3073=$E3072,$A3072+1,1)</f>
        <v/>
      </c>
      <c r="B3073" t="inlineStr">
        <is>
          <t>THE WILLIAM H - JOHN G - EMMA SCOTT FOUNDATION</t>
        </is>
      </c>
      <c r="C3073" t="inlineStr">
        <is>
          <t>54-0648772</t>
        </is>
      </c>
      <c r="D3073" t="inlineStr">
        <is>
          <t>Virginia</t>
        </is>
      </c>
      <c r="E3073" t="inlineStr">
        <is>
          <t>VA</t>
        </is>
      </c>
      <c r="F3073" t="n">
        <v>2024</v>
      </c>
      <c r="G3073" t="n">
        <v>2</v>
      </c>
      <c r="H3073" s="13" t="n">
        <v>1377500</v>
      </c>
      <c r="I3073" s="12" t="n">
        <v>42</v>
      </c>
      <c r="J3073" s="13" t="n">
        <v>25000</v>
      </c>
      <c r="K3073" s="13">
        <f>IFERROR($H3073/$I3073,"")</f>
        <v/>
      </c>
      <c r="L3073" s="13" t="n">
        <v>90000</v>
      </c>
      <c r="N3073" t="inlineStr">
        <is>
          <t>Yes</t>
        </is>
      </c>
      <c r="O3073" t="inlineStr">
        <is>
          <t>Not stated</t>
        </is>
      </c>
      <c r="P3073" s="9" t="inlineStr">
        <is>
          <t>https://scottfoundationrva.org/</t>
        </is>
      </c>
      <c r="Q3073" s="9" t="inlineStr">
        <is>
          <t>https://grantcue.com/foundations/the-william-h-john-g-emma-scott-foundation-540648772</t>
        </is>
      </c>
    </row>
    <row r="3074">
      <c r="A3074">
        <f>IF($E3074=$E3073,$A3073+1,1)</f>
        <v/>
      </c>
      <c r="B3074" t="inlineStr">
        <is>
          <t>THE NETTIE L AND CHARLES L WILEY FOUNDATION</t>
        </is>
      </c>
      <c r="C3074" t="inlineStr">
        <is>
          <t>52-1231771</t>
        </is>
      </c>
      <c r="D3074" t="inlineStr">
        <is>
          <t>Virginia</t>
        </is>
      </c>
      <c r="E3074" t="inlineStr">
        <is>
          <t>VA</t>
        </is>
      </c>
      <c r="F3074" t="n">
        <v>2025</v>
      </c>
      <c r="G3074" t="n">
        <v>2</v>
      </c>
      <c r="H3074" s="13" t="n">
        <v>1360688</v>
      </c>
      <c r="I3074" s="12" t="n">
        <v>65</v>
      </c>
      <c r="J3074" s="13" t="n">
        <v>7500</v>
      </c>
      <c r="K3074" s="13">
        <f>IFERROR($H3074/$I3074,"")</f>
        <v/>
      </c>
      <c r="L3074" s="13" t="n">
        <v>207909</v>
      </c>
      <c r="M3074" t="inlineStr">
        <is>
          <t>NC</t>
        </is>
      </c>
      <c r="N3074" t="inlineStr">
        <is>
          <t>Yes</t>
        </is>
      </c>
      <c r="O3074" t="inlineStr">
        <is>
          <t>Yes</t>
        </is>
      </c>
      <c r="P3074" s="9" t="inlineStr">
        <is>
          <t>https://www.wileyfdn.org/</t>
        </is>
      </c>
      <c r="Q3074" s="9" t="inlineStr">
        <is>
          <t>https://grantcue.com/foundations/the-nettie-l-and-charles-l-wiley-foundation-521231771</t>
        </is>
      </c>
    </row>
    <row r="3075">
      <c r="A3075">
        <f>IF($E3075=$E3074,$A3074+1,1)</f>
        <v/>
      </c>
      <c r="B3075" t="inlineStr">
        <is>
          <t>The Yount Foundation INC</t>
        </is>
      </c>
      <c r="C3075" t="inlineStr">
        <is>
          <t>20-5240159</t>
        </is>
      </c>
      <c r="D3075" t="inlineStr">
        <is>
          <t>Virginia</t>
        </is>
      </c>
      <c r="E3075" t="inlineStr">
        <is>
          <t>VA</t>
        </is>
      </c>
      <c r="F3075" t="n">
        <v>2024</v>
      </c>
      <c r="G3075" t="n">
        <v>1</v>
      </c>
      <c r="H3075" s="13" t="n">
        <v>1348775</v>
      </c>
      <c r="I3075" s="12" t="n">
        <v>29</v>
      </c>
      <c r="J3075" s="13" t="n">
        <v>20000</v>
      </c>
      <c r="K3075" s="13">
        <f>IFERROR($H3075/$I3075,"")</f>
        <v/>
      </c>
      <c r="L3075" s="13" t="n">
        <v>275000</v>
      </c>
      <c r="M3075" t="inlineStr">
        <is>
          <t>NC, MO, TX</t>
        </is>
      </c>
      <c r="N3075" t="inlineStr">
        <is>
          <t>No</t>
        </is>
      </c>
      <c r="O3075" t="inlineStr">
        <is>
          <t>Not stated</t>
        </is>
      </c>
      <c r="Q3075" s="9" t="inlineStr">
        <is>
          <t>https://grantcue.com/foundations/the-yount-foundation-inc-205240159</t>
        </is>
      </c>
    </row>
    <row r="3076">
      <c r="A3076">
        <f>IF($E3076=$E3075,$A3075+1,1)</f>
        <v/>
      </c>
      <c r="B3076" t="inlineStr">
        <is>
          <t>ROBERT AND VIRGINIA SHILLER FOUNDATION</t>
        </is>
      </c>
      <c r="C3076" t="inlineStr">
        <is>
          <t>46-0538779</t>
        </is>
      </c>
      <c r="D3076" t="inlineStr">
        <is>
          <t>Virginia</t>
        </is>
      </c>
      <c r="E3076" t="inlineStr">
        <is>
          <t>VA</t>
        </is>
      </c>
      <c r="F3076" t="n">
        <v>2025</v>
      </c>
      <c r="G3076" t="n">
        <v>2</v>
      </c>
      <c r="H3076" s="13" t="n">
        <v>1343000</v>
      </c>
      <c r="I3076" s="12" t="n">
        <v>32</v>
      </c>
      <c r="J3076" s="13" t="n">
        <v>15000</v>
      </c>
      <c r="K3076" s="13">
        <f>IFERROR($H3076/$I3076,"")</f>
        <v/>
      </c>
      <c r="L3076" s="13" t="n">
        <v>425000</v>
      </c>
      <c r="M3076" t="inlineStr">
        <is>
          <t>DC, NY, CT</t>
        </is>
      </c>
      <c r="N3076" t="inlineStr">
        <is>
          <t>No</t>
        </is>
      </c>
      <c r="O3076" t="inlineStr">
        <is>
          <t>Not stated</t>
        </is>
      </c>
      <c r="Q3076" s="9" t="inlineStr">
        <is>
          <t>https://grantcue.com/foundations/robert-and-virginia-shiller-foundation-460538779</t>
        </is>
      </c>
    </row>
    <row r="3077">
      <c r="A3077">
        <f>IF($E3077=$E3076,$A3076+1,1)</f>
        <v/>
      </c>
      <c r="B3077" t="inlineStr">
        <is>
          <t>ALLOY FAMILY FOUNDATION INC</t>
        </is>
      </c>
      <c r="C3077" t="inlineStr">
        <is>
          <t>20-3142787</t>
        </is>
      </c>
      <c r="D3077" t="inlineStr">
        <is>
          <t>Virginia</t>
        </is>
      </c>
      <c r="E3077" t="inlineStr">
        <is>
          <t>VA</t>
        </is>
      </c>
      <c r="F3077" t="n">
        <v>2024</v>
      </c>
      <c r="G3077" t="n">
        <v>2</v>
      </c>
      <c r="H3077" s="13" t="n">
        <v>1329680</v>
      </c>
      <c r="I3077" s="12" t="n">
        <v>39</v>
      </c>
      <c r="J3077" s="13" t="n">
        <v>10000</v>
      </c>
      <c r="K3077" s="13">
        <f>IFERROR($H3077/$I3077,"")</f>
        <v/>
      </c>
      <c r="L3077" s="13" t="n">
        <v>305000</v>
      </c>
      <c r="M3077" t="inlineStr">
        <is>
          <t>DC, NY, MD</t>
        </is>
      </c>
      <c r="N3077" t="inlineStr">
        <is>
          <t>Yes</t>
        </is>
      </c>
      <c r="O3077" t="inlineStr">
        <is>
          <t>Not stated</t>
        </is>
      </c>
      <c r="Q3077" s="9" t="inlineStr">
        <is>
          <t>https://grantcue.com/foundations/alloy-family-foundation-inc-c-o-stanley-martin-companies-inc-203142787</t>
        </is>
      </c>
    </row>
    <row r="3078">
      <c r="A3078">
        <f>IF($E3078=$E3077,$A3077+1,1)</f>
        <v/>
      </c>
      <c r="B3078" t="inlineStr">
        <is>
          <t>THE SKOWRONSKI FAMILY FOUNDATION</t>
        </is>
      </c>
      <c r="C3078" t="inlineStr">
        <is>
          <t>20-2032901</t>
        </is>
      </c>
      <c r="D3078" t="inlineStr">
        <is>
          <t>Virginia</t>
        </is>
      </c>
      <c r="E3078" t="inlineStr">
        <is>
          <t>VA</t>
        </is>
      </c>
      <c r="F3078" t="n">
        <v>2025</v>
      </c>
      <c r="G3078" t="n">
        <v>2</v>
      </c>
      <c r="H3078" s="13" t="n">
        <v>1320000</v>
      </c>
      <c r="I3078" s="12" t="n">
        <v>7</v>
      </c>
      <c r="J3078" s="13" t="n">
        <v>50000</v>
      </c>
      <c r="K3078" s="13">
        <f>IFERROR($H3078/$I3078,"")</f>
        <v/>
      </c>
      <c r="L3078" s="13" t="n">
        <v>1000000</v>
      </c>
      <c r="M3078" t="inlineStr">
        <is>
          <t>CA, AZ, NJ</t>
        </is>
      </c>
      <c r="N3078" t="inlineStr">
        <is>
          <t>Yes</t>
        </is>
      </c>
      <c r="O3078" t="inlineStr">
        <is>
          <t>Not stated</t>
        </is>
      </c>
      <c r="Q3078" s="9" t="inlineStr">
        <is>
          <t>https://grantcue.com/foundations/the-skowronski-family-foundation-202032901</t>
        </is>
      </c>
    </row>
    <row r="3079">
      <c r="A3079">
        <f>IF($E3079=$E3078,$A3078+1,1)</f>
        <v/>
      </c>
      <c r="B3079" t="inlineStr">
        <is>
          <t>CAROL AND WITT STEPHENS CHARITABLE FOUNDATION</t>
        </is>
      </c>
      <c r="C3079" t="inlineStr">
        <is>
          <t>31-1740109</t>
        </is>
      </c>
      <c r="D3079" t="inlineStr">
        <is>
          <t>Virginia</t>
        </is>
      </c>
      <c r="E3079" t="inlineStr">
        <is>
          <t>VA</t>
        </is>
      </c>
      <c r="F3079" t="n">
        <v>2025</v>
      </c>
      <c r="G3079" t="n">
        <v>2</v>
      </c>
      <c r="H3079" s="13" t="n">
        <v>1314254</v>
      </c>
      <c r="I3079" s="12" t="n">
        <v>21</v>
      </c>
      <c r="J3079" s="13" t="n">
        <v>12000</v>
      </c>
      <c r="K3079" s="13">
        <f>IFERROR($H3079/$I3079,"")</f>
        <v/>
      </c>
      <c r="L3079" s="13" t="n">
        <v>669515</v>
      </c>
      <c r="M3079" t="inlineStr">
        <is>
          <t>AR, FL, NJ</t>
        </is>
      </c>
      <c r="N3079" t="inlineStr">
        <is>
          <t>No</t>
        </is>
      </c>
      <c r="O3079" t="inlineStr">
        <is>
          <t>Not stated</t>
        </is>
      </c>
      <c r="Q3079" s="9" t="inlineStr">
        <is>
          <t>https://grantcue.com/foundations/carol-and-witt-stephens-charitable-foundation-311740109</t>
        </is>
      </c>
    </row>
    <row r="3080">
      <c r="A3080">
        <f>IF($E3080=$E3079,$A3079+1,1)</f>
        <v/>
      </c>
      <c r="B3080" t="inlineStr">
        <is>
          <t>THE MARY A HARRISON FOUNDATION Q12673002</t>
        </is>
      </c>
      <c r="C3080" t="inlineStr">
        <is>
          <t>26-0433030</t>
        </is>
      </c>
      <c r="D3080" t="inlineStr">
        <is>
          <t>Virginia</t>
        </is>
      </c>
      <c r="E3080" t="inlineStr">
        <is>
          <t>VA</t>
        </is>
      </c>
      <c r="F3080" t="n">
        <v>2024</v>
      </c>
      <c r="G3080" t="n">
        <v>2</v>
      </c>
      <c r="H3080" s="13" t="n">
        <v>1305401</v>
      </c>
      <c r="I3080" s="12" t="n">
        <v>29</v>
      </c>
      <c r="J3080" s="13" t="n">
        <v>25000</v>
      </c>
      <c r="K3080" s="13">
        <f>IFERROR($H3080/$I3080,"")</f>
        <v/>
      </c>
      <c r="L3080" s="13" t="n">
        <v>254050</v>
      </c>
      <c r="M3080" t="inlineStr">
        <is>
          <t>CO, CA, NY</t>
        </is>
      </c>
      <c r="N3080" t="inlineStr">
        <is>
          <t>No</t>
        </is>
      </c>
      <c r="O3080" t="inlineStr">
        <is>
          <t>Not stated</t>
        </is>
      </c>
      <c r="Q3080" s="9" t="inlineStr">
        <is>
          <t>https://grantcue.com/foundations/the-mary-a-harrison-foundation-q12673002-260433030</t>
        </is>
      </c>
    </row>
    <row r="3081">
      <c r="A3081">
        <f>IF($E3081=$E3080,$A3080+1,1)</f>
        <v/>
      </c>
      <c r="B3081" t="inlineStr">
        <is>
          <t>B3 FOUNDATION DTD 06-15-2020</t>
        </is>
      </c>
      <c r="C3081" t="inlineStr">
        <is>
          <t>85-6316539</t>
        </is>
      </c>
      <c r="D3081" t="inlineStr">
        <is>
          <t>Virginia</t>
        </is>
      </c>
      <c r="E3081" t="inlineStr">
        <is>
          <t>VA</t>
        </is>
      </c>
      <c r="F3081" t="n">
        <v>2025</v>
      </c>
      <c r="G3081" t="n">
        <v>2</v>
      </c>
      <c r="H3081" s="13" t="n">
        <v>1294442</v>
      </c>
      <c r="I3081" s="12" t="n">
        <v>17</v>
      </c>
      <c r="J3081" s="13" t="n">
        <v>50316</v>
      </c>
      <c r="K3081" s="13">
        <f>IFERROR($H3081/$I3081,"")</f>
        <v/>
      </c>
      <c r="L3081" s="13" t="n">
        <v>200316</v>
      </c>
      <c r="M3081" t="inlineStr">
        <is>
          <t>MN, KS, UT</t>
        </is>
      </c>
      <c r="N3081" t="inlineStr">
        <is>
          <t>No</t>
        </is>
      </c>
      <c r="O3081" t="inlineStr">
        <is>
          <t>Not stated</t>
        </is>
      </c>
      <c r="Q3081" s="9" t="inlineStr">
        <is>
          <t>https://grantcue.com/foundations/b3-foundation-dtd-06-15-2020-856316539</t>
        </is>
      </c>
    </row>
    <row r="3082">
      <c r="A3082">
        <f>IF($E3082=$E3081,$A3081+1,1)</f>
        <v/>
      </c>
      <c r="B3082" t="inlineStr">
        <is>
          <t>THE JAMES J KNIPPER FAMILY FOUNDATION INC</t>
        </is>
      </c>
      <c r="C3082" t="inlineStr">
        <is>
          <t>87-2820936</t>
        </is>
      </c>
      <c r="D3082" t="inlineStr">
        <is>
          <t>Virginia</t>
        </is>
      </c>
      <c r="E3082" t="inlineStr">
        <is>
          <t>VA</t>
        </is>
      </c>
      <c r="F3082" t="n">
        <v>2025</v>
      </c>
      <c r="G3082" t="n">
        <v>2</v>
      </c>
      <c r="H3082" s="13" t="n">
        <v>1289231</v>
      </c>
      <c r="I3082" s="12" t="n">
        <v>5</v>
      </c>
      <c r="J3082" s="13" t="n">
        <v>60000</v>
      </c>
      <c r="K3082" s="13">
        <f>IFERROR($H3082/$I3082,"")</f>
        <v/>
      </c>
      <c r="L3082" s="13" t="n">
        <v>750000</v>
      </c>
      <c r="M3082" t="inlineStr">
        <is>
          <t>PA, NJ, IA</t>
        </is>
      </c>
      <c r="N3082" t="inlineStr">
        <is>
          <t>No</t>
        </is>
      </c>
      <c r="O3082" t="inlineStr">
        <is>
          <t>Not stated</t>
        </is>
      </c>
      <c r="Q3082" s="9" t="inlineStr">
        <is>
          <t>https://grantcue.com/foundations/the-james-j-knipper-family-foundation-inc-872820936</t>
        </is>
      </c>
    </row>
    <row r="3083">
      <c r="A3083">
        <f>IF($E3083=$E3082,$A3082+1,1)</f>
        <v/>
      </c>
      <c r="B3083" t="inlineStr">
        <is>
          <t>THE ELMO FOUNDATION</t>
        </is>
      </c>
      <c r="C3083" t="inlineStr">
        <is>
          <t>26-0795189</t>
        </is>
      </c>
      <c r="D3083" t="inlineStr">
        <is>
          <t>Virginia</t>
        </is>
      </c>
      <c r="E3083" t="inlineStr">
        <is>
          <t>VA</t>
        </is>
      </c>
      <c r="F3083" t="n">
        <v>2025</v>
      </c>
      <c r="G3083" t="n">
        <v>2</v>
      </c>
      <c r="H3083" s="13" t="n">
        <v>1280000</v>
      </c>
      <c r="I3083" s="12" t="n">
        <v>97</v>
      </c>
      <c r="J3083" s="13" t="n">
        <v>10000</v>
      </c>
      <c r="K3083" s="13">
        <f>IFERROR($H3083/$I3083,"")</f>
        <v/>
      </c>
      <c r="L3083" s="13" t="n">
        <v>100000</v>
      </c>
      <c r="M3083" t="inlineStr">
        <is>
          <t>CA, MA, NC</t>
        </is>
      </c>
      <c r="N3083" t="inlineStr">
        <is>
          <t>No</t>
        </is>
      </c>
      <c r="O3083" t="inlineStr">
        <is>
          <t>Not stated</t>
        </is>
      </c>
      <c r="Q3083" s="9" t="inlineStr">
        <is>
          <t>https://grantcue.com/foundations/the-elmo-foundation-260795189</t>
        </is>
      </c>
    </row>
    <row r="3084">
      <c r="A3084">
        <f>IF($E3084=$E3083,$A3083+1,1)</f>
        <v/>
      </c>
      <c r="B3084" t="inlineStr">
        <is>
          <t>THE THOMAS FAMILY FOUNDATION</t>
        </is>
      </c>
      <c r="C3084" t="inlineStr">
        <is>
          <t>30-6304249</t>
        </is>
      </c>
      <c r="D3084" t="inlineStr">
        <is>
          <t>Virginia</t>
        </is>
      </c>
      <c r="E3084" t="inlineStr">
        <is>
          <t>VA</t>
        </is>
      </c>
      <c r="F3084" t="n">
        <v>2025</v>
      </c>
      <c r="G3084" t="n">
        <v>2</v>
      </c>
      <c r="H3084" s="13" t="n">
        <v>1277100</v>
      </c>
      <c r="I3084" s="12" t="n">
        <v>34</v>
      </c>
      <c r="J3084" s="13" t="n">
        <v>10000</v>
      </c>
      <c r="K3084" s="13">
        <f>IFERROR($H3084/$I3084,"")</f>
        <v/>
      </c>
      <c r="L3084" s="13" t="n">
        <v>442000</v>
      </c>
      <c r="M3084" t="inlineStr">
        <is>
          <t>FL, NC, TN</t>
        </is>
      </c>
      <c r="N3084" t="inlineStr">
        <is>
          <t>No</t>
        </is>
      </c>
      <c r="O3084" t="inlineStr">
        <is>
          <t>Not stated</t>
        </is>
      </c>
      <c r="Q3084" s="9" t="inlineStr">
        <is>
          <t>https://grantcue.com/foundations/the-thomas-family-foundation-306304249</t>
        </is>
      </c>
    </row>
    <row r="3085">
      <c r="A3085">
        <f>IF($E3085=$E3084,$A3084+1,1)</f>
        <v/>
      </c>
      <c r="B3085" t="inlineStr">
        <is>
          <t>LOUPASSI FOUNDATION</t>
        </is>
      </c>
      <c r="C3085" t="inlineStr">
        <is>
          <t>54-1947904</t>
        </is>
      </c>
      <c r="D3085" t="inlineStr">
        <is>
          <t>Virginia</t>
        </is>
      </c>
      <c r="E3085" t="inlineStr">
        <is>
          <t>VA</t>
        </is>
      </c>
      <c r="F3085" t="n">
        <v>2025</v>
      </c>
      <c r="G3085" t="n">
        <v>2</v>
      </c>
      <c r="H3085" s="13" t="n">
        <v>1275175</v>
      </c>
      <c r="I3085" s="12" t="n">
        <v>49</v>
      </c>
      <c r="J3085" s="13" t="n">
        <v>5000</v>
      </c>
      <c r="K3085" s="13">
        <f>IFERROR($H3085/$I3085,"")</f>
        <v/>
      </c>
      <c r="L3085" s="13" t="n">
        <v>425000</v>
      </c>
      <c r="M3085" t="inlineStr">
        <is>
          <t>MD, TN, DC</t>
        </is>
      </c>
      <c r="N3085" t="inlineStr">
        <is>
          <t>Yes</t>
        </is>
      </c>
      <c r="O3085" t="inlineStr">
        <is>
          <t>Not stated</t>
        </is>
      </c>
      <c r="Q3085" s="9" t="inlineStr">
        <is>
          <t>https://grantcue.com/foundations/loupassi-foundation-541947904</t>
        </is>
      </c>
    </row>
    <row r="3086">
      <c r="A3086">
        <f>IF($E3086=$E3085,$A3085+1,1)</f>
        <v/>
      </c>
      <c r="B3086" t="inlineStr">
        <is>
          <t>HARRIETT B WEST FOUNDATION</t>
        </is>
      </c>
      <c r="C3086" t="inlineStr">
        <is>
          <t>47-2284013</t>
        </is>
      </c>
      <c r="D3086" t="inlineStr">
        <is>
          <t>Virginia</t>
        </is>
      </c>
      <c r="E3086" t="inlineStr">
        <is>
          <t>VA</t>
        </is>
      </c>
      <c r="F3086" t="n">
        <v>2024</v>
      </c>
      <c r="G3086" t="n">
        <v>2</v>
      </c>
      <c r="H3086" s="13" t="n">
        <v>1275000</v>
      </c>
      <c r="I3086" s="12" t="n">
        <v>46</v>
      </c>
      <c r="J3086" s="13" t="n">
        <v>25000</v>
      </c>
      <c r="K3086" s="13">
        <f>IFERROR($H3086/$I3086,"")</f>
        <v/>
      </c>
      <c r="L3086" s="13" t="n">
        <v>175000</v>
      </c>
      <c r="M3086" t="inlineStr">
        <is>
          <t>MD</t>
        </is>
      </c>
      <c r="N3086" t="inlineStr">
        <is>
          <t>Yes</t>
        </is>
      </c>
      <c r="O3086" t="inlineStr">
        <is>
          <t>Not stated</t>
        </is>
      </c>
      <c r="Q3086" s="9" t="inlineStr">
        <is>
          <t>https://grantcue.com/foundations/harriett-b-west-foundation-472284013</t>
        </is>
      </c>
    </row>
    <row r="3087">
      <c r="A3087">
        <f>IF($E3087=$E3086,$A3086+1,1)</f>
        <v/>
      </c>
      <c r="B3087" t="inlineStr">
        <is>
          <t>THE NEALL FAMILY CHARITABLE FOUNDATION</t>
        </is>
      </c>
      <c r="C3087" t="inlineStr">
        <is>
          <t>54-1924107</t>
        </is>
      </c>
      <c r="D3087" t="inlineStr">
        <is>
          <t>Virginia</t>
        </is>
      </c>
      <c r="E3087" t="inlineStr">
        <is>
          <t>VA</t>
        </is>
      </c>
      <c r="F3087" t="n">
        <v>2024</v>
      </c>
      <c r="G3087" t="n">
        <v>1</v>
      </c>
      <c r="H3087" s="13" t="n">
        <v>1262500</v>
      </c>
      <c r="I3087" s="12" t="n">
        <v>102</v>
      </c>
      <c r="J3087" s="13" t="n">
        <v>5000</v>
      </c>
      <c r="K3087" s="13">
        <f>IFERROR($H3087/$I3087,"")</f>
        <v/>
      </c>
      <c r="L3087" s="13" t="n">
        <v>125000</v>
      </c>
      <c r="M3087" t="inlineStr">
        <is>
          <t>MD, DC, NY</t>
        </is>
      </c>
      <c r="N3087" t="inlineStr">
        <is>
          <t>No</t>
        </is>
      </c>
      <c r="O3087" t="inlineStr">
        <is>
          <t>Not stated</t>
        </is>
      </c>
      <c r="Q3087" s="9" t="inlineStr">
        <is>
          <t>https://grantcue.com/foundations/the-neall-family-charitable-foundation-c-o-thompson-greenspon-541924107</t>
        </is>
      </c>
    </row>
    <row r="3088">
      <c r="A3088">
        <f>IF($E3088=$E3087,$A3087+1,1)</f>
        <v/>
      </c>
      <c r="B3088" t="inlineStr">
        <is>
          <t>HALL FAMILY FOUNDATION</t>
        </is>
      </c>
      <c r="C3088" t="inlineStr">
        <is>
          <t>85-2271608</t>
        </is>
      </c>
      <c r="D3088" t="inlineStr">
        <is>
          <t>Virginia</t>
        </is>
      </c>
      <c r="E3088" t="inlineStr">
        <is>
          <t>VA</t>
        </is>
      </c>
      <c r="F3088" t="n">
        <v>2025</v>
      </c>
      <c r="G3088" t="n">
        <v>2</v>
      </c>
      <c r="H3088" s="13" t="n">
        <v>1260572</v>
      </c>
      <c r="I3088" s="12" t="n">
        <v>12</v>
      </c>
      <c r="J3088" s="13" t="n">
        <v>62500</v>
      </c>
      <c r="K3088" s="13">
        <f>IFERROR($H3088/$I3088,"")</f>
        <v/>
      </c>
      <c r="L3088" s="13" t="n">
        <v>400272</v>
      </c>
      <c r="M3088" t="inlineStr">
        <is>
          <t>MD, OR, NY</t>
        </is>
      </c>
      <c r="N3088" t="inlineStr">
        <is>
          <t>No</t>
        </is>
      </c>
      <c r="O3088" t="inlineStr">
        <is>
          <t>Not stated</t>
        </is>
      </c>
      <c r="Q3088" s="9" t="inlineStr">
        <is>
          <t>https://grantcue.com/foundations/hall-family-foundation-c-o-marianne-hellauer-852271608</t>
        </is>
      </c>
    </row>
    <row r="3089">
      <c r="A3089">
        <f>IF($E3089=$E3088,$A3088+1,1)</f>
        <v/>
      </c>
      <c r="B3089" t="inlineStr">
        <is>
          <t>SELLIER FAMILY FOUNDATION</t>
        </is>
      </c>
      <c r="C3089" t="inlineStr">
        <is>
          <t>27-2765823</t>
        </is>
      </c>
      <c r="D3089" t="inlineStr">
        <is>
          <t>Virginia</t>
        </is>
      </c>
      <c r="E3089" t="inlineStr">
        <is>
          <t>VA</t>
        </is>
      </c>
      <c r="F3089" t="n">
        <v>2025</v>
      </c>
      <c r="G3089" t="n">
        <v>2</v>
      </c>
      <c r="H3089" s="13" t="n">
        <v>1249500</v>
      </c>
      <c r="I3089" s="12" t="n">
        <v>20</v>
      </c>
      <c r="J3089" s="13" t="n">
        <v>39000</v>
      </c>
      <c r="K3089" s="13">
        <f>IFERROR($H3089/$I3089,"")</f>
        <v/>
      </c>
      <c r="L3089" s="13" t="n">
        <v>250000</v>
      </c>
      <c r="M3089" t="inlineStr">
        <is>
          <t>MD, DC, NC</t>
        </is>
      </c>
      <c r="N3089" t="inlineStr">
        <is>
          <t>No</t>
        </is>
      </c>
      <c r="O3089" t="inlineStr">
        <is>
          <t>Not stated</t>
        </is>
      </c>
      <c r="Q3089" s="9" t="inlineStr">
        <is>
          <t>https://grantcue.com/foundations/sellier-family-foundation-272765823</t>
        </is>
      </c>
    </row>
    <row r="3090">
      <c r="A3090">
        <f>IF($E3090=$E3089,$A3089+1,1)</f>
        <v/>
      </c>
      <c r="B3090" t="inlineStr">
        <is>
          <t>CAMPBELL FAMILY FOUNDATION</t>
        </is>
      </c>
      <c r="C3090" t="inlineStr">
        <is>
          <t>27-5135012</t>
        </is>
      </c>
      <c r="D3090" t="inlineStr">
        <is>
          <t>Virginia</t>
        </is>
      </c>
      <c r="E3090" t="inlineStr">
        <is>
          <t>VA</t>
        </is>
      </c>
      <c r="F3090" t="n">
        <v>2025</v>
      </c>
      <c r="G3090" t="n">
        <v>2</v>
      </c>
      <c r="H3090" s="13" t="n">
        <v>1240000</v>
      </c>
      <c r="I3090" s="12" t="n">
        <v>26</v>
      </c>
      <c r="J3090" s="13" t="n">
        <v>25000</v>
      </c>
      <c r="K3090" s="13">
        <f>IFERROR($H3090/$I3090,"")</f>
        <v/>
      </c>
      <c r="L3090" s="13" t="n">
        <v>191000</v>
      </c>
      <c r="M3090" t="inlineStr">
        <is>
          <t>CT, TN, SIMONS TOWN</t>
        </is>
      </c>
      <c r="N3090" t="inlineStr">
        <is>
          <t>No</t>
        </is>
      </c>
      <c r="O3090" t="inlineStr">
        <is>
          <t>Not stated</t>
        </is>
      </c>
      <c r="Q3090" s="9" t="inlineStr">
        <is>
          <t>https://grantcue.com/foundations/campbell-family-foundation-275135012</t>
        </is>
      </c>
    </row>
    <row r="3091">
      <c r="A3091">
        <f>IF($E3091=$E3090,$A3090+1,1)</f>
        <v/>
      </c>
      <c r="B3091" t="inlineStr">
        <is>
          <t>THE HYDE FOUNDATION</t>
        </is>
      </c>
      <c r="C3091" t="inlineStr">
        <is>
          <t>91-1797073</t>
        </is>
      </c>
      <c r="D3091" t="inlineStr">
        <is>
          <t>Virginia</t>
        </is>
      </c>
      <c r="E3091" t="inlineStr">
        <is>
          <t>VA</t>
        </is>
      </c>
      <c r="F3091" t="n">
        <v>2025</v>
      </c>
      <c r="G3091" t="n">
        <v>2</v>
      </c>
      <c r="H3091" s="13" t="n">
        <v>1239000</v>
      </c>
      <c r="I3091" s="12" t="n">
        <v>46</v>
      </c>
      <c r="J3091" s="13" t="n">
        <v>20000</v>
      </c>
      <c r="K3091" s="13">
        <f>IFERROR($H3091/$I3091,"")</f>
        <v/>
      </c>
      <c r="L3091" s="13" t="n">
        <v>100000</v>
      </c>
      <c r="M3091" t="inlineStr">
        <is>
          <t>MD, MA, PA</t>
        </is>
      </c>
      <c r="N3091" t="inlineStr">
        <is>
          <t>No</t>
        </is>
      </c>
      <c r="O3091" t="inlineStr">
        <is>
          <t>Not stated</t>
        </is>
      </c>
      <c r="Q3091" s="9" t="inlineStr">
        <is>
          <t>https://grantcue.com/foundations/the-hyde-foundation-911797073</t>
        </is>
      </c>
    </row>
    <row r="3092">
      <c r="A3092">
        <f>IF($E3092=$E3091,$A3091+1,1)</f>
        <v/>
      </c>
      <c r="B3092" t="inlineStr">
        <is>
          <t>ESTES FOUNDATION</t>
        </is>
      </c>
      <c r="C3092" t="inlineStr">
        <is>
          <t>23-7045252</t>
        </is>
      </c>
      <c r="D3092" t="inlineStr">
        <is>
          <t>Virginia</t>
        </is>
      </c>
      <c r="E3092" t="inlineStr">
        <is>
          <t>VA</t>
        </is>
      </c>
      <c r="F3092" t="n">
        <v>2024</v>
      </c>
      <c r="G3092" t="n">
        <v>1</v>
      </c>
      <c r="H3092" s="13" t="n">
        <v>1207500</v>
      </c>
      <c r="I3092" s="12" t="n">
        <v>57</v>
      </c>
      <c r="J3092" s="13" t="n">
        <v>15000</v>
      </c>
      <c r="K3092" s="13">
        <f>IFERROR($H3092/$I3092,"")</f>
        <v/>
      </c>
      <c r="L3092" s="13" t="n">
        <v>325000</v>
      </c>
      <c r="M3092" t="inlineStr">
        <is>
          <t>MD, CA, TN</t>
        </is>
      </c>
      <c r="N3092" t="inlineStr">
        <is>
          <t>No</t>
        </is>
      </c>
      <c r="O3092" t="inlineStr">
        <is>
          <t>Not stated</t>
        </is>
      </c>
      <c r="Q3092" s="9" t="inlineStr">
        <is>
          <t>https://grantcue.com/foundations/estes-foundation-co-matthew-breidenbach-pitcairn-237045252</t>
        </is>
      </c>
    </row>
    <row r="3093">
      <c r="A3093">
        <f>IF($E3093=$E3092,$A3092+1,1)</f>
        <v/>
      </c>
      <c r="B3093" t="inlineStr">
        <is>
          <t>The Percy Fund</t>
        </is>
      </c>
      <c r="C3093" t="inlineStr">
        <is>
          <t>23-2664951</t>
        </is>
      </c>
      <c r="D3093" t="inlineStr">
        <is>
          <t>Virginia</t>
        </is>
      </c>
      <c r="E3093" t="inlineStr">
        <is>
          <t>VA</t>
        </is>
      </c>
      <c r="F3093" t="n">
        <v>2025</v>
      </c>
      <c r="G3093" t="n">
        <v>2</v>
      </c>
      <c r="H3093" s="13" t="n">
        <v>1195000</v>
      </c>
      <c r="I3093" s="12" t="n">
        <v>35</v>
      </c>
      <c r="J3093" s="13" t="n">
        <v>35000</v>
      </c>
      <c r="K3093" s="13">
        <f>IFERROR($H3093/$I3093,"")</f>
        <v/>
      </c>
      <c r="L3093" s="13" t="n">
        <v>80000</v>
      </c>
      <c r="M3093" t="inlineStr">
        <is>
          <t>DC, CA, PA</t>
        </is>
      </c>
      <c r="N3093" t="inlineStr">
        <is>
          <t>No</t>
        </is>
      </c>
      <c r="O3093" t="inlineStr">
        <is>
          <t>Not stated</t>
        </is>
      </c>
      <c r="Q3093" s="9" t="inlineStr">
        <is>
          <t>https://grantcue.com/foundations/the-percy-fund-232664951</t>
        </is>
      </c>
    </row>
    <row r="3094">
      <c r="A3094">
        <f>IF($E3094=$E3093,$A3093+1,1)</f>
        <v/>
      </c>
      <c r="B3094" t="inlineStr">
        <is>
          <t>THE ARMSTRONG FOUNDATION</t>
        </is>
      </c>
      <c r="C3094" t="inlineStr">
        <is>
          <t>75-6003209</t>
        </is>
      </c>
      <c r="D3094" t="inlineStr">
        <is>
          <t>Virginia</t>
        </is>
      </c>
      <c r="E3094" t="inlineStr">
        <is>
          <t>VA</t>
        </is>
      </c>
      <c r="F3094" t="n">
        <v>2024</v>
      </c>
      <c r="G3094" t="n">
        <v>1</v>
      </c>
      <c r="H3094" s="13" t="n">
        <v>1191140</v>
      </c>
      <c r="I3094" s="12" t="n">
        <v>62</v>
      </c>
      <c r="J3094" s="13" t="n">
        <v>17500</v>
      </c>
      <c r="K3094" s="13">
        <f>IFERROR($H3094/$I3094,"")</f>
        <v/>
      </c>
      <c r="L3094" s="13" t="n">
        <v>45000</v>
      </c>
      <c r="M3094" t="inlineStr">
        <is>
          <t>DC, CA, TX</t>
        </is>
      </c>
      <c r="N3094" t="inlineStr">
        <is>
          <t>Yes</t>
        </is>
      </c>
      <c r="O3094" t="inlineStr">
        <is>
          <t>Yes</t>
        </is>
      </c>
      <c r="P3094" s="9" t="inlineStr">
        <is>
          <t>https://www.armstrongfdn.org/</t>
        </is>
      </c>
      <c r="Q3094" s="9" t="inlineStr">
        <is>
          <t>https://grantcue.com/foundations/the-armstrong-foundation-756003209</t>
        </is>
      </c>
    </row>
    <row r="3095">
      <c r="A3095">
        <f>IF($E3095=$E3094,$A3094+1,1)</f>
        <v/>
      </c>
      <c r="B3095" t="inlineStr">
        <is>
          <t>RICK AND SUSAN GOINGS FOUNDATION</t>
        </is>
      </c>
      <c r="C3095" t="inlineStr">
        <is>
          <t>26-0769554</t>
        </is>
      </c>
      <c r="D3095" t="inlineStr">
        <is>
          <t>Virginia</t>
        </is>
      </c>
      <c r="E3095" t="inlineStr">
        <is>
          <t>VA</t>
        </is>
      </c>
      <c r="F3095" t="n">
        <v>2024</v>
      </c>
      <c r="G3095" t="n">
        <v>1</v>
      </c>
      <c r="H3095" s="13" t="n">
        <v>1189428</v>
      </c>
      <c r="I3095" s="12" t="n">
        <v>33</v>
      </c>
      <c r="J3095" s="13" t="n">
        <v>10000</v>
      </c>
      <c r="K3095" s="13">
        <f>IFERROR($H3095/$I3095,"")</f>
        <v/>
      </c>
      <c r="L3095" s="13" t="n">
        <v>429270</v>
      </c>
      <c r="M3095" t="inlineStr">
        <is>
          <t>NY, FL, CT</t>
        </is>
      </c>
      <c r="N3095" t="inlineStr">
        <is>
          <t>No</t>
        </is>
      </c>
      <c r="O3095" t="inlineStr">
        <is>
          <t>Not stated</t>
        </is>
      </c>
      <c r="Q3095" s="9" t="inlineStr">
        <is>
          <t>https://grantcue.com/foundations/rick-and-susan-goings-foundation-c-o-bessemer-trust-company-na-260769554</t>
        </is>
      </c>
    </row>
    <row r="3096">
      <c r="A3096">
        <f>IF($E3096=$E3095,$A3095+1,1)</f>
        <v/>
      </c>
      <c r="B3096" t="inlineStr">
        <is>
          <t>SHELTON H SHORT JR TRUST</t>
        </is>
      </c>
      <c r="C3096" t="inlineStr">
        <is>
          <t>54-6140127</t>
        </is>
      </c>
      <c r="D3096" t="inlineStr">
        <is>
          <t>Virginia</t>
        </is>
      </c>
      <c r="E3096" t="inlineStr">
        <is>
          <t>VA</t>
        </is>
      </c>
      <c r="F3096" t="n">
        <v>2024</v>
      </c>
      <c r="G3096" t="n">
        <v>1</v>
      </c>
      <c r="H3096" s="13" t="n">
        <v>1172500</v>
      </c>
      <c r="I3096" s="12" t="n">
        <v>68</v>
      </c>
      <c r="J3096" s="13" t="n">
        <v>15000</v>
      </c>
      <c r="K3096" s="13">
        <f>IFERROR($H3096/$I3096,"")</f>
        <v/>
      </c>
      <c r="L3096" s="13" t="n">
        <v>50000</v>
      </c>
      <c r="M3096" t="inlineStr">
        <is>
          <t>PA, GA</t>
        </is>
      </c>
      <c r="N3096" t="inlineStr">
        <is>
          <t>Yes</t>
        </is>
      </c>
      <c r="O3096" t="inlineStr">
        <is>
          <t>Yes</t>
        </is>
      </c>
      <c r="Q3096" s="9" t="inlineStr">
        <is>
          <t>https://grantcue.com/foundations/shelton-h-short-jr-trust-546140127</t>
        </is>
      </c>
    </row>
    <row r="3097">
      <c r="A3097">
        <f>IF($E3097=$E3096,$A3096+1,1)</f>
        <v/>
      </c>
      <c r="B3097" t="inlineStr">
        <is>
          <t>THE SCHIFF FOUNDATION INCORPORATED</t>
        </is>
      </c>
      <c r="C3097" t="inlineStr">
        <is>
          <t>36-3485274</t>
        </is>
      </c>
      <c r="D3097" t="inlineStr">
        <is>
          <t>Virginia</t>
        </is>
      </c>
      <c r="E3097" t="inlineStr">
        <is>
          <t>VA</t>
        </is>
      </c>
      <c r="F3097" t="n">
        <v>2024</v>
      </c>
      <c r="G3097" t="n">
        <v>1</v>
      </c>
      <c r="H3097" s="13" t="n">
        <v>1166667</v>
      </c>
      <c r="I3097" s="12" t="n">
        <v>10</v>
      </c>
      <c r="J3097" s="13" t="n">
        <v>62500</v>
      </c>
      <c r="K3097" s="13">
        <f>IFERROR($H3097/$I3097,"")</f>
        <v/>
      </c>
      <c r="L3097" s="13" t="n">
        <v>666667</v>
      </c>
      <c r="M3097" t="inlineStr">
        <is>
          <t>IL, NY, MN</t>
        </is>
      </c>
      <c r="N3097" t="inlineStr">
        <is>
          <t>No</t>
        </is>
      </c>
      <c r="O3097" t="inlineStr">
        <is>
          <t>Not stated</t>
        </is>
      </c>
      <c r="Q3097" s="9" t="inlineStr">
        <is>
          <t>https://grantcue.com/foundations/the-schiff-foundation-incorporated-363485274</t>
        </is>
      </c>
    </row>
    <row r="3098">
      <c r="A3098">
        <f>IF($E3098=$E3097,$A3097+1,1)</f>
        <v/>
      </c>
      <c r="B3098" t="inlineStr">
        <is>
          <t>GEORGE AND CAROL OLMSTED FOUNDATION</t>
        </is>
      </c>
      <c r="C3098" t="inlineStr">
        <is>
          <t>54-6049005</t>
        </is>
      </c>
      <c r="D3098" t="inlineStr">
        <is>
          <t>Virginia</t>
        </is>
      </c>
      <c r="E3098" t="inlineStr">
        <is>
          <t>VA</t>
        </is>
      </c>
      <c r="F3098" t="n">
        <v>2024</v>
      </c>
      <c r="G3098" t="n">
        <v>1</v>
      </c>
      <c r="H3098" s="13" t="n">
        <v>1157370</v>
      </c>
      <c r="I3098" s="12" t="n">
        <v>69</v>
      </c>
      <c r="J3098" s="13" t="n">
        <v>14224</v>
      </c>
      <c r="K3098" s="13">
        <f>IFERROR($H3098/$I3098,"")</f>
        <v/>
      </c>
      <c r="L3098" s="13" t="n">
        <v>115000</v>
      </c>
      <c r="M3098" t="inlineStr">
        <is>
          <t>NY, CO, MD</t>
        </is>
      </c>
      <c r="N3098" t="inlineStr">
        <is>
          <t>No</t>
        </is>
      </c>
      <c r="O3098" t="inlineStr">
        <is>
          <t>Not stated</t>
        </is>
      </c>
      <c r="Q3098" s="9" t="inlineStr">
        <is>
          <t>https://grantcue.com/foundations/george-and-carol-olmsted-foundation-546049005</t>
        </is>
      </c>
    </row>
    <row r="3099">
      <c r="A3099">
        <f>IF($E3099=$E3098,$A3098+1,1)</f>
        <v/>
      </c>
      <c r="B3099" t="inlineStr">
        <is>
          <t>The Barcroft Foundation Inc</t>
        </is>
      </c>
      <c r="C3099" t="inlineStr">
        <is>
          <t>92-0818130</t>
        </is>
      </c>
      <c r="D3099" t="inlineStr">
        <is>
          <t>Virginia</t>
        </is>
      </c>
      <c r="E3099" t="inlineStr">
        <is>
          <t>VA</t>
        </is>
      </c>
      <c r="F3099" t="n">
        <v>2025</v>
      </c>
      <c r="G3099" t="n">
        <v>2</v>
      </c>
      <c r="H3099" s="13" t="n">
        <v>1155000</v>
      </c>
      <c r="I3099" s="12" t="n">
        <v>45</v>
      </c>
      <c r="J3099" s="13" t="n">
        <v>20000</v>
      </c>
      <c r="K3099" s="13">
        <f>IFERROR($H3099/$I3099,"")</f>
        <v/>
      </c>
      <c r="L3099" s="13" t="n">
        <v>75000</v>
      </c>
      <c r="M3099" t="inlineStr">
        <is>
          <t>DC, AZ, TX</t>
        </is>
      </c>
      <c r="N3099" t="inlineStr">
        <is>
          <t>No</t>
        </is>
      </c>
      <c r="O3099" t="inlineStr">
        <is>
          <t>Not stated</t>
        </is>
      </c>
      <c r="Q3099" s="9" t="inlineStr">
        <is>
          <t>https://grantcue.com/foundations/the-barcroft-foundation-inc-920818130</t>
        </is>
      </c>
    </row>
    <row r="3100">
      <c r="A3100">
        <f>IF($E3100=$E3099,$A3099+1,1)</f>
        <v/>
      </c>
      <c r="B3100" t="inlineStr">
        <is>
          <t>BROOKFIELD INC</t>
        </is>
      </c>
      <c r="C3100" t="inlineStr">
        <is>
          <t>54-0638415</t>
        </is>
      </c>
      <c r="D3100" t="inlineStr">
        <is>
          <t>Virginia</t>
        </is>
      </c>
      <c r="E3100" t="inlineStr">
        <is>
          <t>VA</t>
        </is>
      </c>
      <c r="F3100" t="n">
        <v>2025</v>
      </c>
      <c r="G3100" t="n">
        <v>2</v>
      </c>
      <c r="H3100" s="13" t="n">
        <v>1150000</v>
      </c>
      <c r="I3100" s="12" t="n">
        <v>21</v>
      </c>
      <c r="J3100" s="13" t="n">
        <v>50000</v>
      </c>
      <c r="K3100" s="13">
        <f>IFERROR($H3100/$I3100,"")</f>
        <v/>
      </c>
      <c r="L3100" s="13" t="n">
        <v>100000</v>
      </c>
      <c r="M3100" t="inlineStr">
        <is>
          <t>GA, MD</t>
        </is>
      </c>
      <c r="N3100" t="inlineStr">
        <is>
          <t>No</t>
        </is>
      </c>
      <c r="O3100" t="inlineStr">
        <is>
          <t>Not stated</t>
        </is>
      </c>
      <c r="Q3100" s="9" t="inlineStr">
        <is>
          <t>https://grantcue.com/foundations/brookfield-inc-c-o-john-walker-williams-mullen-540638415</t>
        </is>
      </c>
    </row>
    <row r="3101">
      <c r="A3101">
        <f>IF($E3101=$E3100,$A3100+1,1)</f>
        <v/>
      </c>
      <c r="B3101" t="inlineStr">
        <is>
          <t>WILLIAM M BACKER FOUNDATION INC</t>
        </is>
      </c>
      <c r="C3101" t="inlineStr">
        <is>
          <t>13-3579157</t>
        </is>
      </c>
      <c r="D3101" t="inlineStr">
        <is>
          <t>Virginia</t>
        </is>
      </c>
      <c r="E3101" t="inlineStr">
        <is>
          <t>VA</t>
        </is>
      </c>
      <c r="F3101" t="n">
        <v>2024</v>
      </c>
      <c r="G3101" t="n">
        <v>2</v>
      </c>
      <c r="H3101" s="13" t="n">
        <v>1149700</v>
      </c>
      <c r="I3101" s="12" t="n">
        <v>104</v>
      </c>
      <c r="J3101" s="13" t="n">
        <v>2500</v>
      </c>
      <c r="K3101" s="13">
        <f>IFERROR($H3101/$I3101,"")</f>
        <v/>
      </c>
      <c r="L3101" s="13" t="n">
        <v>256000</v>
      </c>
      <c r="M3101" t="inlineStr">
        <is>
          <t>DC, KY, NY</t>
        </is>
      </c>
      <c r="N3101" t="inlineStr">
        <is>
          <t>No</t>
        </is>
      </c>
      <c r="O3101" t="inlineStr">
        <is>
          <t>Not stated</t>
        </is>
      </c>
      <c r="Q3101" s="9" t="inlineStr">
        <is>
          <t>https://grantcue.com/foundations/william-m-backer-foundation-inc-133579157</t>
        </is>
      </c>
    </row>
    <row r="3102">
      <c r="A3102">
        <f>IF($E3102=$E3101,$A3101+1,1)</f>
        <v/>
      </c>
      <c r="B3102" t="inlineStr">
        <is>
          <t>CTG FOUNDATION</t>
        </is>
      </c>
      <c r="C3102" t="inlineStr">
        <is>
          <t>83-2694487</t>
        </is>
      </c>
      <c r="D3102" t="inlineStr">
        <is>
          <t>Virginia</t>
        </is>
      </c>
      <c r="E3102" t="inlineStr">
        <is>
          <t>VA</t>
        </is>
      </c>
      <c r="F3102" t="n">
        <v>2025</v>
      </c>
      <c r="G3102" t="n">
        <v>2</v>
      </c>
      <c r="H3102" s="13" t="n">
        <v>1142642</v>
      </c>
      <c r="I3102" s="12" t="n">
        <v>7</v>
      </c>
      <c r="J3102" s="13" t="n">
        <v>72167</v>
      </c>
      <c r="K3102" s="13">
        <f>IFERROR($H3102/$I3102,"")</f>
        <v/>
      </c>
      <c r="L3102" s="13" t="n">
        <v>561900</v>
      </c>
      <c r="M3102" t="inlineStr">
        <is>
          <t>NC, TN</t>
        </is>
      </c>
      <c r="N3102" t="inlineStr">
        <is>
          <t>No</t>
        </is>
      </c>
      <c r="O3102" t="inlineStr">
        <is>
          <t>Not stated</t>
        </is>
      </c>
      <c r="Q3102" s="9" t="inlineStr">
        <is>
          <t>https://grantcue.com/foundations/ctg-foundation-832694487</t>
        </is>
      </c>
    </row>
    <row r="3103">
      <c r="A3103">
        <f>IF($E3103=$E3102,$A3102+1,1)</f>
        <v/>
      </c>
      <c r="B3103" t="inlineStr">
        <is>
          <t>THE DAVENPORT CHARITABLE TRUST UAD 8-13-21</t>
        </is>
      </c>
      <c r="C3103" t="inlineStr">
        <is>
          <t>87-2163052</t>
        </is>
      </c>
      <c r="D3103" t="inlineStr">
        <is>
          <t>Virginia</t>
        </is>
      </c>
      <c r="E3103" t="inlineStr">
        <is>
          <t>VA</t>
        </is>
      </c>
      <c r="F3103" t="n">
        <v>2025</v>
      </c>
      <c r="G3103" t="n">
        <v>2</v>
      </c>
      <c r="H3103" s="13" t="n">
        <v>1131859</v>
      </c>
      <c r="I3103" s="12" t="n">
        <v>13</v>
      </c>
      <c r="J3103" s="13" t="n">
        <v>81829</v>
      </c>
      <c r="K3103" s="13">
        <f>IFERROR($H3103/$I3103,"")</f>
        <v/>
      </c>
      <c r="L3103" s="13" t="n">
        <v>201350</v>
      </c>
      <c r="N3103" t="inlineStr">
        <is>
          <t>No</t>
        </is>
      </c>
      <c r="O3103" t="inlineStr">
        <is>
          <t>Not stated</t>
        </is>
      </c>
      <c r="Q3103" s="9" t="inlineStr">
        <is>
          <t>https://grantcue.com/foundations/the-davenport-charitable-trust-uad-8-13-21-872163052</t>
        </is>
      </c>
    </row>
    <row r="3104">
      <c r="A3104">
        <f>IF($E3104=$E3103,$A3103+1,1)</f>
        <v/>
      </c>
      <c r="B3104" t="inlineStr">
        <is>
          <t>CHANGING OUR TOMORROWS</t>
        </is>
      </c>
      <c r="C3104" t="inlineStr">
        <is>
          <t>46-5564443</t>
        </is>
      </c>
      <c r="D3104" t="inlineStr">
        <is>
          <t>Virginia</t>
        </is>
      </c>
      <c r="E3104" t="inlineStr">
        <is>
          <t>VA</t>
        </is>
      </c>
      <c r="F3104" t="n">
        <v>2025</v>
      </c>
      <c r="G3104" t="n">
        <v>2</v>
      </c>
      <c r="H3104" s="13" t="n">
        <v>1124342</v>
      </c>
      <c r="I3104" s="12" t="n">
        <v>24</v>
      </c>
      <c r="J3104" s="13" t="n">
        <v>20500</v>
      </c>
      <c r="K3104" s="13">
        <f>IFERROR($H3104/$I3104,"")</f>
        <v/>
      </c>
      <c r="L3104" s="13" t="n">
        <v>254203</v>
      </c>
      <c r="M3104" t="inlineStr">
        <is>
          <t>GBARPOLU, PA</t>
        </is>
      </c>
      <c r="N3104" t="inlineStr">
        <is>
          <t>No</t>
        </is>
      </c>
      <c r="O3104" t="inlineStr">
        <is>
          <t>Not stated</t>
        </is>
      </c>
      <c r="Q3104" s="9" t="inlineStr">
        <is>
          <t>https://grantcue.com/foundations/changing-our-tomorrows-465564443</t>
        </is>
      </c>
    </row>
    <row r="3105">
      <c r="A3105">
        <f>IF($E3105=$E3104,$A3104+1,1)</f>
        <v/>
      </c>
      <c r="B3105" t="inlineStr">
        <is>
          <t>THE ROLLER-BOTTIMORE FOUNDATION</t>
        </is>
      </c>
      <c r="C3105" t="inlineStr">
        <is>
          <t>54-1201084</t>
        </is>
      </c>
      <c r="D3105" t="inlineStr">
        <is>
          <t>Virginia</t>
        </is>
      </c>
      <c r="E3105" t="inlineStr">
        <is>
          <t>VA</t>
        </is>
      </c>
      <c r="F3105" t="n">
        <v>2025</v>
      </c>
      <c r="G3105" t="n">
        <v>2</v>
      </c>
      <c r="H3105" s="13" t="n">
        <v>1121500</v>
      </c>
      <c r="I3105" s="12" t="n">
        <v>26</v>
      </c>
      <c r="J3105" s="13" t="n">
        <v>38500</v>
      </c>
      <c r="K3105" s="13">
        <f>IFERROR($H3105/$I3105,"")</f>
        <v/>
      </c>
      <c r="L3105" s="13" t="n">
        <v>84500</v>
      </c>
      <c r="M3105" t="inlineStr">
        <is>
          <t>DC</t>
        </is>
      </c>
      <c r="N3105" t="inlineStr">
        <is>
          <t>Yes</t>
        </is>
      </c>
      <c r="O3105" t="inlineStr">
        <is>
          <t>Yes</t>
        </is>
      </c>
      <c r="Q3105" s="9" t="inlineStr">
        <is>
          <t>https://grantcue.com/foundations/the-roller-bottimore-foundation-541201084</t>
        </is>
      </c>
    </row>
    <row r="3106">
      <c r="A3106">
        <f>IF($E3106=$E3105,$A3105+1,1)</f>
        <v/>
      </c>
      <c r="B3106" t="inlineStr">
        <is>
          <t>PARK LOOP CHARITABLE FOUNDATION</t>
        </is>
      </c>
      <c r="C3106" t="inlineStr">
        <is>
          <t>82-3589574</t>
        </is>
      </c>
      <c r="D3106" t="inlineStr">
        <is>
          <t>Virginia</t>
        </is>
      </c>
      <c r="E3106" t="inlineStr">
        <is>
          <t>VA</t>
        </is>
      </c>
      <c r="F3106" t="n">
        <v>2024</v>
      </c>
      <c r="G3106" t="n">
        <v>1</v>
      </c>
      <c r="H3106" s="13" t="n">
        <v>1105335</v>
      </c>
      <c r="I3106" s="12" t="n">
        <v>12</v>
      </c>
      <c r="J3106" s="13" t="n">
        <v>35000</v>
      </c>
      <c r="K3106" s="13">
        <f>IFERROR($H3106/$I3106,"")</f>
        <v/>
      </c>
      <c r="L3106" s="13" t="n">
        <v>550000</v>
      </c>
      <c r="M3106" t="inlineStr">
        <is>
          <t>DC, IA, MA</t>
        </is>
      </c>
      <c r="N3106" t="inlineStr">
        <is>
          <t>No</t>
        </is>
      </c>
      <c r="O3106" t="inlineStr">
        <is>
          <t>Not stated</t>
        </is>
      </c>
      <c r="Q3106" s="9" t="inlineStr">
        <is>
          <t>https://grantcue.com/foundations/park-loop-charitable-foundation-823589574</t>
        </is>
      </c>
    </row>
    <row r="3107">
      <c r="A3107">
        <f>IF($E3107=$E3106,$A3106+1,1)</f>
        <v/>
      </c>
      <c r="B3107" t="inlineStr">
        <is>
          <t>Richard G Moench Charitable Trust</t>
        </is>
      </c>
      <c r="C3107" t="inlineStr">
        <is>
          <t>84-6578296</t>
        </is>
      </c>
      <c r="D3107" t="inlineStr">
        <is>
          <t>Virginia</t>
        </is>
      </c>
      <c r="E3107" t="inlineStr">
        <is>
          <t>VA</t>
        </is>
      </c>
      <c r="F3107" t="n">
        <v>2025</v>
      </c>
      <c r="G3107" t="n">
        <v>2</v>
      </c>
      <c r="H3107" s="13" t="n">
        <v>1100000</v>
      </c>
      <c r="I3107" s="12" t="n">
        <v>6</v>
      </c>
      <c r="J3107" s="13" t="n">
        <v>137500</v>
      </c>
      <c r="K3107" s="13">
        <f>IFERROR($H3107/$I3107,"")</f>
        <v/>
      </c>
      <c r="L3107" s="13" t="n">
        <v>275000</v>
      </c>
      <c r="M3107" t="inlineStr">
        <is>
          <t>IN</t>
        </is>
      </c>
      <c r="N3107" t="inlineStr">
        <is>
          <t>No</t>
        </is>
      </c>
      <c r="O3107" t="inlineStr">
        <is>
          <t>Not stated</t>
        </is>
      </c>
      <c r="Q3107" s="9" t="inlineStr">
        <is>
          <t>https://grantcue.com/foundations/richard-g-moench-charitable-trust-846578296</t>
        </is>
      </c>
    </row>
    <row r="3108">
      <c r="A3108">
        <f>IF($E3108=$E3107,$A3107+1,1)</f>
        <v/>
      </c>
      <c r="B3108" t="inlineStr">
        <is>
          <t>TWIN COUNTY COMMUNITY FOUNDATION</t>
        </is>
      </c>
      <c r="C3108" t="inlineStr">
        <is>
          <t>54-1593923</t>
        </is>
      </c>
      <c r="D3108" t="inlineStr">
        <is>
          <t>Virginia</t>
        </is>
      </c>
      <c r="E3108" t="inlineStr">
        <is>
          <t>VA</t>
        </is>
      </c>
      <c r="F3108" t="n">
        <v>2024</v>
      </c>
      <c r="G3108" t="n">
        <v>2</v>
      </c>
      <c r="H3108" s="13" t="n">
        <v>1099888</v>
      </c>
      <c r="I3108" s="12" t="n">
        <v>49</v>
      </c>
      <c r="J3108" s="13" t="n">
        <v>10000</v>
      </c>
      <c r="K3108" s="13">
        <f>IFERROR($H3108/$I3108,"")</f>
        <v/>
      </c>
      <c r="L3108" s="13" t="n">
        <v>221000</v>
      </c>
      <c r="M3108" t="inlineStr">
        <is>
          <t>MN</t>
        </is>
      </c>
      <c r="N3108" t="inlineStr">
        <is>
          <t>No</t>
        </is>
      </c>
      <c r="O3108" t="inlineStr">
        <is>
          <t>Not stated</t>
        </is>
      </c>
      <c r="Q3108" s="9" t="inlineStr">
        <is>
          <t>https://grantcue.com/foundations/twin-county-community-foundation-541593923</t>
        </is>
      </c>
    </row>
    <row r="3109">
      <c r="A3109">
        <f>IF($E3109=$E3108,$A3108+1,1)</f>
        <v/>
      </c>
      <c r="B3109" t="inlineStr">
        <is>
          <t>THE CHARLES FUND INC</t>
        </is>
      </c>
      <c r="C3109" t="inlineStr">
        <is>
          <t>16-8064401</t>
        </is>
      </c>
      <c r="D3109" t="inlineStr">
        <is>
          <t>Virginia</t>
        </is>
      </c>
      <c r="E3109" t="inlineStr">
        <is>
          <t>VA</t>
        </is>
      </c>
      <c r="F3109" t="n">
        <v>2025</v>
      </c>
      <c r="G3109" t="n">
        <v>2</v>
      </c>
      <c r="H3109" s="13" t="n">
        <v>1085500</v>
      </c>
      <c r="I3109" s="12" t="n">
        <v>161</v>
      </c>
      <c r="J3109" s="13" t="n">
        <v>500</v>
      </c>
      <c r="K3109" s="13">
        <f>IFERROR($H3109/$I3109,"")</f>
        <v/>
      </c>
      <c r="L3109" s="13" t="n">
        <v>65000</v>
      </c>
      <c r="M3109" t="inlineStr">
        <is>
          <t>NY, NJ</t>
        </is>
      </c>
      <c r="N3109" t="inlineStr">
        <is>
          <t>Yes</t>
        </is>
      </c>
      <c r="O3109" t="inlineStr">
        <is>
          <t>Not stated</t>
        </is>
      </c>
      <c r="Q3109" s="9" t="inlineStr">
        <is>
          <t>https://grantcue.com/foundations/the-charles-fund-inc-168064401</t>
        </is>
      </c>
    </row>
    <row r="3110">
      <c r="A3110">
        <f>IF($E3110=$E3109,$A3109+1,1)</f>
        <v/>
      </c>
      <c r="B3110" t="inlineStr">
        <is>
          <t>The Lucille and Bruce Lambert Charitable Foundation Inc</t>
        </is>
      </c>
      <c r="C3110" t="inlineStr">
        <is>
          <t>54-1898273</t>
        </is>
      </c>
      <c r="D3110" t="inlineStr">
        <is>
          <t>Virginia</t>
        </is>
      </c>
      <c r="E3110" t="inlineStr">
        <is>
          <t>VA</t>
        </is>
      </c>
      <c r="F3110" t="n">
        <v>2024</v>
      </c>
      <c r="G3110" t="n">
        <v>1</v>
      </c>
      <c r="H3110" s="13" t="n">
        <v>1077500</v>
      </c>
      <c r="I3110" s="12" t="n">
        <v>32</v>
      </c>
      <c r="J3110" s="13" t="n">
        <v>13750</v>
      </c>
      <c r="K3110" s="13">
        <f>IFERROR($H3110/$I3110,"")</f>
        <v/>
      </c>
      <c r="L3110" s="13" t="n">
        <v>300000</v>
      </c>
      <c r="M3110" t="inlineStr">
        <is>
          <t>MO, AL, SC</t>
        </is>
      </c>
      <c r="N3110" t="inlineStr">
        <is>
          <t>Yes</t>
        </is>
      </c>
      <c r="O3110" t="inlineStr">
        <is>
          <t>Not stated</t>
        </is>
      </c>
      <c r="Q3110" s="9" t="inlineStr">
        <is>
          <t>https://grantcue.com/foundations/the-lucille-and-bruce-lambert-charitable-foundation-inc-541898273</t>
        </is>
      </c>
    </row>
    <row r="3111">
      <c r="A3111">
        <f>IF($E3111=$E3110,$A3110+1,1)</f>
        <v/>
      </c>
      <c r="B3111" t="inlineStr">
        <is>
          <t>GEISMAR FAMILY FOUNDATION</t>
        </is>
      </c>
      <c r="C3111" t="inlineStr">
        <is>
          <t>26-3934845</t>
        </is>
      </c>
      <c r="D3111" t="inlineStr">
        <is>
          <t>Virginia</t>
        </is>
      </c>
      <c r="E3111" t="inlineStr">
        <is>
          <t>VA</t>
        </is>
      </c>
      <c r="F3111" t="n">
        <v>2025</v>
      </c>
      <c r="G3111" t="n">
        <v>2</v>
      </c>
      <c r="H3111" s="13" t="n">
        <v>1066960</v>
      </c>
      <c r="I3111" s="12" t="n">
        <v>17</v>
      </c>
      <c r="J3111" s="13" t="n">
        <v>60000</v>
      </c>
      <c r="K3111" s="13">
        <f>IFERROR($H3111/$I3111,"")</f>
        <v/>
      </c>
      <c r="L3111" s="13" t="n">
        <v>150000</v>
      </c>
      <c r="M3111" t="inlineStr">
        <is>
          <t>IA, MO</t>
        </is>
      </c>
      <c r="N3111" t="inlineStr">
        <is>
          <t>No</t>
        </is>
      </c>
      <c r="O3111" t="inlineStr">
        <is>
          <t>Not stated</t>
        </is>
      </c>
      <c r="Q3111" s="9" t="inlineStr">
        <is>
          <t>https://grantcue.com/foundations/geismar-family-foundation-263934845</t>
        </is>
      </c>
    </row>
    <row r="3112">
      <c r="A3112">
        <f>IF($E3112=$E3111,$A3111+1,1)</f>
        <v/>
      </c>
      <c r="B3112" t="inlineStr">
        <is>
          <t>The William E Jackson Foundation</t>
        </is>
      </c>
      <c r="C3112" t="inlineStr">
        <is>
          <t>84-1524378</t>
        </is>
      </c>
      <c r="D3112" t="inlineStr">
        <is>
          <t>Virginia</t>
        </is>
      </c>
      <c r="E3112" t="inlineStr">
        <is>
          <t>VA</t>
        </is>
      </c>
      <c r="F3112" t="n">
        <v>2024</v>
      </c>
      <c r="G3112" t="n">
        <v>1</v>
      </c>
      <c r="H3112" s="13" t="n">
        <v>1057000</v>
      </c>
      <c r="I3112" s="12" t="n">
        <v>11</v>
      </c>
      <c r="J3112" s="13" t="n">
        <v>50000</v>
      </c>
      <c r="K3112" s="13">
        <f>IFERROR($H3112/$I3112,"")</f>
        <v/>
      </c>
      <c r="L3112" s="13" t="n">
        <v>360000</v>
      </c>
      <c r="M3112" t="inlineStr">
        <is>
          <t>CO, NY, MA</t>
        </is>
      </c>
      <c r="N3112" t="inlineStr">
        <is>
          <t>No</t>
        </is>
      </c>
      <c r="O3112" t="inlineStr">
        <is>
          <t>Not stated</t>
        </is>
      </c>
      <c r="Q3112" s="9" t="inlineStr">
        <is>
          <t>https://grantcue.com/foundations/the-william-e-jackson-foundation-841524378</t>
        </is>
      </c>
    </row>
    <row r="3113">
      <c r="A3113">
        <f>IF($E3113=$E3112,$A3112+1,1)</f>
        <v/>
      </c>
      <c r="B3113" t="inlineStr">
        <is>
          <t>W RUSSELL AND NORMA RAMSEY FOUNDATION INC</t>
        </is>
      </c>
      <c r="C3113" t="inlineStr">
        <is>
          <t>52-1853713</t>
        </is>
      </c>
      <c r="D3113" t="inlineStr">
        <is>
          <t>Virginia</t>
        </is>
      </c>
      <c r="E3113" t="inlineStr">
        <is>
          <t>VA</t>
        </is>
      </c>
      <c r="F3113" t="n">
        <v>2024</v>
      </c>
      <c r="G3113" t="n">
        <v>2</v>
      </c>
      <c r="H3113" s="13" t="n">
        <v>1047000</v>
      </c>
      <c r="I3113" s="12" t="n">
        <v>34</v>
      </c>
      <c r="J3113" s="13" t="n">
        <v>10000</v>
      </c>
      <c r="K3113" s="13">
        <f>IFERROR($H3113/$I3113,"")</f>
        <v/>
      </c>
      <c r="L3113" s="13" t="n">
        <v>500000</v>
      </c>
      <c r="M3113" t="inlineStr">
        <is>
          <t>NY, DC, MD</t>
        </is>
      </c>
      <c r="N3113" t="inlineStr">
        <is>
          <t>No</t>
        </is>
      </c>
      <c r="O3113" t="inlineStr">
        <is>
          <t>Not stated</t>
        </is>
      </c>
      <c r="Q3113" s="9" t="inlineStr">
        <is>
          <t>https://grantcue.com/foundations/w-russell-and-norma-ramsey-foundation-inc-521853713</t>
        </is>
      </c>
    </row>
    <row r="3114">
      <c r="A3114">
        <f>IF($E3114=$E3113,$A3113+1,1)</f>
        <v/>
      </c>
      <c r="B3114" t="inlineStr">
        <is>
          <t>THE PHILIP AND IRENE TOLL GAGE FOUNDATION</t>
        </is>
      </c>
      <c r="C3114" t="inlineStr">
        <is>
          <t>58-1727394</t>
        </is>
      </c>
      <c r="D3114" t="inlineStr">
        <is>
          <t>Virginia</t>
        </is>
      </c>
      <c r="E3114" t="inlineStr">
        <is>
          <t>VA</t>
        </is>
      </c>
      <c r="F3114" t="n">
        <v>2024</v>
      </c>
      <c r="G3114" t="n">
        <v>2</v>
      </c>
      <c r="H3114" s="13" t="n">
        <v>1046000</v>
      </c>
      <c r="I3114" s="12" t="n">
        <v>26</v>
      </c>
      <c r="J3114" s="13" t="n">
        <v>9000</v>
      </c>
      <c r="K3114" s="13">
        <f>IFERROR($H3114/$I3114,"")</f>
        <v/>
      </c>
      <c r="L3114" s="13" t="n">
        <v>433500</v>
      </c>
      <c r="M3114" t="inlineStr">
        <is>
          <t>NY, WI, LONDON</t>
        </is>
      </c>
      <c r="N3114" t="inlineStr">
        <is>
          <t>No</t>
        </is>
      </c>
      <c r="O3114" t="inlineStr">
        <is>
          <t>Not stated</t>
        </is>
      </c>
      <c r="Q3114" s="9" t="inlineStr">
        <is>
          <t>https://grantcue.com/foundations/the-philip-and-irene-toll-gage-foundation-581727394</t>
        </is>
      </c>
    </row>
    <row r="3115">
      <c r="A3115">
        <f>IF($E3115=$E3114,$A3114+1,1)</f>
        <v/>
      </c>
      <c r="B3115" t="inlineStr">
        <is>
          <t>WALTON &amp; ADA THOMPSON CHARITABLE FOUNDAT</t>
        </is>
      </c>
      <c r="C3115" t="inlineStr">
        <is>
          <t>88-3623706</t>
        </is>
      </c>
      <c r="D3115" t="inlineStr">
        <is>
          <t>Virginia</t>
        </is>
      </c>
      <c r="E3115" t="inlineStr">
        <is>
          <t>VA</t>
        </is>
      </c>
      <c r="F3115" t="n">
        <v>2024</v>
      </c>
      <c r="G3115" t="n">
        <v>1</v>
      </c>
      <c r="H3115" s="13" t="n">
        <v>1046000</v>
      </c>
      <c r="I3115" s="12" t="n">
        <v>8</v>
      </c>
      <c r="J3115" s="13" t="n">
        <v>100000</v>
      </c>
      <c r="K3115" s="13">
        <f>IFERROR($H3115/$I3115,"")</f>
        <v/>
      </c>
      <c r="L3115" s="13" t="n">
        <v>306000</v>
      </c>
      <c r="N3115" t="inlineStr">
        <is>
          <t>Yes</t>
        </is>
      </c>
      <c r="O3115" t="inlineStr">
        <is>
          <t>Not stated</t>
        </is>
      </c>
      <c r="Q3115" s="9" t="inlineStr">
        <is>
          <t>https://grantcue.com/foundations/walton-and-ada-thompson-charitable-foundat-883623706</t>
        </is>
      </c>
    </row>
    <row r="3116">
      <c r="A3116">
        <f>IF($E3116=$E3115,$A3115+1,1)</f>
        <v/>
      </c>
      <c r="B3116" t="inlineStr">
        <is>
          <t>ANNE M CABANISS CHARITABLE TRUST</t>
        </is>
      </c>
      <c r="C3116" t="inlineStr">
        <is>
          <t>83-6177415</t>
        </is>
      </c>
      <c r="D3116" t="inlineStr">
        <is>
          <t>Virginia</t>
        </is>
      </c>
      <c r="E3116" t="inlineStr">
        <is>
          <t>VA</t>
        </is>
      </c>
      <c r="F3116" t="n">
        <v>2025</v>
      </c>
      <c r="G3116" t="n">
        <v>2</v>
      </c>
      <c r="H3116" s="13" t="n">
        <v>1035000</v>
      </c>
      <c r="I3116" s="12" t="n">
        <v>23</v>
      </c>
      <c r="J3116" s="13" t="n">
        <v>50000</v>
      </c>
      <c r="K3116" s="13">
        <f>IFERROR($H3116/$I3116,"")</f>
        <v/>
      </c>
      <c r="L3116" s="13" t="n">
        <v>100000</v>
      </c>
      <c r="M3116" t="inlineStr">
        <is>
          <t>DC, NJ, AL</t>
        </is>
      </c>
      <c r="N3116" t="inlineStr">
        <is>
          <t>No</t>
        </is>
      </c>
      <c r="O3116" t="inlineStr">
        <is>
          <t>Not stated</t>
        </is>
      </c>
      <c r="Q3116" s="9" t="inlineStr">
        <is>
          <t>https://grantcue.com/foundations/anne-m-cabaniss-charitable-trust-c-o-wells-fargo-bank-na-836177415</t>
        </is>
      </c>
    </row>
    <row r="3117">
      <c r="A3117">
        <f>IF($E3117=$E3116,$A3116+1,1)</f>
        <v/>
      </c>
      <c r="B3117" t="inlineStr">
        <is>
          <t>SUNBRIDGE FOUNDATION</t>
        </is>
      </c>
      <c r="C3117" t="inlineStr">
        <is>
          <t>91-2080918</t>
        </is>
      </c>
      <c r="D3117" t="inlineStr">
        <is>
          <t>Virginia</t>
        </is>
      </c>
      <c r="E3117" t="inlineStr">
        <is>
          <t>VA</t>
        </is>
      </c>
      <c r="F3117" t="n">
        <v>2024</v>
      </c>
      <c r="G3117" t="n">
        <v>1</v>
      </c>
      <c r="H3117" s="13" t="n">
        <v>1035000</v>
      </c>
      <c r="I3117" s="12" t="n">
        <v>24</v>
      </c>
      <c r="J3117" s="13" t="n">
        <v>12500</v>
      </c>
      <c r="K3117" s="13">
        <f>IFERROR($H3117/$I3117,"")</f>
        <v/>
      </c>
      <c r="L3117" s="13" t="n">
        <v>250000</v>
      </c>
      <c r="M3117" t="inlineStr">
        <is>
          <t>GA, NY, CA</t>
        </is>
      </c>
      <c r="N3117" t="inlineStr">
        <is>
          <t>No</t>
        </is>
      </c>
      <c r="O3117" t="inlineStr">
        <is>
          <t>Not stated</t>
        </is>
      </c>
      <c r="Q3117" s="9" t="inlineStr">
        <is>
          <t>https://grantcue.com/foundations/sunbridge-foundation-912080918</t>
        </is>
      </c>
    </row>
    <row r="3118">
      <c r="A3118">
        <f>IF($E3118=$E3117,$A3117+1,1)</f>
        <v/>
      </c>
      <c r="B3118" t="inlineStr">
        <is>
          <t>SCOTT A &amp; PHYLLIS P CRABTREE FAMILY FOUNDATION INC</t>
        </is>
      </c>
      <c r="C3118" t="inlineStr">
        <is>
          <t>83-2666950</t>
        </is>
      </c>
      <c r="D3118" t="inlineStr">
        <is>
          <t>Virginia</t>
        </is>
      </c>
      <c r="E3118" t="inlineStr">
        <is>
          <t>VA</t>
        </is>
      </c>
      <c r="F3118" t="n">
        <v>2025</v>
      </c>
      <c r="G3118" t="n">
        <v>2</v>
      </c>
      <c r="H3118" s="13" t="n">
        <v>1016319</v>
      </c>
      <c r="I3118" s="12" t="n">
        <v>126</v>
      </c>
      <c r="J3118" s="13" t="n">
        <v>5000</v>
      </c>
      <c r="K3118" s="13">
        <f>IFERROR($H3118/$I3118,"")</f>
        <v/>
      </c>
      <c r="L3118" s="13" t="n">
        <v>69500</v>
      </c>
      <c r="M3118" t="inlineStr">
        <is>
          <t>NC, MD, TX</t>
        </is>
      </c>
      <c r="N3118" t="inlineStr">
        <is>
          <t>No</t>
        </is>
      </c>
      <c r="O3118" t="inlineStr">
        <is>
          <t>Not stated</t>
        </is>
      </c>
      <c r="Q3118" s="9" t="inlineStr">
        <is>
          <t>https://grantcue.com/foundations/scott-a-and-phyllis-p-crabtree-family-foundation-inc-832666950</t>
        </is>
      </c>
    </row>
    <row r="3119">
      <c r="A3119">
        <f>IF($E3119=$E3118,$A3118+1,1)</f>
        <v/>
      </c>
      <c r="B3119" t="inlineStr">
        <is>
          <t>THE THIEL FOUNDATION</t>
        </is>
      </c>
      <c r="C3119" t="inlineStr">
        <is>
          <t>20-3846597</t>
        </is>
      </c>
      <c r="D3119" t="inlineStr">
        <is>
          <t>Virginia</t>
        </is>
      </c>
      <c r="E3119" t="inlineStr">
        <is>
          <t>VA</t>
        </is>
      </c>
      <c r="F3119" t="n">
        <v>2024</v>
      </c>
      <c r="G3119" t="n">
        <v>1</v>
      </c>
      <c r="H3119" s="13" t="n">
        <v>1012338</v>
      </c>
      <c r="I3119" s="12" t="n">
        <v>12</v>
      </c>
      <c r="J3119" s="13" t="n">
        <v>64000</v>
      </c>
      <c r="K3119" s="13">
        <f>IFERROR($H3119/$I3119,"")</f>
        <v/>
      </c>
      <c r="L3119" s="13" t="n">
        <v>426775</v>
      </c>
      <c r="M3119" t="inlineStr">
        <is>
          <t>IL, CA, GA</t>
        </is>
      </c>
      <c r="N3119" t="inlineStr">
        <is>
          <t>No</t>
        </is>
      </c>
      <c r="O3119" t="inlineStr">
        <is>
          <t>Not stated</t>
        </is>
      </c>
      <c r="Q3119" s="9" t="inlineStr">
        <is>
          <t>https://grantcue.com/foundations/the-thiel-foundation-203846597</t>
        </is>
      </c>
    </row>
    <row r="3120">
      <c r="A3120">
        <f>IF($E3120=$E3119,$A3119+1,1)</f>
        <v/>
      </c>
      <c r="B3120" t="inlineStr">
        <is>
          <t>GEORGE VERLANDER &amp; CORNELIA M VERLANDER FOUNDATION</t>
        </is>
      </c>
      <c r="C3120" t="inlineStr">
        <is>
          <t>20-0482028</t>
        </is>
      </c>
      <c r="D3120" t="inlineStr">
        <is>
          <t>Virginia</t>
        </is>
      </c>
      <c r="E3120" t="inlineStr">
        <is>
          <t>VA</t>
        </is>
      </c>
      <c r="F3120" t="n">
        <v>2025</v>
      </c>
      <c r="G3120" t="n">
        <v>2</v>
      </c>
      <c r="H3120" s="13" t="n">
        <v>1005000</v>
      </c>
      <c r="I3120" s="12" t="n">
        <v>21</v>
      </c>
      <c r="J3120" s="13" t="n">
        <v>10000</v>
      </c>
      <c r="K3120" s="13">
        <f>IFERROR($H3120/$I3120,"")</f>
        <v/>
      </c>
      <c r="L3120" s="13" t="n">
        <v>325000</v>
      </c>
      <c r="M3120" t="inlineStr">
        <is>
          <t>FL, NC</t>
        </is>
      </c>
      <c r="N3120" t="inlineStr">
        <is>
          <t>Yes</t>
        </is>
      </c>
      <c r="O3120" t="inlineStr">
        <is>
          <t>Not stated</t>
        </is>
      </c>
      <c r="Q3120" s="9" t="inlineStr">
        <is>
          <t>https://grantcue.com/foundations/george-verlander-and-cornelia-m-verlander-foundation-200482028</t>
        </is>
      </c>
    </row>
    <row r="3121">
      <c r="A3121">
        <f>IF($E3121=$E3120,$A3120+1,1)</f>
        <v/>
      </c>
      <c r="B3121" t="inlineStr">
        <is>
          <t>THE OPPORTUNITY FOUNDATION</t>
        </is>
      </c>
      <c r="C3121" t="inlineStr">
        <is>
          <t>36-3835681</t>
        </is>
      </c>
      <c r="D3121" t="inlineStr">
        <is>
          <t>Virginia</t>
        </is>
      </c>
      <c r="E3121" t="inlineStr">
        <is>
          <t>VA</t>
        </is>
      </c>
      <c r="F3121" t="n">
        <v>2025</v>
      </c>
      <c r="G3121" t="n">
        <v>2</v>
      </c>
      <c r="H3121" s="13" t="n">
        <v>1004000</v>
      </c>
      <c r="I3121" s="12" t="n">
        <v>8</v>
      </c>
      <c r="J3121" s="13" t="n">
        <v>100500</v>
      </c>
      <c r="K3121" s="13">
        <f>IFERROR($H3121/$I3121,"")</f>
        <v/>
      </c>
      <c r="L3121" s="13" t="n">
        <v>300000</v>
      </c>
      <c r="M3121" t="inlineStr">
        <is>
          <t>DC, NY, NJ</t>
        </is>
      </c>
      <c r="N3121" t="inlineStr">
        <is>
          <t>No</t>
        </is>
      </c>
      <c r="O3121" t="inlineStr">
        <is>
          <t>Not stated</t>
        </is>
      </c>
      <c r="Q3121" s="9" t="inlineStr">
        <is>
          <t>https://grantcue.com/foundations/the-opportunity-foundation-363835681</t>
        </is>
      </c>
    </row>
    <row r="3122">
      <c r="A3122">
        <f>IF($E3122=$E3121,$A3121+1,1)</f>
        <v/>
      </c>
      <c r="B3122" t="inlineStr">
        <is>
          <t>HAZEL RUBY MCQUAIN CHARITABLE TRUST</t>
        </is>
      </c>
      <c r="C3122" t="inlineStr">
        <is>
          <t>34-6899181</t>
        </is>
      </c>
      <c r="D3122" t="inlineStr">
        <is>
          <t>West Virginia</t>
        </is>
      </c>
      <c r="E3122" t="inlineStr">
        <is>
          <t>WV</t>
        </is>
      </c>
      <c r="F3122" t="n">
        <v>2025</v>
      </c>
      <c r="G3122" t="n">
        <v>2</v>
      </c>
      <c r="H3122" s="13" t="n">
        <v>22857984</v>
      </c>
      <c r="I3122" s="12" t="n">
        <v>63</v>
      </c>
      <c r="J3122" s="13" t="n">
        <v>15000</v>
      </c>
      <c r="K3122" s="13">
        <f>IFERROR($H3122/$I3122,"")</f>
        <v/>
      </c>
      <c r="L3122" s="13" t="n">
        <v>5098966</v>
      </c>
      <c r="M3122" t="inlineStr">
        <is>
          <t>IL, LA</t>
        </is>
      </c>
      <c r="N3122" t="inlineStr">
        <is>
          <t>No</t>
        </is>
      </c>
      <c r="O3122" t="inlineStr">
        <is>
          <t>Not stated</t>
        </is>
      </c>
      <c r="Q3122" s="9" t="inlineStr">
        <is>
          <t>https://grantcue.com/foundations/hazel-ruby-mcquain-charitable-trust-346899181</t>
        </is>
      </c>
    </row>
    <row r="3123">
      <c r="A3123">
        <f>IF($E3123=$E3122,$A3122+1,1)</f>
        <v/>
      </c>
      <c r="B3123" t="inlineStr">
        <is>
          <t>CLAUDE WORTHINGTON BENEDUM FOUNDATION</t>
        </is>
      </c>
      <c r="C3123" t="inlineStr">
        <is>
          <t>25-1086799</t>
        </is>
      </c>
      <c r="D3123" t="inlineStr">
        <is>
          <t>West Virginia</t>
        </is>
      </c>
      <c r="E3123" t="inlineStr">
        <is>
          <t>WV</t>
        </is>
      </c>
      <c r="F3123" t="n">
        <v>2024</v>
      </c>
      <c r="G3123" t="n">
        <v>1</v>
      </c>
      <c r="H3123" s="13" t="n">
        <v>13992543</v>
      </c>
      <c r="I3123" s="12" t="n">
        <v>198</v>
      </c>
      <c r="J3123" s="13" t="n">
        <v>75000</v>
      </c>
      <c r="K3123" s="13">
        <f>IFERROR($H3123/$I3123,"")</f>
        <v/>
      </c>
      <c r="L3123" s="13" t="n">
        <v>348000</v>
      </c>
      <c r="M3123" t="inlineStr">
        <is>
          <t>PA, NY, CT</t>
        </is>
      </c>
      <c r="N3123" t="inlineStr">
        <is>
          <t>Yes</t>
        </is>
      </c>
      <c r="O3123" t="inlineStr">
        <is>
          <t>Yes</t>
        </is>
      </c>
      <c r="P3123" s="9" t="inlineStr">
        <is>
          <t>https://www.benedum.org/</t>
        </is>
      </c>
      <c r="Q3123" s="9" t="inlineStr">
        <is>
          <t>https://grantcue.com/foundations/claude-worthington-benedum-foundation-251086799</t>
        </is>
      </c>
    </row>
    <row r="3124">
      <c r="A3124">
        <f>IF($E3124=$E3123,$A3123+1,1)</f>
        <v/>
      </c>
      <c r="B3124" t="inlineStr">
        <is>
          <t>WEST VIRGINIA FIRST FOUNDATION INC</t>
        </is>
      </c>
      <c r="C3124" t="inlineStr">
        <is>
          <t>92-4018392</t>
        </is>
      </c>
      <c r="D3124" t="inlineStr">
        <is>
          <t>West Virginia</t>
        </is>
      </c>
      <c r="E3124" t="inlineStr">
        <is>
          <t>WV</t>
        </is>
      </c>
      <c r="F3124" t="n">
        <v>2024</v>
      </c>
      <c r="G3124" t="n">
        <v>2</v>
      </c>
      <c r="H3124" s="13" t="n">
        <v>8524035</v>
      </c>
      <c r="I3124" s="12" t="n">
        <v>132</v>
      </c>
      <c r="J3124" s="13" t="n">
        <v>48444</v>
      </c>
      <c r="K3124" s="13">
        <f>IFERROR($H3124/$I3124,"")</f>
        <v/>
      </c>
      <c r="L3124" s="13" t="n">
        <v>288000</v>
      </c>
      <c r="M3124" t="inlineStr">
        <is>
          <t>CT</t>
        </is>
      </c>
      <c r="N3124" t="inlineStr">
        <is>
          <t>Yes</t>
        </is>
      </c>
      <c r="O3124" t="inlineStr">
        <is>
          <t>Not stated</t>
        </is>
      </c>
      <c r="P3124" s="9" t="inlineStr">
        <is>
          <t>https://www.wvfirst.org/</t>
        </is>
      </c>
      <c r="Q3124" s="9" t="inlineStr">
        <is>
          <t>https://grantcue.com/foundations/west-virginia-first-foundation-inc-924018392</t>
        </is>
      </c>
    </row>
    <row r="3125">
      <c r="A3125">
        <f>IF($E3125=$E3124,$A3124+1,1)</f>
        <v/>
      </c>
      <c r="B3125" t="inlineStr">
        <is>
          <t>PRESERVATI FAMILY CHAR TR FDN</t>
        </is>
      </c>
      <c r="C3125" t="inlineStr">
        <is>
          <t>26-6679325</t>
        </is>
      </c>
      <c r="D3125" t="inlineStr">
        <is>
          <t>West Virginia</t>
        </is>
      </c>
      <c r="E3125" t="inlineStr">
        <is>
          <t>WV</t>
        </is>
      </c>
      <c r="F3125" t="n">
        <v>2025</v>
      </c>
      <c r="G3125" t="n">
        <v>2</v>
      </c>
      <c r="H3125" s="13" t="n">
        <v>6375500</v>
      </c>
      <c r="I3125" s="12" t="n">
        <v>41</v>
      </c>
      <c r="J3125" s="13" t="n">
        <v>75000</v>
      </c>
      <c r="K3125" s="13">
        <f>IFERROR($H3125/$I3125,"")</f>
        <v/>
      </c>
      <c r="L3125" s="13" t="n">
        <v>1000000</v>
      </c>
      <c r="M3125" t="inlineStr">
        <is>
          <t>FL, NY, KY</t>
        </is>
      </c>
      <c r="N3125" t="inlineStr">
        <is>
          <t>No</t>
        </is>
      </c>
      <c r="O3125" t="inlineStr">
        <is>
          <t>Not stated</t>
        </is>
      </c>
      <c r="Q3125" s="9" t="inlineStr">
        <is>
          <t>https://grantcue.com/foundations/preservati-family-char-tr-fdn-266679325</t>
        </is>
      </c>
    </row>
    <row r="3126">
      <c r="A3126">
        <f>IF($E3126=$E3125,$A3125+1,1)</f>
        <v/>
      </c>
      <c r="B3126" t="inlineStr">
        <is>
          <t>THE ROSS FOUNDATION INC</t>
        </is>
      </c>
      <c r="C3126" t="inlineStr">
        <is>
          <t>20-4652067</t>
        </is>
      </c>
      <c r="D3126" t="inlineStr">
        <is>
          <t>West Virginia</t>
        </is>
      </c>
      <c r="E3126" t="inlineStr">
        <is>
          <t>WV</t>
        </is>
      </c>
      <c r="F3126" t="n">
        <v>2024</v>
      </c>
      <c r="G3126" t="n">
        <v>1</v>
      </c>
      <c r="H3126" s="13" t="n">
        <v>5370000</v>
      </c>
      <c r="I3126" s="12" t="n">
        <v>22</v>
      </c>
      <c r="J3126" s="13" t="n">
        <v>5000</v>
      </c>
      <c r="K3126" s="13">
        <f>IFERROR($H3126/$I3126,"")</f>
        <v/>
      </c>
      <c r="L3126" s="13" t="n">
        <v>4800000</v>
      </c>
      <c r="M3126" t="inlineStr">
        <is>
          <t>OH, GA, NY</t>
        </is>
      </c>
      <c r="N3126" t="inlineStr">
        <is>
          <t>Yes</t>
        </is>
      </c>
      <c r="O3126" t="inlineStr">
        <is>
          <t>Yes</t>
        </is>
      </c>
      <c r="P3126" s="9" t="inlineStr">
        <is>
          <t>https://www.therossfoundation.org/</t>
        </is>
      </c>
      <c r="Q3126" s="9" t="inlineStr">
        <is>
          <t>https://grantcue.com/foundations/the-ross-foundation-inc-204652067</t>
        </is>
      </c>
    </row>
    <row r="3127">
      <c r="A3127">
        <f>IF($E3127=$E3126,$A3126+1,1)</f>
        <v/>
      </c>
      <c r="B3127" t="inlineStr">
        <is>
          <t>PALLOTTINE FOUNDATION OF HUNTINGTON WEST VIRGINIA</t>
        </is>
      </c>
      <c r="C3127" t="inlineStr">
        <is>
          <t>81-5135504</t>
        </is>
      </c>
      <c r="D3127" t="inlineStr">
        <is>
          <t>West Virginia</t>
        </is>
      </c>
      <c r="E3127" t="inlineStr">
        <is>
          <t>WV</t>
        </is>
      </c>
      <c r="F3127" t="n">
        <v>2023</v>
      </c>
      <c r="G3127" t="n">
        <v>2</v>
      </c>
      <c r="H3127" s="13" t="n">
        <v>5175172</v>
      </c>
      <c r="I3127" s="12" t="n">
        <v>244</v>
      </c>
      <c r="J3127" s="13" t="n">
        <v>13250</v>
      </c>
      <c r="K3127" s="13">
        <f>IFERROR($H3127/$I3127,"")</f>
        <v/>
      </c>
      <c r="L3127" s="13" t="n">
        <v>176650</v>
      </c>
      <c r="M3127" t="inlineStr">
        <is>
          <t>KY, OH, CA</t>
        </is>
      </c>
      <c r="N3127" t="inlineStr">
        <is>
          <t>No</t>
        </is>
      </c>
      <c r="O3127" t="inlineStr">
        <is>
          <t>Yes</t>
        </is>
      </c>
      <c r="Q3127" s="9" t="inlineStr">
        <is>
          <t>https://grantcue.com/foundations/pallottine-foundation-of-huntington-west-virginia-815135504</t>
        </is>
      </c>
    </row>
    <row r="3128">
      <c r="A3128">
        <f>IF($E3128=$E3127,$A3127+1,1)</f>
        <v/>
      </c>
      <c r="B3128" t="inlineStr">
        <is>
          <t>Roy and Gwen Steeley Foundation Inc</t>
        </is>
      </c>
      <c r="C3128" t="inlineStr">
        <is>
          <t>27-3900311</t>
        </is>
      </c>
      <c r="D3128" t="inlineStr">
        <is>
          <t>West Virginia</t>
        </is>
      </c>
      <c r="E3128" t="inlineStr">
        <is>
          <t>WV</t>
        </is>
      </c>
      <c r="F3128" t="n">
        <v>2025</v>
      </c>
      <c r="G3128" t="n">
        <v>2</v>
      </c>
      <c r="H3128" s="13" t="n">
        <v>4905911</v>
      </c>
      <c r="I3128" s="12" t="n">
        <v>161</v>
      </c>
      <c r="J3128" s="13" t="n">
        <v>11939</v>
      </c>
      <c r="K3128" s="13">
        <f>IFERROR($H3128/$I3128,"")</f>
        <v/>
      </c>
      <c r="L3128" s="13" t="n">
        <v>206520</v>
      </c>
      <c r="M3128" t="inlineStr">
        <is>
          <t>NC, LA, FL</t>
        </is>
      </c>
      <c r="N3128" t="inlineStr">
        <is>
          <t>No</t>
        </is>
      </c>
      <c r="O3128" t="inlineStr">
        <is>
          <t>Not stated</t>
        </is>
      </c>
      <c r="Q3128" s="9" t="inlineStr">
        <is>
          <t>https://grantcue.com/foundations/roy-and-gwen-steeley-foundation-inc-273900311</t>
        </is>
      </c>
    </row>
    <row r="3129">
      <c r="A3129">
        <f>IF($E3129=$E3128,$A3128+1,1)</f>
        <v/>
      </c>
      <c r="B3129" t="inlineStr">
        <is>
          <t>HUGH I SHOTT JR FOUNDATION INC</t>
        </is>
      </c>
      <c r="C3129" t="inlineStr">
        <is>
          <t>55-0650833</t>
        </is>
      </c>
      <c r="D3129" t="inlineStr">
        <is>
          <t>West Virginia</t>
        </is>
      </c>
      <c r="E3129" t="inlineStr">
        <is>
          <t>WV</t>
        </is>
      </c>
      <c r="F3129" t="n">
        <v>2025</v>
      </c>
      <c r="G3129" t="n">
        <v>2</v>
      </c>
      <c r="H3129" s="13" t="n">
        <v>4772126</v>
      </c>
      <c r="I3129" s="12" t="n">
        <v>40</v>
      </c>
      <c r="J3129" s="13" t="n">
        <v>87500</v>
      </c>
      <c r="K3129" s="13">
        <f>IFERROR($H3129/$I3129,"")</f>
        <v/>
      </c>
      <c r="L3129" s="13" t="n">
        <v>400000</v>
      </c>
      <c r="M3129" t="inlineStr">
        <is>
          <t>VA</t>
        </is>
      </c>
      <c r="N3129" t="inlineStr">
        <is>
          <t>Yes</t>
        </is>
      </c>
      <c r="O3129" t="inlineStr">
        <is>
          <t>Not stated</t>
        </is>
      </c>
      <c r="P3129" s="9" t="inlineStr">
        <is>
          <t>https://shottfoundation.org/</t>
        </is>
      </c>
      <c r="Q3129" s="9" t="inlineStr">
        <is>
          <t>https://grantcue.com/foundations/hugh-i-shott-jr-foundation-inc-550650833</t>
        </is>
      </c>
    </row>
    <row r="3130">
      <c r="A3130">
        <f>IF($E3130=$E3129,$A3129+1,1)</f>
        <v/>
      </c>
      <c r="B3130" t="inlineStr">
        <is>
          <t>MAIER FOUNDATION INC</t>
        </is>
      </c>
      <c r="C3130" t="inlineStr">
        <is>
          <t>55-6023833</t>
        </is>
      </c>
      <c r="D3130" t="inlineStr">
        <is>
          <t>West Virginia</t>
        </is>
      </c>
      <c r="E3130" t="inlineStr">
        <is>
          <t>WV</t>
        </is>
      </c>
      <c r="F3130" t="n">
        <v>2024</v>
      </c>
      <c r="G3130" t="n">
        <v>2</v>
      </c>
      <c r="H3130" s="13" t="n">
        <v>4757000</v>
      </c>
      <c r="I3130" s="12" t="n">
        <v>53</v>
      </c>
      <c r="J3130" s="13" t="n">
        <v>35000</v>
      </c>
      <c r="K3130" s="13">
        <f>IFERROR($H3130/$I3130,"")</f>
        <v/>
      </c>
      <c r="L3130" s="13" t="n">
        <v>500000</v>
      </c>
      <c r="M3130" t="inlineStr">
        <is>
          <t>NC</t>
        </is>
      </c>
      <c r="N3130" t="inlineStr">
        <is>
          <t>Yes</t>
        </is>
      </c>
      <c r="O3130" t="inlineStr">
        <is>
          <t>Yes</t>
        </is>
      </c>
      <c r="P3130" s="9" t="inlineStr">
        <is>
          <t>https://www.maierfoundation.org/</t>
        </is>
      </c>
      <c r="Q3130" s="9" t="inlineStr">
        <is>
          <t>https://grantcue.com/foundations/maier-foundation-inc-556023833</t>
        </is>
      </c>
    </row>
    <row r="3131">
      <c r="A3131">
        <f>IF($E3131=$E3130,$A3130+1,1)</f>
        <v/>
      </c>
      <c r="B3131" t="inlineStr">
        <is>
          <t>BOARD OF TRUSTEES OF PRICHARD SCHOO</t>
        </is>
      </c>
      <c r="C3131" t="inlineStr">
        <is>
          <t>55-0435910</t>
        </is>
      </c>
      <c r="D3131" t="inlineStr">
        <is>
          <t>West Virginia</t>
        </is>
      </c>
      <c r="E3131" t="inlineStr">
        <is>
          <t>WV</t>
        </is>
      </c>
      <c r="F3131" t="n">
        <v>2025</v>
      </c>
      <c r="G3131" t="n">
        <v>2</v>
      </c>
      <c r="H3131" s="13" t="n">
        <v>3221800</v>
      </c>
      <c r="I3131" s="12" t="n">
        <v>71</v>
      </c>
      <c r="J3131" s="13" t="n">
        <v>40000</v>
      </c>
      <c r="K3131" s="13">
        <f>IFERROR($H3131/$I3131,"")</f>
        <v/>
      </c>
      <c r="L3131" s="13" t="n">
        <v>150000</v>
      </c>
      <c r="N3131" t="inlineStr">
        <is>
          <t>No</t>
        </is>
      </c>
      <c r="O3131" t="inlineStr">
        <is>
          <t>Yes</t>
        </is>
      </c>
      <c r="Q3131" s="9" t="inlineStr">
        <is>
          <t>https://grantcue.com/foundations/board-of-trustees-of-prichard-schoo-c-o-city-national-bank-trust-wealth-550435910</t>
        </is>
      </c>
    </row>
    <row r="3132">
      <c r="A3132">
        <f>IF($E3132=$E3131,$A3131+1,1)</f>
        <v/>
      </c>
      <c r="B3132" t="inlineStr">
        <is>
          <t>STAMP CHARITABLE FUND</t>
        </is>
      </c>
      <c r="C3132" t="inlineStr">
        <is>
          <t>31-1546068</t>
        </is>
      </c>
      <c r="D3132" t="inlineStr">
        <is>
          <t>West Virginia</t>
        </is>
      </c>
      <c r="E3132" t="inlineStr">
        <is>
          <t>WV</t>
        </is>
      </c>
      <c r="F3132" t="n">
        <v>2024</v>
      </c>
      <c r="G3132" t="n">
        <v>1</v>
      </c>
      <c r="H3132" s="13" t="n">
        <v>3045000</v>
      </c>
      <c r="I3132" s="12" t="n">
        <v>8</v>
      </c>
      <c r="J3132" s="13" t="n">
        <v>257500</v>
      </c>
      <c r="K3132" s="13">
        <f>IFERROR($H3132/$I3132,"")</f>
        <v/>
      </c>
      <c r="L3132" s="13" t="n">
        <v>1000000</v>
      </c>
      <c r="N3132" t="inlineStr">
        <is>
          <t>Yes</t>
        </is>
      </c>
      <c r="O3132" t="inlineStr">
        <is>
          <t>Not stated</t>
        </is>
      </c>
      <c r="Q3132" s="9" t="inlineStr">
        <is>
          <t>https://grantcue.com/foundations/stamp-charitable-fund-311546068</t>
        </is>
      </c>
    </row>
    <row r="3133">
      <c r="A3133">
        <f>IF($E3133=$E3132,$A3132+1,1)</f>
        <v/>
      </c>
      <c r="B3133" t="inlineStr">
        <is>
          <t>Raymond A &amp; Gertrude D Hyer Foundation</t>
        </is>
      </c>
      <c r="C3133" t="inlineStr">
        <is>
          <t>45-4168812</t>
        </is>
      </c>
      <c r="D3133" t="inlineStr">
        <is>
          <t>West Virginia</t>
        </is>
      </c>
      <c r="E3133" t="inlineStr">
        <is>
          <t>WV</t>
        </is>
      </c>
      <c r="F3133" t="n">
        <v>2025</v>
      </c>
      <c r="G3133" t="n">
        <v>2</v>
      </c>
      <c r="H3133" s="13" t="n">
        <v>2830000</v>
      </c>
      <c r="I3133" s="12" t="n">
        <v>33</v>
      </c>
      <c r="J3133" s="13" t="n">
        <v>20000</v>
      </c>
      <c r="K3133" s="13">
        <f>IFERROR($H3133/$I3133,"")</f>
        <v/>
      </c>
      <c r="L3133" s="13" t="n">
        <v>491000</v>
      </c>
      <c r="M3133" t="inlineStr">
        <is>
          <t>OH</t>
        </is>
      </c>
      <c r="N3133" t="inlineStr">
        <is>
          <t>Yes</t>
        </is>
      </c>
      <c r="O3133" t="inlineStr">
        <is>
          <t>Not stated</t>
        </is>
      </c>
      <c r="Q3133" s="9" t="inlineStr">
        <is>
          <t>https://grantcue.com/foundations/raymond-a-and-gertrude-d-hyer-foundation-454168812</t>
        </is>
      </c>
    </row>
    <row r="3134">
      <c r="A3134">
        <f>IF($E3134=$E3133,$A3133+1,1)</f>
        <v/>
      </c>
      <c r="B3134" t="inlineStr">
        <is>
          <t>SPARTAN FOUNDATION</t>
        </is>
      </c>
      <c r="C3134" t="inlineStr">
        <is>
          <t>20-4153385</t>
        </is>
      </c>
      <c r="D3134" t="inlineStr">
        <is>
          <t>West Virginia</t>
        </is>
      </c>
      <c r="E3134" t="inlineStr">
        <is>
          <t>WV</t>
        </is>
      </c>
      <c r="F3134" t="n">
        <v>2025</v>
      </c>
      <c r="G3134" t="n">
        <v>2</v>
      </c>
      <c r="H3134" s="13" t="n">
        <v>2658585</v>
      </c>
      <c r="I3134" s="12" t="n">
        <v>62</v>
      </c>
      <c r="J3134" s="13" t="n">
        <v>15000</v>
      </c>
      <c r="K3134" s="13">
        <f>IFERROR($H3134/$I3134,"")</f>
        <v/>
      </c>
      <c r="L3134" s="13" t="n">
        <v>360000</v>
      </c>
      <c r="M3134" t="inlineStr">
        <is>
          <t>OH, PA, NJ</t>
        </is>
      </c>
      <c r="N3134" t="inlineStr">
        <is>
          <t>No</t>
        </is>
      </c>
      <c r="O3134" t="inlineStr">
        <is>
          <t>Not stated</t>
        </is>
      </c>
      <c r="Q3134" s="9" t="inlineStr">
        <is>
          <t>https://grantcue.com/foundations/spartan-foundation-204153385</t>
        </is>
      </c>
    </row>
    <row r="3135">
      <c r="A3135">
        <f>IF($E3135=$E3134,$A3134+1,1)</f>
        <v/>
      </c>
      <c r="B3135" t="inlineStr">
        <is>
          <t>ENCOVA FOUNDATION OF WEST VIRGINIA</t>
        </is>
      </c>
      <c r="C3135" t="inlineStr">
        <is>
          <t>80-0772825</t>
        </is>
      </c>
      <c r="D3135" t="inlineStr">
        <is>
          <t>West Virginia</t>
        </is>
      </c>
      <c r="E3135" t="inlineStr">
        <is>
          <t>WV</t>
        </is>
      </c>
      <c r="F3135" t="n">
        <v>2024</v>
      </c>
      <c r="G3135" t="n">
        <v>1</v>
      </c>
      <c r="H3135" s="13" t="n">
        <v>2265000</v>
      </c>
      <c r="I3135" s="12" t="n">
        <v>89</v>
      </c>
      <c r="J3135" s="13" t="n">
        <v>5000</v>
      </c>
      <c r="K3135" s="13">
        <f>IFERROR($H3135/$I3135,"")</f>
        <v/>
      </c>
      <c r="L3135" s="13" t="n">
        <v>450000</v>
      </c>
      <c r="M3135" t="inlineStr">
        <is>
          <t>OH, IN, TX</t>
        </is>
      </c>
      <c r="N3135" t="inlineStr">
        <is>
          <t>Yes</t>
        </is>
      </c>
      <c r="O3135" t="inlineStr">
        <is>
          <t>Not stated</t>
        </is>
      </c>
      <c r="P3135" s="9" t="inlineStr">
        <is>
          <t>https://encovafoundationwv.com/</t>
        </is>
      </c>
      <c r="Q3135" s="9" t="inlineStr">
        <is>
          <t>https://grantcue.com/foundations/encova-foundation-of-west-virginia-800772825</t>
        </is>
      </c>
    </row>
    <row r="3136">
      <c r="A3136">
        <f>IF($E3136=$E3135,$A3135+1,1)</f>
        <v/>
      </c>
      <c r="B3136" t="inlineStr">
        <is>
          <t>THE JEAN J AND LAURENCE S DELYNN FOUNDATION</t>
        </is>
      </c>
      <c r="C3136" t="inlineStr">
        <is>
          <t>65-6239109</t>
        </is>
      </c>
      <c r="D3136" t="inlineStr">
        <is>
          <t>West Virginia</t>
        </is>
      </c>
      <c r="E3136" t="inlineStr">
        <is>
          <t>WV</t>
        </is>
      </c>
      <c r="F3136" t="n">
        <v>2025</v>
      </c>
      <c r="G3136" t="n">
        <v>2</v>
      </c>
      <c r="H3136" s="13" t="n">
        <v>2147000</v>
      </c>
      <c r="I3136" s="12" t="n">
        <v>10</v>
      </c>
      <c r="J3136" s="13" t="n">
        <v>108500</v>
      </c>
      <c r="K3136" s="13">
        <f>IFERROR($H3136/$I3136,"")</f>
        <v/>
      </c>
      <c r="L3136" s="13" t="n">
        <v>725000</v>
      </c>
      <c r="M3136" t="inlineStr">
        <is>
          <t>FL, PA</t>
        </is>
      </c>
      <c r="N3136" t="inlineStr">
        <is>
          <t>No</t>
        </is>
      </c>
      <c r="O3136" t="inlineStr">
        <is>
          <t>Not stated</t>
        </is>
      </c>
      <c r="Q3136" s="9" t="inlineStr">
        <is>
          <t>https://grantcue.com/foundations/the-jean-j-and-laurence-s-delynn-foundation-656239109</t>
        </is>
      </c>
    </row>
    <row r="3137">
      <c r="A3137">
        <f>IF($E3137=$E3136,$A3136+1,1)</f>
        <v/>
      </c>
      <c r="B3137" t="inlineStr">
        <is>
          <t>MILAN PUSKAR FOUNDATION INC</t>
        </is>
      </c>
      <c r="C3137" t="inlineStr">
        <is>
          <t>55-0749674</t>
        </is>
      </c>
      <c r="D3137" t="inlineStr">
        <is>
          <t>West Virginia</t>
        </is>
      </c>
      <c r="E3137" t="inlineStr">
        <is>
          <t>WV</t>
        </is>
      </c>
      <c r="F3137" t="n">
        <v>2024</v>
      </c>
      <c r="G3137" t="n">
        <v>1</v>
      </c>
      <c r="H3137" s="13" t="n">
        <v>2142633</v>
      </c>
      <c r="I3137" s="12" t="n">
        <v>65</v>
      </c>
      <c r="J3137" s="13" t="n">
        <v>25000</v>
      </c>
      <c r="K3137" s="13">
        <f>IFERROR($H3137/$I3137,"")</f>
        <v/>
      </c>
      <c r="L3137" s="13" t="n">
        <v>250000</v>
      </c>
      <c r="M3137" t="inlineStr">
        <is>
          <t>NE</t>
        </is>
      </c>
      <c r="N3137" t="inlineStr">
        <is>
          <t>No</t>
        </is>
      </c>
      <c r="O3137" t="inlineStr">
        <is>
          <t>Yes</t>
        </is>
      </c>
      <c r="Q3137" s="9" t="inlineStr">
        <is>
          <t>https://grantcue.com/foundations/milan-puskar-foundation-inc-550749674</t>
        </is>
      </c>
    </row>
    <row r="3138">
      <c r="A3138">
        <f>IF($E3138=$E3137,$A3137+1,1)</f>
        <v/>
      </c>
      <c r="B3138" t="inlineStr">
        <is>
          <t>Mylan Charitable Foundation</t>
        </is>
      </c>
      <c r="C3138" t="inlineStr">
        <is>
          <t>43-1954390</t>
        </is>
      </c>
      <c r="D3138" t="inlineStr">
        <is>
          <t>West Virginia</t>
        </is>
      </c>
      <c r="E3138" t="inlineStr">
        <is>
          <t>WV</t>
        </is>
      </c>
      <c r="F3138" t="n">
        <v>2025</v>
      </c>
      <c r="G3138" t="n">
        <v>2</v>
      </c>
      <c r="H3138" s="13" t="n">
        <v>2125000</v>
      </c>
      <c r="I3138" s="12" t="n">
        <v>17</v>
      </c>
      <c r="J3138" s="13" t="n">
        <v>25000</v>
      </c>
      <c r="K3138" s="13">
        <f>IFERROR($H3138/$I3138,"")</f>
        <v/>
      </c>
      <c r="L3138" s="13" t="n">
        <v>500000</v>
      </c>
      <c r="M3138" t="inlineStr">
        <is>
          <t>CA, PA, FL</t>
        </is>
      </c>
      <c r="N3138" t="inlineStr">
        <is>
          <t>No</t>
        </is>
      </c>
      <c r="O3138" t="inlineStr">
        <is>
          <t>Not stated</t>
        </is>
      </c>
      <c r="Q3138" s="9" t="inlineStr">
        <is>
          <t>https://grantcue.com/foundations/mylan-charitable-foundation-431954390</t>
        </is>
      </c>
    </row>
    <row r="3139">
      <c r="A3139">
        <f>IF($E3139=$E3138,$A3138+1,1)</f>
        <v/>
      </c>
      <c r="B3139" t="inlineStr">
        <is>
          <t>MEAGEL CHARITABLE TRUST</t>
        </is>
      </c>
      <c r="C3139" t="inlineStr">
        <is>
          <t>55-6138839</t>
        </is>
      </c>
      <c r="D3139" t="inlineStr">
        <is>
          <t>West Virginia</t>
        </is>
      </c>
      <c r="E3139" t="inlineStr">
        <is>
          <t>WV</t>
        </is>
      </c>
      <c r="F3139" t="n">
        <v>2025</v>
      </c>
      <c r="G3139" t="n">
        <v>2</v>
      </c>
      <c r="H3139" s="13" t="n">
        <v>2098812</v>
      </c>
      <c r="I3139" s="12" t="n">
        <v>32</v>
      </c>
      <c r="J3139" s="13" t="n">
        <v>61071</v>
      </c>
      <c r="K3139" s="13">
        <f>IFERROR($H3139/$I3139,"")</f>
        <v/>
      </c>
      <c r="L3139" s="13" t="n">
        <v>122143</v>
      </c>
      <c r="M3139" t="inlineStr">
        <is>
          <t>OK, FL</t>
        </is>
      </c>
      <c r="N3139" t="inlineStr">
        <is>
          <t>No</t>
        </is>
      </c>
      <c r="O3139" t="inlineStr">
        <is>
          <t>Not stated</t>
        </is>
      </c>
      <c r="Q3139" s="9" t="inlineStr">
        <is>
          <t>https://grantcue.com/foundations/meagel-charitable-trust-c-o-united-bank-inc-556138839</t>
        </is>
      </c>
    </row>
    <row r="3140">
      <c r="A3140">
        <f>IF($E3140=$E3139,$A3139+1,1)</f>
        <v/>
      </c>
      <c r="B3140" t="inlineStr">
        <is>
          <t>ANN SONNEBORN CHARITABLE FOUNDATION</t>
        </is>
      </c>
      <c r="C3140" t="inlineStr">
        <is>
          <t>37-6767775</t>
        </is>
      </c>
      <c r="D3140" t="inlineStr">
        <is>
          <t>West Virginia</t>
        </is>
      </c>
      <c r="E3140" t="inlineStr">
        <is>
          <t>WV</t>
        </is>
      </c>
      <c r="F3140" t="n">
        <v>2024</v>
      </c>
      <c r="G3140" t="n">
        <v>1</v>
      </c>
      <c r="H3140" s="13" t="n">
        <v>1759500</v>
      </c>
      <c r="I3140" s="12" t="n">
        <v>31</v>
      </c>
      <c r="J3140" s="13" t="n">
        <v>25000</v>
      </c>
      <c r="K3140" s="13">
        <f>IFERROR($H3140/$I3140,"")</f>
        <v/>
      </c>
      <c r="L3140" s="13" t="n">
        <v>400000</v>
      </c>
      <c r="M3140" t="inlineStr">
        <is>
          <t>OH, DC, MD</t>
        </is>
      </c>
      <c r="N3140" t="inlineStr">
        <is>
          <t>Yes</t>
        </is>
      </c>
      <c r="O3140" t="inlineStr">
        <is>
          <t>Yes</t>
        </is>
      </c>
      <c r="Q3140" s="9" t="inlineStr">
        <is>
          <t>https://grantcue.com/foundations/ann-sonneborn-charitable-foundation-376767775</t>
        </is>
      </c>
    </row>
    <row r="3141">
      <c r="A3141">
        <f>IF($E3141=$E3140,$A3140+1,1)</f>
        <v/>
      </c>
      <c r="B3141" t="inlineStr">
        <is>
          <t>BERNARD MCDONOUGH FOUNDATION INC</t>
        </is>
      </c>
      <c r="C3141" t="inlineStr">
        <is>
          <t>55-6023693</t>
        </is>
      </c>
      <c r="D3141" t="inlineStr">
        <is>
          <t>West Virginia</t>
        </is>
      </c>
      <c r="E3141" t="inlineStr">
        <is>
          <t>WV</t>
        </is>
      </c>
      <c r="F3141" t="n">
        <v>2024</v>
      </c>
      <c r="G3141" t="n">
        <v>1</v>
      </c>
      <c r="H3141" s="13" t="n">
        <v>1724861</v>
      </c>
      <c r="I3141" s="12" t="n">
        <v>132</v>
      </c>
      <c r="J3141" s="13" t="n">
        <v>10000</v>
      </c>
      <c r="K3141" s="13">
        <f>IFERROR($H3141/$I3141,"")</f>
        <v/>
      </c>
      <c r="L3141" s="13" t="n">
        <v>50000</v>
      </c>
      <c r="M3141" t="inlineStr">
        <is>
          <t>OH, MI, MD</t>
        </is>
      </c>
      <c r="N3141" t="inlineStr">
        <is>
          <t>Yes</t>
        </is>
      </c>
      <c r="O3141" t="inlineStr">
        <is>
          <t>Not stated</t>
        </is>
      </c>
      <c r="P3141" s="9" t="inlineStr">
        <is>
          <t>https://www.mcdonoughfoundation.org/</t>
        </is>
      </c>
      <c r="Q3141" s="9" t="inlineStr">
        <is>
          <t>https://grantcue.com/foundations/bernard-mcdonough-foundation-inc-556023693</t>
        </is>
      </c>
    </row>
    <row r="3142">
      <c r="A3142">
        <f>IF($E3142=$E3141,$A3141+1,1)</f>
        <v/>
      </c>
      <c r="B3142" t="inlineStr">
        <is>
          <t>THE H P AND ANNE S HUNNICUTT FOUNDATION</t>
        </is>
      </c>
      <c r="C3142" t="inlineStr">
        <is>
          <t>55-0670462</t>
        </is>
      </c>
      <c r="D3142" t="inlineStr">
        <is>
          <t>West Virginia</t>
        </is>
      </c>
      <c r="E3142" t="inlineStr">
        <is>
          <t>WV</t>
        </is>
      </c>
      <c r="F3142" t="n">
        <v>2024</v>
      </c>
      <c r="G3142" t="n">
        <v>1</v>
      </c>
      <c r="H3142" s="13" t="n">
        <v>1409700</v>
      </c>
      <c r="I3142" s="12" t="n">
        <v>42</v>
      </c>
      <c r="J3142" s="13" t="n">
        <v>5000</v>
      </c>
      <c r="K3142" s="13">
        <f>IFERROR($H3142/$I3142,"")</f>
        <v/>
      </c>
      <c r="L3142" s="13" t="n">
        <v>425000</v>
      </c>
      <c r="M3142" t="inlineStr">
        <is>
          <t>VA</t>
        </is>
      </c>
      <c r="N3142" t="inlineStr">
        <is>
          <t>Yes</t>
        </is>
      </c>
      <c r="O3142" t="inlineStr">
        <is>
          <t>Not stated</t>
        </is>
      </c>
      <c r="Q3142" s="9" t="inlineStr">
        <is>
          <t>https://grantcue.com/foundations/the-h-p-and-anne-s-hunnicutt-foundation-550670462</t>
        </is>
      </c>
    </row>
    <row r="3143">
      <c r="A3143">
        <f>IF($E3143=$E3142,$A3142+1,1)</f>
        <v/>
      </c>
      <c r="B3143" t="inlineStr">
        <is>
          <t>Augusta Family Foundation Inc</t>
        </is>
      </c>
      <c r="C3143" t="inlineStr">
        <is>
          <t>85-3457725</t>
        </is>
      </c>
      <c r="D3143" t="inlineStr">
        <is>
          <t>West Virginia</t>
        </is>
      </c>
      <c r="E3143" t="inlineStr">
        <is>
          <t>WV</t>
        </is>
      </c>
      <c r="F3143" t="n">
        <v>2024</v>
      </c>
      <c r="G3143" t="n">
        <v>1</v>
      </c>
      <c r="H3143" s="13" t="n">
        <v>1389421</v>
      </c>
      <c r="I3143" s="12" t="n">
        <v>8</v>
      </c>
      <c r="J3143" s="13" t="n">
        <v>67500</v>
      </c>
      <c r="K3143" s="13">
        <f>IFERROR($H3143/$I3143,"")</f>
        <v/>
      </c>
      <c r="L3143" s="13" t="n">
        <v>566580</v>
      </c>
      <c r="M3143" t="inlineStr">
        <is>
          <t>OH</t>
        </is>
      </c>
      <c r="N3143" t="inlineStr">
        <is>
          <t>No</t>
        </is>
      </c>
      <c r="O3143" t="inlineStr">
        <is>
          <t>Not stated</t>
        </is>
      </c>
      <c r="Q3143" s="9" t="inlineStr">
        <is>
          <t>https://grantcue.com/foundations/augusta-family-foundation-inc-853457725</t>
        </is>
      </c>
    </row>
    <row r="3144">
      <c r="A3144">
        <f>IF($E3144=$E3143,$A3143+1,1)</f>
        <v/>
      </c>
      <c r="B3144" t="inlineStr">
        <is>
          <t>GEORGE A LAUGHLIN TRUST</t>
        </is>
      </c>
      <c r="C3144" t="inlineStr">
        <is>
          <t>55-6016889</t>
        </is>
      </c>
      <c r="D3144" t="inlineStr">
        <is>
          <t>West Virginia</t>
        </is>
      </c>
      <c r="E3144" t="inlineStr">
        <is>
          <t>WV</t>
        </is>
      </c>
      <c r="F3144" t="n">
        <v>2024</v>
      </c>
      <c r="G3144" t="n">
        <v>1</v>
      </c>
      <c r="H3144" s="13" t="n">
        <v>1384638</v>
      </c>
      <c r="I3144" s="12" t="n">
        <v>104</v>
      </c>
      <c r="J3144" s="13" t="n">
        <v>2775</v>
      </c>
      <c r="K3144" s="13">
        <f>IFERROR($H3144/$I3144,"")</f>
        <v/>
      </c>
      <c r="L3144" s="13" t="n">
        <v>205676</v>
      </c>
      <c r="N3144" t="inlineStr">
        <is>
          <t>Yes</t>
        </is>
      </c>
      <c r="O3144" t="inlineStr">
        <is>
          <t>Yes</t>
        </is>
      </c>
      <c r="Q3144" s="9" t="inlineStr">
        <is>
          <t>https://grantcue.com/foundations/george-a-laughlin-trust-556016889</t>
        </is>
      </c>
    </row>
    <row r="3145">
      <c r="A3145">
        <f>IF($E3145=$E3144,$A3144+1,1)</f>
        <v/>
      </c>
      <c r="B3145" t="inlineStr">
        <is>
          <t>HELPING HAND FOUNDATION</t>
        </is>
      </c>
      <c r="C3145" t="inlineStr">
        <is>
          <t>30-1303156</t>
        </is>
      </c>
      <c r="D3145" t="inlineStr">
        <is>
          <t>West Virginia</t>
        </is>
      </c>
      <c r="E3145" t="inlineStr">
        <is>
          <t>WV</t>
        </is>
      </c>
      <c r="F3145" t="n">
        <v>2024</v>
      </c>
      <c r="G3145" t="n">
        <v>2</v>
      </c>
      <c r="H3145" s="13" t="n">
        <v>1326340</v>
      </c>
      <c r="I3145" s="12" t="n">
        <v>45</v>
      </c>
      <c r="J3145" s="13" t="n">
        <v>15055</v>
      </c>
      <c r="K3145" s="13">
        <f>IFERROR($H3145/$I3145,"")</f>
        <v/>
      </c>
      <c r="L3145" s="13" t="n">
        <v>188000</v>
      </c>
      <c r="M3145" t="inlineStr">
        <is>
          <t>OH, PA</t>
        </is>
      </c>
      <c r="N3145" t="inlineStr">
        <is>
          <t>No</t>
        </is>
      </c>
      <c r="O3145" t="inlineStr">
        <is>
          <t>Not stated</t>
        </is>
      </c>
      <c r="Q3145" s="9" t="inlineStr">
        <is>
          <t>https://grantcue.com/foundations/helping-hand-foundation-301303156</t>
        </is>
      </c>
    </row>
    <row r="3146">
      <c r="A3146">
        <f>IF($E3146=$E3145,$A3145+1,1)</f>
        <v/>
      </c>
      <c r="B3146" t="inlineStr">
        <is>
          <t>THE WING 2 WING FOUNDATION</t>
        </is>
      </c>
      <c r="C3146" t="inlineStr">
        <is>
          <t>84-6903348</t>
        </is>
      </c>
      <c r="D3146" t="inlineStr">
        <is>
          <t>West Virginia</t>
        </is>
      </c>
      <c r="E3146" t="inlineStr">
        <is>
          <t>WV</t>
        </is>
      </c>
      <c r="F3146" t="n">
        <v>2024</v>
      </c>
      <c r="G3146" t="n">
        <v>1</v>
      </c>
      <c r="H3146" s="13" t="n">
        <v>1281150</v>
      </c>
      <c r="I3146" s="12" t="n">
        <v>7</v>
      </c>
      <c r="J3146" s="13" t="n">
        <v>48257</v>
      </c>
      <c r="K3146" s="13">
        <f>IFERROR($H3146/$I3146,"")</f>
        <v/>
      </c>
      <c r="L3146" s="13" t="n">
        <v>875393</v>
      </c>
      <c r="M3146" t="inlineStr">
        <is>
          <t>IN, FL, OH</t>
        </is>
      </c>
      <c r="N3146" t="inlineStr">
        <is>
          <t>No</t>
        </is>
      </c>
      <c r="O3146" t="inlineStr">
        <is>
          <t>Not stated</t>
        </is>
      </c>
      <c r="Q3146" s="9" t="inlineStr">
        <is>
          <t>https://grantcue.com/foundations/the-wing-2-wing-foundation-846903348</t>
        </is>
      </c>
    </row>
    <row r="3147">
      <c r="A3147">
        <f>IF($E3147=$E3146,$A3146+1,1)</f>
        <v/>
      </c>
      <c r="B3147" t="inlineStr">
        <is>
          <t>MYLES FAMILY FOUNDATION</t>
        </is>
      </c>
      <c r="C3147" t="inlineStr">
        <is>
          <t>55-6126320</t>
        </is>
      </c>
      <c r="D3147" t="inlineStr">
        <is>
          <t>West Virginia</t>
        </is>
      </c>
      <c r="E3147" t="inlineStr">
        <is>
          <t>WV</t>
        </is>
      </c>
      <c r="F3147" t="n">
        <v>2025</v>
      </c>
      <c r="G3147" t="n">
        <v>2</v>
      </c>
      <c r="H3147" s="13" t="n">
        <v>1270000</v>
      </c>
      <c r="I3147" s="12" t="n">
        <v>17</v>
      </c>
      <c r="J3147" s="13" t="n">
        <v>10000</v>
      </c>
      <c r="K3147" s="13">
        <f>IFERROR($H3147/$I3147,"")</f>
        <v/>
      </c>
      <c r="L3147" s="13" t="n">
        <v>785000</v>
      </c>
      <c r="N3147" t="inlineStr">
        <is>
          <t>No</t>
        </is>
      </c>
      <c r="O3147" t="inlineStr">
        <is>
          <t>Not stated</t>
        </is>
      </c>
      <c r="Q3147" s="9" t="inlineStr">
        <is>
          <t>https://grantcue.com/foundations/myles-family-foundation-556126320</t>
        </is>
      </c>
    </row>
    <row r="3148">
      <c r="A3148">
        <f>IF($E3148=$E3147,$A3147+1,1)</f>
        <v/>
      </c>
      <c r="B3148" t="inlineStr">
        <is>
          <t>DARRELL K CALES TRUST</t>
        </is>
      </c>
      <c r="C3148" t="inlineStr">
        <is>
          <t>81-6410366</t>
        </is>
      </c>
      <c r="D3148" t="inlineStr">
        <is>
          <t>West Virginia</t>
        </is>
      </c>
      <c r="E3148" t="inlineStr">
        <is>
          <t>WV</t>
        </is>
      </c>
      <c r="F3148" t="n">
        <v>2025</v>
      </c>
      <c r="G3148" t="n">
        <v>2</v>
      </c>
      <c r="H3148" s="13" t="n">
        <v>1264104</v>
      </c>
      <c r="I3148" s="12" t="n">
        <v>68</v>
      </c>
      <c r="J3148" s="13" t="n">
        <v>14000</v>
      </c>
      <c r="K3148" s="13">
        <f>IFERROR($H3148/$I3148,"")</f>
        <v/>
      </c>
      <c r="L3148" s="13" t="n">
        <v>75000</v>
      </c>
      <c r="N3148" t="inlineStr">
        <is>
          <t>Yes</t>
        </is>
      </c>
      <c r="O3148" t="inlineStr">
        <is>
          <t>Yes</t>
        </is>
      </c>
      <c r="Q3148" s="9" t="inlineStr">
        <is>
          <t>https://grantcue.com/foundations/darrell-k-cales-trust-816410366</t>
        </is>
      </c>
    </row>
    <row r="3149">
      <c r="A3149">
        <f>IF($E3149=$E3148,$A3148+1,1)</f>
        <v/>
      </c>
      <c r="B3149" t="inlineStr">
        <is>
          <t>The Antero Foundation</t>
        </is>
      </c>
      <c r="C3149" t="inlineStr">
        <is>
          <t>83-1090369</t>
        </is>
      </c>
      <c r="D3149" t="inlineStr">
        <is>
          <t>West Virginia</t>
        </is>
      </c>
      <c r="E3149" t="inlineStr">
        <is>
          <t>WV</t>
        </is>
      </c>
      <c r="F3149" t="n">
        <v>2024</v>
      </c>
      <c r="G3149" t="n">
        <v>1</v>
      </c>
      <c r="H3149" s="13" t="n">
        <v>1237175</v>
      </c>
      <c r="I3149" s="12" t="n">
        <v>112</v>
      </c>
      <c r="J3149" s="13" t="n">
        <v>5000</v>
      </c>
      <c r="K3149" s="13">
        <f>IFERROR($H3149/$I3149,"")</f>
        <v/>
      </c>
      <c r="L3149" s="13" t="n">
        <v>100000</v>
      </c>
      <c r="M3149" t="inlineStr">
        <is>
          <t>OH, CO, NC</t>
        </is>
      </c>
      <c r="N3149" t="inlineStr">
        <is>
          <t>Yes</t>
        </is>
      </c>
      <c r="O3149" t="inlineStr">
        <is>
          <t>Yes</t>
        </is>
      </c>
      <c r="P3149" s="9" t="inlineStr">
        <is>
          <t>https://www.anteroresources.com/antero-foundation/</t>
        </is>
      </c>
      <c r="Q3149" s="9" t="inlineStr">
        <is>
          <t>https://grantcue.com/foundations/the-antero-foundation-831090369</t>
        </is>
      </c>
    </row>
    <row r="3150">
      <c r="A3150">
        <f>IF($E3150=$E3149,$A3149+1,1)</f>
        <v/>
      </c>
      <c r="B3150" t="inlineStr">
        <is>
          <t>THE CLINE FAMILY FDN INC</t>
        </is>
      </c>
      <c r="C3150" t="inlineStr">
        <is>
          <t>26-2866189</t>
        </is>
      </c>
      <c r="D3150" t="inlineStr">
        <is>
          <t>West Virginia</t>
        </is>
      </c>
      <c r="E3150" t="inlineStr">
        <is>
          <t>WV</t>
        </is>
      </c>
      <c r="F3150" t="n">
        <v>2024</v>
      </c>
      <c r="G3150" t="n">
        <v>1</v>
      </c>
      <c r="H3150" s="13" t="n">
        <v>1202500</v>
      </c>
      <c r="I3150" s="12" t="n">
        <v>20</v>
      </c>
      <c r="J3150" s="13" t="n">
        <v>22500</v>
      </c>
      <c r="K3150" s="13">
        <f>IFERROR($H3150/$I3150,"")</f>
        <v/>
      </c>
      <c r="L3150" s="13" t="n">
        <v>312500</v>
      </c>
      <c r="M3150" t="inlineStr">
        <is>
          <t>NC, FL, SC</t>
        </is>
      </c>
      <c r="N3150" t="inlineStr">
        <is>
          <t>Yes</t>
        </is>
      </c>
      <c r="O3150" t="inlineStr">
        <is>
          <t>Yes</t>
        </is>
      </c>
      <c r="Q3150" s="9" t="inlineStr">
        <is>
          <t>https://grantcue.com/foundations/the-cline-family-fdn-inc-262866189</t>
        </is>
      </c>
    </row>
    <row r="3151">
      <c r="A3151">
        <f>IF($E3151=$E3150,$A3150+1,1)</f>
        <v/>
      </c>
      <c r="B3151" t="inlineStr">
        <is>
          <t>THE JAMES H AND ALICE TEUBERT CHARITABLE TRUST</t>
        </is>
      </c>
      <c r="C3151" t="inlineStr">
        <is>
          <t>55-6101813</t>
        </is>
      </c>
      <c r="D3151" t="inlineStr">
        <is>
          <t>West Virginia</t>
        </is>
      </c>
      <c r="E3151" t="inlineStr">
        <is>
          <t>WV</t>
        </is>
      </c>
      <c r="F3151" t="n">
        <v>2024</v>
      </c>
      <c r="G3151" t="n">
        <v>1</v>
      </c>
      <c r="H3151" s="13" t="n">
        <v>1139229</v>
      </c>
      <c r="I3151" s="12" t="n">
        <v>11</v>
      </c>
      <c r="J3151" s="13" t="n">
        <v>24794</v>
      </c>
      <c r="K3151" s="13">
        <f>IFERROR($H3151/$I3151,"")</f>
        <v/>
      </c>
      <c r="L3151" s="13" t="n">
        <v>741797</v>
      </c>
      <c r="M3151" t="inlineStr">
        <is>
          <t>VA, KY, AL</t>
        </is>
      </c>
      <c r="N3151" t="inlineStr">
        <is>
          <t>Yes</t>
        </is>
      </c>
      <c r="O3151" t="inlineStr">
        <is>
          <t>Yes</t>
        </is>
      </c>
      <c r="Q3151" s="9" t="inlineStr">
        <is>
          <t>https://grantcue.com/foundations/the-james-h-and-alice-teubert-charitable-trust-556101813</t>
        </is>
      </c>
    </row>
    <row r="3152">
      <c r="A3152">
        <f>IF($E3152=$E3151,$A3151+1,1)</f>
        <v/>
      </c>
      <c r="B3152" t="inlineStr">
        <is>
          <t>The Burke &amp; Herbert Bank Foundation</t>
        </is>
      </c>
      <c r="C3152" t="inlineStr">
        <is>
          <t>93-4693127</t>
        </is>
      </c>
      <c r="D3152" t="inlineStr">
        <is>
          <t>West Virginia</t>
        </is>
      </c>
      <c r="E3152" t="inlineStr">
        <is>
          <t>WV</t>
        </is>
      </c>
      <c r="F3152" t="n">
        <v>2025</v>
      </c>
      <c r="G3152" t="n">
        <v>2</v>
      </c>
      <c r="H3152" s="13" t="n">
        <v>1101510</v>
      </c>
      <c r="I3152" s="12" t="n">
        <v>121</v>
      </c>
      <c r="J3152" s="13" t="n">
        <v>5000</v>
      </c>
      <c r="K3152" s="13">
        <f>IFERROR($H3152/$I3152,"")</f>
        <v/>
      </c>
      <c r="L3152" s="13" t="n">
        <v>75000</v>
      </c>
      <c r="M3152" t="inlineStr">
        <is>
          <t>VA, MD, DE</t>
        </is>
      </c>
      <c r="N3152" t="inlineStr">
        <is>
          <t>Yes</t>
        </is>
      </c>
      <c r="O3152" t="inlineStr">
        <is>
          <t>Not stated</t>
        </is>
      </c>
      <c r="Q3152" s="9" t="inlineStr">
        <is>
          <t>https://grantcue.com/foundations/the-burke-and-herbert-bank-foundation-934693127</t>
        </is>
      </c>
    </row>
    <row r="3153">
      <c r="A3153">
        <f>IF($E3153=$E3152,$A3152+1,1)</f>
        <v/>
      </c>
      <c r="B3153" t="inlineStr">
        <is>
          <t>CLARK OPPORTUNITY FOUNDATION INC</t>
        </is>
      </c>
      <c r="C3153" t="inlineStr">
        <is>
          <t>46-3712403</t>
        </is>
      </c>
      <c r="D3153" t="inlineStr">
        <is>
          <t>West Virginia</t>
        </is>
      </c>
      <c r="E3153" t="inlineStr">
        <is>
          <t>WV</t>
        </is>
      </c>
      <c r="F3153" t="n">
        <v>2024</v>
      </c>
      <c r="G3153" t="n">
        <v>2</v>
      </c>
      <c r="H3153" s="13" t="n">
        <v>1097297</v>
      </c>
      <c r="I3153" s="12" t="n">
        <v>72</v>
      </c>
      <c r="J3153" s="13" t="n">
        <v>5000</v>
      </c>
      <c r="K3153" s="13">
        <f>IFERROR($H3153/$I3153,"")</f>
        <v/>
      </c>
      <c r="L3153" s="13" t="n">
        <v>150000</v>
      </c>
      <c r="M3153" t="inlineStr">
        <is>
          <t>PA, MD, AZ</t>
        </is>
      </c>
      <c r="N3153" t="inlineStr">
        <is>
          <t>Yes</t>
        </is>
      </c>
      <c r="O3153" t="inlineStr">
        <is>
          <t>Not stated</t>
        </is>
      </c>
      <c r="Q3153" s="9" t="inlineStr">
        <is>
          <t>https://grantcue.com/foundations/clark-opportunity-foundation-inc-463712403</t>
        </is>
      </c>
    </row>
    <row r="3154">
      <c r="A3154">
        <f>IF($E3154=$E3153,$A3153+1,1)</f>
        <v/>
      </c>
      <c r="B3154" t="inlineStr">
        <is>
          <t>THE MORRIS FOUNDATION</t>
        </is>
      </c>
      <c r="C3154" t="inlineStr">
        <is>
          <t>20-5509111</t>
        </is>
      </c>
      <c r="D3154" t="inlineStr">
        <is>
          <t>West Virginia</t>
        </is>
      </c>
      <c r="E3154" t="inlineStr">
        <is>
          <t>WV</t>
        </is>
      </c>
      <c r="F3154" t="n">
        <v>2024</v>
      </c>
      <c r="G3154" t="n">
        <v>1</v>
      </c>
      <c r="H3154" s="13" t="n">
        <v>1039329</v>
      </c>
      <c r="I3154" s="12" t="n">
        <v>14</v>
      </c>
      <c r="J3154" s="13" t="n">
        <v>12352</v>
      </c>
      <c r="K3154" s="13">
        <f>IFERROR($H3154/$I3154,"")</f>
        <v/>
      </c>
      <c r="L3154" s="13" t="n">
        <v>500000</v>
      </c>
      <c r="N3154" t="inlineStr">
        <is>
          <t>No</t>
        </is>
      </c>
      <c r="O3154" t="inlineStr">
        <is>
          <t>Not stated</t>
        </is>
      </c>
      <c r="Q3154" s="9" t="inlineStr">
        <is>
          <t>https://grantcue.com/foundations/the-morris-foundation-205509111</t>
        </is>
      </c>
    </row>
    <row r="3155"/>
    <row r="3156">
      <c r="A3156" s="15" t="n"/>
      <c r="B3156" s="16" t="inlineStr">
        <is>
          <t>South total</t>
        </is>
      </c>
      <c r="C3156" s="15" t="n"/>
      <c r="D3156" s="15" t="n"/>
      <c r="E3156" s="15" t="n"/>
      <c r="F3156" s="15" t="n"/>
      <c r="G3156" s="15" t="n"/>
      <c r="H3156" s="18">
        <f>SUM(H4:H3154)</f>
        <v/>
      </c>
      <c r="I3156" s="17">
        <f>SUM(I4:I3154)</f>
        <v/>
      </c>
      <c r="J3156" s="15" t="n"/>
      <c r="K3156" s="18">
        <f>IFERROR(H3156/I3156,"")</f>
        <v/>
      </c>
      <c r="L3156" s="15" t="n"/>
      <c r="M3156" s="15" t="n"/>
      <c r="N3156" s="16">
        <f>COUNTIF(N4:N3154,"Yes")&amp;" accept unsolicited"</f>
        <v/>
      </c>
      <c r="O3156" s="15" t="n"/>
      <c r="P3156" s="15" t="n"/>
      <c r="Q3156" s="15" t="n"/>
    </row>
    <row r="3157"/>
    <row r="3158">
      <c r="A3158" s="10" t="inlineStr">
        <is>
          <t>GrantCue - grantcue.com/blog/list-of-private-foundations-by-state</t>
        </is>
      </c>
      <c r="B3158" s="11" t="n"/>
      <c r="C3158" s="11" t="n"/>
      <c r="D3158" s="11" t="n"/>
      <c r="E3158" s="11" t="n"/>
      <c r="F3158" s="11" t="n"/>
      <c r="G3158" s="11" t="n"/>
      <c r="H3158" s="11" t="n"/>
      <c r="I3158" s="11" t="n"/>
      <c r="J3158" s="11" t="n"/>
      <c r="K3158" s="11" t="n"/>
      <c r="L3158" s="11" t="n"/>
      <c r="M3158" s="11" t="n"/>
      <c r="N3158" s="11" t="n"/>
      <c r="O3158" s="11" t="n"/>
      <c r="P3158" s="11" t="n"/>
      <c r="Q3158" s="11" t="n"/>
    </row>
  </sheetData>
  <hyperlinks>
    <hyperlink xmlns:r="http://schemas.openxmlformats.org/officeDocument/2006/relationships" ref="Q4" r:id="rId1"/>
    <hyperlink xmlns:r="http://schemas.openxmlformats.org/officeDocument/2006/relationships" ref="Q5" r:id="rId2"/>
    <hyperlink xmlns:r="http://schemas.openxmlformats.org/officeDocument/2006/relationships" ref="P6" r:id="rId3"/>
    <hyperlink xmlns:r="http://schemas.openxmlformats.org/officeDocument/2006/relationships" ref="Q6" r:id="rId4"/>
    <hyperlink xmlns:r="http://schemas.openxmlformats.org/officeDocument/2006/relationships" ref="Q7" r:id="rId5"/>
    <hyperlink xmlns:r="http://schemas.openxmlformats.org/officeDocument/2006/relationships" ref="Q8" r:id="rId6"/>
    <hyperlink xmlns:r="http://schemas.openxmlformats.org/officeDocument/2006/relationships" ref="Q9" r:id="rId7"/>
    <hyperlink xmlns:r="http://schemas.openxmlformats.org/officeDocument/2006/relationships" ref="P10" r:id="rId8"/>
    <hyperlink xmlns:r="http://schemas.openxmlformats.org/officeDocument/2006/relationships" ref="Q10" r:id="rId9"/>
    <hyperlink xmlns:r="http://schemas.openxmlformats.org/officeDocument/2006/relationships" ref="P11" r:id="rId10"/>
    <hyperlink xmlns:r="http://schemas.openxmlformats.org/officeDocument/2006/relationships" ref="Q11" r:id="rId11"/>
    <hyperlink xmlns:r="http://schemas.openxmlformats.org/officeDocument/2006/relationships" ref="Q12" r:id="rId12"/>
    <hyperlink xmlns:r="http://schemas.openxmlformats.org/officeDocument/2006/relationships" ref="P13" r:id="rId13"/>
    <hyperlink xmlns:r="http://schemas.openxmlformats.org/officeDocument/2006/relationships" ref="Q13" r:id="rId14"/>
    <hyperlink xmlns:r="http://schemas.openxmlformats.org/officeDocument/2006/relationships" ref="Q14" r:id="rId15"/>
    <hyperlink xmlns:r="http://schemas.openxmlformats.org/officeDocument/2006/relationships" ref="Q15" r:id="rId16"/>
    <hyperlink xmlns:r="http://schemas.openxmlformats.org/officeDocument/2006/relationships" ref="Q16" r:id="rId17"/>
    <hyperlink xmlns:r="http://schemas.openxmlformats.org/officeDocument/2006/relationships" ref="Q17" r:id="rId18"/>
    <hyperlink xmlns:r="http://schemas.openxmlformats.org/officeDocument/2006/relationships" ref="Q18" r:id="rId19"/>
    <hyperlink xmlns:r="http://schemas.openxmlformats.org/officeDocument/2006/relationships" ref="Q19" r:id="rId20"/>
    <hyperlink xmlns:r="http://schemas.openxmlformats.org/officeDocument/2006/relationships" ref="P20" r:id="rId21"/>
    <hyperlink xmlns:r="http://schemas.openxmlformats.org/officeDocument/2006/relationships" ref="Q20" r:id="rId22"/>
    <hyperlink xmlns:r="http://schemas.openxmlformats.org/officeDocument/2006/relationships" ref="Q21" r:id="rId23"/>
    <hyperlink xmlns:r="http://schemas.openxmlformats.org/officeDocument/2006/relationships" ref="Q22" r:id="rId24"/>
    <hyperlink xmlns:r="http://schemas.openxmlformats.org/officeDocument/2006/relationships" ref="Q23" r:id="rId25"/>
    <hyperlink xmlns:r="http://schemas.openxmlformats.org/officeDocument/2006/relationships" ref="Q24" r:id="rId26"/>
    <hyperlink xmlns:r="http://schemas.openxmlformats.org/officeDocument/2006/relationships" ref="P25" r:id="rId27"/>
    <hyperlink xmlns:r="http://schemas.openxmlformats.org/officeDocument/2006/relationships" ref="Q25" r:id="rId28"/>
    <hyperlink xmlns:r="http://schemas.openxmlformats.org/officeDocument/2006/relationships" ref="P26" r:id="rId29"/>
    <hyperlink xmlns:r="http://schemas.openxmlformats.org/officeDocument/2006/relationships" ref="Q26" r:id="rId30"/>
    <hyperlink xmlns:r="http://schemas.openxmlformats.org/officeDocument/2006/relationships" ref="Q27" r:id="rId31"/>
    <hyperlink xmlns:r="http://schemas.openxmlformats.org/officeDocument/2006/relationships" ref="Q28" r:id="rId32"/>
    <hyperlink xmlns:r="http://schemas.openxmlformats.org/officeDocument/2006/relationships" ref="Q29" r:id="rId33"/>
    <hyperlink xmlns:r="http://schemas.openxmlformats.org/officeDocument/2006/relationships" ref="Q30" r:id="rId34"/>
    <hyperlink xmlns:r="http://schemas.openxmlformats.org/officeDocument/2006/relationships" ref="Q31" r:id="rId35"/>
    <hyperlink xmlns:r="http://schemas.openxmlformats.org/officeDocument/2006/relationships" ref="Q32" r:id="rId36"/>
    <hyperlink xmlns:r="http://schemas.openxmlformats.org/officeDocument/2006/relationships" ref="Q33" r:id="rId37"/>
    <hyperlink xmlns:r="http://schemas.openxmlformats.org/officeDocument/2006/relationships" ref="Q34" r:id="rId38"/>
    <hyperlink xmlns:r="http://schemas.openxmlformats.org/officeDocument/2006/relationships" ref="Q35" r:id="rId39"/>
    <hyperlink xmlns:r="http://schemas.openxmlformats.org/officeDocument/2006/relationships" ref="P36" r:id="rId40"/>
    <hyperlink xmlns:r="http://schemas.openxmlformats.org/officeDocument/2006/relationships" ref="Q36" r:id="rId41"/>
    <hyperlink xmlns:r="http://schemas.openxmlformats.org/officeDocument/2006/relationships" ref="P37" r:id="rId42"/>
    <hyperlink xmlns:r="http://schemas.openxmlformats.org/officeDocument/2006/relationships" ref="Q37" r:id="rId43"/>
    <hyperlink xmlns:r="http://schemas.openxmlformats.org/officeDocument/2006/relationships" ref="Q38" r:id="rId44"/>
    <hyperlink xmlns:r="http://schemas.openxmlformats.org/officeDocument/2006/relationships" ref="Q39" r:id="rId45"/>
    <hyperlink xmlns:r="http://schemas.openxmlformats.org/officeDocument/2006/relationships" ref="Q40" r:id="rId46"/>
    <hyperlink xmlns:r="http://schemas.openxmlformats.org/officeDocument/2006/relationships" ref="Q41" r:id="rId47"/>
    <hyperlink xmlns:r="http://schemas.openxmlformats.org/officeDocument/2006/relationships" ref="Q42" r:id="rId48"/>
    <hyperlink xmlns:r="http://schemas.openxmlformats.org/officeDocument/2006/relationships" ref="Q43" r:id="rId49"/>
    <hyperlink xmlns:r="http://schemas.openxmlformats.org/officeDocument/2006/relationships" ref="Q44" r:id="rId50"/>
    <hyperlink xmlns:r="http://schemas.openxmlformats.org/officeDocument/2006/relationships" ref="Q45" r:id="rId51"/>
    <hyperlink xmlns:r="http://schemas.openxmlformats.org/officeDocument/2006/relationships" ref="Q46" r:id="rId52"/>
    <hyperlink xmlns:r="http://schemas.openxmlformats.org/officeDocument/2006/relationships" ref="P47" r:id="rId53"/>
    <hyperlink xmlns:r="http://schemas.openxmlformats.org/officeDocument/2006/relationships" ref="Q47" r:id="rId54"/>
    <hyperlink xmlns:r="http://schemas.openxmlformats.org/officeDocument/2006/relationships" ref="Q48" r:id="rId55"/>
    <hyperlink xmlns:r="http://schemas.openxmlformats.org/officeDocument/2006/relationships" ref="Q49" r:id="rId56"/>
    <hyperlink xmlns:r="http://schemas.openxmlformats.org/officeDocument/2006/relationships" ref="Q50" r:id="rId57"/>
    <hyperlink xmlns:r="http://schemas.openxmlformats.org/officeDocument/2006/relationships" ref="Q51" r:id="rId58"/>
    <hyperlink xmlns:r="http://schemas.openxmlformats.org/officeDocument/2006/relationships" ref="Q52" r:id="rId59"/>
    <hyperlink xmlns:r="http://schemas.openxmlformats.org/officeDocument/2006/relationships" ref="Q53" r:id="rId60"/>
    <hyperlink xmlns:r="http://schemas.openxmlformats.org/officeDocument/2006/relationships" ref="Q54" r:id="rId61"/>
    <hyperlink xmlns:r="http://schemas.openxmlformats.org/officeDocument/2006/relationships" ref="Q55" r:id="rId62"/>
    <hyperlink xmlns:r="http://schemas.openxmlformats.org/officeDocument/2006/relationships" ref="Q56" r:id="rId63"/>
    <hyperlink xmlns:r="http://schemas.openxmlformats.org/officeDocument/2006/relationships" ref="Q57" r:id="rId64"/>
    <hyperlink xmlns:r="http://schemas.openxmlformats.org/officeDocument/2006/relationships" ref="Q58" r:id="rId65"/>
    <hyperlink xmlns:r="http://schemas.openxmlformats.org/officeDocument/2006/relationships" ref="Q59" r:id="rId66"/>
    <hyperlink xmlns:r="http://schemas.openxmlformats.org/officeDocument/2006/relationships" ref="Q60" r:id="rId67"/>
    <hyperlink xmlns:r="http://schemas.openxmlformats.org/officeDocument/2006/relationships" ref="Q61" r:id="rId68"/>
    <hyperlink xmlns:r="http://schemas.openxmlformats.org/officeDocument/2006/relationships" ref="Q62" r:id="rId69"/>
    <hyperlink xmlns:r="http://schemas.openxmlformats.org/officeDocument/2006/relationships" ref="Q63" r:id="rId70"/>
    <hyperlink xmlns:r="http://schemas.openxmlformats.org/officeDocument/2006/relationships" ref="Q64" r:id="rId71"/>
    <hyperlink xmlns:r="http://schemas.openxmlformats.org/officeDocument/2006/relationships" ref="P65" r:id="rId72"/>
    <hyperlink xmlns:r="http://schemas.openxmlformats.org/officeDocument/2006/relationships" ref="Q65" r:id="rId73"/>
    <hyperlink xmlns:r="http://schemas.openxmlformats.org/officeDocument/2006/relationships" ref="Q66" r:id="rId74"/>
    <hyperlink xmlns:r="http://schemas.openxmlformats.org/officeDocument/2006/relationships" ref="Q67" r:id="rId75"/>
    <hyperlink xmlns:r="http://schemas.openxmlformats.org/officeDocument/2006/relationships" ref="Q68" r:id="rId76"/>
    <hyperlink xmlns:r="http://schemas.openxmlformats.org/officeDocument/2006/relationships" ref="Q69" r:id="rId77"/>
    <hyperlink xmlns:r="http://schemas.openxmlformats.org/officeDocument/2006/relationships" ref="Q70" r:id="rId78"/>
    <hyperlink xmlns:r="http://schemas.openxmlformats.org/officeDocument/2006/relationships" ref="Q71" r:id="rId79"/>
    <hyperlink xmlns:r="http://schemas.openxmlformats.org/officeDocument/2006/relationships" ref="Q72" r:id="rId80"/>
    <hyperlink xmlns:r="http://schemas.openxmlformats.org/officeDocument/2006/relationships" ref="P73" r:id="rId81"/>
    <hyperlink xmlns:r="http://schemas.openxmlformats.org/officeDocument/2006/relationships" ref="Q73" r:id="rId82"/>
    <hyperlink xmlns:r="http://schemas.openxmlformats.org/officeDocument/2006/relationships" ref="Q74" r:id="rId83"/>
    <hyperlink xmlns:r="http://schemas.openxmlformats.org/officeDocument/2006/relationships" ref="Q75" r:id="rId84"/>
    <hyperlink xmlns:r="http://schemas.openxmlformats.org/officeDocument/2006/relationships" ref="Q76" r:id="rId85"/>
    <hyperlink xmlns:r="http://schemas.openxmlformats.org/officeDocument/2006/relationships" ref="Q77" r:id="rId86"/>
    <hyperlink xmlns:r="http://schemas.openxmlformats.org/officeDocument/2006/relationships" ref="Q78" r:id="rId87"/>
    <hyperlink xmlns:r="http://schemas.openxmlformats.org/officeDocument/2006/relationships" ref="Q79" r:id="rId88"/>
    <hyperlink xmlns:r="http://schemas.openxmlformats.org/officeDocument/2006/relationships" ref="Q80" r:id="rId89"/>
    <hyperlink xmlns:r="http://schemas.openxmlformats.org/officeDocument/2006/relationships" ref="Q81" r:id="rId90"/>
    <hyperlink xmlns:r="http://schemas.openxmlformats.org/officeDocument/2006/relationships" ref="Q82" r:id="rId91"/>
    <hyperlink xmlns:r="http://schemas.openxmlformats.org/officeDocument/2006/relationships" ref="P83" r:id="rId92"/>
    <hyperlink xmlns:r="http://schemas.openxmlformats.org/officeDocument/2006/relationships" ref="Q83" r:id="rId93"/>
    <hyperlink xmlns:r="http://schemas.openxmlformats.org/officeDocument/2006/relationships" ref="Q84" r:id="rId94"/>
    <hyperlink xmlns:r="http://schemas.openxmlformats.org/officeDocument/2006/relationships" ref="Q85" r:id="rId95"/>
    <hyperlink xmlns:r="http://schemas.openxmlformats.org/officeDocument/2006/relationships" ref="Q86" r:id="rId96"/>
    <hyperlink xmlns:r="http://schemas.openxmlformats.org/officeDocument/2006/relationships" ref="Q87" r:id="rId97"/>
    <hyperlink xmlns:r="http://schemas.openxmlformats.org/officeDocument/2006/relationships" ref="Q88" r:id="rId98"/>
    <hyperlink xmlns:r="http://schemas.openxmlformats.org/officeDocument/2006/relationships" ref="Q89" r:id="rId99"/>
    <hyperlink xmlns:r="http://schemas.openxmlformats.org/officeDocument/2006/relationships" ref="Q90" r:id="rId100"/>
    <hyperlink xmlns:r="http://schemas.openxmlformats.org/officeDocument/2006/relationships" ref="Q91" r:id="rId101"/>
    <hyperlink xmlns:r="http://schemas.openxmlformats.org/officeDocument/2006/relationships" ref="Q92" r:id="rId102"/>
    <hyperlink xmlns:r="http://schemas.openxmlformats.org/officeDocument/2006/relationships" ref="Q93" r:id="rId103"/>
    <hyperlink xmlns:r="http://schemas.openxmlformats.org/officeDocument/2006/relationships" ref="Q94" r:id="rId104"/>
    <hyperlink xmlns:r="http://schemas.openxmlformats.org/officeDocument/2006/relationships" ref="Q95" r:id="rId105"/>
    <hyperlink xmlns:r="http://schemas.openxmlformats.org/officeDocument/2006/relationships" ref="Q96" r:id="rId106"/>
    <hyperlink xmlns:r="http://schemas.openxmlformats.org/officeDocument/2006/relationships" ref="P97" r:id="rId107"/>
    <hyperlink xmlns:r="http://schemas.openxmlformats.org/officeDocument/2006/relationships" ref="Q97" r:id="rId108"/>
    <hyperlink xmlns:r="http://schemas.openxmlformats.org/officeDocument/2006/relationships" ref="Q98" r:id="rId109"/>
    <hyperlink xmlns:r="http://schemas.openxmlformats.org/officeDocument/2006/relationships" ref="Q99" r:id="rId110"/>
    <hyperlink xmlns:r="http://schemas.openxmlformats.org/officeDocument/2006/relationships" ref="Q100" r:id="rId111"/>
    <hyperlink xmlns:r="http://schemas.openxmlformats.org/officeDocument/2006/relationships" ref="Q101" r:id="rId112"/>
    <hyperlink xmlns:r="http://schemas.openxmlformats.org/officeDocument/2006/relationships" ref="Q102" r:id="rId113"/>
    <hyperlink xmlns:r="http://schemas.openxmlformats.org/officeDocument/2006/relationships" ref="Q103" r:id="rId114"/>
    <hyperlink xmlns:r="http://schemas.openxmlformats.org/officeDocument/2006/relationships" ref="Q104" r:id="rId115"/>
    <hyperlink xmlns:r="http://schemas.openxmlformats.org/officeDocument/2006/relationships" ref="P105" r:id="rId116"/>
    <hyperlink xmlns:r="http://schemas.openxmlformats.org/officeDocument/2006/relationships" ref="Q105" r:id="rId117"/>
    <hyperlink xmlns:r="http://schemas.openxmlformats.org/officeDocument/2006/relationships" ref="Q106" r:id="rId118"/>
    <hyperlink xmlns:r="http://schemas.openxmlformats.org/officeDocument/2006/relationships" ref="Q107" r:id="rId119"/>
    <hyperlink xmlns:r="http://schemas.openxmlformats.org/officeDocument/2006/relationships" ref="Q108" r:id="rId120"/>
    <hyperlink xmlns:r="http://schemas.openxmlformats.org/officeDocument/2006/relationships" ref="Q109" r:id="rId121"/>
    <hyperlink xmlns:r="http://schemas.openxmlformats.org/officeDocument/2006/relationships" ref="Q110" r:id="rId122"/>
    <hyperlink xmlns:r="http://schemas.openxmlformats.org/officeDocument/2006/relationships" ref="Q111" r:id="rId123"/>
    <hyperlink xmlns:r="http://schemas.openxmlformats.org/officeDocument/2006/relationships" ref="Q112" r:id="rId124"/>
    <hyperlink xmlns:r="http://schemas.openxmlformats.org/officeDocument/2006/relationships" ref="P113" r:id="rId125"/>
    <hyperlink xmlns:r="http://schemas.openxmlformats.org/officeDocument/2006/relationships" ref="Q113" r:id="rId126"/>
    <hyperlink xmlns:r="http://schemas.openxmlformats.org/officeDocument/2006/relationships" ref="Q114" r:id="rId127"/>
    <hyperlink xmlns:r="http://schemas.openxmlformats.org/officeDocument/2006/relationships" ref="Q115" r:id="rId128"/>
    <hyperlink xmlns:r="http://schemas.openxmlformats.org/officeDocument/2006/relationships" ref="Q116" r:id="rId129"/>
    <hyperlink xmlns:r="http://schemas.openxmlformats.org/officeDocument/2006/relationships" ref="Q117" r:id="rId130"/>
    <hyperlink xmlns:r="http://schemas.openxmlformats.org/officeDocument/2006/relationships" ref="Q118" r:id="rId131"/>
    <hyperlink xmlns:r="http://schemas.openxmlformats.org/officeDocument/2006/relationships" ref="Q119" r:id="rId132"/>
    <hyperlink xmlns:r="http://schemas.openxmlformats.org/officeDocument/2006/relationships" ref="Q120" r:id="rId133"/>
    <hyperlink xmlns:r="http://schemas.openxmlformats.org/officeDocument/2006/relationships" ref="Q121" r:id="rId134"/>
    <hyperlink xmlns:r="http://schemas.openxmlformats.org/officeDocument/2006/relationships" ref="Q122" r:id="rId135"/>
    <hyperlink xmlns:r="http://schemas.openxmlformats.org/officeDocument/2006/relationships" ref="Q123" r:id="rId136"/>
    <hyperlink xmlns:r="http://schemas.openxmlformats.org/officeDocument/2006/relationships" ref="P124" r:id="rId137"/>
    <hyperlink xmlns:r="http://schemas.openxmlformats.org/officeDocument/2006/relationships" ref="Q124" r:id="rId138"/>
    <hyperlink xmlns:r="http://schemas.openxmlformats.org/officeDocument/2006/relationships" ref="Q125" r:id="rId139"/>
    <hyperlink xmlns:r="http://schemas.openxmlformats.org/officeDocument/2006/relationships" ref="P126" r:id="rId140"/>
    <hyperlink xmlns:r="http://schemas.openxmlformats.org/officeDocument/2006/relationships" ref="Q126" r:id="rId141"/>
    <hyperlink xmlns:r="http://schemas.openxmlformats.org/officeDocument/2006/relationships" ref="Q127" r:id="rId142"/>
    <hyperlink xmlns:r="http://schemas.openxmlformats.org/officeDocument/2006/relationships" ref="Q128" r:id="rId143"/>
    <hyperlink xmlns:r="http://schemas.openxmlformats.org/officeDocument/2006/relationships" ref="Q129" r:id="rId144"/>
    <hyperlink xmlns:r="http://schemas.openxmlformats.org/officeDocument/2006/relationships" ref="Q130" r:id="rId145"/>
    <hyperlink xmlns:r="http://schemas.openxmlformats.org/officeDocument/2006/relationships" ref="P131" r:id="rId146"/>
    <hyperlink xmlns:r="http://schemas.openxmlformats.org/officeDocument/2006/relationships" ref="Q131" r:id="rId147"/>
    <hyperlink xmlns:r="http://schemas.openxmlformats.org/officeDocument/2006/relationships" ref="Q132" r:id="rId148"/>
    <hyperlink xmlns:r="http://schemas.openxmlformats.org/officeDocument/2006/relationships" ref="P133" r:id="rId149"/>
    <hyperlink xmlns:r="http://schemas.openxmlformats.org/officeDocument/2006/relationships" ref="Q133" r:id="rId150"/>
    <hyperlink xmlns:r="http://schemas.openxmlformats.org/officeDocument/2006/relationships" ref="Q134" r:id="rId151"/>
    <hyperlink xmlns:r="http://schemas.openxmlformats.org/officeDocument/2006/relationships" ref="Q135" r:id="rId152"/>
    <hyperlink xmlns:r="http://schemas.openxmlformats.org/officeDocument/2006/relationships" ref="Q136" r:id="rId153"/>
    <hyperlink xmlns:r="http://schemas.openxmlformats.org/officeDocument/2006/relationships" ref="Q137" r:id="rId154"/>
    <hyperlink xmlns:r="http://schemas.openxmlformats.org/officeDocument/2006/relationships" ref="Q138" r:id="rId155"/>
    <hyperlink xmlns:r="http://schemas.openxmlformats.org/officeDocument/2006/relationships" ref="P139" r:id="rId156"/>
    <hyperlink xmlns:r="http://schemas.openxmlformats.org/officeDocument/2006/relationships" ref="Q139" r:id="rId157"/>
    <hyperlink xmlns:r="http://schemas.openxmlformats.org/officeDocument/2006/relationships" ref="Q140" r:id="rId158"/>
    <hyperlink xmlns:r="http://schemas.openxmlformats.org/officeDocument/2006/relationships" ref="Q141" r:id="rId159"/>
    <hyperlink xmlns:r="http://schemas.openxmlformats.org/officeDocument/2006/relationships" ref="P142" r:id="rId160"/>
    <hyperlink xmlns:r="http://schemas.openxmlformats.org/officeDocument/2006/relationships" ref="Q142" r:id="rId161"/>
    <hyperlink xmlns:r="http://schemas.openxmlformats.org/officeDocument/2006/relationships" ref="P143" r:id="rId162"/>
    <hyperlink xmlns:r="http://schemas.openxmlformats.org/officeDocument/2006/relationships" ref="Q143" r:id="rId163"/>
    <hyperlink xmlns:r="http://schemas.openxmlformats.org/officeDocument/2006/relationships" ref="Q144" r:id="rId164"/>
    <hyperlink xmlns:r="http://schemas.openxmlformats.org/officeDocument/2006/relationships" ref="Q145" r:id="rId165"/>
    <hyperlink xmlns:r="http://schemas.openxmlformats.org/officeDocument/2006/relationships" ref="Q146" r:id="rId166"/>
    <hyperlink xmlns:r="http://schemas.openxmlformats.org/officeDocument/2006/relationships" ref="Q147" r:id="rId167"/>
    <hyperlink xmlns:r="http://schemas.openxmlformats.org/officeDocument/2006/relationships" ref="P148" r:id="rId168"/>
    <hyperlink xmlns:r="http://schemas.openxmlformats.org/officeDocument/2006/relationships" ref="Q148" r:id="rId169"/>
    <hyperlink xmlns:r="http://schemas.openxmlformats.org/officeDocument/2006/relationships" ref="Q149" r:id="rId170"/>
    <hyperlink xmlns:r="http://schemas.openxmlformats.org/officeDocument/2006/relationships" ref="Q150" r:id="rId171"/>
    <hyperlink xmlns:r="http://schemas.openxmlformats.org/officeDocument/2006/relationships" ref="Q151" r:id="rId172"/>
    <hyperlink xmlns:r="http://schemas.openxmlformats.org/officeDocument/2006/relationships" ref="P152" r:id="rId173"/>
    <hyperlink xmlns:r="http://schemas.openxmlformats.org/officeDocument/2006/relationships" ref="Q152" r:id="rId174"/>
    <hyperlink xmlns:r="http://schemas.openxmlformats.org/officeDocument/2006/relationships" ref="Q153" r:id="rId175"/>
    <hyperlink xmlns:r="http://schemas.openxmlformats.org/officeDocument/2006/relationships" ref="Q154" r:id="rId176"/>
    <hyperlink xmlns:r="http://schemas.openxmlformats.org/officeDocument/2006/relationships" ref="Q155" r:id="rId177"/>
    <hyperlink xmlns:r="http://schemas.openxmlformats.org/officeDocument/2006/relationships" ref="Q156" r:id="rId178"/>
    <hyperlink xmlns:r="http://schemas.openxmlformats.org/officeDocument/2006/relationships" ref="Q157" r:id="rId179"/>
    <hyperlink xmlns:r="http://schemas.openxmlformats.org/officeDocument/2006/relationships" ref="Q158" r:id="rId180"/>
    <hyperlink xmlns:r="http://schemas.openxmlformats.org/officeDocument/2006/relationships" ref="Q159" r:id="rId181"/>
    <hyperlink xmlns:r="http://schemas.openxmlformats.org/officeDocument/2006/relationships" ref="P160" r:id="rId182"/>
    <hyperlink xmlns:r="http://schemas.openxmlformats.org/officeDocument/2006/relationships" ref="Q160" r:id="rId183"/>
    <hyperlink xmlns:r="http://schemas.openxmlformats.org/officeDocument/2006/relationships" ref="Q161" r:id="rId184"/>
    <hyperlink xmlns:r="http://schemas.openxmlformats.org/officeDocument/2006/relationships" ref="P162" r:id="rId185"/>
    <hyperlink xmlns:r="http://schemas.openxmlformats.org/officeDocument/2006/relationships" ref="Q162" r:id="rId186"/>
    <hyperlink xmlns:r="http://schemas.openxmlformats.org/officeDocument/2006/relationships" ref="P163" r:id="rId187"/>
    <hyperlink xmlns:r="http://schemas.openxmlformats.org/officeDocument/2006/relationships" ref="Q163" r:id="rId188"/>
    <hyperlink xmlns:r="http://schemas.openxmlformats.org/officeDocument/2006/relationships" ref="Q164" r:id="rId189"/>
    <hyperlink xmlns:r="http://schemas.openxmlformats.org/officeDocument/2006/relationships" ref="Q165" r:id="rId190"/>
    <hyperlink xmlns:r="http://schemas.openxmlformats.org/officeDocument/2006/relationships" ref="P166" r:id="rId191"/>
    <hyperlink xmlns:r="http://schemas.openxmlformats.org/officeDocument/2006/relationships" ref="Q166" r:id="rId192"/>
    <hyperlink xmlns:r="http://schemas.openxmlformats.org/officeDocument/2006/relationships" ref="Q167" r:id="rId193"/>
    <hyperlink xmlns:r="http://schemas.openxmlformats.org/officeDocument/2006/relationships" ref="Q168" r:id="rId194"/>
    <hyperlink xmlns:r="http://schemas.openxmlformats.org/officeDocument/2006/relationships" ref="Q169" r:id="rId195"/>
    <hyperlink xmlns:r="http://schemas.openxmlformats.org/officeDocument/2006/relationships" ref="Q170" r:id="rId196"/>
    <hyperlink xmlns:r="http://schemas.openxmlformats.org/officeDocument/2006/relationships" ref="Q171" r:id="rId197"/>
    <hyperlink xmlns:r="http://schemas.openxmlformats.org/officeDocument/2006/relationships" ref="Q172" r:id="rId198"/>
    <hyperlink xmlns:r="http://schemas.openxmlformats.org/officeDocument/2006/relationships" ref="Q173" r:id="rId199"/>
    <hyperlink xmlns:r="http://schemas.openxmlformats.org/officeDocument/2006/relationships" ref="Q174" r:id="rId200"/>
    <hyperlink xmlns:r="http://schemas.openxmlformats.org/officeDocument/2006/relationships" ref="Q175" r:id="rId201"/>
    <hyperlink xmlns:r="http://schemas.openxmlformats.org/officeDocument/2006/relationships" ref="Q176" r:id="rId202"/>
    <hyperlink xmlns:r="http://schemas.openxmlformats.org/officeDocument/2006/relationships" ref="P177" r:id="rId203"/>
    <hyperlink xmlns:r="http://schemas.openxmlformats.org/officeDocument/2006/relationships" ref="Q177" r:id="rId204"/>
    <hyperlink xmlns:r="http://schemas.openxmlformats.org/officeDocument/2006/relationships" ref="Q178" r:id="rId205"/>
    <hyperlink xmlns:r="http://schemas.openxmlformats.org/officeDocument/2006/relationships" ref="P179" r:id="rId206"/>
    <hyperlink xmlns:r="http://schemas.openxmlformats.org/officeDocument/2006/relationships" ref="Q179" r:id="rId207"/>
    <hyperlink xmlns:r="http://schemas.openxmlformats.org/officeDocument/2006/relationships" ref="Q180" r:id="rId208"/>
    <hyperlink xmlns:r="http://schemas.openxmlformats.org/officeDocument/2006/relationships" ref="Q181" r:id="rId209"/>
    <hyperlink xmlns:r="http://schemas.openxmlformats.org/officeDocument/2006/relationships" ref="Q182" r:id="rId210"/>
    <hyperlink xmlns:r="http://schemas.openxmlformats.org/officeDocument/2006/relationships" ref="Q183" r:id="rId211"/>
    <hyperlink xmlns:r="http://schemas.openxmlformats.org/officeDocument/2006/relationships" ref="Q184" r:id="rId212"/>
    <hyperlink xmlns:r="http://schemas.openxmlformats.org/officeDocument/2006/relationships" ref="P185" r:id="rId213"/>
    <hyperlink xmlns:r="http://schemas.openxmlformats.org/officeDocument/2006/relationships" ref="Q185" r:id="rId214"/>
    <hyperlink xmlns:r="http://schemas.openxmlformats.org/officeDocument/2006/relationships" ref="Q186" r:id="rId215"/>
    <hyperlink xmlns:r="http://schemas.openxmlformats.org/officeDocument/2006/relationships" ref="Q187" r:id="rId216"/>
    <hyperlink xmlns:r="http://schemas.openxmlformats.org/officeDocument/2006/relationships" ref="Q188" r:id="rId217"/>
    <hyperlink xmlns:r="http://schemas.openxmlformats.org/officeDocument/2006/relationships" ref="P189" r:id="rId218"/>
    <hyperlink xmlns:r="http://schemas.openxmlformats.org/officeDocument/2006/relationships" ref="Q189" r:id="rId219"/>
    <hyperlink xmlns:r="http://schemas.openxmlformats.org/officeDocument/2006/relationships" ref="Q190" r:id="rId220"/>
    <hyperlink xmlns:r="http://schemas.openxmlformats.org/officeDocument/2006/relationships" ref="Q191" r:id="rId221"/>
    <hyperlink xmlns:r="http://schemas.openxmlformats.org/officeDocument/2006/relationships" ref="Q192" r:id="rId222"/>
    <hyperlink xmlns:r="http://schemas.openxmlformats.org/officeDocument/2006/relationships" ref="P193" r:id="rId223"/>
    <hyperlink xmlns:r="http://schemas.openxmlformats.org/officeDocument/2006/relationships" ref="Q193" r:id="rId224"/>
    <hyperlink xmlns:r="http://schemas.openxmlformats.org/officeDocument/2006/relationships" ref="P194" r:id="rId225"/>
    <hyperlink xmlns:r="http://schemas.openxmlformats.org/officeDocument/2006/relationships" ref="Q194" r:id="rId226"/>
    <hyperlink xmlns:r="http://schemas.openxmlformats.org/officeDocument/2006/relationships" ref="Q195" r:id="rId227"/>
    <hyperlink xmlns:r="http://schemas.openxmlformats.org/officeDocument/2006/relationships" ref="Q196" r:id="rId228"/>
    <hyperlink xmlns:r="http://schemas.openxmlformats.org/officeDocument/2006/relationships" ref="P197" r:id="rId229"/>
    <hyperlink xmlns:r="http://schemas.openxmlformats.org/officeDocument/2006/relationships" ref="Q197" r:id="rId230"/>
    <hyperlink xmlns:r="http://schemas.openxmlformats.org/officeDocument/2006/relationships" ref="Q198" r:id="rId231"/>
    <hyperlink xmlns:r="http://schemas.openxmlformats.org/officeDocument/2006/relationships" ref="P199" r:id="rId232"/>
    <hyperlink xmlns:r="http://schemas.openxmlformats.org/officeDocument/2006/relationships" ref="Q199" r:id="rId233"/>
    <hyperlink xmlns:r="http://schemas.openxmlformats.org/officeDocument/2006/relationships" ref="Q200" r:id="rId234"/>
    <hyperlink xmlns:r="http://schemas.openxmlformats.org/officeDocument/2006/relationships" ref="Q201" r:id="rId235"/>
    <hyperlink xmlns:r="http://schemas.openxmlformats.org/officeDocument/2006/relationships" ref="P202" r:id="rId236"/>
    <hyperlink xmlns:r="http://schemas.openxmlformats.org/officeDocument/2006/relationships" ref="Q202" r:id="rId237"/>
    <hyperlink xmlns:r="http://schemas.openxmlformats.org/officeDocument/2006/relationships" ref="P203" r:id="rId238"/>
    <hyperlink xmlns:r="http://schemas.openxmlformats.org/officeDocument/2006/relationships" ref="Q203" r:id="rId239"/>
    <hyperlink xmlns:r="http://schemas.openxmlformats.org/officeDocument/2006/relationships" ref="Q204" r:id="rId240"/>
    <hyperlink xmlns:r="http://schemas.openxmlformats.org/officeDocument/2006/relationships" ref="Q205" r:id="rId241"/>
    <hyperlink xmlns:r="http://schemas.openxmlformats.org/officeDocument/2006/relationships" ref="P206" r:id="rId242"/>
    <hyperlink xmlns:r="http://schemas.openxmlformats.org/officeDocument/2006/relationships" ref="Q206" r:id="rId243"/>
    <hyperlink xmlns:r="http://schemas.openxmlformats.org/officeDocument/2006/relationships" ref="Q207" r:id="rId244"/>
    <hyperlink xmlns:r="http://schemas.openxmlformats.org/officeDocument/2006/relationships" ref="Q208" r:id="rId245"/>
    <hyperlink xmlns:r="http://schemas.openxmlformats.org/officeDocument/2006/relationships" ref="P209" r:id="rId246"/>
    <hyperlink xmlns:r="http://schemas.openxmlformats.org/officeDocument/2006/relationships" ref="Q209" r:id="rId247"/>
    <hyperlink xmlns:r="http://schemas.openxmlformats.org/officeDocument/2006/relationships" ref="P210" r:id="rId248"/>
    <hyperlink xmlns:r="http://schemas.openxmlformats.org/officeDocument/2006/relationships" ref="Q210" r:id="rId249"/>
    <hyperlink xmlns:r="http://schemas.openxmlformats.org/officeDocument/2006/relationships" ref="Q211" r:id="rId250"/>
    <hyperlink xmlns:r="http://schemas.openxmlformats.org/officeDocument/2006/relationships" ref="Q212" r:id="rId251"/>
    <hyperlink xmlns:r="http://schemas.openxmlformats.org/officeDocument/2006/relationships" ref="Q213" r:id="rId252"/>
    <hyperlink xmlns:r="http://schemas.openxmlformats.org/officeDocument/2006/relationships" ref="Q214" r:id="rId253"/>
    <hyperlink xmlns:r="http://schemas.openxmlformats.org/officeDocument/2006/relationships" ref="Q215" r:id="rId254"/>
    <hyperlink xmlns:r="http://schemas.openxmlformats.org/officeDocument/2006/relationships" ref="P216" r:id="rId255"/>
    <hyperlink xmlns:r="http://schemas.openxmlformats.org/officeDocument/2006/relationships" ref="Q216" r:id="rId256"/>
    <hyperlink xmlns:r="http://schemas.openxmlformats.org/officeDocument/2006/relationships" ref="P217" r:id="rId257"/>
    <hyperlink xmlns:r="http://schemas.openxmlformats.org/officeDocument/2006/relationships" ref="Q217" r:id="rId258"/>
    <hyperlink xmlns:r="http://schemas.openxmlformats.org/officeDocument/2006/relationships" ref="Q218" r:id="rId259"/>
    <hyperlink xmlns:r="http://schemas.openxmlformats.org/officeDocument/2006/relationships" ref="P219" r:id="rId260"/>
    <hyperlink xmlns:r="http://schemas.openxmlformats.org/officeDocument/2006/relationships" ref="Q219" r:id="rId261"/>
    <hyperlink xmlns:r="http://schemas.openxmlformats.org/officeDocument/2006/relationships" ref="P220" r:id="rId262"/>
    <hyperlink xmlns:r="http://schemas.openxmlformats.org/officeDocument/2006/relationships" ref="Q220" r:id="rId263"/>
    <hyperlink xmlns:r="http://schemas.openxmlformats.org/officeDocument/2006/relationships" ref="Q221" r:id="rId264"/>
    <hyperlink xmlns:r="http://schemas.openxmlformats.org/officeDocument/2006/relationships" ref="Q222" r:id="rId265"/>
    <hyperlink xmlns:r="http://schemas.openxmlformats.org/officeDocument/2006/relationships" ref="Q223" r:id="rId266"/>
    <hyperlink xmlns:r="http://schemas.openxmlformats.org/officeDocument/2006/relationships" ref="Q224" r:id="rId267"/>
    <hyperlink xmlns:r="http://schemas.openxmlformats.org/officeDocument/2006/relationships" ref="Q225" r:id="rId268"/>
    <hyperlink xmlns:r="http://schemas.openxmlformats.org/officeDocument/2006/relationships" ref="Q226" r:id="rId269"/>
    <hyperlink xmlns:r="http://schemas.openxmlformats.org/officeDocument/2006/relationships" ref="P227" r:id="rId270"/>
    <hyperlink xmlns:r="http://schemas.openxmlformats.org/officeDocument/2006/relationships" ref="Q227" r:id="rId271"/>
    <hyperlink xmlns:r="http://schemas.openxmlformats.org/officeDocument/2006/relationships" ref="Q228" r:id="rId272"/>
    <hyperlink xmlns:r="http://schemas.openxmlformats.org/officeDocument/2006/relationships" ref="Q229" r:id="rId273"/>
    <hyperlink xmlns:r="http://schemas.openxmlformats.org/officeDocument/2006/relationships" ref="Q230" r:id="rId274"/>
    <hyperlink xmlns:r="http://schemas.openxmlformats.org/officeDocument/2006/relationships" ref="Q231" r:id="rId275"/>
    <hyperlink xmlns:r="http://schemas.openxmlformats.org/officeDocument/2006/relationships" ref="Q232" r:id="rId276"/>
    <hyperlink xmlns:r="http://schemas.openxmlformats.org/officeDocument/2006/relationships" ref="Q233" r:id="rId277"/>
    <hyperlink xmlns:r="http://schemas.openxmlformats.org/officeDocument/2006/relationships" ref="Q234" r:id="rId278"/>
    <hyperlink xmlns:r="http://schemas.openxmlformats.org/officeDocument/2006/relationships" ref="P235" r:id="rId279"/>
    <hyperlink xmlns:r="http://schemas.openxmlformats.org/officeDocument/2006/relationships" ref="Q235" r:id="rId280"/>
    <hyperlink xmlns:r="http://schemas.openxmlformats.org/officeDocument/2006/relationships" ref="Q236" r:id="rId281"/>
    <hyperlink xmlns:r="http://schemas.openxmlformats.org/officeDocument/2006/relationships" ref="P237" r:id="rId282"/>
    <hyperlink xmlns:r="http://schemas.openxmlformats.org/officeDocument/2006/relationships" ref="Q237" r:id="rId283"/>
    <hyperlink xmlns:r="http://schemas.openxmlformats.org/officeDocument/2006/relationships" ref="Q238" r:id="rId284"/>
    <hyperlink xmlns:r="http://schemas.openxmlformats.org/officeDocument/2006/relationships" ref="Q239" r:id="rId285"/>
    <hyperlink xmlns:r="http://schemas.openxmlformats.org/officeDocument/2006/relationships" ref="Q240" r:id="rId286"/>
    <hyperlink xmlns:r="http://schemas.openxmlformats.org/officeDocument/2006/relationships" ref="P241" r:id="rId287"/>
    <hyperlink xmlns:r="http://schemas.openxmlformats.org/officeDocument/2006/relationships" ref="Q241" r:id="rId288"/>
    <hyperlink xmlns:r="http://schemas.openxmlformats.org/officeDocument/2006/relationships" ref="Q242" r:id="rId289"/>
    <hyperlink xmlns:r="http://schemas.openxmlformats.org/officeDocument/2006/relationships" ref="Q243" r:id="rId290"/>
    <hyperlink xmlns:r="http://schemas.openxmlformats.org/officeDocument/2006/relationships" ref="P244" r:id="rId291"/>
    <hyperlink xmlns:r="http://schemas.openxmlformats.org/officeDocument/2006/relationships" ref="Q244" r:id="rId292"/>
    <hyperlink xmlns:r="http://schemas.openxmlformats.org/officeDocument/2006/relationships" ref="Q245" r:id="rId293"/>
    <hyperlink xmlns:r="http://schemas.openxmlformats.org/officeDocument/2006/relationships" ref="Q246" r:id="rId294"/>
    <hyperlink xmlns:r="http://schemas.openxmlformats.org/officeDocument/2006/relationships" ref="Q247" r:id="rId295"/>
    <hyperlink xmlns:r="http://schemas.openxmlformats.org/officeDocument/2006/relationships" ref="Q248" r:id="rId296"/>
    <hyperlink xmlns:r="http://schemas.openxmlformats.org/officeDocument/2006/relationships" ref="Q249" r:id="rId297"/>
    <hyperlink xmlns:r="http://schemas.openxmlformats.org/officeDocument/2006/relationships" ref="Q250" r:id="rId298"/>
    <hyperlink xmlns:r="http://schemas.openxmlformats.org/officeDocument/2006/relationships" ref="P251" r:id="rId299"/>
    <hyperlink xmlns:r="http://schemas.openxmlformats.org/officeDocument/2006/relationships" ref="Q251" r:id="rId300"/>
    <hyperlink xmlns:r="http://schemas.openxmlformats.org/officeDocument/2006/relationships" ref="Q252" r:id="rId301"/>
    <hyperlink xmlns:r="http://schemas.openxmlformats.org/officeDocument/2006/relationships" ref="Q253" r:id="rId302"/>
    <hyperlink xmlns:r="http://schemas.openxmlformats.org/officeDocument/2006/relationships" ref="Q254" r:id="rId303"/>
    <hyperlink xmlns:r="http://schemas.openxmlformats.org/officeDocument/2006/relationships" ref="Q255" r:id="rId304"/>
    <hyperlink xmlns:r="http://schemas.openxmlformats.org/officeDocument/2006/relationships" ref="Q256" r:id="rId305"/>
    <hyperlink xmlns:r="http://schemas.openxmlformats.org/officeDocument/2006/relationships" ref="Q257" r:id="rId306"/>
    <hyperlink xmlns:r="http://schemas.openxmlformats.org/officeDocument/2006/relationships" ref="Q258" r:id="rId307"/>
    <hyperlink xmlns:r="http://schemas.openxmlformats.org/officeDocument/2006/relationships" ref="Q259" r:id="rId308"/>
    <hyperlink xmlns:r="http://schemas.openxmlformats.org/officeDocument/2006/relationships" ref="Q260" r:id="rId309"/>
    <hyperlink xmlns:r="http://schemas.openxmlformats.org/officeDocument/2006/relationships" ref="Q261" r:id="rId310"/>
    <hyperlink xmlns:r="http://schemas.openxmlformats.org/officeDocument/2006/relationships" ref="Q262" r:id="rId311"/>
    <hyperlink xmlns:r="http://schemas.openxmlformats.org/officeDocument/2006/relationships" ref="Q263" r:id="rId312"/>
    <hyperlink xmlns:r="http://schemas.openxmlformats.org/officeDocument/2006/relationships" ref="Q264" r:id="rId313"/>
    <hyperlink xmlns:r="http://schemas.openxmlformats.org/officeDocument/2006/relationships" ref="Q265" r:id="rId314"/>
    <hyperlink xmlns:r="http://schemas.openxmlformats.org/officeDocument/2006/relationships" ref="P266" r:id="rId315"/>
    <hyperlink xmlns:r="http://schemas.openxmlformats.org/officeDocument/2006/relationships" ref="Q266" r:id="rId316"/>
    <hyperlink xmlns:r="http://schemas.openxmlformats.org/officeDocument/2006/relationships" ref="P267" r:id="rId317"/>
    <hyperlink xmlns:r="http://schemas.openxmlformats.org/officeDocument/2006/relationships" ref="Q267" r:id="rId318"/>
    <hyperlink xmlns:r="http://schemas.openxmlformats.org/officeDocument/2006/relationships" ref="Q268" r:id="rId319"/>
    <hyperlink xmlns:r="http://schemas.openxmlformats.org/officeDocument/2006/relationships" ref="Q269" r:id="rId320"/>
    <hyperlink xmlns:r="http://schemas.openxmlformats.org/officeDocument/2006/relationships" ref="Q270" r:id="rId321"/>
    <hyperlink xmlns:r="http://schemas.openxmlformats.org/officeDocument/2006/relationships" ref="Q271" r:id="rId322"/>
    <hyperlink xmlns:r="http://schemas.openxmlformats.org/officeDocument/2006/relationships" ref="P272" r:id="rId323"/>
    <hyperlink xmlns:r="http://schemas.openxmlformats.org/officeDocument/2006/relationships" ref="Q272" r:id="rId324"/>
    <hyperlink xmlns:r="http://schemas.openxmlformats.org/officeDocument/2006/relationships" ref="Q273" r:id="rId325"/>
    <hyperlink xmlns:r="http://schemas.openxmlformats.org/officeDocument/2006/relationships" ref="Q274" r:id="rId326"/>
    <hyperlink xmlns:r="http://schemas.openxmlformats.org/officeDocument/2006/relationships" ref="Q275" r:id="rId327"/>
    <hyperlink xmlns:r="http://schemas.openxmlformats.org/officeDocument/2006/relationships" ref="P276" r:id="rId328"/>
    <hyperlink xmlns:r="http://schemas.openxmlformats.org/officeDocument/2006/relationships" ref="Q276" r:id="rId329"/>
    <hyperlink xmlns:r="http://schemas.openxmlformats.org/officeDocument/2006/relationships" ref="Q277" r:id="rId330"/>
    <hyperlink xmlns:r="http://schemas.openxmlformats.org/officeDocument/2006/relationships" ref="Q278" r:id="rId331"/>
    <hyperlink xmlns:r="http://schemas.openxmlformats.org/officeDocument/2006/relationships" ref="Q279" r:id="rId332"/>
    <hyperlink xmlns:r="http://schemas.openxmlformats.org/officeDocument/2006/relationships" ref="Q280" r:id="rId333"/>
    <hyperlink xmlns:r="http://schemas.openxmlformats.org/officeDocument/2006/relationships" ref="Q281" r:id="rId334"/>
    <hyperlink xmlns:r="http://schemas.openxmlformats.org/officeDocument/2006/relationships" ref="Q282" r:id="rId335"/>
    <hyperlink xmlns:r="http://schemas.openxmlformats.org/officeDocument/2006/relationships" ref="Q283" r:id="rId336"/>
    <hyperlink xmlns:r="http://schemas.openxmlformats.org/officeDocument/2006/relationships" ref="Q284" r:id="rId337"/>
    <hyperlink xmlns:r="http://schemas.openxmlformats.org/officeDocument/2006/relationships" ref="Q285" r:id="rId338"/>
    <hyperlink xmlns:r="http://schemas.openxmlformats.org/officeDocument/2006/relationships" ref="Q286" r:id="rId339"/>
    <hyperlink xmlns:r="http://schemas.openxmlformats.org/officeDocument/2006/relationships" ref="Q287" r:id="rId340"/>
    <hyperlink xmlns:r="http://schemas.openxmlformats.org/officeDocument/2006/relationships" ref="Q288" r:id="rId341"/>
    <hyperlink xmlns:r="http://schemas.openxmlformats.org/officeDocument/2006/relationships" ref="Q289" r:id="rId342"/>
    <hyperlink xmlns:r="http://schemas.openxmlformats.org/officeDocument/2006/relationships" ref="Q290" r:id="rId343"/>
    <hyperlink xmlns:r="http://schemas.openxmlformats.org/officeDocument/2006/relationships" ref="Q291" r:id="rId344"/>
    <hyperlink xmlns:r="http://schemas.openxmlformats.org/officeDocument/2006/relationships" ref="P292" r:id="rId345"/>
    <hyperlink xmlns:r="http://schemas.openxmlformats.org/officeDocument/2006/relationships" ref="Q292" r:id="rId346"/>
    <hyperlink xmlns:r="http://schemas.openxmlformats.org/officeDocument/2006/relationships" ref="Q293" r:id="rId347"/>
    <hyperlink xmlns:r="http://schemas.openxmlformats.org/officeDocument/2006/relationships" ref="Q294" r:id="rId348"/>
    <hyperlink xmlns:r="http://schemas.openxmlformats.org/officeDocument/2006/relationships" ref="P295" r:id="rId349"/>
    <hyperlink xmlns:r="http://schemas.openxmlformats.org/officeDocument/2006/relationships" ref="Q295" r:id="rId350"/>
    <hyperlink xmlns:r="http://schemas.openxmlformats.org/officeDocument/2006/relationships" ref="Q296" r:id="rId351"/>
    <hyperlink xmlns:r="http://schemas.openxmlformats.org/officeDocument/2006/relationships" ref="Q297" r:id="rId352"/>
    <hyperlink xmlns:r="http://schemas.openxmlformats.org/officeDocument/2006/relationships" ref="Q298" r:id="rId353"/>
    <hyperlink xmlns:r="http://schemas.openxmlformats.org/officeDocument/2006/relationships" ref="Q299" r:id="rId354"/>
    <hyperlink xmlns:r="http://schemas.openxmlformats.org/officeDocument/2006/relationships" ref="Q300" r:id="rId355"/>
    <hyperlink xmlns:r="http://schemas.openxmlformats.org/officeDocument/2006/relationships" ref="Q301" r:id="rId356"/>
    <hyperlink xmlns:r="http://schemas.openxmlformats.org/officeDocument/2006/relationships" ref="Q302" r:id="rId357"/>
    <hyperlink xmlns:r="http://schemas.openxmlformats.org/officeDocument/2006/relationships" ref="Q303" r:id="rId358"/>
    <hyperlink xmlns:r="http://schemas.openxmlformats.org/officeDocument/2006/relationships" ref="Q304" r:id="rId359"/>
    <hyperlink xmlns:r="http://schemas.openxmlformats.org/officeDocument/2006/relationships" ref="Q305" r:id="rId360"/>
    <hyperlink xmlns:r="http://schemas.openxmlformats.org/officeDocument/2006/relationships" ref="Q306" r:id="rId361"/>
    <hyperlink xmlns:r="http://schemas.openxmlformats.org/officeDocument/2006/relationships" ref="Q307" r:id="rId362"/>
    <hyperlink xmlns:r="http://schemas.openxmlformats.org/officeDocument/2006/relationships" ref="Q308" r:id="rId363"/>
    <hyperlink xmlns:r="http://schemas.openxmlformats.org/officeDocument/2006/relationships" ref="P309" r:id="rId364"/>
    <hyperlink xmlns:r="http://schemas.openxmlformats.org/officeDocument/2006/relationships" ref="Q309" r:id="rId365"/>
    <hyperlink xmlns:r="http://schemas.openxmlformats.org/officeDocument/2006/relationships" ref="P310" r:id="rId366"/>
    <hyperlink xmlns:r="http://schemas.openxmlformats.org/officeDocument/2006/relationships" ref="Q310" r:id="rId367"/>
    <hyperlink xmlns:r="http://schemas.openxmlformats.org/officeDocument/2006/relationships" ref="Q311" r:id="rId368"/>
    <hyperlink xmlns:r="http://schemas.openxmlformats.org/officeDocument/2006/relationships" ref="Q312" r:id="rId369"/>
    <hyperlink xmlns:r="http://schemas.openxmlformats.org/officeDocument/2006/relationships" ref="Q313" r:id="rId370"/>
    <hyperlink xmlns:r="http://schemas.openxmlformats.org/officeDocument/2006/relationships" ref="Q314" r:id="rId371"/>
    <hyperlink xmlns:r="http://schemas.openxmlformats.org/officeDocument/2006/relationships" ref="P315" r:id="rId372"/>
    <hyperlink xmlns:r="http://schemas.openxmlformats.org/officeDocument/2006/relationships" ref="Q315" r:id="rId373"/>
    <hyperlink xmlns:r="http://schemas.openxmlformats.org/officeDocument/2006/relationships" ref="Q316" r:id="rId374"/>
    <hyperlink xmlns:r="http://schemas.openxmlformats.org/officeDocument/2006/relationships" ref="Q317" r:id="rId375"/>
    <hyperlink xmlns:r="http://schemas.openxmlformats.org/officeDocument/2006/relationships" ref="Q318" r:id="rId376"/>
    <hyperlink xmlns:r="http://schemas.openxmlformats.org/officeDocument/2006/relationships" ref="Q319" r:id="rId377"/>
    <hyperlink xmlns:r="http://schemas.openxmlformats.org/officeDocument/2006/relationships" ref="Q320" r:id="rId378"/>
    <hyperlink xmlns:r="http://schemas.openxmlformats.org/officeDocument/2006/relationships" ref="Q321" r:id="rId379"/>
    <hyperlink xmlns:r="http://schemas.openxmlformats.org/officeDocument/2006/relationships" ref="Q322" r:id="rId380"/>
    <hyperlink xmlns:r="http://schemas.openxmlformats.org/officeDocument/2006/relationships" ref="Q323" r:id="rId381"/>
    <hyperlink xmlns:r="http://schemas.openxmlformats.org/officeDocument/2006/relationships" ref="Q324" r:id="rId382"/>
    <hyperlink xmlns:r="http://schemas.openxmlformats.org/officeDocument/2006/relationships" ref="Q325" r:id="rId383"/>
    <hyperlink xmlns:r="http://schemas.openxmlformats.org/officeDocument/2006/relationships" ref="Q326" r:id="rId384"/>
    <hyperlink xmlns:r="http://schemas.openxmlformats.org/officeDocument/2006/relationships" ref="Q327" r:id="rId385"/>
    <hyperlink xmlns:r="http://schemas.openxmlformats.org/officeDocument/2006/relationships" ref="Q328" r:id="rId386"/>
    <hyperlink xmlns:r="http://schemas.openxmlformats.org/officeDocument/2006/relationships" ref="Q329" r:id="rId387"/>
    <hyperlink xmlns:r="http://schemas.openxmlformats.org/officeDocument/2006/relationships" ref="Q330" r:id="rId388"/>
    <hyperlink xmlns:r="http://schemas.openxmlformats.org/officeDocument/2006/relationships" ref="Q331" r:id="rId389"/>
    <hyperlink xmlns:r="http://schemas.openxmlformats.org/officeDocument/2006/relationships" ref="P332" r:id="rId390"/>
    <hyperlink xmlns:r="http://schemas.openxmlformats.org/officeDocument/2006/relationships" ref="Q332" r:id="rId391"/>
    <hyperlink xmlns:r="http://schemas.openxmlformats.org/officeDocument/2006/relationships" ref="Q333" r:id="rId392"/>
    <hyperlink xmlns:r="http://schemas.openxmlformats.org/officeDocument/2006/relationships" ref="Q334" r:id="rId393"/>
    <hyperlink xmlns:r="http://schemas.openxmlformats.org/officeDocument/2006/relationships" ref="Q335" r:id="rId394"/>
    <hyperlink xmlns:r="http://schemas.openxmlformats.org/officeDocument/2006/relationships" ref="Q336" r:id="rId395"/>
    <hyperlink xmlns:r="http://schemas.openxmlformats.org/officeDocument/2006/relationships" ref="Q337" r:id="rId396"/>
    <hyperlink xmlns:r="http://schemas.openxmlformats.org/officeDocument/2006/relationships" ref="Q338" r:id="rId397"/>
    <hyperlink xmlns:r="http://schemas.openxmlformats.org/officeDocument/2006/relationships" ref="Q339" r:id="rId398"/>
    <hyperlink xmlns:r="http://schemas.openxmlformats.org/officeDocument/2006/relationships" ref="Q340" r:id="rId399"/>
    <hyperlink xmlns:r="http://schemas.openxmlformats.org/officeDocument/2006/relationships" ref="Q341" r:id="rId400"/>
    <hyperlink xmlns:r="http://schemas.openxmlformats.org/officeDocument/2006/relationships" ref="Q342" r:id="rId401"/>
    <hyperlink xmlns:r="http://schemas.openxmlformats.org/officeDocument/2006/relationships" ref="Q343" r:id="rId402"/>
    <hyperlink xmlns:r="http://schemas.openxmlformats.org/officeDocument/2006/relationships" ref="Q344" r:id="rId403"/>
    <hyperlink xmlns:r="http://schemas.openxmlformats.org/officeDocument/2006/relationships" ref="Q345" r:id="rId404"/>
    <hyperlink xmlns:r="http://schemas.openxmlformats.org/officeDocument/2006/relationships" ref="Q346" r:id="rId405"/>
    <hyperlink xmlns:r="http://schemas.openxmlformats.org/officeDocument/2006/relationships" ref="Q347" r:id="rId406"/>
    <hyperlink xmlns:r="http://schemas.openxmlformats.org/officeDocument/2006/relationships" ref="P348" r:id="rId407"/>
    <hyperlink xmlns:r="http://schemas.openxmlformats.org/officeDocument/2006/relationships" ref="Q348" r:id="rId408"/>
    <hyperlink xmlns:r="http://schemas.openxmlformats.org/officeDocument/2006/relationships" ref="Q349" r:id="rId409"/>
    <hyperlink xmlns:r="http://schemas.openxmlformats.org/officeDocument/2006/relationships" ref="Q350" r:id="rId410"/>
    <hyperlink xmlns:r="http://schemas.openxmlformats.org/officeDocument/2006/relationships" ref="Q351" r:id="rId411"/>
    <hyperlink xmlns:r="http://schemas.openxmlformats.org/officeDocument/2006/relationships" ref="Q352" r:id="rId412"/>
    <hyperlink xmlns:r="http://schemas.openxmlformats.org/officeDocument/2006/relationships" ref="Q353" r:id="rId413"/>
    <hyperlink xmlns:r="http://schemas.openxmlformats.org/officeDocument/2006/relationships" ref="Q354" r:id="rId414"/>
    <hyperlink xmlns:r="http://schemas.openxmlformats.org/officeDocument/2006/relationships" ref="Q355" r:id="rId415"/>
    <hyperlink xmlns:r="http://schemas.openxmlformats.org/officeDocument/2006/relationships" ref="Q356" r:id="rId416"/>
    <hyperlink xmlns:r="http://schemas.openxmlformats.org/officeDocument/2006/relationships" ref="Q357" r:id="rId417"/>
    <hyperlink xmlns:r="http://schemas.openxmlformats.org/officeDocument/2006/relationships" ref="Q358" r:id="rId418"/>
    <hyperlink xmlns:r="http://schemas.openxmlformats.org/officeDocument/2006/relationships" ref="Q359" r:id="rId419"/>
    <hyperlink xmlns:r="http://schemas.openxmlformats.org/officeDocument/2006/relationships" ref="P360" r:id="rId420"/>
    <hyperlink xmlns:r="http://schemas.openxmlformats.org/officeDocument/2006/relationships" ref="Q360" r:id="rId421"/>
    <hyperlink xmlns:r="http://schemas.openxmlformats.org/officeDocument/2006/relationships" ref="Q361" r:id="rId422"/>
    <hyperlink xmlns:r="http://schemas.openxmlformats.org/officeDocument/2006/relationships" ref="Q362" r:id="rId423"/>
    <hyperlink xmlns:r="http://schemas.openxmlformats.org/officeDocument/2006/relationships" ref="Q363" r:id="rId424"/>
    <hyperlink xmlns:r="http://schemas.openxmlformats.org/officeDocument/2006/relationships" ref="Q364" r:id="rId425"/>
    <hyperlink xmlns:r="http://schemas.openxmlformats.org/officeDocument/2006/relationships" ref="Q365" r:id="rId426"/>
    <hyperlink xmlns:r="http://schemas.openxmlformats.org/officeDocument/2006/relationships" ref="Q366" r:id="rId427"/>
    <hyperlink xmlns:r="http://schemas.openxmlformats.org/officeDocument/2006/relationships" ref="Q367" r:id="rId428"/>
    <hyperlink xmlns:r="http://schemas.openxmlformats.org/officeDocument/2006/relationships" ref="Q368" r:id="rId429"/>
    <hyperlink xmlns:r="http://schemas.openxmlformats.org/officeDocument/2006/relationships" ref="Q369" r:id="rId430"/>
    <hyperlink xmlns:r="http://schemas.openxmlformats.org/officeDocument/2006/relationships" ref="Q370" r:id="rId431"/>
    <hyperlink xmlns:r="http://schemas.openxmlformats.org/officeDocument/2006/relationships" ref="Q371" r:id="rId432"/>
    <hyperlink xmlns:r="http://schemas.openxmlformats.org/officeDocument/2006/relationships" ref="Q372" r:id="rId433"/>
    <hyperlink xmlns:r="http://schemas.openxmlformats.org/officeDocument/2006/relationships" ref="Q373" r:id="rId434"/>
    <hyperlink xmlns:r="http://schemas.openxmlformats.org/officeDocument/2006/relationships" ref="P374" r:id="rId435"/>
    <hyperlink xmlns:r="http://schemas.openxmlformats.org/officeDocument/2006/relationships" ref="Q374" r:id="rId436"/>
    <hyperlink xmlns:r="http://schemas.openxmlformats.org/officeDocument/2006/relationships" ref="Q375" r:id="rId437"/>
    <hyperlink xmlns:r="http://schemas.openxmlformats.org/officeDocument/2006/relationships" ref="Q376" r:id="rId438"/>
    <hyperlink xmlns:r="http://schemas.openxmlformats.org/officeDocument/2006/relationships" ref="Q377" r:id="rId439"/>
    <hyperlink xmlns:r="http://schemas.openxmlformats.org/officeDocument/2006/relationships" ref="Q378" r:id="rId440"/>
    <hyperlink xmlns:r="http://schemas.openxmlformats.org/officeDocument/2006/relationships" ref="Q379" r:id="rId441"/>
    <hyperlink xmlns:r="http://schemas.openxmlformats.org/officeDocument/2006/relationships" ref="Q380" r:id="rId442"/>
    <hyperlink xmlns:r="http://schemas.openxmlformats.org/officeDocument/2006/relationships" ref="Q381" r:id="rId443"/>
    <hyperlink xmlns:r="http://schemas.openxmlformats.org/officeDocument/2006/relationships" ref="Q382" r:id="rId444"/>
    <hyperlink xmlns:r="http://schemas.openxmlformats.org/officeDocument/2006/relationships" ref="Q383" r:id="rId445"/>
    <hyperlink xmlns:r="http://schemas.openxmlformats.org/officeDocument/2006/relationships" ref="Q384" r:id="rId446"/>
    <hyperlink xmlns:r="http://schemas.openxmlformats.org/officeDocument/2006/relationships" ref="Q385" r:id="rId447"/>
    <hyperlink xmlns:r="http://schemas.openxmlformats.org/officeDocument/2006/relationships" ref="Q386" r:id="rId448"/>
    <hyperlink xmlns:r="http://schemas.openxmlformats.org/officeDocument/2006/relationships" ref="Q387" r:id="rId449"/>
    <hyperlink xmlns:r="http://schemas.openxmlformats.org/officeDocument/2006/relationships" ref="Q388" r:id="rId450"/>
    <hyperlink xmlns:r="http://schemas.openxmlformats.org/officeDocument/2006/relationships" ref="Q389" r:id="rId451"/>
    <hyperlink xmlns:r="http://schemas.openxmlformats.org/officeDocument/2006/relationships" ref="Q390" r:id="rId452"/>
    <hyperlink xmlns:r="http://schemas.openxmlformats.org/officeDocument/2006/relationships" ref="Q391" r:id="rId453"/>
    <hyperlink xmlns:r="http://schemas.openxmlformats.org/officeDocument/2006/relationships" ref="Q392" r:id="rId454"/>
    <hyperlink xmlns:r="http://schemas.openxmlformats.org/officeDocument/2006/relationships" ref="Q393" r:id="rId455"/>
    <hyperlink xmlns:r="http://schemas.openxmlformats.org/officeDocument/2006/relationships" ref="Q394" r:id="rId456"/>
    <hyperlink xmlns:r="http://schemas.openxmlformats.org/officeDocument/2006/relationships" ref="Q395" r:id="rId457"/>
    <hyperlink xmlns:r="http://schemas.openxmlformats.org/officeDocument/2006/relationships" ref="P396" r:id="rId458"/>
    <hyperlink xmlns:r="http://schemas.openxmlformats.org/officeDocument/2006/relationships" ref="Q396" r:id="rId459"/>
    <hyperlink xmlns:r="http://schemas.openxmlformats.org/officeDocument/2006/relationships" ref="Q397" r:id="rId460"/>
    <hyperlink xmlns:r="http://schemas.openxmlformats.org/officeDocument/2006/relationships" ref="Q398" r:id="rId461"/>
    <hyperlink xmlns:r="http://schemas.openxmlformats.org/officeDocument/2006/relationships" ref="P399" r:id="rId462"/>
    <hyperlink xmlns:r="http://schemas.openxmlformats.org/officeDocument/2006/relationships" ref="Q399" r:id="rId463"/>
    <hyperlink xmlns:r="http://schemas.openxmlformats.org/officeDocument/2006/relationships" ref="Q400" r:id="rId464"/>
    <hyperlink xmlns:r="http://schemas.openxmlformats.org/officeDocument/2006/relationships" ref="Q401" r:id="rId465"/>
    <hyperlink xmlns:r="http://schemas.openxmlformats.org/officeDocument/2006/relationships" ref="Q402" r:id="rId466"/>
    <hyperlink xmlns:r="http://schemas.openxmlformats.org/officeDocument/2006/relationships" ref="Q403" r:id="rId467"/>
    <hyperlink xmlns:r="http://schemas.openxmlformats.org/officeDocument/2006/relationships" ref="Q404" r:id="rId468"/>
    <hyperlink xmlns:r="http://schemas.openxmlformats.org/officeDocument/2006/relationships" ref="Q405" r:id="rId469"/>
    <hyperlink xmlns:r="http://schemas.openxmlformats.org/officeDocument/2006/relationships" ref="Q406" r:id="rId470"/>
    <hyperlink xmlns:r="http://schemas.openxmlformats.org/officeDocument/2006/relationships" ref="Q407" r:id="rId471"/>
    <hyperlink xmlns:r="http://schemas.openxmlformats.org/officeDocument/2006/relationships" ref="Q408" r:id="rId472"/>
    <hyperlink xmlns:r="http://schemas.openxmlformats.org/officeDocument/2006/relationships" ref="Q409" r:id="rId473"/>
    <hyperlink xmlns:r="http://schemas.openxmlformats.org/officeDocument/2006/relationships" ref="Q410" r:id="rId474"/>
    <hyperlink xmlns:r="http://schemas.openxmlformats.org/officeDocument/2006/relationships" ref="Q411" r:id="rId475"/>
    <hyperlink xmlns:r="http://schemas.openxmlformats.org/officeDocument/2006/relationships" ref="Q412" r:id="rId476"/>
    <hyperlink xmlns:r="http://schemas.openxmlformats.org/officeDocument/2006/relationships" ref="Q413" r:id="rId477"/>
    <hyperlink xmlns:r="http://schemas.openxmlformats.org/officeDocument/2006/relationships" ref="P414" r:id="rId478"/>
    <hyperlink xmlns:r="http://schemas.openxmlformats.org/officeDocument/2006/relationships" ref="Q414" r:id="rId479"/>
    <hyperlink xmlns:r="http://schemas.openxmlformats.org/officeDocument/2006/relationships" ref="Q415" r:id="rId480"/>
    <hyperlink xmlns:r="http://schemas.openxmlformats.org/officeDocument/2006/relationships" ref="Q416" r:id="rId481"/>
    <hyperlink xmlns:r="http://schemas.openxmlformats.org/officeDocument/2006/relationships" ref="Q417" r:id="rId482"/>
    <hyperlink xmlns:r="http://schemas.openxmlformats.org/officeDocument/2006/relationships" ref="Q418" r:id="rId483"/>
    <hyperlink xmlns:r="http://schemas.openxmlformats.org/officeDocument/2006/relationships" ref="Q419" r:id="rId484"/>
    <hyperlink xmlns:r="http://schemas.openxmlformats.org/officeDocument/2006/relationships" ref="Q420" r:id="rId485"/>
    <hyperlink xmlns:r="http://schemas.openxmlformats.org/officeDocument/2006/relationships" ref="Q421" r:id="rId486"/>
    <hyperlink xmlns:r="http://schemas.openxmlformats.org/officeDocument/2006/relationships" ref="Q422" r:id="rId487"/>
    <hyperlink xmlns:r="http://schemas.openxmlformats.org/officeDocument/2006/relationships" ref="Q423" r:id="rId488"/>
    <hyperlink xmlns:r="http://schemas.openxmlformats.org/officeDocument/2006/relationships" ref="Q424" r:id="rId489"/>
    <hyperlink xmlns:r="http://schemas.openxmlformats.org/officeDocument/2006/relationships" ref="Q425" r:id="rId490"/>
    <hyperlink xmlns:r="http://schemas.openxmlformats.org/officeDocument/2006/relationships" ref="Q426" r:id="rId491"/>
    <hyperlink xmlns:r="http://schemas.openxmlformats.org/officeDocument/2006/relationships" ref="Q427" r:id="rId492"/>
    <hyperlink xmlns:r="http://schemas.openxmlformats.org/officeDocument/2006/relationships" ref="Q428" r:id="rId493"/>
    <hyperlink xmlns:r="http://schemas.openxmlformats.org/officeDocument/2006/relationships" ref="Q429" r:id="rId494"/>
    <hyperlink xmlns:r="http://schemas.openxmlformats.org/officeDocument/2006/relationships" ref="Q430" r:id="rId495"/>
    <hyperlink xmlns:r="http://schemas.openxmlformats.org/officeDocument/2006/relationships" ref="Q431" r:id="rId496"/>
    <hyperlink xmlns:r="http://schemas.openxmlformats.org/officeDocument/2006/relationships" ref="Q432" r:id="rId497"/>
    <hyperlink xmlns:r="http://schemas.openxmlformats.org/officeDocument/2006/relationships" ref="Q433" r:id="rId498"/>
    <hyperlink xmlns:r="http://schemas.openxmlformats.org/officeDocument/2006/relationships" ref="Q434" r:id="rId499"/>
    <hyperlink xmlns:r="http://schemas.openxmlformats.org/officeDocument/2006/relationships" ref="Q435" r:id="rId500"/>
    <hyperlink xmlns:r="http://schemas.openxmlformats.org/officeDocument/2006/relationships" ref="Q436" r:id="rId501"/>
    <hyperlink xmlns:r="http://schemas.openxmlformats.org/officeDocument/2006/relationships" ref="Q437" r:id="rId502"/>
    <hyperlink xmlns:r="http://schemas.openxmlformats.org/officeDocument/2006/relationships" ref="Q438" r:id="rId503"/>
    <hyperlink xmlns:r="http://schemas.openxmlformats.org/officeDocument/2006/relationships" ref="Q439" r:id="rId504"/>
    <hyperlink xmlns:r="http://schemas.openxmlformats.org/officeDocument/2006/relationships" ref="Q440" r:id="rId505"/>
    <hyperlink xmlns:r="http://schemas.openxmlformats.org/officeDocument/2006/relationships" ref="Q441" r:id="rId506"/>
    <hyperlink xmlns:r="http://schemas.openxmlformats.org/officeDocument/2006/relationships" ref="P442" r:id="rId507"/>
    <hyperlink xmlns:r="http://schemas.openxmlformats.org/officeDocument/2006/relationships" ref="Q442" r:id="rId508"/>
    <hyperlink xmlns:r="http://schemas.openxmlformats.org/officeDocument/2006/relationships" ref="Q443" r:id="rId509"/>
    <hyperlink xmlns:r="http://schemas.openxmlformats.org/officeDocument/2006/relationships" ref="Q444" r:id="rId510"/>
    <hyperlink xmlns:r="http://schemas.openxmlformats.org/officeDocument/2006/relationships" ref="Q445" r:id="rId511"/>
    <hyperlink xmlns:r="http://schemas.openxmlformats.org/officeDocument/2006/relationships" ref="Q446" r:id="rId512"/>
    <hyperlink xmlns:r="http://schemas.openxmlformats.org/officeDocument/2006/relationships" ref="Q447" r:id="rId513"/>
    <hyperlink xmlns:r="http://schemas.openxmlformats.org/officeDocument/2006/relationships" ref="Q448" r:id="rId514"/>
    <hyperlink xmlns:r="http://schemas.openxmlformats.org/officeDocument/2006/relationships" ref="Q449" r:id="rId515"/>
    <hyperlink xmlns:r="http://schemas.openxmlformats.org/officeDocument/2006/relationships" ref="Q450" r:id="rId516"/>
    <hyperlink xmlns:r="http://schemas.openxmlformats.org/officeDocument/2006/relationships" ref="Q451" r:id="rId517"/>
    <hyperlink xmlns:r="http://schemas.openxmlformats.org/officeDocument/2006/relationships" ref="Q452" r:id="rId518"/>
    <hyperlink xmlns:r="http://schemas.openxmlformats.org/officeDocument/2006/relationships" ref="Q453" r:id="rId519"/>
    <hyperlink xmlns:r="http://schemas.openxmlformats.org/officeDocument/2006/relationships" ref="Q454" r:id="rId520"/>
    <hyperlink xmlns:r="http://schemas.openxmlformats.org/officeDocument/2006/relationships" ref="Q455" r:id="rId521"/>
    <hyperlink xmlns:r="http://schemas.openxmlformats.org/officeDocument/2006/relationships" ref="Q456" r:id="rId522"/>
    <hyperlink xmlns:r="http://schemas.openxmlformats.org/officeDocument/2006/relationships" ref="Q457" r:id="rId523"/>
    <hyperlink xmlns:r="http://schemas.openxmlformats.org/officeDocument/2006/relationships" ref="Q458" r:id="rId524"/>
    <hyperlink xmlns:r="http://schemas.openxmlformats.org/officeDocument/2006/relationships" ref="Q459" r:id="rId525"/>
    <hyperlink xmlns:r="http://schemas.openxmlformats.org/officeDocument/2006/relationships" ref="Q460" r:id="rId526"/>
    <hyperlink xmlns:r="http://schemas.openxmlformats.org/officeDocument/2006/relationships" ref="Q461" r:id="rId527"/>
    <hyperlink xmlns:r="http://schemas.openxmlformats.org/officeDocument/2006/relationships" ref="Q462" r:id="rId528"/>
    <hyperlink xmlns:r="http://schemas.openxmlformats.org/officeDocument/2006/relationships" ref="P463" r:id="rId529"/>
    <hyperlink xmlns:r="http://schemas.openxmlformats.org/officeDocument/2006/relationships" ref="Q463" r:id="rId530"/>
    <hyperlink xmlns:r="http://schemas.openxmlformats.org/officeDocument/2006/relationships" ref="Q464" r:id="rId531"/>
    <hyperlink xmlns:r="http://schemas.openxmlformats.org/officeDocument/2006/relationships" ref="Q465" r:id="rId532"/>
    <hyperlink xmlns:r="http://schemas.openxmlformats.org/officeDocument/2006/relationships" ref="P466" r:id="rId533"/>
    <hyperlink xmlns:r="http://schemas.openxmlformats.org/officeDocument/2006/relationships" ref="Q466" r:id="rId534"/>
    <hyperlink xmlns:r="http://schemas.openxmlformats.org/officeDocument/2006/relationships" ref="P467" r:id="rId535"/>
    <hyperlink xmlns:r="http://schemas.openxmlformats.org/officeDocument/2006/relationships" ref="Q467" r:id="rId536"/>
    <hyperlink xmlns:r="http://schemas.openxmlformats.org/officeDocument/2006/relationships" ref="Q468" r:id="rId537"/>
    <hyperlink xmlns:r="http://schemas.openxmlformats.org/officeDocument/2006/relationships" ref="Q469" r:id="rId538"/>
    <hyperlink xmlns:r="http://schemas.openxmlformats.org/officeDocument/2006/relationships" ref="P470" r:id="rId539"/>
    <hyperlink xmlns:r="http://schemas.openxmlformats.org/officeDocument/2006/relationships" ref="Q470" r:id="rId540"/>
    <hyperlink xmlns:r="http://schemas.openxmlformats.org/officeDocument/2006/relationships" ref="P471" r:id="rId541"/>
    <hyperlink xmlns:r="http://schemas.openxmlformats.org/officeDocument/2006/relationships" ref="Q471" r:id="rId542"/>
    <hyperlink xmlns:r="http://schemas.openxmlformats.org/officeDocument/2006/relationships" ref="Q472" r:id="rId543"/>
    <hyperlink xmlns:r="http://schemas.openxmlformats.org/officeDocument/2006/relationships" ref="P473" r:id="rId544"/>
    <hyperlink xmlns:r="http://schemas.openxmlformats.org/officeDocument/2006/relationships" ref="Q473" r:id="rId545"/>
    <hyperlink xmlns:r="http://schemas.openxmlformats.org/officeDocument/2006/relationships" ref="Q474" r:id="rId546"/>
    <hyperlink xmlns:r="http://schemas.openxmlformats.org/officeDocument/2006/relationships" ref="Q475" r:id="rId547"/>
    <hyperlink xmlns:r="http://schemas.openxmlformats.org/officeDocument/2006/relationships" ref="Q476" r:id="rId548"/>
    <hyperlink xmlns:r="http://schemas.openxmlformats.org/officeDocument/2006/relationships" ref="P477" r:id="rId549"/>
    <hyperlink xmlns:r="http://schemas.openxmlformats.org/officeDocument/2006/relationships" ref="Q477" r:id="rId550"/>
    <hyperlink xmlns:r="http://schemas.openxmlformats.org/officeDocument/2006/relationships" ref="Q478" r:id="rId551"/>
    <hyperlink xmlns:r="http://schemas.openxmlformats.org/officeDocument/2006/relationships" ref="Q479" r:id="rId552"/>
    <hyperlink xmlns:r="http://schemas.openxmlformats.org/officeDocument/2006/relationships" ref="Q480" r:id="rId553"/>
    <hyperlink xmlns:r="http://schemas.openxmlformats.org/officeDocument/2006/relationships" ref="Q481" r:id="rId554"/>
    <hyperlink xmlns:r="http://schemas.openxmlformats.org/officeDocument/2006/relationships" ref="Q482" r:id="rId555"/>
    <hyperlink xmlns:r="http://schemas.openxmlformats.org/officeDocument/2006/relationships" ref="Q483" r:id="rId556"/>
    <hyperlink xmlns:r="http://schemas.openxmlformats.org/officeDocument/2006/relationships" ref="Q484" r:id="rId557"/>
    <hyperlink xmlns:r="http://schemas.openxmlformats.org/officeDocument/2006/relationships" ref="P485" r:id="rId558"/>
    <hyperlink xmlns:r="http://schemas.openxmlformats.org/officeDocument/2006/relationships" ref="Q485" r:id="rId559"/>
    <hyperlink xmlns:r="http://schemas.openxmlformats.org/officeDocument/2006/relationships" ref="Q486" r:id="rId560"/>
    <hyperlink xmlns:r="http://schemas.openxmlformats.org/officeDocument/2006/relationships" ref="Q487" r:id="rId561"/>
    <hyperlink xmlns:r="http://schemas.openxmlformats.org/officeDocument/2006/relationships" ref="Q488" r:id="rId562"/>
    <hyperlink xmlns:r="http://schemas.openxmlformats.org/officeDocument/2006/relationships" ref="Q489" r:id="rId563"/>
    <hyperlink xmlns:r="http://schemas.openxmlformats.org/officeDocument/2006/relationships" ref="P490" r:id="rId564"/>
    <hyperlink xmlns:r="http://schemas.openxmlformats.org/officeDocument/2006/relationships" ref="Q490" r:id="rId565"/>
    <hyperlink xmlns:r="http://schemas.openxmlformats.org/officeDocument/2006/relationships" ref="Q491" r:id="rId566"/>
    <hyperlink xmlns:r="http://schemas.openxmlformats.org/officeDocument/2006/relationships" ref="Q492" r:id="rId567"/>
    <hyperlink xmlns:r="http://schemas.openxmlformats.org/officeDocument/2006/relationships" ref="P493" r:id="rId568"/>
    <hyperlink xmlns:r="http://schemas.openxmlformats.org/officeDocument/2006/relationships" ref="Q493" r:id="rId569"/>
    <hyperlink xmlns:r="http://schemas.openxmlformats.org/officeDocument/2006/relationships" ref="Q494" r:id="rId570"/>
    <hyperlink xmlns:r="http://schemas.openxmlformats.org/officeDocument/2006/relationships" ref="Q495" r:id="rId571"/>
    <hyperlink xmlns:r="http://schemas.openxmlformats.org/officeDocument/2006/relationships" ref="Q496" r:id="rId572"/>
    <hyperlink xmlns:r="http://schemas.openxmlformats.org/officeDocument/2006/relationships" ref="Q497" r:id="rId573"/>
    <hyperlink xmlns:r="http://schemas.openxmlformats.org/officeDocument/2006/relationships" ref="Q498" r:id="rId574"/>
    <hyperlink xmlns:r="http://schemas.openxmlformats.org/officeDocument/2006/relationships" ref="Q499" r:id="rId575"/>
    <hyperlink xmlns:r="http://schemas.openxmlformats.org/officeDocument/2006/relationships" ref="Q500" r:id="rId576"/>
    <hyperlink xmlns:r="http://schemas.openxmlformats.org/officeDocument/2006/relationships" ref="Q501" r:id="rId577"/>
    <hyperlink xmlns:r="http://schemas.openxmlformats.org/officeDocument/2006/relationships" ref="Q502" r:id="rId578"/>
    <hyperlink xmlns:r="http://schemas.openxmlformats.org/officeDocument/2006/relationships" ref="Q503" r:id="rId579"/>
    <hyperlink xmlns:r="http://schemas.openxmlformats.org/officeDocument/2006/relationships" ref="Q504" r:id="rId580"/>
    <hyperlink xmlns:r="http://schemas.openxmlformats.org/officeDocument/2006/relationships" ref="Q505" r:id="rId581"/>
    <hyperlink xmlns:r="http://schemas.openxmlformats.org/officeDocument/2006/relationships" ref="P506" r:id="rId582"/>
    <hyperlink xmlns:r="http://schemas.openxmlformats.org/officeDocument/2006/relationships" ref="Q506" r:id="rId583"/>
    <hyperlink xmlns:r="http://schemas.openxmlformats.org/officeDocument/2006/relationships" ref="Q507" r:id="rId584"/>
    <hyperlink xmlns:r="http://schemas.openxmlformats.org/officeDocument/2006/relationships" ref="Q508" r:id="rId585"/>
    <hyperlink xmlns:r="http://schemas.openxmlformats.org/officeDocument/2006/relationships" ref="Q509" r:id="rId586"/>
    <hyperlink xmlns:r="http://schemas.openxmlformats.org/officeDocument/2006/relationships" ref="Q510" r:id="rId587"/>
    <hyperlink xmlns:r="http://schemas.openxmlformats.org/officeDocument/2006/relationships" ref="Q511" r:id="rId588"/>
    <hyperlink xmlns:r="http://schemas.openxmlformats.org/officeDocument/2006/relationships" ref="Q512" r:id="rId589"/>
    <hyperlink xmlns:r="http://schemas.openxmlformats.org/officeDocument/2006/relationships" ref="Q513" r:id="rId590"/>
    <hyperlink xmlns:r="http://schemas.openxmlformats.org/officeDocument/2006/relationships" ref="Q514" r:id="rId591"/>
    <hyperlink xmlns:r="http://schemas.openxmlformats.org/officeDocument/2006/relationships" ref="Q515" r:id="rId592"/>
    <hyperlink xmlns:r="http://schemas.openxmlformats.org/officeDocument/2006/relationships" ref="Q516" r:id="rId593"/>
    <hyperlink xmlns:r="http://schemas.openxmlformats.org/officeDocument/2006/relationships" ref="P517" r:id="rId594"/>
    <hyperlink xmlns:r="http://schemas.openxmlformats.org/officeDocument/2006/relationships" ref="Q517" r:id="rId595"/>
    <hyperlink xmlns:r="http://schemas.openxmlformats.org/officeDocument/2006/relationships" ref="Q518" r:id="rId596"/>
    <hyperlink xmlns:r="http://schemas.openxmlformats.org/officeDocument/2006/relationships" ref="Q519" r:id="rId597"/>
    <hyperlink xmlns:r="http://schemas.openxmlformats.org/officeDocument/2006/relationships" ref="P520" r:id="rId598"/>
    <hyperlink xmlns:r="http://schemas.openxmlformats.org/officeDocument/2006/relationships" ref="Q520" r:id="rId599"/>
    <hyperlink xmlns:r="http://schemas.openxmlformats.org/officeDocument/2006/relationships" ref="Q521" r:id="rId600"/>
    <hyperlink xmlns:r="http://schemas.openxmlformats.org/officeDocument/2006/relationships" ref="Q522" r:id="rId601"/>
    <hyperlink xmlns:r="http://schemas.openxmlformats.org/officeDocument/2006/relationships" ref="Q523" r:id="rId602"/>
    <hyperlink xmlns:r="http://schemas.openxmlformats.org/officeDocument/2006/relationships" ref="P524" r:id="rId603"/>
    <hyperlink xmlns:r="http://schemas.openxmlformats.org/officeDocument/2006/relationships" ref="Q524" r:id="rId604"/>
    <hyperlink xmlns:r="http://schemas.openxmlformats.org/officeDocument/2006/relationships" ref="Q525" r:id="rId605"/>
    <hyperlink xmlns:r="http://schemas.openxmlformats.org/officeDocument/2006/relationships" ref="Q526" r:id="rId606"/>
    <hyperlink xmlns:r="http://schemas.openxmlformats.org/officeDocument/2006/relationships" ref="Q527" r:id="rId607"/>
    <hyperlink xmlns:r="http://schemas.openxmlformats.org/officeDocument/2006/relationships" ref="Q528" r:id="rId608"/>
    <hyperlink xmlns:r="http://schemas.openxmlformats.org/officeDocument/2006/relationships" ref="Q529" r:id="rId609"/>
    <hyperlink xmlns:r="http://schemas.openxmlformats.org/officeDocument/2006/relationships" ref="Q530" r:id="rId610"/>
    <hyperlink xmlns:r="http://schemas.openxmlformats.org/officeDocument/2006/relationships" ref="Q531" r:id="rId611"/>
    <hyperlink xmlns:r="http://schemas.openxmlformats.org/officeDocument/2006/relationships" ref="Q532" r:id="rId612"/>
    <hyperlink xmlns:r="http://schemas.openxmlformats.org/officeDocument/2006/relationships" ref="Q533" r:id="rId613"/>
    <hyperlink xmlns:r="http://schemas.openxmlformats.org/officeDocument/2006/relationships" ref="Q534" r:id="rId614"/>
    <hyperlink xmlns:r="http://schemas.openxmlformats.org/officeDocument/2006/relationships" ref="Q535" r:id="rId615"/>
    <hyperlink xmlns:r="http://schemas.openxmlformats.org/officeDocument/2006/relationships" ref="Q536" r:id="rId616"/>
    <hyperlink xmlns:r="http://schemas.openxmlformats.org/officeDocument/2006/relationships" ref="Q537" r:id="rId617"/>
    <hyperlink xmlns:r="http://schemas.openxmlformats.org/officeDocument/2006/relationships" ref="Q538" r:id="rId618"/>
    <hyperlink xmlns:r="http://schemas.openxmlformats.org/officeDocument/2006/relationships" ref="Q539" r:id="rId619"/>
    <hyperlink xmlns:r="http://schemas.openxmlformats.org/officeDocument/2006/relationships" ref="Q540" r:id="rId620"/>
    <hyperlink xmlns:r="http://schemas.openxmlformats.org/officeDocument/2006/relationships" ref="Q541" r:id="rId621"/>
    <hyperlink xmlns:r="http://schemas.openxmlformats.org/officeDocument/2006/relationships" ref="Q542" r:id="rId622"/>
    <hyperlink xmlns:r="http://schemas.openxmlformats.org/officeDocument/2006/relationships" ref="Q543" r:id="rId623"/>
    <hyperlink xmlns:r="http://schemas.openxmlformats.org/officeDocument/2006/relationships" ref="Q544" r:id="rId624"/>
    <hyperlink xmlns:r="http://schemas.openxmlformats.org/officeDocument/2006/relationships" ref="Q545" r:id="rId625"/>
    <hyperlink xmlns:r="http://schemas.openxmlformats.org/officeDocument/2006/relationships" ref="Q546" r:id="rId626"/>
    <hyperlink xmlns:r="http://schemas.openxmlformats.org/officeDocument/2006/relationships" ref="Q547" r:id="rId627"/>
    <hyperlink xmlns:r="http://schemas.openxmlformats.org/officeDocument/2006/relationships" ref="Q548" r:id="rId628"/>
    <hyperlink xmlns:r="http://schemas.openxmlformats.org/officeDocument/2006/relationships" ref="P549" r:id="rId629"/>
    <hyperlink xmlns:r="http://schemas.openxmlformats.org/officeDocument/2006/relationships" ref="Q549" r:id="rId630"/>
    <hyperlink xmlns:r="http://schemas.openxmlformats.org/officeDocument/2006/relationships" ref="Q550" r:id="rId631"/>
    <hyperlink xmlns:r="http://schemas.openxmlformats.org/officeDocument/2006/relationships" ref="P551" r:id="rId632"/>
    <hyperlink xmlns:r="http://schemas.openxmlformats.org/officeDocument/2006/relationships" ref="Q551" r:id="rId633"/>
    <hyperlink xmlns:r="http://schemas.openxmlformats.org/officeDocument/2006/relationships" ref="Q552" r:id="rId634"/>
    <hyperlink xmlns:r="http://schemas.openxmlformats.org/officeDocument/2006/relationships" ref="Q553" r:id="rId635"/>
    <hyperlink xmlns:r="http://schemas.openxmlformats.org/officeDocument/2006/relationships" ref="Q554" r:id="rId636"/>
    <hyperlink xmlns:r="http://schemas.openxmlformats.org/officeDocument/2006/relationships" ref="Q555" r:id="rId637"/>
    <hyperlink xmlns:r="http://schemas.openxmlformats.org/officeDocument/2006/relationships" ref="Q556" r:id="rId638"/>
    <hyperlink xmlns:r="http://schemas.openxmlformats.org/officeDocument/2006/relationships" ref="Q557" r:id="rId639"/>
    <hyperlink xmlns:r="http://schemas.openxmlformats.org/officeDocument/2006/relationships" ref="P558" r:id="rId640"/>
    <hyperlink xmlns:r="http://schemas.openxmlformats.org/officeDocument/2006/relationships" ref="Q558" r:id="rId641"/>
    <hyperlink xmlns:r="http://schemas.openxmlformats.org/officeDocument/2006/relationships" ref="Q559" r:id="rId642"/>
    <hyperlink xmlns:r="http://schemas.openxmlformats.org/officeDocument/2006/relationships" ref="Q560" r:id="rId643"/>
    <hyperlink xmlns:r="http://schemas.openxmlformats.org/officeDocument/2006/relationships" ref="Q561" r:id="rId644"/>
    <hyperlink xmlns:r="http://schemas.openxmlformats.org/officeDocument/2006/relationships" ref="P562" r:id="rId645"/>
    <hyperlink xmlns:r="http://schemas.openxmlformats.org/officeDocument/2006/relationships" ref="Q562" r:id="rId646"/>
    <hyperlink xmlns:r="http://schemas.openxmlformats.org/officeDocument/2006/relationships" ref="Q563" r:id="rId647"/>
    <hyperlink xmlns:r="http://schemas.openxmlformats.org/officeDocument/2006/relationships" ref="Q564" r:id="rId648"/>
    <hyperlink xmlns:r="http://schemas.openxmlformats.org/officeDocument/2006/relationships" ref="Q565" r:id="rId649"/>
    <hyperlink xmlns:r="http://schemas.openxmlformats.org/officeDocument/2006/relationships" ref="Q566" r:id="rId650"/>
    <hyperlink xmlns:r="http://schemas.openxmlformats.org/officeDocument/2006/relationships" ref="Q567" r:id="rId651"/>
    <hyperlink xmlns:r="http://schemas.openxmlformats.org/officeDocument/2006/relationships" ref="Q568" r:id="rId652"/>
    <hyperlink xmlns:r="http://schemas.openxmlformats.org/officeDocument/2006/relationships" ref="Q569" r:id="rId653"/>
    <hyperlink xmlns:r="http://schemas.openxmlformats.org/officeDocument/2006/relationships" ref="P570" r:id="rId654"/>
    <hyperlink xmlns:r="http://schemas.openxmlformats.org/officeDocument/2006/relationships" ref="Q570" r:id="rId655"/>
    <hyperlink xmlns:r="http://schemas.openxmlformats.org/officeDocument/2006/relationships" ref="Q571" r:id="rId656"/>
    <hyperlink xmlns:r="http://schemas.openxmlformats.org/officeDocument/2006/relationships" ref="Q572" r:id="rId657"/>
    <hyperlink xmlns:r="http://schemas.openxmlformats.org/officeDocument/2006/relationships" ref="P573" r:id="rId658"/>
    <hyperlink xmlns:r="http://schemas.openxmlformats.org/officeDocument/2006/relationships" ref="Q573" r:id="rId659"/>
    <hyperlink xmlns:r="http://schemas.openxmlformats.org/officeDocument/2006/relationships" ref="Q574" r:id="rId660"/>
    <hyperlink xmlns:r="http://schemas.openxmlformats.org/officeDocument/2006/relationships" ref="Q575" r:id="rId661"/>
    <hyperlink xmlns:r="http://schemas.openxmlformats.org/officeDocument/2006/relationships" ref="Q576" r:id="rId662"/>
    <hyperlink xmlns:r="http://schemas.openxmlformats.org/officeDocument/2006/relationships" ref="Q577" r:id="rId663"/>
    <hyperlink xmlns:r="http://schemas.openxmlformats.org/officeDocument/2006/relationships" ref="Q578" r:id="rId664"/>
    <hyperlink xmlns:r="http://schemas.openxmlformats.org/officeDocument/2006/relationships" ref="P579" r:id="rId665"/>
    <hyperlink xmlns:r="http://schemas.openxmlformats.org/officeDocument/2006/relationships" ref="Q579" r:id="rId666"/>
    <hyperlink xmlns:r="http://schemas.openxmlformats.org/officeDocument/2006/relationships" ref="Q580" r:id="rId667"/>
    <hyperlink xmlns:r="http://schemas.openxmlformats.org/officeDocument/2006/relationships" ref="Q581" r:id="rId668"/>
    <hyperlink xmlns:r="http://schemas.openxmlformats.org/officeDocument/2006/relationships" ref="P582" r:id="rId669"/>
    <hyperlink xmlns:r="http://schemas.openxmlformats.org/officeDocument/2006/relationships" ref="Q582" r:id="rId670"/>
    <hyperlink xmlns:r="http://schemas.openxmlformats.org/officeDocument/2006/relationships" ref="Q583" r:id="rId671"/>
    <hyperlink xmlns:r="http://schemas.openxmlformats.org/officeDocument/2006/relationships" ref="Q584" r:id="rId672"/>
    <hyperlink xmlns:r="http://schemas.openxmlformats.org/officeDocument/2006/relationships" ref="Q585" r:id="rId673"/>
    <hyperlink xmlns:r="http://schemas.openxmlformats.org/officeDocument/2006/relationships" ref="P586" r:id="rId674"/>
    <hyperlink xmlns:r="http://schemas.openxmlformats.org/officeDocument/2006/relationships" ref="Q586" r:id="rId675"/>
    <hyperlink xmlns:r="http://schemas.openxmlformats.org/officeDocument/2006/relationships" ref="Q587" r:id="rId676"/>
    <hyperlink xmlns:r="http://schemas.openxmlformats.org/officeDocument/2006/relationships" ref="Q588" r:id="rId677"/>
    <hyperlink xmlns:r="http://schemas.openxmlformats.org/officeDocument/2006/relationships" ref="Q589" r:id="rId678"/>
    <hyperlink xmlns:r="http://schemas.openxmlformats.org/officeDocument/2006/relationships" ref="Q590" r:id="rId679"/>
    <hyperlink xmlns:r="http://schemas.openxmlformats.org/officeDocument/2006/relationships" ref="Q591" r:id="rId680"/>
    <hyperlink xmlns:r="http://schemas.openxmlformats.org/officeDocument/2006/relationships" ref="Q592" r:id="rId681"/>
    <hyperlink xmlns:r="http://schemas.openxmlformats.org/officeDocument/2006/relationships" ref="Q593" r:id="rId682"/>
    <hyperlink xmlns:r="http://schemas.openxmlformats.org/officeDocument/2006/relationships" ref="Q594" r:id="rId683"/>
    <hyperlink xmlns:r="http://schemas.openxmlformats.org/officeDocument/2006/relationships" ref="Q595" r:id="rId684"/>
    <hyperlink xmlns:r="http://schemas.openxmlformats.org/officeDocument/2006/relationships" ref="Q596" r:id="rId685"/>
    <hyperlink xmlns:r="http://schemas.openxmlformats.org/officeDocument/2006/relationships" ref="Q597" r:id="rId686"/>
    <hyperlink xmlns:r="http://schemas.openxmlformats.org/officeDocument/2006/relationships" ref="Q598" r:id="rId687"/>
    <hyperlink xmlns:r="http://schemas.openxmlformats.org/officeDocument/2006/relationships" ref="Q599" r:id="rId688"/>
    <hyperlink xmlns:r="http://schemas.openxmlformats.org/officeDocument/2006/relationships" ref="Q600" r:id="rId689"/>
    <hyperlink xmlns:r="http://schemas.openxmlformats.org/officeDocument/2006/relationships" ref="Q601" r:id="rId690"/>
    <hyperlink xmlns:r="http://schemas.openxmlformats.org/officeDocument/2006/relationships" ref="Q602" r:id="rId691"/>
    <hyperlink xmlns:r="http://schemas.openxmlformats.org/officeDocument/2006/relationships" ref="Q603" r:id="rId692"/>
    <hyperlink xmlns:r="http://schemas.openxmlformats.org/officeDocument/2006/relationships" ref="Q604" r:id="rId693"/>
    <hyperlink xmlns:r="http://schemas.openxmlformats.org/officeDocument/2006/relationships" ref="Q605" r:id="rId694"/>
    <hyperlink xmlns:r="http://schemas.openxmlformats.org/officeDocument/2006/relationships" ref="Q606" r:id="rId695"/>
    <hyperlink xmlns:r="http://schemas.openxmlformats.org/officeDocument/2006/relationships" ref="Q607" r:id="rId696"/>
    <hyperlink xmlns:r="http://schemas.openxmlformats.org/officeDocument/2006/relationships" ref="Q608" r:id="rId697"/>
    <hyperlink xmlns:r="http://schemas.openxmlformats.org/officeDocument/2006/relationships" ref="Q609" r:id="rId698"/>
    <hyperlink xmlns:r="http://schemas.openxmlformats.org/officeDocument/2006/relationships" ref="Q610" r:id="rId699"/>
    <hyperlink xmlns:r="http://schemas.openxmlformats.org/officeDocument/2006/relationships" ref="Q611" r:id="rId700"/>
    <hyperlink xmlns:r="http://schemas.openxmlformats.org/officeDocument/2006/relationships" ref="Q612" r:id="rId701"/>
    <hyperlink xmlns:r="http://schemas.openxmlformats.org/officeDocument/2006/relationships" ref="Q613" r:id="rId702"/>
    <hyperlink xmlns:r="http://schemas.openxmlformats.org/officeDocument/2006/relationships" ref="Q614" r:id="rId703"/>
    <hyperlink xmlns:r="http://schemas.openxmlformats.org/officeDocument/2006/relationships" ref="Q615" r:id="rId704"/>
    <hyperlink xmlns:r="http://schemas.openxmlformats.org/officeDocument/2006/relationships" ref="Q616" r:id="rId705"/>
    <hyperlink xmlns:r="http://schemas.openxmlformats.org/officeDocument/2006/relationships" ref="Q617" r:id="rId706"/>
    <hyperlink xmlns:r="http://schemas.openxmlformats.org/officeDocument/2006/relationships" ref="Q618" r:id="rId707"/>
    <hyperlink xmlns:r="http://schemas.openxmlformats.org/officeDocument/2006/relationships" ref="Q619" r:id="rId708"/>
    <hyperlink xmlns:r="http://schemas.openxmlformats.org/officeDocument/2006/relationships" ref="Q620" r:id="rId709"/>
    <hyperlink xmlns:r="http://schemas.openxmlformats.org/officeDocument/2006/relationships" ref="Q621" r:id="rId710"/>
    <hyperlink xmlns:r="http://schemas.openxmlformats.org/officeDocument/2006/relationships" ref="Q622" r:id="rId711"/>
    <hyperlink xmlns:r="http://schemas.openxmlformats.org/officeDocument/2006/relationships" ref="Q623" r:id="rId712"/>
    <hyperlink xmlns:r="http://schemas.openxmlformats.org/officeDocument/2006/relationships" ref="Q624" r:id="rId713"/>
    <hyperlink xmlns:r="http://schemas.openxmlformats.org/officeDocument/2006/relationships" ref="Q625" r:id="rId714"/>
    <hyperlink xmlns:r="http://schemas.openxmlformats.org/officeDocument/2006/relationships" ref="Q626" r:id="rId715"/>
    <hyperlink xmlns:r="http://schemas.openxmlformats.org/officeDocument/2006/relationships" ref="P627" r:id="rId716"/>
    <hyperlink xmlns:r="http://schemas.openxmlformats.org/officeDocument/2006/relationships" ref="Q627" r:id="rId717"/>
    <hyperlink xmlns:r="http://schemas.openxmlformats.org/officeDocument/2006/relationships" ref="Q628" r:id="rId718"/>
    <hyperlink xmlns:r="http://schemas.openxmlformats.org/officeDocument/2006/relationships" ref="Q629" r:id="rId719"/>
    <hyperlink xmlns:r="http://schemas.openxmlformats.org/officeDocument/2006/relationships" ref="Q630" r:id="rId720"/>
    <hyperlink xmlns:r="http://schemas.openxmlformats.org/officeDocument/2006/relationships" ref="Q631" r:id="rId721"/>
    <hyperlink xmlns:r="http://schemas.openxmlformats.org/officeDocument/2006/relationships" ref="P632" r:id="rId722"/>
    <hyperlink xmlns:r="http://schemas.openxmlformats.org/officeDocument/2006/relationships" ref="Q632" r:id="rId723"/>
    <hyperlink xmlns:r="http://schemas.openxmlformats.org/officeDocument/2006/relationships" ref="Q633" r:id="rId724"/>
    <hyperlink xmlns:r="http://schemas.openxmlformats.org/officeDocument/2006/relationships" ref="P634" r:id="rId725"/>
    <hyperlink xmlns:r="http://schemas.openxmlformats.org/officeDocument/2006/relationships" ref="Q634" r:id="rId726"/>
    <hyperlink xmlns:r="http://schemas.openxmlformats.org/officeDocument/2006/relationships" ref="Q635" r:id="rId727"/>
    <hyperlink xmlns:r="http://schemas.openxmlformats.org/officeDocument/2006/relationships" ref="Q636" r:id="rId728"/>
    <hyperlink xmlns:r="http://schemas.openxmlformats.org/officeDocument/2006/relationships" ref="Q637" r:id="rId729"/>
    <hyperlink xmlns:r="http://schemas.openxmlformats.org/officeDocument/2006/relationships" ref="Q638" r:id="rId730"/>
    <hyperlink xmlns:r="http://schemas.openxmlformats.org/officeDocument/2006/relationships" ref="P639" r:id="rId731"/>
    <hyperlink xmlns:r="http://schemas.openxmlformats.org/officeDocument/2006/relationships" ref="Q639" r:id="rId732"/>
    <hyperlink xmlns:r="http://schemas.openxmlformats.org/officeDocument/2006/relationships" ref="Q640" r:id="rId733"/>
    <hyperlink xmlns:r="http://schemas.openxmlformats.org/officeDocument/2006/relationships" ref="Q641" r:id="rId734"/>
    <hyperlink xmlns:r="http://schemas.openxmlformats.org/officeDocument/2006/relationships" ref="Q642" r:id="rId735"/>
    <hyperlink xmlns:r="http://schemas.openxmlformats.org/officeDocument/2006/relationships" ref="Q643" r:id="rId736"/>
    <hyperlink xmlns:r="http://schemas.openxmlformats.org/officeDocument/2006/relationships" ref="P644" r:id="rId737"/>
    <hyperlink xmlns:r="http://schemas.openxmlformats.org/officeDocument/2006/relationships" ref="Q644" r:id="rId738"/>
    <hyperlink xmlns:r="http://schemas.openxmlformats.org/officeDocument/2006/relationships" ref="Q645" r:id="rId739"/>
    <hyperlink xmlns:r="http://schemas.openxmlformats.org/officeDocument/2006/relationships" ref="Q646" r:id="rId740"/>
    <hyperlink xmlns:r="http://schemas.openxmlformats.org/officeDocument/2006/relationships" ref="Q647" r:id="rId741"/>
    <hyperlink xmlns:r="http://schemas.openxmlformats.org/officeDocument/2006/relationships" ref="Q648" r:id="rId742"/>
    <hyperlink xmlns:r="http://schemas.openxmlformats.org/officeDocument/2006/relationships" ref="Q649" r:id="rId743"/>
    <hyperlink xmlns:r="http://schemas.openxmlformats.org/officeDocument/2006/relationships" ref="Q650" r:id="rId744"/>
    <hyperlink xmlns:r="http://schemas.openxmlformats.org/officeDocument/2006/relationships" ref="Q651" r:id="rId745"/>
    <hyperlink xmlns:r="http://schemas.openxmlformats.org/officeDocument/2006/relationships" ref="Q652" r:id="rId746"/>
    <hyperlink xmlns:r="http://schemas.openxmlformats.org/officeDocument/2006/relationships" ref="Q653" r:id="rId747"/>
    <hyperlink xmlns:r="http://schemas.openxmlformats.org/officeDocument/2006/relationships" ref="Q654" r:id="rId748"/>
    <hyperlink xmlns:r="http://schemas.openxmlformats.org/officeDocument/2006/relationships" ref="Q655" r:id="rId749"/>
    <hyperlink xmlns:r="http://schemas.openxmlformats.org/officeDocument/2006/relationships" ref="Q656" r:id="rId750"/>
    <hyperlink xmlns:r="http://schemas.openxmlformats.org/officeDocument/2006/relationships" ref="Q657" r:id="rId751"/>
    <hyperlink xmlns:r="http://schemas.openxmlformats.org/officeDocument/2006/relationships" ref="Q658" r:id="rId752"/>
    <hyperlink xmlns:r="http://schemas.openxmlformats.org/officeDocument/2006/relationships" ref="P659" r:id="rId753"/>
    <hyperlink xmlns:r="http://schemas.openxmlformats.org/officeDocument/2006/relationships" ref="Q659" r:id="rId754"/>
    <hyperlink xmlns:r="http://schemas.openxmlformats.org/officeDocument/2006/relationships" ref="Q660" r:id="rId755"/>
    <hyperlink xmlns:r="http://schemas.openxmlformats.org/officeDocument/2006/relationships" ref="Q661" r:id="rId756"/>
    <hyperlink xmlns:r="http://schemas.openxmlformats.org/officeDocument/2006/relationships" ref="Q662" r:id="rId757"/>
    <hyperlink xmlns:r="http://schemas.openxmlformats.org/officeDocument/2006/relationships" ref="Q663" r:id="rId758"/>
    <hyperlink xmlns:r="http://schemas.openxmlformats.org/officeDocument/2006/relationships" ref="Q664" r:id="rId759"/>
    <hyperlink xmlns:r="http://schemas.openxmlformats.org/officeDocument/2006/relationships" ref="Q665" r:id="rId760"/>
    <hyperlink xmlns:r="http://schemas.openxmlformats.org/officeDocument/2006/relationships" ref="Q666" r:id="rId761"/>
    <hyperlink xmlns:r="http://schemas.openxmlformats.org/officeDocument/2006/relationships" ref="Q667" r:id="rId762"/>
    <hyperlink xmlns:r="http://schemas.openxmlformats.org/officeDocument/2006/relationships" ref="Q668" r:id="rId763"/>
    <hyperlink xmlns:r="http://schemas.openxmlformats.org/officeDocument/2006/relationships" ref="Q669" r:id="rId764"/>
    <hyperlink xmlns:r="http://schemas.openxmlformats.org/officeDocument/2006/relationships" ref="P670" r:id="rId765"/>
    <hyperlink xmlns:r="http://schemas.openxmlformats.org/officeDocument/2006/relationships" ref="Q670" r:id="rId766"/>
    <hyperlink xmlns:r="http://schemas.openxmlformats.org/officeDocument/2006/relationships" ref="Q671" r:id="rId767"/>
    <hyperlink xmlns:r="http://schemas.openxmlformats.org/officeDocument/2006/relationships" ref="Q672" r:id="rId768"/>
    <hyperlink xmlns:r="http://schemas.openxmlformats.org/officeDocument/2006/relationships" ref="Q673" r:id="rId769"/>
    <hyperlink xmlns:r="http://schemas.openxmlformats.org/officeDocument/2006/relationships" ref="Q674" r:id="rId770"/>
    <hyperlink xmlns:r="http://schemas.openxmlformats.org/officeDocument/2006/relationships" ref="Q675" r:id="rId771"/>
    <hyperlink xmlns:r="http://schemas.openxmlformats.org/officeDocument/2006/relationships" ref="Q676" r:id="rId772"/>
    <hyperlink xmlns:r="http://schemas.openxmlformats.org/officeDocument/2006/relationships" ref="P677" r:id="rId773"/>
    <hyperlink xmlns:r="http://schemas.openxmlformats.org/officeDocument/2006/relationships" ref="Q677" r:id="rId774"/>
    <hyperlink xmlns:r="http://schemas.openxmlformats.org/officeDocument/2006/relationships" ref="Q678" r:id="rId775"/>
    <hyperlink xmlns:r="http://schemas.openxmlformats.org/officeDocument/2006/relationships" ref="Q679" r:id="rId776"/>
    <hyperlink xmlns:r="http://schemas.openxmlformats.org/officeDocument/2006/relationships" ref="Q680" r:id="rId777"/>
    <hyperlink xmlns:r="http://schemas.openxmlformats.org/officeDocument/2006/relationships" ref="Q681" r:id="rId778"/>
    <hyperlink xmlns:r="http://schemas.openxmlformats.org/officeDocument/2006/relationships" ref="Q682" r:id="rId779"/>
    <hyperlink xmlns:r="http://schemas.openxmlformats.org/officeDocument/2006/relationships" ref="Q683" r:id="rId780"/>
    <hyperlink xmlns:r="http://schemas.openxmlformats.org/officeDocument/2006/relationships" ref="Q684" r:id="rId781"/>
    <hyperlink xmlns:r="http://schemas.openxmlformats.org/officeDocument/2006/relationships" ref="Q685" r:id="rId782"/>
    <hyperlink xmlns:r="http://schemas.openxmlformats.org/officeDocument/2006/relationships" ref="Q686" r:id="rId783"/>
    <hyperlink xmlns:r="http://schemas.openxmlformats.org/officeDocument/2006/relationships" ref="P687" r:id="rId784"/>
    <hyperlink xmlns:r="http://schemas.openxmlformats.org/officeDocument/2006/relationships" ref="Q687" r:id="rId785"/>
    <hyperlink xmlns:r="http://schemas.openxmlformats.org/officeDocument/2006/relationships" ref="P688" r:id="rId786"/>
    <hyperlink xmlns:r="http://schemas.openxmlformats.org/officeDocument/2006/relationships" ref="Q688" r:id="rId787"/>
    <hyperlink xmlns:r="http://schemas.openxmlformats.org/officeDocument/2006/relationships" ref="Q689" r:id="rId788"/>
    <hyperlink xmlns:r="http://schemas.openxmlformats.org/officeDocument/2006/relationships" ref="Q690" r:id="rId789"/>
    <hyperlink xmlns:r="http://schemas.openxmlformats.org/officeDocument/2006/relationships" ref="Q691" r:id="rId790"/>
    <hyperlink xmlns:r="http://schemas.openxmlformats.org/officeDocument/2006/relationships" ref="Q692" r:id="rId791"/>
    <hyperlink xmlns:r="http://schemas.openxmlformats.org/officeDocument/2006/relationships" ref="Q693" r:id="rId792"/>
    <hyperlink xmlns:r="http://schemas.openxmlformats.org/officeDocument/2006/relationships" ref="Q694" r:id="rId793"/>
    <hyperlink xmlns:r="http://schemas.openxmlformats.org/officeDocument/2006/relationships" ref="Q695" r:id="rId794"/>
    <hyperlink xmlns:r="http://schemas.openxmlformats.org/officeDocument/2006/relationships" ref="Q696" r:id="rId795"/>
    <hyperlink xmlns:r="http://schemas.openxmlformats.org/officeDocument/2006/relationships" ref="Q697" r:id="rId796"/>
    <hyperlink xmlns:r="http://schemas.openxmlformats.org/officeDocument/2006/relationships" ref="Q698" r:id="rId797"/>
    <hyperlink xmlns:r="http://schemas.openxmlformats.org/officeDocument/2006/relationships" ref="Q699" r:id="rId798"/>
    <hyperlink xmlns:r="http://schemas.openxmlformats.org/officeDocument/2006/relationships" ref="Q700" r:id="rId799"/>
    <hyperlink xmlns:r="http://schemas.openxmlformats.org/officeDocument/2006/relationships" ref="Q701" r:id="rId800"/>
    <hyperlink xmlns:r="http://schemas.openxmlformats.org/officeDocument/2006/relationships" ref="Q702" r:id="rId801"/>
    <hyperlink xmlns:r="http://schemas.openxmlformats.org/officeDocument/2006/relationships" ref="Q703" r:id="rId802"/>
    <hyperlink xmlns:r="http://schemas.openxmlformats.org/officeDocument/2006/relationships" ref="Q704" r:id="rId803"/>
    <hyperlink xmlns:r="http://schemas.openxmlformats.org/officeDocument/2006/relationships" ref="Q705" r:id="rId804"/>
    <hyperlink xmlns:r="http://schemas.openxmlformats.org/officeDocument/2006/relationships" ref="Q706" r:id="rId805"/>
    <hyperlink xmlns:r="http://schemas.openxmlformats.org/officeDocument/2006/relationships" ref="Q707" r:id="rId806"/>
    <hyperlink xmlns:r="http://schemas.openxmlformats.org/officeDocument/2006/relationships" ref="Q708" r:id="rId807"/>
    <hyperlink xmlns:r="http://schemas.openxmlformats.org/officeDocument/2006/relationships" ref="Q709" r:id="rId808"/>
    <hyperlink xmlns:r="http://schemas.openxmlformats.org/officeDocument/2006/relationships" ref="Q710" r:id="rId809"/>
    <hyperlink xmlns:r="http://schemas.openxmlformats.org/officeDocument/2006/relationships" ref="Q711" r:id="rId810"/>
    <hyperlink xmlns:r="http://schemas.openxmlformats.org/officeDocument/2006/relationships" ref="Q712" r:id="rId811"/>
    <hyperlink xmlns:r="http://schemas.openxmlformats.org/officeDocument/2006/relationships" ref="Q713" r:id="rId812"/>
    <hyperlink xmlns:r="http://schemas.openxmlformats.org/officeDocument/2006/relationships" ref="Q714" r:id="rId813"/>
    <hyperlink xmlns:r="http://schemas.openxmlformats.org/officeDocument/2006/relationships" ref="Q715" r:id="rId814"/>
    <hyperlink xmlns:r="http://schemas.openxmlformats.org/officeDocument/2006/relationships" ref="Q716" r:id="rId815"/>
    <hyperlink xmlns:r="http://schemas.openxmlformats.org/officeDocument/2006/relationships" ref="Q717" r:id="rId816"/>
    <hyperlink xmlns:r="http://schemas.openxmlformats.org/officeDocument/2006/relationships" ref="Q718" r:id="rId817"/>
    <hyperlink xmlns:r="http://schemas.openxmlformats.org/officeDocument/2006/relationships" ref="P719" r:id="rId818"/>
    <hyperlink xmlns:r="http://schemas.openxmlformats.org/officeDocument/2006/relationships" ref="Q719" r:id="rId819"/>
    <hyperlink xmlns:r="http://schemas.openxmlformats.org/officeDocument/2006/relationships" ref="Q720" r:id="rId820"/>
    <hyperlink xmlns:r="http://schemas.openxmlformats.org/officeDocument/2006/relationships" ref="Q721" r:id="rId821"/>
    <hyperlink xmlns:r="http://schemas.openxmlformats.org/officeDocument/2006/relationships" ref="Q722" r:id="rId822"/>
    <hyperlink xmlns:r="http://schemas.openxmlformats.org/officeDocument/2006/relationships" ref="Q723" r:id="rId823"/>
    <hyperlink xmlns:r="http://schemas.openxmlformats.org/officeDocument/2006/relationships" ref="Q724" r:id="rId824"/>
    <hyperlink xmlns:r="http://schemas.openxmlformats.org/officeDocument/2006/relationships" ref="Q725" r:id="rId825"/>
    <hyperlink xmlns:r="http://schemas.openxmlformats.org/officeDocument/2006/relationships" ref="Q726" r:id="rId826"/>
    <hyperlink xmlns:r="http://schemas.openxmlformats.org/officeDocument/2006/relationships" ref="Q727" r:id="rId827"/>
    <hyperlink xmlns:r="http://schemas.openxmlformats.org/officeDocument/2006/relationships" ref="P728" r:id="rId828"/>
    <hyperlink xmlns:r="http://schemas.openxmlformats.org/officeDocument/2006/relationships" ref="Q728" r:id="rId829"/>
    <hyperlink xmlns:r="http://schemas.openxmlformats.org/officeDocument/2006/relationships" ref="Q729" r:id="rId830"/>
    <hyperlink xmlns:r="http://schemas.openxmlformats.org/officeDocument/2006/relationships" ref="Q730" r:id="rId831"/>
    <hyperlink xmlns:r="http://schemas.openxmlformats.org/officeDocument/2006/relationships" ref="Q731" r:id="rId832"/>
    <hyperlink xmlns:r="http://schemas.openxmlformats.org/officeDocument/2006/relationships" ref="Q732" r:id="rId833"/>
    <hyperlink xmlns:r="http://schemas.openxmlformats.org/officeDocument/2006/relationships" ref="Q733" r:id="rId834"/>
    <hyperlink xmlns:r="http://schemas.openxmlformats.org/officeDocument/2006/relationships" ref="Q734" r:id="rId835"/>
    <hyperlink xmlns:r="http://schemas.openxmlformats.org/officeDocument/2006/relationships" ref="Q735" r:id="rId836"/>
    <hyperlink xmlns:r="http://schemas.openxmlformats.org/officeDocument/2006/relationships" ref="Q736" r:id="rId837"/>
    <hyperlink xmlns:r="http://schemas.openxmlformats.org/officeDocument/2006/relationships" ref="Q737" r:id="rId838"/>
    <hyperlink xmlns:r="http://schemas.openxmlformats.org/officeDocument/2006/relationships" ref="Q738" r:id="rId839"/>
    <hyperlink xmlns:r="http://schemas.openxmlformats.org/officeDocument/2006/relationships" ref="Q739" r:id="rId840"/>
    <hyperlink xmlns:r="http://schemas.openxmlformats.org/officeDocument/2006/relationships" ref="Q740" r:id="rId841"/>
    <hyperlink xmlns:r="http://schemas.openxmlformats.org/officeDocument/2006/relationships" ref="Q741" r:id="rId842"/>
    <hyperlink xmlns:r="http://schemas.openxmlformats.org/officeDocument/2006/relationships" ref="Q742" r:id="rId843"/>
    <hyperlink xmlns:r="http://schemas.openxmlformats.org/officeDocument/2006/relationships" ref="Q743" r:id="rId844"/>
    <hyperlink xmlns:r="http://schemas.openxmlformats.org/officeDocument/2006/relationships" ref="Q744" r:id="rId845"/>
    <hyperlink xmlns:r="http://schemas.openxmlformats.org/officeDocument/2006/relationships" ref="Q745" r:id="rId846"/>
    <hyperlink xmlns:r="http://schemas.openxmlformats.org/officeDocument/2006/relationships" ref="Q746" r:id="rId847"/>
    <hyperlink xmlns:r="http://schemas.openxmlformats.org/officeDocument/2006/relationships" ref="Q747" r:id="rId848"/>
    <hyperlink xmlns:r="http://schemas.openxmlformats.org/officeDocument/2006/relationships" ref="Q748" r:id="rId849"/>
    <hyperlink xmlns:r="http://schemas.openxmlformats.org/officeDocument/2006/relationships" ref="Q749" r:id="rId850"/>
    <hyperlink xmlns:r="http://schemas.openxmlformats.org/officeDocument/2006/relationships" ref="P750" r:id="rId851"/>
    <hyperlink xmlns:r="http://schemas.openxmlformats.org/officeDocument/2006/relationships" ref="Q750" r:id="rId852"/>
    <hyperlink xmlns:r="http://schemas.openxmlformats.org/officeDocument/2006/relationships" ref="P751" r:id="rId853"/>
    <hyperlink xmlns:r="http://schemas.openxmlformats.org/officeDocument/2006/relationships" ref="Q751" r:id="rId854"/>
    <hyperlink xmlns:r="http://schemas.openxmlformats.org/officeDocument/2006/relationships" ref="Q752" r:id="rId855"/>
    <hyperlink xmlns:r="http://schemas.openxmlformats.org/officeDocument/2006/relationships" ref="Q753" r:id="rId856"/>
    <hyperlink xmlns:r="http://schemas.openxmlformats.org/officeDocument/2006/relationships" ref="P754" r:id="rId857"/>
    <hyperlink xmlns:r="http://schemas.openxmlformats.org/officeDocument/2006/relationships" ref="Q754" r:id="rId858"/>
    <hyperlink xmlns:r="http://schemas.openxmlformats.org/officeDocument/2006/relationships" ref="Q755" r:id="rId859"/>
    <hyperlink xmlns:r="http://schemas.openxmlformats.org/officeDocument/2006/relationships" ref="Q756" r:id="rId860"/>
    <hyperlink xmlns:r="http://schemas.openxmlformats.org/officeDocument/2006/relationships" ref="Q757" r:id="rId861"/>
    <hyperlink xmlns:r="http://schemas.openxmlformats.org/officeDocument/2006/relationships" ref="Q758" r:id="rId862"/>
    <hyperlink xmlns:r="http://schemas.openxmlformats.org/officeDocument/2006/relationships" ref="P759" r:id="rId863"/>
    <hyperlink xmlns:r="http://schemas.openxmlformats.org/officeDocument/2006/relationships" ref="Q759" r:id="rId864"/>
    <hyperlink xmlns:r="http://schemas.openxmlformats.org/officeDocument/2006/relationships" ref="P760" r:id="rId865"/>
    <hyperlink xmlns:r="http://schemas.openxmlformats.org/officeDocument/2006/relationships" ref="Q760" r:id="rId866"/>
    <hyperlink xmlns:r="http://schemas.openxmlformats.org/officeDocument/2006/relationships" ref="P761" r:id="rId867"/>
    <hyperlink xmlns:r="http://schemas.openxmlformats.org/officeDocument/2006/relationships" ref="Q761" r:id="rId868"/>
    <hyperlink xmlns:r="http://schemas.openxmlformats.org/officeDocument/2006/relationships" ref="Q762" r:id="rId869"/>
    <hyperlink xmlns:r="http://schemas.openxmlformats.org/officeDocument/2006/relationships" ref="Q763" r:id="rId870"/>
    <hyperlink xmlns:r="http://schemas.openxmlformats.org/officeDocument/2006/relationships" ref="Q764" r:id="rId871"/>
    <hyperlink xmlns:r="http://schemas.openxmlformats.org/officeDocument/2006/relationships" ref="Q765" r:id="rId872"/>
    <hyperlink xmlns:r="http://schemas.openxmlformats.org/officeDocument/2006/relationships" ref="Q766" r:id="rId873"/>
    <hyperlink xmlns:r="http://schemas.openxmlformats.org/officeDocument/2006/relationships" ref="Q767" r:id="rId874"/>
    <hyperlink xmlns:r="http://schemas.openxmlformats.org/officeDocument/2006/relationships" ref="Q768" r:id="rId875"/>
    <hyperlink xmlns:r="http://schemas.openxmlformats.org/officeDocument/2006/relationships" ref="Q769" r:id="rId876"/>
    <hyperlink xmlns:r="http://schemas.openxmlformats.org/officeDocument/2006/relationships" ref="Q770" r:id="rId877"/>
    <hyperlink xmlns:r="http://schemas.openxmlformats.org/officeDocument/2006/relationships" ref="Q771" r:id="rId878"/>
    <hyperlink xmlns:r="http://schemas.openxmlformats.org/officeDocument/2006/relationships" ref="Q772" r:id="rId879"/>
    <hyperlink xmlns:r="http://schemas.openxmlformats.org/officeDocument/2006/relationships" ref="Q773" r:id="rId880"/>
    <hyperlink xmlns:r="http://schemas.openxmlformats.org/officeDocument/2006/relationships" ref="Q774" r:id="rId881"/>
    <hyperlink xmlns:r="http://schemas.openxmlformats.org/officeDocument/2006/relationships" ref="Q775" r:id="rId882"/>
    <hyperlink xmlns:r="http://schemas.openxmlformats.org/officeDocument/2006/relationships" ref="Q776" r:id="rId883"/>
    <hyperlink xmlns:r="http://schemas.openxmlformats.org/officeDocument/2006/relationships" ref="Q777" r:id="rId884"/>
    <hyperlink xmlns:r="http://schemas.openxmlformats.org/officeDocument/2006/relationships" ref="Q778" r:id="rId885"/>
    <hyperlink xmlns:r="http://schemas.openxmlformats.org/officeDocument/2006/relationships" ref="Q779" r:id="rId886"/>
    <hyperlink xmlns:r="http://schemas.openxmlformats.org/officeDocument/2006/relationships" ref="Q780" r:id="rId887"/>
    <hyperlink xmlns:r="http://schemas.openxmlformats.org/officeDocument/2006/relationships" ref="Q781" r:id="rId888"/>
    <hyperlink xmlns:r="http://schemas.openxmlformats.org/officeDocument/2006/relationships" ref="Q782" r:id="rId889"/>
    <hyperlink xmlns:r="http://schemas.openxmlformats.org/officeDocument/2006/relationships" ref="Q783" r:id="rId890"/>
    <hyperlink xmlns:r="http://schemas.openxmlformats.org/officeDocument/2006/relationships" ref="P784" r:id="rId891"/>
    <hyperlink xmlns:r="http://schemas.openxmlformats.org/officeDocument/2006/relationships" ref="Q784" r:id="rId892"/>
    <hyperlink xmlns:r="http://schemas.openxmlformats.org/officeDocument/2006/relationships" ref="Q785" r:id="rId893"/>
    <hyperlink xmlns:r="http://schemas.openxmlformats.org/officeDocument/2006/relationships" ref="Q786" r:id="rId894"/>
    <hyperlink xmlns:r="http://schemas.openxmlformats.org/officeDocument/2006/relationships" ref="Q787" r:id="rId895"/>
    <hyperlink xmlns:r="http://schemas.openxmlformats.org/officeDocument/2006/relationships" ref="Q788" r:id="rId896"/>
    <hyperlink xmlns:r="http://schemas.openxmlformats.org/officeDocument/2006/relationships" ref="Q789" r:id="rId897"/>
    <hyperlink xmlns:r="http://schemas.openxmlformats.org/officeDocument/2006/relationships" ref="Q790" r:id="rId898"/>
    <hyperlink xmlns:r="http://schemas.openxmlformats.org/officeDocument/2006/relationships" ref="Q791" r:id="rId899"/>
    <hyperlink xmlns:r="http://schemas.openxmlformats.org/officeDocument/2006/relationships" ref="Q792" r:id="rId900"/>
    <hyperlink xmlns:r="http://schemas.openxmlformats.org/officeDocument/2006/relationships" ref="Q793" r:id="rId901"/>
    <hyperlink xmlns:r="http://schemas.openxmlformats.org/officeDocument/2006/relationships" ref="Q794" r:id="rId902"/>
    <hyperlink xmlns:r="http://schemas.openxmlformats.org/officeDocument/2006/relationships" ref="Q795" r:id="rId903"/>
    <hyperlink xmlns:r="http://schemas.openxmlformats.org/officeDocument/2006/relationships" ref="Q796" r:id="rId904"/>
    <hyperlink xmlns:r="http://schemas.openxmlformats.org/officeDocument/2006/relationships" ref="Q797" r:id="rId905"/>
    <hyperlink xmlns:r="http://schemas.openxmlformats.org/officeDocument/2006/relationships" ref="Q798" r:id="rId906"/>
    <hyperlink xmlns:r="http://schemas.openxmlformats.org/officeDocument/2006/relationships" ref="Q799" r:id="rId907"/>
    <hyperlink xmlns:r="http://schemas.openxmlformats.org/officeDocument/2006/relationships" ref="Q800" r:id="rId908"/>
    <hyperlink xmlns:r="http://schemas.openxmlformats.org/officeDocument/2006/relationships" ref="Q801" r:id="rId909"/>
    <hyperlink xmlns:r="http://schemas.openxmlformats.org/officeDocument/2006/relationships" ref="Q802" r:id="rId910"/>
    <hyperlink xmlns:r="http://schemas.openxmlformats.org/officeDocument/2006/relationships" ref="Q803" r:id="rId911"/>
    <hyperlink xmlns:r="http://schemas.openxmlformats.org/officeDocument/2006/relationships" ref="P804" r:id="rId912"/>
    <hyperlink xmlns:r="http://schemas.openxmlformats.org/officeDocument/2006/relationships" ref="Q804" r:id="rId913"/>
    <hyperlink xmlns:r="http://schemas.openxmlformats.org/officeDocument/2006/relationships" ref="Q805" r:id="rId914"/>
    <hyperlink xmlns:r="http://schemas.openxmlformats.org/officeDocument/2006/relationships" ref="Q806" r:id="rId915"/>
    <hyperlink xmlns:r="http://schemas.openxmlformats.org/officeDocument/2006/relationships" ref="Q807" r:id="rId916"/>
    <hyperlink xmlns:r="http://schemas.openxmlformats.org/officeDocument/2006/relationships" ref="Q808" r:id="rId917"/>
    <hyperlink xmlns:r="http://schemas.openxmlformats.org/officeDocument/2006/relationships" ref="Q809" r:id="rId918"/>
    <hyperlink xmlns:r="http://schemas.openxmlformats.org/officeDocument/2006/relationships" ref="Q810" r:id="rId919"/>
    <hyperlink xmlns:r="http://schemas.openxmlformats.org/officeDocument/2006/relationships" ref="Q811" r:id="rId920"/>
    <hyperlink xmlns:r="http://schemas.openxmlformats.org/officeDocument/2006/relationships" ref="Q812" r:id="rId921"/>
    <hyperlink xmlns:r="http://schemas.openxmlformats.org/officeDocument/2006/relationships" ref="Q813" r:id="rId922"/>
    <hyperlink xmlns:r="http://schemas.openxmlformats.org/officeDocument/2006/relationships" ref="Q814" r:id="rId923"/>
    <hyperlink xmlns:r="http://schemas.openxmlformats.org/officeDocument/2006/relationships" ref="Q815" r:id="rId924"/>
    <hyperlink xmlns:r="http://schemas.openxmlformats.org/officeDocument/2006/relationships" ref="Q816" r:id="rId925"/>
    <hyperlink xmlns:r="http://schemas.openxmlformats.org/officeDocument/2006/relationships" ref="Q817" r:id="rId926"/>
    <hyperlink xmlns:r="http://schemas.openxmlformats.org/officeDocument/2006/relationships" ref="Q818" r:id="rId927"/>
    <hyperlink xmlns:r="http://schemas.openxmlformats.org/officeDocument/2006/relationships" ref="Q819" r:id="rId928"/>
    <hyperlink xmlns:r="http://schemas.openxmlformats.org/officeDocument/2006/relationships" ref="Q820" r:id="rId929"/>
    <hyperlink xmlns:r="http://schemas.openxmlformats.org/officeDocument/2006/relationships" ref="Q821" r:id="rId930"/>
    <hyperlink xmlns:r="http://schemas.openxmlformats.org/officeDocument/2006/relationships" ref="Q822" r:id="rId931"/>
    <hyperlink xmlns:r="http://schemas.openxmlformats.org/officeDocument/2006/relationships" ref="Q823" r:id="rId932"/>
    <hyperlink xmlns:r="http://schemas.openxmlformats.org/officeDocument/2006/relationships" ref="Q824" r:id="rId933"/>
    <hyperlink xmlns:r="http://schemas.openxmlformats.org/officeDocument/2006/relationships" ref="P825" r:id="rId934"/>
    <hyperlink xmlns:r="http://schemas.openxmlformats.org/officeDocument/2006/relationships" ref="Q825" r:id="rId935"/>
    <hyperlink xmlns:r="http://schemas.openxmlformats.org/officeDocument/2006/relationships" ref="Q826" r:id="rId936"/>
    <hyperlink xmlns:r="http://schemas.openxmlformats.org/officeDocument/2006/relationships" ref="Q827" r:id="rId937"/>
    <hyperlink xmlns:r="http://schemas.openxmlformats.org/officeDocument/2006/relationships" ref="Q828" r:id="rId938"/>
    <hyperlink xmlns:r="http://schemas.openxmlformats.org/officeDocument/2006/relationships" ref="Q829" r:id="rId939"/>
    <hyperlink xmlns:r="http://schemas.openxmlformats.org/officeDocument/2006/relationships" ref="Q830" r:id="rId940"/>
    <hyperlink xmlns:r="http://schemas.openxmlformats.org/officeDocument/2006/relationships" ref="Q831" r:id="rId941"/>
    <hyperlink xmlns:r="http://schemas.openxmlformats.org/officeDocument/2006/relationships" ref="Q832" r:id="rId942"/>
    <hyperlink xmlns:r="http://schemas.openxmlformats.org/officeDocument/2006/relationships" ref="Q833" r:id="rId943"/>
    <hyperlink xmlns:r="http://schemas.openxmlformats.org/officeDocument/2006/relationships" ref="Q834" r:id="rId944"/>
    <hyperlink xmlns:r="http://schemas.openxmlformats.org/officeDocument/2006/relationships" ref="Q835" r:id="rId945"/>
    <hyperlink xmlns:r="http://schemas.openxmlformats.org/officeDocument/2006/relationships" ref="Q836" r:id="rId946"/>
    <hyperlink xmlns:r="http://schemas.openxmlformats.org/officeDocument/2006/relationships" ref="Q837" r:id="rId947"/>
    <hyperlink xmlns:r="http://schemas.openxmlformats.org/officeDocument/2006/relationships" ref="Q838" r:id="rId948"/>
    <hyperlink xmlns:r="http://schemas.openxmlformats.org/officeDocument/2006/relationships" ref="Q839" r:id="rId949"/>
    <hyperlink xmlns:r="http://schemas.openxmlformats.org/officeDocument/2006/relationships" ref="Q840" r:id="rId950"/>
    <hyperlink xmlns:r="http://schemas.openxmlformats.org/officeDocument/2006/relationships" ref="Q841" r:id="rId951"/>
    <hyperlink xmlns:r="http://schemas.openxmlformats.org/officeDocument/2006/relationships" ref="Q842" r:id="rId952"/>
    <hyperlink xmlns:r="http://schemas.openxmlformats.org/officeDocument/2006/relationships" ref="Q843" r:id="rId953"/>
    <hyperlink xmlns:r="http://schemas.openxmlformats.org/officeDocument/2006/relationships" ref="Q844" r:id="rId954"/>
    <hyperlink xmlns:r="http://schemas.openxmlformats.org/officeDocument/2006/relationships" ref="Q845" r:id="rId955"/>
    <hyperlink xmlns:r="http://schemas.openxmlformats.org/officeDocument/2006/relationships" ref="Q846" r:id="rId956"/>
    <hyperlink xmlns:r="http://schemas.openxmlformats.org/officeDocument/2006/relationships" ref="Q847" r:id="rId957"/>
    <hyperlink xmlns:r="http://schemas.openxmlformats.org/officeDocument/2006/relationships" ref="Q848" r:id="rId958"/>
    <hyperlink xmlns:r="http://schemas.openxmlformats.org/officeDocument/2006/relationships" ref="Q849" r:id="rId959"/>
    <hyperlink xmlns:r="http://schemas.openxmlformats.org/officeDocument/2006/relationships" ref="Q850" r:id="rId960"/>
    <hyperlink xmlns:r="http://schemas.openxmlformats.org/officeDocument/2006/relationships" ref="Q851" r:id="rId961"/>
    <hyperlink xmlns:r="http://schemas.openxmlformats.org/officeDocument/2006/relationships" ref="Q852" r:id="rId962"/>
    <hyperlink xmlns:r="http://schemas.openxmlformats.org/officeDocument/2006/relationships" ref="Q853" r:id="rId963"/>
    <hyperlink xmlns:r="http://schemas.openxmlformats.org/officeDocument/2006/relationships" ref="P854" r:id="rId964"/>
    <hyperlink xmlns:r="http://schemas.openxmlformats.org/officeDocument/2006/relationships" ref="Q854" r:id="rId965"/>
    <hyperlink xmlns:r="http://schemas.openxmlformats.org/officeDocument/2006/relationships" ref="P855" r:id="rId966"/>
    <hyperlink xmlns:r="http://schemas.openxmlformats.org/officeDocument/2006/relationships" ref="Q855" r:id="rId967"/>
    <hyperlink xmlns:r="http://schemas.openxmlformats.org/officeDocument/2006/relationships" ref="Q856" r:id="rId968"/>
    <hyperlink xmlns:r="http://schemas.openxmlformats.org/officeDocument/2006/relationships" ref="Q857" r:id="rId969"/>
    <hyperlink xmlns:r="http://schemas.openxmlformats.org/officeDocument/2006/relationships" ref="Q858" r:id="rId970"/>
    <hyperlink xmlns:r="http://schemas.openxmlformats.org/officeDocument/2006/relationships" ref="Q859" r:id="rId971"/>
    <hyperlink xmlns:r="http://schemas.openxmlformats.org/officeDocument/2006/relationships" ref="Q860" r:id="rId972"/>
    <hyperlink xmlns:r="http://schemas.openxmlformats.org/officeDocument/2006/relationships" ref="P861" r:id="rId973"/>
    <hyperlink xmlns:r="http://schemas.openxmlformats.org/officeDocument/2006/relationships" ref="Q861" r:id="rId974"/>
    <hyperlink xmlns:r="http://schemas.openxmlformats.org/officeDocument/2006/relationships" ref="Q862" r:id="rId975"/>
    <hyperlink xmlns:r="http://schemas.openxmlformats.org/officeDocument/2006/relationships" ref="Q863" r:id="rId976"/>
    <hyperlink xmlns:r="http://schemas.openxmlformats.org/officeDocument/2006/relationships" ref="Q864" r:id="rId977"/>
    <hyperlink xmlns:r="http://schemas.openxmlformats.org/officeDocument/2006/relationships" ref="Q865" r:id="rId978"/>
    <hyperlink xmlns:r="http://schemas.openxmlformats.org/officeDocument/2006/relationships" ref="Q866" r:id="rId979"/>
    <hyperlink xmlns:r="http://schemas.openxmlformats.org/officeDocument/2006/relationships" ref="Q867" r:id="rId980"/>
    <hyperlink xmlns:r="http://schemas.openxmlformats.org/officeDocument/2006/relationships" ref="Q868" r:id="rId981"/>
    <hyperlink xmlns:r="http://schemas.openxmlformats.org/officeDocument/2006/relationships" ref="P869" r:id="rId982"/>
    <hyperlink xmlns:r="http://schemas.openxmlformats.org/officeDocument/2006/relationships" ref="Q869" r:id="rId983"/>
    <hyperlink xmlns:r="http://schemas.openxmlformats.org/officeDocument/2006/relationships" ref="Q870" r:id="rId984"/>
    <hyperlink xmlns:r="http://schemas.openxmlformats.org/officeDocument/2006/relationships" ref="Q871" r:id="rId985"/>
    <hyperlink xmlns:r="http://schemas.openxmlformats.org/officeDocument/2006/relationships" ref="Q872" r:id="rId986"/>
    <hyperlink xmlns:r="http://schemas.openxmlformats.org/officeDocument/2006/relationships" ref="Q873" r:id="rId987"/>
    <hyperlink xmlns:r="http://schemas.openxmlformats.org/officeDocument/2006/relationships" ref="Q874" r:id="rId988"/>
    <hyperlink xmlns:r="http://schemas.openxmlformats.org/officeDocument/2006/relationships" ref="Q875" r:id="rId989"/>
    <hyperlink xmlns:r="http://schemas.openxmlformats.org/officeDocument/2006/relationships" ref="Q876" r:id="rId990"/>
    <hyperlink xmlns:r="http://schemas.openxmlformats.org/officeDocument/2006/relationships" ref="Q877" r:id="rId991"/>
    <hyperlink xmlns:r="http://schemas.openxmlformats.org/officeDocument/2006/relationships" ref="Q878" r:id="rId992"/>
    <hyperlink xmlns:r="http://schemas.openxmlformats.org/officeDocument/2006/relationships" ref="Q879" r:id="rId993"/>
    <hyperlink xmlns:r="http://schemas.openxmlformats.org/officeDocument/2006/relationships" ref="Q880" r:id="rId994"/>
    <hyperlink xmlns:r="http://schemas.openxmlformats.org/officeDocument/2006/relationships" ref="Q881" r:id="rId995"/>
    <hyperlink xmlns:r="http://schemas.openxmlformats.org/officeDocument/2006/relationships" ref="Q882" r:id="rId996"/>
    <hyperlink xmlns:r="http://schemas.openxmlformats.org/officeDocument/2006/relationships" ref="Q883" r:id="rId997"/>
    <hyperlink xmlns:r="http://schemas.openxmlformats.org/officeDocument/2006/relationships" ref="Q884" r:id="rId998"/>
    <hyperlink xmlns:r="http://schemas.openxmlformats.org/officeDocument/2006/relationships" ref="Q885" r:id="rId999"/>
    <hyperlink xmlns:r="http://schemas.openxmlformats.org/officeDocument/2006/relationships" ref="Q886" r:id="rId1000"/>
    <hyperlink xmlns:r="http://schemas.openxmlformats.org/officeDocument/2006/relationships" ref="Q887" r:id="rId1001"/>
    <hyperlink xmlns:r="http://schemas.openxmlformats.org/officeDocument/2006/relationships" ref="Q888" r:id="rId1002"/>
    <hyperlink xmlns:r="http://schemas.openxmlformats.org/officeDocument/2006/relationships" ref="Q889" r:id="rId1003"/>
    <hyperlink xmlns:r="http://schemas.openxmlformats.org/officeDocument/2006/relationships" ref="Q890" r:id="rId1004"/>
    <hyperlink xmlns:r="http://schemas.openxmlformats.org/officeDocument/2006/relationships" ref="Q891" r:id="rId1005"/>
    <hyperlink xmlns:r="http://schemas.openxmlformats.org/officeDocument/2006/relationships" ref="Q892" r:id="rId1006"/>
    <hyperlink xmlns:r="http://schemas.openxmlformats.org/officeDocument/2006/relationships" ref="P893" r:id="rId1007"/>
    <hyperlink xmlns:r="http://schemas.openxmlformats.org/officeDocument/2006/relationships" ref="Q893" r:id="rId1008"/>
    <hyperlink xmlns:r="http://schemas.openxmlformats.org/officeDocument/2006/relationships" ref="Q894" r:id="rId1009"/>
    <hyperlink xmlns:r="http://schemas.openxmlformats.org/officeDocument/2006/relationships" ref="Q895" r:id="rId1010"/>
    <hyperlink xmlns:r="http://schemas.openxmlformats.org/officeDocument/2006/relationships" ref="Q896" r:id="rId1011"/>
    <hyperlink xmlns:r="http://schemas.openxmlformats.org/officeDocument/2006/relationships" ref="Q897" r:id="rId1012"/>
    <hyperlink xmlns:r="http://schemas.openxmlformats.org/officeDocument/2006/relationships" ref="Q898" r:id="rId1013"/>
    <hyperlink xmlns:r="http://schemas.openxmlformats.org/officeDocument/2006/relationships" ref="Q899" r:id="rId1014"/>
    <hyperlink xmlns:r="http://schemas.openxmlformats.org/officeDocument/2006/relationships" ref="Q900" r:id="rId1015"/>
    <hyperlink xmlns:r="http://schemas.openxmlformats.org/officeDocument/2006/relationships" ref="Q901" r:id="rId1016"/>
    <hyperlink xmlns:r="http://schemas.openxmlformats.org/officeDocument/2006/relationships" ref="Q902" r:id="rId1017"/>
    <hyperlink xmlns:r="http://schemas.openxmlformats.org/officeDocument/2006/relationships" ref="Q903" r:id="rId1018"/>
    <hyperlink xmlns:r="http://schemas.openxmlformats.org/officeDocument/2006/relationships" ref="Q904" r:id="rId1019"/>
    <hyperlink xmlns:r="http://schemas.openxmlformats.org/officeDocument/2006/relationships" ref="Q905" r:id="rId1020"/>
    <hyperlink xmlns:r="http://schemas.openxmlformats.org/officeDocument/2006/relationships" ref="Q906" r:id="rId1021"/>
    <hyperlink xmlns:r="http://schemas.openxmlformats.org/officeDocument/2006/relationships" ref="Q907" r:id="rId1022"/>
    <hyperlink xmlns:r="http://schemas.openxmlformats.org/officeDocument/2006/relationships" ref="Q908" r:id="rId1023"/>
    <hyperlink xmlns:r="http://schemas.openxmlformats.org/officeDocument/2006/relationships" ref="Q909" r:id="rId1024"/>
    <hyperlink xmlns:r="http://schemas.openxmlformats.org/officeDocument/2006/relationships" ref="Q910" r:id="rId1025"/>
    <hyperlink xmlns:r="http://schemas.openxmlformats.org/officeDocument/2006/relationships" ref="Q911" r:id="rId1026"/>
    <hyperlink xmlns:r="http://schemas.openxmlformats.org/officeDocument/2006/relationships" ref="Q912" r:id="rId1027"/>
    <hyperlink xmlns:r="http://schemas.openxmlformats.org/officeDocument/2006/relationships" ref="Q913" r:id="rId1028"/>
    <hyperlink xmlns:r="http://schemas.openxmlformats.org/officeDocument/2006/relationships" ref="Q914" r:id="rId1029"/>
    <hyperlink xmlns:r="http://schemas.openxmlformats.org/officeDocument/2006/relationships" ref="Q915" r:id="rId1030"/>
    <hyperlink xmlns:r="http://schemas.openxmlformats.org/officeDocument/2006/relationships" ref="Q916" r:id="rId1031"/>
    <hyperlink xmlns:r="http://schemas.openxmlformats.org/officeDocument/2006/relationships" ref="Q917" r:id="rId1032"/>
    <hyperlink xmlns:r="http://schemas.openxmlformats.org/officeDocument/2006/relationships" ref="Q918" r:id="rId1033"/>
    <hyperlink xmlns:r="http://schemas.openxmlformats.org/officeDocument/2006/relationships" ref="Q919" r:id="rId1034"/>
    <hyperlink xmlns:r="http://schemas.openxmlformats.org/officeDocument/2006/relationships" ref="Q920" r:id="rId1035"/>
    <hyperlink xmlns:r="http://schemas.openxmlformats.org/officeDocument/2006/relationships" ref="Q921" r:id="rId1036"/>
    <hyperlink xmlns:r="http://schemas.openxmlformats.org/officeDocument/2006/relationships" ref="Q922" r:id="rId1037"/>
    <hyperlink xmlns:r="http://schemas.openxmlformats.org/officeDocument/2006/relationships" ref="Q923" r:id="rId1038"/>
    <hyperlink xmlns:r="http://schemas.openxmlformats.org/officeDocument/2006/relationships" ref="Q924" r:id="rId1039"/>
    <hyperlink xmlns:r="http://schemas.openxmlformats.org/officeDocument/2006/relationships" ref="Q925" r:id="rId1040"/>
    <hyperlink xmlns:r="http://schemas.openxmlformats.org/officeDocument/2006/relationships" ref="Q926" r:id="rId1041"/>
    <hyperlink xmlns:r="http://schemas.openxmlformats.org/officeDocument/2006/relationships" ref="Q927" r:id="rId1042"/>
    <hyperlink xmlns:r="http://schemas.openxmlformats.org/officeDocument/2006/relationships" ref="Q928" r:id="rId1043"/>
    <hyperlink xmlns:r="http://schemas.openxmlformats.org/officeDocument/2006/relationships" ref="Q929" r:id="rId1044"/>
    <hyperlink xmlns:r="http://schemas.openxmlformats.org/officeDocument/2006/relationships" ref="Q930" r:id="rId1045"/>
    <hyperlink xmlns:r="http://schemas.openxmlformats.org/officeDocument/2006/relationships" ref="Q931" r:id="rId1046"/>
    <hyperlink xmlns:r="http://schemas.openxmlformats.org/officeDocument/2006/relationships" ref="Q932" r:id="rId1047"/>
    <hyperlink xmlns:r="http://schemas.openxmlformats.org/officeDocument/2006/relationships" ref="Q933" r:id="rId1048"/>
    <hyperlink xmlns:r="http://schemas.openxmlformats.org/officeDocument/2006/relationships" ref="Q934" r:id="rId1049"/>
    <hyperlink xmlns:r="http://schemas.openxmlformats.org/officeDocument/2006/relationships" ref="Q935" r:id="rId1050"/>
    <hyperlink xmlns:r="http://schemas.openxmlformats.org/officeDocument/2006/relationships" ref="Q936" r:id="rId1051"/>
    <hyperlink xmlns:r="http://schemas.openxmlformats.org/officeDocument/2006/relationships" ref="Q937" r:id="rId1052"/>
    <hyperlink xmlns:r="http://schemas.openxmlformats.org/officeDocument/2006/relationships" ref="Q938" r:id="rId1053"/>
    <hyperlink xmlns:r="http://schemas.openxmlformats.org/officeDocument/2006/relationships" ref="Q939" r:id="rId1054"/>
    <hyperlink xmlns:r="http://schemas.openxmlformats.org/officeDocument/2006/relationships" ref="Q940" r:id="rId1055"/>
    <hyperlink xmlns:r="http://schemas.openxmlformats.org/officeDocument/2006/relationships" ref="Q941" r:id="rId1056"/>
    <hyperlink xmlns:r="http://schemas.openxmlformats.org/officeDocument/2006/relationships" ref="P942" r:id="rId1057"/>
    <hyperlink xmlns:r="http://schemas.openxmlformats.org/officeDocument/2006/relationships" ref="Q942" r:id="rId1058"/>
    <hyperlink xmlns:r="http://schemas.openxmlformats.org/officeDocument/2006/relationships" ref="Q943" r:id="rId1059"/>
    <hyperlink xmlns:r="http://schemas.openxmlformats.org/officeDocument/2006/relationships" ref="Q944" r:id="rId1060"/>
    <hyperlink xmlns:r="http://schemas.openxmlformats.org/officeDocument/2006/relationships" ref="Q945" r:id="rId1061"/>
    <hyperlink xmlns:r="http://schemas.openxmlformats.org/officeDocument/2006/relationships" ref="Q946" r:id="rId1062"/>
    <hyperlink xmlns:r="http://schemas.openxmlformats.org/officeDocument/2006/relationships" ref="Q947" r:id="rId1063"/>
    <hyperlink xmlns:r="http://schemas.openxmlformats.org/officeDocument/2006/relationships" ref="Q948" r:id="rId1064"/>
    <hyperlink xmlns:r="http://schemas.openxmlformats.org/officeDocument/2006/relationships" ref="Q949" r:id="rId1065"/>
    <hyperlink xmlns:r="http://schemas.openxmlformats.org/officeDocument/2006/relationships" ref="Q950" r:id="rId1066"/>
    <hyperlink xmlns:r="http://schemas.openxmlformats.org/officeDocument/2006/relationships" ref="Q951" r:id="rId1067"/>
    <hyperlink xmlns:r="http://schemas.openxmlformats.org/officeDocument/2006/relationships" ref="Q952" r:id="rId1068"/>
    <hyperlink xmlns:r="http://schemas.openxmlformats.org/officeDocument/2006/relationships" ref="Q953" r:id="rId1069"/>
    <hyperlink xmlns:r="http://schemas.openxmlformats.org/officeDocument/2006/relationships" ref="Q954" r:id="rId1070"/>
    <hyperlink xmlns:r="http://schemas.openxmlformats.org/officeDocument/2006/relationships" ref="P955" r:id="rId1071"/>
    <hyperlink xmlns:r="http://schemas.openxmlformats.org/officeDocument/2006/relationships" ref="Q955" r:id="rId1072"/>
    <hyperlink xmlns:r="http://schemas.openxmlformats.org/officeDocument/2006/relationships" ref="Q956" r:id="rId1073"/>
    <hyperlink xmlns:r="http://schemas.openxmlformats.org/officeDocument/2006/relationships" ref="P957" r:id="rId1074"/>
    <hyperlink xmlns:r="http://schemas.openxmlformats.org/officeDocument/2006/relationships" ref="Q957" r:id="rId1075"/>
    <hyperlink xmlns:r="http://schemas.openxmlformats.org/officeDocument/2006/relationships" ref="Q958" r:id="rId1076"/>
    <hyperlink xmlns:r="http://schemas.openxmlformats.org/officeDocument/2006/relationships" ref="P959" r:id="rId1077"/>
    <hyperlink xmlns:r="http://schemas.openxmlformats.org/officeDocument/2006/relationships" ref="Q959" r:id="rId1078"/>
    <hyperlink xmlns:r="http://schemas.openxmlformats.org/officeDocument/2006/relationships" ref="Q960" r:id="rId1079"/>
    <hyperlink xmlns:r="http://schemas.openxmlformats.org/officeDocument/2006/relationships" ref="Q961" r:id="rId1080"/>
    <hyperlink xmlns:r="http://schemas.openxmlformats.org/officeDocument/2006/relationships" ref="Q962" r:id="rId1081"/>
    <hyperlink xmlns:r="http://schemas.openxmlformats.org/officeDocument/2006/relationships" ref="Q963" r:id="rId1082"/>
    <hyperlink xmlns:r="http://schemas.openxmlformats.org/officeDocument/2006/relationships" ref="Q964" r:id="rId1083"/>
    <hyperlink xmlns:r="http://schemas.openxmlformats.org/officeDocument/2006/relationships" ref="Q965" r:id="rId1084"/>
    <hyperlink xmlns:r="http://schemas.openxmlformats.org/officeDocument/2006/relationships" ref="Q966" r:id="rId1085"/>
    <hyperlink xmlns:r="http://schemas.openxmlformats.org/officeDocument/2006/relationships" ref="Q967" r:id="rId1086"/>
    <hyperlink xmlns:r="http://schemas.openxmlformats.org/officeDocument/2006/relationships" ref="Q968" r:id="rId1087"/>
    <hyperlink xmlns:r="http://schemas.openxmlformats.org/officeDocument/2006/relationships" ref="Q969" r:id="rId1088"/>
    <hyperlink xmlns:r="http://schemas.openxmlformats.org/officeDocument/2006/relationships" ref="Q970" r:id="rId1089"/>
    <hyperlink xmlns:r="http://schemas.openxmlformats.org/officeDocument/2006/relationships" ref="Q971" r:id="rId1090"/>
    <hyperlink xmlns:r="http://schemas.openxmlformats.org/officeDocument/2006/relationships" ref="Q972" r:id="rId1091"/>
    <hyperlink xmlns:r="http://schemas.openxmlformats.org/officeDocument/2006/relationships" ref="Q973" r:id="rId1092"/>
    <hyperlink xmlns:r="http://schemas.openxmlformats.org/officeDocument/2006/relationships" ref="Q974" r:id="rId1093"/>
    <hyperlink xmlns:r="http://schemas.openxmlformats.org/officeDocument/2006/relationships" ref="Q975" r:id="rId1094"/>
    <hyperlink xmlns:r="http://schemas.openxmlformats.org/officeDocument/2006/relationships" ref="Q976" r:id="rId1095"/>
    <hyperlink xmlns:r="http://schemas.openxmlformats.org/officeDocument/2006/relationships" ref="Q977" r:id="rId1096"/>
    <hyperlink xmlns:r="http://schemas.openxmlformats.org/officeDocument/2006/relationships" ref="Q978" r:id="rId1097"/>
    <hyperlink xmlns:r="http://schemas.openxmlformats.org/officeDocument/2006/relationships" ref="Q979" r:id="rId1098"/>
    <hyperlink xmlns:r="http://schemas.openxmlformats.org/officeDocument/2006/relationships" ref="Q980" r:id="rId1099"/>
    <hyperlink xmlns:r="http://schemas.openxmlformats.org/officeDocument/2006/relationships" ref="Q981" r:id="rId1100"/>
    <hyperlink xmlns:r="http://schemas.openxmlformats.org/officeDocument/2006/relationships" ref="Q982" r:id="rId1101"/>
    <hyperlink xmlns:r="http://schemas.openxmlformats.org/officeDocument/2006/relationships" ref="Q983" r:id="rId1102"/>
    <hyperlink xmlns:r="http://schemas.openxmlformats.org/officeDocument/2006/relationships" ref="Q984" r:id="rId1103"/>
    <hyperlink xmlns:r="http://schemas.openxmlformats.org/officeDocument/2006/relationships" ref="Q985" r:id="rId1104"/>
    <hyperlink xmlns:r="http://schemas.openxmlformats.org/officeDocument/2006/relationships" ref="Q986" r:id="rId1105"/>
    <hyperlink xmlns:r="http://schemas.openxmlformats.org/officeDocument/2006/relationships" ref="Q987" r:id="rId1106"/>
    <hyperlink xmlns:r="http://schemas.openxmlformats.org/officeDocument/2006/relationships" ref="Q988" r:id="rId1107"/>
    <hyperlink xmlns:r="http://schemas.openxmlformats.org/officeDocument/2006/relationships" ref="P989" r:id="rId1108"/>
    <hyperlink xmlns:r="http://schemas.openxmlformats.org/officeDocument/2006/relationships" ref="Q989" r:id="rId1109"/>
    <hyperlink xmlns:r="http://schemas.openxmlformats.org/officeDocument/2006/relationships" ref="Q990" r:id="rId1110"/>
    <hyperlink xmlns:r="http://schemas.openxmlformats.org/officeDocument/2006/relationships" ref="Q991" r:id="rId1111"/>
    <hyperlink xmlns:r="http://schemas.openxmlformats.org/officeDocument/2006/relationships" ref="P992" r:id="rId1112"/>
    <hyperlink xmlns:r="http://schemas.openxmlformats.org/officeDocument/2006/relationships" ref="Q992" r:id="rId1113"/>
    <hyperlink xmlns:r="http://schemas.openxmlformats.org/officeDocument/2006/relationships" ref="Q993" r:id="rId1114"/>
    <hyperlink xmlns:r="http://schemas.openxmlformats.org/officeDocument/2006/relationships" ref="P994" r:id="rId1115"/>
    <hyperlink xmlns:r="http://schemas.openxmlformats.org/officeDocument/2006/relationships" ref="Q994" r:id="rId1116"/>
    <hyperlink xmlns:r="http://schemas.openxmlformats.org/officeDocument/2006/relationships" ref="Q995" r:id="rId1117"/>
    <hyperlink xmlns:r="http://schemas.openxmlformats.org/officeDocument/2006/relationships" ref="Q996" r:id="rId1118"/>
    <hyperlink xmlns:r="http://schemas.openxmlformats.org/officeDocument/2006/relationships" ref="Q997" r:id="rId1119"/>
    <hyperlink xmlns:r="http://schemas.openxmlformats.org/officeDocument/2006/relationships" ref="Q998" r:id="rId1120"/>
    <hyperlink xmlns:r="http://schemas.openxmlformats.org/officeDocument/2006/relationships" ref="P999" r:id="rId1121"/>
    <hyperlink xmlns:r="http://schemas.openxmlformats.org/officeDocument/2006/relationships" ref="Q999" r:id="rId1122"/>
    <hyperlink xmlns:r="http://schemas.openxmlformats.org/officeDocument/2006/relationships" ref="Q1000" r:id="rId1123"/>
    <hyperlink xmlns:r="http://schemas.openxmlformats.org/officeDocument/2006/relationships" ref="P1001" r:id="rId1124"/>
    <hyperlink xmlns:r="http://schemas.openxmlformats.org/officeDocument/2006/relationships" ref="Q1001" r:id="rId1125"/>
    <hyperlink xmlns:r="http://schemas.openxmlformats.org/officeDocument/2006/relationships" ref="Q1002" r:id="rId1126"/>
    <hyperlink xmlns:r="http://schemas.openxmlformats.org/officeDocument/2006/relationships" ref="Q1003" r:id="rId1127"/>
    <hyperlink xmlns:r="http://schemas.openxmlformats.org/officeDocument/2006/relationships" ref="Q1004" r:id="rId1128"/>
    <hyperlink xmlns:r="http://schemas.openxmlformats.org/officeDocument/2006/relationships" ref="P1005" r:id="rId1129"/>
    <hyperlink xmlns:r="http://schemas.openxmlformats.org/officeDocument/2006/relationships" ref="Q1005" r:id="rId1130"/>
    <hyperlink xmlns:r="http://schemas.openxmlformats.org/officeDocument/2006/relationships" ref="Q1006" r:id="rId1131"/>
    <hyperlink xmlns:r="http://schemas.openxmlformats.org/officeDocument/2006/relationships" ref="P1007" r:id="rId1132"/>
    <hyperlink xmlns:r="http://schemas.openxmlformats.org/officeDocument/2006/relationships" ref="Q1007" r:id="rId1133"/>
    <hyperlink xmlns:r="http://schemas.openxmlformats.org/officeDocument/2006/relationships" ref="P1008" r:id="rId1134"/>
    <hyperlink xmlns:r="http://schemas.openxmlformats.org/officeDocument/2006/relationships" ref="Q1008" r:id="rId1135"/>
    <hyperlink xmlns:r="http://schemas.openxmlformats.org/officeDocument/2006/relationships" ref="Q1009" r:id="rId1136"/>
    <hyperlink xmlns:r="http://schemas.openxmlformats.org/officeDocument/2006/relationships" ref="P1010" r:id="rId1137"/>
    <hyperlink xmlns:r="http://schemas.openxmlformats.org/officeDocument/2006/relationships" ref="Q1010" r:id="rId1138"/>
    <hyperlink xmlns:r="http://schemas.openxmlformats.org/officeDocument/2006/relationships" ref="Q1011" r:id="rId1139"/>
    <hyperlink xmlns:r="http://schemas.openxmlformats.org/officeDocument/2006/relationships" ref="Q1012" r:id="rId1140"/>
    <hyperlink xmlns:r="http://schemas.openxmlformats.org/officeDocument/2006/relationships" ref="P1013" r:id="rId1141"/>
    <hyperlink xmlns:r="http://schemas.openxmlformats.org/officeDocument/2006/relationships" ref="Q1013" r:id="rId1142"/>
    <hyperlink xmlns:r="http://schemas.openxmlformats.org/officeDocument/2006/relationships" ref="Q1014" r:id="rId1143"/>
    <hyperlink xmlns:r="http://schemas.openxmlformats.org/officeDocument/2006/relationships" ref="Q1015" r:id="rId1144"/>
    <hyperlink xmlns:r="http://schemas.openxmlformats.org/officeDocument/2006/relationships" ref="Q1016" r:id="rId1145"/>
    <hyperlink xmlns:r="http://schemas.openxmlformats.org/officeDocument/2006/relationships" ref="Q1017" r:id="rId1146"/>
    <hyperlink xmlns:r="http://schemas.openxmlformats.org/officeDocument/2006/relationships" ref="Q1018" r:id="rId1147"/>
    <hyperlink xmlns:r="http://schemas.openxmlformats.org/officeDocument/2006/relationships" ref="Q1019" r:id="rId1148"/>
    <hyperlink xmlns:r="http://schemas.openxmlformats.org/officeDocument/2006/relationships" ref="P1020" r:id="rId1149"/>
    <hyperlink xmlns:r="http://schemas.openxmlformats.org/officeDocument/2006/relationships" ref="Q1020" r:id="rId1150"/>
    <hyperlink xmlns:r="http://schemas.openxmlformats.org/officeDocument/2006/relationships" ref="Q1021" r:id="rId1151"/>
    <hyperlink xmlns:r="http://schemas.openxmlformats.org/officeDocument/2006/relationships" ref="P1022" r:id="rId1152"/>
    <hyperlink xmlns:r="http://schemas.openxmlformats.org/officeDocument/2006/relationships" ref="Q1022" r:id="rId1153"/>
    <hyperlink xmlns:r="http://schemas.openxmlformats.org/officeDocument/2006/relationships" ref="Q1023" r:id="rId1154"/>
    <hyperlink xmlns:r="http://schemas.openxmlformats.org/officeDocument/2006/relationships" ref="Q1024" r:id="rId1155"/>
    <hyperlink xmlns:r="http://schemas.openxmlformats.org/officeDocument/2006/relationships" ref="Q1025" r:id="rId1156"/>
    <hyperlink xmlns:r="http://schemas.openxmlformats.org/officeDocument/2006/relationships" ref="Q1026" r:id="rId1157"/>
    <hyperlink xmlns:r="http://schemas.openxmlformats.org/officeDocument/2006/relationships" ref="Q1027" r:id="rId1158"/>
    <hyperlink xmlns:r="http://schemas.openxmlformats.org/officeDocument/2006/relationships" ref="Q1028" r:id="rId1159"/>
    <hyperlink xmlns:r="http://schemas.openxmlformats.org/officeDocument/2006/relationships" ref="Q1029" r:id="rId1160"/>
    <hyperlink xmlns:r="http://schemas.openxmlformats.org/officeDocument/2006/relationships" ref="Q1030" r:id="rId1161"/>
    <hyperlink xmlns:r="http://schemas.openxmlformats.org/officeDocument/2006/relationships" ref="Q1031" r:id="rId1162"/>
    <hyperlink xmlns:r="http://schemas.openxmlformats.org/officeDocument/2006/relationships" ref="Q1032" r:id="rId1163"/>
    <hyperlink xmlns:r="http://schemas.openxmlformats.org/officeDocument/2006/relationships" ref="Q1033" r:id="rId1164"/>
    <hyperlink xmlns:r="http://schemas.openxmlformats.org/officeDocument/2006/relationships" ref="Q1034" r:id="rId1165"/>
    <hyperlink xmlns:r="http://schemas.openxmlformats.org/officeDocument/2006/relationships" ref="Q1035" r:id="rId1166"/>
    <hyperlink xmlns:r="http://schemas.openxmlformats.org/officeDocument/2006/relationships" ref="Q1036" r:id="rId1167"/>
    <hyperlink xmlns:r="http://schemas.openxmlformats.org/officeDocument/2006/relationships" ref="Q1037" r:id="rId1168"/>
    <hyperlink xmlns:r="http://schemas.openxmlformats.org/officeDocument/2006/relationships" ref="P1038" r:id="rId1169"/>
    <hyperlink xmlns:r="http://schemas.openxmlformats.org/officeDocument/2006/relationships" ref="Q1038" r:id="rId1170"/>
    <hyperlink xmlns:r="http://schemas.openxmlformats.org/officeDocument/2006/relationships" ref="Q1039" r:id="rId1171"/>
    <hyperlink xmlns:r="http://schemas.openxmlformats.org/officeDocument/2006/relationships" ref="Q1040" r:id="rId1172"/>
    <hyperlink xmlns:r="http://schemas.openxmlformats.org/officeDocument/2006/relationships" ref="Q1041" r:id="rId1173"/>
    <hyperlink xmlns:r="http://schemas.openxmlformats.org/officeDocument/2006/relationships" ref="Q1042" r:id="rId1174"/>
    <hyperlink xmlns:r="http://schemas.openxmlformats.org/officeDocument/2006/relationships" ref="Q1043" r:id="rId1175"/>
    <hyperlink xmlns:r="http://schemas.openxmlformats.org/officeDocument/2006/relationships" ref="P1044" r:id="rId1176"/>
    <hyperlink xmlns:r="http://schemas.openxmlformats.org/officeDocument/2006/relationships" ref="Q1044" r:id="rId1177"/>
    <hyperlink xmlns:r="http://schemas.openxmlformats.org/officeDocument/2006/relationships" ref="Q1045" r:id="rId1178"/>
    <hyperlink xmlns:r="http://schemas.openxmlformats.org/officeDocument/2006/relationships" ref="Q1046" r:id="rId1179"/>
    <hyperlink xmlns:r="http://schemas.openxmlformats.org/officeDocument/2006/relationships" ref="Q1047" r:id="rId1180"/>
    <hyperlink xmlns:r="http://schemas.openxmlformats.org/officeDocument/2006/relationships" ref="Q1048" r:id="rId1181"/>
    <hyperlink xmlns:r="http://schemas.openxmlformats.org/officeDocument/2006/relationships" ref="Q1049" r:id="rId1182"/>
    <hyperlink xmlns:r="http://schemas.openxmlformats.org/officeDocument/2006/relationships" ref="Q1050" r:id="rId1183"/>
    <hyperlink xmlns:r="http://schemas.openxmlformats.org/officeDocument/2006/relationships" ref="Q1051" r:id="rId1184"/>
    <hyperlink xmlns:r="http://schemas.openxmlformats.org/officeDocument/2006/relationships" ref="Q1052" r:id="rId1185"/>
    <hyperlink xmlns:r="http://schemas.openxmlformats.org/officeDocument/2006/relationships" ref="Q1053" r:id="rId1186"/>
    <hyperlink xmlns:r="http://schemas.openxmlformats.org/officeDocument/2006/relationships" ref="Q1054" r:id="rId1187"/>
    <hyperlink xmlns:r="http://schemas.openxmlformats.org/officeDocument/2006/relationships" ref="Q1055" r:id="rId1188"/>
    <hyperlink xmlns:r="http://schemas.openxmlformats.org/officeDocument/2006/relationships" ref="Q1056" r:id="rId1189"/>
    <hyperlink xmlns:r="http://schemas.openxmlformats.org/officeDocument/2006/relationships" ref="Q1057" r:id="rId1190"/>
    <hyperlink xmlns:r="http://schemas.openxmlformats.org/officeDocument/2006/relationships" ref="Q1058" r:id="rId1191"/>
    <hyperlink xmlns:r="http://schemas.openxmlformats.org/officeDocument/2006/relationships" ref="Q1059" r:id="rId1192"/>
    <hyperlink xmlns:r="http://schemas.openxmlformats.org/officeDocument/2006/relationships" ref="Q1060" r:id="rId1193"/>
    <hyperlink xmlns:r="http://schemas.openxmlformats.org/officeDocument/2006/relationships" ref="Q1061" r:id="rId1194"/>
    <hyperlink xmlns:r="http://schemas.openxmlformats.org/officeDocument/2006/relationships" ref="Q1062" r:id="rId1195"/>
    <hyperlink xmlns:r="http://schemas.openxmlformats.org/officeDocument/2006/relationships" ref="Q1063" r:id="rId1196"/>
    <hyperlink xmlns:r="http://schemas.openxmlformats.org/officeDocument/2006/relationships" ref="Q1064" r:id="rId1197"/>
    <hyperlink xmlns:r="http://schemas.openxmlformats.org/officeDocument/2006/relationships" ref="Q1065" r:id="rId1198"/>
    <hyperlink xmlns:r="http://schemas.openxmlformats.org/officeDocument/2006/relationships" ref="Q1066" r:id="rId1199"/>
    <hyperlink xmlns:r="http://schemas.openxmlformats.org/officeDocument/2006/relationships" ref="Q1067" r:id="rId1200"/>
    <hyperlink xmlns:r="http://schemas.openxmlformats.org/officeDocument/2006/relationships" ref="P1068" r:id="rId1201"/>
    <hyperlink xmlns:r="http://schemas.openxmlformats.org/officeDocument/2006/relationships" ref="Q1068" r:id="rId1202"/>
    <hyperlink xmlns:r="http://schemas.openxmlformats.org/officeDocument/2006/relationships" ref="Q1069" r:id="rId1203"/>
    <hyperlink xmlns:r="http://schemas.openxmlformats.org/officeDocument/2006/relationships" ref="Q1070" r:id="rId1204"/>
    <hyperlink xmlns:r="http://schemas.openxmlformats.org/officeDocument/2006/relationships" ref="Q1071" r:id="rId1205"/>
    <hyperlink xmlns:r="http://schemas.openxmlformats.org/officeDocument/2006/relationships" ref="Q1072" r:id="rId1206"/>
    <hyperlink xmlns:r="http://schemas.openxmlformats.org/officeDocument/2006/relationships" ref="Q1073" r:id="rId1207"/>
    <hyperlink xmlns:r="http://schemas.openxmlformats.org/officeDocument/2006/relationships" ref="Q1074" r:id="rId1208"/>
    <hyperlink xmlns:r="http://schemas.openxmlformats.org/officeDocument/2006/relationships" ref="Q1075" r:id="rId1209"/>
    <hyperlink xmlns:r="http://schemas.openxmlformats.org/officeDocument/2006/relationships" ref="Q1076" r:id="rId1210"/>
    <hyperlink xmlns:r="http://schemas.openxmlformats.org/officeDocument/2006/relationships" ref="P1077" r:id="rId1211"/>
    <hyperlink xmlns:r="http://schemas.openxmlformats.org/officeDocument/2006/relationships" ref="Q1077" r:id="rId1212"/>
    <hyperlink xmlns:r="http://schemas.openxmlformats.org/officeDocument/2006/relationships" ref="Q1078" r:id="rId1213"/>
    <hyperlink xmlns:r="http://schemas.openxmlformats.org/officeDocument/2006/relationships" ref="Q1079" r:id="rId1214"/>
    <hyperlink xmlns:r="http://schemas.openxmlformats.org/officeDocument/2006/relationships" ref="Q1080" r:id="rId1215"/>
    <hyperlink xmlns:r="http://schemas.openxmlformats.org/officeDocument/2006/relationships" ref="Q1081" r:id="rId1216"/>
    <hyperlink xmlns:r="http://schemas.openxmlformats.org/officeDocument/2006/relationships" ref="Q1082" r:id="rId1217"/>
    <hyperlink xmlns:r="http://schemas.openxmlformats.org/officeDocument/2006/relationships" ref="Q1083" r:id="rId1218"/>
    <hyperlink xmlns:r="http://schemas.openxmlformats.org/officeDocument/2006/relationships" ref="P1084" r:id="rId1219"/>
    <hyperlink xmlns:r="http://schemas.openxmlformats.org/officeDocument/2006/relationships" ref="Q1084" r:id="rId1220"/>
    <hyperlink xmlns:r="http://schemas.openxmlformats.org/officeDocument/2006/relationships" ref="Q1085" r:id="rId1221"/>
    <hyperlink xmlns:r="http://schemas.openxmlformats.org/officeDocument/2006/relationships" ref="Q1086" r:id="rId1222"/>
    <hyperlink xmlns:r="http://schemas.openxmlformats.org/officeDocument/2006/relationships" ref="Q1087" r:id="rId1223"/>
    <hyperlink xmlns:r="http://schemas.openxmlformats.org/officeDocument/2006/relationships" ref="Q1088" r:id="rId1224"/>
    <hyperlink xmlns:r="http://schemas.openxmlformats.org/officeDocument/2006/relationships" ref="P1089" r:id="rId1225"/>
    <hyperlink xmlns:r="http://schemas.openxmlformats.org/officeDocument/2006/relationships" ref="Q1089" r:id="rId1226"/>
    <hyperlink xmlns:r="http://schemas.openxmlformats.org/officeDocument/2006/relationships" ref="Q1090" r:id="rId1227"/>
    <hyperlink xmlns:r="http://schemas.openxmlformats.org/officeDocument/2006/relationships" ref="Q1091" r:id="rId1228"/>
    <hyperlink xmlns:r="http://schemas.openxmlformats.org/officeDocument/2006/relationships" ref="Q1092" r:id="rId1229"/>
    <hyperlink xmlns:r="http://schemas.openxmlformats.org/officeDocument/2006/relationships" ref="Q1093" r:id="rId1230"/>
    <hyperlink xmlns:r="http://schemas.openxmlformats.org/officeDocument/2006/relationships" ref="Q1094" r:id="rId1231"/>
    <hyperlink xmlns:r="http://schemas.openxmlformats.org/officeDocument/2006/relationships" ref="Q1095" r:id="rId1232"/>
    <hyperlink xmlns:r="http://schemas.openxmlformats.org/officeDocument/2006/relationships" ref="Q1096" r:id="rId1233"/>
    <hyperlink xmlns:r="http://schemas.openxmlformats.org/officeDocument/2006/relationships" ref="Q1097" r:id="rId1234"/>
    <hyperlink xmlns:r="http://schemas.openxmlformats.org/officeDocument/2006/relationships" ref="Q1098" r:id="rId1235"/>
    <hyperlink xmlns:r="http://schemas.openxmlformats.org/officeDocument/2006/relationships" ref="Q1099" r:id="rId1236"/>
    <hyperlink xmlns:r="http://schemas.openxmlformats.org/officeDocument/2006/relationships" ref="P1100" r:id="rId1237"/>
    <hyperlink xmlns:r="http://schemas.openxmlformats.org/officeDocument/2006/relationships" ref="Q1100" r:id="rId1238"/>
    <hyperlink xmlns:r="http://schemas.openxmlformats.org/officeDocument/2006/relationships" ref="Q1101" r:id="rId1239"/>
    <hyperlink xmlns:r="http://schemas.openxmlformats.org/officeDocument/2006/relationships" ref="Q1102" r:id="rId1240"/>
    <hyperlink xmlns:r="http://schemas.openxmlformats.org/officeDocument/2006/relationships" ref="Q1103" r:id="rId1241"/>
    <hyperlink xmlns:r="http://schemas.openxmlformats.org/officeDocument/2006/relationships" ref="Q1104" r:id="rId1242"/>
    <hyperlink xmlns:r="http://schemas.openxmlformats.org/officeDocument/2006/relationships" ref="Q1105" r:id="rId1243"/>
    <hyperlink xmlns:r="http://schemas.openxmlformats.org/officeDocument/2006/relationships" ref="Q1106" r:id="rId1244"/>
    <hyperlink xmlns:r="http://schemas.openxmlformats.org/officeDocument/2006/relationships" ref="Q1107" r:id="rId1245"/>
    <hyperlink xmlns:r="http://schemas.openxmlformats.org/officeDocument/2006/relationships" ref="Q1108" r:id="rId1246"/>
    <hyperlink xmlns:r="http://schemas.openxmlformats.org/officeDocument/2006/relationships" ref="Q1109" r:id="rId1247"/>
    <hyperlink xmlns:r="http://schemas.openxmlformats.org/officeDocument/2006/relationships" ref="Q1110" r:id="rId1248"/>
    <hyperlink xmlns:r="http://schemas.openxmlformats.org/officeDocument/2006/relationships" ref="Q1111" r:id="rId1249"/>
    <hyperlink xmlns:r="http://schemas.openxmlformats.org/officeDocument/2006/relationships" ref="Q1112" r:id="rId1250"/>
    <hyperlink xmlns:r="http://schemas.openxmlformats.org/officeDocument/2006/relationships" ref="Q1113" r:id="rId1251"/>
    <hyperlink xmlns:r="http://schemas.openxmlformats.org/officeDocument/2006/relationships" ref="Q1114" r:id="rId1252"/>
    <hyperlink xmlns:r="http://schemas.openxmlformats.org/officeDocument/2006/relationships" ref="Q1115" r:id="rId1253"/>
    <hyperlink xmlns:r="http://schemas.openxmlformats.org/officeDocument/2006/relationships" ref="Q1116" r:id="rId1254"/>
    <hyperlink xmlns:r="http://schemas.openxmlformats.org/officeDocument/2006/relationships" ref="Q1117" r:id="rId1255"/>
    <hyperlink xmlns:r="http://schemas.openxmlformats.org/officeDocument/2006/relationships" ref="Q1118" r:id="rId1256"/>
    <hyperlink xmlns:r="http://schemas.openxmlformats.org/officeDocument/2006/relationships" ref="Q1119" r:id="rId1257"/>
    <hyperlink xmlns:r="http://schemas.openxmlformats.org/officeDocument/2006/relationships" ref="Q1120" r:id="rId1258"/>
    <hyperlink xmlns:r="http://schemas.openxmlformats.org/officeDocument/2006/relationships" ref="Q1121" r:id="rId1259"/>
    <hyperlink xmlns:r="http://schemas.openxmlformats.org/officeDocument/2006/relationships" ref="Q1122" r:id="rId1260"/>
    <hyperlink xmlns:r="http://schemas.openxmlformats.org/officeDocument/2006/relationships" ref="Q1123" r:id="rId1261"/>
    <hyperlink xmlns:r="http://schemas.openxmlformats.org/officeDocument/2006/relationships" ref="Q1124" r:id="rId1262"/>
    <hyperlink xmlns:r="http://schemas.openxmlformats.org/officeDocument/2006/relationships" ref="Q1125" r:id="rId1263"/>
    <hyperlink xmlns:r="http://schemas.openxmlformats.org/officeDocument/2006/relationships" ref="Q1126" r:id="rId1264"/>
    <hyperlink xmlns:r="http://schemas.openxmlformats.org/officeDocument/2006/relationships" ref="P1127" r:id="rId1265"/>
    <hyperlink xmlns:r="http://schemas.openxmlformats.org/officeDocument/2006/relationships" ref="Q1127" r:id="rId1266"/>
    <hyperlink xmlns:r="http://schemas.openxmlformats.org/officeDocument/2006/relationships" ref="Q1128" r:id="rId1267"/>
    <hyperlink xmlns:r="http://schemas.openxmlformats.org/officeDocument/2006/relationships" ref="Q1129" r:id="rId1268"/>
    <hyperlink xmlns:r="http://schemas.openxmlformats.org/officeDocument/2006/relationships" ref="Q1130" r:id="rId1269"/>
    <hyperlink xmlns:r="http://schemas.openxmlformats.org/officeDocument/2006/relationships" ref="Q1131" r:id="rId1270"/>
    <hyperlink xmlns:r="http://schemas.openxmlformats.org/officeDocument/2006/relationships" ref="Q1132" r:id="rId1271"/>
    <hyperlink xmlns:r="http://schemas.openxmlformats.org/officeDocument/2006/relationships" ref="Q1133" r:id="rId1272"/>
    <hyperlink xmlns:r="http://schemas.openxmlformats.org/officeDocument/2006/relationships" ref="Q1134" r:id="rId1273"/>
    <hyperlink xmlns:r="http://schemas.openxmlformats.org/officeDocument/2006/relationships" ref="Q1135" r:id="rId1274"/>
    <hyperlink xmlns:r="http://schemas.openxmlformats.org/officeDocument/2006/relationships" ref="Q1136" r:id="rId1275"/>
    <hyperlink xmlns:r="http://schemas.openxmlformats.org/officeDocument/2006/relationships" ref="P1137" r:id="rId1276"/>
    <hyperlink xmlns:r="http://schemas.openxmlformats.org/officeDocument/2006/relationships" ref="Q1137" r:id="rId1277"/>
    <hyperlink xmlns:r="http://schemas.openxmlformats.org/officeDocument/2006/relationships" ref="P1138" r:id="rId1278"/>
    <hyperlink xmlns:r="http://schemas.openxmlformats.org/officeDocument/2006/relationships" ref="Q1138" r:id="rId1279"/>
    <hyperlink xmlns:r="http://schemas.openxmlformats.org/officeDocument/2006/relationships" ref="Q1139" r:id="rId1280"/>
    <hyperlink xmlns:r="http://schemas.openxmlformats.org/officeDocument/2006/relationships" ref="Q1140" r:id="rId1281"/>
    <hyperlink xmlns:r="http://schemas.openxmlformats.org/officeDocument/2006/relationships" ref="Q1141" r:id="rId1282"/>
    <hyperlink xmlns:r="http://schemas.openxmlformats.org/officeDocument/2006/relationships" ref="P1142" r:id="rId1283"/>
    <hyperlink xmlns:r="http://schemas.openxmlformats.org/officeDocument/2006/relationships" ref="Q1142" r:id="rId1284"/>
    <hyperlink xmlns:r="http://schemas.openxmlformats.org/officeDocument/2006/relationships" ref="P1143" r:id="rId1285"/>
    <hyperlink xmlns:r="http://schemas.openxmlformats.org/officeDocument/2006/relationships" ref="Q1143" r:id="rId1286"/>
    <hyperlink xmlns:r="http://schemas.openxmlformats.org/officeDocument/2006/relationships" ref="Q1144" r:id="rId1287"/>
    <hyperlink xmlns:r="http://schemas.openxmlformats.org/officeDocument/2006/relationships" ref="Q1145" r:id="rId1288"/>
    <hyperlink xmlns:r="http://schemas.openxmlformats.org/officeDocument/2006/relationships" ref="P1146" r:id="rId1289"/>
    <hyperlink xmlns:r="http://schemas.openxmlformats.org/officeDocument/2006/relationships" ref="Q1146" r:id="rId1290"/>
    <hyperlink xmlns:r="http://schemas.openxmlformats.org/officeDocument/2006/relationships" ref="Q1147" r:id="rId1291"/>
    <hyperlink xmlns:r="http://schemas.openxmlformats.org/officeDocument/2006/relationships" ref="Q1148" r:id="rId1292"/>
    <hyperlink xmlns:r="http://schemas.openxmlformats.org/officeDocument/2006/relationships" ref="Q1149" r:id="rId1293"/>
    <hyperlink xmlns:r="http://schemas.openxmlformats.org/officeDocument/2006/relationships" ref="Q1150" r:id="rId1294"/>
    <hyperlink xmlns:r="http://schemas.openxmlformats.org/officeDocument/2006/relationships" ref="Q1151" r:id="rId1295"/>
    <hyperlink xmlns:r="http://schemas.openxmlformats.org/officeDocument/2006/relationships" ref="Q1152" r:id="rId1296"/>
    <hyperlink xmlns:r="http://schemas.openxmlformats.org/officeDocument/2006/relationships" ref="Q1153" r:id="rId1297"/>
    <hyperlink xmlns:r="http://schemas.openxmlformats.org/officeDocument/2006/relationships" ref="Q1154" r:id="rId1298"/>
    <hyperlink xmlns:r="http://schemas.openxmlformats.org/officeDocument/2006/relationships" ref="Q1155" r:id="rId1299"/>
    <hyperlink xmlns:r="http://schemas.openxmlformats.org/officeDocument/2006/relationships" ref="Q1156" r:id="rId1300"/>
    <hyperlink xmlns:r="http://schemas.openxmlformats.org/officeDocument/2006/relationships" ref="Q1157" r:id="rId1301"/>
    <hyperlink xmlns:r="http://schemas.openxmlformats.org/officeDocument/2006/relationships" ref="Q1158" r:id="rId1302"/>
    <hyperlink xmlns:r="http://schemas.openxmlformats.org/officeDocument/2006/relationships" ref="Q1159" r:id="rId1303"/>
    <hyperlink xmlns:r="http://schemas.openxmlformats.org/officeDocument/2006/relationships" ref="Q1160" r:id="rId1304"/>
    <hyperlink xmlns:r="http://schemas.openxmlformats.org/officeDocument/2006/relationships" ref="P1161" r:id="rId1305"/>
    <hyperlink xmlns:r="http://schemas.openxmlformats.org/officeDocument/2006/relationships" ref="Q1161" r:id="rId1306"/>
    <hyperlink xmlns:r="http://schemas.openxmlformats.org/officeDocument/2006/relationships" ref="Q1162" r:id="rId1307"/>
    <hyperlink xmlns:r="http://schemas.openxmlformats.org/officeDocument/2006/relationships" ref="Q1163" r:id="rId1308"/>
    <hyperlink xmlns:r="http://schemas.openxmlformats.org/officeDocument/2006/relationships" ref="Q1164" r:id="rId1309"/>
    <hyperlink xmlns:r="http://schemas.openxmlformats.org/officeDocument/2006/relationships" ref="Q1165" r:id="rId1310"/>
    <hyperlink xmlns:r="http://schemas.openxmlformats.org/officeDocument/2006/relationships" ref="Q1166" r:id="rId1311"/>
    <hyperlink xmlns:r="http://schemas.openxmlformats.org/officeDocument/2006/relationships" ref="Q1167" r:id="rId1312"/>
    <hyperlink xmlns:r="http://schemas.openxmlformats.org/officeDocument/2006/relationships" ref="Q1168" r:id="rId1313"/>
    <hyperlink xmlns:r="http://schemas.openxmlformats.org/officeDocument/2006/relationships" ref="Q1169" r:id="rId1314"/>
    <hyperlink xmlns:r="http://schemas.openxmlformats.org/officeDocument/2006/relationships" ref="Q1170" r:id="rId1315"/>
    <hyperlink xmlns:r="http://schemas.openxmlformats.org/officeDocument/2006/relationships" ref="Q1171" r:id="rId1316"/>
    <hyperlink xmlns:r="http://schemas.openxmlformats.org/officeDocument/2006/relationships" ref="Q1172" r:id="rId1317"/>
    <hyperlink xmlns:r="http://schemas.openxmlformats.org/officeDocument/2006/relationships" ref="Q1173" r:id="rId1318"/>
    <hyperlink xmlns:r="http://schemas.openxmlformats.org/officeDocument/2006/relationships" ref="Q1174" r:id="rId1319"/>
    <hyperlink xmlns:r="http://schemas.openxmlformats.org/officeDocument/2006/relationships" ref="Q1175" r:id="rId1320"/>
    <hyperlink xmlns:r="http://schemas.openxmlformats.org/officeDocument/2006/relationships" ref="Q1176" r:id="rId1321"/>
    <hyperlink xmlns:r="http://schemas.openxmlformats.org/officeDocument/2006/relationships" ref="Q1177" r:id="rId1322"/>
    <hyperlink xmlns:r="http://schemas.openxmlformats.org/officeDocument/2006/relationships" ref="Q1178" r:id="rId1323"/>
    <hyperlink xmlns:r="http://schemas.openxmlformats.org/officeDocument/2006/relationships" ref="Q1179" r:id="rId1324"/>
    <hyperlink xmlns:r="http://schemas.openxmlformats.org/officeDocument/2006/relationships" ref="Q1180" r:id="rId1325"/>
    <hyperlink xmlns:r="http://schemas.openxmlformats.org/officeDocument/2006/relationships" ref="Q1181" r:id="rId1326"/>
    <hyperlink xmlns:r="http://schemas.openxmlformats.org/officeDocument/2006/relationships" ref="Q1182" r:id="rId1327"/>
    <hyperlink xmlns:r="http://schemas.openxmlformats.org/officeDocument/2006/relationships" ref="Q1183" r:id="rId1328"/>
    <hyperlink xmlns:r="http://schemas.openxmlformats.org/officeDocument/2006/relationships" ref="Q1184" r:id="rId1329"/>
    <hyperlink xmlns:r="http://schemas.openxmlformats.org/officeDocument/2006/relationships" ref="Q1185" r:id="rId1330"/>
    <hyperlink xmlns:r="http://schemas.openxmlformats.org/officeDocument/2006/relationships" ref="Q1186" r:id="rId1331"/>
    <hyperlink xmlns:r="http://schemas.openxmlformats.org/officeDocument/2006/relationships" ref="Q1187" r:id="rId1332"/>
    <hyperlink xmlns:r="http://schemas.openxmlformats.org/officeDocument/2006/relationships" ref="Q1188" r:id="rId1333"/>
    <hyperlink xmlns:r="http://schemas.openxmlformats.org/officeDocument/2006/relationships" ref="Q1189" r:id="rId1334"/>
    <hyperlink xmlns:r="http://schemas.openxmlformats.org/officeDocument/2006/relationships" ref="Q1190" r:id="rId1335"/>
    <hyperlink xmlns:r="http://schemas.openxmlformats.org/officeDocument/2006/relationships" ref="Q1191" r:id="rId1336"/>
    <hyperlink xmlns:r="http://schemas.openxmlformats.org/officeDocument/2006/relationships" ref="Q1192" r:id="rId1337"/>
    <hyperlink xmlns:r="http://schemas.openxmlformats.org/officeDocument/2006/relationships" ref="P1193" r:id="rId1338"/>
    <hyperlink xmlns:r="http://schemas.openxmlformats.org/officeDocument/2006/relationships" ref="Q1193" r:id="rId1339"/>
    <hyperlink xmlns:r="http://schemas.openxmlformats.org/officeDocument/2006/relationships" ref="Q1194" r:id="rId1340"/>
    <hyperlink xmlns:r="http://schemas.openxmlformats.org/officeDocument/2006/relationships" ref="Q1195" r:id="rId1341"/>
    <hyperlink xmlns:r="http://schemas.openxmlformats.org/officeDocument/2006/relationships" ref="Q1196" r:id="rId1342"/>
    <hyperlink xmlns:r="http://schemas.openxmlformats.org/officeDocument/2006/relationships" ref="Q1197" r:id="rId1343"/>
    <hyperlink xmlns:r="http://schemas.openxmlformats.org/officeDocument/2006/relationships" ref="Q1198" r:id="rId1344"/>
    <hyperlink xmlns:r="http://schemas.openxmlformats.org/officeDocument/2006/relationships" ref="Q1199" r:id="rId1345"/>
    <hyperlink xmlns:r="http://schemas.openxmlformats.org/officeDocument/2006/relationships" ref="Q1200" r:id="rId1346"/>
    <hyperlink xmlns:r="http://schemas.openxmlformats.org/officeDocument/2006/relationships" ref="Q1201" r:id="rId1347"/>
    <hyperlink xmlns:r="http://schemas.openxmlformats.org/officeDocument/2006/relationships" ref="Q1202" r:id="rId1348"/>
    <hyperlink xmlns:r="http://schemas.openxmlformats.org/officeDocument/2006/relationships" ref="P1203" r:id="rId1349"/>
    <hyperlink xmlns:r="http://schemas.openxmlformats.org/officeDocument/2006/relationships" ref="Q1203" r:id="rId1350"/>
    <hyperlink xmlns:r="http://schemas.openxmlformats.org/officeDocument/2006/relationships" ref="Q1204" r:id="rId1351"/>
    <hyperlink xmlns:r="http://schemas.openxmlformats.org/officeDocument/2006/relationships" ref="Q1205" r:id="rId1352"/>
    <hyperlink xmlns:r="http://schemas.openxmlformats.org/officeDocument/2006/relationships" ref="Q1206" r:id="rId1353"/>
    <hyperlink xmlns:r="http://schemas.openxmlformats.org/officeDocument/2006/relationships" ref="Q1207" r:id="rId1354"/>
    <hyperlink xmlns:r="http://schemas.openxmlformats.org/officeDocument/2006/relationships" ref="Q1208" r:id="rId1355"/>
    <hyperlink xmlns:r="http://schemas.openxmlformats.org/officeDocument/2006/relationships" ref="Q1209" r:id="rId1356"/>
    <hyperlink xmlns:r="http://schemas.openxmlformats.org/officeDocument/2006/relationships" ref="Q1210" r:id="rId1357"/>
    <hyperlink xmlns:r="http://schemas.openxmlformats.org/officeDocument/2006/relationships" ref="Q1211" r:id="rId1358"/>
    <hyperlink xmlns:r="http://schemas.openxmlformats.org/officeDocument/2006/relationships" ref="Q1212" r:id="rId1359"/>
    <hyperlink xmlns:r="http://schemas.openxmlformats.org/officeDocument/2006/relationships" ref="Q1213" r:id="rId1360"/>
    <hyperlink xmlns:r="http://schemas.openxmlformats.org/officeDocument/2006/relationships" ref="Q1214" r:id="rId1361"/>
    <hyperlink xmlns:r="http://schemas.openxmlformats.org/officeDocument/2006/relationships" ref="Q1215" r:id="rId1362"/>
    <hyperlink xmlns:r="http://schemas.openxmlformats.org/officeDocument/2006/relationships" ref="Q1216" r:id="rId1363"/>
    <hyperlink xmlns:r="http://schemas.openxmlformats.org/officeDocument/2006/relationships" ref="Q1217" r:id="rId1364"/>
    <hyperlink xmlns:r="http://schemas.openxmlformats.org/officeDocument/2006/relationships" ref="Q1218" r:id="rId1365"/>
    <hyperlink xmlns:r="http://schemas.openxmlformats.org/officeDocument/2006/relationships" ref="Q1219" r:id="rId1366"/>
    <hyperlink xmlns:r="http://schemas.openxmlformats.org/officeDocument/2006/relationships" ref="Q1220" r:id="rId1367"/>
    <hyperlink xmlns:r="http://schemas.openxmlformats.org/officeDocument/2006/relationships" ref="P1221" r:id="rId1368"/>
    <hyperlink xmlns:r="http://schemas.openxmlformats.org/officeDocument/2006/relationships" ref="Q1221" r:id="rId1369"/>
    <hyperlink xmlns:r="http://schemas.openxmlformats.org/officeDocument/2006/relationships" ref="Q1222" r:id="rId1370"/>
    <hyperlink xmlns:r="http://schemas.openxmlformats.org/officeDocument/2006/relationships" ref="Q1223" r:id="rId1371"/>
    <hyperlink xmlns:r="http://schemas.openxmlformats.org/officeDocument/2006/relationships" ref="Q1224" r:id="rId1372"/>
    <hyperlink xmlns:r="http://schemas.openxmlformats.org/officeDocument/2006/relationships" ref="P1225" r:id="rId1373"/>
    <hyperlink xmlns:r="http://schemas.openxmlformats.org/officeDocument/2006/relationships" ref="Q1225" r:id="rId1374"/>
    <hyperlink xmlns:r="http://schemas.openxmlformats.org/officeDocument/2006/relationships" ref="Q1226" r:id="rId1375"/>
    <hyperlink xmlns:r="http://schemas.openxmlformats.org/officeDocument/2006/relationships" ref="Q1227" r:id="rId1376"/>
    <hyperlink xmlns:r="http://schemas.openxmlformats.org/officeDocument/2006/relationships" ref="Q1228" r:id="rId1377"/>
    <hyperlink xmlns:r="http://schemas.openxmlformats.org/officeDocument/2006/relationships" ref="Q1229" r:id="rId1378"/>
    <hyperlink xmlns:r="http://schemas.openxmlformats.org/officeDocument/2006/relationships" ref="Q1230" r:id="rId1379"/>
    <hyperlink xmlns:r="http://schemas.openxmlformats.org/officeDocument/2006/relationships" ref="Q1231" r:id="rId1380"/>
    <hyperlink xmlns:r="http://schemas.openxmlformats.org/officeDocument/2006/relationships" ref="P1232" r:id="rId1381"/>
    <hyperlink xmlns:r="http://schemas.openxmlformats.org/officeDocument/2006/relationships" ref="Q1232" r:id="rId1382"/>
    <hyperlink xmlns:r="http://schemas.openxmlformats.org/officeDocument/2006/relationships" ref="Q1233" r:id="rId1383"/>
    <hyperlink xmlns:r="http://schemas.openxmlformats.org/officeDocument/2006/relationships" ref="Q1234" r:id="rId1384"/>
    <hyperlink xmlns:r="http://schemas.openxmlformats.org/officeDocument/2006/relationships" ref="Q1235" r:id="rId1385"/>
    <hyperlink xmlns:r="http://schemas.openxmlformats.org/officeDocument/2006/relationships" ref="Q1236" r:id="rId1386"/>
    <hyperlink xmlns:r="http://schemas.openxmlformats.org/officeDocument/2006/relationships" ref="Q1237" r:id="rId1387"/>
    <hyperlink xmlns:r="http://schemas.openxmlformats.org/officeDocument/2006/relationships" ref="Q1238" r:id="rId1388"/>
    <hyperlink xmlns:r="http://schemas.openxmlformats.org/officeDocument/2006/relationships" ref="Q1239" r:id="rId1389"/>
    <hyperlink xmlns:r="http://schemas.openxmlformats.org/officeDocument/2006/relationships" ref="Q1240" r:id="rId1390"/>
    <hyperlink xmlns:r="http://schemas.openxmlformats.org/officeDocument/2006/relationships" ref="Q1241" r:id="rId1391"/>
    <hyperlink xmlns:r="http://schemas.openxmlformats.org/officeDocument/2006/relationships" ref="Q1242" r:id="rId1392"/>
    <hyperlink xmlns:r="http://schemas.openxmlformats.org/officeDocument/2006/relationships" ref="Q1243" r:id="rId1393"/>
    <hyperlink xmlns:r="http://schemas.openxmlformats.org/officeDocument/2006/relationships" ref="Q1244" r:id="rId1394"/>
    <hyperlink xmlns:r="http://schemas.openxmlformats.org/officeDocument/2006/relationships" ref="Q1245" r:id="rId1395"/>
    <hyperlink xmlns:r="http://schemas.openxmlformats.org/officeDocument/2006/relationships" ref="Q1246" r:id="rId1396"/>
    <hyperlink xmlns:r="http://schemas.openxmlformats.org/officeDocument/2006/relationships" ref="Q1247" r:id="rId1397"/>
    <hyperlink xmlns:r="http://schemas.openxmlformats.org/officeDocument/2006/relationships" ref="Q1248" r:id="rId1398"/>
    <hyperlink xmlns:r="http://schemas.openxmlformats.org/officeDocument/2006/relationships" ref="Q1249" r:id="rId1399"/>
    <hyperlink xmlns:r="http://schemas.openxmlformats.org/officeDocument/2006/relationships" ref="Q1250" r:id="rId1400"/>
    <hyperlink xmlns:r="http://schemas.openxmlformats.org/officeDocument/2006/relationships" ref="Q1251" r:id="rId1401"/>
    <hyperlink xmlns:r="http://schemas.openxmlformats.org/officeDocument/2006/relationships" ref="Q1252" r:id="rId1402"/>
    <hyperlink xmlns:r="http://schemas.openxmlformats.org/officeDocument/2006/relationships" ref="Q1253" r:id="rId1403"/>
    <hyperlink xmlns:r="http://schemas.openxmlformats.org/officeDocument/2006/relationships" ref="Q1254" r:id="rId1404"/>
    <hyperlink xmlns:r="http://schemas.openxmlformats.org/officeDocument/2006/relationships" ref="Q1255" r:id="rId1405"/>
    <hyperlink xmlns:r="http://schemas.openxmlformats.org/officeDocument/2006/relationships" ref="Q1256" r:id="rId1406"/>
    <hyperlink xmlns:r="http://schemas.openxmlformats.org/officeDocument/2006/relationships" ref="Q1257" r:id="rId1407"/>
    <hyperlink xmlns:r="http://schemas.openxmlformats.org/officeDocument/2006/relationships" ref="Q1258" r:id="rId1408"/>
    <hyperlink xmlns:r="http://schemas.openxmlformats.org/officeDocument/2006/relationships" ref="Q1259" r:id="rId1409"/>
    <hyperlink xmlns:r="http://schemas.openxmlformats.org/officeDocument/2006/relationships" ref="Q1260" r:id="rId1410"/>
    <hyperlink xmlns:r="http://schemas.openxmlformats.org/officeDocument/2006/relationships" ref="P1261" r:id="rId1411"/>
    <hyperlink xmlns:r="http://schemas.openxmlformats.org/officeDocument/2006/relationships" ref="Q1261" r:id="rId1412"/>
    <hyperlink xmlns:r="http://schemas.openxmlformats.org/officeDocument/2006/relationships" ref="P1262" r:id="rId1413"/>
    <hyperlink xmlns:r="http://schemas.openxmlformats.org/officeDocument/2006/relationships" ref="Q1262" r:id="rId1414"/>
    <hyperlink xmlns:r="http://schemas.openxmlformats.org/officeDocument/2006/relationships" ref="P1263" r:id="rId1415"/>
    <hyperlink xmlns:r="http://schemas.openxmlformats.org/officeDocument/2006/relationships" ref="Q1263" r:id="rId1416"/>
    <hyperlink xmlns:r="http://schemas.openxmlformats.org/officeDocument/2006/relationships" ref="P1264" r:id="rId1417"/>
    <hyperlink xmlns:r="http://schemas.openxmlformats.org/officeDocument/2006/relationships" ref="Q1264" r:id="rId1418"/>
    <hyperlink xmlns:r="http://schemas.openxmlformats.org/officeDocument/2006/relationships" ref="P1265" r:id="rId1419"/>
    <hyperlink xmlns:r="http://schemas.openxmlformats.org/officeDocument/2006/relationships" ref="Q1265" r:id="rId1420"/>
    <hyperlink xmlns:r="http://schemas.openxmlformats.org/officeDocument/2006/relationships" ref="Q1266" r:id="rId1421"/>
    <hyperlink xmlns:r="http://schemas.openxmlformats.org/officeDocument/2006/relationships" ref="Q1267" r:id="rId1422"/>
    <hyperlink xmlns:r="http://schemas.openxmlformats.org/officeDocument/2006/relationships" ref="Q1268" r:id="rId1423"/>
    <hyperlink xmlns:r="http://schemas.openxmlformats.org/officeDocument/2006/relationships" ref="P1269" r:id="rId1424"/>
    <hyperlink xmlns:r="http://schemas.openxmlformats.org/officeDocument/2006/relationships" ref="Q1269" r:id="rId1425"/>
    <hyperlink xmlns:r="http://schemas.openxmlformats.org/officeDocument/2006/relationships" ref="Q1270" r:id="rId1426"/>
    <hyperlink xmlns:r="http://schemas.openxmlformats.org/officeDocument/2006/relationships" ref="Q1271" r:id="rId1427"/>
    <hyperlink xmlns:r="http://schemas.openxmlformats.org/officeDocument/2006/relationships" ref="Q1272" r:id="rId1428"/>
    <hyperlink xmlns:r="http://schemas.openxmlformats.org/officeDocument/2006/relationships" ref="Q1273" r:id="rId1429"/>
    <hyperlink xmlns:r="http://schemas.openxmlformats.org/officeDocument/2006/relationships" ref="P1274" r:id="rId1430"/>
    <hyperlink xmlns:r="http://schemas.openxmlformats.org/officeDocument/2006/relationships" ref="Q1274" r:id="rId1431"/>
    <hyperlink xmlns:r="http://schemas.openxmlformats.org/officeDocument/2006/relationships" ref="Q1275" r:id="rId1432"/>
    <hyperlink xmlns:r="http://schemas.openxmlformats.org/officeDocument/2006/relationships" ref="Q1276" r:id="rId1433"/>
    <hyperlink xmlns:r="http://schemas.openxmlformats.org/officeDocument/2006/relationships" ref="Q1277" r:id="rId1434"/>
    <hyperlink xmlns:r="http://schemas.openxmlformats.org/officeDocument/2006/relationships" ref="P1278" r:id="rId1435"/>
    <hyperlink xmlns:r="http://schemas.openxmlformats.org/officeDocument/2006/relationships" ref="Q1278" r:id="rId1436"/>
    <hyperlink xmlns:r="http://schemas.openxmlformats.org/officeDocument/2006/relationships" ref="Q1279" r:id="rId1437"/>
    <hyperlink xmlns:r="http://schemas.openxmlformats.org/officeDocument/2006/relationships" ref="Q1280" r:id="rId1438"/>
    <hyperlink xmlns:r="http://schemas.openxmlformats.org/officeDocument/2006/relationships" ref="Q1281" r:id="rId1439"/>
    <hyperlink xmlns:r="http://schemas.openxmlformats.org/officeDocument/2006/relationships" ref="P1282" r:id="rId1440"/>
    <hyperlink xmlns:r="http://schemas.openxmlformats.org/officeDocument/2006/relationships" ref="Q1282" r:id="rId1441"/>
    <hyperlink xmlns:r="http://schemas.openxmlformats.org/officeDocument/2006/relationships" ref="P1283" r:id="rId1442"/>
    <hyperlink xmlns:r="http://schemas.openxmlformats.org/officeDocument/2006/relationships" ref="Q1283" r:id="rId1443"/>
    <hyperlink xmlns:r="http://schemas.openxmlformats.org/officeDocument/2006/relationships" ref="Q1284" r:id="rId1444"/>
    <hyperlink xmlns:r="http://schemas.openxmlformats.org/officeDocument/2006/relationships" ref="Q1285" r:id="rId1445"/>
    <hyperlink xmlns:r="http://schemas.openxmlformats.org/officeDocument/2006/relationships" ref="Q1286" r:id="rId1446"/>
    <hyperlink xmlns:r="http://schemas.openxmlformats.org/officeDocument/2006/relationships" ref="Q1287" r:id="rId1447"/>
    <hyperlink xmlns:r="http://schemas.openxmlformats.org/officeDocument/2006/relationships" ref="Q1288" r:id="rId1448"/>
    <hyperlink xmlns:r="http://schemas.openxmlformats.org/officeDocument/2006/relationships" ref="Q1289" r:id="rId1449"/>
    <hyperlink xmlns:r="http://schemas.openxmlformats.org/officeDocument/2006/relationships" ref="Q1290" r:id="rId1450"/>
    <hyperlink xmlns:r="http://schemas.openxmlformats.org/officeDocument/2006/relationships" ref="Q1291" r:id="rId1451"/>
    <hyperlink xmlns:r="http://schemas.openxmlformats.org/officeDocument/2006/relationships" ref="Q1292" r:id="rId1452"/>
    <hyperlink xmlns:r="http://schemas.openxmlformats.org/officeDocument/2006/relationships" ref="Q1293" r:id="rId1453"/>
    <hyperlink xmlns:r="http://schemas.openxmlformats.org/officeDocument/2006/relationships" ref="Q1294" r:id="rId1454"/>
    <hyperlink xmlns:r="http://schemas.openxmlformats.org/officeDocument/2006/relationships" ref="Q1295" r:id="rId1455"/>
    <hyperlink xmlns:r="http://schemas.openxmlformats.org/officeDocument/2006/relationships" ref="Q1296" r:id="rId1456"/>
    <hyperlink xmlns:r="http://schemas.openxmlformats.org/officeDocument/2006/relationships" ref="Q1297" r:id="rId1457"/>
    <hyperlink xmlns:r="http://schemas.openxmlformats.org/officeDocument/2006/relationships" ref="Q1298" r:id="rId1458"/>
    <hyperlink xmlns:r="http://schemas.openxmlformats.org/officeDocument/2006/relationships" ref="Q1299" r:id="rId1459"/>
    <hyperlink xmlns:r="http://schemas.openxmlformats.org/officeDocument/2006/relationships" ref="Q1300" r:id="rId1460"/>
    <hyperlink xmlns:r="http://schemas.openxmlformats.org/officeDocument/2006/relationships" ref="Q1301" r:id="rId1461"/>
    <hyperlink xmlns:r="http://schemas.openxmlformats.org/officeDocument/2006/relationships" ref="Q1302" r:id="rId1462"/>
    <hyperlink xmlns:r="http://schemas.openxmlformats.org/officeDocument/2006/relationships" ref="Q1303" r:id="rId1463"/>
    <hyperlink xmlns:r="http://schemas.openxmlformats.org/officeDocument/2006/relationships" ref="Q1304" r:id="rId1464"/>
    <hyperlink xmlns:r="http://schemas.openxmlformats.org/officeDocument/2006/relationships" ref="Q1305" r:id="rId1465"/>
    <hyperlink xmlns:r="http://schemas.openxmlformats.org/officeDocument/2006/relationships" ref="Q1306" r:id="rId1466"/>
    <hyperlink xmlns:r="http://schemas.openxmlformats.org/officeDocument/2006/relationships" ref="Q1307" r:id="rId1467"/>
    <hyperlink xmlns:r="http://schemas.openxmlformats.org/officeDocument/2006/relationships" ref="Q1308" r:id="rId1468"/>
    <hyperlink xmlns:r="http://schemas.openxmlformats.org/officeDocument/2006/relationships" ref="Q1309" r:id="rId1469"/>
    <hyperlink xmlns:r="http://schemas.openxmlformats.org/officeDocument/2006/relationships" ref="Q1310" r:id="rId1470"/>
    <hyperlink xmlns:r="http://schemas.openxmlformats.org/officeDocument/2006/relationships" ref="Q1311" r:id="rId1471"/>
    <hyperlink xmlns:r="http://schemas.openxmlformats.org/officeDocument/2006/relationships" ref="Q1312" r:id="rId1472"/>
    <hyperlink xmlns:r="http://schemas.openxmlformats.org/officeDocument/2006/relationships" ref="Q1313" r:id="rId1473"/>
    <hyperlink xmlns:r="http://schemas.openxmlformats.org/officeDocument/2006/relationships" ref="Q1314" r:id="rId1474"/>
    <hyperlink xmlns:r="http://schemas.openxmlformats.org/officeDocument/2006/relationships" ref="Q1315" r:id="rId1475"/>
    <hyperlink xmlns:r="http://schemas.openxmlformats.org/officeDocument/2006/relationships" ref="Q1316" r:id="rId1476"/>
    <hyperlink xmlns:r="http://schemas.openxmlformats.org/officeDocument/2006/relationships" ref="Q1317" r:id="rId1477"/>
    <hyperlink xmlns:r="http://schemas.openxmlformats.org/officeDocument/2006/relationships" ref="Q1318" r:id="rId1478"/>
    <hyperlink xmlns:r="http://schemas.openxmlformats.org/officeDocument/2006/relationships" ref="Q1319" r:id="rId1479"/>
    <hyperlink xmlns:r="http://schemas.openxmlformats.org/officeDocument/2006/relationships" ref="Q1320" r:id="rId1480"/>
    <hyperlink xmlns:r="http://schemas.openxmlformats.org/officeDocument/2006/relationships" ref="Q1321" r:id="rId1481"/>
    <hyperlink xmlns:r="http://schemas.openxmlformats.org/officeDocument/2006/relationships" ref="Q1322" r:id="rId1482"/>
    <hyperlink xmlns:r="http://schemas.openxmlformats.org/officeDocument/2006/relationships" ref="Q1323" r:id="rId1483"/>
    <hyperlink xmlns:r="http://schemas.openxmlformats.org/officeDocument/2006/relationships" ref="P1324" r:id="rId1484"/>
    <hyperlink xmlns:r="http://schemas.openxmlformats.org/officeDocument/2006/relationships" ref="Q1324" r:id="rId1485"/>
    <hyperlink xmlns:r="http://schemas.openxmlformats.org/officeDocument/2006/relationships" ref="Q1325" r:id="rId1486"/>
    <hyperlink xmlns:r="http://schemas.openxmlformats.org/officeDocument/2006/relationships" ref="Q1326" r:id="rId1487"/>
    <hyperlink xmlns:r="http://schemas.openxmlformats.org/officeDocument/2006/relationships" ref="Q1327" r:id="rId1488"/>
    <hyperlink xmlns:r="http://schemas.openxmlformats.org/officeDocument/2006/relationships" ref="Q1328" r:id="rId1489"/>
    <hyperlink xmlns:r="http://schemas.openxmlformats.org/officeDocument/2006/relationships" ref="Q1329" r:id="rId1490"/>
    <hyperlink xmlns:r="http://schemas.openxmlformats.org/officeDocument/2006/relationships" ref="Q1330" r:id="rId1491"/>
    <hyperlink xmlns:r="http://schemas.openxmlformats.org/officeDocument/2006/relationships" ref="Q1331" r:id="rId1492"/>
    <hyperlink xmlns:r="http://schemas.openxmlformats.org/officeDocument/2006/relationships" ref="Q1332" r:id="rId1493"/>
    <hyperlink xmlns:r="http://schemas.openxmlformats.org/officeDocument/2006/relationships" ref="Q1333" r:id="rId1494"/>
    <hyperlink xmlns:r="http://schemas.openxmlformats.org/officeDocument/2006/relationships" ref="Q1334" r:id="rId1495"/>
    <hyperlink xmlns:r="http://schemas.openxmlformats.org/officeDocument/2006/relationships" ref="Q1335" r:id="rId1496"/>
    <hyperlink xmlns:r="http://schemas.openxmlformats.org/officeDocument/2006/relationships" ref="Q1336" r:id="rId1497"/>
    <hyperlink xmlns:r="http://schemas.openxmlformats.org/officeDocument/2006/relationships" ref="Q1337" r:id="rId1498"/>
    <hyperlink xmlns:r="http://schemas.openxmlformats.org/officeDocument/2006/relationships" ref="Q1338" r:id="rId1499"/>
    <hyperlink xmlns:r="http://schemas.openxmlformats.org/officeDocument/2006/relationships" ref="Q1339" r:id="rId1500"/>
    <hyperlink xmlns:r="http://schemas.openxmlformats.org/officeDocument/2006/relationships" ref="Q1340" r:id="rId1501"/>
    <hyperlink xmlns:r="http://schemas.openxmlformats.org/officeDocument/2006/relationships" ref="Q1341" r:id="rId1502"/>
    <hyperlink xmlns:r="http://schemas.openxmlformats.org/officeDocument/2006/relationships" ref="Q1342" r:id="rId1503"/>
    <hyperlink xmlns:r="http://schemas.openxmlformats.org/officeDocument/2006/relationships" ref="Q1343" r:id="rId1504"/>
    <hyperlink xmlns:r="http://schemas.openxmlformats.org/officeDocument/2006/relationships" ref="Q1344" r:id="rId1505"/>
    <hyperlink xmlns:r="http://schemas.openxmlformats.org/officeDocument/2006/relationships" ref="Q1345" r:id="rId1506"/>
    <hyperlink xmlns:r="http://schemas.openxmlformats.org/officeDocument/2006/relationships" ref="Q1346" r:id="rId1507"/>
    <hyperlink xmlns:r="http://schemas.openxmlformats.org/officeDocument/2006/relationships" ref="P1347" r:id="rId1508"/>
    <hyperlink xmlns:r="http://schemas.openxmlformats.org/officeDocument/2006/relationships" ref="Q1347" r:id="rId1509"/>
    <hyperlink xmlns:r="http://schemas.openxmlformats.org/officeDocument/2006/relationships" ref="Q1348" r:id="rId1510"/>
    <hyperlink xmlns:r="http://schemas.openxmlformats.org/officeDocument/2006/relationships" ref="Q1349" r:id="rId1511"/>
    <hyperlink xmlns:r="http://schemas.openxmlformats.org/officeDocument/2006/relationships" ref="Q1350" r:id="rId1512"/>
    <hyperlink xmlns:r="http://schemas.openxmlformats.org/officeDocument/2006/relationships" ref="P1351" r:id="rId1513"/>
    <hyperlink xmlns:r="http://schemas.openxmlformats.org/officeDocument/2006/relationships" ref="Q1351" r:id="rId1514"/>
    <hyperlink xmlns:r="http://schemas.openxmlformats.org/officeDocument/2006/relationships" ref="Q1352" r:id="rId1515"/>
    <hyperlink xmlns:r="http://schemas.openxmlformats.org/officeDocument/2006/relationships" ref="Q1353" r:id="rId1516"/>
    <hyperlink xmlns:r="http://schemas.openxmlformats.org/officeDocument/2006/relationships" ref="Q1354" r:id="rId1517"/>
    <hyperlink xmlns:r="http://schemas.openxmlformats.org/officeDocument/2006/relationships" ref="P1355" r:id="rId1518"/>
    <hyperlink xmlns:r="http://schemas.openxmlformats.org/officeDocument/2006/relationships" ref="Q1355" r:id="rId1519"/>
    <hyperlink xmlns:r="http://schemas.openxmlformats.org/officeDocument/2006/relationships" ref="Q1356" r:id="rId1520"/>
    <hyperlink xmlns:r="http://schemas.openxmlformats.org/officeDocument/2006/relationships" ref="P1357" r:id="rId1521"/>
    <hyperlink xmlns:r="http://schemas.openxmlformats.org/officeDocument/2006/relationships" ref="Q1357" r:id="rId1522"/>
    <hyperlink xmlns:r="http://schemas.openxmlformats.org/officeDocument/2006/relationships" ref="P1358" r:id="rId1523"/>
    <hyperlink xmlns:r="http://schemas.openxmlformats.org/officeDocument/2006/relationships" ref="Q1358" r:id="rId1524"/>
    <hyperlink xmlns:r="http://schemas.openxmlformats.org/officeDocument/2006/relationships" ref="Q1359" r:id="rId1525"/>
    <hyperlink xmlns:r="http://schemas.openxmlformats.org/officeDocument/2006/relationships" ref="P1360" r:id="rId1526"/>
    <hyperlink xmlns:r="http://schemas.openxmlformats.org/officeDocument/2006/relationships" ref="Q1360" r:id="rId1527"/>
    <hyperlink xmlns:r="http://schemas.openxmlformats.org/officeDocument/2006/relationships" ref="P1361" r:id="rId1528"/>
    <hyperlink xmlns:r="http://schemas.openxmlformats.org/officeDocument/2006/relationships" ref="Q1361" r:id="rId1529"/>
    <hyperlink xmlns:r="http://schemas.openxmlformats.org/officeDocument/2006/relationships" ref="P1362" r:id="rId1530"/>
    <hyperlink xmlns:r="http://schemas.openxmlformats.org/officeDocument/2006/relationships" ref="Q1362" r:id="rId1531"/>
    <hyperlink xmlns:r="http://schemas.openxmlformats.org/officeDocument/2006/relationships" ref="Q1363" r:id="rId1532"/>
    <hyperlink xmlns:r="http://schemas.openxmlformats.org/officeDocument/2006/relationships" ref="Q1364" r:id="rId1533"/>
    <hyperlink xmlns:r="http://schemas.openxmlformats.org/officeDocument/2006/relationships" ref="P1365" r:id="rId1534"/>
    <hyperlink xmlns:r="http://schemas.openxmlformats.org/officeDocument/2006/relationships" ref="Q1365" r:id="rId1535"/>
    <hyperlink xmlns:r="http://schemas.openxmlformats.org/officeDocument/2006/relationships" ref="P1366" r:id="rId1536"/>
    <hyperlink xmlns:r="http://schemas.openxmlformats.org/officeDocument/2006/relationships" ref="Q1366" r:id="rId1537"/>
    <hyperlink xmlns:r="http://schemas.openxmlformats.org/officeDocument/2006/relationships" ref="Q1367" r:id="rId1538"/>
    <hyperlink xmlns:r="http://schemas.openxmlformats.org/officeDocument/2006/relationships" ref="Q1368" r:id="rId1539"/>
    <hyperlink xmlns:r="http://schemas.openxmlformats.org/officeDocument/2006/relationships" ref="Q1369" r:id="rId1540"/>
    <hyperlink xmlns:r="http://schemas.openxmlformats.org/officeDocument/2006/relationships" ref="P1370" r:id="rId1541"/>
    <hyperlink xmlns:r="http://schemas.openxmlformats.org/officeDocument/2006/relationships" ref="Q1370" r:id="rId1542"/>
    <hyperlink xmlns:r="http://schemas.openxmlformats.org/officeDocument/2006/relationships" ref="Q1371" r:id="rId1543"/>
    <hyperlink xmlns:r="http://schemas.openxmlformats.org/officeDocument/2006/relationships" ref="P1372" r:id="rId1544"/>
    <hyperlink xmlns:r="http://schemas.openxmlformats.org/officeDocument/2006/relationships" ref="Q1372" r:id="rId1545"/>
    <hyperlink xmlns:r="http://schemas.openxmlformats.org/officeDocument/2006/relationships" ref="P1373" r:id="rId1546"/>
    <hyperlink xmlns:r="http://schemas.openxmlformats.org/officeDocument/2006/relationships" ref="Q1373" r:id="rId1547"/>
    <hyperlink xmlns:r="http://schemas.openxmlformats.org/officeDocument/2006/relationships" ref="Q1374" r:id="rId1548"/>
    <hyperlink xmlns:r="http://schemas.openxmlformats.org/officeDocument/2006/relationships" ref="P1375" r:id="rId1549"/>
    <hyperlink xmlns:r="http://schemas.openxmlformats.org/officeDocument/2006/relationships" ref="Q1375" r:id="rId1550"/>
    <hyperlink xmlns:r="http://schemas.openxmlformats.org/officeDocument/2006/relationships" ref="Q1376" r:id="rId1551"/>
    <hyperlink xmlns:r="http://schemas.openxmlformats.org/officeDocument/2006/relationships" ref="Q1377" r:id="rId1552"/>
    <hyperlink xmlns:r="http://schemas.openxmlformats.org/officeDocument/2006/relationships" ref="Q1378" r:id="rId1553"/>
    <hyperlink xmlns:r="http://schemas.openxmlformats.org/officeDocument/2006/relationships" ref="P1379" r:id="rId1554"/>
    <hyperlink xmlns:r="http://schemas.openxmlformats.org/officeDocument/2006/relationships" ref="Q1379" r:id="rId1555"/>
    <hyperlink xmlns:r="http://schemas.openxmlformats.org/officeDocument/2006/relationships" ref="Q1380" r:id="rId1556"/>
    <hyperlink xmlns:r="http://schemas.openxmlformats.org/officeDocument/2006/relationships" ref="Q1381" r:id="rId1557"/>
    <hyperlink xmlns:r="http://schemas.openxmlformats.org/officeDocument/2006/relationships" ref="P1382" r:id="rId1558"/>
    <hyperlink xmlns:r="http://schemas.openxmlformats.org/officeDocument/2006/relationships" ref="Q1382" r:id="rId1559"/>
    <hyperlink xmlns:r="http://schemas.openxmlformats.org/officeDocument/2006/relationships" ref="P1383" r:id="rId1560"/>
    <hyperlink xmlns:r="http://schemas.openxmlformats.org/officeDocument/2006/relationships" ref="Q1383" r:id="rId1561"/>
    <hyperlink xmlns:r="http://schemas.openxmlformats.org/officeDocument/2006/relationships" ref="P1384" r:id="rId1562"/>
    <hyperlink xmlns:r="http://schemas.openxmlformats.org/officeDocument/2006/relationships" ref="Q1384" r:id="rId1563"/>
    <hyperlink xmlns:r="http://schemas.openxmlformats.org/officeDocument/2006/relationships" ref="Q1385" r:id="rId1564"/>
    <hyperlink xmlns:r="http://schemas.openxmlformats.org/officeDocument/2006/relationships" ref="Q1386" r:id="rId1565"/>
    <hyperlink xmlns:r="http://schemas.openxmlformats.org/officeDocument/2006/relationships" ref="Q1387" r:id="rId1566"/>
    <hyperlink xmlns:r="http://schemas.openxmlformats.org/officeDocument/2006/relationships" ref="Q1388" r:id="rId1567"/>
    <hyperlink xmlns:r="http://schemas.openxmlformats.org/officeDocument/2006/relationships" ref="Q1389" r:id="rId1568"/>
    <hyperlink xmlns:r="http://schemas.openxmlformats.org/officeDocument/2006/relationships" ref="Q1390" r:id="rId1569"/>
    <hyperlink xmlns:r="http://schemas.openxmlformats.org/officeDocument/2006/relationships" ref="Q1391" r:id="rId1570"/>
    <hyperlink xmlns:r="http://schemas.openxmlformats.org/officeDocument/2006/relationships" ref="Q1392" r:id="rId1571"/>
    <hyperlink xmlns:r="http://schemas.openxmlformats.org/officeDocument/2006/relationships" ref="Q1393" r:id="rId1572"/>
    <hyperlink xmlns:r="http://schemas.openxmlformats.org/officeDocument/2006/relationships" ref="Q1394" r:id="rId1573"/>
    <hyperlink xmlns:r="http://schemas.openxmlformats.org/officeDocument/2006/relationships" ref="Q1395" r:id="rId1574"/>
    <hyperlink xmlns:r="http://schemas.openxmlformats.org/officeDocument/2006/relationships" ref="Q1396" r:id="rId1575"/>
    <hyperlink xmlns:r="http://schemas.openxmlformats.org/officeDocument/2006/relationships" ref="Q1397" r:id="rId1576"/>
    <hyperlink xmlns:r="http://schemas.openxmlformats.org/officeDocument/2006/relationships" ref="Q1398" r:id="rId1577"/>
    <hyperlink xmlns:r="http://schemas.openxmlformats.org/officeDocument/2006/relationships" ref="Q1399" r:id="rId1578"/>
    <hyperlink xmlns:r="http://schemas.openxmlformats.org/officeDocument/2006/relationships" ref="Q1400" r:id="rId1579"/>
    <hyperlink xmlns:r="http://schemas.openxmlformats.org/officeDocument/2006/relationships" ref="P1401" r:id="rId1580"/>
    <hyperlink xmlns:r="http://schemas.openxmlformats.org/officeDocument/2006/relationships" ref="Q1401" r:id="rId1581"/>
    <hyperlink xmlns:r="http://schemas.openxmlformats.org/officeDocument/2006/relationships" ref="Q1402" r:id="rId1582"/>
    <hyperlink xmlns:r="http://schemas.openxmlformats.org/officeDocument/2006/relationships" ref="Q1403" r:id="rId1583"/>
    <hyperlink xmlns:r="http://schemas.openxmlformats.org/officeDocument/2006/relationships" ref="P1404" r:id="rId1584"/>
    <hyperlink xmlns:r="http://schemas.openxmlformats.org/officeDocument/2006/relationships" ref="Q1404" r:id="rId1585"/>
    <hyperlink xmlns:r="http://schemas.openxmlformats.org/officeDocument/2006/relationships" ref="Q1405" r:id="rId1586"/>
    <hyperlink xmlns:r="http://schemas.openxmlformats.org/officeDocument/2006/relationships" ref="P1406" r:id="rId1587"/>
    <hyperlink xmlns:r="http://schemas.openxmlformats.org/officeDocument/2006/relationships" ref="Q1406" r:id="rId1588"/>
    <hyperlink xmlns:r="http://schemas.openxmlformats.org/officeDocument/2006/relationships" ref="Q1407" r:id="rId1589"/>
    <hyperlink xmlns:r="http://schemas.openxmlformats.org/officeDocument/2006/relationships" ref="Q1408" r:id="rId1590"/>
    <hyperlink xmlns:r="http://schemas.openxmlformats.org/officeDocument/2006/relationships" ref="Q1409" r:id="rId1591"/>
    <hyperlink xmlns:r="http://schemas.openxmlformats.org/officeDocument/2006/relationships" ref="Q1410" r:id="rId1592"/>
    <hyperlink xmlns:r="http://schemas.openxmlformats.org/officeDocument/2006/relationships" ref="Q1411" r:id="rId1593"/>
    <hyperlink xmlns:r="http://schemas.openxmlformats.org/officeDocument/2006/relationships" ref="Q1412" r:id="rId1594"/>
    <hyperlink xmlns:r="http://schemas.openxmlformats.org/officeDocument/2006/relationships" ref="Q1413" r:id="rId1595"/>
    <hyperlink xmlns:r="http://schemas.openxmlformats.org/officeDocument/2006/relationships" ref="P1414" r:id="rId1596"/>
    <hyperlink xmlns:r="http://schemas.openxmlformats.org/officeDocument/2006/relationships" ref="Q1414" r:id="rId1597"/>
    <hyperlink xmlns:r="http://schemas.openxmlformats.org/officeDocument/2006/relationships" ref="Q1415" r:id="rId1598"/>
    <hyperlink xmlns:r="http://schemas.openxmlformats.org/officeDocument/2006/relationships" ref="Q1416" r:id="rId1599"/>
    <hyperlink xmlns:r="http://schemas.openxmlformats.org/officeDocument/2006/relationships" ref="Q1417" r:id="rId1600"/>
    <hyperlink xmlns:r="http://schemas.openxmlformats.org/officeDocument/2006/relationships" ref="P1418" r:id="rId1601"/>
    <hyperlink xmlns:r="http://schemas.openxmlformats.org/officeDocument/2006/relationships" ref="Q1418" r:id="rId1602"/>
    <hyperlink xmlns:r="http://schemas.openxmlformats.org/officeDocument/2006/relationships" ref="Q1419" r:id="rId1603"/>
    <hyperlink xmlns:r="http://schemas.openxmlformats.org/officeDocument/2006/relationships" ref="Q1420" r:id="rId1604"/>
    <hyperlink xmlns:r="http://schemas.openxmlformats.org/officeDocument/2006/relationships" ref="Q1421" r:id="rId1605"/>
    <hyperlink xmlns:r="http://schemas.openxmlformats.org/officeDocument/2006/relationships" ref="Q1422" r:id="rId1606"/>
    <hyperlink xmlns:r="http://schemas.openxmlformats.org/officeDocument/2006/relationships" ref="Q1423" r:id="rId1607"/>
    <hyperlink xmlns:r="http://schemas.openxmlformats.org/officeDocument/2006/relationships" ref="Q1424" r:id="rId1608"/>
    <hyperlink xmlns:r="http://schemas.openxmlformats.org/officeDocument/2006/relationships" ref="Q1425" r:id="rId1609"/>
    <hyperlink xmlns:r="http://schemas.openxmlformats.org/officeDocument/2006/relationships" ref="Q1426" r:id="rId1610"/>
    <hyperlink xmlns:r="http://schemas.openxmlformats.org/officeDocument/2006/relationships" ref="P1427" r:id="rId1611"/>
    <hyperlink xmlns:r="http://schemas.openxmlformats.org/officeDocument/2006/relationships" ref="Q1427" r:id="rId1612"/>
    <hyperlink xmlns:r="http://schemas.openxmlformats.org/officeDocument/2006/relationships" ref="Q1428" r:id="rId1613"/>
    <hyperlink xmlns:r="http://schemas.openxmlformats.org/officeDocument/2006/relationships" ref="Q1429" r:id="rId1614"/>
    <hyperlink xmlns:r="http://schemas.openxmlformats.org/officeDocument/2006/relationships" ref="Q1430" r:id="rId1615"/>
    <hyperlink xmlns:r="http://schemas.openxmlformats.org/officeDocument/2006/relationships" ref="P1431" r:id="rId1616"/>
    <hyperlink xmlns:r="http://schemas.openxmlformats.org/officeDocument/2006/relationships" ref="Q1431" r:id="rId1617"/>
    <hyperlink xmlns:r="http://schemas.openxmlformats.org/officeDocument/2006/relationships" ref="Q1432" r:id="rId1618"/>
    <hyperlink xmlns:r="http://schemas.openxmlformats.org/officeDocument/2006/relationships" ref="Q1433" r:id="rId1619"/>
    <hyperlink xmlns:r="http://schemas.openxmlformats.org/officeDocument/2006/relationships" ref="Q1434" r:id="rId1620"/>
    <hyperlink xmlns:r="http://schemas.openxmlformats.org/officeDocument/2006/relationships" ref="Q1435" r:id="rId1621"/>
    <hyperlink xmlns:r="http://schemas.openxmlformats.org/officeDocument/2006/relationships" ref="P1436" r:id="rId1622"/>
    <hyperlink xmlns:r="http://schemas.openxmlformats.org/officeDocument/2006/relationships" ref="Q1436" r:id="rId1623"/>
    <hyperlink xmlns:r="http://schemas.openxmlformats.org/officeDocument/2006/relationships" ref="Q1437" r:id="rId1624"/>
    <hyperlink xmlns:r="http://schemas.openxmlformats.org/officeDocument/2006/relationships" ref="Q1438" r:id="rId1625"/>
    <hyperlink xmlns:r="http://schemas.openxmlformats.org/officeDocument/2006/relationships" ref="P1439" r:id="rId1626"/>
    <hyperlink xmlns:r="http://schemas.openxmlformats.org/officeDocument/2006/relationships" ref="Q1439" r:id="rId1627"/>
    <hyperlink xmlns:r="http://schemas.openxmlformats.org/officeDocument/2006/relationships" ref="P1440" r:id="rId1628"/>
    <hyperlink xmlns:r="http://schemas.openxmlformats.org/officeDocument/2006/relationships" ref="Q1440" r:id="rId1629"/>
    <hyperlink xmlns:r="http://schemas.openxmlformats.org/officeDocument/2006/relationships" ref="Q1441" r:id="rId1630"/>
    <hyperlink xmlns:r="http://schemas.openxmlformats.org/officeDocument/2006/relationships" ref="Q1442" r:id="rId1631"/>
    <hyperlink xmlns:r="http://schemas.openxmlformats.org/officeDocument/2006/relationships" ref="Q1443" r:id="rId1632"/>
    <hyperlink xmlns:r="http://schemas.openxmlformats.org/officeDocument/2006/relationships" ref="P1444" r:id="rId1633"/>
    <hyperlink xmlns:r="http://schemas.openxmlformats.org/officeDocument/2006/relationships" ref="Q1444" r:id="rId1634"/>
    <hyperlink xmlns:r="http://schemas.openxmlformats.org/officeDocument/2006/relationships" ref="Q1445" r:id="rId1635"/>
    <hyperlink xmlns:r="http://schemas.openxmlformats.org/officeDocument/2006/relationships" ref="P1446" r:id="rId1636"/>
    <hyperlink xmlns:r="http://schemas.openxmlformats.org/officeDocument/2006/relationships" ref="Q1446" r:id="rId1637"/>
    <hyperlink xmlns:r="http://schemas.openxmlformats.org/officeDocument/2006/relationships" ref="Q1447" r:id="rId1638"/>
    <hyperlink xmlns:r="http://schemas.openxmlformats.org/officeDocument/2006/relationships" ref="Q1448" r:id="rId1639"/>
    <hyperlink xmlns:r="http://schemas.openxmlformats.org/officeDocument/2006/relationships" ref="Q1449" r:id="rId1640"/>
    <hyperlink xmlns:r="http://schemas.openxmlformats.org/officeDocument/2006/relationships" ref="Q1450" r:id="rId1641"/>
    <hyperlink xmlns:r="http://schemas.openxmlformats.org/officeDocument/2006/relationships" ref="Q1451" r:id="rId1642"/>
    <hyperlink xmlns:r="http://schemas.openxmlformats.org/officeDocument/2006/relationships" ref="Q1452" r:id="rId1643"/>
    <hyperlink xmlns:r="http://schemas.openxmlformats.org/officeDocument/2006/relationships" ref="Q1453" r:id="rId1644"/>
    <hyperlink xmlns:r="http://schemas.openxmlformats.org/officeDocument/2006/relationships" ref="Q1454" r:id="rId1645"/>
    <hyperlink xmlns:r="http://schemas.openxmlformats.org/officeDocument/2006/relationships" ref="P1455" r:id="rId1646"/>
    <hyperlink xmlns:r="http://schemas.openxmlformats.org/officeDocument/2006/relationships" ref="Q1455" r:id="rId1647"/>
    <hyperlink xmlns:r="http://schemas.openxmlformats.org/officeDocument/2006/relationships" ref="Q1456" r:id="rId1648"/>
    <hyperlink xmlns:r="http://schemas.openxmlformats.org/officeDocument/2006/relationships" ref="Q1457" r:id="rId1649"/>
    <hyperlink xmlns:r="http://schemas.openxmlformats.org/officeDocument/2006/relationships" ref="P1458" r:id="rId1650"/>
    <hyperlink xmlns:r="http://schemas.openxmlformats.org/officeDocument/2006/relationships" ref="Q1458" r:id="rId1651"/>
    <hyperlink xmlns:r="http://schemas.openxmlformats.org/officeDocument/2006/relationships" ref="Q1459" r:id="rId1652"/>
    <hyperlink xmlns:r="http://schemas.openxmlformats.org/officeDocument/2006/relationships" ref="Q1460" r:id="rId1653"/>
    <hyperlink xmlns:r="http://schemas.openxmlformats.org/officeDocument/2006/relationships" ref="Q1461" r:id="rId1654"/>
    <hyperlink xmlns:r="http://schemas.openxmlformats.org/officeDocument/2006/relationships" ref="P1462" r:id="rId1655"/>
    <hyperlink xmlns:r="http://schemas.openxmlformats.org/officeDocument/2006/relationships" ref="Q1462" r:id="rId1656"/>
    <hyperlink xmlns:r="http://schemas.openxmlformats.org/officeDocument/2006/relationships" ref="Q1463" r:id="rId1657"/>
    <hyperlink xmlns:r="http://schemas.openxmlformats.org/officeDocument/2006/relationships" ref="P1464" r:id="rId1658"/>
    <hyperlink xmlns:r="http://schemas.openxmlformats.org/officeDocument/2006/relationships" ref="Q1464" r:id="rId1659"/>
    <hyperlink xmlns:r="http://schemas.openxmlformats.org/officeDocument/2006/relationships" ref="Q1465" r:id="rId1660"/>
    <hyperlink xmlns:r="http://schemas.openxmlformats.org/officeDocument/2006/relationships" ref="Q1466" r:id="rId1661"/>
    <hyperlink xmlns:r="http://schemas.openxmlformats.org/officeDocument/2006/relationships" ref="Q1467" r:id="rId1662"/>
    <hyperlink xmlns:r="http://schemas.openxmlformats.org/officeDocument/2006/relationships" ref="Q1468" r:id="rId1663"/>
    <hyperlink xmlns:r="http://schemas.openxmlformats.org/officeDocument/2006/relationships" ref="Q1469" r:id="rId1664"/>
    <hyperlink xmlns:r="http://schemas.openxmlformats.org/officeDocument/2006/relationships" ref="P1470" r:id="rId1665"/>
    <hyperlink xmlns:r="http://schemas.openxmlformats.org/officeDocument/2006/relationships" ref="Q1470" r:id="rId1666"/>
    <hyperlink xmlns:r="http://schemas.openxmlformats.org/officeDocument/2006/relationships" ref="P1471" r:id="rId1667"/>
    <hyperlink xmlns:r="http://schemas.openxmlformats.org/officeDocument/2006/relationships" ref="Q1471" r:id="rId1668"/>
    <hyperlink xmlns:r="http://schemas.openxmlformats.org/officeDocument/2006/relationships" ref="Q1472" r:id="rId1669"/>
    <hyperlink xmlns:r="http://schemas.openxmlformats.org/officeDocument/2006/relationships" ref="Q1473" r:id="rId1670"/>
    <hyperlink xmlns:r="http://schemas.openxmlformats.org/officeDocument/2006/relationships" ref="Q1474" r:id="rId1671"/>
    <hyperlink xmlns:r="http://schemas.openxmlformats.org/officeDocument/2006/relationships" ref="Q1475" r:id="rId1672"/>
    <hyperlink xmlns:r="http://schemas.openxmlformats.org/officeDocument/2006/relationships" ref="Q1476" r:id="rId1673"/>
    <hyperlink xmlns:r="http://schemas.openxmlformats.org/officeDocument/2006/relationships" ref="Q1477" r:id="rId1674"/>
    <hyperlink xmlns:r="http://schemas.openxmlformats.org/officeDocument/2006/relationships" ref="Q1478" r:id="rId1675"/>
    <hyperlink xmlns:r="http://schemas.openxmlformats.org/officeDocument/2006/relationships" ref="Q1479" r:id="rId1676"/>
    <hyperlink xmlns:r="http://schemas.openxmlformats.org/officeDocument/2006/relationships" ref="Q1480" r:id="rId1677"/>
    <hyperlink xmlns:r="http://schemas.openxmlformats.org/officeDocument/2006/relationships" ref="P1481" r:id="rId1678"/>
    <hyperlink xmlns:r="http://schemas.openxmlformats.org/officeDocument/2006/relationships" ref="Q1481" r:id="rId1679"/>
    <hyperlink xmlns:r="http://schemas.openxmlformats.org/officeDocument/2006/relationships" ref="Q1482" r:id="rId1680"/>
    <hyperlink xmlns:r="http://schemas.openxmlformats.org/officeDocument/2006/relationships" ref="Q1483" r:id="rId1681"/>
    <hyperlink xmlns:r="http://schemas.openxmlformats.org/officeDocument/2006/relationships" ref="P1484" r:id="rId1682"/>
    <hyperlink xmlns:r="http://schemas.openxmlformats.org/officeDocument/2006/relationships" ref="Q1484" r:id="rId1683"/>
    <hyperlink xmlns:r="http://schemas.openxmlformats.org/officeDocument/2006/relationships" ref="Q1485" r:id="rId1684"/>
    <hyperlink xmlns:r="http://schemas.openxmlformats.org/officeDocument/2006/relationships" ref="P1486" r:id="rId1685"/>
    <hyperlink xmlns:r="http://schemas.openxmlformats.org/officeDocument/2006/relationships" ref="Q1486" r:id="rId1686"/>
    <hyperlink xmlns:r="http://schemas.openxmlformats.org/officeDocument/2006/relationships" ref="Q1487" r:id="rId1687"/>
    <hyperlink xmlns:r="http://schemas.openxmlformats.org/officeDocument/2006/relationships" ref="Q1488" r:id="rId1688"/>
    <hyperlink xmlns:r="http://schemas.openxmlformats.org/officeDocument/2006/relationships" ref="Q1489" r:id="rId1689"/>
    <hyperlink xmlns:r="http://schemas.openxmlformats.org/officeDocument/2006/relationships" ref="Q1490" r:id="rId1690"/>
    <hyperlink xmlns:r="http://schemas.openxmlformats.org/officeDocument/2006/relationships" ref="Q1491" r:id="rId1691"/>
    <hyperlink xmlns:r="http://schemas.openxmlformats.org/officeDocument/2006/relationships" ref="Q1492" r:id="rId1692"/>
    <hyperlink xmlns:r="http://schemas.openxmlformats.org/officeDocument/2006/relationships" ref="Q1493" r:id="rId1693"/>
    <hyperlink xmlns:r="http://schemas.openxmlformats.org/officeDocument/2006/relationships" ref="Q1494" r:id="rId1694"/>
    <hyperlink xmlns:r="http://schemas.openxmlformats.org/officeDocument/2006/relationships" ref="Q1495" r:id="rId1695"/>
    <hyperlink xmlns:r="http://schemas.openxmlformats.org/officeDocument/2006/relationships" ref="Q1496" r:id="rId1696"/>
    <hyperlink xmlns:r="http://schemas.openxmlformats.org/officeDocument/2006/relationships" ref="Q1497" r:id="rId1697"/>
    <hyperlink xmlns:r="http://schemas.openxmlformats.org/officeDocument/2006/relationships" ref="Q1498" r:id="rId1698"/>
    <hyperlink xmlns:r="http://schemas.openxmlformats.org/officeDocument/2006/relationships" ref="Q1499" r:id="rId1699"/>
    <hyperlink xmlns:r="http://schemas.openxmlformats.org/officeDocument/2006/relationships" ref="P1500" r:id="rId1700"/>
    <hyperlink xmlns:r="http://schemas.openxmlformats.org/officeDocument/2006/relationships" ref="Q1500" r:id="rId1701"/>
    <hyperlink xmlns:r="http://schemas.openxmlformats.org/officeDocument/2006/relationships" ref="Q1501" r:id="rId1702"/>
    <hyperlink xmlns:r="http://schemas.openxmlformats.org/officeDocument/2006/relationships" ref="Q1502" r:id="rId1703"/>
    <hyperlink xmlns:r="http://schemas.openxmlformats.org/officeDocument/2006/relationships" ref="Q1503" r:id="rId1704"/>
    <hyperlink xmlns:r="http://schemas.openxmlformats.org/officeDocument/2006/relationships" ref="Q1504" r:id="rId1705"/>
    <hyperlink xmlns:r="http://schemas.openxmlformats.org/officeDocument/2006/relationships" ref="P1505" r:id="rId1706"/>
    <hyperlink xmlns:r="http://schemas.openxmlformats.org/officeDocument/2006/relationships" ref="Q1505" r:id="rId1707"/>
    <hyperlink xmlns:r="http://schemas.openxmlformats.org/officeDocument/2006/relationships" ref="Q1506" r:id="rId1708"/>
    <hyperlink xmlns:r="http://schemas.openxmlformats.org/officeDocument/2006/relationships" ref="Q1507" r:id="rId1709"/>
    <hyperlink xmlns:r="http://schemas.openxmlformats.org/officeDocument/2006/relationships" ref="Q1508" r:id="rId1710"/>
    <hyperlink xmlns:r="http://schemas.openxmlformats.org/officeDocument/2006/relationships" ref="Q1509" r:id="rId1711"/>
    <hyperlink xmlns:r="http://schemas.openxmlformats.org/officeDocument/2006/relationships" ref="Q1510" r:id="rId1712"/>
    <hyperlink xmlns:r="http://schemas.openxmlformats.org/officeDocument/2006/relationships" ref="Q1511" r:id="rId1713"/>
    <hyperlink xmlns:r="http://schemas.openxmlformats.org/officeDocument/2006/relationships" ref="Q1512" r:id="rId1714"/>
    <hyperlink xmlns:r="http://schemas.openxmlformats.org/officeDocument/2006/relationships" ref="Q1513" r:id="rId1715"/>
    <hyperlink xmlns:r="http://schemas.openxmlformats.org/officeDocument/2006/relationships" ref="Q1514" r:id="rId1716"/>
    <hyperlink xmlns:r="http://schemas.openxmlformats.org/officeDocument/2006/relationships" ref="P1515" r:id="rId1717"/>
    <hyperlink xmlns:r="http://schemas.openxmlformats.org/officeDocument/2006/relationships" ref="Q1515" r:id="rId1718"/>
    <hyperlink xmlns:r="http://schemas.openxmlformats.org/officeDocument/2006/relationships" ref="Q1516" r:id="rId1719"/>
    <hyperlink xmlns:r="http://schemas.openxmlformats.org/officeDocument/2006/relationships" ref="Q1517" r:id="rId1720"/>
    <hyperlink xmlns:r="http://schemas.openxmlformats.org/officeDocument/2006/relationships" ref="Q1518" r:id="rId1721"/>
    <hyperlink xmlns:r="http://schemas.openxmlformats.org/officeDocument/2006/relationships" ref="Q1519" r:id="rId1722"/>
    <hyperlink xmlns:r="http://schemas.openxmlformats.org/officeDocument/2006/relationships" ref="Q1520" r:id="rId1723"/>
    <hyperlink xmlns:r="http://schemas.openxmlformats.org/officeDocument/2006/relationships" ref="Q1521" r:id="rId1724"/>
    <hyperlink xmlns:r="http://schemas.openxmlformats.org/officeDocument/2006/relationships" ref="Q1522" r:id="rId1725"/>
    <hyperlink xmlns:r="http://schemas.openxmlformats.org/officeDocument/2006/relationships" ref="P1523" r:id="rId1726"/>
    <hyperlink xmlns:r="http://schemas.openxmlformats.org/officeDocument/2006/relationships" ref="Q1523" r:id="rId1727"/>
    <hyperlink xmlns:r="http://schemas.openxmlformats.org/officeDocument/2006/relationships" ref="Q1524" r:id="rId1728"/>
    <hyperlink xmlns:r="http://schemas.openxmlformats.org/officeDocument/2006/relationships" ref="Q1525" r:id="rId1729"/>
    <hyperlink xmlns:r="http://schemas.openxmlformats.org/officeDocument/2006/relationships" ref="Q1526" r:id="rId1730"/>
    <hyperlink xmlns:r="http://schemas.openxmlformats.org/officeDocument/2006/relationships" ref="Q1527" r:id="rId1731"/>
    <hyperlink xmlns:r="http://schemas.openxmlformats.org/officeDocument/2006/relationships" ref="Q1528" r:id="rId1732"/>
    <hyperlink xmlns:r="http://schemas.openxmlformats.org/officeDocument/2006/relationships" ref="Q1529" r:id="rId1733"/>
    <hyperlink xmlns:r="http://schemas.openxmlformats.org/officeDocument/2006/relationships" ref="Q1530" r:id="rId1734"/>
    <hyperlink xmlns:r="http://schemas.openxmlformats.org/officeDocument/2006/relationships" ref="Q1531" r:id="rId1735"/>
    <hyperlink xmlns:r="http://schemas.openxmlformats.org/officeDocument/2006/relationships" ref="Q1532" r:id="rId1736"/>
    <hyperlink xmlns:r="http://schemas.openxmlformats.org/officeDocument/2006/relationships" ref="Q1533" r:id="rId1737"/>
    <hyperlink xmlns:r="http://schemas.openxmlformats.org/officeDocument/2006/relationships" ref="Q1534" r:id="rId1738"/>
    <hyperlink xmlns:r="http://schemas.openxmlformats.org/officeDocument/2006/relationships" ref="Q1535" r:id="rId1739"/>
    <hyperlink xmlns:r="http://schemas.openxmlformats.org/officeDocument/2006/relationships" ref="Q1536" r:id="rId1740"/>
    <hyperlink xmlns:r="http://schemas.openxmlformats.org/officeDocument/2006/relationships" ref="Q1537" r:id="rId1741"/>
    <hyperlink xmlns:r="http://schemas.openxmlformats.org/officeDocument/2006/relationships" ref="Q1538" r:id="rId1742"/>
    <hyperlink xmlns:r="http://schemas.openxmlformats.org/officeDocument/2006/relationships" ref="Q1539" r:id="rId1743"/>
    <hyperlink xmlns:r="http://schemas.openxmlformats.org/officeDocument/2006/relationships" ref="Q1540" r:id="rId1744"/>
    <hyperlink xmlns:r="http://schemas.openxmlformats.org/officeDocument/2006/relationships" ref="Q1541" r:id="rId1745"/>
    <hyperlink xmlns:r="http://schemas.openxmlformats.org/officeDocument/2006/relationships" ref="Q1542" r:id="rId1746"/>
    <hyperlink xmlns:r="http://schemas.openxmlformats.org/officeDocument/2006/relationships" ref="Q1543" r:id="rId1747"/>
    <hyperlink xmlns:r="http://schemas.openxmlformats.org/officeDocument/2006/relationships" ref="Q1544" r:id="rId1748"/>
    <hyperlink xmlns:r="http://schemas.openxmlformats.org/officeDocument/2006/relationships" ref="Q1545" r:id="rId1749"/>
    <hyperlink xmlns:r="http://schemas.openxmlformats.org/officeDocument/2006/relationships" ref="Q1546" r:id="rId1750"/>
    <hyperlink xmlns:r="http://schemas.openxmlformats.org/officeDocument/2006/relationships" ref="Q1547" r:id="rId1751"/>
    <hyperlink xmlns:r="http://schemas.openxmlformats.org/officeDocument/2006/relationships" ref="Q1548" r:id="rId1752"/>
    <hyperlink xmlns:r="http://schemas.openxmlformats.org/officeDocument/2006/relationships" ref="Q1549" r:id="rId1753"/>
    <hyperlink xmlns:r="http://schemas.openxmlformats.org/officeDocument/2006/relationships" ref="Q1550" r:id="rId1754"/>
    <hyperlink xmlns:r="http://schemas.openxmlformats.org/officeDocument/2006/relationships" ref="Q1551" r:id="rId1755"/>
    <hyperlink xmlns:r="http://schemas.openxmlformats.org/officeDocument/2006/relationships" ref="Q1552" r:id="rId1756"/>
    <hyperlink xmlns:r="http://schemas.openxmlformats.org/officeDocument/2006/relationships" ref="Q1553" r:id="rId1757"/>
    <hyperlink xmlns:r="http://schemas.openxmlformats.org/officeDocument/2006/relationships" ref="Q1554" r:id="rId1758"/>
    <hyperlink xmlns:r="http://schemas.openxmlformats.org/officeDocument/2006/relationships" ref="Q1555" r:id="rId1759"/>
    <hyperlink xmlns:r="http://schemas.openxmlformats.org/officeDocument/2006/relationships" ref="Q1556" r:id="rId1760"/>
    <hyperlink xmlns:r="http://schemas.openxmlformats.org/officeDocument/2006/relationships" ref="Q1557" r:id="rId1761"/>
    <hyperlink xmlns:r="http://schemas.openxmlformats.org/officeDocument/2006/relationships" ref="Q1558" r:id="rId1762"/>
    <hyperlink xmlns:r="http://schemas.openxmlformats.org/officeDocument/2006/relationships" ref="Q1559" r:id="rId1763"/>
    <hyperlink xmlns:r="http://schemas.openxmlformats.org/officeDocument/2006/relationships" ref="Q1560" r:id="rId1764"/>
    <hyperlink xmlns:r="http://schemas.openxmlformats.org/officeDocument/2006/relationships" ref="Q1561" r:id="rId1765"/>
    <hyperlink xmlns:r="http://schemas.openxmlformats.org/officeDocument/2006/relationships" ref="Q1562" r:id="rId1766"/>
    <hyperlink xmlns:r="http://schemas.openxmlformats.org/officeDocument/2006/relationships" ref="Q1563" r:id="rId1767"/>
    <hyperlink xmlns:r="http://schemas.openxmlformats.org/officeDocument/2006/relationships" ref="Q1564" r:id="rId1768"/>
    <hyperlink xmlns:r="http://schemas.openxmlformats.org/officeDocument/2006/relationships" ref="Q1565" r:id="rId1769"/>
    <hyperlink xmlns:r="http://schemas.openxmlformats.org/officeDocument/2006/relationships" ref="Q1566" r:id="rId1770"/>
    <hyperlink xmlns:r="http://schemas.openxmlformats.org/officeDocument/2006/relationships" ref="Q1567" r:id="rId1771"/>
    <hyperlink xmlns:r="http://schemas.openxmlformats.org/officeDocument/2006/relationships" ref="P1568" r:id="rId1772"/>
    <hyperlink xmlns:r="http://schemas.openxmlformats.org/officeDocument/2006/relationships" ref="Q1568" r:id="rId1773"/>
    <hyperlink xmlns:r="http://schemas.openxmlformats.org/officeDocument/2006/relationships" ref="Q1569" r:id="rId1774"/>
    <hyperlink xmlns:r="http://schemas.openxmlformats.org/officeDocument/2006/relationships" ref="Q1570" r:id="rId1775"/>
    <hyperlink xmlns:r="http://schemas.openxmlformats.org/officeDocument/2006/relationships" ref="Q1571" r:id="rId1776"/>
    <hyperlink xmlns:r="http://schemas.openxmlformats.org/officeDocument/2006/relationships" ref="Q1572" r:id="rId1777"/>
    <hyperlink xmlns:r="http://schemas.openxmlformats.org/officeDocument/2006/relationships" ref="P1573" r:id="rId1778"/>
    <hyperlink xmlns:r="http://schemas.openxmlformats.org/officeDocument/2006/relationships" ref="Q1573" r:id="rId1779"/>
    <hyperlink xmlns:r="http://schemas.openxmlformats.org/officeDocument/2006/relationships" ref="Q1574" r:id="rId1780"/>
    <hyperlink xmlns:r="http://schemas.openxmlformats.org/officeDocument/2006/relationships" ref="Q1575" r:id="rId1781"/>
    <hyperlink xmlns:r="http://schemas.openxmlformats.org/officeDocument/2006/relationships" ref="Q1576" r:id="rId1782"/>
    <hyperlink xmlns:r="http://schemas.openxmlformats.org/officeDocument/2006/relationships" ref="P1577" r:id="rId1783"/>
    <hyperlink xmlns:r="http://schemas.openxmlformats.org/officeDocument/2006/relationships" ref="Q1577" r:id="rId1784"/>
    <hyperlink xmlns:r="http://schemas.openxmlformats.org/officeDocument/2006/relationships" ref="Q1578" r:id="rId1785"/>
    <hyperlink xmlns:r="http://schemas.openxmlformats.org/officeDocument/2006/relationships" ref="Q1579" r:id="rId1786"/>
    <hyperlink xmlns:r="http://schemas.openxmlformats.org/officeDocument/2006/relationships" ref="Q1580" r:id="rId1787"/>
    <hyperlink xmlns:r="http://schemas.openxmlformats.org/officeDocument/2006/relationships" ref="Q1581" r:id="rId1788"/>
    <hyperlink xmlns:r="http://schemas.openxmlformats.org/officeDocument/2006/relationships" ref="Q1582" r:id="rId1789"/>
    <hyperlink xmlns:r="http://schemas.openxmlformats.org/officeDocument/2006/relationships" ref="Q1583" r:id="rId1790"/>
    <hyperlink xmlns:r="http://schemas.openxmlformats.org/officeDocument/2006/relationships" ref="Q1584" r:id="rId1791"/>
    <hyperlink xmlns:r="http://schemas.openxmlformats.org/officeDocument/2006/relationships" ref="Q1585" r:id="rId1792"/>
    <hyperlink xmlns:r="http://schemas.openxmlformats.org/officeDocument/2006/relationships" ref="Q1586" r:id="rId1793"/>
    <hyperlink xmlns:r="http://schemas.openxmlformats.org/officeDocument/2006/relationships" ref="Q1587" r:id="rId1794"/>
    <hyperlink xmlns:r="http://schemas.openxmlformats.org/officeDocument/2006/relationships" ref="Q1588" r:id="rId1795"/>
    <hyperlink xmlns:r="http://schemas.openxmlformats.org/officeDocument/2006/relationships" ref="Q1589" r:id="rId1796"/>
    <hyperlink xmlns:r="http://schemas.openxmlformats.org/officeDocument/2006/relationships" ref="Q1590" r:id="rId1797"/>
    <hyperlink xmlns:r="http://schemas.openxmlformats.org/officeDocument/2006/relationships" ref="Q1591" r:id="rId1798"/>
    <hyperlink xmlns:r="http://schemas.openxmlformats.org/officeDocument/2006/relationships" ref="Q1592" r:id="rId1799"/>
    <hyperlink xmlns:r="http://schemas.openxmlformats.org/officeDocument/2006/relationships" ref="P1593" r:id="rId1800"/>
    <hyperlink xmlns:r="http://schemas.openxmlformats.org/officeDocument/2006/relationships" ref="Q1593" r:id="rId1801"/>
    <hyperlink xmlns:r="http://schemas.openxmlformats.org/officeDocument/2006/relationships" ref="Q1594" r:id="rId1802"/>
    <hyperlink xmlns:r="http://schemas.openxmlformats.org/officeDocument/2006/relationships" ref="P1595" r:id="rId1803"/>
    <hyperlink xmlns:r="http://schemas.openxmlformats.org/officeDocument/2006/relationships" ref="Q1595" r:id="rId1804"/>
    <hyperlink xmlns:r="http://schemas.openxmlformats.org/officeDocument/2006/relationships" ref="P1596" r:id="rId1805"/>
    <hyperlink xmlns:r="http://schemas.openxmlformats.org/officeDocument/2006/relationships" ref="Q1596" r:id="rId1806"/>
    <hyperlink xmlns:r="http://schemas.openxmlformats.org/officeDocument/2006/relationships" ref="P1597" r:id="rId1807"/>
    <hyperlink xmlns:r="http://schemas.openxmlformats.org/officeDocument/2006/relationships" ref="Q1597" r:id="rId1808"/>
    <hyperlink xmlns:r="http://schemas.openxmlformats.org/officeDocument/2006/relationships" ref="P1598" r:id="rId1809"/>
    <hyperlink xmlns:r="http://schemas.openxmlformats.org/officeDocument/2006/relationships" ref="Q1598" r:id="rId1810"/>
    <hyperlink xmlns:r="http://schemas.openxmlformats.org/officeDocument/2006/relationships" ref="Q1599" r:id="rId1811"/>
    <hyperlink xmlns:r="http://schemas.openxmlformats.org/officeDocument/2006/relationships" ref="Q1600" r:id="rId1812"/>
    <hyperlink xmlns:r="http://schemas.openxmlformats.org/officeDocument/2006/relationships" ref="Q1601" r:id="rId1813"/>
    <hyperlink xmlns:r="http://schemas.openxmlformats.org/officeDocument/2006/relationships" ref="Q1602" r:id="rId1814"/>
    <hyperlink xmlns:r="http://schemas.openxmlformats.org/officeDocument/2006/relationships" ref="Q1603" r:id="rId1815"/>
    <hyperlink xmlns:r="http://schemas.openxmlformats.org/officeDocument/2006/relationships" ref="Q1604" r:id="rId1816"/>
    <hyperlink xmlns:r="http://schemas.openxmlformats.org/officeDocument/2006/relationships" ref="Q1605" r:id="rId1817"/>
    <hyperlink xmlns:r="http://schemas.openxmlformats.org/officeDocument/2006/relationships" ref="Q1606" r:id="rId1818"/>
    <hyperlink xmlns:r="http://schemas.openxmlformats.org/officeDocument/2006/relationships" ref="P1607" r:id="rId1819"/>
    <hyperlink xmlns:r="http://schemas.openxmlformats.org/officeDocument/2006/relationships" ref="Q1607" r:id="rId1820"/>
    <hyperlink xmlns:r="http://schemas.openxmlformats.org/officeDocument/2006/relationships" ref="Q1608" r:id="rId1821"/>
    <hyperlink xmlns:r="http://schemas.openxmlformats.org/officeDocument/2006/relationships" ref="P1609" r:id="rId1822"/>
    <hyperlink xmlns:r="http://schemas.openxmlformats.org/officeDocument/2006/relationships" ref="Q1609" r:id="rId1823"/>
    <hyperlink xmlns:r="http://schemas.openxmlformats.org/officeDocument/2006/relationships" ref="Q1610" r:id="rId1824"/>
    <hyperlink xmlns:r="http://schemas.openxmlformats.org/officeDocument/2006/relationships" ref="Q1611" r:id="rId1825"/>
    <hyperlink xmlns:r="http://schemas.openxmlformats.org/officeDocument/2006/relationships" ref="Q1612" r:id="rId1826"/>
    <hyperlink xmlns:r="http://schemas.openxmlformats.org/officeDocument/2006/relationships" ref="Q1613" r:id="rId1827"/>
    <hyperlink xmlns:r="http://schemas.openxmlformats.org/officeDocument/2006/relationships" ref="Q1614" r:id="rId1828"/>
    <hyperlink xmlns:r="http://schemas.openxmlformats.org/officeDocument/2006/relationships" ref="Q1615" r:id="rId1829"/>
    <hyperlink xmlns:r="http://schemas.openxmlformats.org/officeDocument/2006/relationships" ref="Q1616" r:id="rId1830"/>
    <hyperlink xmlns:r="http://schemas.openxmlformats.org/officeDocument/2006/relationships" ref="Q1617" r:id="rId1831"/>
    <hyperlink xmlns:r="http://schemas.openxmlformats.org/officeDocument/2006/relationships" ref="Q1618" r:id="rId1832"/>
    <hyperlink xmlns:r="http://schemas.openxmlformats.org/officeDocument/2006/relationships" ref="Q1619" r:id="rId1833"/>
    <hyperlink xmlns:r="http://schemas.openxmlformats.org/officeDocument/2006/relationships" ref="Q1620" r:id="rId1834"/>
    <hyperlink xmlns:r="http://schemas.openxmlformats.org/officeDocument/2006/relationships" ref="Q1621" r:id="rId1835"/>
    <hyperlink xmlns:r="http://schemas.openxmlformats.org/officeDocument/2006/relationships" ref="Q1622" r:id="rId1836"/>
    <hyperlink xmlns:r="http://schemas.openxmlformats.org/officeDocument/2006/relationships" ref="P1623" r:id="rId1837"/>
    <hyperlink xmlns:r="http://schemas.openxmlformats.org/officeDocument/2006/relationships" ref="Q1623" r:id="rId1838"/>
    <hyperlink xmlns:r="http://schemas.openxmlformats.org/officeDocument/2006/relationships" ref="P1624" r:id="rId1839"/>
    <hyperlink xmlns:r="http://schemas.openxmlformats.org/officeDocument/2006/relationships" ref="Q1624" r:id="rId1840"/>
    <hyperlink xmlns:r="http://schemas.openxmlformats.org/officeDocument/2006/relationships" ref="P1625" r:id="rId1841"/>
    <hyperlink xmlns:r="http://schemas.openxmlformats.org/officeDocument/2006/relationships" ref="Q1625" r:id="rId1842"/>
    <hyperlink xmlns:r="http://schemas.openxmlformats.org/officeDocument/2006/relationships" ref="Q1626" r:id="rId1843"/>
    <hyperlink xmlns:r="http://schemas.openxmlformats.org/officeDocument/2006/relationships" ref="P1627" r:id="rId1844"/>
    <hyperlink xmlns:r="http://schemas.openxmlformats.org/officeDocument/2006/relationships" ref="Q1627" r:id="rId1845"/>
    <hyperlink xmlns:r="http://schemas.openxmlformats.org/officeDocument/2006/relationships" ref="P1628" r:id="rId1846"/>
    <hyperlink xmlns:r="http://schemas.openxmlformats.org/officeDocument/2006/relationships" ref="Q1628" r:id="rId1847"/>
    <hyperlink xmlns:r="http://schemas.openxmlformats.org/officeDocument/2006/relationships" ref="P1629" r:id="rId1848"/>
    <hyperlink xmlns:r="http://schemas.openxmlformats.org/officeDocument/2006/relationships" ref="Q1629" r:id="rId1849"/>
    <hyperlink xmlns:r="http://schemas.openxmlformats.org/officeDocument/2006/relationships" ref="P1630" r:id="rId1850"/>
    <hyperlink xmlns:r="http://schemas.openxmlformats.org/officeDocument/2006/relationships" ref="Q1630" r:id="rId1851"/>
    <hyperlink xmlns:r="http://schemas.openxmlformats.org/officeDocument/2006/relationships" ref="P1631" r:id="rId1852"/>
    <hyperlink xmlns:r="http://schemas.openxmlformats.org/officeDocument/2006/relationships" ref="Q1631" r:id="rId1853"/>
    <hyperlink xmlns:r="http://schemas.openxmlformats.org/officeDocument/2006/relationships" ref="Q1632" r:id="rId1854"/>
    <hyperlink xmlns:r="http://schemas.openxmlformats.org/officeDocument/2006/relationships" ref="P1633" r:id="rId1855"/>
    <hyperlink xmlns:r="http://schemas.openxmlformats.org/officeDocument/2006/relationships" ref="Q1633" r:id="rId1856"/>
    <hyperlink xmlns:r="http://schemas.openxmlformats.org/officeDocument/2006/relationships" ref="Q1634" r:id="rId1857"/>
    <hyperlink xmlns:r="http://schemas.openxmlformats.org/officeDocument/2006/relationships" ref="Q1635" r:id="rId1858"/>
    <hyperlink xmlns:r="http://schemas.openxmlformats.org/officeDocument/2006/relationships" ref="Q1636" r:id="rId1859"/>
    <hyperlink xmlns:r="http://schemas.openxmlformats.org/officeDocument/2006/relationships" ref="Q1637" r:id="rId1860"/>
    <hyperlink xmlns:r="http://schemas.openxmlformats.org/officeDocument/2006/relationships" ref="Q1638" r:id="rId1861"/>
    <hyperlink xmlns:r="http://schemas.openxmlformats.org/officeDocument/2006/relationships" ref="Q1639" r:id="rId1862"/>
    <hyperlink xmlns:r="http://schemas.openxmlformats.org/officeDocument/2006/relationships" ref="Q1640" r:id="rId1863"/>
    <hyperlink xmlns:r="http://schemas.openxmlformats.org/officeDocument/2006/relationships" ref="Q1641" r:id="rId1864"/>
    <hyperlink xmlns:r="http://schemas.openxmlformats.org/officeDocument/2006/relationships" ref="Q1642" r:id="rId1865"/>
    <hyperlink xmlns:r="http://schemas.openxmlformats.org/officeDocument/2006/relationships" ref="Q1643" r:id="rId1866"/>
    <hyperlink xmlns:r="http://schemas.openxmlformats.org/officeDocument/2006/relationships" ref="Q1644" r:id="rId1867"/>
    <hyperlink xmlns:r="http://schemas.openxmlformats.org/officeDocument/2006/relationships" ref="Q1645" r:id="rId1868"/>
    <hyperlink xmlns:r="http://schemas.openxmlformats.org/officeDocument/2006/relationships" ref="Q1646" r:id="rId1869"/>
    <hyperlink xmlns:r="http://schemas.openxmlformats.org/officeDocument/2006/relationships" ref="Q1647" r:id="rId1870"/>
    <hyperlink xmlns:r="http://schemas.openxmlformats.org/officeDocument/2006/relationships" ref="P1648" r:id="rId1871"/>
    <hyperlink xmlns:r="http://schemas.openxmlformats.org/officeDocument/2006/relationships" ref="Q1648" r:id="rId1872"/>
    <hyperlink xmlns:r="http://schemas.openxmlformats.org/officeDocument/2006/relationships" ref="Q1649" r:id="rId1873"/>
    <hyperlink xmlns:r="http://schemas.openxmlformats.org/officeDocument/2006/relationships" ref="P1650" r:id="rId1874"/>
    <hyperlink xmlns:r="http://schemas.openxmlformats.org/officeDocument/2006/relationships" ref="Q1650" r:id="rId1875"/>
    <hyperlink xmlns:r="http://schemas.openxmlformats.org/officeDocument/2006/relationships" ref="Q1651" r:id="rId1876"/>
    <hyperlink xmlns:r="http://schemas.openxmlformats.org/officeDocument/2006/relationships" ref="Q1652" r:id="rId1877"/>
    <hyperlink xmlns:r="http://schemas.openxmlformats.org/officeDocument/2006/relationships" ref="Q1653" r:id="rId1878"/>
    <hyperlink xmlns:r="http://schemas.openxmlformats.org/officeDocument/2006/relationships" ref="Q1654" r:id="rId1879"/>
    <hyperlink xmlns:r="http://schemas.openxmlformats.org/officeDocument/2006/relationships" ref="P1655" r:id="rId1880"/>
    <hyperlink xmlns:r="http://schemas.openxmlformats.org/officeDocument/2006/relationships" ref="Q1655" r:id="rId1881"/>
    <hyperlink xmlns:r="http://schemas.openxmlformats.org/officeDocument/2006/relationships" ref="Q1656" r:id="rId1882"/>
    <hyperlink xmlns:r="http://schemas.openxmlformats.org/officeDocument/2006/relationships" ref="Q1657" r:id="rId1883"/>
    <hyperlink xmlns:r="http://schemas.openxmlformats.org/officeDocument/2006/relationships" ref="Q1658" r:id="rId1884"/>
    <hyperlink xmlns:r="http://schemas.openxmlformats.org/officeDocument/2006/relationships" ref="P1659" r:id="rId1885"/>
    <hyperlink xmlns:r="http://schemas.openxmlformats.org/officeDocument/2006/relationships" ref="Q1659" r:id="rId1886"/>
    <hyperlink xmlns:r="http://schemas.openxmlformats.org/officeDocument/2006/relationships" ref="P1660" r:id="rId1887"/>
    <hyperlink xmlns:r="http://schemas.openxmlformats.org/officeDocument/2006/relationships" ref="Q1660" r:id="rId1888"/>
    <hyperlink xmlns:r="http://schemas.openxmlformats.org/officeDocument/2006/relationships" ref="Q1661" r:id="rId1889"/>
    <hyperlink xmlns:r="http://schemas.openxmlformats.org/officeDocument/2006/relationships" ref="P1662" r:id="rId1890"/>
    <hyperlink xmlns:r="http://schemas.openxmlformats.org/officeDocument/2006/relationships" ref="Q1662" r:id="rId1891"/>
    <hyperlink xmlns:r="http://schemas.openxmlformats.org/officeDocument/2006/relationships" ref="Q1663" r:id="rId1892"/>
    <hyperlink xmlns:r="http://schemas.openxmlformats.org/officeDocument/2006/relationships" ref="Q1664" r:id="rId1893"/>
    <hyperlink xmlns:r="http://schemas.openxmlformats.org/officeDocument/2006/relationships" ref="Q1665" r:id="rId1894"/>
    <hyperlink xmlns:r="http://schemas.openxmlformats.org/officeDocument/2006/relationships" ref="Q1666" r:id="rId1895"/>
    <hyperlink xmlns:r="http://schemas.openxmlformats.org/officeDocument/2006/relationships" ref="Q1667" r:id="rId1896"/>
    <hyperlink xmlns:r="http://schemas.openxmlformats.org/officeDocument/2006/relationships" ref="Q1668" r:id="rId1897"/>
    <hyperlink xmlns:r="http://schemas.openxmlformats.org/officeDocument/2006/relationships" ref="Q1669" r:id="rId1898"/>
    <hyperlink xmlns:r="http://schemas.openxmlformats.org/officeDocument/2006/relationships" ref="P1670" r:id="rId1899"/>
    <hyperlink xmlns:r="http://schemas.openxmlformats.org/officeDocument/2006/relationships" ref="Q1670" r:id="rId1900"/>
    <hyperlink xmlns:r="http://schemas.openxmlformats.org/officeDocument/2006/relationships" ref="Q1671" r:id="rId1901"/>
    <hyperlink xmlns:r="http://schemas.openxmlformats.org/officeDocument/2006/relationships" ref="Q1672" r:id="rId1902"/>
    <hyperlink xmlns:r="http://schemas.openxmlformats.org/officeDocument/2006/relationships" ref="Q1673" r:id="rId1903"/>
    <hyperlink xmlns:r="http://schemas.openxmlformats.org/officeDocument/2006/relationships" ref="P1674" r:id="rId1904"/>
    <hyperlink xmlns:r="http://schemas.openxmlformats.org/officeDocument/2006/relationships" ref="Q1674" r:id="rId1905"/>
    <hyperlink xmlns:r="http://schemas.openxmlformats.org/officeDocument/2006/relationships" ref="P1675" r:id="rId1906"/>
    <hyperlink xmlns:r="http://schemas.openxmlformats.org/officeDocument/2006/relationships" ref="Q1675" r:id="rId1907"/>
    <hyperlink xmlns:r="http://schemas.openxmlformats.org/officeDocument/2006/relationships" ref="Q1676" r:id="rId1908"/>
    <hyperlink xmlns:r="http://schemas.openxmlformats.org/officeDocument/2006/relationships" ref="Q1677" r:id="rId1909"/>
    <hyperlink xmlns:r="http://schemas.openxmlformats.org/officeDocument/2006/relationships" ref="P1678" r:id="rId1910"/>
    <hyperlink xmlns:r="http://schemas.openxmlformats.org/officeDocument/2006/relationships" ref="Q1678" r:id="rId1911"/>
    <hyperlink xmlns:r="http://schemas.openxmlformats.org/officeDocument/2006/relationships" ref="Q1679" r:id="rId1912"/>
    <hyperlink xmlns:r="http://schemas.openxmlformats.org/officeDocument/2006/relationships" ref="Q1680" r:id="rId1913"/>
    <hyperlink xmlns:r="http://schemas.openxmlformats.org/officeDocument/2006/relationships" ref="Q1681" r:id="rId1914"/>
    <hyperlink xmlns:r="http://schemas.openxmlformats.org/officeDocument/2006/relationships" ref="Q1682" r:id="rId1915"/>
    <hyperlink xmlns:r="http://schemas.openxmlformats.org/officeDocument/2006/relationships" ref="Q1683" r:id="rId1916"/>
    <hyperlink xmlns:r="http://schemas.openxmlformats.org/officeDocument/2006/relationships" ref="Q1684" r:id="rId1917"/>
    <hyperlink xmlns:r="http://schemas.openxmlformats.org/officeDocument/2006/relationships" ref="Q1685" r:id="rId1918"/>
    <hyperlink xmlns:r="http://schemas.openxmlformats.org/officeDocument/2006/relationships" ref="Q1686" r:id="rId1919"/>
    <hyperlink xmlns:r="http://schemas.openxmlformats.org/officeDocument/2006/relationships" ref="Q1687" r:id="rId1920"/>
    <hyperlink xmlns:r="http://schemas.openxmlformats.org/officeDocument/2006/relationships" ref="P1688" r:id="rId1921"/>
    <hyperlink xmlns:r="http://schemas.openxmlformats.org/officeDocument/2006/relationships" ref="Q1688" r:id="rId1922"/>
    <hyperlink xmlns:r="http://schemas.openxmlformats.org/officeDocument/2006/relationships" ref="Q1689" r:id="rId1923"/>
    <hyperlink xmlns:r="http://schemas.openxmlformats.org/officeDocument/2006/relationships" ref="Q1690" r:id="rId1924"/>
    <hyperlink xmlns:r="http://schemas.openxmlformats.org/officeDocument/2006/relationships" ref="Q1691" r:id="rId1925"/>
    <hyperlink xmlns:r="http://schemas.openxmlformats.org/officeDocument/2006/relationships" ref="Q1692" r:id="rId1926"/>
    <hyperlink xmlns:r="http://schemas.openxmlformats.org/officeDocument/2006/relationships" ref="Q1693" r:id="rId1927"/>
    <hyperlink xmlns:r="http://schemas.openxmlformats.org/officeDocument/2006/relationships" ref="Q1694" r:id="rId1928"/>
    <hyperlink xmlns:r="http://schemas.openxmlformats.org/officeDocument/2006/relationships" ref="Q1695" r:id="rId1929"/>
    <hyperlink xmlns:r="http://schemas.openxmlformats.org/officeDocument/2006/relationships" ref="Q1696" r:id="rId1930"/>
    <hyperlink xmlns:r="http://schemas.openxmlformats.org/officeDocument/2006/relationships" ref="Q1697" r:id="rId1931"/>
    <hyperlink xmlns:r="http://schemas.openxmlformats.org/officeDocument/2006/relationships" ref="Q1698" r:id="rId1932"/>
    <hyperlink xmlns:r="http://schemas.openxmlformats.org/officeDocument/2006/relationships" ref="Q1699" r:id="rId1933"/>
    <hyperlink xmlns:r="http://schemas.openxmlformats.org/officeDocument/2006/relationships" ref="Q1700" r:id="rId1934"/>
    <hyperlink xmlns:r="http://schemas.openxmlformats.org/officeDocument/2006/relationships" ref="Q1701" r:id="rId1935"/>
    <hyperlink xmlns:r="http://schemas.openxmlformats.org/officeDocument/2006/relationships" ref="Q1702" r:id="rId1936"/>
    <hyperlink xmlns:r="http://schemas.openxmlformats.org/officeDocument/2006/relationships" ref="Q1703" r:id="rId1937"/>
    <hyperlink xmlns:r="http://schemas.openxmlformats.org/officeDocument/2006/relationships" ref="Q1704" r:id="rId1938"/>
    <hyperlink xmlns:r="http://schemas.openxmlformats.org/officeDocument/2006/relationships" ref="P1705" r:id="rId1939"/>
    <hyperlink xmlns:r="http://schemas.openxmlformats.org/officeDocument/2006/relationships" ref="Q1705" r:id="rId1940"/>
    <hyperlink xmlns:r="http://schemas.openxmlformats.org/officeDocument/2006/relationships" ref="Q1706" r:id="rId1941"/>
    <hyperlink xmlns:r="http://schemas.openxmlformats.org/officeDocument/2006/relationships" ref="Q1707" r:id="rId1942"/>
    <hyperlink xmlns:r="http://schemas.openxmlformats.org/officeDocument/2006/relationships" ref="Q1708" r:id="rId1943"/>
    <hyperlink xmlns:r="http://schemas.openxmlformats.org/officeDocument/2006/relationships" ref="Q1709" r:id="rId1944"/>
    <hyperlink xmlns:r="http://schemas.openxmlformats.org/officeDocument/2006/relationships" ref="Q1710" r:id="rId1945"/>
    <hyperlink xmlns:r="http://schemas.openxmlformats.org/officeDocument/2006/relationships" ref="Q1711" r:id="rId1946"/>
    <hyperlink xmlns:r="http://schemas.openxmlformats.org/officeDocument/2006/relationships" ref="Q1712" r:id="rId1947"/>
    <hyperlink xmlns:r="http://schemas.openxmlformats.org/officeDocument/2006/relationships" ref="Q1713" r:id="rId1948"/>
    <hyperlink xmlns:r="http://schemas.openxmlformats.org/officeDocument/2006/relationships" ref="Q1714" r:id="rId1949"/>
    <hyperlink xmlns:r="http://schemas.openxmlformats.org/officeDocument/2006/relationships" ref="Q1715" r:id="rId1950"/>
    <hyperlink xmlns:r="http://schemas.openxmlformats.org/officeDocument/2006/relationships" ref="Q1716" r:id="rId1951"/>
    <hyperlink xmlns:r="http://schemas.openxmlformats.org/officeDocument/2006/relationships" ref="Q1717" r:id="rId1952"/>
    <hyperlink xmlns:r="http://schemas.openxmlformats.org/officeDocument/2006/relationships" ref="Q1718" r:id="rId1953"/>
    <hyperlink xmlns:r="http://schemas.openxmlformats.org/officeDocument/2006/relationships" ref="Q1719" r:id="rId1954"/>
    <hyperlink xmlns:r="http://schemas.openxmlformats.org/officeDocument/2006/relationships" ref="Q1720" r:id="rId1955"/>
    <hyperlink xmlns:r="http://schemas.openxmlformats.org/officeDocument/2006/relationships" ref="Q1721" r:id="rId1956"/>
    <hyperlink xmlns:r="http://schemas.openxmlformats.org/officeDocument/2006/relationships" ref="Q1722" r:id="rId1957"/>
    <hyperlink xmlns:r="http://schemas.openxmlformats.org/officeDocument/2006/relationships" ref="Q1723" r:id="rId1958"/>
    <hyperlink xmlns:r="http://schemas.openxmlformats.org/officeDocument/2006/relationships" ref="Q1724" r:id="rId1959"/>
    <hyperlink xmlns:r="http://schemas.openxmlformats.org/officeDocument/2006/relationships" ref="P1725" r:id="rId1960"/>
    <hyperlink xmlns:r="http://schemas.openxmlformats.org/officeDocument/2006/relationships" ref="Q1725" r:id="rId1961"/>
    <hyperlink xmlns:r="http://schemas.openxmlformats.org/officeDocument/2006/relationships" ref="Q1726" r:id="rId1962"/>
    <hyperlink xmlns:r="http://schemas.openxmlformats.org/officeDocument/2006/relationships" ref="Q1727" r:id="rId1963"/>
    <hyperlink xmlns:r="http://schemas.openxmlformats.org/officeDocument/2006/relationships" ref="Q1728" r:id="rId1964"/>
    <hyperlink xmlns:r="http://schemas.openxmlformats.org/officeDocument/2006/relationships" ref="Q1729" r:id="rId1965"/>
    <hyperlink xmlns:r="http://schemas.openxmlformats.org/officeDocument/2006/relationships" ref="Q1730" r:id="rId1966"/>
    <hyperlink xmlns:r="http://schemas.openxmlformats.org/officeDocument/2006/relationships" ref="P1731" r:id="rId1967"/>
    <hyperlink xmlns:r="http://schemas.openxmlformats.org/officeDocument/2006/relationships" ref="Q1731" r:id="rId1968"/>
    <hyperlink xmlns:r="http://schemas.openxmlformats.org/officeDocument/2006/relationships" ref="Q1732" r:id="rId1969"/>
    <hyperlink xmlns:r="http://schemas.openxmlformats.org/officeDocument/2006/relationships" ref="P1733" r:id="rId1970"/>
    <hyperlink xmlns:r="http://schemas.openxmlformats.org/officeDocument/2006/relationships" ref="Q1733" r:id="rId1971"/>
    <hyperlink xmlns:r="http://schemas.openxmlformats.org/officeDocument/2006/relationships" ref="Q1734" r:id="rId1972"/>
    <hyperlink xmlns:r="http://schemas.openxmlformats.org/officeDocument/2006/relationships" ref="Q1735" r:id="rId1973"/>
    <hyperlink xmlns:r="http://schemas.openxmlformats.org/officeDocument/2006/relationships" ref="Q1736" r:id="rId1974"/>
    <hyperlink xmlns:r="http://schemas.openxmlformats.org/officeDocument/2006/relationships" ref="Q1737" r:id="rId1975"/>
    <hyperlink xmlns:r="http://schemas.openxmlformats.org/officeDocument/2006/relationships" ref="Q1738" r:id="rId1976"/>
    <hyperlink xmlns:r="http://schemas.openxmlformats.org/officeDocument/2006/relationships" ref="Q1739" r:id="rId1977"/>
    <hyperlink xmlns:r="http://schemas.openxmlformats.org/officeDocument/2006/relationships" ref="Q1740" r:id="rId1978"/>
    <hyperlink xmlns:r="http://schemas.openxmlformats.org/officeDocument/2006/relationships" ref="Q1741" r:id="rId1979"/>
    <hyperlink xmlns:r="http://schemas.openxmlformats.org/officeDocument/2006/relationships" ref="Q1742" r:id="rId1980"/>
    <hyperlink xmlns:r="http://schemas.openxmlformats.org/officeDocument/2006/relationships" ref="Q1743" r:id="rId1981"/>
    <hyperlink xmlns:r="http://schemas.openxmlformats.org/officeDocument/2006/relationships" ref="Q1744" r:id="rId1982"/>
    <hyperlink xmlns:r="http://schemas.openxmlformats.org/officeDocument/2006/relationships" ref="Q1745" r:id="rId1983"/>
    <hyperlink xmlns:r="http://schemas.openxmlformats.org/officeDocument/2006/relationships" ref="Q1746" r:id="rId1984"/>
    <hyperlink xmlns:r="http://schemas.openxmlformats.org/officeDocument/2006/relationships" ref="Q1747" r:id="rId1985"/>
    <hyperlink xmlns:r="http://schemas.openxmlformats.org/officeDocument/2006/relationships" ref="Q1748" r:id="rId1986"/>
    <hyperlink xmlns:r="http://schemas.openxmlformats.org/officeDocument/2006/relationships" ref="Q1749" r:id="rId1987"/>
    <hyperlink xmlns:r="http://schemas.openxmlformats.org/officeDocument/2006/relationships" ref="Q1750" r:id="rId1988"/>
    <hyperlink xmlns:r="http://schemas.openxmlformats.org/officeDocument/2006/relationships" ref="Q1751" r:id="rId1989"/>
    <hyperlink xmlns:r="http://schemas.openxmlformats.org/officeDocument/2006/relationships" ref="Q1752" r:id="rId1990"/>
    <hyperlink xmlns:r="http://schemas.openxmlformats.org/officeDocument/2006/relationships" ref="Q1753" r:id="rId1991"/>
    <hyperlink xmlns:r="http://schemas.openxmlformats.org/officeDocument/2006/relationships" ref="Q1754" r:id="rId1992"/>
    <hyperlink xmlns:r="http://schemas.openxmlformats.org/officeDocument/2006/relationships" ref="Q1755" r:id="rId1993"/>
    <hyperlink xmlns:r="http://schemas.openxmlformats.org/officeDocument/2006/relationships" ref="Q1756" r:id="rId1994"/>
    <hyperlink xmlns:r="http://schemas.openxmlformats.org/officeDocument/2006/relationships" ref="Q1757" r:id="rId1995"/>
    <hyperlink xmlns:r="http://schemas.openxmlformats.org/officeDocument/2006/relationships" ref="P1758" r:id="rId1996"/>
    <hyperlink xmlns:r="http://schemas.openxmlformats.org/officeDocument/2006/relationships" ref="Q1758" r:id="rId1997"/>
    <hyperlink xmlns:r="http://schemas.openxmlformats.org/officeDocument/2006/relationships" ref="Q1759" r:id="rId1998"/>
    <hyperlink xmlns:r="http://schemas.openxmlformats.org/officeDocument/2006/relationships" ref="Q1760" r:id="rId1999"/>
    <hyperlink xmlns:r="http://schemas.openxmlformats.org/officeDocument/2006/relationships" ref="Q1761" r:id="rId2000"/>
    <hyperlink xmlns:r="http://schemas.openxmlformats.org/officeDocument/2006/relationships" ref="Q1762" r:id="rId2001"/>
    <hyperlink xmlns:r="http://schemas.openxmlformats.org/officeDocument/2006/relationships" ref="Q1763" r:id="rId2002"/>
    <hyperlink xmlns:r="http://schemas.openxmlformats.org/officeDocument/2006/relationships" ref="Q1764" r:id="rId2003"/>
    <hyperlink xmlns:r="http://schemas.openxmlformats.org/officeDocument/2006/relationships" ref="Q1765" r:id="rId2004"/>
    <hyperlink xmlns:r="http://schemas.openxmlformats.org/officeDocument/2006/relationships" ref="Q1766" r:id="rId2005"/>
    <hyperlink xmlns:r="http://schemas.openxmlformats.org/officeDocument/2006/relationships" ref="Q1767" r:id="rId2006"/>
    <hyperlink xmlns:r="http://schemas.openxmlformats.org/officeDocument/2006/relationships" ref="Q1768" r:id="rId2007"/>
    <hyperlink xmlns:r="http://schemas.openxmlformats.org/officeDocument/2006/relationships" ref="Q1769" r:id="rId2008"/>
    <hyperlink xmlns:r="http://schemas.openxmlformats.org/officeDocument/2006/relationships" ref="Q1770" r:id="rId2009"/>
    <hyperlink xmlns:r="http://schemas.openxmlformats.org/officeDocument/2006/relationships" ref="Q1771" r:id="rId2010"/>
    <hyperlink xmlns:r="http://schemas.openxmlformats.org/officeDocument/2006/relationships" ref="Q1772" r:id="rId2011"/>
    <hyperlink xmlns:r="http://schemas.openxmlformats.org/officeDocument/2006/relationships" ref="P1773" r:id="rId2012"/>
    <hyperlink xmlns:r="http://schemas.openxmlformats.org/officeDocument/2006/relationships" ref="Q1773" r:id="rId2013"/>
    <hyperlink xmlns:r="http://schemas.openxmlformats.org/officeDocument/2006/relationships" ref="Q1774" r:id="rId2014"/>
    <hyperlink xmlns:r="http://schemas.openxmlformats.org/officeDocument/2006/relationships" ref="Q1775" r:id="rId2015"/>
    <hyperlink xmlns:r="http://schemas.openxmlformats.org/officeDocument/2006/relationships" ref="Q1776" r:id="rId2016"/>
    <hyperlink xmlns:r="http://schemas.openxmlformats.org/officeDocument/2006/relationships" ref="Q1777" r:id="rId2017"/>
    <hyperlink xmlns:r="http://schemas.openxmlformats.org/officeDocument/2006/relationships" ref="Q1778" r:id="rId2018"/>
    <hyperlink xmlns:r="http://schemas.openxmlformats.org/officeDocument/2006/relationships" ref="Q1779" r:id="rId2019"/>
    <hyperlink xmlns:r="http://schemas.openxmlformats.org/officeDocument/2006/relationships" ref="Q1780" r:id="rId2020"/>
    <hyperlink xmlns:r="http://schemas.openxmlformats.org/officeDocument/2006/relationships" ref="Q1781" r:id="rId2021"/>
    <hyperlink xmlns:r="http://schemas.openxmlformats.org/officeDocument/2006/relationships" ref="Q1782" r:id="rId2022"/>
    <hyperlink xmlns:r="http://schemas.openxmlformats.org/officeDocument/2006/relationships" ref="Q1783" r:id="rId2023"/>
    <hyperlink xmlns:r="http://schemas.openxmlformats.org/officeDocument/2006/relationships" ref="Q1784" r:id="rId2024"/>
    <hyperlink xmlns:r="http://schemas.openxmlformats.org/officeDocument/2006/relationships" ref="Q1785" r:id="rId2025"/>
    <hyperlink xmlns:r="http://schemas.openxmlformats.org/officeDocument/2006/relationships" ref="Q1786" r:id="rId2026"/>
    <hyperlink xmlns:r="http://schemas.openxmlformats.org/officeDocument/2006/relationships" ref="Q1787" r:id="rId2027"/>
    <hyperlink xmlns:r="http://schemas.openxmlformats.org/officeDocument/2006/relationships" ref="Q1788" r:id="rId2028"/>
    <hyperlink xmlns:r="http://schemas.openxmlformats.org/officeDocument/2006/relationships" ref="Q1789" r:id="rId2029"/>
    <hyperlink xmlns:r="http://schemas.openxmlformats.org/officeDocument/2006/relationships" ref="Q1790" r:id="rId2030"/>
    <hyperlink xmlns:r="http://schemas.openxmlformats.org/officeDocument/2006/relationships" ref="Q1791" r:id="rId2031"/>
    <hyperlink xmlns:r="http://schemas.openxmlformats.org/officeDocument/2006/relationships" ref="Q1792" r:id="rId2032"/>
    <hyperlink xmlns:r="http://schemas.openxmlformats.org/officeDocument/2006/relationships" ref="Q1793" r:id="rId2033"/>
    <hyperlink xmlns:r="http://schemas.openxmlformats.org/officeDocument/2006/relationships" ref="Q1794" r:id="rId2034"/>
    <hyperlink xmlns:r="http://schemas.openxmlformats.org/officeDocument/2006/relationships" ref="P1795" r:id="rId2035"/>
    <hyperlink xmlns:r="http://schemas.openxmlformats.org/officeDocument/2006/relationships" ref="Q1795" r:id="rId2036"/>
    <hyperlink xmlns:r="http://schemas.openxmlformats.org/officeDocument/2006/relationships" ref="Q1796" r:id="rId2037"/>
    <hyperlink xmlns:r="http://schemas.openxmlformats.org/officeDocument/2006/relationships" ref="Q1797" r:id="rId2038"/>
    <hyperlink xmlns:r="http://schemas.openxmlformats.org/officeDocument/2006/relationships" ref="Q1798" r:id="rId2039"/>
    <hyperlink xmlns:r="http://schemas.openxmlformats.org/officeDocument/2006/relationships" ref="Q1799" r:id="rId2040"/>
    <hyperlink xmlns:r="http://schemas.openxmlformats.org/officeDocument/2006/relationships" ref="Q1800" r:id="rId2041"/>
    <hyperlink xmlns:r="http://schemas.openxmlformats.org/officeDocument/2006/relationships" ref="Q1801" r:id="rId2042"/>
    <hyperlink xmlns:r="http://schemas.openxmlformats.org/officeDocument/2006/relationships" ref="Q1802" r:id="rId2043"/>
    <hyperlink xmlns:r="http://schemas.openxmlformats.org/officeDocument/2006/relationships" ref="P1803" r:id="rId2044"/>
    <hyperlink xmlns:r="http://schemas.openxmlformats.org/officeDocument/2006/relationships" ref="Q1803" r:id="rId2045"/>
    <hyperlink xmlns:r="http://schemas.openxmlformats.org/officeDocument/2006/relationships" ref="Q1804" r:id="rId2046"/>
    <hyperlink xmlns:r="http://schemas.openxmlformats.org/officeDocument/2006/relationships" ref="Q1805" r:id="rId2047"/>
    <hyperlink xmlns:r="http://schemas.openxmlformats.org/officeDocument/2006/relationships" ref="Q1806" r:id="rId2048"/>
    <hyperlink xmlns:r="http://schemas.openxmlformats.org/officeDocument/2006/relationships" ref="Q1807" r:id="rId2049"/>
    <hyperlink xmlns:r="http://schemas.openxmlformats.org/officeDocument/2006/relationships" ref="Q1808" r:id="rId2050"/>
    <hyperlink xmlns:r="http://schemas.openxmlformats.org/officeDocument/2006/relationships" ref="Q1809" r:id="rId2051"/>
    <hyperlink xmlns:r="http://schemas.openxmlformats.org/officeDocument/2006/relationships" ref="Q1810" r:id="rId2052"/>
    <hyperlink xmlns:r="http://schemas.openxmlformats.org/officeDocument/2006/relationships" ref="Q1811" r:id="rId2053"/>
    <hyperlink xmlns:r="http://schemas.openxmlformats.org/officeDocument/2006/relationships" ref="Q1812" r:id="rId2054"/>
    <hyperlink xmlns:r="http://schemas.openxmlformats.org/officeDocument/2006/relationships" ref="Q1813" r:id="rId2055"/>
    <hyperlink xmlns:r="http://schemas.openxmlformats.org/officeDocument/2006/relationships" ref="Q1814" r:id="rId2056"/>
    <hyperlink xmlns:r="http://schemas.openxmlformats.org/officeDocument/2006/relationships" ref="Q1815" r:id="rId2057"/>
    <hyperlink xmlns:r="http://schemas.openxmlformats.org/officeDocument/2006/relationships" ref="Q1816" r:id="rId2058"/>
    <hyperlink xmlns:r="http://schemas.openxmlformats.org/officeDocument/2006/relationships" ref="Q1817" r:id="rId2059"/>
    <hyperlink xmlns:r="http://schemas.openxmlformats.org/officeDocument/2006/relationships" ref="Q1818" r:id="rId2060"/>
    <hyperlink xmlns:r="http://schemas.openxmlformats.org/officeDocument/2006/relationships" ref="Q1819" r:id="rId2061"/>
    <hyperlink xmlns:r="http://schemas.openxmlformats.org/officeDocument/2006/relationships" ref="Q1820" r:id="rId2062"/>
    <hyperlink xmlns:r="http://schemas.openxmlformats.org/officeDocument/2006/relationships" ref="Q1821" r:id="rId2063"/>
    <hyperlink xmlns:r="http://schemas.openxmlformats.org/officeDocument/2006/relationships" ref="P1822" r:id="rId2064"/>
    <hyperlink xmlns:r="http://schemas.openxmlformats.org/officeDocument/2006/relationships" ref="Q1822" r:id="rId2065"/>
    <hyperlink xmlns:r="http://schemas.openxmlformats.org/officeDocument/2006/relationships" ref="Q1823" r:id="rId2066"/>
    <hyperlink xmlns:r="http://schemas.openxmlformats.org/officeDocument/2006/relationships" ref="Q1824" r:id="rId2067"/>
    <hyperlink xmlns:r="http://schemas.openxmlformats.org/officeDocument/2006/relationships" ref="Q1825" r:id="rId2068"/>
    <hyperlink xmlns:r="http://schemas.openxmlformats.org/officeDocument/2006/relationships" ref="P1826" r:id="rId2069"/>
    <hyperlink xmlns:r="http://schemas.openxmlformats.org/officeDocument/2006/relationships" ref="Q1826" r:id="rId2070"/>
    <hyperlink xmlns:r="http://schemas.openxmlformats.org/officeDocument/2006/relationships" ref="Q1827" r:id="rId2071"/>
    <hyperlink xmlns:r="http://schemas.openxmlformats.org/officeDocument/2006/relationships" ref="Q1828" r:id="rId2072"/>
    <hyperlink xmlns:r="http://schemas.openxmlformats.org/officeDocument/2006/relationships" ref="Q1829" r:id="rId2073"/>
    <hyperlink xmlns:r="http://schemas.openxmlformats.org/officeDocument/2006/relationships" ref="Q1830" r:id="rId2074"/>
    <hyperlink xmlns:r="http://schemas.openxmlformats.org/officeDocument/2006/relationships" ref="Q1831" r:id="rId2075"/>
    <hyperlink xmlns:r="http://schemas.openxmlformats.org/officeDocument/2006/relationships" ref="Q1832" r:id="rId2076"/>
    <hyperlink xmlns:r="http://schemas.openxmlformats.org/officeDocument/2006/relationships" ref="Q1833" r:id="rId2077"/>
    <hyperlink xmlns:r="http://schemas.openxmlformats.org/officeDocument/2006/relationships" ref="Q1834" r:id="rId2078"/>
    <hyperlink xmlns:r="http://schemas.openxmlformats.org/officeDocument/2006/relationships" ref="P1835" r:id="rId2079"/>
    <hyperlink xmlns:r="http://schemas.openxmlformats.org/officeDocument/2006/relationships" ref="Q1835" r:id="rId2080"/>
    <hyperlink xmlns:r="http://schemas.openxmlformats.org/officeDocument/2006/relationships" ref="P1836" r:id="rId2081"/>
    <hyperlink xmlns:r="http://schemas.openxmlformats.org/officeDocument/2006/relationships" ref="Q1836" r:id="rId2082"/>
    <hyperlink xmlns:r="http://schemas.openxmlformats.org/officeDocument/2006/relationships" ref="Q1837" r:id="rId2083"/>
    <hyperlink xmlns:r="http://schemas.openxmlformats.org/officeDocument/2006/relationships" ref="P1838" r:id="rId2084"/>
    <hyperlink xmlns:r="http://schemas.openxmlformats.org/officeDocument/2006/relationships" ref="Q1838" r:id="rId2085"/>
    <hyperlink xmlns:r="http://schemas.openxmlformats.org/officeDocument/2006/relationships" ref="P1839" r:id="rId2086"/>
    <hyperlink xmlns:r="http://schemas.openxmlformats.org/officeDocument/2006/relationships" ref="Q1839" r:id="rId2087"/>
    <hyperlink xmlns:r="http://schemas.openxmlformats.org/officeDocument/2006/relationships" ref="P1840" r:id="rId2088"/>
    <hyperlink xmlns:r="http://schemas.openxmlformats.org/officeDocument/2006/relationships" ref="Q1840" r:id="rId2089"/>
    <hyperlink xmlns:r="http://schemas.openxmlformats.org/officeDocument/2006/relationships" ref="Q1841" r:id="rId2090"/>
    <hyperlink xmlns:r="http://schemas.openxmlformats.org/officeDocument/2006/relationships" ref="Q1842" r:id="rId2091"/>
    <hyperlink xmlns:r="http://schemas.openxmlformats.org/officeDocument/2006/relationships" ref="Q1843" r:id="rId2092"/>
    <hyperlink xmlns:r="http://schemas.openxmlformats.org/officeDocument/2006/relationships" ref="P1844" r:id="rId2093"/>
    <hyperlink xmlns:r="http://schemas.openxmlformats.org/officeDocument/2006/relationships" ref="Q1844" r:id="rId2094"/>
    <hyperlink xmlns:r="http://schemas.openxmlformats.org/officeDocument/2006/relationships" ref="P1845" r:id="rId2095"/>
    <hyperlink xmlns:r="http://schemas.openxmlformats.org/officeDocument/2006/relationships" ref="Q1845" r:id="rId2096"/>
    <hyperlink xmlns:r="http://schemas.openxmlformats.org/officeDocument/2006/relationships" ref="Q1846" r:id="rId2097"/>
    <hyperlink xmlns:r="http://schemas.openxmlformats.org/officeDocument/2006/relationships" ref="Q1847" r:id="rId2098"/>
    <hyperlink xmlns:r="http://schemas.openxmlformats.org/officeDocument/2006/relationships" ref="Q1848" r:id="rId2099"/>
    <hyperlink xmlns:r="http://schemas.openxmlformats.org/officeDocument/2006/relationships" ref="Q1849" r:id="rId2100"/>
    <hyperlink xmlns:r="http://schemas.openxmlformats.org/officeDocument/2006/relationships" ref="Q1850" r:id="rId2101"/>
    <hyperlink xmlns:r="http://schemas.openxmlformats.org/officeDocument/2006/relationships" ref="Q1851" r:id="rId2102"/>
    <hyperlink xmlns:r="http://schemas.openxmlformats.org/officeDocument/2006/relationships" ref="Q1852" r:id="rId2103"/>
    <hyperlink xmlns:r="http://schemas.openxmlformats.org/officeDocument/2006/relationships" ref="Q1853" r:id="rId2104"/>
    <hyperlink xmlns:r="http://schemas.openxmlformats.org/officeDocument/2006/relationships" ref="Q1854" r:id="rId2105"/>
    <hyperlink xmlns:r="http://schemas.openxmlformats.org/officeDocument/2006/relationships" ref="P1855" r:id="rId2106"/>
    <hyperlink xmlns:r="http://schemas.openxmlformats.org/officeDocument/2006/relationships" ref="Q1855" r:id="rId2107"/>
    <hyperlink xmlns:r="http://schemas.openxmlformats.org/officeDocument/2006/relationships" ref="Q1856" r:id="rId2108"/>
    <hyperlink xmlns:r="http://schemas.openxmlformats.org/officeDocument/2006/relationships" ref="Q1857" r:id="rId2109"/>
    <hyperlink xmlns:r="http://schemas.openxmlformats.org/officeDocument/2006/relationships" ref="Q1858" r:id="rId2110"/>
    <hyperlink xmlns:r="http://schemas.openxmlformats.org/officeDocument/2006/relationships" ref="Q1859" r:id="rId2111"/>
    <hyperlink xmlns:r="http://schemas.openxmlformats.org/officeDocument/2006/relationships" ref="P1860" r:id="rId2112"/>
    <hyperlink xmlns:r="http://schemas.openxmlformats.org/officeDocument/2006/relationships" ref="Q1860" r:id="rId2113"/>
    <hyperlink xmlns:r="http://schemas.openxmlformats.org/officeDocument/2006/relationships" ref="Q1861" r:id="rId2114"/>
    <hyperlink xmlns:r="http://schemas.openxmlformats.org/officeDocument/2006/relationships" ref="Q1862" r:id="rId2115"/>
    <hyperlink xmlns:r="http://schemas.openxmlformats.org/officeDocument/2006/relationships" ref="Q1863" r:id="rId2116"/>
    <hyperlink xmlns:r="http://schemas.openxmlformats.org/officeDocument/2006/relationships" ref="Q1864" r:id="rId2117"/>
    <hyperlink xmlns:r="http://schemas.openxmlformats.org/officeDocument/2006/relationships" ref="Q1865" r:id="rId2118"/>
    <hyperlink xmlns:r="http://schemas.openxmlformats.org/officeDocument/2006/relationships" ref="Q1866" r:id="rId2119"/>
    <hyperlink xmlns:r="http://schemas.openxmlformats.org/officeDocument/2006/relationships" ref="Q1867" r:id="rId2120"/>
    <hyperlink xmlns:r="http://schemas.openxmlformats.org/officeDocument/2006/relationships" ref="Q1868" r:id="rId2121"/>
    <hyperlink xmlns:r="http://schemas.openxmlformats.org/officeDocument/2006/relationships" ref="Q1869" r:id="rId2122"/>
    <hyperlink xmlns:r="http://schemas.openxmlformats.org/officeDocument/2006/relationships" ref="P1870" r:id="rId2123"/>
    <hyperlink xmlns:r="http://schemas.openxmlformats.org/officeDocument/2006/relationships" ref="Q1870" r:id="rId2124"/>
    <hyperlink xmlns:r="http://schemas.openxmlformats.org/officeDocument/2006/relationships" ref="Q1871" r:id="rId2125"/>
    <hyperlink xmlns:r="http://schemas.openxmlformats.org/officeDocument/2006/relationships" ref="Q1872" r:id="rId2126"/>
    <hyperlink xmlns:r="http://schemas.openxmlformats.org/officeDocument/2006/relationships" ref="Q1873" r:id="rId2127"/>
    <hyperlink xmlns:r="http://schemas.openxmlformats.org/officeDocument/2006/relationships" ref="Q1874" r:id="rId2128"/>
    <hyperlink xmlns:r="http://schemas.openxmlformats.org/officeDocument/2006/relationships" ref="P1875" r:id="rId2129"/>
    <hyperlink xmlns:r="http://schemas.openxmlformats.org/officeDocument/2006/relationships" ref="Q1875" r:id="rId2130"/>
    <hyperlink xmlns:r="http://schemas.openxmlformats.org/officeDocument/2006/relationships" ref="P1876" r:id="rId2131"/>
    <hyperlink xmlns:r="http://schemas.openxmlformats.org/officeDocument/2006/relationships" ref="Q1876" r:id="rId2132"/>
    <hyperlink xmlns:r="http://schemas.openxmlformats.org/officeDocument/2006/relationships" ref="Q1877" r:id="rId2133"/>
    <hyperlink xmlns:r="http://schemas.openxmlformats.org/officeDocument/2006/relationships" ref="Q1878" r:id="rId2134"/>
    <hyperlink xmlns:r="http://schemas.openxmlformats.org/officeDocument/2006/relationships" ref="P1879" r:id="rId2135"/>
    <hyperlink xmlns:r="http://schemas.openxmlformats.org/officeDocument/2006/relationships" ref="Q1879" r:id="rId2136"/>
    <hyperlink xmlns:r="http://schemas.openxmlformats.org/officeDocument/2006/relationships" ref="Q1880" r:id="rId2137"/>
    <hyperlink xmlns:r="http://schemas.openxmlformats.org/officeDocument/2006/relationships" ref="P1881" r:id="rId2138"/>
    <hyperlink xmlns:r="http://schemas.openxmlformats.org/officeDocument/2006/relationships" ref="Q1881" r:id="rId2139"/>
    <hyperlink xmlns:r="http://schemas.openxmlformats.org/officeDocument/2006/relationships" ref="Q1882" r:id="rId2140"/>
    <hyperlink xmlns:r="http://schemas.openxmlformats.org/officeDocument/2006/relationships" ref="Q1883" r:id="rId2141"/>
    <hyperlink xmlns:r="http://schemas.openxmlformats.org/officeDocument/2006/relationships" ref="Q1884" r:id="rId2142"/>
    <hyperlink xmlns:r="http://schemas.openxmlformats.org/officeDocument/2006/relationships" ref="P1885" r:id="rId2143"/>
    <hyperlink xmlns:r="http://schemas.openxmlformats.org/officeDocument/2006/relationships" ref="Q1885" r:id="rId2144"/>
    <hyperlink xmlns:r="http://schemas.openxmlformats.org/officeDocument/2006/relationships" ref="Q1886" r:id="rId2145"/>
    <hyperlink xmlns:r="http://schemas.openxmlformats.org/officeDocument/2006/relationships" ref="Q1887" r:id="rId2146"/>
    <hyperlink xmlns:r="http://schemas.openxmlformats.org/officeDocument/2006/relationships" ref="Q1888" r:id="rId2147"/>
    <hyperlink xmlns:r="http://schemas.openxmlformats.org/officeDocument/2006/relationships" ref="Q1889" r:id="rId2148"/>
    <hyperlink xmlns:r="http://schemas.openxmlformats.org/officeDocument/2006/relationships" ref="Q1890" r:id="rId2149"/>
    <hyperlink xmlns:r="http://schemas.openxmlformats.org/officeDocument/2006/relationships" ref="Q1891" r:id="rId2150"/>
    <hyperlink xmlns:r="http://schemas.openxmlformats.org/officeDocument/2006/relationships" ref="Q1892" r:id="rId2151"/>
    <hyperlink xmlns:r="http://schemas.openxmlformats.org/officeDocument/2006/relationships" ref="Q1893" r:id="rId2152"/>
    <hyperlink xmlns:r="http://schemas.openxmlformats.org/officeDocument/2006/relationships" ref="Q1894" r:id="rId2153"/>
    <hyperlink xmlns:r="http://schemas.openxmlformats.org/officeDocument/2006/relationships" ref="Q1895" r:id="rId2154"/>
    <hyperlink xmlns:r="http://schemas.openxmlformats.org/officeDocument/2006/relationships" ref="Q1896" r:id="rId2155"/>
    <hyperlink xmlns:r="http://schemas.openxmlformats.org/officeDocument/2006/relationships" ref="P1897" r:id="rId2156"/>
    <hyperlink xmlns:r="http://schemas.openxmlformats.org/officeDocument/2006/relationships" ref="Q1897" r:id="rId2157"/>
    <hyperlink xmlns:r="http://schemas.openxmlformats.org/officeDocument/2006/relationships" ref="Q1898" r:id="rId2158"/>
    <hyperlink xmlns:r="http://schemas.openxmlformats.org/officeDocument/2006/relationships" ref="Q1899" r:id="rId2159"/>
    <hyperlink xmlns:r="http://schemas.openxmlformats.org/officeDocument/2006/relationships" ref="Q1900" r:id="rId2160"/>
    <hyperlink xmlns:r="http://schemas.openxmlformats.org/officeDocument/2006/relationships" ref="Q1901" r:id="rId2161"/>
    <hyperlink xmlns:r="http://schemas.openxmlformats.org/officeDocument/2006/relationships" ref="Q1902" r:id="rId2162"/>
    <hyperlink xmlns:r="http://schemas.openxmlformats.org/officeDocument/2006/relationships" ref="Q1903" r:id="rId2163"/>
    <hyperlink xmlns:r="http://schemas.openxmlformats.org/officeDocument/2006/relationships" ref="Q1904" r:id="rId2164"/>
    <hyperlink xmlns:r="http://schemas.openxmlformats.org/officeDocument/2006/relationships" ref="Q1905" r:id="rId2165"/>
    <hyperlink xmlns:r="http://schemas.openxmlformats.org/officeDocument/2006/relationships" ref="Q1906" r:id="rId2166"/>
    <hyperlink xmlns:r="http://schemas.openxmlformats.org/officeDocument/2006/relationships" ref="Q1907" r:id="rId2167"/>
    <hyperlink xmlns:r="http://schemas.openxmlformats.org/officeDocument/2006/relationships" ref="Q1908" r:id="rId2168"/>
    <hyperlink xmlns:r="http://schemas.openxmlformats.org/officeDocument/2006/relationships" ref="P1909" r:id="rId2169"/>
    <hyperlink xmlns:r="http://schemas.openxmlformats.org/officeDocument/2006/relationships" ref="Q1909" r:id="rId2170"/>
    <hyperlink xmlns:r="http://schemas.openxmlformats.org/officeDocument/2006/relationships" ref="Q1910" r:id="rId2171"/>
    <hyperlink xmlns:r="http://schemas.openxmlformats.org/officeDocument/2006/relationships" ref="P1911" r:id="rId2172"/>
    <hyperlink xmlns:r="http://schemas.openxmlformats.org/officeDocument/2006/relationships" ref="Q1911" r:id="rId2173"/>
    <hyperlink xmlns:r="http://schemas.openxmlformats.org/officeDocument/2006/relationships" ref="P1912" r:id="rId2174"/>
    <hyperlink xmlns:r="http://schemas.openxmlformats.org/officeDocument/2006/relationships" ref="Q1912" r:id="rId2175"/>
    <hyperlink xmlns:r="http://schemas.openxmlformats.org/officeDocument/2006/relationships" ref="Q1913" r:id="rId2176"/>
    <hyperlink xmlns:r="http://schemas.openxmlformats.org/officeDocument/2006/relationships" ref="Q1914" r:id="rId2177"/>
    <hyperlink xmlns:r="http://schemas.openxmlformats.org/officeDocument/2006/relationships" ref="Q1915" r:id="rId2178"/>
    <hyperlink xmlns:r="http://schemas.openxmlformats.org/officeDocument/2006/relationships" ref="Q1916" r:id="rId2179"/>
    <hyperlink xmlns:r="http://schemas.openxmlformats.org/officeDocument/2006/relationships" ref="Q1917" r:id="rId2180"/>
    <hyperlink xmlns:r="http://schemas.openxmlformats.org/officeDocument/2006/relationships" ref="Q1918" r:id="rId2181"/>
    <hyperlink xmlns:r="http://schemas.openxmlformats.org/officeDocument/2006/relationships" ref="Q1919" r:id="rId2182"/>
    <hyperlink xmlns:r="http://schemas.openxmlformats.org/officeDocument/2006/relationships" ref="Q1920" r:id="rId2183"/>
    <hyperlink xmlns:r="http://schemas.openxmlformats.org/officeDocument/2006/relationships" ref="P1921" r:id="rId2184"/>
    <hyperlink xmlns:r="http://schemas.openxmlformats.org/officeDocument/2006/relationships" ref="Q1921" r:id="rId2185"/>
    <hyperlink xmlns:r="http://schemas.openxmlformats.org/officeDocument/2006/relationships" ref="Q1922" r:id="rId2186"/>
    <hyperlink xmlns:r="http://schemas.openxmlformats.org/officeDocument/2006/relationships" ref="Q1923" r:id="rId2187"/>
    <hyperlink xmlns:r="http://schemas.openxmlformats.org/officeDocument/2006/relationships" ref="Q1924" r:id="rId2188"/>
    <hyperlink xmlns:r="http://schemas.openxmlformats.org/officeDocument/2006/relationships" ref="Q1925" r:id="rId2189"/>
    <hyperlink xmlns:r="http://schemas.openxmlformats.org/officeDocument/2006/relationships" ref="Q1926" r:id="rId2190"/>
    <hyperlink xmlns:r="http://schemas.openxmlformats.org/officeDocument/2006/relationships" ref="Q1927" r:id="rId2191"/>
    <hyperlink xmlns:r="http://schemas.openxmlformats.org/officeDocument/2006/relationships" ref="Q1928" r:id="rId2192"/>
    <hyperlink xmlns:r="http://schemas.openxmlformats.org/officeDocument/2006/relationships" ref="Q1929" r:id="rId2193"/>
    <hyperlink xmlns:r="http://schemas.openxmlformats.org/officeDocument/2006/relationships" ref="Q1930" r:id="rId2194"/>
    <hyperlink xmlns:r="http://schemas.openxmlformats.org/officeDocument/2006/relationships" ref="P1931" r:id="rId2195"/>
    <hyperlink xmlns:r="http://schemas.openxmlformats.org/officeDocument/2006/relationships" ref="Q1931" r:id="rId2196"/>
    <hyperlink xmlns:r="http://schemas.openxmlformats.org/officeDocument/2006/relationships" ref="Q1932" r:id="rId2197"/>
    <hyperlink xmlns:r="http://schemas.openxmlformats.org/officeDocument/2006/relationships" ref="Q1933" r:id="rId2198"/>
    <hyperlink xmlns:r="http://schemas.openxmlformats.org/officeDocument/2006/relationships" ref="Q1934" r:id="rId2199"/>
    <hyperlink xmlns:r="http://schemas.openxmlformats.org/officeDocument/2006/relationships" ref="Q1935" r:id="rId2200"/>
    <hyperlink xmlns:r="http://schemas.openxmlformats.org/officeDocument/2006/relationships" ref="Q1936" r:id="rId2201"/>
    <hyperlink xmlns:r="http://schemas.openxmlformats.org/officeDocument/2006/relationships" ref="Q1937" r:id="rId2202"/>
    <hyperlink xmlns:r="http://schemas.openxmlformats.org/officeDocument/2006/relationships" ref="Q1938" r:id="rId2203"/>
    <hyperlink xmlns:r="http://schemas.openxmlformats.org/officeDocument/2006/relationships" ref="Q1939" r:id="rId2204"/>
    <hyperlink xmlns:r="http://schemas.openxmlformats.org/officeDocument/2006/relationships" ref="Q1940" r:id="rId2205"/>
    <hyperlink xmlns:r="http://schemas.openxmlformats.org/officeDocument/2006/relationships" ref="Q1941" r:id="rId2206"/>
    <hyperlink xmlns:r="http://schemas.openxmlformats.org/officeDocument/2006/relationships" ref="Q1942" r:id="rId2207"/>
    <hyperlink xmlns:r="http://schemas.openxmlformats.org/officeDocument/2006/relationships" ref="Q1943" r:id="rId2208"/>
    <hyperlink xmlns:r="http://schemas.openxmlformats.org/officeDocument/2006/relationships" ref="Q1944" r:id="rId2209"/>
    <hyperlink xmlns:r="http://schemas.openxmlformats.org/officeDocument/2006/relationships" ref="Q1945" r:id="rId2210"/>
    <hyperlink xmlns:r="http://schemas.openxmlformats.org/officeDocument/2006/relationships" ref="P1946" r:id="rId2211"/>
    <hyperlink xmlns:r="http://schemas.openxmlformats.org/officeDocument/2006/relationships" ref="Q1946" r:id="rId2212"/>
    <hyperlink xmlns:r="http://schemas.openxmlformats.org/officeDocument/2006/relationships" ref="P1947" r:id="rId2213"/>
    <hyperlink xmlns:r="http://schemas.openxmlformats.org/officeDocument/2006/relationships" ref="Q1947" r:id="rId2214"/>
    <hyperlink xmlns:r="http://schemas.openxmlformats.org/officeDocument/2006/relationships" ref="Q1948" r:id="rId2215"/>
    <hyperlink xmlns:r="http://schemas.openxmlformats.org/officeDocument/2006/relationships" ref="Q1949" r:id="rId2216"/>
    <hyperlink xmlns:r="http://schemas.openxmlformats.org/officeDocument/2006/relationships" ref="Q1950" r:id="rId2217"/>
    <hyperlink xmlns:r="http://schemas.openxmlformats.org/officeDocument/2006/relationships" ref="Q1951" r:id="rId2218"/>
    <hyperlink xmlns:r="http://schemas.openxmlformats.org/officeDocument/2006/relationships" ref="P1952" r:id="rId2219"/>
    <hyperlink xmlns:r="http://schemas.openxmlformats.org/officeDocument/2006/relationships" ref="Q1952" r:id="rId2220"/>
    <hyperlink xmlns:r="http://schemas.openxmlformats.org/officeDocument/2006/relationships" ref="Q1953" r:id="rId2221"/>
    <hyperlink xmlns:r="http://schemas.openxmlformats.org/officeDocument/2006/relationships" ref="P1954" r:id="rId2222"/>
    <hyperlink xmlns:r="http://schemas.openxmlformats.org/officeDocument/2006/relationships" ref="Q1954" r:id="rId2223"/>
    <hyperlink xmlns:r="http://schemas.openxmlformats.org/officeDocument/2006/relationships" ref="Q1955" r:id="rId2224"/>
    <hyperlink xmlns:r="http://schemas.openxmlformats.org/officeDocument/2006/relationships" ref="Q1956" r:id="rId2225"/>
    <hyperlink xmlns:r="http://schemas.openxmlformats.org/officeDocument/2006/relationships" ref="P1957" r:id="rId2226"/>
    <hyperlink xmlns:r="http://schemas.openxmlformats.org/officeDocument/2006/relationships" ref="Q1957" r:id="rId2227"/>
    <hyperlink xmlns:r="http://schemas.openxmlformats.org/officeDocument/2006/relationships" ref="Q1958" r:id="rId2228"/>
    <hyperlink xmlns:r="http://schemas.openxmlformats.org/officeDocument/2006/relationships" ref="Q1959" r:id="rId2229"/>
    <hyperlink xmlns:r="http://schemas.openxmlformats.org/officeDocument/2006/relationships" ref="P1960" r:id="rId2230"/>
    <hyperlink xmlns:r="http://schemas.openxmlformats.org/officeDocument/2006/relationships" ref="Q1960" r:id="rId2231"/>
    <hyperlink xmlns:r="http://schemas.openxmlformats.org/officeDocument/2006/relationships" ref="Q1961" r:id="rId2232"/>
    <hyperlink xmlns:r="http://schemas.openxmlformats.org/officeDocument/2006/relationships" ref="Q1962" r:id="rId2233"/>
    <hyperlink xmlns:r="http://schemas.openxmlformats.org/officeDocument/2006/relationships" ref="P1963" r:id="rId2234"/>
    <hyperlink xmlns:r="http://schemas.openxmlformats.org/officeDocument/2006/relationships" ref="Q1963" r:id="rId2235"/>
    <hyperlink xmlns:r="http://schemas.openxmlformats.org/officeDocument/2006/relationships" ref="Q1964" r:id="rId2236"/>
    <hyperlink xmlns:r="http://schemas.openxmlformats.org/officeDocument/2006/relationships" ref="Q1965" r:id="rId2237"/>
    <hyperlink xmlns:r="http://schemas.openxmlformats.org/officeDocument/2006/relationships" ref="Q1966" r:id="rId2238"/>
    <hyperlink xmlns:r="http://schemas.openxmlformats.org/officeDocument/2006/relationships" ref="Q1967" r:id="rId2239"/>
    <hyperlink xmlns:r="http://schemas.openxmlformats.org/officeDocument/2006/relationships" ref="Q1968" r:id="rId2240"/>
    <hyperlink xmlns:r="http://schemas.openxmlformats.org/officeDocument/2006/relationships" ref="Q1969" r:id="rId2241"/>
    <hyperlink xmlns:r="http://schemas.openxmlformats.org/officeDocument/2006/relationships" ref="P1970" r:id="rId2242"/>
    <hyperlink xmlns:r="http://schemas.openxmlformats.org/officeDocument/2006/relationships" ref="Q1970" r:id="rId2243"/>
    <hyperlink xmlns:r="http://schemas.openxmlformats.org/officeDocument/2006/relationships" ref="Q1971" r:id="rId2244"/>
    <hyperlink xmlns:r="http://schemas.openxmlformats.org/officeDocument/2006/relationships" ref="Q1972" r:id="rId2245"/>
    <hyperlink xmlns:r="http://schemas.openxmlformats.org/officeDocument/2006/relationships" ref="Q1973" r:id="rId2246"/>
    <hyperlink xmlns:r="http://schemas.openxmlformats.org/officeDocument/2006/relationships" ref="Q1974" r:id="rId2247"/>
    <hyperlink xmlns:r="http://schemas.openxmlformats.org/officeDocument/2006/relationships" ref="Q1975" r:id="rId2248"/>
    <hyperlink xmlns:r="http://schemas.openxmlformats.org/officeDocument/2006/relationships" ref="Q1976" r:id="rId2249"/>
    <hyperlink xmlns:r="http://schemas.openxmlformats.org/officeDocument/2006/relationships" ref="Q1977" r:id="rId2250"/>
    <hyperlink xmlns:r="http://schemas.openxmlformats.org/officeDocument/2006/relationships" ref="Q1978" r:id="rId2251"/>
    <hyperlink xmlns:r="http://schemas.openxmlformats.org/officeDocument/2006/relationships" ref="Q1979" r:id="rId2252"/>
    <hyperlink xmlns:r="http://schemas.openxmlformats.org/officeDocument/2006/relationships" ref="Q1980" r:id="rId2253"/>
    <hyperlink xmlns:r="http://schemas.openxmlformats.org/officeDocument/2006/relationships" ref="Q1981" r:id="rId2254"/>
    <hyperlink xmlns:r="http://schemas.openxmlformats.org/officeDocument/2006/relationships" ref="Q1982" r:id="rId2255"/>
    <hyperlink xmlns:r="http://schemas.openxmlformats.org/officeDocument/2006/relationships" ref="Q1983" r:id="rId2256"/>
    <hyperlink xmlns:r="http://schemas.openxmlformats.org/officeDocument/2006/relationships" ref="P1984" r:id="rId2257"/>
    <hyperlink xmlns:r="http://schemas.openxmlformats.org/officeDocument/2006/relationships" ref="Q1984" r:id="rId2258"/>
    <hyperlink xmlns:r="http://schemas.openxmlformats.org/officeDocument/2006/relationships" ref="Q1985" r:id="rId2259"/>
    <hyperlink xmlns:r="http://schemas.openxmlformats.org/officeDocument/2006/relationships" ref="P1986" r:id="rId2260"/>
    <hyperlink xmlns:r="http://schemas.openxmlformats.org/officeDocument/2006/relationships" ref="Q1986" r:id="rId2261"/>
    <hyperlink xmlns:r="http://schemas.openxmlformats.org/officeDocument/2006/relationships" ref="Q1987" r:id="rId2262"/>
    <hyperlink xmlns:r="http://schemas.openxmlformats.org/officeDocument/2006/relationships" ref="Q1988" r:id="rId2263"/>
    <hyperlink xmlns:r="http://schemas.openxmlformats.org/officeDocument/2006/relationships" ref="Q1989" r:id="rId2264"/>
    <hyperlink xmlns:r="http://schemas.openxmlformats.org/officeDocument/2006/relationships" ref="P1990" r:id="rId2265"/>
    <hyperlink xmlns:r="http://schemas.openxmlformats.org/officeDocument/2006/relationships" ref="Q1990" r:id="rId2266"/>
    <hyperlink xmlns:r="http://schemas.openxmlformats.org/officeDocument/2006/relationships" ref="Q1991" r:id="rId2267"/>
    <hyperlink xmlns:r="http://schemas.openxmlformats.org/officeDocument/2006/relationships" ref="Q1992" r:id="rId2268"/>
    <hyperlink xmlns:r="http://schemas.openxmlformats.org/officeDocument/2006/relationships" ref="Q1993" r:id="rId2269"/>
    <hyperlink xmlns:r="http://schemas.openxmlformats.org/officeDocument/2006/relationships" ref="Q1994" r:id="rId2270"/>
    <hyperlink xmlns:r="http://schemas.openxmlformats.org/officeDocument/2006/relationships" ref="Q1995" r:id="rId2271"/>
    <hyperlink xmlns:r="http://schemas.openxmlformats.org/officeDocument/2006/relationships" ref="Q1996" r:id="rId2272"/>
    <hyperlink xmlns:r="http://schemas.openxmlformats.org/officeDocument/2006/relationships" ref="Q1997" r:id="rId2273"/>
    <hyperlink xmlns:r="http://schemas.openxmlformats.org/officeDocument/2006/relationships" ref="Q1998" r:id="rId2274"/>
    <hyperlink xmlns:r="http://schemas.openxmlformats.org/officeDocument/2006/relationships" ref="Q1999" r:id="rId2275"/>
    <hyperlink xmlns:r="http://schemas.openxmlformats.org/officeDocument/2006/relationships" ref="Q2000" r:id="rId2276"/>
    <hyperlink xmlns:r="http://schemas.openxmlformats.org/officeDocument/2006/relationships" ref="Q2001" r:id="rId2277"/>
    <hyperlink xmlns:r="http://schemas.openxmlformats.org/officeDocument/2006/relationships" ref="Q2002" r:id="rId2278"/>
    <hyperlink xmlns:r="http://schemas.openxmlformats.org/officeDocument/2006/relationships" ref="Q2003" r:id="rId2279"/>
    <hyperlink xmlns:r="http://schemas.openxmlformats.org/officeDocument/2006/relationships" ref="Q2004" r:id="rId2280"/>
    <hyperlink xmlns:r="http://schemas.openxmlformats.org/officeDocument/2006/relationships" ref="Q2005" r:id="rId2281"/>
    <hyperlink xmlns:r="http://schemas.openxmlformats.org/officeDocument/2006/relationships" ref="P2006" r:id="rId2282"/>
    <hyperlink xmlns:r="http://schemas.openxmlformats.org/officeDocument/2006/relationships" ref="Q2006" r:id="rId2283"/>
    <hyperlink xmlns:r="http://schemas.openxmlformats.org/officeDocument/2006/relationships" ref="Q2007" r:id="rId2284"/>
    <hyperlink xmlns:r="http://schemas.openxmlformats.org/officeDocument/2006/relationships" ref="Q2008" r:id="rId2285"/>
    <hyperlink xmlns:r="http://schemas.openxmlformats.org/officeDocument/2006/relationships" ref="Q2009" r:id="rId2286"/>
    <hyperlink xmlns:r="http://schemas.openxmlformats.org/officeDocument/2006/relationships" ref="Q2010" r:id="rId2287"/>
    <hyperlink xmlns:r="http://schemas.openxmlformats.org/officeDocument/2006/relationships" ref="Q2011" r:id="rId2288"/>
    <hyperlink xmlns:r="http://schemas.openxmlformats.org/officeDocument/2006/relationships" ref="Q2012" r:id="rId2289"/>
    <hyperlink xmlns:r="http://schemas.openxmlformats.org/officeDocument/2006/relationships" ref="P2013" r:id="rId2290"/>
    <hyperlink xmlns:r="http://schemas.openxmlformats.org/officeDocument/2006/relationships" ref="Q2013" r:id="rId2291"/>
    <hyperlink xmlns:r="http://schemas.openxmlformats.org/officeDocument/2006/relationships" ref="Q2014" r:id="rId2292"/>
    <hyperlink xmlns:r="http://schemas.openxmlformats.org/officeDocument/2006/relationships" ref="Q2015" r:id="rId2293"/>
    <hyperlink xmlns:r="http://schemas.openxmlformats.org/officeDocument/2006/relationships" ref="Q2016" r:id="rId2294"/>
    <hyperlink xmlns:r="http://schemas.openxmlformats.org/officeDocument/2006/relationships" ref="Q2017" r:id="rId2295"/>
    <hyperlink xmlns:r="http://schemas.openxmlformats.org/officeDocument/2006/relationships" ref="Q2018" r:id="rId2296"/>
    <hyperlink xmlns:r="http://schemas.openxmlformats.org/officeDocument/2006/relationships" ref="Q2019" r:id="rId2297"/>
    <hyperlink xmlns:r="http://schemas.openxmlformats.org/officeDocument/2006/relationships" ref="Q2020" r:id="rId2298"/>
    <hyperlink xmlns:r="http://schemas.openxmlformats.org/officeDocument/2006/relationships" ref="Q2021" r:id="rId2299"/>
    <hyperlink xmlns:r="http://schemas.openxmlformats.org/officeDocument/2006/relationships" ref="Q2022" r:id="rId2300"/>
    <hyperlink xmlns:r="http://schemas.openxmlformats.org/officeDocument/2006/relationships" ref="Q2023" r:id="rId2301"/>
    <hyperlink xmlns:r="http://schemas.openxmlformats.org/officeDocument/2006/relationships" ref="Q2024" r:id="rId2302"/>
    <hyperlink xmlns:r="http://schemas.openxmlformats.org/officeDocument/2006/relationships" ref="Q2025" r:id="rId2303"/>
    <hyperlink xmlns:r="http://schemas.openxmlformats.org/officeDocument/2006/relationships" ref="Q2026" r:id="rId2304"/>
    <hyperlink xmlns:r="http://schemas.openxmlformats.org/officeDocument/2006/relationships" ref="Q2027" r:id="rId2305"/>
    <hyperlink xmlns:r="http://schemas.openxmlformats.org/officeDocument/2006/relationships" ref="Q2028" r:id="rId2306"/>
    <hyperlink xmlns:r="http://schemas.openxmlformats.org/officeDocument/2006/relationships" ref="Q2029" r:id="rId2307"/>
    <hyperlink xmlns:r="http://schemas.openxmlformats.org/officeDocument/2006/relationships" ref="Q2030" r:id="rId2308"/>
    <hyperlink xmlns:r="http://schemas.openxmlformats.org/officeDocument/2006/relationships" ref="P2031" r:id="rId2309"/>
    <hyperlink xmlns:r="http://schemas.openxmlformats.org/officeDocument/2006/relationships" ref="Q2031" r:id="rId2310"/>
    <hyperlink xmlns:r="http://schemas.openxmlformats.org/officeDocument/2006/relationships" ref="P2032" r:id="rId2311"/>
    <hyperlink xmlns:r="http://schemas.openxmlformats.org/officeDocument/2006/relationships" ref="Q2032" r:id="rId2312"/>
    <hyperlink xmlns:r="http://schemas.openxmlformats.org/officeDocument/2006/relationships" ref="Q2033" r:id="rId2313"/>
    <hyperlink xmlns:r="http://schemas.openxmlformats.org/officeDocument/2006/relationships" ref="P2034" r:id="rId2314"/>
    <hyperlink xmlns:r="http://schemas.openxmlformats.org/officeDocument/2006/relationships" ref="Q2034" r:id="rId2315"/>
    <hyperlink xmlns:r="http://schemas.openxmlformats.org/officeDocument/2006/relationships" ref="Q2035" r:id="rId2316"/>
    <hyperlink xmlns:r="http://schemas.openxmlformats.org/officeDocument/2006/relationships" ref="Q2036" r:id="rId2317"/>
    <hyperlink xmlns:r="http://schemas.openxmlformats.org/officeDocument/2006/relationships" ref="Q2037" r:id="rId2318"/>
    <hyperlink xmlns:r="http://schemas.openxmlformats.org/officeDocument/2006/relationships" ref="P2038" r:id="rId2319"/>
    <hyperlink xmlns:r="http://schemas.openxmlformats.org/officeDocument/2006/relationships" ref="Q2038" r:id="rId2320"/>
    <hyperlink xmlns:r="http://schemas.openxmlformats.org/officeDocument/2006/relationships" ref="P2039" r:id="rId2321"/>
    <hyperlink xmlns:r="http://schemas.openxmlformats.org/officeDocument/2006/relationships" ref="Q2039" r:id="rId2322"/>
    <hyperlink xmlns:r="http://schemas.openxmlformats.org/officeDocument/2006/relationships" ref="Q2040" r:id="rId2323"/>
    <hyperlink xmlns:r="http://schemas.openxmlformats.org/officeDocument/2006/relationships" ref="Q2041" r:id="rId2324"/>
    <hyperlink xmlns:r="http://schemas.openxmlformats.org/officeDocument/2006/relationships" ref="Q2042" r:id="rId2325"/>
    <hyperlink xmlns:r="http://schemas.openxmlformats.org/officeDocument/2006/relationships" ref="Q2043" r:id="rId2326"/>
    <hyperlink xmlns:r="http://schemas.openxmlformats.org/officeDocument/2006/relationships" ref="Q2044" r:id="rId2327"/>
    <hyperlink xmlns:r="http://schemas.openxmlformats.org/officeDocument/2006/relationships" ref="P2045" r:id="rId2328"/>
    <hyperlink xmlns:r="http://schemas.openxmlformats.org/officeDocument/2006/relationships" ref="Q2045" r:id="rId2329"/>
    <hyperlink xmlns:r="http://schemas.openxmlformats.org/officeDocument/2006/relationships" ref="Q2046" r:id="rId2330"/>
    <hyperlink xmlns:r="http://schemas.openxmlformats.org/officeDocument/2006/relationships" ref="Q2047" r:id="rId2331"/>
    <hyperlink xmlns:r="http://schemas.openxmlformats.org/officeDocument/2006/relationships" ref="Q2048" r:id="rId2332"/>
    <hyperlink xmlns:r="http://schemas.openxmlformats.org/officeDocument/2006/relationships" ref="Q2049" r:id="rId2333"/>
    <hyperlink xmlns:r="http://schemas.openxmlformats.org/officeDocument/2006/relationships" ref="P2050" r:id="rId2334"/>
    <hyperlink xmlns:r="http://schemas.openxmlformats.org/officeDocument/2006/relationships" ref="Q2050" r:id="rId2335"/>
    <hyperlink xmlns:r="http://schemas.openxmlformats.org/officeDocument/2006/relationships" ref="Q2051" r:id="rId2336"/>
    <hyperlink xmlns:r="http://schemas.openxmlformats.org/officeDocument/2006/relationships" ref="P2052" r:id="rId2337"/>
    <hyperlink xmlns:r="http://schemas.openxmlformats.org/officeDocument/2006/relationships" ref="Q2052" r:id="rId2338"/>
    <hyperlink xmlns:r="http://schemas.openxmlformats.org/officeDocument/2006/relationships" ref="P2053" r:id="rId2339"/>
    <hyperlink xmlns:r="http://schemas.openxmlformats.org/officeDocument/2006/relationships" ref="Q2053" r:id="rId2340"/>
    <hyperlink xmlns:r="http://schemas.openxmlformats.org/officeDocument/2006/relationships" ref="Q2054" r:id="rId2341"/>
    <hyperlink xmlns:r="http://schemas.openxmlformats.org/officeDocument/2006/relationships" ref="Q2055" r:id="rId2342"/>
    <hyperlink xmlns:r="http://schemas.openxmlformats.org/officeDocument/2006/relationships" ref="P2056" r:id="rId2343"/>
    <hyperlink xmlns:r="http://schemas.openxmlformats.org/officeDocument/2006/relationships" ref="Q2056" r:id="rId2344"/>
    <hyperlink xmlns:r="http://schemas.openxmlformats.org/officeDocument/2006/relationships" ref="Q2057" r:id="rId2345"/>
    <hyperlink xmlns:r="http://schemas.openxmlformats.org/officeDocument/2006/relationships" ref="Q2058" r:id="rId2346"/>
    <hyperlink xmlns:r="http://schemas.openxmlformats.org/officeDocument/2006/relationships" ref="Q2059" r:id="rId2347"/>
    <hyperlink xmlns:r="http://schemas.openxmlformats.org/officeDocument/2006/relationships" ref="P2060" r:id="rId2348"/>
    <hyperlink xmlns:r="http://schemas.openxmlformats.org/officeDocument/2006/relationships" ref="Q2060" r:id="rId2349"/>
    <hyperlink xmlns:r="http://schemas.openxmlformats.org/officeDocument/2006/relationships" ref="Q2061" r:id="rId2350"/>
    <hyperlink xmlns:r="http://schemas.openxmlformats.org/officeDocument/2006/relationships" ref="Q2062" r:id="rId2351"/>
    <hyperlink xmlns:r="http://schemas.openxmlformats.org/officeDocument/2006/relationships" ref="Q2063" r:id="rId2352"/>
    <hyperlink xmlns:r="http://schemas.openxmlformats.org/officeDocument/2006/relationships" ref="P2064" r:id="rId2353"/>
    <hyperlink xmlns:r="http://schemas.openxmlformats.org/officeDocument/2006/relationships" ref="Q2064" r:id="rId2354"/>
    <hyperlink xmlns:r="http://schemas.openxmlformats.org/officeDocument/2006/relationships" ref="Q2065" r:id="rId2355"/>
    <hyperlink xmlns:r="http://schemas.openxmlformats.org/officeDocument/2006/relationships" ref="Q2066" r:id="rId2356"/>
    <hyperlink xmlns:r="http://schemas.openxmlformats.org/officeDocument/2006/relationships" ref="Q2067" r:id="rId2357"/>
    <hyperlink xmlns:r="http://schemas.openxmlformats.org/officeDocument/2006/relationships" ref="Q2068" r:id="rId2358"/>
    <hyperlink xmlns:r="http://schemas.openxmlformats.org/officeDocument/2006/relationships" ref="P2069" r:id="rId2359"/>
    <hyperlink xmlns:r="http://schemas.openxmlformats.org/officeDocument/2006/relationships" ref="Q2069" r:id="rId2360"/>
    <hyperlink xmlns:r="http://schemas.openxmlformats.org/officeDocument/2006/relationships" ref="P2070" r:id="rId2361"/>
    <hyperlink xmlns:r="http://schemas.openxmlformats.org/officeDocument/2006/relationships" ref="Q2070" r:id="rId2362"/>
    <hyperlink xmlns:r="http://schemas.openxmlformats.org/officeDocument/2006/relationships" ref="Q2071" r:id="rId2363"/>
    <hyperlink xmlns:r="http://schemas.openxmlformats.org/officeDocument/2006/relationships" ref="Q2072" r:id="rId2364"/>
    <hyperlink xmlns:r="http://schemas.openxmlformats.org/officeDocument/2006/relationships" ref="Q2073" r:id="rId2365"/>
    <hyperlink xmlns:r="http://schemas.openxmlformats.org/officeDocument/2006/relationships" ref="Q2074" r:id="rId2366"/>
    <hyperlink xmlns:r="http://schemas.openxmlformats.org/officeDocument/2006/relationships" ref="Q2075" r:id="rId2367"/>
    <hyperlink xmlns:r="http://schemas.openxmlformats.org/officeDocument/2006/relationships" ref="Q2076" r:id="rId2368"/>
    <hyperlink xmlns:r="http://schemas.openxmlformats.org/officeDocument/2006/relationships" ref="Q2077" r:id="rId2369"/>
    <hyperlink xmlns:r="http://schemas.openxmlformats.org/officeDocument/2006/relationships" ref="Q2078" r:id="rId2370"/>
    <hyperlink xmlns:r="http://schemas.openxmlformats.org/officeDocument/2006/relationships" ref="Q2079" r:id="rId2371"/>
    <hyperlink xmlns:r="http://schemas.openxmlformats.org/officeDocument/2006/relationships" ref="Q2080" r:id="rId2372"/>
    <hyperlink xmlns:r="http://schemas.openxmlformats.org/officeDocument/2006/relationships" ref="Q2081" r:id="rId2373"/>
    <hyperlink xmlns:r="http://schemas.openxmlformats.org/officeDocument/2006/relationships" ref="Q2082" r:id="rId2374"/>
    <hyperlink xmlns:r="http://schemas.openxmlformats.org/officeDocument/2006/relationships" ref="Q2083" r:id="rId2375"/>
    <hyperlink xmlns:r="http://schemas.openxmlformats.org/officeDocument/2006/relationships" ref="Q2084" r:id="rId2376"/>
    <hyperlink xmlns:r="http://schemas.openxmlformats.org/officeDocument/2006/relationships" ref="Q2085" r:id="rId2377"/>
    <hyperlink xmlns:r="http://schemas.openxmlformats.org/officeDocument/2006/relationships" ref="Q2086" r:id="rId2378"/>
    <hyperlink xmlns:r="http://schemas.openxmlformats.org/officeDocument/2006/relationships" ref="Q2087" r:id="rId2379"/>
    <hyperlink xmlns:r="http://schemas.openxmlformats.org/officeDocument/2006/relationships" ref="Q2088" r:id="rId2380"/>
    <hyperlink xmlns:r="http://schemas.openxmlformats.org/officeDocument/2006/relationships" ref="Q2089" r:id="rId2381"/>
    <hyperlink xmlns:r="http://schemas.openxmlformats.org/officeDocument/2006/relationships" ref="Q2090" r:id="rId2382"/>
    <hyperlink xmlns:r="http://schemas.openxmlformats.org/officeDocument/2006/relationships" ref="Q2091" r:id="rId2383"/>
    <hyperlink xmlns:r="http://schemas.openxmlformats.org/officeDocument/2006/relationships" ref="Q2092" r:id="rId2384"/>
    <hyperlink xmlns:r="http://schemas.openxmlformats.org/officeDocument/2006/relationships" ref="Q2093" r:id="rId2385"/>
    <hyperlink xmlns:r="http://schemas.openxmlformats.org/officeDocument/2006/relationships" ref="Q2094" r:id="rId2386"/>
    <hyperlink xmlns:r="http://schemas.openxmlformats.org/officeDocument/2006/relationships" ref="P2095" r:id="rId2387"/>
    <hyperlink xmlns:r="http://schemas.openxmlformats.org/officeDocument/2006/relationships" ref="Q2095" r:id="rId2388"/>
    <hyperlink xmlns:r="http://schemas.openxmlformats.org/officeDocument/2006/relationships" ref="Q2096" r:id="rId2389"/>
    <hyperlink xmlns:r="http://schemas.openxmlformats.org/officeDocument/2006/relationships" ref="Q2097" r:id="rId2390"/>
    <hyperlink xmlns:r="http://schemas.openxmlformats.org/officeDocument/2006/relationships" ref="Q2098" r:id="rId2391"/>
    <hyperlink xmlns:r="http://schemas.openxmlformats.org/officeDocument/2006/relationships" ref="P2099" r:id="rId2392"/>
    <hyperlink xmlns:r="http://schemas.openxmlformats.org/officeDocument/2006/relationships" ref="Q2099" r:id="rId2393"/>
    <hyperlink xmlns:r="http://schemas.openxmlformats.org/officeDocument/2006/relationships" ref="Q2100" r:id="rId2394"/>
    <hyperlink xmlns:r="http://schemas.openxmlformats.org/officeDocument/2006/relationships" ref="Q2101" r:id="rId2395"/>
    <hyperlink xmlns:r="http://schemas.openxmlformats.org/officeDocument/2006/relationships" ref="Q2102" r:id="rId2396"/>
    <hyperlink xmlns:r="http://schemas.openxmlformats.org/officeDocument/2006/relationships" ref="Q2103" r:id="rId2397"/>
    <hyperlink xmlns:r="http://schemas.openxmlformats.org/officeDocument/2006/relationships" ref="Q2104" r:id="rId2398"/>
    <hyperlink xmlns:r="http://schemas.openxmlformats.org/officeDocument/2006/relationships" ref="P2105" r:id="rId2399"/>
    <hyperlink xmlns:r="http://schemas.openxmlformats.org/officeDocument/2006/relationships" ref="Q2105" r:id="rId2400"/>
    <hyperlink xmlns:r="http://schemas.openxmlformats.org/officeDocument/2006/relationships" ref="Q2106" r:id="rId2401"/>
    <hyperlink xmlns:r="http://schemas.openxmlformats.org/officeDocument/2006/relationships" ref="Q2107" r:id="rId2402"/>
    <hyperlink xmlns:r="http://schemas.openxmlformats.org/officeDocument/2006/relationships" ref="Q2108" r:id="rId2403"/>
    <hyperlink xmlns:r="http://schemas.openxmlformats.org/officeDocument/2006/relationships" ref="Q2109" r:id="rId2404"/>
    <hyperlink xmlns:r="http://schemas.openxmlformats.org/officeDocument/2006/relationships" ref="P2110" r:id="rId2405"/>
    <hyperlink xmlns:r="http://schemas.openxmlformats.org/officeDocument/2006/relationships" ref="Q2110" r:id="rId2406"/>
    <hyperlink xmlns:r="http://schemas.openxmlformats.org/officeDocument/2006/relationships" ref="Q2111" r:id="rId2407"/>
    <hyperlink xmlns:r="http://schemas.openxmlformats.org/officeDocument/2006/relationships" ref="P2112" r:id="rId2408"/>
    <hyperlink xmlns:r="http://schemas.openxmlformats.org/officeDocument/2006/relationships" ref="Q2112" r:id="rId2409"/>
    <hyperlink xmlns:r="http://schemas.openxmlformats.org/officeDocument/2006/relationships" ref="Q2113" r:id="rId2410"/>
    <hyperlink xmlns:r="http://schemas.openxmlformats.org/officeDocument/2006/relationships" ref="Q2114" r:id="rId2411"/>
    <hyperlink xmlns:r="http://schemas.openxmlformats.org/officeDocument/2006/relationships" ref="Q2115" r:id="rId2412"/>
    <hyperlink xmlns:r="http://schemas.openxmlformats.org/officeDocument/2006/relationships" ref="Q2116" r:id="rId2413"/>
    <hyperlink xmlns:r="http://schemas.openxmlformats.org/officeDocument/2006/relationships" ref="Q2117" r:id="rId2414"/>
    <hyperlink xmlns:r="http://schemas.openxmlformats.org/officeDocument/2006/relationships" ref="P2118" r:id="rId2415"/>
    <hyperlink xmlns:r="http://schemas.openxmlformats.org/officeDocument/2006/relationships" ref="Q2118" r:id="rId2416"/>
    <hyperlink xmlns:r="http://schemas.openxmlformats.org/officeDocument/2006/relationships" ref="Q2119" r:id="rId2417"/>
    <hyperlink xmlns:r="http://schemas.openxmlformats.org/officeDocument/2006/relationships" ref="P2120" r:id="rId2418"/>
    <hyperlink xmlns:r="http://schemas.openxmlformats.org/officeDocument/2006/relationships" ref="Q2120" r:id="rId2419"/>
    <hyperlink xmlns:r="http://schemas.openxmlformats.org/officeDocument/2006/relationships" ref="Q2121" r:id="rId2420"/>
    <hyperlink xmlns:r="http://schemas.openxmlformats.org/officeDocument/2006/relationships" ref="Q2122" r:id="rId2421"/>
    <hyperlink xmlns:r="http://schemas.openxmlformats.org/officeDocument/2006/relationships" ref="Q2123" r:id="rId2422"/>
    <hyperlink xmlns:r="http://schemas.openxmlformats.org/officeDocument/2006/relationships" ref="Q2124" r:id="rId2423"/>
    <hyperlink xmlns:r="http://schemas.openxmlformats.org/officeDocument/2006/relationships" ref="Q2125" r:id="rId2424"/>
    <hyperlink xmlns:r="http://schemas.openxmlformats.org/officeDocument/2006/relationships" ref="Q2126" r:id="rId2425"/>
    <hyperlink xmlns:r="http://schemas.openxmlformats.org/officeDocument/2006/relationships" ref="Q2127" r:id="rId2426"/>
    <hyperlink xmlns:r="http://schemas.openxmlformats.org/officeDocument/2006/relationships" ref="Q2128" r:id="rId2427"/>
    <hyperlink xmlns:r="http://schemas.openxmlformats.org/officeDocument/2006/relationships" ref="Q2129" r:id="rId2428"/>
    <hyperlink xmlns:r="http://schemas.openxmlformats.org/officeDocument/2006/relationships" ref="Q2130" r:id="rId2429"/>
    <hyperlink xmlns:r="http://schemas.openxmlformats.org/officeDocument/2006/relationships" ref="P2131" r:id="rId2430"/>
    <hyperlink xmlns:r="http://schemas.openxmlformats.org/officeDocument/2006/relationships" ref="Q2131" r:id="rId2431"/>
    <hyperlink xmlns:r="http://schemas.openxmlformats.org/officeDocument/2006/relationships" ref="Q2132" r:id="rId2432"/>
    <hyperlink xmlns:r="http://schemas.openxmlformats.org/officeDocument/2006/relationships" ref="Q2133" r:id="rId2433"/>
    <hyperlink xmlns:r="http://schemas.openxmlformats.org/officeDocument/2006/relationships" ref="Q2134" r:id="rId2434"/>
    <hyperlink xmlns:r="http://schemas.openxmlformats.org/officeDocument/2006/relationships" ref="Q2135" r:id="rId2435"/>
    <hyperlink xmlns:r="http://schemas.openxmlformats.org/officeDocument/2006/relationships" ref="Q2136" r:id="rId2436"/>
    <hyperlink xmlns:r="http://schemas.openxmlformats.org/officeDocument/2006/relationships" ref="Q2137" r:id="rId2437"/>
    <hyperlink xmlns:r="http://schemas.openxmlformats.org/officeDocument/2006/relationships" ref="Q2138" r:id="rId2438"/>
    <hyperlink xmlns:r="http://schemas.openxmlformats.org/officeDocument/2006/relationships" ref="Q2139" r:id="rId2439"/>
    <hyperlink xmlns:r="http://schemas.openxmlformats.org/officeDocument/2006/relationships" ref="Q2140" r:id="rId2440"/>
    <hyperlink xmlns:r="http://schemas.openxmlformats.org/officeDocument/2006/relationships" ref="Q2141" r:id="rId2441"/>
    <hyperlink xmlns:r="http://schemas.openxmlformats.org/officeDocument/2006/relationships" ref="Q2142" r:id="rId2442"/>
    <hyperlink xmlns:r="http://schemas.openxmlformats.org/officeDocument/2006/relationships" ref="Q2143" r:id="rId2443"/>
    <hyperlink xmlns:r="http://schemas.openxmlformats.org/officeDocument/2006/relationships" ref="Q2144" r:id="rId2444"/>
    <hyperlink xmlns:r="http://schemas.openxmlformats.org/officeDocument/2006/relationships" ref="Q2145" r:id="rId2445"/>
    <hyperlink xmlns:r="http://schemas.openxmlformats.org/officeDocument/2006/relationships" ref="Q2146" r:id="rId2446"/>
    <hyperlink xmlns:r="http://schemas.openxmlformats.org/officeDocument/2006/relationships" ref="Q2147" r:id="rId2447"/>
    <hyperlink xmlns:r="http://schemas.openxmlformats.org/officeDocument/2006/relationships" ref="Q2148" r:id="rId2448"/>
    <hyperlink xmlns:r="http://schemas.openxmlformats.org/officeDocument/2006/relationships" ref="Q2149" r:id="rId2449"/>
    <hyperlink xmlns:r="http://schemas.openxmlformats.org/officeDocument/2006/relationships" ref="Q2150" r:id="rId2450"/>
    <hyperlink xmlns:r="http://schemas.openxmlformats.org/officeDocument/2006/relationships" ref="Q2151" r:id="rId2451"/>
    <hyperlink xmlns:r="http://schemas.openxmlformats.org/officeDocument/2006/relationships" ref="P2152" r:id="rId2452"/>
    <hyperlink xmlns:r="http://schemas.openxmlformats.org/officeDocument/2006/relationships" ref="Q2152" r:id="rId2453"/>
    <hyperlink xmlns:r="http://schemas.openxmlformats.org/officeDocument/2006/relationships" ref="Q2153" r:id="rId2454"/>
    <hyperlink xmlns:r="http://schemas.openxmlformats.org/officeDocument/2006/relationships" ref="Q2154" r:id="rId2455"/>
    <hyperlink xmlns:r="http://schemas.openxmlformats.org/officeDocument/2006/relationships" ref="Q2155" r:id="rId2456"/>
    <hyperlink xmlns:r="http://schemas.openxmlformats.org/officeDocument/2006/relationships" ref="Q2156" r:id="rId2457"/>
    <hyperlink xmlns:r="http://schemas.openxmlformats.org/officeDocument/2006/relationships" ref="Q2157" r:id="rId2458"/>
    <hyperlink xmlns:r="http://schemas.openxmlformats.org/officeDocument/2006/relationships" ref="Q2158" r:id="rId2459"/>
    <hyperlink xmlns:r="http://schemas.openxmlformats.org/officeDocument/2006/relationships" ref="Q2159" r:id="rId2460"/>
    <hyperlink xmlns:r="http://schemas.openxmlformats.org/officeDocument/2006/relationships" ref="Q2160" r:id="rId2461"/>
    <hyperlink xmlns:r="http://schemas.openxmlformats.org/officeDocument/2006/relationships" ref="Q2161" r:id="rId2462"/>
    <hyperlink xmlns:r="http://schemas.openxmlformats.org/officeDocument/2006/relationships" ref="Q2162" r:id="rId2463"/>
    <hyperlink xmlns:r="http://schemas.openxmlformats.org/officeDocument/2006/relationships" ref="Q2163" r:id="rId2464"/>
    <hyperlink xmlns:r="http://schemas.openxmlformats.org/officeDocument/2006/relationships" ref="Q2164" r:id="rId2465"/>
    <hyperlink xmlns:r="http://schemas.openxmlformats.org/officeDocument/2006/relationships" ref="Q2165" r:id="rId2466"/>
    <hyperlink xmlns:r="http://schemas.openxmlformats.org/officeDocument/2006/relationships" ref="Q2166" r:id="rId2467"/>
    <hyperlink xmlns:r="http://schemas.openxmlformats.org/officeDocument/2006/relationships" ref="Q2167" r:id="rId2468"/>
    <hyperlink xmlns:r="http://schemas.openxmlformats.org/officeDocument/2006/relationships" ref="Q2168" r:id="rId2469"/>
    <hyperlink xmlns:r="http://schemas.openxmlformats.org/officeDocument/2006/relationships" ref="Q2169" r:id="rId2470"/>
    <hyperlink xmlns:r="http://schemas.openxmlformats.org/officeDocument/2006/relationships" ref="Q2170" r:id="rId2471"/>
    <hyperlink xmlns:r="http://schemas.openxmlformats.org/officeDocument/2006/relationships" ref="Q2171" r:id="rId2472"/>
    <hyperlink xmlns:r="http://schemas.openxmlformats.org/officeDocument/2006/relationships" ref="Q2172" r:id="rId2473"/>
    <hyperlink xmlns:r="http://schemas.openxmlformats.org/officeDocument/2006/relationships" ref="Q2173" r:id="rId2474"/>
    <hyperlink xmlns:r="http://schemas.openxmlformats.org/officeDocument/2006/relationships" ref="Q2174" r:id="rId2475"/>
    <hyperlink xmlns:r="http://schemas.openxmlformats.org/officeDocument/2006/relationships" ref="Q2175" r:id="rId2476"/>
    <hyperlink xmlns:r="http://schemas.openxmlformats.org/officeDocument/2006/relationships" ref="Q2176" r:id="rId2477"/>
    <hyperlink xmlns:r="http://schemas.openxmlformats.org/officeDocument/2006/relationships" ref="Q2177" r:id="rId2478"/>
    <hyperlink xmlns:r="http://schemas.openxmlformats.org/officeDocument/2006/relationships" ref="Q2178" r:id="rId2479"/>
    <hyperlink xmlns:r="http://schemas.openxmlformats.org/officeDocument/2006/relationships" ref="Q2179" r:id="rId2480"/>
    <hyperlink xmlns:r="http://schemas.openxmlformats.org/officeDocument/2006/relationships" ref="Q2180" r:id="rId2481"/>
    <hyperlink xmlns:r="http://schemas.openxmlformats.org/officeDocument/2006/relationships" ref="Q2181" r:id="rId2482"/>
    <hyperlink xmlns:r="http://schemas.openxmlformats.org/officeDocument/2006/relationships" ref="Q2182" r:id="rId2483"/>
    <hyperlink xmlns:r="http://schemas.openxmlformats.org/officeDocument/2006/relationships" ref="Q2183" r:id="rId2484"/>
    <hyperlink xmlns:r="http://schemas.openxmlformats.org/officeDocument/2006/relationships" ref="Q2184" r:id="rId2485"/>
    <hyperlink xmlns:r="http://schemas.openxmlformats.org/officeDocument/2006/relationships" ref="Q2185" r:id="rId2486"/>
    <hyperlink xmlns:r="http://schemas.openxmlformats.org/officeDocument/2006/relationships" ref="Q2186" r:id="rId2487"/>
    <hyperlink xmlns:r="http://schemas.openxmlformats.org/officeDocument/2006/relationships" ref="Q2187" r:id="rId2488"/>
    <hyperlink xmlns:r="http://schemas.openxmlformats.org/officeDocument/2006/relationships" ref="Q2188" r:id="rId2489"/>
    <hyperlink xmlns:r="http://schemas.openxmlformats.org/officeDocument/2006/relationships" ref="Q2189" r:id="rId2490"/>
    <hyperlink xmlns:r="http://schemas.openxmlformats.org/officeDocument/2006/relationships" ref="Q2190" r:id="rId2491"/>
    <hyperlink xmlns:r="http://schemas.openxmlformats.org/officeDocument/2006/relationships" ref="Q2191" r:id="rId2492"/>
    <hyperlink xmlns:r="http://schemas.openxmlformats.org/officeDocument/2006/relationships" ref="P2192" r:id="rId2493"/>
    <hyperlink xmlns:r="http://schemas.openxmlformats.org/officeDocument/2006/relationships" ref="Q2192" r:id="rId2494"/>
    <hyperlink xmlns:r="http://schemas.openxmlformats.org/officeDocument/2006/relationships" ref="Q2193" r:id="rId2495"/>
    <hyperlink xmlns:r="http://schemas.openxmlformats.org/officeDocument/2006/relationships" ref="P2194" r:id="rId2496"/>
    <hyperlink xmlns:r="http://schemas.openxmlformats.org/officeDocument/2006/relationships" ref="Q2194" r:id="rId2497"/>
    <hyperlink xmlns:r="http://schemas.openxmlformats.org/officeDocument/2006/relationships" ref="P2195" r:id="rId2498"/>
    <hyperlink xmlns:r="http://schemas.openxmlformats.org/officeDocument/2006/relationships" ref="Q2195" r:id="rId2499"/>
    <hyperlink xmlns:r="http://schemas.openxmlformats.org/officeDocument/2006/relationships" ref="P2196" r:id="rId2500"/>
    <hyperlink xmlns:r="http://schemas.openxmlformats.org/officeDocument/2006/relationships" ref="Q2196" r:id="rId2501"/>
    <hyperlink xmlns:r="http://schemas.openxmlformats.org/officeDocument/2006/relationships" ref="P2197" r:id="rId2502"/>
    <hyperlink xmlns:r="http://schemas.openxmlformats.org/officeDocument/2006/relationships" ref="Q2197" r:id="rId2503"/>
    <hyperlink xmlns:r="http://schemas.openxmlformats.org/officeDocument/2006/relationships" ref="P2198" r:id="rId2504"/>
    <hyperlink xmlns:r="http://schemas.openxmlformats.org/officeDocument/2006/relationships" ref="Q2198" r:id="rId2505"/>
    <hyperlink xmlns:r="http://schemas.openxmlformats.org/officeDocument/2006/relationships" ref="Q2199" r:id="rId2506"/>
    <hyperlink xmlns:r="http://schemas.openxmlformats.org/officeDocument/2006/relationships" ref="P2200" r:id="rId2507"/>
    <hyperlink xmlns:r="http://schemas.openxmlformats.org/officeDocument/2006/relationships" ref="Q2200" r:id="rId2508"/>
    <hyperlink xmlns:r="http://schemas.openxmlformats.org/officeDocument/2006/relationships" ref="Q2201" r:id="rId2509"/>
    <hyperlink xmlns:r="http://schemas.openxmlformats.org/officeDocument/2006/relationships" ref="Q2202" r:id="rId2510"/>
    <hyperlink xmlns:r="http://schemas.openxmlformats.org/officeDocument/2006/relationships" ref="Q2203" r:id="rId2511"/>
    <hyperlink xmlns:r="http://schemas.openxmlformats.org/officeDocument/2006/relationships" ref="Q2204" r:id="rId2512"/>
    <hyperlink xmlns:r="http://schemas.openxmlformats.org/officeDocument/2006/relationships" ref="P2205" r:id="rId2513"/>
    <hyperlink xmlns:r="http://schemas.openxmlformats.org/officeDocument/2006/relationships" ref="Q2205" r:id="rId2514"/>
    <hyperlink xmlns:r="http://schemas.openxmlformats.org/officeDocument/2006/relationships" ref="P2206" r:id="rId2515"/>
    <hyperlink xmlns:r="http://schemas.openxmlformats.org/officeDocument/2006/relationships" ref="Q2206" r:id="rId2516"/>
    <hyperlink xmlns:r="http://schemas.openxmlformats.org/officeDocument/2006/relationships" ref="P2207" r:id="rId2517"/>
    <hyperlink xmlns:r="http://schemas.openxmlformats.org/officeDocument/2006/relationships" ref="Q2207" r:id="rId2518"/>
    <hyperlink xmlns:r="http://schemas.openxmlformats.org/officeDocument/2006/relationships" ref="Q2208" r:id="rId2519"/>
    <hyperlink xmlns:r="http://schemas.openxmlformats.org/officeDocument/2006/relationships" ref="P2209" r:id="rId2520"/>
    <hyperlink xmlns:r="http://schemas.openxmlformats.org/officeDocument/2006/relationships" ref="Q2209" r:id="rId2521"/>
    <hyperlink xmlns:r="http://schemas.openxmlformats.org/officeDocument/2006/relationships" ref="P2210" r:id="rId2522"/>
    <hyperlink xmlns:r="http://schemas.openxmlformats.org/officeDocument/2006/relationships" ref="Q2210" r:id="rId2523"/>
    <hyperlink xmlns:r="http://schemas.openxmlformats.org/officeDocument/2006/relationships" ref="Q2211" r:id="rId2524"/>
    <hyperlink xmlns:r="http://schemas.openxmlformats.org/officeDocument/2006/relationships" ref="P2212" r:id="rId2525"/>
    <hyperlink xmlns:r="http://schemas.openxmlformats.org/officeDocument/2006/relationships" ref="Q2212" r:id="rId2526"/>
    <hyperlink xmlns:r="http://schemas.openxmlformats.org/officeDocument/2006/relationships" ref="P2213" r:id="rId2527"/>
    <hyperlink xmlns:r="http://schemas.openxmlformats.org/officeDocument/2006/relationships" ref="Q2213" r:id="rId2528"/>
    <hyperlink xmlns:r="http://schemas.openxmlformats.org/officeDocument/2006/relationships" ref="P2214" r:id="rId2529"/>
    <hyperlink xmlns:r="http://schemas.openxmlformats.org/officeDocument/2006/relationships" ref="Q2214" r:id="rId2530"/>
    <hyperlink xmlns:r="http://schemas.openxmlformats.org/officeDocument/2006/relationships" ref="Q2215" r:id="rId2531"/>
    <hyperlink xmlns:r="http://schemas.openxmlformats.org/officeDocument/2006/relationships" ref="Q2216" r:id="rId2532"/>
    <hyperlink xmlns:r="http://schemas.openxmlformats.org/officeDocument/2006/relationships" ref="Q2217" r:id="rId2533"/>
    <hyperlink xmlns:r="http://schemas.openxmlformats.org/officeDocument/2006/relationships" ref="Q2218" r:id="rId2534"/>
    <hyperlink xmlns:r="http://schemas.openxmlformats.org/officeDocument/2006/relationships" ref="Q2219" r:id="rId2535"/>
    <hyperlink xmlns:r="http://schemas.openxmlformats.org/officeDocument/2006/relationships" ref="Q2220" r:id="rId2536"/>
    <hyperlink xmlns:r="http://schemas.openxmlformats.org/officeDocument/2006/relationships" ref="Q2221" r:id="rId2537"/>
    <hyperlink xmlns:r="http://schemas.openxmlformats.org/officeDocument/2006/relationships" ref="P2222" r:id="rId2538"/>
    <hyperlink xmlns:r="http://schemas.openxmlformats.org/officeDocument/2006/relationships" ref="Q2222" r:id="rId2539"/>
    <hyperlink xmlns:r="http://schemas.openxmlformats.org/officeDocument/2006/relationships" ref="P2223" r:id="rId2540"/>
    <hyperlink xmlns:r="http://schemas.openxmlformats.org/officeDocument/2006/relationships" ref="Q2223" r:id="rId2541"/>
    <hyperlink xmlns:r="http://schemas.openxmlformats.org/officeDocument/2006/relationships" ref="P2224" r:id="rId2542"/>
    <hyperlink xmlns:r="http://schemas.openxmlformats.org/officeDocument/2006/relationships" ref="Q2224" r:id="rId2543"/>
    <hyperlink xmlns:r="http://schemas.openxmlformats.org/officeDocument/2006/relationships" ref="Q2225" r:id="rId2544"/>
    <hyperlink xmlns:r="http://schemas.openxmlformats.org/officeDocument/2006/relationships" ref="P2226" r:id="rId2545"/>
    <hyperlink xmlns:r="http://schemas.openxmlformats.org/officeDocument/2006/relationships" ref="Q2226" r:id="rId2546"/>
    <hyperlink xmlns:r="http://schemas.openxmlformats.org/officeDocument/2006/relationships" ref="Q2227" r:id="rId2547"/>
    <hyperlink xmlns:r="http://schemas.openxmlformats.org/officeDocument/2006/relationships" ref="P2228" r:id="rId2548"/>
    <hyperlink xmlns:r="http://schemas.openxmlformats.org/officeDocument/2006/relationships" ref="Q2228" r:id="rId2549"/>
    <hyperlink xmlns:r="http://schemas.openxmlformats.org/officeDocument/2006/relationships" ref="P2229" r:id="rId2550"/>
    <hyperlink xmlns:r="http://schemas.openxmlformats.org/officeDocument/2006/relationships" ref="Q2229" r:id="rId2551"/>
    <hyperlink xmlns:r="http://schemas.openxmlformats.org/officeDocument/2006/relationships" ref="Q2230" r:id="rId2552"/>
    <hyperlink xmlns:r="http://schemas.openxmlformats.org/officeDocument/2006/relationships" ref="P2231" r:id="rId2553"/>
    <hyperlink xmlns:r="http://schemas.openxmlformats.org/officeDocument/2006/relationships" ref="Q2231" r:id="rId2554"/>
    <hyperlink xmlns:r="http://schemas.openxmlformats.org/officeDocument/2006/relationships" ref="Q2232" r:id="rId2555"/>
    <hyperlink xmlns:r="http://schemas.openxmlformats.org/officeDocument/2006/relationships" ref="Q2233" r:id="rId2556"/>
    <hyperlink xmlns:r="http://schemas.openxmlformats.org/officeDocument/2006/relationships" ref="P2234" r:id="rId2557"/>
    <hyperlink xmlns:r="http://schemas.openxmlformats.org/officeDocument/2006/relationships" ref="Q2234" r:id="rId2558"/>
    <hyperlink xmlns:r="http://schemas.openxmlformats.org/officeDocument/2006/relationships" ref="Q2235" r:id="rId2559"/>
    <hyperlink xmlns:r="http://schemas.openxmlformats.org/officeDocument/2006/relationships" ref="Q2236" r:id="rId2560"/>
    <hyperlink xmlns:r="http://schemas.openxmlformats.org/officeDocument/2006/relationships" ref="Q2237" r:id="rId2561"/>
    <hyperlink xmlns:r="http://schemas.openxmlformats.org/officeDocument/2006/relationships" ref="P2238" r:id="rId2562"/>
    <hyperlink xmlns:r="http://schemas.openxmlformats.org/officeDocument/2006/relationships" ref="Q2238" r:id="rId2563"/>
    <hyperlink xmlns:r="http://schemas.openxmlformats.org/officeDocument/2006/relationships" ref="P2239" r:id="rId2564"/>
    <hyperlink xmlns:r="http://schemas.openxmlformats.org/officeDocument/2006/relationships" ref="Q2239" r:id="rId2565"/>
    <hyperlink xmlns:r="http://schemas.openxmlformats.org/officeDocument/2006/relationships" ref="Q2240" r:id="rId2566"/>
    <hyperlink xmlns:r="http://schemas.openxmlformats.org/officeDocument/2006/relationships" ref="Q2241" r:id="rId2567"/>
    <hyperlink xmlns:r="http://schemas.openxmlformats.org/officeDocument/2006/relationships" ref="Q2242" r:id="rId2568"/>
    <hyperlink xmlns:r="http://schemas.openxmlformats.org/officeDocument/2006/relationships" ref="Q2243" r:id="rId2569"/>
    <hyperlink xmlns:r="http://schemas.openxmlformats.org/officeDocument/2006/relationships" ref="Q2244" r:id="rId2570"/>
    <hyperlink xmlns:r="http://schemas.openxmlformats.org/officeDocument/2006/relationships" ref="Q2245" r:id="rId2571"/>
    <hyperlink xmlns:r="http://schemas.openxmlformats.org/officeDocument/2006/relationships" ref="P2246" r:id="rId2572"/>
    <hyperlink xmlns:r="http://schemas.openxmlformats.org/officeDocument/2006/relationships" ref="Q2246" r:id="rId2573"/>
    <hyperlink xmlns:r="http://schemas.openxmlformats.org/officeDocument/2006/relationships" ref="Q2247" r:id="rId2574"/>
    <hyperlink xmlns:r="http://schemas.openxmlformats.org/officeDocument/2006/relationships" ref="Q2248" r:id="rId2575"/>
    <hyperlink xmlns:r="http://schemas.openxmlformats.org/officeDocument/2006/relationships" ref="P2249" r:id="rId2576"/>
    <hyperlink xmlns:r="http://schemas.openxmlformats.org/officeDocument/2006/relationships" ref="Q2249" r:id="rId2577"/>
    <hyperlink xmlns:r="http://schemas.openxmlformats.org/officeDocument/2006/relationships" ref="Q2250" r:id="rId2578"/>
    <hyperlink xmlns:r="http://schemas.openxmlformats.org/officeDocument/2006/relationships" ref="P2251" r:id="rId2579"/>
    <hyperlink xmlns:r="http://schemas.openxmlformats.org/officeDocument/2006/relationships" ref="Q2251" r:id="rId2580"/>
    <hyperlink xmlns:r="http://schemas.openxmlformats.org/officeDocument/2006/relationships" ref="P2252" r:id="rId2581"/>
    <hyperlink xmlns:r="http://schemas.openxmlformats.org/officeDocument/2006/relationships" ref="Q2252" r:id="rId2582"/>
    <hyperlink xmlns:r="http://schemas.openxmlformats.org/officeDocument/2006/relationships" ref="P2253" r:id="rId2583"/>
    <hyperlink xmlns:r="http://schemas.openxmlformats.org/officeDocument/2006/relationships" ref="Q2253" r:id="rId2584"/>
    <hyperlink xmlns:r="http://schemas.openxmlformats.org/officeDocument/2006/relationships" ref="Q2254" r:id="rId2585"/>
    <hyperlink xmlns:r="http://schemas.openxmlformats.org/officeDocument/2006/relationships" ref="P2255" r:id="rId2586"/>
    <hyperlink xmlns:r="http://schemas.openxmlformats.org/officeDocument/2006/relationships" ref="Q2255" r:id="rId2587"/>
    <hyperlink xmlns:r="http://schemas.openxmlformats.org/officeDocument/2006/relationships" ref="P2256" r:id="rId2588"/>
    <hyperlink xmlns:r="http://schemas.openxmlformats.org/officeDocument/2006/relationships" ref="Q2256" r:id="rId2589"/>
    <hyperlink xmlns:r="http://schemas.openxmlformats.org/officeDocument/2006/relationships" ref="Q2257" r:id="rId2590"/>
    <hyperlink xmlns:r="http://schemas.openxmlformats.org/officeDocument/2006/relationships" ref="Q2258" r:id="rId2591"/>
    <hyperlink xmlns:r="http://schemas.openxmlformats.org/officeDocument/2006/relationships" ref="Q2259" r:id="rId2592"/>
    <hyperlink xmlns:r="http://schemas.openxmlformats.org/officeDocument/2006/relationships" ref="P2260" r:id="rId2593"/>
    <hyperlink xmlns:r="http://schemas.openxmlformats.org/officeDocument/2006/relationships" ref="Q2260" r:id="rId2594"/>
    <hyperlink xmlns:r="http://schemas.openxmlformats.org/officeDocument/2006/relationships" ref="Q2261" r:id="rId2595"/>
    <hyperlink xmlns:r="http://schemas.openxmlformats.org/officeDocument/2006/relationships" ref="Q2262" r:id="rId2596"/>
    <hyperlink xmlns:r="http://schemas.openxmlformats.org/officeDocument/2006/relationships" ref="Q2263" r:id="rId2597"/>
    <hyperlink xmlns:r="http://schemas.openxmlformats.org/officeDocument/2006/relationships" ref="P2264" r:id="rId2598"/>
    <hyperlink xmlns:r="http://schemas.openxmlformats.org/officeDocument/2006/relationships" ref="Q2264" r:id="rId2599"/>
    <hyperlink xmlns:r="http://schemas.openxmlformats.org/officeDocument/2006/relationships" ref="P2265" r:id="rId2600"/>
    <hyperlink xmlns:r="http://schemas.openxmlformats.org/officeDocument/2006/relationships" ref="Q2265" r:id="rId2601"/>
    <hyperlink xmlns:r="http://schemas.openxmlformats.org/officeDocument/2006/relationships" ref="Q2266" r:id="rId2602"/>
    <hyperlink xmlns:r="http://schemas.openxmlformats.org/officeDocument/2006/relationships" ref="P2267" r:id="rId2603"/>
    <hyperlink xmlns:r="http://schemas.openxmlformats.org/officeDocument/2006/relationships" ref="Q2267" r:id="rId2604"/>
    <hyperlink xmlns:r="http://schemas.openxmlformats.org/officeDocument/2006/relationships" ref="Q2268" r:id="rId2605"/>
    <hyperlink xmlns:r="http://schemas.openxmlformats.org/officeDocument/2006/relationships" ref="P2269" r:id="rId2606"/>
    <hyperlink xmlns:r="http://schemas.openxmlformats.org/officeDocument/2006/relationships" ref="Q2269" r:id="rId2607"/>
    <hyperlink xmlns:r="http://schemas.openxmlformats.org/officeDocument/2006/relationships" ref="P2270" r:id="rId2608"/>
    <hyperlink xmlns:r="http://schemas.openxmlformats.org/officeDocument/2006/relationships" ref="Q2270" r:id="rId2609"/>
    <hyperlink xmlns:r="http://schemas.openxmlformats.org/officeDocument/2006/relationships" ref="Q2271" r:id="rId2610"/>
    <hyperlink xmlns:r="http://schemas.openxmlformats.org/officeDocument/2006/relationships" ref="Q2272" r:id="rId2611"/>
    <hyperlink xmlns:r="http://schemas.openxmlformats.org/officeDocument/2006/relationships" ref="Q2273" r:id="rId2612"/>
    <hyperlink xmlns:r="http://schemas.openxmlformats.org/officeDocument/2006/relationships" ref="P2274" r:id="rId2613"/>
    <hyperlink xmlns:r="http://schemas.openxmlformats.org/officeDocument/2006/relationships" ref="Q2274" r:id="rId2614"/>
    <hyperlink xmlns:r="http://schemas.openxmlformats.org/officeDocument/2006/relationships" ref="P2275" r:id="rId2615"/>
    <hyperlink xmlns:r="http://schemas.openxmlformats.org/officeDocument/2006/relationships" ref="Q2275" r:id="rId2616"/>
    <hyperlink xmlns:r="http://schemas.openxmlformats.org/officeDocument/2006/relationships" ref="Q2276" r:id="rId2617"/>
    <hyperlink xmlns:r="http://schemas.openxmlformats.org/officeDocument/2006/relationships" ref="Q2277" r:id="rId2618"/>
    <hyperlink xmlns:r="http://schemas.openxmlformats.org/officeDocument/2006/relationships" ref="Q2278" r:id="rId2619"/>
    <hyperlink xmlns:r="http://schemas.openxmlformats.org/officeDocument/2006/relationships" ref="Q2279" r:id="rId2620"/>
    <hyperlink xmlns:r="http://schemas.openxmlformats.org/officeDocument/2006/relationships" ref="Q2280" r:id="rId2621"/>
    <hyperlink xmlns:r="http://schemas.openxmlformats.org/officeDocument/2006/relationships" ref="Q2281" r:id="rId2622"/>
    <hyperlink xmlns:r="http://schemas.openxmlformats.org/officeDocument/2006/relationships" ref="Q2282" r:id="rId2623"/>
    <hyperlink xmlns:r="http://schemas.openxmlformats.org/officeDocument/2006/relationships" ref="Q2283" r:id="rId2624"/>
    <hyperlink xmlns:r="http://schemas.openxmlformats.org/officeDocument/2006/relationships" ref="Q2284" r:id="rId2625"/>
    <hyperlink xmlns:r="http://schemas.openxmlformats.org/officeDocument/2006/relationships" ref="Q2285" r:id="rId2626"/>
    <hyperlink xmlns:r="http://schemas.openxmlformats.org/officeDocument/2006/relationships" ref="Q2286" r:id="rId2627"/>
    <hyperlink xmlns:r="http://schemas.openxmlformats.org/officeDocument/2006/relationships" ref="Q2287" r:id="rId2628"/>
    <hyperlink xmlns:r="http://schemas.openxmlformats.org/officeDocument/2006/relationships" ref="P2288" r:id="rId2629"/>
    <hyperlink xmlns:r="http://schemas.openxmlformats.org/officeDocument/2006/relationships" ref="Q2288" r:id="rId2630"/>
    <hyperlink xmlns:r="http://schemas.openxmlformats.org/officeDocument/2006/relationships" ref="P2289" r:id="rId2631"/>
    <hyperlink xmlns:r="http://schemas.openxmlformats.org/officeDocument/2006/relationships" ref="Q2289" r:id="rId2632"/>
    <hyperlink xmlns:r="http://schemas.openxmlformats.org/officeDocument/2006/relationships" ref="Q2290" r:id="rId2633"/>
    <hyperlink xmlns:r="http://schemas.openxmlformats.org/officeDocument/2006/relationships" ref="Q2291" r:id="rId2634"/>
    <hyperlink xmlns:r="http://schemas.openxmlformats.org/officeDocument/2006/relationships" ref="Q2292" r:id="rId2635"/>
    <hyperlink xmlns:r="http://schemas.openxmlformats.org/officeDocument/2006/relationships" ref="Q2293" r:id="rId2636"/>
    <hyperlink xmlns:r="http://schemas.openxmlformats.org/officeDocument/2006/relationships" ref="Q2294" r:id="rId2637"/>
    <hyperlink xmlns:r="http://schemas.openxmlformats.org/officeDocument/2006/relationships" ref="Q2295" r:id="rId2638"/>
    <hyperlink xmlns:r="http://schemas.openxmlformats.org/officeDocument/2006/relationships" ref="Q2296" r:id="rId2639"/>
    <hyperlink xmlns:r="http://schemas.openxmlformats.org/officeDocument/2006/relationships" ref="Q2297" r:id="rId2640"/>
    <hyperlink xmlns:r="http://schemas.openxmlformats.org/officeDocument/2006/relationships" ref="P2298" r:id="rId2641"/>
    <hyperlink xmlns:r="http://schemas.openxmlformats.org/officeDocument/2006/relationships" ref="Q2298" r:id="rId2642"/>
    <hyperlink xmlns:r="http://schemas.openxmlformats.org/officeDocument/2006/relationships" ref="Q2299" r:id="rId2643"/>
    <hyperlink xmlns:r="http://schemas.openxmlformats.org/officeDocument/2006/relationships" ref="Q2300" r:id="rId2644"/>
    <hyperlink xmlns:r="http://schemas.openxmlformats.org/officeDocument/2006/relationships" ref="Q2301" r:id="rId2645"/>
    <hyperlink xmlns:r="http://schemas.openxmlformats.org/officeDocument/2006/relationships" ref="Q2302" r:id="rId2646"/>
    <hyperlink xmlns:r="http://schemas.openxmlformats.org/officeDocument/2006/relationships" ref="Q2303" r:id="rId2647"/>
    <hyperlink xmlns:r="http://schemas.openxmlformats.org/officeDocument/2006/relationships" ref="Q2304" r:id="rId2648"/>
    <hyperlink xmlns:r="http://schemas.openxmlformats.org/officeDocument/2006/relationships" ref="Q2305" r:id="rId2649"/>
    <hyperlink xmlns:r="http://schemas.openxmlformats.org/officeDocument/2006/relationships" ref="Q2306" r:id="rId2650"/>
    <hyperlink xmlns:r="http://schemas.openxmlformats.org/officeDocument/2006/relationships" ref="Q2307" r:id="rId2651"/>
    <hyperlink xmlns:r="http://schemas.openxmlformats.org/officeDocument/2006/relationships" ref="Q2308" r:id="rId2652"/>
    <hyperlink xmlns:r="http://schemas.openxmlformats.org/officeDocument/2006/relationships" ref="Q2309" r:id="rId2653"/>
    <hyperlink xmlns:r="http://schemas.openxmlformats.org/officeDocument/2006/relationships" ref="Q2310" r:id="rId2654"/>
    <hyperlink xmlns:r="http://schemas.openxmlformats.org/officeDocument/2006/relationships" ref="Q2311" r:id="rId2655"/>
    <hyperlink xmlns:r="http://schemas.openxmlformats.org/officeDocument/2006/relationships" ref="Q2312" r:id="rId2656"/>
    <hyperlink xmlns:r="http://schemas.openxmlformats.org/officeDocument/2006/relationships" ref="Q2313" r:id="rId2657"/>
    <hyperlink xmlns:r="http://schemas.openxmlformats.org/officeDocument/2006/relationships" ref="Q2314" r:id="rId2658"/>
    <hyperlink xmlns:r="http://schemas.openxmlformats.org/officeDocument/2006/relationships" ref="Q2315" r:id="rId2659"/>
    <hyperlink xmlns:r="http://schemas.openxmlformats.org/officeDocument/2006/relationships" ref="Q2316" r:id="rId2660"/>
    <hyperlink xmlns:r="http://schemas.openxmlformats.org/officeDocument/2006/relationships" ref="Q2317" r:id="rId2661"/>
    <hyperlink xmlns:r="http://schemas.openxmlformats.org/officeDocument/2006/relationships" ref="Q2318" r:id="rId2662"/>
    <hyperlink xmlns:r="http://schemas.openxmlformats.org/officeDocument/2006/relationships" ref="Q2319" r:id="rId2663"/>
    <hyperlink xmlns:r="http://schemas.openxmlformats.org/officeDocument/2006/relationships" ref="P2320" r:id="rId2664"/>
    <hyperlink xmlns:r="http://schemas.openxmlformats.org/officeDocument/2006/relationships" ref="Q2320" r:id="rId2665"/>
    <hyperlink xmlns:r="http://schemas.openxmlformats.org/officeDocument/2006/relationships" ref="Q2321" r:id="rId2666"/>
    <hyperlink xmlns:r="http://schemas.openxmlformats.org/officeDocument/2006/relationships" ref="Q2322" r:id="rId2667"/>
    <hyperlink xmlns:r="http://schemas.openxmlformats.org/officeDocument/2006/relationships" ref="Q2323" r:id="rId2668"/>
    <hyperlink xmlns:r="http://schemas.openxmlformats.org/officeDocument/2006/relationships" ref="P2324" r:id="rId2669"/>
    <hyperlink xmlns:r="http://schemas.openxmlformats.org/officeDocument/2006/relationships" ref="Q2324" r:id="rId2670"/>
    <hyperlink xmlns:r="http://schemas.openxmlformats.org/officeDocument/2006/relationships" ref="Q2325" r:id="rId2671"/>
    <hyperlink xmlns:r="http://schemas.openxmlformats.org/officeDocument/2006/relationships" ref="Q2326" r:id="rId2672"/>
    <hyperlink xmlns:r="http://schemas.openxmlformats.org/officeDocument/2006/relationships" ref="Q2327" r:id="rId2673"/>
    <hyperlink xmlns:r="http://schemas.openxmlformats.org/officeDocument/2006/relationships" ref="Q2328" r:id="rId2674"/>
    <hyperlink xmlns:r="http://schemas.openxmlformats.org/officeDocument/2006/relationships" ref="Q2329" r:id="rId2675"/>
    <hyperlink xmlns:r="http://schemas.openxmlformats.org/officeDocument/2006/relationships" ref="Q2330" r:id="rId2676"/>
    <hyperlink xmlns:r="http://schemas.openxmlformats.org/officeDocument/2006/relationships" ref="Q2331" r:id="rId2677"/>
    <hyperlink xmlns:r="http://schemas.openxmlformats.org/officeDocument/2006/relationships" ref="Q2332" r:id="rId2678"/>
    <hyperlink xmlns:r="http://schemas.openxmlformats.org/officeDocument/2006/relationships" ref="P2333" r:id="rId2679"/>
    <hyperlink xmlns:r="http://schemas.openxmlformats.org/officeDocument/2006/relationships" ref="Q2333" r:id="rId2680"/>
    <hyperlink xmlns:r="http://schemas.openxmlformats.org/officeDocument/2006/relationships" ref="Q2334" r:id="rId2681"/>
    <hyperlink xmlns:r="http://schemas.openxmlformats.org/officeDocument/2006/relationships" ref="Q2335" r:id="rId2682"/>
    <hyperlink xmlns:r="http://schemas.openxmlformats.org/officeDocument/2006/relationships" ref="P2336" r:id="rId2683"/>
    <hyperlink xmlns:r="http://schemas.openxmlformats.org/officeDocument/2006/relationships" ref="Q2336" r:id="rId2684"/>
    <hyperlink xmlns:r="http://schemas.openxmlformats.org/officeDocument/2006/relationships" ref="Q2337" r:id="rId2685"/>
    <hyperlink xmlns:r="http://schemas.openxmlformats.org/officeDocument/2006/relationships" ref="P2338" r:id="rId2686"/>
    <hyperlink xmlns:r="http://schemas.openxmlformats.org/officeDocument/2006/relationships" ref="Q2338" r:id="rId2687"/>
    <hyperlink xmlns:r="http://schemas.openxmlformats.org/officeDocument/2006/relationships" ref="Q2339" r:id="rId2688"/>
    <hyperlink xmlns:r="http://schemas.openxmlformats.org/officeDocument/2006/relationships" ref="P2340" r:id="rId2689"/>
    <hyperlink xmlns:r="http://schemas.openxmlformats.org/officeDocument/2006/relationships" ref="Q2340" r:id="rId2690"/>
    <hyperlink xmlns:r="http://schemas.openxmlformats.org/officeDocument/2006/relationships" ref="Q2341" r:id="rId2691"/>
    <hyperlink xmlns:r="http://schemas.openxmlformats.org/officeDocument/2006/relationships" ref="Q2342" r:id="rId2692"/>
    <hyperlink xmlns:r="http://schemas.openxmlformats.org/officeDocument/2006/relationships" ref="P2343" r:id="rId2693"/>
    <hyperlink xmlns:r="http://schemas.openxmlformats.org/officeDocument/2006/relationships" ref="Q2343" r:id="rId2694"/>
    <hyperlink xmlns:r="http://schemas.openxmlformats.org/officeDocument/2006/relationships" ref="Q2344" r:id="rId2695"/>
    <hyperlink xmlns:r="http://schemas.openxmlformats.org/officeDocument/2006/relationships" ref="Q2345" r:id="rId2696"/>
    <hyperlink xmlns:r="http://schemas.openxmlformats.org/officeDocument/2006/relationships" ref="Q2346" r:id="rId2697"/>
    <hyperlink xmlns:r="http://schemas.openxmlformats.org/officeDocument/2006/relationships" ref="Q2347" r:id="rId2698"/>
    <hyperlink xmlns:r="http://schemas.openxmlformats.org/officeDocument/2006/relationships" ref="Q2348" r:id="rId2699"/>
    <hyperlink xmlns:r="http://schemas.openxmlformats.org/officeDocument/2006/relationships" ref="Q2349" r:id="rId2700"/>
    <hyperlink xmlns:r="http://schemas.openxmlformats.org/officeDocument/2006/relationships" ref="Q2350" r:id="rId2701"/>
    <hyperlink xmlns:r="http://schemas.openxmlformats.org/officeDocument/2006/relationships" ref="Q2351" r:id="rId2702"/>
    <hyperlink xmlns:r="http://schemas.openxmlformats.org/officeDocument/2006/relationships" ref="Q2352" r:id="rId2703"/>
    <hyperlink xmlns:r="http://schemas.openxmlformats.org/officeDocument/2006/relationships" ref="Q2353" r:id="rId2704"/>
    <hyperlink xmlns:r="http://schemas.openxmlformats.org/officeDocument/2006/relationships" ref="Q2354" r:id="rId2705"/>
    <hyperlink xmlns:r="http://schemas.openxmlformats.org/officeDocument/2006/relationships" ref="P2355" r:id="rId2706"/>
    <hyperlink xmlns:r="http://schemas.openxmlformats.org/officeDocument/2006/relationships" ref="Q2355" r:id="rId2707"/>
    <hyperlink xmlns:r="http://schemas.openxmlformats.org/officeDocument/2006/relationships" ref="Q2356" r:id="rId2708"/>
    <hyperlink xmlns:r="http://schemas.openxmlformats.org/officeDocument/2006/relationships" ref="P2357" r:id="rId2709"/>
    <hyperlink xmlns:r="http://schemas.openxmlformats.org/officeDocument/2006/relationships" ref="Q2357" r:id="rId2710"/>
    <hyperlink xmlns:r="http://schemas.openxmlformats.org/officeDocument/2006/relationships" ref="Q2358" r:id="rId2711"/>
    <hyperlink xmlns:r="http://schemas.openxmlformats.org/officeDocument/2006/relationships" ref="Q2359" r:id="rId2712"/>
    <hyperlink xmlns:r="http://schemas.openxmlformats.org/officeDocument/2006/relationships" ref="Q2360" r:id="rId2713"/>
    <hyperlink xmlns:r="http://schemas.openxmlformats.org/officeDocument/2006/relationships" ref="Q2361" r:id="rId2714"/>
    <hyperlink xmlns:r="http://schemas.openxmlformats.org/officeDocument/2006/relationships" ref="Q2362" r:id="rId2715"/>
    <hyperlink xmlns:r="http://schemas.openxmlformats.org/officeDocument/2006/relationships" ref="Q2363" r:id="rId2716"/>
    <hyperlink xmlns:r="http://schemas.openxmlformats.org/officeDocument/2006/relationships" ref="Q2364" r:id="rId2717"/>
    <hyperlink xmlns:r="http://schemas.openxmlformats.org/officeDocument/2006/relationships" ref="P2365" r:id="rId2718"/>
    <hyperlink xmlns:r="http://schemas.openxmlformats.org/officeDocument/2006/relationships" ref="Q2365" r:id="rId2719"/>
    <hyperlink xmlns:r="http://schemas.openxmlformats.org/officeDocument/2006/relationships" ref="P2366" r:id="rId2720"/>
    <hyperlink xmlns:r="http://schemas.openxmlformats.org/officeDocument/2006/relationships" ref="Q2366" r:id="rId2721"/>
    <hyperlink xmlns:r="http://schemas.openxmlformats.org/officeDocument/2006/relationships" ref="Q2367" r:id="rId2722"/>
    <hyperlink xmlns:r="http://schemas.openxmlformats.org/officeDocument/2006/relationships" ref="Q2368" r:id="rId2723"/>
    <hyperlink xmlns:r="http://schemas.openxmlformats.org/officeDocument/2006/relationships" ref="Q2369" r:id="rId2724"/>
    <hyperlink xmlns:r="http://schemas.openxmlformats.org/officeDocument/2006/relationships" ref="Q2370" r:id="rId2725"/>
    <hyperlink xmlns:r="http://schemas.openxmlformats.org/officeDocument/2006/relationships" ref="Q2371" r:id="rId2726"/>
    <hyperlink xmlns:r="http://schemas.openxmlformats.org/officeDocument/2006/relationships" ref="Q2372" r:id="rId2727"/>
    <hyperlink xmlns:r="http://schemas.openxmlformats.org/officeDocument/2006/relationships" ref="Q2373" r:id="rId2728"/>
    <hyperlink xmlns:r="http://schemas.openxmlformats.org/officeDocument/2006/relationships" ref="Q2374" r:id="rId2729"/>
    <hyperlink xmlns:r="http://schemas.openxmlformats.org/officeDocument/2006/relationships" ref="Q2375" r:id="rId2730"/>
    <hyperlink xmlns:r="http://schemas.openxmlformats.org/officeDocument/2006/relationships" ref="Q2376" r:id="rId2731"/>
    <hyperlink xmlns:r="http://schemas.openxmlformats.org/officeDocument/2006/relationships" ref="Q2377" r:id="rId2732"/>
    <hyperlink xmlns:r="http://schemas.openxmlformats.org/officeDocument/2006/relationships" ref="P2378" r:id="rId2733"/>
    <hyperlink xmlns:r="http://schemas.openxmlformats.org/officeDocument/2006/relationships" ref="Q2378" r:id="rId2734"/>
    <hyperlink xmlns:r="http://schemas.openxmlformats.org/officeDocument/2006/relationships" ref="Q2379" r:id="rId2735"/>
    <hyperlink xmlns:r="http://schemas.openxmlformats.org/officeDocument/2006/relationships" ref="P2380" r:id="rId2736"/>
    <hyperlink xmlns:r="http://schemas.openxmlformats.org/officeDocument/2006/relationships" ref="Q2380" r:id="rId2737"/>
    <hyperlink xmlns:r="http://schemas.openxmlformats.org/officeDocument/2006/relationships" ref="P2381" r:id="rId2738"/>
    <hyperlink xmlns:r="http://schemas.openxmlformats.org/officeDocument/2006/relationships" ref="Q2381" r:id="rId2739"/>
    <hyperlink xmlns:r="http://schemas.openxmlformats.org/officeDocument/2006/relationships" ref="Q2382" r:id="rId2740"/>
    <hyperlink xmlns:r="http://schemas.openxmlformats.org/officeDocument/2006/relationships" ref="Q2383" r:id="rId2741"/>
    <hyperlink xmlns:r="http://schemas.openxmlformats.org/officeDocument/2006/relationships" ref="Q2384" r:id="rId2742"/>
    <hyperlink xmlns:r="http://schemas.openxmlformats.org/officeDocument/2006/relationships" ref="Q2385" r:id="rId2743"/>
    <hyperlink xmlns:r="http://schemas.openxmlformats.org/officeDocument/2006/relationships" ref="Q2386" r:id="rId2744"/>
    <hyperlink xmlns:r="http://schemas.openxmlformats.org/officeDocument/2006/relationships" ref="Q2387" r:id="rId2745"/>
    <hyperlink xmlns:r="http://schemas.openxmlformats.org/officeDocument/2006/relationships" ref="Q2388" r:id="rId2746"/>
    <hyperlink xmlns:r="http://schemas.openxmlformats.org/officeDocument/2006/relationships" ref="Q2389" r:id="rId2747"/>
    <hyperlink xmlns:r="http://schemas.openxmlformats.org/officeDocument/2006/relationships" ref="Q2390" r:id="rId2748"/>
    <hyperlink xmlns:r="http://schemas.openxmlformats.org/officeDocument/2006/relationships" ref="Q2391" r:id="rId2749"/>
    <hyperlink xmlns:r="http://schemas.openxmlformats.org/officeDocument/2006/relationships" ref="Q2392" r:id="rId2750"/>
    <hyperlink xmlns:r="http://schemas.openxmlformats.org/officeDocument/2006/relationships" ref="Q2393" r:id="rId2751"/>
    <hyperlink xmlns:r="http://schemas.openxmlformats.org/officeDocument/2006/relationships" ref="Q2394" r:id="rId2752"/>
    <hyperlink xmlns:r="http://schemas.openxmlformats.org/officeDocument/2006/relationships" ref="Q2395" r:id="rId2753"/>
    <hyperlink xmlns:r="http://schemas.openxmlformats.org/officeDocument/2006/relationships" ref="P2396" r:id="rId2754"/>
    <hyperlink xmlns:r="http://schemas.openxmlformats.org/officeDocument/2006/relationships" ref="Q2396" r:id="rId2755"/>
    <hyperlink xmlns:r="http://schemas.openxmlformats.org/officeDocument/2006/relationships" ref="Q2397" r:id="rId2756"/>
    <hyperlink xmlns:r="http://schemas.openxmlformats.org/officeDocument/2006/relationships" ref="Q2398" r:id="rId2757"/>
    <hyperlink xmlns:r="http://schemas.openxmlformats.org/officeDocument/2006/relationships" ref="Q2399" r:id="rId2758"/>
    <hyperlink xmlns:r="http://schemas.openxmlformats.org/officeDocument/2006/relationships" ref="P2400" r:id="rId2759"/>
    <hyperlink xmlns:r="http://schemas.openxmlformats.org/officeDocument/2006/relationships" ref="Q2400" r:id="rId2760"/>
    <hyperlink xmlns:r="http://schemas.openxmlformats.org/officeDocument/2006/relationships" ref="Q2401" r:id="rId2761"/>
    <hyperlink xmlns:r="http://schemas.openxmlformats.org/officeDocument/2006/relationships" ref="Q2402" r:id="rId2762"/>
    <hyperlink xmlns:r="http://schemas.openxmlformats.org/officeDocument/2006/relationships" ref="Q2403" r:id="rId2763"/>
    <hyperlink xmlns:r="http://schemas.openxmlformats.org/officeDocument/2006/relationships" ref="Q2404" r:id="rId2764"/>
    <hyperlink xmlns:r="http://schemas.openxmlformats.org/officeDocument/2006/relationships" ref="Q2405" r:id="rId2765"/>
    <hyperlink xmlns:r="http://schemas.openxmlformats.org/officeDocument/2006/relationships" ref="Q2406" r:id="rId2766"/>
    <hyperlink xmlns:r="http://schemas.openxmlformats.org/officeDocument/2006/relationships" ref="Q2407" r:id="rId2767"/>
    <hyperlink xmlns:r="http://schemas.openxmlformats.org/officeDocument/2006/relationships" ref="P2408" r:id="rId2768"/>
    <hyperlink xmlns:r="http://schemas.openxmlformats.org/officeDocument/2006/relationships" ref="Q2408" r:id="rId2769"/>
    <hyperlink xmlns:r="http://schemas.openxmlformats.org/officeDocument/2006/relationships" ref="Q2409" r:id="rId2770"/>
    <hyperlink xmlns:r="http://schemas.openxmlformats.org/officeDocument/2006/relationships" ref="Q2410" r:id="rId2771"/>
    <hyperlink xmlns:r="http://schemas.openxmlformats.org/officeDocument/2006/relationships" ref="Q2411" r:id="rId2772"/>
    <hyperlink xmlns:r="http://schemas.openxmlformats.org/officeDocument/2006/relationships" ref="P2412" r:id="rId2773"/>
    <hyperlink xmlns:r="http://schemas.openxmlformats.org/officeDocument/2006/relationships" ref="Q2412" r:id="rId2774"/>
    <hyperlink xmlns:r="http://schemas.openxmlformats.org/officeDocument/2006/relationships" ref="Q2413" r:id="rId2775"/>
    <hyperlink xmlns:r="http://schemas.openxmlformats.org/officeDocument/2006/relationships" ref="P2414" r:id="rId2776"/>
    <hyperlink xmlns:r="http://schemas.openxmlformats.org/officeDocument/2006/relationships" ref="Q2414" r:id="rId2777"/>
    <hyperlink xmlns:r="http://schemas.openxmlformats.org/officeDocument/2006/relationships" ref="Q2415" r:id="rId2778"/>
    <hyperlink xmlns:r="http://schemas.openxmlformats.org/officeDocument/2006/relationships" ref="Q2416" r:id="rId2779"/>
    <hyperlink xmlns:r="http://schemas.openxmlformats.org/officeDocument/2006/relationships" ref="Q2417" r:id="rId2780"/>
    <hyperlink xmlns:r="http://schemas.openxmlformats.org/officeDocument/2006/relationships" ref="Q2418" r:id="rId2781"/>
    <hyperlink xmlns:r="http://schemas.openxmlformats.org/officeDocument/2006/relationships" ref="P2419" r:id="rId2782"/>
    <hyperlink xmlns:r="http://schemas.openxmlformats.org/officeDocument/2006/relationships" ref="Q2419" r:id="rId2783"/>
    <hyperlink xmlns:r="http://schemas.openxmlformats.org/officeDocument/2006/relationships" ref="Q2420" r:id="rId2784"/>
    <hyperlink xmlns:r="http://schemas.openxmlformats.org/officeDocument/2006/relationships" ref="Q2421" r:id="rId2785"/>
    <hyperlink xmlns:r="http://schemas.openxmlformats.org/officeDocument/2006/relationships" ref="Q2422" r:id="rId2786"/>
    <hyperlink xmlns:r="http://schemas.openxmlformats.org/officeDocument/2006/relationships" ref="Q2423" r:id="rId2787"/>
    <hyperlink xmlns:r="http://schemas.openxmlformats.org/officeDocument/2006/relationships" ref="Q2424" r:id="rId2788"/>
    <hyperlink xmlns:r="http://schemas.openxmlformats.org/officeDocument/2006/relationships" ref="Q2425" r:id="rId2789"/>
    <hyperlink xmlns:r="http://schemas.openxmlformats.org/officeDocument/2006/relationships" ref="Q2426" r:id="rId2790"/>
    <hyperlink xmlns:r="http://schemas.openxmlformats.org/officeDocument/2006/relationships" ref="Q2427" r:id="rId2791"/>
    <hyperlink xmlns:r="http://schemas.openxmlformats.org/officeDocument/2006/relationships" ref="Q2428" r:id="rId2792"/>
    <hyperlink xmlns:r="http://schemas.openxmlformats.org/officeDocument/2006/relationships" ref="Q2429" r:id="rId2793"/>
    <hyperlink xmlns:r="http://schemas.openxmlformats.org/officeDocument/2006/relationships" ref="Q2430" r:id="rId2794"/>
    <hyperlink xmlns:r="http://schemas.openxmlformats.org/officeDocument/2006/relationships" ref="Q2431" r:id="rId2795"/>
    <hyperlink xmlns:r="http://schemas.openxmlformats.org/officeDocument/2006/relationships" ref="Q2432" r:id="rId2796"/>
    <hyperlink xmlns:r="http://schemas.openxmlformats.org/officeDocument/2006/relationships" ref="Q2433" r:id="rId2797"/>
    <hyperlink xmlns:r="http://schemas.openxmlformats.org/officeDocument/2006/relationships" ref="Q2434" r:id="rId2798"/>
    <hyperlink xmlns:r="http://schemas.openxmlformats.org/officeDocument/2006/relationships" ref="Q2435" r:id="rId2799"/>
    <hyperlink xmlns:r="http://schemas.openxmlformats.org/officeDocument/2006/relationships" ref="Q2436" r:id="rId2800"/>
    <hyperlink xmlns:r="http://schemas.openxmlformats.org/officeDocument/2006/relationships" ref="Q2437" r:id="rId2801"/>
    <hyperlink xmlns:r="http://schemas.openxmlformats.org/officeDocument/2006/relationships" ref="Q2438" r:id="rId2802"/>
    <hyperlink xmlns:r="http://schemas.openxmlformats.org/officeDocument/2006/relationships" ref="Q2439" r:id="rId2803"/>
    <hyperlink xmlns:r="http://schemas.openxmlformats.org/officeDocument/2006/relationships" ref="Q2440" r:id="rId2804"/>
    <hyperlink xmlns:r="http://schemas.openxmlformats.org/officeDocument/2006/relationships" ref="Q2441" r:id="rId2805"/>
    <hyperlink xmlns:r="http://schemas.openxmlformats.org/officeDocument/2006/relationships" ref="Q2442" r:id="rId2806"/>
    <hyperlink xmlns:r="http://schemas.openxmlformats.org/officeDocument/2006/relationships" ref="Q2443" r:id="rId2807"/>
    <hyperlink xmlns:r="http://schemas.openxmlformats.org/officeDocument/2006/relationships" ref="Q2444" r:id="rId2808"/>
    <hyperlink xmlns:r="http://schemas.openxmlformats.org/officeDocument/2006/relationships" ref="Q2445" r:id="rId2809"/>
    <hyperlink xmlns:r="http://schemas.openxmlformats.org/officeDocument/2006/relationships" ref="Q2446" r:id="rId2810"/>
    <hyperlink xmlns:r="http://schemas.openxmlformats.org/officeDocument/2006/relationships" ref="Q2447" r:id="rId2811"/>
    <hyperlink xmlns:r="http://schemas.openxmlformats.org/officeDocument/2006/relationships" ref="Q2448" r:id="rId2812"/>
    <hyperlink xmlns:r="http://schemas.openxmlformats.org/officeDocument/2006/relationships" ref="Q2449" r:id="rId2813"/>
    <hyperlink xmlns:r="http://schemas.openxmlformats.org/officeDocument/2006/relationships" ref="Q2450" r:id="rId2814"/>
    <hyperlink xmlns:r="http://schemas.openxmlformats.org/officeDocument/2006/relationships" ref="Q2451" r:id="rId2815"/>
    <hyperlink xmlns:r="http://schemas.openxmlformats.org/officeDocument/2006/relationships" ref="Q2452" r:id="rId2816"/>
    <hyperlink xmlns:r="http://schemas.openxmlformats.org/officeDocument/2006/relationships" ref="Q2453" r:id="rId2817"/>
    <hyperlink xmlns:r="http://schemas.openxmlformats.org/officeDocument/2006/relationships" ref="Q2454" r:id="rId2818"/>
    <hyperlink xmlns:r="http://schemas.openxmlformats.org/officeDocument/2006/relationships" ref="Q2455" r:id="rId2819"/>
    <hyperlink xmlns:r="http://schemas.openxmlformats.org/officeDocument/2006/relationships" ref="Q2456" r:id="rId2820"/>
    <hyperlink xmlns:r="http://schemas.openxmlformats.org/officeDocument/2006/relationships" ref="Q2457" r:id="rId2821"/>
    <hyperlink xmlns:r="http://schemas.openxmlformats.org/officeDocument/2006/relationships" ref="Q2458" r:id="rId2822"/>
    <hyperlink xmlns:r="http://schemas.openxmlformats.org/officeDocument/2006/relationships" ref="Q2459" r:id="rId2823"/>
    <hyperlink xmlns:r="http://schemas.openxmlformats.org/officeDocument/2006/relationships" ref="Q2460" r:id="rId2824"/>
    <hyperlink xmlns:r="http://schemas.openxmlformats.org/officeDocument/2006/relationships" ref="P2461" r:id="rId2825"/>
    <hyperlink xmlns:r="http://schemas.openxmlformats.org/officeDocument/2006/relationships" ref="Q2461" r:id="rId2826"/>
    <hyperlink xmlns:r="http://schemas.openxmlformats.org/officeDocument/2006/relationships" ref="Q2462" r:id="rId2827"/>
    <hyperlink xmlns:r="http://schemas.openxmlformats.org/officeDocument/2006/relationships" ref="Q2463" r:id="rId2828"/>
    <hyperlink xmlns:r="http://schemas.openxmlformats.org/officeDocument/2006/relationships" ref="Q2464" r:id="rId2829"/>
    <hyperlink xmlns:r="http://schemas.openxmlformats.org/officeDocument/2006/relationships" ref="Q2465" r:id="rId2830"/>
    <hyperlink xmlns:r="http://schemas.openxmlformats.org/officeDocument/2006/relationships" ref="Q2466" r:id="rId2831"/>
    <hyperlink xmlns:r="http://schemas.openxmlformats.org/officeDocument/2006/relationships" ref="Q2467" r:id="rId2832"/>
    <hyperlink xmlns:r="http://schemas.openxmlformats.org/officeDocument/2006/relationships" ref="P2468" r:id="rId2833"/>
    <hyperlink xmlns:r="http://schemas.openxmlformats.org/officeDocument/2006/relationships" ref="Q2468" r:id="rId2834"/>
    <hyperlink xmlns:r="http://schemas.openxmlformats.org/officeDocument/2006/relationships" ref="Q2469" r:id="rId2835"/>
    <hyperlink xmlns:r="http://schemas.openxmlformats.org/officeDocument/2006/relationships" ref="P2470" r:id="rId2836"/>
    <hyperlink xmlns:r="http://schemas.openxmlformats.org/officeDocument/2006/relationships" ref="Q2470" r:id="rId2837"/>
    <hyperlink xmlns:r="http://schemas.openxmlformats.org/officeDocument/2006/relationships" ref="Q2471" r:id="rId2838"/>
    <hyperlink xmlns:r="http://schemas.openxmlformats.org/officeDocument/2006/relationships" ref="Q2472" r:id="rId2839"/>
    <hyperlink xmlns:r="http://schemas.openxmlformats.org/officeDocument/2006/relationships" ref="Q2473" r:id="rId2840"/>
    <hyperlink xmlns:r="http://schemas.openxmlformats.org/officeDocument/2006/relationships" ref="Q2474" r:id="rId2841"/>
    <hyperlink xmlns:r="http://schemas.openxmlformats.org/officeDocument/2006/relationships" ref="Q2475" r:id="rId2842"/>
    <hyperlink xmlns:r="http://schemas.openxmlformats.org/officeDocument/2006/relationships" ref="Q2476" r:id="rId2843"/>
    <hyperlink xmlns:r="http://schemas.openxmlformats.org/officeDocument/2006/relationships" ref="P2477" r:id="rId2844"/>
    <hyperlink xmlns:r="http://schemas.openxmlformats.org/officeDocument/2006/relationships" ref="Q2477" r:id="rId2845"/>
    <hyperlink xmlns:r="http://schemas.openxmlformats.org/officeDocument/2006/relationships" ref="Q2478" r:id="rId2846"/>
    <hyperlink xmlns:r="http://schemas.openxmlformats.org/officeDocument/2006/relationships" ref="Q2479" r:id="rId2847"/>
    <hyperlink xmlns:r="http://schemas.openxmlformats.org/officeDocument/2006/relationships" ref="P2480" r:id="rId2848"/>
    <hyperlink xmlns:r="http://schemas.openxmlformats.org/officeDocument/2006/relationships" ref="Q2480" r:id="rId2849"/>
    <hyperlink xmlns:r="http://schemas.openxmlformats.org/officeDocument/2006/relationships" ref="Q2481" r:id="rId2850"/>
    <hyperlink xmlns:r="http://schemas.openxmlformats.org/officeDocument/2006/relationships" ref="P2482" r:id="rId2851"/>
    <hyperlink xmlns:r="http://schemas.openxmlformats.org/officeDocument/2006/relationships" ref="Q2482" r:id="rId2852"/>
    <hyperlink xmlns:r="http://schemas.openxmlformats.org/officeDocument/2006/relationships" ref="Q2483" r:id="rId2853"/>
    <hyperlink xmlns:r="http://schemas.openxmlformats.org/officeDocument/2006/relationships" ref="Q2484" r:id="rId2854"/>
    <hyperlink xmlns:r="http://schemas.openxmlformats.org/officeDocument/2006/relationships" ref="Q2485" r:id="rId2855"/>
    <hyperlink xmlns:r="http://schemas.openxmlformats.org/officeDocument/2006/relationships" ref="Q2486" r:id="rId2856"/>
    <hyperlink xmlns:r="http://schemas.openxmlformats.org/officeDocument/2006/relationships" ref="Q2487" r:id="rId2857"/>
    <hyperlink xmlns:r="http://schemas.openxmlformats.org/officeDocument/2006/relationships" ref="Q2488" r:id="rId2858"/>
    <hyperlink xmlns:r="http://schemas.openxmlformats.org/officeDocument/2006/relationships" ref="Q2489" r:id="rId2859"/>
    <hyperlink xmlns:r="http://schemas.openxmlformats.org/officeDocument/2006/relationships" ref="Q2490" r:id="rId2860"/>
    <hyperlink xmlns:r="http://schemas.openxmlformats.org/officeDocument/2006/relationships" ref="Q2491" r:id="rId2861"/>
    <hyperlink xmlns:r="http://schemas.openxmlformats.org/officeDocument/2006/relationships" ref="Q2492" r:id="rId2862"/>
    <hyperlink xmlns:r="http://schemas.openxmlformats.org/officeDocument/2006/relationships" ref="Q2493" r:id="rId2863"/>
    <hyperlink xmlns:r="http://schemas.openxmlformats.org/officeDocument/2006/relationships" ref="Q2494" r:id="rId2864"/>
    <hyperlink xmlns:r="http://schemas.openxmlformats.org/officeDocument/2006/relationships" ref="Q2495" r:id="rId2865"/>
    <hyperlink xmlns:r="http://schemas.openxmlformats.org/officeDocument/2006/relationships" ref="Q2496" r:id="rId2866"/>
    <hyperlink xmlns:r="http://schemas.openxmlformats.org/officeDocument/2006/relationships" ref="P2497" r:id="rId2867"/>
    <hyperlink xmlns:r="http://schemas.openxmlformats.org/officeDocument/2006/relationships" ref="Q2497" r:id="rId2868"/>
    <hyperlink xmlns:r="http://schemas.openxmlformats.org/officeDocument/2006/relationships" ref="Q2498" r:id="rId2869"/>
    <hyperlink xmlns:r="http://schemas.openxmlformats.org/officeDocument/2006/relationships" ref="P2499" r:id="rId2870"/>
    <hyperlink xmlns:r="http://schemas.openxmlformats.org/officeDocument/2006/relationships" ref="Q2499" r:id="rId2871"/>
    <hyperlink xmlns:r="http://schemas.openxmlformats.org/officeDocument/2006/relationships" ref="Q2500" r:id="rId2872"/>
    <hyperlink xmlns:r="http://schemas.openxmlformats.org/officeDocument/2006/relationships" ref="Q2501" r:id="rId2873"/>
    <hyperlink xmlns:r="http://schemas.openxmlformats.org/officeDocument/2006/relationships" ref="Q2502" r:id="rId2874"/>
    <hyperlink xmlns:r="http://schemas.openxmlformats.org/officeDocument/2006/relationships" ref="Q2503" r:id="rId2875"/>
    <hyperlink xmlns:r="http://schemas.openxmlformats.org/officeDocument/2006/relationships" ref="Q2504" r:id="rId2876"/>
    <hyperlink xmlns:r="http://schemas.openxmlformats.org/officeDocument/2006/relationships" ref="Q2505" r:id="rId2877"/>
    <hyperlink xmlns:r="http://schemas.openxmlformats.org/officeDocument/2006/relationships" ref="Q2506" r:id="rId2878"/>
    <hyperlink xmlns:r="http://schemas.openxmlformats.org/officeDocument/2006/relationships" ref="Q2507" r:id="rId2879"/>
    <hyperlink xmlns:r="http://schemas.openxmlformats.org/officeDocument/2006/relationships" ref="Q2508" r:id="rId2880"/>
    <hyperlink xmlns:r="http://schemas.openxmlformats.org/officeDocument/2006/relationships" ref="Q2509" r:id="rId2881"/>
    <hyperlink xmlns:r="http://schemas.openxmlformats.org/officeDocument/2006/relationships" ref="Q2510" r:id="rId2882"/>
    <hyperlink xmlns:r="http://schemas.openxmlformats.org/officeDocument/2006/relationships" ref="Q2511" r:id="rId2883"/>
    <hyperlink xmlns:r="http://schemas.openxmlformats.org/officeDocument/2006/relationships" ref="Q2512" r:id="rId2884"/>
    <hyperlink xmlns:r="http://schemas.openxmlformats.org/officeDocument/2006/relationships" ref="Q2513" r:id="rId2885"/>
    <hyperlink xmlns:r="http://schemas.openxmlformats.org/officeDocument/2006/relationships" ref="Q2514" r:id="rId2886"/>
    <hyperlink xmlns:r="http://schemas.openxmlformats.org/officeDocument/2006/relationships" ref="P2515" r:id="rId2887"/>
    <hyperlink xmlns:r="http://schemas.openxmlformats.org/officeDocument/2006/relationships" ref="Q2515" r:id="rId2888"/>
    <hyperlink xmlns:r="http://schemas.openxmlformats.org/officeDocument/2006/relationships" ref="Q2516" r:id="rId2889"/>
    <hyperlink xmlns:r="http://schemas.openxmlformats.org/officeDocument/2006/relationships" ref="Q2517" r:id="rId2890"/>
    <hyperlink xmlns:r="http://schemas.openxmlformats.org/officeDocument/2006/relationships" ref="Q2518" r:id="rId2891"/>
    <hyperlink xmlns:r="http://schemas.openxmlformats.org/officeDocument/2006/relationships" ref="Q2519" r:id="rId2892"/>
    <hyperlink xmlns:r="http://schemas.openxmlformats.org/officeDocument/2006/relationships" ref="Q2520" r:id="rId2893"/>
    <hyperlink xmlns:r="http://schemas.openxmlformats.org/officeDocument/2006/relationships" ref="Q2521" r:id="rId2894"/>
    <hyperlink xmlns:r="http://schemas.openxmlformats.org/officeDocument/2006/relationships" ref="Q2522" r:id="rId2895"/>
    <hyperlink xmlns:r="http://schemas.openxmlformats.org/officeDocument/2006/relationships" ref="Q2523" r:id="rId2896"/>
    <hyperlink xmlns:r="http://schemas.openxmlformats.org/officeDocument/2006/relationships" ref="Q2524" r:id="rId2897"/>
    <hyperlink xmlns:r="http://schemas.openxmlformats.org/officeDocument/2006/relationships" ref="Q2525" r:id="rId2898"/>
    <hyperlink xmlns:r="http://schemas.openxmlformats.org/officeDocument/2006/relationships" ref="P2526" r:id="rId2899"/>
    <hyperlink xmlns:r="http://schemas.openxmlformats.org/officeDocument/2006/relationships" ref="Q2526" r:id="rId2900"/>
    <hyperlink xmlns:r="http://schemas.openxmlformats.org/officeDocument/2006/relationships" ref="Q2527" r:id="rId2901"/>
    <hyperlink xmlns:r="http://schemas.openxmlformats.org/officeDocument/2006/relationships" ref="P2528" r:id="rId2902"/>
    <hyperlink xmlns:r="http://schemas.openxmlformats.org/officeDocument/2006/relationships" ref="Q2528" r:id="rId2903"/>
    <hyperlink xmlns:r="http://schemas.openxmlformats.org/officeDocument/2006/relationships" ref="Q2529" r:id="rId2904"/>
    <hyperlink xmlns:r="http://schemas.openxmlformats.org/officeDocument/2006/relationships" ref="Q2530" r:id="rId2905"/>
    <hyperlink xmlns:r="http://schemas.openxmlformats.org/officeDocument/2006/relationships" ref="Q2531" r:id="rId2906"/>
    <hyperlink xmlns:r="http://schemas.openxmlformats.org/officeDocument/2006/relationships" ref="Q2532" r:id="rId2907"/>
    <hyperlink xmlns:r="http://schemas.openxmlformats.org/officeDocument/2006/relationships" ref="Q2533" r:id="rId2908"/>
    <hyperlink xmlns:r="http://schemas.openxmlformats.org/officeDocument/2006/relationships" ref="Q2534" r:id="rId2909"/>
    <hyperlink xmlns:r="http://schemas.openxmlformats.org/officeDocument/2006/relationships" ref="Q2535" r:id="rId2910"/>
    <hyperlink xmlns:r="http://schemas.openxmlformats.org/officeDocument/2006/relationships" ref="Q2536" r:id="rId2911"/>
    <hyperlink xmlns:r="http://schemas.openxmlformats.org/officeDocument/2006/relationships" ref="Q2537" r:id="rId2912"/>
    <hyperlink xmlns:r="http://schemas.openxmlformats.org/officeDocument/2006/relationships" ref="Q2538" r:id="rId2913"/>
    <hyperlink xmlns:r="http://schemas.openxmlformats.org/officeDocument/2006/relationships" ref="Q2539" r:id="rId2914"/>
    <hyperlink xmlns:r="http://schemas.openxmlformats.org/officeDocument/2006/relationships" ref="Q2540" r:id="rId2915"/>
    <hyperlink xmlns:r="http://schemas.openxmlformats.org/officeDocument/2006/relationships" ref="Q2541" r:id="rId2916"/>
    <hyperlink xmlns:r="http://schemas.openxmlformats.org/officeDocument/2006/relationships" ref="Q2542" r:id="rId2917"/>
    <hyperlink xmlns:r="http://schemas.openxmlformats.org/officeDocument/2006/relationships" ref="Q2543" r:id="rId2918"/>
    <hyperlink xmlns:r="http://schemas.openxmlformats.org/officeDocument/2006/relationships" ref="Q2544" r:id="rId2919"/>
    <hyperlink xmlns:r="http://schemas.openxmlformats.org/officeDocument/2006/relationships" ref="Q2545" r:id="rId2920"/>
    <hyperlink xmlns:r="http://schemas.openxmlformats.org/officeDocument/2006/relationships" ref="Q2546" r:id="rId2921"/>
    <hyperlink xmlns:r="http://schemas.openxmlformats.org/officeDocument/2006/relationships" ref="Q2547" r:id="rId2922"/>
    <hyperlink xmlns:r="http://schemas.openxmlformats.org/officeDocument/2006/relationships" ref="Q2548" r:id="rId2923"/>
    <hyperlink xmlns:r="http://schemas.openxmlformats.org/officeDocument/2006/relationships" ref="P2549" r:id="rId2924"/>
    <hyperlink xmlns:r="http://schemas.openxmlformats.org/officeDocument/2006/relationships" ref="Q2549" r:id="rId2925"/>
    <hyperlink xmlns:r="http://schemas.openxmlformats.org/officeDocument/2006/relationships" ref="Q2550" r:id="rId2926"/>
    <hyperlink xmlns:r="http://schemas.openxmlformats.org/officeDocument/2006/relationships" ref="Q2551" r:id="rId2927"/>
    <hyperlink xmlns:r="http://schemas.openxmlformats.org/officeDocument/2006/relationships" ref="Q2552" r:id="rId2928"/>
    <hyperlink xmlns:r="http://schemas.openxmlformats.org/officeDocument/2006/relationships" ref="Q2553" r:id="rId2929"/>
    <hyperlink xmlns:r="http://schemas.openxmlformats.org/officeDocument/2006/relationships" ref="Q2554" r:id="rId2930"/>
    <hyperlink xmlns:r="http://schemas.openxmlformats.org/officeDocument/2006/relationships" ref="Q2555" r:id="rId2931"/>
    <hyperlink xmlns:r="http://schemas.openxmlformats.org/officeDocument/2006/relationships" ref="Q2556" r:id="rId2932"/>
    <hyperlink xmlns:r="http://schemas.openxmlformats.org/officeDocument/2006/relationships" ref="Q2557" r:id="rId2933"/>
    <hyperlink xmlns:r="http://schemas.openxmlformats.org/officeDocument/2006/relationships" ref="Q2558" r:id="rId2934"/>
    <hyperlink xmlns:r="http://schemas.openxmlformats.org/officeDocument/2006/relationships" ref="Q2559" r:id="rId2935"/>
    <hyperlink xmlns:r="http://schemas.openxmlformats.org/officeDocument/2006/relationships" ref="Q2560" r:id="rId2936"/>
    <hyperlink xmlns:r="http://schemas.openxmlformats.org/officeDocument/2006/relationships" ref="Q2561" r:id="rId2937"/>
    <hyperlink xmlns:r="http://schemas.openxmlformats.org/officeDocument/2006/relationships" ref="P2562" r:id="rId2938"/>
    <hyperlink xmlns:r="http://schemas.openxmlformats.org/officeDocument/2006/relationships" ref="Q2562" r:id="rId2939"/>
    <hyperlink xmlns:r="http://schemas.openxmlformats.org/officeDocument/2006/relationships" ref="Q2563" r:id="rId2940"/>
    <hyperlink xmlns:r="http://schemas.openxmlformats.org/officeDocument/2006/relationships" ref="P2564" r:id="rId2941"/>
    <hyperlink xmlns:r="http://schemas.openxmlformats.org/officeDocument/2006/relationships" ref="Q2564" r:id="rId2942"/>
    <hyperlink xmlns:r="http://schemas.openxmlformats.org/officeDocument/2006/relationships" ref="Q2565" r:id="rId2943"/>
    <hyperlink xmlns:r="http://schemas.openxmlformats.org/officeDocument/2006/relationships" ref="Q2566" r:id="rId2944"/>
    <hyperlink xmlns:r="http://schemas.openxmlformats.org/officeDocument/2006/relationships" ref="Q2567" r:id="rId2945"/>
    <hyperlink xmlns:r="http://schemas.openxmlformats.org/officeDocument/2006/relationships" ref="Q2568" r:id="rId2946"/>
    <hyperlink xmlns:r="http://schemas.openxmlformats.org/officeDocument/2006/relationships" ref="Q2569" r:id="rId2947"/>
    <hyperlink xmlns:r="http://schemas.openxmlformats.org/officeDocument/2006/relationships" ref="Q2570" r:id="rId2948"/>
    <hyperlink xmlns:r="http://schemas.openxmlformats.org/officeDocument/2006/relationships" ref="Q2571" r:id="rId2949"/>
    <hyperlink xmlns:r="http://schemas.openxmlformats.org/officeDocument/2006/relationships" ref="Q2572" r:id="rId2950"/>
    <hyperlink xmlns:r="http://schemas.openxmlformats.org/officeDocument/2006/relationships" ref="Q2573" r:id="rId2951"/>
    <hyperlink xmlns:r="http://schemas.openxmlformats.org/officeDocument/2006/relationships" ref="Q2574" r:id="rId2952"/>
    <hyperlink xmlns:r="http://schemas.openxmlformats.org/officeDocument/2006/relationships" ref="Q2575" r:id="rId2953"/>
    <hyperlink xmlns:r="http://schemas.openxmlformats.org/officeDocument/2006/relationships" ref="Q2576" r:id="rId2954"/>
    <hyperlink xmlns:r="http://schemas.openxmlformats.org/officeDocument/2006/relationships" ref="Q2577" r:id="rId2955"/>
    <hyperlink xmlns:r="http://schemas.openxmlformats.org/officeDocument/2006/relationships" ref="Q2578" r:id="rId2956"/>
    <hyperlink xmlns:r="http://schemas.openxmlformats.org/officeDocument/2006/relationships" ref="Q2579" r:id="rId2957"/>
    <hyperlink xmlns:r="http://schemas.openxmlformats.org/officeDocument/2006/relationships" ref="Q2580" r:id="rId2958"/>
    <hyperlink xmlns:r="http://schemas.openxmlformats.org/officeDocument/2006/relationships" ref="Q2581" r:id="rId2959"/>
    <hyperlink xmlns:r="http://schemas.openxmlformats.org/officeDocument/2006/relationships" ref="Q2582" r:id="rId2960"/>
    <hyperlink xmlns:r="http://schemas.openxmlformats.org/officeDocument/2006/relationships" ref="Q2583" r:id="rId2961"/>
    <hyperlink xmlns:r="http://schemas.openxmlformats.org/officeDocument/2006/relationships" ref="Q2584" r:id="rId2962"/>
    <hyperlink xmlns:r="http://schemas.openxmlformats.org/officeDocument/2006/relationships" ref="Q2585" r:id="rId2963"/>
    <hyperlink xmlns:r="http://schemas.openxmlformats.org/officeDocument/2006/relationships" ref="Q2586" r:id="rId2964"/>
    <hyperlink xmlns:r="http://schemas.openxmlformats.org/officeDocument/2006/relationships" ref="Q2587" r:id="rId2965"/>
    <hyperlink xmlns:r="http://schemas.openxmlformats.org/officeDocument/2006/relationships" ref="P2588" r:id="rId2966"/>
    <hyperlink xmlns:r="http://schemas.openxmlformats.org/officeDocument/2006/relationships" ref="Q2588" r:id="rId2967"/>
    <hyperlink xmlns:r="http://schemas.openxmlformats.org/officeDocument/2006/relationships" ref="Q2589" r:id="rId2968"/>
    <hyperlink xmlns:r="http://schemas.openxmlformats.org/officeDocument/2006/relationships" ref="Q2590" r:id="rId2969"/>
    <hyperlink xmlns:r="http://schemas.openxmlformats.org/officeDocument/2006/relationships" ref="Q2591" r:id="rId2970"/>
    <hyperlink xmlns:r="http://schemas.openxmlformats.org/officeDocument/2006/relationships" ref="Q2592" r:id="rId2971"/>
    <hyperlink xmlns:r="http://schemas.openxmlformats.org/officeDocument/2006/relationships" ref="Q2593" r:id="rId2972"/>
    <hyperlink xmlns:r="http://schemas.openxmlformats.org/officeDocument/2006/relationships" ref="Q2594" r:id="rId2973"/>
    <hyperlink xmlns:r="http://schemas.openxmlformats.org/officeDocument/2006/relationships" ref="Q2595" r:id="rId2974"/>
    <hyperlink xmlns:r="http://schemas.openxmlformats.org/officeDocument/2006/relationships" ref="Q2596" r:id="rId2975"/>
    <hyperlink xmlns:r="http://schemas.openxmlformats.org/officeDocument/2006/relationships" ref="Q2597" r:id="rId2976"/>
    <hyperlink xmlns:r="http://schemas.openxmlformats.org/officeDocument/2006/relationships" ref="Q2598" r:id="rId2977"/>
    <hyperlink xmlns:r="http://schemas.openxmlformats.org/officeDocument/2006/relationships" ref="Q2599" r:id="rId2978"/>
    <hyperlink xmlns:r="http://schemas.openxmlformats.org/officeDocument/2006/relationships" ref="Q2600" r:id="rId2979"/>
    <hyperlink xmlns:r="http://schemas.openxmlformats.org/officeDocument/2006/relationships" ref="Q2601" r:id="rId2980"/>
    <hyperlink xmlns:r="http://schemas.openxmlformats.org/officeDocument/2006/relationships" ref="P2602" r:id="rId2981"/>
    <hyperlink xmlns:r="http://schemas.openxmlformats.org/officeDocument/2006/relationships" ref="Q2602" r:id="rId2982"/>
    <hyperlink xmlns:r="http://schemas.openxmlformats.org/officeDocument/2006/relationships" ref="Q2603" r:id="rId2983"/>
    <hyperlink xmlns:r="http://schemas.openxmlformats.org/officeDocument/2006/relationships" ref="Q2604" r:id="rId2984"/>
    <hyperlink xmlns:r="http://schemas.openxmlformats.org/officeDocument/2006/relationships" ref="Q2605" r:id="rId2985"/>
    <hyperlink xmlns:r="http://schemas.openxmlformats.org/officeDocument/2006/relationships" ref="Q2606" r:id="rId2986"/>
    <hyperlink xmlns:r="http://schemas.openxmlformats.org/officeDocument/2006/relationships" ref="Q2607" r:id="rId2987"/>
    <hyperlink xmlns:r="http://schemas.openxmlformats.org/officeDocument/2006/relationships" ref="Q2608" r:id="rId2988"/>
    <hyperlink xmlns:r="http://schemas.openxmlformats.org/officeDocument/2006/relationships" ref="Q2609" r:id="rId2989"/>
    <hyperlink xmlns:r="http://schemas.openxmlformats.org/officeDocument/2006/relationships" ref="Q2610" r:id="rId2990"/>
    <hyperlink xmlns:r="http://schemas.openxmlformats.org/officeDocument/2006/relationships" ref="Q2611" r:id="rId2991"/>
    <hyperlink xmlns:r="http://schemas.openxmlformats.org/officeDocument/2006/relationships" ref="Q2612" r:id="rId2992"/>
    <hyperlink xmlns:r="http://schemas.openxmlformats.org/officeDocument/2006/relationships" ref="Q2613" r:id="rId2993"/>
    <hyperlink xmlns:r="http://schemas.openxmlformats.org/officeDocument/2006/relationships" ref="Q2614" r:id="rId2994"/>
    <hyperlink xmlns:r="http://schemas.openxmlformats.org/officeDocument/2006/relationships" ref="Q2615" r:id="rId2995"/>
    <hyperlink xmlns:r="http://schemas.openxmlformats.org/officeDocument/2006/relationships" ref="Q2616" r:id="rId2996"/>
    <hyperlink xmlns:r="http://schemas.openxmlformats.org/officeDocument/2006/relationships" ref="Q2617" r:id="rId2997"/>
    <hyperlink xmlns:r="http://schemas.openxmlformats.org/officeDocument/2006/relationships" ref="Q2618" r:id="rId2998"/>
    <hyperlink xmlns:r="http://schemas.openxmlformats.org/officeDocument/2006/relationships" ref="Q2619" r:id="rId2999"/>
    <hyperlink xmlns:r="http://schemas.openxmlformats.org/officeDocument/2006/relationships" ref="Q2620" r:id="rId3000"/>
    <hyperlink xmlns:r="http://schemas.openxmlformats.org/officeDocument/2006/relationships" ref="Q2621" r:id="rId3001"/>
    <hyperlink xmlns:r="http://schemas.openxmlformats.org/officeDocument/2006/relationships" ref="Q2622" r:id="rId3002"/>
    <hyperlink xmlns:r="http://schemas.openxmlformats.org/officeDocument/2006/relationships" ref="Q2623" r:id="rId3003"/>
    <hyperlink xmlns:r="http://schemas.openxmlformats.org/officeDocument/2006/relationships" ref="Q2624" r:id="rId3004"/>
    <hyperlink xmlns:r="http://schemas.openxmlformats.org/officeDocument/2006/relationships" ref="Q2625" r:id="rId3005"/>
    <hyperlink xmlns:r="http://schemas.openxmlformats.org/officeDocument/2006/relationships" ref="Q2626" r:id="rId3006"/>
    <hyperlink xmlns:r="http://schemas.openxmlformats.org/officeDocument/2006/relationships" ref="P2627" r:id="rId3007"/>
    <hyperlink xmlns:r="http://schemas.openxmlformats.org/officeDocument/2006/relationships" ref="Q2627" r:id="rId3008"/>
    <hyperlink xmlns:r="http://schemas.openxmlformats.org/officeDocument/2006/relationships" ref="Q2628" r:id="rId3009"/>
    <hyperlink xmlns:r="http://schemas.openxmlformats.org/officeDocument/2006/relationships" ref="Q2629" r:id="rId3010"/>
    <hyperlink xmlns:r="http://schemas.openxmlformats.org/officeDocument/2006/relationships" ref="Q2630" r:id="rId3011"/>
    <hyperlink xmlns:r="http://schemas.openxmlformats.org/officeDocument/2006/relationships" ref="Q2631" r:id="rId3012"/>
    <hyperlink xmlns:r="http://schemas.openxmlformats.org/officeDocument/2006/relationships" ref="Q2632" r:id="rId3013"/>
    <hyperlink xmlns:r="http://schemas.openxmlformats.org/officeDocument/2006/relationships" ref="Q2633" r:id="rId3014"/>
    <hyperlink xmlns:r="http://schemas.openxmlformats.org/officeDocument/2006/relationships" ref="Q2634" r:id="rId3015"/>
    <hyperlink xmlns:r="http://schemas.openxmlformats.org/officeDocument/2006/relationships" ref="Q2635" r:id="rId3016"/>
    <hyperlink xmlns:r="http://schemas.openxmlformats.org/officeDocument/2006/relationships" ref="Q2636" r:id="rId3017"/>
    <hyperlink xmlns:r="http://schemas.openxmlformats.org/officeDocument/2006/relationships" ref="Q2637" r:id="rId3018"/>
    <hyperlink xmlns:r="http://schemas.openxmlformats.org/officeDocument/2006/relationships" ref="Q2638" r:id="rId3019"/>
    <hyperlink xmlns:r="http://schemas.openxmlformats.org/officeDocument/2006/relationships" ref="Q2639" r:id="rId3020"/>
    <hyperlink xmlns:r="http://schemas.openxmlformats.org/officeDocument/2006/relationships" ref="Q2640" r:id="rId3021"/>
    <hyperlink xmlns:r="http://schemas.openxmlformats.org/officeDocument/2006/relationships" ref="Q2641" r:id="rId3022"/>
    <hyperlink xmlns:r="http://schemas.openxmlformats.org/officeDocument/2006/relationships" ref="Q2642" r:id="rId3023"/>
    <hyperlink xmlns:r="http://schemas.openxmlformats.org/officeDocument/2006/relationships" ref="Q2643" r:id="rId3024"/>
    <hyperlink xmlns:r="http://schemas.openxmlformats.org/officeDocument/2006/relationships" ref="Q2644" r:id="rId3025"/>
    <hyperlink xmlns:r="http://schemas.openxmlformats.org/officeDocument/2006/relationships" ref="Q2645" r:id="rId3026"/>
    <hyperlink xmlns:r="http://schemas.openxmlformats.org/officeDocument/2006/relationships" ref="Q2646" r:id="rId3027"/>
    <hyperlink xmlns:r="http://schemas.openxmlformats.org/officeDocument/2006/relationships" ref="Q2647" r:id="rId3028"/>
    <hyperlink xmlns:r="http://schemas.openxmlformats.org/officeDocument/2006/relationships" ref="P2648" r:id="rId3029"/>
    <hyperlink xmlns:r="http://schemas.openxmlformats.org/officeDocument/2006/relationships" ref="Q2648" r:id="rId3030"/>
    <hyperlink xmlns:r="http://schemas.openxmlformats.org/officeDocument/2006/relationships" ref="Q2649" r:id="rId3031"/>
    <hyperlink xmlns:r="http://schemas.openxmlformats.org/officeDocument/2006/relationships" ref="P2650" r:id="rId3032"/>
    <hyperlink xmlns:r="http://schemas.openxmlformats.org/officeDocument/2006/relationships" ref="Q2650" r:id="rId3033"/>
    <hyperlink xmlns:r="http://schemas.openxmlformats.org/officeDocument/2006/relationships" ref="Q2651" r:id="rId3034"/>
    <hyperlink xmlns:r="http://schemas.openxmlformats.org/officeDocument/2006/relationships" ref="Q2652" r:id="rId3035"/>
    <hyperlink xmlns:r="http://schemas.openxmlformats.org/officeDocument/2006/relationships" ref="Q2653" r:id="rId3036"/>
    <hyperlink xmlns:r="http://schemas.openxmlformats.org/officeDocument/2006/relationships" ref="P2654" r:id="rId3037"/>
    <hyperlink xmlns:r="http://schemas.openxmlformats.org/officeDocument/2006/relationships" ref="Q2654" r:id="rId3038"/>
    <hyperlink xmlns:r="http://schemas.openxmlformats.org/officeDocument/2006/relationships" ref="P2655" r:id="rId3039"/>
    <hyperlink xmlns:r="http://schemas.openxmlformats.org/officeDocument/2006/relationships" ref="Q2655" r:id="rId3040"/>
    <hyperlink xmlns:r="http://schemas.openxmlformats.org/officeDocument/2006/relationships" ref="Q2656" r:id="rId3041"/>
    <hyperlink xmlns:r="http://schemas.openxmlformats.org/officeDocument/2006/relationships" ref="Q2657" r:id="rId3042"/>
    <hyperlink xmlns:r="http://schemas.openxmlformats.org/officeDocument/2006/relationships" ref="P2658" r:id="rId3043"/>
    <hyperlink xmlns:r="http://schemas.openxmlformats.org/officeDocument/2006/relationships" ref="Q2658" r:id="rId3044"/>
    <hyperlink xmlns:r="http://schemas.openxmlformats.org/officeDocument/2006/relationships" ref="Q2659" r:id="rId3045"/>
    <hyperlink xmlns:r="http://schemas.openxmlformats.org/officeDocument/2006/relationships" ref="Q2660" r:id="rId3046"/>
    <hyperlink xmlns:r="http://schemas.openxmlformats.org/officeDocument/2006/relationships" ref="Q2661" r:id="rId3047"/>
    <hyperlink xmlns:r="http://schemas.openxmlformats.org/officeDocument/2006/relationships" ref="Q2662" r:id="rId3048"/>
    <hyperlink xmlns:r="http://schemas.openxmlformats.org/officeDocument/2006/relationships" ref="Q2663" r:id="rId3049"/>
    <hyperlink xmlns:r="http://schemas.openxmlformats.org/officeDocument/2006/relationships" ref="Q2664" r:id="rId3050"/>
    <hyperlink xmlns:r="http://schemas.openxmlformats.org/officeDocument/2006/relationships" ref="Q2665" r:id="rId3051"/>
    <hyperlink xmlns:r="http://schemas.openxmlformats.org/officeDocument/2006/relationships" ref="Q2666" r:id="rId3052"/>
    <hyperlink xmlns:r="http://schemas.openxmlformats.org/officeDocument/2006/relationships" ref="P2667" r:id="rId3053"/>
    <hyperlink xmlns:r="http://schemas.openxmlformats.org/officeDocument/2006/relationships" ref="Q2667" r:id="rId3054"/>
    <hyperlink xmlns:r="http://schemas.openxmlformats.org/officeDocument/2006/relationships" ref="P2668" r:id="rId3055"/>
    <hyperlink xmlns:r="http://schemas.openxmlformats.org/officeDocument/2006/relationships" ref="Q2668" r:id="rId3056"/>
    <hyperlink xmlns:r="http://schemas.openxmlformats.org/officeDocument/2006/relationships" ref="Q2669" r:id="rId3057"/>
    <hyperlink xmlns:r="http://schemas.openxmlformats.org/officeDocument/2006/relationships" ref="P2670" r:id="rId3058"/>
    <hyperlink xmlns:r="http://schemas.openxmlformats.org/officeDocument/2006/relationships" ref="Q2670" r:id="rId3059"/>
    <hyperlink xmlns:r="http://schemas.openxmlformats.org/officeDocument/2006/relationships" ref="P2671" r:id="rId3060"/>
    <hyperlink xmlns:r="http://schemas.openxmlformats.org/officeDocument/2006/relationships" ref="Q2671" r:id="rId3061"/>
    <hyperlink xmlns:r="http://schemas.openxmlformats.org/officeDocument/2006/relationships" ref="Q2672" r:id="rId3062"/>
    <hyperlink xmlns:r="http://schemas.openxmlformats.org/officeDocument/2006/relationships" ref="Q2673" r:id="rId3063"/>
    <hyperlink xmlns:r="http://schemas.openxmlformats.org/officeDocument/2006/relationships" ref="Q2674" r:id="rId3064"/>
    <hyperlink xmlns:r="http://schemas.openxmlformats.org/officeDocument/2006/relationships" ref="Q2675" r:id="rId3065"/>
    <hyperlink xmlns:r="http://schemas.openxmlformats.org/officeDocument/2006/relationships" ref="Q2676" r:id="rId3066"/>
    <hyperlink xmlns:r="http://schemas.openxmlformats.org/officeDocument/2006/relationships" ref="Q2677" r:id="rId3067"/>
    <hyperlink xmlns:r="http://schemas.openxmlformats.org/officeDocument/2006/relationships" ref="Q2678" r:id="rId3068"/>
    <hyperlink xmlns:r="http://schemas.openxmlformats.org/officeDocument/2006/relationships" ref="Q2679" r:id="rId3069"/>
    <hyperlink xmlns:r="http://schemas.openxmlformats.org/officeDocument/2006/relationships" ref="Q2680" r:id="rId3070"/>
    <hyperlink xmlns:r="http://schemas.openxmlformats.org/officeDocument/2006/relationships" ref="Q2681" r:id="rId3071"/>
    <hyperlink xmlns:r="http://schemas.openxmlformats.org/officeDocument/2006/relationships" ref="Q2682" r:id="rId3072"/>
    <hyperlink xmlns:r="http://schemas.openxmlformats.org/officeDocument/2006/relationships" ref="Q2683" r:id="rId3073"/>
    <hyperlink xmlns:r="http://schemas.openxmlformats.org/officeDocument/2006/relationships" ref="Q2684" r:id="rId3074"/>
    <hyperlink xmlns:r="http://schemas.openxmlformats.org/officeDocument/2006/relationships" ref="Q2685" r:id="rId3075"/>
    <hyperlink xmlns:r="http://schemas.openxmlformats.org/officeDocument/2006/relationships" ref="Q2686" r:id="rId3076"/>
    <hyperlink xmlns:r="http://schemas.openxmlformats.org/officeDocument/2006/relationships" ref="Q2687" r:id="rId3077"/>
    <hyperlink xmlns:r="http://schemas.openxmlformats.org/officeDocument/2006/relationships" ref="Q2688" r:id="rId3078"/>
    <hyperlink xmlns:r="http://schemas.openxmlformats.org/officeDocument/2006/relationships" ref="Q2689" r:id="rId3079"/>
    <hyperlink xmlns:r="http://schemas.openxmlformats.org/officeDocument/2006/relationships" ref="Q2690" r:id="rId3080"/>
    <hyperlink xmlns:r="http://schemas.openxmlformats.org/officeDocument/2006/relationships" ref="Q2691" r:id="rId3081"/>
    <hyperlink xmlns:r="http://schemas.openxmlformats.org/officeDocument/2006/relationships" ref="Q2692" r:id="rId3082"/>
    <hyperlink xmlns:r="http://schemas.openxmlformats.org/officeDocument/2006/relationships" ref="Q2693" r:id="rId3083"/>
    <hyperlink xmlns:r="http://schemas.openxmlformats.org/officeDocument/2006/relationships" ref="Q2694" r:id="rId3084"/>
    <hyperlink xmlns:r="http://schemas.openxmlformats.org/officeDocument/2006/relationships" ref="Q2695" r:id="rId3085"/>
    <hyperlink xmlns:r="http://schemas.openxmlformats.org/officeDocument/2006/relationships" ref="Q2696" r:id="rId3086"/>
    <hyperlink xmlns:r="http://schemas.openxmlformats.org/officeDocument/2006/relationships" ref="Q2697" r:id="rId3087"/>
    <hyperlink xmlns:r="http://schemas.openxmlformats.org/officeDocument/2006/relationships" ref="Q2698" r:id="rId3088"/>
    <hyperlink xmlns:r="http://schemas.openxmlformats.org/officeDocument/2006/relationships" ref="Q2699" r:id="rId3089"/>
    <hyperlink xmlns:r="http://schemas.openxmlformats.org/officeDocument/2006/relationships" ref="Q2700" r:id="rId3090"/>
    <hyperlink xmlns:r="http://schemas.openxmlformats.org/officeDocument/2006/relationships" ref="Q2701" r:id="rId3091"/>
    <hyperlink xmlns:r="http://schemas.openxmlformats.org/officeDocument/2006/relationships" ref="Q2702" r:id="rId3092"/>
    <hyperlink xmlns:r="http://schemas.openxmlformats.org/officeDocument/2006/relationships" ref="Q2703" r:id="rId3093"/>
    <hyperlink xmlns:r="http://schemas.openxmlformats.org/officeDocument/2006/relationships" ref="Q2704" r:id="rId3094"/>
    <hyperlink xmlns:r="http://schemas.openxmlformats.org/officeDocument/2006/relationships" ref="Q2705" r:id="rId3095"/>
    <hyperlink xmlns:r="http://schemas.openxmlformats.org/officeDocument/2006/relationships" ref="Q2706" r:id="rId3096"/>
    <hyperlink xmlns:r="http://schemas.openxmlformats.org/officeDocument/2006/relationships" ref="Q2707" r:id="rId3097"/>
    <hyperlink xmlns:r="http://schemas.openxmlformats.org/officeDocument/2006/relationships" ref="Q2708" r:id="rId3098"/>
    <hyperlink xmlns:r="http://schemas.openxmlformats.org/officeDocument/2006/relationships" ref="Q2709" r:id="rId3099"/>
    <hyperlink xmlns:r="http://schemas.openxmlformats.org/officeDocument/2006/relationships" ref="Q2710" r:id="rId3100"/>
    <hyperlink xmlns:r="http://schemas.openxmlformats.org/officeDocument/2006/relationships" ref="Q2711" r:id="rId3101"/>
    <hyperlink xmlns:r="http://schemas.openxmlformats.org/officeDocument/2006/relationships" ref="Q2712" r:id="rId3102"/>
    <hyperlink xmlns:r="http://schemas.openxmlformats.org/officeDocument/2006/relationships" ref="Q2713" r:id="rId3103"/>
    <hyperlink xmlns:r="http://schemas.openxmlformats.org/officeDocument/2006/relationships" ref="Q2714" r:id="rId3104"/>
    <hyperlink xmlns:r="http://schemas.openxmlformats.org/officeDocument/2006/relationships" ref="Q2715" r:id="rId3105"/>
    <hyperlink xmlns:r="http://schemas.openxmlformats.org/officeDocument/2006/relationships" ref="Q2716" r:id="rId3106"/>
    <hyperlink xmlns:r="http://schemas.openxmlformats.org/officeDocument/2006/relationships" ref="Q2717" r:id="rId3107"/>
    <hyperlink xmlns:r="http://schemas.openxmlformats.org/officeDocument/2006/relationships" ref="P2718" r:id="rId3108"/>
    <hyperlink xmlns:r="http://schemas.openxmlformats.org/officeDocument/2006/relationships" ref="Q2718" r:id="rId3109"/>
    <hyperlink xmlns:r="http://schemas.openxmlformats.org/officeDocument/2006/relationships" ref="Q2719" r:id="rId3110"/>
    <hyperlink xmlns:r="http://schemas.openxmlformats.org/officeDocument/2006/relationships" ref="Q2720" r:id="rId3111"/>
    <hyperlink xmlns:r="http://schemas.openxmlformats.org/officeDocument/2006/relationships" ref="Q2721" r:id="rId3112"/>
    <hyperlink xmlns:r="http://schemas.openxmlformats.org/officeDocument/2006/relationships" ref="P2722" r:id="rId3113"/>
    <hyperlink xmlns:r="http://schemas.openxmlformats.org/officeDocument/2006/relationships" ref="Q2722" r:id="rId3114"/>
    <hyperlink xmlns:r="http://schemas.openxmlformats.org/officeDocument/2006/relationships" ref="Q2723" r:id="rId3115"/>
    <hyperlink xmlns:r="http://schemas.openxmlformats.org/officeDocument/2006/relationships" ref="P2724" r:id="rId3116"/>
    <hyperlink xmlns:r="http://schemas.openxmlformats.org/officeDocument/2006/relationships" ref="Q2724" r:id="rId3117"/>
    <hyperlink xmlns:r="http://schemas.openxmlformats.org/officeDocument/2006/relationships" ref="Q2725" r:id="rId3118"/>
    <hyperlink xmlns:r="http://schemas.openxmlformats.org/officeDocument/2006/relationships" ref="Q2726" r:id="rId3119"/>
    <hyperlink xmlns:r="http://schemas.openxmlformats.org/officeDocument/2006/relationships" ref="P2727" r:id="rId3120"/>
    <hyperlink xmlns:r="http://schemas.openxmlformats.org/officeDocument/2006/relationships" ref="Q2727" r:id="rId3121"/>
    <hyperlink xmlns:r="http://schemas.openxmlformats.org/officeDocument/2006/relationships" ref="P2728" r:id="rId3122"/>
    <hyperlink xmlns:r="http://schemas.openxmlformats.org/officeDocument/2006/relationships" ref="Q2728" r:id="rId3123"/>
    <hyperlink xmlns:r="http://schemas.openxmlformats.org/officeDocument/2006/relationships" ref="Q2729" r:id="rId3124"/>
    <hyperlink xmlns:r="http://schemas.openxmlformats.org/officeDocument/2006/relationships" ref="P2730" r:id="rId3125"/>
    <hyperlink xmlns:r="http://schemas.openxmlformats.org/officeDocument/2006/relationships" ref="Q2730" r:id="rId3126"/>
    <hyperlink xmlns:r="http://schemas.openxmlformats.org/officeDocument/2006/relationships" ref="Q2731" r:id="rId3127"/>
    <hyperlink xmlns:r="http://schemas.openxmlformats.org/officeDocument/2006/relationships" ref="Q2732" r:id="rId3128"/>
    <hyperlink xmlns:r="http://schemas.openxmlformats.org/officeDocument/2006/relationships" ref="P2733" r:id="rId3129"/>
    <hyperlink xmlns:r="http://schemas.openxmlformats.org/officeDocument/2006/relationships" ref="Q2733" r:id="rId3130"/>
    <hyperlink xmlns:r="http://schemas.openxmlformats.org/officeDocument/2006/relationships" ref="Q2734" r:id="rId3131"/>
    <hyperlink xmlns:r="http://schemas.openxmlformats.org/officeDocument/2006/relationships" ref="Q2735" r:id="rId3132"/>
    <hyperlink xmlns:r="http://schemas.openxmlformats.org/officeDocument/2006/relationships" ref="Q2736" r:id="rId3133"/>
    <hyperlink xmlns:r="http://schemas.openxmlformats.org/officeDocument/2006/relationships" ref="Q2737" r:id="rId3134"/>
    <hyperlink xmlns:r="http://schemas.openxmlformats.org/officeDocument/2006/relationships" ref="Q2738" r:id="rId3135"/>
    <hyperlink xmlns:r="http://schemas.openxmlformats.org/officeDocument/2006/relationships" ref="Q2739" r:id="rId3136"/>
    <hyperlink xmlns:r="http://schemas.openxmlformats.org/officeDocument/2006/relationships" ref="Q2740" r:id="rId3137"/>
    <hyperlink xmlns:r="http://schemas.openxmlformats.org/officeDocument/2006/relationships" ref="Q2741" r:id="rId3138"/>
    <hyperlink xmlns:r="http://schemas.openxmlformats.org/officeDocument/2006/relationships" ref="Q2742" r:id="rId3139"/>
    <hyperlink xmlns:r="http://schemas.openxmlformats.org/officeDocument/2006/relationships" ref="Q2743" r:id="rId3140"/>
    <hyperlink xmlns:r="http://schemas.openxmlformats.org/officeDocument/2006/relationships" ref="Q2744" r:id="rId3141"/>
    <hyperlink xmlns:r="http://schemas.openxmlformats.org/officeDocument/2006/relationships" ref="Q2745" r:id="rId3142"/>
    <hyperlink xmlns:r="http://schemas.openxmlformats.org/officeDocument/2006/relationships" ref="Q2746" r:id="rId3143"/>
    <hyperlink xmlns:r="http://schemas.openxmlformats.org/officeDocument/2006/relationships" ref="Q2747" r:id="rId3144"/>
    <hyperlink xmlns:r="http://schemas.openxmlformats.org/officeDocument/2006/relationships" ref="Q2748" r:id="rId3145"/>
    <hyperlink xmlns:r="http://schemas.openxmlformats.org/officeDocument/2006/relationships" ref="P2749" r:id="rId3146"/>
    <hyperlink xmlns:r="http://schemas.openxmlformats.org/officeDocument/2006/relationships" ref="Q2749" r:id="rId3147"/>
    <hyperlink xmlns:r="http://schemas.openxmlformats.org/officeDocument/2006/relationships" ref="Q2750" r:id="rId3148"/>
    <hyperlink xmlns:r="http://schemas.openxmlformats.org/officeDocument/2006/relationships" ref="Q2751" r:id="rId3149"/>
    <hyperlink xmlns:r="http://schemas.openxmlformats.org/officeDocument/2006/relationships" ref="Q2752" r:id="rId3150"/>
    <hyperlink xmlns:r="http://schemas.openxmlformats.org/officeDocument/2006/relationships" ref="Q2753" r:id="rId3151"/>
    <hyperlink xmlns:r="http://schemas.openxmlformats.org/officeDocument/2006/relationships" ref="Q2754" r:id="rId3152"/>
    <hyperlink xmlns:r="http://schemas.openxmlformats.org/officeDocument/2006/relationships" ref="Q2755" r:id="rId3153"/>
    <hyperlink xmlns:r="http://schemas.openxmlformats.org/officeDocument/2006/relationships" ref="Q2756" r:id="rId3154"/>
    <hyperlink xmlns:r="http://schemas.openxmlformats.org/officeDocument/2006/relationships" ref="Q2757" r:id="rId3155"/>
    <hyperlink xmlns:r="http://schemas.openxmlformats.org/officeDocument/2006/relationships" ref="Q2758" r:id="rId3156"/>
    <hyperlink xmlns:r="http://schemas.openxmlformats.org/officeDocument/2006/relationships" ref="Q2759" r:id="rId3157"/>
    <hyperlink xmlns:r="http://schemas.openxmlformats.org/officeDocument/2006/relationships" ref="Q2760" r:id="rId3158"/>
    <hyperlink xmlns:r="http://schemas.openxmlformats.org/officeDocument/2006/relationships" ref="Q2761" r:id="rId3159"/>
    <hyperlink xmlns:r="http://schemas.openxmlformats.org/officeDocument/2006/relationships" ref="Q2762" r:id="rId3160"/>
    <hyperlink xmlns:r="http://schemas.openxmlformats.org/officeDocument/2006/relationships" ref="Q2763" r:id="rId3161"/>
    <hyperlink xmlns:r="http://schemas.openxmlformats.org/officeDocument/2006/relationships" ref="Q2764" r:id="rId3162"/>
    <hyperlink xmlns:r="http://schemas.openxmlformats.org/officeDocument/2006/relationships" ref="P2765" r:id="rId3163"/>
    <hyperlink xmlns:r="http://schemas.openxmlformats.org/officeDocument/2006/relationships" ref="Q2765" r:id="rId3164"/>
    <hyperlink xmlns:r="http://schemas.openxmlformats.org/officeDocument/2006/relationships" ref="Q2766" r:id="rId3165"/>
    <hyperlink xmlns:r="http://schemas.openxmlformats.org/officeDocument/2006/relationships" ref="P2767" r:id="rId3166"/>
    <hyperlink xmlns:r="http://schemas.openxmlformats.org/officeDocument/2006/relationships" ref="Q2767" r:id="rId3167"/>
    <hyperlink xmlns:r="http://schemas.openxmlformats.org/officeDocument/2006/relationships" ref="Q2768" r:id="rId3168"/>
    <hyperlink xmlns:r="http://schemas.openxmlformats.org/officeDocument/2006/relationships" ref="P2769" r:id="rId3169"/>
    <hyperlink xmlns:r="http://schemas.openxmlformats.org/officeDocument/2006/relationships" ref="Q2769" r:id="rId3170"/>
    <hyperlink xmlns:r="http://schemas.openxmlformats.org/officeDocument/2006/relationships" ref="Q2770" r:id="rId3171"/>
    <hyperlink xmlns:r="http://schemas.openxmlformats.org/officeDocument/2006/relationships" ref="Q2771" r:id="rId3172"/>
    <hyperlink xmlns:r="http://schemas.openxmlformats.org/officeDocument/2006/relationships" ref="Q2772" r:id="rId3173"/>
    <hyperlink xmlns:r="http://schemas.openxmlformats.org/officeDocument/2006/relationships" ref="Q2773" r:id="rId3174"/>
    <hyperlink xmlns:r="http://schemas.openxmlformats.org/officeDocument/2006/relationships" ref="Q2774" r:id="rId3175"/>
    <hyperlink xmlns:r="http://schemas.openxmlformats.org/officeDocument/2006/relationships" ref="Q2775" r:id="rId3176"/>
    <hyperlink xmlns:r="http://schemas.openxmlformats.org/officeDocument/2006/relationships" ref="P2776" r:id="rId3177"/>
    <hyperlink xmlns:r="http://schemas.openxmlformats.org/officeDocument/2006/relationships" ref="Q2776" r:id="rId3178"/>
    <hyperlink xmlns:r="http://schemas.openxmlformats.org/officeDocument/2006/relationships" ref="P2777" r:id="rId3179"/>
    <hyperlink xmlns:r="http://schemas.openxmlformats.org/officeDocument/2006/relationships" ref="Q2777" r:id="rId3180"/>
    <hyperlink xmlns:r="http://schemas.openxmlformats.org/officeDocument/2006/relationships" ref="Q2778" r:id="rId3181"/>
    <hyperlink xmlns:r="http://schemas.openxmlformats.org/officeDocument/2006/relationships" ref="Q2779" r:id="rId3182"/>
    <hyperlink xmlns:r="http://schemas.openxmlformats.org/officeDocument/2006/relationships" ref="Q2780" r:id="rId3183"/>
    <hyperlink xmlns:r="http://schemas.openxmlformats.org/officeDocument/2006/relationships" ref="Q2781" r:id="rId3184"/>
    <hyperlink xmlns:r="http://schemas.openxmlformats.org/officeDocument/2006/relationships" ref="Q2782" r:id="rId3185"/>
    <hyperlink xmlns:r="http://schemas.openxmlformats.org/officeDocument/2006/relationships" ref="Q2783" r:id="rId3186"/>
    <hyperlink xmlns:r="http://schemas.openxmlformats.org/officeDocument/2006/relationships" ref="Q2784" r:id="rId3187"/>
    <hyperlink xmlns:r="http://schemas.openxmlformats.org/officeDocument/2006/relationships" ref="Q2785" r:id="rId3188"/>
    <hyperlink xmlns:r="http://schemas.openxmlformats.org/officeDocument/2006/relationships" ref="Q2786" r:id="rId3189"/>
    <hyperlink xmlns:r="http://schemas.openxmlformats.org/officeDocument/2006/relationships" ref="Q2787" r:id="rId3190"/>
    <hyperlink xmlns:r="http://schemas.openxmlformats.org/officeDocument/2006/relationships" ref="Q2788" r:id="rId3191"/>
    <hyperlink xmlns:r="http://schemas.openxmlformats.org/officeDocument/2006/relationships" ref="Q2789" r:id="rId3192"/>
    <hyperlink xmlns:r="http://schemas.openxmlformats.org/officeDocument/2006/relationships" ref="Q2790" r:id="rId3193"/>
    <hyperlink xmlns:r="http://schemas.openxmlformats.org/officeDocument/2006/relationships" ref="Q2791" r:id="rId3194"/>
    <hyperlink xmlns:r="http://schemas.openxmlformats.org/officeDocument/2006/relationships" ref="Q2792" r:id="rId3195"/>
    <hyperlink xmlns:r="http://schemas.openxmlformats.org/officeDocument/2006/relationships" ref="Q2793" r:id="rId3196"/>
    <hyperlink xmlns:r="http://schemas.openxmlformats.org/officeDocument/2006/relationships" ref="Q2794" r:id="rId3197"/>
    <hyperlink xmlns:r="http://schemas.openxmlformats.org/officeDocument/2006/relationships" ref="Q2795" r:id="rId3198"/>
    <hyperlink xmlns:r="http://schemas.openxmlformats.org/officeDocument/2006/relationships" ref="Q2796" r:id="rId3199"/>
    <hyperlink xmlns:r="http://schemas.openxmlformats.org/officeDocument/2006/relationships" ref="Q2797" r:id="rId3200"/>
    <hyperlink xmlns:r="http://schemas.openxmlformats.org/officeDocument/2006/relationships" ref="Q2798" r:id="rId3201"/>
    <hyperlink xmlns:r="http://schemas.openxmlformats.org/officeDocument/2006/relationships" ref="Q2799" r:id="rId3202"/>
    <hyperlink xmlns:r="http://schemas.openxmlformats.org/officeDocument/2006/relationships" ref="Q2800" r:id="rId3203"/>
    <hyperlink xmlns:r="http://schemas.openxmlformats.org/officeDocument/2006/relationships" ref="Q2801" r:id="rId3204"/>
    <hyperlink xmlns:r="http://schemas.openxmlformats.org/officeDocument/2006/relationships" ref="Q2802" r:id="rId3205"/>
    <hyperlink xmlns:r="http://schemas.openxmlformats.org/officeDocument/2006/relationships" ref="Q2803" r:id="rId3206"/>
    <hyperlink xmlns:r="http://schemas.openxmlformats.org/officeDocument/2006/relationships" ref="Q2804" r:id="rId3207"/>
    <hyperlink xmlns:r="http://schemas.openxmlformats.org/officeDocument/2006/relationships" ref="Q2805" r:id="rId3208"/>
    <hyperlink xmlns:r="http://schemas.openxmlformats.org/officeDocument/2006/relationships" ref="Q2806" r:id="rId3209"/>
    <hyperlink xmlns:r="http://schemas.openxmlformats.org/officeDocument/2006/relationships" ref="Q2807" r:id="rId3210"/>
    <hyperlink xmlns:r="http://schemas.openxmlformats.org/officeDocument/2006/relationships" ref="Q2808" r:id="rId3211"/>
    <hyperlink xmlns:r="http://schemas.openxmlformats.org/officeDocument/2006/relationships" ref="Q2809" r:id="rId3212"/>
    <hyperlink xmlns:r="http://schemas.openxmlformats.org/officeDocument/2006/relationships" ref="P2810" r:id="rId3213"/>
    <hyperlink xmlns:r="http://schemas.openxmlformats.org/officeDocument/2006/relationships" ref="Q2810" r:id="rId3214"/>
    <hyperlink xmlns:r="http://schemas.openxmlformats.org/officeDocument/2006/relationships" ref="Q2811" r:id="rId3215"/>
    <hyperlink xmlns:r="http://schemas.openxmlformats.org/officeDocument/2006/relationships" ref="Q2812" r:id="rId3216"/>
    <hyperlink xmlns:r="http://schemas.openxmlformats.org/officeDocument/2006/relationships" ref="Q2813" r:id="rId3217"/>
    <hyperlink xmlns:r="http://schemas.openxmlformats.org/officeDocument/2006/relationships" ref="Q2814" r:id="rId3218"/>
    <hyperlink xmlns:r="http://schemas.openxmlformats.org/officeDocument/2006/relationships" ref="Q2815" r:id="rId3219"/>
    <hyperlink xmlns:r="http://schemas.openxmlformats.org/officeDocument/2006/relationships" ref="Q2816" r:id="rId3220"/>
    <hyperlink xmlns:r="http://schemas.openxmlformats.org/officeDocument/2006/relationships" ref="Q2817" r:id="rId3221"/>
    <hyperlink xmlns:r="http://schemas.openxmlformats.org/officeDocument/2006/relationships" ref="Q2818" r:id="rId3222"/>
    <hyperlink xmlns:r="http://schemas.openxmlformats.org/officeDocument/2006/relationships" ref="Q2819" r:id="rId3223"/>
    <hyperlink xmlns:r="http://schemas.openxmlformats.org/officeDocument/2006/relationships" ref="Q2820" r:id="rId3224"/>
    <hyperlink xmlns:r="http://schemas.openxmlformats.org/officeDocument/2006/relationships" ref="Q2821" r:id="rId3225"/>
    <hyperlink xmlns:r="http://schemas.openxmlformats.org/officeDocument/2006/relationships" ref="Q2822" r:id="rId3226"/>
    <hyperlink xmlns:r="http://schemas.openxmlformats.org/officeDocument/2006/relationships" ref="P2823" r:id="rId3227"/>
    <hyperlink xmlns:r="http://schemas.openxmlformats.org/officeDocument/2006/relationships" ref="Q2823" r:id="rId3228"/>
    <hyperlink xmlns:r="http://schemas.openxmlformats.org/officeDocument/2006/relationships" ref="Q2824" r:id="rId3229"/>
    <hyperlink xmlns:r="http://schemas.openxmlformats.org/officeDocument/2006/relationships" ref="Q2825" r:id="rId3230"/>
    <hyperlink xmlns:r="http://schemas.openxmlformats.org/officeDocument/2006/relationships" ref="Q2826" r:id="rId3231"/>
    <hyperlink xmlns:r="http://schemas.openxmlformats.org/officeDocument/2006/relationships" ref="Q2827" r:id="rId3232"/>
    <hyperlink xmlns:r="http://schemas.openxmlformats.org/officeDocument/2006/relationships" ref="Q2828" r:id="rId3233"/>
    <hyperlink xmlns:r="http://schemas.openxmlformats.org/officeDocument/2006/relationships" ref="Q2829" r:id="rId3234"/>
    <hyperlink xmlns:r="http://schemas.openxmlformats.org/officeDocument/2006/relationships" ref="Q2830" r:id="rId3235"/>
    <hyperlink xmlns:r="http://schemas.openxmlformats.org/officeDocument/2006/relationships" ref="Q2831" r:id="rId3236"/>
    <hyperlink xmlns:r="http://schemas.openxmlformats.org/officeDocument/2006/relationships" ref="Q2832" r:id="rId3237"/>
    <hyperlink xmlns:r="http://schemas.openxmlformats.org/officeDocument/2006/relationships" ref="Q2833" r:id="rId3238"/>
    <hyperlink xmlns:r="http://schemas.openxmlformats.org/officeDocument/2006/relationships" ref="Q2834" r:id="rId3239"/>
    <hyperlink xmlns:r="http://schemas.openxmlformats.org/officeDocument/2006/relationships" ref="Q2835" r:id="rId3240"/>
    <hyperlink xmlns:r="http://schemas.openxmlformats.org/officeDocument/2006/relationships" ref="Q2836" r:id="rId3241"/>
    <hyperlink xmlns:r="http://schemas.openxmlformats.org/officeDocument/2006/relationships" ref="Q2837" r:id="rId3242"/>
    <hyperlink xmlns:r="http://schemas.openxmlformats.org/officeDocument/2006/relationships" ref="Q2838" r:id="rId3243"/>
    <hyperlink xmlns:r="http://schemas.openxmlformats.org/officeDocument/2006/relationships" ref="Q2839" r:id="rId3244"/>
    <hyperlink xmlns:r="http://schemas.openxmlformats.org/officeDocument/2006/relationships" ref="Q2840" r:id="rId3245"/>
    <hyperlink xmlns:r="http://schemas.openxmlformats.org/officeDocument/2006/relationships" ref="Q2841" r:id="rId3246"/>
    <hyperlink xmlns:r="http://schemas.openxmlformats.org/officeDocument/2006/relationships" ref="Q2842" r:id="rId3247"/>
    <hyperlink xmlns:r="http://schemas.openxmlformats.org/officeDocument/2006/relationships" ref="Q2843" r:id="rId3248"/>
    <hyperlink xmlns:r="http://schemas.openxmlformats.org/officeDocument/2006/relationships" ref="Q2844" r:id="rId3249"/>
    <hyperlink xmlns:r="http://schemas.openxmlformats.org/officeDocument/2006/relationships" ref="Q2845" r:id="rId3250"/>
    <hyperlink xmlns:r="http://schemas.openxmlformats.org/officeDocument/2006/relationships" ref="Q2846" r:id="rId3251"/>
    <hyperlink xmlns:r="http://schemas.openxmlformats.org/officeDocument/2006/relationships" ref="Q2847" r:id="rId3252"/>
    <hyperlink xmlns:r="http://schemas.openxmlformats.org/officeDocument/2006/relationships" ref="Q2848" r:id="rId3253"/>
    <hyperlink xmlns:r="http://schemas.openxmlformats.org/officeDocument/2006/relationships" ref="Q2849" r:id="rId3254"/>
    <hyperlink xmlns:r="http://schemas.openxmlformats.org/officeDocument/2006/relationships" ref="Q2850" r:id="rId3255"/>
    <hyperlink xmlns:r="http://schemas.openxmlformats.org/officeDocument/2006/relationships" ref="Q2851" r:id="rId3256"/>
    <hyperlink xmlns:r="http://schemas.openxmlformats.org/officeDocument/2006/relationships" ref="Q2852" r:id="rId3257"/>
    <hyperlink xmlns:r="http://schemas.openxmlformats.org/officeDocument/2006/relationships" ref="Q2853" r:id="rId3258"/>
    <hyperlink xmlns:r="http://schemas.openxmlformats.org/officeDocument/2006/relationships" ref="Q2854" r:id="rId3259"/>
    <hyperlink xmlns:r="http://schemas.openxmlformats.org/officeDocument/2006/relationships" ref="Q2855" r:id="rId3260"/>
    <hyperlink xmlns:r="http://schemas.openxmlformats.org/officeDocument/2006/relationships" ref="Q2856" r:id="rId3261"/>
    <hyperlink xmlns:r="http://schemas.openxmlformats.org/officeDocument/2006/relationships" ref="Q2857" r:id="rId3262"/>
    <hyperlink xmlns:r="http://schemas.openxmlformats.org/officeDocument/2006/relationships" ref="Q2858" r:id="rId3263"/>
    <hyperlink xmlns:r="http://schemas.openxmlformats.org/officeDocument/2006/relationships" ref="Q2859" r:id="rId3264"/>
    <hyperlink xmlns:r="http://schemas.openxmlformats.org/officeDocument/2006/relationships" ref="Q2860" r:id="rId3265"/>
    <hyperlink xmlns:r="http://schemas.openxmlformats.org/officeDocument/2006/relationships" ref="Q2861" r:id="rId3266"/>
    <hyperlink xmlns:r="http://schemas.openxmlformats.org/officeDocument/2006/relationships" ref="Q2862" r:id="rId3267"/>
    <hyperlink xmlns:r="http://schemas.openxmlformats.org/officeDocument/2006/relationships" ref="Q2863" r:id="rId3268"/>
    <hyperlink xmlns:r="http://schemas.openxmlformats.org/officeDocument/2006/relationships" ref="P2864" r:id="rId3269"/>
    <hyperlink xmlns:r="http://schemas.openxmlformats.org/officeDocument/2006/relationships" ref="Q2864" r:id="rId3270"/>
    <hyperlink xmlns:r="http://schemas.openxmlformats.org/officeDocument/2006/relationships" ref="Q2865" r:id="rId3271"/>
    <hyperlink xmlns:r="http://schemas.openxmlformats.org/officeDocument/2006/relationships" ref="Q2866" r:id="rId3272"/>
    <hyperlink xmlns:r="http://schemas.openxmlformats.org/officeDocument/2006/relationships" ref="Q2867" r:id="rId3273"/>
    <hyperlink xmlns:r="http://schemas.openxmlformats.org/officeDocument/2006/relationships" ref="Q2868" r:id="rId3274"/>
    <hyperlink xmlns:r="http://schemas.openxmlformats.org/officeDocument/2006/relationships" ref="Q2869" r:id="rId3275"/>
    <hyperlink xmlns:r="http://schemas.openxmlformats.org/officeDocument/2006/relationships" ref="P2870" r:id="rId3276"/>
    <hyperlink xmlns:r="http://schemas.openxmlformats.org/officeDocument/2006/relationships" ref="Q2870" r:id="rId3277"/>
    <hyperlink xmlns:r="http://schemas.openxmlformats.org/officeDocument/2006/relationships" ref="Q2871" r:id="rId3278"/>
    <hyperlink xmlns:r="http://schemas.openxmlformats.org/officeDocument/2006/relationships" ref="Q2872" r:id="rId3279"/>
    <hyperlink xmlns:r="http://schemas.openxmlformats.org/officeDocument/2006/relationships" ref="Q2873" r:id="rId3280"/>
    <hyperlink xmlns:r="http://schemas.openxmlformats.org/officeDocument/2006/relationships" ref="Q2874" r:id="rId3281"/>
    <hyperlink xmlns:r="http://schemas.openxmlformats.org/officeDocument/2006/relationships" ref="Q2875" r:id="rId3282"/>
    <hyperlink xmlns:r="http://schemas.openxmlformats.org/officeDocument/2006/relationships" ref="Q2876" r:id="rId3283"/>
    <hyperlink xmlns:r="http://schemas.openxmlformats.org/officeDocument/2006/relationships" ref="Q2877" r:id="rId3284"/>
    <hyperlink xmlns:r="http://schemas.openxmlformats.org/officeDocument/2006/relationships" ref="Q2878" r:id="rId3285"/>
    <hyperlink xmlns:r="http://schemas.openxmlformats.org/officeDocument/2006/relationships" ref="Q2879" r:id="rId3286"/>
    <hyperlink xmlns:r="http://schemas.openxmlformats.org/officeDocument/2006/relationships" ref="P2880" r:id="rId3287"/>
    <hyperlink xmlns:r="http://schemas.openxmlformats.org/officeDocument/2006/relationships" ref="Q2880" r:id="rId3288"/>
    <hyperlink xmlns:r="http://schemas.openxmlformats.org/officeDocument/2006/relationships" ref="Q2881" r:id="rId3289"/>
    <hyperlink xmlns:r="http://schemas.openxmlformats.org/officeDocument/2006/relationships" ref="Q2882" r:id="rId3290"/>
    <hyperlink xmlns:r="http://schemas.openxmlformats.org/officeDocument/2006/relationships" ref="Q2883" r:id="rId3291"/>
    <hyperlink xmlns:r="http://schemas.openxmlformats.org/officeDocument/2006/relationships" ref="Q2884" r:id="rId3292"/>
    <hyperlink xmlns:r="http://schemas.openxmlformats.org/officeDocument/2006/relationships" ref="P2885" r:id="rId3293"/>
    <hyperlink xmlns:r="http://schemas.openxmlformats.org/officeDocument/2006/relationships" ref="Q2885" r:id="rId3294"/>
    <hyperlink xmlns:r="http://schemas.openxmlformats.org/officeDocument/2006/relationships" ref="P2886" r:id="rId3295"/>
    <hyperlink xmlns:r="http://schemas.openxmlformats.org/officeDocument/2006/relationships" ref="Q2886" r:id="rId3296"/>
    <hyperlink xmlns:r="http://schemas.openxmlformats.org/officeDocument/2006/relationships" ref="Q2887" r:id="rId3297"/>
    <hyperlink xmlns:r="http://schemas.openxmlformats.org/officeDocument/2006/relationships" ref="Q2888" r:id="rId3298"/>
    <hyperlink xmlns:r="http://schemas.openxmlformats.org/officeDocument/2006/relationships" ref="Q2889" r:id="rId3299"/>
    <hyperlink xmlns:r="http://schemas.openxmlformats.org/officeDocument/2006/relationships" ref="Q2890" r:id="rId3300"/>
    <hyperlink xmlns:r="http://schemas.openxmlformats.org/officeDocument/2006/relationships" ref="Q2891" r:id="rId3301"/>
    <hyperlink xmlns:r="http://schemas.openxmlformats.org/officeDocument/2006/relationships" ref="Q2892" r:id="rId3302"/>
    <hyperlink xmlns:r="http://schemas.openxmlformats.org/officeDocument/2006/relationships" ref="Q2893" r:id="rId3303"/>
    <hyperlink xmlns:r="http://schemas.openxmlformats.org/officeDocument/2006/relationships" ref="P2894" r:id="rId3304"/>
    <hyperlink xmlns:r="http://schemas.openxmlformats.org/officeDocument/2006/relationships" ref="Q2894" r:id="rId3305"/>
    <hyperlink xmlns:r="http://schemas.openxmlformats.org/officeDocument/2006/relationships" ref="Q2895" r:id="rId3306"/>
    <hyperlink xmlns:r="http://schemas.openxmlformats.org/officeDocument/2006/relationships" ref="P2896" r:id="rId3307"/>
    <hyperlink xmlns:r="http://schemas.openxmlformats.org/officeDocument/2006/relationships" ref="Q2896" r:id="rId3308"/>
    <hyperlink xmlns:r="http://schemas.openxmlformats.org/officeDocument/2006/relationships" ref="P2897" r:id="rId3309"/>
    <hyperlink xmlns:r="http://schemas.openxmlformats.org/officeDocument/2006/relationships" ref="Q2897" r:id="rId3310"/>
    <hyperlink xmlns:r="http://schemas.openxmlformats.org/officeDocument/2006/relationships" ref="Q2898" r:id="rId3311"/>
    <hyperlink xmlns:r="http://schemas.openxmlformats.org/officeDocument/2006/relationships" ref="Q2899" r:id="rId3312"/>
    <hyperlink xmlns:r="http://schemas.openxmlformats.org/officeDocument/2006/relationships" ref="P2900" r:id="rId3313"/>
    <hyperlink xmlns:r="http://schemas.openxmlformats.org/officeDocument/2006/relationships" ref="Q2900" r:id="rId3314"/>
    <hyperlink xmlns:r="http://schemas.openxmlformats.org/officeDocument/2006/relationships" ref="P2901" r:id="rId3315"/>
    <hyperlink xmlns:r="http://schemas.openxmlformats.org/officeDocument/2006/relationships" ref="Q2901" r:id="rId3316"/>
    <hyperlink xmlns:r="http://schemas.openxmlformats.org/officeDocument/2006/relationships" ref="Q2902" r:id="rId3317"/>
    <hyperlink xmlns:r="http://schemas.openxmlformats.org/officeDocument/2006/relationships" ref="Q2903" r:id="rId3318"/>
    <hyperlink xmlns:r="http://schemas.openxmlformats.org/officeDocument/2006/relationships" ref="Q2904" r:id="rId3319"/>
    <hyperlink xmlns:r="http://schemas.openxmlformats.org/officeDocument/2006/relationships" ref="P2905" r:id="rId3320"/>
    <hyperlink xmlns:r="http://schemas.openxmlformats.org/officeDocument/2006/relationships" ref="Q2905" r:id="rId3321"/>
    <hyperlink xmlns:r="http://schemas.openxmlformats.org/officeDocument/2006/relationships" ref="P2906" r:id="rId3322"/>
    <hyperlink xmlns:r="http://schemas.openxmlformats.org/officeDocument/2006/relationships" ref="Q2906" r:id="rId3323"/>
    <hyperlink xmlns:r="http://schemas.openxmlformats.org/officeDocument/2006/relationships" ref="Q2907" r:id="rId3324"/>
    <hyperlink xmlns:r="http://schemas.openxmlformats.org/officeDocument/2006/relationships" ref="Q2908" r:id="rId3325"/>
    <hyperlink xmlns:r="http://schemas.openxmlformats.org/officeDocument/2006/relationships" ref="Q2909" r:id="rId3326"/>
    <hyperlink xmlns:r="http://schemas.openxmlformats.org/officeDocument/2006/relationships" ref="Q2910" r:id="rId3327"/>
    <hyperlink xmlns:r="http://schemas.openxmlformats.org/officeDocument/2006/relationships" ref="Q2911" r:id="rId3328"/>
    <hyperlink xmlns:r="http://schemas.openxmlformats.org/officeDocument/2006/relationships" ref="Q2912" r:id="rId3329"/>
    <hyperlink xmlns:r="http://schemas.openxmlformats.org/officeDocument/2006/relationships" ref="Q2913" r:id="rId3330"/>
    <hyperlink xmlns:r="http://schemas.openxmlformats.org/officeDocument/2006/relationships" ref="Q2914" r:id="rId3331"/>
    <hyperlink xmlns:r="http://schemas.openxmlformats.org/officeDocument/2006/relationships" ref="Q2915" r:id="rId3332"/>
    <hyperlink xmlns:r="http://schemas.openxmlformats.org/officeDocument/2006/relationships" ref="P2916" r:id="rId3333"/>
    <hyperlink xmlns:r="http://schemas.openxmlformats.org/officeDocument/2006/relationships" ref="Q2916" r:id="rId3334"/>
    <hyperlink xmlns:r="http://schemas.openxmlformats.org/officeDocument/2006/relationships" ref="Q2917" r:id="rId3335"/>
    <hyperlink xmlns:r="http://schemas.openxmlformats.org/officeDocument/2006/relationships" ref="Q2918" r:id="rId3336"/>
    <hyperlink xmlns:r="http://schemas.openxmlformats.org/officeDocument/2006/relationships" ref="Q2919" r:id="rId3337"/>
    <hyperlink xmlns:r="http://schemas.openxmlformats.org/officeDocument/2006/relationships" ref="Q2920" r:id="rId3338"/>
    <hyperlink xmlns:r="http://schemas.openxmlformats.org/officeDocument/2006/relationships" ref="Q2921" r:id="rId3339"/>
    <hyperlink xmlns:r="http://schemas.openxmlformats.org/officeDocument/2006/relationships" ref="Q2922" r:id="rId3340"/>
    <hyperlink xmlns:r="http://schemas.openxmlformats.org/officeDocument/2006/relationships" ref="P2923" r:id="rId3341"/>
    <hyperlink xmlns:r="http://schemas.openxmlformats.org/officeDocument/2006/relationships" ref="Q2923" r:id="rId3342"/>
    <hyperlink xmlns:r="http://schemas.openxmlformats.org/officeDocument/2006/relationships" ref="Q2924" r:id="rId3343"/>
    <hyperlink xmlns:r="http://schemas.openxmlformats.org/officeDocument/2006/relationships" ref="Q2925" r:id="rId3344"/>
    <hyperlink xmlns:r="http://schemas.openxmlformats.org/officeDocument/2006/relationships" ref="Q2926" r:id="rId3345"/>
    <hyperlink xmlns:r="http://schemas.openxmlformats.org/officeDocument/2006/relationships" ref="Q2927" r:id="rId3346"/>
    <hyperlink xmlns:r="http://schemas.openxmlformats.org/officeDocument/2006/relationships" ref="P2928" r:id="rId3347"/>
    <hyperlink xmlns:r="http://schemas.openxmlformats.org/officeDocument/2006/relationships" ref="Q2928" r:id="rId3348"/>
    <hyperlink xmlns:r="http://schemas.openxmlformats.org/officeDocument/2006/relationships" ref="Q2929" r:id="rId3349"/>
    <hyperlink xmlns:r="http://schemas.openxmlformats.org/officeDocument/2006/relationships" ref="Q2930" r:id="rId3350"/>
    <hyperlink xmlns:r="http://schemas.openxmlformats.org/officeDocument/2006/relationships" ref="P2931" r:id="rId3351"/>
    <hyperlink xmlns:r="http://schemas.openxmlformats.org/officeDocument/2006/relationships" ref="Q2931" r:id="rId3352"/>
    <hyperlink xmlns:r="http://schemas.openxmlformats.org/officeDocument/2006/relationships" ref="P2932" r:id="rId3353"/>
    <hyperlink xmlns:r="http://schemas.openxmlformats.org/officeDocument/2006/relationships" ref="Q2932" r:id="rId3354"/>
    <hyperlink xmlns:r="http://schemas.openxmlformats.org/officeDocument/2006/relationships" ref="Q2933" r:id="rId3355"/>
    <hyperlink xmlns:r="http://schemas.openxmlformats.org/officeDocument/2006/relationships" ref="Q2934" r:id="rId3356"/>
    <hyperlink xmlns:r="http://schemas.openxmlformats.org/officeDocument/2006/relationships" ref="Q2935" r:id="rId3357"/>
    <hyperlink xmlns:r="http://schemas.openxmlformats.org/officeDocument/2006/relationships" ref="P2936" r:id="rId3358"/>
    <hyperlink xmlns:r="http://schemas.openxmlformats.org/officeDocument/2006/relationships" ref="Q2936" r:id="rId3359"/>
    <hyperlink xmlns:r="http://schemas.openxmlformats.org/officeDocument/2006/relationships" ref="Q2937" r:id="rId3360"/>
    <hyperlink xmlns:r="http://schemas.openxmlformats.org/officeDocument/2006/relationships" ref="Q2938" r:id="rId3361"/>
    <hyperlink xmlns:r="http://schemas.openxmlformats.org/officeDocument/2006/relationships" ref="Q2939" r:id="rId3362"/>
    <hyperlink xmlns:r="http://schemas.openxmlformats.org/officeDocument/2006/relationships" ref="P2940" r:id="rId3363"/>
    <hyperlink xmlns:r="http://schemas.openxmlformats.org/officeDocument/2006/relationships" ref="Q2940" r:id="rId3364"/>
    <hyperlink xmlns:r="http://schemas.openxmlformats.org/officeDocument/2006/relationships" ref="Q2941" r:id="rId3365"/>
    <hyperlink xmlns:r="http://schemas.openxmlformats.org/officeDocument/2006/relationships" ref="P2942" r:id="rId3366"/>
    <hyperlink xmlns:r="http://schemas.openxmlformats.org/officeDocument/2006/relationships" ref="Q2942" r:id="rId3367"/>
    <hyperlink xmlns:r="http://schemas.openxmlformats.org/officeDocument/2006/relationships" ref="P2943" r:id="rId3368"/>
    <hyperlink xmlns:r="http://schemas.openxmlformats.org/officeDocument/2006/relationships" ref="Q2943" r:id="rId3369"/>
    <hyperlink xmlns:r="http://schemas.openxmlformats.org/officeDocument/2006/relationships" ref="Q2944" r:id="rId3370"/>
    <hyperlink xmlns:r="http://schemas.openxmlformats.org/officeDocument/2006/relationships" ref="P2945" r:id="rId3371"/>
    <hyperlink xmlns:r="http://schemas.openxmlformats.org/officeDocument/2006/relationships" ref="Q2945" r:id="rId3372"/>
    <hyperlink xmlns:r="http://schemas.openxmlformats.org/officeDocument/2006/relationships" ref="Q2946" r:id="rId3373"/>
    <hyperlink xmlns:r="http://schemas.openxmlformats.org/officeDocument/2006/relationships" ref="Q2947" r:id="rId3374"/>
    <hyperlink xmlns:r="http://schemas.openxmlformats.org/officeDocument/2006/relationships" ref="P2948" r:id="rId3375"/>
    <hyperlink xmlns:r="http://schemas.openxmlformats.org/officeDocument/2006/relationships" ref="Q2948" r:id="rId3376"/>
    <hyperlink xmlns:r="http://schemas.openxmlformats.org/officeDocument/2006/relationships" ref="P2949" r:id="rId3377"/>
    <hyperlink xmlns:r="http://schemas.openxmlformats.org/officeDocument/2006/relationships" ref="Q2949" r:id="rId3378"/>
    <hyperlink xmlns:r="http://schemas.openxmlformats.org/officeDocument/2006/relationships" ref="P2950" r:id="rId3379"/>
    <hyperlink xmlns:r="http://schemas.openxmlformats.org/officeDocument/2006/relationships" ref="Q2950" r:id="rId3380"/>
    <hyperlink xmlns:r="http://schemas.openxmlformats.org/officeDocument/2006/relationships" ref="Q2951" r:id="rId3381"/>
    <hyperlink xmlns:r="http://schemas.openxmlformats.org/officeDocument/2006/relationships" ref="Q2952" r:id="rId3382"/>
    <hyperlink xmlns:r="http://schemas.openxmlformats.org/officeDocument/2006/relationships" ref="Q2953" r:id="rId3383"/>
    <hyperlink xmlns:r="http://schemas.openxmlformats.org/officeDocument/2006/relationships" ref="Q2954" r:id="rId3384"/>
    <hyperlink xmlns:r="http://schemas.openxmlformats.org/officeDocument/2006/relationships" ref="Q2955" r:id="rId3385"/>
    <hyperlink xmlns:r="http://schemas.openxmlformats.org/officeDocument/2006/relationships" ref="P2956" r:id="rId3386"/>
    <hyperlink xmlns:r="http://schemas.openxmlformats.org/officeDocument/2006/relationships" ref="Q2956" r:id="rId3387"/>
    <hyperlink xmlns:r="http://schemas.openxmlformats.org/officeDocument/2006/relationships" ref="Q2957" r:id="rId3388"/>
    <hyperlink xmlns:r="http://schemas.openxmlformats.org/officeDocument/2006/relationships" ref="Q2958" r:id="rId3389"/>
    <hyperlink xmlns:r="http://schemas.openxmlformats.org/officeDocument/2006/relationships" ref="Q2959" r:id="rId3390"/>
    <hyperlink xmlns:r="http://schemas.openxmlformats.org/officeDocument/2006/relationships" ref="Q2960" r:id="rId3391"/>
    <hyperlink xmlns:r="http://schemas.openxmlformats.org/officeDocument/2006/relationships" ref="Q2961" r:id="rId3392"/>
    <hyperlink xmlns:r="http://schemas.openxmlformats.org/officeDocument/2006/relationships" ref="Q2962" r:id="rId3393"/>
    <hyperlink xmlns:r="http://schemas.openxmlformats.org/officeDocument/2006/relationships" ref="P2963" r:id="rId3394"/>
    <hyperlink xmlns:r="http://schemas.openxmlformats.org/officeDocument/2006/relationships" ref="Q2963" r:id="rId3395"/>
    <hyperlink xmlns:r="http://schemas.openxmlformats.org/officeDocument/2006/relationships" ref="Q2964" r:id="rId3396"/>
    <hyperlink xmlns:r="http://schemas.openxmlformats.org/officeDocument/2006/relationships" ref="Q2965" r:id="rId3397"/>
    <hyperlink xmlns:r="http://schemas.openxmlformats.org/officeDocument/2006/relationships" ref="Q2966" r:id="rId3398"/>
    <hyperlink xmlns:r="http://schemas.openxmlformats.org/officeDocument/2006/relationships" ref="Q2967" r:id="rId3399"/>
    <hyperlink xmlns:r="http://schemas.openxmlformats.org/officeDocument/2006/relationships" ref="Q2968" r:id="rId3400"/>
    <hyperlink xmlns:r="http://schemas.openxmlformats.org/officeDocument/2006/relationships" ref="Q2969" r:id="rId3401"/>
    <hyperlink xmlns:r="http://schemas.openxmlformats.org/officeDocument/2006/relationships" ref="Q2970" r:id="rId3402"/>
    <hyperlink xmlns:r="http://schemas.openxmlformats.org/officeDocument/2006/relationships" ref="Q2971" r:id="rId3403"/>
    <hyperlink xmlns:r="http://schemas.openxmlformats.org/officeDocument/2006/relationships" ref="Q2972" r:id="rId3404"/>
    <hyperlink xmlns:r="http://schemas.openxmlformats.org/officeDocument/2006/relationships" ref="Q2973" r:id="rId3405"/>
    <hyperlink xmlns:r="http://schemas.openxmlformats.org/officeDocument/2006/relationships" ref="Q2974" r:id="rId3406"/>
    <hyperlink xmlns:r="http://schemas.openxmlformats.org/officeDocument/2006/relationships" ref="P2975" r:id="rId3407"/>
    <hyperlink xmlns:r="http://schemas.openxmlformats.org/officeDocument/2006/relationships" ref="Q2975" r:id="rId3408"/>
    <hyperlink xmlns:r="http://schemas.openxmlformats.org/officeDocument/2006/relationships" ref="Q2976" r:id="rId3409"/>
    <hyperlink xmlns:r="http://schemas.openxmlformats.org/officeDocument/2006/relationships" ref="Q2977" r:id="rId3410"/>
    <hyperlink xmlns:r="http://schemas.openxmlformats.org/officeDocument/2006/relationships" ref="Q2978" r:id="rId3411"/>
    <hyperlink xmlns:r="http://schemas.openxmlformats.org/officeDocument/2006/relationships" ref="P2979" r:id="rId3412"/>
    <hyperlink xmlns:r="http://schemas.openxmlformats.org/officeDocument/2006/relationships" ref="Q2979" r:id="rId3413"/>
    <hyperlink xmlns:r="http://schemas.openxmlformats.org/officeDocument/2006/relationships" ref="Q2980" r:id="rId3414"/>
    <hyperlink xmlns:r="http://schemas.openxmlformats.org/officeDocument/2006/relationships" ref="Q2981" r:id="rId3415"/>
    <hyperlink xmlns:r="http://schemas.openxmlformats.org/officeDocument/2006/relationships" ref="Q2982" r:id="rId3416"/>
    <hyperlink xmlns:r="http://schemas.openxmlformats.org/officeDocument/2006/relationships" ref="Q2983" r:id="rId3417"/>
    <hyperlink xmlns:r="http://schemas.openxmlformats.org/officeDocument/2006/relationships" ref="Q2984" r:id="rId3418"/>
    <hyperlink xmlns:r="http://schemas.openxmlformats.org/officeDocument/2006/relationships" ref="Q2985" r:id="rId3419"/>
    <hyperlink xmlns:r="http://schemas.openxmlformats.org/officeDocument/2006/relationships" ref="P2986" r:id="rId3420"/>
    <hyperlink xmlns:r="http://schemas.openxmlformats.org/officeDocument/2006/relationships" ref="Q2986" r:id="rId3421"/>
    <hyperlink xmlns:r="http://schemas.openxmlformats.org/officeDocument/2006/relationships" ref="Q2987" r:id="rId3422"/>
    <hyperlink xmlns:r="http://schemas.openxmlformats.org/officeDocument/2006/relationships" ref="Q2988" r:id="rId3423"/>
    <hyperlink xmlns:r="http://schemas.openxmlformats.org/officeDocument/2006/relationships" ref="Q2989" r:id="rId3424"/>
    <hyperlink xmlns:r="http://schemas.openxmlformats.org/officeDocument/2006/relationships" ref="Q2990" r:id="rId3425"/>
    <hyperlink xmlns:r="http://schemas.openxmlformats.org/officeDocument/2006/relationships" ref="Q2991" r:id="rId3426"/>
    <hyperlink xmlns:r="http://schemas.openxmlformats.org/officeDocument/2006/relationships" ref="P2992" r:id="rId3427"/>
    <hyperlink xmlns:r="http://schemas.openxmlformats.org/officeDocument/2006/relationships" ref="Q2992" r:id="rId3428"/>
    <hyperlink xmlns:r="http://schemas.openxmlformats.org/officeDocument/2006/relationships" ref="Q2993" r:id="rId3429"/>
    <hyperlink xmlns:r="http://schemas.openxmlformats.org/officeDocument/2006/relationships" ref="Q2994" r:id="rId3430"/>
    <hyperlink xmlns:r="http://schemas.openxmlformats.org/officeDocument/2006/relationships" ref="Q2995" r:id="rId3431"/>
    <hyperlink xmlns:r="http://schemas.openxmlformats.org/officeDocument/2006/relationships" ref="Q2996" r:id="rId3432"/>
    <hyperlink xmlns:r="http://schemas.openxmlformats.org/officeDocument/2006/relationships" ref="Q2997" r:id="rId3433"/>
    <hyperlink xmlns:r="http://schemas.openxmlformats.org/officeDocument/2006/relationships" ref="Q2998" r:id="rId3434"/>
    <hyperlink xmlns:r="http://schemas.openxmlformats.org/officeDocument/2006/relationships" ref="P2999" r:id="rId3435"/>
    <hyperlink xmlns:r="http://schemas.openxmlformats.org/officeDocument/2006/relationships" ref="Q2999" r:id="rId3436"/>
    <hyperlink xmlns:r="http://schemas.openxmlformats.org/officeDocument/2006/relationships" ref="Q3000" r:id="rId3437"/>
    <hyperlink xmlns:r="http://schemas.openxmlformats.org/officeDocument/2006/relationships" ref="Q3001" r:id="rId3438"/>
    <hyperlink xmlns:r="http://schemas.openxmlformats.org/officeDocument/2006/relationships" ref="Q3002" r:id="rId3439"/>
    <hyperlink xmlns:r="http://schemas.openxmlformats.org/officeDocument/2006/relationships" ref="Q3003" r:id="rId3440"/>
    <hyperlink xmlns:r="http://schemas.openxmlformats.org/officeDocument/2006/relationships" ref="Q3004" r:id="rId3441"/>
    <hyperlink xmlns:r="http://schemas.openxmlformats.org/officeDocument/2006/relationships" ref="Q3005" r:id="rId3442"/>
    <hyperlink xmlns:r="http://schemas.openxmlformats.org/officeDocument/2006/relationships" ref="P3006" r:id="rId3443"/>
    <hyperlink xmlns:r="http://schemas.openxmlformats.org/officeDocument/2006/relationships" ref="Q3006" r:id="rId3444"/>
    <hyperlink xmlns:r="http://schemas.openxmlformats.org/officeDocument/2006/relationships" ref="Q3007" r:id="rId3445"/>
    <hyperlink xmlns:r="http://schemas.openxmlformats.org/officeDocument/2006/relationships" ref="Q3008" r:id="rId3446"/>
    <hyperlink xmlns:r="http://schemas.openxmlformats.org/officeDocument/2006/relationships" ref="Q3009" r:id="rId3447"/>
    <hyperlink xmlns:r="http://schemas.openxmlformats.org/officeDocument/2006/relationships" ref="P3010" r:id="rId3448"/>
    <hyperlink xmlns:r="http://schemas.openxmlformats.org/officeDocument/2006/relationships" ref="Q3010" r:id="rId3449"/>
    <hyperlink xmlns:r="http://schemas.openxmlformats.org/officeDocument/2006/relationships" ref="P3011" r:id="rId3450"/>
    <hyperlink xmlns:r="http://schemas.openxmlformats.org/officeDocument/2006/relationships" ref="Q3011" r:id="rId3451"/>
    <hyperlink xmlns:r="http://schemas.openxmlformats.org/officeDocument/2006/relationships" ref="Q3012" r:id="rId3452"/>
    <hyperlink xmlns:r="http://schemas.openxmlformats.org/officeDocument/2006/relationships" ref="Q3013" r:id="rId3453"/>
    <hyperlink xmlns:r="http://schemas.openxmlformats.org/officeDocument/2006/relationships" ref="Q3014" r:id="rId3454"/>
    <hyperlink xmlns:r="http://schemas.openxmlformats.org/officeDocument/2006/relationships" ref="Q3015" r:id="rId3455"/>
    <hyperlink xmlns:r="http://schemas.openxmlformats.org/officeDocument/2006/relationships" ref="Q3016" r:id="rId3456"/>
    <hyperlink xmlns:r="http://schemas.openxmlformats.org/officeDocument/2006/relationships" ref="Q3017" r:id="rId3457"/>
    <hyperlink xmlns:r="http://schemas.openxmlformats.org/officeDocument/2006/relationships" ref="Q3018" r:id="rId3458"/>
    <hyperlink xmlns:r="http://schemas.openxmlformats.org/officeDocument/2006/relationships" ref="Q3019" r:id="rId3459"/>
    <hyperlink xmlns:r="http://schemas.openxmlformats.org/officeDocument/2006/relationships" ref="Q3020" r:id="rId3460"/>
    <hyperlink xmlns:r="http://schemas.openxmlformats.org/officeDocument/2006/relationships" ref="P3021" r:id="rId3461"/>
    <hyperlink xmlns:r="http://schemas.openxmlformats.org/officeDocument/2006/relationships" ref="Q3021" r:id="rId3462"/>
    <hyperlink xmlns:r="http://schemas.openxmlformats.org/officeDocument/2006/relationships" ref="P3022" r:id="rId3463"/>
    <hyperlink xmlns:r="http://schemas.openxmlformats.org/officeDocument/2006/relationships" ref="Q3022" r:id="rId3464"/>
    <hyperlink xmlns:r="http://schemas.openxmlformats.org/officeDocument/2006/relationships" ref="Q3023" r:id="rId3465"/>
    <hyperlink xmlns:r="http://schemas.openxmlformats.org/officeDocument/2006/relationships" ref="Q3024" r:id="rId3466"/>
    <hyperlink xmlns:r="http://schemas.openxmlformats.org/officeDocument/2006/relationships" ref="Q3025" r:id="rId3467"/>
    <hyperlink xmlns:r="http://schemas.openxmlformats.org/officeDocument/2006/relationships" ref="Q3026" r:id="rId3468"/>
    <hyperlink xmlns:r="http://schemas.openxmlformats.org/officeDocument/2006/relationships" ref="Q3027" r:id="rId3469"/>
    <hyperlink xmlns:r="http://schemas.openxmlformats.org/officeDocument/2006/relationships" ref="Q3028" r:id="rId3470"/>
    <hyperlink xmlns:r="http://schemas.openxmlformats.org/officeDocument/2006/relationships" ref="Q3029" r:id="rId3471"/>
    <hyperlink xmlns:r="http://schemas.openxmlformats.org/officeDocument/2006/relationships" ref="Q3030" r:id="rId3472"/>
    <hyperlink xmlns:r="http://schemas.openxmlformats.org/officeDocument/2006/relationships" ref="Q3031" r:id="rId3473"/>
    <hyperlink xmlns:r="http://schemas.openxmlformats.org/officeDocument/2006/relationships" ref="Q3032" r:id="rId3474"/>
    <hyperlink xmlns:r="http://schemas.openxmlformats.org/officeDocument/2006/relationships" ref="Q3033" r:id="rId3475"/>
    <hyperlink xmlns:r="http://schemas.openxmlformats.org/officeDocument/2006/relationships" ref="Q3034" r:id="rId3476"/>
    <hyperlink xmlns:r="http://schemas.openxmlformats.org/officeDocument/2006/relationships" ref="Q3035" r:id="rId3477"/>
    <hyperlink xmlns:r="http://schemas.openxmlformats.org/officeDocument/2006/relationships" ref="Q3036" r:id="rId3478"/>
    <hyperlink xmlns:r="http://schemas.openxmlformats.org/officeDocument/2006/relationships" ref="Q3037" r:id="rId3479"/>
    <hyperlink xmlns:r="http://schemas.openxmlformats.org/officeDocument/2006/relationships" ref="Q3038" r:id="rId3480"/>
    <hyperlink xmlns:r="http://schemas.openxmlformats.org/officeDocument/2006/relationships" ref="Q3039" r:id="rId3481"/>
    <hyperlink xmlns:r="http://schemas.openxmlformats.org/officeDocument/2006/relationships" ref="Q3040" r:id="rId3482"/>
    <hyperlink xmlns:r="http://schemas.openxmlformats.org/officeDocument/2006/relationships" ref="P3041" r:id="rId3483"/>
    <hyperlink xmlns:r="http://schemas.openxmlformats.org/officeDocument/2006/relationships" ref="Q3041" r:id="rId3484"/>
    <hyperlink xmlns:r="http://schemas.openxmlformats.org/officeDocument/2006/relationships" ref="Q3042" r:id="rId3485"/>
    <hyperlink xmlns:r="http://schemas.openxmlformats.org/officeDocument/2006/relationships" ref="Q3043" r:id="rId3486"/>
    <hyperlink xmlns:r="http://schemas.openxmlformats.org/officeDocument/2006/relationships" ref="Q3044" r:id="rId3487"/>
    <hyperlink xmlns:r="http://schemas.openxmlformats.org/officeDocument/2006/relationships" ref="Q3045" r:id="rId3488"/>
    <hyperlink xmlns:r="http://schemas.openxmlformats.org/officeDocument/2006/relationships" ref="Q3046" r:id="rId3489"/>
    <hyperlink xmlns:r="http://schemas.openxmlformats.org/officeDocument/2006/relationships" ref="Q3047" r:id="rId3490"/>
    <hyperlink xmlns:r="http://schemas.openxmlformats.org/officeDocument/2006/relationships" ref="Q3048" r:id="rId3491"/>
    <hyperlink xmlns:r="http://schemas.openxmlformats.org/officeDocument/2006/relationships" ref="Q3049" r:id="rId3492"/>
    <hyperlink xmlns:r="http://schemas.openxmlformats.org/officeDocument/2006/relationships" ref="Q3050" r:id="rId3493"/>
    <hyperlink xmlns:r="http://schemas.openxmlformats.org/officeDocument/2006/relationships" ref="Q3051" r:id="rId3494"/>
    <hyperlink xmlns:r="http://schemas.openxmlformats.org/officeDocument/2006/relationships" ref="Q3052" r:id="rId3495"/>
    <hyperlink xmlns:r="http://schemas.openxmlformats.org/officeDocument/2006/relationships" ref="Q3053" r:id="rId3496"/>
    <hyperlink xmlns:r="http://schemas.openxmlformats.org/officeDocument/2006/relationships" ref="P3054" r:id="rId3497"/>
    <hyperlink xmlns:r="http://schemas.openxmlformats.org/officeDocument/2006/relationships" ref="Q3054" r:id="rId3498"/>
    <hyperlink xmlns:r="http://schemas.openxmlformats.org/officeDocument/2006/relationships" ref="Q3055" r:id="rId3499"/>
    <hyperlink xmlns:r="http://schemas.openxmlformats.org/officeDocument/2006/relationships" ref="Q3056" r:id="rId3500"/>
    <hyperlink xmlns:r="http://schemas.openxmlformats.org/officeDocument/2006/relationships" ref="Q3057" r:id="rId3501"/>
    <hyperlink xmlns:r="http://schemas.openxmlformats.org/officeDocument/2006/relationships" ref="P3058" r:id="rId3502"/>
    <hyperlink xmlns:r="http://schemas.openxmlformats.org/officeDocument/2006/relationships" ref="Q3058" r:id="rId3503"/>
    <hyperlink xmlns:r="http://schemas.openxmlformats.org/officeDocument/2006/relationships" ref="P3059" r:id="rId3504"/>
    <hyperlink xmlns:r="http://schemas.openxmlformats.org/officeDocument/2006/relationships" ref="Q3059" r:id="rId3505"/>
    <hyperlink xmlns:r="http://schemas.openxmlformats.org/officeDocument/2006/relationships" ref="Q3060" r:id="rId3506"/>
    <hyperlink xmlns:r="http://schemas.openxmlformats.org/officeDocument/2006/relationships" ref="Q3061" r:id="rId3507"/>
    <hyperlink xmlns:r="http://schemas.openxmlformats.org/officeDocument/2006/relationships" ref="Q3062" r:id="rId3508"/>
    <hyperlink xmlns:r="http://schemas.openxmlformats.org/officeDocument/2006/relationships" ref="Q3063" r:id="rId3509"/>
    <hyperlink xmlns:r="http://schemas.openxmlformats.org/officeDocument/2006/relationships" ref="P3064" r:id="rId3510"/>
    <hyperlink xmlns:r="http://schemas.openxmlformats.org/officeDocument/2006/relationships" ref="Q3064" r:id="rId3511"/>
    <hyperlink xmlns:r="http://schemas.openxmlformats.org/officeDocument/2006/relationships" ref="Q3065" r:id="rId3512"/>
    <hyperlink xmlns:r="http://schemas.openxmlformats.org/officeDocument/2006/relationships" ref="Q3066" r:id="rId3513"/>
    <hyperlink xmlns:r="http://schemas.openxmlformats.org/officeDocument/2006/relationships" ref="P3067" r:id="rId3514"/>
    <hyperlink xmlns:r="http://schemas.openxmlformats.org/officeDocument/2006/relationships" ref="Q3067" r:id="rId3515"/>
    <hyperlink xmlns:r="http://schemas.openxmlformats.org/officeDocument/2006/relationships" ref="Q3068" r:id="rId3516"/>
    <hyperlink xmlns:r="http://schemas.openxmlformats.org/officeDocument/2006/relationships" ref="Q3069" r:id="rId3517"/>
    <hyperlink xmlns:r="http://schemas.openxmlformats.org/officeDocument/2006/relationships" ref="Q3070" r:id="rId3518"/>
    <hyperlink xmlns:r="http://schemas.openxmlformats.org/officeDocument/2006/relationships" ref="Q3071" r:id="rId3519"/>
    <hyperlink xmlns:r="http://schemas.openxmlformats.org/officeDocument/2006/relationships" ref="P3072" r:id="rId3520"/>
    <hyperlink xmlns:r="http://schemas.openxmlformats.org/officeDocument/2006/relationships" ref="Q3072" r:id="rId3521"/>
    <hyperlink xmlns:r="http://schemas.openxmlformats.org/officeDocument/2006/relationships" ref="P3073" r:id="rId3522"/>
    <hyperlink xmlns:r="http://schemas.openxmlformats.org/officeDocument/2006/relationships" ref="Q3073" r:id="rId3523"/>
    <hyperlink xmlns:r="http://schemas.openxmlformats.org/officeDocument/2006/relationships" ref="P3074" r:id="rId3524"/>
    <hyperlink xmlns:r="http://schemas.openxmlformats.org/officeDocument/2006/relationships" ref="Q3074" r:id="rId3525"/>
    <hyperlink xmlns:r="http://schemas.openxmlformats.org/officeDocument/2006/relationships" ref="Q3075" r:id="rId3526"/>
    <hyperlink xmlns:r="http://schemas.openxmlformats.org/officeDocument/2006/relationships" ref="Q3076" r:id="rId3527"/>
    <hyperlink xmlns:r="http://schemas.openxmlformats.org/officeDocument/2006/relationships" ref="Q3077" r:id="rId3528"/>
    <hyperlink xmlns:r="http://schemas.openxmlformats.org/officeDocument/2006/relationships" ref="Q3078" r:id="rId3529"/>
    <hyperlink xmlns:r="http://schemas.openxmlformats.org/officeDocument/2006/relationships" ref="Q3079" r:id="rId3530"/>
    <hyperlink xmlns:r="http://schemas.openxmlformats.org/officeDocument/2006/relationships" ref="Q3080" r:id="rId3531"/>
    <hyperlink xmlns:r="http://schemas.openxmlformats.org/officeDocument/2006/relationships" ref="Q3081" r:id="rId3532"/>
    <hyperlink xmlns:r="http://schemas.openxmlformats.org/officeDocument/2006/relationships" ref="Q3082" r:id="rId3533"/>
    <hyperlink xmlns:r="http://schemas.openxmlformats.org/officeDocument/2006/relationships" ref="Q3083" r:id="rId3534"/>
    <hyperlink xmlns:r="http://schemas.openxmlformats.org/officeDocument/2006/relationships" ref="Q3084" r:id="rId3535"/>
    <hyperlink xmlns:r="http://schemas.openxmlformats.org/officeDocument/2006/relationships" ref="Q3085" r:id="rId3536"/>
    <hyperlink xmlns:r="http://schemas.openxmlformats.org/officeDocument/2006/relationships" ref="Q3086" r:id="rId3537"/>
    <hyperlink xmlns:r="http://schemas.openxmlformats.org/officeDocument/2006/relationships" ref="Q3087" r:id="rId3538"/>
    <hyperlink xmlns:r="http://schemas.openxmlformats.org/officeDocument/2006/relationships" ref="Q3088" r:id="rId3539"/>
    <hyperlink xmlns:r="http://schemas.openxmlformats.org/officeDocument/2006/relationships" ref="Q3089" r:id="rId3540"/>
    <hyperlink xmlns:r="http://schemas.openxmlformats.org/officeDocument/2006/relationships" ref="Q3090" r:id="rId3541"/>
    <hyperlink xmlns:r="http://schemas.openxmlformats.org/officeDocument/2006/relationships" ref="Q3091" r:id="rId3542"/>
    <hyperlink xmlns:r="http://schemas.openxmlformats.org/officeDocument/2006/relationships" ref="Q3092" r:id="rId3543"/>
    <hyperlink xmlns:r="http://schemas.openxmlformats.org/officeDocument/2006/relationships" ref="Q3093" r:id="rId3544"/>
    <hyperlink xmlns:r="http://schemas.openxmlformats.org/officeDocument/2006/relationships" ref="P3094" r:id="rId3545"/>
    <hyperlink xmlns:r="http://schemas.openxmlformats.org/officeDocument/2006/relationships" ref="Q3094" r:id="rId3546"/>
    <hyperlink xmlns:r="http://schemas.openxmlformats.org/officeDocument/2006/relationships" ref="Q3095" r:id="rId3547"/>
    <hyperlink xmlns:r="http://schemas.openxmlformats.org/officeDocument/2006/relationships" ref="Q3096" r:id="rId3548"/>
    <hyperlink xmlns:r="http://schemas.openxmlformats.org/officeDocument/2006/relationships" ref="Q3097" r:id="rId3549"/>
    <hyperlink xmlns:r="http://schemas.openxmlformats.org/officeDocument/2006/relationships" ref="Q3098" r:id="rId3550"/>
    <hyperlink xmlns:r="http://schemas.openxmlformats.org/officeDocument/2006/relationships" ref="Q3099" r:id="rId3551"/>
    <hyperlink xmlns:r="http://schemas.openxmlformats.org/officeDocument/2006/relationships" ref="Q3100" r:id="rId3552"/>
    <hyperlink xmlns:r="http://schemas.openxmlformats.org/officeDocument/2006/relationships" ref="Q3101" r:id="rId3553"/>
    <hyperlink xmlns:r="http://schemas.openxmlformats.org/officeDocument/2006/relationships" ref="Q3102" r:id="rId3554"/>
    <hyperlink xmlns:r="http://schemas.openxmlformats.org/officeDocument/2006/relationships" ref="Q3103" r:id="rId3555"/>
    <hyperlink xmlns:r="http://schemas.openxmlformats.org/officeDocument/2006/relationships" ref="Q3104" r:id="rId3556"/>
    <hyperlink xmlns:r="http://schemas.openxmlformats.org/officeDocument/2006/relationships" ref="Q3105" r:id="rId3557"/>
    <hyperlink xmlns:r="http://schemas.openxmlformats.org/officeDocument/2006/relationships" ref="Q3106" r:id="rId3558"/>
    <hyperlink xmlns:r="http://schemas.openxmlformats.org/officeDocument/2006/relationships" ref="Q3107" r:id="rId3559"/>
    <hyperlink xmlns:r="http://schemas.openxmlformats.org/officeDocument/2006/relationships" ref="Q3108" r:id="rId3560"/>
    <hyperlink xmlns:r="http://schemas.openxmlformats.org/officeDocument/2006/relationships" ref="Q3109" r:id="rId3561"/>
    <hyperlink xmlns:r="http://schemas.openxmlformats.org/officeDocument/2006/relationships" ref="Q3110" r:id="rId3562"/>
    <hyperlink xmlns:r="http://schemas.openxmlformats.org/officeDocument/2006/relationships" ref="Q3111" r:id="rId3563"/>
    <hyperlink xmlns:r="http://schemas.openxmlformats.org/officeDocument/2006/relationships" ref="Q3112" r:id="rId3564"/>
    <hyperlink xmlns:r="http://schemas.openxmlformats.org/officeDocument/2006/relationships" ref="Q3113" r:id="rId3565"/>
    <hyperlink xmlns:r="http://schemas.openxmlformats.org/officeDocument/2006/relationships" ref="Q3114" r:id="rId3566"/>
    <hyperlink xmlns:r="http://schemas.openxmlformats.org/officeDocument/2006/relationships" ref="Q3115" r:id="rId3567"/>
    <hyperlink xmlns:r="http://schemas.openxmlformats.org/officeDocument/2006/relationships" ref="Q3116" r:id="rId3568"/>
    <hyperlink xmlns:r="http://schemas.openxmlformats.org/officeDocument/2006/relationships" ref="Q3117" r:id="rId3569"/>
    <hyperlink xmlns:r="http://schemas.openxmlformats.org/officeDocument/2006/relationships" ref="Q3118" r:id="rId3570"/>
    <hyperlink xmlns:r="http://schemas.openxmlformats.org/officeDocument/2006/relationships" ref="Q3119" r:id="rId3571"/>
    <hyperlink xmlns:r="http://schemas.openxmlformats.org/officeDocument/2006/relationships" ref="Q3120" r:id="rId3572"/>
    <hyperlink xmlns:r="http://schemas.openxmlformats.org/officeDocument/2006/relationships" ref="Q3121" r:id="rId3573"/>
    <hyperlink xmlns:r="http://schemas.openxmlformats.org/officeDocument/2006/relationships" ref="Q3122" r:id="rId3574"/>
    <hyperlink xmlns:r="http://schemas.openxmlformats.org/officeDocument/2006/relationships" ref="P3123" r:id="rId3575"/>
    <hyperlink xmlns:r="http://schemas.openxmlformats.org/officeDocument/2006/relationships" ref="Q3123" r:id="rId3576"/>
    <hyperlink xmlns:r="http://schemas.openxmlformats.org/officeDocument/2006/relationships" ref="P3124" r:id="rId3577"/>
    <hyperlink xmlns:r="http://schemas.openxmlformats.org/officeDocument/2006/relationships" ref="Q3124" r:id="rId3578"/>
    <hyperlink xmlns:r="http://schemas.openxmlformats.org/officeDocument/2006/relationships" ref="Q3125" r:id="rId3579"/>
    <hyperlink xmlns:r="http://schemas.openxmlformats.org/officeDocument/2006/relationships" ref="P3126" r:id="rId3580"/>
    <hyperlink xmlns:r="http://schemas.openxmlformats.org/officeDocument/2006/relationships" ref="Q3126" r:id="rId3581"/>
    <hyperlink xmlns:r="http://schemas.openxmlformats.org/officeDocument/2006/relationships" ref="Q3127" r:id="rId3582"/>
    <hyperlink xmlns:r="http://schemas.openxmlformats.org/officeDocument/2006/relationships" ref="Q3128" r:id="rId3583"/>
    <hyperlink xmlns:r="http://schemas.openxmlformats.org/officeDocument/2006/relationships" ref="P3129" r:id="rId3584"/>
    <hyperlink xmlns:r="http://schemas.openxmlformats.org/officeDocument/2006/relationships" ref="Q3129" r:id="rId3585"/>
    <hyperlink xmlns:r="http://schemas.openxmlformats.org/officeDocument/2006/relationships" ref="P3130" r:id="rId3586"/>
    <hyperlink xmlns:r="http://schemas.openxmlformats.org/officeDocument/2006/relationships" ref="Q3130" r:id="rId3587"/>
    <hyperlink xmlns:r="http://schemas.openxmlformats.org/officeDocument/2006/relationships" ref="Q3131" r:id="rId3588"/>
    <hyperlink xmlns:r="http://schemas.openxmlformats.org/officeDocument/2006/relationships" ref="Q3132" r:id="rId3589"/>
    <hyperlink xmlns:r="http://schemas.openxmlformats.org/officeDocument/2006/relationships" ref="Q3133" r:id="rId3590"/>
    <hyperlink xmlns:r="http://schemas.openxmlformats.org/officeDocument/2006/relationships" ref="Q3134" r:id="rId3591"/>
    <hyperlink xmlns:r="http://schemas.openxmlformats.org/officeDocument/2006/relationships" ref="P3135" r:id="rId3592"/>
    <hyperlink xmlns:r="http://schemas.openxmlformats.org/officeDocument/2006/relationships" ref="Q3135" r:id="rId3593"/>
    <hyperlink xmlns:r="http://schemas.openxmlformats.org/officeDocument/2006/relationships" ref="Q3136" r:id="rId3594"/>
    <hyperlink xmlns:r="http://schemas.openxmlformats.org/officeDocument/2006/relationships" ref="Q3137" r:id="rId3595"/>
    <hyperlink xmlns:r="http://schemas.openxmlformats.org/officeDocument/2006/relationships" ref="Q3138" r:id="rId3596"/>
    <hyperlink xmlns:r="http://schemas.openxmlformats.org/officeDocument/2006/relationships" ref="Q3139" r:id="rId3597"/>
    <hyperlink xmlns:r="http://schemas.openxmlformats.org/officeDocument/2006/relationships" ref="Q3140" r:id="rId3598"/>
    <hyperlink xmlns:r="http://schemas.openxmlformats.org/officeDocument/2006/relationships" ref="P3141" r:id="rId3599"/>
    <hyperlink xmlns:r="http://schemas.openxmlformats.org/officeDocument/2006/relationships" ref="Q3141" r:id="rId3600"/>
    <hyperlink xmlns:r="http://schemas.openxmlformats.org/officeDocument/2006/relationships" ref="Q3142" r:id="rId3601"/>
    <hyperlink xmlns:r="http://schemas.openxmlformats.org/officeDocument/2006/relationships" ref="Q3143" r:id="rId3602"/>
    <hyperlink xmlns:r="http://schemas.openxmlformats.org/officeDocument/2006/relationships" ref="Q3144" r:id="rId3603"/>
    <hyperlink xmlns:r="http://schemas.openxmlformats.org/officeDocument/2006/relationships" ref="Q3145" r:id="rId3604"/>
    <hyperlink xmlns:r="http://schemas.openxmlformats.org/officeDocument/2006/relationships" ref="Q3146" r:id="rId3605"/>
    <hyperlink xmlns:r="http://schemas.openxmlformats.org/officeDocument/2006/relationships" ref="Q3147" r:id="rId3606"/>
    <hyperlink xmlns:r="http://schemas.openxmlformats.org/officeDocument/2006/relationships" ref="Q3148" r:id="rId3607"/>
    <hyperlink xmlns:r="http://schemas.openxmlformats.org/officeDocument/2006/relationships" ref="P3149" r:id="rId3608"/>
    <hyperlink xmlns:r="http://schemas.openxmlformats.org/officeDocument/2006/relationships" ref="Q3149" r:id="rId3609"/>
    <hyperlink xmlns:r="http://schemas.openxmlformats.org/officeDocument/2006/relationships" ref="Q3150" r:id="rId3610"/>
    <hyperlink xmlns:r="http://schemas.openxmlformats.org/officeDocument/2006/relationships" ref="Q3151" r:id="rId3611"/>
    <hyperlink xmlns:r="http://schemas.openxmlformats.org/officeDocument/2006/relationships" ref="Q3152" r:id="rId3612"/>
    <hyperlink xmlns:r="http://schemas.openxmlformats.org/officeDocument/2006/relationships" ref="Q3153" r:id="rId3613"/>
    <hyperlink xmlns:r="http://schemas.openxmlformats.org/officeDocument/2006/relationships" ref="Q3154" r:id="rId3614"/>
  </hyperlinks>
  <pageMargins left="0.75" right="0.75" top="1" bottom="1" header="0.5" footer="0.5"/>
  <tableParts count="1">
    <tablePart xmlns:r="http://schemas.openxmlformats.org/officeDocument/2006/relationships" r:id="rId3615"/>
  </tableParts>
</worksheet>
</file>

<file path=xl/worksheets/sheet6.xml><?xml version="1.0" encoding="utf-8"?>
<worksheet xmlns="http://schemas.openxmlformats.org/spreadsheetml/2006/main">
  <sheetPr>
    <outlinePr summaryBelow="1" summaryRight="1"/>
    <pageSetUpPr/>
  </sheetPr>
  <dimension ref="A1:Q2294"/>
  <sheetViews>
    <sheetView showGridLines="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6" customWidth="1" min="2" max="2"/>
    <col width="12" customWidth="1" min="3" max="3"/>
    <col width="20" customWidth="1" min="4" max="4"/>
    <col width="6" customWidth="1" min="5" max="5"/>
    <col width="9" customWidth="1" min="6" max="6"/>
    <col width="9" customWidth="1" min="7" max="7"/>
    <col width="17" customWidth="1" min="8" max="8"/>
    <col width="11" customWidth="1" min="9" max="9"/>
    <col width="14" customWidth="1" min="10" max="10"/>
    <col width="14" customWidth="1" min="11" max="11"/>
    <col width="17" customWidth="1" min="12" max="12"/>
    <col width="14" customWidth="1" min="13" max="13"/>
    <col width="15" customWidth="1" min="14" max="14"/>
    <col width="12" customWidth="1" min="15" max="15"/>
    <col width="30" customWidth="1" min="16" max="16"/>
    <col width="52" customWidth="1" min="17" max="17"/>
  </cols>
  <sheetData>
    <row r="1" ht="24" customHeight="1">
      <c r="A1" s="1" t="inlineStr">
        <is>
          <t>West: private foundations by state</t>
        </is>
      </c>
    </row>
    <row r="2">
      <c r="A2" s="2" t="inlineStr">
        <is>
          <t>2,287 foundations across 13 jurisdictions, from IRS Form 990-PF filings as of September 8, 2026. State = where the largest share of the foundation's grant dollars went, not its mailing address. Money columns cover every filing on record; check "Filings on record" before comparing two rows.</t>
        </is>
      </c>
    </row>
    <row r="3" ht="34" customHeight="1">
      <c r="A3" s="6" t="inlineStr">
        <is>
          <t>Rank in state</t>
        </is>
      </c>
      <c r="B3" s="6" t="inlineStr">
        <is>
          <t>Foundation name</t>
        </is>
      </c>
      <c r="C3" s="6" t="inlineStr">
        <is>
          <t>EIN</t>
        </is>
      </c>
      <c r="D3" s="6" t="inlineStr">
        <is>
          <t>State</t>
        </is>
      </c>
      <c r="E3" s="6" t="inlineStr">
        <is>
          <t>State code</t>
        </is>
      </c>
      <c r="F3" s="6" t="inlineStr">
        <is>
          <t>Latest 990-PF year</t>
        </is>
      </c>
      <c r="G3" s="6" t="inlineStr">
        <is>
          <t>Filings on record</t>
        </is>
      </c>
      <c r="H3" s="6" t="inlineStr">
        <is>
          <t>Total grants paid</t>
        </is>
      </c>
      <c r="I3" s="6" t="inlineStr">
        <is>
          <t>Grants paid (line items)</t>
        </is>
      </c>
      <c r="J3" s="6" t="inlineStr">
        <is>
          <t>Median grant</t>
        </is>
      </c>
      <c r="K3" s="6" t="inlineStr">
        <is>
          <t>Average grant</t>
        </is>
      </c>
      <c r="L3" s="6" t="inlineStr">
        <is>
          <t>Largest single grant</t>
        </is>
      </c>
      <c r="M3" s="6" t="inlineStr">
        <is>
          <t>Also funds in</t>
        </is>
      </c>
      <c r="N3" s="6" t="inlineStr">
        <is>
          <t>Accepts unsolicited requests</t>
        </is>
      </c>
      <c r="O3" s="6" t="inlineStr">
        <is>
          <t>Deadlines stated in filing</t>
        </is>
      </c>
      <c r="P3" s="6" t="inlineStr">
        <is>
          <t>Website</t>
        </is>
      </c>
      <c r="Q3" s="6" t="inlineStr">
        <is>
          <t>GrantCue profile</t>
        </is>
      </c>
    </row>
    <row r="4">
      <c r="A4" t="n">
        <v>1</v>
      </c>
      <c r="B4" t="inlineStr">
        <is>
          <t>RASMUSON FOUNDATION</t>
        </is>
      </c>
      <c r="C4" t="inlineStr">
        <is>
          <t>91-6340739</t>
        </is>
      </c>
      <c r="D4" t="inlineStr">
        <is>
          <t>Alaska</t>
        </is>
      </c>
      <c r="E4" t="inlineStr">
        <is>
          <t>AK</t>
        </is>
      </c>
      <c r="F4" t="n">
        <v>2024</v>
      </c>
      <c r="G4" t="n">
        <v>1</v>
      </c>
      <c r="H4" s="13" t="n">
        <v>17659981</v>
      </c>
      <c r="I4" s="12" t="n">
        <v>300</v>
      </c>
      <c r="J4" s="13" t="n">
        <v>5000</v>
      </c>
      <c r="K4" s="13">
        <f>IFERROR($H4/$I4,"")</f>
        <v/>
      </c>
      <c r="L4" s="13" t="n">
        <v>1000000</v>
      </c>
      <c r="M4" t="inlineStr">
        <is>
          <t>DC, ME, MA</t>
        </is>
      </c>
      <c r="N4" t="inlineStr">
        <is>
          <t>Yes</t>
        </is>
      </c>
      <c r="O4" t="inlineStr">
        <is>
          <t>Yes</t>
        </is>
      </c>
      <c r="P4" s="9" t="inlineStr">
        <is>
          <t>https://www.rasmuson.org/</t>
        </is>
      </c>
      <c r="Q4" s="9" t="inlineStr">
        <is>
          <t>https://grantcue.com/foundations/rasmuson-foundation-916340739</t>
        </is>
      </c>
    </row>
    <row r="5">
      <c r="A5">
        <f>IF($E5=$E4,$A4+1,1)</f>
        <v/>
      </c>
      <c r="B5" t="inlineStr">
        <is>
          <t>ARCTIC EDUCATION FOUNDATION</t>
        </is>
      </c>
      <c r="C5" t="inlineStr">
        <is>
          <t>92-0068447</t>
        </is>
      </c>
      <c r="D5" t="inlineStr">
        <is>
          <t>Alaska</t>
        </is>
      </c>
      <c r="E5" t="inlineStr">
        <is>
          <t>AK</t>
        </is>
      </c>
      <c r="F5" t="n">
        <v>2024</v>
      </c>
      <c r="G5" t="n">
        <v>1</v>
      </c>
      <c r="H5" s="13" t="n">
        <v>2936357</v>
      </c>
      <c r="I5" s="12" t="n">
        <v>411</v>
      </c>
      <c r="J5" s="13" t="n">
        <v>5750</v>
      </c>
      <c r="K5" s="13">
        <f>IFERROR($H5/$I5,"")</f>
        <v/>
      </c>
      <c r="L5" s="13" t="n">
        <v>42889</v>
      </c>
      <c r="M5" t="inlineStr">
        <is>
          <t>TX, WA, CO</t>
        </is>
      </c>
      <c r="N5" t="inlineStr">
        <is>
          <t>Yes</t>
        </is>
      </c>
      <c r="O5" t="inlineStr">
        <is>
          <t>Yes</t>
        </is>
      </c>
      <c r="P5" s="9" t="inlineStr">
        <is>
          <t>https://www.arcticed.com/</t>
        </is>
      </c>
      <c r="Q5" s="9" t="inlineStr">
        <is>
          <t>https://grantcue.com/foundations/arctic-education-foundation-920068447</t>
        </is>
      </c>
    </row>
    <row r="6">
      <c r="A6">
        <f>IF($E6=$E5,$A5+1,1)</f>
        <v/>
      </c>
      <c r="B6" t="inlineStr">
        <is>
          <t>The Aleut Foundation</t>
        </is>
      </c>
      <c r="C6" t="inlineStr">
        <is>
          <t>92-0124517</t>
        </is>
      </c>
      <c r="D6" t="inlineStr">
        <is>
          <t>Alaska</t>
        </is>
      </c>
      <c r="E6" t="inlineStr">
        <is>
          <t>AK</t>
        </is>
      </c>
      <c r="F6" t="n">
        <v>2024</v>
      </c>
      <c r="G6" t="n">
        <v>2</v>
      </c>
      <c r="H6" s="13" t="n">
        <v>2615319</v>
      </c>
      <c r="I6" s="12" t="n">
        <v>1094</v>
      </c>
      <c r="J6" s="13" t="n">
        <v>2001.5</v>
      </c>
      <c r="K6" s="13">
        <f>IFERROR($H6/$I6,"")</f>
        <v/>
      </c>
      <c r="L6" s="13" t="n">
        <v>15000</v>
      </c>
      <c r="M6" t="inlineStr">
        <is>
          <t>CA, WA</t>
        </is>
      </c>
      <c r="N6" t="inlineStr">
        <is>
          <t>No</t>
        </is>
      </c>
      <c r="O6" t="inlineStr">
        <is>
          <t>Not stated</t>
        </is>
      </c>
      <c r="Q6" s="9" t="inlineStr">
        <is>
          <t>https://grantcue.com/foundations/the-aleut-foundation-920124517</t>
        </is>
      </c>
    </row>
    <row r="7">
      <c r="A7">
        <f>IF($E7=$E6,$A6+1,1)</f>
        <v/>
      </c>
      <c r="B7" t="inlineStr">
        <is>
          <t>DOYON FOUNDATION</t>
        </is>
      </c>
      <c r="C7" t="inlineStr">
        <is>
          <t>94-3089624</t>
        </is>
      </c>
      <c r="D7" t="inlineStr">
        <is>
          <t>Alaska</t>
        </is>
      </c>
      <c r="E7" t="inlineStr">
        <is>
          <t>AK</t>
        </is>
      </c>
      <c r="F7" t="n">
        <v>2024</v>
      </c>
      <c r="G7" t="n">
        <v>2</v>
      </c>
      <c r="H7" s="13" t="n">
        <v>2424698</v>
      </c>
      <c r="I7" s="12" t="n">
        <v>1034</v>
      </c>
      <c r="J7" s="13" t="n">
        <v>2400</v>
      </c>
      <c r="K7" s="13">
        <f>IFERROR($H7/$I7,"")</f>
        <v/>
      </c>
      <c r="L7" s="13" t="n">
        <v>7200</v>
      </c>
      <c r="M7" t="inlineStr">
        <is>
          <t>WA, CO, OR</t>
        </is>
      </c>
      <c r="N7" t="inlineStr">
        <is>
          <t>Yes</t>
        </is>
      </c>
      <c r="O7" t="inlineStr">
        <is>
          <t>Yes</t>
        </is>
      </c>
      <c r="P7" s="9" t="inlineStr">
        <is>
          <t>https://www.doyonfoundation.com/</t>
        </is>
      </c>
      <c r="Q7" s="9" t="inlineStr">
        <is>
          <t>https://grantcue.com/foundations/doyon-foundation-943089624</t>
        </is>
      </c>
    </row>
    <row r="8">
      <c r="A8">
        <f>IF($E8=$E7,$A7+1,1)</f>
        <v/>
      </c>
      <c r="B8" t="inlineStr">
        <is>
          <t>BILL STROECKER FOUNDATION</t>
        </is>
      </c>
      <c r="C8" t="inlineStr">
        <is>
          <t>45-2761890</t>
        </is>
      </c>
      <c r="D8" t="inlineStr">
        <is>
          <t>Alaska</t>
        </is>
      </c>
      <c r="E8" t="inlineStr">
        <is>
          <t>AK</t>
        </is>
      </c>
      <c r="F8" t="n">
        <v>2025</v>
      </c>
      <c r="G8" t="n">
        <v>2</v>
      </c>
      <c r="H8" s="13" t="n">
        <v>2408188</v>
      </c>
      <c r="I8" s="12" t="n">
        <v>150</v>
      </c>
      <c r="J8" s="13" t="n">
        <v>5000</v>
      </c>
      <c r="K8" s="13">
        <f>IFERROR($H8/$I8,"")</f>
        <v/>
      </c>
      <c r="L8" s="13" t="n">
        <v>200000</v>
      </c>
      <c r="M8" t="inlineStr">
        <is>
          <t>MI, NM, DC</t>
        </is>
      </c>
      <c r="N8" t="inlineStr">
        <is>
          <t>No</t>
        </is>
      </c>
      <c r="O8" t="inlineStr">
        <is>
          <t>Not stated</t>
        </is>
      </c>
      <c r="Q8" s="9" t="inlineStr">
        <is>
          <t>https://grantcue.com/foundations/bill-stroecker-foundation-452761890</t>
        </is>
      </c>
    </row>
    <row r="9">
      <c r="A9">
        <f>IF($E9=$E8,$A8+1,1)</f>
        <v/>
      </c>
      <c r="B9" t="inlineStr">
        <is>
          <t>GEORGE &amp; STEPHANIE SUDDOCK FOUNDATION</t>
        </is>
      </c>
      <c r="C9" t="inlineStr">
        <is>
          <t>85-3548188</t>
        </is>
      </c>
      <c r="D9" t="inlineStr">
        <is>
          <t>Alaska</t>
        </is>
      </c>
      <c r="E9" t="inlineStr">
        <is>
          <t>AK</t>
        </is>
      </c>
      <c r="F9" t="n">
        <v>2024</v>
      </c>
      <c r="G9" t="n">
        <v>1</v>
      </c>
      <c r="H9" s="13" t="n">
        <v>2408132</v>
      </c>
      <c r="I9" s="12" t="n">
        <v>34</v>
      </c>
      <c r="J9" s="13" t="n">
        <v>40000</v>
      </c>
      <c r="K9" s="13">
        <f>IFERROR($H9/$I9,"")</f>
        <v/>
      </c>
      <c r="L9" s="13" t="n">
        <v>506250</v>
      </c>
      <c r="M9" t="inlineStr">
        <is>
          <t>WA, CA, NY</t>
        </is>
      </c>
      <c r="N9" t="inlineStr">
        <is>
          <t>No</t>
        </is>
      </c>
      <c r="O9" t="inlineStr">
        <is>
          <t>Not stated</t>
        </is>
      </c>
      <c r="Q9" s="9" t="inlineStr">
        <is>
          <t>https://grantcue.com/foundations/george-and-stephanie-suddock-foundation-853548188</t>
        </is>
      </c>
    </row>
    <row r="10">
      <c r="A10">
        <f>IF($E10=$E9,$A9+1,1)</f>
        <v/>
      </c>
      <c r="B10" t="inlineStr">
        <is>
          <t>ATWOOD FOUNDATION INC</t>
        </is>
      </c>
      <c r="C10" t="inlineStr">
        <is>
          <t>92-6002571</t>
        </is>
      </c>
      <c r="D10" t="inlineStr">
        <is>
          <t>Alaska</t>
        </is>
      </c>
      <c r="E10" t="inlineStr">
        <is>
          <t>AK</t>
        </is>
      </c>
      <c r="F10" t="n">
        <v>2024</v>
      </c>
      <c r="G10" t="n">
        <v>1</v>
      </c>
      <c r="H10" s="13" t="n">
        <v>2350806</v>
      </c>
      <c r="I10" s="12" t="n">
        <v>87</v>
      </c>
      <c r="J10" s="13" t="n">
        <v>14350</v>
      </c>
      <c r="K10" s="13">
        <f>IFERROR($H10/$I10,"")</f>
        <v/>
      </c>
      <c r="L10" s="13" t="n">
        <v>210000</v>
      </c>
      <c r="M10" t="inlineStr">
        <is>
          <t>CA</t>
        </is>
      </c>
      <c r="N10" t="inlineStr">
        <is>
          <t>Yes</t>
        </is>
      </c>
      <c r="O10" t="inlineStr">
        <is>
          <t>Yes</t>
        </is>
      </c>
      <c r="P10" s="9" t="inlineStr">
        <is>
          <t>https://www.atwoodfoundation.org/</t>
        </is>
      </c>
      <c r="Q10" s="9" t="inlineStr">
        <is>
          <t>https://grantcue.com/foundations/atwood-foundation-inc-926002571</t>
        </is>
      </c>
    </row>
    <row r="11">
      <c r="A11">
        <f>IF($E11=$E10,$A10+1,1)</f>
        <v/>
      </c>
      <c r="B11" t="inlineStr">
        <is>
          <t>DALLAS AND ALTA HARRIS FAMILY FOUNDATION INC</t>
        </is>
      </c>
      <c r="C11" t="inlineStr">
        <is>
          <t>14-1843939</t>
        </is>
      </c>
      <c r="D11" t="inlineStr">
        <is>
          <t>Alaska</t>
        </is>
      </c>
      <c r="E11" t="inlineStr">
        <is>
          <t>AK</t>
        </is>
      </c>
      <c r="F11" t="n">
        <v>2024</v>
      </c>
      <c r="G11" t="n">
        <v>1</v>
      </c>
      <c r="H11" s="13" t="n">
        <v>2344253</v>
      </c>
      <c r="I11" s="12" t="n">
        <v>44</v>
      </c>
      <c r="J11" s="13" t="n">
        <v>16000</v>
      </c>
      <c r="K11" s="13">
        <f>IFERROR($H11/$I11,"")</f>
        <v/>
      </c>
      <c r="L11" s="13" t="n">
        <v>1410753</v>
      </c>
      <c r="M11" t="inlineStr">
        <is>
          <t>ID, NC, TN</t>
        </is>
      </c>
      <c r="N11" t="inlineStr">
        <is>
          <t>No</t>
        </is>
      </c>
      <c r="O11" t="inlineStr">
        <is>
          <t>Not stated</t>
        </is>
      </c>
      <c r="Q11" s="9" t="inlineStr">
        <is>
          <t>https://grantcue.com/foundations/dallas-and-alta-harris-family-foundation-inc-141843939</t>
        </is>
      </c>
    </row>
    <row r="12">
      <c r="A12">
        <f>IF($E12=$E11,$A11+1,1)</f>
        <v/>
      </c>
      <c r="B12" t="inlineStr">
        <is>
          <t>The CIRI Foundation</t>
        </is>
      </c>
      <c r="C12" t="inlineStr">
        <is>
          <t>92-0087914</t>
        </is>
      </c>
      <c r="D12" t="inlineStr">
        <is>
          <t>Alaska</t>
        </is>
      </c>
      <c r="E12" t="inlineStr">
        <is>
          <t>AK</t>
        </is>
      </c>
      <c r="F12" t="n">
        <v>2024</v>
      </c>
      <c r="G12" t="n">
        <v>1</v>
      </c>
      <c r="H12" s="13" t="n">
        <v>2255023</v>
      </c>
      <c r="I12" s="12" t="n">
        <v>250</v>
      </c>
      <c r="J12" s="13" t="n">
        <v>6000</v>
      </c>
      <c r="K12" s="13">
        <f>IFERROR($H12/$I12,"")</f>
        <v/>
      </c>
      <c r="L12" s="13" t="n">
        <v>551574</v>
      </c>
      <c r="M12" t="inlineStr">
        <is>
          <t>WA, CA, OR</t>
        </is>
      </c>
      <c r="N12" t="inlineStr">
        <is>
          <t>Yes</t>
        </is>
      </c>
      <c r="O12" t="inlineStr">
        <is>
          <t>Yes</t>
        </is>
      </c>
      <c r="P12" s="9" t="inlineStr">
        <is>
          <t>https://www.thecirifoundation.org/</t>
        </is>
      </c>
      <c r="Q12" s="9" t="inlineStr">
        <is>
          <t>https://grantcue.com/foundations/the-ciri-foundation-920087914</t>
        </is>
      </c>
    </row>
    <row r="13">
      <c r="A13">
        <f>IF($E13=$E12,$A12+1,1)</f>
        <v/>
      </c>
      <c r="B13" t="inlineStr">
        <is>
          <t>Parks Education Foundation</t>
        </is>
      </c>
      <c r="C13" t="inlineStr">
        <is>
          <t>20-0423537</t>
        </is>
      </c>
      <c r="D13" t="inlineStr">
        <is>
          <t>Alaska</t>
        </is>
      </c>
      <c r="E13" t="inlineStr">
        <is>
          <t>AK</t>
        </is>
      </c>
      <c r="F13" t="n">
        <v>2024</v>
      </c>
      <c r="G13" t="n">
        <v>2</v>
      </c>
      <c r="H13" s="13" t="n">
        <v>2173576</v>
      </c>
      <c r="I13" s="12" t="n">
        <v>5</v>
      </c>
      <c r="J13" s="13" t="n">
        <v>25000</v>
      </c>
      <c r="K13" s="13">
        <f>IFERROR($H13/$I13,"")</f>
        <v/>
      </c>
      <c r="L13" s="13" t="n">
        <v>2068576</v>
      </c>
      <c r="M13" t="inlineStr">
        <is>
          <t>OR</t>
        </is>
      </c>
      <c r="N13" t="inlineStr">
        <is>
          <t>No</t>
        </is>
      </c>
      <c r="O13" t="inlineStr">
        <is>
          <t>Not stated</t>
        </is>
      </c>
      <c r="Q13" s="9" t="inlineStr">
        <is>
          <t>https://grantcue.com/foundations/parks-education-foundation-200423537</t>
        </is>
      </c>
    </row>
    <row r="14">
      <c r="A14">
        <f>IF($E14=$E13,$A13+1,1)</f>
        <v/>
      </c>
      <c r="B14" t="inlineStr">
        <is>
          <t>TRUE NORTH FOUNDATION</t>
        </is>
      </c>
      <c r="C14" t="inlineStr">
        <is>
          <t>74-2421528</t>
        </is>
      </c>
      <c r="D14" t="inlineStr">
        <is>
          <t>Alaska</t>
        </is>
      </c>
      <c r="E14" t="inlineStr">
        <is>
          <t>AK</t>
        </is>
      </c>
      <c r="F14" t="n">
        <v>2024</v>
      </c>
      <c r="G14" t="n">
        <v>1</v>
      </c>
      <c r="H14" s="13" t="n">
        <v>2124087</v>
      </c>
      <c r="I14" s="12" t="n">
        <v>8</v>
      </c>
      <c r="J14" s="13" t="n">
        <v>141500</v>
      </c>
      <c r="K14" s="13">
        <f>IFERROR($H14/$I14,"")</f>
        <v/>
      </c>
      <c r="L14" s="13" t="n">
        <v>961087</v>
      </c>
      <c r="M14" t="inlineStr">
        <is>
          <t>MT, DC, ID</t>
        </is>
      </c>
      <c r="N14" t="inlineStr">
        <is>
          <t>No</t>
        </is>
      </c>
      <c r="O14" t="inlineStr">
        <is>
          <t>Not stated</t>
        </is>
      </c>
      <c r="Q14" s="9" t="inlineStr">
        <is>
          <t>https://grantcue.com/foundations/true-north-foundation-742421528</t>
        </is>
      </c>
    </row>
    <row r="15">
      <c r="A15">
        <f>IF($E15=$E14,$A14+1,1)</f>
        <v/>
      </c>
      <c r="B15" t="inlineStr">
        <is>
          <t>IVAN V KOULAIEFF FOUNDATION</t>
        </is>
      </c>
      <c r="C15" t="inlineStr">
        <is>
          <t>94-6088762</t>
        </is>
      </c>
      <c r="D15" t="inlineStr">
        <is>
          <t>Alaska</t>
        </is>
      </c>
      <c r="E15" t="inlineStr">
        <is>
          <t>AK</t>
        </is>
      </c>
      <c r="F15" t="n">
        <v>2025</v>
      </c>
      <c r="G15" t="n">
        <v>2</v>
      </c>
      <c r="H15" s="13" t="n">
        <v>1796713</v>
      </c>
      <c r="I15" s="12" t="n">
        <v>13</v>
      </c>
      <c r="J15" s="13" t="n">
        <v>115000</v>
      </c>
      <c r="K15" s="13">
        <f>IFERROR($H15/$I15,"")</f>
        <v/>
      </c>
      <c r="L15" s="13" t="n">
        <v>390000</v>
      </c>
      <c r="M15" t="inlineStr">
        <is>
          <t>PA, TX, NY</t>
        </is>
      </c>
      <c r="N15" t="inlineStr">
        <is>
          <t>No</t>
        </is>
      </c>
      <c r="O15" t="inlineStr">
        <is>
          <t>Not stated</t>
        </is>
      </c>
      <c r="Q15" s="9" t="inlineStr">
        <is>
          <t>https://grantcue.com/foundations/ivan-v-koulaieff-foundation-946088762</t>
        </is>
      </c>
    </row>
    <row r="16">
      <c r="A16">
        <f>IF($E16=$E15,$A15+1,1)</f>
        <v/>
      </c>
      <c r="B16" t="inlineStr">
        <is>
          <t>Richard L and Diane M Block Foundation</t>
        </is>
      </c>
      <c r="C16" t="inlineStr">
        <is>
          <t>30-6136901</t>
        </is>
      </c>
      <c r="D16" t="inlineStr">
        <is>
          <t>Alaska</t>
        </is>
      </c>
      <c r="E16" t="inlineStr">
        <is>
          <t>AK</t>
        </is>
      </c>
      <c r="F16" t="n">
        <v>2024</v>
      </c>
      <c r="G16" t="n">
        <v>1</v>
      </c>
      <c r="H16" s="13" t="n">
        <v>1361324</v>
      </c>
      <c r="I16" s="12" t="n">
        <v>75</v>
      </c>
      <c r="J16" s="13" t="n">
        <v>10000</v>
      </c>
      <c r="K16" s="13">
        <f>IFERROR($H16/$I16,"")</f>
        <v/>
      </c>
      <c r="L16" s="13" t="n">
        <v>300000</v>
      </c>
      <c r="M16" t="inlineStr">
        <is>
          <t>MA, CA, KS</t>
        </is>
      </c>
      <c r="N16" t="inlineStr">
        <is>
          <t>Yes</t>
        </is>
      </c>
      <c r="O16" t="inlineStr">
        <is>
          <t>Yes</t>
        </is>
      </c>
      <c r="Q16" s="9" t="inlineStr">
        <is>
          <t>https://grantcue.com/foundations/richard-l-and-diane-m-block-foundation-306136901</t>
        </is>
      </c>
    </row>
    <row r="17">
      <c r="A17">
        <f>IF($E17=$E16,$A16+1,1)</f>
        <v/>
      </c>
      <c r="B17" t="inlineStr">
        <is>
          <t>The Diane and Bruce Halle Foundation</t>
        </is>
      </c>
      <c r="C17" t="inlineStr">
        <is>
          <t>46-0469787</t>
        </is>
      </c>
      <c r="D17" t="inlineStr">
        <is>
          <t>Arizona</t>
        </is>
      </c>
      <c r="E17" t="inlineStr">
        <is>
          <t>AZ</t>
        </is>
      </c>
      <c r="F17" t="n">
        <v>2024</v>
      </c>
      <c r="G17" t="n">
        <v>2</v>
      </c>
      <c r="H17" s="13" t="n">
        <v>95388856</v>
      </c>
      <c r="I17" s="12" t="n">
        <v>276</v>
      </c>
      <c r="J17" s="13" t="n">
        <v>100000</v>
      </c>
      <c r="K17" s="13">
        <f>IFERROR($H17/$I17,"")</f>
        <v/>
      </c>
      <c r="L17" s="13" t="n">
        <v>2700000</v>
      </c>
      <c r="M17" t="inlineStr">
        <is>
          <t>MI, VA, CO</t>
        </is>
      </c>
      <c r="N17" t="inlineStr">
        <is>
          <t>Yes</t>
        </is>
      </c>
      <c r="O17" t="inlineStr">
        <is>
          <t>Not stated</t>
        </is>
      </c>
      <c r="P17" s="9" t="inlineStr">
        <is>
          <t>https://www.dianeandbrucehallefoundation.org/</t>
        </is>
      </c>
      <c r="Q17" s="9" t="inlineStr">
        <is>
          <t>https://grantcue.com/foundations/the-diane-and-bruce-halle-foundation-460469787</t>
        </is>
      </c>
    </row>
    <row r="18">
      <c r="A18">
        <f>IF($E18=$E17,$A17+1,1)</f>
        <v/>
      </c>
      <c r="B18" t="inlineStr">
        <is>
          <t>BEN AND CATHERINE IVY FOUNDATION</t>
        </is>
      </c>
      <c r="C18" t="inlineStr">
        <is>
          <t>27-3322123</t>
        </is>
      </c>
      <c r="D18" t="inlineStr">
        <is>
          <t>Arizona</t>
        </is>
      </c>
      <c r="E18" t="inlineStr">
        <is>
          <t>AZ</t>
        </is>
      </c>
      <c r="F18" t="n">
        <v>2025</v>
      </c>
      <c r="G18" t="n">
        <v>2</v>
      </c>
      <c r="H18" s="13" t="n">
        <v>30960888</v>
      </c>
      <c r="I18" s="12" t="n">
        <v>81</v>
      </c>
      <c r="J18" s="13" t="n">
        <v>250000</v>
      </c>
      <c r="K18" s="13">
        <f>IFERROR($H18/$I18,"")</f>
        <v/>
      </c>
      <c r="L18" s="13" t="n">
        <v>4300000</v>
      </c>
      <c r="M18" t="inlineStr">
        <is>
          <t>CA, MD, WA</t>
        </is>
      </c>
      <c r="N18" t="inlineStr">
        <is>
          <t>No</t>
        </is>
      </c>
      <c r="O18" t="inlineStr">
        <is>
          <t>Not stated</t>
        </is>
      </c>
      <c r="Q18" s="9" t="inlineStr">
        <is>
          <t>https://grantcue.com/foundations/ben-and-catherine-ivy-foundation-273322123</t>
        </is>
      </c>
    </row>
    <row r="19">
      <c r="A19">
        <f>IF($E19=$E18,$A18+1,1)</f>
        <v/>
      </c>
      <c r="B19" t="inlineStr">
        <is>
          <t>PEOPLE-PEOPLE-PEOPLE FOUNDATION</t>
        </is>
      </c>
      <c r="C19" t="inlineStr">
        <is>
          <t>82-7093549</t>
        </is>
      </c>
      <c r="D19" t="inlineStr">
        <is>
          <t>Arizona</t>
        </is>
      </c>
      <c r="E19" t="inlineStr">
        <is>
          <t>AZ</t>
        </is>
      </c>
      <c r="F19" t="n">
        <v>2024</v>
      </c>
      <c r="G19" t="n">
        <v>1</v>
      </c>
      <c r="H19" s="13" t="n">
        <v>28195157</v>
      </c>
      <c r="I19" s="12" t="n">
        <v>17</v>
      </c>
      <c r="J19" s="13" t="n">
        <v>50000</v>
      </c>
      <c r="K19" s="13">
        <f>IFERROR($H19/$I19,"")</f>
        <v/>
      </c>
      <c r="L19" s="13" t="n">
        <v>25000000</v>
      </c>
      <c r="M19" t="inlineStr">
        <is>
          <t>MO, CA, IL</t>
        </is>
      </c>
      <c r="N19" t="inlineStr">
        <is>
          <t>No</t>
        </is>
      </c>
      <c r="O19" t="inlineStr">
        <is>
          <t>Not stated</t>
        </is>
      </c>
      <c r="Q19" s="9" t="inlineStr">
        <is>
          <t>https://grantcue.com/foundations/people-people-people-foundation-827093549</t>
        </is>
      </c>
    </row>
    <row r="20">
      <c r="A20">
        <f>IF($E20=$E19,$A19+1,1)</f>
        <v/>
      </c>
      <c r="B20" t="inlineStr">
        <is>
          <t>Virginia G Piper Charitable Trust</t>
        </is>
      </c>
      <c r="C20" t="inlineStr">
        <is>
          <t>86-6247076</t>
        </is>
      </c>
      <c r="D20" t="inlineStr">
        <is>
          <t>Arizona</t>
        </is>
      </c>
      <c r="E20" t="inlineStr">
        <is>
          <t>AZ</t>
        </is>
      </c>
      <c r="F20" t="n">
        <v>2024</v>
      </c>
      <c r="G20" t="n">
        <v>1</v>
      </c>
      <c r="H20" s="13" t="n">
        <v>24494226</v>
      </c>
      <c r="I20" s="12" t="n">
        <v>483</v>
      </c>
      <c r="J20" s="13" t="n">
        <v>7500</v>
      </c>
      <c r="K20" s="13">
        <f>IFERROR($H20/$I20,"")</f>
        <v/>
      </c>
      <c r="L20" s="13" t="n">
        <v>1000000</v>
      </c>
      <c r="M20" t="inlineStr">
        <is>
          <t>NE, CA, OR</t>
        </is>
      </c>
      <c r="N20" t="inlineStr">
        <is>
          <t>Yes</t>
        </is>
      </c>
      <c r="O20" t="inlineStr">
        <is>
          <t>Not stated</t>
        </is>
      </c>
      <c r="P20" s="9" t="inlineStr">
        <is>
          <t>https://www.pipertrust.org/</t>
        </is>
      </c>
      <c r="Q20" s="9" t="inlineStr">
        <is>
          <t>https://grantcue.com/foundations/virginia-g-piper-charitable-trust-866247076</t>
        </is>
      </c>
    </row>
    <row r="21">
      <c r="A21">
        <f>IF($E21=$E20,$A20+1,1)</f>
        <v/>
      </c>
      <c r="B21" t="inlineStr">
        <is>
          <t>Nina Mason Pulliam Charitable Trust</t>
        </is>
      </c>
      <c r="C21" t="inlineStr">
        <is>
          <t>35-6644088</t>
        </is>
      </c>
      <c r="D21" t="inlineStr">
        <is>
          <t>Arizona</t>
        </is>
      </c>
      <c r="E21" t="inlineStr">
        <is>
          <t>AZ</t>
        </is>
      </c>
      <c r="F21" t="n">
        <v>2024</v>
      </c>
      <c r="G21" t="n">
        <v>1</v>
      </c>
      <c r="H21" s="13" t="n">
        <v>22690217</v>
      </c>
      <c r="I21" s="12" t="n">
        <v>328</v>
      </c>
      <c r="J21" s="13" t="n">
        <v>35000</v>
      </c>
      <c r="K21" s="13">
        <f>IFERROR($H21/$I21,"")</f>
        <v/>
      </c>
      <c r="L21" s="13" t="n">
        <v>1500000</v>
      </c>
      <c r="M21" t="inlineStr">
        <is>
          <t>IN, DC, VA</t>
        </is>
      </c>
      <c r="N21" t="inlineStr">
        <is>
          <t>Yes</t>
        </is>
      </c>
      <c r="O21" t="inlineStr">
        <is>
          <t>Yes</t>
        </is>
      </c>
      <c r="P21" s="9" t="inlineStr">
        <is>
          <t>https://www.nmpct.org/</t>
        </is>
      </c>
      <c r="Q21" s="9" t="inlineStr">
        <is>
          <t>https://grantcue.com/foundations/nina-mason-pulliam-charitable-trust-356644088</t>
        </is>
      </c>
    </row>
    <row r="22">
      <c r="A22">
        <f>IF($E22=$E21,$A21+1,1)</f>
        <v/>
      </c>
      <c r="B22" t="inlineStr">
        <is>
          <t>Garcia Family Foundation</t>
        </is>
      </c>
      <c r="C22" t="inlineStr">
        <is>
          <t>31-1490067</t>
        </is>
      </c>
      <c r="D22" t="inlineStr">
        <is>
          <t>Arizona</t>
        </is>
      </c>
      <c r="E22" t="inlineStr">
        <is>
          <t>AZ</t>
        </is>
      </c>
      <c r="F22" t="n">
        <v>2023</v>
      </c>
      <c r="G22" t="n">
        <v>1</v>
      </c>
      <c r="H22" s="13" t="n">
        <v>14085000</v>
      </c>
      <c r="I22" s="12" t="n">
        <v>48</v>
      </c>
      <c r="J22" s="13" t="n">
        <v>87500</v>
      </c>
      <c r="K22" s="13">
        <f>IFERROR($H22/$I22,"")</f>
        <v/>
      </c>
      <c r="L22" s="13" t="n">
        <v>2700000</v>
      </c>
      <c r="M22" t="inlineStr">
        <is>
          <t>TX, MA, CO</t>
        </is>
      </c>
      <c r="N22" t="inlineStr">
        <is>
          <t>No</t>
        </is>
      </c>
      <c r="O22" t="inlineStr">
        <is>
          <t>Not stated</t>
        </is>
      </c>
      <c r="Q22" s="9" t="inlineStr">
        <is>
          <t>https://grantcue.com/foundations/garcia-family-foundation-311490067</t>
        </is>
      </c>
    </row>
    <row r="23">
      <c r="A23">
        <f>IF($E23=$E22,$A22+1,1)</f>
        <v/>
      </c>
      <c r="B23" t="inlineStr">
        <is>
          <t>RUBIO BUTTERFIELD FOUNDATION</t>
        </is>
      </c>
      <c r="C23" t="inlineStr">
        <is>
          <t>88-4089481</t>
        </is>
      </c>
      <c r="D23" t="inlineStr">
        <is>
          <t>Arizona</t>
        </is>
      </c>
      <c r="E23" t="inlineStr">
        <is>
          <t>AZ</t>
        </is>
      </c>
      <c r="F23" t="n">
        <v>2024</v>
      </c>
      <c r="G23" t="n">
        <v>1</v>
      </c>
      <c r="H23" s="13" t="n">
        <v>11417146</v>
      </c>
      <c r="I23" s="12" t="n">
        <v>16</v>
      </c>
      <c r="J23" s="13" t="n">
        <v>75000</v>
      </c>
      <c r="K23" s="13">
        <f>IFERROR($H23/$I23,"")</f>
        <v/>
      </c>
      <c r="L23" s="13" t="n">
        <v>7000000</v>
      </c>
      <c r="M23" t="inlineStr">
        <is>
          <t>PA, CO, NY</t>
        </is>
      </c>
      <c r="N23" t="inlineStr">
        <is>
          <t>No</t>
        </is>
      </c>
      <c r="O23" t="inlineStr">
        <is>
          <t>Not stated</t>
        </is>
      </c>
      <c r="Q23" s="9" t="inlineStr">
        <is>
          <t>https://grantcue.com/foundations/rubio-butterfield-foundation-884089481</t>
        </is>
      </c>
    </row>
    <row r="24">
      <c r="A24">
        <f>IF($E24=$E23,$A23+1,1)</f>
        <v/>
      </c>
      <c r="B24" t="inlineStr">
        <is>
          <t>MORENO FAMILY FOUNDATION</t>
        </is>
      </c>
      <c r="C24" t="inlineStr">
        <is>
          <t>86-0918198</t>
        </is>
      </c>
      <c r="D24" t="inlineStr">
        <is>
          <t>Arizona</t>
        </is>
      </c>
      <c r="E24" t="inlineStr">
        <is>
          <t>AZ</t>
        </is>
      </c>
      <c r="F24" t="n">
        <v>2024</v>
      </c>
      <c r="G24" t="n">
        <v>1</v>
      </c>
      <c r="H24" s="13" t="n">
        <v>9248505</v>
      </c>
      <c r="I24" s="12" t="n">
        <v>81</v>
      </c>
      <c r="J24" s="13" t="n">
        <v>25000</v>
      </c>
      <c r="K24" s="13">
        <f>IFERROR($H24/$I24,"")</f>
        <v/>
      </c>
      <c r="L24" s="13" t="n">
        <v>2500000</v>
      </c>
      <c r="M24" t="inlineStr">
        <is>
          <t>CA, KS, NY</t>
        </is>
      </c>
      <c r="N24" t="inlineStr">
        <is>
          <t>No</t>
        </is>
      </c>
      <c r="O24" t="inlineStr">
        <is>
          <t>Not stated</t>
        </is>
      </c>
      <c r="Q24" s="9" t="inlineStr">
        <is>
          <t>https://grantcue.com/foundations/moreno-family-foundation-860918198</t>
        </is>
      </c>
    </row>
    <row r="25">
      <c r="A25">
        <f>IF($E25=$E24,$A24+1,1)</f>
        <v/>
      </c>
      <c r="B25" t="inlineStr">
        <is>
          <t>DEL E WEBB FOUNDATION</t>
        </is>
      </c>
      <c r="C25" t="inlineStr">
        <is>
          <t>86-6052737</t>
        </is>
      </c>
      <c r="D25" t="inlineStr">
        <is>
          <t>Arizona</t>
        </is>
      </c>
      <c r="E25" t="inlineStr">
        <is>
          <t>AZ</t>
        </is>
      </c>
      <c r="F25" t="n">
        <v>2025</v>
      </c>
      <c r="G25" t="n">
        <v>2</v>
      </c>
      <c r="H25" s="13" t="n">
        <v>8141400</v>
      </c>
      <c r="I25" s="12" t="n">
        <v>102</v>
      </c>
      <c r="J25" s="13" t="n">
        <v>53500</v>
      </c>
      <c r="K25" s="13">
        <f>IFERROR($H25/$I25,"")</f>
        <v/>
      </c>
      <c r="L25" s="13" t="n">
        <v>325000</v>
      </c>
      <c r="M25" t="inlineStr">
        <is>
          <t>CA, NV, CO</t>
        </is>
      </c>
      <c r="N25" t="inlineStr">
        <is>
          <t>Yes</t>
        </is>
      </c>
      <c r="O25" t="inlineStr">
        <is>
          <t>Yes</t>
        </is>
      </c>
      <c r="P25" s="9" t="inlineStr">
        <is>
          <t>https://www.dewf.org/</t>
        </is>
      </c>
      <c r="Q25" s="9" t="inlineStr">
        <is>
          <t>https://grantcue.com/foundations/del-e-webb-foundation-866052737</t>
        </is>
      </c>
    </row>
    <row r="26">
      <c r="A26">
        <f>IF($E26=$E25,$A25+1,1)</f>
        <v/>
      </c>
      <c r="B26" t="inlineStr">
        <is>
          <t>Donald Levin Family Foundation</t>
        </is>
      </c>
      <c r="C26" t="inlineStr">
        <is>
          <t>36-3329401</t>
        </is>
      </c>
      <c r="D26" t="inlineStr">
        <is>
          <t>Arizona</t>
        </is>
      </c>
      <c r="E26" t="inlineStr">
        <is>
          <t>AZ</t>
        </is>
      </c>
      <c r="F26" t="n">
        <v>2024</v>
      </c>
      <c r="G26" t="n">
        <v>2</v>
      </c>
      <c r="H26" s="13" t="n">
        <v>7987133</v>
      </c>
      <c r="I26" s="12" t="n">
        <v>24</v>
      </c>
      <c r="J26" s="13" t="n">
        <v>187500</v>
      </c>
      <c r="K26" s="13">
        <f>IFERROR($H26/$I26,"")</f>
        <v/>
      </c>
      <c r="L26" s="13" t="n">
        <v>1250000</v>
      </c>
      <c r="M26" t="inlineStr">
        <is>
          <t>IL, CA, NY</t>
        </is>
      </c>
      <c r="N26" t="inlineStr">
        <is>
          <t>No</t>
        </is>
      </c>
      <c r="O26" t="inlineStr">
        <is>
          <t>Not stated</t>
        </is>
      </c>
      <c r="Q26" s="9" t="inlineStr">
        <is>
          <t>https://grantcue.com/foundations/donald-levin-family-foundation-363329401</t>
        </is>
      </c>
    </row>
    <row r="27">
      <c r="A27">
        <f>IF($E27=$E26,$A26+1,1)</f>
        <v/>
      </c>
      <c r="B27" t="inlineStr">
        <is>
          <t>JAMES C &amp; NORMA I SMITH FOUNDATION</t>
        </is>
      </c>
      <c r="C27" t="inlineStr">
        <is>
          <t>71-0938986</t>
        </is>
      </c>
      <c r="D27" t="inlineStr">
        <is>
          <t>Arizona</t>
        </is>
      </c>
      <c r="E27" t="inlineStr">
        <is>
          <t>AZ</t>
        </is>
      </c>
      <c r="F27" t="n">
        <v>2024</v>
      </c>
      <c r="G27" t="n">
        <v>2</v>
      </c>
      <c r="H27" s="13" t="n">
        <v>7745000</v>
      </c>
      <c r="I27" s="12" t="n">
        <v>74</v>
      </c>
      <c r="J27" s="13" t="n">
        <v>75000</v>
      </c>
      <c r="K27" s="13">
        <f>IFERROR($H27/$I27,"")</f>
        <v/>
      </c>
      <c r="L27" s="13" t="n">
        <v>700000</v>
      </c>
      <c r="M27" t="inlineStr">
        <is>
          <t>IL, OR, TX</t>
        </is>
      </c>
      <c r="N27" t="inlineStr">
        <is>
          <t>No</t>
        </is>
      </c>
      <c r="O27" t="inlineStr">
        <is>
          <t>Not stated</t>
        </is>
      </c>
      <c r="Q27" s="9" t="inlineStr">
        <is>
          <t>https://grantcue.com/foundations/james-c-and-norma-i-smith-foundation-710938986</t>
        </is>
      </c>
    </row>
    <row r="28">
      <c r="A28">
        <f>IF($E28=$E27,$A27+1,1)</f>
        <v/>
      </c>
      <c r="B28" t="inlineStr">
        <is>
          <t>FLINN FOUNDATION</t>
        </is>
      </c>
      <c r="C28" t="inlineStr">
        <is>
          <t>86-0421476</t>
        </is>
      </c>
      <c r="D28" t="inlineStr">
        <is>
          <t>Arizona</t>
        </is>
      </c>
      <c r="E28" t="inlineStr">
        <is>
          <t>AZ</t>
        </is>
      </c>
      <c r="F28" t="n">
        <v>2024</v>
      </c>
      <c r="G28" t="n">
        <v>1</v>
      </c>
      <c r="H28" s="13" t="n">
        <v>7686206</v>
      </c>
      <c r="I28" s="12" t="n">
        <v>111</v>
      </c>
      <c r="J28" s="13" t="n">
        <v>33000</v>
      </c>
      <c r="K28" s="13">
        <f>IFERROR($H28/$I28,"")</f>
        <v/>
      </c>
      <c r="L28" s="13" t="n">
        <v>665757</v>
      </c>
      <c r="M28" t="inlineStr">
        <is>
          <t>CA, MI, OH</t>
        </is>
      </c>
      <c r="N28" t="inlineStr">
        <is>
          <t>No</t>
        </is>
      </c>
      <c r="O28" t="inlineStr">
        <is>
          <t>Not stated</t>
        </is>
      </c>
      <c r="Q28" s="9" t="inlineStr">
        <is>
          <t>https://grantcue.com/foundations/flinn-foundation-860421476</t>
        </is>
      </c>
    </row>
    <row r="29">
      <c r="A29">
        <f>IF($E29=$E28,$A28+1,1)</f>
        <v/>
      </c>
      <c r="B29" t="inlineStr">
        <is>
          <t>THE FOUNDATION FOR COMMUNITY AND HEALTH ADVANCEMENT</t>
        </is>
      </c>
      <c r="C29" t="inlineStr">
        <is>
          <t>85-2248373</t>
        </is>
      </c>
      <c r="D29" t="inlineStr">
        <is>
          <t>Arizona</t>
        </is>
      </c>
      <c r="E29" t="inlineStr">
        <is>
          <t>AZ</t>
        </is>
      </c>
      <c r="F29" t="n">
        <v>2025</v>
      </c>
      <c r="G29" t="n">
        <v>2</v>
      </c>
      <c r="H29" s="13" t="n">
        <v>7483128</v>
      </c>
      <c r="I29" s="12" t="n">
        <v>281</v>
      </c>
      <c r="J29" s="13" t="n">
        <v>7500</v>
      </c>
      <c r="K29" s="13">
        <f>IFERROR($H29/$I29,"")</f>
        <v/>
      </c>
      <c r="L29" s="13" t="n">
        <v>390170</v>
      </c>
      <c r="M29" t="inlineStr">
        <is>
          <t>NY, NE, DC</t>
        </is>
      </c>
      <c r="N29" t="inlineStr">
        <is>
          <t>No</t>
        </is>
      </c>
      <c r="O29" t="inlineStr">
        <is>
          <t>Not stated</t>
        </is>
      </c>
      <c r="Q29" s="9" t="inlineStr">
        <is>
          <t>https://grantcue.com/foundations/the-foundation-for-community-and-health-advancement-852248373</t>
        </is>
      </c>
    </row>
    <row r="30">
      <c r="A30">
        <f>IF($E30=$E29,$A29+1,1)</f>
        <v/>
      </c>
      <c r="B30" t="inlineStr">
        <is>
          <t>WAYNE DUDDLESTEN FOUNDATION</t>
        </is>
      </c>
      <c r="C30" t="inlineStr">
        <is>
          <t>76-0003093</t>
        </is>
      </c>
      <c r="D30" t="inlineStr">
        <is>
          <t>Arizona</t>
        </is>
      </c>
      <c r="E30" t="inlineStr">
        <is>
          <t>AZ</t>
        </is>
      </c>
      <c r="F30" t="n">
        <v>2024</v>
      </c>
      <c r="G30" t="n">
        <v>1</v>
      </c>
      <c r="H30" s="13" t="n">
        <v>7418000</v>
      </c>
      <c r="I30" s="12" t="n">
        <v>35</v>
      </c>
      <c r="J30" s="13" t="n">
        <v>75000</v>
      </c>
      <c r="K30" s="13">
        <f>IFERROR($H30/$I30,"")</f>
        <v/>
      </c>
      <c r="L30" s="13" t="n">
        <v>4098000</v>
      </c>
      <c r="M30" t="inlineStr">
        <is>
          <t>TX, FL, CA</t>
        </is>
      </c>
      <c r="N30" t="inlineStr">
        <is>
          <t>No</t>
        </is>
      </c>
      <c r="O30" t="inlineStr">
        <is>
          <t>Not stated</t>
        </is>
      </c>
      <c r="Q30" s="9" t="inlineStr">
        <is>
          <t>https://grantcue.com/foundations/wayne-duddlesten-foundation-760003093</t>
        </is>
      </c>
    </row>
    <row r="31">
      <c r="A31">
        <f>IF($E31=$E30,$A30+1,1)</f>
        <v/>
      </c>
      <c r="B31" t="inlineStr">
        <is>
          <t>LIEBCHEN'S GIFT FOUNDATION</t>
        </is>
      </c>
      <c r="C31" t="inlineStr">
        <is>
          <t>82-3750837</t>
        </is>
      </c>
      <c r="D31" t="inlineStr">
        <is>
          <t>Arizona</t>
        </is>
      </c>
      <c r="E31" t="inlineStr">
        <is>
          <t>AZ</t>
        </is>
      </c>
      <c r="F31" t="n">
        <v>2025</v>
      </c>
      <c r="G31" t="n">
        <v>2</v>
      </c>
      <c r="H31" s="13" t="n">
        <v>6825272</v>
      </c>
      <c r="I31" s="12" t="n">
        <v>40</v>
      </c>
      <c r="J31" s="13" t="n">
        <v>61700</v>
      </c>
      <c r="K31" s="13">
        <f>IFERROR($H31/$I31,"")</f>
        <v/>
      </c>
      <c r="L31" s="13" t="n">
        <v>3277500</v>
      </c>
      <c r="M31" t="inlineStr">
        <is>
          <t>IN, NY, AR</t>
        </is>
      </c>
      <c r="N31" t="inlineStr">
        <is>
          <t>No</t>
        </is>
      </c>
      <c r="O31" t="inlineStr">
        <is>
          <t>Not stated</t>
        </is>
      </c>
      <c r="Q31" s="9" t="inlineStr">
        <is>
          <t>https://grantcue.com/foundations/liebchen-s-gift-foundation-823750837</t>
        </is>
      </c>
    </row>
    <row r="32">
      <c r="A32">
        <f>IF($E32=$E31,$A31+1,1)</f>
        <v/>
      </c>
      <c r="B32" t="inlineStr">
        <is>
          <t>THE HS LOPEZ FAMILY FOUNDATION</t>
        </is>
      </c>
      <c r="C32" t="inlineStr">
        <is>
          <t>20-5725952</t>
        </is>
      </c>
      <c r="D32" t="inlineStr">
        <is>
          <t>Arizona</t>
        </is>
      </c>
      <c r="E32" t="inlineStr">
        <is>
          <t>AZ</t>
        </is>
      </c>
      <c r="F32" t="n">
        <v>2024</v>
      </c>
      <c r="G32" t="n">
        <v>2</v>
      </c>
      <c r="H32" s="13" t="n">
        <v>6745286</v>
      </c>
      <c r="I32" s="12" t="n">
        <v>174</v>
      </c>
      <c r="J32" s="13" t="n">
        <v>10000</v>
      </c>
      <c r="K32" s="13">
        <f>IFERROR($H32/$I32,"")</f>
        <v/>
      </c>
      <c r="L32" s="13" t="n">
        <v>2000000</v>
      </c>
      <c r="M32" t="inlineStr">
        <is>
          <t>CA, MD, CO</t>
        </is>
      </c>
      <c r="N32" t="inlineStr">
        <is>
          <t>Yes</t>
        </is>
      </c>
      <c r="O32" t="inlineStr">
        <is>
          <t>Yes</t>
        </is>
      </c>
      <c r="P32" s="9" t="inlineStr">
        <is>
          <t>https://thehslopezfamilyfoundation.org/</t>
        </is>
      </c>
      <c r="Q32" s="9" t="inlineStr">
        <is>
          <t>https://grantcue.com/foundations/the-hs-lopez-family-foundation-205725952</t>
        </is>
      </c>
    </row>
    <row r="33">
      <c r="A33">
        <f>IF($E33=$E32,$A32+1,1)</f>
        <v/>
      </c>
      <c r="B33" t="inlineStr">
        <is>
          <t>THE HICKEY FAMILY FOUNDATION</t>
        </is>
      </c>
      <c r="C33" t="inlineStr">
        <is>
          <t>86-6331657</t>
        </is>
      </c>
      <c r="D33" t="inlineStr">
        <is>
          <t>Arizona</t>
        </is>
      </c>
      <c r="E33" t="inlineStr">
        <is>
          <t>AZ</t>
        </is>
      </c>
      <c r="F33" t="n">
        <v>2024</v>
      </c>
      <c r="G33" t="n">
        <v>1</v>
      </c>
      <c r="H33" s="13" t="n">
        <v>6741550</v>
      </c>
      <c r="I33" s="12" t="n">
        <v>30</v>
      </c>
      <c r="J33" s="13" t="n">
        <v>200000</v>
      </c>
      <c r="K33" s="13">
        <f>IFERROR($H33/$I33,"")</f>
        <v/>
      </c>
      <c r="L33" s="13" t="n">
        <v>908309</v>
      </c>
      <c r="M33" t="inlineStr">
        <is>
          <t>OH, CA, NY</t>
        </is>
      </c>
      <c r="N33" t="inlineStr">
        <is>
          <t>No</t>
        </is>
      </c>
      <c r="O33" t="inlineStr">
        <is>
          <t>Not stated</t>
        </is>
      </c>
      <c r="Q33" s="9" t="inlineStr">
        <is>
          <t>https://grantcue.com/foundations/the-hickey-family-foundation-866331657</t>
        </is>
      </c>
    </row>
    <row r="34">
      <c r="A34">
        <f>IF($E34=$E33,$A33+1,1)</f>
        <v/>
      </c>
      <c r="B34" t="inlineStr">
        <is>
          <t>PENNY AND ROBERT SARVER CHARITABLE FOUNDATION</t>
        </is>
      </c>
      <c r="C34" t="inlineStr">
        <is>
          <t>83-0320824</t>
        </is>
      </c>
      <c r="D34" t="inlineStr">
        <is>
          <t>Arizona</t>
        </is>
      </c>
      <c r="E34" t="inlineStr">
        <is>
          <t>AZ</t>
        </is>
      </c>
      <c r="F34" t="n">
        <v>2024</v>
      </c>
      <c r="G34" t="n">
        <v>1</v>
      </c>
      <c r="H34" s="13" t="n">
        <v>5722700</v>
      </c>
      <c r="I34" s="12" t="n">
        <v>10</v>
      </c>
      <c r="J34" s="13" t="n">
        <v>20000</v>
      </c>
      <c r="K34" s="13">
        <f>IFERROR($H34/$I34,"")</f>
        <v/>
      </c>
      <c r="L34" s="13" t="n">
        <v>5000000</v>
      </c>
      <c r="M34" t="inlineStr">
        <is>
          <t>NY, MN</t>
        </is>
      </c>
      <c r="N34" t="inlineStr">
        <is>
          <t>No</t>
        </is>
      </c>
      <c r="O34" t="inlineStr">
        <is>
          <t>Not stated</t>
        </is>
      </c>
      <c r="Q34" s="9" t="inlineStr">
        <is>
          <t>https://grantcue.com/foundations/penny-and-robert-sarver-charitable-foundation-830320824</t>
        </is>
      </c>
    </row>
    <row r="35">
      <c r="A35">
        <f>IF($E35=$E34,$A34+1,1)</f>
        <v/>
      </c>
      <c r="B35" t="inlineStr">
        <is>
          <t>The Surplus Line Association of Arizona Foundation</t>
        </is>
      </c>
      <c r="C35" t="inlineStr">
        <is>
          <t>86-6320000</t>
        </is>
      </c>
      <c r="D35" t="inlineStr">
        <is>
          <t>Arizona</t>
        </is>
      </c>
      <c r="E35" t="inlineStr">
        <is>
          <t>AZ</t>
        </is>
      </c>
      <c r="F35" t="n">
        <v>2025</v>
      </c>
      <c r="G35" t="n">
        <v>2</v>
      </c>
      <c r="H35" s="13" t="n">
        <v>5698000</v>
      </c>
      <c r="I35" s="12" t="n">
        <v>96</v>
      </c>
      <c r="J35" s="13" t="n">
        <v>15000</v>
      </c>
      <c r="K35" s="13">
        <f>IFERROR($H35/$I35,"")</f>
        <v/>
      </c>
      <c r="L35" s="13" t="n">
        <v>450000</v>
      </c>
      <c r="M35" t="inlineStr">
        <is>
          <t>MO, IL, NC</t>
        </is>
      </c>
      <c r="N35" t="inlineStr">
        <is>
          <t>No</t>
        </is>
      </c>
      <c r="O35" t="inlineStr">
        <is>
          <t>Not stated</t>
        </is>
      </c>
      <c r="Q35" s="9" t="inlineStr">
        <is>
          <t>https://grantcue.com/foundations/the-surplus-line-association-of-arizona-foundation-866320000</t>
        </is>
      </c>
    </row>
    <row r="36">
      <c r="A36">
        <f>IF($E36=$E35,$A35+1,1)</f>
        <v/>
      </c>
      <c r="B36" t="inlineStr">
        <is>
          <t>TIMOTHY T DAY FOUNDATION INC</t>
        </is>
      </c>
      <c r="C36" t="inlineStr">
        <is>
          <t>86-0870436</t>
        </is>
      </c>
      <c r="D36" t="inlineStr">
        <is>
          <t>Arizona</t>
        </is>
      </c>
      <c r="E36" t="inlineStr">
        <is>
          <t>AZ</t>
        </is>
      </c>
      <c r="F36" t="n">
        <v>2024</v>
      </c>
      <c r="G36" t="n">
        <v>1</v>
      </c>
      <c r="H36" s="13" t="n">
        <v>5628174</v>
      </c>
      <c r="I36" s="12" t="n">
        <v>66</v>
      </c>
      <c r="J36" s="13" t="n">
        <v>23000</v>
      </c>
      <c r="K36" s="13">
        <f>IFERROR($H36/$I36,"")</f>
        <v/>
      </c>
      <c r="L36" s="13" t="n">
        <v>1000000</v>
      </c>
      <c r="M36" t="inlineStr">
        <is>
          <t>PA, VA, ID</t>
        </is>
      </c>
      <c r="N36" t="inlineStr">
        <is>
          <t>No</t>
        </is>
      </c>
      <c r="O36" t="inlineStr">
        <is>
          <t>Not stated</t>
        </is>
      </c>
      <c r="Q36" s="9" t="inlineStr">
        <is>
          <t>https://grantcue.com/foundations/timothy-t-day-foundation-inc-860870436</t>
        </is>
      </c>
    </row>
    <row r="37">
      <c r="A37">
        <f>IF($E37=$E36,$A36+1,1)</f>
        <v/>
      </c>
      <c r="B37" t="inlineStr">
        <is>
          <t>THE DREISESZUN FAMILY FOUNDATION</t>
        </is>
      </c>
      <c r="C37" t="inlineStr">
        <is>
          <t>48-1021776</t>
        </is>
      </c>
      <c r="D37" t="inlineStr">
        <is>
          <t>Arizona</t>
        </is>
      </c>
      <c r="E37" t="inlineStr">
        <is>
          <t>AZ</t>
        </is>
      </c>
      <c r="F37" t="n">
        <v>2023</v>
      </c>
      <c r="G37" t="n">
        <v>1</v>
      </c>
      <c r="H37" s="13" t="n">
        <v>5560166</v>
      </c>
      <c r="I37" s="12" t="n">
        <v>73</v>
      </c>
      <c r="J37" s="13" t="n">
        <v>25000</v>
      </c>
      <c r="K37" s="13">
        <f>IFERROR($H37/$I37,"")</f>
        <v/>
      </c>
      <c r="L37" s="13" t="n">
        <v>510000</v>
      </c>
      <c r="M37" t="inlineStr">
        <is>
          <t>CA, CO, NY</t>
        </is>
      </c>
      <c r="N37" t="inlineStr">
        <is>
          <t>Yes</t>
        </is>
      </c>
      <c r="O37" t="inlineStr">
        <is>
          <t>Yes</t>
        </is>
      </c>
      <c r="Q37" s="9" t="inlineStr">
        <is>
          <t>https://grantcue.com/foundations/the-dreiseszun-family-foundation-481021776</t>
        </is>
      </c>
    </row>
    <row r="38">
      <c r="A38">
        <f>IF($E38=$E37,$A37+1,1)</f>
        <v/>
      </c>
      <c r="B38" t="inlineStr">
        <is>
          <t>APS Foundation Inc</t>
        </is>
      </c>
      <c r="C38" t="inlineStr">
        <is>
          <t>95-3735903</t>
        </is>
      </c>
      <c r="D38" t="inlineStr">
        <is>
          <t>Arizona</t>
        </is>
      </c>
      <c r="E38" t="inlineStr">
        <is>
          <t>AZ</t>
        </is>
      </c>
      <c r="F38" t="n">
        <v>2025</v>
      </c>
      <c r="G38" t="n">
        <v>2</v>
      </c>
      <c r="H38" s="13" t="n">
        <v>4964226</v>
      </c>
      <c r="I38" s="12" t="n">
        <v>87</v>
      </c>
      <c r="J38" s="13" t="n">
        <v>40000</v>
      </c>
      <c r="K38" s="13">
        <f>IFERROR($H38/$I38,"")</f>
        <v/>
      </c>
      <c r="L38" s="13" t="n">
        <v>500000</v>
      </c>
      <c r="M38" t="inlineStr">
        <is>
          <t>CO, MA, OH</t>
        </is>
      </c>
      <c r="N38" t="inlineStr">
        <is>
          <t>No</t>
        </is>
      </c>
      <c r="O38" t="inlineStr">
        <is>
          <t>Not stated</t>
        </is>
      </c>
      <c r="Q38" s="9" t="inlineStr">
        <is>
          <t>https://grantcue.com/foundations/aps-foundation-inc-953735903</t>
        </is>
      </c>
    </row>
    <row r="39">
      <c r="A39">
        <f>IF($E39=$E38,$A38+1,1)</f>
        <v/>
      </c>
      <c r="B39" t="inlineStr">
        <is>
          <t>SIMONE CHARITABLE FOUNDATION INC</t>
        </is>
      </c>
      <c r="C39" t="inlineStr">
        <is>
          <t>82-3971316</t>
        </is>
      </c>
      <c r="D39" t="inlineStr">
        <is>
          <t>Arizona</t>
        </is>
      </c>
      <c r="E39" t="inlineStr">
        <is>
          <t>AZ</t>
        </is>
      </c>
      <c r="F39" t="n">
        <v>2024</v>
      </c>
      <c r="G39" t="n">
        <v>1</v>
      </c>
      <c r="H39" s="13" t="n">
        <v>4752444</v>
      </c>
      <c r="I39" s="12" t="n">
        <v>12</v>
      </c>
      <c r="J39" s="13" t="n">
        <v>367903</v>
      </c>
      <c r="K39" s="13">
        <f>IFERROR($H39/$I39,"")</f>
        <v/>
      </c>
      <c r="L39" s="13" t="n">
        <v>858000</v>
      </c>
      <c r="M39" t="inlineStr">
        <is>
          <t>IL, GA, NY</t>
        </is>
      </c>
      <c r="N39" t="inlineStr">
        <is>
          <t>No</t>
        </is>
      </c>
      <c r="O39" t="inlineStr">
        <is>
          <t>Not stated</t>
        </is>
      </c>
      <c r="Q39" s="9" t="inlineStr">
        <is>
          <t>https://grantcue.com/foundations/simone-charitable-foundation-inc-823971316</t>
        </is>
      </c>
    </row>
    <row r="40">
      <c r="A40">
        <f>IF($E40=$E39,$A39+1,1)</f>
        <v/>
      </c>
      <c r="B40" t="inlineStr">
        <is>
          <t>ARMSTRONG MCDONALD FOUNDATION</t>
        </is>
      </c>
      <c r="C40" t="inlineStr">
        <is>
          <t>36-3458711</t>
        </is>
      </c>
      <c r="D40" t="inlineStr">
        <is>
          <t>Arizona</t>
        </is>
      </c>
      <c r="E40" t="inlineStr">
        <is>
          <t>AZ</t>
        </is>
      </c>
      <c r="F40" t="n">
        <v>2025</v>
      </c>
      <c r="G40" t="n">
        <v>2</v>
      </c>
      <c r="H40" s="13" t="n">
        <v>4517215</v>
      </c>
      <c r="I40" s="12" t="n">
        <v>43</v>
      </c>
      <c r="J40" s="13" t="n">
        <v>76460</v>
      </c>
      <c r="K40" s="13">
        <f>IFERROR($H40/$I40,"")</f>
        <v/>
      </c>
      <c r="L40" s="13" t="n">
        <v>610000</v>
      </c>
      <c r="M40" t="inlineStr">
        <is>
          <t>NE, WA, CA</t>
        </is>
      </c>
      <c r="N40" t="inlineStr">
        <is>
          <t>Yes</t>
        </is>
      </c>
      <c r="O40" t="inlineStr">
        <is>
          <t>Yes</t>
        </is>
      </c>
      <c r="P40" s="9" t="inlineStr">
        <is>
          <t>https://www.armstrongmcdonaldfoundation.org/</t>
        </is>
      </c>
      <c r="Q40" s="9" t="inlineStr">
        <is>
          <t>https://grantcue.com/foundations/armstrong-mcdonald-foundation-363458711</t>
        </is>
      </c>
    </row>
    <row r="41">
      <c r="A41">
        <f>IF($E41=$E40,$A40+1,1)</f>
        <v/>
      </c>
      <c r="B41" t="inlineStr">
        <is>
          <t>STEVENS FAMILY CHARITABLE TRUST</t>
        </is>
      </c>
      <c r="C41" t="inlineStr">
        <is>
          <t>26-6824259</t>
        </is>
      </c>
      <c r="D41" t="inlineStr">
        <is>
          <t>Arizona</t>
        </is>
      </c>
      <c r="E41" t="inlineStr">
        <is>
          <t>AZ</t>
        </is>
      </c>
      <c r="F41" t="n">
        <v>2025</v>
      </c>
      <c r="G41" t="n">
        <v>2</v>
      </c>
      <c r="H41" s="13" t="n">
        <v>4240000</v>
      </c>
      <c r="I41" s="12" t="n">
        <v>7</v>
      </c>
      <c r="J41" s="13" t="n">
        <v>1000000</v>
      </c>
      <c r="K41" s="13">
        <f>IFERROR($H41/$I41,"")</f>
        <v/>
      </c>
      <c r="L41" s="13" t="n">
        <v>1000000</v>
      </c>
      <c r="M41" t="inlineStr">
        <is>
          <t>IL, MN</t>
        </is>
      </c>
      <c r="N41" t="inlineStr">
        <is>
          <t>No</t>
        </is>
      </c>
      <c r="O41" t="inlineStr">
        <is>
          <t>Not stated</t>
        </is>
      </c>
      <c r="Q41" s="9" t="inlineStr">
        <is>
          <t>https://grantcue.com/foundations/stevens-family-charitable-trust-266824259</t>
        </is>
      </c>
    </row>
    <row r="42">
      <c r="A42">
        <f>IF($E42=$E41,$A41+1,1)</f>
        <v/>
      </c>
      <c r="B42" t="inlineStr">
        <is>
          <t>Kautz Family Foundation</t>
        </is>
      </c>
      <c r="C42" t="inlineStr">
        <is>
          <t>13-3103149</t>
        </is>
      </c>
      <c r="D42" t="inlineStr">
        <is>
          <t>Arizona</t>
        </is>
      </c>
      <c r="E42" t="inlineStr">
        <is>
          <t>AZ</t>
        </is>
      </c>
      <c r="F42" t="n">
        <v>2024</v>
      </c>
      <c r="G42" t="n">
        <v>1</v>
      </c>
      <c r="H42" s="13" t="n">
        <v>4231062</v>
      </c>
      <c r="I42" s="12" t="n">
        <v>58</v>
      </c>
      <c r="J42" s="13" t="n">
        <v>50000</v>
      </c>
      <c r="K42" s="13">
        <f>IFERROR($H42/$I42,"")</f>
        <v/>
      </c>
      <c r="L42" s="13" t="n">
        <v>600000</v>
      </c>
      <c r="M42" t="inlineStr">
        <is>
          <t>CA, MN, OH</t>
        </is>
      </c>
      <c r="N42" t="inlineStr">
        <is>
          <t>No</t>
        </is>
      </c>
      <c r="O42" t="inlineStr">
        <is>
          <t>Not stated</t>
        </is>
      </c>
      <c r="Q42" s="9" t="inlineStr">
        <is>
          <t>https://grantcue.com/foundations/kautz-family-foundation-133103149</t>
        </is>
      </c>
    </row>
    <row r="43">
      <c r="A43">
        <f>IF($E43=$E42,$A42+1,1)</f>
        <v/>
      </c>
      <c r="B43" t="inlineStr">
        <is>
          <t>THE EOS FOUNDATION TRUST</t>
        </is>
      </c>
      <c r="C43" t="inlineStr">
        <is>
          <t>47-7281230</t>
        </is>
      </c>
      <c r="D43" t="inlineStr">
        <is>
          <t>Arizona</t>
        </is>
      </c>
      <c r="E43" t="inlineStr">
        <is>
          <t>AZ</t>
        </is>
      </c>
      <c r="F43" t="n">
        <v>2024</v>
      </c>
      <c r="G43" t="n">
        <v>2</v>
      </c>
      <c r="H43" s="13" t="n">
        <v>4210566</v>
      </c>
      <c r="I43" s="12" t="n">
        <v>36</v>
      </c>
      <c r="J43" s="13" t="n">
        <v>5000</v>
      </c>
      <c r="K43" s="13">
        <f>IFERROR($H43/$I43,"")</f>
        <v/>
      </c>
      <c r="L43" s="13" t="n">
        <v>2620000</v>
      </c>
      <c r="M43" t="inlineStr">
        <is>
          <t>MO, DC, VA</t>
        </is>
      </c>
      <c r="N43" t="inlineStr">
        <is>
          <t>No</t>
        </is>
      </c>
      <c r="O43" t="inlineStr">
        <is>
          <t>Not stated</t>
        </is>
      </c>
      <c r="Q43" s="9" t="inlineStr">
        <is>
          <t>https://grantcue.com/foundations/the-eos-foundation-trust-477281230</t>
        </is>
      </c>
    </row>
    <row r="44">
      <c r="A44">
        <f>IF($E44=$E43,$A43+1,1)</f>
        <v/>
      </c>
      <c r="B44" t="inlineStr">
        <is>
          <t>LEPTAS FOUNDATION TRUST</t>
        </is>
      </c>
      <c r="C44" t="inlineStr">
        <is>
          <t>47-0833530</t>
        </is>
      </c>
      <c r="D44" t="inlineStr">
        <is>
          <t>Arizona</t>
        </is>
      </c>
      <c r="E44" t="inlineStr">
        <is>
          <t>AZ</t>
        </is>
      </c>
      <c r="F44" t="n">
        <v>2024</v>
      </c>
      <c r="G44" t="n">
        <v>1</v>
      </c>
      <c r="H44" s="13" t="n">
        <v>3802000</v>
      </c>
      <c r="I44" s="12" t="n">
        <v>23</v>
      </c>
      <c r="J44" s="13" t="n">
        <v>50000</v>
      </c>
      <c r="K44" s="13">
        <f>IFERROR($H44/$I44,"")</f>
        <v/>
      </c>
      <c r="L44" s="13" t="n">
        <v>1934000</v>
      </c>
      <c r="M44" t="inlineStr">
        <is>
          <t>CO, TN, CA</t>
        </is>
      </c>
      <c r="N44" t="inlineStr">
        <is>
          <t>No</t>
        </is>
      </c>
      <c r="O44" t="inlineStr">
        <is>
          <t>Not stated</t>
        </is>
      </c>
      <c r="Q44" s="9" t="inlineStr">
        <is>
          <t>https://grantcue.com/foundations/leptas-foundation-trust-470833530</t>
        </is>
      </c>
    </row>
    <row r="45">
      <c r="A45">
        <f>IF($E45=$E44,$A44+1,1)</f>
        <v/>
      </c>
      <c r="B45" t="inlineStr">
        <is>
          <t>The Steele Foundation Inc</t>
        </is>
      </c>
      <c r="C45" t="inlineStr">
        <is>
          <t>95-3466880</t>
        </is>
      </c>
      <c r="D45" t="inlineStr">
        <is>
          <t>Arizona</t>
        </is>
      </c>
      <c r="E45" t="inlineStr">
        <is>
          <t>AZ</t>
        </is>
      </c>
      <c r="F45" t="n">
        <v>2024</v>
      </c>
      <c r="G45" t="n">
        <v>1</v>
      </c>
      <c r="H45" s="13" t="n">
        <v>3685389</v>
      </c>
      <c r="I45" s="12" t="n">
        <v>34</v>
      </c>
      <c r="J45" s="13" t="n">
        <v>12250</v>
      </c>
      <c r="K45" s="13">
        <f>IFERROR($H45/$I45,"")</f>
        <v/>
      </c>
      <c r="L45" s="13" t="n">
        <v>2025000</v>
      </c>
      <c r="M45" t="inlineStr">
        <is>
          <t>NY, CA, NJ</t>
        </is>
      </c>
      <c r="N45" t="inlineStr">
        <is>
          <t>No</t>
        </is>
      </c>
      <c r="O45" t="inlineStr">
        <is>
          <t>Not stated</t>
        </is>
      </c>
      <c r="Q45" s="9" t="inlineStr">
        <is>
          <t>https://grantcue.com/foundations/the-steele-foundation-inc-953466880</t>
        </is>
      </c>
    </row>
    <row r="46">
      <c r="A46">
        <f>IF($E46=$E45,$A45+1,1)</f>
        <v/>
      </c>
      <c r="B46" t="inlineStr">
        <is>
          <t>MARGARET E MOONEY FOUNDATION</t>
        </is>
      </c>
      <c r="C46" t="inlineStr">
        <is>
          <t>86-0647807</t>
        </is>
      </c>
      <c r="D46" t="inlineStr">
        <is>
          <t>Arizona</t>
        </is>
      </c>
      <c r="E46" t="inlineStr">
        <is>
          <t>AZ</t>
        </is>
      </c>
      <c r="F46" t="n">
        <v>2025</v>
      </c>
      <c r="G46" t="n">
        <v>2</v>
      </c>
      <c r="H46" s="13" t="n">
        <v>3325249</v>
      </c>
      <c r="I46" s="12" t="n">
        <v>16</v>
      </c>
      <c r="J46" s="13" t="n">
        <v>175000</v>
      </c>
      <c r="K46" s="13">
        <f>IFERROR($H46/$I46,"")</f>
        <v/>
      </c>
      <c r="L46" s="13" t="n">
        <v>750000</v>
      </c>
      <c r="N46" t="inlineStr">
        <is>
          <t>Yes</t>
        </is>
      </c>
      <c r="O46" t="inlineStr">
        <is>
          <t>Not stated</t>
        </is>
      </c>
      <c r="P46" s="9" t="inlineStr">
        <is>
          <t>https://tucsonfoundations.org/</t>
        </is>
      </c>
      <c r="Q46" s="9" t="inlineStr">
        <is>
          <t>https://grantcue.com/foundations/margaret-e-mooney-foundation-c-o-patricia-lohse-860647807</t>
        </is>
      </c>
    </row>
    <row r="47">
      <c r="A47">
        <f>IF($E47=$E46,$A46+1,1)</f>
        <v/>
      </c>
      <c r="B47" t="inlineStr">
        <is>
          <t>THE JAZZBIRD FOUNDATION</t>
        </is>
      </c>
      <c r="C47" t="inlineStr">
        <is>
          <t>86-0745156</t>
        </is>
      </c>
      <c r="D47" t="inlineStr">
        <is>
          <t>Arizona</t>
        </is>
      </c>
      <c r="E47" t="inlineStr">
        <is>
          <t>AZ</t>
        </is>
      </c>
      <c r="F47" t="n">
        <v>2025</v>
      </c>
      <c r="G47" t="n">
        <v>2</v>
      </c>
      <c r="H47" s="13" t="n">
        <v>3301906</v>
      </c>
      <c r="I47" s="12" t="n">
        <v>62</v>
      </c>
      <c r="J47" s="13" t="n">
        <v>20000</v>
      </c>
      <c r="K47" s="13">
        <f>IFERROR($H47/$I47,"")</f>
        <v/>
      </c>
      <c r="L47" s="13" t="n">
        <v>553000</v>
      </c>
      <c r="M47" t="inlineStr">
        <is>
          <t>CA, CO, IL</t>
        </is>
      </c>
      <c r="N47" t="inlineStr">
        <is>
          <t>No</t>
        </is>
      </c>
      <c r="O47" t="inlineStr">
        <is>
          <t>Not stated</t>
        </is>
      </c>
      <c r="Q47" s="9" t="inlineStr">
        <is>
          <t>https://grantcue.com/foundations/the-jazzbird-foundation-c-o-robert-ravenscroft-860745156</t>
        </is>
      </c>
    </row>
    <row r="48">
      <c r="A48">
        <f>IF($E48=$E47,$A47+1,1)</f>
        <v/>
      </c>
      <c r="B48" t="inlineStr">
        <is>
          <t>MARGARET T MORRIS FOUNDATION</t>
        </is>
      </c>
      <c r="C48" t="inlineStr">
        <is>
          <t>86-6057798</t>
        </is>
      </c>
      <c r="D48" t="inlineStr">
        <is>
          <t>Arizona</t>
        </is>
      </c>
      <c r="E48" t="inlineStr">
        <is>
          <t>AZ</t>
        </is>
      </c>
      <c r="F48" t="n">
        <v>2025</v>
      </c>
      <c r="G48" t="n">
        <v>2</v>
      </c>
      <c r="H48" s="13" t="n">
        <v>3294744</v>
      </c>
      <c r="I48" s="12" t="n">
        <v>207</v>
      </c>
      <c r="J48" s="13" t="n">
        <v>10000</v>
      </c>
      <c r="K48" s="13">
        <f>IFERROR($H48/$I48,"")</f>
        <v/>
      </c>
      <c r="L48" s="13" t="n">
        <v>100000</v>
      </c>
      <c r="M48" t="inlineStr">
        <is>
          <t>CA, MD, NY</t>
        </is>
      </c>
      <c r="N48" t="inlineStr">
        <is>
          <t>Yes</t>
        </is>
      </c>
      <c r="O48" t="inlineStr">
        <is>
          <t>Yes</t>
        </is>
      </c>
      <c r="Q48" s="9" t="inlineStr">
        <is>
          <t>https://grantcue.com/foundations/margaret-t-morris-foundation-866057798</t>
        </is>
      </c>
    </row>
    <row r="49">
      <c r="A49">
        <f>IF($E49=$E48,$A48+1,1)</f>
        <v/>
      </c>
      <c r="B49" t="inlineStr">
        <is>
          <t>JW KIECKHEFER FOUNDATION</t>
        </is>
      </c>
      <c r="C49" t="inlineStr">
        <is>
          <t>86-6022877</t>
        </is>
      </c>
      <c r="D49" t="inlineStr">
        <is>
          <t>Arizona</t>
        </is>
      </c>
      <c r="E49" t="inlineStr">
        <is>
          <t>AZ</t>
        </is>
      </c>
      <c r="F49" t="n">
        <v>2025</v>
      </c>
      <c r="G49" t="n">
        <v>2</v>
      </c>
      <c r="H49" s="13" t="n">
        <v>3252500</v>
      </c>
      <c r="I49" s="12" t="n">
        <v>102</v>
      </c>
      <c r="J49" s="13" t="n">
        <v>12500</v>
      </c>
      <c r="K49" s="13">
        <f>IFERROR($H49/$I49,"")</f>
        <v/>
      </c>
      <c r="L49" s="13" t="n">
        <v>1613000</v>
      </c>
      <c r="M49" t="inlineStr">
        <is>
          <t>TX, KY, CA</t>
        </is>
      </c>
      <c r="N49" t="inlineStr">
        <is>
          <t>Yes</t>
        </is>
      </c>
      <c r="O49" t="inlineStr">
        <is>
          <t>Yes</t>
        </is>
      </c>
      <c r="Q49" s="9" t="inlineStr">
        <is>
          <t>https://grantcue.com/foundations/jw-kieckhefer-foundation-866022877</t>
        </is>
      </c>
    </row>
    <row r="50">
      <c r="A50">
        <f>IF($E50=$E49,$A49+1,1)</f>
        <v/>
      </c>
      <c r="B50" t="inlineStr">
        <is>
          <t>THE ELIOT SPALDING FOUNDATION</t>
        </is>
      </c>
      <c r="C50" t="inlineStr">
        <is>
          <t>86-6050507</t>
        </is>
      </c>
      <c r="D50" t="inlineStr">
        <is>
          <t>Arizona</t>
        </is>
      </c>
      <c r="E50" t="inlineStr">
        <is>
          <t>AZ</t>
        </is>
      </c>
      <c r="F50" t="n">
        <v>2025</v>
      </c>
      <c r="G50" t="n">
        <v>2</v>
      </c>
      <c r="H50" s="13" t="n">
        <v>3184661</v>
      </c>
      <c r="I50" s="12" t="n">
        <v>39</v>
      </c>
      <c r="J50" s="13" t="n">
        <v>8000</v>
      </c>
      <c r="K50" s="13">
        <f>IFERROR($H50/$I50,"")</f>
        <v/>
      </c>
      <c r="L50" s="13" t="n">
        <v>657470</v>
      </c>
      <c r="N50" t="inlineStr">
        <is>
          <t>Yes</t>
        </is>
      </c>
      <c r="O50" t="inlineStr">
        <is>
          <t>Yes</t>
        </is>
      </c>
      <c r="Q50" s="9" t="inlineStr">
        <is>
          <t>https://grantcue.com/foundations/the-eliot-spalding-foundation-c-o-clayton-niles-866050507</t>
        </is>
      </c>
    </row>
    <row r="51">
      <c r="A51">
        <f>IF($E51=$E50,$A50+1,1)</f>
        <v/>
      </c>
      <c r="B51" t="inlineStr">
        <is>
          <t>The Lodestar Foundation</t>
        </is>
      </c>
      <c r="C51" t="inlineStr">
        <is>
          <t>20-4480084</t>
        </is>
      </c>
      <c r="D51" t="inlineStr">
        <is>
          <t>Arizona</t>
        </is>
      </c>
      <c r="E51" t="inlineStr">
        <is>
          <t>AZ</t>
        </is>
      </c>
      <c r="F51" t="n">
        <v>2025</v>
      </c>
      <c r="G51" t="n">
        <v>2</v>
      </c>
      <c r="H51" s="13" t="n">
        <v>3145134</v>
      </c>
      <c r="I51" s="12" t="n">
        <v>132</v>
      </c>
      <c r="J51" s="13" t="n">
        <v>14900</v>
      </c>
      <c r="K51" s="13">
        <f>IFERROR($H51/$I51,"")</f>
        <v/>
      </c>
      <c r="L51" s="13" t="n">
        <v>250000</v>
      </c>
      <c r="M51" t="inlineStr">
        <is>
          <t>NY, MD, DC</t>
        </is>
      </c>
      <c r="N51" t="inlineStr">
        <is>
          <t>No</t>
        </is>
      </c>
      <c r="O51" t="inlineStr">
        <is>
          <t>Not stated</t>
        </is>
      </c>
      <c r="Q51" s="9" t="inlineStr">
        <is>
          <t>https://grantcue.com/foundations/the-lodestar-foundation-204480084</t>
        </is>
      </c>
    </row>
    <row r="52">
      <c r="A52">
        <f>IF($E52=$E51,$A51+1,1)</f>
        <v/>
      </c>
      <c r="B52" t="inlineStr">
        <is>
          <t>BARROW FOUNDATION UK</t>
        </is>
      </c>
      <c r="C52" t="inlineStr">
        <is>
          <t>31-1724184</t>
        </is>
      </c>
      <c r="D52" t="inlineStr">
        <is>
          <t>Arizona</t>
        </is>
      </c>
      <c r="E52" t="inlineStr">
        <is>
          <t>AZ</t>
        </is>
      </c>
      <c r="F52" t="n">
        <v>2024</v>
      </c>
      <c r="G52" t="n">
        <v>2</v>
      </c>
      <c r="H52" s="13" t="n">
        <v>3046149</v>
      </c>
      <c r="I52" s="12" t="n">
        <v>6</v>
      </c>
      <c r="J52" s="13" t="n">
        <v>17655.5</v>
      </c>
      <c r="K52" s="13">
        <f>IFERROR($H52/$I52,"")</f>
        <v/>
      </c>
      <c r="L52" s="13" t="n">
        <v>1500000</v>
      </c>
      <c r="N52" t="inlineStr">
        <is>
          <t>No</t>
        </is>
      </c>
      <c r="O52" t="inlineStr">
        <is>
          <t>Not stated</t>
        </is>
      </c>
      <c r="Q52" s="9" t="inlineStr">
        <is>
          <t>https://grantcue.com/foundations/barrow-foundation-uk-311724184</t>
        </is>
      </c>
    </row>
    <row r="53">
      <c r="A53">
        <f>IF($E53=$E52,$A52+1,1)</f>
        <v/>
      </c>
      <c r="B53" t="inlineStr">
        <is>
          <t>CANYON INSTITUTE</t>
        </is>
      </c>
      <c r="C53" t="inlineStr">
        <is>
          <t>86-0977269</t>
        </is>
      </c>
      <c r="D53" t="inlineStr">
        <is>
          <t>Arizona</t>
        </is>
      </c>
      <c r="E53" t="inlineStr">
        <is>
          <t>AZ</t>
        </is>
      </c>
      <c r="F53" t="n">
        <v>2024</v>
      </c>
      <c r="G53" t="n">
        <v>2</v>
      </c>
      <c r="H53" s="13" t="n">
        <v>3015605</v>
      </c>
      <c r="I53" s="12" t="n">
        <v>77</v>
      </c>
      <c r="J53" s="13" t="n">
        <v>3000</v>
      </c>
      <c r="K53" s="13">
        <f>IFERROR($H53/$I53,"")</f>
        <v/>
      </c>
      <c r="L53" s="13" t="n">
        <v>347885</v>
      </c>
      <c r="M53" t="inlineStr">
        <is>
          <t>TX, NY, CA</t>
        </is>
      </c>
      <c r="N53" t="inlineStr">
        <is>
          <t>Yes</t>
        </is>
      </c>
      <c r="O53" t="inlineStr">
        <is>
          <t>Yes</t>
        </is>
      </c>
      <c r="P53" s="9" t="inlineStr">
        <is>
          <t>https://canyoninstitutearizona.org/</t>
        </is>
      </c>
      <c r="Q53" s="9" t="inlineStr">
        <is>
          <t>https://grantcue.com/foundations/canyon-institute-860977269</t>
        </is>
      </c>
    </row>
    <row r="54">
      <c r="A54">
        <f>IF($E54=$E53,$A53+1,1)</f>
        <v/>
      </c>
      <c r="B54" t="inlineStr">
        <is>
          <t>CARIS CHARITABLE TRUST II DTD 09162004</t>
        </is>
      </c>
      <c r="C54" t="inlineStr">
        <is>
          <t>82-3380217</t>
        </is>
      </c>
      <c r="D54" t="inlineStr">
        <is>
          <t>Arizona</t>
        </is>
      </c>
      <c r="E54" t="inlineStr">
        <is>
          <t>AZ</t>
        </is>
      </c>
      <c r="F54" t="n">
        <v>2024</v>
      </c>
      <c r="G54" t="n">
        <v>1</v>
      </c>
      <c r="H54" s="13" t="n">
        <v>3015241</v>
      </c>
      <c r="I54" s="12" t="n">
        <v>7</v>
      </c>
      <c r="J54" s="13" t="n">
        <v>252000</v>
      </c>
      <c r="K54" s="13">
        <f>IFERROR($H54/$I54,"")</f>
        <v/>
      </c>
      <c r="L54" s="13" t="n">
        <v>1097684</v>
      </c>
      <c r="M54" t="inlineStr">
        <is>
          <t>CA</t>
        </is>
      </c>
      <c r="N54" t="inlineStr">
        <is>
          <t>No</t>
        </is>
      </c>
      <c r="O54" t="inlineStr">
        <is>
          <t>Not stated</t>
        </is>
      </c>
      <c r="Q54" s="9" t="inlineStr">
        <is>
          <t>https://grantcue.com/foundations/caris-charitable-trust-ii-dtd-09162004-823380217</t>
        </is>
      </c>
    </row>
    <row r="55">
      <c r="A55">
        <f>IF($E55=$E54,$A54+1,1)</f>
        <v/>
      </c>
      <c r="B55" t="inlineStr">
        <is>
          <t>GEOFAMILY FOUNDATION</t>
        </is>
      </c>
      <c r="C55" t="inlineStr">
        <is>
          <t>27-4272105</t>
        </is>
      </c>
      <c r="D55" t="inlineStr">
        <is>
          <t>Arizona</t>
        </is>
      </c>
      <c r="E55" t="inlineStr">
        <is>
          <t>AZ</t>
        </is>
      </c>
      <c r="F55" t="n">
        <v>2025</v>
      </c>
      <c r="G55" t="n">
        <v>2</v>
      </c>
      <c r="H55" s="13" t="n">
        <v>3015210</v>
      </c>
      <c r="I55" s="12" t="n">
        <v>88</v>
      </c>
      <c r="J55" s="13" t="n">
        <v>25500</v>
      </c>
      <c r="K55" s="13">
        <f>IFERROR($H55/$I55,"")</f>
        <v/>
      </c>
      <c r="L55" s="13" t="n">
        <v>132500</v>
      </c>
      <c r="M55" t="inlineStr">
        <is>
          <t>CA, NM, DC</t>
        </is>
      </c>
      <c r="N55" t="inlineStr">
        <is>
          <t>No</t>
        </is>
      </c>
      <c r="O55" t="inlineStr">
        <is>
          <t>Not stated</t>
        </is>
      </c>
      <c r="Q55" s="9" t="inlineStr">
        <is>
          <t>https://grantcue.com/foundations/geofamily-foundation-274272105</t>
        </is>
      </c>
    </row>
    <row r="56">
      <c r="A56">
        <f>IF($E56=$E55,$A55+1,1)</f>
        <v/>
      </c>
      <c r="B56" t="inlineStr">
        <is>
          <t>Ibis Foundation of Arizona</t>
        </is>
      </c>
      <c r="C56" t="inlineStr">
        <is>
          <t>20-3503202</t>
        </is>
      </c>
      <c r="D56" t="inlineStr">
        <is>
          <t>Arizona</t>
        </is>
      </c>
      <c r="E56" t="inlineStr">
        <is>
          <t>AZ</t>
        </is>
      </c>
      <c r="F56" t="n">
        <v>2025</v>
      </c>
      <c r="G56" t="n">
        <v>2</v>
      </c>
      <c r="H56" s="13" t="n">
        <v>2968335</v>
      </c>
      <c r="I56" s="12" t="n">
        <v>47</v>
      </c>
      <c r="J56" s="13" t="n">
        <v>50000</v>
      </c>
      <c r="K56" s="13">
        <f>IFERROR($H56/$I56,"")</f>
        <v/>
      </c>
      <c r="L56" s="13" t="n">
        <v>200000</v>
      </c>
      <c r="M56" t="inlineStr">
        <is>
          <t>NY, IL, DC</t>
        </is>
      </c>
      <c r="N56" t="inlineStr">
        <is>
          <t>No</t>
        </is>
      </c>
      <c r="O56" t="inlineStr">
        <is>
          <t>Not stated</t>
        </is>
      </c>
      <c r="Q56" s="9" t="inlineStr">
        <is>
          <t>https://grantcue.com/foundations/ibis-foundation-of-arizona-co-casey-lesueur-getz-cpas-pllc-203503202</t>
        </is>
      </c>
    </row>
    <row r="57">
      <c r="A57">
        <f>IF($E57=$E56,$A56+1,1)</f>
        <v/>
      </c>
      <c r="B57" t="inlineStr">
        <is>
          <t>THE DAVID AND LURA LOVELL</t>
        </is>
      </c>
      <c r="C57" t="inlineStr">
        <is>
          <t>34-1733685</t>
        </is>
      </c>
      <c r="D57" t="inlineStr">
        <is>
          <t>Arizona</t>
        </is>
      </c>
      <c r="E57" t="inlineStr">
        <is>
          <t>AZ</t>
        </is>
      </c>
      <c r="F57" t="n">
        <v>2025</v>
      </c>
      <c r="G57" t="n">
        <v>2</v>
      </c>
      <c r="H57" s="13" t="n">
        <v>2859954</v>
      </c>
      <c r="I57" s="12" t="n">
        <v>50</v>
      </c>
      <c r="J57" s="13" t="n">
        <v>7500</v>
      </c>
      <c r="K57" s="13">
        <f>IFERROR($H57/$I57,"")</f>
        <v/>
      </c>
      <c r="L57" s="13" t="n">
        <v>400000</v>
      </c>
      <c r="M57" t="inlineStr">
        <is>
          <t>CA, NY, TX</t>
        </is>
      </c>
      <c r="N57" t="inlineStr">
        <is>
          <t>No</t>
        </is>
      </c>
      <c r="O57" t="inlineStr">
        <is>
          <t>Not stated</t>
        </is>
      </c>
      <c r="Q57" s="9" t="inlineStr">
        <is>
          <t>https://grantcue.com/foundations/the-david-and-lura-lovell-341733685</t>
        </is>
      </c>
    </row>
    <row r="58">
      <c r="A58">
        <f>IF($E58=$E57,$A57+1,1)</f>
        <v/>
      </c>
      <c r="B58" t="inlineStr">
        <is>
          <t>I S WONG FOUNDATION</t>
        </is>
      </c>
      <c r="C58" t="inlineStr">
        <is>
          <t>95-4194427</t>
        </is>
      </c>
      <c r="D58" t="inlineStr">
        <is>
          <t>Arizona</t>
        </is>
      </c>
      <c r="E58" t="inlineStr">
        <is>
          <t>AZ</t>
        </is>
      </c>
      <c r="F58" t="n">
        <v>2025</v>
      </c>
      <c r="G58" t="n">
        <v>2</v>
      </c>
      <c r="H58" s="13" t="n">
        <v>2808150</v>
      </c>
      <c r="I58" s="12" t="n">
        <v>53</v>
      </c>
      <c r="J58" s="13" t="n">
        <v>20000</v>
      </c>
      <c r="K58" s="13">
        <f>IFERROR($H58/$I58,"")</f>
        <v/>
      </c>
      <c r="L58" s="13" t="n">
        <v>400000</v>
      </c>
      <c r="M58" t="inlineStr">
        <is>
          <t>CA, DC, FL</t>
        </is>
      </c>
      <c r="N58" t="inlineStr">
        <is>
          <t>No</t>
        </is>
      </c>
      <c r="O58" t="inlineStr">
        <is>
          <t>Not stated</t>
        </is>
      </c>
      <c r="Q58" s="9" t="inlineStr">
        <is>
          <t>https://grantcue.com/foundations/i-s-wong-foundation-954194427</t>
        </is>
      </c>
    </row>
    <row r="59">
      <c r="A59">
        <f>IF($E59=$E58,$A58+1,1)</f>
        <v/>
      </c>
      <c r="B59" t="inlineStr">
        <is>
          <t>POTOFF PRIVATE PHILANTHROPY</t>
        </is>
      </c>
      <c r="C59" t="inlineStr">
        <is>
          <t>83-3784100</t>
        </is>
      </c>
      <c r="D59" t="inlineStr">
        <is>
          <t>Arizona</t>
        </is>
      </c>
      <c r="E59" t="inlineStr">
        <is>
          <t>AZ</t>
        </is>
      </c>
      <c r="F59" t="n">
        <v>2025</v>
      </c>
      <c r="G59" t="n">
        <v>2</v>
      </c>
      <c r="H59" s="13" t="n">
        <v>2787000</v>
      </c>
      <c r="I59" s="12" t="n">
        <v>11</v>
      </c>
      <c r="J59" s="13" t="n">
        <v>177000</v>
      </c>
      <c r="K59" s="13">
        <f>IFERROR($H59/$I59,"")</f>
        <v/>
      </c>
      <c r="L59" s="13" t="n">
        <v>775000</v>
      </c>
      <c r="N59" t="inlineStr">
        <is>
          <t>Yes</t>
        </is>
      </c>
      <c r="O59" t="inlineStr">
        <is>
          <t>Not stated</t>
        </is>
      </c>
      <c r="P59" s="9" t="inlineStr">
        <is>
          <t>https://potoffpathways.org/</t>
        </is>
      </c>
      <c r="Q59" s="9" t="inlineStr">
        <is>
          <t>https://grantcue.com/foundations/potoff-private-philanthropy-833784100</t>
        </is>
      </c>
    </row>
    <row r="60">
      <c r="A60">
        <f>IF($E60=$E59,$A59+1,1)</f>
        <v/>
      </c>
      <c r="B60" t="inlineStr">
        <is>
          <t>THOMAS R BROWN FAMILY PRIVATE FOUNDATION</t>
        </is>
      </c>
      <c r="C60" t="inlineStr">
        <is>
          <t>55-0899701</t>
        </is>
      </c>
      <c r="D60" t="inlineStr">
        <is>
          <t>Arizona</t>
        </is>
      </c>
      <c r="E60" t="inlineStr">
        <is>
          <t>AZ</t>
        </is>
      </c>
      <c r="F60" t="n">
        <v>2024</v>
      </c>
      <c r="G60" t="n">
        <v>1</v>
      </c>
      <c r="H60" s="13" t="n">
        <v>2767098</v>
      </c>
      <c r="I60" s="12" t="n">
        <v>16</v>
      </c>
      <c r="J60" s="13" t="n">
        <v>23750</v>
      </c>
      <c r="K60" s="13">
        <f>IFERROR($H60/$I60,"")</f>
        <v/>
      </c>
      <c r="L60" s="13" t="n">
        <v>2144598</v>
      </c>
      <c r="M60" t="inlineStr">
        <is>
          <t>CO, WA, CA</t>
        </is>
      </c>
      <c r="N60" t="inlineStr">
        <is>
          <t>No</t>
        </is>
      </c>
      <c r="O60" t="inlineStr">
        <is>
          <t>Not stated</t>
        </is>
      </c>
      <c r="Q60" s="9" t="inlineStr">
        <is>
          <t>https://grantcue.com/foundations/thomas-r-brown-family-private-foundation-550899701</t>
        </is>
      </c>
    </row>
    <row r="61">
      <c r="A61">
        <f>IF($E61=$E60,$A60+1,1)</f>
        <v/>
      </c>
      <c r="B61" t="inlineStr">
        <is>
          <t>Dorrance Foundation for Education</t>
        </is>
      </c>
      <c r="C61" t="inlineStr">
        <is>
          <t>82-3330439</t>
        </is>
      </c>
      <c r="D61" t="inlineStr">
        <is>
          <t>Arizona</t>
        </is>
      </c>
      <c r="E61" t="inlineStr">
        <is>
          <t>AZ</t>
        </is>
      </c>
      <c r="F61" t="n">
        <v>2024</v>
      </c>
      <c r="G61" t="n">
        <v>1</v>
      </c>
      <c r="H61" s="13" t="n">
        <v>2730685</v>
      </c>
      <c r="I61" s="12" t="n">
        <v>35</v>
      </c>
      <c r="J61" s="13" t="n">
        <v>4000</v>
      </c>
      <c r="K61" s="13">
        <f>IFERROR($H61/$I61,"")</f>
        <v/>
      </c>
      <c r="L61" s="13" t="n">
        <v>438000</v>
      </c>
      <c r="M61" t="inlineStr">
        <is>
          <t>IL, VA, AR</t>
        </is>
      </c>
      <c r="N61" t="inlineStr">
        <is>
          <t>Yes</t>
        </is>
      </c>
      <c r="O61" t="inlineStr">
        <is>
          <t>Yes</t>
        </is>
      </c>
      <c r="P61" s="9" t="inlineStr">
        <is>
          <t>https://www.dorrancescholarship.org/</t>
        </is>
      </c>
      <c r="Q61" s="9" t="inlineStr">
        <is>
          <t>https://grantcue.com/foundations/dorrance-foundation-for-education-823330439</t>
        </is>
      </c>
    </row>
    <row r="62">
      <c r="A62">
        <f>IF($E62=$E61,$A61+1,1)</f>
        <v/>
      </c>
      <c r="B62" t="inlineStr">
        <is>
          <t>CONNIE HILLMAN FAMILY FOUNDATION</t>
        </is>
      </c>
      <c r="C62" t="inlineStr">
        <is>
          <t>45-3758612</t>
        </is>
      </c>
      <c r="D62" t="inlineStr">
        <is>
          <t>Arizona</t>
        </is>
      </c>
      <c r="E62" t="inlineStr">
        <is>
          <t>AZ</t>
        </is>
      </c>
      <c r="F62" t="n">
        <v>2024</v>
      </c>
      <c r="G62" t="n">
        <v>1</v>
      </c>
      <c r="H62" s="13" t="n">
        <v>2708453</v>
      </c>
      <c r="I62" s="12" t="n">
        <v>10</v>
      </c>
      <c r="J62" s="13" t="n">
        <v>143315.5</v>
      </c>
      <c r="K62" s="13">
        <f>IFERROR($H62/$I62,"")</f>
        <v/>
      </c>
      <c r="L62" s="13" t="n">
        <v>975000</v>
      </c>
      <c r="N62" t="inlineStr">
        <is>
          <t>Yes</t>
        </is>
      </c>
      <c r="O62" t="inlineStr">
        <is>
          <t>Yes</t>
        </is>
      </c>
      <c r="Q62" s="9" t="inlineStr">
        <is>
          <t>https://grantcue.com/foundations/connie-hillman-family-foundation-c-o-larry-radamson-453758612</t>
        </is>
      </c>
    </row>
    <row r="63">
      <c r="A63">
        <f>IF($E63=$E62,$A62+1,1)</f>
        <v/>
      </c>
      <c r="B63" t="inlineStr">
        <is>
          <t>PIVOTAL FOUNDATION</t>
        </is>
      </c>
      <c r="C63" t="inlineStr">
        <is>
          <t>20-3959093</t>
        </is>
      </c>
      <c r="D63" t="inlineStr">
        <is>
          <t>Arizona</t>
        </is>
      </c>
      <c r="E63" t="inlineStr">
        <is>
          <t>AZ</t>
        </is>
      </c>
      <c r="F63" t="n">
        <v>2024</v>
      </c>
      <c r="G63" t="n">
        <v>1</v>
      </c>
      <c r="H63" s="13" t="n">
        <v>2703765</v>
      </c>
      <c r="I63" s="12" t="n">
        <v>53</v>
      </c>
      <c r="J63" s="13" t="n">
        <v>25000</v>
      </c>
      <c r="K63" s="13">
        <f>IFERROR($H63/$I63,"")</f>
        <v/>
      </c>
      <c r="L63" s="13" t="n">
        <v>310000</v>
      </c>
      <c r="M63" t="inlineStr">
        <is>
          <t>DC, CA, VA</t>
        </is>
      </c>
      <c r="N63" t="inlineStr">
        <is>
          <t>No</t>
        </is>
      </c>
      <c r="O63" t="inlineStr">
        <is>
          <t>Not stated</t>
        </is>
      </c>
      <c r="Q63" s="9" t="inlineStr">
        <is>
          <t>https://grantcue.com/foundations/pivotal-foundation-203959093</t>
        </is>
      </c>
    </row>
    <row r="64">
      <c r="A64">
        <f>IF($E64=$E63,$A63+1,1)</f>
        <v/>
      </c>
      <c r="B64" t="inlineStr">
        <is>
          <t>STARDUST FOUNDATION INC</t>
        </is>
      </c>
      <c r="C64" t="inlineStr">
        <is>
          <t>86-0735230</t>
        </is>
      </c>
      <c r="D64" t="inlineStr">
        <is>
          <t>Arizona</t>
        </is>
      </c>
      <c r="E64" t="inlineStr">
        <is>
          <t>AZ</t>
        </is>
      </c>
      <c r="F64" t="n">
        <v>2025</v>
      </c>
      <c r="G64" t="n">
        <v>2</v>
      </c>
      <c r="H64" s="13" t="n">
        <v>2700000</v>
      </c>
      <c r="I64" s="12" t="n">
        <v>5</v>
      </c>
      <c r="J64" s="13" t="n">
        <v>350000</v>
      </c>
      <c r="K64" s="13">
        <f>IFERROR($H64/$I64,"")</f>
        <v/>
      </c>
      <c r="L64" s="13" t="n">
        <v>1000000</v>
      </c>
      <c r="N64" t="inlineStr">
        <is>
          <t>No</t>
        </is>
      </c>
      <c r="O64" t="inlineStr">
        <is>
          <t>Not stated</t>
        </is>
      </c>
      <c r="Q64" s="9" t="inlineStr">
        <is>
          <t>https://grantcue.com/foundations/stardust-foundation-inc-860735230</t>
        </is>
      </c>
    </row>
    <row r="65">
      <c r="A65">
        <f>IF($E65=$E64,$A64+1,1)</f>
        <v/>
      </c>
      <c r="B65" t="inlineStr">
        <is>
          <t>THE JACK ROTH CHARITABLE FOUNDATION</t>
        </is>
      </c>
      <c r="C65" t="inlineStr">
        <is>
          <t>95-4622086</t>
        </is>
      </c>
      <c r="D65" t="inlineStr">
        <is>
          <t>Arizona</t>
        </is>
      </c>
      <c r="E65" t="inlineStr">
        <is>
          <t>AZ</t>
        </is>
      </c>
      <c r="F65" t="n">
        <v>2024</v>
      </c>
      <c r="G65" t="n">
        <v>1</v>
      </c>
      <c r="H65" s="13" t="n">
        <v>2583800</v>
      </c>
      <c r="I65" s="12" t="n">
        <v>20</v>
      </c>
      <c r="J65" s="13" t="n">
        <v>17500</v>
      </c>
      <c r="K65" s="13">
        <f>IFERROR($H65/$I65,"")</f>
        <v/>
      </c>
      <c r="L65" s="13" t="n">
        <v>1250000</v>
      </c>
      <c r="M65" t="inlineStr">
        <is>
          <t>CA, CO, NY</t>
        </is>
      </c>
      <c r="N65" t="inlineStr">
        <is>
          <t>No</t>
        </is>
      </c>
      <c r="O65" t="inlineStr">
        <is>
          <t>Not stated</t>
        </is>
      </c>
      <c r="Q65" s="9" t="inlineStr">
        <is>
          <t>https://grantcue.com/foundations/the-jack-roth-charitable-foundation-954622086</t>
        </is>
      </c>
    </row>
    <row r="66">
      <c r="A66">
        <f>IF($E66=$E65,$A65+1,1)</f>
        <v/>
      </c>
      <c r="B66" t="inlineStr">
        <is>
          <t>TW LEWIS FOUNDATION</t>
        </is>
      </c>
      <c r="C66" t="inlineStr">
        <is>
          <t>86-0989236</t>
        </is>
      </c>
      <c r="D66" t="inlineStr">
        <is>
          <t>Arizona</t>
        </is>
      </c>
      <c r="E66" t="inlineStr">
        <is>
          <t>AZ</t>
        </is>
      </c>
      <c r="F66" t="n">
        <v>2024</v>
      </c>
      <c r="G66" t="n">
        <v>1</v>
      </c>
      <c r="H66" s="13" t="n">
        <v>2405269</v>
      </c>
      <c r="I66" s="12" t="n">
        <v>56</v>
      </c>
      <c r="J66" s="13" t="n">
        <v>25000</v>
      </c>
      <c r="K66" s="13">
        <f>IFERROR($H66/$I66,"")</f>
        <v/>
      </c>
      <c r="L66" s="13" t="n">
        <v>400000</v>
      </c>
      <c r="M66" t="inlineStr">
        <is>
          <t>VA, DC, NC</t>
        </is>
      </c>
      <c r="N66" t="inlineStr">
        <is>
          <t>Yes</t>
        </is>
      </c>
      <c r="O66" t="inlineStr">
        <is>
          <t>Not stated</t>
        </is>
      </c>
      <c r="P66" s="9" t="inlineStr">
        <is>
          <t>https://www.twlewisfoundation.com/</t>
        </is>
      </c>
      <c r="Q66" s="9" t="inlineStr">
        <is>
          <t>https://grantcue.com/foundations/tw-lewis-foundation-860989236</t>
        </is>
      </c>
    </row>
    <row r="67">
      <c r="A67">
        <f>IF($E67=$E66,$A66+1,1)</f>
        <v/>
      </c>
      <c r="B67" t="inlineStr">
        <is>
          <t>Thurston Family Foundation</t>
        </is>
      </c>
      <c r="C67" t="inlineStr">
        <is>
          <t>45-6504582</t>
        </is>
      </c>
      <c r="D67" t="inlineStr">
        <is>
          <t>Arizona</t>
        </is>
      </c>
      <c r="E67" t="inlineStr">
        <is>
          <t>AZ</t>
        </is>
      </c>
      <c r="F67" t="n">
        <v>2024</v>
      </c>
      <c r="G67" t="n">
        <v>1</v>
      </c>
      <c r="H67" s="13" t="n">
        <v>2390715</v>
      </c>
      <c r="I67" s="12" t="n">
        <v>6</v>
      </c>
      <c r="J67" s="13" t="n">
        <v>161428.5</v>
      </c>
      <c r="K67" s="13">
        <f>IFERROR($H67/$I67,"")</f>
        <v/>
      </c>
      <c r="L67" s="13" t="n">
        <v>1035000</v>
      </c>
      <c r="M67" t="inlineStr">
        <is>
          <t>WY</t>
        </is>
      </c>
      <c r="N67" t="inlineStr">
        <is>
          <t>Yes</t>
        </is>
      </c>
      <c r="O67" t="inlineStr">
        <is>
          <t>Not stated</t>
        </is>
      </c>
      <c r="Q67" s="9" t="inlineStr">
        <is>
          <t>https://grantcue.com/foundations/thurston-family-foundation-456504582</t>
        </is>
      </c>
    </row>
    <row r="68">
      <c r="A68">
        <f>IF($E68=$E67,$A67+1,1)</f>
        <v/>
      </c>
      <c r="B68" t="inlineStr">
        <is>
          <t>PEGRAM FAMILY FOUNDATION INC</t>
        </is>
      </c>
      <c r="C68" t="inlineStr">
        <is>
          <t>92-2057947</t>
        </is>
      </c>
      <c r="D68" t="inlineStr">
        <is>
          <t>Arizona</t>
        </is>
      </c>
      <c r="E68" t="inlineStr">
        <is>
          <t>AZ</t>
        </is>
      </c>
      <c r="F68" t="n">
        <v>2025</v>
      </c>
      <c r="G68" t="n">
        <v>2</v>
      </c>
      <c r="H68" s="13" t="n">
        <v>2375000</v>
      </c>
      <c r="I68" s="12" t="n">
        <v>16</v>
      </c>
      <c r="J68" s="13" t="n">
        <v>22500</v>
      </c>
      <c r="K68" s="13">
        <f>IFERROR($H68/$I68,"")</f>
        <v/>
      </c>
      <c r="L68" s="13" t="n">
        <v>1000000</v>
      </c>
      <c r="M68" t="inlineStr">
        <is>
          <t>NV, KY, CA</t>
        </is>
      </c>
      <c r="N68" t="inlineStr">
        <is>
          <t>No</t>
        </is>
      </c>
      <c r="O68" t="inlineStr">
        <is>
          <t>Not stated</t>
        </is>
      </c>
      <c r="Q68" s="9" t="inlineStr">
        <is>
          <t>https://grantcue.com/foundations/pegram-family-foundation-inc-922057947</t>
        </is>
      </c>
    </row>
    <row r="69">
      <c r="A69">
        <f>IF($E69=$E68,$A68+1,1)</f>
        <v/>
      </c>
      <c r="B69" t="inlineStr">
        <is>
          <t>COIT FAMILY FOUNDATION</t>
        </is>
      </c>
      <c r="C69" t="inlineStr">
        <is>
          <t>94-3289041</t>
        </is>
      </c>
      <c r="D69" t="inlineStr">
        <is>
          <t>Arizona</t>
        </is>
      </c>
      <c r="E69" t="inlineStr">
        <is>
          <t>AZ</t>
        </is>
      </c>
      <c r="F69" t="n">
        <v>2024</v>
      </c>
      <c r="G69" t="n">
        <v>1</v>
      </c>
      <c r="H69" s="13" t="n">
        <v>2330978</v>
      </c>
      <c r="I69" s="12" t="n">
        <v>50</v>
      </c>
      <c r="J69" s="13" t="n">
        <v>10000</v>
      </c>
      <c r="K69" s="13">
        <f>IFERROR($H69/$I69,"")</f>
        <v/>
      </c>
      <c r="L69" s="13" t="n">
        <v>1169378</v>
      </c>
      <c r="M69" t="inlineStr">
        <is>
          <t>CA, DC, NY</t>
        </is>
      </c>
      <c r="N69" t="inlineStr">
        <is>
          <t>No</t>
        </is>
      </c>
      <c r="O69" t="inlineStr">
        <is>
          <t>Not stated</t>
        </is>
      </c>
      <c r="Q69" s="9" t="inlineStr">
        <is>
          <t>https://grantcue.com/foundations/coit-family-foundation-943289041</t>
        </is>
      </c>
    </row>
    <row r="70">
      <c r="A70">
        <f>IF($E70=$E69,$A69+1,1)</f>
        <v/>
      </c>
      <c r="B70" t="inlineStr">
        <is>
          <t>THE PITRE FAMILY FOUNDATION</t>
        </is>
      </c>
      <c r="C70" t="inlineStr">
        <is>
          <t>45-6795510</t>
        </is>
      </c>
      <c r="D70" t="inlineStr">
        <is>
          <t>Arizona</t>
        </is>
      </c>
      <c r="E70" t="inlineStr">
        <is>
          <t>AZ</t>
        </is>
      </c>
      <c r="F70" t="n">
        <v>2024</v>
      </c>
      <c r="G70" t="n">
        <v>1</v>
      </c>
      <c r="H70" s="13" t="n">
        <v>2205000</v>
      </c>
      <c r="I70" s="12" t="n">
        <v>6</v>
      </c>
      <c r="J70" s="13" t="n">
        <v>62500</v>
      </c>
      <c r="K70" s="13">
        <f>IFERROR($H70/$I70,"")</f>
        <v/>
      </c>
      <c r="L70" s="13" t="n">
        <v>1825000</v>
      </c>
      <c r="N70" t="inlineStr">
        <is>
          <t>No</t>
        </is>
      </c>
      <c r="O70" t="inlineStr">
        <is>
          <t>Not stated</t>
        </is>
      </c>
      <c r="Q70" s="9" t="inlineStr">
        <is>
          <t>https://grantcue.com/foundations/the-pitre-family-foundation-456795510</t>
        </is>
      </c>
    </row>
    <row r="71">
      <c r="A71">
        <f>IF($E71=$E70,$A70+1,1)</f>
        <v/>
      </c>
      <c r="B71" t="inlineStr">
        <is>
          <t>SEBONACK FOUNDATION</t>
        </is>
      </c>
      <c r="C71" t="inlineStr">
        <is>
          <t>20-5411954</t>
        </is>
      </c>
      <c r="D71" t="inlineStr">
        <is>
          <t>Arizona</t>
        </is>
      </c>
      <c r="E71" t="inlineStr">
        <is>
          <t>AZ</t>
        </is>
      </c>
      <c r="F71" t="n">
        <v>2024</v>
      </c>
      <c r="G71" t="n">
        <v>3</v>
      </c>
      <c r="H71" s="13" t="n">
        <v>2160000</v>
      </c>
      <c r="I71" s="12" t="n">
        <v>19</v>
      </c>
      <c r="J71" s="13" t="n">
        <v>50000</v>
      </c>
      <c r="K71" s="13">
        <f>IFERROR($H71/$I71,"")</f>
        <v/>
      </c>
      <c r="L71" s="13" t="n">
        <v>300000</v>
      </c>
      <c r="M71" t="inlineStr">
        <is>
          <t>CO, NY, MA</t>
        </is>
      </c>
      <c r="N71" t="inlineStr">
        <is>
          <t>No</t>
        </is>
      </c>
      <c r="O71" t="inlineStr">
        <is>
          <t>Not stated</t>
        </is>
      </c>
      <c r="Q71" s="9" t="inlineStr">
        <is>
          <t>https://grantcue.com/foundations/sebonack-foundation-205411954</t>
        </is>
      </c>
    </row>
    <row r="72">
      <c r="A72">
        <f>IF($E72=$E71,$A71+1,1)</f>
        <v/>
      </c>
      <c r="B72" t="inlineStr">
        <is>
          <t>THE LEGACY FOUNDATION OF SOUTHEAST ARIZONA</t>
        </is>
      </c>
      <c r="C72" t="inlineStr">
        <is>
          <t>86-0186064</t>
        </is>
      </c>
      <c r="D72" t="inlineStr">
        <is>
          <t>Arizona</t>
        </is>
      </c>
      <c r="E72" t="inlineStr">
        <is>
          <t>AZ</t>
        </is>
      </c>
      <c r="F72" t="n">
        <v>2024</v>
      </c>
      <c r="G72" t="n">
        <v>2</v>
      </c>
      <c r="H72" s="13" t="n">
        <v>2089940</v>
      </c>
      <c r="I72" s="12" t="n">
        <v>244</v>
      </c>
      <c r="J72" s="13" t="n">
        <v>1932.5</v>
      </c>
      <c r="K72" s="13">
        <f>IFERROR($H72/$I72,"")</f>
        <v/>
      </c>
      <c r="L72" s="13" t="n">
        <v>383056</v>
      </c>
      <c r="M72" t="inlineStr">
        <is>
          <t>GA</t>
        </is>
      </c>
      <c r="N72" t="inlineStr">
        <is>
          <t>Yes</t>
        </is>
      </c>
      <c r="O72" t="inlineStr">
        <is>
          <t>Yes</t>
        </is>
      </c>
      <c r="P72" s="9" t="inlineStr">
        <is>
          <t>https://www.lfsaz.org/</t>
        </is>
      </c>
      <c r="Q72" s="9" t="inlineStr">
        <is>
          <t>https://grantcue.com/foundations/the-legacy-foundation-of-southeast-arizona-860186064</t>
        </is>
      </c>
    </row>
    <row r="73">
      <c r="A73">
        <f>IF($E73=$E72,$A72+1,1)</f>
        <v/>
      </c>
      <c r="B73" t="inlineStr">
        <is>
          <t>THE RODEL FOUNDATION</t>
        </is>
      </c>
      <c r="C73" t="inlineStr">
        <is>
          <t>86-1015598</t>
        </is>
      </c>
      <c r="D73" t="inlineStr">
        <is>
          <t>Arizona</t>
        </is>
      </c>
      <c r="E73" t="inlineStr">
        <is>
          <t>AZ</t>
        </is>
      </c>
      <c r="F73" t="n">
        <v>2024</v>
      </c>
      <c r="G73" t="n">
        <v>1</v>
      </c>
      <c r="H73" s="13" t="n">
        <v>2005000</v>
      </c>
      <c r="I73" s="12" t="n">
        <v>17</v>
      </c>
      <c r="J73" s="13" t="n">
        <v>25000</v>
      </c>
      <c r="K73" s="13">
        <f>IFERROR($H73/$I73,"")</f>
        <v/>
      </c>
      <c r="L73" s="13" t="n">
        <v>1390000</v>
      </c>
      <c r="M73" t="inlineStr">
        <is>
          <t>CA, DC, CO</t>
        </is>
      </c>
      <c r="N73" t="inlineStr">
        <is>
          <t>No</t>
        </is>
      </c>
      <c r="O73" t="inlineStr">
        <is>
          <t>Not stated</t>
        </is>
      </c>
      <c r="Q73" s="9" t="inlineStr">
        <is>
          <t>https://grantcue.com/foundations/the-rodel-foundation-861015598</t>
        </is>
      </c>
    </row>
    <row r="74">
      <c r="A74">
        <f>IF($E74=$E73,$A73+1,1)</f>
        <v/>
      </c>
      <c r="B74" t="inlineStr">
        <is>
          <t>THE JACK INGEBRITSON FOUNDATION INC</t>
        </is>
      </c>
      <c r="C74" t="inlineStr">
        <is>
          <t>81-3517395</t>
        </is>
      </c>
      <c r="D74" t="inlineStr">
        <is>
          <t>Arizona</t>
        </is>
      </c>
      <c r="E74" t="inlineStr">
        <is>
          <t>AZ</t>
        </is>
      </c>
      <c r="F74" t="n">
        <v>2024</v>
      </c>
      <c r="G74" t="n">
        <v>1</v>
      </c>
      <c r="H74" s="13" t="n">
        <v>1975909</v>
      </c>
      <c r="I74" s="12" t="n">
        <v>56</v>
      </c>
      <c r="J74" s="13" t="n">
        <v>32954.5</v>
      </c>
      <c r="K74" s="13">
        <f>IFERROR($H74/$I74,"")</f>
        <v/>
      </c>
      <c r="L74" s="13" t="n">
        <v>50000</v>
      </c>
      <c r="M74" t="inlineStr">
        <is>
          <t>IN, FL, CA</t>
        </is>
      </c>
      <c r="N74" t="inlineStr">
        <is>
          <t>No</t>
        </is>
      </c>
      <c r="O74" t="inlineStr">
        <is>
          <t>Not stated</t>
        </is>
      </c>
      <c r="Q74" s="9" t="inlineStr">
        <is>
          <t>https://grantcue.com/foundations/the-jack-ingebritson-foundation-inc-813517395</t>
        </is>
      </c>
    </row>
    <row r="75">
      <c r="A75">
        <f>IF($E75=$E74,$A74+1,1)</f>
        <v/>
      </c>
      <c r="B75" t="inlineStr">
        <is>
          <t>PERRY AND SANDY MASSIE FOUNDATION</t>
        </is>
      </c>
      <c r="C75" t="inlineStr">
        <is>
          <t>20-0491239</t>
        </is>
      </c>
      <c r="D75" t="inlineStr">
        <is>
          <t>Arizona</t>
        </is>
      </c>
      <c r="E75" t="inlineStr">
        <is>
          <t>AZ</t>
        </is>
      </c>
      <c r="F75" t="n">
        <v>2025</v>
      </c>
      <c r="G75" t="n">
        <v>2</v>
      </c>
      <c r="H75" s="13" t="n">
        <v>1846853</v>
      </c>
      <c r="I75" s="12" t="n">
        <v>58</v>
      </c>
      <c r="J75" s="13" t="n">
        <v>5000</v>
      </c>
      <c r="K75" s="13">
        <f>IFERROR($H75/$I75,"")</f>
        <v/>
      </c>
      <c r="L75" s="13" t="n">
        <v>366000</v>
      </c>
      <c r="M75" t="inlineStr">
        <is>
          <t>QUay Dublin 2, CA, Cork</t>
        </is>
      </c>
      <c r="N75" t="inlineStr">
        <is>
          <t>Yes</t>
        </is>
      </c>
      <c r="O75" t="inlineStr">
        <is>
          <t>Not stated</t>
        </is>
      </c>
      <c r="Q75" s="9" t="inlineStr">
        <is>
          <t>https://grantcue.com/foundations/perry-and-sandy-massie-foundation-200491239</t>
        </is>
      </c>
    </row>
    <row r="76">
      <c r="A76">
        <f>IF($E76=$E75,$A75+1,1)</f>
        <v/>
      </c>
      <c r="B76" t="inlineStr">
        <is>
          <t>LAPAN MEMORIAL SUNSHINE FOUNDATION INC</t>
        </is>
      </c>
      <c r="C76" t="inlineStr">
        <is>
          <t>88-0192311</t>
        </is>
      </c>
      <c r="D76" t="inlineStr">
        <is>
          <t>Arizona</t>
        </is>
      </c>
      <c r="E76" t="inlineStr">
        <is>
          <t>AZ</t>
        </is>
      </c>
      <c r="F76" t="n">
        <v>2024</v>
      </c>
      <c r="G76" t="n">
        <v>1</v>
      </c>
      <c r="H76" s="13" t="n">
        <v>1831419</v>
      </c>
      <c r="I76" s="12" t="n">
        <v>36</v>
      </c>
      <c r="J76" s="13" t="n">
        <v>3926.5</v>
      </c>
      <c r="K76" s="13">
        <f>IFERROR($H76/$I76,"")</f>
        <v/>
      </c>
      <c r="L76" s="13" t="n">
        <v>707412</v>
      </c>
      <c r="M76" t="inlineStr">
        <is>
          <t>NV, CT, MD</t>
        </is>
      </c>
      <c r="N76" t="inlineStr">
        <is>
          <t>Yes</t>
        </is>
      </c>
      <c r="O76" t="inlineStr">
        <is>
          <t>Yes</t>
        </is>
      </c>
      <c r="P76" s="9" t="inlineStr">
        <is>
          <t>https://lapansunshinefoundation.org/</t>
        </is>
      </c>
      <c r="Q76" s="9" t="inlineStr">
        <is>
          <t>https://grantcue.com/foundations/lapan-memorial-sunshine-foundation-inc-c-o-david-lapan-880192311</t>
        </is>
      </c>
    </row>
    <row r="77">
      <c r="A77">
        <f>IF($E77=$E76,$A76+1,1)</f>
        <v/>
      </c>
      <c r="B77" t="inlineStr">
        <is>
          <t>The Orr Family Foundation</t>
        </is>
      </c>
      <c r="C77" t="inlineStr">
        <is>
          <t>47-3317225</t>
        </is>
      </c>
      <c r="D77" t="inlineStr">
        <is>
          <t>Arizona</t>
        </is>
      </c>
      <c r="E77" t="inlineStr">
        <is>
          <t>AZ</t>
        </is>
      </c>
      <c r="F77" t="n">
        <v>2024</v>
      </c>
      <c r="G77" t="n">
        <v>1</v>
      </c>
      <c r="H77" s="13" t="n">
        <v>1830000</v>
      </c>
      <c r="I77" s="12" t="n">
        <v>14</v>
      </c>
      <c r="J77" s="13" t="n">
        <v>70000</v>
      </c>
      <c r="K77" s="13">
        <f>IFERROR($H77/$I77,"")</f>
        <v/>
      </c>
      <c r="L77" s="13" t="n">
        <v>500000</v>
      </c>
      <c r="M77" t="inlineStr">
        <is>
          <t>TX, NC, CA</t>
        </is>
      </c>
      <c r="N77" t="inlineStr">
        <is>
          <t>No</t>
        </is>
      </c>
      <c r="O77" t="inlineStr">
        <is>
          <t>Not stated</t>
        </is>
      </c>
      <c r="Q77" s="9" t="inlineStr">
        <is>
          <t>https://grantcue.com/foundations/the-orr-family-foundation-473317225</t>
        </is>
      </c>
    </row>
    <row r="78">
      <c r="A78">
        <f>IF($E78=$E77,$A77+1,1)</f>
        <v/>
      </c>
      <c r="B78" t="inlineStr">
        <is>
          <t>THE HEIDENREICH FOUNDATION</t>
        </is>
      </c>
      <c r="C78" t="inlineStr">
        <is>
          <t>85-2441298</t>
        </is>
      </c>
      <c r="D78" t="inlineStr">
        <is>
          <t>Arizona</t>
        </is>
      </c>
      <c r="E78" t="inlineStr">
        <is>
          <t>AZ</t>
        </is>
      </c>
      <c r="F78" t="n">
        <v>2025</v>
      </c>
      <c r="G78" t="n">
        <v>2</v>
      </c>
      <c r="H78" s="13" t="n">
        <v>1756700</v>
      </c>
      <c r="I78" s="12" t="n">
        <v>18</v>
      </c>
      <c r="J78" s="13" t="n">
        <v>90000</v>
      </c>
      <c r="K78" s="13">
        <f>IFERROR($H78/$I78,"")</f>
        <v/>
      </c>
      <c r="L78" s="13" t="n">
        <v>350356</v>
      </c>
      <c r="M78" t="inlineStr">
        <is>
          <t>TX, TN, CA</t>
        </is>
      </c>
      <c r="N78" t="inlineStr">
        <is>
          <t>No</t>
        </is>
      </c>
      <c r="O78" t="inlineStr">
        <is>
          <t>Not stated</t>
        </is>
      </c>
      <c r="Q78" s="9" t="inlineStr">
        <is>
          <t>https://grantcue.com/foundations/the-heidenreich-foundation-852441298</t>
        </is>
      </c>
    </row>
    <row r="79">
      <c r="A79">
        <f>IF($E79=$E78,$A78+1,1)</f>
        <v/>
      </c>
      <c r="B79" t="inlineStr">
        <is>
          <t>GINNY L CLEMENTS CHARITABLE TRUST</t>
        </is>
      </c>
      <c r="C79" t="inlineStr">
        <is>
          <t>35-7163018</t>
        </is>
      </c>
      <c r="D79" t="inlineStr">
        <is>
          <t>Arizona</t>
        </is>
      </c>
      <c r="E79" t="inlineStr">
        <is>
          <t>AZ</t>
        </is>
      </c>
      <c r="F79" t="n">
        <v>2025</v>
      </c>
      <c r="G79" t="n">
        <v>2</v>
      </c>
      <c r="H79" s="13" t="n">
        <v>1750223</v>
      </c>
      <c r="I79" s="12" t="n">
        <v>74</v>
      </c>
      <c r="J79" s="13" t="n">
        <v>500</v>
      </c>
      <c r="K79" s="13">
        <f>IFERROR($H79/$I79,"")</f>
        <v/>
      </c>
      <c r="L79" s="13" t="n">
        <v>913100</v>
      </c>
      <c r="M79" t="inlineStr">
        <is>
          <t>CA, ID, NY</t>
        </is>
      </c>
      <c r="N79" t="inlineStr">
        <is>
          <t>No</t>
        </is>
      </c>
      <c r="O79" t="inlineStr">
        <is>
          <t>Not stated</t>
        </is>
      </c>
      <c r="Q79" s="9" t="inlineStr">
        <is>
          <t>https://grantcue.com/foundations/ginny-l-clements-charitable-trust-c-o-virginia-l-clements-trustee-357163018</t>
        </is>
      </c>
    </row>
    <row r="80">
      <c r="A80">
        <f>IF($E80=$E79,$A79+1,1)</f>
        <v/>
      </c>
      <c r="B80" t="inlineStr">
        <is>
          <t>Marshall Foundation</t>
        </is>
      </c>
      <c r="C80" t="inlineStr">
        <is>
          <t>86-0102198</t>
        </is>
      </c>
      <c r="D80" t="inlineStr">
        <is>
          <t>Arizona</t>
        </is>
      </c>
      <c r="E80" t="inlineStr">
        <is>
          <t>AZ</t>
        </is>
      </c>
      <c r="F80" t="n">
        <v>2024</v>
      </c>
      <c r="G80" t="n">
        <v>1</v>
      </c>
      <c r="H80" s="13" t="n">
        <v>1736914</v>
      </c>
      <c r="I80" s="12" t="n">
        <v>36</v>
      </c>
      <c r="J80" s="13" t="n">
        <v>25000</v>
      </c>
      <c r="K80" s="13">
        <f>IFERROR($H80/$I80,"")</f>
        <v/>
      </c>
      <c r="L80" s="13" t="n">
        <v>200000</v>
      </c>
      <c r="N80" t="inlineStr">
        <is>
          <t>Yes</t>
        </is>
      </c>
      <c r="O80" t="inlineStr">
        <is>
          <t>Yes</t>
        </is>
      </c>
      <c r="P80" s="9" t="inlineStr">
        <is>
          <t>https://www.marshallfoundation.com/</t>
        </is>
      </c>
      <c r="Q80" s="9" t="inlineStr">
        <is>
          <t>https://grantcue.com/foundations/marshall-foundation-860102198</t>
        </is>
      </c>
    </row>
    <row r="81">
      <c r="A81">
        <f>IF($E81=$E80,$A80+1,1)</f>
        <v/>
      </c>
      <c r="B81" t="inlineStr">
        <is>
          <t>Bill &amp; Marian Cook Foundation</t>
        </is>
      </c>
      <c r="C81" t="inlineStr">
        <is>
          <t>31-1492927</t>
        </is>
      </c>
      <c r="D81" t="inlineStr">
        <is>
          <t>Arizona</t>
        </is>
      </c>
      <c r="E81" t="inlineStr">
        <is>
          <t>AZ</t>
        </is>
      </c>
      <c r="F81" t="n">
        <v>2024</v>
      </c>
      <c r="G81" t="n">
        <v>2</v>
      </c>
      <c r="H81" s="13" t="n">
        <v>1701000</v>
      </c>
      <c r="I81" s="12" t="n">
        <v>26</v>
      </c>
      <c r="J81" s="13" t="n">
        <v>50000</v>
      </c>
      <c r="K81" s="13">
        <f>IFERROR($H81/$I81,"")</f>
        <v/>
      </c>
      <c r="L81" s="13" t="n">
        <v>175000</v>
      </c>
      <c r="M81" t="inlineStr">
        <is>
          <t>MT, PA, NC</t>
        </is>
      </c>
      <c r="N81" t="inlineStr">
        <is>
          <t>Yes</t>
        </is>
      </c>
      <c r="O81" t="inlineStr">
        <is>
          <t>Yes</t>
        </is>
      </c>
      <c r="Q81" s="9" t="inlineStr">
        <is>
          <t>https://grantcue.com/foundations/bill-and-marian-cook-foundation-311492927</t>
        </is>
      </c>
    </row>
    <row r="82">
      <c r="A82">
        <f>IF($E82=$E81,$A81+1,1)</f>
        <v/>
      </c>
      <c r="B82" t="inlineStr">
        <is>
          <t>THE OTTOSEN FAMILY FOUNDATION</t>
        </is>
      </c>
      <c r="C82" t="inlineStr">
        <is>
          <t>86-0778785</t>
        </is>
      </c>
      <c r="D82" t="inlineStr">
        <is>
          <t>Arizona</t>
        </is>
      </c>
      <c r="E82" t="inlineStr">
        <is>
          <t>AZ</t>
        </is>
      </c>
      <c r="F82" t="n">
        <v>2025</v>
      </c>
      <c r="G82" t="n">
        <v>2</v>
      </c>
      <c r="H82" s="13" t="n">
        <v>1698078</v>
      </c>
      <c r="I82" s="12" t="n">
        <v>29</v>
      </c>
      <c r="J82" s="13" t="n">
        <v>48078</v>
      </c>
      <c r="K82" s="13">
        <f>IFERROR($H82/$I82,"")</f>
        <v/>
      </c>
      <c r="L82" s="13" t="n">
        <v>400000</v>
      </c>
      <c r="M82" t="inlineStr">
        <is>
          <t>VA, IL</t>
        </is>
      </c>
      <c r="N82" t="inlineStr">
        <is>
          <t>No</t>
        </is>
      </c>
      <c r="O82" t="inlineStr">
        <is>
          <t>Not stated</t>
        </is>
      </c>
      <c r="Q82" s="9" t="inlineStr">
        <is>
          <t>https://grantcue.com/foundations/the-ottosen-family-foundation-860778785</t>
        </is>
      </c>
    </row>
    <row r="83">
      <c r="A83">
        <f>IF($E83=$E82,$A82+1,1)</f>
        <v/>
      </c>
      <c r="B83" t="inlineStr">
        <is>
          <t>THE RORVIG FOUNDATION</t>
        </is>
      </c>
      <c r="C83" t="inlineStr">
        <is>
          <t>88-3001501</t>
        </is>
      </c>
      <c r="D83" t="inlineStr">
        <is>
          <t>Arizona</t>
        </is>
      </c>
      <c r="E83" t="inlineStr">
        <is>
          <t>AZ</t>
        </is>
      </c>
      <c r="F83" t="n">
        <v>2024</v>
      </c>
      <c r="G83" t="n">
        <v>1</v>
      </c>
      <c r="H83" s="13" t="n">
        <v>1690000</v>
      </c>
      <c r="I83" s="12" t="n">
        <v>10</v>
      </c>
      <c r="J83" s="13" t="n">
        <v>150000</v>
      </c>
      <c r="K83" s="13">
        <f>IFERROR($H83/$I83,"")</f>
        <v/>
      </c>
      <c r="L83" s="13" t="n">
        <v>500000</v>
      </c>
      <c r="M83" t="inlineStr">
        <is>
          <t>MN, CO, FL</t>
        </is>
      </c>
      <c r="N83" t="inlineStr">
        <is>
          <t>No</t>
        </is>
      </c>
      <c r="O83" t="inlineStr">
        <is>
          <t>Not stated</t>
        </is>
      </c>
      <c r="Q83" s="9" t="inlineStr">
        <is>
          <t>https://grantcue.com/foundations/the-rorvig-foundation-883001501</t>
        </is>
      </c>
    </row>
    <row r="84">
      <c r="A84">
        <f>IF($E84=$E83,$A83+1,1)</f>
        <v/>
      </c>
      <c r="B84" t="inlineStr">
        <is>
          <t>Legato Foundation</t>
        </is>
      </c>
      <c r="C84" t="inlineStr">
        <is>
          <t>37-6683454</t>
        </is>
      </c>
      <c r="D84" t="inlineStr">
        <is>
          <t>Arizona</t>
        </is>
      </c>
      <c r="E84" t="inlineStr">
        <is>
          <t>AZ</t>
        </is>
      </c>
      <c r="F84" t="n">
        <v>2025</v>
      </c>
      <c r="G84" t="n">
        <v>2</v>
      </c>
      <c r="H84" s="13" t="n">
        <v>1660506</v>
      </c>
      <c r="I84" s="12" t="n">
        <v>11</v>
      </c>
      <c r="J84" s="13" t="n">
        <v>50000</v>
      </c>
      <c r="K84" s="13">
        <f>IFERROR($H84/$I84,"")</f>
        <v/>
      </c>
      <c r="L84" s="13" t="n">
        <v>1000000</v>
      </c>
      <c r="M84" t="inlineStr">
        <is>
          <t>VA, CO, IL</t>
        </is>
      </c>
      <c r="N84" t="inlineStr">
        <is>
          <t>No</t>
        </is>
      </c>
      <c r="O84" t="inlineStr">
        <is>
          <t>Not stated</t>
        </is>
      </c>
      <c r="Q84" s="9" t="inlineStr">
        <is>
          <t>https://grantcue.com/foundations/legato-foundation-376683454</t>
        </is>
      </c>
    </row>
    <row r="85">
      <c r="A85">
        <f>IF($E85=$E84,$A84+1,1)</f>
        <v/>
      </c>
      <c r="B85" t="inlineStr">
        <is>
          <t>MICHAEL W LOUIS PRIVATE FOUNDATION</t>
        </is>
      </c>
      <c r="C85" t="inlineStr">
        <is>
          <t>81-3941498</t>
        </is>
      </c>
      <c r="D85" t="inlineStr">
        <is>
          <t>Arizona</t>
        </is>
      </c>
      <c r="E85" t="inlineStr">
        <is>
          <t>AZ</t>
        </is>
      </c>
      <c r="F85" t="n">
        <v>2025</v>
      </c>
      <c r="G85" t="n">
        <v>2</v>
      </c>
      <c r="H85" s="13" t="n">
        <v>1620000</v>
      </c>
      <c r="I85" s="12" t="n">
        <v>53</v>
      </c>
      <c r="J85" s="13" t="n">
        <v>15000</v>
      </c>
      <c r="K85" s="13">
        <f>IFERROR($H85/$I85,"")</f>
        <v/>
      </c>
      <c r="L85" s="13" t="n">
        <v>200000</v>
      </c>
      <c r="M85" t="inlineStr">
        <is>
          <t>IL, CO, UT</t>
        </is>
      </c>
      <c r="N85" t="inlineStr">
        <is>
          <t>No</t>
        </is>
      </c>
      <c r="O85" t="inlineStr">
        <is>
          <t>Not stated</t>
        </is>
      </c>
      <c r="Q85" s="9" t="inlineStr">
        <is>
          <t>https://grantcue.com/foundations/michael-w-louis-private-foundation-813941498</t>
        </is>
      </c>
    </row>
    <row r="86">
      <c r="A86">
        <f>IF($E86=$E85,$A85+1,1)</f>
        <v/>
      </c>
      <c r="B86" t="inlineStr">
        <is>
          <t>JOHN F AND MARY A GEISSE FOUNDATION</t>
        </is>
      </c>
      <c r="C86" t="inlineStr">
        <is>
          <t>23-7049780</t>
        </is>
      </c>
      <c r="D86" t="inlineStr">
        <is>
          <t>Arizona</t>
        </is>
      </c>
      <c r="E86" t="inlineStr">
        <is>
          <t>AZ</t>
        </is>
      </c>
      <c r="F86" t="n">
        <v>2025</v>
      </c>
      <c r="G86" t="n">
        <v>2</v>
      </c>
      <c r="H86" s="13" t="n">
        <v>1618970</v>
      </c>
      <c r="I86" s="12" t="n">
        <v>61</v>
      </c>
      <c r="J86" s="13" t="n">
        <v>7500</v>
      </c>
      <c r="K86" s="13">
        <f>IFERROR($H86/$I86,"")</f>
        <v/>
      </c>
      <c r="L86" s="13" t="n">
        <v>509290</v>
      </c>
      <c r="M86" t="inlineStr">
        <is>
          <t>CO, OH, MI</t>
        </is>
      </c>
      <c r="N86" t="inlineStr">
        <is>
          <t>Yes</t>
        </is>
      </c>
      <c r="O86" t="inlineStr">
        <is>
          <t>Not stated</t>
        </is>
      </c>
      <c r="P86" s="9" t="inlineStr">
        <is>
          <t>https://www.geissefoundation.org/</t>
        </is>
      </c>
      <c r="Q86" s="9" t="inlineStr">
        <is>
          <t>https://grantcue.com/foundations/john-f-and-mary-a-geisse-foundation-237049780</t>
        </is>
      </c>
    </row>
    <row r="87">
      <c r="A87">
        <f>IF($E87=$E86,$A86+1,1)</f>
        <v/>
      </c>
      <c r="B87" t="inlineStr">
        <is>
          <t>IMMANUEL CHARITABLE FOUNDATION</t>
        </is>
      </c>
      <c r="C87" t="inlineStr">
        <is>
          <t>86-0894096</t>
        </is>
      </c>
      <c r="D87" t="inlineStr">
        <is>
          <t>Arizona</t>
        </is>
      </c>
      <c r="E87" t="inlineStr">
        <is>
          <t>AZ</t>
        </is>
      </c>
      <c r="F87" t="n">
        <v>2024</v>
      </c>
      <c r="G87" t="n">
        <v>2</v>
      </c>
      <c r="H87" s="13" t="n">
        <v>1613909</v>
      </c>
      <c r="I87" s="12" t="n">
        <v>9</v>
      </c>
      <c r="J87" s="13" t="n">
        <v>50000</v>
      </c>
      <c r="K87" s="13">
        <f>IFERROR($H87/$I87,"")</f>
        <v/>
      </c>
      <c r="L87" s="13" t="n">
        <v>1000000</v>
      </c>
      <c r="N87" t="inlineStr">
        <is>
          <t>No</t>
        </is>
      </c>
      <c r="O87" t="inlineStr">
        <is>
          <t>Not stated</t>
        </is>
      </c>
      <c r="Q87" s="9" t="inlineStr">
        <is>
          <t>https://grantcue.com/foundations/immanuel-charitable-foundation-860894096</t>
        </is>
      </c>
    </row>
    <row r="88">
      <c r="A88">
        <f>IF($E88=$E87,$A87+1,1)</f>
        <v/>
      </c>
      <c r="B88" t="inlineStr">
        <is>
          <t>VICTOR W KRAMER CHARITABLE TRUST 005033</t>
        </is>
      </c>
      <c r="C88" t="inlineStr">
        <is>
          <t>27-6739649</t>
        </is>
      </c>
      <c r="D88" t="inlineStr">
        <is>
          <t>Arizona</t>
        </is>
      </c>
      <c r="E88" t="inlineStr">
        <is>
          <t>AZ</t>
        </is>
      </c>
      <c r="F88" t="n">
        <v>2024</v>
      </c>
      <c r="G88" t="n">
        <v>2</v>
      </c>
      <c r="H88" s="13" t="n">
        <v>1600030</v>
      </c>
      <c r="I88" s="12" t="n">
        <v>25</v>
      </c>
      <c r="J88" s="13" t="n">
        <v>17924</v>
      </c>
      <c r="K88" s="13">
        <f>IFERROR($H88/$I88,"")</f>
        <v/>
      </c>
      <c r="L88" s="13" t="n">
        <v>286779</v>
      </c>
      <c r="M88" t="inlineStr">
        <is>
          <t>CA, OH</t>
        </is>
      </c>
      <c r="N88" t="inlineStr">
        <is>
          <t>No</t>
        </is>
      </c>
      <c r="O88" t="inlineStr">
        <is>
          <t>Not stated</t>
        </is>
      </c>
      <c r="Q88" s="9" t="inlineStr">
        <is>
          <t>https://grantcue.com/foundations/victor-w-kramer-charitable-trust-005033-276739649</t>
        </is>
      </c>
    </row>
    <row r="89">
      <c r="A89">
        <f>IF($E89=$E88,$A88+1,1)</f>
        <v/>
      </c>
      <c r="B89" t="inlineStr">
        <is>
          <t>PETER &amp; NANCY SALTER FAMILY FOUNDATION INC</t>
        </is>
      </c>
      <c r="C89" t="inlineStr">
        <is>
          <t>20-1828772</t>
        </is>
      </c>
      <c r="D89" t="inlineStr">
        <is>
          <t>Arizona</t>
        </is>
      </c>
      <c r="E89" t="inlineStr">
        <is>
          <t>AZ</t>
        </is>
      </c>
      <c r="F89" t="n">
        <v>2025</v>
      </c>
      <c r="G89" t="n">
        <v>2</v>
      </c>
      <c r="H89" s="13" t="n">
        <v>1500000</v>
      </c>
      <c r="I89" s="12" t="n">
        <v>6</v>
      </c>
      <c r="J89" s="13" t="n">
        <v>100000</v>
      </c>
      <c r="K89" s="13">
        <f>IFERROR($H89/$I89,"")</f>
        <v/>
      </c>
      <c r="L89" s="13" t="n">
        <v>700000</v>
      </c>
      <c r="N89" t="inlineStr">
        <is>
          <t>No</t>
        </is>
      </c>
      <c r="O89" t="inlineStr">
        <is>
          <t>Not stated</t>
        </is>
      </c>
      <c r="Q89" s="9" t="inlineStr">
        <is>
          <t>https://grantcue.com/foundations/peter-and-nancy-salter-family-foundation-inc-201828772</t>
        </is>
      </c>
    </row>
    <row r="90">
      <c r="A90">
        <f>IF($E90=$E89,$A89+1,1)</f>
        <v/>
      </c>
      <c r="B90" t="inlineStr">
        <is>
          <t>GLOBE FOUNDATION</t>
        </is>
      </c>
      <c r="C90" t="inlineStr">
        <is>
          <t>36-6054050</t>
        </is>
      </c>
      <c r="D90" t="inlineStr">
        <is>
          <t>Arizona</t>
        </is>
      </c>
      <c r="E90" t="inlineStr">
        <is>
          <t>AZ</t>
        </is>
      </c>
      <c r="F90" t="n">
        <v>2024</v>
      </c>
      <c r="G90" t="n">
        <v>1</v>
      </c>
      <c r="H90" s="13" t="n">
        <v>1491487</v>
      </c>
      <c r="I90" s="12" t="n">
        <v>81</v>
      </c>
      <c r="J90" s="13" t="n">
        <v>7500</v>
      </c>
      <c r="K90" s="13">
        <f>IFERROR($H90/$I90,"")</f>
        <v/>
      </c>
      <c r="L90" s="13" t="n">
        <v>250000</v>
      </c>
      <c r="M90" t="inlineStr">
        <is>
          <t>IL, TX, NJ</t>
        </is>
      </c>
      <c r="N90" t="inlineStr">
        <is>
          <t>No</t>
        </is>
      </c>
      <c r="O90" t="inlineStr">
        <is>
          <t>Not stated</t>
        </is>
      </c>
      <c r="Q90" s="9" t="inlineStr">
        <is>
          <t>https://grantcue.com/foundations/globe-foundation-366054050</t>
        </is>
      </c>
    </row>
    <row r="91">
      <c r="A91">
        <f>IF($E91=$E90,$A90+1,1)</f>
        <v/>
      </c>
      <c r="B91" t="inlineStr">
        <is>
          <t>THE NORTON FOUNDATION</t>
        </is>
      </c>
      <c r="C91" t="inlineStr">
        <is>
          <t>86-0836442</t>
        </is>
      </c>
      <c r="D91" t="inlineStr">
        <is>
          <t>Arizona</t>
        </is>
      </c>
      <c r="E91" t="inlineStr">
        <is>
          <t>AZ</t>
        </is>
      </c>
      <c r="F91" t="n">
        <v>2024</v>
      </c>
      <c r="G91" t="n">
        <v>1</v>
      </c>
      <c r="H91" s="13" t="n">
        <v>1485170</v>
      </c>
      <c r="I91" s="12" t="n">
        <v>26</v>
      </c>
      <c r="J91" s="13" t="n">
        <v>25000</v>
      </c>
      <c r="K91" s="13">
        <f>IFERROR($H91/$I91,"")</f>
        <v/>
      </c>
      <c r="L91" s="13" t="n">
        <v>300000</v>
      </c>
      <c r="M91" t="inlineStr">
        <is>
          <t>NE, OR</t>
        </is>
      </c>
      <c r="N91" t="inlineStr">
        <is>
          <t>No</t>
        </is>
      </c>
      <c r="O91" t="inlineStr">
        <is>
          <t>Not stated</t>
        </is>
      </c>
      <c r="Q91" s="9" t="inlineStr">
        <is>
          <t>https://grantcue.com/foundations/the-norton-foundation-860836442</t>
        </is>
      </c>
    </row>
    <row r="92">
      <c r="A92">
        <f>IF($E92=$E91,$A91+1,1)</f>
        <v/>
      </c>
      <c r="B92" t="inlineStr">
        <is>
          <t>ENTEK FOUNDATION</t>
        </is>
      </c>
      <c r="C92" t="inlineStr">
        <is>
          <t>93-2569375</t>
        </is>
      </c>
      <c r="D92" t="inlineStr">
        <is>
          <t>Arizona</t>
        </is>
      </c>
      <c r="E92" t="inlineStr">
        <is>
          <t>AZ</t>
        </is>
      </c>
      <c r="F92" t="n">
        <v>2024</v>
      </c>
      <c r="G92" t="n">
        <v>1</v>
      </c>
      <c r="H92" s="13" t="n">
        <v>1465388</v>
      </c>
      <c r="I92" s="12" t="n">
        <v>15</v>
      </c>
      <c r="J92" s="13" t="n">
        <v>10000</v>
      </c>
      <c r="K92" s="13">
        <f>IFERROR($H92/$I92,"")</f>
        <v/>
      </c>
      <c r="L92" s="13" t="n">
        <v>1000000</v>
      </c>
      <c r="M92" t="inlineStr">
        <is>
          <t>CA, OR, VA</t>
        </is>
      </c>
      <c r="N92" t="inlineStr">
        <is>
          <t>No</t>
        </is>
      </c>
      <c r="O92" t="inlineStr">
        <is>
          <t>Not stated</t>
        </is>
      </c>
      <c r="Q92" s="9" t="inlineStr">
        <is>
          <t>https://grantcue.com/foundations/entek-foundation-932569375</t>
        </is>
      </c>
    </row>
    <row r="93">
      <c r="A93">
        <f>IF($E93=$E92,$A92+1,1)</f>
        <v/>
      </c>
      <c r="B93" t="inlineStr">
        <is>
          <t>DELTA DENTAL PLAN OF ARIZONA CHARITABLE FOUNDATION AND TRUST</t>
        </is>
      </c>
      <c r="C93" t="inlineStr">
        <is>
          <t>86-0842694</t>
        </is>
      </c>
      <c r="D93" t="inlineStr">
        <is>
          <t>Arizona</t>
        </is>
      </c>
      <c r="E93" t="inlineStr">
        <is>
          <t>AZ</t>
        </is>
      </c>
      <c r="F93" t="n">
        <v>2024</v>
      </c>
      <c r="G93" t="n">
        <v>1</v>
      </c>
      <c r="H93" s="13" t="n">
        <v>1434069</v>
      </c>
      <c r="I93" s="12" t="n">
        <v>45</v>
      </c>
      <c r="J93" s="13" t="n">
        <v>16240</v>
      </c>
      <c r="K93" s="13">
        <f>IFERROR($H93/$I93,"")</f>
        <v/>
      </c>
      <c r="L93" s="13" t="n">
        <v>300000</v>
      </c>
      <c r="M93" t="inlineStr">
        <is>
          <t>MO, NY, IN</t>
        </is>
      </c>
      <c r="N93" t="inlineStr">
        <is>
          <t>Yes</t>
        </is>
      </c>
      <c r="O93" t="inlineStr">
        <is>
          <t>Yes</t>
        </is>
      </c>
      <c r="P93" s="9" t="inlineStr">
        <is>
          <t>https://www.deltadentalaz.com/FOUNDATION</t>
        </is>
      </c>
      <c r="Q93" s="9" t="inlineStr">
        <is>
          <t>https://grantcue.com/foundations/delta-dental-plan-of-arizona-charitable-foundation-and-trust-860842694</t>
        </is>
      </c>
    </row>
    <row r="94">
      <c r="A94">
        <f>IF($E94=$E93,$A93+1,1)</f>
        <v/>
      </c>
      <c r="B94" t="inlineStr">
        <is>
          <t>GOLDBERG FAMILY FOUNDATION</t>
        </is>
      </c>
      <c r="C94" t="inlineStr">
        <is>
          <t>26-1805497</t>
        </is>
      </c>
      <c r="D94" t="inlineStr">
        <is>
          <t>Arizona</t>
        </is>
      </c>
      <c r="E94" t="inlineStr">
        <is>
          <t>AZ</t>
        </is>
      </c>
      <c r="F94" t="n">
        <v>2025</v>
      </c>
      <c r="G94" t="n">
        <v>2</v>
      </c>
      <c r="H94" s="13" t="n">
        <v>1322207</v>
      </c>
      <c r="I94" s="12" t="n">
        <v>85</v>
      </c>
      <c r="J94" s="13" t="n">
        <v>10400</v>
      </c>
      <c r="K94" s="13">
        <f>IFERROR($H94/$I94,"")</f>
        <v/>
      </c>
      <c r="L94" s="13" t="n">
        <v>50000</v>
      </c>
      <c r="M94" t="inlineStr">
        <is>
          <t>NY, FL, VA</t>
        </is>
      </c>
      <c r="N94" t="inlineStr">
        <is>
          <t>No</t>
        </is>
      </c>
      <c r="O94" t="inlineStr">
        <is>
          <t>Not stated</t>
        </is>
      </c>
      <c r="Q94" s="9" t="inlineStr">
        <is>
          <t>https://grantcue.com/foundations/goldberg-family-foundation-261805497</t>
        </is>
      </c>
    </row>
    <row r="95">
      <c r="A95">
        <f>IF($E95=$E94,$A94+1,1)</f>
        <v/>
      </c>
      <c r="B95" t="inlineStr">
        <is>
          <t>HERBOLD FOUNDATION</t>
        </is>
      </c>
      <c r="C95" t="inlineStr">
        <is>
          <t>32-0046141</t>
        </is>
      </c>
      <c r="D95" t="inlineStr">
        <is>
          <t>Arizona</t>
        </is>
      </c>
      <c r="E95" t="inlineStr">
        <is>
          <t>AZ</t>
        </is>
      </c>
      <c r="F95" t="n">
        <v>2025</v>
      </c>
      <c r="G95" t="n">
        <v>2</v>
      </c>
      <c r="H95" s="13" t="n">
        <v>1314000</v>
      </c>
      <c r="I95" s="12" t="n">
        <v>49</v>
      </c>
      <c r="J95" s="13" t="n">
        <v>12000</v>
      </c>
      <c r="K95" s="13">
        <f>IFERROR($H95/$I95,"")</f>
        <v/>
      </c>
      <c r="L95" s="13" t="n">
        <v>80000</v>
      </c>
      <c r="M95" t="inlineStr">
        <is>
          <t>WA, OH, VA</t>
        </is>
      </c>
      <c r="N95" t="inlineStr">
        <is>
          <t>No</t>
        </is>
      </c>
      <c r="O95" t="inlineStr">
        <is>
          <t>Not stated</t>
        </is>
      </c>
      <c r="Q95" s="9" t="inlineStr">
        <is>
          <t>https://grantcue.com/foundations/herbold-foundation-320046141</t>
        </is>
      </c>
    </row>
    <row r="96">
      <c r="A96">
        <f>IF($E96=$E95,$A95+1,1)</f>
        <v/>
      </c>
      <c r="B96" t="inlineStr">
        <is>
          <t>CDH CHARITABLE FOUNDATION</t>
        </is>
      </c>
      <c r="C96" t="inlineStr">
        <is>
          <t>20-2001592</t>
        </is>
      </c>
      <c r="D96" t="inlineStr">
        <is>
          <t>Arizona</t>
        </is>
      </c>
      <c r="E96" t="inlineStr">
        <is>
          <t>AZ</t>
        </is>
      </c>
      <c r="F96" t="n">
        <v>2025</v>
      </c>
      <c r="G96" t="n">
        <v>2</v>
      </c>
      <c r="H96" s="13" t="n">
        <v>1302500</v>
      </c>
      <c r="I96" s="12" t="n">
        <v>5</v>
      </c>
      <c r="J96" s="13" t="n">
        <v>200000</v>
      </c>
      <c r="K96" s="13">
        <f>IFERROR($H96/$I96,"")</f>
        <v/>
      </c>
      <c r="L96" s="13" t="n">
        <v>500000</v>
      </c>
      <c r="N96" t="inlineStr">
        <is>
          <t>No</t>
        </is>
      </c>
      <c r="O96" t="inlineStr">
        <is>
          <t>Not stated</t>
        </is>
      </c>
      <c r="Q96" s="9" t="inlineStr">
        <is>
          <t>https://grantcue.com/foundations/cdh-charitable-foundation-202001592</t>
        </is>
      </c>
    </row>
    <row r="97">
      <c r="A97">
        <f>IF($E97=$E96,$A96+1,1)</f>
        <v/>
      </c>
      <c r="B97" t="inlineStr">
        <is>
          <t>J &amp; C Davis Family Foundation Inc</t>
        </is>
      </c>
      <c r="C97" t="inlineStr">
        <is>
          <t>35-2118361</t>
        </is>
      </c>
      <c r="D97" t="inlineStr">
        <is>
          <t>Arizona</t>
        </is>
      </c>
      <c r="E97" t="inlineStr">
        <is>
          <t>AZ</t>
        </is>
      </c>
      <c r="F97" t="n">
        <v>2025</v>
      </c>
      <c r="G97" t="n">
        <v>2</v>
      </c>
      <c r="H97" s="13" t="n">
        <v>1300000</v>
      </c>
      <c r="I97" s="12" t="n">
        <v>7</v>
      </c>
      <c r="J97" s="13" t="n">
        <v>250000</v>
      </c>
      <c r="K97" s="13">
        <f>IFERROR($H97/$I97,"")</f>
        <v/>
      </c>
      <c r="L97" s="13" t="n">
        <v>250000</v>
      </c>
      <c r="N97" t="inlineStr">
        <is>
          <t>No</t>
        </is>
      </c>
      <c r="O97" t="inlineStr">
        <is>
          <t>Not stated</t>
        </is>
      </c>
      <c r="Q97" s="9" t="inlineStr">
        <is>
          <t>https://grantcue.com/foundations/j-and-c-davis-family-foundation-inc-352118361</t>
        </is>
      </c>
    </row>
    <row r="98">
      <c r="A98">
        <f>IF($E98=$E97,$A97+1,1)</f>
        <v/>
      </c>
      <c r="B98" t="inlineStr">
        <is>
          <t>ARIZONA FOUNDATION FOR EDUCATIONAL ADVANCEMENT</t>
        </is>
      </c>
      <c r="C98" t="inlineStr">
        <is>
          <t>86-0664560</t>
        </is>
      </c>
      <c r="D98" t="inlineStr">
        <is>
          <t>Arizona</t>
        </is>
      </c>
      <c r="E98" t="inlineStr">
        <is>
          <t>AZ</t>
        </is>
      </c>
      <c r="F98" t="n">
        <v>2025</v>
      </c>
      <c r="G98" t="n">
        <v>2</v>
      </c>
      <c r="H98" s="13" t="n">
        <v>1257500</v>
      </c>
      <c r="I98" s="12" t="n">
        <v>48</v>
      </c>
      <c r="J98" s="13" t="n">
        <v>15000</v>
      </c>
      <c r="K98" s="13">
        <f>IFERROR($H98/$I98,"")</f>
        <v/>
      </c>
      <c r="L98" s="13" t="n">
        <v>105500</v>
      </c>
      <c r="M98" t="inlineStr">
        <is>
          <t>NM, CO, ID</t>
        </is>
      </c>
      <c r="N98" t="inlineStr">
        <is>
          <t>No</t>
        </is>
      </c>
      <c r="O98" t="inlineStr">
        <is>
          <t>Not stated</t>
        </is>
      </c>
      <c r="Q98" s="9" t="inlineStr">
        <is>
          <t>https://grantcue.com/foundations/arizona-foundation-for-educational-advancement-860664560</t>
        </is>
      </c>
    </row>
    <row r="99">
      <c r="A99">
        <f>IF($E99=$E98,$A98+1,1)</f>
        <v/>
      </c>
      <c r="B99" t="inlineStr">
        <is>
          <t>R L JOHNSON FAMILY FOUNDATION OF ARIZONA</t>
        </is>
      </c>
      <c r="C99" t="inlineStr">
        <is>
          <t>59-3761693</t>
        </is>
      </c>
      <c r="D99" t="inlineStr">
        <is>
          <t>Arizona</t>
        </is>
      </c>
      <c r="E99" t="inlineStr">
        <is>
          <t>AZ</t>
        </is>
      </c>
      <c r="F99" t="n">
        <v>2025</v>
      </c>
      <c r="G99" t="n">
        <v>2</v>
      </c>
      <c r="H99" s="13" t="n">
        <v>1242770</v>
      </c>
      <c r="I99" s="12" t="n">
        <v>23</v>
      </c>
      <c r="J99" s="13" t="n">
        <v>60000</v>
      </c>
      <c r="K99" s="13">
        <f>IFERROR($H99/$I99,"")</f>
        <v/>
      </c>
      <c r="L99" s="13" t="n">
        <v>150000</v>
      </c>
      <c r="M99" t="inlineStr">
        <is>
          <t>NC</t>
        </is>
      </c>
      <c r="N99" t="inlineStr">
        <is>
          <t>No</t>
        </is>
      </c>
      <c r="O99" t="inlineStr">
        <is>
          <t>Not stated</t>
        </is>
      </c>
      <c r="Q99" s="9" t="inlineStr">
        <is>
          <t>https://grantcue.com/foundations/r-l-johnson-family-foundation-of-arizona-593761693</t>
        </is>
      </c>
    </row>
    <row r="100">
      <c r="A100">
        <f>IF($E100=$E99,$A99+1,1)</f>
        <v/>
      </c>
      <c r="B100" t="inlineStr">
        <is>
          <t>PHAROS FOUNDATION</t>
        </is>
      </c>
      <c r="C100" t="inlineStr">
        <is>
          <t>46-1127429</t>
        </is>
      </c>
      <c r="D100" t="inlineStr">
        <is>
          <t>Arizona</t>
        </is>
      </c>
      <c r="E100" t="inlineStr">
        <is>
          <t>AZ</t>
        </is>
      </c>
      <c r="F100" t="n">
        <v>2024</v>
      </c>
      <c r="G100" t="n">
        <v>1</v>
      </c>
      <c r="H100" s="13" t="n">
        <v>1240500</v>
      </c>
      <c r="I100" s="12" t="n">
        <v>30</v>
      </c>
      <c r="J100" s="13" t="n">
        <v>10000</v>
      </c>
      <c r="K100" s="13">
        <f>IFERROR($H100/$I100,"")</f>
        <v/>
      </c>
      <c r="L100" s="13" t="n">
        <v>400000</v>
      </c>
      <c r="M100" t="inlineStr">
        <is>
          <t>CA, DC, WY</t>
        </is>
      </c>
      <c r="N100" t="inlineStr">
        <is>
          <t>Yes</t>
        </is>
      </c>
      <c r="O100" t="inlineStr">
        <is>
          <t>Yes</t>
        </is>
      </c>
      <c r="P100" s="9" t="inlineStr">
        <is>
          <t>https://pharosfdn.org/</t>
        </is>
      </c>
      <c r="Q100" s="9" t="inlineStr">
        <is>
          <t>https://grantcue.com/foundations/pharos-foundation-461127429</t>
        </is>
      </c>
    </row>
    <row r="101">
      <c r="A101">
        <f>IF($E101=$E100,$A100+1,1)</f>
        <v/>
      </c>
      <c r="B101" t="inlineStr">
        <is>
          <t>JOHN DAWSON FOUNDATION</t>
        </is>
      </c>
      <c r="C101" t="inlineStr">
        <is>
          <t>86-1011524</t>
        </is>
      </c>
      <c r="D101" t="inlineStr">
        <is>
          <t>Arizona</t>
        </is>
      </c>
      <c r="E101" t="inlineStr">
        <is>
          <t>AZ</t>
        </is>
      </c>
      <c r="F101" t="n">
        <v>2024</v>
      </c>
      <c r="G101" t="n">
        <v>1</v>
      </c>
      <c r="H101" s="13" t="n">
        <v>1215000</v>
      </c>
      <c r="I101" s="12" t="n">
        <v>22</v>
      </c>
      <c r="J101" s="13" t="n">
        <v>50000</v>
      </c>
      <c r="K101" s="13">
        <f>IFERROR($H101/$I101,"")</f>
        <v/>
      </c>
      <c r="L101" s="13" t="n">
        <v>150000</v>
      </c>
      <c r="M101" t="inlineStr">
        <is>
          <t>DC, VA, MI</t>
        </is>
      </c>
      <c r="N101" t="inlineStr">
        <is>
          <t>No</t>
        </is>
      </c>
      <c r="O101" t="inlineStr">
        <is>
          <t>Not stated</t>
        </is>
      </c>
      <c r="Q101" s="9" t="inlineStr">
        <is>
          <t>https://grantcue.com/foundations/john-dawson-foundation-861011524</t>
        </is>
      </c>
    </row>
    <row r="102">
      <c r="A102">
        <f>IF($E102=$E101,$A101+1,1)</f>
        <v/>
      </c>
      <c r="B102" t="inlineStr">
        <is>
          <t>The F2 Family Foundation Inc</t>
        </is>
      </c>
      <c r="C102" t="inlineStr">
        <is>
          <t>32-0046917</t>
        </is>
      </c>
      <c r="D102" t="inlineStr">
        <is>
          <t>Arizona</t>
        </is>
      </c>
      <c r="E102" t="inlineStr">
        <is>
          <t>AZ</t>
        </is>
      </c>
      <c r="F102" t="n">
        <v>2025</v>
      </c>
      <c r="G102" t="n">
        <v>2</v>
      </c>
      <c r="H102" s="13" t="n">
        <v>1185896</v>
      </c>
      <c r="I102" s="12" t="n">
        <v>46</v>
      </c>
      <c r="J102" s="13" t="n">
        <v>20000</v>
      </c>
      <c r="K102" s="13">
        <f>IFERROR($H102/$I102,"")</f>
        <v/>
      </c>
      <c r="L102" s="13" t="n">
        <v>138000</v>
      </c>
      <c r="M102" t="inlineStr">
        <is>
          <t>IL, MA, MO</t>
        </is>
      </c>
      <c r="N102" t="inlineStr">
        <is>
          <t>No</t>
        </is>
      </c>
      <c r="O102" t="inlineStr">
        <is>
          <t>Not stated</t>
        </is>
      </c>
      <c r="Q102" s="9" t="inlineStr">
        <is>
          <t>https://grantcue.com/foundations/the-f2-family-foundation-inc-320046917</t>
        </is>
      </c>
    </row>
    <row r="103">
      <c r="A103">
        <f>IF($E103=$E102,$A102+1,1)</f>
        <v/>
      </c>
      <c r="B103" t="inlineStr">
        <is>
          <t>THE CAREFREE FOUNDATION</t>
        </is>
      </c>
      <c r="C103" t="inlineStr">
        <is>
          <t>25-6741662</t>
        </is>
      </c>
      <c r="D103" t="inlineStr">
        <is>
          <t>Arizona</t>
        </is>
      </c>
      <c r="E103" t="inlineStr">
        <is>
          <t>AZ</t>
        </is>
      </c>
      <c r="F103" t="n">
        <v>2025</v>
      </c>
      <c r="G103" t="n">
        <v>2</v>
      </c>
      <c r="H103" s="13" t="n">
        <v>1173620</v>
      </c>
      <c r="I103" s="12" t="n">
        <v>19</v>
      </c>
      <c r="J103" s="13" t="n">
        <v>5720</v>
      </c>
      <c r="K103" s="13">
        <f>IFERROR($H103/$I103,"")</f>
        <v/>
      </c>
      <c r="L103" s="13" t="n">
        <v>360000</v>
      </c>
      <c r="M103" t="inlineStr">
        <is>
          <t>NY, MA, PA</t>
        </is>
      </c>
      <c r="N103" t="inlineStr">
        <is>
          <t>No</t>
        </is>
      </c>
      <c r="O103" t="inlineStr">
        <is>
          <t>Not stated</t>
        </is>
      </c>
      <c r="Q103" s="9" t="inlineStr">
        <is>
          <t>https://grantcue.com/foundations/the-carefree-foundation-256741662</t>
        </is>
      </c>
    </row>
    <row r="104">
      <c r="A104">
        <f>IF($E104=$E103,$A103+1,1)</f>
        <v/>
      </c>
      <c r="B104" t="inlineStr">
        <is>
          <t>THE VIRGINIA M ULLMAN FOUNDATION</t>
        </is>
      </c>
      <c r="C104" t="inlineStr">
        <is>
          <t>86-0550097</t>
        </is>
      </c>
      <c r="D104" t="inlineStr">
        <is>
          <t>Arizona</t>
        </is>
      </c>
      <c r="E104" t="inlineStr">
        <is>
          <t>AZ</t>
        </is>
      </c>
      <c r="F104" t="n">
        <v>2025</v>
      </c>
      <c r="G104" t="n">
        <v>2</v>
      </c>
      <c r="H104" s="13" t="n">
        <v>1125000</v>
      </c>
      <c r="I104" s="12" t="n">
        <v>19</v>
      </c>
      <c r="J104" s="13" t="n">
        <v>75000</v>
      </c>
      <c r="K104" s="13">
        <f>IFERROR($H104/$I104,"")</f>
        <v/>
      </c>
      <c r="L104" s="13" t="n">
        <v>150000</v>
      </c>
      <c r="N104" t="inlineStr">
        <is>
          <t>Yes</t>
        </is>
      </c>
      <c r="O104" t="inlineStr">
        <is>
          <t>Yes</t>
        </is>
      </c>
      <c r="Q104" s="9" t="inlineStr">
        <is>
          <t>https://grantcue.com/foundations/the-virginia-m-ullman-foundation-860550097</t>
        </is>
      </c>
    </row>
    <row r="105">
      <c r="A105">
        <f>IF($E105=$E104,$A104+1,1)</f>
        <v/>
      </c>
      <c r="B105" t="inlineStr">
        <is>
          <t>WILLIAM S &amp; INA LEVINE FOUNDATION INC</t>
        </is>
      </c>
      <c r="C105" t="inlineStr">
        <is>
          <t>86-0866703</t>
        </is>
      </c>
      <c r="D105" t="inlineStr">
        <is>
          <t>Arizona</t>
        </is>
      </c>
      <c r="E105" t="inlineStr">
        <is>
          <t>AZ</t>
        </is>
      </c>
      <c r="F105" t="n">
        <v>2024</v>
      </c>
      <c r="G105" t="n">
        <v>1</v>
      </c>
      <c r="H105" s="13" t="n">
        <v>1117600</v>
      </c>
      <c r="I105" s="12" t="n">
        <v>52</v>
      </c>
      <c r="J105" s="13" t="n">
        <v>10000</v>
      </c>
      <c r="K105" s="13">
        <f>IFERROR($H105/$I105,"")</f>
        <v/>
      </c>
      <c r="L105" s="13" t="n">
        <v>200000</v>
      </c>
      <c r="M105" t="inlineStr">
        <is>
          <t>OH, NY, CA</t>
        </is>
      </c>
      <c r="N105" t="inlineStr">
        <is>
          <t>No</t>
        </is>
      </c>
      <c r="O105" t="inlineStr">
        <is>
          <t>Not stated</t>
        </is>
      </c>
      <c r="Q105" s="9" t="inlineStr">
        <is>
          <t>https://grantcue.com/foundations/william-s-and-ina-levine-foundation-inc-860866703</t>
        </is>
      </c>
    </row>
    <row r="106">
      <c r="A106">
        <f>IF($E106=$E105,$A105+1,1)</f>
        <v/>
      </c>
      <c r="B106" t="inlineStr">
        <is>
          <t>REX L ALLISON EDUCATIONAL FOUNDATION INC</t>
        </is>
      </c>
      <c r="C106" t="inlineStr">
        <is>
          <t>86-0533343</t>
        </is>
      </c>
      <c r="D106" t="inlineStr">
        <is>
          <t>Arizona</t>
        </is>
      </c>
      <c r="E106" t="inlineStr">
        <is>
          <t>AZ</t>
        </is>
      </c>
      <c r="F106" t="n">
        <v>2025</v>
      </c>
      <c r="G106" t="n">
        <v>2</v>
      </c>
      <c r="H106" s="13" t="n">
        <v>1111250</v>
      </c>
      <c r="I106" s="12" t="n">
        <v>11</v>
      </c>
      <c r="J106" s="13" t="n">
        <v>83000</v>
      </c>
      <c r="K106" s="13">
        <f>IFERROR($H106/$I106,"")</f>
        <v/>
      </c>
      <c r="L106" s="13" t="n">
        <v>200000</v>
      </c>
      <c r="M106" t="inlineStr">
        <is>
          <t>MA, CA</t>
        </is>
      </c>
      <c r="N106" t="inlineStr">
        <is>
          <t>No</t>
        </is>
      </c>
      <c r="O106" t="inlineStr">
        <is>
          <t>Not stated</t>
        </is>
      </c>
      <c r="Q106" s="9" t="inlineStr">
        <is>
          <t>https://grantcue.com/foundations/rex-l-allison-educational-foundation-inc-860533343</t>
        </is>
      </c>
    </row>
    <row r="107">
      <c r="A107">
        <f>IF($E107=$E106,$A106+1,1)</f>
        <v/>
      </c>
      <c r="B107" t="inlineStr">
        <is>
          <t>R FIRESTONE FDN-DIMA-CASH</t>
        </is>
      </c>
      <c r="C107" t="inlineStr">
        <is>
          <t>34-1388255</t>
        </is>
      </c>
      <c r="D107" t="inlineStr">
        <is>
          <t>Arizona</t>
        </is>
      </c>
      <c r="E107" t="inlineStr">
        <is>
          <t>AZ</t>
        </is>
      </c>
      <c r="F107" t="n">
        <v>2025</v>
      </c>
      <c r="G107" t="n">
        <v>2</v>
      </c>
      <c r="H107" s="13" t="n">
        <v>1108500</v>
      </c>
      <c r="I107" s="12" t="n">
        <v>79</v>
      </c>
      <c r="J107" s="13" t="n">
        <v>10000</v>
      </c>
      <c r="K107" s="13">
        <f>IFERROR($H107/$I107,"")</f>
        <v/>
      </c>
      <c r="L107" s="13" t="n">
        <v>57500</v>
      </c>
      <c r="M107" t="inlineStr">
        <is>
          <t>CA, OH, DC</t>
        </is>
      </c>
      <c r="N107" t="inlineStr">
        <is>
          <t>No</t>
        </is>
      </c>
      <c r="O107" t="inlineStr">
        <is>
          <t>Not stated</t>
        </is>
      </c>
      <c r="Q107" s="9" t="inlineStr">
        <is>
          <t>https://grantcue.com/foundations/r-firestone-fdn-dima-cash-341388255</t>
        </is>
      </c>
    </row>
    <row r="108">
      <c r="A108">
        <f>IF($E108=$E107,$A107+1,1)</f>
        <v/>
      </c>
      <c r="B108" t="inlineStr">
        <is>
          <t>SHIRLEY C CARIS FAMILY FOUNDATION</t>
        </is>
      </c>
      <c r="C108" t="inlineStr">
        <is>
          <t>86-0965394</t>
        </is>
      </c>
      <c r="D108" t="inlineStr">
        <is>
          <t>Arizona</t>
        </is>
      </c>
      <c r="E108" t="inlineStr">
        <is>
          <t>AZ</t>
        </is>
      </c>
      <c r="F108" t="n">
        <v>2025</v>
      </c>
      <c r="G108" t="n">
        <v>2</v>
      </c>
      <c r="H108" s="13" t="n">
        <v>1074835</v>
      </c>
      <c r="I108" s="12" t="n">
        <v>42</v>
      </c>
      <c r="J108" s="13" t="n">
        <v>10000</v>
      </c>
      <c r="K108" s="13">
        <f>IFERROR($H108/$I108,"")</f>
        <v/>
      </c>
      <c r="L108" s="13" t="n">
        <v>155000</v>
      </c>
      <c r="M108" t="inlineStr">
        <is>
          <t>MA, CA, DC</t>
        </is>
      </c>
      <c r="N108" t="inlineStr">
        <is>
          <t>No</t>
        </is>
      </c>
      <c r="O108" t="inlineStr">
        <is>
          <t>Not stated</t>
        </is>
      </c>
      <c r="Q108" s="9" t="inlineStr">
        <is>
          <t>https://grantcue.com/foundations/shirley-c-caris-family-foundation-860965394</t>
        </is>
      </c>
    </row>
    <row r="109">
      <c r="A109">
        <f>IF($E109=$E108,$A108+1,1)</f>
        <v/>
      </c>
      <c r="B109" t="inlineStr">
        <is>
          <t>The B&amp;D Brady Foundation</t>
        </is>
      </c>
      <c r="C109" t="inlineStr">
        <is>
          <t>84-3848435</t>
        </is>
      </c>
      <c r="D109" t="inlineStr">
        <is>
          <t>Arizona</t>
        </is>
      </c>
      <c r="E109" t="inlineStr">
        <is>
          <t>AZ</t>
        </is>
      </c>
      <c r="F109" t="n">
        <v>2025</v>
      </c>
      <c r="G109" t="n">
        <v>2</v>
      </c>
      <c r="H109" s="13" t="n">
        <v>1050000</v>
      </c>
      <c r="I109" s="12" t="n">
        <v>23</v>
      </c>
      <c r="J109" s="13" t="n">
        <v>25000</v>
      </c>
      <c r="K109" s="13">
        <f>IFERROR($H109/$I109,"")</f>
        <v/>
      </c>
      <c r="L109" s="13" t="n">
        <v>200000</v>
      </c>
      <c r="M109" t="inlineStr">
        <is>
          <t>NC, NM, CT</t>
        </is>
      </c>
      <c r="N109" t="inlineStr">
        <is>
          <t>No</t>
        </is>
      </c>
      <c r="O109" t="inlineStr">
        <is>
          <t>Not stated</t>
        </is>
      </c>
      <c r="Q109" s="9" t="inlineStr">
        <is>
          <t>https://grantcue.com/foundations/the-b-and-d-brady-foundation-843848435</t>
        </is>
      </c>
    </row>
    <row r="110">
      <c r="A110">
        <f>IF($E110=$E109,$A109+1,1)</f>
        <v/>
      </c>
      <c r="B110" t="inlineStr">
        <is>
          <t>TWIFORD FOUNDATION</t>
        </is>
      </c>
      <c r="C110" t="inlineStr">
        <is>
          <t>86-0938381</t>
        </is>
      </c>
      <c r="D110" t="inlineStr">
        <is>
          <t>Arizona</t>
        </is>
      </c>
      <c r="E110" t="inlineStr">
        <is>
          <t>AZ</t>
        </is>
      </c>
      <c r="F110" t="n">
        <v>2025</v>
      </c>
      <c r="G110" t="n">
        <v>2</v>
      </c>
      <c r="H110" s="13" t="n">
        <v>1018200</v>
      </c>
      <c r="I110" s="12" t="n">
        <v>39</v>
      </c>
      <c r="J110" s="13" t="n">
        <v>25000</v>
      </c>
      <c r="K110" s="13">
        <f>IFERROR($H110/$I110,"")</f>
        <v/>
      </c>
      <c r="L110" s="13" t="n">
        <v>61000</v>
      </c>
      <c r="M110" t="inlineStr">
        <is>
          <t>NY, CA, NM</t>
        </is>
      </c>
      <c r="N110" t="inlineStr">
        <is>
          <t>No</t>
        </is>
      </c>
      <c r="O110" t="inlineStr">
        <is>
          <t>Not stated</t>
        </is>
      </c>
      <c r="Q110" s="9" t="inlineStr">
        <is>
          <t>https://grantcue.com/foundations/twiford-foundation-860938381</t>
        </is>
      </c>
    </row>
    <row r="111">
      <c r="A111">
        <f>IF($E111=$E110,$A110+1,1)</f>
        <v/>
      </c>
      <c r="B111" t="inlineStr">
        <is>
          <t>Otto &amp; Edna Neely Foundation</t>
        </is>
      </c>
      <c r="C111" t="inlineStr">
        <is>
          <t>86-0581770</t>
        </is>
      </c>
      <c r="D111" t="inlineStr">
        <is>
          <t>Arizona</t>
        </is>
      </c>
      <c r="E111" t="inlineStr">
        <is>
          <t>AZ</t>
        </is>
      </c>
      <c r="F111" t="n">
        <v>2024</v>
      </c>
      <c r="G111" t="n">
        <v>1</v>
      </c>
      <c r="H111" s="13" t="n">
        <v>1016855</v>
      </c>
      <c r="I111" s="12" t="n">
        <v>60</v>
      </c>
      <c r="J111" s="13" t="n">
        <v>10000</v>
      </c>
      <c r="K111" s="13">
        <f>IFERROR($H111/$I111,"")</f>
        <v/>
      </c>
      <c r="L111" s="13" t="n">
        <v>125500</v>
      </c>
      <c r="M111" t="inlineStr">
        <is>
          <t>NC, ID, CO</t>
        </is>
      </c>
      <c r="N111" t="inlineStr">
        <is>
          <t>Yes</t>
        </is>
      </c>
      <c r="O111" t="inlineStr">
        <is>
          <t>Not stated</t>
        </is>
      </c>
      <c r="P111" s="9" t="inlineStr">
        <is>
          <t>https://ottoandednaneelyfoundation.org/</t>
        </is>
      </c>
      <c r="Q111" s="9" t="inlineStr">
        <is>
          <t>https://grantcue.com/foundations/otto-and-edna-neely-foundation-860581770</t>
        </is>
      </c>
    </row>
    <row r="112">
      <c r="A112">
        <f>IF($E112=$E111,$A111+1,1)</f>
        <v/>
      </c>
      <c r="B112" t="inlineStr">
        <is>
          <t>IDEALISTIC CAUSE FOUNDATION</t>
        </is>
      </c>
      <c r="C112" t="inlineStr">
        <is>
          <t>87-3468516</t>
        </is>
      </c>
      <c r="D112" t="inlineStr">
        <is>
          <t>Arizona</t>
        </is>
      </c>
      <c r="E112" t="inlineStr">
        <is>
          <t>AZ</t>
        </is>
      </c>
      <c r="F112" t="n">
        <v>2025</v>
      </c>
      <c r="G112" t="n">
        <v>2</v>
      </c>
      <c r="H112" s="13" t="n">
        <v>1012000</v>
      </c>
      <c r="I112" s="12" t="n">
        <v>59</v>
      </c>
      <c r="J112" s="13" t="n">
        <v>20000</v>
      </c>
      <c r="K112" s="13">
        <f>IFERROR($H112/$I112,"")</f>
        <v/>
      </c>
      <c r="L112" s="13" t="n">
        <v>50000</v>
      </c>
      <c r="M112" t="inlineStr">
        <is>
          <t>OR, MI</t>
        </is>
      </c>
      <c r="N112" t="inlineStr">
        <is>
          <t>No</t>
        </is>
      </c>
      <c r="O112" t="inlineStr">
        <is>
          <t>Not stated</t>
        </is>
      </c>
      <c r="Q112" s="9" t="inlineStr">
        <is>
          <t>https://grantcue.com/foundations/idealistic-cause-foundation-873468516</t>
        </is>
      </c>
    </row>
    <row r="113">
      <c r="A113">
        <f>IF($E113=$E112,$A112+1,1)</f>
        <v/>
      </c>
      <c r="B113" t="inlineStr">
        <is>
          <t>Abba's Storehouse Foundation</t>
        </is>
      </c>
      <c r="C113" t="inlineStr">
        <is>
          <t>45-4901147</t>
        </is>
      </c>
      <c r="D113" t="inlineStr">
        <is>
          <t>Arizona</t>
        </is>
      </c>
      <c r="E113" t="inlineStr">
        <is>
          <t>AZ</t>
        </is>
      </c>
      <c r="F113" t="n">
        <v>2024</v>
      </c>
      <c r="G113" t="n">
        <v>1</v>
      </c>
      <c r="H113" s="13" t="n">
        <v>1003600</v>
      </c>
      <c r="I113" s="12" t="n">
        <v>27</v>
      </c>
      <c r="J113" s="13" t="n">
        <v>12000</v>
      </c>
      <c r="K113" s="13">
        <f>IFERROR($H113/$I113,"")</f>
        <v/>
      </c>
      <c r="L113" s="13" t="n">
        <v>200000</v>
      </c>
      <c r="M113" t="inlineStr">
        <is>
          <t>GA, OR, MI</t>
        </is>
      </c>
      <c r="N113" t="inlineStr">
        <is>
          <t>No</t>
        </is>
      </c>
      <c r="O113" t="inlineStr">
        <is>
          <t>Not stated</t>
        </is>
      </c>
      <c r="Q113" s="9" t="inlineStr">
        <is>
          <t>https://grantcue.com/foundations/abba-s-storehouse-foundation-454901147</t>
        </is>
      </c>
    </row>
    <row r="114">
      <c r="A114">
        <f>IF($E114=$E113,$A113+1,1)</f>
        <v/>
      </c>
      <c r="B114" t="inlineStr">
        <is>
          <t>NO MISSING LINKS FOUNDATION</t>
        </is>
      </c>
      <c r="C114" t="inlineStr">
        <is>
          <t>81-0789019</t>
        </is>
      </c>
      <c r="D114" t="inlineStr">
        <is>
          <t>Arizona</t>
        </is>
      </c>
      <c r="E114" t="inlineStr">
        <is>
          <t>AZ</t>
        </is>
      </c>
      <c r="F114" t="n">
        <v>2024</v>
      </c>
      <c r="G114" t="n">
        <v>1</v>
      </c>
      <c r="H114" s="13" t="n">
        <v>1000000</v>
      </c>
      <c r="I114" s="12" t="n">
        <v>9</v>
      </c>
      <c r="J114" s="13" t="n">
        <v>50000</v>
      </c>
      <c r="K114" s="13">
        <f>IFERROR($H114/$I114,"")</f>
        <v/>
      </c>
      <c r="L114" s="13" t="n">
        <v>500000</v>
      </c>
      <c r="M114" t="inlineStr">
        <is>
          <t>UT</t>
        </is>
      </c>
      <c r="N114" t="inlineStr">
        <is>
          <t>No</t>
        </is>
      </c>
      <c r="O114" t="inlineStr">
        <is>
          <t>Not stated</t>
        </is>
      </c>
      <c r="Q114" s="9" t="inlineStr">
        <is>
          <t>https://grantcue.com/foundations/no-missing-links-foundation-810789019</t>
        </is>
      </c>
    </row>
    <row r="115">
      <c r="A115">
        <f>IF($E115=$E114,$A114+1,1)</f>
        <v/>
      </c>
      <c r="B115" t="inlineStr">
        <is>
          <t>GOOD VENTURES FOUNDATION</t>
        </is>
      </c>
      <c r="C115" t="inlineStr">
        <is>
          <t>46-1008520</t>
        </is>
      </c>
      <c r="D115" t="inlineStr">
        <is>
          <t>California</t>
        </is>
      </c>
      <c r="E115" t="inlineStr">
        <is>
          <t>CA</t>
        </is>
      </c>
      <c r="F115" t="n">
        <v>2024</v>
      </c>
      <c r="G115" t="n">
        <v>2</v>
      </c>
      <c r="H115" s="13" t="n">
        <v>664249237</v>
      </c>
      <c r="I115" s="12" t="n">
        <v>1058</v>
      </c>
      <c r="J115" s="13" t="n">
        <v>138466.5</v>
      </c>
      <c r="K115" s="13">
        <f>IFERROR($H115/$I115,"")</f>
        <v/>
      </c>
      <c r="L115" s="13" t="n">
        <v>31250000</v>
      </c>
      <c r="M115" t="inlineStr">
        <is>
          <t>DC, WA, NY</t>
        </is>
      </c>
      <c r="N115" t="inlineStr">
        <is>
          <t>No</t>
        </is>
      </c>
      <c r="O115" t="inlineStr">
        <is>
          <t>Not stated</t>
        </is>
      </c>
      <c r="Q115" s="9" t="inlineStr">
        <is>
          <t>https://grantcue.com/foundations/good-ventures-foundation-461008520</t>
        </is>
      </c>
    </row>
    <row r="116">
      <c r="A116">
        <f>IF($E116=$E115,$A115+1,1)</f>
        <v/>
      </c>
      <c r="B116" t="inlineStr">
        <is>
          <t>THE WILLIAM &amp; FLORA HEWLETT FOUNDATION</t>
        </is>
      </c>
      <c r="C116" t="inlineStr">
        <is>
          <t>94-1655673</t>
        </is>
      </c>
      <c r="D116" t="inlineStr">
        <is>
          <t>California</t>
        </is>
      </c>
      <c r="E116" t="inlineStr">
        <is>
          <t>CA</t>
        </is>
      </c>
      <c r="F116" t="n">
        <v>2024</v>
      </c>
      <c r="G116" t="n">
        <v>1</v>
      </c>
      <c r="H116" s="13" t="n">
        <v>625009380</v>
      </c>
      <c r="I116" s="12" t="n">
        <v>2001</v>
      </c>
      <c r="J116" s="13" t="n">
        <v>150000</v>
      </c>
      <c r="K116" s="13">
        <f>IFERROR($H116/$I116,"")</f>
        <v/>
      </c>
      <c r="L116" s="13" t="n">
        <v>11212911</v>
      </c>
      <c r="M116" t="inlineStr">
        <is>
          <t>DC, NY, MA</t>
        </is>
      </c>
      <c r="N116" t="inlineStr">
        <is>
          <t>Yes</t>
        </is>
      </c>
      <c r="O116" t="inlineStr">
        <is>
          <t>Yes</t>
        </is>
      </c>
      <c r="P116" s="9" t="inlineStr">
        <is>
          <t>https://www.hewlett.org/</t>
        </is>
      </c>
      <c r="Q116" s="9" t="inlineStr">
        <is>
          <t>https://grantcue.com/foundations/the-william-and-flora-hewlett-foundation-941655673</t>
        </is>
      </c>
    </row>
    <row r="117">
      <c r="A117">
        <f>IF($E117=$E116,$A116+1,1)</f>
        <v/>
      </c>
      <c r="B117" t="inlineStr">
        <is>
          <t>GORDON E AND BETTY I MOORE FOUNDATION</t>
        </is>
      </c>
      <c r="C117" t="inlineStr">
        <is>
          <t>94-3397785</t>
        </is>
      </c>
      <c r="D117" t="inlineStr">
        <is>
          <t>California</t>
        </is>
      </c>
      <c r="E117" t="inlineStr">
        <is>
          <t>CA</t>
        </is>
      </c>
      <c r="F117" t="n">
        <v>2024</v>
      </c>
      <c r="G117" t="n">
        <v>1</v>
      </c>
      <c r="H117" s="13" t="n">
        <v>403028969</v>
      </c>
      <c r="I117" s="12" t="n">
        <v>920</v>
      </c>
      <c r="J117" s="13" t="n">
        <v>200000</v>
      </c>
      <c r="K117" s="13">
        <f>IFERROR($H117/$I117,"")</f>
        <v/>
      </c>
      <c r="L117" s="13" t="n">
        <v>20000000</v>
      </c>
      <c r="M117" t="inlineStr">
        <is>
          <t>DC, MA, NY</t>
        </is>
      </c>
      <c r="N117" t="inlineStr">
        <is>
          <t>No</t>
        </is>
      </c>
      <c r="O117" t="inlineStr">
        <is>
          <t>Not stated</t>
        </is>
      </c>
      <c r="Q117" s="9" t="inlineStr">
        <is>
          <t>https://grantcue.com/foundations/gordon-e-and-betty-i-moore-foundation-943397785</t>
        </is>
      </c>
    </row>
    <row r="118">
      <c r="A118">
        <f>IF($E118=$E117,$A117+1,1)</f>
        <v/>
      </c>
      <c r="B118" t="inlineStr">
        <is>
          <t>H&amp;H EVERGREEN FOUNDATION</t>
        </is>
      </c>
      <c r="C118" t="inlineStr">
        <is>
          <t>46-5066162</t>
        </is>
      </c>
      <c r="D118" t="inlineStr">
        <is>
          <t>California</t>
        </is>
      </c>
      <c r="E118" t="inlineStr">
        <is>
          <t>CA</t>
        </is>
      </c>
      <c r="F118" t="n">
        <v>2025</v>
      </c>
      <c r="G118" t="n">
        <v>2</v>
      </c>
      <c r="H118" s="13" t="n">
        <v>401808610</v>
      </c>
      <c r="I118" s="12" t="n">
        <v>11</v>
      </c>
      <c r="J118" s="13" t="n">
        <v>100000</v>
      </c>
      <c r="K118" s="13">
        <f>IFERROR($H118/$I118,"")</f>
        <v/>
      </c>
      <c r="L118" s="13" t="n">
        <v>220729960</v>
      </c>
      <c r="M118" t="inlineStr">
        <is>
          <t>OR</t>
        </is>
      </c>
      <c r="N118" t="inlineStr">
        <is>
          <t>No</t>
        </is>
      </c>
      <c r="O118" t="inlineStr">
        <is>
          <t>Not stated</t>
        </is>
      </c>
      <c r="Q118" s="9" t="inlineStr">
        <is>
          <t>https://grantcue.com/foundations/h-and-h-evergreen-foundation-465066162</t>
        </is>
      </c>
    </row>
    <row r="119">
      <c r="A119">
        <f>IF($E119=$E118,$A118+1,1)</f>
        <v/>
      </c>
      <c r="B119" t="inlineStr">
        <is>
          <t>THE CALIFORNIA ENDOWMENT</t>
        </is>
      </c>
      <c r="C119" t="inlineStr">
        <is>
          <t>95-4523232</t>
        </is>
      </c>
      <c r="D119" t="inlineStr">
        <is>
          <t>California</t>
        </is>
      </c>
      <c r="E119" t="inlineStr">
        <is>
          <t>CA</t>
        </is>
      </c>
      <c r="F119" t="n">
        <v>2024</v>
      </c>
      <c r="G119" t="n">
        <v>2</v>
      </c>
      <c r="H119" s="13" t="n">
        <v>357384610</v>
      </c>
      <c r="I119" s="12" t="n">
        <v>1970</v>
      </c>
      <c r="J119" s="13" t="n">
        <v>100000</v>
      </c>
      <c r="K119" s="13">
        <f>IFERROR($H119/$I119,"")</f>
        <v/>
      </c>
      <c r="L119" s="13" t="n">
        <v>9775125</v>
      </c>
      <c r="M119" t="inlineStr">
        <is>
          <t>NY, DC, MA</t>
        </is>
      </c>
      <c r="N119" t="inlineStr">
        <is>
          <t>No</t>
        </is>
      </c>
      <c r="O119" t="inlineStr">
        <is>
          <t>Not stated</t>
        </is>
      </c>
      <c r="Q119" s="9" t="inlineStr">
        <is>
          <t>https://grantcue.com/foundations/the-california-endowment-954523232</t>
        </is>
      </c>
    </row>
    <row r="120">
      <c r="A120">
        <f>IF($E120=$E119,$A119+1,1)</f>
        <v/>
      </c>
      <c r="B120" t="inlineStr">
        <is>
          <t>The David and Lucile Packard Foundation</t>
        </is>
      </c>
      <c r="C120" t="inlineStr">
        <is>
          <t>94-2278431</t>
        </is>
      </c>
      <c r="D120" t="inlineStr">
        <is>
          <t>California</t>
        </is>
      </c>
      <c r="E120" t="inlineStr">
        <is>
          <t>CA</t>
        </is>
      </c>
      <c r="F120" t="n">
        <v>2024</v>
      </c>
      <c r="G120" t="n">
        <v>1</v>
      </c>
      <c r="H120" s="13" t="n">
        <v>349965123</v>
      </c>
      <c r="I120" s="12" t="n">
        <v>1029</v>
      </c>
      <c r="J120" s="13" t="n">
        <v>150000</v>
      </c>
      <c r="K120" s="13">
        <f>IFERROR($H120/$I120,"")</f>
        <v/>
      </c>
      <c r="L120" s="13" t="n">
        <v>54926032</v>
      </c>
      <c r="M120" t="inlineStr">
        <is>
          <t>DC, NY, MA</t>
        </is>
      </c>
      <c r="N120" t="inlineStr">
        <is>
          <t>Yes</t>
        </is>
      </c>
      <c r="O120" t="inlineStr">
        <is>
          <t>Yes</t>
        </is>
      </c>
      <c r="P120" s="9" t="inlineStr">
        <is>
          <t>https://www.packard.org/</t>
        </is>
      </c>
      <c r="Q120" s="9" t="inlineStr">
        <is>
          <t>https://grantcue.com/foundations/the-david-and-lucile-packard-foundation-942278431</t>
        </is>
      </c>
    </row>
    <row r="121">
      <c r="A121">
        <f>IF($E121=$E120,$A120+1,1)</f>
        <v/>
      </c>
      <c r="B121" t="inlineStr">
        <is>
          <t>Wells Fargo Foundation</t>
        </is>
      </c>
      <c r="C121" t="inlineStr">
        <is>
          <t>41-1367441</t>
        </is>
      </c>
      <c r="D121" t="inlineStr">
        <is>
          <t>California</t>
        </is>
      </c>
      <c r="E121" t="inlineStr">
        <is>
          <t>CA</t>
        </is>
      </c>
      <c r="F121" t="n">
        <v>2025</v>
      </c>
      <c r="G121" t="n">
        <v>2</v>
      </c>
      <c r="H121" s="13" t="n">
        <v>312572008</v>
      </c>
      <c r="I121" s="12" t="n">
        <v>2986</v>
      </c>
      <c r="J121" s="13" t="n">
        <v>30000</v>
      </c>
      <c r="K121" s="13">
        <f>IFERROR($H121/$I121,"")</f>
        <v/>
      </c>
      <c r="L121" s="13" t="n">
        <v>8000000</v>
      </c>
      <c r="M121" t="inlineStr">
        <is>
          <t>NY, SC, TX</t>
        </is>
      </c>
      <c r="N121" t="inlineStr">
        <is>
          <t>No</t>
        </is>
      </c>
      <c r="O121" t="inlineStr">
        <is>
          <t>Not stated</t>
        </is>
      </c>
      <c r="Q121" s="9" t="inlineStr">
        <is>
          <t>https://grantcue.com/foundations/wells-fargo-foundation-411367441</t>
        </is>
      </c>
    </row>
    <row r="122">
      <c r="A122">
        <f>IF($E122=$E121,$A121+1,1)</f>
        <v/>
      </c>
      <c r="B122" t="inlineStr">
        <is>
          <t>CONRAD N HILTON FOUNDATION</t>
        </is>
      </c>
      <c r="C122" t="inlineStr">
        <is>
          <t>94-3100217</t>
        </is>
      </c>
      <c r="D122" t="inlineStr">
        <is>
          <t>California</t>
        </is>
      </c>
      <c r="E122" t="inlineStr">
        <is>
          <t>CA</t>
        </is>
      </c>
      <c r="F122" t="n">
        <v>2024</v>
      </c>
      <c r="G122" t="n">
        <v>1</v>
      </c>
      <c r="H122" s="13" t="n">
        <v>287749627</v>
      </c>
      <c r="I122" s="12" t="n">
        <v>1339</v>
      </c>
      <c r="J122" s="13" t="n">
        <v>76000</v>
      </c>
      <c r="K122" s="13">
        <f>IFERROR($H122/$I122,"")</f>
        <v/>
      </c>
      <c r="L122" s="13" t="n">
        <v>3500000</v>
      </c>
      <c r="M122" t="inlineStr">
        <is>
          <t>NY, DC, MD</t>
        </is>
      </c>
      <c r="N122" t="inlineStr">
        <is>
          <t>Yes</t>
        </is>
      </c>
      <c r="O122" t="inlineStr">
        <is>
          <t>Yes</t>
        </is>
      </c>
      <c r="P122" s="9" t="inlineStr">
        <is>
          <t>https://www.hiltonfoundation.org/</t>
        </is>
      </c>
      <c r="Q122" s="9" t="inlineStr">
        <is>
          <t>https://grantcue.com/foundations/conrad-n-hilton-foundation-943100217</t>
        </is>
      </c>
    </row>
    <row r="123">
      <c r="A123">
        <f>IF($E123=$E122,$A122+1,1)</f>
        <v/>
      </c>
      <c r="B123" t="inlineStr">
        <is>
          <t>WAVERLEY STREET FOUNDATION</t>
        </is>
      </c>
      <c r="C123" t="inlineStr">
        <is>
          <t>81-3242506</t>
        </is>
      </c>
      <c r="D123" t="inlineStr">
        <is>
          <t>California</t>
        </is>
      </c>
      <c r="E123" t="inlineStr">
        <is>
          <t>CA</t>
        </is>
      </c>
      <c r="F123" t="n">
        <v>2024</v>
      </c>
      <c r="G123" t="n">
        <v>1</v>
      </c>
      <c r="H123" s="13" t="n">
        <v>282093983</v>
      </c>
      <c r="I123" s="12" t="n">
        <v>144</v>
      </c>
      <c r="J123" s="13" t="n">
        <v>1000000</v>
      </c>
      <c r="K123" s="13">
        <f>IFERROR($H123/$I123,"")</f>
        <v/>
      </c>
      <c r="L123" s="13" t="n">
        <v>20000000</v>
      </c>
      <c r="M123" t="inlineStr">
        <is>
          <t>NY, DC, CO</t>
        </is>
      </c>
      <c r="N123" t="inlineStr">
        <is>
          <t>No</t>
        </is>
      </c>
      <c r="O123" t="inlineStr">
        <is>
          <t>Not stated</t>
        </is>
      </c>
      <c r="Q123" s="9" t="inlineStr">
        <is>
          <t>https://grantcue.com/foundations/waverley-street-foundation-813242506</t>
        </is>
      </c>
    </row>
    <row r="124">
      <c r="A124">
        <f>IF($E124=$E123,$A123+1,1)</f>
        <v/>
      </c>
      <c r="B124" t="inlineStr">
        <is>
          <t>CHAN ZUCKERBERG INITIATIVE FOUNDATION</t>
        </is>
      </c>
      <c r="C124" t="inlineStr">
        <is>
          <t>45-5002209</t>
        </is>
      </c>
      <c r="D124" t="inlineStr">
        <is>
          <t>California</t>
        </is>
      </c>
      <c r="E124" t="inlineStr">
        <is>
          <t>CA</t>
        </is>
      </c>
      <c r="F124" t="n">
        <v>2024</v>
      </c>
      <c r="G124" t="n">
        <v>1</v>
      </c>
      <c r="H124" s="13" t="n">
        <v>235359065</v>
      </c>
      <c r="I124" s="12" t="n">
        <v>53</v>
      </c>
      <c r="J124" s="13" t="n">
        <v>1200000</v>
      </c>
      <c r="K124" s="13">
        <f>IFERROR($H124/$I124,"")</f>
        <v/>
      </c>
      <c r="L124" s="13" t="n">
        <v>60000000</v>
      </c>
      <c r="M124" t="inlineStr">
        <is>
          <t>MA, HI, WA</t>
        </is>
      </c>
      <c r="N124" t="inlineStr">
        <is>
          <t>No</t>
        </is>
      </c>
      <c r="O124" t="inlineStr">
        <is>
          <t>Not stated</t>
        </is>
      </c>
      <c r="Q124" s="9" t="inlineStr">
        <is>
          <t>https://grantcue.com/foundations/chan-zuckerberg-initiative-foundation-455002209</t>
        </is>
      </c>
    </row>
    <row r="125">
      <c r="A125">
        <f>IF($E125=$E124,$A124+1,1)</f>
        <v/>
      </c>
      <c r="B125" t="inlineStr">
        <is>
          <t>CRANKSTART FOUNDATION</t>
        </is>
      </c>
      <c r="C125" t="inlineStr">
        <is>
          <t>94-3377099</t>
        </is>
      </c>
      <c r="D125" t="inlineStr">
        <is>
          <t>California</t>
        </is>
      </c>
      <c r="E125" t="inlineStr">
        <is>
          <t>CA</t>
        </is>
      </c>
      <c r="F125" t="n">
        <v>2024</v>
      </c>
      <c r="G125" t="n">
        <v>1</v>
      </c>
      <c r="H125" s="13" t="n">
        <v>201283740</v>
      </c>
      <c r="I125" s="12" t="n">
        <v>435</v>
      </c>
      <c r="J125" s="13" t="n">
        <v>250000</v>
      </c>
      <c r="K125" s="13">
        <f>IFERROR($H125/$I125,"")</f>
        <v/>
      </c>
      <c r="L125" s="13" t="n">
        <v>10500000</v>
      </c>
      <c r="M125" t="inlineStr">
        <is>
          <t>DC, NY, IL</t>
        </is>
      </c>
      <c r="N125" t="inlineStr">
        <is>
          <t>No</t>
        </is>
      </c>
      <c r="O125" t="inlineStr">
        <is>
          <t>Not stated</t>
        </is>
      </c>
      <c r="Q125" s="9" t="inlineStr">
        <is>
          <t>https://grantcue.com/foundations/crankstart-foundation-943377099</t>
        </is>
      </c>
    </row>
    <row r="126">
      <c r="A126">
        <f>IF($E126=$E125,$A125+1,1)</f>
        <v/>
      </c>
      <c r="B126" t="inlineStr">
        <is>
          <t>RIPPLEWORKS INC</t>
        </is>
      </c>
      <c r="C126" t="inlineStr">
        <is>
          <t>46-5604812</t>
        </is>
      </c>
      <c r="D126" t="inlineStr">
        <is>
          <t>California</t>
        </is>
      </c>
      <c r="E126" t="inlineStr">
        <is>
          <t>CA</t>
        </is>
      </c>
      <c r="F126" t="n">
        <v>2024</v>
      </c>
      <c r="G126" t="n">
        <v>2</v>
      </c>
      <c r="H126" s="13" t="n">
        <v>194216905</v>
      </c>
      <c r="I126" s="12" t="n">
        <v>181</v>
      </c>
      <c r="J126" s="13" t="n">
        <v>100000</v>
      </c>
      <c r="K126" s="13">
        <f>IFERROR($H126/$I126,"")</f>
        <v/>
      </c>
      <c r="L126" s="13" t="n">
        <v>91808000</v>
      </c>
      <c r="M126" t="inlineStr">
        <is>
          <t>DC, NY, MA</t>
        </is>
      </c>
      <c r="N126" t="inlineStr">
        <is>
          <t>No</t>
        </is>
      </c>
      <c r="O126" t="inlineStr">
        <is>
          <t>Not stated</t>
        </is>
      </c>
      <c r="Q126" s="9" t="inlineStr">
        <is>
          <t>https://grantcue.com/foundations/rippleworks-inc-465604812</t>
        </is>
      </c>
    </row>
    <row r="127">
      <c r="A127">
        <f>IF($E127=$E126,$A126+1,1)</f>
        <v/>
      </c>
      <c r="B127" t="inlineStr">
        <is>
          <t>THE BENIFICUS FOUNDATION</t>
        </is>
      </c>
      <c r="C127" t="inlineStr">
        <is>
          <t>77-0444504</t>
        </is>
      </c>
      <c r="D127" t="inlineStr">
        <is>
          <t>California</t>
        </is>
      </c>
      <c r="E127" t="inlineStr">
        <is>
          <t>CA</t>
        </is>
      </c>
      <c r="F127" t="n">
        <v>2024</v>
      </c>
      <c r="G127" t="n">
        <v>1</v>
      </c>
      <c r="H127" s="13" t="n">
        <v>186037167</v>
      </c>
      <c r="I127" s="12" t="n">
        <v>56</v>
      </c>
      <c r="J127" s="13" t="n">
        <v>500600.5</v>
      </c>
      <c r="K127" s="13">
        <f>IFERROR($H127/$I127,"")</f>
        <v/>
      </c>
      <c r="L127" s="13" t="n">
        <v>45776097</v>
      </c>
      <c r="M127" t="inlineStr">
        <is>
          <t>NY, DC, CO</t>
        </is>
      </c>
      <c r="N127" t="inlineStr">
        <is>
          <t>No</t>
        </is>
      </c>
      <c r="O127" t="inlineStr">
        <is>
          <t>Not stated</t>
        </is>
      </c>
      <c r="Q127" s="9" t="inlineStr">
        <is>
          <t>https://grantcue.com/foundations/the-benificus-foundation-770444504</t>
        </is>
      </c>
    </row>
    <row r="128">
      <c r="A128">
        <f>IF($E128=$E127,$A127+1,1)</f>
        <v/>
      </c>
      <c r="B128" t="inlineStr">
        <is>
          <t>THE SCHMIDT FAMILY FOUNDATION</t>
        </is>
      </c>
      <c r="C128" t="inlineStr">
        <is>
          <t>20-4170342</t>
        </is>
      </c>
      <c r="D128" t="inlineStr">
        <is>
          <t>California</t>
        </is>
      </c>
      <c r="E128" t="inlineStr">
        <is>
          <t>CA</t>
        </is>
      </c>
      <c r="F128" t="n">
        <v>2024</v>
      </c>
      <c r="G128" t="n">
        <v>1</v>
      </c>
      <c r="H128" s="13" t="n">
        <v>185440970</v>
      </c>
      <c r="I128" s="12" t="n">
        <v>695</v>
      </c>
      <c r="J128" s="13" t="n">
        <v>130000</v>
      </c>
      <c r="K128" s="13">
        <f>IFERROR($H128/$I128,"")</f>
        <v/>
      </c>
      <c r="L128" s="13" t="n">
        <v>8000000</v>
      </c>
      <c r="M128" t="inlineStr">
        <is>
          <t>NY, DC, WA</t>
        </is>
      </c>
      <c r="N128" t="inlineStr">
        <is>
          <t>Yes</t>
        </is>
      </c>
      <c r="O128" t="inlineStr">
        <is>
          <t>Yes</t>
        </is>
      </c>
      <c r="P128" s="9" t="inlineStr">
        <is>
          <t>https://11thhourproject.org/ABOUT</t>
        </is>
      </c>
      <c r="Q128" s="9" t="inlineStr">
        <is>
          <t>https://grantcue.com/foundations/the-schmidt-family-foundation-204170342</t>
        </is>
      </c>
    </row>
    <row r="129">
      <c r="A129">
        <f>IF($E129=$E128,$A128+1,1)</f>
        <v/>
      </c>
      <c r="B129" t="inlineStr">
        <is>
          <t>GERSON BAKAR FOUNDATION</t>
        </is>
      </c>
      <c r="C129" t="inlineStr">
        <is>
          <t>94-2949602</t>
        </is>
      </c>
      <c r="D129" t="inlineStr">
        <is>
          <t>California</t>
        </is>
      </c>
      <c r="E129" t="inlineStr">
        <is>
          <t>CA</t>
        </is>
      </c>
      <c r="F129" t="n">
        <v>2024</v>
      </c>
      <c r="G129" t="n">
        <v>1</v>
      </c>
      <c r="H129" s="13" t="n">
        <v>169365674</v>
      </c>
      <c r="I129" s="12" t="n">
        <v>33</v>
      </c>
      <c r="J129" s="13" t="n">
        <v>20000</v>
      </c>
      <c r="K129" s="13">
        <f>IFERROR($H129/$I129,"")</f>
        <v/>
      </c>
      <c r="L129" s="13" t="n">
        <v>96520000</v>
      </c>
      <c r="M129" t="inlineStr">
        <is>
          <t>MA, NY, FL</t>
        </is>
      </c>
      <c r="N129" t="inlineStr">
        <is>
          <t>No</t>
        </is>
      </c>
      <c r="O129" t="inlineStr">
        <is>
          <t>Not stated</t>
        </is>
      </c>
      <c r="Q129" s="9" t="inlineStr">
        <is>
          <t>https://grantcue.com/foundations/gerson-bakar-foundation-942949602</t>
        </is>
      </c>
    </row>
    <row r="130">
      <c r="A130">
        <f>IF($E130=$E129,$A129+1,1)</f>
        <v/>
      </c>
      <c r="B130" t="inlineStr">
        <is>
          <t>The James Irvine Foundation</t>
        </is>
      </c>
      <c r="C130" t="inlineStr">
        <is>
          <t>94-1236937</t>
        </is>
      </c>
      <c r="D130" t="inlineStr">
        <is>
          <t>California</t>
        </is>
      </c>
      <c r="E130" t="inlineStr">
        <is>
          <t>CA</t>
        </is>
      </c>
      <c r="F130" t="n">
        <v>2024</v>
      </c>
      <c r="G130" t="n">
        <v>1</v>
      </c>
      <c r="H130" s="13" t="n">
        <v>154135132</v>
      </c>
      <c r="I130" s="12" t="n">
        <v>654</v>
      </c>
      <c r="J130" s="13" t="n">
        <v>10000</v>
      </c>
      <c r="K130" s="13">
        <f>IFERROR($H130/$I130,"")</f>
        <v/>
      </c>
      <c r="L130" s="13" t="n">
        <v>11150000</v>
      </c>
      <c r="M130" t="inlineStr">
        <is>
          <t>NY, DC, MN</t>
        </is>
      </c>
      <c r="N130" t="inlineStr">
        <is>
          <t>No</t>
        </is>
      </c>
      <c r="O130" t="inlineStr">
        <is>
          <t>Not stated</t>
        </is>
      </c>
      <c r="Q130" s="9" t="inlineStr">
        <is>
          <t>https://grantcue.com/foundations/the-james-irvine-foundation-941236937</t>
        </is>
      </c>
    </row>
    <row r="131">
      <c r="A131">
        <f>IF($E131=$E130,$A130+1,1)</f>
        <v/>
      </c>
      <c r="B131" t="inlineStr">
        <is>
          <t>THE HEISING-SIMONS FOUNDATION</t>
        </is>
      </c>
      <c r="C131" t="inlineStr">
        <is>
          <t>26-0799587</t>
        </is>
      </c>
      <c r="D131" t="inlineStr">
        <is>
          <t>California</t>
        </is>
      </c>
      <c r="E131" t="inlineStr">
        <is>
          <t>CA</t>
        </is>
      </c>
      <c r="F131" t="n">
        <v>2024</v>
      </c>
      <c r="G131" t="n">
        <v>1</v>
      </c>
      <c r="H131" s="13" t="n">
        <v>149587063</v>
      </c>
      <c r="I131" s="12" t="n">
        <v>671</v>
      </c>
      <c r="J131" s="13" t="n">
        <v>148432</v>
      </c>
      <c r="K131" s="13">
        <f>IFERROR($H131/$I131,"")</f>
        <v/>
      </c>
      <c r="L131" s="13" t="n">
        <v>3600000</v>
      </c>
      <c r="M131" t="inlineStr">
        <is>
          <t>DC, NY, MA</t>
        </is>
      </c>
      <c r="N131" t="inlineStr">
        <is>
          <t>No</t>
        </is>
      </c>
      <c r="O131" t="inlineStr">
        <is>
          <t>Not stated</t>
        </is>
      </c>
      <c r="Q131" s="9" t="inlineStr">
        <is>
          <t>https://grantcue.com/foundations/the-heising-simons-foundation-260799587</t>
        </is>
      </c>
    </row>
    <row r="132">
      <c r="A132">
        <f>IF($E132=$E131,$A131+1,1)</f>
        <v/>
      </c>
      <c r="B132" t="inlineStr">
        <is>
          <t>THE ELI AND EDYTHE BROAD FOUNDATION</t>
        </is>
      </c>
      <c r="C132" t="inlineStr">
        <is>
          <t>95-4686318</t>
        </is>
      </c>
      <c r="D132" t="inlineStr">
        <is>
          <t>California</t>
        </is>
      </c>
      <c r="E132" t="inlineStr">
        <is>
          <t>CA</t>
        </is>
      </c>
      <c r="F132" t="n">
        <v>2024</v>
      </c>
      <c r="G132" t="n">
        <v>1</v>
      </c>
      <c r="H132" s="13" t="n">
        <v>147984903</v>
      </c>
      <c r="I132" s="12" t="n">
        <v>126</v>
      </c>
      <c r="J132" s="13" t="n">
        <v>127500</v>
      </c>
      <c r="K132" s="13">
        <f>IFERROR($H132/$I132,"")</f>
        <v/>
      </c>
      <c r="L132" s="13" t="n">
        <v>50000000</v>
      </c>
      <c r="M132" t="inlineStr">
        <is>
          <t>MA, CT, DC</t>
        </is>
      </c>
      <c r="N132" t="inlineStr">
        <is>
          <t>No</t>
        </is>
      </c>
      <c r="O132" t="inlineStr">
        <is>
          <t>Not stated</t>
        </is>
      </c>
      <c r="Q132" s="9" t="inlineStr">
        <is>
          <t>https://grantcue.com/foundations/the-eli-and-edythe-broad-foundation-954686318</t>
        </is>
      </c>
    </row>
    <row r="133">
      <c r="A133">
        <f>IF($E133=$E132,$A132+1,1)</f>
        <v/>
      </c>
      <c r="B133" t="inlineStr">
        <is>
          <t>CABIN ROAD FOUNDATION dated April 4 2011</t>
        </is>
      </c>
      <c r="C133" t="inlineStr">
        <is>
          <t>30-6284988</t>
        </is>
      </c>
      <c r="D133" t="inlineStr">
        <is>
          <t>California</t>
        </is>
      </c>
      <c r="E133" t="inlineStr">
        <is>
          <t>CA</t>
        </is>
      </c>
      <c r="F133" t="n">
        <v>2024</v>
      </c>
      <c r="G133" t="n">
        <v>2</v>
      </c>
      <c r="H133" s="13" t="n">
        <v>140375000</v>
      </c>
      <c r="I133" s="12" t="n">
        <v>9</v>
      </c>
      <c r="J133" s="13" t="n">
        <v>20000000</v>
      </c>
      <c r="K133" s="13">
        <f>IFERROR($H133/$I133,"")</f>
        <v/>
      </c>
      <c r="L133" s="13" t="n">
        <v>20000000</v>
      </c>
      <c r="M133" t="inlineStr">
        <is>
          <t>TN, TX, AL</t>
        </is>
      </c>
      <c r="N133" t="inlineStr">
        <is>
          <t>Yes</t>
        </is>
      </c>
      <c r="O133" t="inlineStr">
        <is>
          <t>Yes</t>
        </is>
      </c>
      <c r="Q133" s="9" t="inlineStr">
        <is>
          <t>https://grantcue.com/foundations/cabin-road-foundation-dated-april-4-2011-306284988</t>
        </is>
      </c>
    </row>
    <row r="134">
      <c r="A134">
        <f>IF($E134=$E133,$A133+1,1)</f>
        <v/>
      </c>
      <c r="B134" t="inlineStr">
        <is>
          <t>JOHN TEMPLETON FOUNDATION</t>
        </is>
      </c>
      <c r="C134" t="inlineStr">
        <is>
          <t>62-1322826</t>
        </is>
      </c>
      <c r="D134" t="inlineStr">
        <is>
          <t>California</t>
        </is>
      </c>
      <c r="E134" t="inlineStr">
        <is>
          <t>CA</t>
        </is>
      </c>
      <c r="F134" t="n">
        <v>2024</v>
      </c>
      <c r="G134" t="n">
        <v>1</v>
      </c>
      <c r="H134" s="13" t="n">
        <v>134360998</v>
      </c>
      <c r="I134" s="12" t="n">
        <v>426</v>
      </c>
      <c r="J134" s="13" t="n">
        <v>216721.5</v>
      </c>
      <c r="K134" s="13">
        <f>IFERROR($H134/$I134,"")</f>
        <v/>
      </c>
      <c r="L134" s="13" t="n">
        <v>3399545</v>
      </c>
      <c r="M134" t="inlineStr">
        <is>
          <t>NY, MA, DC</t>
        </is>
      </c>
      <c r="N134" t="inlineStr">
        <is>
          <t>Yes</t>
        </is>
      </c>
      <c r="O134" t="inlineStr">
        <is>
          <t>Yes</t>
        </is>
      </c>
      <c r="P134" s="9" t="inlineStr">
        <is>
          <t>https://www.templeton.org/</t>
        </is>
      </c>
      <c r="Q134" s="9" t="inlineStr">
        <is>
          <t>https://grantcue.com/foundations/john-templeton-foundation-621322826</t>
        </is>
      </c>
    </row>
    <row r="135">
      <c r="A135">
        <f>IF($E135=$E134,$A134+1,1)</f>
        <v/>
      </c>
      <c r="B135" t="inlineStr">
        <is>
          <t>THE PATRICK J MCGOVERN FOUNDATION INC</t>
        </is>
      </c>
      <c r="C135" t="inlineStr">
        <is>
          <t>22-3021586</t>
        </is>
      </c>
      <c r="D135" t="inlineStr">
        <is>
          <t>California</t>
        </is>
      </c>
      <c r="E135" t="inlineStr">
        <is>
          <t>CA</t>
        </is>
      </c>
      <c r="F135" t="n">
        <v>2024</v>
      </c>
      <c r="G135" t="n">
        <v>2</v>
      </c>
      <c r="H135" s="13" t="n">
        <v>132610646</v>
      </c>
      <c r="I135" s="12" t="n">
        <v>346</v>
      </c>
      <c r="J135" s="13" t="n">
        <v>317670</v>
      </c>
      <c r="K135" s="13">
        <f>IFERROR($H135/$I135,"")</f>
        <v/>
      </c>
      <c r="L135" s="13" t="n">
        <v>1500000</v>
      </c>
      <c r="M135" t="inlineStr">
        <is>
          <t>DC, MA, NY</t>
        </is>
      </c>
      <c r="N135" t="inlineStr">
        <is>
          <t>No</t>
        </is>
      </c>
      <c r="O135" t="inlineStr">
        <is>
          <t>Not stated</t>
        </is>
      </c>
      <c r="Q135" s="9" t="inlineStr">
        <is>
          <t>https://grantcue.com/foundations/the-patrick-j-mcgovern-foundation-inc-223021586</t>
        </is>
      </c>
    </row>
    <row r="136">
      <c r="A136">
        <f>IF($E136=$E135,$A135+1,1)</f>
        <v/>
      </c>
      <c r="B136" t="inlineStr">
        <is>
          <t>THE AHMANSON FOUNDATION</t>
        </is>
      </c>
      <c r="C136" t="inlineStr">
        <is>
          <t>95-6089998</t>
        </is>
      </c>
      <c r="D136" t="inlineStr">
        <is>
          <t>California</t>
        </is>
      </c>
      <c r="E136" t="inlineStr">
        <is>
          <t>CA</t>
        </is>
      </c>
      <c r="F136" t="n">
        <v>2023</v>
      </c>
      <c r="G136" t="n">
        <v>2</v>
      </c>
      <c r="H136" s="13" t="n">
        <v>128439033</v>
      </c>
      <c r="I136" s="12" t="n">
        <v>859</v>
      </c>
      <c r="J136" s="13" t="n">
        <v>50000</v>
      </c>
      <c r="K136" s="13">
        <f>IFERROR($H136/$I136,"")</f>
        <v/>
      </c>
      <c r="L136" s="13" t="n">
        <v>6300000</v>
      </c>
      <c r="M136" t="inlineStr">
        <is>
          <t>NE, MD, DC</t>
        </is>
      </c>
      <c r="N136" t="inlineStr">
        <is>
          <t>Yes</t>
        </is>
      </c>
      <c r="O136" t="inlineStr">
        <is>
          <t>Yes</t>
        </is>
      </c>
      <c r="P136" s="9" t="inlineStr">
        <is>
          <t>https://www.theahmansonfoundation.org/</t>
        </is>
      </c>
      <c r="Q136" s="9" t="inlineStr">
        <is>
          <t>https://grantcue.com/foundations/the-ahmanson-foundation-956089998</t>
        </is>
      </c>
    </row>
    <row r="137">
      <c r="A137">
        <f>IF($E137=$E136,$A136+1,1)</f>
        <v/>
      </c>
      <c r="B137" t="inlineStr">
        <is>
          <t>THE DAVID GEFFEN FOUNDATION</t>
        </is>
      </c>
      <c r="C137" t="inlineStr">
        <is>
          <t>95-4085811</t>
        </is>
      </c>
      <c r="D137" t="inlineStr">
        <is>
          <t>California</t>
        </is>
      </c>
      <c r="E137" t="inlineStr">
        <is>
          <t>CA</t>
        </is>
      </c>
      <c r="F137" t="n">
        <v>2024</v>
      </c>
      <c r="G137" t="n">
        <v>1</v>
      </c>
      <c r="H137" s="13" t="n">
        <v>112492683</v>
      </c>
      <c r="I137" s="12" t="n">
        <v>93</v>
      </c>
      <c r="J137" s="13" t="n">
        <v>10000</v>
      </c>
      <c r="K137" s="13">
        <f>IFERROR($H137/$I137,"")</f>
        <v/>
      </c>
      <c r="L137" s="13" t="n">
        <v>50000000</v>
      </c>
      <c r="M137" t="inlineStr">
        <is>
          <t>NY, CT, PA</t>
        </is>
      </c>
      <c r="N137" t="inlineStr">
        <is>
          <t>No</t>
        </is>
      </c>
      <c r="O137" t="inlineStr">
        <is>
          <t>Not stated</t>
        </is>
      </c>
      <c r="Q137" s="9" t="inlineStr">
        <is>
          <t>https://grantcue.com/foundations/the-david-geffen-foundation-954085811</t>
        </is>
      </c>
    </row>
    <row r="138">
      <c r="A138">
        <f>IF($E138=$E137,$A137+1,1)</f>
        <v/>
      </c>
      <c r="B138" t="inlineStr">
        <is>
          <t>TANSY CHARITABLE FOUNDATION</t>
        </is>
      </c>
      <c r="C138" t="inlineStr">
        <is>
          <t>27-6377439</t>
        </is>
      </c>
      <c r="D138" t="inlineStr">
        <is>
          <t>California</t>
        </is>
      </c>
      <c r="E138" t="inlineStr">
        <is>
          <t>CA</t>
        </is>
      </c>
      <c r="F138" t="n">
        <v>2025</v>
      </c>
      <c r="G138" t="n">
        <v>2</v>
      </c>
      <c r="H138" s="13" t="n">
        <v>89100016</v>
      </c>
      <c r="I138" s="12" t="n">
        <v>12</v>
      </c>
      <c r="J138" s="13" t="n">
        <v>5250000</v>
      </c>
      <c r="K138" s="13">
        <f>IFERROR($H138/$I138,"")</f>
        <v/>
      </c>
      <c r="L138" s="13" t="n">
        <v>25000000</v>
      </c>
      <c r="M138" t="inlineStr">
        <is>
          <t>MA, GA, MD</t>
        </is>
      </c>
      <c r="N138" t="inlineStr">
        <is>
          <t>No</t>
        </is>
      </c>
      <c r="O138" t="inlineStr">
        <is>
          <t>Not stated</t>
        </is>
      </c>
      <c r="Q138" s="9" t="inlineStr">
        <is>
          <t>https://grantcue.com/foundations/tansy-charitable-foundation-c-o-eric-wepsic-276377439</t>
        </is>
      </c>
    </row>
    <row r="139">
      <c r="A139">
        <f>IF($E139=$E138,$A138+1,1)</f>
        <v/>
      </c>
      <c r="B139" t="inlineStr">
        <is>
          <t>ALFRED P SLOAN FOUNDATION</t>
        </is>
      </c>
      <c r="C139" t="inlineStr">
        <is>
          <t>13-1623877</t>
        </is>
      </c>
      <c r="D139" t="inlineStr">
        <is>
          <t>California</t>
        </is>
      </c>
      <c r="E139" t="inlineStr">
        <is>
          <t>CA</t>
        </is>
      </c>
      <c r="F139" t="n">
        <v>2024</v>
      </c>
      <c r="G139" t="n">
        <v>1</v>
      </c>
      <c r="H139" s="13" t="n">
        <v>89001751</v>
      </c>
      <c r="I139" s="12" t="n">
        <v>522</v>
      </c>
      <c r="J139" s="13" t="n">
        <v>98105</v>
      </c>
      <c r="K139" s="13">
        <f>IFERROR($H139/$I139,"")</f>
        <v/>
      </c>
      <c r="L139" s="13" t="n">
        <v>1479024</v>
      </c>
      <c r="M139" t="inlineStr">
        <is>
          <t>NY, MA, DC</t>
        </is>
      </c>
      <c r="N139" t="inlineStr">
        <is>
          <t>Yes</t>
        </is>
      </c>
      <c r="O139" t="inlineStr">
        <is>
          <t>Not stated</t>
        </is>
      </c>
      <c r="P139" s="9" t="inlineStr">
        <is>
          <t>https://www.sloan.org/</t>
        </is>
      </c>
      <c r="Q139" s="9" t="inlineStr">
        <is>
          <t>https://grantcue.com/foundations/alfred-p-sloan-foundation-131623877</t>
        </is>
      </c>
    </row>
    <row r="140">
      <c r="A140">
        <f>IF($E140=$E139,$A139+1,1)</f>
        <v/>
      </c>
      <c r="B140" t="inlineStr">
        <is>
          <t>WAYNE AND GLADYS VALLEY FOUNDATION</t>
        </is>
      </c>
      <c r="C140" t="inlineStr">
        <is>
          <t>95-3203014</t>
        </is>
      </c>
      <c r="D140" t="inlineStr">
        <is>
          <t>California</t>
        </is>
      </c>
      <c r="E140" t="inlineStr">
        <is>
          <t>CA</t>
        </is>
      </c>
      <c r="F140" t="n">
        <v>2024</v>
      </c>
      <c r="G140" t="n">
        <v>2</v>
      </c>
      <c r="H140" s="13" t="n">
        <v>84583175</v>
      </c>
      <c r="I140" s="12" t="n">
        <v>95</v>
      </c>
      <c r="J140" s="13" t="n">
        <v>25000</v>
      </c>
      <c r="K140" s="13">
        <f>IFERROR($H140/$I140,"")</f>
        <v/>
      </c>
      <c r="L140" s="13" t="n">
        <v>20000000</v>
      </c>
      <c r="M140" t="inlineStr">
        <is>
          <t>OR, TN, HI</t>
        </is>
      </c>
      <c r="N140" t="inlineStr">
        <is>
          <t>Yes</t>
        </is>
      </c>
      <c r="O140" t="inlineStr">
        <is>
          <t>Not stated</t>
        </is>
      </c>
      <c r="Q140" s="9" t="inlineStr">
        <is>
          <t>https://grantcue.com/foundations/wayne-and-gladys-valley-foundation-953203014</t>
        </is>
      </c>
    </row>
    <row r="141">
      <c r="A141">
        <f>IF($E141=$E140,$A140+1,1)</f>
        <v/>
      </c>
      <c r="B141" t="inlineStr">
        <is>
          <t>SAMUELI FOUNDATION</t>
        </is>
      </c>
      <c r="C141" t="inlineStr">
        <is>
          <t>33-0758237</t>
        </is>
      </c>
      <c r="D141" t="inlineStr">
        <is>
          <t>California</t>
        </is>
      </c>
      <c r="E141" t="inlineStr">
        <is>
          <t>CA</t>
        </is>
      </c>
      <c r="F141" t="n">
        <v>2024</v>
      </c>
      <c r="G141" t="n">
        <v>1</v>
      </c>
      <c r="H141" s="13" t="n">
        <v>80597050</v>
      </c>
      <c r="I141" s="12" t="n">
        <v>366</v>
      </c>
      <c r="J141" s="13" t="n">
        <v>39470</v>
      </c>
      <c r="K141" s="13">
        <f>IFERROR($H141/$I141,"")</f>
        <v/>
      </c>
      <c r="L141" s="13" t="n">
        <v>9698874</v>
      </c>
      <c r="M141" t="inlineStr">
        <is>
          <t>NY, VA, DC</t>
        </is>
      </c>
      <c r="N141" t="inlineStr">
        <is>
          <t>No</t>
        </is>
      </c>
      <c r="O141" t="inlineStr">
        <is>
          <t>Not stated</t>
        </is>
      </c>
      <c r="Q141" s="9" t="inlineStr">
        <is>
          <t>https://grantcue.com/foundations/samueli-foundation-330758237</t>
        </is>
      </c>
    </row>
    <row r="142">
      <c r="A142">
        <f>IF($E142=$E141,$A141+1,1)</f>
        <v/>
      </c>
      <c r="B142" t="inlineStr">
        <is>
          <t>SKYLINE FOUNDATION</t>
        </is>
      </c>
      <c r="C142" t="inlineStr">
        <is>
          <t>94-3380194</t>
        </is>
      </c>
      <c r="D142" t="inlineStr">
        <is>
          <t>California</t>
        </is>
      </c>
      <c r="E142" t="inlineStr">
        <is>
          <t>CA</t>
        </is>
      </c>
      <c r="F142" t="n">
        <v>2024</v>
      </c>
      <c r="G142" t="n">
        <v>1</v>
      </c>
      <c r="H142" s="13" t="n">
        <v>80436334</v>
      </c>
      <c r="I142" s="12" t="n">
        <v>194</v>
      </c>
      <c r="J142" s="13" t="n">
        <v>250000</v>
      </c>
      <c r="K142" s="13">
        <f>IFERROR($H142/$I142,"")</f>
        <v/>
      </c>
      <c r="L142" s="13" t="n">
        <v>3000000</v>
      </c>
      <c r="M142" t="inlineStr">
        <is>
          <t>NY, DC, MA</t>
        </is>
      </c>
      <c r="N142" t="inlineStr">
        <is>
          <t>No</t>
        </is>
      </c>
      <c r="O142" t="inlineStr">
        <is>
          <t>Not stated</t>
        </is>
      </c>
      <c r="Q142" s="9" t="inlineStr">
        <is>
          <t>https://grantcue.com/foundations/skyline-foundation-943380194</t>
        </is>
      </c>
    </row>
    <row r="143">
      <c r="A143">
        <f>IF($E143=$E142,$A142+1,1)</f>
        <v/>
      </c>
      <c r="B143" t="inlineStr">
        <is>
          <t>WEINGART FOUNDATION</t>
        </is>
      </c>
      <c r="C143" t="inlineStr">
        <is>
          <t>95-6054814</t>
        </is>
      </c>
      <c r="D143" t="inlineStr">
        <is>
          <t>California</t>
        </is>
      </c>
      <c r="E143" t="inlineStr">
        <is>
          <t>CA</t>
        </is>
      </c>
      <c r="F143" t="n">
        <v>2024</v>
      </c>
      <c r="G143" t="n">
        <v>2</v>
      </c>
      <c r="H143" s="13" t="n">
        <v>72004424</v>
      </c>
      <c r="I143" s="12" t="n">
        <v>1041</v>
      </c>
      <c r="J143" s="13" t="n">
        <v>10000</v>
      </c>
      <c r="K143" s="13">
        <f>IFERROR($H143/$I143,"")</f>
        <v/>
      </c>
      <c r="L143" s="13" t="n">
        <v>1500000</v>
      </c>
      <c r="M143" t="inlineStr">
        <is>
          <t>DC, NY, CO</t>
        </is>
      </c>
      <c r="N143" t="inlineStr">
        <is>
          <t>Yes</t>
        </is>
      </c>
      <c r="O143" t="inlineStr">
        <is>
          <t>Yes</t>
        </is>
      </c>
      <c r="P143" s="9" t="inlineStr">
        <is>
          <t>https://www.weingartfnd.org/</t>
        </is>
      </c>
      <c r="Q143" s="9" t="inlineStr">
        <is>
          <t>https://grantcue.com/foundations/weingart-foundation-956054814</t>
        </is>
      </c>
    </row>
    <row r="144">
      <c r="A144">
        <f>IF($E144=$E143,$A143+1,1)</f>
        <v/>
      </c>
      <c r="B144" t="inlineStr">
        <is>
          <t>WELLCOME LEAP INC</t>
        </is>
      </c>
      <c r="C144" t="inlineStr">
        <is>
          <t>84-5192069</t>
        </is>
      </c>
      <c r="D144" t="inlineStr">
        <is>
          <t>California</t>
        </is>
      </c>
      <c r="E144" t="inlineStr">
        <is>
          <t>CA</t>
        </is>
      </c>
      <c r="F144" t="n">
        <v>2023</v>
      </c>
      <c r="G144" t="n">
        <v>1</v>
      </c>
      <c r="H144" s="13" t="n">
        <v>70971369</v>
      </c>
      <c r="I144" s="12" t="n">
        <v>108</v>
      </c>
      <c r="J144" s="13" t="n">
        <v>495160</v>
      </c>
      <c r="K144" s="13">
        <f>IFERROR($H144/$I144,"")</f>
        <v/>
      </c>
      <c r="L144" s="13" t="n">
        <v>3428758</v>
      </c>
      <c r="M144" t="inlineStr">
        <is>
          <t>NY, MA, TN</t>
        </is>
      </c>
      <c r="N144" t="inlineStr">
        <is>
          <t>No</t>
        </is>
      </c>
      <c r="O144" t="inlineStr">
        <is>
          <t>Not stated</t>
        </is>
      </c>
      <c r="Q144" s="9" t="inlineStr">
        <is>
          <t>https://grantcue.com/foundations/wellcome-leap-inc-845192069</t>
        </is>
      </c>
    </row>
    <row r="145">
      <c r="A145">
        <f>IF($E145=$E144,$A144+1,1)</f>
        <v/>
      </c>
      <c r="B145" t="inlineStr">
        <is>
          <t>WM KECK FOUNDATION</t>
        </is>
      </c>
      <c r="C145" t="inlineStr">
        <is>
          <t>95-6092354</t>
        </is>
      </c>
      <c r="D145" t="inlineStr">
        <is>
          <t>California</t>
        </is>
      </c>
      <c r="E145" t="inlineStr">
        <is>
          <t>CA</t>
        </is>
      </c>
      <c r="F145" t="n">
        <v>2024</v>
      </c>
      <c r="G145" t="n">
        <v>1</v>
      </c>
      <c r="H145" s="13" t="n">
        <v>69656739</v>
      </c>
      <c r="I145" s="12" t="n">
        <v>260</v>
      </c>
      <c r="J145" s="13" t="n">
        <v>10000</v>
      </c>
      <c r="K145" s="13">
        <f>IFERROR($H145/$I145,"")</f>
        <v/>
      </c>
      <c r="L145" s="13" t="n">
        <v>7500000</v>
      </c>
      <c r="M145" t="inlineStr">
        <is>
          <t>MA, OR, NY</t>
        </is>
      </c>
      <c r="N145" t="inlineStr">
        <is>
          <t>Yes</t>
        </is>
      </c>
      <c r="O145" t="inlineStr">
        <is>
          <t>Yes</t>
        </is>
      </c>
      <c r="P145" s="9" t="inlineStr">
        <is>
          <t>https://www.wmkeck.org/</t>
        </is>
      </c>
      <c r="Q145" s="9" t="inlineStr">
        <is>
          <t>https://grantcue.com/foundations/wm-keck-foundation-956092354</t>
        </is>
      </c>
    </row>
    <row r="146">
      <c r="A146">
        <f>IF($E146=$E145,$A145+1,1)</f>
        <v/>
      </c>
      <c r="B146" t="inlineStr">
        <is>
          <t>THE SOBRATO FAMILY FOUNDATION</t>
        </is>
      </c>
      <c r="C146" t="inlineStr">
        <is>
          <t>77-0348912</t>
        </is>
      </c>
      <c r="D146" t="inlineStr">
        <is>
          <t>California</t>
        </is>
      </c>
      <c r="E146" t="inlineStr">
        <is>
          <t>CA</t>
        </is>
      </c>
      <c r="F146" t="n">
        <v>2024</v>
      </c>
      <c r="G146" t="n">
        <v>1</v>
      </c>
      <c r="H146" s="13" t="n">
        <v>69330316</v>
      </c>
      <c r="I146" s="12" t="n">
        <v>526</v>
      </c>
      <c r="J146" s="13" t="n">
        <v>75000</v>
      </c>
      <c r="K146" s="13">
        <f>IFERROR($H146/$I146,"")</f>
        <v/>
      </c>
      <c r="L146" s="13" t="n">
        <v>5000000</v>
      </c>
      <c r="M146" t="inlineStr">
        <is>
          <t>MD, DC, NY</t>
        </is>
      </c>
      <c r="N146" t="inlineStr">
        <is>
          <t>Yes</t>
        </is>
      </c>
      <c r="O146" t="inlineStr">
        <is>
          <t>Yes</t>
        </is>
      </c>
      <c r="P146" s="9" t="inlineStr">
        <is>
          <t>https://www.sobrato.org/</t>
        </is>
      </c>
      <c r="Q146" s="9" t="inlineStr">
        <is>
          <t>https://grantcue.com/foundations/the-sobrato-family-foundation-770348912</t>
        </is>
      </c>
    </row>
    <row r="147">
      <c r="A147">
        <f>IF($E147=$E146,$A146+1,1)</f>
        <v/>
      </c>
      <c r="B147" t="inlineStr">
        <is>
          <t>ARGYROS FAMILY FOUNDATION</t>
        </is>
      </c>
      <c r="C147" t="inlineStr">
        <is>
          <t>95-3421867</t>
        </is>
      </c>
      <c r="D147" t="inlineStr">
        <is>
          <t>California</t>
        </is>
      </c>
      <c r="E147" t="inlineStr">
        <is>
          <t>CA</t>
        </is>
      </c>
      <c r="F147" t="n">
        <v>2024</v>
      </c>
      <c r="G147" t="n">
        <v>2</v>
      </c>
      <c r="H147" s="13" t="n">
        <v>68176762</v>
      </c>
      <c r="I147" s="12" t="n">
        <v>271</v>
      </c>
      <c r="J147" s="13" t="n">
        <v>25000</v>
      </c>
      <c r="K147" s="13">
        <f>IFERROR($H147/$I147,"")</f>
        <v/>
      </c>
      <c r="L147" s="13" t="n">
        <v>6266371</v>
      </c>
      <c r="M147" t="inlineStr">
        <is>
          <t>AZ, ID, TX</t>
        </is>
      </c>
      <c r="N147" t="inlineStr">
        <is>
          <t>Yes</t>
        </is>
      </c>
      <c r="O147" t="inlineStr">
        <is>
          <t>Yes</t>
        </is>
      </c>
      <c r="Q147" s="9" t="inlineStr">
        <is>
          <t>https://grantcue.com/foundations/argyros-family-foundation-953421867</t>
        </is>
      </c>
    </row>
    <row r="148">
      <c r="A148">
        <f>IF($E148=$E147,$A147+1,1)</f>
        <v/>
      </c>
      <c r="B148" t="inlineStr">
        <is>
          <t>The Skip Viragh Foundation Inc</t>
        </is>
      </c>
      <c r="C148" t="inlineStr">
        <is>
          <t>20-8044292</t>
        </is>
      </c>
      <c r="D148" t="inlineStr">
        <is>
          <t>California</t>
        </is>
      </c>
      <c r="E148" t="inlineStr">
        <is>
          <t>CA</t>
        </is>
      </c>
      <c r="F148" t="n">
        <v>2024</v>
      </c>
      <c r="G148" t="n">
        <v>2</v>
      </c>
      <c r="H148" s="13" t="n">
        <v>66013503</v>
      </c>
      <c r="I148" s="12" t="n">
        <v>98</v>
      </c>
      <c r="J148" s="13" t="n">
        <v>242500</v>
      </c>
      <c r="K148" s="13">
        <f>IFERROR($H148/$I148,"")</f>
        <v/>
      </c>
      <c r="L148" s="13" t="n">
        <v>8168990</v>
      </c>
      <c r="M148" t="inlineStr">
        <is>
          <t>MD, MO, NV</t>
        </is>
      </c>
      <c r="N148" t="inlineStr">
        <is>
          <t>No</t>
        </is>
      </c>
      <c r="O148" t="inlineStr">
        <is>
          <t>Not stated</t>
        </is>
      </c>
      <c r="Q148" s="9" t="inlineStr">
        <is>
          <t>https://grantcue.com/foundations/the-skip-viragh-foundation-inc-208044292</t>
        </is>
      </c>
    </row>
    <row r="149">
      <c r="A149">
        <f>IF($E149=$E148,$A148+1,1)</f>
        <v/>
      </c>
      <c r="B149" t="inlineStr">
        <is>
          <t>DELTA DENTAL COMMUNITY CARE FOUNDATION</t>
        </is>
      </c>
      <c r="C149" t="inlineStr">
        <is>
          <t>37-1570764</t>
        </is>
      </c>
      <c r="D149" t="inlineStr">
        <is>
          <t>California</t>
        </is>
      </c>
      <c r="E149" t="inlineStr">
        <is>
          <t>CA</t>
        </is>
      </c>
      <c r="F149" t="n">
        <v>2025</v>
      </c>
      <c r="G149" t="n">
        <v>2</v>
      </c>
      <c r="H149" s="13" t="n">
        <v>65934509</v>
      </c>
      <c r="I149" s="12" t="n">
        <v>789</v>
      </c>
      <c r="J149" s="13" t="n">
        <v>40000</v>
      </c>
      <c r="K149" s="13">
        <f>IFERROR($H149/$I149,"")</f>
        <v/>
      </c>
      <c r="L149" s="13" t="n">
        <v>4000000</v>
      </c>
      <c r="M149" t="inlineStr">
        <is>
          <t>TX, DC, PA</t>
        </is>
      </c>
      <c r="N149" t="inlineStr">
        <is>
          <t>No</t>
        </is>
      </c>
      <c r="O149" t="inlineStr">
        <is>
          <t>Not stated</t>
        </is>
      </c>
      <c r="Q149" s="9" t="inlineStr">
        <is>
          <t>https://grantcue.com/foundations/delta-dental-community-care-foundation-371570764</t>
        </is>
      </c>
    </row>
    <row r="150">
      <c r="A150">
        <f>IF($E150=$E149,$A149+1,1)</f>
        <v/>
      </c>
      <c r="B150" t="inlineStr">
        <is>
          <t>DUNARD FUND USA LTD</t>
        </is>
      </c>
      <c r="C150" t="inlineStr">
        <is>
          <t>98-0087034</t>
        </is>
      </c>
      <c r="D150" t="inlineStr">
        <is>
          <t>California</t>
        </is>
      </c>
      <c r="E150" t="inlineStr">
        <is>
          <t>CA</t>
        </is>
      </c>
      <c r="F150" t="n">
        <v>2024</v>
      </c>
      <c r="G150" t="n">
        <v>1</v>
      </c>
      <c r="H150" s="13" t="n">
        <v>65122000</v>
      </c>
      <c r="I150" s="12" t="n">
        <v>24</v>
      </c>
      <c r="J150" s="13" t="n">
        <v>147300</v>
      </c>
      <c r="K150" s="13">
        <f>IFERROR($H150/$I150,"")</f>
        <v/>
      </c>
      <c r="L150" s="13" t="n">
        <v>52500000</v>
      </c>
      <c r="M150" t="inlineStr">
        <is>
          <t>NY, MA, DC</t>
        </is>
      </c>
      <c r="N150" t="inlineStr">
        <is>
          <t>No</t>
        </is>
      </c>
      <c r="O150" t="inlineStr">
        <is>
          <t>Not stated</t>
        </is>
      </c>
      <c r="Q150" s="9" t="inlineStr">
        <is>
          <t>https://grantcue.com/foundations/dunard-fund-usa-ltd-980087034</t>
        </is>
      </c>
    </row>
    <row r="151">
      <c r="A151">
        <f>IF($E151=$E150,$A150+1,1)</f>
        <v/>
      </c>
      <c r="B151" t="inlineStr">
        <is>
          <t>RESNICK FOUNDATION</t>
        </is>
      </c>
      <c r="C151" t="inlineStr">
        <is>
          <t>95-4658095</t>
        </is>
      </c>
      <c r="D151" t="inlineStr">
        <is>
          <t>California</t>
        </is>
      </c>
      <c r="E151" t="inlineStr">
        <is>
          <t>CA</t>
        </is>
      </c>
      <c r="F151" t="n">
        <v>2023</v>
      </c>
      <c r="G151" t="n">
        <v>1</v>
      </c>
      <c r="H151" s="13" t="n">
        <v>59918786</v>
      </c>
      <c r="I151" s="12" t="n">
        <v>144</v>
      </c>
      <c r="J151" s="13" t="n">
        <v>20000</v>
      </c>
      <c r="K151" s="13">
        <f>IFERROR($H151/$I151,"")</f>
        <v/>
      </c>
      <c r="L151" s="13" t="n">
        <v>17798101</v>
      </c>
      <c r="M151" t="inlineStr">
        <is>
          <t>NY, NJ, PA</t>
        </is>
      </c>
      <c r="N151" t="inlineStr">
        <is>
          <t>No</t>
        </is>
      </c>
      <c r="O151" t="inlineStr">
        <is>
          <t>Not stated</t>
        </is>
      </c>
      <c r="Q151" s="9" t="inlineStr">
        <is>
          <t>https://grantcue.com/foundations/resnick-foundation-954658095</t>
        </is>
      </c>
    </row>
    <row r="152">
      <c r="A152">
        <f>IF($E152=$E151,$A151+1,1)</f>
        <v/>
      </c>
      <c r="B152" t="inlineStr">
        <is>
          <t>THE KARSH FAMILY FOUNDATION</t>
        </is>
      </c>
      <c r="C152" t="inlineStr">
        <is>
          <t>13-7147287</t>
        </is>
      </c>
      <c r="D152" t="inlineStr">
        <is>
          <t>California</t>
        </is>
      </c>
      <c r="E152" t="inlineStr">
        <is>
          <t>CA</t>
        </is>
      </c>
      <c r="F152" t="n">
        <v>2024</v>
      </c>
      <c r="G152" t="n">
        <v>2</v>
      </c>
      <c r="H152" s="13" t="n">
        <v>58128444</v>
      </c>
      <c r="I152" s="12" t="n">
        <v>182</v>
      </c>
      <c r="J152" s="13" t="n">
        <v>10000</v>
      </c>
      <c r="K152" s="13">
        <f>IFERROR($H152/$I152,"")</f>
        <v/>
      </c>
      <c r="L152" s="13" t="n">
        <v>5300000</v>
      </c>
      <c r="M152" t="inlineStr">
        <is>
          <t>VA, NY, DC</t>
        </is>
      </c>
      <c r="N152" t="inlineStr">
        <is>
          <t>No</t>
        </is>
      </c>
      <c r="O152" t="inlineStr">
        <is>
          <t>Not stated</t>
        </is>
      </c>
      <c r="Q152" s="9" t="inlineStr">
        <is>
          <t>https://grantcue.com/foundations/the-karsh-family-foundation-137147287</t>
        </is>
      </c>
    </row>
    <row r="153">
      <c r="A153">
        <f>IF($E153=$E152,$A152+1,1)</f>
        <v/>
      </c>
      <c r="B153" t="inlineStr">
        <is>
          <t>ARNOLD AND MABEL BECKMAN FOUNDATION</t>
        </is>
      </c>
      <c r="C153" t="inlineStr">
        <is>
          <t>95-3169713</t>
        </is>
      </c>
      <c r="D153" t="inlineStr">
        <is>
          <t>California</t>
        </is>
      </c>
      <c r="E153" t="inlineStr">
        <is>
          <t>CA</t>
        </is>
      </c>
      <c r="F153" t="n">
        <v>2024</v>
      </c>
      <c r="G153" t="n">
        <v>2</v>
      </c>
      <c r="H153" s="13" t="n">
        <v>57919848</v>
      </c>
      <c r="I153" s="12" t="n">
        <v>580</v>
      </c>
      <c r="J153" s="13" t="n">
        <v>26000</v>
      </c>
      <c r="K153" s="13">
        <f>IFERROR($H153/$I153,"")</f>
        <v/>
      </c>
      <c r="L153" s="13" t="n">
        <v>3681000</v>
      </c>
      <c r="M153" t="inlineStr">
        <is>
          <t>IL, MA, NY</t>
        </is>
      </c>
      <c r="N153" t="inlineStr">
        <is>
          <t>Yes</t>
        </is>
      </c>
      <c r="O153" t="inlineStr">
        <is>
          <t>Yes</t>
        </is>
      </c>
      <c r="P153" s="9" t="inlineStr">
        <is>
          <t>https://www.beckman-foundation.org/</t>
        </is>
      </c>
      <c r="Q153" s="9" t="inlineStr">
        <is>
          <t>https://grantcue.com/foundations/arnold-and-mabel-beckman-foundation-953169713</t>
        </is>
      </c>
    </row>
    <row r="154">
      <c r="A154">
        <f>IF($E154=$E153,$A153+1,1)</f>
        <v/>
      </c>
      <c r="B154" t="inlineStr">
        <is>
          <t>HOBSONLUCAS FAMILY FOUNDATION</t>
        </is>
      </c>
      <c r="C154" t="inlineStr">
        <is>
          <t>20-3940983</t>
        </is>
      </c>
      <c r="D154" t="inlineStr">
        <is>
          <t>California</t>
        </is>
      </c>
      <c r="E154" t="inlineStr">
        <is>
          <t>CA</t>
        </is>
      </c>
      <c r="F154" t="n">
        <v>2024</v>
      </c>
      <c r="G154" t="n">
        <v>1</v>
      </c>
      <c r="H154" s="13" t="n">
        <v>56811741</v>
      </c>
      <c r="I154" s="12" t="n">
        <v>336</v>
      </c>
      <c r="J154" s="13" t="n">
        <v>5000</v>
      </c>
      <c r="K154" s="13">
        <f>IFERROR($H154/$I154,"")</f>
        <v/>
      </c>
      <c r="L154" s="13" t="n">
        <v>13000000</v>
      </c>
      <c r="M154" t="inlineStr">
        <is>
          <t>NY, NJ, IL</t>
        </is>
      </c>
      <c r="N154" t="inlineStr">
        <is>
          <t>Yes</t>
        </is>
      </c>
      <c r="O154" t="inlineStr">
        <is>
          <t>Yes</t>
        </is>
      </c>
      <c r="P154" s="9" t="inlineStr">
        <is>
          <t>https://hobsonlucasfdn.com/</t>
        </is>
      </c>
      <c r="Q154" s="9" t="inlineStr">
        <is>
          <t>https://grantcue.com/foundations/hobsonlucas-family-foundation-203940983</t>
        </is>
      </c>
    </row>
    <row r="155">
      <c r="A155">
        <f>IF($E155=$E154,$A154+1,1)</f>
        <v/>
      </c>
      <c r="B155" t="inlineStr">
        <is>
          <t>Penner Family Foundation Inc</t>
        </is>
      </c>
      <c r="C155" t="inlineStr">
        <is>
          <t>81-0831228</t>
        </is>
      </c>
      <c r="D155" t="inlineStr">
        <is>
          <t>California</t>
        </is>
      </c>
      <c r="E155" t="inlineStr">
        <is>
          <t>CA</t>
        </is>
      </c>
      <c r="F155" t="n">
        <v>2025</v>
      </c>
      <c r="G155" t="n">
        <v>2</v>
      </c>
      <c r="H155" s="13" t="n">
        <v>56645147</v>
      </c>
      <c r="I155" s="12" t="n">
        <v>163</v>
      </c>
      <c r="J155" s="13" t="n">
        <v>20000</v>
      </c>
      <c r="K155" s="13">
        <f>IFERROR($H155/$I155,"")</f>
        <v/>
      </c>
      <c r="L155" s="13" t="n">
        <v>9000000</v>
      </c>
      <c r="M155" t="inlineStr">
        <is>
          <t>RI, NY, CO</t>
        </is>
      </c>
      <c r="N155" t="inlineStr">
        <is>
          <t>No</t>
        </is>
      </c>
      <c r="O155" t="inlineStr">
        <is>
          <t>Not stated</t>
        </is>
      </c>
      <c r="Q155" s="9" t="inlineStr">
        <is>
          <t>https://grantcue.com/foundations/penner-family-foundation-inc-810831228</t>
        </is>
      </c>
    </row>
    <row r="156">
      <c r="A156">
        <f>IF($E156=$E155,$A155+1,1)</f>
        <v/>
      </c>
      <c r="B156" t="inlineStr">
        <is>
          <t>HALVORSEN FAMILY FOUNDATION</t>
        </is>
      </c>
      <c r="C156" t="inlineStr">
        <is>
          <t>06-1603158</t>
        </is>
      </c>
      <c r="D156" t="inlineStr">
        <is>
          <t>California</t>
        </is>
      </c>
      <c r="E156" t="inlineStr">
        <is>
          <t>CA</t>
        </is>
      </c>
      <c r="F156" t="n">
        <v>2024</v>
      </c>
      <c r="G156" t="n">
        <v>2</v>
      </c>
      <c r="H156" s="13" t="n">
        <v>55387048</v>
      </c>
      <c r="I156" s="12" t="n">
        <v>51</v>
      </c>
      <c r="J156" s="13" t="n">
        <v>25000</v>
      </c>
      <c r="K156" s="13">
        <f>IFERROR($H156/$I156,"")</f>
        <v/>
      </c>
      <c r="L156" s="13" t="n">
        <v>20000000</v>
      </c>
      <c r="M156" t="inlineStr">
        <is>
          <t>NY, MA, VT</t>
        </is>
      </c>
      <c r="N156" t="inlineStr">
        <is>
          <t>No</t>
        </is>
      </c>
      <c r="O156" t="inlineStr">
        <is>
          <t>Not stated</t>
        </is>
      </c>
      <c r="Q156" s="9" t="inlineStr">
        <is>
          <t>https://grantcue.com/foundations/halvorsen-family-foundation-c-o-ole-andreas-halvorsen-trustee-061603158</t>
        </is>
      </c>
    </row>
    <row r="157">
      <c r="A157">
        <f>IF($E157=$E156,$A156+1,1)</f>
        <v/>
      </c>
      <c r="B157" t="inlineStr">
        <is>
          <t>THE CONRAD PREBYS FOUNDATION</t>
        </is>
      </c>
      <c r="C157" t="inlineStr">
        <is>
          <t>20-3216993</t>
        </is>
      </c>
      <c r="D157" t="inlineStr">
        <is>
          <t>California</t>
        </is>
      </c>
      <c r="E157" t="inlineStr">
        <is>
          <t>CA</t>
        </is>
      </c>
      <c r="F157" t="n">
        <v>2024</v>
      </c>
      <c r="G157" t="n">
        <v>1</v>
      </c>
      <c r="H157" s="13" t="n">
        <v>54897373</v>
      </c>
      <c r="I157" s="12" t="n">
        <v>392</v>
      </c>
      <c r="J157" s="13" t="n">
        <v>100000</v>
      </c>
      <c r="K157" s="13">
        <f>IFERROR($H157/$I157,"")</f>
        <v/>
      </c>
      <c r="L157" s="13" t="n">
        <v>3000000</v>
      </c>
      <c r="M157" t="inlineStr">
        <is>
          <t>MA, NY, NJ</t>
        </is>
      </c>
      <c r="N157" t="inlineStr">
        <is>
          <t>Yes</t>
        </is>
      </c>
      <c r="O157" t="inlineStr">
        <is>
          <t>Yes</t>
        </is>
      </c>
      <c r="P157" s="9" t="inlineStr">
        <is>
          <t>https://www.prebysfdn.org/</t>
        </is>
      </c>
      <c r="Q157" s="9" t="inlineStr">
        <is>
          <t>https://grantcue.com/foundations/the-conrad-prebys-foundation-203216993</t>
        </is>
      </c>
    </row>
    <row r="158">
      <c r="A158">
        <f>IF($E158=$E157,$A157+1,1)</f>
        <v/>
      </c>
      <c r="B158" t="inlineStr">
        <is>
          <t>THE J PAUL GETTY TRUST</t>
        </is>
      </c>
      <c r="C158" t="inlineStr">
        <is>
          <t>95-1790021</t>
        </is>
      </c>
      <c r="D158" t="inlineStr">
        <is>
          <t>California</t>
        </is>
      </c>
      <c r="E158" t="inlineStr">
        <is>
          <t>CA</t>
        </is>
      </c>
      <c r="F158" t="n">
        <v>2024</v>
      </c>
      <c r="G158" t="n">
        <v>2</v>
      </c>
      <c r="H158" s="13" t="n">
        <v>54723242</v>
      </c>
      <c r="I158" s="12" t="n">
        <v>1074</v>
      </c>
      <c r="J158" s="13" t="n">
        <v>7675</v>
      </c>
      <c r="K158" s="13">
        <f>IFERROR($H158/$I158,"")</f>
        <v/>
      </c>
      <c r="L158" s="13" t="n">
        <v>10909326</v>
      </c>
      <c r="M158" t="inlineStr">
        <is>
          <t>NY, DC, TX</t>
        </is>
      </c>
      <c r="N158" t="inlineStr">
        <is>
          <t>Yes</t>
        </is>
      </c>
      <c r="O158" t="inlineStr">
        <is>
          <t>Yes</t>
        </is>
      </c>
      <c r="P158" s="9" t="inlineStr">
        <is>
          <t>http://www.getty.edu/</t>
        </is>
      </c>
      <c r="Q158" s="9" t="inlineStr">
        <is>
          <t>https://grantcue.com/foundations/the-j-paul-getty-trust-951790021</t>
        </is>
      </c>
    </row>
    <row r="159">
      <c r="A159">
        <f>IF($E159=$E158,$A158+1,1)</f>
        <v/>
      </c>
      <c r="B159" t="inlineStr">
        <is>
          <t>THE ANNENBERG FOUNDATION</t>
        </is>
      </c>
      <c r="C159" t="inlineStr">
        <is>
          <t>23-6257083</t>
        </is>
      </c>
      <c r="D159" t="inlineStr">
        <is>
          <t>California</t>
        </is>
      </c>
      <c r="E159" t="inlineStr">
        <is>
          <t>CA</t>
        </is>
      </c>
      <c r="F159" t="n">
        <v>2024</v>
      </c>
      <c r="G159" t="n">
        <v>1</v>
      </c>
      <c r="H159" s="13" t="n">
        <v>53343335</v>
      </c>
      <c r="I159" s="12" t="n">
        <v>543</v>
      </c>
      <c r="J159" s="13" t="n">
        <v>25000</v>
      </c>
      <c r="K159" s="13">
        <f>IFERROR($H159/$I159,"")</f>
        <v/>
      </c>
      <c r="L159" s="13" t="n">
        <v>11603575</v>
      </c>
      <c r="M159" t="inlineStr">
        <is>
          <t>VA, NY, PA</t>
        </is>
      </c>
      <c r="N159" t="inlineStr">
        <is>
          <t>No</t>
        </is>
      </c>
      <c r="O159" t="inlineStr">
        <is>
          <t>Not stated</t>
        </is>
      </c>
      <c r="Q159" s="9" t="inlineStr">
        <is>
          <t>https://grantcue.com/foundations/the-annenberg-foundation-236257083</t>
        </is>
      </c>
    </row>
    <row r="160">
      <c r="A160">
        <f>IF($E160=$E159,$A159+1,1)</f>
        <v/>
      </c>
      <c r="B160" t="inlineStr">
        <is>
          <t>STUPSKI FOUNDATION</t>
        </is>
      </c>
      <c r="C160" t="inlineStr">
        <is>
          <t>68-0397103</t>
        </is>
      </c>
      <c r="D160" t="inlineStr">
        <is>
          <t>California</t>
        </is>
      </c>
      <c r="E160" t="inlineStr">
        <is>
          <t>CA</t>
        </is>
      </c>
      <c r="F160" t="n">
        <v>2024</v>
      </c>
      <c r="G160" t="n">
        <v>1</v>
      </c>
      <c r="H160" s="13" t="n">
        <v>51521350</v>
      </c>
      <c r="I160" s="12" t="n">
        <v>205</v>
      </c>
      <c r="J160" s="13" t="n">
        <v>150000</v>
      </c>
      <c r="K160" s="13">
        <f>IFERROR($H160/$I160,"")</f>
        <v/>
      </c>
      <c r="L160" s="13" t="n">
        <v>2500000</v>
      </c>
      <c r="M160" t="inlineStr">
        <is>
          <t>HI, DC, CO</t>
        </is>
      </c>
      <c r="N160" t="inlineStr">
        <is>
          <t>No</t>
        </is>
      </c>
      <c r="O160" t="inlineStr">
        <is>
          <t>Not stated</t>
        </is>
      </c>
      <c r="Q160" s="9" t="inlineStr">
        <is>
          <t>https://grantcue.com/foundations/stupski-foundation-680397103</t>
        </is>
      </c>
    </row>
    <row r="161">
      <c r="A161">
        <f>IF($E161=$E160,$A160+1,1)</f>
        <v/>
      </c>
      <c r="B161" t="inlineStr">
        <is>
          <t>GARY AND MARY WEST CHARITABLE TRUST</t>
        </is>
      </c>
      <c r="C161" t="inlineStr">
        <is>
          <t>87-3374164</t>
        </is>
      </c>
      <c r="D161" t="inlineStr">
        <is>
          <t>California</t>
        </is>
      </c>
      <c r="E161" t="inlineStr">
        <is>
          <t>CA</t>
        </is>
      </c>
      <c r="F161" t="n">
        <v>2024</v>
      </c>
      <c r="G161" t="n">
        <v>1</v>
      </c>
      <c r="H161" s="13" t="n">
        <v>49510525</v>
      </c>
      <c r="I161" s="12" t="n">
        <v>23</v>
      </c>
      <c r="J161" s="13" t="n">
        <v>36400</v>
      </c>
      <c r="K161" s="13">
        <f>IFERROR($H161/$I161,"")</f>
        <v/>
      </c>
      <c r="L161" s="13" t="n">
        <v>36000000</v>
      </c>
      <c r="M161" t="inlineStr">
        <is>
          <t>DC, NE, MN</t>
        </is>
      </c>
      <c r="N161" t="inlineStr">
        <is>
          <t>No</t>
        </is>
      </c>
      <c r="O161" t="inlineStr">
        <is>
          <t>Not stated</t>
        </is>
      </c>
      <c r="Q161" s="9" t="inlineStr">
        <is>
          <t>https://grantcue.com/foundations/gary-and-mary-west-charitable-trust-873374164</t>
        </is>
      </c>
    </row>
    <row r="162">
      <c r="A162">
        <f>IF($E162=$E161,$A161+1,1)</f>
        <v/>
      </c>
      <c r="B162" t="inlineStr">
        <is>
          <t>THE CALIFORNIA WELLNESS FOUNDATION</t>
        </is>
      </c>
      <c r="C162" t="inlineStr">
        <is>
          <t>95-4292101</t>
        </is>
      </c>
      <c r="D162" t="inlineStr">
        <is>
          <t>California</t>
        </is>
      </c>
      <c r="E162" t="inlineStr">
        <is>
          <t>CA</t>
        </is>
      </c>
      <c r="F162" t="n">
        <v>2024</v>
      </c>
      <c r="G162" t="n">
        <v>1</v>
      </c>
      <c r="H162" s="13" t="n">
        <v>48752827</v>
      </c>
      <c r="I162" s="12" t="n">
        <v>681</v>
      </c>
      <c r="J162" s="13" t="n">
        <v>7500</v>
      </c>
      <c r="K162" s="13">
        <f>IFERROR($H162/$I162,"")</f>
        <v/>
      </c>
      <c r="L162" s="13" t="n">
        <v>1000000</v>
      </c>
      <c r="M162" t="inlineStr">
        <is>
          <t>DC, NY, MA</t>
        </is>
      </c>
      <c r="N162" t="inlineStr">
        <is>
          <t>Yes</t>
        </is>
      </c>
      <c r="O162" t="inlineStr">
        <is>
          <t>Not stated</t>
        </is>
      </c>
      <c r="P162" s="9" t="inlineStr">
        <is>
          <t>https://www.calwellness.org/</t>
        </is>
      </c>
      <c r="Q162" s="9" t="inlineStr">
        <is>
          <t>https://grantcue.com/foundations/the-california-wellness-foundation-954292101</t>
        </is>
      </c>
    </row>
    <row r="163">
      <c r="A163">
        <f>IF($E163=$E162,$A162+1,1)</f>
        <v/>
      </c>
      <c r="B163" t="inlineStr">
        <is>
          <t>WINDSONG TRUST</t>
        </is>
      </c>
      <c r="C163" t="inlineStr">
        <is>
          <t>56-2461733</t>
        </is>
      </c>
      <c r="D163" t="inlineStr">
        <is>
          <t>California</t>
        </is>
      </c>
      <c r="E163" t="inlineStr">
        <is>
          <t>CA</t>
        </is>
      </c>
      <c r="F163" t="n">
        <v>2024</v>
      </c>
      <c r="G163" t="n">
        <v>2</v>
      </c>
      <c r="H163" s="13" t="n">
        <v>47166383</v>
      </c>
      <c r="I163" s="12" t="n">
        <v>158</v>
      </c>
      <c r="J163" s="13" t="n">
        <v>200000</v>
      </c>
      <c r="K163" s="13">
        <f>IFERROR($H163/$I163,"")</f>
        <v/>
      </c>
      <c r="L163" s="13" t="n">
        <v>1500000</v>
      </c>
      <c r="M163" t="inlineStr">
        <is>
          <t>NV, NY, OK</t>
        </is>
      </c>
      <c r="N163" t="inlineStr">
        <is>
          <t>No</t>
        </is>
      </c>
      <c r="O163" t="inlineStr">
        <is>
          <t>Not stated</t>
        </is>
      </c>
      <c r="Q163" s="9" t="inlineStr">
        <is>
          <t>https://grantcue.com/foundations/windsong-trust-562461733</t>
        </is>
      </c>
    </row>
    <row r="164">
      <c r="A164">
        <f>IF($E164=$E163,$A163+1,1)</f>
        <v/>
      </c>
      <c r="B164" t="inlineStr">
        <is>
          <t>THE MARISLA FOUNDATION</t>
        </is>
      </c>
      <c r="C164" t="inlineStr">
        <is>
          <t>33-0200133</t>
        </is>
      </c>
      <c r="D164" t="inlineStr">
        <is>
          <t>California</t>
        </is>
      </c>
      <c r="E164" t="inlineStr">
        <is>
          <t>CA</t>
        </is>
      </c>
      <c r="F164" t="n">
        <v>2024</v>
      </c>
      <c r="G164" t="n">
        <v>1</v>
      </c>
      <c r="H164" s="13" t="n">
        <v>46678700</v>
      </c>
      <c r="I164" s="12" t="n">
        <v>194</v>
      </c>
      <c r="J164" s="13" t="n">
        <v>75000</v>
      </c>
      <c r="K164" s="13">
        <f>IFERROR($H164/$I164,"")</f>
        <v/>
      </c>
      <c r="L164" s="13" t="n">
        <v>9890000</v>
      </c>
      <c r="M164" t="inlineStr">
        <is>
          <t>DC, NY, CO</t>
        </is>
      </c>
      <c r="N164" t="inlineStr">
        <is>
          <t>Yes</t>
        </is>
      </c>
      <c r="O164" t="inlineStr">
        <is>
          <t>Yes</t>
        </is>
      </c>
      <c r="P164" s="9" t="inlineStr">
        <is>
          <t>https://www.fsrequests.com/MARISLA</t>
        </is>
      </c>
      <c r="Q164" s="9" t="inlineStr">
        <is>
          <t>https://grantcue.com/foundations/the-marisla-foundation-330200133</t>
        </is>
      </c>
    </row>
    <row r="165">
      <c r="A165">
        <f>IF($E165=$E164,$A164+1,1)</f>
        <v/>
      </c>
      <c r="B165" t="inlineStr">
        <is>
          <t>THE HELEN DILLER FOUNDATION</t>
        </is>
      </c>
      <c r="C165" t="inlineStr">
        <is>
          <t>81-3945624</t>
        </is>
      </c>
      <c r="D165" t="inlineStr">
        <is>
          <t>California</t>
        </is>
      </c>
      <c r="E165" t="inlineStr">
        <is>
          <t>CA</t>
        </is>
      </c>
      <c r="F165" t="n">
        <v>2024</v>
      </c>
      <c r="G165" t="n">
        <v>1</v>
      </c>
      <c r="H165" s="13" t="n">
        <v>44769050</v>
      </c>
      <c r="I165" s="12" t="n">
        <v>7</v>
      </c>
      <c r="J165" s="13" t="n">
        <v>5000000</v>
      </c>
      <c r="K165" s="13">
        <f>IFERROR($H165/$I165,"")</f>
        <v/>
      </c>
      <c r="L165" s="13" t="n">
        <v>25000000</v>
      </c>
      <c r="M165" t="inlineStr">
        <is>
          <t>NY</t>
        </is>
      </c>
      <c r="N165" t="inlineStr">
        <is>
          <t>No</t>
        </is>
      </c>
      <c r="O165" t="inlineStr">
        <is>
          <t>Not stated</t>
        </is>
      </c>
      <c r="Q165" s="9" t="inlineStr">
        <is>
          <t>https://grantcue.com/foundations/the-helen-diller-foundation-813945624</t>
        </is>
      </c>
    </row>
    <row r="166">
      <c r="A166">
        <f>IF($E166=$E165,$A165+1,1)</f>
        <v/>
      </c>
      <c r="B166" t="inlineStr">
        <is>
          <t>PERENCHIO FOUNDATION</t>
        </is>
      </c>
      <c r="C166" t="inlineStr">
        <is>
          <t>45-0607892</t>
        </is>
      </c>
      <c r="D166" t="inlineStr">
        <is>
          <t>California</t>
        </is>
      </c>
      <c r="E166" t="inlineStr">
        <is>
          <t>CA</t>
        </is>
      </c>
      <c r="F166" t="n">
        <v>2024</v>
      </c>
      <c r="G166" t="n">
        <v>1</v>
      </c>
      <c r="H166" s="13" t="n">
        <v>43513000</v>
      </c>
      <c r="I166" s="12" t="n">
        <v>121</v>
      </c>
      <c r="J166" s="13" t="n">
        <v>191000</v>
      </c>
      <c r="K166" s="13">
        <f>IFERROR($H166/$I166,"")</f>
        <v/>
      </c>
      <c r="L166" s="13" t="n">
        <v>5000000</v>
      </c>
      <c r="M166" t="inlineStr">
        <is>
          <t>NY, CO, VA</t>
        </is>
      </c>
      <c r="N166" t="inlineStr">
        <is>
          <t>No</t>
        </is>
      </c>
      <c r="O166" t="inlineStr">
        <is>
          <t>Not stated</t>
        </is>
      </c>
      <c r="Q166" s="9" t="inlineStr">
        <is>
          <t>https://grantcue.com/foundations/perenchio-foundation-450607892</t>
        </is>
      </c>
    </row>
    <row r="167">
      <c r="A167">
        <f>IF($E167=$E166,$A166+1,1)</f>
        <v/>
      </c>
      <c r="B167" t="inlineStr">
        <is>
          <t>APHORISM FOUNDATION</t>
        </is>
      </c>
      <c r="C167" t="inlineStr">
        <is>
          <t>46-4347021</t>
        </is>
      </c>
      <c r="D167" t="inlineStr">
        <is>
          <t>California</t>
        </is>
      </c>
      <c r="E167" t="inlineStr">
        <is>
          <t>CA</t>
        </is>
      </c>
      <c r="F167" t="n">
        <v>2024</v>
      </c>
      <c r="G167" t="n">
        <v>1</v>
      </c>
      <c r="H167" s="13" t="n">
        <v>43449493</v>
      </c>
      <c r="I167" s="12" t="n">
        <v>27</v>
      </c>
      <c r="J167" s="13" t="n">
        <v>1000000</v>
      </c>
      <c r="K167" s="13">
        <f>IFERROR($H167/$I167,"")</f>
        <v/>
      </c>
      <c r="L167" s="13" t="n">
        <v>10005300</v>
      </c>
      <c r="M167" t="inlineStr">
        <is>
          <t>MA, NY, DC</t>
        </is>
      </c>
      <c r="N167" t="inlineStr">
        <is>
          <t>No</t>
        </is>
      </c>
      <c r="O167" t="inlineStr">
        <is>
          <t>Not stated</t>
        </is>
      </c>
      <c r="Q167" s="9" t="inlineStr">
        <is>
          <t>https://grantcue.com/foundations/aphorism-foundation-c-o-realize-cpa-llp-464347021</t>
        </is>
      </c>
    </row>
    <row r="168">
      <c r="A168">
        <f>IF($E168=$E167,$A167+1,1)</f>
        <v/>
      </c>
      <c r="B168" t="inlineStr">
        <is>
          <t>Adobe Foundation</t>
        </is>
      </c>
      <c r="C168" t="inlineStr">
        <is>
          <t>26-0233808</t>
        </is>
      </c>
      <c r="D168" t="inlineStr">
        <is>
          <t>California</t>
        </is>
      </c>
      <c r="E168" t="inlineStr">
        <is>
          <t>CA</t>
        </is>
      </c>
      <c r="F168" t="n">
        <v>2024</v>
      </c>
      <c r="G168" t="n">
        <v>2</v>
      </c>
      <c r="H168" s="13" t="n">
        <v>42434100</v>
      </c>
      <c r="I168" s="12" t="n">
        <v>71</v>
      </c>
      <c r="J168" s="13" t="n">
        <v>500000</v>
      </c>
      <c r="K168" s="13">
        <f>IFERROR($H168/$I168,"")</f>
        <v/>
      </c>
      <c r="L168" s="13" t="n">
        <v>2112220</v>
      </c>
      <c r="M168" t="inlineStr">
        <is>
          <t>NY, LONDON, DC</t>
        </is>
      </c>
      <c r="N168" t="inlineStr">
        <is>
          <t>No</t>
        </is>
      </c>
      <c r="O168" t="inlineStr">
        <is>
          <t>Not stated</t>
        </is>
      </c>
      <c r="Q168" s="9" t="inlineStr">
        <is>
          <t>https://grantcue.com/foundations/adobe-foundation-260233808</t>
        </is>
      </c>
    </row>
    <row r="169">
      <c r="A169">
        <f>IF($E169=$E168,$A168+1,1)</f>
        <v/>
      </c>
      <c r="B169" t="inlineStr">
        <is>
          <t>DR MIRIAM &amp; SHELDON G ADELSON MEDICAL RESEARCH FOUNDATION</t>
        </is>
      </c>
      <c r="C169" t="inlineStr">
        <is>
          <t>04-7023433</t>
        </is>
      </c>
      <c r="D169" t="inlineStr">
        <is>
          <t>California</t>
        </is>
      </c>
      <c r="E169" t="inlineStr">
        <is>
          <t>CA</t>
        </is>
      </c>
      <c r="F169" t="n">
        <v>2024</v>
      </c>
      <c r="G169" t="n">
        <v>1</v>
      </c>
      <c r="H169" s="13" t="n">
        <v>40804682</v>
      </c>
      <c r="I169" s="12" t="n">
        <v>38</v>
      </c>
      <c r="J169" s="13" t="n">
        <v>674036</v>
      </c>
      <c r="K169" s="13">
        <f>IFERROR($H169/$I169,"")</f>
        <v/>
      </c>
      <c r="L169" s="13" t="n">
        <v>4982102</v>
      </c>
      <c r="M169" t="inlineStr">
        <is>
          <t>MA, TX, MD</t>
        </is>
      </c>
      <c r="N169" t="inlineStr">
        <is>
          <t>No</t>
        </is>
      </c>
      <c r="O169" t="inlineStr">
        <is>
          <t>Not stated</t>
        </is>
      </c>
      <c r="Q169" s="9" t="inlineStr">
        <is>
          <t>https://grantcue.com/foundations/dr-miriam-and-sheldon-g-adelson-medical-research-foundation-047023433</t>
        </is>
      </c>
    </row>
    <row r="170">
      <c r="A170">
        <f>IF($E170=$E169,$A169+1,1)</f>
        <v/>
      </c>
      <c r="B170" t="inlineStr">
        <is>
          <t>DAUTEN FAMILY FOUNDATION</t>
        </is>
      </c>
      <c r="C170" t="inlineStr">
        <is>
          <t>46-5053786</t>
        </is>
      </c>
      <c r="D170" t="inlineStr">
        <is>
          <t>California</t>
        </is>
      </c>
      <c r="E170" t="inlineStr">
        <is>
          <t>CA</t>
        </is>
      </c>
      <c r="F170" t="n">
        <v>2025</v>
      </c>
      <c r="G170" t="n">
        <v>2</v>
      </c>
      <c r="H170" s="13" t="n">
        <v>40690576</v>
      </c>
      <c r="I170" s="12" t="n">
        <v>19</v>
      </c>
      <c r="J170" s="13" t="n">
        <v>395000</v>
      </c>
      <c r="K170" s="13">
        <f>IFERROR($H170/$I170,"")</f>
        <v/>
      </c>
      <c r="L170" s="13" t="n">
        <v>19825372</v>
      </c>
      <c r="M170" t="inlineStr">
        <is>
          <t>IL, NY, MA</t>
        </is>
      </c>
      <c r="N170" t="inlineStr">
        <is>
          <t>Yes</t>
        </is>
      </c>
      <c r="O170" t="inlineStr">
        <is>
          <t>Not stated</t>
        </is>
      </c>
      <c r="Q170" s="9" t="inlineStr">
        <is>
          <t>https://grantcue.com/foundations/dauten-family-foundation-c-o-kent-p-dauten-465053786</t>
        </is>
      </c>
    </row>
    <row r="171">
      <c r="A171">
        <f>IF($E171=$E170,$A170+1,1)</f>
        <v/>
      </c>
      <c r="B171" t="inlineStr">
        <is>
          <t>MICHELSON MEDICAL RESEARCH FOUNDATION INC</t>
        </is>
      </c>
      <c r="C171" t="inlineStr">
        <is>
          <t>95-4551615</t>
        </is>
      </c>
      <c r="D171" t="inlineStr">
        <is>
          <t>California</t>
        </is>
      </c>
      <c r="E171" t="inlineStr">
        <is>
          <t>CA</t>
        </is>
      </c>
      <c r="F171" t="n">
        <v>2024</v>
      </c>
      <c r="G171" t="n">
        <v>1</v>
      </c>
      <c r="H171" s="13" t="n">
        <v>40310700</v>
      </c>
      <c r="I171" s="12" t="n">
        <v>8</v>
      </c>
      <c r="J171" s="13" t="n">
        <v>1850000</v>
      </c>
      <c r="K171" s="13">
        <f>IFERROR($H171/$I171,"")</f>
        <v/>
      </c>
      <c r="L171" s="13" t="n">
        <v>20000000</v>
      </c>
      <c r="N171" t="inlineStr">
        <is>
          <t>No</t>
        </is>
      </c>
      <c r="O171" t="inlineStr">
        <is>
          <t>Not stated</t>
        </is>
      </c>
      <c r="Q171" s="9" t="inlineStr">
        <is>
          <t>https://grantcue.com/foundations/michelson-medical-research-foundation-inc-954551615</t>
        </is>
      </c>
    </row>
    <row r="172">
      <c r="A172">
        <f>IF($E172=$E171,$A171+1,1)</f>
        <v/>
      </c>
      <c r="B172" t="inlineStr">
        <is>
          <t>CENTENE FOUNDATION</t>
        </is>
      </c>
      <c r="C172" t="inlineStr">
        <is>
          <t>20-1298192</t>
        </is>
      </c>
      <c r="D172" t="inlineStr">
        <is>
          <t>California</t>
        </is>
      </c>
      <c r="E172" t="inlineStr">
        <is>
          <t>CA</t>
        </is>
      </c>
      <c r="F172" t="n">
        <v>2024</v>
      </c>
      <c r="G172" t="n">
        <v>1</v>
      </c>
      <c r="H172" s="13" t="n">
        <v>39445230</v>
      </c>
      <c r="I172" s="12" t="n">
        <v>155</v>
      </c>
      <c r="J172" s="13" t="n">
        <v>25000</v>
      </c>
      <c r="K172" s="13">
        <f>IFERROR($H172/$I172,"")</f>
        <v/>
      </c>
      <c r="L172" s="13" t="n">
        <v>2912778</v>
      </c>
      <c r="M172" t="inlineStr">
        <is>
          <t>MO, IL, GA</t>
        </is>
      </c>
      <c r="N172" t="inlineStr">
        <is>
          <t>No</t>
        </is>
      </c>
      <c r="O172" t="inlineStr">
        <is>
          <t>Not stated</t>
        </is>
      </c>
      <c r="Q172" s="9" t="inlineStr">
        <is>
          <t>https://grantcue.com/foundations/centene-foundation-201298192</t>
        </is>
      </c>
    </row>
    <row r="173">
      <c r="A173">
        <f>IF($E173=$E172,$A172+1,1)</f>
        <v/>
      </c>
      <c r="B173" t="inlineStr">
        <is>
          <t>John H and Regina K Scully Foundation</t>
        </is>
      </c>
      <c r="C173" t="inlineStr">
        <is>
          <t>46-2014396</t>
        </is>
      </c>
      <c r="D173" t="inlineStr">
        <is>
          <t>California</t>
        </is>
      </c>
      <c r="E173" t="inlineStr">
        <is>
          <t>CA</t>
        </is>
      </c>
      <c r="F173" t="n">
        <v>2024</v>
      </c>
      <c r="G173" t="n">
        <v>1</v>
      </c>
      <c r="H173" s="13" t="n">
        <v>38033267</v>
      </c>
      <c r="I173" s="12" t="n">
        <v>29</v>
      </c>
      <c r="J173" s="13" t="n">
        <v>100000</v>
      </c>
      <c r="K173" s="13">
        <f>IFERROR($H173/$I173,"")</f>
        <v/>
      </c>
      <c r="L173" s="13" t="n">
        <v>25000000</v>
      </c>
      <c r="M173" t="inlineStr">
        <is>
          <t>NY, FL, DC</t>
        </is>
      </c>
      <c r="N173" t="inlineStr">
        <is>
          <t>No</t>
        </is>
      </c>
      <c r="O173" t="inlineStr">
        <is>
          <t>Not stated</t>
        </is>
      </c>
      <c r="Q173" s="9" t="inlineStr">
        <is>
          <t>https://grantcue.com/foundations/john-h-and-regina-k-scully-foundation-462014396</t>
        </is>
      </c>
    </row>
    <row r="174">
      <c r="A174">
        <f>IF($E174=$E173,$A173+1,1)</f>
        <v/>
      </c>
      <c r="B174" t="inlineStr">
        <is>
          <t>Xie Foundation</t>
        </is>
      </c>
      <c r="C174" t="inlineStr">
        <is>
          <t>27-1208110</t>
        </is>
      </c>
      <c r="D174" t="inlineStr">
        <is>
          <t>California</t>
        </is>
      </c>
      <c r="E174" t="inlineStr">
        <is>
          <t>CA</t>
        </is>
      </c>
      <c r="F174" t="n">
        <v>2024</v>
      </c>
      <c r="G174" t="n">
        <v>1</v>
      </c>
      <c r="H174" s="13" t="n">
        <v>37912285</v>
      </c>
      <c r="I174" s="12" t="n">
        <v>13</v>
      </c>
      <c r="J174" s="13" t="n">
        <v>200000</v>
      </c>
      <c r="K174" s="13">
        <f>IFERROR($H174/$I174,"")</f>
        <v/>
      </c>
      <c r="L174" s="13" t="n">
        <v>19782860</v>
      </c>
      <c r="M174" t="inlineStr">
        <is>
          <t>MA, OK, GA</t>
        </is>
      </c>
      <c r="N174" t="inlineStr">
        <is>
          <t>No</t>
        </is>
      </c>
      <c r="O174" t="inlineStr">
        <is>
          <t>Not stated</t>
        </is>
      </c>
      <c r="Q174" s="9" t="inlineStr">
        <is>
          <t>https://grantcue.com/foundations/xie-foundation-271208110</t>
        </is>
      </c>
    </row>
    <row r="175">
      <c r="A175">
        <f>IF($E175=$E174,$A174+1,1)</f>
        <v/>
      </c>
      <c r="B175" t="inlineStr">
        <is>
          <t>CHUCK LORRE FAMILY FOUNDATION</t>
        </is>
      </c>
      <c r="C175" t="inlineStr">
        <is>
          <t>95-4769888</t>
        </is>
      </c>
      <c r="D175" t="inlineStr">
        <is>
          <t>California</t>
        </is>
      </c>
      <c r="E175" t="inlineStr">
        <is>
          <t>CA</t>
        </is>
      </c>
      <c r="F175" t="n">
        <v>2023</v>
      </c>
      <c r="G175" t="n">
        <v>1</v>
      </c>
      <c r="H175" s="13" t="n">
        <v>37463399</v>
      </c>
      <c r="I175" s="12" t="n">
        <v>68</v>
      </c>
      <c r="J175" s="13" t="n">
        <v>25000</v>
      </c>
      <c r="K175" s="13">
        <f>IFERROR($H175/$I175,"")</f>
        <v/>
      </c>
      <c r="L175" s="13" t="n">
        <v>11597200</v>
      </c>
      <c r="M175" t="inlineStr">
        <is>
          <t>NY, WA, TX</t>
        </is>
      </c>
      <c r="N175" t="inlineStr">
        <is>
          <t>No</t>
        </is>
      </c>
      <c r="O175" t="inlineStr">
        <is>
          <t>Not stated</t>
        </is>
      </c>
      <c r="Q175" s="9" t="inlineStr">
        <is>
          <t>https://grantcue.com/foundations/chuck-lorre-family-foundation-954769888</t>
        </is>
      </c>
    </row>
    <row r="176">
      <c r="A176">
        <f>IF($E176=$E175,$A175+1,1)</f>
        <v/>
      </c>
      <c r="B176" t="inlineStr">
        <is>
          <t>Sea Change Foundation</t>
        </is>
      </c>
      <c r="C176" t="inlineStr">
        <is>
          <t>20-4952986</t>
        </is>
      </c>
      <c r="D176" t="inlineStr">
        <is>
          <t>California</t>
        </is>
      </c>
      <c r="E176" t="inlineStr">
        <is>
          <t>CA</t>
        </is>
      </c>
      <c r="F176" t="n">
        <v>2024</v>
      </c>
      <c r="G176" t="n">
        <v>1</v>
      </c>
      <c r="H176" s="13" t="n">
        <v>37350000</v>
      </c>
      <c r="I176" s="12" t="n">
        <v>9</v>
      </c>
      <c r="J176" s="13" t="n">
        <v>3000000</v>
      </c>
      <c r="K176" s="13">
        <f>IFERROR($H176/$I176,"")</f>
        <v/>
      </c>
      <c r="L176" s="13" t="n">
        <v>20100000</v>
      </c>
      <c r="M176" t="inlineStr">
        <is>
          <t>NY, DC, NM</t>
        </is>
      </c>
      <c r="N176" t="inlineStr">
        <is>
          <t>No</t>
        </is>
      </c>
      <c r="O176" t="inlineStr">
        <is>
          <t>Not stated</t>
        </is>
      </c>
      <c r="Q176" s="9" t="inlineStr">
        <is>
          <t>https://grantcue.com/foundations/sea-change-foundation-204952986</t>
        </is>
      </c>
    </row>
    <row r="177">
      <c r="A177">
        <f>IF($E177=$E176,$A176+1,1)</f>
        <v/>
      </c>
      <c r="B177" t="inlineStr">
        <is>
          <t>KORET FOUNDATION</t>
        </is>
      </c>
      <c r="C177" t="inlineStr">
        <is>
          <t>94-1624987</t>
        </is>
      </c>
      <c r="D177" t="inlineStr">
        <is>
          <t>California</t>
        </is>
      </c>
      <c r="E177" t="inlineStr">
        <is>
          <t>CA</t>
        </is>
      </c>
      <c r="F177" t="n">
        <v>2024</v>
      </c>
      <c r="G177" t="n">
        <v>1</v>
      </c>
      <c r="H177" s="13" t="n">
        <v>36360445</v>
      </c>
      <c r="I177" s="12" t="n">
        <v>293</v>
      </c>
      <c r="J177" s="13" t="n">
        <v>25000</v>
      </c>
      <c r="K177" s="13">
        <f>IFERROR($H177/$I177,"")</f>
        <v/>
      </c>
      <c r="L177" s="13" t="n">
        <v>2000000</v>
      </c>
      <c r="M177" t="inlineStr">
        <is>
          <t>NY, DC, MA</t>
        </is>
      </c>
      <c r="N177" t="inlineStr">
        <is>
          <t>Yes</t>
        </is>
      </c>
      <c r="O177" t="inlineStr">
        <is>
          <t>Yes</t>
        </is>
      </c>
      <c r="P177" s="9" t="inlineStr">
        <is>
          <t>https://www.koret.org/</t>
        </is>
      </c>
      <c r="Q177" s="9" t="inlineStr">
        <is>
          <t>https://grantcue.com/foundations/koret-foundation-941624987</t>
        </is>
      </c>
    </row>
    <row r="178">
      <c r="A178">
        <f>IF($E178=$E177,$A177+1,1)</f>
        <v/>
      </c>
      <c r="B178" t="inlineStr">
        <is>
          <t>ALFRED E MANN CHARITIES INC</t>
        </is>
      </c>
      <c r="C178" t="inlineStr">
        <is>
          <t>46-3543296</t>
        </is>
      </c>
      <c r="D178" t="inlineStr">
        <is>
          <t>California</t>
        </is>
      </c>
      <c r="E178" t="inlineStr">
        <is>
          <t>CA</t>
        </is>
      </c>
      <c r="F178" t="n">
        <v>2024</v>
      </c>
      <c r="G178" t="n">
        <v>2</v>
      </c>
      <c r="H178" s="13" t="n">
        <v>36287457</v>
      </c>
      <c r="I178" s="12" t="n">
        <v>222</v>
      </c>
      <c r="J178" s="13" t="n">
        <v>12250</v>
      </c>
      <c r="K178" s="13">
        <f>IFERROR($H178/$I178,"")</f>
        <v/>
      </c>
      <c r="L178" s="13" t="n">
        <v>5000000</v>
      </c>
      <c r="M178" t="inlineStr">
        <is>
          <t>NY, CT, FL</t>
        </is>
      </c>
      <c r="N178" t="inlineStr">
        <is>
          <t>No</t>
        </is>
      </c>
      <c r="O178" t="inlineStr">
        <is>
          <t>Not stated</t>
        </is>
      </c>
      <c r="Q178" s="9" t="inlineStr">
        <is>
          <t>https://grantcue.com/foundations/alfred-e-mann-charities-inc-463543296</t>
        </is>
      </c>
    </row>
    <row r="179">
      <c r="A179">
        <f>IF($E179=$E178,$A178+1,1)</f>
        <v/>
      </c>
      <c r="B179" t="inlineStr">
        <is>
          <t>OBERNDORF FAMILY FOUNDATION</t>
        </is>
      </c>
      <c r="C179" t="inlineStr">
        <is>
          <t>68-0299542</t>
        </is>
      </c>
      <c r="D179" t="inlineStr">
        <is>
          <t>California</t>
        </is>
      </c>
      <c r="E179" t="inlineStr">
        <is>
          <t>CA</t>
        </is>
      </c>
      <c r="F179" t="n">
        <v>2025</v>
      </c>
      <c r="G179" t="n">
        <v>2</v>
      </c>
      <c r="H179" s="13" t="n">
        <v>35956500</v>
      </c>
      <c r="I179" s="12" t="n">
        <v>112</v>
      </c>
      <c r="J179" s="13" t="n">
        <v>25000</v>
      </c>
      <c r="K179" s="13">
        <f>IFERROR($H179/$I179,"")</f>
        <v/>
      </c>
      <c r="L179" s="13" t="n">
        <v>7508000</v>
      </c>
      <c r="M179" t="inlineStr">
        <is>
          <t>TX, OH, CT</t>
        </is>
      </c>
      <c r="N179" t="inlineStr">
        <is>
          <t>No</t>
        </is>
      </c>
      <c r="O179" t="inlineStr">
        <is>
          <t>Not stated</t>
        </is>
      </c>
      <c r="Q179" s="9" t="inlineStr">
        <is>
          <t>https://grantcue.com/foundations/oberndorf-family-foundation-680299542</t>
        </is>
      </c>
    </row>
    <row r="180">
      <c r="A180">
        <f>IF($E180=$E179,$A179+1,1)</f>
        <v/>
      </c>
      <c r="B180" t="inlineStr">
        <is>
          <t>SALESFORCE FOUNDATION</t>
        </is>
      </c>
      <c r="C180" t="inlineStr">
        <is>
          <t>94-3347800</t>
        </is>
      </c>
      <c r="D180" t="inlineStr">
        <is>
          <t>California</t>
        </is>
      </c>
      <c r="E180" t="inlineStr">
        <is>
          <t>CA</t>
        </is>
      </c>
      <c r="F180" t="n">
        <v>2024</v>
      </c>
      <c r="G180" t="n">
        <v>1</v>
      </c>
      <c r="H180" s="13" t="n">
        <v>35938600</v>
      </c>
      <c r="I180" s="12" t="n">
        <v>22</v>
      </c>
      <c r="J180" s="13" t="n">
        <v>1000000</v>
      </c>
      <c r="K180" s="13">
        <f>IFERROR($H180/$I180,"")</f>
        <v/>
      </c>
      <c r="L180" s="13" t="n">
        <v>7338600</v>
      </c>
      <c r="M180" t="inlineStr">
        <is>
          <t>NY, WA, DC</t>
        </is>
      </c>
      <c r="N180" t="inlineStr">
        <is>
          <t>No</t>
        </is>
      </c>
      <c r="O180" t="inlineStr">
        <is>
          <t>Not stated</t>
        </is>
      </c>
      <c r="Q180" s="9" t="inlineStr">
        <is>
          <t>https://grantcue.com/foundations/salesforce-foundation-943347800</t>
        </is>
      </c>
    </row>
    <row r="181">
      <c r="A181">
        <f>IF($E181=$E180,$A180+1,1)</f>
        <v/>
      </c>
      <c r="B181" t="inlineStr">
        <is>
          <t>CHARLES AND HELEN SCHWAB FOUNDATION</t>
        </is>
      </c>
      <c r="C181" t="inlineStr">
        <is>
          <t>94-3374170</t>
        </is>
      </c>
      <c r="D181" t="inlineStr">
        <is>
          <t>California</t>
        </is>
      </c>
      <c r="E181" t="inlineStr">
        <is>
          <t>CA</t>
        </is>
      </c>
      <c r="F181" t="n">
        <v>2024</v>
      </c>
      <c r="G181" t="n">
        <v>1</v>
      </c>
      <c r="H181" s="13" t="n">
        <v>34755389</v>
      </c>
      <c r="I181" s="12" t="n">
        <v>96</v>
      </c>
      <c r="J181" s="13" t="n">
        <v>250000</v>
      </c>
      <c r="K181" s="13">
        <f>IFERROR($H181/$I181,"")</f>
        <v/>
      </c>
      <c r="L181" s="13" t="n">
        <v>3000000</v>
      </c>
      <c r="M181" t="inlineStr">
        <is>
          <t>NY, CO, IL</t>
        </is>
      </c>
      <c r="N181" t="inlineStr">
        <is>
          <t>No</t>
        </is>
      </c>
      <c r="O181" t="inlineStr">
        <is>
          <t>Not stated</t>
        </is>
      </c>
      <c r="Q181" s="9" t="inlineStr">
        <is>
          <t>https://grantcue.com/foundations/charles-and-helen-schwab-foundation-943374170</t>
        </is>
      </c>
    </row>
    <row r="182">
      <c r="A182">
        <f>IF($E182=$E181,$A181+1,1)</f>
        <v/>
      </c>
      <c r="B182" t="inlineStr">
        <is>
          <t>PRICE PHILANTHROPIES FOUNDATION</t>
        </is>
      </c>
      <c r="C182" t="inlineStr">
        <is>
          <t>46-5129465</t>
        </is>
      </c>
      <c r="D182" t="inlineStr">
        <is>
          <t>California</t>
        </is>
      </c>
      <c r="E182" t="inlineStr">
        <is>
          <t>CA</t>
        </is>
      </c>
      <c r="F182" t="n">
        <v>2024</v>
      </c>
      <c r="G182" t="n">
        <v>1</v>
      </c>
      <c r="H182" s="13" t="n">
        <v>33754775</v>
      </c>
      <c r="I182" s="12" t="n">
        <v>246</v>
      </c>
      <c r="J182" s="13" t="n">
        <v>22410</v>
      </c>
      <c r="K182" s="13">
        <f>IFERROR($H182/$I182,"")</f>
        <v/>
      </c>
      <c r="L182" s="13" t="n">
        <v>19142550</v>
      </c>
      <c r="M182" t="inlineStr">
        <is>
          <t>DC, NY, WA</t>
        </is>
      </c>
      <c r="N182" t="inlineStr">
        <is>
          <t>Yes</t>
        </is>
      </c>
      <c r="O182" t="inlineStr">
        <is>
          <t>Not stated</t>
        </is>
      </c>
      <c r="P182" s="9" t="inlineStr">
        <is>
          <t>https://www.pricephilanthropies.org/</t>
        </is>
      </c>
      <c r="Q182" s="9" t="inlineStr">
        <is>
          <t>https://grantcue.com/foundations/price-philanthropies-foundation-465129465</t>
        </is>
      </c>
    </row>
    <row r="183">
      <c r="A183">
        <f>IF($E183=$E182,$A182+1,1)</f>
        <v/>
      </c>
      <c r="B183" t="inlineStr">
        <is>
          <t>GITLAB FOUNDATION</t>
        </is>
      </c>
      <c r="C183" t="inlineStr">
        <is>
          <t>87-4241796</t>
        </is>
      </c>
      <c r="D183" t="inlineStr">
        <is>
          <t>California</t>
        </is>
      </c>
      <c r="E183" t="inlineStr">
        <is>
          <t>CA</t>
        </is>
      </c>
      <c r="F183" t="n">
        <v>2025</v>
      </c>
      <c r="G183" t="n">
        <v>2</v>
      </c>
      <c r="H183" s="13" t="n">
        <v>33577440</v>
      </c>
      <c r="I183" s="12" t="n">
        <v>151</v>
      </c>
      <c r="J183" s="13" t="n">
        <v>250000</v>
      </c>
      <c r="K183" s="13">
        <f>IFERROR($H183/$I183,"")</f>
        <v/>
      </c>
      <c r="L183" s="13" t="n">
        <v>900000</v>
      </c>
      <c r="M183" t="inlineStr">
        <is>
          <t>NY, DC, WA</t>
        </is>
      </c>
      <c r="N183" t="inlineStr">
        <is>
          <t>No</t>
        </is>
      </c>
      <c r="O183" t="inlineStr">
        <is>
          <t>Not stated</t>
        </is>
      </c>
      <c r="Q183" s="9" t="inlineStr">
        <is>
          <t>https://grantcue.com/foundations/gitlab-foundation-874241796</t>
        </is>
      </c>
    </row>
    <row r="184">
      <c r="A184">
        <f>IF($E184=$E183,$A183+1,1)</f>
        <v/>
      </c>
      <c r="B184" t="inlineStr">
        <is>
          <t>ARCUS FOUNDATION</t>
        </is>
      </c>
      <c r="C184" t="inlineStr">
        <is>
          <t>38-3332791</t>
        </is>
      </c>
      <c r="D184" t="inlineStr">
        <is>
          <t>California</t>
        </is>
      </c>
      <c r="E184" t="inlineStr">
        <is>
          <t>CA</t>
        </is>
      </c>
      <c r="F184" t="n">
        <v>2024</v>
      </c>
      <c r="G184" t="n">
        <v>1</v>
      </c>
      <c r="H184" s="13" t="n">
        <v>31280594</v>
      </c>
      <c r="I184" s="12" t="n">
        <v>365</v>
      </c>
      <c r="J184" s="13" t="n">
        <v>75000</v>
      </c>
      <c r="K184" s="13">
        <f>IFERROR($H184/$I184,"")</f>
        <v/>
      </c>
      <c r="L184" s="13" t="n">
        <v>1167876</v>
      </c>
      <c r="M184" t="inlineStr">
        <is>
          <t>DC, FL, MN</t>
        </is>
      </c>
      <c r="N184" t="inlineStr">
        <is>
          <t>Yes</t>
        </is>
      </c>
      <c r="O184" t="inlineStr">
        <is>
          <t>Yes</t>
        </is>
      </c>
      <c r="P184" s="9" t="inlineStr">
        <is>
          <t>https://www.arcusfoundation.org/</t>
        </is>
      </c>
      <c r="Q184" s="9" t="inlineStr">
        <is>
          <t>https://grantcue.com/foundations/arcus-foundation-383332791</t>
        </is>
      </c>
    </row>
    <row r="185">
      <c r="A185">
        <f>IF($E185=$E184,$A184+1,1)</f>
        <v/>
      </c>
      <c r="B185" t="inlineStr">
        <is>
          <t>THE RAY AND TYE NOORDA FOUNDATION</t>
        </is>
      </c>
      <c r="C185" t="inlineStr">
        <is>
          <t>87-0649164</t>
        </is>
      </c>
      <c r="D185" t="inlineStr">
        <is>
          <t>California</t>
        </is>
      </c>
      <c r="E185" t="inlineStr">
        <is>
          <t>CA</t>
        </is>
      </c>
      <c r="F185" t="n">
        <v>2024</v>
      </c>
      <c r="G185" t="n">
        <v>1</v>
      </c>
      <c r="H185" s="13" t="n">
        <v>29485001</v>
      </c>
      <c r="I185" s="12" t="n">
        <v>62</v>
      </c>
      <c r="J185" s="13" t="n">
        <v>325000.5</v>
      </c>
      <c r="K185" s="13">
        <f>IFERROR($H185/$I185,"")</f>
        <v/>
      </c>
      <c r="L185" s="13" t="n">
        <v>5000000</v>
      </c>
      <c r="M185" t="inlineStr">
        <is>
          <t>PA, NY, UT</t>
        </is>
      </c>
      <c r="N185" t="inlineStr">
        <is>
          <t>No</t>
        </is>
      </c>
      <c r="O185" t="inlineStr">
        <is>
          <t>Not stated</t>
        </is>
      </c>
      <c r="Q185" s="9" t="inlineStr">
        <is>
          <t>https://grantcue.com/foundations/the-ray-and-tye-noorda-foundation-870649164</t>
        </is>
      </c>
    </row>
    <row r="186">
      <c r="A186">
        <f>IF($E186=$E185,$A185+1,1)</f>
        <v/>
      </c>
      <c r="B186" t="inlineStr">
        <is>
          <t>JEFF AND MARIEKE ROTHSCHILD FOUNDATION</t>
        </is>
      </c>
      <c r="C186" t="inlineStr">
        <is>
          <t>83-4574297</t>
        </is>
      </c>
      <c r="D186" t="inlineStr">
        <is>
          <t>California</t>
        </is>
      </c>
      <c r="E186" t="inlineStr">
        <is>
          <t>CA</t>
        </is>
      </c>
      <c r="F186" t="n">
        <v>2024</v>
      </c>
      <c r="G186" t="n">
        <v>1</v>
      </c>
      <c r="H186" s="13" t="n">
        <v>29113000</v>
      </c>
      <c r="I186" s="12" t="n">
        <v>18</v>
      </c>
      <c r="J186" s="13" t="n">
        <v>1000000</v>
      </c>
      <c r="K186" s="13">
        <f>IFERROR($H186/$I186,"")</f>
        <v/>
      </c>
      <c r="L186" s="13" t="n">
        <v>5500000</v>
      </c>
      <c r="M186" t="inlineStr">
        <is>
          <t>ME, NY, TX</t>
        </is>
      </c>
      <c r="N186" t="inlineStr">
        <is>
          <t>No</t>
        </is>
      </c>
      <c r="O186" t="inlineStr">
        <is>
          <t>Not stated</t>
        </is>
      </c>
      <c r="Q186" s="9" t="inlineStr">
        <is>
          <t>https://grantcue.com/foundations/jeff-and-marieke-rothschild-foundation-834574297</t>
        </is>
      </c>
    </row>
    <row r="187">
      <c r="A187">
        <f>IF($E187=$E186,$A186+1,1)</f>
        <v/>
      </c>
      <c r="B187" t="inlineStr">
        <is>
          <t>Alumbra Innovations Foundation</t>
        </is>
      </c>
      <c r="C187" t="inlineStr">
        <is>
          <t>83-2841232</t>
        </is>
      </c>
      <c r="D187" t="inlineStr">
        <is>
          <t>California</t>
        </is>
      </c>
      <c r="E187" t="inlineStr">
        <is>
          <t>CA</t>
        </is>
      </c>
      <c r="F187" t="n">
        <v>2024</v>
      </c>
      <c r="G187" t="n">
        <v>1</v>
      </c>
      <c r="H187" s="13" t="n">
        <v>28462827</v>
      </c>
      <c r="I187" s="12" t="n">
        <v>137</v>
      </c>
      <c r="J187" s="13" t="n">
        <v>69787</v>
      </c>
      <c r="K187" s="13">
        <f>IFERROR($H187/$I187,"")</f>
        <v/>
      </c>
      <c r="L187" s="13" t="n">
        <v>5508501</v>
      </c>
      <c r="M187" t="inlineStr">
        <is>
          <t>BS, DC, MN</t>
        </is>
      </c>
      <c r="N187" t="inlineStr">
        <is>
          <t>No</t>
        </is>
      </c>
      <c r="O187" t="inlineStr">
        <is>
          <t>Not stated</t>
        </is>
      </c>
      <c r="Q187" s="9" t="inlineStr">
        <is>
          <t>https://grantcue.com/foundations/alumbra-innovations-foundation-832841232</t>
        </is>
      </c>
    </row>
    <row r="188">
      <c r="A188">
        <f>IF($E188=$E187,$A187+1,1)</f>
        <v/>
      </c>
      <c r="B188" t="inlineStr">
        <is>
          <t>UNIHEALTH FOUNDATION</t>
        </is>
      </c>
      <c r="C188" t="inlineStr">
        <is>
          <t>95-5004033</t>
        </is>
      </c>
      <c r="D188" t="inlineStr">
        <is>
          <t>California</t>
        </is>
      </c>
      <c r="E188" t="inlineStr">
        <is>
          <t>CA</t>
        </is>
      </c>
      <c r="F188" t="n">
        <v>2024</v>
      </c>
      <c r="G188" t="n">
        <v>2</v>
      </c>
      <c r="H188" s="13" t="n">
        <v>28030650</v>
      </c>
      <c r="I188" s="12" t="n">
        <v>213</v>
      </c>
      <c r="J188" s="13" t="n">
        <v>100000</v>
      </c>
      <c r="K188" s="13">
        <f>IFERROR($H188/$I188,"")</f>
        <v/>
      </c>
      <c r="L188" s="13" t="n">
        <v>701725</v>
      </c>
      <c r="M188" t="inlineStr">
        <is>
          <t>TN, NY, UT</t>
        </is>
      </c>
      <c r="N188" t="inlineStr">
        <is>
          <t>Yes</t>
        </is>
      </c>
      <c r="O188" t="inlineStr">
        <is>
          <t>Yes</t>
        </is>
      </c>
      <c r="P188" s="9" t="inlineStr">
        <is>
          <t>https://unihealthfoundation.org/</t>
        </is>
      </c>
      <c r="Q188" s="9" t="inlineStr">
        <is>
          <t>https://grantcue.com/foundations/unihealth-foundation-955004033</t>
        </is>
      </c>
    </row>
    <row r="189">
      <c r="A189">
        <f>IF($E189=$E188,$A188+1,1)</f>
        <v/>
      </c>
      <c r="B189" t="inlineStr">
        <is>
          <t>THE KEITH CAMPBELL FOUNDATION FOR THE ENVIRONMENT INC</t>
        </is>
      </c>
      <c r="C189" t="inlineStr">
        <is>
          <t>52-2136842</t>
        </is>
      </c>
      <c r="D189" t="inlineStr">
        <is>
          <t>California</t>
        </is>
      </c>
      <c r="E189" t="inlineStr">
        <is>
          <t>CA</t>
        </is>
      </c>
      <c r="F189" t="n">
        <v>2024</v>
      </c>
      <c r="G189" t="n">
        <v>1</v>
      </c>
      <c r="H189" s="13" t="n">
        <v>27931184</v>
      </c>
      <c r="I189" s="12" t="n">
        <v>688</v>
      </c>
      <c r="J189" s="13" t="n">
        <v>5000</v>
      </c>
      <c r="K189" s="13">
        <f>IFERROR($H189/$I189,"")</f>
        <v/>
      </c>
      <c r="L189" s="13" t="n">
        <v>1500000</v>
      </c>
      <c r="M189" t="inlineStr">
        <is>
          <t>MD, NY, PA</t>
        </is>
      </c>
      <c r="N189" t="inlineStr">
        <is>
          <t>Yes</t>
        </is>
      </c>
      <c r="O189" t="inlineStr">
        <is>
          <t>Yes</t>
        </is>
      </c>
      <c r="P189" s="9" t="inlineStr">
        <is>
          <t>https://www.campbellfoundation.org/</t>
        </is>
      </c>
      <c r="Q189" s="9" t="inlineStr">
        <is>
          <t>https://grantcue.com/foundations/the-keith-campbell-foundation-for-the-environment-inc-522136842</t>
        </is>
      </c>
    </row>
    <row r="190">
      <c r="A190">
        <f>IF($E190=$E189,$A189+1,1)</f>
        <v/>
      </c>
      <c r="B190" t="inlineStr">
        <is>
          <t>COHEN VETERANS NETWORK INC</t>
        </is>
      </c>
      <c r="C190" t="inlineStr">
        <is>
          <t>47-3950655</t>
        </is>
      </c>
      <c r="D190" t="inlineStr">
        <is>
          <t>California</t>
        </is>
      </c>
      <c r="E190" t="inlineStr">
        <is>
          <t>CA</t>
        </is>
      </c>
      <c r="F190" t="n">
        <v>2024</v>
      </c>
      <c r="G190" t="n">
        <v>1</v>
      </c>
      <c r="H190" s="13" t="n">
        <v>27499321</v>
      </c>
      <c r="I190" s="12" t="n">
        <v>46</v>
      </c>
      <c r="J190" s="13" t="n">
        <v>224016.5</v>
      </c>
      <c r="K190" s="13">
        <f>IFERROR($H190/$I190,"")</f>
        <v/>
      </c>
      <c r="L190" s="13" t="n">
        <v>1865705</v>
      </c>
      <c r="M190" t="inlineStr">
        <is>
          <t>TX, TN, OK</t>
        </is>
      </c>
      <c r="N190" t="inlineStr">
        <is>
          <t>No</t>
        </is>
      </c>
      <c r="O190" t="inlineStr">
        <is>
          <t>Not stated</t>
        </is>
      </c>
      <c r="Q190" s="9" t="inlineStr">
        <is>
          <t>https://grantcue.com/foundations/cohen-veterans-network-inc-473950655</t>
        </is>
      </c>
    </row>
    <row r="191">
      <c r="A191">
        <f>IF($E191=$E190,$A190+1,1)</f>
        <v/>
      </c>
      <c r="B191" t="inlineStr">
        <is>
          <t>ANDERSON STEWART FAMILY FOUNDATION</t>
        </is>
      </c>
      <c r="C191" t="inlineStr">
        <is>
          <t>95-4074837</t>
        </is>
      </c>
      <c r="D191" t="inlineStr">
        <is>
          <t>California</t>
        </is>
      </c>
      <c r="E191" t="inlineStr">
        <is>
          <t>CA</t>
        </is>
      </c>
      <c r="F191" t="n">
        <v>2024</v>
      </c>
      <c r="G191" t="n">
        <v>1</v>
      </c>
      <c r="H191" s="13" t="n">
        <v>26960000</v>
      </c>
      <c r="I191" s="12" t="n">
        <v>43</v>
      </c>
      <c r="J191" s="13" t="n">
        <v>75000</v>
      </c>
      <c r="K191" s="13">
        <f>IFERROR($H191/$I191,"")</f>
        <v/>
      </c>
      <c r="L191" s="13" t="n">
        <v>20170000</v>
      </c>
      <c r="M191" t="inlineStr">
        <is>
          <t>NY, VI, WA</t>
        </is>
      </c>
      <c r="N191" t="inlineStr">
        <is>
          <t>No</t>
        </is>
      </c>
      <c r="O191" t="inlineStr">
        <is>
          <t>Not stated</t>
        </is>
      </c>
      <c r="Q191" s="9" t="inlineStr">
        <is>
          <t>https://grantcue.com/foundations/anderson-stewart-family-foundation-954074837</t>
        </is>
      </c>
    </row>
    <row r="192">
      <c r="A192">
        <f>IF($E192=$E191,$A191+1,1)</f>
        <v/>
      </c>
      <c r="B192" t="inlineStr">
        <is>
          <t>THE HEARTHLAND FOUNDATION</t>
        </is>
      </c>
      <c r="C192" t="inlineStr">
        <is>
          <t>95-4016320</t>
        </is>
      </c>
      <c r="D192" t="inlineStr">
        <is>
          <t>California</t>
        </is>
      </c>
      <c r="E192" t="inlineStr">
        <is>
          <t>CA</t>
        </is>
      </c>
      <c r="F192" t="n">
        <v>2024</v>
      </c>
      <c r="G192" t="n">
        <v>1</v>
      </c>
      <c r="H192" s="13" t="n">
        <v>26709000</v>
      </c>
      <c r="I192" s="12" t="n">
        <v>91</v>
      </c>
      <c r="J192" s="13" t="n">
        <v>225000</v>
      </c>
      <c r="K192" s="13">
        <f>IFERROR($H192/$I192,"")</f>
        <v/>
      </c>
      <c r="L192" s="13" t="n">
        <v>2000000</v>
      </c>
      <c r="M192" t="inlineStr">
        <is>
          <t>NY, MA, DC</t>
        </is>
      </c>
      <c r="N192" t="inlineStr">
        <is>
          <t>No</t>
        </is>
      </c>
      <c r="O192" t="inlineStr">
        <is>
          <t>Not stated</t>
        </is>
      </c>
      <c r="Q192" s="9" t="inlineStr">
        <is>
          <t>https://grantcue.com/foundations/the-hearthland-foundation-c-o-breslauer-rutman-and-anderson-inc-954016320</t>
        </is>
      </c>
    </row>
    <row r="193">
      <c r="A193">
        <f>IF($E193=$E192,$A192+1,1)</f>
        <v/>
      </c>
      <c r="B193" t="inlineStr">
        <is>
          <t>JOHNNY CARSON FOUNDATION</t>
        </is>
      </c>
      <c r="C193" t="inlineStr">
        <is>
          <t>20-5885752</t>
        </is>
      </c>
      <c r="D193" t="inlineStr">
        <is>
          <t>California</t>
        </is>
      </c>
      <c r="E193" t="inlineStr">
        <is>
          <t>CA</t>
        </is>
      </c>
      <c r="F193" t="n">
        <v>2024</v>
      </c>
      <c r="G193" t="n">
        <v>2</v>
      </c>
      <c r="H193" s="13" t="n">
        <v>26638800</v>
      </c>
      <c r="I193" s="12" t="n">
        <v>511</v>
      </c>
      <c r="J193" s="13" t="n">
        <v>20000</v>
      </c>
      <c r="K193" s="13">
        <f>IFERROR($H193/$I193,"")</f>
        <v/>
      </c>
      <c r="L193" s="13" t="n">
        <v>4545000</v>
      </c>
      <c r="M193" t="inlineStr">
        <is>
          <t>NE, NY, IL</t>
        </is>
      </c>
      <c r="N193" t="inlineStr">
        <is>
          <t>No</t>
        </is>
      </c>
      <c r="O193" t="inlineStr">
        <is>
          <t>Not stated</t>
        </is>
      </c>
      <c r="Q193" s="9" t="inlineStr">
        <is>
          <t>https://grantcue.com/foundations/johnny-carson-foundation-205885752</t>
        </is>
      </c>
    </row>
    <row r="194">
      <c r="A194">
        <f>IF($E194=$E193,$A193+1,1)</f>
        <v/>
      </c>
      <c r="B194" t="inlineStr">
        <is>
          <t>THE KENNETH T AND EILEEN L NORRIS FOUNDATION</t>
        </is>
      </c>
      <c r="C194" t="inlineStr">
        <is>
          <t>95-6080374</t>
        </is>
      </c>
      <c r="D194" t="inlineStr">
        <is>
          <t>California</t>
        </is>
      </c>
      <c r="E194" t="inlineStr">
        <is>
          <t>CA</t>
        </is>
      </c>
      <c r="F194" t="n">
        <v>2024</v>
      </c>
      <c r="G194" t="n">
        <v>2</v>
      </c>
      <c r="H194" s="13" t="n">
        <v>26448000</v>
      </c>
      <c r="I194" s="12" t="n">
        <v>321</v>
      </c>
      <c r="J194" s="13" t="n">
        <v>30000</v>
      </c>
      <c r="K194" s="13">
        <f>IFERROR($H194/$I194,"")</f>
        <v/>
      </c>
      <c r="L194" s="13" t="n">
        <v>1100000</v>
      </c>
      <c r="M194" t="inlineStr">
        <is>
          <t>VA, HI, NM</t>
        </is>
      </c>
      <c r="N194" t="inlineStr">
        <is>
          <t>No</t>
        </is>
      </c>
      <c r="O194" t="inlineStr">
        <is>
          <t>Not stated</t>
        </is>
      </c>
      <c r="Q194" s="9" t="inlineStr">
        <is>
          <t>https://grantcue.com/foundations/the-kenneth-t-and-eileen-l-norris-foundation-956080374</t>
        </is>
      </c>
    </row>
    <row r="195">
      <c r="A195">
        <f>IF($E195=$E194,$A194+1,1)</f>
        <v/>
      </c>
      <c r="B195" t="inlineStr">
        <is>
          <t>DR HERBERT AND NICOLE WERTHEIM FAMILY FOUNDATION INC</t>
        </is>
      </c>
      <c r="C195" t="inlineStr">
        <is>
          <t>59-1778605</t>
        </is>
      </c>
      <c r="D195" t="inlineStr">
        <is>
          <t>California</t>
        </is>
      </c>
      <c r="E195" t="inlineStr">
        <is>
          <t>CA</t>
        </is>
      </c>
      <c r="F195" t="n">
        <v>2023</v>
      </c>
      <c r="G195" t="n">
        <v>1</v>
      </c>
      <c r="H195" s="13" t="n">
        <v>26205000</v>
      </c>
      <c r="I195" s="12" t="n">
        <v>11</v>
      </c>
      <c r="J195" s="13" t="n">
        <v>25000</v>
      </c>
      <c r="K195" s="13">
        <f>IFERROR($H195/$I195,"")</f>
        <v/>
      </c>
      <c r="L195" s="13" t="n">
        <v>10000000</v>
      </c>
      <c r="M195" t="inlineStr">
        <is>
          <t>FL, VA</t>
        </is>
      </c>
      <c r="N195" t="inlineStr">
        <is>
          <t>No</t>
        </is>
      </c>
      <c r="O195" t="inlineStr">
        <is>
          <t>Not stated</t>
        </is>
      </c>
      <c r="Q195" s="9" t="inlineStr">
        <is>
          <t>https://grantcue.com/foundations/dr-herbert-and-nicole-wertheim-family-foundation-inc-591778605</t>
        </is>
      </c>
    </row>
    <row r="196">
      <c r="A196">
        <f>IF($E196=$E195,$A195+1,1)</f>
        <v/>
      </c>
      <c r="B196" t="inlineStr">
        <is>
          <t>THE MICHAEL AND LORI MILKEN FAMILY FOUNDATION</t>
        </is>
      </c>
      <c r="C196" t="inlineStr">
        <is>
          <t>82-1927087</t>
        </is>
      </c>
      <c r="D196" t="inlineStr">
        <is>
          <t>California</t>
        </is>
      </c>
      <c r="E196" t="inlineStr">
        <is>
          <t>CA</t>
        </is>
      </c>
      <c r="F196" t="n">
        <v>2023</v>
      </c>
      <c r="G196" t="n">
        <v>1</v>
      </c>
      <c r="H196" s="13" t="n">
        <v>26074166</v>
      </c>
      <c r="I196" s="12" t="n">
        <v>86</v>
      </c>
      <c r="J196" s="13" t="n">
        <v>5000</v>
      </c>
      <c r="K196" s="13">
        <f>IFERROR($H196/$I196,"")</f>
        <v/>
      </c>
      <c r="L196" s="13" t="n">
        <v>20000000</v>
      </c>
      <c r="M196" t="inlineStr">
        <is>
          <t>NY, DC, MA</t>
        </is>
      </c>
      <c r="N196" t="inlineStr">
        <is>
          <t>Yes</t>
        </is>
      </c>
      <c r="O196" t="inlineStr">
        <is>
          <t>Not stated</t>
        </is>
      </c>
      <c r="P196" s="9" t="inlineStr">
        <is>
          <t>https://www.mff.org/initiatives/affiliated-organizations/milken-penn-gse-education-business-plan-competition/</t>
        </is>
      </c>
      <c r="Q196" s="9" t="inlineStr">
        <is>
          <t>https://grantcue.com/foundations/the-michael-and-lori-milken-family-foundation-821927087</t>
        </is>
      </c>
    </row>
    <row r="197">
      <c r="A197">
        <f>IF($E197=$E196,$A196+1,1)</f>
        <v/>
      </c>
      <c r="B197" t="inlineStr">
        <is>
          <t>The Bob &amp; Renee Parsons Foundation</t>
        </is>
      </c>
      <c r="C197" t="inlineStr">
        <is>
          <t>45-2713666</t>
        </is>
      </c>
      <c r="D197" t="inlineStr">
        <is>
          <t>California</t>
        </is>
      </c>
      <c r="E197" t="inlineStr">
        <is>
          <t>CA</t>
        </is>
      </c>
      <c r="F197" t="n">
        <v>2024</v>
      </c>
      <c r="G197" t="n">
        <v>1</v>
      </c>
      <c r="H197" s="13" t="n">
        <v>26048282</v>
      </c>
      <c r="I197" s="12" t="n">
        <v>55</v>
      </c>
      <c r="J197" s="13" t="n">
        <v>250000</v>
      </c>
      <c r="K197" s="13">
        <f>IFERROR($H197/$I197,"")</f>
        <v/>
      </c>
      <c r="L197" s="13" t="n">
        <v>10000000</v>
      </c>
      <c r="M197" t="inlineStr">
        <is>
          <t>AZ, NY, MD</t>
        </is>
      </c>
      <c r="N197" t="inlineStr">
        <is>
          <t>Yes</t>
        </is>
      </c>
      <c r="O197" t="inlineStr">
        <is>
          <t>Not stated</t>
        </is>
      </c>
      <c r="P197" s="9" t="inlineStr">
        <is>
          <t>https://www.tbrpf.org/</t>
        </is>
      </c>
      <c r="Q197" s="9" t="inlineStr">
        <is>
          <t>https://grantcue.com/foundations/the-bob-and-renee-parsons-foundation-452713666</t>
        </is>
      </c>
    </row>
    <row r="198">
      <c r="A198">
        <f>IF($E198=$E197,$A197+1,1)</f>
        <v/>
      </c>
      <c r="B198" t="inlineStr">
        <is>
          <t>THE DUFFIELD FAMILY FOUNDATION DBA MADDIE'S FUND</t>
        </is>
      </c>
      <c r="C198" t="inlineStr">
        <is>
          <t>94-3362163</t>
        </is>
      </c>
      <c r="D198" t="inlineStr">
        <is>
          <t>California</t>
        </is>
      </c>
      <c r="E198" t="inlineStr">
        <is>
          <t>CA</t>
        </is>
      </c>
      <c r="F198" t="n">
        <v>2024</v>
      </c>
      <c r="G198" t="n">
        <v>2</v>
      </c>
      <c r="H198" s="13" t="n">
        <v>25859941</v>
      </c>
      <c r="I198" s="12" t="n">
        <v>479</v>
      </c>
      <c r="J198" s="13" t="n">
        <v>5000</v>
      </c>
      <c r="K198" s="13">
        <f>IFERROR($H198/$I198,"")</f>
        <v/>
      </c>
      <c r="L198" s="13" t="n">
        <v>1466000</v>
      </c>
      <c r="M198" t="inlineStr">
        <is>
          <t>MD, TN, TX</t>
        </is>
      </c>
      <c r="N198" t="inlineStr">
        <is>
          <t>Yes</t>
        </is>
      </c>
      <c r="O198" t="inlineStr">
        <is>
          <t>Yes</t>
        </is>
      </c>
      <c r="P198" s="9" t="inlineStr">
        <is>
          <t>https://www.maddiesfund.org/</t>
        </is>
      </c>
      <c r="Q198" s="9" t="inlineStr">
        <is>
          <t>https://grantcue.com/foundations/the-duffield-family-foundation-dba-maddie-s-fund-943362163</t>
        </is>
      </c>
    </row>
    <row r="199">
      <c r="A199">
        <f>IF($E199=$E198,$A198+1,1)</f>
        <v/>
      </c>
      <c r="B199" t="inlineStr">
        <is>
          <t>LEDUCQ FOUNDATION FOR CARDIOVASCULAR RESEARCH</t>
        </is>
      </c>
      <c r="C199" t="inlineStr">
        <is>
          <t>45-4696263</t>
        </is>
      </c>
      <c r="D199" t="inlineStr">
        <is>
          <t>California</t>
        </is>
      </c>
      <c r="E199" t="inlineStr">
        <is>
          <t>CA</t>
        </is>
      </c>
      <c r="F199" t="n">
        <v>2024</v>
      </c>
      <c r="G199" t="n">
        <v>1</v>
      </c>
      <c r="H199" s="13" t="n">
        <v>25565310</v>
      </c>
      <c r="I199" s="12" t="n">
        <v>116</v>
      </c>
      <c r="J199" s="13" t="n">
        <v>156184</v>
      </c>
      <c r="K199" s="13">
        <f>IFERROR($H199/$I199,"")</f>
        <v/>
      </c>
      <c r="L199" s="13" t="n">
        <v>1302634</v>
      </c>
      <c r="M199" t="inlineStr">
        <is>
          <t>NY, TX, PA</t>
        </is>
      </c>
      <c r="N199" t="inlineStr">
        <is>
          <t>No</t>
        </is>
      </c>
      <c r="O199" t="inlineStr">
        <is>
          <t>Not stated</t>
        </is>
      </c>
      <c r="Q199" s="9" t="inlineStr">
        <is>
          <t>https://grantcue.com/foundations/leducq-foundation-for-cardiovascular-research-454696263</t>
        </is>
      </c>
    </row>
    <row r="200">
      <c r="A200">
        <f>IF($E200=$E199,$A199+1,1)</f>
        <v/>
      </c>
      <c r="B200" t="inlineStr">
        <is>
          <t>EVELYN AND WALTER HAAS JR FUND</t>
        </is>
      </c>
      <c r="C200" t="inlineStr">
        <is>
          <t>94-6068932</t>
        </is>
      </c>
      <c r="D200" t="inlineStr">
        <is>
          <t>California</t>
        </is>
      </c>
      <c r="E200" t="inlineStr">
        <is>
          <t>CA</t>
        </is>
      </c>
      <c r="F200" t="n">
        <v>2024</v>
      </c>
      <c r="G200" t="n">
        <v>1</v>
      </c>
      <c r="H200" s="13" t="n">
        <v>24500000</v>
      </c>
      <c r="I200" s="12" t="n">
        <v>180</v>
      </c>
      <c r="J200" s="13" t="n">
        <v>33250</v>
      </c>
      <c r="K200" s="13">
        <f>IFERROR($H200/$I200,"")</f>
        <v/>
      </c>
      <c r="L200" s="13" t="n">
        <v>3312500</v>
      </c>
      <c r="M200" t="inlineStr">
        <is>
          <t>DC, NY, IL</t>
        </is>
      </c>
      <c r="N200" t="inlineStr">
        <is>
          <t>No</t>
        </is>
      </c>
      <c r="O200" t="inlineStr">
        <is>
          <t>Not stated</t>
        </is>
      </c>
      <c r="Q200" s="9" t="inlineStr">
        <is>
          <t>https://grantcue.com/foundations/evelyn-and-walter-haas-jr-fund-946068932</t>
        </is>
      </c>
    </row>
    <row r="201">
      <c r="A201">
        <f>IF($E201=$E200,$A200+1,1)</f>
        <v/>
      </c>
      <c r="B201" t="inlineStr">
        <is>
          <t>THE RESSLERGERTZ FOUNDATION</t>
        </is>
      </c>
      <c r="C201" t="inlineStr">
        <is>
          <t>31-1533199</t>
        </is>
      </c>
      <c r="D201" t="inlineStr">
        <is>
          <t>California</t>
        </is>
      </c>
      <c r="E201" t="inlineStr">
        <is>
          <t>CA</t>
        </is>
      </c>
      <c r="F201" t="n">
        <v>2024</v>
      </c>
      <c r="G201" t="n">
        <v>1</v>
      </c>
      <c r="H201" s="13" t="n">
        <v>24317101</v>
      </c>
      <c r="I201" s="12" t="n">
        <v>65</v>
      </c>
      <c r="J201" s="13" t="n">
        <v>100000</v>
      </c>
      <c r="K201" s="13">
        <f>IFERROR($H201/$I201,"")</f>
        <v/>
      </c>
      <c r="L201" s="13" t="n">
        <v>2100000</v>
      </c>
      <c r="M201" t="inlineStr">
        <is>
          <t>DC, GA, NY</t>
        </is>
      </c>
      <c r="N201" t="inlineStr">
        <is>
          <t>No</t>
        </is>
      </c>
      <c r="O201" t="inlineStr">
        <is>
          <t>Not stated</t>
        </is>
      </c>
      <c r="Q201" s="9" t="inlineStr">
        <is>
          <t>https://grantcue.com/foundations/the-resslergertz-foundation-311533199</t>
        </is>
      </c>
    </row>
    <row r="202">
      <c r="A202">
        <f>IF($E202=$E201,$A201+1,1)</f>
        <v/>
      </c>
      <c r="B202" t="inlineStr">
        <is>
          <t>THE LEONARD &amp; SOPHIE DAVIS FUND</t>
        </is>
      </c>
      <c r="C202" t="inlineStr">
        <is>
          <t>94-3402266</t>
        </is>
      </c>
      <c r="D202" t="inlineStr">
        <is>
          <t>California</t>
        </is>
      </c>
      <c r="E202" t="inlineStr">
        <is>
          <t>CA</t>
        </is>
      </c>
      <c r="F202" t="n">
        <v>2024</v>
      </c>
      <c r="G202" t="n">
        <v>1</v>
      </c>
      <c r="H202" s="13" t="n">
        <v>24304250</v>
      </c>
      <c r="I202" s="12" t="n">
        <v>51</v>
      </c>
      <c r="J202" s="13" t="n">
        <v>160000</v>
      </c>
      <c r="K202" s="13">
        <f>IFERROR($H202/$I202,"")</f>
        <v/>
      </c>
      <c r="L202" s="13" t="n">
        <v>4605000</v>
      </c>
      <c r="M202" t="inlineStr">
        <is>
          <t>DC, NY, FL</t>
        </is>
      </c>
      <c r="N202" t="inlineStr">
        <is>
          <t>No</t>
        </is>
      </c>
      <c r="O202" t="inlineStr">
        <is>
          <t>Not stated</t>
        </is>
      </c>
      <c r="Q202" s="9" t="inlineStr">
        <is>
          <t>https://grantcue.com/foundations/the-leonard-and-sophie-davis-fund-943402266</t>
        </is>
      </c>
    </row>
    <row r="203">
      <c r="A203">
        <f>IF($E203=$E202,$A202+1,1)</f>
        <v/>
      </c>
      <c r="B203" t="inlineStr">
        <is>
          <t>MILKY WAY RESEARCH FOUNDATION</t>
        </is>
      </c>
      <c r="C203" t="inlineStr">
        <is>
          <t>85-2277927</t>
        </is>
      </c>
      <c r="D203" t="inlineStr">
        <is>
          <t>California</t>
        </is>
      </c>
      <c r="E203" t="inlineStr">
        <is>
          <t>CA</t>
        </is>
      </c>
      <c r="F203" t="n">
        <v>2024</v>
      </c>
      <c r="G203" t="n">
        <v>2</v>
      </c>
      <c r="H203" s="13" t="n">
        <v>24298555</v>
      </c>
      <c r="I203" s="12" t="n">
        <v>25</v>
      </c>
      <c r="J203" s="13" t="n">
        <v>1149399</v>
      </c>
      <c r="K203" s="13">
        <f>IFERROR($H203/$I203,"")</f>
        <v/>
      </c>
      <c r="L203" s="13" t="n">
        <v>1160790</v>
      </c>
      <c r="M203" t="inlineStr">
        <is>
          <t>MA, NY, TX</t>
        </is>
      </c>
      <c r="N203" t="inlineStr">
        <is>
          <t>No</t>
        </is>
      </c>
      <c r="O203" t="inlineStr">
        <is>
          <t>Not stated</t>
        </is>
      </c>
      <c r="Q203" s="9" t="inlineStr">
        <is>
          <t>https://grantcue.com/foundations/milky-way-research-foundation-852277927</t>
        </is>
      </c>
    </row>
    <row r="204">
      <c r="A204">
        <f>IF($E204=$E203,$A203+1,1)</f>
        <v/>
      </c>
      <c r="B204" t="inlineStr">
        <is>
          <t>CHARLES R SCHWAB FOUNDATION FOR FINANCIAL FREEDOM</t>
        </is>
      </c>
      <c r="C204" t="inlineStr">
        <is>
          <t>84-2512121</t>
        </is>
      </c>
      <c r="D204" t="inlineStr">
        <is>
          <t>California</t>
        </is>
      </c>
      <c r="E204" t="inlineStr">
        <is>
          <t>CA</t>
        </is>
      </c>
      <c r="F204" t="n">
        <v>2025</v>
      </c>
      <c r="G204" t="n">
        <v>2</v>
      </c>
      <c r="H204" s="13" t="n">
        <v>24277979</v>
      </c>
      <c r="I204" s="12" t="n">
        <v>13</v>
      </c>
      <c r="J204" s="13" t="n">
        <v>250000</v>
      </c>
      <c r="K204" s="13">
        <f>IFERROR($H204/$I204,"")</f>
        <v/>
      </c>
      <c r="L204" s="13" t="n">
        <v>10999511</v>
      </c>
      <c r="M204" t="inlineStr">
        <is>
          <t>NY, DC, VA</t>
        </is>
      </c>
      <c r="N204" t="inlineStr">
        <is>
          <t>No</t>
        </is>
      </c>
      <c r="O204" t="inlineStr">
        <is>
          <t>Not stated</t>
        </is>
      </c>
      <c r="Q204" s="9" t="inlineStr">
        <is>
          <t>https://grantcue.com/foundations/charles-r-schwab-foundation-for-financial-freedom-842512121</t>
        </is>
      </c>
    </row>
    <row r="205">
      <c r="A205">
        <f>IF($E205=$E204,$A204+1,1)</f>
        <v/>
      </c>
      <c r="B205" t="inlineStr">
        <is>
          <t>CLIF FAMILY FOUNDATION</t>
        </is>
      </c>
      <c r="C205" t="inlineStr">
        <is>
          <t>20-4345935</t>
        </is>
      </c>
      <c r="D205" t="inlineStr">
        <is>
          <t>California</t>
        </is>
      </c>
      <c r="E205" t="inlineStr">
        <is>
          <t>CA</t>
        </is>
      </c>
      <c r="F205" t="n">
        <v>2024</v>
      </c>
      <c r="G205" t="n">
        <v>1</v>
      </c>
      <c r="H205" s="13" t="n">
        <v>24131694</v>
      </c>
      <c r="I205" s="12" t="n">
        <v>459</v>
      </c>
      <c r="J205" s="13" t="n">
        <v>20000</v>
      </c>
      <c r="K205" s="13">
        <f>IFERROR($H205/$I205,"")</f>
        <v/>
      </c>
      <c r="L205" s="13" t="n">
        <v>3000000</v>
      </c>
      <c r="M205" t="inlineStr">
        <is>
          <t>DC, NY, MD</t>
        </is>
      </c>
      <c r="N205" t="inlineStr">
        <is>
          <t>Yes</t>
        </is>
      </c>
      <c r="O205" t="inlineStr">
        <is>
          <t>Yes</t>
        </is>
      </c>
      <c r="P205" s="9" t="inlineStr">
        <is>
          <t>https://www.cliffamilyfoundation.org/</t>
        </is>
      </c>
      <c r="Q205" s="9" t="inlineStr">
        <is>
          <t>https://grantcue.com/foundations/clif-family-foundation-204345935</t>
        </is>
      </c>
    </row>
    <row r="206">
      <c r="A206">
        <f>IF($E206=$E205,$A205+1,1)</f>
        <v/>
      </c>
      <c r="B206" t="inlineStr">
        <is>
          <t>THE OPRAH WINFREY CHARITABLE FOUNDATION</t>
        </is>
      </c>
      <c r="C206" t="inlineStr">
        <is>
          <t>26-6908382</t>
        </is>
      </c>
      <c r="D206" t="inlineStr">
        <is>
          <t>California</t>
        </is>
      </c>
      <c r="E206" t="inlineStr">
        <is>
          <t>CA</t>
        </is>
      </c>
      <c r="F206" t="n">
        <v>2024</v>
      </c>
      <c r="G206" t="n">
        <v>1</v>
      </c>
      <c r="H206" s="13" t="n">
        <v>23439360</v>
      </c>
      <c r="I206" s="12" t="n">
        <v>25</v>
      </c>
      <c r="J206" s="13" t="n">
        <v>150000</v>
      </c>
      <c r="K206" s="13">
        <f>IFERROR($H206/$I206,"")</f>
        <v/>
      </c>
      <c r="L206" s="13" t="n">
        <v>8919077</v>
      </c>
      <c r="M206" t="inlineStr">
        <is>
          <t>IL, MD, CO</t>
        </is>
      </c>
      <c r="N206" t="inlineStr">
        <is>
          <t>No</t>
        </is>
      </c>
      <c r="O206" t="inlineStr">
        <is>
          <t>Not stated</t>
        </is>
      </c>
      <c r="Q206" s="9" t="inlineStr">
        <is>
          <t>https://grantcue.com/foundations/the-oprah-winfrey-charitable-foundation-266908382</t>
        </is>
      </c>
    </row>
    <row r="207">
      <c r="A207">
        <f>IF($E207=$E206,$A206+1,1)</f>
        <v/>
      </c>
      <c r="B207" t="inlineStr">
        <is>
          <t>Fritz B Burns Foundation a Nevada nonprofit corporation</t>
        </is>
      </c>
      <c r="C207" t="inlineStr">
        <is>
          <t>94-3218106</t>
        </is>
      </c>
      <c r="D207" t="inlineStr">
        <is>
          <t>California</t>
        </is>
      </c>
      <c r="E207" t="inlineStr">
        <is>
          <t>CA</t>
        </is>
      </c>
      <c r="F207" t="n">
        <v>2024</v>
      </c>
      <c r="G207" t="n">
        <v>2</v>
      </c>
      <c r="H207" s="13" t="n">
        <v>23325000</v>
      </c>
      <c r="I207" s="12" t="n">
        <v>65</v>
      </c>
      <c r="J207" s="13" t="n">
        <v>200000</v>
      </c>
      <c r="K207" s="13">
        <f>IFERROR($H207/$I207,"")</f>
        <v/>
      </c>
      <c r="L207" s="13" t="n">
        <v>3000000</v>
      </c>
      <c r="M207" t="inlineStr">
        <is>
          <t>UT, CT</t>
        </is>
      </c>
      <c r="N207" t="inlineStr">
        <is>
          <t>Yes</t>
        </is>
      </c>
      <c r="O207" t="inlineStr">
        <is>
          <t>Yes</t>
        </is>
      </c>
      <c r="Q207" s="9" t="inlineStr">
        <is>
          <t>https://grantcue.com/foundations/fritz-b-burns-foundation-a-nevada-nonprofit-corporation-943218106</t>
        </is>
      </c>
    </row>
    <row r="208">
      <c r="A208">
        <f>IF($E208=$E207,$A207+1,1)</f>
        <v/>
      </c>
      <c r="B208" t="inlineStr">
        <is>
          <t>THE APPLIED MATERIALS FOUNDATION</t>
        </is>
      </c>
      <c r="C208" t="inlineStr">
        <is>
          <t>77-0386898</t>
        </is>
      </c>
      <c r="D208" t="inlineStr">
        <is>
          <t>California</t>
        </is>
      </c>
      <c r="E208" t="inlineStr">
        <is>
          <t>CA</t>
        </is>
      </c>
      <c r="F208" t="n">
        <v>2024</v>
      </c>
      <c r="G208" t="n">
        <v>2</v>
      </c>
      <c r="H208" s="13" t="n">
        <v>23189963</v>
      </c>
      <c r="I208" s="12" t="n">
        <v>39</v>
      </c>
      <c r="J208" s="13" t="n">
        <v>247082</v>
      </c>
      <c r="K208" s="13">
        <f>IFERROR($H208/$I208,"")</f>
        <v/>
      </c>
      <c r="L208" s="13" t="n">
        <v>3600000</v>
      </c>
      <c r="M208" t="inlineStr">
        <is>
          <t>SC, TX</t>
        </is>
      </c>
      <c r="N208" t="inlineStr">
        <is>
          <t>Yes</t>
        </is>
      </c>
      <c r="O208" t="inlineStr">
        <is>
          <t>Yes</t>
        </is>
      </c>
      <c r="P208" s="9" t="inlineStr">
        <is>
          <t>https://www.appliedmaterials.com/us/en/corporate-responsibility/purpose.html</t>
        </is>
      </c>
      <c r="Q208" s="9" t="inlineStr">
        <is>
          <t>https://grantcue.com/foundations/the-applied-materials-foundation-770386898</t>
        </is>
      </c>
    </row>
    <row r="209">
      <c r="A209">
        <f>IF($E209=$E208,$A208+1,1)</f>
        <v/>
      </c>
      <c r="B209" t="inlineStr">
        <is>
          <t>DUNAWAY FOUNDATION</t>
        </is>
      </c>
      <c r="C209" t="inlineStr">
        <is>
          <t>27-1996754</t>
        </is>
      </c>
      <c r="D209" t="inlineStr">
        <is>
          <t>California</t>
        </is>
      </c>
      <c r="E209" t="inlineStr">
        <is>
          <t>CA</t>
        </is>
      </c>
      <c r="F209" t="n">
        <v>2024</v>
      </c>
      <c r="G209" t="n">
        <v>1</v>
      </c>
      <c r="H209" s="13" t="n">
        <v>23108907</v>
      </c>
      <c r="I209" s="12" t="n">
        <v>10</v>
      </c>
      <c r="J209" s="13" t="n">
        <v>1815682.5</v>
      </c>
      <c r="K209" s="13">
        <f>IFERROR($H209/$I209,"")</f>
        <v/>
      </c>
      <c r="L209" s="13" t="n">
        <v>5500000</v>
      </c>
      <c r="M209" t="inlineStr">
        <is>
          <t>NY, GA</t>
        </is>
      </c>
      <c r="N209" t="inlineStr">
        <is>
          <t>No</t>
        </is>
      </c>
      <c r="O209" t="inlineStr">
        <is>
          <t>Not stated</t>
        </is>
      </c>
      <c r="Q209" s="9" t="inlineStr">
        <is>
          <t>https://grantcue.com/foundations/dunaway-foundation-271996754</t>
        </is>
      </c>
    </row>
    <row r="210">
      <c r="A210">
        <f>IF($E210=$E209,$A209+1,1)</f>
        <v/>
      </c>
      <c r="B210" t="inlineStr">
        <is>
          <t>SUNLIGHT GIVING</t>
        </is>
      </c>
      <c r="C210" t="inlineStr">
        <is>
          <t>47-1820379</t>
        </is>
      </c>
      <c r="D210" t="inlineStr">
        <is>
          <t>California</t>
        </is>
      </c>
      <c r="E210" t="inlineStr">
        <is>
          <t>CA</t>
        </is>
      </c>
      <c r="F210" t="n">
        <v>2024</v>
      </c>
      <c r="G210" t="n">
        <v>1</v>
      </c>
      <c r="H210" s="13" t="n">
        <v>23013500</v>
      </c>
      <c r="I210" s="12" t="n">
        <v>332</v>
      </c>
      <c r="J210" s="13" t="n">
        <v>55000</v>
      </c>
      <c r="K210" s="13">
        <f>IFERROR($H210/$I210,"")</f>
        <v/>
      </c>
      <c r="L210" s="13" t="n">
        <v>350000</v>
      </c>
      <c r="M210" t="inlineStr">
        <is>
          <t>DC, IL, MD</t>
        </is>
      </c>
      <c r="N210" t="inlineStr">
        <is>
          <t>No</t>
        </is>
      </c>
      <c r="O210" t="inlineStr">
        <is>
          <t>Not stated</t>
        </is>
      </c>
      <c r="Q210" s="9" t="inlineStr">
        <is>
          <t>https://grantcue.com/foundations/sunlight-giving-471820379</t>
        </is>
      </c>
    </row>
    <row r="211">
      <c r="A211">
        <f>IF($E211=$E210,$A210+1,1)</f>
        <v/>
      </c>
      <c r="B211" t="inlineStr">
        <is>
          <t>THE SERR CHARITABLE ACTION TRUST</t>
        </is>
      </c>
      <c r="C211" t="inlineStr">
        <is>
          <t>36-7391628</t>
        </is>
      </c>
      <c r="D211" t="inlineStr">
        <is>
          <t>California</t>
        </is>
      </c>
      <c r="E211" t="inlineStr">
        <is>
          <t>CA</t>
        </is>
      </c>
      <c r="F211" t="n">
        <v>2025</v>
      </c>
      <c r="G211" t="n">
        <v>2</v>
      </c>
      <c r="H211" s="13" t="n">
        <v>22757179</v>
      </c>
      <c r="I211" s="12" t="n">
        <v>10</v>
      </c>
      <c r="J211" s="13" t="n">
        <v>337500</v>
      </c>
      <c r="K211" s="13">
        <f>IFERROR($H211/$I211,"")</f>
        <v/>
      </c>
      <c r="L211" s="13" t="n">
        <v>17849979</v>
      </c>
      <c r="M211" t="inlineStr">
        <is>
          <t>UT, AZ</t>
        </is>
      </c>
      <c r="N211" t="inlineStr">
        <is>
          <t>No</t>
        </is>
      </c>
      <c r="O211" t="inlineStr">
        <is>
          <t>Not stated</t>
        </is>
      </c>
      <c r="Q211" s="9" t="inlineStr">
        <is>
          <t>https://grantcue.com/foundations/the-serr-charitable-action-trust-367391628</t>
        </is>
      </c>
    </row>
    <row r="212">
      <c r="A212">
        <f>IF($E212=$E211,$A211+1,1)</f>
        <v/>
      </c>
      <c r="B212" t="inlineStr">
        <is>
          <t>KENNETH RAININ FOUNDATION</t>
        </is>
      </c>
      <c r="C212" t="inlineStr">
        <is>
          <t>94-3289283</t>
        </is>
      </c>
      <c r="D212" t="inlineStr">
        <is>
          <t>California</t>
        </is>
      </c>
      <c r="E212" t="inlineStr">
        <is>
          <t>CA</t>
        </is>
      </c>
      <c r="F212" t="n">
        <v>2024</v>
      </c>
      <c r="G212" t="n">
        <v>1</v>
      </c>
      <c r="H212" s="13" t="n">
        <v>21886455</v>
      </c>
      <c r="I212" s="12" t="n">
        <v>294</v>
      </c>
      <c r="J212" s="13" t="n">
        <v>25000</v>
      </c>
      <c r="K212" s="13">
        <f>IFERROR($H212/$I212,"")</f>
        <v/>
      </c>
      <c r="L212" s="13" t="n">
        <v>1300000</v>
      </c>
      <c r="M212" t="inlineStr">
        <is>
          <t>PA, NY, MA</t>
        </is>
      </c>
      <c r="N212" t="inlineStr">
        <is>
          <t>No</t>
        </is>
      </c>
      <c r="O212" t="inlineStr">
        <is>
          <t>Not stated</t>
        </is>
      </c>
      <c r="Q212" s="9" t="inlineStr">
        <is>
          <t>https://grantcue.com/foundations/kenneth-rainin-foundation-943289283</t>
        </is>
      </c>
    </row>
    <row r="213">
      <c r="A213">
        <f>IF($E213=$E212,$A212+1,1)</f>
        <v/>
      </c>
      <c r="B213" t="inlineStr">
        <is>
          <t>THE ANNE WOJCICKI FOUNDATION</t>
        </is>
      </c>
      <c r="C213" t="inlineStr">
        <is>
          <t>47-1835703</t>
        </is>
      </c>
      <c r="D213" t="inlineStr">
        <is>
          <t>California</t>
        </is>
      </c>
      <c r="E213" t="inlineStr">
        <is>
          <t>CA</t>
        </is>
      </c>
      <c r="F213" t="n">
        <v>2024</v>
      </c>
      <c r="G213" t="n">
        <v>1</v>
      </c>
      <c r="H213" s="13" t="n">
        <v>21736181</v>
      </c>
      <c r="I213" s="12" t="n">
        <v>51</v>
      </c>
      <c r="J213" s="13" t="n">
        <v>100000</v>
      </c>
      <c r="K213" s="13">
        <f>IFERROR($H213/$I213,"")</f>
        <v/>
      </c>
      <c r="L213" s="13" t="n">
        <v>4032247</v>
      </c>
      <c r="M213" t="inlineStr">
        <is>
          <t>PA, DC, MD</t>
        </is>
      </c>
      <c r="N213" t="inlineStr">
        <is>
          <t>No</t>
        </is>
      </c>
      <c r="O213" t="inlineStr">
        <is>
          <t>Not stated</t>
        </is>
      </c>
      <c r="Q213" s="9" t="inlineStr">
        <is>
          <t>https://grantcue.com/foundations/the-anne-wojcicki-foundation-471835703</t>
        </is>
      </c>
    </row>
    <row r="214">
      <c r="A214">
        <f>IF($E214=$E213,$A213+1,1)</f>
        <v/>
      </c>
      <c r="B214" t="inlineStr">
        <is>
          <t>CONNIE AND BOB LURIE FOUNDATION INC</t>
        </is>
      </c>
      <c r="C214" t="inlineStr">
        <is>
          <t>20-8004479</t>
        </is>
      </c>
      <c r="D214" t="inlineStr">
        <is>
          <t>California</t>
        </is>
      </c>
      <c r="E214" t="inlineStr">
        <is>
          <t>CA</t>
        </is>
      </c>
      <c r="F214" t="n">
        <v>2024</v>
      </c>
      <c r="G214" t="n">
        <v>1</v>
      </c>
      <c r="H214" s="13" t="n">
        <v>21378230</v>
      </c>
      <c r="I214" s="12" t="n">
        <v>77</v>
      </c>
      <c r="J214" s="13" t="n">
        <v>19630</v>
      </c>
      <c r="K214" s="13">
        <f>IFERROR($H214/$I214,"")</f>
        <v/>
      </c>
      <c r="L214" s="13" t="n">
        <v>9000000</v>
      </c>
      <c r="M214" t="inlineStr">
        <is>
          <t>NY, NJ, DC</t>
        </is>
      </c>
      <c r="N214" t="inlineStr">
        <is>
          <t>No</t>
        </is>
      </c>
      <c r="O214" t="inlineStr">
        <is>
          <t>Not stated</t>
        </is>
      </c>
      <c r="Q214" s="9" t="inlineStr">
        <is>
          <t>https://grantcue.com/foundations/connie-and-bob-lurie-foundation-inc-208004479</t>
        </is>
      </c>
    </row>
    <row r="215">
      <c r="A215">
        <f>IF($E215=$E214,$A214+1,1)</f>
        <v/>
      </c>
      <c r="B215" t="inlineStr">
        <is>
          <t>THE SMIDT FOUNDATION</t>
        </is>
      </c>
      <c r="C215" t="inlineStr">
        <is>
          <t>81-4631478</t>
        </is>
      </c>
      <c r="D215" t="inlineStr">
        <is>
          <t>California</t>
        </is>
      </c>
      <c r="E215" t="inlineStr">
        <is>
          <t>CA</t>
        </is>
      </c>
      <c r="F215" t="n">
        <v>2024</v>
      </c>
      <c r="G215" t="n">
        <v>1</v>
      </c>
      <c r="H215" s="13" t="n">
        <v>21114495</v>
      </c>
      <c r="I215" s="12" t="n">
        <v>145</v>
      </c>
      <c r="J215" s="13" t="n">
        <v>35000</v>
      </c>
      <c r="K215" s="13">
        <f>IFERROR($H215/$I215,"")</f>
        <v/>
      </c>
      <c r="L215" s="13" t="n">
        <v>3000000</v>
      </c>
      <c r="M215" t="inlineStr">
        <is>
          <t>NY, RI, DC</t>
        </is>
      </c>
      <c r="N215" t="inlineStr">
        <is>
          <t>No</t>
        </is>
      </c>
      <c r="O215" t="inlineStr">
        <is>
          <t>Not stated</t>
        </is>
      </c>
      <c r="Q215" s="9" t="inlineStr">
        <is>
          <t>https://grantcue.com/foundations/the-smidt-foundation-814631478</t>
        </is>
      </c>
    </row>
    <row r="216">
      <c r="A216">
        <f>IF($E216=$E215,$A215+1,1)</f>
        <v/>
      </c>
      <c r="B216" t="inlineStr">
        <is>
          <t>EXXONMOBIL FOUNDATION</t>
        </is>
      </c>
      <c r="C216" t="inlineStr">
        <is>
          <t>13-6082357</t>
        </is>
      </c>
      <c r="D216" t="inlineStr">
        <is>
          <t>California</t>
        </is>
      </c>
      <c r="E216" t="inlineStr">
        <is>
          <t>CA</t>
        </is>
      </c>
      <c r="F216" t="n">
        <v>2024</v>
      </c>
      <c r="G216" t="n">
        <v>1</v>
      </c>
      <c r="H216" s="13" t="n">
        <v>20841805</v>
      </c>
      <c r="I216" s="12" t="n">
        <v>66</v>
      </c>
      <c r="J216" s="13" t="n">
        <v>4200</v>
      </c>
      <c r="K216" s="13">
        <f>IFERROR($H216/$I216,"")</f>
        <v/>
      </c>
      <c r="L216" s="13" t="n">
        <v>6846730</v>
      </c>
      <c r="M216" t="inlineStr">
        <is>
          <t>VA, GY, TX</t>
        </is>
      </c>
      <c r="N216" t="inlineStr">
        <is>
          <t>No</t>
        </is>
      </c>
      <c r="O216" t="inlineStr">
        <is>
          <t>Not stated</t>
        </is>
      </c>
      <c r="Q216" s="9" t="inlineStr">
        <is>
          <t>https://grantcue.com/foundations/exxonmobil-foundation-136082357</t>
        </is>
      </c>
    </row>
    <row r="217">
      <c r="A217">
        <f>IF($E217=$E216,$A216+1,1)</f>
        <v/>
      </c>
      <c r="B217" t="inlineStr">
        <is>
          <t>EMMET FAMILY CHARITABLE FOUNDATION</t>
        </is>
      </c>
      <c r="C217" t="inlineStr">
        <is>
          <t>85-4229144</t>
        </is>
      </c>
      <c r="D217" t="inlineStr">
        <is>
          <t>California</t>
        </is>
      </c>
      <c r="E217" t="inlineStr">
        <is>
          <t>CA</t>
        </is>
      </c>
      <c r="F217" t="n">
        <v>2024</v>
      </c>
      <c r="G217" t="n">
        <v>1</v>
      </c>
      <c r="H217" s="13" t="n">
        <v>20416667</v>
      </c>
      <c r="I217" s="12" t="n">
        <v>7</v>
      </c>
      <c r="J217" s="13" t="n">
        <v>1000000</v>
      </c>
      <c r="K217" s="13">
        <f>IFERROR($H217/$I217,"")</f>
        <v/>
      </c>
      <c r="L217" s="13" t="n">
        <v>10000000</v>
      </c>
      <c r="M217" t="inlineStr">
        <is>
          <t>CO, NY, PA</t>
        </is>
      </c>
      <c r="N217" t="inlineStr">
        <is>
          <t>No</t>
        </is>
      </c>
      <c r="O217" t="inlineStr">
        <is>
          <t>Not stated</t>
        </is>
      </c>
      <c r="Q217" s="9" t="inlineStr">
        <is>
          <t>https://grantcue.com/foundations/emmet-family-charitable-foundation-854229144</t>
        </is>
      </c>
    </row>
    <row r="218">
      <c r="A218">
        <f>IF($E218=$E217,$A217+1,1)</f>
        <v/>
      </c>
      <c r="B218" t="inlineStr">
        <is>
          <t>THE RANDALL FAMILY FOUNDATION</t>
        </is>
      </c>
      <c r="C218" t="inlineStr">
        <is>
          <t>95-4663969</t>
        </is>
      </c>
      <c r="D218" t="inlineStr">
        <is>
          <t>California</t>
        </is>
      </c>
      <c r="E218" t="inlineStr">
        <is>
          <t>CA</t>
        </is>
      </c>
      <c r="F218" t="n">
        <v>2023</v>
      </c>
      <c r="G218" t="n">
        <v>1</v>
      </c>
      <c r="H218" s="13" t="n">
        <v>20286500</v>
      </c>
      <c r="I218" s="12" t="n">
        <v>19</v>
      </c>
      <c r="J218" s="13" t="n">
        <v>10000</v>
      </c>
      <c r="K218" s="13">
        <f>IFERROR($H218/$I218,"")</f>
        <v/>
      </c>
      <c r="L218" s="13" t="n">
        <v>20000000</v>
      </c>
      <c r="M218" t="inlineStr">
        <is>
          <t>FL, NY, CO</t>
        </is>
      </c>
      <c r="N218" t="inlineStr">
        <is>
          <t>No</t>
        </is>
      </c>
      <c r="O218" t="inlineStr">
        <is>
          <t>Not stated</t>
        </is>
      </c>
      <c r="Q218" s="9" t="inlineStr">
        <is>
          <t>https://grantcue.com/foundations/the-randall-family-foundation-954663969</t>
        </is>
      </c>
    </row>
    <row r="219">
      <c r="A219">
        <f>IF($E219=$E218,$A218+1,1)</f>
        <v/>
      </c>
      <c r="B219" t="inlineStr">
        <is>
          <t>MANITOU FUND</t>
        </is>
      </c>
      <c r="C219" t="inlineStr">
        <is>
          <t>41-6055113</t>
        </is>
      </c>
      <c r="D219" t="inlineStr">
        <is>
          <t>California</t>
        </is>
      </c>
      <c r="E219" t="inlineStr">
        <is>
          <t>CA</t>
        </is>
      </c>
      <c r="F219" t="n">
        <v>2024</v>
      </c>
      <c r="G219" t="n">
        <v>1</v>
      </c>
      <c r="H219" s="13" t="n">
        <v>20100000</v>
      </c>
      <c r="I219" s="12" t="n">
        <v>164</v>
      </c>
      <c r="J219" s="13" t="n">
        <v>50000</v>
      </c>
      <c r="K219" s="13">
        <f>IFERROR($H219/$I219,"")</f>
        <v/>
      </c>
      <c r="L219" s="13" t="n">
        <v>1750000</v>
      </c>
      <c r="M219" t="inlineStr">
        <is>
          <t>MN, NY, FL</t>
        </is>
      </c>
      <c r="N219" t="inlineStr">
        <is>
          <t>No</t>
        </is>
      </c>
      <c r="O219" t="inlineStr">
        <is>
          <t>Not stated</t>
        </is>
      </c>
      <c r="Q219" s="9" t="inlineStr">
        <is>
          <t>https://grantcue.com/foundations/manitou-fund-416055113</t>
        </is>
      </c>
    </row>
    <row r="220">
      <c r="A220">
        <f>IF($E220=$E219,$A219+1,1)</f>
        <v/>
      </c>
      <c r="B220" t="inlineStr">
        <is>
          <t>ESB CHARITABLE FOUNDATION</t>
        </is>
      </c>
      <c r="C220" t="inlineStr">
        <is>
          <t>20-3759208</t>
        </is>
      </c>
      <c r="D220" t="inlineStr">
        <is>
          <t>California</t>
        </is>
      </c>
      <c r="E220" t="inlineStr">
        <is>
          <t>CA</t>
        </is>
      </c>
      <c r="F220" t="n">
        <v>2024</v>
      </c>
      <c r="G220" t="n">
        <v>1</v>
      </c>
      <c r="H220" s="13" t="n">
        <v>20025000</v>
      </c>
      <c r="I220" s="12" t="n">
        <v>21</v>
      </c>
      <c r="J220" s="13" t="n">
        <v>250000</v>
      </c>
      <c r="K220" s="13">
        <f>IFERROR($H220/$I220,"")</f>
        <v/>
      </c>
      <c r="L220" s="13" t="n">
        <v>4000000</v>
      </c>
      <c r="N220" t="inlineStr">
        <is>
          <t>No</t>
        </is>
      </c>
      <c r="O220" t="inlineStr">
        <is>
          <t>Not stated</t>
        </is>
      </c>
      <c r="Q220" s="9" t="inlineStr">
        <is>
          <t>https://grantcue.com/foundations/esb-charitable-foundation-203759208</t>
        </is>
      </c>
    </row>
    <row r="221">
      <c r="A221">
        <f>IF($E221=$E220,$A220+1,1)</f>
        <v/>
      </c>
      <c r="B221" t="inlineStr">
        <is>
          <t>THE GROVE FOUNDATION</t>
        </is>
      </c>
      <c r="C221" t="inlineStr">
        <is>
          <t>77-0108124</t>
        </is>
      </c>
      <c r="D221" t="inlineStr">
        <is>
          <t>California</t>
        </is>
      </c>
      <c r="E221" t="inlineStr">
        <is>
          <t>CA</t>
        </is>
      </c>
      <c r="F221" t="n">
        <v>2023</v>
      </c>
      <c r="G221" t="n">
        <v>1</v>
      </c>
      <c r="H221" s="13" t="n">
        <v>19425400</v>
      </c>
      <c r="I221" s="12" t="n">
        <v>132</v>
      </c>
      <c r="J221" s="13" t="n">
        <v>100000</v>
      </c>
      <c r="K221" s="13">
        <f>IFERROR($H221/$I221,"")</f>
        <v/>
      </c>
      <c r="L221" s="13" t="n">
        <v>1171400</v>
      </c>
      <c r="M221" t="inlineStr">
        <is>
          <t>DC, NY, AZ</t>
        </is>
      </c>
      <c r="N221" t="inlineStr">
        <is>
          <t>No</t>
        </is>
      </c>
      <c r="O221" t="inlineStr">
        <is>
          <t>Not stated</t>
        </is>
      </c>
      <c r="Q221" s="9" t="inlineStr">
        <is>
          <t>https://grantcue.com/foundations/the-grove-foundation-770108124</t>
        </is>
      </c>
    </row>
    <row r="222">
      <c r="A222">
        <f>IF($E222=$E221,$A221+1,1)</f>
        <v/>
      </c>
      <c r="B222" t="inlineStr">
        <is>
          <t>Gilead Foundation</t>
        </is>
      </c>
      <c r="C222" t="inlineStr">
        <is>
          <t>20-1042419</t>
        </is>
      </c>
      <c r="D222" t="inlineStr">
        <is>
          <t>California</t>
        </is>
      </c>
      <c r="E222" t="inlineStr">
        <is>
          <t>CA</t>
        </is>
      </c>
      <c r="F222" t="n">
        <v>2024</v>
      </c>
      <c r="G222" t="n">
        <v>1</v>
      </c>
      <c r="H222" s="13" t="n">
        <v>18993025</v>
      </c>
      <c r="I222" s="12" t="n">
        <v>46</v>
      </c>
      <c r="J222" s="13" t="n">
        <v>125000</v>
      </c>
      <c r="K222" s="13">
        <f>IFERROR($H222/$I222,"")</f>
        <v/>
      </c>
      <c r="L222" s="13" t="n">
        <v>6000000</v>
      </c>
      <c r="M222" t="inlineStr">
        <is>
          <t>DE, LA, VA</t>
        </is>
      </c>
      <c r="N222" t="inlineStr">
        <is>
          <t>No</t>
        </is>
      </c>
      <c r="O222" t="inlineStr">
        <is>
          <t>Not stated</t>
        </is>
      </c>
      <c r="Q222" s="9" t="inlineStr">
        <is>
          <t>https://grantcue.com/foundations/gilead-foundation-201042419</t>
        </is>
      </c>
    </row>
    <row r="223">
      <c r="A223">
        <f>IF($E223=$E222,$A222+1,1)</f>
        <v/>
      </c>
      <c r="B223" t="inlineStr">
        <is>
          <t>The Shanahan Family Charitable Foundation</t>
        </is>
      </c>
      <c r="C223" t="inlineStr">
        <is>
          <t>20-7267377</t>
        </is>
      </c>
      <c r="D223" t="inlineStr">
        <is>
          <t>California</t>
        </is>
      </c>
      <c r="E223" t="inlineStr">
        <is>
          <t>CA</t>
        </is>
      </c>
      <c r="F223" t="n">
        <v>2024</v>
      </c>
      <c r="G223" t="n">
        <v>1</v>
      </c>
      <c r="H223" s="13" t="n">
        <v>18755533</v>
      </c>
      <c r="I223" s="12" t="n">
        <v>47</v>
      </c>
      <c r="J223" s="13" t="n">
        <v>100000</v>
      </c>
      <c r="K223" s="13">
        <f>IFERROR($H223/$I223,"")</f>
        <v/>
      </c>
      <c r="L223" s="13" t="n">
        <v>2676667</v>
      </c>
      <c r="M223" t="inlineStr">
        <is>
          <t>PA, WA, NY</t>
        </is>
      </c>
      <c r="N223" t="inlineStr">
        <is>
          <t>No</t>
        </is>
      </c>
      <c r="O223" t="inlineStr">
        <is>
          <t>Not stated</t>
        </is>
      </c>
      <c r="Q223" s="9" t="inlineStr">
        <is>
          <t>https://grantcue.com/foundations/the-shanahan-family-charitable-foundation-207267377</t>
        </is>
      </c>
    </row>
    <row r="224">
      <c r="A224">
        <f>IF($E224=$E223,$A223+1,1)</f>
        <v/>
      </c>
      <c r="B224" t="inlineStr">
        <is>
          <t>BALAY KO FOUNDATION</t>
        </is>
      </c>
      <c r="C224" t="inlineStr">
        <is>
          <t>87-3998943</t>
        </is>
      </c>
      <c r="D224" t="inlineStr">
        <is>
          <t>California</t>
        </is>
      </c>
      <c r="E224" t="inlineStr">
        <is>
          <t>CA</t>
        </is>
      </c>
      <c r="F224" t="n">
        <v>2024</v>
      </c>
      <c r="G224" t="n">
        <v>2</v>
      </c>
      <c r="H224" s="13" t="n">
        <v>18588010</v>
      </c>
      <c r="I224" s="12" t="n">
        <v>35</v>
      </c>
      <c r="J224" s="13" t="n">
        <v>350000</v>
      </c>
      <c r="K224" s="13">
        <f>IFERROR($H224/$I224,"")</f>
        <v/>
      </c>
      <c r="L224" s="13" t="n">
        <v>2002372</v>
      </c>
      <c r="N224" t="inlineStr">
        <is>
          <t>No</t>
        </is>
      </c>
      <c r="O224" t="inlineStr">
        <is>
          <t>Not stated</t>
        </is>
      </c>
      <c r="Q224" s="9" t="inlineStr">
        <is>
          <t>https://grantcue.com/foundations/balay-ko-foundation-873998943</t>
        </is>
      </c>
    </row>
    <row r="225">
      <c r="A225">
        <f>IF($E225=$E224,$A224+1,1)</f>
        <v/>
      </c>
      <c r="B225" t="inlineStr">
        <is>
          <t>LAURAL FOUNDATION</t>
        </is>
      </c>
      <c r="C225" t="inlineStr">
        <is>
          <t>94-2417772</t>
        </is>
      </c>
      <c r="D225" t="inlineStr">
        <is>
          <t>California</t>
        </is>
      </c>
      <c r="E225" t="inlineStr">
        <is>
          <t>CA</t>
        </is>
      </c>
      <c r="F225" t="n">
        <v>2024</v>
      </c>
      <c r="G225" t="n">
        <v>1</v>
      </c>
      <c r="H225" s="13" t="n">
        <v>18585500</v>
      </c>
      <c r="I225" s="12" t="n">
        <v>84</v>
      </c>
      <c r="J225" s="13" t="n">
        <v>100000</v>
      </c>
      <c r="K225" s="13">
        <f>IFERROR($H225/$I225,"")</f>
        <v/>
      </c>
      <c r="L225" s="13" t="n">
        <v>1000000</v>
      </c>
      <c r="M225" t="inlineStr">
        <is>
          <t>DC, NY, VA</t>
        </is>
      </c>
      <c r="N225" t="inlineStr">
        <is>
          <t>No</t>
        </is>
      </c>
      <c r="O225" t="inlineStr">
        <is>
          <t>Not stated</t>
        </is>
      </c>
      <c r="Q225" s="9" t="inlineStr">
        <is>
          <t>https://grantcue.com/foundations/laural-foundation-942417772</t>
        </is>
      </c>
    </row>
    <row r="226">
      <c r="A226">
        <f>IF($E226=$E225,$A225+1,1)</f>
        <v/>
      </c>
      <c r="B226" t="inlineStr">
        <is>
          <t>VIOLA FOUNDATION INC</t>
        </is>
      </c>
      <c r="C226" t="inlineStr">
        <is>
          <t>46-2542824</t>
        </is>
      </c>
      <c r="D226" t="inlineStr">
        <is>
          <t>California</t>
        </is>
      </c>
      <c r="E226" t="inlineStr">
        <is>
          <t>CA</t>
        </is>
      </c>
      <c r="F226" t="n">
        <v>2024</v>
      </c>
      <c r="G226" t="n">
        <v>1</v>
      </c>
      <c r="H226" s="13" t="n">
        <v>18418643</v>
      </c>
      <c r="I226" s="12" t="n">
        <v>28</v>
      </c>
      <c r="J226" s="13" t="n">
        <v>25000</v>
      </c>
      <c r="K226" s="13">
        <f>IFERROR($H226/$I226,"")</f>
        <v/>
      </c>
      <c r="L226" s="13" t="n">
        <v>10000000</v>
      </c>
      <c r="M226" t="inlineStr">
        <is>
          <t>NY, IN, TX</t>
        </is>
      </c>
      <c r="N226" t="inlineStr">
        <is>
          <t>No</t>
        </is>
      </c>
      <c r="O226" t="inlineStr">
        <is>
          <t>Not stated</t>
        </is>
      </c>
      <c r="Q226" s="9" t="inlineStr">
        <is>
          <t>https://grantcue.com/foundations/viola-foundation-inc-462542824</t>
        </is>
      </c>
    </row>
    <row r="227">
      <c r="A227">
        <f>IF($E227=$E226,$A226+1,1)</f>
        <v/>
      </c>
      <c r="B227" t="inlineStr">
        <is>
          <t>THE RALPH M PARSONS FOUNDATION</t>
        </is>
      </c>
      <c r="C227" t="inlineStr">
        <is>
          <t>95-6085895</t>
        </is>
      </c>
      <c r="D227" t="inlineStr">
        <is>
          <t>California</t>
        </is>
      </c>
      <c r="E227" t="inlineStr">
        <is>
          <t>CA</t>
        </is>
      </c>
      <c r="F227" t="n">
        <v>2024</v>
      </c>
      <c r="G227" t="n">
        <v>1</v>
      </c>
      <c r="H227" s="13" t="n">
        <v>18183017</v>
      </c>
      <c r="I227" s="12" t="n">
        <v>403</v>
      </c>
      <c r="J227" s="13" t="n">
        <v>30000</v>
      </c>
      <c r="K227" s="13">
        <f>IFERROR($H227/$I227,"")</f>
        <v/>
      </c>
      <c r="L227" s="13" t="n">
        <v>500000</v>
      </c>
      <c r="M227" t="inlineStr">
        <is>
          <t>DC, MD, NY</t>
        </is>
      </c>
      <c r="N227" t="inlineStr">
        <is>
          <t>Yes</t>
        </is>
      </c>
      <c r="O227" t="inlineStr">
        <is>
          <t>Yes</t>
        </is>
      </c>
      <c r="P227" s="9" t="inlineStr">
        <is>
          <t>https://www.rmpf.org/</t>
        </is>
      </c>
      <c r="Q227" s="9" t="inlineStr">
        <is>
          <t>https://grantcue.com/foundations/the-ralph-m-parsons-foundation-956085895</t>
        </is>
      </c>
    </row>
    <row r="228">
      <c r="A228">
        <f>IF($E228=$E227,$A227+1,1)</f>
        <v/>
      </c>
      <c r="B228" t="inlineStr">
        <is>
          <t>TARGET ALS FOUNDATION INC</t>
        </is>
      </c>
      <c r="C228" t="inlineStr">
        <is>
          <t>81-0756743</t>
        </is>
      </c>
      <c r="D228" t="inlineStr">
        <is>
          <t>California</t>
        </is>
      </c>
      <c r="E228" t="inlineStr">
        <is>
          <t>CA</t>
        </is>
      </c>
      <c r="F228" t="n">
        <v>2024</v>
      </c>
      <c r="G228" t="n">
        <v>1</v>
      </c>
      <c r="H228" s="13" t="n">
        <v>18048427</v>
      </c>
      <c r="I228" s="12" t="n">
        <v>75</v>
      </c>
      <c r="J228" s="13" t="n">
        <v>130000</v>
      </c>
      <c r="K228" s="13">
        <f>IFERROR($H228/$I228,"")</f>
        <v/>
      </c>
      <c r="L228" s="13" t="n">
        <v>1177046</v>
      </c>
      <c r="M228" t="inlineStr">
        <is>
          <t>NY, MA, AZ</t>
        </is>
      </c>
      <c r="N228" t="inlineStr">
        <is>
          <t>No</t>
        </is>
      </c>
      <c r="O228" t="inlineStr">
        <is>
          <t>Not stated</t>
        </is>
      </c>
      <c r="Q228" s="9" t="inlineStr">
        <is>
          <t>https://grantcue.com/foundations/target-als-foundation-inc-810756743</t>
        </is>
      </c>
    </row>
    <row r="229">
      <c r="A229">
        <f>IF($E229=$E228,$A228+1,1)</f>
        <v/>
      </c>
      <c r="B229" t="inlineStr">
        <is>
          <t>WILLIAM K BOWES JR FOUNDATION</t>
        </is>
      </c>
      <c r="C229" t="inlineStr">
        <is>
          <t>94-3148482</t>
        </is>
      </c>
      <c r="D229" t="inlineStr">
        <is>
          <t>California</t>
        </is>
      </c>
      <c r="E229" t="inlineStr">
        <is>
          <t>CA</t>
        </is>
      </c>
      <c r="F229" t="n">
        <v>2024</v>
      </c>
      <c r="G229" t="n">
        <v>1</v>
      </c>
      <c r="H229" s="13" t="n">
        <v>18019500</v>
      </c>
      <c r="I229" s="12" t="n">
        <v>48</v>
      </c>
      <c r="J229" s="13" t="n">
        <v>183333</v>
      </c>
      <c r="K229" s="13">
        <f>IFERROR($H229/$I229,"")</f>
        <v/>
      </c>
      <c r="L229" s="13" t="n">
        <v>5833333</v>
      </c>
      <c r="M229" t="inlineStr">
        <is>
          <t>NY, MA, TX</t>
        </is>
      </c>
      <c r="N229" t="inlineStr">
        <is>
          <t>No</t>
        </is>
      </c>
      <c r="O229" t="inlineStr">
        <is>
          <t>Not stated</t>
        </is>
      </c>
      <c r="Q229" s="9" t="inlineStr">
        <is>
          <t>https://grantcue.com/foundations/william-k-bowes-jr-foundation-943148482</t>
        </is>
      </c>
    </row>
    <row r="230">
      <c r="A230">
        <f>IF($E230=$E229,$A229+1,1)</f>
        <v/>
      </c>
      <c r="B230" t="inlineStr">
        <is>
          <t>WILLIAM T GRANT FOUNDATION INC</t>
        </is>
      </c>
      <c r="C230" t="inlineStr">
        <is>
          <t>13-1624021</t>
        </is>
      </c>
      <c r="D230" t="inlineStr">
        <is>
          <t>California</t>
        </is>
      </c>
      <c r="E230" t="inlineStr">
        <is>
          <t>CA</t>
        </is>
      </c>
      <c r="F230" t="n">
        <v>2024</v>
      </c>
      <c r="G230" t="n">
        <v>1</v>
      </c>
      <c r="H230" s="13" t="n">
        <v>17746826</v>
      </c>
      <c r="I230" s="12" t="n">
        <v>159</v>
      </c>
      <c r="J230" s="13" t="n">
        <v>79025</v>
      </c>
      <c r="K230" s="13">
        <f>IFERROR($H230/$I230,"")</f>
        <v/>
      </c>
      <c r="L230" s="13" t="n">
        <v>497580</v>
      </c>
      <c r="M230" t="inlineStr">
        <is>
          <t>NY, PA, DC</t>
        </is>
      </c>
      <c r="N230" t="inlineStr">
        <is>
          <t>Yes</t>
        </is>
      </c>
      <c r="O230" t="inlineStr">
        <is>
          <t>Yes</t>
        </is>
      </c>
      <c r="P230" s="9" t="inlineStr">
        <is>
          <t>https://www.wtgrantfdn.org/</t>
        </is>
      </c>
      <c r="Q230" s="9" t="inlineStr">
        <is>
          <t>https://grantcue.com/foundations/william-t-grant-foundation-inc-131624021</t>
        </is>
      </c>
    </row>
    <row r="231">
      <c r="A231">
        <f>IF($E231=$E230,$A230+1,1)</f>
        <v/>
      </c>
      <c r="B231" t="inlineStr">
        <is>
          <t>THE WEILL FAMILY FOUNDATION</t>
        </is>
      </c>
      <c r="C231" t="inlineStr">
        <is>
          <t>13-6223609</t>
        </is>
      </c>
      <c r="D231" t="inlineStr">
        <is>
          <t>California</t>
        </is>
      </c>
      <c r="E231" t="inlineStr">
        <is>
          <t>CA</t>
        </is>
      </c>
      <c r="F231" t="n">
        <v>2024</v>
      </c>
      <c r="G231" t="n">
        <v>1</v>
      </c>
      <c r="H231" s="13" t="n">
        <v>17637214</v>
      </c>
      <c r="I231" s="12" t="n">
        <v>20</v>
      </c>
      <c r="J231" s="13" t="n">
        <v>50000</v>
      </c>
      <c r="K231" s="13">
        <f>IFERROR($H231/$I231,"")</f>
        <v/>
      </c>
      <c r="L231" s="13" t="n">
        <v>9653607</v>
      </c>
      <c r="M231" t="inlineStr">
        <is>
          <t>NY, NJ, IL</t>
        </is>
      </c>
      <c r="N231" t="inlineStr">
        <is>
          <t>No</t>
        </is>
      </c>
      <c r="O231" t="inlineStr">
        <is>
          <t>Not stated</t>
        </is>
      </c>
      <c r="Q231" s="9" t="inlineStr">
        <is>
          <t>https://grantcue.com/foundations/the-weill-family-foundation-136223609</t>
        </is>
      </c>
    </row>
    <row r="232">
      <c r="A232">
        <f>IF($E232=$E231,$A231+1,1)</f>
        <v/>
      </c>
      <c r="B232" t="inlineStr">
        <is>
          <t>THE KAVLI FOUNDATION</t>
        </is>
      </c>
      <c r="C232" t="inlineStr">
        <is>
          <t>77-0560142</t>
        </is>
      </c>
      <c r="D232" t="inlineStr">
        <is>
          <t>California</t>
        </is>
      </c>
      <c r="E232" t="inlineStr">
        <is>
          <t>CA</t>
        </is>
      </c>
      <c r="F232" t="n">
        <v>2024</v>
      </c>
      <c r="G232" t="n">
        <v>1</v>
      </c>
      <c r="H232" s="13" t="n">
        <v>17416685</v>
      </c>
      <c r="I232" s="12" t="n">
        <v>107</v>
      </c>
      <c r="J232" s="13" t="n">
        <v>65550</v>
      </c>
      <c r="K232" s="13">
        <f>IFERROR($H232/$I232,"")</f>
        <v/>
      </c>
      <c r="L232" s="13" t="n">
        <v>2000000</v>
      </c>
      <c r="M232" t="inlineStr">
        <is>
          <t>MA, NY, TX</t>
        </is>
      </c>
      <c r="N232" t="inlineStr">
        <is>
          <t>No</t>
        </is>
      </c>
      <c r="O232" t="inlineStr">
        <is>
          <t>Not stated</t>
        </is>
      </c>
      <c r="Q232" s="9" t="inlineStr">
        <is>
          <t>https://grantcue.com/foundations/the-kavli-foundation-770560142</t>
        </is>
      </c>
    </row>
    <row r="233">
      <c r="A233">
        <f>IF($E233=$E232,$A232+1,1)</f>
        <v/>
      </c>
      <c r="B233" t="inlineStr">
        <is>
          <t>SIMPSON PSB FUND</t>
        </is>
      </c>
      <c r="C233" t="inlineStr">
        <is>
          <t>68-0168017</t>
        </is>
      </c>
      <c r="D233" t="inlineStr">
        <is>
          <t>California</t>
        </is>
      </c>
      <c r="E233" t="inlineStr">
        <is>
          <t>CA</t>
        </is>
      </c>
      <c r="F233" t="n">
        <v>2024</v>
      </c>
      <c r="G233" t="n">
        <v>1</v>
      </c>
      <c r="H233" s="13" t="n">
        <v>17408345</v>
      </c>
      <c r="I233" s="12" t="n">
        <v>34</v>
      </c>
      <c r="J233" s="13" t="n">
        <v>22500</v>
      </c>
      <c r="K233" s="13">
        <f>IFERROR($H233/$I233,"")</f>
        <v/>
      </c>
      <c r="L233" s="13" t="n">
        <v>10020372</v>
      </c>
      <c r="M233" t="inlineStr">
        <is>
          <t>NH, MD</t>
        </is>
      </c>
      <c r="N233" t="inlineStr">
        <is>
          <t>Yes</t>
        </is>
      </c>
      <c r="O233" t="inlineStr">
        <is>
          <t>Not stated</t>
        </is>
      </c>
      <c r="P233" s="9" t="inlineStr">
        <is>
          <t>http://www.simpsonpsbfund.org/</t>
        </is>
      </c>
      <c r="Q233" s="9" t="inlineStr">
        <is>
          <t>https://grantcue.com/foundations/simpson-psb-fund-680168017</t>
        </is>
      </c>
    </row>
    <row r="234">
      <c r="A234">
        <f>IF($E234=$E233,$A233+1,1)</f>
        <v/>
      </c>
      <c r="B234" t="inlineStr">
        <is>
          <t>CAMILLA CHANDLER FAMILY FOUNDATION</t>
        </is>
      </c>
      <c r="C234" t="inlineStr">
        <is>
          <t>95-6979804</t>
        </is>
      </c>
      <c r="D234" t="inlineStr">
        <is>
          <t>California</t>
        </is>
      </c>
      <c r="E234" t="inlineStr">
        <is>
          <t>CA</t>
        </is>
      </c>
      <c r="F234" t="n">
        <v>2024</v>
      </c>
      <c r="G234" t="n">
        <v>2</v>
      </c>
      <c r="H234" s="13" t="n">
        <v>17275000</v>
      </c>
      <c r="I234" s="12" t="n">
        <v>22</v>
      </c>
      <c r="J234" s="13" t="n">
        <v>200000</v>
      </c>
      <c r="K234" s="13">
        <f>IFERROR($H234/$I234,"")</f>
        <v/>
      </c>
      <c r="L234" s="13" t="n">
        <v>6000000</v>
      </c>
      <c r="M234" t="inlineStr">
        <is>
          <t>WA, MA</t>
        </is>
      </c>
      <c r="N234" t="inlineStr">
        <is>
          <t>No</t>
        </is>
      </c>
      <c r="O234" t="inlineStr">
        <is>
          <t>Not stated</t>
        </is>
      </c>
      <c r="Q234" s="9" t="inlineStr">
        <is>
          <t>https://grantcue.com/foundations/camilla-chandler-family-foundation-956979804</t>
        </is>
      </c>
    </row>
    <row r="235">
      <c r="A235">
        <f>IF($E235=$E234,$A234+1,1)</f>
        <v/>
      </c>
      <c r="B235" t="inlineStr">
        <is>
          <t>ADDITIONAL VENTURES FOUNDATION</t>
        </is>
      </c>
      <c r="C235" t="inlineStr">
        <is>
          <t>81-4429034</t>
        </is>
      </c>
      <c r="D235" t="inlineStr">
        <is>
          <t>California</t>
        </is>
      </c>
      <c r="E235" t="inlineStr">
        <is>
          <t>CA</t>
        </is>
      </c>
      <c r="F235" t="n">
        <v>2024</v>
      </c>
      <c r="G235" t="n">
        <v>1</v>
      </c>
      <c r="H235" s="13" t="n">
        <v>17151264</v>
      </c>
      <c r="I235" s="12" t="n">
        <v>68</v>
      </c>
      <c r="J235" s="13" t="n">
        <v>220000</v>
      </c>
      <c r="K235" s="13">
        <f>IFERROR($H235/$I235,"")</f>
        <v/>
      </c>
      <c r="L235" s="13" t="n">
        <v>1200000</v>
      </c>
      <c r="M235" t="inlineStr">
        <is>
          <t>MA, PA, OH</t>
        </is>
      </c>
      <c r="N235" t="inlineStr">
        <is>
          <t>No</t>
        </is>
      </c>
      <c r="O235" t="inlineStr">
        <is>
          <t>Not stated</t>
        </is>
      </c>
      <c r="Q235" s="9" t="inlineStr">
        <is>
          <t>https://grantcue.com/foundations/additional-ventures-foundation-814429034</t>
        </is>
      </c>
    </row>
    <row r="236">
      <c r="A236">
        <f>IF($E236=$E235,$A235+1,1)</f>
        <v/>
      </c>
      <c r="B236" t="inlineStr">
        <is>
          <t>JOHN PRITZKER FAMILY FUND</t>
        </is>
      </c>
      <c r="C236" t="inlineStr">
        <is>
          <t>30-0039815</t>
        </is>
      </c>
      <c r="D236" t="inlineStr">
        <is>
          <t>California</t>
        </is>
      </c>
      <c r="E236" t="inlineStr">
        <is>
          <t>CA</t>
        </is>
      </c>
      <c r="F236" t="n">
        <v>2024</v>
      </c>
      <c r="G236" t="n">
        <v>1</v>
      </c>
      <c r="H236" s="13" t="n">
        <v>17119884</v>
      </c>
      <c r="I236" s="12" t="n">
        <v>98</v>
      </c>
      <c r="J236" s="13" t="n">
        <v>30000</v>
      </c>
      <c r="K236" s="13">
        <f>IFERROR($H236/$I236,"")</f>
        <v/>
      </c>
      <c r="L236" s="13" t="n">
        <v>5000000</v>
      </c>
      <c r="M236" t="inlineStr">
        <is>
          <t>NY, DC, MA</t>
        </is>
      </c>
      <c r="N236" t="inlineStr">
        <is>
          <t>No</t>
        </is>
      </c>
      <c r="O236" t="inlineStr">
        <is>
          <t>Not stated</t>
        </is>
      </c>
      <c r="Q236" s="9" t="inlineStr">
        <is>
          <t>https://grantcue.com/foundations/john-pritzker-family-fund-300039815</t>
        </is>
      </c>
    </row>
    <row r="237">
      <c r="A237">
        <f>IF($E237=$E236,$A236+1,1)</f>
        <v/>
      </c>
      <c r="B237" t="inlineStr">
        <is>
          <t>SAM SIMON CHARITABLE GIVING FOUNDATION INC</t>
        </is>
      </c>
      <c r="C237" t="inlineStr">
        <is>
          <t>46-5575133</t>
        </is>
      </c>
      <c r="D237" t="inlineStr">
        <is>
          <t>California</t>
        </is>
      </c>
      <c r="E237" t="inlineStr">
        <is>
          <t>CA</t>
        </is>
      </c>
      <c r="F237" t="n">
        <v>2024</v>
      </c>
      <c r="G237" t="n">
        <v>1</v>
      </c>
      <c r="H237" s="13" t="n">
        <v>17088000</v>
      </c>
      <c r="I237" s="12" t="n">
        <v>56</v>
      </c>
      <c r="J237" s="13" t="n">
        <v>150000</v>
      </c>
      <c r="K237" s="13">
        <f>IFERROR($H237/$I237,"")</f>
        <v/>
      </c>
      <c r="L237" s="13" t="n">
        <v>3500000</v>
      </c>
      <c r="M237" t="inlineStr">
        <is>
          <t>VA, FL, CO</t>
        </is>
      </c>
      <c r="N237" t="inlineStr">
        <is>
          <t>No</t>
        </is>
      </c>
      <c r="O237" t="inlineStr">
        <is>
          <t>Not stated</t>
        </is>
      </c>
      <c r="Q237" s="9" t="inlineStr">
        <is>
          <t>https://grantcue.com/foundations/sam-simon-charitable-giving-foundation-inc-465575133</t>
        </is>
      </c>
    </row>
    <row r="238">
      <c r="A238">
        <f>IF($E238=$E237,$A237+1,1)</f>
        <v/>
      </c>
      <c r="B238" t="inlineStr">
        <is>
          <t>COTSEN FOUNDATION FOR THE ART OF TEACHING</t>
        </is>
      </c>
      <c r="C238" t="inlineStr">
        <is>
          <t>95-3953038</t>
        </is>
      </c>
      <c r="D238" t="inlineStr">
        <is>
          <t>California</t>
        </is>
      </c>
      <c r="E238" t="inlineStr">
        <is>
          <t>CA</t>
        </is>
      </c>
      <c r="F238" t="n">
        <v>2024</v>
      </c>
      <c r="G238" t="n">
        <v>2</v>
      </c>
      <c r="H238" s="13" t="n">
        <v>16798664</v>
      </c>
      <c r="I238" s="12" t="n">
        <v>86</v>
      </c>
      <c r="J238" s="13" t="n">
        <v>15000</v>
      </c>
      <c r="K238" s="13">
        <f>IFERROR($H238/$I238,"")</f>
        <v/>
      </c>
      <c r="L238" s="13" t="n">
        <v>1647898</v>
      </c>
      <c r="M238" t="inlineStr">
        <is>
          <t>NY, DC, TX</t>
        </is>
      </c>
      <c r="N238" t="inlineStr">
        <is>
          <t>No</t>
        </is>
      </c>
      <c r="O238" t="inlineStr">
        <is>
          <t>Not stated</t>
        </is>
      </c>
      <c r="Q238" s="9" t="inlineStr">
        <is>
          <t>https://grantcue.com/foundations/cotsen-foundation-for-the-art-of-teaching-953953038</t>
        </is>
      </c>
    </row>
    <row r="239">
      <c r="A239">
        <f>IF($E239=$E238,$A238+1,1)</f>
        <v/>
      </c>
      <c r="B239" t="inlineStr">
        <is>
          <t>STEWARDSHIP FOUNDATION</t>
        </is>
      </c>
      <c r="C239" t="inlineStr">
        <is>
          <t>33-0273191</t>
        </is>
      </c>
      <c r="D239" t="inlineStr">
        <is>
          <t>California</t>
        </is>
      </c>
      <c r="E239" t="inlineStr">
        <is>
          <t>CA</t>
        </is>
      </c>
      <c r="F239" t="n">
        <v>2024</v>
      </c>
      <c r="G239" t="n">
        <v>2</v>
      </c>
      <c r="H239" s="13" t="n">
        <v>16753334</v>
      </c>
      <c r="I239" s="12" t="n">
        <v>160</v>
      </c>
      <c r="J239" s="13" t="n">
        <v>25000</v>
      </c>
      <c r="K239" s="13">
        <f>IFERROR($H239/$I239,"")</f>
        <v/>
      </c>
      <c r="L239" s="13" t="n">
        <v>3000000</v>
      </c>
      <c r="M239" t="inlineStr">
        <is>
          <t>IL, MI, IA</t>
        </is>
      </c>
      <c r="N239" t="inlineStr">
        <is>
          <t>No</t>
        </is>
      </c>
      <c r="O239" t="inlineStr">
        <is>
          <t>Not stated</t>
        </is>
      </c>
      <c r="Q239" s="9" t="inlineStr">
        <is>
          <t>https://grantcue.com/foundations/stewardship-foundation-330273191</t>
        </is>
      </c>
    </row>
    <row r="240">
      <c r="A240">
        <f>IF($E240=$E239,$A239+1,1)</f>
        <v/>
      </c>
      <c r="B240" t="inlineStr">
        <is>
          <t>COLLEGE FUTURES FOUNDATION</t>
        </is>
      </c>
      <c r="C240" t="inlineStr">
        <is>
          <t>94-2618667</t>
        </is>
      </c>
      <c r="D240" t="inlineStr">
        <is>
          <t>California</t>
        </is>
      </c>
      <c r="E240" t="inlineStr">
        <is>
          <t>CA</t>
        </is>
      </c>
      <c r="F240" t="n">
        <v>2024</v>
      </c>
      <c r="G240" t="n">
        <v>1</v>
      </c>
      <c r="H240" s="13" t="n">
        <v>16683989</v>
      </c>
      <c r="I240" s="12" t="n">
        <v>181</v>
      </c>
      <c r="J240" s="13" t="n">
        <v>20000</v>
      </c>
      <c r="K240" s="13">
        <f>IFERROR($H240/$I240,"")</f>
        <v/>
      </c>
      <c r="L240" s="13" t="n">
        <v>600000</v>
      </c>
      <c r="M240" t="inlineStr">
        <is>
          <t>DC, MD, NY</t>
        </is>
      </c>
      <c r="N240" t="inlineStr">
        <is>
          <t>No</t>
        </is>
      </c>
      <c r="O240" t="inlineStr">
        <is>
          <t>Yes</t>
        </is>
      </c>
      <c r="Q240" s="9" t="inlineStr">
        <is>
          <t>https://grantcue.com/foundations/college-futures-foundation-942618667</t>
        </is>
      </c>
    </row>
    <row r="241">
      <c r="A241">
        <f>IF($E241=$E240,$A240+1,1)</f>
        <v/>
      </c>
      <c r="B241" t="inlineStr">
        <is>
          <t>CALIFORNIA PHYSICIANS' SERVICE FDN DBA BLUE SHIELD OF CALIFORNIA FDN</t>
        </is>
      </c>
      <c r="C241" t="inlineStr">
        <is>
          <t>94-2822302</t>
        </is>
      </c>
      <c r="D241" t="inlineStr">
        <is>
          <t>California</t>
        </is>
      </c>
      <c r="E241" t="inlineStr">
        <is>
          <t>CA</t>
        </is>
      </c>
      <c r="F241" t="n">
        <v>2024</v>
      </c>
      <c r="G241" t="n">
        <v>1</v>
      </c>
      <c r="H241" s="13" t="n">
        <v>16626371</v>
      </c>
      <c r="I241" s="12" t="n">
        <v>90</v>
      </c>
      <c r="J241" s="13" t="n">
        <v>100000</v>
      </c>
      <c r="K241" s="13">
        <f>IFERROR($H241/$I241,"")</f>
        <v/>
      </c>
      <c r="L241" s="13" t="n">
        <v>1500000</v>
      </c>
      <c r="M241" t="inlineStr">
        <is>
          <t>DC, WI, NY</t>
        </is>
      </c>
      <c r="N241" t="inlineStr">
        <is>
          <t>Yes</t>
        </is>
      </c>
      <c r="O241" t="inlineStr">
        <is>
          <t>Yes</t>
        </is>
      </c>
      <c r="P241" s="9" t="inlineStr">
        <is>
          <t>https://www.blueshieldcafoundation.org/</t>
        </is>
      </c>
      <c r="Q241" s="9" t="inlineStr">
        <is>
          <t>https://grantcue.com/foundations/california-physicians-service-fdn-dba-blue-shield-of-california-fdn-942822302</t>
        </is>
      </c>
    </row>
    <row r="242">
      <c r="A242">
        <f>IF($E242=$E241,$A241+1,1)</f>
        <v/>
      </c>
      <c r="B242" t="inlineStr">
        <is>
          <t>THE NATHAN CUMMINGS FOUNDATION INC</t>
        </is>
      </c>
      <c r="C242" t="inlineStr">
        <is>
          <t>23-7093201</t>
        </is>
      </c>
      <c r="D242" t="inlineStr">
        <is>
          <t>California</t>
        </is>
      </c>
      <c r="E242" t="inlineStr">
        <is>
          <t>CA</t>
        </is>
      </c>
      <c r="F242" t="n">
        <v>2024</v>
      </c>
      <c r="G242" t="n">
        <v>1</v>
      </c>
      <c r="H242" s="13" t="n">
        <v>16604500</v>
      </c>
      <c r="I242" s="12" t="n">
        <v>281</v>
      </c>
      <c r="J242" s="13" t="n">
        <v>30000</v>
      </c>
      <c r="K242" s="13">
        <f>IFERROR($H242/$I242,"")</f>
        <v/>
      </c>
      <c r="L242" s="13" t="n">
        <v>800000</v>
      </c>
      <c r="M242" t="inlineStr">
        <is>
          <t>NY, DC, GA</t>
        </is>
      </c>
      <c r="N242" t="inlineStr">
        <is>
          <t>Yes</t>
        </is>
      </c>
      <c r="O242" t="inlineStr">
        <is>
          <t>Yes</t>
        </is>
      </c>
      <c r="P242" s="9" t="inlineStr">
        <is>
          <t>https://www.nathancummings.org/</t>
        </is>
      </c>
      <c r="Q242" s="9" t="inlineStr">
        <is>
          <t>https://grantcue.com/foundations/the-nathan-cummings-foundation-inc-237093201</t>
        </is>
      </c>
    </row>
    <row r="243">
      <c r="A243">
        <f>IF($E243=$E242,$A242+1,1)</f>
        <v/>
      </c>
      <c r="B243" t="inlineStr">
        <is>
          <t>HELEN AND WILL WEBSTER FOUNDATION</t>
        </is>
      </c>
      <c r="C243" t="inlineStr">
        <is>
          <t>95-4624483</t>
        </is>
      </c>
      <c r="D243" t="inlineStr">
        <is>
          <t>California</t>
        </is>
      </c>
      <c r="E243" t="inlineStr">
        <is>
          <t>CA</t>
        </is>
      </c>
      <c r="F243" t="n">
        <v>2024</v>
      </c>
      <c r="G243" t="n">
        <v>1</v>
      </c>
      <c r="H243" s="13" t="n">
        <v>16559183</v>
      </c>
      <c r="I243" s="12" t="n">
        <v>54</v>
      </c>
      <c r="J243" s="13" t="n">
        <v>82500</v>
      </c>
      <c r="K243" s="13">
        <f>IFERROR($H243/$I243,"")</f>
        <v/>
      </c>
      <c r="L243" s="13" t="n">
        <v>3920000</v>
      </c>
      <c r="M243" t="inlineStr">
        <is>
          <t>OK, TX, NY</t>
        </is>
      </c>
      <c r="N243" t="inlineStr">
        <is>
          <t>No</t>
        </is>
      </c>
      <c r="O243" t="inlineStr">
        <is>
          <t>Not stated</t>
        </is>
      </c>
      <c r="Q243" s="9" t="inlineStr">
        <is>
          <t>https://grantcue.com/foundations/helen-and-will-webster-foundation-954624483</t>
        </is>
      </c>
    </row>
    <row r="244">
      <c r="A244">
        <f>IF($E244=$E243,$A243+1,1)</f>
        <v/>
      </c>
      <c r="B244" t="inlineStr">
        <is>
          <t>THE WOOD-CLAEYSSENS FOUNDATION</t>
        </is>
      </c>
      <c r="C244" t="inlineStr">
        <is>
          <t>32-0341358</t>
        </is>
      </c>
      <c r="D244" t="inlineStr">
        <is>
          <t>California</t>
        </is>
      </c>
      <c r="E244" t="inlineStr">
        <is>
          <t>CA</t>
        </is>
      </c>
      <c r="F244" t="n">
        <v>2024</v>
      </c>
      <c r="G244" t="n">
        <v>2</v>
      </c>
      <c r="H244" s="13" t="n">
        <v>16216750</v>
      </c>
      <c r="I244" s="12" t="n">
        <v>241</v>
      </c>
      <c r="J244" s="13" t="n">
        <v>30000</v>
      </c>
      <c r="K244" s="13">
        <f>IFERROR($H244/$I244,"")</f>
        <v/>
      </c>
      <c r="L244" s="13" t="n">
        <v>1000000</v>
      </c>
      <c r="N244" t="inlineStr">
        <is>
          <t>Yes</t>
        </is>
      </c>
      <c r="O244" t="inlineStr">
        <is>
          <t>Yes</t>
        </is>
      </c>
      <c r="P244" s="9" t="inlineStr">
        <is>
          <t>https://www.woodclaeyssensfoundation.com/</t>
        </is>
      </c>
      <c r="Q244" s="9" t="inlineStr">
        <is>
          <t>https://grantcue.com/foundations/the-wood-claeyssens-foundation-320341358</t>
        </is>
      </c>
    </row>
    <row r="245">
      <c r="A245">
        <f>IF($E245=$E244,$A244+1,1)</f>
        <v/>
      </c>
      <c r="B245" t="inlineStr">
        <is>
          <t>THE DONALD BREN FOUNDATION</t>
        </is>
      </c>
      <c r="C245" t="inlineStr">
        <is>
          <t>95-4094426</t>
        </is>
      </c>
      <c r="D245" t="inlineStr">
        <is>
          <t>California</t>
        </is>
      </c>
      <c r="E245" t="inlineStr">
        <is>
          <t>CA</t>
        </is>
      </c>
      <c r="F245" t="n">
        <v>2024</v>
      </c>
      <c r="G245" t="n">
        <v>2</v>
      </c>
      <c r="H245" s="13" t="n">
        <v>16211737</v>
      </c>
      <c r="I245" s="12" t="n">
        <v>5</v>
      </c>
      <c r="J245" s="13" t="n">
        <v>250000</v>
      </c>
      <c r="K245" s="13">
        <f>IFERROR($H245/$I245,"")</f>
        <v/>
      </c>
      <c r="L245" s="13" t="n">
        <v>8891871</v>
      </c>
      <c r="N245" t="inlineStr">
        <is>
          <t>No</t>
        </is>
      </c>
      <c r="O245" t="inlineStr">
        <is>
          <t>Not stated</t>
        </is>
      </c>
      <c r="Q245" s="9" t="inlineStr">
        <is>
          <t>https://grantcue.com/foundations/the-donald-bren-foundation-954094426</t>
        </is>
      </c>
    </row>
    <row r="246">
      <c r="A246">
        <f>IF($E246=$E245,$A245+1,1)</f>
        <v/>
      </c>
      <c r="B246" t="inlineStr">
        <is>
          <t>Wallace H Coulter Trust</t>
        </is>
      </c>
      <c r="C246" t="inlineStr">
        <is>
          <t>65-6310670</t>
        </is>
      </c>
      <c r="D246" t="inlineStr">
        <is>
          <t>California</t>
        </is>
      </c>
      <c r="E246" t="inlineStr">
        <is>
          <t>CA</t>
        </is>
      </c>
      <c r="F246" t="n">
        <v>2024</v>
      </c>
      <c r="G246" t="n">
        <v>1</v>
      </c>
      <c r="H246" s="13" t="n">
        <v>15865740</v>
      </c>
      <c r="I246" s="12" t="n">
        <v>90</v>
      </c>
      <c r="J246" s="13" t="n">
        <v>113250</v>
      </c>
      <c r="K246" s="13">
        <f>IFERROR($H246/$I246,"")</f>
        <v/>
      </c>
      <c r="L246" s="13" t="n">
        <v>1001300</v>
      </c>
      <c r="M246" t="inlineStr">
        <is>
          <t>DC, NY, IL</t>
        </is>
      </c>
      <c r="N246" t="inlineStr">
        <is>
          <t>No</t>
        </is>
      </c>
      <c r="O246" t="inlineStr">
        <is>
          <t>Not stated</t>
        </is>
      </c>
      <c r="Q246" s="9" t="inlineStr">
        <is>
          <t>https://grantcue.com/foundations/wallace-h-coulter-trust-656310670</t>
        </is>
      </c>
    </row>
    <row r="247">
      <c r="A247">
        <f>IF($E247=$E246,$A246+1,1)</f>
        <v/>
      </c>
      <c r="B247" t="inlineStr">
        <is>
          <t>TROPER WOJCICKI FOUNDATION</t>
        </is>
      </c>
      <c r="C247" t="inlineStr">
        <is>
          <t>20-2777268</t>
        </is>
      </c>
      <c r="D247" t="inlineStr">
        <is>
          <t>California</t>
        </is>
      </c>
      <c r="E247" t="inlineStr">
        <is>
          <t>CA</t>
        </is>
      </c>
      <c r="F247" t="n">
        <v>2024</v>
      </c>
      <c r="G247" t="n">
        <v>1</v>
      </c>
      <c r="H247" s="13" t="n">
        <v>15829456</v>
      </c>
      <c r="I247" s="12" t="n">
        <v>60</v>
      </c>
      <c r="J247" s="13" t="n">
        <v>210121.5</v>
      </c>
      <c r="K247" s="13">
        <f>IFERROR($H247/$I247,"")</f>
        <v/>
      </c>
      <c r="L247" s="13" t="n">
        <v>1000000</v>
      </c>
      <c r="M247" t="inlineStr">
        <is>
          <t>NY, MA, VA</t>
        </is>
      </c>
      <c r="N247" t="inlineStr">
        <is>
          <t>No</t>
        </is>
      </c>
      <c r="O247" t="inlineStr">
        <is>
          <t>Not stated</t>
        </is>
      </c>
      <c r="Q247" s="9" t="inlineStr">
        <is>
          <t>https://grantcue.com/foundations/troper-wojcicki-foundation-202777268</t>
        </is>
      </c>
    </row>
    <row r="248">
      <c r="A248">
        <f>IF($E248=$E247,$A247+1,1)</f>
        <v/>
      </c>
      <c r="B248" t="inlineStr">
        <is>
          <t>THE EUCALYPTUS FOUNDATION</t>
        </is>
      </c>
      <c r="C248" t="inlineStr">
        <is>
          <t>94-3148772</t>
        </is>
      </c>
      <c r="D248" t="inlineStr">
        <is>
          <t>California</t>
        </is>
      </c>
      <c r="E248" t="inlineStr">
        <is>
          <t>CA</t>
        </is>
      </c>
      <c r="F248" t="n">
        <v>2024</v>
      </c>
      <c r="G248" t="n">
        <v>2</v>
      </c>
      <c r="H248" s="13" t="n">
        <v>15747961</v>
      </c>
      <c r="I248" s="12" t="n">
        <v>170</v>
      </c>
      <c r="J248" s="13" t="n">
        <v>17500</v>
      </c>
      <c r="K248" s="13">
        <f>IFERROR($H248/$I248,"")</f>
        <v/>
      </c>
      <c r="L248" s="13" t="n">
        <v>3000000</v>
      </c>
      <c r="M248" t="inlineStr">
        <is>
          <t>WA, VT, NY</t>
        </is>
      </c>
      <c r="N248" t="inlineStr">
        <is>
          <t>No</t>
        </is>
      </c>
      <c r="O248" t="inlineStr">
        <is>
          <t>Not stated</t>
        </is>
      </c>
      <c r="Q248" s="9" t="inlineStr">
        <is>
          <t>https://grantcue.com/foundations/the-eucalyptus-foundation-943148772</t>
        </is>
      </c>
    </row>
    <row r="249">
      <c r="A249">
        <f>IF($E249=$E248,$A248+1,1)</f>
        <v/>
      </c>
      <c r="B249" t="inlineStr">
        <is>
          <t>THE JEAN &amp; E FLOYD KVAMME FOUNDATION</t>
        </is>
      </c>
      <c r="C249" t="inlineStr">
        <is>
          <t>77-0359484</t>
        </is>
      </c>
      <c r="D249" t="inlineStr">
        <is>
          <t>California</t>
        </is>
      </c>
      <c r="E249" t="inlineStr">
        <is>
          <t>CA</t>
        </is>
      </c>
      <c r="F249" t="n">
        <v>2024</v>
      </c>
      <c r="G249" t="n">
        <v>1</v>
      </c>
      <c r="H249" s="13" t="n">
        <v>15249198</v>
      </c>
      <c r="I249" s="12" t="n">
        <v>64</v>
      </c>
      <c r="J249" s="13" t="n">
        <v>48000</v>
      </c>
      <c r="K249" s="13">
        <f>IFERROR($H249/$I249,"")</f>
        <v/>
      </c>
      <c r="L249" s="13" t="n">
        <v>1853733</v>
      </c>
      <c r="M249" t="inlineStr">
        <is>
          <t>NC, DC, VA</t>
        </is>
      </c>
      <c r="N249" t="inlineStr">
        <is>
          <t>No</t>
        </is>
      </c>
      <c r="O249" t="inlineStr">
        <is>
          <t>Not stated</t>
        </is>
      </c>
      <c r="Q249" s="9" t="inlineStr">
        <is>
          <t>https://grantcue.com/foundations/the-jean-and-e-floyd-kvamme-foundation-770359484</t>
        </is>
      </c>
    </row>
    <row r="250">
      <c r="A250">
        <f>IF($E250=$E249,$A249+1,1)</f>
        <v/>
      </c>
      <c r="B250" t="inlineStr">
        <is>
          <t>THE BASZUCKI FAMILY FOUNDATION</t>
        </is>
      </c>
      <c r="C250" t="inlineStr">
        <is>
          <t>32-0660398</t>
        </is>
      </c>
      <c r="D250" t="inlineStr">
        <is>
          <t>California</t>
        </is>
      </c>
      <c r="E250" t="inlineStr">
        <is>
          <t>CA</t>
        </is>
      </c>
      <c r="F250" t="n">
        <v>2024</v>
      </c>
      <c r="G250" t="n">
        <v>2</v>
      </c>
      <c r="H250" s="13" t="n">
        <v>15227524</v>
      </c>
      <c r="I250" s="12" t="n">
        <v>32</v>
      </c>
      <c r="J250" s="13" t="n">
        <v>59884.5</v>
      </c>
      <c r="K250" s="13">
        <f>IFERROR($H250/$I250,"")</f>
        <v/>
      </c>
      <c r="L250" s="13" t="n">
        <v>2641413</v>
      </c>
      <c r="M250" t="inlineStr">
        <is>
          <t>NY, CO, PA</t>
        </is>
      </c>
      <c r="N250" t="inlineStr">
        <is>
          <t>No</t>
        </is>
      </c>
      <c r="O250" t="inlineStr">
        <is>
          <t>Not stated</t>
        </is>
      </c>
      <c r="Q250" s="9" t="inlineStr">
        <is>
          <t>https://grantcue.com/foundations/the-baszucki-family-foundation-320660398</t>
        </is>
      </c>
    </row>
    <row r="251">
      <c r="A251">
        <f>IF($E251=$E250,$A250+1,1)</f>
        <v/>
      </c>
      <c r="B251" t="inlineStr">
        <is>
          <t>MIMI AND PETER HAAS FUND</t>
        </is>
      </c>
      <c r="C251" t="inlineStr">
        <is>
          <t>94-6064551</t>
        </is>
      </c>
      <c r="D251" t="inlineStr">
        <is>
          <t>California</t>
        </is>
      </c>
      <c r="E251" t="inlineStr">
        <is>
          <t>CA</t>
        </is>
      </c>
      <c r="F251" t="n">
        <v>2024</v>
      </c>
      <c r="G251" t="n">
        <v>1</v>
      </c>
      <c r="H251" s="13" t="n">
        <v>15174770</v>
      </c>
      <c r="I251" s="12" t="n">
        <v>238</v>
      </c>
      <c r="J251" s="13" t="n">
        <v>15000</v>
      </c>
      <c r="K251" s="13">
        <f>IFERROR($H251/$I251,"")</f>
        <v/>
      </c>
      <c r="L251" s="13" t="n">
        <v>2750000</v>
      </c>
      <c r="M251" t="inlineStr">
        <is>
          <t>NY, MA, PA</t>
        </is>
      </c>
      <c r="N251" t="inlineStr">
        <is>
          <t>Yes</t>
        </is>
      </c>
      <c r="O251" t="inlineStr">
        <is>
          <t>Not stated</t>
        </is>
      </c>
      <c r="P251" s="9" t="inlineStr">
        <is>
          <t>https://www.mphf.org/</t>
        </is>
      </c>
      <c r="Q251" s="9" t="inlineStr">
        <is>
          <t>https://grantcue.com/foundations/mimi-and-peter-haas-fund-946064551</t>
        </is>
      </c>
    </row>
    <row r="252">
      <c r="A252">
        <f>IF($E252=$E251,$A251+1,1)</f>
        <v/>
      </c>
      <c r="B252" t="inlineStr">
        <is>
          <t>ONEROOT FOUNDATION</t>
        </is>
      </c>
      <c r="C252" t="inlineStr">
        <is>
          <t>87-6588450</t>
        </is>
      </c>
      <c r="D252" t="inlineStr">
        <is>
          <t>California</t>
        </is>
      </c>
      <c r="E252" t="inlineStr">
        <is>
          <t>CA</t>
        </is>
      </c>
      <c r="F252" t="n">
        <v>2025</v>
      </c>
      <c r="G252" t="n">
        <v>2</v>
      </c>
      <c r="H252" s="13" t="n">
        <v>15097217</v>
      </c>
      <c r="I252" s="12" t="n">
        <v>104</v>
      </c>
      <c r="J252" s="13" t="n">
        <v>25000</v>
      </c>
      <c r="K252" s="13">
        <f>IFERROR($H252/$I252,"")</f>
        <v/>
      </c>
      <c r="L252" s="13" t="n">
        <v>2616897</v>
      </c>
      <c r="M252" t="inlineStr">
        <is>
          <t>CO, NY, TX</t>
        </is>
      </c>
      <c r="N252" t="inlineStr">
        <is>
          <t>No</t>
        </is>
      </c>
      <c r="O252" t="inlineStr">
        <is>
          <t>Not stated</t>
        </is>
      </c>
      <c r="Q252" s="9" t="inlineStr">
        <is>
          <t>https://grantcue.com/foundations/oneroot-foundation-876588450</t>
        </is>
      </c>
    </row>
    <row r="253">
      <c r="A253">
        <f>IF($E253=$E252,$A252+1,1)</f>
        <v/>
      </c>
      <c r="B253" t="inlineStr">
        <is>
          <t>THE JAMES G BOSWELL FOUNDATION</t>
        </is>
      </c>
      <c r="C253" t="inlineStr">
        <is>
          <t>95-6047326</t>
        </is>
      </c>
      <c r="D253" t="inlineStr">
        <is>
          <t>California</t>
        </is>
      </c>
      <c r="E253" t="inlineStr">
        <is>
          <t>CA</t>
        </is>
      </c>
      <c r="F253" t="n">
        <v>2025</v>
      </c>
      <c r="G253" t="n">
        <v>2</v>
      </c>
      <c r="H253" s="13" t="n">
        <v>14842706</v>
      </c>
      <c r="I253" s="12" t="n">
        <v>36</v>
      </c>
      <c r="J253" s="13" t="n">
        <v>100000</v>
      </c>
      <c r="K253" s="13">
        <f>IFERROR($H253/$I253,"")</f>
        <v/>
      </c>
      <c r="L253" s="13" t="n">
        <v>3000000</v>
      </c>
      <c r="N253" t="inlineStr">
        <is>
          <t>No</t>
        </is>
      </c>
      <c r="O253" t="inlineStr">
        <is>
          <t>Not stated</t>
        </is>
      </c>
      <c r="Q253" s="9" t="inlineStr">
        <is>
          <t>https://grantcue.com/foundations/the-james-g-boswell-foundation-956047326</t>
        </is>
      </c>
    </row>
    <row r="254">
      <c r="A254">
        <f>IF($E254=$E253,$A253+1,1)</f>
        <v/>
      </c>
      <c r="B254" t="inlineStr">
        <is>
          <t>THE RAUCH FAMILY FOUNDATION</t>
        </is>
      </c>
      <c r="C254" t="inlineStr">
        <is>
          <t>58-1888280</t>
        </is>
      </c>
      <c r="D254" t="inlineStr">
        <is>
          <t>California</t>
        </is>
      </c>
      <c r="E254" t="inlineStr">
        <is>
          <t>CA</t>
        </is>
      </c>
      <c r="F254" t="n">
        <v>2024</v>
      </c>
      <c r="G254" t="n">
        <v>1</v>
      </c>
      <c r="H254" s="13" t="n">
        <v>14769455</v>
      </c>
      <c r="I254" s="12" t="n">
        <v>56</v>
      </c>
      <c r="J254" s="13" t="n">
        <v>77500</v>
      </c>
      <c r="K254" s="13">
        <f>IFERROR($H254/$I254,"")</f>
        <v/>
      </c>
      <c r="L254" s="13" t="n">
        <v>2500000</v>
      </c>
      <c r="M254" t="inlineStr">
        <is>
          <t>DC, NY, GA</t>
        </is>
      </c>
      <c r="N254" t="inlineStr">
        <is>
          <t>No</t>
        </is>
      </c>
      <c r="O254" t="inlineStr">
        <is>
          <t>Not stated</t>
        </is>
      </c>
      <c r="Q254" s="9" t="inlineStr">
        <is>
          <t>https://grantcue.com/foundations/the-rauch-family-foundation-581888280</t>
        </is>
      </c>
    </row>
    <row r="255">
      <c r="A255">
        <f>IF($E255=$E254,$A254+1,1)</f>
        <v/>
      </c>
      <c r="B255" t="inlineStr">
        <is>
          <t>EASTON SPORTS DEVELOPMENT FOUNDATION II</t>
        </is>
      </c>
      <c r="C255" t="inlineStr">
        <is>
          <t>20-5855118</t>
        </is>
      </c>
      <c r="D255" t="inlineStr">
        <is>
          <t>California</t>
        </is>
      </c>
      <c r="E255" t="inlineStr">
        <is>
          <t>CA</t>
        </is>
      </c>
      <c r="F255" t="n">
        <v>2024</v>
      </c>
      <c r="G255" t="n">
        <v>2</v>
      </c>
      <c r="H255" s="13" t="n">
        <v>14677247</v>
      </c>
      <c r="I255" s="12" t="n">
        <v>74</v>
      </c>
      <c r="J255" s="13" t="n">
        <v>1366.5</v>
      </c>
      <c r="K255" s="13">
        <f>IFERROR($H255/$I255,"")</f>
        <v/>
      </c>
      <c r="L255" s="13" t="n">
        <v>4040000</v>
      </c>
      <c r="M255" t="inlineStr">
        <is>
          <t>CO, SD, OK</t>
        </is>
      </c>
      <c r="N255" t="inlineStr">
        <is>
          <t>Yes</t>
        </is>
      </c>
      <c r="O255" t="inlineStr">
        <is>
          <t>Yes</t>
        </is>
      </c>
      <c r="P255" s="9" t="inlineStr">
        <is>
          <t>https://www.esdf.org/easton-foundations</t>
        </is>
      </c>
      <c r="Q255" s="9" t="inlineStr">
        <is>
          <t>https://grantcue.com/foundations/easton-sports-development-foundation-ii-205855118</t>
        </is>
      </c>
    </row>
    <row r="256">
      <c r="A256">
        <f>IF($E256=$E255,$A255+1,1)</f>
        <v/>
      </c>
      <c r="B256" t="inlineStr">
        <is>
          <t>THOMAS &amp; DOROTHY LEAVEY FOUNDATION</t>
        </is>
      </c>
      <c r="C256" t="inlineStr">
        <is>
          <t>95-6060162</t>
        </is>
      </c>
      <c r="D256" t="inlineStr">
        <is>
          <t>California</t>
        </is>
      </c>
      <c r="E256" t="inlineStr">
        <is>
          <t>CA</t>
        </is>
      </c>
      <c r="F256" t="n">
        <v>2024</v>
      </c>
      <c r="G256" t="n">
        <v>1</v>
      </c>
      <c r="H256" s="13" t="n">
        <v>14645000</v>
      </c>
      <c r="I256" s="12" t="n">
        <v>185</v>
      </c>
      <c r="J256" s="13" t="n">
        <v>3000</v>
      </c>
      <c r="K256" s="13">
        <f>IFERROR($H256/$I256,"")</f>
        <v/>
      </c>
      <c r="L256" s="13" t="n">
        <v>1550000</v>
      </c>
      <c r="M256" t="inlineStr">
        <is>
          <t>DC, WA, IN</t>
        </is>
      </c>
      <c r="N256" t="inlineStr">
        <is>
          <t>Yes</t>
        </is>
      </c>
      <c r="O256" t="inlineStr">
        <is>
          <t>Not stated</t>
        </is>
      </c>
      <c r="P256" s="9" t="inlineStr">
        <is>
          <t>https://www.leaveyfoundation.org/</t>
        </is>
      </c>
      <c r="Q256" s="9" t="inlineStr">
        <is>
          <t>https://grantcue.com/foundations/thomas-and-dorothy-leavey-foundation-956060162</t>
        </is>
      </c>
    </row>
    <row r="257">
      <c r="A257">
        <f>IF($E257=$E256,$A256+1,1)</f>
        <v/>
      </c>
      <c r="B257" t="inlineStr">
        <is>
          <t>EDGERTON FOUNDATION</t>
        </is>
      </c>
      <c r="C257" t="inlineStr">
        <is>
          <t>91-2160742</t>
        </is>
      </c>
      <c r="D257" t="inlineStr">
        <is>
          <t>California</t>
        </is>
      </c>
      <c r="E257" t="inlineStr">
        <is>
          <t>CA</t>
        </is>
      </c>
      <c r="F257" t="n">
        <v>2024</v>
      </c>
      <c r="G257" t="n">
        <v>2</v>
      </c>
      <c r="H257" s="13" t="n">
        <v>14638008</v>
      </c>
      <c r="I257" s="12" t="n">
        <v>81</v>
      </c>
      <c r="J257" s="13" t="n">
        <v>50000</v>
      </c>
      <c r="K257" s="13">
        <f>IFERROR($H257/$I257,"")</f>
        <v/>
      </c>
      <c r="L257" s="13" t="n">
        <v>4682925</v>
      </c>
      <c r="M257" t="inlineStr">
        <is>
          <t>NY, DC, GA</t>
        </is>
      </c>
      <c r="N257" t="inlineStr">
        <is>
          <t>No</t>
        </is>
      </c>
      <c r="O257" t="inlineStr">
        <is>
          <t>Not stated</t>
        </is>
      </c>
      <c r="Q257" s="9" t="inlineStr">
        <is>
          <t>https://grantcue.com/foundations/edgerton-foundation-912160742</t>
        </is>
      </c>
    </row>
    <row r="258">
      <c r="A258">
        <f>IF($E258=$E257,$A257+1,1)</f>
        <v/>
      </c>
      <c r="B258" t="inlineStr">
        <is>
          <t>THE RAYMOND DEBBANE FAMILY FOUNDATION</t>
        </is>
      </c>
      <c r="C258" t="inlineStr">
        <is>
          <t>13-4053653</t>
        </is>
      </c>
      <c r="D258" t="inlineStr">
        <is>
          <t>California</t>
        </is>
      </c>
      <c r="E258" t="inlineStr">
        <is>
          <t>CA</t>
        </is>
      </c>
      <c r="F258" t="n">
        <v>2024</v>
      </c>
      <c r="G258" t="n">
        <v>2</v>
      </c>
      <c r="H258" s="13" t="n">
        <v>14562100</v>
      </c>
      <c r="I258" s="12" t="n">
        <v>58</v>
      </c>
      <c r="J258" s="13" t="n">
        <v>60000</v>
      </c>
      <c r="K258" s="13">
        <f>IFERROR($H258/$I258,"")</f>
        <v/>
      </c>
      <c r="L258" s="13" t="n">
        <v>2025000</v>
      </c>
      <c r="M258" t="inlineStr">
        <is>
          <t>NY, NJ, MD</t>
        </is>
      </c>
      <c r="N258" t="inlineStr">
        <is>
          <t>No</t>
        </is>
      </c>
      <c r="O258" t="inlineStr">
        <is>
          <t>Not stated</t>
        </is>
      </c>
      <c r="Q258" s="9" t="inlineStr">
        <is>
          <t>https://grantcue.com/foundations/the-raymond-debbane-family-foundation-134053653</t>
        </is>
      </c>
    </row>
    <row r="259">
      <c r="A259">
        <f>IF($E259=$E258,$A258+1,1)</f>
        <v/>
      </c>
      <c r="B259" t="inlineStr">
        <is>
          <t>KHR MCNEELY FAMILY FOUNDATION</t>
        </is>
      </c>
      <c r="C259" t="inlineStr">
        <is>
          <t>93-1463652</t>
        </is>
      </c>
      <c r="D259" t="inlineStr">
        <is>
          <t>California</t>
        </is>
      </c>
      <c r="E259" t="inlineStr">
        <is>
          <t>CA</t>
        </is>
      </c>
      <c r="F259" t="n">
        <v>2024</v>
      </c>
      <c r="G259" t="n">
        <v>1</v>
      </c>
      <c r="H259" s="13" t="n">
        <v>14467550</v>
      </c>
      <c r="I259" s="12" t="n">
        <v>126</v>
      </c>
      <c r="J259" s="13" t="n">
        <v>70000</v>
      </c>
      <c r="K259" s="13">
        <f>IFERROR($H259/$I259,"")</f>
        <v/>
      </c>
      <c r="L259" s="13" t="n">
        <v>1500000</v>
      </c>
      <c r="M259" t="inlineStr">
        <is>
          <t>NY, ME, PA</t>
        </is>
      </c>
      <c r="N259" t="inlineStr">
        <is>
          <t>No</t>
        </is>
      </c>
      <c r="O259" t="inlineStr">
        <is>
          <t>Not stated</t>
        </is>
      </c>
      <c r="Q259" s="9" t="inlineStr">
        <is>
          <t>https://grantcue.com/foundations/khr-mcneely-family-foundation-931463652</t>
        </is>
      </c>
    </row>
    <row r="260">
      <c r="A260">
        <f>IF($E260=$E259,$A259+1,1)</f>
        <v/>
      </c>
      <c r="B260" t="inlineStr">
        <is>
          <t>LISA &amp; DOUGLAS GOLDMAN FUND</t>
        </is>
      </c>
      <c r="C260" t="inlineStr">
        <is>
          <t>94-3167546</t>
        </is>
      </c>
      <c r="D260" t="inlineStr">
        <is>
          <t>California</t>
        </is>
      </c>
      <c r="E260" t="inlineStr">
        <is>
          <t>CA</t>
        </is>
      </c>
      <c r="F260" t="n">
        <v>2024</v>
      </c>
      <c r="G260" t="n">
        <v>1</v>
      </c>
      <c r="H260" s="13" t="n">
        <v>14398960</v>
      </c>
      <c r="I260" s="12" t="n">
        <v>301</v>
      </c>
      <c r="J260" s="13" t="n">
        <v>15000</v>
      </c>
      <c r="K260" s="13">
        <f>IFERROR($H260/$I260,"")</f>
        <v/>
      </c>
      <c r="L260" s="13" t="n">
        <v>2000000</v>
      </c>
      <c r="M260" t="inlineStr">
        <is>
          <t>DC, NY, IL</t>
        </is>
      </c>
      <c r="N260" t="inlineStr">
        <is>
          <t>Yes</t>
        </is>
      </c>
      <c r="O260" t="inlineStr">
        <is>
          <t>Yes</t>
        </is>
      </c>
      <c r="P260" s="9" t="inlineStr">
        <is>
          <t>https://www.ldgfund.org/</t>
        </is>
      </c>
      <c r="Q260" s="9" t="inlineStr">
        <is>
          <t>https://grantcue.com/foundations/lisa-and-douglas-goldman-fund-943167546</t>
        </is>
      </c>
    </row>
    <row r="261">
      <c r="A261">
        <f>IF($E261=$E260,$A260+1,1)</f>
        <v/>
      </c>
      <c r="B261" t="inlineStr">
        <is>
          <t>THE OTIS BOOTH FOUNDATION</t>
        </is>
      </c>
      <c r="C261" t="inlineStr">
        <is>
          <t>95-6140019</t>
        </is>
      </c>
      <c r="D261" t="inlineStr">
        <is>
          <t>California</t>
        </is>
      </c>
      <c r="E261" t="inlineStr">
        <is>
          <t>CA</t>
        </is>
      </c>
      <c r="F261" t="n">
        <v>2023</v>
      </c>
      <c r="G261" t="n">
        <v>1</v>
      </c>
      <c r="H261" s="13" t="n">
        <v>14380700</v>
      </c>
      <c r="I261" s="12" t="n">
        <v>140</v>
      </c>
      <c r="J261" s="13" t="n">
        <v>25000</v>
      </c>
      <c r="K261" s="13">
        <f>IFERROR($H261/$I261,"")</f>
        <v/>
      </c>
      <c r="L261" s="13" t="n">
        <v>5000000</v>
      </c>
      <c r="M261" t="inlineStr">
        <is>
          <t>NY, ID, MN</t>
        </is>
      </c>
      <c r="N261" t="inlineStr">
        <is>
          <t>No</t>
        </is>
      </c>
      <c r="O261" t="inlineStr">
        <is>
          <t>Not stated</t>
        </is>
      </c>
      <c r="Q261" s="9" t="inlineStr">
        <is>
          <t>https://grantcue.com/foundations/the-otis-booth-foundation-956140019</t>
        </is>
      </c>
    </row>
    <row r="262">
      <c r="A262">
        <f>IF($E262=$E261,$A261+1,1)</f>
        <v/>
      </c>
      <c r="B262" t="inlineStr">
        <is>
          <t>XQ INSTITUTE</t>
        </is>
      </c>
      <c r="C262" t="inlineStr">
        <is>
          <t>47-4422640</t>
        </is>
      </c>
      <c r="D262" t="inlineStr">
        <is>
          <t>California</t>
        </is>
      </c>
      <c r="E262" t="inlineStr">
        <is>
          <t>CA</t>
        </is>
      </c>
      <c r="F262" t="n">
        <v>2024</v>
      </c>
      <c r="G262" t="n">
        <v>1</v>
      </c>
      <c r="H262" s="13" t="n">
        <v>14094180</v>
      </c>
      <c r="I262" s="12" t="n">
        <v>14</v>
      </c>
      <c r="J262" s="13" t="n">
        <v>286750</v>
      </c>
      <c r="K262" s="13">
        <f>IFERROR($H262/$I262,"")</f>
        <v/>
      </c>
      <c r="L262" s="13" t="n">
        <v>6933052</v>
      </c>
      <c r="M262" t="inlineStr">
        <is>
          <t>DC, NY, TN</t>
        </is>
      </c>
      <c r="N262" t="inlineStr">
        <is>
          <t>No</t>
        </is>
      </c>
      <c r="O262" t="inlineStr">
        <is>
          <t>Not stated</t>
        </is>
      </c>
      <c r="Q262" s="9" t="inlineStr">
        <is>
          <t>https://grantcue.com/foundations/xq-institute-474422640</t>
        </is>
      </c>
    </row>
    <row r="263">
      <c r="A263">
        <f>IF($E263=$E262,$A262+1,1)</f>
        <v/>
      </c>
      <c r="B263" t="inlineStr">
        <is>
          <t>JACKSON KEMPER FOUNDATION</t>
        </is>
      </c>
      <c r="C263" t="inlineStr">
        <is>
          <t>36-4152920</t>
        </is>
      </c>
      <c r="D263" t="inlineStr">
        <is>
          <t>California</t>
        </is>
      </c>
      <c r="E263" t="inlineStr">
        <is>
          <t>CA</t>
        </is>
      </c>
      <c r="F263" t="n">
        <v>2024</v>
      </c>
      <c r="G263" t="n">
        <v>1</v>
      </c>
      <c r="H263" s="13" t="n">
        <v>14060119</v>
      </c>
      <c r="I263" s="12" t="n">
        <v>33</v>
      </c>
      <c r="J263" s="13" t="n">
        <v>200000</v>
      </c>
      <c r="K263" s="13">
        <f>IFERROR($H263/$I263,"")</f>
        <v/>
      </c>
      <c r="L263" s="13" t="n">
        <v>3234328</v>
      </c>
      <c r="M263" t="inlineStr">
        <is>
          <t>WA, NY, GA</t>
        </is>
      </c>
      <c r="N263" t="inlineStr">
        <is>
          <t>No</t>
        </is>
      </c>
      <c r="O263" t="inlineStr">
        <is>
          <t>Not stated</t>
        </is>
      </c>
      <c r="Q263" s="9" t="inlineStr">
        <is>
          <t>https://grantcue.com/foundations/jackson-kemper-foundation-364152920</t>
        </is>
      </c>
    </row>
    <row r="264">
      <c r="A264">
        <f>IF($E264=$E263,$A263+1,1)</f>
        <v/>
      </c>
      <c r="B264" t="inlineStr">
        <is>
          <t>THE MEADOWVIEW FOUNDATION</t>
        </is>
      </c>
      <c r="C264" t="inlineStr">
        <is>
          <t>94-3256658</t>
        </is>
      </c>
      <c r="D264" t="inlineStr">
        <is>
          <t>California</t>
        </is>
      </c>
      <c r="E264" t="inlineStr">
        <is>
          <t>CA</t>
        </is>
      </c>
      <c r="F264" t="n">
        <v>2024</v>
      </c>
      <c r="G264" t="n">
        <v>1</v>
      </c>
      <c r="H264" s="13" t="n">
        <v>14000000</v>
      </c>
      <c r="I264" s="12" t="n">
        <v>18</v>
      </c>
      <c r="J264" s="13" t="n">
        <v>500000</v>
      </c>
      <c r="K264" s="13">
        <f>IFERROR($H264/$I264,"")</f>
        <v/>
      </c>
      <c r="L264" s="13" t="n">
        <v>2500000</v>
      </c>
      <c r="M264" t="inlineStr">
        <is>
          <t>NC, GA, NY</t>
        </is>
      </c>
      <c r="N264" t="inlineStr">
        <is>
          <t>No</t>
        </is>
      </c>
      <c r="O264" t="inlineStr">
        <is>
          <t>Not stated</t>
        </is>
      </c>
      <c r="Q264" s="9" t="inlineStr">
        <is>
          <t>https://grantcue.com/foundations/the-meadowview-foundation-c-o-kim-bessolo-943256658</t>
        </is>
      </c>
    </row>
    <row r="265">
      <c r="A265">
        <f>IF($E265=$E264,$A264+1,1)</f>
        <v/>
      </c>
      <c r="B265" t="inlineStr">
        <is>
          <t>KEN BIRDWELL FOUNDATION (DBA MAGIC CABINET)</t>
        </is>
      </c>
      <c r="C265" t="inlineStr">
        <is>
          <t>82-5328231</t>
        </is>
      </c>
      <c r="D265" t="inlineStr">
        <is>
          <t>California</t>
        </is>
      </c>
      <c r="E265" t="inlineStr">
        <is>
          <t>CA</t>
        </is>
      </c>
      <c r="F265" t="n">
        <v>2024</v>
      </c>
      <c r="G265" t="n">
        <v>1</v>
      </c>
      <c r="H265" s="13" t="n">
        <v>13925488</v>
      </c>
      <c r="I265" s="12" t="n">
        <v>280</v>
      </c>
      <c r="J265" s="13" t="n">
        <v>19404</v>
      </c>
      <c r="K265" s="13">
        <f>IFERROR($H265/$I265,"")</f>
        <v/>
      </c>
      <c r="L265" s="13" t="n">
        <v>1500000</v>
      </c>
      <c r="M265" t="inlineStr">
        <is>
          <t>WA, MI, PR</t>
        </is>
      </c>
      <c r="N265" t="inlineStr">
        <is>
          <t>No</t>
        </is>
      </c>
      <c r="O265" t="inlineStr">
        <is>
          <t>Not stated</t>
        </is>
      </c>
      <c r="Q265" s="9" t="inlineStr">
        <is>
          <t>https://grantcue.com/foundations/ken-birdwell-foundation-dba-magic-cabinet-c-o-clark-nuber-ps-825328231</t>
        </is>
      </c>
    </row>
    <row r="266">
      <c r="A266">
        <f>IF($E266=$E265,$A265+1,1)</f>
        <v/>
      </c>
      <c r="B266" t="inlineStr">
        <is>
          <t>DOVETAIL IMPACT FOUNDATION (FKA DAVID WEEKLEY FAMILY FOUNDATION)</t>
        </is>
      </c>
      <c r="C266" t="inlineStr">
        <is>
          <t>76-0324538</t>
        </is>
      </c>
      <c r="D266" t="inlineStr">
        <is>
          <t>California</t>
        </is>
      </c>
      <c r="E266" t="inlineStr">
        <is>
          <t>CA</t>
        </is>
      </c>
      <c r="F266" t="n">
        <v>2024</v>
      </c>
      <c r="G266" t="n">
        <v>1</v>
      </c>
      <c r="H266" s="13" t="n">
        <v>13706525</v>
      </c>
      <c r="I266" s="12" t="n">
        <v>100</v>
      </c>
      <c r="J266" s="13" t="n">
        <v>30000</v>
      </c>
      <c r="K266" s="13">
        <f>IFERROR($H266/$I266,"")</f>
        <v/>
      </c>
      <c r="L266" s="13" t="n">
        <v>600000</v>
      </c>
      <c r="M266" t="inlineStr">
        <is>
          <t>PA, WA, MA</t>
        </is>
      </c>
      <c r="N266" t="inlineStr">
        <is>
          <t>No</t>
        </is>
      </c>
      <c r="O266" t="inlineStr">
        <is>
          <t>Not stated</t>
        </is>
      </c>
      <c r="Q266" s="9" t="inlineStr">
        <is>
          <t>https://grantcue.com/foundations/dovetail-impact-foundation-fka-david-weekley-family-foundation-760324538</t>
        </is>
      </c>
    </row>
    <row r="267">
      <c r="A267">
        <f>IF($E267=$E266,$A266+1,1)</f>
        <v/>
      </c>
      <c r="B267" t="inlineStr">
        <is>
          <t>RUSSELL SAGE FOUNDATION</t>
        </is>
      </c>
      <c r="C267" t="inlineStr">
        <is>
          <t>13-1635303</t>
        </is>
      </c>
      <c r="D267" t="inlineStr">
        <is>
          <t>California</t>
        </is>
      </c>
      <c r="E267" t="inlineStr">
        <is>
          <t>CA</t>
        </is>
      </c>
      <c r="F267" t="n">
        <v>2024</v>
      </c>
      <c r="G267" t="n">
        <v>2</v>
      </c>
      <c r="H267" s="13" t="n">
        <v>13693451</v>
      </c>
      <c r="I267" s="12" t="n">
        <v>308</v>
      </c>
      <c r="J267" s="13" t="n">
        <v>35143</v>
      </c>
      <c r="K267" s="13">
        <f>IFERROR($H267/$I267,"")</f>
        <v/>
      </c>
      <c r="L267" s="13" t="n">
        <v>199096</v>
      </c>
      <c r="M267" t="inlineStr">
        <is>
          <t>NY, MA, DC</t>
        </is>
      </c>
      <c r="N267" t="inlineStr">
        <is>
          <t>Yes</t>
        </is>
      </c>
      <c r="O267" t="inlineStr">
        <is>
          <t>Yes</t>
        </is>
      </c>
      <c r="P267" s="9" t="inlineStr">
        <is>
          <t>https://www.russellsage.org/</t>
        </is>
      </c>
      <c r="Q267" s="9" t="inlineStr">
        <is>
          <t>https://grantcue.com/foundations/russell-sage-foundation-131635303</t>
        </is>
      </c>
    </row>
    <row r="268">
      <c r="A268">
        <f>IF($E268=$E267,$A267+1,1)</f>
        <v/>
      </c>
      <c r="B268" t="inlineStr">
        <is>
          <t>WASSERMAN FOUNDATION</t>
        </is>
      </c>
      <c r="C268" t="inlineStr">
        <is>
          <t>95-6038762</t>
        </is>
      </c>
      <c r="D268" t="inlineStr">
        <is>
          <t>California</t>
        </is>
      </c>
      <c r="E268" t="inlineStr">
        <is>
          <t>CA</t>
        </is>
      </c>
      <c r="F268" t="n">
        <v>2024</v>
      </c>
      <c r="G268" t="n">
        <v>1</v>
      </c>
      <c r="H268" s="13" t="n">
        <v>13681470</v>
      </c>
      <c r="I268" s="12" t="n">
        <v>197</v>
      </c>
      <c r="J268" s="13" t="n">
        <v>10000</v>
      </c>
      <c r="K268" s="13">
        <f>IFERROR($H268/$I268,"")</f>
        <v/>
      </c>
      <c r="L268" s="13" t="n">
        <v>2000000</v>
      </c>
      <c r="M268" t="inlineStr">
        <is>
          <t>NY, IL, AR</t>
        </is>
      </c>
      <c r="N268" t="inlineStr">
        <is>
          <t>No</t>
        </is>
      </c>
      <c r="O268" t="inlineStr">
        <is>
          <t>Not stated</t>
        </is>
      </c>
      <c r="Q268" s="9" t="inlineStr">
        <is>
          <t>https://grantcue.com/foundations/wasserman-foundation-956038762</t>
        </is>
      </c>
    </row>
    <row r="269">
      <c r="A269">
        <f>IF($E269=$E268,$A268+1,1)</f>
        <v/>
      </c>
      <c r="B269" t="inlineStr">
        <is>
          <t>LOUD HOUND FOUNDATION</t>
        </is>
      </c>
      <c r="C269" t="inlineStr">
        <is>
          <t>81-3588263</t>
        </is>
      </c>
      <c r="D269" t="inlineStr">
        <is>
          <t>California</t>
        </is>
      </c>
      <c r="E269" t="inlineStr">
        <is>
          <t>CA</t>
        </is>
      </c>
      <c r="F269" t="n">
        <v>2024</v>
      </c>
      <c r="G269" t="n">
        <v>1</v>
      </c>
      <c r="H269" s="13" t="n">
        <v>13350000</v>
      </c>
      <c r="I269" s="12" t="n">
        <v>25</v>
      </c>
      <c r="J269" s="13" t="n">
        <v>250000</v>
      </c>
      <c r="K269" s="13">
        <f>IFERROR($H269/$I269,"")</f>
        <v/>
      </c>
      <c r="L269" s="13" t="n">
        <v>3000000</v>
      </c>
      <c r="M269" t="inlineStr">
        <is>
          <t>DC, NY, FL</t>
        </is>
      </c>
      <c r="N269" t="inlineStr">
        <is>
          <t>No</t>
        </is>
      </c>
      <c r="O269" t="inlineStr">
        <is>
          <t>Not stated</t>
        </is>
      </c>
      <c r="Q269" s="9" t="inlineStr">
        <is>
          <t>https://grantcue.com/foundations/loud-hound-foundation-813588263</t>
        </is>
      </c>
    </row>
    <row r="270">
      <c r="A270">
        <f>IF($E270=$E269,$A269+1,1)</f>
        <v/>
      </c>
      <c r="B270" t="inlineStr">
        <is>
          <t>THE PETERFFY FOUNDATION INC</t>
        </is>
      </c>
      <c r="C270" t="inlineStr">
        <is>
          <t>47-2351448</t>
        </is>
      </c>
      <c r="D270" t="inlineStr">
        <is>
          <t>California</t>
        </is>
      </c>
      <c r="E270" t="inlineStr">
        <is>
          <t>CA</t>
        </is>
      </c>
      <c r="F270" t="n">
        <v>2025</v>
      </c>
      <c r="G270" t="n">
        <v>2</v>
      </c>
      <c r="H270" s="13" t="n">
        <v>13300144</v>
      </c>
      <c r="I270" s="12" t="n">
        <v>118</v>
      </c>
      <c r="J270" s="13" t="n">
        <v>50000</v>
      </c>
      <c r="K270" s="13">
        <f>IFERROR($H270/$I270,"")</f>
        <v/>
      </c>
      <c r="L270" s="13" t="n">
        <v>1627000</v>
      </c>
      <c r="M270" t="inlineStr">
        <is>
          <t>NY, CO, NM</t>
        </is>
      </c>
      <c r="N270" t="inlineStr">
        <is>
          <t>No</t>
        </is>
      </c>
      <c r="O270" t="inlineStr">
        <is>
          <t>Not stated</t>
        </is>
      </c>
      <c r="Q270" s="9" t="inlineStr">
        <is>
          <t>https://grantcue.com/foundations/the-peterffy-foundation-inc-472351448</t>
        </is>
      </c>
    </row>
    <row r="271">
      <c r="A271">
        <f>IF($E271=$E270,$A270+1,1)</f>
        <v/>
      </c>
      <c r="B271" t="inlineStr">
        <is>
          <t>THE ROSALINDE AND ARTHUR GILBERT FOUNDATION</t>
        </is>
      </c>
      <c r="C271" t="inlineStr">
        <is>
          <t>56-2305694</t>
        </is>
      </c>
      <c r="D271" t="inlineStr">
        <is>
          <t>California</t>
        </is>
      </c>
      <c r="E271" t="inlineStr">
        <is>
          <t>CA</t>
        </is>
      </c>
      <c r="F271" t="n">
        <v>2024</v>
      </c>
      <c r="G271" t="n">
        <v>1</v>
      </c>
      <c r="H271" s="13" t="n">
        <v>13185491</v>
      </c>
      <c r="I271" s="12" t="n">
        <v>318</v>
      </c>
      <c r="J271" s="13" t="n">
        <v>25000</v>
      </c>
      <c r="K271" s="13">
        <f>IFERROR($H271/$I271,"")</f>
        <v/>
      </c>
      <c r="L271" s="13" t="n">
        <v>612130</v>
      </c>
      <c r="M271" t="inlineStr">
        <is>
          <t>NY, DC, MD</t>
        </is>
      </c>
      <c r="N271" t="inlineStr">
        <is>
          <t>Yes</t>
        </is>
      </c>
      <c r="O271" t="inlineStr">
        <is>
          <t>Yes</t>
        </is>
      </c>
      <c r="P271" s="9" t="inlineStr">
        <is>
          <t>https://www.thegilbertfoundation.org/</t>
        </is>
      </c>
      <c r="Q271" s="9" t="inlineStr">
        <is>
          <t>https://grantcue.com/foundations/the-rosalinde-and-arthur-gilbert-foundation-562305694</t>
        </is>
      </c>
    </row>
    <row r="272">
      <c r="A272">
        <f>IF($E272=$E271,$A271+1,1)</f>
        <v/>
      </c>
      <c r="B272" t="inlineStr">
        <is>
          <t>Woka Foundation</t>
        </is>
      </c>
      <c r="C272" t="inlineStr">
        <is>
          <t>84-2848519</t>
        </is>
      </c>
      <c r="D272" t="inlineStr">
        <is>
          <t>California</t>
        </is>
      </c>
      <c r="E272" t="inlineStr">
        <is>
          <t>CA</t>
        </is>
      </c>
      <c r="F272" t="n">
        <v>2024</v>
      </c>
      <c r="G272" t="n">
        <v>1</v>
      </c>
      <c r="H272" s="13" t="n">
        <v>12976000</v>
      </c>
      <c r="I272" s="12" t="n">
        <v>45</v>
      </c>
      <c r="J272" s="13" t="n">
        <v>225000</v>
      </c>
      <c r="K272" s="13">
        <f>IFERROR($H272/$I272,"")</f>
        <v/>
      </c>
      <c r="L272" s="13" t="n">
        <v>1000000</v>
      </c>
      <c r="M272" t="inlineStr">
        <is>
          <t>DC, MA, NY</t>
        </is>
      </c>
      <c r="N272" t="inlineStr">
        <is>
          <t>No</t>
        </is>
      </c>
      <c r="O272" t="inlineStr">
        <is>
          <t>Not stated</t>
        </is>
      </c>
      <c r="Q272" s="9" t="inlineStr">
        <is>
          <t>https://grantcue.com/foundations/woka-foundation-842848519</t>
        </is>
      </c>
    </row>
    <row r="273">
      <c r="A273">
        <f>IF($E273=$E272,$A272+1,1)</f>
        <v/>
      </c>
      <c r="B273" t="inlineStr">
        <is>
          <t>RIVIAN FOUNDATION</t>
        </is>
      </c>
      <c r="C273" t="inlineStr">
        <is>
          <t>87-3878063</t>
        </is>
      </c>
      <c r="D273" t="inlineStr">
        <is>
          <t>California</t>
        </is>
      </c>
      <c r="E273" t="inlineStr">
        <is>
          <t>CA</t>
        </is>
      </c>
      <c r="F273" t="n">
        <v>2025</v>
      </c>
      <c r="G273" t="n">
        <v>2</v>
      </c>
      <c r="H273" s="13" t="n">
        <v>12935000</v>
      </c>
      <c r="I273" s="12" t="n">
        <v>96</v>
      </c>
      <c r="J273" s="13" t="n">
        <v>70000</v>
      </c>
      <c r="K273" s="13">
        <f>IFERROR($H273/$I273,"")</f>
        <v/>
      </c>
      <c r="L273" s="13" t="n">
        <v>1500000</v>
      </c>
      <c r="M273" t="inlineStr">
        <is>
          <t>VA, PA, CO</t>
        </is>
      </c>
      <c r="N273" t="inlineStr">
        <is>
          <t>No</t>
        </is>
      </c>
      <c r="O273" t="inlineStr">
        <is>
          <t>Not stated</t>
        </is>
      </c>
      <c r="Q273" s="9" t="inlineStr">
        <is>
          <t>https://grantcue.com/foundations/rivian-foundation-873878063</t>
        </is>
      </c>
    </row>
    <row r="274">
      <c r="A274">
        <f>IF($E274=$E273,$A273+1,1)</f>
        <v/>
      </c>
      <c r="B274" t="inlineStr">
        <is>
          <t>ROBERT AND DANA EMERY FAMILY FOUNDATION ROCKEFELLER TRUST COMPANY</t>
        </is>
      </c>
      <c r="C274" t="inlineStr">
        <is>
          <t>37-6537105</t>
        </is>
      </c>
      <c r="D274" t="inlineStr">
        <is>
          <t>California</t>
        </is>
      </c>
      <c r="E274" t="inlineStr">
        <is>
          <t>CA</t>
        </is>
      </c>
      <c r="F274" t="n">
        <v>2025</v>
      </c>
      <c r="G274" t="n">
        <v>2</v>
      </c>
      <c r="H274" s="13" t="n">
        <v>12865000</v>
      </c>
      <c r="I274" s="12" t="n">
        <v>170</v>
      </c>
      <c r="J274" s="13" t="n">
        <v>25000</v>
      </c>
      <c r="K274" s="13">
        <f>IFERROR($H274/$I274,"")</f>
        <v/>
      </c>
      <c r="L274" s="13" t="n">
        <v>1300000</v>
      </c>
      <c r="M274" t="inlineStr">
        <is>
          <t>MA, CO, NY</t>
        </is>
      </c>
      <c r="N274" t="inlineStr">
        <is>
          <t>Yes</t>
        </is>
      </c>
      <c r="O274" t="inlineStr">
        <is>
          <t>Yes</t>
        </is>
      </c>
      <c r="Q274" s="9" t="inlineStr">
        <is>
          <t>https://grantcue.com/foundations/robert-and-dana-emery-family-foundation-rockefeller-trust-company-376537105</t>
        </is>
      </c>
    </row>
    <row r="275">
      <c r="A275">
        <f>IF($E275=$E274,$A274+1,1)</f>
        <v/>
      </c>
      <c r="B275" t="inlineStr">
        <is>
          <t>THE DON &amp; LORRAINE FREEBERG FOUNDATION</t>
        </is>
      </c>
      <c r="C275" t="inlineStr">
        <is>
          <t>95-4307817</t>
        </is>
      </c>
      <c r="D275" t="inlineStr">
        <is>
          <t>California</t>
        </is>
      </c>
      <c r="E275" t="inlineStr">
        <is>
          <t>CA</t>
        </is>
      </c>
      <c r="F275" t="n">
        <v>2024</v>
      </c>
      <c r="G275" t="n">
        <v>2</v>
      </c>
      <c r="H275" s="13" t="n">
        <v>12342218</v>
      </c>
      <c r="I275" s="12" t="n">
        <v>83</v>
      </c>
      <c r="J275" s="13" t="n">
        <v>100000</v>
      </c>
      <c r="K275" s="13">
        <f>IFERROR($H275/$I275,"")</f>
        <v/>
      </c>
      <c r="L275" s="13" t="n">
        <v>500000</v>
      </c>
      <c r="M275" t="inlineStr">
        <is>
          <t>FL, CO, MN</t>
        </is>
      </c>
      <c r="N275" t="inlineStr">
        <is>
          <t>Yes</t>
        </is>
      </c>
      <c r="O275" t="inlineStr">
        <is>
          <t>Yes</t>
        </is>
      </c>
      <c r="Q275" s="9" t="inlineStr">
        <is>
          <t>https://grantcue.com/foundations/the-don-and-lorraine-freeberg-foundation-954307817</t>
        </is>
      </c>
    </row>
    <row r="276">
      <c r="A276">
        <f>IF($E276=$E275,$A275+1,1)</f>
        <v/>
      </c>
      <c r="B276" t="inlineStr">
        <is>
          <t>KALMANOVITZ CHARITABLE FOUNDATION</t>
        </is>
      </c>
      <c r="C276" t="inlineStr">
        <is>
          <t>94-6760317</t>
        </is>
      </c>
      <c r="D276" t="inlineStr">
        <is>
          <t>California</t>
        </is>
      </c>
      <c r="E276" t="inlineStr">
        <is>
          <t>CA</t>
        </is>
      </c>
      <c r="F276" t="n">
        <v>2024</v>
      </c>
      <c r="G276" t="n">
        <v>1</v>
      </c>
      <c r="H276" s="13" t="n">
        <v>12300531</v>
      </c>
      <c r="I276" s="12" t="n">
        <v>19</v>
      </c>
      <c r="J276" s="13" t="n">
        <v>400000</v>
      </c>
      <c r="K276" s="13">
        <f>IFERROR($H276/$I276,"")</f>
        <v/>
      </c>
      <c r="L276" s="13" t="n">
        <v>2213480</v>
      </c>
      <c r="M276" t="inlineStr">
        <is>
          <t>DC, GA, WA</t>
        </is>
      </c>
      <c r="N276" t="inlineStr">
        <is>
          <t>No</t>
        </is>
      </c>
      <c r="O276" t="inlineStr">
        <is>
          <t>Not stated</t>
        </is>
      </c>
      <c r="Q276" s="9" t="inlineStr">
        <is>
          <t>https://grantcue.com/foundations/kalmanovitz-charitable-foundation-946760317</t>
        </is>
      </c>
    </row>
    <row r="277">
      <c r="A277">
        <f>IF($E277=$E276,$A276+1,1)</f>
        <v/>
      </c>
      <c r="B277" t="inlineStr">
        <is>
          <t>ALLIANCE HEALTHCARE FOUNDATION</t>
        </is>
      </c>
      <c r="C277" t="inlineStr">
        <is>
          <t>33-0340635</t>
        </is>
      </c>
      <c r="D277" t="inlineStr">
        <is>
          <t>California</t>
        </is>
      </c>
      <c r="E277" t="inlineStr">
        <is>
          <t>CA</t>
        </is>
      </c>
      <c r="F277" t="n">
        <v>2024</v>
      </c>
      <c r="G277" t="n">
        <v>2</v>
      </c>
      <c r="H277" s="13" t="n">
        <v>12267264</v>
      </c>
      <c r="I277" s="12" t="n">
        <v>155</v>
      </c>
      <c r="J277" s="13" t="n">
        <v>25000</v>
      </c>
      <c r="K277" s="13">
        <f>IFERROR($H277/$I277,"")</f>
        <v/>
      </c>
      <c r="L277" s="13" t="n">
        <v>7500000</v>
      </c>
      <c r="M277" t="inlineStr">
        <is>
          <t>NY, TX, HI</t>
        </is>
      </c>
      <c r="N277" t="inlineStr">
        <is>
          <t>Yes</t>
        </is>
      </c>
      <c r="O277" t="inlineStr">
        <is>
          <t>Yes</t>
        </is>
      </c>
      <c r="P277" s="9" t="inlineStr">
        <is>
          <t>https://www.alliancehf.org/</t>
        </is>
      </c>
      <c r="Q277" s="9" t="inlineStr">
        <is>
          <t>https://grantcue.com/foundations/alliance-healthcare-foundation-330340635</t>
        </is>
      </c>
    </row>
    <row r="278">
      <c r="A278">
        <f>IF($E278=$E277,$A277+1,1)</f>
        <v/>
      </c>
      <c r="B278" t="inlineStr">
        <is>
          <t>THE MAX H GLUCK FOUNDATION INC</t>
        </is>
      </c>
      <c r="C278" t="inlineStr">
        <is>
          <t>95-3979100</t>
        </is>
      </c>
      <c r="D278" t="inlineStr">
        <is>
          <t>California</t>
        </is>
      </c>
      <c r="E278" t="inlineStr">
        <is>
          <t>CA</t>
        </is>
      </c>
      <c r="F278" t="n">
        <v>2024</v>
      </c>
      <c r="G278" t="n">
        <v>2</v>
      </c>
      <c r="H278" s="13" t="n">
        <v>12255677</v>
      </c>
      <c r="I278" s="12" t="n">
        <v>87</v>
      </c>
      <c r="J278" s="13" t="n">
        <v>70000</v>
      </c>
      <c r="K278" s="13">
        <f>IFERROR($H278/$I278,"")</f>
        <v/>
      </c>
      <c r="L278" s="13" t="n">
        <v>1502500</v>
      </c>
      <c r="M278" t="inlineStr">
        <is>
          <t>NY, DC, IL</t>
        </is>
      </c>
      <c r="N278" t="inlineStr">
        <is>
          <t>No</t>
        </is>
      </c>
      <c r="O278" t="inlineStr">
        <is>
          <t>Not stated</t>
        </is>
      </c>
      <c r="Q278" s="9" t="inlineStr">
        <is>
          <t>https://grantcue.com/foundations/the-max-h-gluck-foundation-inc-953979100</t>
        </is>
      </c>
    </row>
    <row r="279">
      <c r="A279">
        <f>IF($E279=$E278,$A278+1,1)</f>
        <v/>
      </c>
      <c r="B279" t="inlineStr">
        <is>
          <t>SWENSON FAMILY FOUNDATION</t>
        </is>
      </c>
      <c r="C279" t="inlineStr">
        <is>
          <t>33-0603766</t>
        </is>
      </c>
      <c r="D279" t="inlineStr">
        <is>
          <t>California</t>
        </is>
      </c>
      <c r="E279" t="inlineStr">
        <is>
          <t>CA</t>
        </is>
      </c>
      <c r="F279" t="n">
        <v>2025</v>
      </c>
      <c r="G279" t="n">
        <v>2</v>
      </c>
      <c r="H279" s="13" t="n">
        <v>12099276</v>
      </c>
      <c r="I279" s="12" t="n">
        <v>69</v>
      </c>
      <c r="J279" s="13" t="n">
        <v>50000</v>
      </c>
      <c r="K279" s="13">
        <f>IFERROR($H279/$I279,"")</f>
        <v/>
      </c>
      <c r="L279" s="13" t="n">
        <v>1600000</v>
      </c>
      <c r="M279" t="inlineStr">
        <is>
          <t>MN, WI, AL</t>
        </is>
      </c>
      <c r="N279" t="inlineStr">
        <is>
          <t>No</t>
        </is>
      </c>
      <c r="O279" t="inlineStr">
        <is>
          <t>Not stated</t>
        </is>
      </c>
      <c r="Q279" s="9" t="inlineStr">
        <is>
          <t>https://grantcue.com/foundations/swenson-family-foundation-330603766</t>
        </is>
      </c>
    </row>
    <row r="280">
      <c r="A280">
        <f>IF($E280=$E279,$A279+1,1)</f>
        <v/>
      </c>
      <c r="B280" t="inlineStr">
        <is>
          <t>THE SHURL AND KAY CURCI FOUNDATION</t>
        </is>
      </c>
      <c r="C280" t="inlineStr">
        <is>
          <t>35-2554499</t>
        </is>
      </c>
      <c r="D280" t="inlineStr">
        <is>
          <t>California</t>
        </is>
      </c>
      <c r="E280" t="inlineStr">
        <is>
          <t>CA</t>
        </is>
      </c>
      <c r="F280" t="n">
        <v>2024</v>
      </c>
      <c r="G280" t="n">
        <v>1</v>
      </c>
      <c r="H280" s="13" t="n">
        <v>12042982</v>
      </c>
      <c r="I280" s="12" t="n">
        <v>40</v>
      </c>
      <c r="J280" s="13" t="n">
        <v>250000</v>
      </c>
      <c r="K280" s="13">
        <f>IFERROR($H280/$I280,"")</f>
        <v/>
      </c>
      <c r="L280" s="13" t="n">
        <v>972439</v>
      </c>
      <c r="M280" t="inlineStr">
        <is>
          <t>WA, CO, UT</t>
        </is>
      </c>
      <c r="N280" t="inlineStr">
        <is>
          <t>No</t>
        </is>
      </c>
      <c r="O280" t="inlineStr">
        <is>
          <t>Not stated</t>
        </is>
      </c>
      <c r="Q280" s="9" t="inlineStr">
        <is>
          <t>https://grantcue.com/foundations/the-shurl-and-kay-curci-foundation-352554499</t>
        </is>
      </c>
    </row>
    <row r="281">
      <c r="A281">
        <f>IF($E281=$E280,$A280+1,1)</f>
        <v/>
      </c>
      <c r="B281" t="inlineStr">
        <is>
          <t>MARY E BAZAR-ROBIN FOUNDATION</t>
        </is>
      </c>
      <c r="C281" t="inlineStr">
        <is>
          <t>81-2673882</t>
        </is>
      </c>
      <c r="D281" t="inlineStr">
        <is>
          <t>California</t>
        </is>
      </c>
      <c r="E281" t="inlineStr">
        <is>
          <t>CA</t>
        </is>
      </c>
      <c r="F281" t="n">
        <v>2024</v>
      </c>
      <c r="G281" t="n">
        <v>1</v>
      </c>
      <c r="H281" s="13" t="n">
        <v>12021877</v>
      </c>
      <c r="I281" s="12" t="n">
        <v>21</v>
      </c>
      <c r="J281" s="13" t="n">
        <v>100000</v>
      </c>
      <c r="K281" s="13">
        <f>IFERROR($H281/$I281,"")</f>
        <v/>
      </c>
      <c r="L281" s="13" t="n">
        <v>4010000</v>
      </c>
      <c r="M281" t="inlineStr">
        <is>
          <t>DC, TN, MD</t>
        </is>
      </c>
      <c r="N281" t="inlineStr">
        <is>
          <t>No</t>
        </is>
      </c>
      <c r="O281" t="inlineStr">
        <is>
          <t>Not stated</t>
        </is>
      </c>
      <c r="Q281" s="9" t="inlineStr">
        <is>
          <t>https://grantcue.com/foundations/mary-e-bazar-robin-foundation-812673882</t>
        </is>
      </c>
    </row>
    <row r="282">
      <c r="A282">
        <f>IF($E282=$E281,$A281+1,1)</f>
        <v/>
      </c>
      <c r="B282" t="inlineStr">
        <is>
          <t>THOMAS D KLINGENSTEIN FUND</t>
        </is>
      </c>
      <c r="C282" t="inlineStr">
        <is>
          <t>20-1450695</t>
        </is>
      </c>
      <c r="D282" t="inlineStr">
        <is>
          <t>California</t>
        </is>
      </c>
      <c r="E282" t="inlineStr">
        <is>
          <t>CA</t>
        </is>
      </c>
      <c r="F282" t="n">
        <v>2024</v>
      </c>
      <c r="G282" t="n">
        <v>1</v>
      </c>
      <c r="H282" s="13" t="n">
        <v>11991533</v>
      </c>
      <c r="I282" s="12" t="n">
        <v>32</v>
      </c>
      <c r="J282" s="13" t="n">
        <v>25000</v>
      </c>
      <c r="K282" s="13">
        <f>IFERROR($H282/$I282,"")</f>
        <v/>
      </c>
      <c r="L282" s="13" t="n">
        <v>4612302</v>
      </c>
      <c r="M282" t="inlineStr">
        <is>
          <t>GA, NE, NY</t>
        </is>
      </c>
      <c r="N282" t="inlineStr">
        <is>
          <t>No</t>
        </is>
      </c>
      <c r="O282" t="inlineStr">
        <is>
          <t>Not stated</t>
        </is>
      </c>
      <c r="Q282" s="9" t="inlineStr">
        <is>
          <t>https://grantcue.com/foundations/thomas-d-klingenstein-fund-201450695</t>
        </is>
      </c>
    </row>
    <row r="283">
      <c r="A283">
        <f>IF($E283=$E282,$A282+1,1)</f>
        <v/>
      </c>
      <c r="B283" t="inlineStr">
        <is>
          <t>CS FUND</t>
        </is>
      </c>
      <c r="C283" t="inlineStr">
        <is>
          <t>95-3607882</t>
        </is>
      </c>
      <c r="D283" t="inlineStr">
        <is>
          <t>California</t>
        </is>
      </c>
      <c r="E283" t="inlineStr">
        <is>
          <t>CA</t>
        </is>
      </c>
      <c r="F283" t="n">
        <v>2024</v>
      </c>
      <c r="G283" t="n">
        <v>2</v>
      </c>
      <c r="H283" s="13" t="n">
        <v>11991470</v>
      </c>
      <c r="I283" s="12" t="n">
        <v>235</v>
      </c>
      <c r="J283" s="13" t="n">
        <v>40000</v>
      </c>
      <c r="K283" s="13">
        <f>IFERROR($H283/$I283,"")</f>
        <v/>
      </c>
      <c r="L283" s="13" t="n">
        <v>1253400</v>
      </c>
      <c r="M283" t="inlineStr">
        <is>
          <t>DC, NY, MA</t>
        </is>
      </c>
      <c r="N283" t="inlineStr">
        <is>
          <t>No</t>
        </is>
      </c>
      <c r="O283" t="inlineStr">
        <is>
          <t>Not stated</t>
        </is>
      </c>
      <c r="Q283" s="9" t="inlineStr">
        <is>
          <t>https://grantcue.com/foundations/cs-fund-953607882</t>
        </is>
      </c>
    </row>
    <row r="284">
      <c r="A284">
        <f>IF($E284=$E283,$A283+1,1)</f>
        <v/>
      </c>
      <c r="B284" t="inlineStr">
        <is>
          <t>JOHN JEWETT &amp; HELEN CHANDLER GARLAND FOU NDATION</t>
        </is>
      </c>
      <c r="C284" t="inlineStr">
        <is>
          <t>95-6023587</t>
        </is>
      </c>
      <c r="D284" t="inlineStr">
        <is>
          <t>California</t>
        </is>
      </c>
      <c r="E284" t="inlineStr">
        <is>
          <t>CA</t>
        </is>
      </c>
      <c r="F284" t="n">
        <v>2025</v>
      </c>
      <c r="G284" t="n">
        <v>2</v>
      </c>
      <c r="H284" s="13" t="n">
        <v>11896152</v>
      </c>
      <c r="I284" s="12" t="n">
        <v>229</v>
      </c>
      <c r="J284" s="13" t="n">
        <v>30000</v>
      </c>
      <c r="K284" s="13">
        <f>IFERROR($H284/$I284,"")</f>
        <v/>
      </c>
      <c r="L284" s="13" t="n">
        <v>500000</v>
      </c>
      <c r="M284" t="inlineStr">
        <is>
          <t>VA, CO, WY</t>
        </is>
      </c>
      <c r="N284" t="inlineStr">
        <is>
          <t>No</t>
        </is>
      </c>
      <c r="O284" t="inlineStr">
        <is>
          <t>Not stated</t>
        </is>
      </c>
      <c r="Q284" s="9" t="inlineStr">
        <is>
          <t>https://grantcue.com/foundations/john-jewett-and-helen-chandler-garland-fou-ndation-956023587</t>
        </is>
      </c>
    </row>
    <row r="285">
      <c r="A285">
        <f>IF($E285=$E284,$A284+1,1)</f>
        <v/>
      </c>
      <c r="B285" t="inlineStr">
        <is>
          <t>TECHNICAL TRAINING FOUNDATION</t>
        </is>
      </c>
      <c r="C285" t="inlineStr">
        <is>
          <t>04-2864138</t>
        </is>
      </c>
      <c r="D285" t="inlineStr">
        <is>
          <t>California</t>
        </is>
      </c>
      <c r="E285" t="inlineStr">
        <is>
          <t>CA</t>
        </is>
      </c>
      <c r="F285" t="n">
        <v>2024</v>
      </c>
      <c r="G285" t="n">
        <v>2</v>
      </c>
      <c r="H285" s="13" t="n">
        <v>11872185</v>
      </c>
      <c r="I285" s="12" t="n">
        <v>46</v>
      </c>
      <c r="J285" s="13" t="n">
        <v>100000</v>
      </c>
      <c r="K285" s="13">
        <f>IFERROR($H285/$I285,"")</f>
        <v/>
      </c>
      <c r="L285" s="13" t="n">
        <v>2000000</v>
      </c>
      <c r="M285" t="inlineStr">
        <is>
          <t>NH, MA, NY</t>
        </is>
      </c>
      <c r="N285" t="inlineStr">
        <is>
          <t>Yes</t>
        </is>
      </c>
      <c r="O285" t="inlineStr">
        <is>
          <t>Not stated</t>
        </is>
      </c>
      <c r="Q285" s="9" t="inlineStr">
        <is>
          <t>https://grantcue.com/foundations/technical-training-foundation-042864138</t>
        </is>
      </c>
    </row>
    <row r="286">
      <c r="A286">
        <f>IF($E286=$E285,$A285+1,1)</f>
        <v/>
      </c>
      <c r="B286" t="inlineStr">
        <is>
          <t>TIGER GLOBAL IMPACT VENTURES INC</t>
        </is>
      </c>
      <c r="C286" t="inlineStr">
        <is>
          <t>85-4007593</t>
        </is>
      </c>
      <c r="D286" t="inlineStr">
        <is>
          <t>California</t>
        </is>
      </c>
      <c r="E286" t="inlineStr">
        <is>
          <t>CA</t>
        </is>
      </c>
      <c r="F286" t="n">
        <v>2024</v>
      </c>
      <c r="G286" t="n">
        <v>1</v>
      </c>
      <c r="H286" s="13" t="n">
        <v>11857490</v>
      </c>
      <c r="I286" s="12" t="n">
        <v>20</v>
      </c>
      <c r="J286" s="13" t="n">
        <v>338495</v>
      </c>
      <c r="K286" s="13">
        <f>IFERROR($H286/$I286,"")</f>
        <v/>
      </c>
      <c r="L286" s="13" t="n">
        <v>2000000</v>
      </c>
      <c r="M286" t="inlineStr">
        <is>
          <t>CO, NY, DC</t>
        </is>
      </c>
      <c r="N286" t="inlineStr">
        <is>
          <t>No</t>
        </is>
      </c>
      <c r="O286" t="inlineStr">
        <is>
          <t>Not stated</t>
        </is>
      </c>
      <c r="Q286" s="9" t="inlineStr">
        <is>
          <t>https://grantcue.com/foundations/tiger-global-impact-ventures-inc-854007593</t>
        </is>
      </c>
    </row>
    <row r="287">
      <c r="A287">
        <f>IF($E287=$E286,$A286+1,1)</f>
        <v/>
      </c>
      <c r="B287" t="inlineStr">
        <is>
          <t>CORDELIA CORP</t>
        </is>
      </c>
      <c r="C287" t="inlineStr">
        <is>
          <t>88-0326514</t>
        </is>
      </c>
      <c r="D287" t="inlineStr">
        <is>
          <t>California</t>
        </is>
      </c>
      <c r="E287" t="inlineStr">
        <is>
          <t>CA</t>
        </is>
      </c>
      <c r="F287" t="n">
        <v>2024</v>
      </c>
      <c r="G287" t="n">
        <v>2</v>
      </c>
      <c r="H287" s="13" t="n">
        <v>11825679</v>
      </c>
      <c r="I287" s="12" t="n">
        <v>15</v>
      </c>
      <c r="J287" s="13" t="n">
        <v>125000</v>
      </c>
      <c r="K287" s="13">
        <f>IFERROR($H287/$I287,"")</f>
        <v/>
      </c>
      <c r="L287" s="13" t="n">
        <v>5000000</v>
      </c>
      <c r="M287" t="inlineStr">
        <is>
          <t>MA, NY, WA</t>
        </is>
      </c>
      <c r="N287" t="inlineStr">
        <is>
          <t>No</t>
        </is>
      </c>
      <c r="O287" t="inlineStr">
        <is>
          <t>Not stated</t>
        </is>
      </c>
      <c r="Q287" s="9" t="inlineStr">
        <is>
          <t>https://grantcue.com/foundations/cordelia-corp-880326514</t>
        </is>
      </c>
    </row>
    <row r="288">
      <c r="A288">
        <f>IF($E288=$E287,$A287+1,1)</f>
        <v/>
      </c>
      <c r="B288" t="inlineStr">
        <is>
          <t>The McConnell Foundation</t>
        </is>
      </c>
      <c r="C288" t="inlineStr">
        <is>
          <t>94-6102700</t>
        </is>
      </c>
      <c r="D288" t="inlineStr">
        <is>
          <t>California</t>
        </is>
      </c>
      <c r="E288" t="inlineStr">
        <is>
          <t>CA</t>
        </is>
      </c>
      <c r="F288" t="n">
        <v>2024</v>
      </c>
      <c r="G288" t="n">
        <v>1</v>
      </c>
      <c r="H288" s="13" t="n">
        <v>11645281</v>
      </c>
      <c r="I288" s="12" t="n">
        <v>129</v>
      </c>
      <c r="J288" s="13" t="n">
        <v>7450</v>
      </c>
      <c r="K288" s="13">
        <f>IFERROR($H288/$I288,"")</f>
        <v/>
      </c>
      <c r="L288" s="13" t="n">
        <v>3462391</v>
      </c>
      <c r="M288" t="inlineStr">
        <is>
          <t>KAUSALTAR, CHAKRAPATH, DC</t>
        </is>
      </c>
      <c r="N288" t="inlineStr">
        <is>
          <t>Yes</t>
        </is>
      </c>
      <c r="O288" t="inlineStr">
        <is>
          <t>Yes</t>
        </is>
      </c>
      <c r="P288" s="9" t="inlineStr">
        <is>
          <t>http://www.mcconnellfoundation.org/</t>
        </is>
      </c>
      <c r="Q288" s="9" t="inlineStr">
        <is>
          <t>https://grantcue.com/foundations/the-mcconnell-foundation-946102700</t>
        </is>
      </c>
    </row>
    <row r="289">
      <c r="A289">
        <f>IF($E289=$E288,$A288+1,1)</f>
        <v/>
      </c>
      <c r="B289" t="inlineStr">
        <is>
          <t>WALTER AND ELISE HAAS FUND</t>
        </is>
      </c>
      <c r="C289" t="inlineStr">
        <is>
          <t>94-6068564</t>
        </is>
      </c>
      <c r="D289" t="inlineStr">
        <is>
          <t>California</t>
        </is>
      </c>
      <c r="E289" t="inlineStr">
        <is>
          <t>CA</t>
        </is>
      </c>
      <c r="F289" t="n">
        <v>2024</v>
      </c>
      <c r="G289" t="n">
        <v>1</v>
      </c>
      <c r="H289" s="13" t="n">
        <v>11562068</v>
      </c>
      <c r="I289" s="12" t="n">
        <v>242</v>
      </c>
      <c r="J289" s="13" t="n">
        <v>30000</v>
      </c>
      <c r="K289" s="13">
        <f>IFERROR($H289/$I289,"")</f>
        <v/>
      </c>
      <c r="L289" s="13" t="n">
        <v>500000</v>
      </c>
      <c r="M289" t="inlineStr">
        <is>
          <t>NY, DC, MA</t>
        </is>
      </c>
      <c r="N289" t="inlineStr">
        <is>
          <t>Yes</t>
        </is>
      </c>
      <c r="O289" t="inlineStr">
        <is>
          <t>Not stated</t>
        </is>
      </c>
      <c r="P289" s="9" t="inlineStr">
        <is>
          <t>https://www.haassr.org/</t>
        </is>
      </c>
      <c r="Q289" s="9" t="inlineStr">
        <is>
          <t>https://grantcue.com/foundations/walter-and-elise-haas-fund-946068564</t>
        </is>
      </c>
    </row>
    <row r="290">
      <c r="A290">
        <f>IF($E290=$E289,$A289+1,1)</f>
        <v/>
      </c>
      <c r="B290" t="inlineStr">
        <is>
          <t>GIVE FORWARD FOUNDATION</t>
        </is>
      </c>
      <c r="C290" t="inlineStr">
        <is>
          <t>82-3785197</t>
        </is>
      </c>
      <c r="D290" t="inlineStr">
        <is>
          <t>California</t>
        </is>
      </c>
      <c r="E290" t="inlineStr">
        <is>
          <t>CA</t>
        </is>
      </c>
      <c r="F290" t="n">
        <v>2024</v>
      </c>
      <c r="G290" t="n">
        <v>1</v>
      </c>
      <c r="H290" s="13" t="n">
        <v>11546696</v>
      </c>
      <c r="I290" s="12" t="n">
        <v>75</v>
      </c>
      <c r="J290" s="13" t="n">
        <v>100000</v>
      </c>
      <c r="K290" s="13">
        <f>IFERROR($H290/$I290,"")</f>
        <v/>
      </c>
      <c r="L290" s="13" t="n">
        <v>1500000</v>
      </c>
      <c r="M290" t="inlineStr">
        <is>
          <t>MA, NY, TN</t>
        </is>
      </c>
      <c r="N290" t="inlineStr">
        <is>
          <t>No</t>
        </is>
      </c>
      <c r="O290" t="inlineStr">
        <is>
          <t>Not stated</t>
        </is>
      </c>
      <c r="Q290" s="9" t="inlineStr">
        <is>
          <t>https://grantcue.com/foundations/give-forward-foundation-823785197</t>
        </is>
      </c>
    </row>
    <row r="291">
      <c r="A291">
        <f>IF($E291=$E290,$A290+1,1)</f>
        <v/>
      </c>
      <c r="B291" t="inlineStr">
        <is>
          <t>TARSADIA FOUNDATION</t>
        </is>
      </c>
      <c r="C291" t="inlineStr">
        <is>
          <t>33-0879062</t>
        </is>
      </c>
      <c r="D291" t="inlineStr">
        <is>
          <t>California</t>
        </is>
      </c>
      <c r="E291" t="inlineStr">
        <is>
          <t>CA</t>
        </is>
      </c>
      <c r="F291" t="n">
        <v>2024</v>
      </c>
      <c r="G291" t="n">
        <v>1</v>
      </c>
      <c r="H291" s="13" t="n">
        <v>11508500</v>
      </c>
      <c r="I291" s="12" t="n">
        <v>56</v>
      </c>
      <c r="J291" s="13" t="n">
        <v>100000</v>
      </c>
      <c r="K291" s="13">
        <f>IFERROR($H291/$I291,"")</f>
        <v/>
      </c>
      <c r="L291" s="13" t="n">
        <v>2500000</v>
      </c>
      <c r="M291" t="inlineStr">
        <is>
          <t>TX, GUJARAT, NY</t>
        </is>
      </c>
      <c r="N291" t="inlineStr">
        <is>
          <t>No</t>
        </is>
      </c>
      <c r="O291" t="inlineStr">
        <is>
          <t>Not stated</t>
        </is>
      </c>
      <c r="Q291" s="9" t="inlineStr">
        <is>
          <t>https://grantcue.com/foundations/tarsadia-foundation-330879062</t>
        </is>
      </c>
    </row>
    <row r="292">
      <c r="A292">
        <f>IF($E292=$E291,$A291+1,1)</f>
        <v/>
      </c>
      <c r="B292" t="inlineStr">
        <is>
          <t>EDWARD FEIN CHARITABLE TRUST XXXXX3004</t>
        </is>
      </c>
      <c r="C292" t="inlineStr">
        <is>
          <t>36-7792987</t>
        </is>
      </c>
      <c r="D292" t="inlineStr">
        <is>
          <t>California</t>
        </is>
      </c>
      <c r="E292" t="inlineStr">
        <is>
          <t>CA</t>
        </is>
      </c>
      <c r="F292" t="n">
        <v>2025</v>
      </c>
      <c r="G292" t="n">
        <v>2</v>
      </c>
      <c r="H292" s="13" t="n">
        <v>11360101</v>
      </c>
      <c r="I292" s="12" t="n">
        <v>10</v>
      </c>
      <c r="J292" s="13" t="n">
        <v>400000</v>
      </c>
      <c r="K292" s="13">
        <f>IFERROR($H292/$I292,"")</f>
        <v/>
      </c>
      <c r="L292" s="13" t="n">
        <v>5010101</v>
      </c>
      <c r="M292" t="inlineStr">
        <is>
          <t>NY, FL, DC</t>
        </is>
      </c>
      <c r="N292" t="inlineStr">
        <is>
          <t>No</t>
        </is>
      </c>
      <c r="O292" t="inlineStr">
        <is>
          <t>Not stated</t>
        </is>
      </c>
      <c r="Q292" s="9" t="inlineStr">
        <is>
          <t>https://grantcue.com/foundations/edward-fein-charitable-trust-xxxxx3004-367792987</t>
        </is>
      </c>
    </row>
    <row r="293">
      <c r="A293">
        <f>IF($E293=$E292,$A292+1,1)</f>
        <v/>
      </c>
      <c r="B293" t="inlineStr">
        <is>
          <t>128 COLLECTIVE FOUNDATION</t>
        </is>
      </c>
      <c r="C293" t="inlineStr">
        <is>
          <t>83-2899018</t>
        </is>
      </c>
      <c r="D293" t="inlineStr">
        <is>
          <t>California</t>
        </is>
      </c>
      <c r="E293" t="inlineStr">
        <is>
          <t>CA</t>
        </is>
      </c>
      <c r="F293" t="n">
        <v>2024</v>
      </c>
      <c r="G293" t="n">
        <v>1</v>
      </c>
      <c r="H293" s="13" t="n">
        <v>11350250</v>
      </c>
      <c r="I293" s="12" t="n">
        <v>80</v>
      </c>
      <c r="J293" s="13" t="n">
        <v>102500</v>
      </c>
      <c r="K293" s="13">
        <f>IFERROR($H293/$I293,"")</f>
        <v/>
      </c>
      <c r="L293" s="13" t="n">
        <v>500000</v>
      </c>
      <c r="M293" t="inlineStr">
        <is>
          <t>NY, PA, DC</t>
        </is>
      </c>
      <c r="N293" t="inlineStr">
        <is>
          <t>No</t>
        </is>
      </c>
      <c r="O293" t="inlineStr">
        <is>
          <t>Not stated</t>
        </is>
      </c>
      <c r="Q293" s="9" t="inlineStr">
        <is>
          <t>https://grantcue.com/foundations/128-collective-foundation-832899018</t>
        </is>
      </c>
    </row>
    <row r="294">
      <c r="A294">
        <f>IF($E294=$E293,$A293+1,1)</f>
        <v/>
      </c>
      <c r="B294" t="inlineStr">
        <is>
          <t>EAST WEST BANK FOUNDATION</t>
        </is>
      </c>
      <c r="C294" t="inlineStr">
        <is>
          <t>46-1648827</t>
        </is>
      </c>
      <c r="D294" t="inlineStr">
        <is>
          <t>California</t>
        </is>
      </c>
      <c r="E294" t="inlineStr">
        <is>
          <t>CA</t>
        </is>
      </c>
      <c r="F294" t="n">
        <v>2024</v>
      </c>
      <c r="G294" t="n">
        <v>1</v>
      </c>
      <c r="H294" s="13" t="n">
        <v>11342940</v>
      </c>
      <c r="I294" s="12" t="n">
        <v>42</v>
      </c>
      <c r="J294" s="13" t="n">
        <v>17500</v>
      </c>
      <c r="K294" s="13">
        <f>IFERROR($H294/$I294,"")</f>
        <v/>
      </c>
      <c r="L294" s="13" t="n">
        <v>5970894</v>
      </c>
      <c r="M294" t="inlineStr">
        <is>
          <t>TX, DC, NY</t>
        </is>
      </c>
      <c r="N294" t="inlineStr">
        <is>
          <t>No</t>
        </is>
      </c>
      <c r="O294" t="inlineStr">
        <is>
          <t>Not stated</t>
        </is>
      </c>
      <c r="Q294" s="9" t="inlineStr">
        <is>
          <t>https://grantcue.com/foundations/east-west-bank-foundation-461648827</t>
        </is>
      </c>
    </row>
    <row r="295">
      <c r="A295">
        <f>IF($E295=$E294,$A294+1,1)</f>
        <v/>
      </c>
      <c r="B295" t="inlineStr">
        <is>
          <t>SELMA E ANDREWS TRUST</t>
        </is>
      </c>
      <c r="C295" t="inlineStr">
        <is>
          <t>75-6327536</t>
        </is>
      </c>
      <c r="D295" t="inlineStr">
        <is>
          <t>California</t>
        </is>
      </c>
      <c r="E295" t="inlineStr">
        <is>
          <t>CA</t>
        </is>
      </c>
      <c r="F295" t="n">
        <v>2025</v>
      </c>
      <c r="G295" t="n">
        <v>2</v>
      </c>
      <c r="H295" s="13" t="n">
        <v>11338404</v>
      </c>
      <c r="I295" s="12" t="n">
        <v>12</v>
      </c>
      <c r="J295" s="13" t="n">
        <v>944867</v>
      </c>
      <c r="K295" s="13">
        <f>IFERROR($H295/$I295,"")</f>
        <v/>
      </c>
      <c r="L295" s="13" t="n">
        <v>947088</v>
      </c>
      <c r="N295" t="inlineStr">
        <is>
          <t>No</t>
        </is>
      </c>
      <c r="O295" t="inlineStr">
        <is>
          <t>Not stated</t>
        </is>
      </c>
      <c r="Q295" s="9" t="inlineStr">
        <is>
          <t>https://grantcue.com/foundations/selma-e-andrews-trust-756327536</t>
        </is>
      </c>
    </row>
    <row r="296">
      <c r="A296">
        <f>IF($E296=$E295,$A295+1,1)</f>
        <v/>
      </c>
      <c r="B296" t="inlineStr">
        <is>
          <t>JOHN STAUFFER CHARITABLE TRUST</t>
        </is>
      </c>
      <c r="C296" t="inlineStr">
        <is>
          <t>23-7434707</t>
        </is>
      </c>
      <c r="D296" t="inlineStr">
        <is>
          <t>California</t>
        </is>
      </c>
      <c r="E296" t="inlineStr">
        <is>
          <t>CA</t>
        </is>
      </c>
      <c r="F296" t="n">
        <v>2025</v>
      </c>
      <c r="G296" t="n">
        <v>4</v>
      </c>
      <c r="H296" s="13" t="n">
        <v>11151391</v>
      </c>
      <c r="I296" s="12" t="n">
        <v>27</v>
      </c>
      <c r="J296" s="13" t="n">
        <v>500000</v>
      </c>
      <c r="K296" s="13">
        <f>IFERROR($H296/$I296,"")</f>
        <v/>
      </c>
      <c r="L296" s="13" t="n">
        <v>650000</v>
      </c>
      <c r="N296" t="inlineStr">
        <is>
          <t>Yes</t>
        </is>
      </c>
      <c r="O296" t="inlineStr">
        <is>
          <t>Not stated</t>
        </is>
      </c>
      <c r="P296" s="9" t="inlineStr">
        <is>
          <t>https://guidestar.org/</t>
        </is>
      </c>
      <c r="Q296" s="9" t="inlineStr">
        <is>
          <t>https://grantcue.com/foundations/john-stauffer-charitable-trust-237434707</t>
        </is>
      </c>
    </row>
    <row r="297">
      <c r="A297">
        <f>IF($E297=$E296,$A296+1,1)</f>
        <v/>
      </c>
      <c r="B297" t="inlineStr">
        <is>
          <t>ARROW IMPACT</t>
        </is>
      </c>
      <c r="C297" t="inlineStr">
        <is>
          <t>83-1423625</t>
        </is>
      </c>
      <c r="D297" t="inlineStr">
        <is>
          <t>California</t>
        </is>
      </c>
      <c r="E297" t="inlineStr">
        <is>
          <t>CA</t>
        </is>
      </c>
      <c r="F297" t="n">
        <v>2024</v>
      </c>
      <c r="G297" t="n">
        <v>1</v>
      </c>
      <c r="H297" s="13" t="n">
        <v>11027500</v>
      </c>
      <c r="I297" s="12" t="n">
        <v>25</v>
      </c>
      <c r="J297" s="13" t="n">
        <v>300000</v>
      </c>
      <c r="K297" s="13">
        <f>IFERROR($H297/$I297,"")</f>
        <v/>
      </c>
      <c r="L297" s="13" t="n">
        <v>2500000</v>
      </c>
      <c r="M297" t="inlineStr">
        <is>
          <t>NY, MA, IL</t>
        </is>
      </c>
      <c r="N297" t="inlineStr">
        <is>
          <t>No</t>
        </is>
      </c>
      <c r="O297" t="inlineStr">
        <is>
          <t>Not stated</t>
        </is>
      </c>
      <c r="Q297" s="9" t="inlineStr">
        <is>
          <t>https://grantcue.com/foundations/arrow-impact-831423625</t>
        </is>
      </c>
    </row>
    <row r="298">
      <c r="A298">
        <f>IF($E298=$E297,$A297+1,1)</f>
        <v/>
      </c>
      <c r="B298" t="inlineStr">
        <is>
          <t>Whitehall Foundation Inc</t>
        </is>
      </c>
      <c r="C298" t="inlineStr">
        <is>
          <t>13-5637595</t>
        </is>
      </c>
      <c r="D298" t="inlineStr">
        <is>
          <t>California</t>
        </is>
      </c>
      <c r="E298" t="inlineStr">
        <is>
          <t>CA</t>
        </is>
      </c>
      <c r="F298" t="n">
        <v>2024</v>
      </c>
      <c r="G298" t="n">
        <v>2</v>
      </c>
      <c r="H298" s="13" t="n">
        <v>10929987</v>
      </c>
      <c r="I298" s="12" t="n">
        <v>185</v>
      </c>
      <c r="J298" s="13" t="n">
        <v>75000</v>
      </c>
      <c r="K298" s="13">
        <f>IFERROR($H298/$I298,"")</f>
        <v/>
      </c>
      <c r="L298" s="13" t="n">
        <v>297000</v>
      </c>
      <c r="M298" t="inlineStr">
        <is>
          <t>TX, NJ, IL</t>
        </is>
      </c>
      <c r="N298" t="inlineStr">
        <is>
          <t>Yes</t>
        </is>
      </c>
      <c r="O298" t="inlineStr">
        <is>
          <t>Yes</t>
        </is>
      </c>
      <c r="P298" s="9" t="inlineStr">
        <is>
          <t>https://www.whithall.org/</t>
        </is>
      </c>
      <c r="Q298" s="9" t="inlineStr">
        <is>
          <t>https://grantcue.com/foundations/whitehall-foundation-inc-135637595</t>
        </is>
      </c>
    </row>
    <row r="299">
      <c r="A299">
        <f>IF($E299=$E298,$A298+1,1)</f>
        <v/>
      </c>
      <c r="B299" t="inlineStr">
        <is>
          <t>SAND HILL FOUNDATION</t>
        </is>
      </c>
      <c r="C299" t="inlineStr">
        <is>
          <t>94-3219107</t>
        </is>
      </c>
      <c r="D299" t="inlineStr">
        <is>
          <t>California</t>
        </is>
      </c>
      <c r="E299" t="inlineStr">
        <is>
          <t>CA</t>
        </is>
      </c>
      <c r="F299" t="n">
        <v>2024</v>
      </c>
      <c r="G299" t="n">
        <v>1</v>
      </c>
      <c r="H299" s="13" t="n">
        <v>10925000</v>
      </c>
      <c r="I299" s="12" t="n">
        <v>99</v>
      </c>
      <c r="J299" s="13" t="n">
        <v>40000</v>
      </c>
      <c r="K299" s="13">
        <f>IFERROR($H299/$I299,"")</f>
        <v/>
      </c>
      <c r="L299" s="13" t="n">
        <v>5000000</v>
      </c>
      <c r="M299" t="inlineStr">
        <is>
          <t>NY, MN, DC</t>
        </is>
      </c>
      <c r="N299" t="inlineStr">
        <is>
          <t>Yes</t>
        </is>
      </c>
      <c r="O299" t="inlineStr">
        <is>
          <t>Yes</t>
        </is>
      </c>
      <c r="P299" s="9" t="inlineStr">
        <is>
          <t>https://sandhillfoundation.org/</t>
        </is>
      </c>
      <c r="Q299" s="9" t="inlineStr">
        <is>
          <t>https://grantcue.com/foundations/sand-hill-foundation-943219107</t>
        </is>
      </c>
    </row>
    <row r="300">
      <c r="A300">
        <f>IF($E300=$E299,$A299+1,1)</f>
        <v/>
      </c>
      <c r="B300" t="inlineStr">
        <is>
          <t>THE WILLIAM G IRWIN CHARITY FOUNDATION</t>
        </is>
      </c>
      <c r="C300" t="inlineStr">
        <is>
          <t>94-6069873</t>
        </is>
      </c>
      <c r="D300" t="inlineStr">
        <is>
          <t>California</t>
        </is>
      </c>
      <c r="E300" t="inlineStr">
        <is>
          <t>CA</t>
        </is>
      </c>
      <c r="F300" t="n">
        <v>2024</v>
      </c>
      <c r="G300" t="n">
        <v>1</v>
      </c>
      <c r="H300" s="13" t="n">
        <v>10840417</v>
      </c>
      <c r="I300" s="12" t="n">
        <v>117</v>
      </c>
      <c r="J300" s="13" t="n">
        <v>50000</v>
      </c>
      <c r="K300" s="13">
        <f>IFERROR($H300/$I300,"")</f>
        <v/>
      </c>
      <c r="L300" s="13" t="n">
        <v>400000</v>
      </c>
      <c r="M300" t="inlineStr">
        <is>
          <t>HI, NY</t>
        </is>
      </c>
      <c r="N300" t="inlineStr">
        <is>
          <t>Yes</t>
        </is>
      </c>
      <c r="O300" t="inlineStr">
        <is>
          <t>Yes</t>
        </is>
      </c>
      <c r="P300" s="9" t="inlineStr">
        <is>
          <t>https://www.williamgirwinfoundation.org/</t>
        </is>
      </c>
      <c r="Q300" s="9" t="inlineStr">
        <is>
          <t>https://grantcue.com/foundations/the-william-g-irwin-charity-foundation-946069873</t>
        </is>
      </c>
    </row>
    <row r="301">
      <c r="A301">
        <f>IF($E301=$E300,$A300+1,1)</f>
        <v/>
      </c>
      <c r="B301" t="inlineStr">
        <is>
          <t>Foundation for Truth Justice and Compassion</t>
        </is>
      </c>
      <c r="C301" t="inlineStr">
        <is>
          <t>84-3774234</t>
        </is>
      </c>
      <c r="D301" t="inlineStr">
        <is>
          <t>California</t>
        </is>
      </c>
      <c r="E301" t="inlineStr">
        <is>
          <t>CA</t>
        </is>
      </c>
      <c r="F301" t="n">
        <v>2025</v>
      </c>
      <c r="G301" t="n">
        <v>2</v>
      </c>
      <c r="H301" s="13" t="n">
        <v>10770983</v>
      </c>
      <c r="I301" s="12" t="n">
        <v>14</v>
      </c>
      <c r="J301" s="13" t="n">
        <v>350000</v>
      </c>
      <c r="K301" s="13">
        <f>IFERROR($H301/$I301,"")</f>
        <v/>
      </c>
      <c r="L301" s="13" t="n">
        <v>4515983</v>
      </c>
      <c r="M301" t="inlineStr">
        <is>
          <t>NY, NV</t>
        </is>
      </c>
      <c r="N301" t="inlineStr">
        <is>
          <t>No</t>
        </is>
      </c>
      <c r="O301" t="inlineStr">
        <is>
          <t>Not stated</t>
        </is>
      </c>
      <c r="Q301" s="9" t="inlineStr">
        <is>
          <t>https://grantcue.com/foundations/foundation-for-truth-justice-and-compassion-843774234</t>
        </is>
      </c>
    </row>
    <row r="302">
      <c r="A302">
        <f>IF($E302=$E301,$A301+1,1)</f>
        <v/>
      </c>
      <c r="B302" t="inlineStr">
        <is>
          <t>THE CHUCK AND ERNESTINA KREUTZKAMP FOUNDATION</t>
        </is>
      </c>
      <c r="C302" t="inlineStr">
        <is>
          <t>81-3811851</t>
        </is>
      </c>
      <c r="D302" t="inlineStr">
        <is>
          <t>California</t>
        </is>
      </c>
      <c r="E302" t="inlineStr">
        <is>
          <t>CA</t>
        </is>
      </c>
      <c r="F302" t="n">
        <v>2024</v>
      </c>
      <c r="G302" t="n">
        <v>2</v>
      </c>
      <c r="H302" s="13" t="n">
        <v>10729500</v>
      </c>
      <c r="I302" s="12" t="n">
        <v>59</v>
      </c>
      <c r="J302" s="13" t="n">
        <v>50000</v>
      </c>
      <c r="K302" s="13">
        <f>IFERROR($H302/$I302,"")</f>
        <v/>
      </c>
      <c r="L302" s="13" t="n">
        <v>2490000</v>
      </c>
      <c r="M302" t="inlineStr">
        <is>
          <t>TN, CT, HI</t>
        </is>
      </c>
      <c r="N302" t="inlineStr">
        <is>
          <t>No</t>
        </is>
      </c>
      <c r="O302" t="inlineStr">
        <is>
          <t>Not stated</t>
        </is>
      </c>
      <c r="Q302" s="9" t="inlineStr">
        <is>
          <t>https://grantcue.com/foundations/the-chuck-and-ernestina-kreutzkamp-foundation-813811851</t>
        </is>
      </c>
    </row>
    <row r="303">
      <c r="A303">
        <f>IF($E303=$E302,$A302+1,1)</f>
        <v/>
      </c>
      <c r="B303" t="inlineStr">
        <is>
          <t>MARJORIE LINDSEY CHARITABLE TRUST UAD</t>
        </is>
      </c>
      <c r="C303" t="inlineStr">
        <is>
          <t>26-6906657</t>
        </is>
      </c>
      <c r="D303" t="inlineStr">
        <is>
          <t>California</t>
        </is>
      </c>
      <c r="E303" t="inlineStr">
        <is>
          <t>CA</t>
        </is>
      </c>
      <c r="F303" t="n">
        <v>2025</v>
      </c>
      <c r="G303" t="n">
        <v>2</v>
      </c>
      <c r="H303" s="13" t="n">
        <v>10695017</v>
      </c>
      <c r="I303" s="12" t="n">
        <v>34</v>
      </c>
      <c r="J303" s="13" t="n">
        <v>317470</v>
      </c>
      <c r="K303" s="13">
        <f>IFERROR($H303/$I303,"")</f>
        <v/>
      </c>
      <c r="L303" s="13" t="n">
        <v>997410</v>
      </c>
      <c r="M303" t="inlineStr">
        <is>
          <t>GA, FL, OH</t>
        </is>
      </c>
      <c r="N303" t="inlineStr">
        <is>
          <t>No</t>
        </is>
      </c>
      <c r="O303" t="inlineStr">
        <is>
          <t>Not stated</t>
        </is>
      </c>
      <c r="Q303" s="9" t="inlineStr">
        <is>
          <t>https://grantcue.com/foundations/marjorie-lindsey-charitable-trust-uad-266906657</t>
        </is>
      </c>
    </row>
    <row r="304">
      <c r="A304">
        <f>IF($E304=$E303,$A303+1,1)</f>
        <v/>
      </c>
      <c r="B304" t="inlineStr">
        <is>
          <t>SHALULY FOUNDATION INC</t>
        </is>
      </c>
      <c r="C304" t="inlineStr">
        <is>
          <t>46-2860780</t>
        </is>
      </c>
      <c r="D304" t="inlineStr">
        <is>
          <t>California</t>
        </is>
      </c>
      <c r="E304" t="inlineStr">
        <is>
          <t>CA</t>
        </is>
      </c>
      <c r="F304" t="n">
        <v>2025</v>
      </c>
      <c r="G304" t="n">
        <v>2</v>
      </c>
      <c r="H304" s="13" t="n">
        <v>10692362</v>
      </c>
      <c r="I304" s="12" t="n">
        <v>13</v>
      </c>
      <c r="J304" s="13" t="n">
        <v>9125</v>
      </c>
      <c r="K304" s="13">
        <f>IFERROR($H304/$I304,"")</f>
        <v/>
      </c>
      <c r="L304" s="13" t="n">
        <v>5500000</v>
      </c>
      <c r="M304" t="inlineStr">
        <is>
          <t>FL, IL</t>
        </is>
      </c>
      <c r="N304" t="inlineStr">
        <is>
          <t>No</t>
        </is>
      </c>
      <c r="O304" t="inlineStr">
        <is>
          <t>Not stated</t>
        </is>
      </c>
      <c r="Q304" s="9" t="inlineStr">
        <is>
          <t>https://grantcue.com/foundations/shaluly-foundation-inc-462860780</t>
        </is>
      </c>
    </row>
    <row r="305">
      <c r="A305">
        <f>IF($E305=$E304,$A304+1,1)</f>
        <v/>
      </c>
      <c r="B305" t="inlineStr">
        <is>
          <t>TORREY COAST FOUNDATION</t>
        </is>
      </c>
      <c r="C305" t="inlineStr">
        <is>
          <t>85-4224393</t>
        </is>
      </c>
      <c r="D305" t="inlineStr">
        <is>
          <t>California</t>
        </is>
      </c>
      <c r="E305" t="inlineStr">
        <is>
          <t>CA</t>
        </is>
      </c>
      <c r="F305" t="n">
        <v>2024</v>
      </c>
      <c r="G305" t="n">
        <v>1</v>
      </c>
      <c r="H305" s="13" t="n">
        <v>10685429</v>
      </c>
      <c r="I305" s="12" t="n">
        <v>25</v>
      </c>
      <c r="J305" s="13" t="n">
        <v>249731</v>
      </c>
      <c r="K305" s="13">
        <f>IFERROR($H305/$I305,"")</f>
        <v/>
      </c>
      <c r="L305" s="13" t="n">
        <v>2550000</v>
      </c>
      <c r="M305" t="inlineStr">
        <is>
          <t>NY, MA, TX</t>
        </is>
      </c>
      <c r="N305" t="inlineStr">
        <is>
          <t>Yes</t>
        </is>
      </c>
      <c r="O305" t="inlineStr">
        <is>
          <t>Yes</t>
        </is>
      </c>
      <c r="Q305" s="9" t="inlineStr">
        <is>
          <t>https://grantcue.com/foundations/torrey-coast-foundation-854224393</t>
        </is>
      </c>
    </row>
    <row r="306">
      <c r="A306">
        <f>IF($E306=$E305,$A305+1,1)</f>
        <v/>
      </c>
      <c r="B306" t="inlineStr">
        <is>
          <t>WALTER J &amp; BETTY C ZABLE FOUNDATION</t>
        </is>
      </c>
      <c r="C306" t="inlineStr">
        <is>
          <t>31-1540383</t>
        </is>
      </c>
      <c r="D306" t="inlineStr">
        <is>
          <t>California</t>
        </is>
      </c>
      <c r="E306" t="inlineStr">
        <is>
          <t>CA</t>
        </is>
      </c>
      <c r="F306" t="n">
        <v>2024</v>
      </c>
      <c r="G306" t="n">
        <v>2</v>
      </c>
      <c r="H306" s="13" t="n">
        <v>10666500</v>
      </c>
      <c r="I306" s="12" t="n">
        <v>178</v>
      </c>
      <c r="J306" s="13" t="n">
        <v>25000</v>
      </c>
      <c r="K306" s="13">
        <f>IFERROR($H306/$I306,"")</f>
        <v/>
      </c>
      <c r="L306" s="13" t="n">
        <v>3100000</v>
      </c>
      <c r="M306" t="inlineStr">
        <is>
          <t>TX, ID, FL</t>
        </is>
      </c>
      <c r="N306" t="inlineStr">
        <is>
          <t>Yes</t>
        </is>
      </c>
      <c r="O306" t="inlineStr">
        <is>
          <t>Not stated</t>
        </is>
      </c>
      <c r="P306" s="9" t="inlineStr">
        <is>
          <t>https://www.zablefoundation.org/</t>
        </is>
      </c>
      <c r="Q306" s="9" t="inlineStr">
        <is>
          <t>https://grantcue.com/foundations/walter-j-and-betty-c-zable-foundation-311540383</t>
        </is>
      </c>
    </row>
    <row r="307">
      <c r="A307">
        <f>IF($E307=$E306,$A306+1,1)</f>
        <v/>
      </c>
      <c r="B307" t="inlineStr">
        <is>
          <t>DREW FOUNDATION</t>
        </is>
      </c>
      <c r="C307" t="inlineStr">
        <is>
          <t>77-0552387</t>
        </is>
      </c>
      <c r="D307" t="inlineStr">
        <is>
          <t>California</t>
        </is>
      </c>
      <c r="E307" t="inlineStr">
        <is>
          <t>CA</t>
        </is>
      </c>
      <c r="F307" t="n">
        <v>2024</v>
      </c>
      <c r="G307" t="n">
        <v>2</v>
      </c>
      <c r="H307" s="13" t="n">
        <v>10666290</v>
      </c>
      <c r="I307" s="12" t="n">
        <v>33</v>
      </c>
      <c r="J307" s="13" t="n">
        <v>200000</v>
      </c>
      <c r="K307" s="13">
        <f>IFERROR($H307/$I307,"")</f>
        <v/>
      </c>
      <c r="L307" s="13" t="n">
        <v>1833000</v>
      </c>
      <c r="M307" t="inlineStr">
        <is>
          <t>NC, IL, VA</t>
        </is>
      </c>
      <c r="N307" t="inlineStr">
        <is>
          <t>No</t>
        </is>
      </c>
      <c r="O307" t="inlineStr">
        <is>
          <t>Not stated</t>
        </is>
      </c>
      <c r="Q307" s="9" t="inlineStr">
        <is>
          <t>https://grantcue.com/foundations/drew-foundation-770552387</t>
        </is>
      </c>
    </row>
    <row r="308">
      <c r="A308">
        <f>IF($E308=$E307,$A307+1,1)</f>
        <v/>
      </c>
      <c r="B308" t="inlineStr">
        <is>
          <t>SHAPELL GUERIN FAMILY FOUNDATION</t>
        </is>
      </c>
      <c r="C308" t="inlineStr">
        <is>
          <t>95-6047847</t>
        </is>
      </c>
      <c r="D308" t="inlineStr">
        <is>
          <t>California</t>
        </is>
      </c>
      <c r="E308" t="inlineStr">
        <is>
          <t>CA</t>
        </is>
      </c>
      <c r="F308" t="n">
        <v>2024</v>
      </c>
      <c r="G308" t="n">
        <v>1</v>
      </c>
      <c r="H308" s="13" t="n">
        <v>10665500</v>
      </c>
      <c r="I308" s="12" t="n">
        <v>6</v>
      </c>
      <c r="J308" s="13" t="n">
        <v>62500</v>
      </c>
      <c r="K308" s="13">
        <f>IFERROR($H308/$I308,"")</f>
        <v/>
      </c>
      <c r="L308" s="13" t="n">
        <v>10000000</v>
      </c>
      <c r="N308" t="inlineStr">
        <is>
          <t>No</t>
        </is>
      </c>
      <c r="O308" t="inlineStr">
        <is>
          <t>Not stated</t>
        </is>
      </c>
      <c r="Q308" s="9" t="inlineStr">
        <is>
          <t>https://grantcue.com/foundations/shapell-guerin-family-foundation-956047847</t>
        </is>
      </c>
    </row>
    <row r="309">
      <c r="A309">
        <f>IF($E309=$E308,$A308+1,1)</f>
        <v/>
      </c>
      <c r="B309" t="inlineStr">
        <is>
          <t>THE JOSEPH AND VERA LONG FOUNDATION</t>
        </is>
      </c>
      <c r="C309" t="inlineStr">
        <is>
          <t>94-1643626</t>
        </is>
      </c>
      <c r="D309" t="inlineStr">
        <is>
          <t>California</t>
        </is>
      </c>
      <c r="E309" t="inlineStr">
        <is>
          <t>CA</t>
        </is>
      </c>
      <c r="F309" t="n">
        <v>2025</v>
      </c>
      <c r="G309" t="n">
        <v>2</v>
      </c>
      <c r="H309" s="13" t="n">
        <v>10653428</v>
      </c>
      <c r="I309" s="12" t="n">
        <v>170</v>
      </c>
      <c r="J309" s="13" t="n">
        <v>25000</v>
      </c>
      <c r="K309" s="13">
        <f>IFERROR($H309/$I309,"")</f>
        <v/>
      </c>
      <c r="L309" s="13" t="n">
        <v>800000</v>
      </c>
      <c r="M309" t="inlineStr">
        <is>
          <t>DC, HI, NV</t>
        </is>
      </c>
      <c r="N309" t="inlineStr">
        <is>
          <t>No</t>
        </is>
      </c>
      <c r="O309" t="inlineStr">
        <is>
          <t>Not stated</t>
        </is>
      </c>
      <c r="Q309" s="9" t="inlineStr">
        <is>
          <t>https://grantcue.com/foundations/the-joseph-and-vera-long-foundation-941643626</t>
        </is>
      </c>
    </row>
    <row r="310">
      <c r="A310">
        <f>IF($E310=$E309,$A309+1,1)</f>
        <v/>
      </c>
      <c r="B310" t="inlineStr">
        <is>
          <t>AMERICAN WATER CHARITABLE FOUNDATIONINC</t>
        </is>
      </c>
      <c r="C310" t="inlineStr">
        <is>
          <t>27-4241172</t>
        </is>
      </c>
      <c r="D310" t="inlineStr">
        <is>
          <t>California</t>
        </is>
      </c>
      <c r="E310" t="inlineStr">
        <is>
          <t>CA</t>
        </is>
      </c>
      <c r="F310" t="n">
        <v>2025</v>
      </c>
      <c r="G310" t="n">
        <v>2</v>
      </c>
      <c r="H310" s="13" t="n">
        <v>10615622</v>
      </c>
      <c r="I310" s="12" t="n">
        <v>781</v>
      </c>
      <c r="J310" s="13" t="n">
        <v>5000</v>
      </c>
      <c r="K310" s="13">
        <f>IFERROR($H310/$I310,"")</f>
        <v/>
      </c>
      <c r="L310" s="13" t="n">
        <v>614954</v>
      </c>
      <c r="M310" t="inlineStr">
        <is>
          <t>NJ, DE, VA</t>
        </is>
      </c>
      <c r="N310" t="inlineStr">
        <is>
          <t>Yes</t>
        </is>
      </c>
      <c r="O310" t="inlineStr">
        <is>
          <t>Yes</t>
        </is>
      </c>
      <c r="P310" s="9" t="inlineStr">
        <is>
          <t>https://www.amwater.com/awcfgrants</t>
        </is>
      </c>
      <c r="Q310" s="9" t="inlineStr">
        <is>
          <t>https://grantcue.com/foundations/american-water-charitable-foundationinc-274241172</t>
        </is>
      </c>
    </row>
    <row r="311">
      <c r="A311">
        <f>IF($E311=$E310,$A310+1,1)</f>
        <v/>
      </c>
      <c r="B311" t="inlineStr">
        <is>
          <t>FLORA FAMILY FOUNDATION</t>
        </is>
      </c>
      <c r="C311" t="inlineStr">
        <is>
          <t>77-0500183</t>
        </is>
      </c>
      <c r="D311" t="inlineStr">
        <is>
          <t>California</t>
        </is>
      </c>
      <c r="E311" t="inlineStr">
        <is>
          <t>CA</t>
        </is>
      </c>
      <c r="F311" t="n">
        <v>2024</v>
      </c>
      <c r="G311" t="n">
        <v>2</v>
      </c>
      <c r="H311" s="13" t="n">
        <v>10435650</v>
      </c>
      <c r="I311" s="12" t="n">
        <v>372</v>
      </c>
      <c r="J311" s="13" t="n">
        <v>20000</v>
      </c>
      <c r="K311" s="13">
        <f>IFERROR($H311/$I311,"")</f>
        <v/>
      </c>
      <c r="L311" s="13" t="n">
        <v>255000</v>
      </c>
      <c r="M311" t="inlineStr">
        <is>
          <t>MA, NY, DC</t>
        </is>
      </c>
      <c r="N311" t="inlineStr">
        <is>
          <t>No</t>
        </is>
      </c>
      <c r="O311" t="inlineStr">
        <is>
          <t>Not stated</t>
        </is>
      </c>
      <c r="Q311" s="9" t="inlineStr">
        <is>
          <t>https://grantcue.com/foundations/flora-family-foundation-770500183</t>
        </is>
      </c>
    </row>
    <row r="312">
      <c r="A312">
        <f>IF($E312=$E311,$A311+1,1)</f>
        <v/>
      </c>
      <c r="B312" t="inlineStr">
        <is>
          <t>THE WILLIAM H DONNER FOUNDATION INC</t>
        </is>
      </c>
      <c r="C312" t="inlineStr">
        <is>
          <t>23-1611346</t>
        </is>
      </c>
      <c r="D312" t="inlineStr">
        <is>
          <t>California</t>
        </is>
      </c>
      <c r="E312" t="inlineStr">
        <is>
          <t>CA</t>
        </is>
      </c>
      <c r="F312" t="n">
        <v>2024</v>
      </c>
      <c r="G312" t="n">
        <v>1</v>
      </c>
      <c r="H312" s="13" t="n">
        <v>10419567</v>
      </c>
      <c r="I312" s="12" t="n">
        <v>288</v>
      </c>
      <c r="J312" s="13" t="n">
        <v>20000</v>
      </c>
      <c r="K312" s="13">
        <f>IFERROR($H312/$I312,"")</f>
        <v/>
      </c>
      <c r="L312" s="13" t="n">
        <v>354100</v>
      </c>
      <c r="M312" t="inlineStr">
        <is>
          <t>NY, VA, MA</t>
        </is>
      </c>
      <c r="N312" t="inlineStr">
        <is>
          <t>No</t>
        </is>
      </c>
      <c r="O312" t="inlineStr">
        <is>
          <t>Not stated</t>
        </is>
      </c>
      <c r="Q312" s="9" t="inlineStr">
        <is>
          <t>https://grantcue.com/foundations/the-william-h-donner-foundation-inc-231611346</t>
        </is>
      </c>
    </row>
    <row r="313">
      <c r="A313">
        <f>IF($E313=$E312,$A312+1,1)</f>
        <v/>
      </c>
      <c r="B313" t="inlineStr">
        <is>
          <t>THE JAY PRITZKER FOUNDATION</t>
        </is>
      </c>
      <c r="C313" t="inlineStr">
        <is>
          <t>02-0550210</t>
        </is>
      </c>
      <c r="D313" t="inlineStr">
        <is>
          <t>California</t>
        </is>
      </c>
      <c r="E313" t="inlineStr">
        <is>
          <t>CA</t>
        </is>
      </c>
      <c r="F313" t="n">
        <v>2024</v>
      </c>
      <c r="G313" t="n">
        <v>1</v>
      </c>
      <c r="H313" s="13" t="n">
        <v>10360000</v>
      </c>
      <c r="I313" s="12" t="n">
        <v>15</v>
      </c>
      <c r="J313" s="13" t="n">
        <v>182500</v>
      </c>
      <c r="K313" s="13">
        <f>IFERROR($H313/$I313,"")</f>
        <v/>
      </c>
      <c r="L313" s="13" t="n">
        <v>5000000</v>
      </c>
      <c r="M313" t="inlineStr">
        <is>
          <t>NM, OR, IL</t>
        </is>
      </c>
      <c r="N313" t="inlineStr">
        <is>
          <t>No</t>
        </is>
      </c>
      <c r="O313" t="inlineStr">
        <is>
          <t>Not stated</t>
        </is>
      </c>
      <c r="Q313" s="9" t="inlineStr">
        <is>
          <t>https://grantcue.com/foundations/the-jay-pritzker-foundation-020550210</t>
        </is>
      </c>
    </row>
    <row r="314">
      <c r="A314">
        <f>IF($E314=$E313,$A313+1,1)</f>
        <v/>
      </c>
      <c r="B314" t="inlineStr">
        <is>
          <t>S H COWELL FOUNDATION</t>
        </is>
      </c>
      <c r="C314" t="inlineStr">
        <is>
          <t>94-1392803</t>
        </is>
      </c>
      <c r="D314" t="inlineStr">
        <is>
          <t>California</t>
        </is>
      </c>
      <c r="E314" t="inlineStr">
        <is>
          <t>CA</t>
        </is>
      </c>
      <c r="F314" t="n">
        <v>2024</v>
      </c>
      <c r="G314" t="n">
        <v>2</v>
      </c>
      <c r="H314" s="13" t="n">
        <v>10335139</v>
      </c>
      <c r="I314" s="12" t="n">
        <v>148</v>
      </c>
      <c r="J314" s="13" t="n">
        <v>50000</v>
      </c>
      <c r="K314" s="13">
        <f>IFERROR($H314/$I314,"")</f>
        <v/>
      </c>
      <c r="L314" s="13" t="n">
        <v>250000</v>
      </c>
      <c r="M314" t="inlineStr">
        <is>
          <t>DC, VA, GA</t>
        </is>
      </c>
      <c r="N314" t="inlineStr">
        <is>
          <t>Yes</t>
        </is>
      </c>
      <c r="O314" t="inlineStr">
        <is>
          <t>Yes</t>
        </is>
      </c>
      <c r="P314" s="9" t="inlineStr">
        <is>
          <t>https://www.shcowell.org/</t>
        </is>
      </c>
      <c r="Q314" s="9" t="inlineStr">
        <is>
          <t>https://grantcue.com/foundations/s-h-cowell-foundation-941392803</t>
        </is>
      </c>
    </row>
    <row r="315">
      <c r="A315">
        <f>IF($E315=$E314,$A314+1,1)</f>
        <v/>
      </c>
      <c r="B315" t="inlineStr">
        <is>
          <t>NORMAN AND MARY PATTIZ FDTN</t>
        </is>
      </c>
      <c r="C315" t="inlineStr">
        <is>
          <t>33-0816951</t>
        </is>
      </c>
      <c r="D315" t="inlineStr">
        <is>
          <t>California</t>
        </is>
      </c>
      <c r="E315" t="inlineStr">
        <is>
          <t>CA</t>
        </is>
      </c>
      <c r="F315" t="n">
        <v>2025</v>
      </c>
      <c r="G315" t="n">
        <v>2</v>
      </c>
      <c r="H315" s="13" t="n">
        <v>10230000</v>
      </c>
      <c r="I315" s="12" t="n">
        <v>13</v>
      </c>
      <c r="J315" s="13" t="n">
        <v>25000</v>
      </c>
      <c r="K315" s="13">
        <f>IFERROR($H315/$I315,"")</f>
        <v/>
      </c>
      <c r="L315" s="13" t="n">
        <v>6000000</v>
      </c>
      <c r="M315" t="inlineStr">
        <is>
          <t>NJ, MA, UT</t>
        </is>
      </c>
      <c r="N315" t="inlineStr">
        <is>
          <t>No</t>
        </is>
      </c>
      <c r="O315" t="inlineStr">
        <is>
          <t>Not stated</t>
        </is>
      </c>
      <c r="Q315" s="9" t="inlineStr">
        <is>
          <t>https://grantcue.com/foundations/norman-and-mary-pattiz-fdtn-330816951</t>
        </is>
      </c>
    </row>
    <row r="316">
      <c r="A316">
        <f>IF($E316=$E315,$A315+1,1)</f>
        <v/>
      </c>
      <c r="B316" t="inlineStr">
        <is>
          <t>THE LOWELL MILKEN FAMILY FOUNDATION</t>
        </is>
      </c>
      <c r="C316" t="inlineStr">
        <is>
          <t>95-4078354</t>
        </is>
      </c>
      <c r="D316" t="inlineStr">
        <is>
          <t>California</t>
        </is>
      </c>
      <c r="E316" t="inlineStr">
        <is>
          <t>CA</t>
        </is>
      </c>
      <c r="F316" t="n">
        <v>2023</v>
      </c>
      <c r="G316" t="n">
        <v>1</v>
      </c>
      <c r="H316" s="13" t="n">
        <v>10006250</v>
      </c>
      <c r="I316" s="12" t="n">
        <v>57</v>
      </c>
      <c r="J316" s="13" t="n">
        <v>1250</v>
      </c>
      <c r="K316" s="13">
        <f>IFERROR($H316/$I316,"")</f>
        <v/>
      </c>
      <c r="L316" s="13" t="n">
        <v>2500000</v>
      </c>
      <c r="M316" t="inlineStr">
        <is>
          <t>NY, OR, DC</t>
        </is>
      </c>
      <c r="N316" t="inlineStr">
        <is>
          <t>No</t>
        </is>
      </c>
      <c r="O316" t="inlineStr">
        <is>
          <t>Not stated</t>
        </is>
      </c>
      <c r="Q316" s="9" t="inlineStr">
        <is>
          <t>https://grantcue.com/foundations/the-lowell-milken-family-foundation-954078354</t>
        </is>
      </c>
    </row>
    <row r="317">
      <c r="A317">
        <f>IF($E317=$E316,$A316+1,1)</f>
        <v/>
      </c>
      <c r="B317" t="inlineStr">
        <is>
          <t>THE EISNER FOUNDATION INC</t>
        </is>
      </c>
      <c r="C317" t="inlineStr">
        <is>
          <t>95-4607191</t>
        </is>
      </c>
      <c r="D317" t="inlineStr">
        <is>
          <t>California</t>
        </is>
      </c>
      <c r="E317" t="inlineStr">
        <is>
          <t>CA</t>
        </is>
      </c>
      <c r="F317" t="n">
        <v>2024</v>
      </c>
      <c r="G317" t="n">
        <v>1</v>
      </c>
      <c r="H317" s="13" t="n">
        <v>9998001</v>
      </c>
      <c r="I317" s="12" t="n">
        <v>140</v>
      </c>
      <c r="J317" s="13" t="n">
        <v>25000</v>
      </c>
      <c r="K317" s="13">
        <f>IFERROR($H317/$I317,"")</f>
        <v/>
      </c>
      <c r="L317" s="13" t="n">
        <v>525000</v>
      </c>
      <c r="M317" t="inlineStr">
        <is>
          <t>NY, OH, VT</t>
        </is>
      </c>
      <c r="N317" t="inlineStr">
        <is>
          <t>Yes</t>
        </is>
      </c>
      <c r="O317" t="inlineStr">
        <is>
          <t>Yes</t>
        </is>
      </c>
      <c r="P317" s="9" t="inlineStr">
        <is>
          <t>https://www.eisnerfoundation.org/</t>
        </is>
      </c>
      <c r="Q317" s="9" t="inlineStr">
        <is>
          <t>https://grantcue.com/foundations/the-eisner-foundation-inc-954607191</t>
        </is>
      </c>
    </row>
    <row r="318">
      <c r="A318">
        <f>IF($E318=$E317,$A317+1,1)</f>
        <v/>
      </c>
      <c r="B318" t="inlineStr">
        <is>
          <t>RONALD &amp; ANN WILLIAMS CHARITABLE FOUNDAT</t>
        </is>
      </c>
      <c r="C318" t="inlineStr">
        <is>
          <t>91-2154616</t>
        </is>
      </c>
      <c r="D318" t="inlineStr">
        <is>
          <t>California</t>
        </is>
      </c>
      <c r="E318" t="inlineStr">
        <is>
          <t>CA</t>
        </is>
      </c>
      <c r="F318" t="n">
        <v>2024</v>
      </c>
      <c r="G318" t="n">
        <v>1</v>
      </c>
      <c r="H318" s="13" t="n">
        <v>9674000</v>
      </c>
      <c r="I318" s="12" t="n">
        <v>60</v>
      </c>
      <c r="J318" s="13" t="n">
        <v>142500</v>
      </c>
      <c r="K318" s="13">
        <f>IFERROR($H318/$I318,"")</f>
        <v/>
      </c>
      <c r="L318" s="13" t="n">
        <v>600000</v>
      </c>
      <c r="M318" t="inlineStr">
        <is>
          <t>CT</t>
        </is>
      </c>
      <c r="N318" t="inlineStr">
        <is>
          <t>No</t>
        </is>
      </c>
      <c r="O318" t="inlineStr">
        <is>
          <t>Not stated</t>
        </is>
      </c>
      <c r="Q318" s="9" t="inlineStr">
        <is>
          <t>https://grantcue.com/foundations/ronald-and-ann-williams-charitable-foundat-912154616</t>
        </is>
      </c>
    </row>
    <row r="319">
      <c r="A319">
        <f>IF($E319=$E318,$A318+1,1)</f>
        <v/>
      </c>
      <c r="B319" t="inlineStr">
        <is>
          <t>FREDERICK GARDNER COTTRELL FOUNDATION</t>
        </is>
      </c>
      <c r="C319" t="inlineStr">
        <is>
          <t>86-0940147</t>
        </is>
      </c>
      <c r="D319" t="inlineStr">
        <is>
          <t>California</t>
        </is>
      </c>
      <c r="E319" t="inlineStr">
        <is>
          <t>CA</t>
        </is>
      </c>
      <c r="F319" t="n">
        <v>2024</v>
      </c>
      <c r="G319" t="n">
        <v>1</v>
      </c>
      <c r="H319" s="13" t="n">
        <v>9611804</v>
      </c>
      <c r="I319" s="12" t="n">
        <v>39</v>
      </c>
      <c r="J319" s="13" t="n">
        <v>15000</v>
      </c>
      <c r="K319" s="13">
        <f>IFERROR($H319/$I319,"")</f>
        <v/>
      </c>
      <c r="L319" s="13" t="n">
        <v>3606250</v>
      </c>
      <c r="M319" t="inlineStr">
        <is>
          <t>AZ, MA, FL</t>
        </is>
      </c>
      <c r="N319" t="inlineStr">
        <is>
          <t>No</t>
        </is>
      </c>
      <c r="O319" t="inlineStr">
        <is>
          <t>Not stated</t>
        </is>
      </c>
      <c r="Q319" s="9" t="inlineStr">
        <is>
          <t>https://grantcue.com/foundations/frederick-gardner-cottrell-foundation-860940147</t>
        </is>
      </c>
    </row>
    <row r="320">
      <c r="A320">
        <f>IF($E320=$E319,$A319+1,1)</f>
        <v/>
      </c>
      <c r="B320" t="inlineStr">
        <is>
          <t>H &amp; H LEE CHARITABLE FOUNDATION</t>
        </is>
      </c>
      <c r="C320" t="inlineStr">
        <is>
          <t>33-0353715</t>
        </is>
      </c>
      <c r="D320" t="inlineStr">
        <is>
          <t>California</t>
        </is>
      </c>
      <c r="E320" t="inlineStr">
        <is>
          <t>CA</t>
        </is>
      </c>
      <c r="F320" t="n">
        <v>2025</v>
      </c>
      <c r="G320" t="n">
        <v>3</v>
      </c>
      <c r="H320" s="13" t="n">
        <v>9570000</v>
      </c>
      <c r="I320" s="12" t="n">
        <v>154</v>
      </c>
      <c r="J320" s="13" t="n">
        <v>50000</v>
      </c>
      <c r="K320" s="13">
        <f>IFERROR($H320/$I320,"")</f>
        <v/>
      </c>
      <c r="L320" s="13" t="n">
        <v>425000</v>
      </c>
      <c r="M320" t="inlineStr">
        <is>
          <t>LA, CO, OR</t>
        </is>
      </c>
      <c r="N320" t="inlineStr">
        <is>
          <t>No</t>
        </is>
      </c>
      <c r="O320" t="inlineStr">
        <is>
          <t>Not stated</t>
        </is>
      </c>
      <c r="Q320" s="9" t="inlineStr">
        <is>
          <t>https://grantcue.com/foundations/h-and-h-lee-charitable-foundation-330353715</t>
        </is>
      </c>
    </row>
    <row r="321">
      <c r="A321">
        <f>IF($E321=$E320,$A320+1,1)</f>
        <v/>
      </c>
      <c r="B321" t="inlineStr">
        <is>
          <t>BOEING COMPANY CHARITABLE TRUST</t>
        </is>
      </c>
      <c r="C321" t="inlineStr">
        <is>
          <t>91-6056738</t>
        </is>
      </c>
      <c r="D321" t="inlineStr">
        <is>
          <t>California</t>
        </is>
      </c>
      <c r="E321" t="inlineStr">
        <is>
          <t>CA</t>
        </is>
      </c>
      <c r="F321" t="n">
        <v>2025</v>
      </c>
      <c r="G321" t="n">
        <v>2</v>
      </c>
      <c r="H321" s="13" t="n">
        <v>9495000</v>
      </c>
      <c r="I321" s="12" t="n">
        <v>27</v>
      </c>
      <c r="J321" s="13" t="n">
        <v>100000</v>
      </c>
      <c r="K321" s="13">
        <f>IFERROR($H321/$I321,"")</f>
        <v/>
      </c>
      <c r="L321" s="13" t="n">
        <v>3100000</v>
      </c>
      <c r="M321" t="inlineStr">
        <is>
          <t>SC, DC, KY</t>
        </is>
      </c>
      <c r="N321" t="inlineStr">
        <is>
          <t>Yes</t>
        </is>
      </c>
      <c r="O321" t="inlineStr">
        <is>
          <t>Yes</t>
        </is>
      </c>
      <c r="P321" s="9" t="inlineStr">
        <is>
          <t>https://www.boeing.com/company/community-engagement</t>
        </is>
      </c>
      <c r="Q321" s="9" t="inlineStr">
        <is>
          <t>https://grantcue.com/foundations/boeing-company-charitable-trust-916056738</t>
        </is>
      </c>
    </row>
    <row r="322">
      <c r="A322">
        <f>IF($E322=$E321,$A321+1,1)</f>
        <v/>
      </c>
      <c r="B322" t="inlineStr">
        <is>
          <t>SAUL ZAENTZ CHARITABLE FOUNDATION</t>
        </is>
      </c>
      <c r="C322" t="inlineStr">
        <is>
          <t>47-1005952</t>
        </is>
      </c>
      <c r="D322" t="inlineStr">
        <is>
          <t>California</t>
        </is>
      </c>
      <c r="E322" t="inlineStr">
        <is>
          <t>CA</t>
        </is>
      </c>
      <c r="F322" t="n">
        <v>2024</v>
      </c>
      <c r="G322" t="n">
        <v>1</v>
      </c>
      <c r="H322" s="13" t="n">
        <v>9487319</v>
      </c>
      <c r="I322" s="12" t="n">
        <v>22</v>
      </c>
      <c r="J322" s="13" t="n">
        <v>150000</v>
      </c>
      <c r="K322" s="13">
        <f>IFERROR($H322/$I322,"")</f>
        <v/>
      </c>
      <c r="L322" s="13" t="n">
        <v>3980000</v>
      </c>
      <c r="M322" t="inlineStr">
        <is>
          <t>MD, NC, IL</t>
        </is>
      </c>
      <c r="N322" t="inlineStr">
        <is>
          <t>No</t>
        </is>
      </c>
      <c r="O322" t="inlineStr">
        <is>
          <t>Not stated</t>
        </is>
      </c>
      <c r="Q322" s="9" t="inlineStr">
        <is>
          <t>https://grantcue.com/foundations/saul-zaentz-charitable-foundation-c-o-eve-fugiel-471005952</t>
        </is>
      </c>
    </row>
    <row r="323">
      <c r="A323">
        <f>IF($E323=$E322,$A322+1,1)</f>
        <v/>
      </c>
      <c r="B323" t="inlineStr">
        <is>
          <t>Fund for Nonviolence</t>
        </is>
      </c>
      <c r="C323" t="inlineStr">
        <is>
          <t>77-0457185</t>
        </is>
      </c>
      <c r="D323" t="inlineStr">
        <is>
          <t>California</t>
        </is>
      </c>
      <c r="E323" t="inlineStr">
        <is>
          <t>CA</t>
        </is>
      </c>
      <c r="F323" t="n">
        <v>2024</v>
      </c>
      <c r="G323" t="n">
        <v>1</v>
      </c>
      <c r="H323" s="13" t="n">
        <v>9480000</v>
      </c>
      <c r="I323" s="12" t="n">
        <v>80</v>
      </c>
      <c r="J323" s="13" t="n">
        <v>50000</v>
      </c>
      <c r="K323" s="13">
        <f>IFERROR($H323/$I323,"")</f>
        <v/>
      </c>
      <c r="L323" s="13" t="n">
        <v>1000000</v>
      </c>
      <c r="M323" t="inlineStr">
        <is>
          <t>NY, NC, TX</t>
        </is>
      </c>
      <c r="N323" t="inlineStr">
        <is>
          <t>No</t>
        </is>
      </c>
      <c r="O323" t="inlineStr">
        <is>
          <t>Not stated</t>
        </is>
      </c>
      <c r="Q323" s="9" t="inlineStr">
        <is>
          <t>https://grantcue.com/foundations/fund-for-nonviolence-770457185</t>
        </is>
      </c>
    </row>
    <row r="324">
      <c r="A324">
        <f>IF($E324=$E323,$A323+1,1)</f>
        <v/>
      </c>
      <c r="B324" t="inlineStr">
        <is>
          <t>ARRILLAGA FOUNDATION</t>
        </is>
      </c>
      <c r="C324" t="inlineStr">
        <is>
          <t>94-2460896</t>
        </is>
      </c>
      <c r="D324" t="inlineStr">
        <is>
          <t>California</t>
        </is>
      </c>
      <c r="E324" t="inlineStr">
        <is>
          <t>CA</t>
        </is>
      </c>
      <c r="F324" t="n">
        <v>2024</v>
      </c>
      <c r="G324" t="n">
        <v>1</v>
      </c>
      <c r="H324" s="13" t="n">
        <v>9451000</v>
      </c>
      <c r="I324" s="12" t="n">
        <v>53</v>
      </c>
      <c r="J324" s="13" t="n">
        <v>50000</v>
      </c>
      <c r="K324" s="13">
        <f>IFERROR($H324/$I324,"")</f>
        <v/>
      </c>
      <c r="L324" s="13" t="n">
        <v>3500000</v>
      </c>
      <c r="M324" t="inlineStr">
        <is>
          <t>NY, RI, HI</t>
        </is>
      </c>
      <c r="N324" t="inlineStr">
        <is>
          <t>No</t>
        </is>
      </c>
      <c r="O324" t="inlineStr">
        <is>
          <t>Not stated</t>
        </is>
      </c>
      <c r="Q324" s="9" t="inlineStr">
        <is>
          <t>https://grantcue.com/foundations/arrillaga-foundation-942460896</t>
        </is>
      </c>
    </row>
    <row r="325">
      <c r="A325">
        <f>IF($E325=$E324,$A324+1,1)</f>
        <v/>
      </c>
      <c r="B325" t="inlineStr">
        <is>
          <t>PERSIAN HERITAGE FOUNDATION</t>
        </is>
      </c>
      <c r="C325" t="inlineStr">
        <is>
          <t>13-3201819</t>
        </is>
      </c>
      <c r="D325" t="inlineStr">
        <is>
          <t>California</t>
        </is>
      </c>
      <c r="E325" t="inlineStr">
        <is>
          <t>CA</t>
        </is>
      </c>
      <c r="F325" t="n">
        <v>2024</v>
      </c>
      <c r="G325" t="n">
        <v>2</v>
      </c>
      <c r="H325" s="13" t="n">
        <v>9445249</v>
      </c>
      <c r="I325" s="12" t="n">
        <v>44</v>
      </c>
      <c r="J325" s="13" t="n">
        <v>6750</v>
      </c>
      <c r="K325" s="13">
        <f>IFERROR($H325/$I325,"")</f>
        <v/>
      </c>
      <c r="L325" s="13" t="n">
        <v>9000000</v>
      </c>
      <c r="N325" t="inlineStr">
        <is>
          <t>Yes</t>
        </is>
      </c>
      <c r="O325" t="inlineStr">
        <is>
          <t>Not stated</t>
        </is>
      </c>
      <c r="P325" s="9" t="inlineStr">
        <is>
          <t>https://persianheritagefoundation.org/</t>
        </is>
      </c>
      <c r="Q325" s="9" t="inlineStr">
        <is>
          <t>https://grantcue.com/foundations/persian-heritage-foundation-133201819</t>
        </is>
      </c>
    </row>
    <row r="326">
      <c r="A326">
        <f>IF($E326=$E325,$A325+1,1)</f>
        <v/>
      </c>
      <c r="B326" t="inlineStr">
        <is>
          <t>The Valley Rock Foundation</t>
        </is>
      </c>
      <c r="C326" t="inlineStr">
        <is>
          <t>26-4742502</t>
        </is>
      </c>
      <c r="D326" t="inlineStr">
        <is>
          <t>California</t>
        </is>
      </c>
      <c r="E326" t="inlineStr">
        <is>
          <t>CA</t>
        </is>
      </c>
      <c r="F326" t="n">
        <v>2024</v>
      </c>
      <c r="G326" t="n">
        <v>1</v>
      </c>
      <c r="H326" s="13" t="n">
        <v>9402462</v>
      </c>
      <c r="I326" s="12" t="n">
        <v>10</v>
      </c>
      <c r="J326" s="13" t="n">
        <v>1000</v>
      </c>
      <c r="K326" s="13">
        <f>IFERROR($H326/$I326,"")</f>
        <v/>
      </c>
      <c r="L326" s="13" t="n">
        <v>9292772</v>
      </c>
      <c r="M326" t="inlineStr">
        <is>
          <t>VA</t>
        </is>
      </c>
      <c r="N326" t="inlineStr">
        <is>
          <t>No</t>
        </is>
      </c>
      <c r="O326" t="inlineStr">
        <is>
          <t>Not stated</t>
        </is>
      </c>
      <c r="Q326" s="9" t="inlineStr">
        <is>
          <t>https://grantcue.com/foundations/the-valley-rock-foundation-264742502</t>
        </is>
      </c>
    </row>
    <row r="327">
      <c r="A327">
        <f>IF($E327=$E326,$A326+1,1)</f>
        <v/>
      </c>
      <c r="B327" t="inlineStr">
        <is>
          <t>WARREN &amp; KATHARINE SCHLINGER FOUNDATION</t>
        </is>
      </c>
      <c r="C327" t="inlineStr">
        <is>
          <t>95-4494669</t>
        </is>
      </c>
      <c r="D327" t="inlineStr">
        <is>
          <t>California</t>
        </is>
      </c>
      <c r="E327" t="inlineStr">
        <is>
          <t>CA</t>
        </is>
      </c>
      <c r="F327" t="n">
        <v>2024</v>
      </c>
      <c r="G327" t="n">
        <v>1</v>
      </c>
      <c r="H327" s="13" t="n">
        <v>9275000</v>
      </c>
      <c r="I327" s="12" t="n">
        <v>42</v>
      </c>
      <c r="J327" s="13" t="n">
        <v>20000</v>
      </c>
      <c r="K327" s="13">
        <f>IFERROR($H327/$I327,"")</f>
        <v/>
      </c>
      <c r="L327" s="13" t="n">
        <v>3000000</v>
      </c>
      <c r="M327" t="inlineStr">
        <is>
          <t>UT, MA, TN</t>
        </is>
      </c>
      <c r="N327" t="inlineStr">
        <is>
          <t>No</t>
        </is>
      </c>
      <c r="O327" t="inlineStr">
        <is>
          <t>Not stated</t>
        </is>
      </c>
      <c r="Q327" s="9" t="inlineStr">
        <is>
          <t>https://grantcue.com/foundations/warren-and-katharine-schlinger-foundation-954494669</t>
        </is>
      </c>
    </row>
    <row r="328">
      <c r="A328">
        <f>IF($E328=$E327,$A327+1,1)</f>
        <v/>
      </c>
      <c r="B328" t="inlineStr">
        <is>
          <t>COLBURN FOUNDATION</t>
        </is>
      </c>
      <c r="C328" t="inlineStr">
        <is>
          <t>95-4693145</t>
        </is>
      </c>
      <c r="D328" t="inlineStr">
        <is>
          <t>California</t>
        </is>
      </c>
      <c r="E328" t="inlineStr">
        <is>
          <t>CA</t>
        </is>
      </c>
      <c r="F328" t="n">
        <v>2024</v>
      </c>
      <c r="G328" t="n">
        <v>1</v>
      </c>
      <c r="H328" s="13" t="n">
        <v>9234073</v>
      </c>
      <c r="I328" s="12" t="n">
        <v>102</v>
      </c>
      <c r="J328" s="13" t="n">
        <v>15000</v>
      </c>
      <c r="K328" s="13">
        <f>IFERROR($H328/$I328,"")</f>
        <v/>
      </c>
      <c r="L328" s="13" t="n">
        <v>4390473</v>
      </c>
      <c r="M328" t="inlineStr">
        <is>
          <t>NY, PA, DC</t>
        </is>
      </c>
      <c r="N328" t="inlineStr">
        <is>
          <t>Yes</t>
        </is>
      </c>
      <c r="O328" t="inlineStr">
        <is>
          <t>Not stated</t>
        </is>
      </c>
      <c r="P328" s="9" t="inlineStr">
        <is>
          <t>https://colburnfoundation.org/</t>
        </is>
      </c>
      <c r="Q328" s="9" t="inlineStr">
        <is>
          <t>https://grantcue.com/foundations/colburn-foundation-954693145</t>
        </is>
      </c>
    </row>
    <row r="329">
      <c r="A329">
        <f>IF($E329=$E328,$A328+1,1)</f>
        <v/>
      </c>
      <c r="B329" t="inlineStr">
        <is>
          <t>GOLDRICH FAMILY FOUNDATION</t>
        </is>
      </c>
      <c r="C329" t="inlineStr">
        <is>
          <t>95-4155986</t>
        </is>
      </c>
      <c r="D329" t="inlineStr">
        <is>
          <t>California</t>
        </is>
      </c>
      <c r="E329" t="inlineStr">
        <is>
          <t>CA</t>
        </is>
      </c>
      <c r="F329" t="n">
        <v>2024</v>
      </c>
      <c r="G329" t="n">
        <v>1</v>
      </c>
      <c r="H329" s="13" t="n">
        <v>9231318</v>
      </c>
      <c r="I329" s="12" t="n">
        <v>27</v>
      </c>
      <c r="J329" s="13" t="n">
        <v>37215</v>
      </c>
      <c r="K329" s="13">
        <f>IFERROR($H329/$I329,"")</f>
        <v/>
      </c>
      <c r="L329" s="13" t="n">
        <v>6600936</v>
      </c>
      <c r="M329" t="inlineStr">
        <is>
          <t>NY, IL, CO</t>
        </is>
      </c>
      <c r="N329" t="inlineStr">
        <is>
          <t>No</t>
        </is>
      </c>
      <c r="O329" t="inlineStr">
        <is>
          <t>Not stated</t>
        </is>
      </c>
      <c r="Q329" s="9" t="inlineStr">
        <is>
          <t>https://grantcue.com/foundations/goldrich-family-foundation-954155986</t>
        </is>
      </c>
    </row>
    <row r="330">
      <c r="A330">
        <f>IF($E330=$E329,$A329+1,1)</f>
        <v/>
      </c>
      <c r="B330" t="inlineStr">
        <is>
          <t>MERKIN FAMILY FOUNDATION</t>
        </is>
      </c>
      <c r="C330" t="inlineStr">
        <is>
          <t>20-0527223</t>
        </is>
      </c>
      <c r="D330" t="inlineStr">
        <is>
          <t>California</t>
        </is>
      </c>
      <c r="E330" t="inlineStr">
        <is>
          <t>CA</t>
        </is>
      </c>
      <c r="F330" t="n">
        <v>2023</v>
      </c>
      <c r="G330" t="n">
        <v>1</v>
      </c>
      <c r="H330" s="13" t="n">
        <v>9180000</v>
      </c>
      <c r="I330" s="12" t="n">
        <v>14</v>
      </c>
      <c r="J330" s="13" t="n">
        <v>55000</v>
      </c>
      <c r="K330" s="13">
        <f>IFERROR($H330/$I330,"")</f>
        <v/>
      </c>
      <c r="L330" s="13" t="n">
        <v>5600000</v>
      </c>
      <c r="M330" t="inlineStr">
        <is>
          <t>MD</t>
        </is>
      </c>
      <c r="N330" t="inlineStr">
        <is>
          <t>No</t>
        </is>
      </c>
      <c r="O330" t="inlineStr">
        <is>
          <t>Not stated</t>
        </is>
      </c>
      <c r="Q330" s="9" t="inlineStr">
        <is>
          <t>https://grantcue.com/foundations/merkin-family-foundation-200527223</t>
        </is>
      </c>
    </row>
    <row r="331">
      <c r="A331">
        <f>IF($E331=$E330,$A330+1,1)</f>
        <v/>
      </c>
      <c r="B331" t="inlineStr">
        <is>
          <t>THE WALT AND LILLY DISNEY FOUNDATION</t>
        </is>
      </c>
      <c r="C331" t="inlineStr">
        <is>
          <t>23-7425637</t>
        </is>
      </c>
      <c r="D331" t="inlineStr">
        <is>
          <t>California</t>
        </is>
      </c>
      <c r="E331" t="inlineStr">
        <is>
          <t>CA</t>
        </is>
      </c>
      <c r="F331" t="n">
        <v>2024</v>
      </c>
      <c r="G331" t="n">
        <v>1</v>
      </c>
      <c r="H331" s="13" t="n">
        <v>9168075</v>
      </c>
      <c r="I331" s="12" t="n">
        <v>9</v>
      </c>
      <c r="J331" s="13" t="n">
        <v>200000</v>
      </c>
      <c r="K331" s="13">
        <f>IFERROR($H331/$I331,"")</f>
        <v/>
      </c>
      <c r="L331" s="13" t="n">
        <v>7513075</v>
      </c>
      <c r="M331" t="inlineStr">
        <is>
          <t>IL, NY, PA</t>
        </is>
      </c>
      <c r="N331" t="inlineStr">
        <is>
          <t>No</t>
        </is>
      </c>
      <c r="O331" t="inlineStr">
        <is>
          <t>Not stated</t>
        </is>
      </c>
      <c r="Q331" s="9" t="inlineStr">
        <is>
          <t>https://grantcue.com/foundations/the-walt-and-lilly-disney-foundation-237425637</t>
        </is>
      </c>
    </row>
    <row r="332">
      <c r="A332">
        <f>IF($E332=$E331,$A331+1,1)</f>
        <v/>
      </c>
      <c r="B332" t="inlineStr">
        <is>
          <t>CARRIE ESTELLE DOHENY FOUNDATION</t>
        </is>
      </c>
      <c r="C332" t="inlineStr">
        <is>
          <t>95-6202911</t>
        </is>
      </c>
      <c r="D332" t="inlineStr">
        <is>
          <t>California</t>
        </is>
      </c>
      <c r="E332" t="inlineStr">
        <is>
          <t>CA</t>
        </is>
      </c>
      <c r="F332" t="n">
        <v>2024</v>
      </c>
      <c r="G332" t="n">
        <v>1</v>
      </c>
      <c r="H332" s="13" t="n">
        <v>9165596</v>
      </c>
      <c r="I332" s="12" t="n">
        <v>263</v>
      </c>
      <c r="J332" s="13" t="n">
        <v>25000</v>
      </c>
      <c r="K332" s="13">
        <f>IFERROR($H332/$I332,"")</f>
        <v/>
      </c>
      <c r="L332" s="13" t="n">
        <v>425000</v>
      </c>
      <c r="M332" t="inlineStr">
        <is>
          <t>MO, IL, MD</t>
        </is>
      </c>
      <c r="N332" t="inlineStr">
        <is>
          <t>Yes</t>
        </is>
      </c>
      <c r="O332" t="inlineStr">
        <is>
          <t>Yes</t>
        </is>
      </c>
      <c r="P332" s="9" t="inlineStr">
        <is>
          <t>https://www.dohenyfoundation.org/</t>
        </is>
      </c>
      <c r="Q332" s="9" t="inlineStr">
        <is>
          <t>https://grantcue.com/foundations/carrie-estelle-doheny-foundation-956202911</t>
        </is>
      </c>
    </row>
    <row r="333">
      <c r="A333">
        <f>IF($E333=$E332,$A332+1,1)</f>
        <v/>
      </c>
      <c r="B333" t="inlineStr">
        <is>
          <t>CARINA INITIATIVES INC</t>
        </is>
      </c>
      <c r="C333" t="inlineStr">
        <is>
          <t>85-0909048</t>
        </is>
      </c>
      <c r="D333" t="inlineStr">
        <is>
          <t>California</t>
        </is>
      </c>
      <c r="E333" t="inlineStr">
        <is>
          <t>CA</t>
        </is>
      </c>
      <c r="F333" t="n">
        <v>2023</v>
      </c>
      <c r="G333" t="n">
        <v>1</v>
      </c>
      <c r="H333" s="13" t="n">
        <v>9111538</v>
      </c>
      <c r="I333" s="12" t="n">
        <v>32</v>
      </c>
      <c r="J333" s="13" t="n">
        <v>115000</v>
      </c>
      <c r="K333" s="13">
        <f>IFERROR($H333/$I333,"")</f>
        <v/>
      </c>
      <c r="L333" s="13" t="n">
        <v>1254882</v>
      </c>
      <c r="M333" t="inlineStr">
        <is>
          <t>NC, NY, MD</t>
        </is>
      </c>
      <c r="N333" t="inlineStr">
        <is>
          <t>No</t>
        </is>
      </c>
      <c r="O333" t="inlineStr">
        <is>
          <t>Not stated</t>
        </is>
      </c>
      <c r="Q333" s="9" t="inlineStr">
        <is>
          <t>https://grantcue.com/foundations/carina-initiatives-inc-850909048</t>
        </is>
      </c>
    </row>
    <row r="334">
      <c r="A334">
        <f>IF($E334=$E333,$A333+1,1)</f>
        <v/>
      </c>
      <c r="B334" t="inlineStr">
        <is>
          <t>THE JAMES AND REBECCA MORGAN CHARITABLE FOUNDATION</t>
        </is>
      </c>
      <c r="C334" t="inlineStr">
        <is>
          <t>20-2029688</t>
        </is>
      </c>
      <c r="D334" t="inlineStr">
        <is>
          <t>California</t>
        </is>
      </c>
      <c r="E334" t="inlineStr">
        <is>
          <t>CA</t>
        </is>
      </c>
      <c r="F334" t="n">
        <v>2024</v>
      </c>
      <c r="G334" t="n">
        <v>2</v>
      </c>
      <c r="H334" s="13" t="n">
        <v>9081534</v>
      </c>
      <c r="I334" s="12" t="n">
        <v>45</v>
      </c>
      <c r="J334" s="13" t="n">
        <v>100000</v>
      </c>
      <c r="K334" s="13">
        <f>IFERROR($H334/$I334,"")</f>
        <v/>
      </c>
      <c r="L334" s="13" t="n">
        <v>1000000</v>
      </c>
      <c r="M334" t="inlineStr">
        <is>
          <t>KY, PA, VT</t>
        </is>
      </c>
      <c r="N334" t="inlineStr">
        <is>
          <t>No</t>
        </is>
      </c>
      <c r="O334" t="inlineStr">
        <is>
          <t>Not stated</t>
        </is>
      </c>
      <c r="Q334" s="9" t="inlineStr">
        <is>
          <t>https://grantcue.com/foundations/the-james-and-rebecca-morgan-charitable-foundation-202029688</t>
        </is>
      </c>
    </row>
    <row r="335">
      <c r="A335">
        <f>IF($E335=$E334,$A334+1,1)</f>
        <v/>
      </c>
      <c r="B335" t="inlineStr">
        <is>
          <t>EDWARDS LIFESCIENCES FOUNDATION</t>
        </is>
      </c>
      <c r="C335" t="inlineStr">
        <is>
          <t>46-1702755</t>
        </is>
      </c>
      <c r="D335" t="inlineStr">
        <is>
          <t>California</t>
        </is>
      </c>
      <c r="E335" t="inlineStr">
        <is>
          <t>CA</t>
        </is>
      </c>
      <c r="F335" t="n">
        <v>2024</v>
      </c>
      <c r="G335" t="n">
        <v>1</v>
      </c>
      <c r="H335" s="13" t="n">
        <v>9017682</v>
      </c>
      <c r="I335" s="12" t="n">
        <v>224</v>
      </c>
      <c r="J335" s="13" t="n">
        <v>7500</v>
      </c>
      <c r="K335" s="13">
        <f>IFERROR($H335/$I335,"")</f>
        <v/>
      </c>
      <c r="L335" s="13" t="n">
        <v>1523928</v>
      </c>
      <c r="M335" t="inlineStr">
        <is>
          <t>VA, DC, IL</t>
        </is>
      </c>
      <c r="N335" t="inlineStr">
        <is>
          <t>Yes</t>
        </is>
      </c>
      <c r="O335" t="inlineStr">
        <is>
          <t>Yes</t>
        </is>
      </c>
      <c r="P335" s="9" t="inlineStr">
        <is>
          <t>http://www.edwards.com/ABOUTUS/CORPORATEGIVING</t>
        </is>
      </c>
      <c r="Q335" s="9" t="inlineStr">
        <is>
          <t>https://grantcue.com/foundations/edwards-lifesciences-foundation-461702755</t>
        </is>
      </c>
    </row>
    <row r="336">
      <c r="A336">
        <f>IF($E336=$E335,$A335+1,1)</f>
        <v/>
      </c>
      <c r="B336" t="inlineStr">
        <is>
          <t>THE ELEVATE PRIZE FOUNDATION INC</t>
        </is>
      </c>
      <c r="C336" t="inlineStr">
        <is>
          <t>82-4411649</t>
        </is>
      </c>
      <c r="D336" t="inlineStr">
        <is>
          <t>California</t>
        </is>
      </c>
      <c r="E336" t="inlineStr">
        <is>
          <t>CA</t>
        </is>
      </c>
      <c r="F336" t="n">
        <v>2024</v>
      </c>
      <c r="G336" t="n">
        <v>2</v>
      </c>
      <c r="H336" s="13" t="n">
        <v>9001977</v>
      </c>
      <c r="I336" s="12" t="n">
        <v>175</v>
      </c>
      <c r="J336" s="13" t="n">
        <v>25000</v>
      </c>
      <c r="K336" s="13">
        <f>IFERROR($H336/$I336,"")</f>
        <v/>
      </c>
      <c r="L336" s="13" t="n">
        <v>250000</v>
      </c>
      <c r="M336" t="inlineStr">
        <is>
          <t>NY, DC, FL</t>
        </is>
      </c>
      <c r="N336" t="inlineStr">
        <is>
          <t>Yes</t>
        </is>
      </c>
      <c r="O336" t="inlineStr">
        <is>
          <t>Yes</t>
        </is>
      </c>
      <c r="P336" s="9" t="inlineStr">
        <is>
          <t>http://www.elevateprize.org/</t>
        </is>
      </c>
      <c r="Q336" s="9" t="inlineStr">
        <is>
          <t>https://grantcue.com/foundations/the-elevate-prize-foundation-inc-824411649</t>
        </is>
      </c>
    </row>
    <row r="337">
      <c r="A337">
        <f>IF($E337=$E336,$A336+1,1)</f>
        <v/>
      </c>
      <c r="B337" t="inlineStr">
        <is>
          <t>THE JACOB AND VALERIA LANGELOTH FOUNDATION</t>
        </is>
      </c>
      <c r="C337" t="inlineStr">
        <is>
          <t>13-1773646</t>
        </is>
      </c>
      <c r="D337" t="inlineStr">
        <is>
          <t>California</t>
        </is>
      </c>
      <c r="E337" t="inlineStr">
        <is>
          <t>CA</t>
        </is>
      </c>
      <c r="F337" t="n">
        <v>2024</v>
      </c>
      <c r="G337" t="n">
        <v>1</v>
      </c>
      <c r="H337" s="13" t="n">
        <v>8900000</v>
      </c>
      <c r="I337" s="12" t="n">
        <v>85</v>
      </c>
      <c r="J337" s="13" t="n">
        <v>15000</v>
      </c>
      <c r="K337" s="13">
        <f>IFERROR($H337/$I337,"")</f>
        <v/>
      </c>
      <c r="L337" s="13" t="n">
        <v>1500000</v>
      </c>
      <c r="M337" t="inlineStr">
        <is>
          <t>DC, NY, NJ</t>
        </is>
      </c>
      <c r="N337" t="inlineStr">
        <is>
          <t>Yes</t>
        </is>
      </c>
      <c r="O337" t="inlineStr">
        <is>
          <t>Yes</t>
        </is>
      </c>
      <c r="P337" s="9" t="inlineStr">
        <is>
          <t>https://www.langeloth.org/</t>
        </is>
      </c>
      <c r="Q337" s="9" t="inlineStr">
        <is>
          <t>https://grantcue.com/foundations/the-jacob-and-valeria-langeloth-foundation-131773646</t>
        </is>
      </c>
    </row>
    <row r="338">
      <c r="A338">
        <f>IF($E338=$E337,$A337+1,1)</f>
        <v/>
      </c>
      <c r="B338" t="inlineStr">
        <is>
          <t>THE RIGHTEOUS PERSONS FOUNDATION</t>
        </is>
      </c>
      <c r="C338" t="inlineStr">
        <is>
          <t>95-4497916</t>
        </is>
      </c>
      <c r="D338" t="inlineStr">
        <is>
          <t>California</t>
        </is>
      </c>
      <c r="E338" t="inlineStr">
        <is>
          <t>CA</t>
        </is>
      </c>
      <c r="F338" t="n">
        <v>2024</v>
      </c>
      <c r="G338" t="n">
        <v>1</v>
      </c>
      <c r="H338" s="13" t="n">
        <v>8900000</v>
      </c>
      <c r="I338" s="12" t="n">
        <v>30</v>
      </c>
      <c r="J338" s="13" t="n">
        <v>100000</v>
      </c>
      <c r="K338" s="13">
        <f>IFERROR($H338/$I338,"")</f>
        <v/>
      </c>
      <c r="L338" s="13" t="n">
        <v>5000000</v>
      </c>
      <c r="M338" t="inlineStr">
        <is>
          <t>NY, DC, VA</t>
        </is>
      </c>
      <c r="N338" t="inlineStr">
        <is>
          <t>Yes</t>
        </is>
      </c>
      <c r="O338" t="inlineStr">
        <is>
          <t>Yes</t>
        </is>
      </c>
      <c r="P338" s="9" t="inlineStr">
        <is>
          <t>https://www.righteouspersons.org/</t>
        </is>
      </c>
      <c r="Q338" s="9" t="inlineStr">
        <is>
          <t>https://grantcue.com/foundations/the-righteous-persons-foundation-c-o-breslauer-rutman-and-anderson-inc-954497916</t>
        </is>
      </c>
    </row>
    <row r="339">
      <c r="A339">
        <f>IF($E339=$E338,$A338+1,1)</f>
        <v/>
      </c>
      <c r="B339" t="inlineStr">
        <is>
          <t>THE CHARLES A DANA FOUNDATION INCORPORATED</t>
        </is>
      </c>
      <c r="C339" t="inlineStr">
        <is>
          <t>06-6036761</t>
        </is>
      </c>
      <c r="D339" t="inlineStr">
        <is>
          <t>California</t>
        </is>
      </c>
      <c r="E339" t="inlineStr">
        <is>
          <t>CA</t>
        </is>
      </c>
      <c r="F339" t="n">
        <v>2024</v>
      </c>
      <c r="G339" t="n">
        <v>1</v>
      </c>
      <c r="H339" s="13" t="n">
        <v>8817064</v>
      </c>
      <c r="I339" s="12" t="n">
        <v>103</v>
      </c>
      <c r="J339" s="13" t="n">
        <v>10000</v>
      </c>
      <c r="K339" s="13">
        <f>IFERROR($H339/$I339,"")</f>
        <v/>
      </c>
      <c r="L339" s="13" t="n">
        <v>2000000</v>
      </c>
      <c r="M339" t="inlineStr">
        <is>
          <t>MA, IL, DC</t>
        </is>
      </c>
      <c r="N339" t="inlineStr">
        <is>
          <t>Yes</t>
        </is>
      </c>
      <c r="O339" t="inlineStr">
        <is>
          <t>Not stated</t>
        </is>
      </c>
      <c r="P339" s="9" t="inlineStr">
        <is>
          <t>https://www.dana.org/</t>
        </is>
      </c>
      <c r="Q339" s="9" t="inlineStr">
        <is>
          <t>https://grantcue.com/foundations/the-charles-a-dana-foundation-incorporated-066036761</t>
        </is>
      </c>
    </row>
    <row r="340">
      <c r="A340">
        <f>IF($E340=$E339,$A339+1,1)</f>
        <v/>
      </c>
      <c r="B340" t="inlineStr">
        <is>
          <t>JOHN AND MARCIA GOLDMAN FOUNDATION</t>
        </is>
      </c>
      <c r="C340" t="inlineStr">
        <is>
          <t>94-3274370</t>
        </is>
      </c>
      <c r="D340" t="inlineStr">
        <is>
          <t>California</t>
        </is>
      </c>
      <c r="E340" t="inlineStr">
        <is>
          <t>CA</t>
        </is>
      </c>
      <c r="F340" t="n">
        <v>2024</v>
      </c>
      <c r="G340" t="n">
        <v>1</v>
      </c>
      <c r="H340" s="13" t="n">
        <v>8762925</v>
      </c>
      <c r="I340" s="12" t="n">
        <v>123</v>
      </c>
      <c r="J340" s="13" t="n">
        <v>15000</v>
      </c>
      <c r="K340" s="13">
        <f>IFERROR($H340/$I340,"")</f>
        <v/>
      </c>
      <c r="L340" s="13" t="n">
        <v>1655000</v>
      </c>
      <c r="M340" t="inlineStr">
        <is>
          <t>DC, NY, MO</t>
        </is>
      </c>
      <c r="N340" t="inlineStr">
        <is>
          <t>Yes</t>
        </is>
      </c>
      <c r="O340" t="inlineStr">
        <is>
          <t>Not stated</t>
        </is>
      </c>
      <c r="P340" s="9" t="inlineStr">
        <is>
          <t>https://jmgoldmanfoundation.org/</t>
        </is>
      </c>
      <c r="Q340" s="9" t="inlineStr">
        <is>
          <t>https://grantcue.com/foundations/john-and-marcia-goldman-foundation-943274370</t>
        </is>
      </c>
    </row>
    <row r="341">
      <c r="A341">
        <f>IF($E341=$E340,$A340+1,1)</f>
        <v/>
      </c>
      <c r="B341" t="inlineStr">
        <is>
          <t>CALIFORNIA EDUCATIONAL FOUNDATION TRUST SCD266439</t>
        </is>
      </c>
      <c r="C341" t="inlineStr">
        <is>
          <t>87-4172582</t>
        </is>
      </c>
      <c r="D341" t="inlineStr">
        <is>
          <t>California</t>
        </is>
      </c>
      <c r="E341" t="inlineStr">
        <is>
          <t>CA</t>
        </is>
      </c>
      <c r="F341" t="n">
        <v>2022</v>
      </c>
      <c r="G341" t="n">
        <v>1</v>
      </c>
      <c r="H341" s="13" t="n">
        <v>8740085</v>
      </c>
      <c r="I341" s="12" t="n">
        <v>13</v>
      </c>
      <c r="J341" s="13" t="n">
        <v>100000</v>
      </c>
      <c r="K341" s="13">
        <f>IFERROR($H341/$I341,"")</f>
        <v/>
      </c>
      <c r="L341" s="13" t="n">
        <v>6300000</v>
      </c>
      <c r="N341" t="inlineStr">
        <is>
          <t>No</t>
        </is>
      </c>
      <c r="O341" t="inlineStr">
        <is>
          <t>Not stated</t>
        </is>
      </c>
      <c r="Q341" s="9" t="inlineStr">
        <is>
          <t>https://grantcue.com/foundations/california-educational-foundation-trust-scd266439-874172582</t>
        </is>
      </c>
    </row>
    <row r="342">
      <c r="A342">
        <f>IF($E342=$E341,$A341+1,1)</f>
        <v/>
      </c>
      <c r="B342" t="inlineStr">
        <is>
          <t>THE HOFMANN FAMILY FOUNDATION</t>
        </is>
      </c>
      <c r="C342" t="inlineStr">
        <is>
          <t>94-6108897</t>
        </is>
      </c>
      <c r="D342" t="inlineStr">
        <is>
          <t>California</t>
        </is>
      </c>
      <c r="E342" t="inlineStr">
        <is>
          <t>CA</t>
        </is>
      </c>
      <c r="F342" t="n">
        <v>2024</v>
      </c>
      <c r="G342" t="n">
        <v>1</v>
      </c>
      <c r="H342" s="13" t="n">
        <v>8680000</v>
      </c>
      <c r="I342" s="12" t="n">
        <v>22</v>
      </c>
      <c r="J342" s="13" t="n">
        <v>72500</v>
      </c>
      <c r="K342" s="13">
        <f>IFERROR($H342/$I342,"")</f>
        <v/>
      </c>
      <c r="L342" s="13" t="n">
        <v>6050000</v>
      </c>
      <c r="M342" t="inlineStr">
        <is>
          <t>IN, VA, HI</t>
        </is>
      </c>
      <c r="N342" t="inlineStr">
        <is>
          <t>Yes</t>
        </is>
      </c>
      <c r="O342" t="inlineStr">
        <is>
          <t>Not stated</t>
        </is>
      </c>
      <c r="Q342" s="9" t="inlineStr">
        <is>
          <t>https://grantcue.com/foundations/the-hofmann-family-foundation-946108897</t>
        </is>
      </c>
    </row>
    <row r="343">
      <c r="A343">
        <f>IF($E343=$E342,$A342+1,1)</f>
        <v/>
      </c>
      <c r="B343" t="inlineStr">
        <is>
          <t>ALANA USA FOUNDATIONINC</t>
        </is>
      </c>
      <c r="C343" t="inlineStr">
        <is>
          <t>39-2079600</t>
        </is>
      </c>
      <c r="D343" t="inlineStr">
        <is>
          <t>California</t>
        </is>
      </c>
      <c r="E343" t="inlineStr">
        <is>
          <t>CA</t>
        </is>
      </c>
      <c r="F343" t="n">
        <v>2025</v>
      </c>
      <c r="G343" t="n">
        <v>2</v>
      </c>
      <c r="H343" s="13" t="n">
        <v>8655000</v>
      </c>
      <c r="I343" s="12" t="n">
        <v>5</v>
      </c>
      <c r="J343" s="13" t="n">
        <v>108000</v>
      </c>
      <c r="K343" s="13">
        <f>IFERROR($H343/$I343,"")</f>
        <v/>
      </c>
      <c r="L343" s="13" t="n">
        <v>8250000</v>
      </c>
      <c r="M343" t="inlineStr">
        <is>
          <t>MA</t>
        </is>
      </c>
      <c r="N343" t="inlineStr">
        <is>
          <t>No</t>
        </is>
      </c>
      <c r="O343" t="inlineStr">
        <is>
          <t>Not stated</t>
        </is>
      </c>
      <c r="Q343" s="9" t="inlineStr">
        <is>
          <t>https://grantcue.com/foundations/alana-usa-foundationinc-392079600</t>
        </is>
      </c>
    </row>
    <row r="344">
      <c r="A344">
        <f>IF($E344=$E343,$A343+1,1)</f>
        <v/>
      </c>
      <c r="B344" t="inlineStr">
        <is>
          <t>PATRICIA BRAGG FOUNDATION</t>
        </is>
      </c>
      <c r="C344" t="inlineStr">
        <is>
          <t>84-3883910</t>
        </is>
      </c>
      <c r="D344" t="inlineStr">
        <is>
          <t>California</t>
        </is>
      </c>
      <c r="E344" t="inlineStr">
        <is>
          <t>CA</t>
        </is>
      </c>
      <c r="F344" t="n">
        <v>2024</v>
      </c>
      <c r="G344" t="n">
        <v>1</v>
      </c>
      <c r="H344" s="13" t="n">
        <v>8608500</v>
      </c>
      <c r="I344" s="12" t="n">
        <v>40</v>
      </c>
      <c r="J344" s="13" t="n">
        <v>25000</v>
      </c>
      <c r="K344" s="13">
        <f>IFERROR($H344/$I344,"")</f>
        <v/>
      </c>
      <c r="L344" s="13" t="n">
        <v>4000000</v>
      </c>
      <c r="M344" t="inlineStr">
        <is>
          <t>DC, MN, NV</t>
        </is>
      </c>
      <c r="N344" t="inlineStr">
        <is>
          <t>No</t>
        </is>
      </c>
      <c r="O344" t="inlineStr">
        <is>
          <t>Not stated</t>
        </is>
      </c>
      <c r="Q344" s="9" t="inlineStr">
        <is>
          <t>https://grantcue.com/foundations/patricia-bragg-foundation-843883910</t>
        </is>
      </c>
    </row>
    <row r="345">
      <c r="A345">
        <f>IF($E345=$E344,$A344+1,1)</f>
        <v/>
      </c>
      <c r="B345" t="inlineStr">
        <is>
          <t>THE AGOURON INSTITUTE</t>
        </is>
      </c>
      <c r="C345" t="inlineStr">
        <is>
          <t>95-3248387</t>
        </is>
      </c>
      <c r="D345" t="inlineStr">
        <is>
          <t>California</t>
        </is>
      </c>
      <c r="E345" t="inlineStr">
        <is>
          <t>CA</t>
        </is>
      </c>
      <c r="F345" t="n">
        <v>2024</v>
      </c>
      <c r="G345" t="n">
        <v>2</v>
      </c>
      <c r="H345" s="13" t="n">
        <v>8601061</v>
      </c>
      <c r="I345" s="12" t="n">
        <v>47</v>
      </c>
      <c r="J345" s="13" t="n">
        <v>10000</v>
      </c>
      <c r="K345" s="13">
        <f>IFERROR($H345/$I345,"")</f>
        <v/>
      </c>
      <c r="L345" s="13" t="n">
        <v>5265780</v>
      </c>
      <c r="M345" t="inlineStr">
        <is>
          <t>PA, MD, MA</t>
        </is>
      </c>
      <c r="N345" t="inlineStr">
        <is>
          <t>No</t>
        </is>
      </c>
      <c r="O345" t="inlineStr">
        <is>
          <t>Not stated</t>
        </is>
      </c>
      <c r="Q345" s="9" t="inlineStr">
        <is>
          <t>https://grantcue.com/foundations/the-agouron-institute-953248387</t>
        </is>
      </c>
    </row>
    <row r="346">
      <c r="A346">
        <f>IF($E346=$E345,$A345+1,1)</f>
        <v/>
      </c>
      <c r="B346" t="inlineStr">
        <is>
          <t>STEPHEN M SILBERSTEIN FOUNDATION</t>
        </is>
      </c>
      <c r="C346" t="inlineStr">
        <is>
          <t>91-1852739</t>
        </is>
      </c>
      <c r="D346" t="inlineStr">
        <is>
          <t>California</t>
        </is>
      </c>
      <c r="E346" t="inlineStr">
        <is>
          <t>CA</t>
        </is>
      </c>
      <c r="F346" t="n">
        <v>2024</v>
      </c>
      <c r="G346" t="n">
        <v>1</v>
      </c>
      <c r="H346" s="13" t="n">
        <v>8537600</v>
      </c>
      <c r="I346" s="12" t="n">
        <v>47</v>
      </c>
      <c r="J346" s="13" t="n">
        <v>75000</v>
      </c>
      <c r="K346" s="13">
        <f>IFERROR($H346/$I346,"")</f>
        <v/>
      </c>
      <c r="L346" s="13" t="n">
        <v>4000000</v>
      </c>
      <c r="M346" t="inlineStr">
        <is>
          <t>DC, NY, NM</t>
        </is>
      </c>
      <c r="N346" t="inlineStr">
        <is>
          <t>No</t>
        </is>
      </c>
      <c r="O346" t="inlineStr">
        <is>
          <t>Not stated</t>
        </is>
      </c>
      <c r="Q346" s="9" t="inlineStr">
        <is>
          <t>https://grantcue.com/foundations/stephen-m-silberstein-foundation-911852739</t>
        </is>
      </c>
    </row>
    <row r="347">
      <c r="A347">
        <f>IF($E347=$E346,$A346+1,1)</f>
        <v/>
      </c>
      <c r="B347" t="inlineStr">
        <is>
          <t>SOCIETY OF FAMILY PLANNING</t>
        </is>
      </c>
      <c r="C347" t="inlineStr">
        <is>
          <t>30-0291539</t>
        </is>
      </c>
      <c r="D347" t="inlineStr">
        <is>
          <t>California</t>
        </is>
      </c>
      <c r="E347" t="inlineStr">
        <is>
          <t>CA</t>
        </is>
      </c>
      <c r="F347" t="n">
        <v>2025</v>
      </c>
      <c r="G347" t="n">
        <v>2</v>
      </c>
      <c r="H347" s="13" t="n">
        <v>8519234</v>
      </c>
      <c r="I347" s="12" t="n">
        <v>112</v>
      </c>
      <c r="J347" s="13" t="n">
        <v>51594</v>
      </c>
      <c r="K347" s="13">
        <f>IFERROR($H347/$I347,"")</f>
        <v/>
      </c>
      <c r="L347" s="13" t="n">
        <v>877685</v>
      </c>
      <c r="M347" t="inlineStr">
        <is>
          <t>IL, MA, MD</t>
        </is>
      </c>
      <c r="N347" t="inlineStr">
        <is>
          <t>No</t>
        </is>
      </c>
      <c r="O347" t="inlineStr">
        <is>
          <t>Not stated</t>
        </is>
      </c>
      <c r="Q347" s="9" t="inlineStr">
        <is>
          <t>https://grantcue.com/foundations/society-of-family-planning-300291539</t>
        </is>
      </c>
    </row>
    <row r="348">
      <c r="A348">
        <f>IF($E348=$E347,$A347+1,1)</f>
        <v/>
      </c>
      <c r="B348" t="inlineStr">
        <is>
          <t>FNZ FOUNDATION INC</t>
        </is>
      </c>
      <c r="C348" t="inlineStr">
        <is>
          <t>66-0535017</t>
        </is>
      </c>
      <c r="D348" t="inlineStr">
        <is>
          <t>California</t>
        </is>
      </c>
      <c r="E348" t="inlineStr">
        <is>
          <t>CA</t>
        </is>
      </c>
      <c r="F348" t="n">
        <v>2025</v>
      </c>
      <c r="G348" t="n">
        <v>4</v>
      </c>
      <c r="H348" s="13" t="n">
        <v>8396502</v>
      </c>
      <c r="I348" s="12" t="n">
        <v>39</v>
      </c>
      <c r="J348" s="13" t="n">
        <v>500</v>
      </c>
      <c r="K348" s="13">
        <f>IFERROR($H348/$I348,"")</f>
        <v/>
      </c>
      <c r="L348" s="13" t="n">
        <v>7089733</v>
      </c>
      <c r="M348" t="inlineStr">
        <is>
          <t>NC, FL, DC</t>
        </is>
      </c>
      <c r="N348" t="inlineStr">
        <is>
          <t>No</t>
        </is>
      </c>
      <c r="O348" t="inlineStr">
        <is>
          <t>Not stated</t>
        </is>
      </c>
      <c r="Q348" s="9" t="inlineStr">
        <is>
          <t>https://grantcue.com/foundations/fnz-foundation-inc-660535017</t>
        </is>
      </c>
    </row>
    <row r="349">
      <c r="A349">
        <f>IF($E349=$E348,$A348+1,1)</f>
        <v/>
      </c>
      <c r="B349" t="inlineStr">
        <is>
          <t>KASPERICK FOUNDATION</t>
        </is>
      </c>
      <c r="C349" t="inlineStr">
        <is>
          <t>46-4363196</t>
        </is>
      </c>
      <c r="D349" t="inlineStr">
        <is>
          <t>California</t>
        </is>
      </c>
      <c r="E349" t="inlineStr">
        <is>
          <t>CA</t>
        </is>
      </c>
      <c r="F349" t="n">
        <v>2024</v>
      </c>
      <c r="G349" t="n">
        <v>2</v>
      </c>
      <c r="H349" s="13" t="n">
        <v>8376009</v>
      </c>
      <c r="I349" s="12" t="n">
        <v>44</v>
      </c>
      <c r="J349" s="13" t="n">
        <v>150000</v>
      </c>
      <c r="K349" s="13">
        <f>IFERROR($H349/$I349,"")</f>
        <v/>
      </c>
      <c r="L349" s="13" t="n">
        <v>500000</v>
      </c>
      <c r="M349" t="inlineStr">
        <is>
          <t>NY, TX, CO</t>
        </is>
      </c>
      <c r="N349" t="inlineStr">
        <is>
          <t>No</t>
        </is>
      </c>
      <c r="O349" t="inlineStr">
        <is>
          <t>Not stated</t>
        </is>
      </c>
      <c r="Q349" s="9" t="inlineStr">
        <is>
          <t>https://grantcue.com/foundations/kasperick-foundation-464363196</t>
        </is>
      </c>
    </row>
    <row r="350">
      <c r="A350">
        <f>IF($E350=$E349,$A349+1,1)</f>
        <v/>
      </c>
      <c r="B350" t="inlineStr">
        <is>
          <t>GEORGE D SMITH FUND INC</t>
        </is>
      </c>
      <c r="C350" t="inlineStr">
        <is>
          <t>13-6138728</t>
        </is>
      </c>
      <c r="D350" t="inlineStr">
        <is>
          <t>California</t>
        </is>
      </c>
      <c r="E350" t="inlineStr">
        <is>
          <t>CA</t>
        </is>
      </c>
      <c r="F350" t="n">
        <v>2025</v>
      </c>
      <c r="G350" t="n">
        <v>2</v>
      </c>
      <c r="H350" s="13" t="n">
        <v>8335000</v>
      </c>
      <c r="I350" s="12" t="n">
        <v>24</v>
      </c>
      <c r="J350" s="13" t="n">
        <v>337500</v>
      </c>
      <c r="K350" s="13">
        <f>IFERROR($H350/$I350,"")</f>
        <v/>
      </c>
      <c r="L350" s="13" t="n">
        <v>700000</v>
      </c>
      <c r="M350" t="inlineStr">
        <is>
          <t>NY, DC, MD</t>
        </is>
      </c>
      <c r="N350" t="inlineStr">
        <is>
          <t>No</t>
        </is>
      </c>
      <c r="O350" t="inlineStr">
        <is>
          <t>Not stated</t>
        </is>
      </c>
      <c r="Q350" s="9" t="inlineStr">
        <is>
          <t>https://grantcue.com/foundations/george-d-smith-fund-inc-136138728</t>
        </is>
      </c>
    </row>
    <row r="351">
      <c r="A351">
        <f>IF($E351=$E350,$A350+1,1)</f>
        <v/>
      </c>
      <c r="B351" t="inlineStr">
        <is>
          <t>HUGOTON FOUNDATION</t>
        </is>
      </c>
      <c r="C351" t="inlineStr">
        <is>
          <t>34-1351062</t>
        </is>
      </c>
      <c r="D351" t="inlineStr">
        <is>
          <t>California</t>
        </is>
      </c>
      <c r="E351" t="inlineStr">
        <is>
          <t>CA</t>
        </is>
      </c>
      <c r="F351" t="n">
        <v>2025</v>
      </c>
      <c r="G351" t="n">
        <v>2</v>
      </c>
      <c r="H351" s="13" t="n">
        <v>8297240</v>
      </c>
      <c r="I351" s="12" t="n">
        <v>66</v>
      </c>
      <c r="J351" s="13" t="n">
        <v>25000</v>
      </c>
      <c r="K351" s="13">
        <f>IFERROR($H351/$I351,"")</f>
        <v/>
      </c>
      <c r="L351" s="13" t="n">
        <v>3000000</v>
      </c>
      <c r="M351" t="inlineStr">
        <is>
          <t>FL, NY, NJ</t>
        </is>
      </c>
      <c r="N351" t="inlineStr">
        <is>
          <t>Yes</t>
        </is>
      </c>
      <c r="O351" t="inlineStr">
        <is>
          <t>Yes</t>
        </is>
      </c>
      <c r="Q351" s="9" t="inlineStr">
        <is>
          <t>https://grantcue.com/foundations/hugoton-foundation-341351062</t>
        </is>
      </c>
    </row>
    <row r="352">
      <c r="A352">
        <f>IF($E352=$E351,$A351+1,1)</f>
        <v/>
      </c>
      <c r="B352" t="inlineStr">
        <is>
          <t>ROSS STORES FOUNDATION</t>
        </is>
      </c>
      <c r="C352" t="inlineStr">
        <is>
          <t>46-3828645</t>
        </is>
      </c>
      <c r="D352" t="inlineStr">
        <is>
          <t>California</t>
        </is>
      </c>
      <c r="E352" t="inlineStr">
        <is>
          <t>CA</t>
        </is>
      </c>
      <c r="F352" t="n">
        <v>2025</v>
      </c>
      <c r="G352" t="n">
        <v>2</v>
      </c>
      <c r="H352" s="13" t="n">
        <v>8289878</v>
      </c>
      <c r="I352" s="12" t="n">
        <v>254</v>
      </c>
      <c r="J352" s="13" t="n">
        <v>8616.5</v>
      </c>
      <c r="K352" s="13">
        <f>IFERROR($H352/$I352,"")</f>
        <v/>
      </c>
      <c r="L352" s="13" t="n">
        <v>1603333</v>
      </c>
      <c r="M352" t="inlineStr">
        <is>
          <t>GA, DC, FL</t>
        </is>
      </c>
      <c r="N352" t="inlineStr">
        <is>
          <t>Yes</t>
        </is>
      </c>
      <c r="O352" t="inlineStr">
        <is>
          <t>Yes</t>
        </is>
      </c>
      <c r="P352" s="9" t="inlineStr">
        <is>
          <t>https://corp.rossstores.com/responsibility/supporting-our-communities/</t>
        </is>
      </c>
      <c r="Q352" s="9" t="inlineStr">
        <is>
          <t>https://grantcue.com/foundations/ross-stores-foundation-463828645</t>
        </is>
      </c>
    </row>
    <row r="353">
      <c r="A353">
        <f>IF($E353=$E352,$A352+1,1)</f>
        <v/>
      </c>
      <c r="B353" t="inlineStr">
        <is>
          <t>DAVID C COPLEY FOUNDATION</t>
        </is>
      </c>
      <c r="C353" t="inlineStr">
        <is>
          <t>95-6051770</t>
        </is>
      </c>
      <c r="D353" t="inlineStr">
        <is>
          <t>California</t>
        </is>
      </c>
      <c r="E353" t="inlineStr">
        <is>
          <t>CA</t>
        </is>
      </c>
      <c r="F353" t="n">
        <v>2024</v>
      </c>
      <c r="G353" t="n">
        <v>1</v>
      </c>
      <c r="H353" s="13" t="n">
        <v>8268008</v>
      </c>
      <c r="I353" s="12" t="n">
        <v>125</v>
      </c>
      <c r="J353" s="13" t="n">
        <v>15000</v>
      </c>
      <c r="K353" s="13">
        <f>IFERROR($H353/$I353,"")</f>
        <v/>
      </c>
      <c r="L353" s="13" t="n">
        <v>2502000</v>
      </c>
      <c r="M353" t="inlineStr">
        <is>
          <t>DC, NY, TX</t>
        </is>
      </c>
      <c r="N353" t="inlineStr">
        <is>
          <t>No</t>
        </is>
      </c>
      <c r="O353" t="inlineStr">
        <is>
          <t>Not stated</t>
        </is>
      </c>
      <c r="Q353" s="9" t="inlineStr">
        <is>
          <t>https://grantcue.com/foundations/david-c-copley-foundation-956051770</t>
        </is>
      </c>
    </row>
    <row r="354">
      <c r="A354">
        <f>IF($E354=$E353,$A353+1,1)</f>
        <v/>
      </c>
      <c r="B354" t="inlineStr">
        <is>
          <t>NNF FOUNDATION</t>
        </is>
      </c>
      <c r="C354" t="inlineStr">
        <is>
          <t>81-2018600</t>
        </is>
      </c>
      <c r="D354" t="inlineStr">
        <is>
          <t>California</t>
        </is>
      </c>
      <c r="E354" t="inlineStr">
        <is>
          <t>CA</t>
        </is>
      </c>
      <c r="F354" t="n">
        <v>2024</v>
      </c>
      <c r="G354" t="n">
        <v>1</v>
      </c>
      <c r="H354" s="13" t="n">
        <v>8095840</v>
      </c>
      <c r="I354" s="12" t="n">
        <v>6</v>
      </c>
      <c r="J354" s="13" t="n">
        <v>254940</v>
      </c>
      <c r="K354" s="13">
        <f>IFERROR($H354/$I354,"")</f>
        <v/>
      </c>
      <c r="L354" s="13" t="n">
        <v>4728000</v>
      </c>
      <c r="M354" t="inlineStr">
        <is>
          <t>OH, CO</t>
        </is>
      </c>
      <c r="N354" t="inlineStr">
        <is>
          <t>No</t>
        </is>
      </c>
      <c r="O354" t="inlineStr">
        <is>
          <t>Not stated</t>
        </is>
      </c>
      <c r="Q354" s="9" t="inlineStr">
        <is>
          <t>https://grantcue.com/foundations/nnf-foundation-812018600</t>
        </is>
      </c>
    </row>
    <row r="355">
      <c r="A355">
        <f>IF($E355=$E354,$A354+1,1)</f>
        <v/>
      </c>
      <c r="B355" t="inlineStr">
        <is>
          <t>THE FLETCHER JONES FOUNDATION</t>
        </is>
      </c>
      <c r="C355" t="inlineStr">
        <is>
          <t>23-7030155</t>
        </is>
      </c>
      <c r="D355" t="inlineStr">
        <is>
          <t>California</t>
        </is>
      </c>
      <c r="E355" t="inlineStr">
        <is>
          <t>CA</t>
        </is>
      </c>
      <c r="F355" t="n">
        <v>2024</v>
      </c>
      <c r="G355" t="n">
        <v>1</v>
      </c>
      <c r="H355" s="13" t="n">
        <v>8075000</v>
      </c>
      <c r="I355" s="12" t="n">
        <v>51</v>
      </c>
      <c r="J355" s="13" t="n">
        <v>15000</v>
      </c>
      <c r="K355" s="13">
        <f>IFERROR($H355/$I355,"")</f>
        <v/>
      </c>
      <c r="L355" s="13" t="n">
        <v>1000000</v>
      </c>
      <c r="M355" t="inlineStr">
        <is>
          <t>NY, TX, PA</t>
        </is>
      </c>
      <c r="N355" t="inlineStr">
        <is>
          <t>Yes</t>
        </is>
      </c>
      <c r="O355" t="inlineStr">
        <is>
          <t>Yes</t>
        </is>
      </c>
      <c r="P355" s="9" t="inlineStr">
        <is>
          <t>https://www.fletcherjonesfdn.org/</t>
        </is>
      </c>
      <c r="Q355" s="9" t="inlineStr">
        <is>
          <t>https://grantcue.com/foundations/the-fletcher-jones-foundation-237030155</t>
        </is>
      </c>
    </row>
    <row r="356">
      <c r="A356">
        <f>IF($E356=$E355,$A355+1,1)</f>
        <v/>
      </c>
      <c r="B356" t="inlineStr">
        <is>
          <t>Rady Foundation</t>
        </is>
      </c>
      <c r="C356" t="inlineStr">
        <is>
          <t>85-0715670</t>
        </is>
      </c>
      <c r="D356" t="inlineStr">
        <is>
          <t>California</t>
        </is>
      </c>
      <c r="E356" t="inlineStr">
        <is>
          <t>CA</t>
        </is>
      </c>
      <c r="F356" t="n">
        <v>2025</v>
      </c>
      <c r="G356" t="n">
        <v>2</v>
      </c>
      <c r="H356" s="13" t="n">
        <v>8031222</v>
      </c>
      <c r="I356" s="12" t="n">
        <v>26</v>
      </c>
      <c r="J356" s="13" t="n">
        <v>12500</v>
      </c>
      <c r="K356" s="13">
        <f>IFERROR($H356/$I356,"")</f>
        <v/>
      </c>
      <c r="L356" s="13" t="n">
        <v>2000000</v>
      </c>
      <c r="M356" t="inlineStr">
        <is>
          <t>NY, TX</t>
        </is>
      </c>
      <c r="N356" t="inlineStr">
        <is>
          <t>No</t>
        </is>
      </c>
      <c r="O356" t="inlineStr">
        <is>
          <t>Not stated</t>
        </is>
      </c>
      <c r="Q356" s="9" t="inlineStr">
        <is>
          <t>https://grantcue.com/foundations/rady-foundation-850715670</t>
        </is>
      </c>
    </row>
    <row r="357">
      <c r="A357">
        <f>IF($E357=$E356,$A356+1,1)</f>
        <v/>
      </c>
      <c r="B357" t="inlineStr">
        <is>
          <t>Research Corporation dba Research Corporation for Science Advancement</t>
        </is>
      </c>
      <c r="C357" t="inlineStr">
        <is>
          <t>13-1963407</t>
        </is>
      </c>
      <c r="D357" t="inlineStr">
        <is>
          <t>California</t>
        </is>
      </c>
      <c r="E357" t="inlineStr">
        <is>
          <t>CA</t>
        </is>
      </c>
      <c r="F357" t="n">
        <v>2024</v>
      </c>
      <c r="G357" t="n">
        <v>1</v>
      </c>
      <c r="H357" s="13" t="n">
        <v>7964645</v>
      </c>
      <c r="I357" s="12" t="n">
        <v>165</v>
      </c>
      <c r="J357" s="13" t="n">
        <v>55000</v>
      </c>
      <c r="K357" s="13">
        <f>IFERROR($H357/$I357,"")</f>
        <v/>
      </c>
      <c r="L357" s="13" t="n">
        <v>193142</v>
      </c>
      <c r="M357" t="inlineStr">
        <is>
          <t>PA, MA, IL</t>
        </is>
      </c>
      <c r="N357" t="inlineStr">
        <is>
          <t>Yes</t>
        </is>
      </c>
      <c r="O357" t="inlineStr">
        <is>
          <t>Not stated</t>
        </is>
      </c>
      <c r="P357" s="9" t="inlineStr">
        <is>
          <t>https://www.rescorp.org/</t>
        </is>
      </c>
      <c r="Q357" s="9" t="inlineStr">
        <is>
          <t>https://grantcue.com/foundations/research-corporation-dba-research-corporation-for-science-advancement-131963407</t>
        </is>
      </c>
    </row>
    <row r="358">
      <c r="A358">
        <f>IF($E358=$E357,$A357+1,1)</f>
        <v/>
      </c>
      <c r="B358" t="inlineStr">
        <is>
          <t>BRADFORD M FREEMAN FOUNDATION</t>
        </is>
      </c>
      <c r="C358" t="inlineStr">
        <is>
          <t>95-6040946</t>
        </is>
      </c>
      <c r="D358" t="inlineStr">
        <is>
          <t>California</t>
        </is>
      </c>
      <c r="E358" t="inlineStr">
        <is>
          <t>CA</t>
        </is>
      </c>
      <c r="F358" t="n">
        <v>2024</v>
      </c>
      <c r="G358" t="n">
        <v>1</v>
      </c>
      <c r="H358" s="13" t="n">
        <v>7950944</v>
      </c>
      <c r="I358" s="12" t="n">
        <v>5</v>
      </c>
      <c r="J358" s="13" t="n">
        <v>25000</v>
      </c>
      <c r="K358" s="13">
        <f>IFERROR($H358/$I358,"")</f>
        <v/>
      </c>
      <c r="L358" s="13" t="n">
        <v>5001683</v>
      </c>
      <c r="M358" t="inlineStr">
        <is>
          <t>TX, VA</t>
        </is>
      </c>
      <c r="N358" t="inlineStr">
        <is>
          <t>No</t>
        </is>
      </c>
      <c r="O358" t="inlineStr">
        <is>
          <t>Not stated</t>
        </is>
      </c>
      <c r="Q358" s="9" t="inlineStr">
        <is>
          <t>https://grantcue.com/foundations/bradford-m-freeman-foundation-956040946</t>
        </is>
      </c>
    </row>
    <row r="359">
      <c r="A359">
        <f>IF($E359=$E358,$A358+1,1)</f>
        <v/>
      </c>
      <c r="B359" t="inlineStr">
        <is>
          <t>WHH FOUNDATION</t>
        </is>
      </c>
      <c r="C359" t="inlineStr">
        <is>
          <t>20-0775264</t>
        </is>
      </c>
      <c r="D359" t="inlineStr">
        <is>
          <t>California</t>
        </is>
      </c>
      <c r="E359" t="inlineStr">
        <is>
          <t>CA</t>
        </is>
      </c>
      <c r="F359" t="n">
        <v>2024</v>
      </c>
      <c r="G359" t="n">
        <v>1</v>
      </c>
      <c r="H359" s="13" t="n">
        <v>7912100</v>
      </c>
      <c r="I359" s="12" t="n">
        <v>149</v>
      </c>
      <c r="J359" s="13" t="n">
        <v>15000</v>
      </c>
      <c r="K359" s="13">
        <f>IFERROR($H359/$I359,"")</f>
        <v/>
      </c>
      <c r="L359" s="13" t="n">
        <v>2270200</v>
      </c>
      <c r="M359" t="inlineStr">
        <is>
          <t>CO, OR, NC</t>
        </is>
      </c>
      <c r="N359" t="inlineStr">
        <is>
          <t>No</t>
        </is>
      </c>
      <c r="O359" t="inlineStr">
        <is>
          <t>Not stated</t>
        </is>
      </c>
      <c r="Q359" s="9" t="inlineStr">
        <is>
          <t>https://grantcue.com/foundations/whh-foundation-200775264</t>
        </is>
      </c>
    </row>
    <row r="360">
      <c r="A360">
        <f>IF($E360=$E359,$A359+1,1)</f>
        <v/>
      </c>
      <c r="B360" t="inlineStr">
        <is>
          <t>DEW FOUNDATION</t>
        </is>
      </c>
      <c r="C360" t="inlineStr">
        <is>
          <t>26-2169255</t>
        </is>
      </c>
      <c r="D360" t="inlineStr">
        <is>
          <t>California</t>
        </is>
      </c>
      <c r="E360" t="inlineStr">
        <is>
          <t>CA</t>
        </is>
      </c>
      <c r="F360" t="n">
        <v>2024</v>
      </c>
      <c r="G360" t="n">
        <v>1</v>
      </c>
      <c r="H360" s="13" t="n">
        <v>7887744</v>
      </c>
      <c r="I360" s="12" t="n">
        <v>89</v>
      </c>
      <c r="J360" s="13" t="n">
        <v>20000</v>
      </c>
      <c r="K360" s="13">
        <f>IFERROR($H360/$I360,"")</f>
        <v/>
      </c>
      <c r="L360" s="13" t="n">
        <v>4764994</v>
      </c>
      <c r="M360" t="inlineStr">
        <is>
          <t>IL, TX, NV</t>
        </is>
      </c>
      <c r="N360" t="inlineStr">
        <is>
          <t>No</t>
        </is>
      </c>
      <c r="O360" t="inlineStr">
        <is>
          <t>Not stated</t>
        </is>
      </c>
      <c r="Q360" s="9" t="inlineStr">
        <is>
          <t>https://grantcue.com/foundations/dew-foundation-262169255</t>
        </is>
      </c>
    </row>
    <row r="361">
      <c r="A361">
        <f>IF($E361=$E360,$A360+1,1)</f>
        <v/>
      </c>
      <c r="B361" t="inlineStr">
        <is>
          <t>THE CERES FOUNDATION INC</t>
        </is>
      </c>
      <c r="C361" t="inlineStr">
        <is>
          <t>91-2170962</t>
        </is>
      </c>
      <c r="D361" t="inlineStr">
        <is>
          <t>California</t>
        </is>
      </c>
      <c r="E361" t="inlineStr">
        <is>
          <t>CA</t>
        </is>
      </c>
      <c r="F361" t="n">
        <v>2024</v>
      </c>
      <c r="G361" t="n">
        <v>1</v>
      </c>
      <c r="H361" s="13" t="n">
        <v>7865000</v>
      </c>
      <c r="I361" s="12" t="n">
        <v>64</v>
      </c>
      <c r="J361" s="13" t="n">
        <v>82500</v>
      </c>
      <c r="K361" s="13">
        <f>IFERROR($H361/$I361,"")</f>
        <v/>
      </c>
      <c r="L361" s="13" t="n">
        <v>2000000</v>
      </c>
      <c r="M361" t="inlineStr">
        <is>
          <t>DC, MA, MD</t>
        </is>
      </c>
      <c r="N361" t="inlineStr">
        <is>
          <t>Yes</t>
        </is>
      </c>
      <c r="O361" t="inlineStr">
        <is>
          <t>Not stated</t>
        </is>
      </c>
      <c r="P361" s="9" t="inlineStr">
        <is>
          <t>https://www.ceresgiving.org/</t>
        </is>
      </c>
      <c r="Q361" s="9" t="inlineStr">
        <is>
          <t>https://grantcue.com/foundations/the-ceres-foundation-inc-912170962</t>
        </is>
      </c>
    </row>
    <row r="362">
      <c r="A362">
        <f>IF($E362=$E361,$A361+1,1)</f>
        <v/>
      </c>
      <c r="B362" t="inlineStr">
        <is>
          <t>SCHUMAN FAMILY FOUNDATION</t>
        </is>
      </c>
      <c r="C362" t="inlineStr">
        <is>
          <t>95-4692209</t>
        </is>
      </c>
      <c r="D362" t="inlineStr">
        <is>
          <t>California</t>
        </is>
      </c>
      <c r="E362" t="inlineStr">
        <is>
          <t>CA</t>
        </is>
      </c>
      <c r="F362" t="n">
        <v>2024</v>
      </c>
      <c r="G362" t="n">
        <v>2</v>
      </c>
      <c r="H362" s="13" t="n">
        <v>7837485</v>
      </c>
      <c r="I362" s="12" t="n">
        <v>193</v>
      </c>
      <c r="J362" s="13" t="n">
        <v>10213</v>
      </c>
      <c r="K362" s="13">
        <f>IFERROR($H362/$I362,"")</f>
        <v/>
      </c>
      <c r="L362" s="13" t="n">
        <v>1062974</v>
      </c>
      <c r="M362" t="inlineStr">
        <is>
          <t>WA, FL, NY</t>
        </is>
      </c>
      <c r="N362" t="inlineStr">
        <is>
          <t>No</t>
        </is>
      </c>
      <c r="O362" t="inlineStr">
        <is>
          <t>Not stated</t>
        </is>
      </c>
      <c r="Q362" s="9" t="inlineStr">
        <is>
          <t>https://grantcue.com/foundations/schuman-family-foundation-954692209</t>
        </is>
      </c>
    </row>
    <row r="363">
      <c r="A363">
        <f>IF($E363=$E362,$A362+1,1)</f>
        <v/>
      </c>
      <c r="B363" t="inlineStr">
        <is>
          <t>THE DAVIDSON FAMILY FOUNDATION</t>
        </is>
      </c>
      <c r="C363" t="inlineStr">
        <is>
          <t>77-0325599</t>
        </is>
      </c>
      <c r="D363" t="inlineStr">
        <is>
          <t>California</t>
        </is>
      </c>
      <c r="E363" t="inlineStr">
        <is>
          <t>CA</t>
        </is>
      </c>
      <c r="F363" t="n">
        <v>2024</v>
      </c>
      <c r="G363" t="n">
        <v>2</v>
      </c>
      <c r="H363" s="13" t="n">
        <v>7832000</v>
      </c>
      <c r="I363" s="12" t="n">
        <v>135</v>
      </c>
      <c r="J363" s="13" t="n">
        <v>40000</v>
      </c>
      <c r="K363" s="13">
        <f>IFERROR($H363/$I363,"")</f>
        <v/>
      </c>
      <c r="L363" s="13" t="n">
        <v>460000</v>
      </c>
      <c r="M363" t="inlineStr">
        <is>
          <t>FL, OK, TX</t>
        </is>
      </c>
      <c r="N363" t="inlineStr">
        <is>
          <t>No</t>
        </is>
      </c>
      <c r="O363" t="inlineStr">
        <is>
          <t>Not stated</t>
        </is>
      </c>
      <c r="Q363" s="9" t="inlineStr">
        <is>
          <t>https://grantcue.com/foundations/the-davidson-family-foundation-770325599</t>
        </is>
      </c>
    </row>
    <row r="364">
      <c r="A364">
        <f>IF($E364=$E363,$A363+1,1)</f>
        <v/>
      </c>
      <c r="B364" t="inlineStr">
        <is>
          <t>ROBERT AND RUTH HALPERIN FOUNDATION</t>
        </is>
      </c>
      <c r="C364" t="inlineStr">
        <is>
          <t>94-3334424</t>
        </is>
      </c>
      <c r="D364" t="inlineStr">
        <is>
          <t>California</t>
        </is>
      </c>
      <c r="E364" t="inlineStr">
        <is>
          <t>CA</t>
        </is>
      </c>
      <c r="F364" t="n">
        <v>2024</v>
      </c>
      <c r="G364" t="n">
        <v>1</v>
      </c>
      <c r="H364" s="13" t="n">
        <v>7810042</v>
      </c>
      <c r="I364" s="12" t="n">
        <v>54</v>
      </c>
      <c r="J364" s="13" t="n">
        <v>87500</v>
      </c>
      <c r="K364" s="13">
        <f>IFERROR($H364/$I364,"")</f>
        <v/>
      </c>
      <c r="L364" s="13" t="n">
        <v>1745000</v>
      </c>
      <c r="M364" t="inlineStr">
        <is>
          <t>MA, DC, NY</t>
        </is>
      </c>
      <c r="N364" t="inlineStr">
        <is>
          <t>No</t>
        </is>
      </c>
      <c r="O364" t="inlineStr">
        <is>
          <t>Not stated</t>
        </is>
      </c>
      <c r="Q364" s="9" t="inlineStr">
        <is>
          <t>https://grantcue.com/foundations/robert-and-ruth-halperin-foundation-943334424</t>
        </is>
      </c>
    </row>
    <row r="365">
      <c r="A365">
        <f>IF($E365=$E364,$A364+1,1)</f>
        <v/>
      </c>
      <c r="B365" t="inlineStr">
        <is>
          <t>THE DEUTSCH FOUNDATION</t>
        </is>
      </c>
      <c r="C365" t="inlineStr">
        <is>
          <t>95-4610378</t>
        </is>
      </c>
      <c r="D365" t="inlineStr">
        <is>
          <t>California</t>
        </is>
      </c>
      <c r="E365" t="inlineStr">
        <is>
          <t>CA</t>
        </is>
      </c>
      <c r="F365" t="n">
        <v>2024</v>
      </c>
      <c r="G365" t="n">
        <v>1</v>
      </c>
      <c r="H365" s="13" t="n">
        <v>7745128</v>
      </c>
      <c r="I365" s="12" t="n">
        <v>73</v>
      </c>
      <c r="J365" s="13" t="n">
        <v>100000</v>
      </c>
      <c r="K365" s="13">
        <f>IFERROR($H365/$I365,"")</f>
        <v/>
      </c>
      <c r="L365" s="13" t="n">
        <v>1000000</v>
      </c>
      <c r="M365" t="inlineStr">
        <is>
          <t>OH, OR</t>
        </is>
      </c>
      <c r="N365" t="inlineStr">
        <is>
          <t>No</t>
        </is>
      </c>
      <c r="O365" t="inlineStr">
        <is>
          <t>Not stated</t>
        </is>
      </c>
      <c r="Q365" s="9" t="inlineStr">
        <is>
          <t>https://grantcue.com/foundations/the-deutsch-foundation-954610378</t>
        </is>
      </c>
    </row>
    <row r="366">
      <c r="A366">
        <f>IF($E366=$E365,$A365+1,1)</f>
        <v/>
      </c>
      <c r="B366" t="inlineStr">
        <is>
          <t>GOLDHIRSH FOUNDATION</t>
        </is>
      </c>
      <c r="C366" t="inlineStr">
        <is>
          <t>27-2824140</t>
        </is>
      </c>
      <c r="D366" t="inlineStr">
        <is>
          <t>California</t>
        </is>
      </c>
      <c r="E366" t="inlineStr">
        <is>
          <t>CA</t>
        </is>
      </c>
      <c r="F366" t="n">
        <v>2024</v>
      </c>
      <c r="G366" t="n">
        <v>2</v>
      </c>
      <c r="H366" s="13" t="n">
        <v>7729492</v>
      </c>
      <c r="I366" s="12" t="n">
        <v>147</v>
      </c>
      <c r="J366" s="13" t="n">
        <v>25000</v>
      </c>
      <c r="K366" s="13">
        <f>IFERROR($H366/$I366,"")</f>
        <v/>
      </c>
      <c r="L366" s="13" t="n">
        <v>1977000</v>
      </c>
      <c r="M366" t="inlineStr">
        <is>
          <t>NY, PA, GUANACASTE</t>
        </is>
      </c>
      <c r="N366" t="inlineStr">
        <is>
          <t>No</t>
        </is>
      </c>
      <c r="O366" t="inlineStr">
        <is>
          <t>Not stated</t>
        </is>
      </c>
      <c r="Q366" s="9" t="inlineStr">
        <is>
          <t>https://grantcue.com/foundations/goldhirsh-foundation-272824140</t>
        </is>
      </c>
    </row>
    <row r="367">
      <c r="A367">
        <f>IF($E367=$E366,$A366+1,1)</f>
        <v/>
      </c>
      <c r="B367" t="inlineStr">
        <is>
          <t>KARIN LARSON CHARITABLE TRUST</t>
        </is>
      </c>
      <c r="C367" t="inlineStr">
        <is>
          <t>87-6497953</t>
        </is>
      </c>
      <c r="D367" t="inlineStr">
        <is>
          <t>California</t>
        </is>
      </c>
      <c r="E367" t="inlineStr">
        <is>
          <t>CA</t>
        </is>
      </c>
      <c r="F367" t="n">
        <v>2025</v>
      </c>
      <c r="G367" t="n">
        <v>2</v>
      </c>
      <c r="H367" s="13" t="n">
        <v>7726890</v>
      </c>
      <c r="I367" s="12" t="n">
        <v>10</v>
      </c>
      <c r="J367" s="13" t="n">
        <v>772689</v>
      </c>
      <c r="K367" s="13">
        <f>IFERROR($H367/$I367,"")</f>
        <v/>
      </c>
      <c r="L367" s="13" t="n">
        <v>815800</v>
      </c>
      <c r="M367" t="inlineStr">
        <is>
          <t>MN, NJ</t>
        </is>
      </c>
      <c r="N367" t="inlineStr">
        <is>
          <t>No</t>
        </is>
      </c>
      <c r="O367" t="inlineStr">
        <is>
          <t>Not stated</t>
        </is>
      </c>
      <c r="Q367" s="9" t="inlineStr">
        <is>
          <t>https://grantcue.com/foundations/karin-larson-charitable-trust-876497953</t>
        </is>
      </c>
    </row>
    <row r="368">
      <c r="A368">
        <f>IF($E368=$E367,$A367+1,1)</f>
        <v/>
      </c>
      <c r="B368" t="inlineStr">
        <is>
          <t>THE VALOUR FOUNDATION</t>
        </is>
      </c>
      <c r="C368" t="inlineStr">
        <is>
          <t>88-2310052</t>
        </is>
      </c>
      <c r="D368" t="inlineStr">
        <is>
          <t>California</t>
        </is>
      </c>
      <c r="E368" t="inlineStr">
        <is>
          <t>CA</t>
        </is>
      </c>
      <c r="F368" t="n">
        <v>2024</v>
      </c>
      <c r="G368" t="n">
        <v>1</v>
      </c>
      <c r="H368" s="13" t="n">
        <v>7710195</v>
      </c>
      <c r="I368" s="12" t="n">
        <v>6</v>
      </c>
      <c r="J368" s="13" t="n">
        <v>1219196</v>
      </c>
      <c r="K368" s="13">
        <f>IFERROR($H368/$I368,"")</f>
        <v/>
      </c>
      <c r="L368" s="13" t="n">
        <v>2227573</v>
      </c>
      <c r="M368" t="inlineStr">
        <is>
          <t>TX</t>
        </is>
      </c>
      <c r="N368" t="inlineStr">
        <is>
          <t>No</t>
        </is>
      </c>
      <c r="O368" t="inlineStr">
        <is>
          <t>Not stated</t>
        </is>
      </c>
      <c r="Q368" s="9" t="inlineStr">
        <is>
          <t>https://grantcue.com/foundations/the-valour-foundation-882310052</t>
        </is>
      </c>
    </row>
    <row r="369">
      <c r="A369">
        <f>IF($E369=$E368,$A368+1,1)</f>
        <v/>
      </c>
      <c r="B369" t="inlineStr">
        <is>
          <t>FRIESE FOUNDATION</t>
        </is>
      </c>
      <c r="C369" t="inlineStr">
        <is>
          <t>83-2753741</t>
        </is>
      </c>
      <c r="D369" t="inlineStr">
        <is>
          <t>California</t>
        </is>
      </c>
      <c r="E369" t="inlineStr">
        <is>
          <t>CA</t>
        </is>
      </c>
      <c r="F369" t="n">
        <v>2024</v>
      </c>
      <c r="G369" t="n">
        <v>1</v>
      </c>
      <c r="H369" s="13" t="n">
        <v>7661900</v>
      </c>
      <c r="I369" s="12" t="n">
        <v>106</v>
      </c>
      <c r="J369" s="13" t="n">
        <v>20000</v>
      </c>
      <c r="K369" s="13">
        <f>IFERROR($H369/$I369,"")</f>
        <v/>
      </c>
      <c r="L369" s="13" t="n">
        <v>600000</v>
      </c>
      <c r="M369" t="inlineStr">
        <is>
          <t>NY, DC, PA</t>
        </is>
      </c>
      <c r="N369" t="inlineStr">
        <is>
          <t>No</t>
        </is>
      </c>
      <c r="O369" t="inlineStr">
        <is>
          <t>Not stated</t>
        </is>
      </c>
      <c r="Q369" s="9" t="inlineStr">
        <is>
          <t>https://grantcue.com/foundations/friese-foundation-832753741</t>
        </is>
      </c>
    </row>
    <row r="370">
      <c r="A370">
        <f>IF($E370=$E369,$A369+1,1)</f>
        <v/>
      </c>
      <c r="B370" t="inlineStr">
        <is>
          <t>Edgar E &amp; Elizabeth S Pankey Foundation</t>
        </is>
      </c>
      <c r="C370" t="inlineStr">
        <is>
          <t>33-0142851</t>
        </is>
      </c>
      <c r="D370" t="inlineStr">
        <is>
          <t>California</t>
        </is>
      </c>
      <c r="E370" t="inlineStr">
        <is>
          <t>CA</t>
        </is>
      </c>
      <c r="F370" t="n">
        <v>2025</v>
      </c>
      <c r="G370" t="n">
        <v>4</v>
      </c>
      <c r="H370" s="13" t="n">
        <v>7592000</v>
      </c>
      <c r="I370" s="12" t="n">
        <v>144</v>
      </c>
      <c r="J370" s="13" t="n">
        <v>30000</v>
      </c>
      <c r="K370" s="13">
        <f>IFERROR($H370/$I370,"")</f>
        <v/>
      </c>
      <c r="L370" s="13" t="n">
        <v>350000</v>
      </c>
      <c r="M370" t="inlineStr">
        <is>
          <t>VA, TX, MI</t>
        </is>
      </c>
      <c r="N370" t="inlineStr">
        <is>
          <t>Yes</t>
        </is>
      </c>
      <c r="O370" t="inlineStr">
        <is>
          <t>Yes</t>
        </is>
      </c>
      <c r="Q370" s="9" t="inlineStr">
        <is>
          <t>https://grantcue.com/foundations/edgar-e-and-elizabeth-s-pankey-foundation-330142851</t>
        </is>
      </c>
    </row>
    <row r="371">
      <c r="A371">
        <f>IF($E371=$E370,$A370+1,1)</f>
        <v/>
      </c>
      <c r="B371" t="inlineStr">
        <is>
          <t>Broadcom Foundation</t>
        </is>
      </c>
      <c r="C371" t="inlineStr">
        <is>
          <t>26-4754581</t>
        </is>
      </c>
      <c r="D371" t="inlineStr">
        <is>
          <t>California</t>
        </is>
      </c>
      <c r="E371" t="inlineStr">
        <is>
          <t>CA</t>
        </is>
      </c>
      <c r="F371" t="n">
        <v>2025</v>
      </c>
      <c r="G371" t="n">
        <v>2</v>
      </c>
      <c r="H371" s="13" t="n">
        <v>7547406</v>
      </c>
      <c r="I371" s="12" t="n">
        <v>391</v>
      </c>
      <c r="J371" s="13" t="n">
        <v>2500</v>
      </c>
      <c r="K371" s="13">
        <f>IFERROR($H371/$I371,"")</f>
        <v/>
      </c>
      <c r="L371" s="13" t="n">
        <v>500000</v>
      </c>
      <c r="M371" t="inlineStr">
        <is>
          <t>CAMBRIDGESHIRE, OH, DC</t>
        </is>
      </c>
      <c r="N371" t="inlineStr">
        <is>
          <t>No</t>
        </is>
      </c>
      <c r="O371" t="inlineStr">
        <is>
          <t>Not stated</t>
        </is>
      </c>
      <c r="Q371" s="9" t="inlineStr">
        <is>
          <t>https://grantcue.com/foundations/broadcom-foundation-264754581</t>
        </is>
      </c>
    </row>
    <row r="372">
      <c r="A372">
        <f>IF($E372=$E371,$A371+1,1)</f>
        <v/>
      </c>
      <c r="B372" t="inlineStr">
        <is>
          <t>KOSHLAND FOUNDATION</t>
        </is>
      </c>
      <c r="C372" t="inlineStr">
        <is>
          <t>68-0069874</t>
        </is>
      </c>
      <c r="D372" t="inlineStr">
        <is>
          <t>California</t>
        </is>
      </c>
      <c r="E372" t="inlineStr">
        <is>
          <t>CA</t>
        </is>
      </c>
      <c r="F372" t="n">
        <v>2024</v>
      </c>
      <c r="G372" t="n">
        <v>2</v>
      </c>
      <c r="H372" s="13" t="n">
        <v>7541019</v>
      </c>
      <c r="I372" s="12" t="n">
        <v>33</v>
      </c>
      <c r="J372" s="13" t="n">
        <v>200000</v>
      </c>
      <c r="K372" s="13">
        <f>IFERROR($H372/$I372,"")</f>
        <v/>
      </c>
      <c r="L372" s="13" t="n">
        <v>500000</v>
      </c>
      <c r="M372" t="inlineStr">
        <is>
          <t>NY, DC, TN</t>
        </is>
      </c>
      <c r="N372" t="inlineStr">
        <is>
          <t>No</t>
        </is>
      </c>
      <c r="O372" t="inlineStr">
        <is>
          <t>Not stated</t>
        </is>
      </c>
      <c r="Q372" s="9" t="inlineStr">
        <is>
          <t>https://grantcue.com/foundations/koshland-foundation-680069874</t>
        </is>
      </c>
    </row>
    <row r="373">
      <c r="A373">
        <f>IF($E373=$E372,$A372+1,1)</f>
        <v/>
      </c>
      <c r="B373" t="inlineStr">
        <is>
          <t>JOHN SPERLING FOUNDATION</t>
        </is>
      </c>
      <c r="C373" t="inlineStr">
        <is>
          <t>32-0284165</t>
        </is>
      </c>
      <c r="D373" t="inlineStr">
        <is>
          <t>California</t>
        </is>
      </c>
      <c r="E373" t="inlineStr">
        <is>
          <t>CA</t>
        </is>
      </c>
      <c r="F373" t="n">
        <v>2024</v>
      </c>
      <c r="G373" t="n">
        <v>2</v>
      </c>
      <c r="H373" s="13" t="n">
        <v>7531000</v>
      </c>
      <c r="I373" s="12" t="n">
        <v>41</v>
      </c>
      <c r="J373" s="13" t="n">
        <v>75000</v>
      </c>
      <c r="K373" s="13">
        <f>IFERROR($H373/$I373,"")</f>
        <v/>
      </c>
      <c r="L373" s="13" t="n">
        <v>1500000</v>
      </c>
      <c r="M373" t="inlineStr">
        <is>
          <t>NY, OR, DC</t>
        </is>
      </c>
      <c r="N373" t="inlineStr">
        <is>
          <t>No</t>
        </is>
      </c>
      <c r="O373" t="inlineStr">
        <is>
          <t>Not stated</t>
        </is>
      </c>
      <c r="Q373" s="9" t="inlineStr">
        <is>
          <t>https://grantcue.com/foundations/john-sperling-foundation-320284165</t>
        </is>
      </c>
    </row>
    <row r="374">
      <c r="A374">
        <f>IF($E374=$E373,$A373+1,1)</f>
        <v/>
      </c>
      <c r="B374" t="inlineStr">
        <is>
          <t>QUEST FOUNDATION</t>
        </is>
      </c>
      <c r="C374" t="inlineStr">
        <is>
          <t>20-1844715</t>
        </is>
      </c>
      <c r="D374" t="inlineStr">
        <is>
          <t>California</t>
        </is>
      </c>
      <c r="E374" t="inlineStr">
        <is>
          <t>CA</t>
        </is>
      </c>
      <c r="F374" t="n">
        <v>2024</v>
      </c>
      <c r="G374" t="n">
        <v>1</v>
      </c>
      <c r="H374" s="13" t="n">
        <v>7523675</v>
      </c>
      <c r="I374" s="12" t="n">
        <v>173</v>
      </c>
      <c r="J374" s="13" t="n">
        <v>35000</v>
      </c>
      <c r="K374" s="13">
        <f>IFERROR($H374/$I374,"")</f>
        <v/>
      </c>
      <c r="L374" s="13" t="n">
        <v>200000</v>
      </c>
      <c r="M374" t="inlineStr">
        <is>
          <t>OR, IL, NE</t>
        </is>
      </c>
      <c r="N374" t="inlineStr">
        <is>
          <t>No</t>
        </is>
      </c>
      <c r="O374" t="inlineStr">
        <is>
          <t>Not stated</t>
        </is>
      </c>
      <c r="Q374" s="9" t="inlineStr">
        <is>
          <t>https://grantcue.com/foundations/quest-foundation-201844715</t>
        </is>
      </c>
    </row>
    <row r="375">
      <c r="A375">
        <f>IF($E375=$E374,$A374+1,1)</f>
        <v/>
      </c>
      <c r="B375" t="inlineStr">
        <is>
          <t>AMATEUR RADIO DIGITAL COMMUNICATIONS</t>
        </is>
      </c>
      <c r="C375" t="inlineStr">
        <is>
          <t>45-3751971</t>
        </is>
      </c>
      <c r="D375" t="inlineStr">
        <is>
          <t>California</t>
        </is>
      </c>
      <c r="E375" t="inlineStr">
        <is>
          <t>CA</t>
        </is>
      </c>
      <c r="F375" t="n">
        <v>2025</v>
      </c>
      <c r="G375" t="n">
        <v>2</v>
      </c>
      <c r="H375" s="13" t="n">
        <v>7497646</v>
      </c>
      <c r="I375" s="12" t="n">
        <v>203</v>
      </c>
      <c r="J375" s="13" t="n">
        <v>11040</v>
      </c>
      <c r="K375" s="13">
        <f>IFERROR($H375/$I375,"")</f>
        <v/>
      </c>
      <c r="L375" s="13" t="n">
        <v>507500</v>
      </c>
      <c r="M375" t="inlineStr">
        <is>
          <t>CT, NY, BRITISH COLUMBIA</t>
        </is>
      </c>
      <c r="N375" t="inlineStr">
        <is>
          <t>No</t>
        </is>
      </c>
      <c r="O375" t="inlineStr">
        <is>
          <t>Not stated</t>
        </is>
      </c>
      <c r="Q375" s="9" t="inlineStr">
        <is>
          <t>https://grantcue.com/foundations/amateur-radio-digital-communications-453751971</t>
        </is>
      </c>
    </row>
    <row r="376">
      <c r="A376">
        <f>IF($E376=$E375,$A375+1,1)</f>
        <v/>
      </c>
      <c r="B376" t="inlineStr">
        <is>
          <t>THE HERB ALPERT FOUNDATION</t>
        </is>
      </c>
      <c r="C376" t="inlineStr">
        <is>
          <t>95-4191227</t>
        </is>
      </c>
      <c r="D376" t="inlineStr">
        <is>
          <t>California</t>
        </is>
      </c>
      <c r="E376" t="inlineStr">
        <is>
          <t>CA</t>
        </is>
      </c>
      <c r="F376" t="n">
        <v>2024</v>
      </c>
      <c r="G376" t="n">
        <v>1</v>
      </c>
      <c r="H376" s="13" t="n">
        <v>7487350</v>
      </c>
      <c r="I376" s="12" t="n">
        <v>86</v>
      </c>
      <c r="J376" s="13" t="n">
        <v>25000</v>
      </c>
      <c r="K376" s="13">
        <f>IFERROR($H376/$I376,"")</f>
        <v/>
      </c>
      <c r="L376" s="13" t="n">
        <v>1300000</v>
      </c>
      <c r="M376" t="inlineStr">
        <is>
          <t>NY, IL, LA</t>
        </is>
      </c>
      <c r="N376" t="inlineStr">
        <is>
          <t>No</t>
        </is>
      </c>
      <c r="O376" t="inlineStr">
        <is>
          <t>Not stated</t>
        </is>
      </c>
      <c r="Q376" s="9" t="inlineStr">
        <is>
          <t>https://grantcue.com/foundations/the-herb-alpert-foundation-954191227</t>
        </is>
      </c>
    </row>
    <row r="377">
      <c r="A377">
        <f>IF($E377=$E376,$A376+1,1)</f>
        <v/>
      </c>
      <c r="B377" t="inlineStr">
        <is>
          <t>TARA HEALTH FOUNDATION</t>
        </is>
      </c>
      <c r="C377" t="inlineStr">
        <is>
          <t>46-5645300</t>
        </is>
      </c>
      <c r="D377" t="inlineStr">
        <is>
          <t>California</t>
        </is>
      </c>
      <c r="E377" t="inlineStr">
        <is>
          <t>CA</t>
        </is>
      </c>
      <c r="F377" t="n">
        <v>2024</v>
      </c>
      <c r="G377" t="n">
        <v>1</v>
      </c>
      <c r="H377" s="13" t="n">
        <v>7368500</v>
      </c>
      <c r="I377" s="12" t="n">
        <v>39</v>
      </c>
      <c r="J377" s="13" t="n">
        <v>25000</v>
      </c>
      <c r="K377" s="13">
        <f>IFERROR($H377/$I377,"")</f>
        <v/>
      </c>
      <c r="L377" s="13" t="n">
        <v>2050000</v>
      </c>
      <c r="M377" t="inlineStr">
        <is>
          <t>DC, MS, NY</t>
        </is>
      </c>
      <c r="N377" t="inlineStr">
        <is>
          <t>No</t>
        </is>
      </c>
      <c r="O377" t="inlineStr">
        <is>
          <t>Not stated</t>
        </is>
      </c>
      <c r="Q377" s="9" t="inlineStr">
        <is>
          <t>https://grantcue.com/foundations/tara-health-foundation-465645300</t>
        </is>
      </c>
    </row>
    <row r="378">
      <c r="A378">
        <f>IF($E378=$E377,$A377+1,1)</f>
        <v/>
      </c>
      <c r="B378" t="inlineStr">
        <is>
          <t>KISSICK FAMILY FOUNDATION</t>
        </is>
      </c>
      <c r="C378" t="inlineStr">
        <is>
          <t>95-4443453</t>
        </is>
      </c>
      <c r="D378" t="inlineStr">
        <is>
          <t>California</t>
        </is>
      </c>
      <c r="E378" t="inlineStr">
        <is>
          <t>CA</t>
        </is>
      </c>
      <c r="F378" t="n">
        <v>2024</v>
      </c>
      <c r="G378" t="n">
        <v>1</v>
      </c>
      <c r="H378" s="13" t="n">
        <v>7321216</v>
      </c>
      <c r="I378" s="12" t="n">
        <v>33</v>
      </c>
      <c r="J378" s="13" t="n">
        <v>160000</v>
      </c>
      <c r="K378" s="13">
        <f>IFERROR($H378/$I378,"")</f>
        <v/>
      </c>
      <c r="L378" s="13" t="n">
        <v>1000000</v>
      </c>
      <c r="M378" t="inlineStr">
        <is>
          <t>MA, MD, VA</t>
        </is>
      </c>
      <c r="N378" t="inlineStr">
        <is>
          <t>No</t>
        </is>
      </c>
      <c r="O378" t="inlineStr">
        <is>
          <t>Not stated</t>
        </is>
      </c>
      <c r="Q378" s="9" t="inlineStr">
        <is>
          <t>https://grantcue.com/foundations/kissick-family-foundation-954443453</t>
        </is>
      </c>
    </row>
    <row r="379">
      <c r="A379">
        <f>IF($E379=$E378,$A378+1,1)</f>
        <v/>
      </c>
      <c r="B379" t="inlineStr">
        <is>
          <t>PEMA FOUNDATION</t>
        </is>
      </c>
      <c r="C379" t="inlineStr">
        <is>
          <t>30-0039844</t>
        </is>
      </c>
      <c r="D379" t="inlineStr">
        <is>
          <t>California</t>
        </is>
      </c>
      <c r="E379" t="inlineStr">
        <is>
          <t>CA</t>
        </is>
      </c>
      <c r="F379" t="n">
        <v>2024</v>
      </c>
      <c r="G379" t="n">
        <v>1</v>
      </c>
      <c r="H379" s="13" t="n">
        <v>7269382</v>
      </c>
      <c r="I379" s="12" t="n">
        <v>13</v>
      </c>
      <c r="J379" s="13" t="n">
        <v>206289</v>
      </c>
      <c r="K379" s="13">
        <f>IFERROR($H379/$I379,"")</f>
        <v/>
      </c>
      <c r="L379" s="13" t="n">
        <v>5154742</v>
      </c>
      <c r="N379" t="inlineStr">
        <is>
          <t>No</t>
        </is>
      </c>
      <c r="O379" t="inlineStr">
        <is>
          <t>Not stated</t>
        </is>
      </c>
      <c r="Q379" s="9" t="inlineStr">
        <is>
          <t>https://grantcue.com/foundations/pema-foundation-300039844</t>
        </is>
      </c>
    </row>
    <row r="380">
      <c r="A380">
        <f>IF($E380=$E379,$A379+1,1)</f>
        <v/>
      </c>
      <c r="B380" t="inlineStr">
        <is>
          <t>BRIGER FOUNDATION FOR ONCOLOGY RESEARCH INC</t>
        </is>
      </c>
      <c r="C380" t="inlineStr">
        <is>
          <t>26-1586986</t>
        </is>
      </c>
      <c r="D380" t="inlineStr">
        <is>
          <t>California</t>
        </is>
      </c>
      <c r="E380" t="inlineStr">
        <is>
          <t>CA</t>
        </is>
      </c>
      <c r="F380" t="n">
        <v>2024</v>
      </c>
      <c r="G380" t="n">
        <v>1</v>
      </c>
      <c r="H380" s="13" t="n">
        <v>7241747</v>
      </c>
      <c r="I380" s="12" t="n">
        <v>6</v>
      </c>
      <c r="J380" s="13" t="n">
        <v>267500</v>
      </c>
      <c r="K380" s="13">
        <f>IFERROR($H380/$I380,"")</f>
        <v/>
      </c>
      <c r="L380" s="13" t="n">
        <v>5000000</v>
      </c>
      <c r="M380" t="inlineStr">
        <is>
          <t>NETANYA, NJ</t>
        </is>
      </c>
      <c r="N380" t="inlineStr">
        <is>
          <t>No</t>
        </is>
      </c>
      <c r="O380" t="inlineStr">
        <is>
          <t>Not stated</t>
        </is>
      </c>
      <c r="Q380" s="9" t="inlineStr">
        <is>
          <t>https://grantcue.com/foundations/briger-foundation-for-oncology-research-inc-261586986</t>
        </is>
      </c>
    </row>
    <row r="381">
      <c r="A381">
        <f>IF($E381=$E380,$A380+1,1)</f>
        <v/>
      </c>
      <c r="B381" t="inlineStr">
        <is>
          <t>BAND Foundation</t>
        </is>
      </c>
      <c r="C381" t="inlineStr">
        <is>
          <t>47-3289963</t>
        </is>
      </c>
      <c r="D381" t="inlineStr">
        <is>
          <t>California</t>
        </is>
      </c>
      <c r="E381" t="inlineStr">
        <is>
          <t>CA</t>
        </is>
      </c>
      <c r="F381" t="n">
        <v>2024</v>
      </c>
      <c r="G381" t="n">
        <v>1</v>
      </c>
      <c r="H381" s="13" t="n">
        <v>7220536</v>
      </c>
      <c r="I381" s="12" t="n">
        <v>49</v>
      </c>
      <c r="J381" s="13" t="n">
        <v>133000</v>
      </c>
      <c r="K381" s="13">
        <f>IFERROR($H381/$I381,"")</f>
        <v/>
      </c>
      <c r="L381" s="13" t="n">
        <v>500000</v>
      </c>
      <c r="M381" t="inlineStr">
        <is>
          <t>NY, DC, VT</t>
        </is>
      </c>
      <c r="N381" t="inlineStr">
        <is>
          <t>No</t>
        </is>
      </c>
      <c r="O381" t="inlineStr">
        <is>
          <t>Not stated</t>
        </is>
      </c>
      <c r="Q381" s="9" t="inlineStr">
        <is>
          <t>https://grantcue.com/foundations/band-foundation-473289963</t>
        </is>
      </c>
    </row>
    <row r="382">
      <c r="A382">
        <f>IF($E382=$E381,$A381+1,1)</f>
        <v/>
      </c>
      <c r="B382" t="inlineStr">
        <is>
          <t>WILLAMETTA K DAY FOUNDATION</t>
        </is>
      </c>
      <c r="C382" t="inlineStr">
        <is>
          <t>95-6092476</t>
        </is>
      </c>
      <c r="D382" t="inlineStr">
        <is>
          <t>California</t>
        </is>
      </c>
      <c r="E382" t="inlineStr">
        <is>
          <t>CA</t>
        </is>
      </c>
      <c r="F382" t="n">
        <v>2024</v>
      </c>
      <c r="G382" t="n">
        <v>1</v>
      </c>
      <c r="H382" s="13" t="n">
        <v>7102968</v>
      </c>
      <c r="I382" s="12" t="n">
        <v>77</v>
      </c>
      <c r="J382" s="13" t="n">
        <v>5000</v>
      </c>
      <c r="K382" s="13">
        <f>IFERROR($H382/$I382,"")</f>
        <v/>
      </c>
      <c r="L382" s="13" t="n">
        <v>2500000</v>
      </c>
      <c r="M382" t="inlineStr">
        <is>
          <t>NV, OR, CT</t>
        </is>
      </c>
      <c r="N382" t="inlineStr">
        <is>
          <t>No</t>
        </is>
      </c>
      <c r="O382" t="inlineStr">
        <is>
          <t>Not stated</t>
        </is>
      </c>
      <c r="Q382" s="9" t="inlineStr">
        <is>
          <t>https://grantcue.com/foundations/willametta-k-day-foundation-956092476</t>
        </is>
      </c>
    </row>
    <row r="383">
      <c r="A383">
        <f>IF($E383=$E382,$A382+1,1)</f>
        <v/>
      </c>
      <c r="B383" t="inlineStr">
        <is>
          <t>EJEWEL FOUNDATION</t>
        </is>
      </c>
      <c r="C383" t="inlineStr">
        <is>
          <t>85-3797245</t>
        </is>
      </c>
      <c r="D383" t="inlineStr">
        <is>
          <t>California</t>
        </is>
      </c>
      <c r="E383" t="inlineStr">
        <is>
          <t>CA</t>
        </is>
      </c>
      <c r="F383" t="n">
        <v>2025</v>
      </c>
      <c r="G383" t="n">
        <v>2</v>
      </c>
      <c r="H383" s="13" t="n">
        <v>7065097</v>
      </c>
      <c r="I383" s="12" t="n">
        <v>5</v>
      </c>
      <c r="J383" s="13" t="n">
        <v>24000</v>
      </c>
      <c r="K383" s="13">
        <f>IFERROR($H383/$I383,"")</f>
        <v/>
      </c>
      <c r="L383" s="13" t="n">
        <v>7010000</v>
      </c>
      <c r="N383" t="inlineStr">
        <is>
          <t>No</t>
        </is>
      </c>
      <c r="O383" t="inlineStr">
        <is>
          <t>Not stated</t>
        </is>
      </c>
      <c r="Q383" s="9" t="inlineStr">
        <is>
          <t>https://grantcue.com/foundations/ejewel-foundation-853797245</t>
        </is>
      </c>
    </row>
    <row r="384">
      <c r="A384">
        <f>IF($E384=$E383,$A383+1,1)</f>
        <v/>
      </c>
      <c r="B384" t="inlineStr">
        <is>
          <t>Sun Shine On You Foundation</t>
        </is>
      </c>
      <c r="C384" t="inlineStr">
        <is>
          <t>95-4634200</t>
        </is>
      </c>
      <c r="D384" t="inlineStr">
        <is>
          <t>California</t>
        </is>
      </c>
      <c r="E384" t="inlineStr">
        <is>
          <t>CA</t>
        </is>
      </c>
      <c r="F384" t="n">
        <v>2025</v>
      </c>
      <c r="G384" t="n">
        <v>2</v>
      </c>
      <c r="H384" s="13" t="n">
        <v>7063864</v>
      </c>
      <c r="I384" s="12" t="n">
        <v>57</v>
      </c>
      <c r="J384" s="13" t="n">
        <v>25000</v>
      </c>
      <c r="K384" s="13">
        <f>IFERROR($H384/$I384,"")</f>
        <v/>
      </c>
      <c r="L384" s="13" t="n">
        <v>2000000</v>
      </c>
      <c r="M384" t="inlineStr">
        <is>
          <t>NY, NJ, DC</t>
        </is>
      </c>
      <c r="N384" t="inlineStr">
        <is>
          <t>No</t>
        </is>
      </c>
      <c r="O384" t="inlineStr">
        <is>
          <t>Not stated</t>
        </is>
      </c>
      <c r="Q384" s="9" t="inlineStr">
        <is>
          <t>https://grantcue.com/foundations/sun-shine-on-you-foundation-954634200</t>
        </is>
      </c>
    </row>
    <row r="385">
      <c r="A385">
        <f>IF($E385=$E384,$A384+1,1)</f>
        <v/>
      </c>
      <c r="B385" t="inlineStr">
        <is>
          <t>JATAIN CHARITABLE FOUNDATION</t>
        </is>
      </c>
      <c r="C385" t="inlineStr">
        <is>
          <t>22-6824275</t>
        </is>
      </c>
      <c r="D385" t="inlineStr">
        <is>
          <t>California</t>
        </is>
      </c>
      <c r="E385" t="inlineStr">
        <is>
          <t>CA</t>
        </is>
      </c>
      <c r="F385" t="n">
        <v>2025</v>
      </c>
      <c r="G385" t="n">
        <v>2</v>
      </c>
      <c r="H385" s="13" t="n">
        <v>6996788</v>
      </c>
      <c r="I385" s="12" t="n">
        <v>76</v>
      </c>
      <c r="J385" s="13" t="n">
        <v>30000</v>
      </c>
      <c r="K385" s="13">
        <f>IFERROR($H385/$I385,"")</f>
        <v/>
      </c>
      <c r="L385" s="13" t="n">
        <v>407000</v>
      </c>
      <c r="M385" t="inlineStr">
        <is>
          <t>FL, WA, NV</t>
        </is>
      </c>
      <c r="N385" t="inlineStr">
        <is>
          <t>Yes</t>
        </is>
      </c>
      <c r="O385" t="inlineStr">
        <is>
          <t>Yes</t>
        </is>
      </c>
      <c r="Q385" s="9" t="inlineStr">
        <is>
          <t>https://grantcue.com/foundations/jatain-charitable-foundation-226824275</t>
        </is>
      </c>
    </row>
    <row r="386">
      <c r="A386">
        <f>IF($E386=$E385,$A385+1,1)</f>
        <v/>
      </c>
      <c r="B386" t="inlineStr">
        <is>
          <t>The Josephine S Gumbiner Foundation</t>
        </is>
      </c>
      <c r="C386" t="inlineStr">
        <is>
          <t>33-0345249</t>
        </is>
      </c>
      <c r="D386" t="inlineStr">
        <is>
          <t>California</t>
        </is>
      </c>
      <c r="E386" t="inlineStr">
        <is>
          <t>CA</t>
        </is>
      </c>
      <c r="F386" t="n">
        <v>2025</v>
      </c>
      <c r="G386" t="n">
        <v>2</v>
      </c>
      <c r="H386" s="13" t="n">
        <v>6979150</v>
      </c>
      <c r="I386" s="12" t="n">
        <v>145</v>
      </c>
      <c r="J386" s="13" t="n">
        <v>40000</v>
      </c>
      <c r="K386" s="13">
        <f>IFERROR($H386/$I386,"")</f>
        <v/>
      </c>
      <c r="L386" s="13" t="n">
        <v>350000</v>
      </c>
      <c r="N386" t="inlineStr">
        <is>
          <t>Yes</t>
        </is>
      </c>
      <c r="O386" t="inlineStr">
        <is>
          <t>Yes</t>
        </is>
      </c>
      <c r="P386" s="9" t="inlineStr">
        <is>
          <t>https://jsgf.org/</t>
        </is>
      </c>
      <c r="Q386" s="9" t="inlineStr">
        <is>
          <t>https://grantcue.com/foundations/the-josephine-s-gumbiner-foundation-330345249</t>
        </is>
      </c>
    </row>
    <row r="387">
      <c r="A387">
        <f>IF($E387=$E386,$A386+1,1)</f>
        <v/>
      </c>
      <c r="B387" t="inlineStr">
        <is>
          <t>ANN JACKSON FAMILY FOUNDATION</t>
        </is>
      </c>
      <c r="C387" t="inlineStr">
        <is>
          <t>95-3367511</t>
        </is>
      </c>
      <c r="D387" t="inlineStr">
        <is>
          <t>California</t>
        </is>
      </c>
      <c r="E387" t="inlineStr">
        <is>
          <t>CA</t>
        </is>
      </c>
      <c r="F387" t="n">
        <v>2024</v>
      </c>
      <c r="G387" t="n">
        <v>2</v>
      </c>
      <c r="H387" s="13" t="n">
        <v>6944434</v>
      </c>
      <c r="I387" s="12" t="n">
        <v>442</v>
      </c>
      <c r="J387" s="13" t="n">
        <v>10000</v>
      </c>
      <c r="K387" s="13">
        <f>IFERROR($H387/$I387,"")</f>
        <v/>
      </c>
      <c r="L387" s="13" t="n">
        <v>211000</v>
      </c>
      <c r="M387" t="inlineStr">
        <is>
          <t>WA, CT, PA</t>
        </is>
      </c>
      <c r="N387" t="inlineStr">
        <is>
          <t>Yes</t>
        </is>
      </c>
      <c r="O387" t="inlineStr">
        <is>
          <t>Not stated</t>
        </is>
      </c>
      <c r="P387" s="9" t="inlineStr">
        <is>
          <t>https://www.annjacksonfamilyfoundation.org/</t>
        </is>
      </c>
      <c r="Q387" s="9" t="inlineStr">
        <is>
          <t>https://grantcue.com/foundations/ann-jackson-family-foundation-953367511</t>
        </is>
      </c>
    </row>
    <row r="388">
      <c r="A388">
        <f>IF($E388=$E387,$A387+1,1)</f>
        <v/>
      </c>
      <c r="B388" t="inlineStr">
        <is>
          <t>JT TAI &amp; CO FOUNDATION INC</t>
        </is>
      </c>
      <c r="C388" t="inlineStr">
        <is>
          <t>13-3157279</t>
        </is>
      </c>
      <c r="D388" t="inlineStr">
        <is>
          <t>California</t>
        </is>
      </c>
      <c r="E388" t="inlineStr">
        <is>
          <t>CA</t>
        </is>
      </c>
      <c r="F388" t="n">
        <v>2024</v>
      </c>
      <c r="G388" t="n">
        <v>1</v>
      </c>
      <c r="H388" s="13" t="n">
        <v>6911700</v>
      </c>
      <c r="I388" s="12" t="n">
        <v>53</v>
      </c>
      <c r="J388" s="13" t="n">
        <v>100000</v>
      </c>
      <c r="K388" s="13">
        <f>IFERROR($H388/$I388,"")</f>
        <v/>
      </c>
      <c r="L388" s="13" t="n">
        <v>716700</v>
      </c>
      <c r="M388" t="inlineStr">
        <is>
          <t>NY, AZ, CO</t>
        </is>
      </c>
      <c r="N388" t="inlineStr">
        <is>
          <t>No</t>
        </is>
      </c>
      <c r="O388" t="inlineStr">
        <is>
          <t>Not stated</t>
        </is>
      </c>
      <c r="Q388" s="9" t="inlineStr">
        <is>
          <t>https://grantcue.com/foundations/jt-tai-and-co-foundation-inc-133157279</t>
        </is>
      </c>
    </row>
    <row r="389">
      <c r="A389">
        <f>IF($E389=$E388,$A388+1,1)</f>
        <v/>
      </c>
      <c r="B389" t="inlineStr">
        <is>
          <t>TROESH FAMILY FOUNDATION</t>
        </is>
      </c>
      <c r="C389" t="inlineStr">
        <is>
          <t>33-0885955</t>
        </is>
      </c>
      <c r="D389" t="inlineStr">
        <is>
          <t>California</t>
        </is>
      </c>
      <c r="E389" t="inlineStr">
        <is>
          <t>CA</t>
        </is>
      </c>
      <c r="F389" t="n">
        <v>2024</v>
      </c>
      <c r="G389" t="n">
        <v>1</v>
      </c>
      <c r="H389" s="13" t="n">
        <v>6877833</v>
      </c>
      <c r="I389" s="12" t="n">
        <v>33</v>
      </c>
      <c r="J389" s="13" t="n">
        <v>30000</v>
      </c>
      <c r="K389" s="13">
        <f>IFERROR($H389/$I389,"")</f>
        <v/>
      </c>
      <c r="L389" s="13" t="n">
        <v>2000000</v>
      </c>
      <c r="M389" t="inlineStr">
        <is>
          <t>MD, AZ, NV</t>
        </is>
      </c>
      <c r="N389" t="inlineStr">
        <is>
          <t>No</t>
        </is>
      </c>
      <c r="O389" t="inlineStr">
        <is>
          <t>Not stated</t>
        </is>
      </c>
      <c r="Q389" s="9" t="inlineStr">
        <is>
          <t>https://grantcue.com/foundations/troesh-family-foundation-330885955</t>
        </is>
      </c>
    </row>
    <row r="390">
      <c r="A390">
        <f>IF($E390=$E389,$A389+1,1)</f>
        <v/>
      </c>
      <c r="B390" t="inlineStr">
        <is>
          <t>THE LARRY L HILLBLOM FOUNDATION INC</t>
        </is>
      </c>
      <c r="C390" t="inlineStr">
        <is>
          <t>94-3241600</t>
        </is>
      </c>
      <c r="D390" t="inlineStr">
        <is>
          <t>California</t>
        </is>
      </c>
      <c r="E390" t="inlineStr">
        <is>
          <t>CA</t>
        </is>
      </c>
      <c r="F390" t="n">
        <v>2024</v>
      </c>
      <c r="G390" t="n">
        <v>1</v>
      </c>
      <c r="H390" s="13" t="n">
        <v>6852302</v>
      </c>
      <c r="I390" s="12" t="n">
        <v>47</v>
      </c>
      <c r="J390" s="13" t="n">
        <v>24000</v>
      </c>
      <c r="K390" s="13">
        <f>IFERROR($H390/$I390,"")</f>
        <v/>
      </c>
      <c r="L390" s="13" t="n">
        <v>1860000</v>
      </c>
      <c r="M390" t="inlineStr">
        <is>
          <t>WA</t>
        </is>
      </c>
      <c r="N390" t="inlineStr">
        <is>
          <t>No</t>
        </is>
      </c>
      <c r="O390" t="inlineStr">
        <is>
          <t>Not stated</t>
        </is>
      </c>
      <c r="Q390" s="9" t="inlineStr">
        <is>
          <t>https://grantcue.com/foundations/the-larry-l-hillblom-foundation-inc-943241600</t>
        </is>
      </c>
    </row>
    <row r="391">
      <c r="A391">
        <f>IF($E391=$E390,$A390+1,1)</f>
        <v/>
      </c>
      <c r="B391" t="inlineStr">
        <is>
          <t>MAE PHILANTHROPIES</t>
        </is>
      </c>
      <c r="C391" t="inlineStr">
        <is>
          <t>81-0868725</t>
        </is>
      </c>
      <c r="D391" t="inlineStr">
        <is>
          <t>California</t>
        </is>
      </c>
      <c r="E391" t="inlineStr">
        <is>
          <t>CA</t>
        </is>
      </c>
      <c r="F391" t="n">
        <v>2024</v>
      </c>
      <c r="G391" t="n">
        <v>1</v>
      </c>
      <c r="H391" s="13" t="n">
        <v>6838000</v>
      </c>
      <c r="I391" s="12" t="n">
        <v>17</v>
      </c>
      <c r="J391" s="13" t="n">
        <v>250000</v>
      </c>
      <c r="K391" s="13">
        <f>IFERROR($H391/$I391,"")</f>
        <v/>
      </c>
      <c r="L391" s="13" t="n">
        <v>2000000</v>
      </c>
      <c r="M391" t="inlineStr">
        <is>
          <t>DC, WI, MD</t>
        </is>
      </c>
      <c r="N391" t="inlineStr">
        <is>
          <t>No</t>
        </is>
      </c>
      <c r="O391" t="inlineStr">
        <is>
          <t>Not stated</t>
        </is>
      </c>
      <c r="Q391" s="9" t="inlineStr">
        <is>
          <t>https://grantcue.com/foundations/mae-philanthropies-810868725</t>
        </is>
      </c>
    </row>
    <row r="392">
      <c r="A392">
        <f>IF($E392=$E391,$A391+1,1)</f>
        <v/>
      </c>
      <c r="B392" t="inlineStr">
        <is>
          <t>Illumina Corporate Foundation</t>
        </is>
      </c>
      <c r="C392" t="inlineStr">
        <is>
          <t>47-5649615</t>
        </is>
      </c>
      <c r="D392" t="inlineStr">
        <is>
          <t>California</t>
        </is>
      </c>
      <c r="E392" t="inlineStr">
        <is>
          <t>CA</t>
        </is>
      </c>
      <c r="F392" t="n">
        <v>2025</v>
      </c>
      <c r="G392" t="n">
        <v>2</v>
      </c>
      <c r="H392" s="13" t="n">
        <v>6833378</v>
      </c>
      <c r="I392" s="12" t="n">
        <v>79</v>
      </c>
      <c r="J392" s="13" t="n">
        <v>15000</v>
      </c>
      <c r="K392" s="13">
        <f>IFERROR($H392/$I392,"")</f>
        <v/>
      </c>
      <c r="L392" s="13" t="n">
        <v>881989</v>
      </c>
      <c r="M392" t="inlineStr">
        <is>
          <t>MD, DE, WI</t>
        </is>
      </c>
      <c r="N392" t="inlineStr">
        <is>
          <t>Yes</t>
        </is>
      </c>
      <c r="O392" t="inlineStr">
        <is>
          <t>Yes</t>
        </is>
      </c>
      <c r="P392" s="9" t="inlineStr">
        <is>
          <t>https://www.illumina.com/clinical/medical-information-resources/grants-sponsorships/impact-grant-application.html</t>
        </is>
      </c>
      <c r="Q392" s="9" t="inlineStr">
        <is>
          <t>https://grantcue.com/foundations/illumina-corporate-foundation-475649615</t>
        </is>
      </c>
    </row>
    <row r="393">
      <c r="A393">
        <f>IF($E393=$E392,$A392+1,1)</f>
        <v/>
      </c>
      <c r="B393" t="inlineStr">
        <is>
          <t>HOPPER-DEAN FOUNDATION</t>
        </is>
      </c>
      <c r="C393" t="inlineStr">
        <is>
          <t>27-3116560</t>
        </is>
      </c>
      <c r="D393" t="inlineStr">
        <is>
          <t>California</t>
        </is>
      </c>
      <c r="E393" t="inlineStr">
        <is>
          <t>CA</t>
        </is>
      </c>
      <c r="F393" t="n">
        <v>2024</v>
      </c>
      <c r="G393" t="n">
        <v>1</v>
      </c>
      <c r="H393" s="13" t="n">
        <v>6815932</v>
      </c>
      <c r="I393" s="12" t="n">
        <v>67</v>
      </c>
      <c r="J393" s="13" t="n">
        <v>15000</v>
      </c>
      <c r="K393" s="13">
        <f>IFERROR($H393/$I393,"")</f>
        <v/>
      </c>
      <c r="L393" s="13" t="n">
        <v>501600</v>
      </c>
      <c r="M393" t="inlineStr">
        <is>
          <t>NY, MA, GA</t>
        </is>
      </c>
      <c r="N393" t="inlineStr">
        <is>
          <t>No</t>
        </is>
      </c>
      <c r="O393" t="inlineStr">
        <is>
          <t>Not stated</t>
        </is>
      </c>
      <c r="Q393" s="9" t="inlineStr">
        <is>
          <t>https://grantcue.com/foundations/hopper-dean-foundation-c-o-catalyst-family-office-llc-273116560</t>
        </is>
      </c>
    </row>
    <row r="394">
      <c r="A394">
        <f>IF($E394=$E393,$A393+1,1)</f>
        <v/>
      </c>
      <c r="B394" t="inlineStr">
        <is>
          <t>THE BAKER STREET FOUNDATION</t>
        </is>
      </c>
      <c r="C394" t="inlineStr">
        <is>
          <t>94-3192365</t>
        </is>
      </c>
      <c r="D394" t="inlineStr">
        <is>
          <t>California</t>
        </is>
      </c>
      <c r="E394" t="inlineStr">
        <is>
          <t>CA</t>
        </is>
      </c>
      <c r="F394" t="n">
        <v>2024</v>
      </c>
      <c r="G394" t="n">
        <v>1</v>
      </c>
      <c r="H394" s="13" t="n">
        <v>6815835</v>
      </c>
      <c r="I394" s="12" t="n">
        <v>60</v>
      </c>
      <c r="J394" s="13" t="n">
        <v>67500</v>
      </c>
      <c r="K394" s="13">
        <f>IFERROR($H394/$I394,"")</f>
        <v/>
      </c>
      <c r="L394" s="13" t="n">
        <v>1000000</v>
      </c>
      <c r="M394" t="inlineStr">
        <is>
          <t>RI, CO, NY</t>
        </is>
      </c>
      <c r="N394" t="inlineStr">
        <is>
          <t>No</t>
        </is>
      </c>
      <c r="O394" t="inlineStr">
        <is>
          <t>Not stated</t>
        </is>
      </c>
      <c r="Q394" s="9" t="inlineStr">
        <is>
          <t>https://grantcue.com/foundations/the-baker-street-foundation-943192365</t>
        </is>
      </c>
    </row>
    <row r="395">
      <c r="A395">
        <f>IF($E395=$E394,$A394+1,1)</f>
        <v/>
      </c>
      <c r="B395" t="inlineStr">
        <is>
          <t>THE PATRICK AND CATHERINE WELDON DONAGHUE MEDICAL RESEARCH FOUNDATION</t>
        </is>
      </c>
      <c r="C395" t="inlineStr">
        <is>
          <t>06-6348275</t>
        </is>
      </c>
      <c r="D395" t="inlineStr">
        <is>
          <t>California</t>
        </is>
      </c>
      <c r="E395" t="inlineStr">
        <is>
          <t>CA</t>
        </is>
      </c>
      <c r="F395" t="n">
        <v>2025</v>
      </c>
      <c r="G395" t="n">
        <v>2</v>
      </c>
      <c r="H395" s="13" t="n">
        <v>6811775</v>
      </c>
      <c r="I395" s="12" t="n">
        <v>45</v>
      </c>
      <c r="J395" s="13" t="n">
        <v>151000</v>
      </c>
      <c r="K395" s="13">
        <f>IFERROR($H395/$I395,"")</f>
        <v/>
      </c>
      <c r="L395" s="13" t="n">
        <v>320000</v>
      </c>
      <c r="M395" t="inlineStr">
        <is>
          <t>MA, NY, MD</t>
        </is>
      </c>
      <c r="N395" t="inlineStr">
        <is>
          <t>Yes</t>
        </is>
      </c>
      <c r="O395" t="inlineStr">
        <is>
          <t>Yes</t>
        </is>
      </c>
      <c r="P395" s="9" t="inlineStr">
        <is>
          <t>https://www.donaghue.org/</t>
        </is>
      </c>
      <c r="Q395" s="9" t="inlineStr">
        <is>
          <t>https://grantcue.com/foundations/the-patrick-and-catherine-weldon-donaghue-medical-research-foundation-066348275</t>
        </is>
      </c>
    </row>
    <row r="396">
      <c r="A396">
        <f>IF($E396=$E395,$A395+1,1)</f>
        <v/>
      </c>
      <c r="B396" t="inlineStr">
        <is>
          <t>THE DRAPER FOUNDATION</t>
        </is>
      </c>
      <c r="C396" t="inlineStr">
        <is>
          <t>94-3256415</t>
        </is>
      </c>
      <c r="D396" t="inlineStr">
        <is>
          <t>California</t>
        </is>
      </c>
      <c r="E396" t="inlineStr">
        <is>
          <t>CA</t>
        </is>
      </c>
      <c r="F396" t="n">
        <v>2024</v>
      </c>
      <c r="G396" t="n">
        <v>1</v>
      </c>
      <c r="H396" s="13" t="n">
        <v>6789726</v>
      </c>
      <c r="I396" s="12" t="n">
        <v>114</v>
      </c>
      <c r="J396" s="13" t="n">
        <v>10000</v>
      </c>
      <c r="K396" s="13">
        <f>IFERROR($H396/$I396,"")</f>
        <v/>
      </c>
      <c r="L396" s="13" t="n">
        <v>1000000</v>
      </c>
      <c r="M396" t="inlineStr">
        <is>
          <t>TX, UT, NY</t>
        </is>
      </c>
      <c r="N396" t="inlineStr">
        <is>
          <t>Yes</t>
        </is>
      </c>
      <c r="O396" t="inlineStr">
        <is>
          <t>Not stated</t>
        </is>
      </c>
      <c r="Q396" s="9" t="inlineStr">
        <is>
          <t>https://grantcue.com/foundations/the-draper-foundation-943256415</t>
        </is>
      </c>
    </row>
    <row r="397">
      <c r="A397">
        <f>IF($E397=$E396,$A396+1,1)</f>
        <v/>
      </c>
      <c r="B397" t="inlineStr">
        <is>
          <t>THE DAVID WILLIAM UPHAM FOUNDATION</t>
        </is>
      </c>
      <c r="C397" t="inlineStr">
        <is>
          <t>95-4652179</t>
        </is>
      </c>
      <c r="D397" t="inlineStr">
        <is>
          <t>California</t>
        </is>
      </c>
      <c r="E397" t="inlineStr">
        <is>
          <t>CA</t>
        </is>
      </c>
      <c r="F397" t="n">
        <v>2025</v>
      </c>
      <c r="G397" t="n">
        <v>2</v>
      </c>
      <c r="H397" s="13" t="n">
        <v>6768705</v>
      </c>
      <c r="I397" s="12" t="n">
        <v>141</v>
      </c>
      <c r="J397" s="13" t="n">
        <v>25000</v>
      </c>
      <c r="K397" s="13">
        <f>IFERROR($H397/$I397,"")</f>
        <v/>
      </c>
      <c r="L397" s="13" t="n">
        <v>475000</v>
      </c>
      <c r="M397" t="inlineStr">
        <is>
          <t>TN, MD, GA</t>
        </is>
      </c>
      <c r="N397" t="inlineStr">
        <is>
          <t>No</t>
        </is>
      </c>
      <c r="O397" t="inlineStr">
        <is>
          <t>Not stated</t>
        </is>
      </c>
      <c r="Q397" s="9" t="inlineStr">
        <is>
          <t>https://grantcue.com/foundations/the-david-william-upham-foundation-954652179</t>
        </is>
      </c>
    </row>
    <row r="398">
      <c r="A398">
        <f>IF($E398=$E397,$A397+1,1)</f>
        <v/>
      </c>
      <c r="B398" t="inlineStr">
        <is>
          <t>METTA FUND</t>
        </is>
      </c>
      <c r="C398" t="inlineStr">
        <is>
          <t>94-2992640</t>
        </is>
      </c>
      <c r="D398" t="inlineStr">
        <is>
          <t>California</t>
        </is>
      </c>
      <c r="E398" t="inlineStr">
        <is>
          <t>CA</t>
        </is>
      </c>
      <c r="F398" t="n">
        <v>2025</v>
      </c>
      <c r="G398" t="n">
        <v>2</v>
      </c>
      <c r="H398" s="13" t="n">
        <v>6762100</v>
      </c>
      <c r="I398" s="12" t="n">
        <v>103</v>
      </c>
      <c r="J398" s="13" t="n">
        <v>75000</v>
      </c>
      <c r="K398" s="13">
        <f>IFERROR($H398/$I398,"")</f>
        <v/>
      </c>
      <c r="L398" s="13" t="n">
        <v>225000</v>
      </c>
      <c r="M398" t="inlineStr">
        <is>
          <t>NY, DC, LA</t>
        </is>
      </c>
      <c r="N398" t="inlineStr">
        <is>
          <t>No</t>
        </is>
      </c>
      <c r="O398" t="inlineStr">
        <is>
          <t>Not stated</t>
        </is>
      </c>
      <c r="Q398" s="9" t="inlineStr">
        <is>
          <t>https://grantcue.com/foundations/metta-fund-942992640</t>
        </is>
      </c>
    </row>
    <row r="399">
      <c r="A399">
        <f>IF($E399=$E398,$A398+1,1)</f>
        <v/>
      </c>
      <c r="B399" t="inlineStr">
        <is>
          <t>THE SHARON D LUND FOUNDATION</t>
        </is>
      </c>
      <c r="C399" t="inlineStr">
        <is>
          <t>23-7306460</t>
        </is>
      </c>
      <c r="D399" t="inlineStr">
        <is>
          <t>California</t>
        </is>
      </c>
      <c r="E399" t="inlineStr">
        <is>
          <t>CA</t>
        </is>
      </c>
      <c r="F399" t="n">
        <v>2024</v>
      </c>
      <c r="G399" t="n">
        <v>1</v>
      </c>
      <c r="H399" s="13" t="n">
        <v>6750000</v>
      </c>
      <c r="I399" s="12" t="n">
        <v>55</v>
      </c>
      <c r="J399" s="13" t="n">
        <v>60000</v>
      </c>
      <c r="K399" s="13">
        <f>IFERROR($H399/$I399,"")</f>
        <v/>
      </c>
      <c r="L399" s="13" t="n">
        <v>625000</v>
      </c>
      <c r="M399" t="inlineStr">
        <is>
          <t>FL, AZ, MA</t>
        </is>
      </c>
      <c r="N399" t="inlineStr">
        <is>
          <t>No</t>
        </is>
      </c>
      <c r="O399" t="inlineStr">
        <is>
          <t>Not stated</t>
        </is>
      </c>
      <c r="Q399" s="9" t="inlineStr">
        <is>
          <t>https://grantcue.com/foundations/the-sharon-d-lund-foundation-237306460</t>
        </is>
      </c>
    </row>
    <row r="400">
      <c r="A400">
        <f>IF($E400=$E399,$A399+1,1)</f>
        <v/>
      </c>
      <c r="B400" t="inlineStr">
        <is>
          <t>The Elizabeth R &amp; William J Patterson Foundation</t>
        </is>
      </c>
      <c r="C400" t="inlineStr">
        <is>
          <t>38-3667071</t>
        </is>
      </c>
      <c r="D400" t="inlineStr">
        <is>
          <t>California</t>
        </is>
      </c>
      <c r="E400" t="inlineStr">
        <is>
          <t>CA</t>
        </is>
      </c>
      <c r="F400" t="n">
        <v>2024</v>
      </c>
      <c r="G400" t="n">
        <v>1</v>
      </c>
      <c r="H400" s="13" t="n">
        <v>6726988</v>
      </c>
      <c r="I400" s="12" t="n">
        <v>26</v>
      </c>
      <c r="J400" s="13" t="n">
        <v>200000</v>
      </c>
      <c r="K400" s="13">
        <f>IFERROR($H400/$I400,"")</f>
        <v/>
      </c>
      <c r="L400" s="13" t="n">
        <v>1000000</v>
      </c>
      <c r="M400" t="inlineStr">
        <is>
          <t>VA, CO, MT</t>
        </is>
      </c>
      <c r="N400" t="inlineStr">
        <is>
          <t>No</t>
        </is>
      </c>
      <c r="O400" t="inlineStr">
        <is>
          <t>Not stated</t>
        </is>
      </c>
      <c r="Q400" s="9" t="inlineStr">
        <is>
          <t>https://grantcue.com/foundations/the-elizabeth-r-and-william-j-patterson-foundation-383667071</t>
        </is>
      </c>
    </row>
    <row r="401">
      <c r="A401">
        <f>IF($E401=$E400,$A400+1,1)</f>
        <v/>
      </c>
      <c r="B401" t="inlineStr">
        <is>
          <t>THE HALICIOGLU FAMILY FOUNDATION</t>
        </is>
      </c>
      <c r="C401" t="inlineStr">
        <is>
          <t>82-3000104</t>
        </is>
      </c>
      <c r="D401" t="inlineStr">
        <is>
          <t>California</t>
        </is>
      </c>
      <c r="E401" t="inlineStr">
        <is>
          <t>CA</t>
        </is>
      </c>
      <c r="F401" t="n">
        <v>2025</v>
      </c>
      <c r="G401" t="n">
        <v>2</v>
      </c>
      <c r="H401" s="13" t="n">
        <v>6715600</v>
      </c>
      <c r="I401" s="12" t="n">
        <v>5</v>
      </c>
      <c r="J401" s="13" t="n">
        <v>1300000</v>
      </c>
      <c r="K401" s="13">
        <f>IFERROR($H401/$I401,"")</f>
        <v/>
      </c>
      <c r="L401" s="13" t="n">
        <v>2500000</v>
      </c>
      <c r="N401" t="inlineStr">
        <is>
          <t>No</t>
        </is>
      </c>
      <c r="O401" t="inlineStr">
        <is>
          <t>Not stated</t>
        </is>
      </c>
      <c r="Q401" s="9" t="inlineStr">
        <is>
          <t>https://grantcue.com/foundations/the-halicioglu-family-foundation-823000104</t>
        </is>
      </c>
    </row>
    <row r="402">
      <c r="A402">
        <f>IF($E402=$E401,$A401+1,1)</f>
        <v/>
      </c>
      <c r="B402" t="inlineStr">
        <is>
          <t>LL FOUNDATION FOR YOUTH</t>
        </is>
      </c>
      <c r="C402" t="inlineStr">
        <is>
          <t>82-5249343</t>
        </is>
      </c>
      <c r="D402" t="inlineStr">
        <is>
          <t>California</t>
        </is>
      </c>
      <c r="E402" t="inlineStr">
        <is>
          <t>CA</t>
        </is>
      </c>
      <c r="F402" t="n">
        <v>2025</v>
      </c>
      <c r="G402" t="n">
        <v>2</v>
      </c>
      <c r="H402" s="13" t="n">
        <v>6680000</v>
      </c>
      <c r="I402" s="12" t="n">
        <v>85</v>
      </c>
      <c r="J402" s="13" t="n">
        <v>50000</v>
      </c>
      <c r="K402" s="13">
        <f>IFERROR($H402/$I402,"")</f>
        <v/>
      </c>
      <c r="L402" s="13" t="n">
        <v>500000</v>
      </c>
      <c r="M402" t="inlineStr">
        <is>
          <t>NJ</t>
        </is>
      </c>
      <c r="N402" t="inlineStr">
        <is>
          <t>No</t>
        </is>
      </c>
      <c r="O402" t="inlineStr">
        <is>
          <t>Not stated</t>
        </is>
      </c>
      <c r="Q402" s="9" t="inlineStr">
        <is>
          <t>https://grantcue.com/foundations/ll-foundation-for-youth-825249343</t>
        </is>
      </c>
    </row>
    <row r="403">
      <c r="A403">
        <f>IF($E403=$E402,$A402+1,1)</f>
        <v/>
      </c>
      <c r="B403" t="inlineStr">
        <is>
          <t>Louis L Borick Foundation</t>
        </is>
      </c>
      <c r="C403" t="inlineStr">
        <is>
          <t>47-2387053</t>
        </is>
      </c>
      <c r="D403" t="inlineStr">
        <is>
          <t>California</t>
        </is>
      </c>
      <c r="E403" t="inlineStr">
        <is>
          <t>CA</t>
        </is>
      </c>
      <c r="F403" t="n">
        <v>2025</v>
      </c>
      <c r="G403" t="n">
        <v>2</v>
      </c>
      <c r="H403" s="13" t="n">
        <v>6678600</v>
      </c>
      <c r="I403" s="12" t="n">
        <v>152</v>
      </c>
      <c r="J403" s="13" t="n">
        <v>30000</v>
      </c>
      <c r="K403" s="13">
        <f>IFERROR($H403/$I403,"")</f>
        <v/>
      </c>
      <c r="L403" s="13" t="n">
        <v>260000</v>
      </c>
      <c r="M403" t="inlineStr">
        <is>
          <t>MT, TX, NY</t>
        </is>
      </c>
      <c r="N403" t="inlineStr">
        <is>
          <t>Yes</t>
        </is>
      </c>
      <c r="O403" t="inlineStr">
        <is>
          <t>Yes</t>
        </is>
      </c>
      <c r="P403" s="9" t="inlineStr">
        <is>
          <t>https://louislborickfoundation.org/</t>
        </is>
      </c>
      <c r="Q403" s="9" t="inlineStr">
        <is>
          <t>https://grantcue.com/foundations/louis-l-borick-foundation-472387053</t>
        </is>
      </c>
    </row>
    <row r="404">
      <c r="A404">
        <f>IF($E404=$E403,$A403+1,1)</f>
        <v/>
      </c>
      <c r="B404" t="inlineStr">
        <is>
          <t>KRISHNAN-SHAH FAMILY FOUNDATION INC</t>
        </is>
      </c>
      <c r="C404" t="inlineStr">
        <is>
          <t>94-3288599</t>
        </is>
      </c>
      <c r="D404" t="inlineStr">
        <is>
          <t>California</t>
        </is>
      </c>
      <c r="E404" t="inlineStr">
        <is>
          <t>CA</t>
        </is>
      </c>
      <c r="F404" t="n">
        <v>2024</v>
      </c>
      <c r="G404" t="n">
        <v>2</v>
      </c>
      <c r="H404" s="13" t="n">
        <v>6666500</v>
      </c>
      <c r="I404" s="12" t="n">
        <v>80</v>
      </c>
      <c r="J404" s="13" t="n">
        <v>25000</v>
      </c>
      <c r="K404" s="13">
        <f>IFERROR($H404/$I404,"")</f>
        <v/>
      </c>
      <c r="L404" s="13" t="n">
        <v>787500</v>
      </c>
      <c r="M404" t="inlineStr">
        <is>
          <t>GURGAON, DC, NY</t>
        </is>
      </c>
      <c r="N404" t="inlineStr">
        <is>
          <t>No</t>
        </is>
      </c>
      <c r="O404" t="inlineStr">
        <is>
          <t>Not stated</t>
        </is>
      </c>
      <c r="Q404" s="9" t="inlineStr">
        <is>
          <t>https://grantcue.com/foundations/krishnan-shah-family-foundation-inc-943288599</t>
        </is>
      </c>
    </row>
    <row r="405">
      <c r="A405">
        <f>IF($E405=$E404,$A404+1,1)</f>
        <v/>
      </c>
      <c r="B405" t="inlineStr">
        <is>
          <t>MACDONALD FAMILY FOUNDATION</t>
        </is>
      </c>
      <c r="C405" t="inlineStr">
        <is>
          <t>95-4396044</t>
        </is>
      </c>
      <c r="D405" t="inlineStr">
        <is>
          <t>California</t>
        </is>
      </c>
      <c r="E405" t="inlineStr">
        <is>
          <t>CA</t>
        </is>
      </c>
      <c r="F405" t="n">
        <v>2024</v>
      </c>
      <c r="G405" t="n">
        <v>2</v>
      </c>
      <c r="H405" s="13" t="n">
        <v>6656487</v>
      </c>
      <c r="I405" s="12" t="n">
        <v>52</v>
      </c>
      <c r="J405" s="13" t="n">
        <v>25000</v>
      </c>
      <c r="K405" s="13">
        <f>IFERROR($H405/$I405,"")</f>
        <v/>
      </c>
      <c r="L405" s="13" t="n">
        <v>4703434</v>
      </c>
      <c r="M405" t="inlineStr">
        <is>
          <t>GA, VA, FL</t>
        </is>
      </c>
      <c r="N405" t="inlineStr">
        <is>
          <t>No</t>
        </is>
      </c>
      <c r="O405" t="inlineStr">
        <is>
          <t>Not stated</t>
        </is>
      </c>
      <c r="Q405" s="9" t="inlineStr">
        <is>
          <t>https://grantcue.com/foundations/macdonald-family-foundation-c-o-san-pasqual-fiduciary-trust-954396044</t>
        </is>
      </c>
    </row>
    <row r="406">
      <c r="A406">
        <f>IF($E406=$E405,$A405+1,1)</f>
        <v/>
      </c>
      <c r="B406" t="inlineStr">
        <is>
          <t>RILEY &amp; SUSAN BECHTEL FOUNDATION</t>
        </is>
      </c>
      <c r="C406" t="inlineStr">
        <is>
          <t>94-2416417</t>
        </is>
      </c>
      <c r="D406" t="inlineStr">
        <is>
          <t>California</t>
        </is>
      </c>
      <c r="E406" t="inlineStr">
        <is>
          <t>CA</t>
        </is>
      </c>
      <c r="F406" t="n">
        <v>2024</v>
      </c>
      <c r="G406" t="n">
        <v>1</v>
      </c>
      <c r="H406" s="13" t="n">
        <v>6650000</v>
      </c>
      <c r="I406" s="12" t="n">
        <v>7</v>
      </c>
      <c r="J406" s="13" t="n">
        <v>600000</v>
      </c>
      <c r="K406" s="13">
        <f>IFERROR($H406/$I406,"")</f>
        <v/>
      </c>
      <c r="L406" s="13" t="n">
        <v>2000000</v>
      </c>
      <c r="M406" t="inlineStr">
        <is>
          <t>OH, NY, FL</t>
        </is>
      </c>
      <c r="N406" t="inlineStr">
        <is>
          <t>No</t>
        </is>
      </c>
      <c r="O406" t="inlineStr">
        <is>
          <t>Not stated</t>
        </is>
      </c>
      <c r="Q406" s="9" t="inlineStr">
        <is>
          <t>https://grantcue.com/foundations/riley-and-susan-bechtel-foundation-942416417</t>
        </is>
      </c>
    </row>
    <row r="407">
      <c r="A407">
        <f>IF($E407=$E406,$A406+1,1)</f>
        <v/>
      </c>
      <c r="B407" t="inlineStr">
        <is>
          <t>THE WENNER-GREN FOUNDATION FOR ANTHROPOLOGICAL RESEARCH INC</t>
        </is>
      </c>
      <c r="C407" t="inlineStr">
        <is>
          <t>13-1813827</t>
        </is>
      </c>
      <c r="D407" t="inlineStr">
        <is>
          <t>California</t>
        </is>
      </c>
      <c r="E407" t="inlineStr">
        <is>
          <t>CA</t>
        </is>
      </c>
      <c r="F407" t="n">
        <v>2024</v>
      </c>
      <c r="G407" t="n">
        <v>1</v>
      </c>
      <c r="H407" s="13" t="n">
        <v>6645080</v>
      </c>
      <c r="I407" s="12" t="n">
        <v>318</v>
      </c>
      <c r="J407" s="13" t="n">
        <v>20000</v>
      </c>
      <c r="K407" s="13">
        <f>IFERROR($H407/$I407,"")</f>
        <v/>
      </c>
      <c r="L407" s="13" t="n">
        <v>71000</v>
      </c>
      <c r="M407" t="inlineStr">
        <is>
          <t>NY, IL, MA</t>
        </is>
      </c>
      <c r="N407" t="inlineStr">
        <is>
          <t>Yes</t>
        </is>
      </c>
      <c r="O407" t="inlineStr">
        <is>
          <t>Yes</t>
        </is>
      </c>
      <c r="P407" s="9" t="inlineStr">
        <is>
          <t>https://www.wennergren.org/</t>
        </is>
      </c>
      <c r="Q407" s="9" t="inlineStr">
        <is>
          <t>https://grantcue.com/foundations/the-wenner-gren-foundation-for-anthropological-research-inc-131813827</t>
        </is>
      </c>
    </row>
    <row r="408">
      <c r="A408">
        <f>IF($E408=$E407,$A407+1,1)</f>
        <v/>
      </c>
      <c r="B408" t="inlineStr">
        <is>
          <t>THE CAYTON-GOLDRICH FAMILY FOUNDATION</t>
        </is>
      </c>
      <c r="C408" t="inlineStr">
        <is>
          <t>83-0801999</t>
        </is>
      </c>
      <c r="D408" t="inlineStr">
        <is>
          <t>California</t>
        </is>
      </c>
      <c r="E408" t="inlineStr">
        <is>
          <t>CA</t>
        </is>
      </c>
      <c r="F408" t="n">
        <v>2024</v>
      </c>
      <c r="G408" t="n">
        <v>1</v>
      </c>
      <c r="H408" s="13" t="n">
        <v>6637757</v>
      </c>
      <c r="I408" s="12" t="n">
        <v>38</v>
      </c>
      <c r="J408" s="13" t="n">
        <v>14000</v>
      </c>
      <c r="K408" s="13">
        <f>IFERROR($H408/$I408,"")</f>
        <v/>
      </c>
      <c r="L408" s="13" t="n">
        <v>2300000</v>
      </c>
      <c r="M408" t="inlineStr">
        <is>
          <t>OH, NY, UT</t>
        </is>
      </c>
      <c r="N408" t="inlineStr">
        <is>
          <t>No</t>
        </is>
      </c>
      <c r="O408" t="inlineStr">
        <is>
          <t>Not stated</t>
        </is>
      </c>
      <c r="Q408" s="9" t="inlineStr">
        <is>
          <t>https://grantcue.com/foundations/the-cayton-goldrich-family-foundation-830801999</t>
        </is>
      </c>
    </row>
    <row r="409">
      <c r="A409">
        <f>IF($E409=$E408,$A408+1,1)</f>
        <v/>
      </c>
      <c r="B409" t="inlineStr">
        <is>
          <t>S MARK TAPER FOUNDATION</t>
        </is>
      </c>
      <c r="C409" t="inlineStr">
        <is>
          <t>32-0516588</t>
        </is>
      </c>
      <c r="D409" t="inlineStr">
        <is>
          <t>California</t>
        </is>
      </c>
      <c r="E409" t="inlineStr">
        <is>
          <t>CA</t>
        </is>
      </c>
      <c r="F409" t="n">
        <v>2024</v>
      </c>
      <c r="G409" t="n">
        <v>1</v>
      </c>
      <c r="H409" s="13" t="n">
        <v>6632800</v>
      </c>
      <c r="I409" s="12" t="n">
        <v>71</v>
      </c>
      <c r="J409" s="13" t="n">
        <v>75000</v>
      </c>
      <c r="K409" s="13">
        <f>IFERROR($H409/$I409,"")</f>
        <v/>
      </c>
      <c r="L409" s="13" t="n">
        <v>500000</v>
      </c>
      <c r="M409" t="inlineStr">
        <is>
          <t>NY, DC</t>
        </is>
      </c>
      <c r="N409" t="inlineStr">
        <is>
          <t>Yes</t>
        </is>
      </c>
      <c r="O409" t="inlineStr">
        <is>
          <t>Yes</t>
        </is>
      </c>
      <c r="P409" s="9" t="inlineStr">
        <is>
          <t>https://www.smtfoundation.org/</t>
        </is>
      </c>
      <c r="Q409" s="9" t="inlineStr">
        <is>
          <t>https://grantcue.com/foundations/s-mark-taper-foundation-320516588</t>
        </is>
      </c>
    </row>
    <row r="410">
      <c r="A410">
        <f>IF($E410=$E409,$A409+1,1)</f>
        <v/>
      </c>
      <c r="B410" t="inlineStr">
        <is>
          <t>GOLDBERG FAMILY FOUNDATION</t>
        </is>
      </c>
      <c r="C410" t="inlineStr">
        <is>
          <t>81-3237357</t>
        </is>
      </c>
      <c r="D410" t="inlineStr">
        <is>
          <t>California</t>
        </is>
      </c>
      <c r="E410" t="inlineStr">
        <is>
          <t>CA</t>
        </is>
      </c>
      <c r="F410" t="n">
        <v>2024</v>
      </c>
      <c r="G410" t="n">
        <v>2</v>
      </c>
      <c r="H410" s="13" t="n">
        <v>6563421</v>
      </c>
      <c r="I410" s="12" t="n">
        <v>28</v>
      </c>
      <c r="J410" s="13" t="n">
        <v>125000</v>
      </c>
      <c r="K410" s="13">
        <f>IFERROR($H410/$I410,"")</f>
        <v/>
      </c>
      <c r="L410" s="13" t="n">
        <v>1017220</v>
      </c>
      <c r="M410" t="inlineStr">
        <is>
          <t>NC, VA, MO</t>
        </is>
      </c>
      <c r="N410" t="inlineStr">
        <is>
          <t>No</t>
        </is>
      </c>
      <c r="O410" t="inlineStr">
        <is>
          <t>Not stated</t>
        </is>
      </c>
      <c r="Q410" s="9" t="inlineStr">
        <is>
          <t>https://grantcue.com/foundations/goldberg-family-foundation-813237357</t>
        </is>
      </c>
    </row>
    <row r="411">
      <c r="A411">
        <f>IF($E411=$E410,$A410+1,1)</f>
        <v/>
      </c>
      <c r="B411" t="inlineStr">
        <is>
          <t>CRESCENT PORTER HALE FOUNDATION</t>
        </is>
      </c>
      <c r="C411" t="inlineStr">
        <is>
          <t>94-6093385</t>
        </is>
      </c>
      <c r="D411" t="inlineStr">
        <is>
          <t>California</t>
        </is>
      </c>
      <c r="E411" t="inlineStr">
        <is>
          <t>CA</t>
        </is>
      </c>
      <c r="F411" t="n">
        <v>2024</v>
      </c>
      <c r="G411" t="n">
        <v>1</v>
      </c>
      <c r="H411" s="13" t="n">
        <v>6560000</v>
      </c>
      <c r="I411" s="12" t="n">
        <v>89</v>
      </c>
      <c r="J411" s="13" t="n">
        <v>50000</v>
      </c>
      <c r="K411" s="13">
        <f>IFERROR($H411/$I411,"")</f>
        <v/>
      </c>
      <c r="L411" s="13" t="n">
        <v>1080000</v>
      </c>
      <c r="M411" t="inlineStr">
        <is>
          <t>DC, NY, MA</t>
        </is>
      </c>
      <c r="N411" t="inlineStr">
        <is>
          <t>Yes</t>
        </is>
      </c>
      <c r="O411" t="inlineStr">
        <is>
          <t>Yes</t>
        </is>
      </c>
      <c r="P411" s="9" t="inlineStr">
        <is>
          <t>http://www.crescentporterhale.org/</t>
        </is>
      </c>
      <c r="Q411" s="9" t="inlineStr">
        <is>
          <t>https://grantcue.com/foundations/crescent-porter-hale-foundation-946093385</t>
        </is>
      </c>
    </row>
    <row r="412">
      <c r="A412">
        <f>IF($E412=$E411,$A411+1,1)</f>
        <v/>
      </c>
      <c r="B412" t="inlineStr">
        <is>
          <t>IRVING &amp; ELEANOR JAFFE FOUNDATION INC</t>
        </is>
      </c>
      <c r="C412" t="inlineStr">
        <is>
          <t>59-2751352</t>
        </is>
      </c>
      <c r="D412" t="inlineStr">
        <is>
          <t>California</t>
        </is>
      </c>
      <c r="E412" t="inlineStr">
        <is>
          <t>CA</t>
        </is>
      </c>
      <c r="F412" t="n">
        <v>2024</v>
      </c>
      <c r="G412" t="n">
        <v>2</v>
      </c>
      <c r="H412" s="13" t="n">
        <v>6525784</v>
      </c>
      <c r="I412" s="12" t="n">
        <v>10</v>
      </c>
      <c r="J412" s="13" t="n">
        <v>50000</v>
      </c>
      <c r="K412" s="13">
        <f>IFERROR($H412/$I412,"")</f>
        <v/>
      </c>
      <c r="L412" s="13" t="n">
        <v>5165784</v>
      </c>
      <c r="M412" t="inlineStr">
        <is>
          <t>NY, UT, CO</t>
        </is>
      </c>
      <c r="N412" t="inlineStr">
        <is>
          <t>No</t>
        </is>
      </c>
      <c r="O412" t="inlineStr">
        <is>
          <t>Not stated</t>
        </is>
      </c>
      <c r="Q412" s="9" t="inlineStr">
        <is>
          <t>https://grantcue.com/foundations/irving-and-eleanor-jaffe-foundation-inc-592751352</t>
        </is>
      </c>
    </row>
    <row r="413">
      <c r="A413">
        <f>IF($E413=$E412,$A412+1,1)</f>
        <v/>
      </c>
      <c r="B413" t="inlineStr">
        <is>
          <t>EMMETT FOUNDATION</t>
        </is>
      </c>
      <c r="C413" t="inlineStr">
        <is>
          <t>20-0429029</t>
        </is>
      </c>
      <c r="D413" t="inlineStr">
        <is>
          <t>California</t>
        </is>
      </c>
      <c r="E413" t="inlineStr">
        <is>
          <t>CA</t>
        </is>
      </c>
      <c r="F413" t="n">
        <v>2024</v>
      </c>
      <c r="G413" t="n">
        <v>2</v>
      </c>
      <c r="H413" s="13" t="n">
        <v>6520069</v>
      </c>
      <c r="I413" s="12" t="n">
        <v>166</v>
      </c>
      <c r="J413" s="13" t="n">
        <v>2500</v>
      </c>
      <c r="K413" s="13">
        <f>IFERROR($H413/$I413,"")</f>
        <v/>
      </c>
      <c r="L413" s="13" t="n">
        <v>1581698</v>
      </c>
      <c r="M413" t="inlineStr">
        <is>
          <t>NY, DC, CT</t>
        </is>
      </c>
      <c r="N413" t="inlineStr">
        <is>
          <t>No</t>
        </is>
      </c>
      <c r="O413" t="inlineStr">
        <is>
          <t>Not stated</t>
        </is>
      </c>
      <c r="Q413" s="9" t="inlineStr">
        <is>
          <t>https://grantcue.com/foundations/emmett-foundation-200429029</t>
        </is>
      </c>
    </row>
    <row r="414">
      <c r="A414">
        <f>IF($E414=$E413,$A413+1,1)</f>
        <v/>
      </c>
      <c r="B414" t="inlineStr">
        <is>
          <t>MCKINNON FAMILY FOUNDATION</t>
        </is>
      </c>
      <c r="C414" t="inlineStr">
        <is>
          <t>35-7079265</t>
        </is>
      </c>
      <c r="D414" t="inlineStr">
        <is>
          <t>California</t>
        </is>
      </c>
      <c r="E414" t="inlineStr">
        <is>
          <t>CA</t>
        </is>
      </c>
      <c r="F414" t="n">
        <v>2025</v>
      </c>
      <c r="G414" t="n">
        <v>2</v>
      </c>
      <c r="H414" s="13" t="n">
        <v>6505563</v>
      </c>
      <c r="I414" s="12" t="n">
        <v>94</v>
      </c>
      <c r="J414" s="13" t="n">
        <v>10000</v>
      </c>
      <c r="K414" s="13">
        <f>IFERROR($H414/$I414,"")</f>
        <v/>
      </c>
      <c r="L414" s="13" t="n">
        <v>1430000</v>
      </c>
      <c r="M414" t="inlineStr">
        <is>
          <t>NM, NY, RI</t>
        </is>
      </c>
      <c r="N414" t="inlineStr">
        <is>
          <t>Yes</t>
        </is>
      </c>
      <c r="O414" t="inlineStr">
        <is>
          <t>Yes</t>
        </is>
      </c>
      <c r="Q414" s="9" t="inlineStr">
        <is>
          <t>https://grantcue.com/foundations/mckinnon-family-foundation-357079265</t>
        </is>
      </c>
    </row>
    <row r="415">
      <c r="A415">
        <f>IF($E415=$E414,$A414+1,1)</f>
        <v/>
      </c>
      <c r="B415" t="inlineStr">
        <is>
          <t>MITCHELL KAPOR FOUNDATION</t>
        </is>
      </c>
      <c r="C415" t="inlineStr">
        <is>
          <t>94-3330604</t>
        </is>
      </c>
      <c r="D415" t="inlineStr">
        <is>
          <t>California</t>
        </is>
      </c>
      <c r="E415" t="inlineStr">
        <is>
          <t>CA</t>
        </is>
      </c>
      <c r="F415" t="n">
        <v>2024</v>
      </c>
      <c r="G415" t="n">
        <v>1</v>
      </c>
      <c r="H415" s="13" t="n">
        <v>6434849</v>
      </c>
      <c r="I415" s="12" t="n">
        <v>69</v>
      </c>
      <c r="J415" s="13" t="n">
        <v>25000</v>
      </c>
      <c r="K415" s="13">
        <f>IFERROR($H415/$I415,"")</f>
        <v/>
      </c>
      <c r="L415" s="13" t="n">
        <v>1050000</v>
      </c>
      <c r="M415" t="inlineStr">
        <is>
          <t>DC, NY, OR</t>
        </is>
      </c>
      <c r="N415" t="inlineStr">
        <is>
          <t>Yes</t>
        </is>
      </c>
      <c r="O415" t="inlineStr">
        <is>
          <t>Yes</t>
        </is>
      </c>
      <c r="P415" s="9" t="inlineStr">
        <is>
          <t>https://www.kaporcenter.org/</t>
        </is>
      </c>
      <c r="Q415" s="9" t="inlineStr">
        <is>
          <t>https://grantcue.com/foundations/mitchell-kapor-foundation-943330604</t>
        </is>
      </c>
    </row>
    <row r="416">
      <c r="A416">
        <f>IF($E416=$E415,$A415+1,1)</f>
        <v/>
      </c>
      <c r="B416" t="inlineStr">
        <is>
          <t>THE ROCK FOUNDATION</t>
        </is>
      </c>
      <c r="C416" t="inlineStr">
        <is>
          <t>94-1671318</t>
        </is>
      </c>
      <c r="D416" t="inlineStr">
        <is>
          <t>California</t>
        </is>
      </c>
      <c r="E416" t="inlineStr">
        <is>
          <t>CA</t>
        </is>
      </c>
      <c r="F416" t="n">
        <v>2025</v>
      </c>
      <c r="G416" t="n">
        <v>2</v>
      </c>
      <c r="H416" s="13" t="n">
        <v>6404000</v>
      </c>
      <c r="I416" s="12" t="n">
        <v>116</v>
      </c>
      <c r="J416" s="13" t="n">
        <v>10000</v>
      </c>
      <c r="K416" s="13">
        <f>IFERROR($H416/$I416,"")</f>
        <v/>
      </c>
      <c r="L416" s="13" t="n">
        <v>1009225</v>
      </c>
      <c r="M416" t="inlineStr">
        <is>
          <t>NY, DC, IL</t>
        </is>
      </c>
      <c r="N416" t="inlineStr">
        <is>
          <t>No</t>
        </is>
      </c>
      <c r="O416" t="inlineStr">
        <is>
          <t>Not stated</t>
        </is>
      </c>
      <c r="Q416" s="9" t="inlineStr">
        <is>
          <t>https://grantcue.com/foundations/the-rock-foundation-941671318</t>
        </is>
      </c>
    </row>
    <row r="417">
      <c r="A417">
        <f>IF($E417=$E416,$A416+1,1)</f>
        <v/>
      </c>
      <c r="B417" t="inlineStr">
        <is>
          <t>WADHWANI CHARITABLE FOUNDATION</t>
        </is>
      </c>
      <c r="C417" t="inlineStr">
        <is>
          <t>77-0450893</t>
        </is>
      </c>
      <c r="D417" t="inlineStr">
        <is>
          <t>California</t>
        </is>
      </c>
      <c r="E417" t="inlineStr">
        <is>
          <t>CA</t>
        </is>
      </c>
      <c r="F417" t="n">
        <v>2024</v>
      </c>
      <c r="G417" t="n">
        <v>1</v>
      </c>
      <c r="H417" s="13" t="n">
        <v>6307719</v>
      </c>
      <c r="I417" s="12" t="n">
        <v>13</v>
      </c>
      <c r="J417" s="13" t="n">
        <v>150001</v>
      </c>
      <c r="K417" s="13">
        <f>IFERROR($H417/$I417,"")</f>
        <v/>
      </c>
      <c r="L417" s="13" t="n">
        <v>3700000</v>
      </c>
      <c r="M417" t="inlineStr">
        <is>
          <t>DC, TX, KARNATAKA</t>
        </is>
      </c>
      <c r="N417" t="inlineStr">
        <is>
          <t>No</t>
        </is>
      </c>
      <c r="O417" t="inlineStr">
        <is>
          <t>Not stated</t>
        </is>
      </c>
      <c r="Q417" s="9" t="inlineStr">
        <is>
          <t>https://grantcue.com/foundations/wadhwani-charitable-foundation-770450893</t>
        </is>
      </c>
    </row>
    <row r="418">
      <c r="A418">
        <f>IF($E418=$E417,$A417+1,1)</f>
        <v/>
      </c>
      <c r="B418" t="inlineStr">
        <is>
          <t>WINGS OF FREEDOM FOUNDATION</t>
        </is>
      </c>
      <c r="C418" t="inlineStr">
        <is>
          <t>35-7077945</t>
        </is>
      </c>
      <c r="D418" t="inlineStr">
        <is>
          <t>California</t>
        </is>
      </c>
      <c r="E418" t="inlineStr">
        <is>
          <t>CA</t>
        </is>
      </c>
      <c r="F418" t="n">
        <v>2024</v>
      </c>
      <c r="G418" t="n">
        <v>2</v>
      </c>
      <c r="H418" s="13" t="n">
        <v>6300000</v>
      </c>
      <c r="I418" s="12" t="n">
        <v>10</v>
      </c>
      <c r="J418" s="13" t="n">
        <v>450000</v>
      </c>
      <c r="K418" s="13">
        <f>IFERROR($H418/$I418,"")</f>
        <v/>
      </c>
      <c r="L418" s="13" t="n">
        <v>3000000</v>
      </c>
      <c r="M418" t="inlineStr">
        <is>
          <t>OK, PA</t>
        </is>
      </c>
      <c r="N418" t="inlineStr">
        <is>
          <t>No</t>
        </is>
      </c>
      <c r="O418" t="inlineStr">
        <is>
          <t>Not stated</t>
        </is>
      </c>
      <c r="Q418" s="9" t="inlineStr">
        <is>
          <t>https://grantcue.com/foundations/wings-of-freedom-foundation-357077945</t>
        </is>
      </c>
    </row>
    <row r="419">
      <c r="A419">
        <f>IF($E419=$E418,$A418+1,1)</f>
        <v/>
      </c>
      <c r="B419" t="inlineStr">
        <is>
          <t>The Endurance Fund</t>
        </is>
      </c>
      <c r="C419" t="inlineStr">
        <is>
          <t>94-3170349</t>
        </is>
      </c>
      <c r="D419" t="inlineStr">
        <is>
          <t>California</t>
        </is>
      </c>
      <c r="E419" t="inlineStr">
        <is>
          <t>CA</t>
        </is>
      </c>
      <c r="F419" t="n">
        <v>2024</v>
      </c>
      <c r="G419" t="n">
        <v>1</v>
      </c>
      <c r="H419" s="13" t="n">
        <v>6242328</v>
      </c>
      <c r="I419" s="12" t="n">
        <v>49</v>
      </c>
      <c r="J419" s="13" t="n">
        <v>1070</v>
      </c>
      <c r="K419" s="13">
        <f>IFERROR($H419/$I419,"")</f>
        <v/>
      </c>
      <c r="L419" s="13" t="n">
        <v>3335743</v>
      </c>
      <c r="M419" t="inlineStr">
        <is>
          <t>RI, PA, CT</t>
        </is>
      </c>
      <c r="N419" t="inlineStr">
        <is>
          <t>Yes</t>
        </is>
      </c>
      <c r="O419" t="inlineStr">
        <is>
          <t>Yes</t>
        </is>
      </c>
      <c r="Q419" s="9" t="inlineStr">
        <is>
          <t>https://grantcue.com/foundations/the-endurance-fund-943170349</t>
        </is>
      </c>
    </row>
    <row r="420">
      <c r="A420">
        <f>IF($E420=$E419,$A419+1,1)</f>
        <v/>
      </c>
      <c r="B420" t="inlineStr">
        <is>
          <t>THE ANGELL FOUNDATION</t>
        </is>
      </c>
      <c r="C420" t="inlineStr">
        <is>
          <t>01-0789717</t>
        </is>
      </c>
      <c r="D420" t="inlineStr">
        <is>
          <t>California</t>
        </is>
      </c>
      <c r="E420" t="inlineStr">
        <is>
          <t>CA</t>
        </is>
      </c>
      <c r="F420" t="n">
        <v>2024</v>
      </c>
      <c r="G420" t="n">
        <v>1</v>
      </c>
      <c r="H420" s="13" t="n">
        <v>6216022</v>
      </c>
      <c r="I420" s="12" t="n">
        <v>118</v>
      </c>
      <c r="J420" s="13" t="n">
        <v>10000</v>
      </c>
      <c r="K420" s="13">
        <f>IFERROR($H420/$I420,"")</f>
        <v/>
      </c>
      <c r="L420" s="13" t="n">
        <v>250000</v>
      </c>
      <c r="M420" t="inlineStr">
        <is>
          <t>MA, NY, RI</t>
        </is>
      </c>
      <c r="N420" t="inlineStr">
        <is>
          <t>No</t>
        </is>
      </c>
      <c r="O420" t="inlineStr">
        <is>
          <t>Not stated</t>
        </is>
      </c>
      <c r="Q420" s="9" t="inlineStr">
        <is>
          <t>https://grantcue.com/foundations/the-angell-foundation-010789717</t>
        </is>
      </c>
    </row>
    <row r="421">
      <c r="A421">
        <f>IF($E421=$E420,$A420+1,1)</f>
        <v/>
      </c>
      <c r="B421" t="inlineStr">
        <is>
          <t>ONO PHARMA FOUNDATION</t>
        </is>
      </c>
      <c r="C421" t="inlineStr">
        <is>
          <t>81-5299703</t>
        </is>
      </c>
      <c r="D421" t="inlineStr">
        <is>
          <t>California</t>
        </is>
      </c>
      <c r="E421" t="inlineStr">
        <is>
          <t>CA</t>
        </is>
      </c>
      <c r="F421" t="n">
        <v>2025</v>
      </c>
      <c r="G421" t="n">
        <v>2</v>
      </c>
      <c r="H421" s="13" t="n">
        <v>6210000</v>
      </c>
      <c r="I421" s="12" t="n">
        <v>24</v>
      </c>
      <c r="J421" s="13" t="n">
        <v>258750</v>
      </c>
      <c r="K421" s="13">
        <f>IFERROR($H421/$I421,"")</f>
        <v/>
      </c>
      <c r="L421" s="13" t="n">
        <v>345000</v>
      </c>
      <c r="M421" t="inlineStr">
        <is>
          <t>MA, IL, MI</t>
        </is>
      </c>
      <c r="N421" t="inlineStr">
        <is>
          <t>Yes</t>
        </is>
      </c>
      <c r="O421" t="inlineStr">
        <is>
          <t>Yes</t>
        </is>
      </c>
      <c r="P421" s="9" t="inlineStr">
        <is>
          <t>http://www.onofound.org/</t>
        </is>
      </c>
      <c r="Q421" s="9" t="inlineStr">
        <is>
          <t>https://grantcue.com/foundations/ono-pharma-foundation-815299703</t>
        </is>
      </c>
    </row>
    <row r="422">
      <c r="A422">
        <f>IF($E422=$E421,$A421+1,1)</f>
        <v/>
      </c>
      <c r="B422" t="inlineStr">
        <is>
          <t>THE MERICOS FOUNDATION</t>
        </is>
      </c>
      <c r="C422" t="inlineStr">
        <is>
          <t>95-3500491</t>
        </is>
      </c>
      <c r="D422" t="inlineStr">
        <is>
          <t>California</t>
        </is>
      </c>
      <c r="E422" t="inlineStr">
        <is>
          <t>CA</t>
        </is>
      </c>
      <c r="F422" t="n">
        <v>2024</v>
      </c>
      <c r="G422" t="n">
        <v>2</v>
      </c>
      <c r="H422" s="13" t="n">
        <v>6196500</v>
      </c>
      <c r="I422" s="12" t="n">
        <v>200</v>
      </c>
      <c r="J422" s="13" t="n">
        <v>18500</v>
      </c>
      <c r="K422" s="13">
        <f>IFERROR($H422/$I422,"")</f>
        <v/>
      </c>
      <c r="L422" s="13" t="n">
        <v>135000</v>
      </c>
      <c r="M422" t="inlineStr">
        <is>
          <t>MI, MO, IL</t>
        </is>
      </c>
      <c r="N422" t="inlineStr">
        <is>
          <t>No</t>
        </is>
      </c>
      <c r="O422" t="inlineStr">
        <is>
          <t>Not stated</t>
        </is>
      </c>
      <c r="Q422" s="9" t="inlineStr">
        <is>
          <t>https://grantcue.com/foundations/the-mericos-foundation-953500491</t>
        </is>
      </c>
    </row>
    <row r="423">
      <c r="A423">
        <f>IF($E423=$E422,$A422+1,1)</f>
        <v/>
      </c>
      <c r="B423" t="inlineStr">
        <is>
          <t>THE SAN SIMEON FUND INC</t>
        </is>
      </c>
      <c r="C423" t="inlineStr">
        <is>
          <t>20-1986583</t>
        </is>
      </c>
      <c r="D423" t="inlineStr">
        <is>
          <t>California</t>
        </is>
      </c>
      <c r="E423" t="inlineStr">
        <is>
          <t>CA</t>
        </is>
      </c>
      <c r="F423" t="n">
        <v>2025</v>
      </c>
      <c r="G423" t="n">
        <v>2</v>
      </c>
      <c r="H423" s="13" t="n">
        <v>6188528</v>
      </c>
      <c r="I423" s="12" t="n">
        <v>14</v>
      </c>
      <c r="J423" s="13" t="n">
        <v>275000</v>
      </c>
      <c r="K423" s="13">
        <f>IFERROR($H423/$I423,"")</f>
        <v/>
      </c>
      <c r="L423" s="13" t="n">
        <v>1100000</v>
      </c>
      <c r="M423" t="inlineStr">
        <is>
          <t>MA, IL, WA</t>
        </is>
      </c>
      <c r="N423" t="inlineStr">
        <is>
          <t>No</t>
        </is>
      </c>
      <c r="O423" t="inlineStr">
        <is>
          <t>Not stated</t>
        </is>
      </c>
      <c r="Q423" s="9" t="inlineStr">
        <is>
          <t>https://grantcue.com/foundations/the-san-simeon-fund-inc-c-o-mr-william-r-hearst-iii-201986583</t>
        </is>
      </c>
    </row>
    <row r="424">
      <c r="A424">
        <f>IF($E424=$E423,$A423+1,1)</f>
        <v/>
      </c>
      <c r="B424" t="inlineStr">
        <is>
          <t>THE LARRY AND HELEN HOAG FOUNDATION</t>
        </is>
      </c>
      <c r="C424" t="inlineStr">
        <is>
          <t>95-4315096</t>
        </is>
      </c>
      <c r="D424" t="inlineStr">
        <is>
          <t>California</t>
        </is>
      </c>
      <c r="E424" t="inlineStr">
        <is>
          <t>CA</t>
        </is>
      </c>
      <c r="F424" t="n">
        <v>2024</v>
      </c>
      <c r="G424" t="n">
        <v>1</v>
      </c>
      <c r="H424" s="13" t="n">
        <v>6154390</v>
      </c>
      <c r="I424" s="12" t="n">
        <v>48</v>
      </c>
      <c r="J424" s="13" t="n">
        <v>50000</v>
      </c>
      <c r="K424" s="13">
        <f>IFERROR($H424/$I424,"")</f>
        <v/>
      </c>
      <c r="L424" s="13" t="n">
        <v>1432253</v>
      </c>
      <c r="M424" t="inlineStr">
        <is>
          <t>VA, IL</t>
        </is>
      </c>
      <c r="N424" t="inlineStr">
        <is>
          <t>No</t>
        </is>
      </c>
      <c r="O424" t="inlineStr">
        <is>
          <t>Not stated</t>
        </is>
      </c>
      <c r="Q424" s="9" t="inlineStr">
        <is>
          <t>https://grantcue.com/foundations/the-larry-and-helen-hoag-foundation-954315096</t>
        </is>
      </c>
    </row>
    <row r="425">
      <c r="A425">
        <f>IF($E425=$E424,$A424+1,1)</f>
        <v/>
      </c>
      <c r="B425" t="inlineStr">
        <is>
          <t>THE SEAVER INSTITUTE</t>
        </is>
      </c>
      <c r="C425" t="inlineStr">
        <is>
          <t>30-1322696</t>
        </is>
      </c>
      <c r="D425" t="inlineStr">
        <is>
          <t>California</t>
        </is>
      </c>
      <c r="E425" t="inlineStr">
        <is>
          <t>CA</t>
        </is>
      </c>
      <c r="F425" t="n">
        <v>2024</v>
      </c>
      <c r="G425" t="n">
        <v>2</v>
      </c>
      <c r="H425" s="13" t="n">
        <v>6142296</v>
      </c>
      <c r="I425" s="12" t="n">
        <v>101</v>
      </c>
      <c r="J425" s="13" t="n">
        <v>10000</v>
      </c>
      <c r="K425" s="13">
        <f>IFERROR($H425/$I425,"")</f>
        <v/>
      </c>
      <c r="L425" s="13" t="n">
        <v>875000</v>
      </c>
      <c r="M425" t="inlineStr">
        <is>
          <t>MA, WA, VA</t>
        </is>
      </c>
      <c r="N425" t="inlineStr">
        <is>
          <t>No</t>
        </is>
      </c>
      <c r="O425" t="inlineStr">
        <is>
          <t>Not stated</t>
        </is>
      </c>
      <c r="Q425" s="9" t="inlineStr">
        <is>
          <t>https://grantcue.com/foundations/the-seaver-institute-301322696</t>
        </is>
      </c>
    </row>
    <row r="426">
      <c r="A426">
        <f>IF($E426=$E425,$A425+1,1)</f>
        <v/>
      </c>
      <c r="B426" t="inlineStr">
        <is>
          <t>The Reis Foundation Inc</t>
        </is>
      </c>
      <c r="C426" t="inlineStr">
        <is>
          <t>31-1486993</t>
        </is>
      </c>
      <c r="D426" t="inlineStr">
        <is>
          <t>California</t>
        </is>
      </c>
      <c r="E426" t="inlineStr">
        <is>
          <t>CA</t>
        </is>
      </c>
      <c r="F426" t="n">
        <v>2024</v>
      </c>
      <c r="G426" t="n">
        <v>2</v>
      </c>
      <c r="H426" s="13" t="n">
        <v>6105000</v>
      </c>
      <c r="I426" s="12" t="n">
        <v>106</v>
      </c>
      <c r="J426" s="13" t="n">
        <v>27250</v>
      </c>
      <c r="K426" s="13">
        <f>IFERROR($H426/$I426,"")</f>
        <v/>
      </c>
      <c r="L426" s="13" t="n">
        <v>280000</v>
      </c>
      <c r="M426" t="inlineStr">
        <is>
          <t>DC, NY, MA</t>
        </is>
      </c>
      <c r="N426" t="inlineStr">
        <is>
          <t>No</t>
        </is>
      </c>
      <c r="O426" t="inlineStr">
        <is>
          <t>Not stated</t>
        </is>
      </c>
      <c r="Q426" s="9" t="inlineStr">
        <is>
          <t>https://grantcue.com/foundations/the-reis-foundation-inc-311486993</t>
        </is>
      </c>
    </row>
    <row r="427">
      <c r="A427">
        <f>IF($E427=$E426,$A426+1,1)</f>
        <v/>
      </c>
      <c r="B427" t="inlineStr">
        <is>
          <t>THE GREENBAUM FOUNDATION</t>
        </is>
      </c>
      <c r="C427" t="inlineStr">
        <is>
          <t>87-6217358</t>
        </is>
      </c>
      <c r="D427" t="inlineStr">
        <is>
          <t>California</t>
        </is>
      </c>
      <c r="E427" t="inlineStr">
        <is>
          <t>CA</t>
        </is>
      </c>
      <c r="F427" t="n">
        <v>2024</v>
      </c>
      <c r="G427" t="n">
        <v>1</v>
      </c>
      <c r="H427" s="13" t="n">
        <v>6075700</v>
      </c>
      <c r="I427" s="12" t="n">
        <v>57</v>
      </c>
      <c r="J427" s="13" t="n">
        <v>50000</v>
      </c>
      <c r="K427" s="13">
        <f>IFERROR($H427/$I427,"")</f>
        <v/>
      </c>
      <c r="L427" s="13" t="n">
        <v>1060873</v>
      </c>
      <c r="M427" t="inlineStr">
        <is>
          <t>CO, DC, NY</t>
        </is>
      </c>
      <c r="N427" t="inlineStr">
        <is>
          <t>No</t>
        </is>
      </c>
      <c r="O427" t="inlineStr">
        <is>
          <t>Not stated</t>
        </is>
      </c>
      <c r="Q427" s="9" t="inlineStr">
        <is>
          <t>https://grantcue.com/foundations/the-greenbaum-foundation-876217358</t>
        </is>
      </c>
    </row>
    <row r="428">
      <c r="A428">
        <f>IF($E428=$E427,$A427+1,1)</f>
        <v/>
      </c>
      <c r="B428" t="inlineStr">
        <is>
          <t>J &amp; J FAMILY FOUNDATION</t>
        </is>
      </c>
      <c r="C428" t="inlineStr">
        <is>
          <t>20-6077711</t>
        </is>
      </c>
      <c r="D428" t="inlineStr">
        <is>
          <t>California</t>
        </is>
      </c>
      <c r="E428" t="inlineStr">
        <is>
          <t>CA</t>
        </is>
      </c>
      <c r="F428" t="n">
        <v>2024</v>
      </c>
      <c r="G428" t="n">
        <v>2</v>
      </c>
      <c r="H428" s="13" t="n">
        <v>6042300</v>
      </c>
      <c r="I428" s="12" t="n">
        <v>69</v>
      </c>
      <c r="J428" s="13" t="n">
        <v>10000</v>
      </c>
      <c r="K428" s="13">
        <f>IFERROR($H428/$I428,"")</f>
        <v/>
      </c>
      <c r="L428" s="13" t="n">
        <v>1325000</v>
      </c>
      <c r="M428" t="inlineStr">
        <is>
          <t>MA, TX, FL</t>
        </is>
      </c>
      <c r="N428" t="inlineStr">
        <is>
          <t>No</t>
        </is>
      </c>
      <c r="O428" t="inlineStr">
        <is>
          <t>Not stated</t>
        </is>
      </c>
      <c r="Q428" s="9" t="inlineStr">
        <is>
          <t>https://grantcue.com/foundations/j-and-j-family-foundation-206077711</t>
        </is>
      </c>
    </row>
    <row r="429">
      <c r="A429">
        <f>IF($E429=$E428,$A428+1,1)</f>
        <v/>
      </c>
      <c r="B429" t="inlineStr">
        <is>
          <t>Bob &amp; Dolores Hope Foundation</t>
        </is>
      </c>
      <c r="C429" t="inlineStr">
        <is>
          <t>95-6048629</t>
        </is>
      </c>
      <c r="D429" t="inlineStr">
        <is>
          <t>California</t>
        </is>
      </c>
      <c r="E429" t="inlineStr">
        <is>
          <t>CA</t>
        </is>
      </c>
      <c r="F429" t="n">
        <v>2024</v>
      </c>
      <c r="G429" t="n">
        <v>1</v>
      </c>
      <c r="H429" s="13" t="n">
        <v>6020000</v>
      </c>
      <c r="I429" s="12" t="n">
        <v>18</v>
      </c>
      <c r="J429" s="13" t="n">
        <v>150000</v>
      </c>
      <c r="K429" s="13">
        <f>IFERROR($H429/$I429,"")</f>
        <v/>
      </c>
      <c r="L429" s="13" t="n">
        <v>1500000</v>
      </c>
      <c r="M429" t="inlineStr">
        <is>
          <t>FL, TX, RI</t>
        </is>
      </c>
      <c r="N429" t="inlineStr">
        <is>
          <t>No</t>
        </is>
      </c>
      <c r="O429" t="inlineStr">
        <is>
          <t>Not stated</t>
        </is>
      </c>
      <c r="Q429" s="9" t="inlineStr">
        <is>
          <t>https://grantcue.com/foundations/bob-and-dolores-hope-foundation-956048629</t>
        </is>
      </c>
    </row>
    <row r="430">
      <c r="A430">
        <f>IF($E430=$E429,$A429+1,1)</f>
        <v/>
      </c>
      <c r="B430" t="inlineStr">
        <is>
          <t>THE ZELLERBACH FAMILY FOUNDATION</t>
        </is>
      </c>
      <c r="C430" t="inlineStr">
        <is>
          <t>94-6069482</t>
        </is>
      </c>
      <c r="D430" t="inlineStr">
        <is>
          <t>California</t>
        </is>
      </c>
      <c r="E430" t="inlineStr">
        <is>
          <t>CA</t>
        </is>
      </c>
      <c r="F430" t="n">
        <v>2024</v>
      </c>
      <c r="G430" t="n">
        <v>1</v>
      </c>
      <c r="H430" s="13" t="n">
        <v>5995000</v>
      </c>
      <c r="I430" s="12" t="n">
        <v>224</v>
      </c>
      <c r="J430" s="13" t="n">
        <v>10000</v>
      </c>
      <c r="K430" s="13">
        <f>IFERROR($H430/$I430,"")</f>
        <v/>
      </c>
      <c r="L430" s="13" t="n">
        <v>170000</v>
      </c>
      <c r="M430" t="inlineStr">
        <is>
          <t>PA, DC, NY</t>
        </is>
      </c>
      <c r="N430" t="inlineStr">
        <is>
          <t>Yes</t>
        </is>
      </c>
      <c r="O430" t="inlineStr">
        <is>
          <t>Yes</t>
        </is>
      </c>
      <c r="P430" s="9" t="inlineStr">
        <is>
          <t>https://zff.org/</t>
        </is>
      </c>
      <c r="Q430" s="9" t="inlineStr">
        <is>
          <t>https://grantcue.com/foundations/the-zellerbach-family-foundation-946069482</t>
        </is>
      </c>
    </row>
    <row r="431">
      <c r="A431">
        <f>IF($E431=$E430,$A430+1,1)</f>
        <v/>
      </c>
      <c r="B431" t="inlineStr">
        <is>
          <t>RONALD M SIMON FAMILY FOUNDATION</t>
        </is>
      </c>
      <c r="C431" t="inlineStr">
        <is>
          <t>27-2399226</t>
        </is>
      </c>
      <c r="D431" t="inlineStr">
        <is>
          <t>California</t>
        </is>
      </c>
      <c r="E431" t="inlineStr">
        <is>
          <t>CA</t>
        </is>
      </c>
      <c r="F431" t="n">
        <v>2024</v>
      </c>
      <c r="G431" t="n">
        <v>2</v>
      </c>
      <c r="H431" s="13" t="n">
        <v>5975569</v>
      </c>
      <c r="I431" s="12" t="n">
        <v>45</v>
      </c>
      <c r="J431" s="13" t="n">
        <v>10000</v>
      </c>
      <c r="K431" s="13">
        <f>IFERROR($H431/$I431,"")</f>
        <v/>
      </c>
      <c r="L431" s="13" t="n">
        <v>1737251</v>
      </c>
      <c r="M431" t="inlineStr">
        <is>
          <t>GA</t>
        </is>
      </c>
      <c r="N431" t="inlineStr">
        <is>
          <t>Yes</t>
        </is>
      </c>
      <c r="O431" t="inlineStr">
        <is>
          <t>Yes</t>
        </is>
      </c>
      <c r="P431" s="9" t="inlineStr">
        <is>
          <t>https://www.simonscholars.org/</t>
        </is>
      </c>
      <c r="Q431" s="9" t="inlineStr">
        <is>
          <t>https://grantcue.com/foundations/ronald-m-simon-family-foundation-272399226</t>
        </is>
      </c>
    </row>
    <row r="432">
      <c r="A432">
        <f>IF($E432=$E431,$A431+1,1)</f>
        <v/>
      </c>
      <c r="B432" t="inlineStr">
        <is>
          <t>Snap Foundation</t>
        </is>
      </c>
      <c r="C432" t="inlineStr">
        <is>
          <t>61-1817014</t>
        </is>
      </c>
      <c r="D432" t="inlineStr">
        <is>
          <t>California</t>
        </is>
      </c>
      <c r="E432" t="inlineStr">
        <is>
          <t>CA</t>
        </is>
      </c>
      <c r="F432" t="n">
        <v>2024</v>
      </c>
      <c r="G432" t="n">
        <v>1</v>
      </c>
      <c r="H432" s="13" t="n">
        <v>5935000</v>
      </c>
      <c r="I432" s="12" t="n">
        <v>61</v>
      </c>
      <c r="J432" s="13" t="n">
        <v>100000</v>
      </c>
      <c r="K432" s="13">
        <f>IFERROR($H432/$I432,"")</f>
        <v/>
      </c>
      <c r="L432" s="13" t="n">
        <v>250000</v>
      </c>
      <c r="M432" t="inlineStr">
        <is>
          <t>NY</t>
        </is>
      </c>
      <c r="N432" t="inlineStr">
        <is>
          <t>No</t>
        </is>
      </c>
      <c r="O432" t="inlineStr">
        <is>
          <t>Not stated</t>
        </is>
      </c>
      <c r="Q432" s="9" t="inlineStr">
        <is>
          <t>https://grantcue.com/foundations/snap-foundation-611817014</t>
        </is>
      </c>
    </row>
    <row r="433">
      <c r="A433">
        <f>IF($E433=$E432,$A432+1,1)</f>
        <v/>
      </c>
      <c r="B433" t="inlineStr">
        <is>
          <t>PVH FOUNDATION INC</t>
        </is>
      </c>
      <c r="C433" t="inlineStr">
        <is>
          <t>23-7104639</t>
        </is>
      </c>
      <c r="D433" t="inlineStr">
        <is>
          <t>California</t>
        </is>
      </c>
      <c r="E433" t="inlineStr">
        <is>
          <t>CA</t>
        </is>
      </c>
      <c r="F433" t="n">
        <v>2024</v>
      </c>
      <c r="G433" t="n">
        <v>1</v>
      </c>
      <c r="H433" s="13" t="n">
        <v>5919342</v>
      </c>
      <c r="I433" s="12" t="n">
        <v>129</v>
      </c>
      <c r="J433" s="13" t="n">
        <v>8671</v>
      </c>
      <c r="K433" s="13">
        <f>IFERROR($H433/$I433,"")</f>
        <v/>
      </c>
      <c r="L433" s="13" t="n">
        <v>1250000</v>
      </c>
      <c r="M433" t="inlineStr">
        <is>
          <t>NY, CT, DC</t>
        </is>
      </c>
      <c r="N433" t="inlineStr">
        <is>
          <t>No</t>
        </is>
      </c>
      <c r="O433" t="inlineStr">
        <is>
          <t>Not stated</t>
        </is>
      </c>
      <c r="Q433" s="9" t="inlineStr">
        <is>
          <t>https://grantcue.com/foundations/pvh-foundation-inc-237104639</t>
        </is>
      </c>
    </row>
    <row r="434">
      <c r="A434">
        <f>IF($E434=$E433,$A433+1,1)</f>
        <v/>
      </c>
      <c r="B434" t="inlineStr">
        <is>
          <t>THE DOYLE FOUNDATION INC</t>
        </is>
      </c>
      <c r="C434" t="inlineStr">
        <is>
          <t>88-0372802</t>
        </is>
      </c>
      <c r="D434" t="inlineStr">
        <is>
          <t>California</t>
        </is>
      </c>
      <c r="E434" t="inlineStr">
        <is>
          <t>CA</t>
        </is>
      </c>
      <c r="F434" t="n">
        <v>2024</v>
      </c>
      <c r="G434" t="n">
        <v>2</v>
      </c>
      <c r="H434" s="13" t="n">
        <v>5850038</v>
      </c>
      <c r="I434" s="12" t="n">
        <v>562</v>
      </c>
      <c r="J434" s="13" t="n">
        <v>2000</v>
      </c>
      <c r="K434" s="13">
        <f>IFERROR($H434/$I434,"")</f>
        <v/>
      </c>
      <c r="L434" s="13" t="n">
        <v>250000</v>
      </c>
      <c r="M434" t="inlineStr">
        <is>
          <t>NV, MT, OH</t>
        </is>
      </c>
      <c r="N434" t="inlineStr">
        <is>
          <t>Yes</t>
        </is>
      </c>
      <c r="O434" t="inlineStr">
        <is>
          <t>Yes</t>
        </is>
      </c>
      <c r="P434" s="9" t="inlineStr">
        <is>
          <t>https://doylefound.org/</t>
        </is>
      </c>
      <c r="Q434" s="9" t="inlineStr">
        <is>
          <t>https://grantcue.com/foundations/the-doyle-foundation-inc-880372802</t>
        </is>
      </c>
    </row>
    <row r="435">
      <c r="A435">
        <f>IF($E435=$E434,$A434+1,1)</f>
        <v/>
      </c>
      <c r="B435" t="inlineStr">
        <is>
          <t>LB CHARITABLE FOUNDATION</t>
        </is>
      </c>
      <c r="C435" t="inlineStr">
        <is>
          <t>84-3123162</t>
        </is>
      </c>
      <c r="D435" t="inlineStr">
        <is>
          <t>California</t>
        </is>
      </c>
      <c r="E435" t="inlineStr">
        <is>
          <t>CA</t>
        </is>
      </c>
      <c r="F435" t="n">
        <v>2024</v>
      </c>
      <c r="G435" t="n">
        <v>2</v>
      </c>
      <c r="H435" s="13" t="n">
        <v>5828469</v>
      </c>
      <c r="I435" s="12" t="n">
        <v>237</v>
      </c>
      <c r="J435" s="13" t="n">
        <v>20000</v>
      </c>
      <c r="K435" s="13">
        <f>IFERROR($H435/$I435,"")</f>
        <v/>
      </c>
      <c r="L435" s="13" t="n">
        <v>100000</v>
      </c>
      <c r="M435" t="inlineStr">
        <is>
          <t>VA, TX, HI</t>
        </is>
      </c>
      <c r="N435" t="inlineStr">
        <is>
          <t>Yes</t>
        </is>
      </c>
      <c r="O435" t="inlineStr">
        <is>
          <t>Yes</t>
        </is>
      </c>
      <c r="P435" s="9" t="inlineStr">
        <is>
          <t>https://lbcharitablefoundation.org/</t>
        </is>
      </c>
      <c r="Q435" s="9" t="inlineStr">
        <is>
          <t>https://grantcue.com/foundations/lb-charitable-foundation-843123162</t>
        </is>
      </c>
    </row>
    <row r="436">
      <c r="A436">
        <f>IF($E436=$E435,$A435+1,1)</f>
        <v/>
      </c>
      <c r="B436" t="inlineStr">
        <is>
          <t>Si Robin Foundation</t>
        </is>
      </c>
      <c r="C436" t="inlineStr">
        <is>
          <t>81-2673844</t>
        </is>
      </c>
      <c r="D436" t="inlineStr">
        <is>
          <t>California</t>
        </is>
      </c>
      <c r="E436" t="inlineStr">
        <is>
          <t>CA</t>
        </is>
      </c>
      <c r="F436" t="n">
        <v>2025</v>
      </c>
      <c r="G436" t="n">
        <v>2</v>
      </c>
      <c r="H436" s="13" t="n">
        <v>5827393</v>
      </c>
      <c r="I436" s="12" t="n">
        <v>55</v>
      </c>
      <c r="J436" s="13" t="n">
        <v>51800</v>
      </c>
      <c r="K436" s="13">
        <f>IFERROR($H436/$I436,"")</f>
        <v/>
      </c>
      <c r="L436" s="13" t="n">
        <v>857455</v>
      </c>
      <c r="M436" t="inlineStr">
        <is>
          <t>HI, ND, CO</t>
        </is>
      </c>
      <c r="N436" t="inlineStr">
        <is>
          <t>No</t>
        </is>
      </c>
      <c r="O436" t="inlineStr">
        <is>
          <t>Not stated</t>
        </is>
      </c>
      <c r="Q436" s="9" t="inlineStr">
        <is>
          <t>https://grantcue.com/foundations/si-robin-foundation-812673844</t>
        </is>
      </c>
    </row>
    <row r="437">
      <c r="A437">
        <f>IF($E437=$E436,$A436+1,1)</f>
        <v/>
      </c>
      <c r="B437" t="inlineStr">
        <is>
          <t>DIANE AND DOROTHY BROOKS FOUNDATION</t>
        </is>
      </c>
      <c r="C437" t="inlineStr">
        <is>
          <t>20-2653929</t>
        </is>
      </c>
      <c r="D437" t="inlineStr">
        <is>
          <t>California</t>
        </is>
      </c>
      <c r="E437" t="inlineStr">
        <is>
          <t>CA</t>
        </is>
      </c>
      <c r="F437" t="n">
        <v>2024</v>
      </c>
      <c r="G437" t="n">
        <v>1</v>
      </c>
      <c r="H437" s="13" t="n">
        <v>5815500</v>
      </c>
      <c r="I437" s="12" t="n">
        <v>23</v>
      </c>
      <c r="J437" s="13" t="n">
        <v>275000</v>
      </c>
      <c r="K437" s="13">
        <f>IFERROR($H437/$I437,"")</f>
        <v/>
      </c>
      <c r="L437" s="13" t="n">
        <v>507500</v>
      </c>
      <c r="M437" t="inlineStr">
        <is>
          <t>NY, NJ, CO</t>
        </is>
      </c>
      <c r="N437" t="inlineStr">
        <is>
          <t>No</t>
        </is>
      </c>
      <c r="O437" t="inlineStr">
        <is>
          <t>Not stated</t>
        </is>
      </c>
      <c r="Q437" s="9" t="inlineStr">
        <is>
          <t>https://grantcue.com/foundations/diane-and-dorothy-brooks-foundation-202653929</t>
        </is>
      </c>
    </row>
    <row r="438">
      <c r="A438">
        <f>IF($E438=$E437,$A437+1,1)</f>
        <v/>
      </c>
      <c r="B438" t="inlineStr">
        <is>
          <t>THE SMITH FAMILY FOUNDATION INC</t>
        </is>
      </c>
      <c r="C438" t="inlineStr">
        <is>
          <t>35-2015637</t>
        </is>
      </c>
      <c r="D438" t="inlineStr">
        <is>
          <t>California</t>
        </is>
      </c>
      <c r="E438" t="inlineStr">
        <is>
          <t>CA</t>
        </is>
      </c>
      <c r="F438" t="n">
        <v>2024</v>
      </c>
      <c r="G438" t="n">
        <v>1</v>
      </c>
      <c r="H438" s="13" t="n">
        <v>5792500</v>
      </c>
      <c r="I438" s="12" t="n">
        <v>64</v>
      </c>
      <c r="J438" s="13" t="n">
        <v>50000</v>
      </c>
      <c r="K438" s="13">
        <f>IFERROR($H438/$I438,"")</f>
        <v/>
      </c>
      <c r="L438" s="13" t="n">
        <v>1000000</v>
      </c>
      <c r="M438" t="inlineStr">
        <is>
          <t>UT, TX, MN</t>
        </is>
      </c>
      <c r="N438" t="inlineStr">
        <is>
          <t>Yes</t>
        </is>
      </c>
      <c r="O438" t="inlineStr">
        <is>
          <t>Not stated</t>
        </is>
      </c>
      <c r="Q438" s="9" t="inlineStr">
        <is>
          <t>https://grantcue.com/foundations/the-smith-family-foundation-inc-352015637</t>
        </is>
      </c>
    </row>
    <row r="439">
      <c r="A439">
        <f>IF($E439=$E438,$A438+1,1)</f>
        <v/>
      </c>
      <c r="B439" t="inlineStr">
        <is>
          <t>WADHWANI IMPACT TRUST</t>
        </is>
      </c>
      <c r="C439" t="inlineStr">
        <is>
          <t>25-1873137</t>
        </is>
      </c>
      <c r="D439" t="inlineStr">
        <is>
          <t>California</t>
        </is>
      </c>
      <c r="E439" t="inlineStr">
        <is>
          <t>CA</t>
        </is>
      </c>
      <c r="F439" t="n">
        <v>2024</v>
      </c>
      <c r="G439" t="n">
        <v>1</v>
      </c>
      <c r="H439" s="13" t="n">
        <v>5772336</v>
      </c>
      <c r="I439" s="12" t="n">
        <v>6</v>
      </c>
      <c r="J439" s="13" t="n">
        <v>512500</v>
      </c>
      <c r="K439" s="13">
        <f>IFERROR($H439/$I439,"")</f>
        <v/>
      </c>
      <c r="L439" s="13" t="n">
        <v>3728042</v>
      </c>
      <c r="M439" t="inlineStr">
        <is>
          <t>PA, MD</t>
        </is>
      </c>
      <c r="N439" t="inlineStr">
        <is>
          <t>No</t>
        </is>
      </c>
      <c r="O439" t="inlineStr">
        <is>
          <t>Not stated</t>
        </is>
      </c>
      <c r="Q439" s="9" t="inlineStr">
        <is>
          <t>https://grantcue.com/foundations/wadhwani-impact-trust-251873137</t>
        </is>
      </c>
    </row>
    <row r="440">
      <c r="A440">
        <f>IF($E440=$E439,$A439+1,1)</f>
        <v/>
      </c>
      <c r="B440" t="inlineStr">
        <is>
          <t>The Joan M Wismer Foundation</t>
        </is>
      </c>
      <c r="C440" t="inlineStr">
        <is>
          <t>23-3089181</t>
        </is>
      </c>
      <c r="D440" t="inlineStr">
        <is>
          <t>California</t>
        </is>
      </c>
      <c r="E440" t="inlineStr">
        <is>
          <t>CA</t>
        </is>
      </c>
      <c r="F440" t="n">
        <v>2025</v>
      </c>
      <c r="G440" t="n">
        <v>2</v>
      </c>
      <c r="H440" s="13" t="n">
        <v>5729994</v>
      </c>
      <c r="I440" s="12" t="n">
        <v>54</v>
      </c>
      <c r="J440" s="13" t="n">
        <v>50000</v>
      </c>
      <c r="K440" s="13">
        <f>IFERROR($H440/$I440,"")</f>
        <v/>
      </c>
      <c r="L440" s="13" t="n">
        <v>400000</v>
      </c>
      <c r="M440" t="inlineStr">
        <is>
          <t>PA, NY, VA</t>
        </is>
      </c>
      <c r="N440" t="inlineStr">
        <is>
          <t>Yes</t>
        </is>
      </c>
      <c r="O440" t="inlineStr">
        <is>
          <t>Yes</t>
        </is>
      </c>
      <c r="P440" s="9" t="inlineStr">
        <is>
          <t>https://www.wismerfdn.org/</t>
        </is>
      </c>
      <c r="Q440" s="9" t="inlineStr">
        <is>
          <t>https://grantcue.com/foundations/the-joan-m-wismer-foundation-233089181</t>
        </is>
      </c>
    </row>
    <row r="441">
      <c r="A441">
        <f>IF($E441=$E440,$A440+1,1)</f>
        <v/>
      </c>
      <c r="B441" t="inlineStr">
        <is>
          <t>THE YARDI FOUNDATION</t>
        </is>
      </c>
      <c r="C441" t="inlineStr">
        <is>
          <t>46-4356177</t>
        </is>
      </c>
      <c r="D441" t="inlineStr">
        <is>
          <t>California</t>
        </is>
      </c>
      <c r="E441" t="inlineStr">
        <is>
          <t>CA</t>
        </is>
      </c>
      <c r="F441" t="n">
        <v>2024</v>
      </c>
      <c r="G441" t="n">
        <v>1</v>
      </c>
      <c r="H441" s="13" t="n">
        <v>5725572</v>
      </c>
      <c r="I441" s="12" t="n">
        <v>29</v>
      </c>
      <c r="J441" s="13" t="n">
        <v>80000</v>
      </c>
      <c r="K441" s="13">
        <f>IFERROR($H441/$I441,"")</f>
        <v/>
      </c>
      <c r="L441" s="13" t="n">
        <v>1490000</v>
      </c>
      <c r="M441" t="inlineStr">
        <is>
          <t>GA, NC, TX</t>
        </is>
      </c>
      <c r="N441" t="inlineStr">
        <is>
          <t>No</t>
        </is>
      </c>
      <c r="O441" t="inlineStr">
        <is>
          <t>Not stated</t>
        </is>
      </c>
      <c r="Q441" s="9" t="inlineStr">
        <is>
          <t>https://grantcue.com/foundations/the-yardi-foundation-464356177</t>
        </is>
      </c>
    </row>
    <row r="442">
      <c r="A442">
        <f>IF($E442=$E441,$A441+1,1)</f>
        <v/>
      </c>
      <c r="B442" t="inlineStr">
        <is>
          <t>IGER BAY FOUNDATION</t>
        </is>
      </c>
      <c r="C442" t="inlineStr">
        <is>
          <t>80-0875813</t>
        </is>
      </c>
      <c r="D442" t="inlineStr">
        <is>
          <t>California</t>
        </is>
      </c>
      <c r="E442" t="inlineStr">
        <is>
          <t>CA</t>
        </is>
      </c>
      <c r="F442" t="n">
        <v>2025</v>
      </c>
      <c r="G442" t="n">
        <v>2</v>
      </c>
      <c r="H442" s="13" t="n">
        <v>5720168</v>
      </c>
      <c r="I442" s="12" t="n">
        <v>70</v>
      </c>
      <c r="J442" s="13" t="n">
        <v>22500</v>
      </c>
      <c r="K442" s="13">
        <f>IFERROR($H442/$I442,"")</f>
        <v/>
      </c>
      <c r="L442" s="13" t="n">
        <v>1100000</v>
      </c>
      <c r="M442" t="inlineStr">
        <is>
          <t>TX, DC, NY</t>
        </is>
      </c>
      <c r="N442" t="inlineStr">
        <is>
          <t>No</t>
        </is>
      </c>
      <c r="O442" t="inlineStr">
        <is>
          <t>Not stated</t>
        </is>
      </c>
      <c r="Q442" s="9" t="inlineStr">
        <is>
          <t>https://grantcue.com/foundations/iger-bay-foundation-800875813</t>
        </is>
      </c>
    </row>
    <row r="443">
      <c r="A443">
        <f>IF($E443=$E442,$A442+1,1)</f>
        <v/>
      </c>
      <c r="B443" t="inlineStr">
        <is>
          <t>10X BETTER FOUNDATION</t>
        </is>
      </c>
      <c r="C443" t="inlineStr">
        <is>
          <t>87-3883624</t>
        </is>
      </c>
      <c r="D443" t="inlineStr">
        <is>
          <t>California</t>
        </is>
      </c>
      <c r="E443" t="inlineStr">
        <is>
          <t>CA</t>
        </is>
      </c>
      <c r="F443" t="n">
        <v>2024</v>
      </c>
      <c r="G443" t="n">
        <v>1</v>
      </c>
      <c r="H443" s="13" t="n">
        <v>5640000</v>
      </c>
      <c r="I443" s="12" t="n">
        <v>8</v>
      </c>
      <c r="J443" s="13" t="n">
        <v>750000</v>
      </c>
      <c r="K443" s="13">
        <f>IFERROR($H443/$I443,"")</f>
        <v/>
      </c>
      <c r="L443" s="13" t="n">
        <v>1000000</v>
      </c>
      <c r="M443" t="inlineStr">
        <is>
          <t>IL, DC, OR</t>
        </is>
      </c>
      <c r="N443" t="inlineStr">
        <is>
          <t>No</t>
        </is>
      </c>
      <c r="O443" t="inlineStr">
        <is>
          <t>Not stated</t>
        </is>
      </c>
      <c r="Q443" s="9" t="inlineStr">
        <is>
          <t>https://grantcue.com/foundations/10x-better-foundation-873883624</t>
        </is>
      </c>
    </row>
    <row r="444">
      <c r="A444">
        <f>IF($E444=$E443,$A443+1,1)</f>
        <v/>
      </c>
      <c r="B444" t="inlineStr">
        <is>
          <t>LEONARD HILL CHARITABLE TRUST</t>
        </is>
      </c>
      <c r="C444" t="inlineStr">
        <is>
          <t>20-7526022</t>
        </is>
      </c>
      <c r="D444" t="inlineStr">
        <is>
          <t>California</t>
        </is>
      </c>
      <c r="E444" t="inlineStr">
        <is>
          <t>CA</t>
        </is>
      </c>
      <c r="F444" t="n">
        <v>2024</v>
      </c>
      <c r="G444" t="n">
        <v>1</v>
      </c>
      <c r="H444" s="13" t="n">
        <v>5627000</v>
      </c>
      <c r="I444" s="12" t="n">
        <v>24</v>
      </c>
      <c r="J444" s="13" t="n">
        <v>100000</v>
      </c>
      <c r="K444" s="13">
        <f>IFERROR($H444/$I444,"")</f>
        <v/>
      </c>
      <c r="L444" s="13" t="n">
        <v>825000</v>
      </c>
      <c r="M444" t="inlineStr">
        <is>
          <t>NY, MA, DC</t>
        </is>
      </c>
      <c r="N444" t="inlineStr">
        <is>
          <t>No</t>
        </is>
      </c>
      <c r="O444" t="inlineStr">
        <is>
          <t>Not stated</t>
        </is>
      </c>
      <c r="Q444" s="9" t="inlineStr">
        <is>
          <t>https://grantcue.com/foundations/leonard-hill-charitable-trust-207526022</t>
        </is>
      </c>
    </row>
    <row r="445">
      <c r="A445">
        <f>IF($E445=$E444,$A444+1,1)</f>
        <v/>
      </c>
      <c r="B445" t="inlineStr">
        <is>
          <t>THE CHRIS AND MELODY MALACHOWSKY FAMILY FOUNDATION</t>
        </is>
      </c>
      <c r="C445" t="inlineStr">
        <is>
          <t>01-0555028</t>
        </is>
      </c>
      <c r="D445" t="inlineStr">
        <is>
          <t>California</t>
        </is>
      </c>
      <c r="E445" t="inlineStr">
        <is>
          <t>CA</t>
        </is>
      </c>
      <c r="F445" t="n">
        <v>2024</v>
      </c>
      <c r="G445" t="n">
        <v>1</v>
      </c>
      <c r="H445" s="13" t="n">
        <v>5624082</v>
      </c>
      <c r="I445" s="12" t="n">
        <v>165</v>
      </c>
      <c r="J445" s="13" t="n">
        <v>25000</v>
      </c>
      <c r="K445" s="13">
        <f>IFERROR($H445/$I445,"")</f>
        <v/>
      </c>
      <c r="L445" s="13" t="n">
        <v>180000</v>
      </c>
      <c r="M445" t="inlineStr">
        <is>
          <t>DC, NY, CO</t>
        </is>
      </c>
      <c r="N445" t="inlineStr">
        <is>
          <t>No</t>
        </is>
      </c>
      <c r="O445" t="inlineStr">
        <is>
          <t>Not stated</t>
        </is>
      </c>
      <c r="Q445" s="9" t="inlineStr">
        <is>
          <t>https://grantcue.com/foundations/the-chris-and-melody-malachowsky-family-foundation-010555028</t>
        </is>
      </c>
    </row>
    <row r="446">
      <c r="A446">
        <f>IF($E446=$E445,$A445+1,1)</f>
        <v/>
      </c>
      <c r="B446" t="inlineStr">
        <is>
          <t>MUNGER CHARITABLE TRUST NUMBER TWO</t>
        </is>
      </c>
      <c r="C446" t="inlineStr">
        <is>
          <t>27-6085478</t>
        </is>
      </c>
      <c r="D446" t="inlineStr">
        <is>
          <t>California</t>
        </is>
      </c>
      <c r="E446" t="inlineStr">
        <is>
          <t>CA</t>
        </is>
      </c>
      <c r="F446" t="n">
        <v>2024</v>
      </c>
      <c r="G446" t="n">
        <v>1</v>
      </c>
      <c r="H446" s="13" t="n">
        <v>5623215</v>
      </c>
      <c r="I446" s="12" t="n">
        <v>17</v>
      </c>
      <c r="J446" s="13" t="n">
        <v>15000</v>
      </c>
      <c r="K446" s="13">
        <f>IFERROR($H446/$I446,"")</f>
        <v/>
      </c>
      <c r="L446" s="13" t="n">
        <v>4694673</v>
      </c>
      <c r="M446" t="inlineStr">
        <is>
          <t>VA, MI, HI</t>
        </is>
      </c>
      <c r="N446" t="inlineStr">
        <is>
          <t>No</t>
        </is>
      </c>
      <c r="O446" t="inlineStr">
        <is>
          <t>Not stated</t>
        </is>
      </c>
      <c r="Q446" s="9" t="inlineStr">
        <is>
          <t>https://grantcue.com/foundations/munger-charitable-trust-number-two-c-o-william-h-borthwick-276085478</t>
        </is>
      </c>
    </row>
    <row r="447">
      <c r="A447">
        <f>IF($E447=$E446,$A446+1,1)</f>
        <v/>
      </c>
      <c r="B447" t="inlineStr">
        <is>
          <t>The Brunson Foundation</t>
        </is>
      </c>
      <c r="C447" t="inlineStr">
        <is>
          <t>95-4531132</t>
        </is>
      </c>
      <c r="D447" t="inlineStr">
        <is>
          <t>California</t>
        </is>
      </c>
      <c r="E447" t="inlineStr">
        <is>
          <t>CA</t>
        </is>
      </c>
      <c r="F447" t="n">
        <v>2025</v>
      </c>
      <c r="G447" t="n">
        <v>2</v>
      </c>
      <c r="H447" s="13" t="n">
        <v>5616270</v>
      </c>
      <c r="I447" s="12" t="n">
        <v>19</v>
      </c>
      <c r="J447" s="13" t="n">
        <v>97900</v>
      </c>
      <c r="K447" s="13">
        <f>IFERROR($H447/$I447,"")</f>
        <v/>
      </c>
      <c r="L447" s="13" t="n">
        <v>3100000</v>
      </c>
      <c r="N447" t="inlineStr">
        <is>
          <t>No</t>
        </is>
      </c>
      <c r="O447" t="inlineStr">
        <is>
          <t>Not stated</t>
        </is>
      </c>
      <c r="Q447" s="9" t="inlineStr">
        <is>
          <t>https://grantcue.com/foundations/the-brunson-foundation-954531132</t>
        </is>
      </c>
    </row>
    <row r="448">
      <c r="A448">
        <f>IF($E448=$E447,$A447+1,1)</f>
        <v/>
      </c>
      <c r="B448" t="inlineStr">
        <is>
          <t>Dorrance Family Foundation</t>
        </is>
      </c>
      <c r="C448" t="inlineStr">
        <is>
          <t>86-0691863</t>
        </is>
      </c>
      <c r="D448" t="inlineStr">
        <is>
          <t>California</t>
        </is>
      </c>
      <c r="E448" t="inlineStr">
        <is>
          <t>CA</t>
        </is>
      </c>
      <c r="F448" t="n">
        <v>2024</v>
      </c>
      <c r="G448" t="n">
        <v>1</v>
      </c>
      <c r="H448" s="13" t="n">
        <v>5612949</v>
      </c>
      <c r="I448" s="12" t="n">
        <v>78</v>
      </c>
      <c r="J448" s="13" t="n">
        <v>25000</v>
      </c>
      <c r="K448" s="13">
        <f>IFERROR($H448/$I448,"")</f>
        <v/>
      </c>
      <c r="L448" s="13" t="n">
        <v>1000000</v>
      </c>
      <c r="M448" t="inlineStr">
        <is>
          <t>HI, AZ, CO</t>
        </is>
      </c>
      <c r="N448" t="inlineStr">
        <is>
          <t>Yes</t>
        </is>
      </c>
      <c r="O448" t="inlineStr">
        <is>
          <t>Yes</t>
        </is>
      </c>
      <c r="P448" s="9" t="inlineStr">
        <is>
          <t>https://www.dorrancefamilyfoundation.org/</t>
        </is>
      </c>
      <c r="Q448" s="9" t="inlineStr">
        <is>
          <t>https://grantcue.com/foundations/dorrance-family-foundation-860691863</t>
        </is>
      </c>
    </row>
    <row r="449">
      <c r="A449">
        <f>IF($E449=$E448,$A448+1,1)</f>
        <v/>
      </c>
      <c r="B449" t="inlineStr">
        <is>
          <t>WAYNE THIEBAUD FOUNDATION</t>
        </is>
      </c>
      <c r="C449" t="inlineStr">
        <is>
          <t>32-0339132</t>
        </is>
      </c>
      <c r="D449" t="inlineStr">
        <is>
          <t>California</t>
        </is>
      </c>
      <c r="E449" t="inlineStr">
        <is>
          <t>CA</t>
        </is>
      </c>
      <c r="F449" t="n">
        <v>2024</v>
      </c>
      <c r="G449" t="n">
        <v>1</v>
      </c>
      <c r="H449" s="13" t="n">
        <v>5592700</v>
      </c>
      <c r="I449" s="12" t="n">
        <v>6</v>
      </c>
      <c r="J449" s="13" t="n">
        <v>575000</v>
      </c>
      <c r="K449" s="13">
        <f>IFERROR($H449/$I449,"")</f>
        <v/>
      </c>
      <c r="L449" s="13" t="n">
        <v>2422700</v>
      </c>
      <c r="M449" t="inlineStr">
        <is>
          <t>SWITZERLAND</t>
        </is>
      </c>
      <c r="N449" t="inlineStr">
        <is>
          <t>No</t>
        </is>
      </c>
      <c r="O449" t="inlineStr">
        <is>
          <t>Not stated</t>
        </is>
      </c>
      <c r="Q449" s="9" t="inlineStr">
        <is>
          <t>https://grantcue.com/foundations/wayne-thiebaud-foundation-320339132</t>
        </is>
      </c>
    </row>
    <row r="450">
      <c r="A450">
        <f>IF($E450=$E449,$A449+1,1)</f>
        <v/>
      </c>
      <c r="B450" t="inlineStr">
        <is>
          <t>Fredrick W Petri Foundation</t>
        </is>
      </c>
      <c r="C450" t="inlineStr">
        <is>
          <t>27-4507210</t>
        </is>
      </c>
      <c r="D450" t="inlineStr">
        <is>
          <t>California</t>
        </is>
      </c>
      <c r="E450" t="inlineStr">
        <is>
          <t>CA</t>
        </is>
      </c>
      <c r="F450" t="n">
        <v>2024</v>
      </c>
      <c r="G450" t="n">
        <v>1</v>
      </c>
      <c r="H450" s="13" t="n">
        <v>5568744</v>
      </c>
      <c r="I450" s="12" t="n">
        <v>12</v>
      </c>
      <c r="J450" s="13" t="n">
        <v>21250</v>
      </c>
      <c r="K450" s="13">
        <f>IFERROR($H450/$I450,"")</f>
        <v/>
      </c>
      <c r="L450" s="13" t="n">
        <v>4063915</v>
      </c>
      <c r="M450" t="inlineStr">
        <is>
          <t>WI, MA, NY</t>
        </is>
      </c>
      <c r="N450" t="inlineStr">
        <is>
          <t>No</t>
        </is>
      </c>
      <c r="O450" t="inlineStr">
        <is>
          <t>Not stated</t>
        </is>
      </c>
      <c r="Q450" s="9" t="inlineStr">
        <is>
          <t>https://grantcue.com/foundations/fredrick-w-petri-foundation-274507210</t>
        </is>
      </c>
    </row>
    <row r="451">
      <c r="A451">
        <f>IF($E451=$E450,$A450+1,1)</f>
        <v/>
      </c>
      <c r="B451" t="inlineStr">
        <is>
          <t>CHARLES LEE POWELL FOUNDATION</t>
        </is>
      </c>
      <c r="C451" t="inlineStr">
        <is>
          <t>23-7064397</t>
        </is>
      </c>
      <c r="D451" t="inlineStr">
        <is>
          <t>California</t>
        </is>
      </c>
      <c r="E451" t="inlineStr">
        <is>
          <t>CA</t>
        </is>
      </c>
      <c r="F451" t="n">
        <v>2025</v>
      </c>
      <c r="G451" t="n">
        <v>2</v>
      </c>
      <c r="H451" s="13" t="n">
        <v>5555000</v>
      </c>
      <c r="I451" s="12" t="n">
        <v>9</v>
      </c>
      <c r="J451" s="13" t="n">
        <v>650000</v>
      </c>
      <c r="K451" s="13">
        <f>IFERROR($H451/$I451,"")</f>
        <v/>
      </c>
      <c r="L451" s="13" t="n">
        <v>825000</v>
      </c>
      <c r="N451" t="inlineStr">
        <is>
          <t>No</t>
        </is>
      </c>
      <c r="O451" t="inlineStr">
        <is>
          <t>Not stated</t>
        </is>
      </c>
      <c r="Q451" s="9" t="inlineStr">
        <is>
          <t>https://grantcue.com/foundations/charles-lee-powell-foundation-237064397</t>
        </is>
      </c>
    </row>
    <row r="452">
      <c r="A452">
        <f>IF($E452=$E451,$A451+1,1)</f>
        <v/>
      </c>
      <c r="B452" t="inlineStr">
        <is>
          <t>Dean and Margaret Lesher Foundation</t>
        </is>
      </c>
      <c r="C452" t="inlineStr">
        <is>
          <t>68-0208980</t>
        </is>
      </c>
      <c r="D452" t="inlineStr">
        <is>
          <t>California</t>
        </is>
      </c>
      <c r="E452" t="inlineStr">
        <is>
          <t>CA</t>
        </is>
      </c>
      <c r="F452" t="n">
        <v>2024</v>
      </c>
      <c r="G452" t="n">
        <v>1</v>
      </c>
      <c r="H452" s="13" t="n">
        <v>5529375</v>
      </c>
      <c r="I452" s="12" t="n">
        <v>139</v>
      </c>
      <c r="J452" s="13" t="n">
        <v>25000</v>
      </c>
      <c r="K452" s="13">
        <f>IFERROR($H452/$I452,"")</f>
        <v/>
      </c>
      <c r="L452" s="13" t="n">
        <v>260000</v>
      </c>
      <c r="M452" t="inlineStr">
        <is>
          <t>MA, DC</t>
        </is>
      </c>
      <c r="N452" t="inlineStr">
        <is>
          <t>Yes</t>
        </is>
      </c>
      <c r="O452" t="inlineStr">
        <is>
          <t>Not stated</t>
        </is>
      </c>
      <c r="Q452" s="9" t="inlineStr">
        <is>
          <t>https://grantcue.com/foundations/dean-and-margaret-lesher-foundation-680208980</t>
        </is>
      </c>
    </row>
    <row r="453">
      <c r="A453">
        <f>IF($E453=$E452,$A452+1,1)</f>
        <v/>
      </c>
      <c r="B453" t="inlineStr">
        <is>
          <t>RITA ALLEN FOUNDATION INC</t>
        </is>
      </c>
      <c r="C453" t="inlineStr">
        <is>
          <t>13-6116429</t>
        </is>
      </c>
      <c r="D453" t="inlineStr">
        <is>
          <t>California</t>
        </is>
      </c>
      <c r="E453" t="inlineStr">
        <is>
          <t>CA</t>
        </is>
      </c>
      <c r="F453" t="n">
        <v>2024</v>
      </c>
      <c r="G453" t="n">
        <v>1</v>
      </c>
      <c r="H453" s="13" t="n">
        <v>5515657</v>
      </c>
      <c r="I453" s="12" t="n">
        <v>101</v>
      </c>
      <c r="J453" s="13" t="n">
        <v>50000</v>
      </c>
      <c r="K453" s="13">
        <f>IFERROR($H453/$I453,"")</f>
        <v/>
      </c>
      <c r="L453" s="13" t="n">
        <v>200000</v>
      </c>
      <c r="M453" t="inlineStr">
        <is>
          <t>NY, MA, CT</t>
        </is>
      </c>
      <c r="N453" t="inlineStr">
        <is>
          <t>No</t>
        </is>
      </c>
      <c r="O453" t="inlineStr">
        <is>
          <t>Not stated</t>
        </is>
      </c>
      <c r="Q453" s="9" t="inlineStr">
        <is>
          <t>https://grantcue.com/foundations/rita-allen-foundation-inc-136116429</t>
        </is>
      </c>
    </row>
    <row r="454">
      <c r="A454">
        <f>IF($E454=$E453,$A453+1,1)</f>
        <v/>
      </c>
      <c r="B454" t="inlineStr">
        <is>
          <t>TRENT ELIJAH FOUNDATION</t>
        </is>
      </c>
      <c r="C454" t="inlineStr">
        <is>
          <t>86-2164066</t>
        </is>
      </c>
      <c r="D454" t="inlineStr">
        <is>
          <t>California</t>
        </is>
      </c>
      <c r="E454" t="inlineStr">
        <is>
          <t>CA</t>
        </is>
      </c>
      <c r="F454" t="n">
        <v>2025</v>
      </c>
      <c r="G454" t="n">
        <v>2</v>
      </c>
      <c r="H454" s="13" t="n">
        <v>5506705</v>
      </c>
      <c r="I454" s="12" t="n">
        <v>29</v>
      </c>
      <c r="J454" s="13" t="n">
        <v>40000</v>
      </c>
      <c r="K454" s="13">
        <f>IFERROR($H454/$I454,"")</f>
        <v/>
      </c>
      <c r="L454" s="13" t="n">
        <v>1775000</v>
      </c>
      <c r="M454" t="inlineStr">
        <is>
          <t>IL, OK, HI</t>
        </is>
      </c>
      <c r="N454" t="inlineStr">
        <is>
          <t>Yes</t>
        </is>
      </c>
      <c r="O454" t="inlineStr">
        <is>
          <t>Not stated</t>
        </is>
      </c>
      <c r="Q454" s="9" t="inlineStr">
        <is>
          <t>https://grantcue.com/foundations/trent-elijah-foundation-862164066</t>
        </is>
      </c>
    </row>
    <row r="455">
      <c r="A455">
        <f>IF($E455=$E454,$A454+1,1)</f>
        <v/>
      </c>
      <c r="B455" t="inlineStr">
        <is>
          <t>PAUL K RICHTER MEMORIAL FUND</t>
        </is>
      </c>
      <c r="C455" t="inlineStr">
        <is>
          <t>36-6208740</t>
        </is>
      </c>
      <c r="D455" t="inlineStr">
        <is>
          <t>California</t>
        </is>
      </c>
      <c r="E455" t="inlineStr">
        <is>
          <t>CA</t>
        </is>
      </c>
      <c r="F455" t="n">
        <v>2025</v>
      </c>
      <c r="G455" t="n">
        <v>2</v>
      </c>
      <c r="H455" s="13" t="n">
        <v>5480000</v>
      </c>
      <c r="I455" s="12" t="n">
        <v>23</v>
      </c>
      <c r="J455" s="13" t="n">
        <v>225000</v>
      </c>
      <c r="K455" s="13">
        <f>IFERROR($H455/$I455,"")</f>
        <v/>
      </c>
      <c r="L455" s="13" t="n">
        <v>661000</v>
      </c>
      <c r="M455" t="inlineStr">
        <is>
          <t>IL, NH, CT</t>
        </is>
      </c>
      <c r="N455" t="inlineStr">
        <is>
          <t>Yes</t>
        </is>
      </c>
      <c r="O455" t="inlineStr">
        <is>
          <t>Yes</t>
        </is>
      </c>
      <c r="Q455" s="9" t="inlineStr">
        <is>
          <t>https://grantcue.com/foundations/paul-k-richter-memorial-fund-366208740</t>
        </is>
      </c>
    </row>
    <row r="456">
      <c r="A456">
        <f>IF($E456=$E455,$A455+1,1)</f>
        <v/>
      </c>
      <c r="B456" t="inlineStr">
        <is>
          <t>BRYAN CAMERON EDUCATION FOUNDATION</t>
        </is>
      </c>
      <c r="C456" t="inlineStr">
        <is>
          <t>47-5294203</t>
        </is>
      </c>
      <c r="D456" t="inlineStr">
        <is>
          <t>California</t>
        </is>
      </c>
      <c r="E456" t="inlineStr">
        <is>
          <t>CA</t>
        </is>
      </c>
      <c r="F456" t="n">
        <v>2023</v>
      </c>
      <c r="G456" t="n">
        <v>1</v>
      </c>
      <c r="H456" s="13" t="n">
        <v>5467882</v>
      </c>
      <c r="I456" s="12" t="n">
        <v>143</v>
      </c>
      <c r="J456" s="13" t="n">
        <v>34846</v>
      </c>
      <c r="K456" s="13">
        <f>IFERROR($H456/$I456,"")</f>
        <v/>
      </c>
      <c r="L456" s="13" t="n">
        <v>72204</v>
      </c>
      <c r="N456" t="inlineStr">
        <is>
          <t>Yes</t>
        </is>
      </c>
      <c r="O456" t="inlineStr">
        <is>
          <t>Yes</t>
        </is>
      </c>
      <c r="P456" s="9" t="inlineStr">
        <is>
          <t>https://www.bryancameroneducationfoundation.org/</t>
        </is>
      </c>
      <c r="Q456" s="9" t="inlineStr">
        <is>
          <t>https://grantcue.com/foundations/bryan-cameron-education-foundation-c-o-frank-rimerman-and-co-llp-475294203</t>
        </is>
      </c>
    </row>
    <row r="457">
      <c r="A457">
        <f>IF($E457=$E456,$A456+1,1)</f>
        <v/>
      </c>
      <c r="B457" t="inlineStr">
        <is>
          <t>JUDY ANN BORK CHARITABLE TRUST</t>
        </is>
      </c>
      <c r="C457" t="inlineStr">
        <is>
          <t>85-6176926</t>
        </is>
      </c>
      <c r="D457" t="inlineStr">
        <is>
          <t>California</t>
        </is>
      </c>
      <c r="E457" t="inlineStr">
        <is>
          <t>CA</t>
        </is>
      </c>
      <c r="F457" t="n">
        <v>2025</v>
      </c>
      <c r="G457" t="n">
        <v>2</v>
      </c>
      <c r="H457" s="13" t="n">
        <v>5453900</v>
      </c>
      <c r="I457" s="12" t="n">
        <v>27</v>
      </c>
      <c r="J457" s="13" t="n">
        <v>194000</v>
      </c>
      <c r="K457" s="13">
        <f>IFERROR($H457/$I457,"")</f>
        <v/>
      </c>
      <c r="L457" s="13" t="n">
        <v>780000</v>
      </c>
      <c r="M457" t="inlineStr">
        <is>
          <t>GA, WI, OR</t>
        </is>
      </c>
      <c r="N457" t="inlineStr">
        <is>
          <t>No</t>
        </is>
      </c>
      <c r="O457" t="inlineStr">
        <is>
          <t>Not stated</t>
        </is>
      </c>
      <c r="Q457" s="9" t="inlineStr">
        <is>
          <t>https://grantcue.com/foundations/judy-ann-bork-charitable-trust-856176926</t>
        </is>
      </c>
    </row>
    <row r="458">
      <c r="A458">
        <f>IF($E458=$E457,$A457+1,1)</f>
        <v/>
      </c>
      <c r="B458" t="inlineStr">
        <is>
          <t>SIJBRANDIJ FOUNDATION</t>
        </is>
      </c>
      <c r="C458" t="inlineStr">
        <is>
          <t>85-4270305</t>
        </is>
      </c>
      <c r="D458" t="inlineStr">
        <is>
          <t>California</t>
        </is>
      </c>
      <c r="E458" t="inlineStr">
        <is>
          <t>CA</t>
        </is>
      </c>
      <c r="F458" t="n">
        <v>2024</v>
      </c>
      <c r="G458" t="n">
        <v>1</v>
      </c>
      <c r="H458" s="13" t="n">
        <v>5435593</v>
      </c>
      <c r="I458" s="12" t="n">
        <v>16</v>
      </c>
      <c r="J458" s="13" t="n">
        <v>249761</v>
      </c>
      <c r="K458" s="13">
        <f>IFERROR($H458/$I458,"")</f>
        <v/>
      </c>
      <c r="L458" s="13" t="n">
        <v>1500000</v>
      </c>
      <c r="M458" t="inlineStr">
        <is>
          <t>VA, CO, MA</t>
        </is>
      </c>
      <c r="N458" t="inlineStr">
        <is>
          <t>No</t>
        </is>
      </c>
      <c r="O458" t="inlineStr">
        <is>
          <t>Not stated</t>
        </is>
      </c>
      <c r="Q458" s="9" t="inlineStr">
        <is>
          <t>https://grantcue.com/foundations/sijbrandij-foundation-854270305</t>
        </is>
      </c>
    </row>
    <row r="459">
      <c r="A459">
        <f>IF($E459=$E458,$A458+1,1)</f>
        <v/>
      </c>
      <c r="B459" t="inlineStr">
        <is>
          <t>T GARY AND KATHLEEN ROGERS PRIVATE FAMILY FOUNDATION</t>
        </is>
      </c>
      <c r="C459" t="inlineStr">
        <is>
          <t>65-1202020</t>
        </is>
      </c>
      <c r="D459" t="inlineStr">
        <is>
          <t>California</t>
        </is>
      </c>
      <c r="E459" t="inlineStr">
        <is>
          <t>CA</t>
        </is>
      </c>
      <c r="F459" t="n">
        <v>2024</v>
      </c>
      <c r="G459" t="n">
        <v>1</v>
      </c>
      <c r="H459" s="13" t="n">
        <v>5429172</v>
      </c>
      <c r="I459" s="12" t="n">
        <v>51</v>
      </c>
      <c r="J459" s="13" t="n">
        <v>2150</v>
      </c>
      <c r="K459" s="13">
        <f>IFERROR($H459/$I459,"")</f>
        <v/>
      </c>
      <c r="L459" s="13" t="n">
        <v>2150000</v>
      </c>
      <c r="M459" t="inlineStr">
        <is>
          <t>NY, DC, WA</t>
        </is>
      </c>
      <c r="N459" t="inlineStr">
        <is>
          <t>Yes</t>
        </is>
      </c>
      <c r="O459" t="inlineStr">
        <is>
          <t>Yes</t>
        </is>
      </c>
      <c r="P459" s="9" t="inlineStr">
        <is>
          <t>https://rogersfoundation.org/</t>
        </is>
      </c>
      <c r="Q459" s="9" t="inlineStr">
        <is>
          <t>https://grantcue.com/foundations/t-gary-and-kathleen-rogers-private-family-foundation-651202020</t>
        </is>
      </c>
    </row>
    <row r="460">
      <c r="A460">
        <f>IF($E460=$E459,$A459+1,1)</f>
        <v/>
      </c>
      <c r="B460" t="inlineStr">
        <is>
          <t>The Joe MacPherson Foundation Inc</t>
        </is>
      </c>
      <c r="C460" t="inlineStr">
        <is>
          <t>38-3779697</t>
        </is>
      </c>
      <c r="D460" t="inlineStr">
        <is>
          <t>California</t>
        </is>
      </c>
      <c r="E460" t="inlineStr">
        <is>
          <t>CA</t>
        </is>
      </c>
      <c r="F460" t="n">
        <v>2025</v>
      </c>
      <c r="G460" t="n">
        <v>2</v>
      </c>
      <c r="H460" s="13" t="n">
        <v>5426000</v>
      </c>
      <c r="I460" s="12" t="n">
        <v>57</v>
      </c>
      <c r="J460" s="13" t="n">
        <v>30000</v>
      </c>
      <c r="K460" s="13">
        <f>IFERROR($H460/$I460,"")</f>
        <v/>
      </c>
      <c r="L460" s="13" t="n">
        <v>1036000</v>
      </c>
      <c r="M460" t="inlineStr">
        <is>
          <t>HI, IA, MT</t>
        </is>
      </c>
      <c r="N460" t="inlineStr">
        <is>
          <t>No</t>
        </is>
      </c>
      <c r="O460" t="inlineStr">
        <is>
          <t>Not stated</t>
        </is>
      </c>
      <c r="Q460" s="9" t="inlineStr">
        <is>
          <t>https://grantcue.com/foundations/the-joe-macpherson-foundation-inc-383779697</t>
        </is>
      </c>
    </row>
    <row r="461">
      <c r="A461">
        <f>IF($E461=$E460,$A460+1,1)</f>
        <v/>
      </c>
      <c r="B461" t="inlineStr">
        <is>
          <t>STONE FAMILY FOUNDATION</t>
        </is>
      </c>
      <c r="C461" t="inlineStr">
        <is>
          <t>84-1549096</t>
        </is>
      </c>
      <c r="D461" t="inlineStr">
        <is>
          <t>California</t>
        </is>
      </c>
      <c r="E461" t="inlineStr">
        <is>
          <t>CA</t>
        </is>
      </c>
      <c r="F461" t="n">
        <v>2025</v>
      </c>
      <c r="G461" t="n">
        <v>2</v>
      </c>
      <c r="H461" s="13" t="n">
        <v>5375000</v>
      </c>
      <c r="I461" s="12" t="n">
        <v>172</v>
      </c>
      <c r="J461" s="13" t="n">
        <v>15000</v>
      </c>
      <c r="K461" s="13">
        <f>IFERROR($H461/$I461,"")</f>
        <v/>
      </c>
      <c r="L461" s="13" t="n">
        <v>250000</v>
      </c>
      <c r="M461" t="inlineStr">
        <is>
          <t>NY, CO, DC</t>
        </is>
      </c>
      <c r="N461" t="inlineStr">
        <is>
          <t>No</t>
        </is>
      </c>
      <c r="O461" t="inlineStr">
        <is>
          <t>Not stated</t>
        </is>
      </c>
      <c r="Q461" s="9" t="inlineStr">
        <is>
          <t>https://grantcue.com/foundations/stone-family-foundation-841549096</t>
        </is>
      </c>
    </row>
    <row r="462">
      <c r="A462">
        <f>IF($E462=$E461,$A461+1,1)</f>
        <v/>
      </c>
      <c r="B462" t="inlineStr">
        <is>
          <t>THE STEVNS TRUST</t>
        </is>
      </c>
      <c r="C462" t="inlineStr">
        <is>
          <t>98-6063162</t>
        </is>
      </c>
      <c r="D462" t="inlineStr">
        <is>
          <t>California</t>
        </is>
      </c>
      <c r="E462" t="inlineStr">
        <is>
          <t>CA</t>
        </is>
      </c>
      <c r="F462" t="n">
        <v>2024</v>
      </c>
      <c r="G462" t="n">
        <v>1</v>
      </c>
      <c r="H462" s="13" t="n">
        <v>5362516</v>
      </c>
      <c r="I462" s="12" t="n">
        <v>17</v>
      </c>
      <c r="J462" s="13" t="n">
        <v>53168</v>
      </c>
      <c r="K462" s="13">
        <f>IFERROR($H462/$I462,"")</f>
        <v/>
      </c>
      <c r="L462" s="13" t="n">
        <v>3885000</v>
      </c>
      <c r="M462" t="inlineStr">
        <is>
          <t>MD</t>
        </is>
      </c>
      <c r="N462" t="inlineStr">
        <is>
          <t>No</t>
        </is>
      </c>
      <c r="O462" t="inlineStr">
        <is>
          <t>Not stated</t>
        </is>
      </c>
      <c r="Q462" s="9" t="inlineStr">
        <is>
          <t>https://grantcue.com/foundations/the-stevns-trust-986063162</t>
        </is>
      </c>
    </row>
    <row r="463">
      <c r="A463">
        <f>IF($E463=$E462,$A462+1,1)</f>
        <v/>
      </c>
      <c r="B463" t="inlineStr">
        <is>
          <t>CNC FOUNDATION</t>
        </is>
      </c>
      <c r="C463" t="inlineStr">
        <is>
          <t>77-6160567</t>
        </is>
      </c>
      <c r="D463" t="inlineStr">
        <is>
          <t>California</t>
        </is>
      </c>
      <c r="E463" t="inlineStr">
        <is>
          <t>CA</t>
        </is>
      </c>
      <c r="F463" t="n">
        <v>2025</v>
      </c>
      <c r="G463" t="n">
        <v>2</v>
      </c>
      <c r="H463" s="13" t="n">
        <v>5351147</v>
      </c>
      <c r="I463" s="12" t="n">
        <v>80</v>
      </c>
      <c r="J463" s="13" t="n">
        <v>10000</v>
      </c>
      <c r="K463" s="13">
        <f>IFERROR($H463/$I463,"")</f>
        <v/>
      </c>
      <c r="L463" s="13" t="n">
        <v>1525000</v>
      </c>
      <c r="M463" t="inlineStr">
        <is>
          <t>NY, WI, DC</t>
        </is>
      </c>
      <c r="N463" t="inlineStr">
        <is>
          <t>No</t>
        </is>
      </c>
      <c r="O463" t="inlineStr">
        <is>
          <t>Not stated</t>
        </is>
      </c>
      <c r="Q463" s="9" t="inlineStr">
        <is>
          <t>https://grantcue.com/foundations/cnc-foundation-776160567</t>
        </is>
      </c>
    </row>
    <row r="464">
      <c r="A464">
        <f>IF($E464=$E463,$A463+1,1)</f>
        <v/>
      </c>
      <c r="B464" t="inlineStr">
        <is>
          <t>WALTER S JOHNSON FOUNDATION</t>
        </is>
      </c>
      <c r="C464" t="inlineStr">
        <is>
          <t>23-7003595</t>
        </is>
      </c>
      <c r="D464" t="inlineStr">
        <is>
          <t>California</t>
        </is>
      </c>
      <c r="E464" t="inlineStr">
        <is>
          <t>CA</t>
        </is>
      </c>
      <c r="F464" t="n">
        <v>2024</v>
      </c>
      <c r="G464" t="n">
        <v>1</v>
      </c>
      <c r="H464" s="13" t="n">
        <v>5335000</v>
      </c>
      <c r="I464" s="12" t="n">
        <v>53</v>
      </c>
      <c r="J464" s="13" t="n">
        <v>75000</v>
      </c>
      <c r="K464" s="13">
        <f>IFERROR($H464/$I464,"")</f>
        <v/>
      </c>
      <c r="L464" s="13" t="n">
        <v>588000</v>
      </c>
      <c r="M464" t="inlineStr">
        <is>
          <t>NV, DC, MO</t>
        </is>
      </c>
      <c r="N464" t="inlineStr">
        <is>
          <t>Yes</t>
        </is>
      </c>
      <c r="O464" t="inlineStr">
        <is>
          <t>Yes</t>
        </is>
      </c>
      <c r="P464" s="9" t="inlineStr">
        <is>
          <t>https://wsjf.org/</t>
        </is>
      </c>
      <c r="Q464" s="9" t="inlineStr">
        <is>
          <t>https://grantcue.com/foundations/walter-s-johnson-foundation-c-o-whittier-trust-237003595</t>
        </is>
      </c>
    </row>
    <row r="465">
      <c r="A465">
        <f>IF($E465=$E464,$A464+1,1)</f>
        <v/>
      </c>
      <c r="B465" t="inlineStr">
        <is>
          <t>Maccabee Task Force Foundation</t>
        </is>
      </c>
      <c r="C465" t="inlineStr">
        <is>
          <t>47-4908810</t>
        </is>
      </c>
      <c r="D465" t="inlineStr">
        <is>
          <t>California</t>
        </is>
      </c>
      <c r="E465" t="inlineStr">
        <is>
          <t>CA</t>
        </is>
      </c>
      <c r="F465" t="n">
        <v>2024</v>
      </c>
      <c r="G465" t="n">
        <v>1</v>
      </c>
      <c r="H465" s="13" t="n">
        <v>5330656</v>
      </c>
      <c r="I465" s="12" t="n">
        <v>47</v>
      </c>
      <c r="J465" s="13" t="n">
        <v>120835</v>
      </c>
      <c r="K465" s="13">
        <f>IFERROR($H465/$I465,"")</f>
        <v/>
      </c>
      <c r="L465" s="13" t="n">
        <v>490731</v>
      </c>
      <c r="M465" t="inlineStr">
        <is>
          <t>IL, NY, MA</t>
        </is>
      </c>
      <c r="N465" t="inlineStr">
        <is>
          <t>No</t>
        </is>
      </c>
      <c r="O465" t="inlineStr">
        <is>
          <t>Not stated</t>
        </is>
      </c>
      <c r="Q465" s="9" t="inlineStr">
        <is>
          <t>https://grantcue.com/foundations/maccabee-task-force-foundation-474908810</t>
        </is>
      </c>
    </row>
    <row r="466">
      <c r="A466">
        <f>IF($E466=$E465,$A465+1,1)</f>
        <v/>
      </c>
      <c r="B466" t="inlineStr">
        <is>
          <t>THE LAKEVIEW FOUNDATION</t>
        </is>
      </c>
      <c r="C466" t="inlineStr">
        <is>
          <t>95-4791558</t>
        </is>
      </c>
      <c r="D466" t="inlineStr">
        <is>
          <t>California</t>
        </is>
      </c>
      <c r="E466" t="inlineStr">
        <is>
          <t>CA</t>
        </is>
      </c>
      <c r="F466" t="n">
        <v>2024</v>
      </c>
      <c r="G466" t="n">
        <v>1</v>
      </c>
      <c r="H466" s="13" t="n">
        <v>5317000</v>
      </c>
      <c r="I466" s="12" t="n">
        <v>25</v>
      </c>
      <c r="J466" s="13" t="n">
        <v>50000</v>
      </c>
      <c r="K466" s="13">
        <f>IFERROR($H466/$I466,"")</f>
        <v/>
      </c>
      <c r="L466" s="13" t="n">
        <v>1000000</v>
      </c>
      <c r="M466" t="inlineStr">
        <is>
          <t>VA, NY, DC</t>
        </is>
      </c>
      <c r="N466" t="inlineStr">
        <is>
          <t>No</t>
        </is>
      </c>
      <c r="O466" t="inlineStr">
        <is>
          <t>Not stated</t>
        </is>
      </c>
      <c r="Q466" s="9" t="inlineStr">
        <is>
          <t>https://grantcue.com/foundations/the-lakeview-foundation-954791558</t>
        </is>
      </c>
    </row>
    <row r="467">
      <c r="A467">
        <f>IF($E467=$E466,$A466+1,1)</f>
        <v/>
      </c>
      <c r="B467" t="inlineStr">
        <is>
          <t>JOHN MOHME FOUNDATION</t>
        </is>
      </c>
      <c r="C467" t="inlineStr">
        <is>
          <t>45-4104693</t>
        </is>
      </c>
      <c r="D467" t="inlineStr">
        <is>
          <t>California</t>
        </is>
      </c>
      <c r="E467" t="inlineStr">
        <is>
          <t>CA</t>
        </is>
      </c>
      <c r="F467" t="n">
        <v>2025</v>
      </c>
      <c r="G467" t="n">
        <v>2</v>
      </c>
      <c r="H467" s="13" t="n">
        <v>5316350</v>
      </c>
      <c r="I467" s="12" t="n">
        <v>60</v>
      </c>
      <c r="J467" s="13" t="n">
        <v>79000</v>
      </c>
      <c r="K467" s="13">
        <f>IFERROR($H467/$I467,"")</f>
        <v/>
      </c>
      <c r="L467" s="13" t="n">
        <v>300000</v>
      </c>
      <c r="M467" t="inlineStr">
        <is>
          <t>MI, DC</t>
        </is>
      </c>
      <c r="N467" t="inlineStr">
        <is>
          <t>No</t>
        </is>
      </c>
      <c r="O467" t="inlineStr">
        <is>
          <t>Not stated</t>
        </is>
      </c>
      <c r="Q467" s="9" t="inlineStr">
        <is>
          <t>https://grantcue.com/foundations/john-mohme-foundation-454104693</t>
        </is>
      </c>
    </row>
    <row r="468">
      <c r="A468">
        <f>IF($E468=$E467,$A467+1,1)</f>
        <v/>
      </c>
      <c r="B468" t="inlineStr">
        <is>
          <t>JOSEPH DROWN FOUNDATION</t>
        </is>
      </c>
      <c r="C468" t="inlineStr">
        <is>
          <t>95-6093178</t>
        </is>
      </c>
      <c r="D468" t="inlineStr">
        <is>
          <t>California</t>
        </is>
      </c>
      <c r="E468" t="inlineStr">
        <is>
          <t>CA</t>
        </is>
      </c>
      <c r="F468" t="n">
        <v>2024</v>
      </c>
      <c r="G468" t="n">
        <v>1</v>
      </c>
      <c r="H468" s="13" t="n">
        <v>5286600</v>
      </c>
      <c r="I468" s="12" t="n">
        <v>91</v>
      </c>
      <c r="J468" s="13" t="n">
        <v>35000</v>
      </c>
      <c r="K468" s="13">
        <f>IFERROR($H468/$I468,"")</f>
        <v/>
      </c>
      <c r="L468" s="13" t="n">
        <v>500000</v>
      </c>
      <c r="M468" t="inlineStr">
        <is>
          <t>NY, PA, TX</t>
        </is>
      </c>
      <c r="N468" t="inlineStr">
        <is>
          <t>Yes</t>
        </is>
      </c>
      <c r="O468" t="inlineStr">
        <is>
          <t>Yes</t>
        </is>
      </c>
      <c r="P468" s="9" t="inlineStr">
        <is>
          <t>https://www.jdrown.org/</t>
        </is>
      </c>
      <c r="Q468" s="9" t="inlineStr">
        <is>
          <t>https://grantcue.com/foundations/joseph-drown-foundation-956093178</t>
        </is>
      </c>
    </row>
    <row r="469">
      <c r="A469">
        <f>IF($E469=$E468,$A468+1,1)</f>
        <v/>
      </c>
      <c r="B469" t="inlineStr">
        <is>
          <t>CARESTAR FOUNDATION</t>
        </is>
      </c>
      <c r="C469" t="inlineStr">
        <is>
          <t>82-1511283</t>
        </is>
      </c>
      <c r="D469" t="inlineStr">
        <is>
          <t>California</t>
        </is>
      </c>
      <c r="E469" t="inlineStr">
        <is>
          <t>CA</t>
        </is>
      </c>
      <c r="F469" t="n">
        <v>2024</v>
      </c>
      <c r="G469" t="n">
        <v>1</v>
      </c>
      <c r="H469" s="13" t="n">
        <v>5274463</v>
      </c>
      <c r="I469" s="12" t="n">
        <v>38</v>
      </c>
      <c r="J469" s="13" t="n">
        <v>107933</v>
      </c>
      <c r="K469" s="13">
        <f>IFERROR($H469/$I469,"")</f>
        <v/>
      </c>
      <c r="L469" s="13" t="n">
        <v>750000</v>
      </c>
      <c r="M469" t="inlineStr">
        <is>
          <t>NJ, AZ</t>
        </is>
      </c>
      <c r="N469" t="inlineStr">
        <is>
          <t>Yes</t>
        </is>
      </c>
      <c r="O469" t="inlineStr">
        <is>
          <t>Yes</t>
        </is>
      </c>
      <c r="P469" s="9" t="inlineStr">
        <is>
          <t>https://www.carestarfoundation.org/</t>
        </is>
      </c>
      <c r="Q469" s="9" t="inlineStr">
        <is>
          <t>https://grantcue.com/foundations/carestar-foundation-821511283</t>
        </is>
      </c>
    </row>
    <row r="470">
      <c r="A470">
        <f>IF($E470=$E469,$A469+1,1)</f>
        <v/>
      </c>
      <c r="B470" t="inlineStr">
        <is>
          <t>GOOD PLANET FOUNDATION</t>
        </is>
      </c>
      <c r="C470" t="inlineStr">
        <is>
          <t>85-2355233</t>
        </is>
      </c>
      <c r="D470" t="inlineStr">
        <is>
          <t>California</t>
        </is>
      </c>
      <c r="E470" t="inlineStr">
        <is>
          <t>CA</t>
        </is>
      </c>
      <c r="F470" t="n">
        <v>2024</v>
      </c>
      <c r="G470" t="n">
        <v>1</v>
      </c>
      <c r="H470" s="13" t="n">
        <v>5258300</v>
      </c>
      <c r="I470" s="12" t="n">
        <v>70</v>
      </c>
      <c r="J470" s="13" t="n">
        <v>20000</v>
      </c>
      <c r="K470" s="13">
        <f>IFERROR($H470/$I470,"")</f>
        <v/>
      </c>
      <c r="L470" s="13" t="n">
        <v>1800000</v>
      </c>
      <c r="M470" t="inlineStr">
        <is>
          <t>NY, TX, MI</t>
        </is>
      </c>
      <c r="N470" t="inlineStr">
        <is>
          <t>No</t>
        </is>
      </c>
      <c r="O470" t="inlineStr">
        <is>
          <t>Not stated</t>
        </is>
      </c>
      <c r="Q470" s="9" t="inlineStr">
        <is>
          <t>https://grantcue.com/foundations/good-planet-foundation-852355233</t>
        </is>
      </c>
    </row>
    <row r="471">
      <c r="A471">
        <f>IF($E471=$E470,$A470+1,1)</f>
        <v/>
      </c>
      <c r="B471" t="inlineStr">
        <is>
          <t>THE GEORGE AND JUDY MARCUS FAMILY FOUNDATION II</t>
        </is>
      </c>
      <c r="C471" t="inlineStr">
        <is>
          <t>26-4647256</t>
        </is>
      </c>
      <c r="D471" t="inlineStr">
        <is>
          <t>California</t>
        </is>
      </c>
      <c r="E471" t="inlineStr">
        <is>
          <t>CA</t>
        </is>
      </c>
      <c r="F471" t="n">
        <v>2024</v>
      </c>
      <c r="G471" t="n">
        <v>1</v>
      </c>
      <c r="H471" s="13" t="n">
        <v>5213590</v>
      </c>
      <c r="I471" s="12" t="n">
        <v>71</v>
      </c>
      <c r="J471" s="13" t="n">
        <v>10000</v>
      </c>
      <c r="K471" s="13">
        <f>IFERROR($H471/$I471,"")</f>
        <v/>
      </c>
      <c r="L471" s="13" t="n">
        <v>2000000</v>
      </c>
      <c r="M471" t="inlineStr">
        <is>
          <t>NY, MA, DC</t>
        </is>
      </c>
      <c r="N471" t="inlineStr">
        <is>
          <t>No</t>
        </is>
      </c>
      <c r="O471" t="inlineStr">
        <is>
          <t>Not stated</t>
        </is>
      </c>
      <c r="Q471" s="9" t="inlineStr">
        <is>
          <t>https://grantcue.com/foundations/the-george-and-judy-marcus-family-foundation-ii-264647256</t>
        </is>
      </c>
    </row>
    <row r="472">
      <c r="A472">
        <f>IF($E472=$E471,$A471+1,1)</f>
        <v/>
      </c>
      <c r="B472" t="inlineStr">
        <is>
          <t>J-P CONTE FAMILY FOUNDATION</t>
        </is>
      </c>
      <c r="C472" t="inlineStr">
        <is>
          <t>81-4625648</t>
        </is>
      </c>
      <c r="D472" t="inlineStr">
        <is>
          <t>California</t>
        </is>
      </c>
      <c r="E472" t="inlineStr">
        <is>
          <t>CA</t>
        </is>
      </c>
      <c r="F472" t="n">
        <v>2024</v>
      </c>
      <c r="G472" t="n">
        <v>1</v>
      </c>
      <c r="H472" s="13" t="n">
        <v>5150453</v>
      </c>
      <c r="I472" s="12" t="n">
        <v>25</v>
      </c>
      <c r="J472" s="13" t="n">
        <v>50000</v>
      </c>
      <c r="K472" s="13">
        <f>IFERROR($H472/$I472,"")</f>
        <v/>
      </c>
      <c r="L472" s="13" t="n">
        <v>1500000</v>
      </c>
      <c r="M472" t="inlineStr">
        <is>
          <t>MA, NJ, NY</t>
        </is>
      </c>
      <c r="N472" t="inlineStr">
        <is>
          <t>No</t>
        </is>
      </c>
      <c r="O472" t="inlineStr">
        <is>
          <t>Not stated</t>
        </is>
      </c>
      <c r="Q472" s="9" t="inlineStr">
        <is>
          <t>https://grantcue.com/foundations/j-p-conte-family-foundation-814625648</t>
        </is>
      </c>
    </row>
    <row r="473">
      <c r="A473">
        <f>IF($E473=$E472,$A472+1,1)</f>
        <v/>
      </c>
      <c r="B473" t="inlineStr">
        <is>
          <t>KLM FOUNDATION</t>
        </is>
      </c>
      <c r="C473" t="inlineStr">
        <is>
          <t>95-4682685</t>
        </is>
      </c>
      <c r="D473" t="inlineStr">
        <is>
          <t>California</t>
        </is>
      </c>
      <c r="E473" t="inlineStr">
        <is>
          <t>CA</t>
        </is>
      </c>
      <c r="F473" t="n">
        <v>2024</v>
      </c>
      <c r="G473" t="n">
        <v>1</v>
      </c>
      <c r="H473" s="13" t="n">
        <v>5138253</v>
      </c>
      <c r="I473" s="12" t="n">
        <v>253</v>
      </c>
      <c r="J473" s="13" t="n">
        <v>5000</v>
      </c>
      <c r="K473" s="13">
        <f>IFERROR($H473/$I473,"")</f>
        <v/>
      </c>
      <c r="L473" s="13" t="n">
        <v>1000000</v>
      </c>
      <c r="M473" t="inlineStr">
        <is>
          <t>DC, NY, MD</t>
        </is>
      </c>
      <c r="N473" t="inlineStr">
        <is>
          <t>No</t>
        </is>
      </c>
      <c r="O473" t="inlineStr">
        <is>
          <t>Not stated</t>
        </is>
      </c>
      <c r="Q473" s="9" t="inlineStr">
        <is>
          <t>https://grantcue.com/foundations/klm-foundation-954682685</t>
        </is>
      </c>
    </row>
    <row r="474">
      <c r="A474">
        <f>IF($E474=$E473,$A473+1,1)</f>
        <v/>
      </c>
      <c r="B474" t="inlineStr">
        <is>
          <t>ANDERSON VALLEY FOUNDATION</t>
        </is>
      </c>
      <c r="C474" t="inlineStr">
        <is>
          <t>36-3988367</t>
        </is>
      </c>
      <c r="D474" t="inlineStr">
        <is>
          <t>California</t>
        </is>
      </c>
      <c r="E474" t="inlineStr">
        <is>
          <t>CA</t>
        </is>
      </c>
      <c r="F474" t="n">
        <v>2024</v>
      </c>
      <c r="G474" t="n">
        <v>2</v>
      </c>
      <c r="H474" s="13" t="n">
        <v>5135916</v>
      </c>
      <c r="I474" s="12" t="n">
        <v>42</v>
      </c>
      <c r="J474" s="13" t="n">
        <v>69500</v>
      </c>
      <c r="K474" s="13">
        <f>IFERROR($H474/$I474,"")</f>
        <v/>
      </c>
      <c r="L474" s="13" t="n">
        <v>600000</v>
      </c>
      <c r="M474" t="inlineStr">
        <is>
          <t>AZ, UT, WA</t>
        </is>
      </c>
      <c r="N474" t="inlineStr">
        <is>
          <t>No</t>
        </is>
      </c>
      <c r="O474" t="inlineStr">
        <is>
          <t>Not stated</t>
        </is>
      </c>
      <c r="Q474" s="9" t="inlineStr">
        <is>
          <t>https://grantcue.com/foundations/anderson-valley-foundation-363988367</t>
        </is>
      </c>
    </row>
    <row r="475">
      <c r="A475">
        <f>IF($E475=$E474,$A474+1,1)</f>
        <v/>
      </c>
      <c r="B475" t="inlineStr">
        <is>
          <t>TSAO FAMILY FOUNDATION</t>
        </is>
      </c>
      <c r="C475" t="inlineStr">
        <is>
          <t>20-2043022</t>
        </is>
      </c>
      <c r="D475" t="inlineStr">
        <is>
          <t>California</t>
        </is>
      </c>
      <c r="E475" t="inlineStr">
        <is>
          <t>CA</t>
        </is>
      </c>
      <c r="F475" t="n">
        <v>2024</v>
      </c>
      <c r="G475" t="n">
        <v>1</v>
      </c>
      <c r="H475" s="13" t="n">
        <v>5134835</v>
      </c>
      <c r="I475" s="12" t="n">
        <v>22</v>
      </c>
      <c r="J475" s="13" t="n">
        <v>42500</v>
      </c>
      <c r="K475" s="13">
        <f>IFERROR($H475/$I475,"")</f>
        <v/>
      </c>
      <c r="L475" s="13" t="n">
        <v>1640000</v>
      </c>
      <c r="M475" t="inlineStr">
        <is>
          <t>NY, IL, TX</t>
        </is>
      </c>
      <c r="N475" t="inlineStr">
        <is>
          <t>No</t>
        </is>
      </c>
      <c r="O475" t="inlineStr">
        <is>
          <t>Not stated</t>
        </is>
      </c>
      <c r="Q475" s="9" t="inlineStr">
        <is>
          <t>https://grantcue.com/foundations/tsao-family-foundation-202043022</t>
        </is>
      </c>
    </row>
    <row r="476">
      <c r="A476">
        <f>IF($E476=$E475,$A475+1,1)</f>
        <v/>
      </c>
      <c r="B476" t="inlineStr">
        <is>
          <t>CATHAY BANK FOUNDATION</t>
        </is>
      </c>
      <c r="C476" t="inlineStr">
        <is>
          <t>74-3052411</t>
        </is>
      </c>
      <c r="D476" t="inlineStr">
        <is>
          <t>California</t>
        </is>
      </c>
      <c r="E476" t="inlineStr">
        <is>
          <t>CA</t>
        </is>
      </c>
      <c r="F476" t="n">
        <v>2025</v>
      </c>
      <c r="G476" t="n">
        <v>2</v>
      </c>
      <c r="H476" s="13" t="n">
        <v>5123753</v>
      </c>
      <c r="I476" s="12" t="n">
        <v>450</v>
      </c>
      <c r="J476" s="13" t="n">
        <v>5000</v>
      </c>
      <c r="K476" s="13">
        <f>IFERROR($H476/$I476,"")</f>
        <v/>
      </c>
      <c r="L476" s="13" t="n">
        <v>142500</v>
      </c>
      <c r="M476" t="inlineStr">
        <is>
          <t>NY, GA, DC</t>
        </is>
      </c>
      <c r="N476" t="inlineStr">
        <is>
          <t>No</t>
        </is>
      </c>
      <c r="O476" t="inlineStr">
        <is>
          <t>Not stated</t>
        </is>
      </c>
      <c r="Q476" s="9" t="inlineStr">
        <is>
          <t>https://grantcue.com/foundations/cathay-bank-foundation-743052411</t>
        </is>
      </c>
    </row>
    <row r="477">
      <c r="A477">
        <f>IF($E477=$E476,$A476+1,1)</f>
        <v/>
      </c>
      <c r="B477" t="inlineStr">
        <is>
          <t>The Mental Insight Foundation</t>
        </is>
      </c>
      <c r="C477" t="inlineStr">
        <is>
          <t>94-3256579</t>
        </is>
      </c>
      <c r="D477" t="inlineStr">
        <is>
          <t>California</t>
        </is>
      </c>
      <c r="E477" t="inlineStr">
        <is>
          <t>CA</t>
        </is>
      </c>
      <c r="F477" t="n">
        <v>2024</v>
      </c>
      <c r="G477" t="n">
        <v>2</v>
      </c>
      <c r="H477" s="13" t="n">
        <v>5121915</v>
      </c>
      <c r="I477" s="12" t="n">
        <v>77</v>
      </c>
      <c r="J477" s="13" t="n">
        <v>50000</v>
      </c>
      <c r="K477" s="13">
        <f>IFERROR($H477/$I477,"")</f>
        <v/>
      </c>
      <c r="L477" s="13" t="n">
        <v>856283</v>
      </c>
      <c r="M477" t="inlineStr">
        <is>
          <t>NY, MA, MD</t>
        </is>
      </c>
      <c r="N477" t="inlineStr">
        <is>
          <t>Yes</t>
        </is>
      </c>
      <c r="O477" t="inlineStr">
        <is>
          <t>Not stated</t>
        </is>
      </c>
      <c r="Q477" s="9" t="inlineStr">
        <is>
          <t>https://grantcue.com/foundations/the-mental-insight-foundation-943256579</t>
        </is>
      </c>
    </row>
    <row r="478">
      <c r="A478">
        <f>IF($E478=$E477,$A477+1,1)</f>
        <v/>
      </c>
      <c r="B478" t="inlineStr">
        <is>
          <t>ODELL RS &amp; HP FUND TUA-MAIN</t>
        </is>
      </c>
      <c r="C478" t="inlineStr">
        <is>
          <t>94-6132116</t>
        </is>
      </c>
      <c r="D478" t="inlineStr">
        <is>
          <t>California</t>
        </is>
      </c>
      <c r="E478" t="inlineStr">
        <is>
          <t>CA</t>
        </is>
      </c>
      <c r="F478" t="n">
        <v>2025</v>
      </c>
      <c r="G478" t="n">
        <v>2</v>
      </c>
      <c r="H478" s="13" t="n">
        <v>5075000</v>
      </c>
      <c r="I478" s="12" t="n">
        <v>118</v>
      </c>
      <c r="J478" s="13" t="n">
        <v>30000</v>
      </c>
      <c r="K478" s="13">
        <f>IFERROR($H478/$I478,"")</f>
        <v/>
      </c>
      <c r="L478" s="13" t="n">
        <v>150000</v>
      </c>
      <c r="M478" t="inlineStr">
        <is>
          <t>NJ, GA, SC</t>
        </is>
      </c>
      <c r="N478" t="inlineStr">
        <is>
          <t>Yes</t>
        </is>
      </c>
      <c r="O478" t="inlineStr">
        <is>
          <t>Yes</t>
        </is>
      </c>
      <c r="Q478" s="9" t="inlineStr">
        <is>
          <t>https://grantcue.com/foundations/odell-rs-and-hp-fund-tua-main-946132116</t>
        </is>
      </c>
    </row>
    <row r="479">
      <c r="A479">
        <f>IF($E479=$E478,$A478+1,1)</f>
        <v/>
      </c>
      <c r="B479" t="inlineStr">
        <is>
          <t>LA84 FOUNDATION</t>
        </is>
      </c>
      <c r="C479" t="inlineStr">
        <is>
          <t>95-3792725</t>
        </is>
      </c>
      <c r="D479" t="inlineStr">
        <is>
          <t>California</t>
        </is>
      </c>
      <c r="E479" t="inlineStr">
        <is>
          <t>CA</t>
        </is>
      </c>
      <c r="F479" t="n">
        <v>2024</v>
      </c>
      <c r="G479" t="n">
        <v>1</v>
      </c>
      <c r="H479" s="13" t="n">
        <v>5033500</v>
      </c>
      <c r="I479" s="12" t="n">
        <v>60</v>
      </c>
      <c r="J479" s="13" t="n">
        <v>50000</v>
      </c>
      <c r="K479" s="13">
        <f>IFERROR($H479/$I479,"")</f>
        <v/>
      </c>
      <c r="L479" s="13" t="n">
        <v>750000</v>
      </c>
      <c r="M479" t="inlineStr">
        <is>
          <t>NY, RI</t>
        </is>
      </c>
      <c r="N479" t="inlineStr">
        <is>
          <t>Yes</t>
        </is>
      </c>
      <c r="O479" t="inlineStr">
        <is>
          <t>Yes</t>
        </is>
      </c>
      <c r="P479" s="9" t="inlineStr">
        <is>
          <t>https://www.la84.org/</t>
        </is>
      </c>
      <c r="Q479" s="9" t="inlineStr">
        <is>
          <t>https://grantcue.com/foundations/la84-foundation-953792725</t>
        </is>
      </c>
    </row>
    <row r="480">
      <c r="A480">
        <f>IF($E480=$E479,$A479+1,1)</f>
        <v/>
      </c>
      <c r="B480" t="inlineStr">
        <is>
          <t>THE BARBRO OSHER PRO SUECIA FOUNDATION</t>
        </is>
      </c>
      <c r="C480" t="inlineStr">
        <is>
          <t>94-3241225</t>
        </is>
      </c>
      <c r="D480" t="inlineStr">
        <is>
          <t>California</t>
        </is>
      </c>
      <c r="E480" t="inlineStr">
        <is>
          <t>CA</t>
        </is>
      </c>
      <c r="F480" t="n">
        <v>2025</v>
      </c>
      <c r="G480" t="n">
        <v>2</v>
      </c>
      <c r="H480" s="13" t="n">
        <v>5033000</v>
      </c>
      <c r="I480" s="12" t="n">
        <v>266</v>
      </c>
      <c r="J480" s="13" t="n">
        <v>12000</v>
      </c>
      <c r="K480" s="13">
        <f>IFERROR($H480/$I480,"")</f>
        <v/>
      </c>
      <c r="L480" s="13" t="n">
        <v>100000</v>
      </c>
      <c r="M480" t="inlineStr">
        <is>
          <t>NY, MN, IL</t>
        </is>
      </c>
      <c r="N480" t="inlineStr">
        <is>
          <t>Yes</t>
        </is>
      </c>
      <c r="O480" t="inlineStr">
        <is>
          <t>Not stated</t>
        </is>
      </c>
      <c r="Q480" s="9" t="inlineStr">
        <is>
          <t>https://grantcue.com/foundations/the-barbro-osher-pro-suecia-foundation-943241225</t>
        </is>
      </c>
    </row>
    <row r="481">
      <c r="A481">
        <f>IF($E481=$E480,$A480+1,1)</f>
        <v/>
      </c>
      <c r="B481" t="inlineStr">
        <is>
          <t>Mackenzie Family Foundation</t>
        </is>
      </c>
      <c r="C481" t="inlineStr">
        <is>
          <t>20-5700615</t>
        </is>
      </c>
      <c r="D481" t="inlineStr">
        <is>
          <t>California</t>
        </is>
      </c>
      <c r="E481" t="inlineStr">
        <is>
          <t>CA</t>
        </is>
      </c>
      <c r="F481" t="n">
        <v>2024</v>
      </c>
      <c r="G481" t="n">
        <v>1</v>
      </c>
      <c r="H481" s="13" t="n">
        <v>5025000</v>
      </c>
      <c r="I481" s="12" t="n">
        <v>15</v>
      </c>
      <c r="J481" s="13" t="n">
        <v>50000</v>
      </c>
      <c r="K481" s="13">
        <f>IFERROR($H481/$I481,"")</f>
        <v/>
      </c>
      <c r="L481" s="13" t="n">
        <v>2000000</v>
      </c>
      <c r="M481" t="inlineStr">
        <is>
          <t>WY, FL, VA</t>
        </is>
      </c>
      <c r="N481" t="inlineStr">
        <is>
          <t>No</t>
        </is>
      </c>
      <c r="O481" t="inlineStr">
        <is>
          <t>Not stated</t>
        </is>
      </c>
      <c r="Q481" s="9" t="inlineStr">
        <is>
          <t>https://grantcue.com/foundations/mackenzie-family-foundation-205700615</t>
        </is>
      </c>
    </row>
    <row r="482">
      <c r="A482">
        <f>IF($E482=$E481,$A481+1,1)</f>
        <v/>
      </c>
      <c r="B482" t="inlineStr">
        <is>
          <t>The Timothy and Judith Smith Foundation</t>
        </is>
      </c>
      <c r="C482" t="inlineStr">
        <is>
          <t>95-4769418</t>
        </is>
      </c>
      <c r="D482" t="inlineStr">
        <is>
          <t>California</t>
        </is>
      </c>
      <c r="E482" t="inlineStr">
        <is>
          <t>CA</t>
        </is>
      </c>
      <c r="F482" t="n">
        <v>2023</v>
      </c>
      <c r="G482" t="n">
        <v>1</v>
      </c>
      <c r="H482" s="13" t="n">
        <v>5015979</v>
      </c>
      <c r="I482" s="12" t="n">
        <v>30</v>
      </c>
      <c r="J482" s="13" t="n">
        <v>5000</v>
      </c>
      <c r="K482" s="13">
        <f>IFERROR($H482/$I482,"")</f>
        <v/>
      </c>
      <c r="L482" s="13" t="n">
        <v>4738778</v>
      </c>
      <c r="M482" t="inlineStr">
        <is>
          <t>IL, IN</t>
        </is>
      </c>
      <c r="N482" t="inlineStr">
        <is>
          <t>No</t>
        </is>
      </c>
      <c r="O482" t="inlineStr">
        <is>
          <t>Not stated</t>
        </is>
      </c>
      <c r="Q482" s="9" t="inlineStr">
        <is>
          <t>https://grantcue.com/foundations/the-timothy-and-judith-smith-foundation-954769418</t>
        </is>
      </c>
    </row>
    <row r="483">
      <c r="A483">
        <f>IF($E483=$E482,$A482+1,1)</f>
        <v/>
      </c>
      <c r="B483" t="inlineStr">
        <is>
          <t>ELIZABETH BIXBY JANEWAY FOUNDATION</t>
        </is>
      </c>
      <c r="C483" t="inlineStr">
        <is>
          <t>95-2466561</t>
        </is>
      </c>
      <c r="D483" t="inlineStr">
        <is>
          <t>California</t>
        </is>
      </c>
      <c r="E483" t="inlineStr">
        <is>
          <t>CA</t>
        </is>
      </c>
      <c r="F483" t="n">
        <v>2024</v>
      </c>
      <c r="G483" t="n">
        <v>2</v>
      </c>
      <c r="H483" s="13" t="n">
        <v>5015000</v>
      </c>
      <c r="I483" s="12" t="n">
        <v>63</v>
      </c>
      <c r="J483" s="13" t="n">
        <v>50000</v>
      </c>
      <c r="K483" s="13">
        <f>IFERROR($H483/$I483,"")</f>
        <v/>
      </c>
      <c r="L483" s="13" t="n">
        <v>550000</v>
      </c>
      <c r="M483" t="inlineStr">
        <is>
          <t>VA, TX, NY</t>
        </is>
      </c>
      <c r="N483" t="inlineStr">
        <is>
          <t>No</t>
        </is>
      </c>
      <c r="O483" t="inlineStr">
        <is>
          <t>Not stated</t>
        </is>
      </c>
      <c r="Q483" s="9" t="inlineStr">
        <is>
          <t>https://grantcue.com/foundations/elizabeth-bixby-janeway-foundation-952466561</t>
        </is>
      </c>
    </row>
    <row r="484">
      <c r="A484">
        <f>IF($E484=$E483,$A483+1,1)</f>
        <v/>
      </c>
      <c r="B484" t="inlineStr">
        <is>
          <t>THE NANCY P AND RICHARD K ROBBINS FAMILY FOUNDATION</t>
        </is>
      </c>
      <c r="C484" t="inlineStr">
        <is>
          <t>20-4319424</t>
        </is>
      </c>
      <c r="D484" t="inlineStr">
        <is>
          <t>California</t>
        </is>
      </c>
      <c r="E484" t="inlineStr">
        <is>
          <t>CA</t>
        </is>
      </c>
      <c r="F484" t="n">
        <v>2024</v>
      </c>
      <c r="G484" t="n">
        <v>1</v>
      </c>
      <c r="H484" s="13" t="n">
        <v>5011000</v>
      </c>
      <c r="I484" s="12" t="n">
        <v>8</v>
      </c>
      <c r="J484" s="13" t="n">
        <v>457500</v>
      </c>
      <c r="K484" s="13">
        <f>IFERROR($H484/$I484,"")</f>
        <v/>
      </c>
      <c r="L484" s="13" t="n">
        <v>2345500</v>
      </c>
      <c r="N484" t="inlineStr">
        <is>
          <t>No</t>
        </is>
      </c>
      <c r="O484" t="inlineStr">
        <is>
          <t>Not stated</t>
        </is>
      </c>
      <c r="Q484" s="9" t="inlineStr">
        <is>
          <t>https://grantcue.com/foundations/the-nancy-p-and-richard-k-robbins-family-foundation-204319424</t>
        </is>
      </c>
    </row>
    <row r="485">
      <c r="A485">
        <f>IF($E485=$E484,$A484+1,1)</f>
        <v/>
      </c>
      <c r="B485" t="inlineStr">
        <is>
          <t>LILLIAN LINCOLN FOUNDATION</t>
        </is>
      </c>
      <c r="C485" t="inlineStr">
        <is>
          <t>94-2943599</t>
        </is>
      </c>
      <c r="D485" t="inlineStr">
        <is>
          <t>California</t>
        </is>
      </c>
      <c r="E485" t="inlineStr">
        <is>
          <t>CA</t>
        </is>
      </c>
      <c r="F485" t="n">
        <v>2024</v>
      </c>
      <c r="G485" t="n">
        <v>1</v>
      </c>
      <c r="H485" s="13" t="n">
        <v>5010500</v>
      </c>
      <c r="I485" s="12" t="n">
        <v>99</v>
      </c>
      <c r="J485" s="13" t="n">
        <v>30000</v>
      </c>
      <c r="K485" s="13">
        <f>IFERROR($H485/$I485,"")</f>
        <v/>
      </c>
      <c r="L485" s="13" t="n">
        <v>900000</v>
      </c>
      <c r="M485" t="inlineStr">
        <is>
          <t>DC, NY, PA</t>
        </is>
      </c>
      <c r="N485" t="inlineStr">
        <is>
          <t>No</t>
        </is>
      </c>
      <c r="O485" t="inlineStr">
        <is>
          <t>Not stated</t>
        </is>
      </c>
      <c r="Q485" s="9" t="inlineStr">
        <is>
          <t>https://grantcue.com/foundations/lillian-lincoln-foundation-c-o-lincoln-howell-942943599</t>
        </is>
      </c>
    </row>
    <row r="486">
      <c r="A486">
        <f>IF($E486=$E485,$A485+1,1)</f>
        <v/>
      </c>
      <c r="B486" t="inlineStr">
        <is>
          <t>TOMKAT FOUNDATION</t>
        </is>
      </c>
      <c r="C486" t="inlineStr">
        <is>
          <t>92-1160421</t>
        </is>
      </c>
      <c r="D486" t="inlineStr">
        <is>
          <t>California</t>
        </is>
      </c>
      <c r="E486" t="inlineStr">
        <is>
          <t>CA</t>
        </is>
      </c>
      <c r="F486" t="n">
        <v>2024</v>
      </c>
      <c r="G486" t="n">
        <v>1</v>
      </c>
      <c r="H486" s="13" t="n">
        <v>4999630</v>
      </c>
      <c r="I486" s="12" t="n">
        <v>50</v>
      </c>
      <c r="J486" s="13" t="n">
        <v>25000</v>
      </c>
      <c r="K486" s="13">
        <f>IFERROR($H486/$I486,"")</f>
        <v/>
      </c>
      <c r="L486" s="13" t="n">
        <v>750000</v>
      </c>
      <c r="M486" t="inlineStr">
        <is>
          <t>SD, MA, NV</t>
        </is>
      </c>
      <c r="N486" t="inlineStr">
        <is>
          <t>No</t>
        </is>
      </c>
      <c r="O486" t="inlineStr">
        <is>
          <t>Not stated</t>
        </is>
      </c>
      <c r="Q486" s="9" t="inlineStr">
        <is>
          <t>https://grantcue.com/foundations/tomkat-foundation-921160421</t>
        </is>
      </c>
    </row>
    <row r="487">
      <c r="A487">
        <f>IF($E487=$E486,$A486+1,1)</f>
        <v/>
      </c>
      <c r="B487" t="inlineStr">
        <is>
          <t>O L HALSELL FOUNDATION</t>
        </is>
      </c>
      <c r="C487" t="inlineStr">
        <is>
          <t>95-6027266</t>
        </is>
      </c>
      <c r="D487" t="inlineStr">
        <is>
          <t>California</t>
        </is>
      </c>
      <c r="E487" t="inlineStr">
        <is>
          <t>CA</t>
        </is>
      </c>
      <c r="F487" t="n">
        <v>2025</v>
      </c>
      <c r="G487" t="n">
        <v>2</v>
      </c>
      <c r="H487" s="13" t="n">
        <v>4998000</v>
      </c>
      <c r="I487" s="12" t="n">
        <v>211</v>
      </c>
      <c r="J487" s="13" t="n">
        <v>15000</v>
      </c>
      <c r="K487" s="13">
        <f>IFERROR($H487/$I487,"")</f>
        <v/>
      </c>
      <c r="L487" s="13" t="n">
        <v>220000</v>
      </c>
      <c r="N487" t="inlineStr">
        <is>
          <t>Yes</t>
        </is>
      </c>
      <c r="O487" t="inlineStr">
        <is>
          <t>Yes</t>
        </is>
      </c>
      <c r="Q487" s="9" t="inlineStr">
        <is>
          <t>https://grantcue.com/foundations/o-l-halsell-foundation-956027266</t>
        </is>
      </c>
    </row>
    <row r="488">
      <c r="A488">
        <f>IF($E488=$E487,$A487+1,1)</f>
        <v/>
      </c>
      <c r="B488" t="inlineStr">
        <is>
          <t>THE ISABEL ALLENDE FOUNDATION</t>
        </is>
      </c>
      <c r="C488" t="inlineStr">
        <is>
          <t>91-1748486</t>
        </is>
      </c>
      <c r="D488" t="inlineStr">
        <is>
          <t>California</t>
        </is>
      </c>
      <c r="E488" t="inlineStr">
        <is>
          <t>CA</t>
        </is>
      </c>
      <c r="F488" t="n">
        <v>2025</v>
      </c>
      <c r="G488" t="n">
        <v>2</v>
      </c>
      <c r="H488" s="13" t="n">
        <v>4994500</v>
      </c>
      <c r="I488" s="12" t="n">
        <v>105</v>
      </c>
      <c r="J488" s="13" t="n">
        <v>25000</v>
      </c>
      <c r="K488" s="13">
        <f>IFERROR($H488/$I488,"")</f>
        <v/>
      </c>
      <c r="L488" s="13" t="n">
        <v>310000</v>
      </c>
      <c r="M488" t="inlineStr">
        <is>
          <t>NY, TN, MA</t>
        </is>
      </c>
      <c r="N488" t="inlineStr">
        <is>
          <t>No</t>
        </is>
      </c>
      <c r="O488" t="inlineStr">
        <is>
          <t>Not stated</t>
        </is>
      </c>
      <c r="Q488" s="9" t="inlineStr">
        <is>
          <t>https://grantcue.com/foundations/the-isabel-allende-foundation-911748486</t>
        </is>
      </c>
    </row>
    <row r="489">
      <c r="A489">
        <f>IF($E489=$E488,$A488+1,1)</f>
        <v/>
      </c>
      <c r="B489" t="inlineStr">
        <is>
          <t>BASKIN FAMILY FOUNDATION</t>
        </is>
      </c>
      <c r="C489" t="inlineStr">
        <is>
          <t>36-6118260</t>
        </is>
      </c>
      <c r="D489" t="inlineStr">
        <is>
          <t>California</t>
        </is>
      </c>
      <c r="E489" t="inlineStr">
        <is>
          <t>CA</t>
        </is>
      </c>
      <c r="F489" t="n">
        <v>2024</v>
      </c>
      <c r="G489" t="n">
        <v>2</v>
      </c>
      <c r="H489" s="13" t="n">
        <v>4980827</v>
      </c>
      <c r="I489" s="12" t="n">
        <v>168</v>
      </c>
      <c r="J489" s="13" t="n">
        <v>10000</v>
      </c>
      <c r="K489" s="13">
        <f>IFERROR($H489/$I489,"")</f>
        <v/>
      </c>
      <c r="L489" s="13" t="n">
        <v>700000</v>
      </c>
      <c r="M489" t="inlineStr">
        <is>
          <t>IL, MA, NY</t>
        </is>
      </c>
      <c r="N489" t="inlineStr">
        <is>
          <t>Yes</t>
        </is>
      </c>
      <c r="O489" t="inlineStr">
        <is>
          <t>Not stated</t>
        </is>
      </c>
      <c r="Q489" s="9" t="inlineStr">
        <is>
          <t>https://grantcue.com/foundations/baskin-family-foundation-366118260</t>
        </is>
      </c>
    </row>
    <row r="490">
      <c r="A490">
        <f>IF($E490=$E489,$A489+1,1)</f>
        <v/>
      </c>
      <c r="B490" t="inlineStr">
        <is>
          <t>ERIC AND SHEILA SAMSON FOUNDATION</t>
        </is>
      </c>
      <c r="C490" t="inlineStr">
        <is>
          <t>84-5193506</t>
        </is>
      </c>
      <c r="D490" t="inlineStr">
        <is>
          <t>California</t>
        </is>
      </c>
      <c r="E490" t="inlineStr">
        <is>
          <t>CA</t>
        </is>
      </c>
      <c r="F490" t="n">
        <v>2025</v>
      </c>
      <c r="G490" t="n">
        <v>2</v>
      </c>
      <c r="H490" s="13" t="n">
        <v>4965781</v>
      </c>
      <c r="I490" s="12" t="n">
        <v>42</v>
      </c>
      <c r="J490" s="13" t="n">
        <v>36000</v>
      </c>
      <c r="K490" s="13">
        <f>IFERROR($H490/$I490,"")</f>
        <v/>
      </c>
      <c r="L490" s="13" t="n">
        <v>1000000</v>
      </c>
      <c r="M490" t="inlineStr">
        <is>
          <t>IL, MD, NY</t>
        </is>
      </c>
      <c r="N490" t="inlineStr">
        <is>
          <t>No</t>
        </is>
      </c>
      <c r="O490" t="inlineStr">
        <is>
          <t>Not stated</t>
        </is>
      </c>
      <c r="Q490" s="9" t="inlineStr">
        <is>
          <t>https://grantcue.com/foundations/eric-and-sheila-samson-foundation-845193506</t>
        </is>
      </c>
    </row>
    <row r="491">
      <c r="A491">
        <f>IF($E491=$E490,$A490+1,1)</f>
        <v/>
      </c>
      <c r="B491" t="inlineStr">
        <is>
          <t>SUN FAMILY FOUNDATION</t>
        </is>
      </c>
      <c r="C491" t="inlineStr">
        <is>
          <t>33-0868088</t>
        </is>
      </c>
      <c r="D491" t="inlineStr">
        <is>
          <t>California</t>
        </is>
      </c>
      <c r="E491" t="inlineStr">
        <is>
          <t>CA</t>
        </is>
      </c>
      <c r="F491" t="n">
        <v>2024</v>
      </c>
      <c r="G491" t="n">
        <v>1</v>
      </c>
      <c r="H491" s="13" t="n">
        <v>4954250</v>
      </c>
      <c r="I491" s="12" t="n">
        <v>51</v>
      </c>
      <c r="J491" s="13" t="n">
        <v>50000</v>
      </c>
      <c r="K491" s="13">
        <f>IFERROR($H491/$I491,"")</f>
        <v/>
      </c>
      <c r="L491" s="13" t="n">
        <v>1537000</v>
      </c>
      <c r="M491" t="inlineStr">
        <is>
          <t>DC, NY, NJ</t>
        </is>
      </c>
      <c r="N491" t="inlineStr">
        <is>
          <t>No</t>
        </is>
      </c>
      <c r="O491" t="inlineStr">
        <is>
          <t>Not stated</t>
        </is>
      </c>
      <c r="Q491" s="9" t="inlineStr">
        <is>
          <t>https://grantcue.com/foundations/sun-family-foundation-330868088</t>
        </is>
      </c>
    </row>
    <row r="492">
      <c r="A492">
        <f>IF($E492=$E491,$A491+1,1)</f>
        <v/>
      </c>
      <c r="B492" t="inlineStr">
        <is>
          <t>JEAN PERKINS FOUNDATION</t>
        </is>
      </c>
      <c r="C492" t="inlineStr">
        <is>
          <t>33-0436485</t>
        </is>
      </c>
      <c r="D492" t="inlineStr">
        <is>
          <t>California</t>
        </is>
      </c>
      <c r="E492" t="inlineStr">
        <is>
          <t>CA</t>
        </is>
      </c>
      <c r="F492" t="n">
        <v>2024</v>
      </c>
      <c r="G492" t="n">
        <v>1</v>
      </c>
      <c r="H492" s="13" t="n">
        <v>4944192</v>
      </c>
      <c r="I492" s="12" t="n">
        <v>23</v>
      </c>
      <c r="J492" s="13" t="n">
        <v>100000</v>
      </c>
      <c r="K492" s="13">
        <f>IFERROR($H492/$I492,"")</f>
        <v/>
      </c>
      <c r="L492" s="13" t="n">
        <v>959680</v>
      </c>
      <c r="M492" t="inlineStr">
        <is>
          <t>GA, WA, TX</t>
        </is>
      </c>
      <c r="N492" t="inlineStr">
        <is>
          <t>No</t>
        </is>
      </c>
      <c r="O492" t="inlineStr">
        <is>
          <t>Not stated</t>
        </is>
      </c>
      <c r="Q492" s="9" t="inlineStr">
        <is>
          <t>https://grantcue.com/foundations/jean-perkins-foundation-330436485</t>
        </is>
      </c>
    </row>
    <row r="493">
      <c r="A493">
        <f>IF($E493=$E492,$A492+1,1)</f>
        <v/>
      </c>
      <c r="B493" t="inlineStr">
        <is>
          <t>DPR Foundation</t>
        </is>
      </c>
      <c r="C493" t="inlineStr">
        <is>
          <t>26-1609927</t>
        </is>
      </c>
      <c r="D493" t="inlineStr">
        <is>
          <t>California</t>
        </is>
      </c>
      <c r="E493" t="inlineStr">
        <is>
          <t>CA</t>
        </is>
      </c>
      <c r="F493" t="n">
        <v>2025</v>
      </c>
      <c r="G493" t="n">
        <v>2</v>
      </c>
      <c r="H493" s="13" t="n">
        <v>4931959</v>
      </c>
      <c r="I493" s="12" t="n">
        <v>82</v>
      </c>
      <c r="J493" s="13" t="n">
        <v>50000</v>
      </c>
      <c r="K493" s="13">
        <f>IFERROR($H493/$I493,"")</f>
        <v/>
      </c>
      <c r="L493" s="13" t="n">
        <v>175000</v>
      </c>
      <c r="M493" t="inlineStr">
        <is>
          <t>FL, TX, GA</t>
        </is>
      </c>
      <c r="N493" t="inlineStr">
        <is>
          <t>No</t>
        </is>
      </c>
      <c r="O493" t="inlineStr">
        <is>
          <t>Not stated</t>
        </is>
      </c>
      <c r="Q493" s="9" t="inlineStr">
        <is>
          <t>https://grantcue.com/foundations/dpr-foundation-261609927</t>
        </is>
      </c>
    </row>
    <row r="494">
      <c r="A494">
        <f>IF($E494=$E493,$A493+1,1)</f>
        <v/>
      </c>
      <c r="B494" t="inlineStr">
        <is>
          <t>ROY AND PATRICIA DISNEY FAMILY FOUNDATION</t>
        </is>
      </c>
      <c r="C494" t="inlineStr">
        <is>
          <t>61-1777495</t>
        </is>
      </c>
      <c r="D494" t="inlineStr">
        <is>
          <t>California</t>
        </is>
      </c>
      <c r="E494" t="inlineStr">
        <is>
          <t>CA</t>
        </is>
      </c>
      <c r="F494" t="n">
        <v>2024</v>
      </c>
      <c r="G494" t="n">
        <v>1</v>
      </c>
      <c r="H494" s="13" t="n">
        <v>4925805</v>
      </c>
      <c r="I494" s="12" t="n">
        <v>164</v>
      </c>
      <c r="J494" s="13" t="n">
        <v>10000</v>
      </c>
      <c r="K494" s="13">
        <f>IFERROR($H494/$I494,"")</f>
        <v/>
      </c>
      <c r="L494" s="13" t="n">
        <v>500000</v>
      </c>
      <c r="M494" t="inlineStr">
        <is>
          <t>NY, LA, DC</t>
        </is>
      </c>
      <c r="N494" t="inlineStr">
        <is>
          <t>No</t>
        </is>
      </c>
      <c r="O494" t="inlineStr">
        <is>
          <t>Not stated</t>
        </is>
      </c>
      <c r="Q494" s="9" t="inlineStr">
        <is>
          <t>https://grantcue.com/foundations/roy-and-patricia-disney-family-foundation-611777495</t>
        </is>
      </c>
    </row>
    <row r="495">
      <c r="A495">
        <f>IF($E495=$E494,$A494+1,1)</f>
        <v/>
      </c>
      <c r="B495" t="inlineStr">
        <is>
          <t>THE STRANDBERG FAMILY FOUNDATION</t>
        </is>
      </c>
      <c r="C495" t="inlineStr">
        <is>
          <t>47-2625117</t>
        </is>
      </c>
      <c r="D495" t="inlineStr">
        <is>
          <t>California</t>
        </is>
      </c>
      <c r="E495" t="inlineStr">
        <is>
          <t>CA</t>
        </is>
      </c>
      <c r="F495" t="n">
        <v>2024</v>
      </c>
      <c r="G495" t="n">
        <v>2</v>
      </c>
      <c r="H495" s="13" t="n">
        <v>4911917</v>
      </c>
      <c r="I495" s="12" t="n">
        <v>64</v>
      </c>
      <c r="J495" s="13" t="n">
        <v>44590.5</v>
      </c>
      <c r="K495" s="13">
        <f>IFERROR($H495/$I495,"")</f>
        <v/>
      </c>
      <c r="L495" s="13" t="n">
        <v>498043</v>
      </c>
      <c r="M495" t="inlineStr">
        <is>
          <t>WY, CO, NY</t>
        </is>
      </c>
      <c r="N495" t="inlineStr">
        <is>
          <t>Yes</t>
        </is>
      </c>
      <c r="O495" t="inlineStr">
        <is>
          <t>Not stated</t>
        </is>
      </c>
      <c r="Q495" s="9" t="inlineStr">
        <is>
          <t>https://grantcue.com/foundations/the-strandberg-family-foundation-c-o-jeffrey-c-kirwood-472625117</t>
        </is>
      </c>
    </row>
    <row r="496">
      <c r="A496">
        <f>IF($E496=$E495,$A495+1,1)</f>
        <v/>
      </c>
      <c r="B496" t="inlineStr">
        <is>
          <t>SILENT PARTNER GRANTS</t>
        </is>
      </c>
      <c r="C496" t="inlineStr">
        <is>
          <t>46-3736775</t>
        </is>
      </c>
      <c r="D496" t="inlineStr">
        <is>
          <t>California</t>
        </is>
      </c>
      <c r="E496" t="inlineStr">
        <is>
          <t>CA</t>
        </is>
      </c>
      <c r="F496" t="n">
        <v>2024</v>
      </c>
      <c r="G496" t="n">
        <v>2</v>
      </c>
      <c r="H496" s="13" t="n">
        <v>4893597</v>
      </c>
      <c r="I496" s="12" t="n">
        <v>73</v>
      </c>
      <c r="J496" s="13" t="n">
        <v>10000</v>
      </c>
      <c r="K496" s="13">
        <f>IFERROR($H496/$I496,"")</f>
        <v/>
      </c>
      <c r="L496" s="13" t="n">
        <v>565000</v>
      </c>
      <c r="M496" t="inlineStr">
        <is>
          <t>CO, NY, VA</t>
        </is>
      </c>
      <c r="N496" t="inlineStr">
        <is>
          <t>No</t>
        </is>
      </c>
      <c r="O496" t="inlineStr">
        <is>
          <t>Not stated</t>
        </is>
      </c>
      <c r="Q496" s="9" t="inlineStr">
        <is>
          <t>https://grantcue.com/foundations/silent-partner-grants-463736775</t>
        </is>
      </c>
    </row>
    <row r="497">
      <c r="A497">
        <f>IF($E497=$E496,$A496+1,1)</f>
        <v/>
      </c>
      <c r="B497" t="inlineStr">
        <is>
          <t>Brigham Family Foundation</t>
        </is>
      </c>
      <c r="C497" t="inlineStr">
        <is>
          <t>45-2457442</t>
        </is>
      </c>
      <c r="D497" t="inlineStr">
        <is>
          <t>California</t>
        </is>
      </c>
      <c r="E497" t="inlineStr">
        <is>
          <t>CA</t>
        </is>
      </c>
      <c r="F497" t="n">
        <v>2024</v>
      </c>
      <c r="G497" t="n">
        <v>2</v>
      </c>
      <c r="H497" s="13" t="n">
        <v>4880500</v>
      </c>
      <c r="I497" s="12" t="n">
        <v>30</v>
      </c>
      <c r="J497" s="13" t="n">
        <v>79000</v>
      </c>
      <c r="K497" s="13">
        <f>IFERROR($H497/$I497,"")</f>
        <v/>
      </c>
      <c r="L497" s="13" t="n">
        <v>1500000</v>
      </c>
      <c r="M497" t="inlineStr">
        <is>
          <t>TX, DC, UT</t>
        </is>
      </c>
      <c r="N497" t="inlineStr">
        <is>
          <t>No</t>
        </is>
      </c>
      <c r="O497" t="inlineStr">
        <is>
          <t>Not stated</t>
        </is>
      </c>
      <c r="Q497" s="9" t="inlineStr">
        <is>
          <t>https://grantcue.com/foundations/brigham-family-foundation-452457442</t>
        </is>
      </c>
    </row>
    <row r="498">
      <c r="A498">
        <f>IF($E498=$E497,$A497+1,1)</f>
        <v/>
      </c>
      <c r="B498" t="inlineStr">
        <is>
          <t>WARSH-MOTT LEGACY</t>
        </is>
      </c>
      <c r="C498" t="inlineStr">
        <is>
          <t>68-0049658</t>
        </is>
      </c>
      <c r="D498" t="inlineStr">
        <is>
          <t>California</t>
        </is>
      </c>
      <c r="E498" t="inlineStr">
        <is>
          <t>CA</t>
        </is>
      </c>
      <c r="F498" t="n">
        <v>2024</v>
      </c>
      <c r="G498" t="n">
        <v>2</v>
      </c>
      <c r="H498" s="13" t="n">
        <v>4874500</v>
      </c>
      <c r="I498" s="12" t="n">
        <v>98</v>
      </c>
      <c r="J498" s="13" t="n">
        <v>20000</v>
      </c>
      <c r="K498" s="13">
        <f>IFERROR($H498/$I498,"")</f>
        <v/>
      </c>
      <c r="L498" s="13" t="n">
        <v>1707000</v>
      </c>
      <c r="M498" t="inlineStr">
        <is>
          <t>AK, HI, PR</t>
        </is>
      </c>
      <c r="N498" t="inlineStr">
        <is>
          <t>No</t>
        </is>
      </c>
      <c r="O498" t="inlineStr">
        <is>
          <t>Not stated</t>
        </is>
      </c>
      <c r="Q498" s="9" t="inlineStr">
        <is>
          <t>https://grantcue.com/foundations/warsh-mott-legacy-680049658</t>
        </is>
      </c>
    </row>
    <row r="499">
      <c r="A499">
        <f>IF($E499=$E498,$A498+1,1)</f>
        <v/>
      </c>
      <c r="B499" t="inlineStr">
        <is>
          <t>THE COMIS FOUNDATION 2423-00-48</t>
        </is>
      </c>
      <c r="C499" t="inlineStr">
        <is>
          <t>52-7142941</t>
        </is>
      </c>
      <c r="D499" t="inlineStr">
        <is>
          <t>California</t>
        </is>
      </c>
      <c r="E499" t="inlineStr">
        <is>
          <t>CA</t>
        </is>
      </c>
      <c r="F499" t="n">
        <v>2024</v>
      </c>
      <c r="G499" t="n">
        <v>2</v>
      </c>
      <c r="H499" s="13" t="n">
        <v>4860290</v>
      </c>
      <c r="I499" s="12" t="n">
        <v>84</v>
      </c>
      <c r="J499" s="13" t="n">
        <v>50000</v>
      </c>
      <c r="K499" s="13">
        <f>IFERROR($H499/$I499,"")</f>
        <v/>
      </c>
      <c r="L499" s="13" t="n">
        <v>1000000</v>
      </c>
      <c r="M499" t="inlineStr">
        <is>
          <t>OR, CO, NY</t>
        </is>
      </c>
      <c r="N499" t="inlineStr">
        <is>
          <t>No</t>
        </is>
      </c>
      <c r="O499" t="inlineStr">
        <is>
          <t>Not stated</t>
        </is>
      </c>
      <c r="Q499" s="9" t="inlineStr">
        <is>
          <t>https://grantcue.com/foundations/the-comis-foundation-2423-00-48-527142941</t>
        </is>
      </c>
    </row>
    <row r="500">
      <c r="A500">
        <f>IF($E500=$E499,$A499+1,1)</f>
        <v/>
      </c>
      <c r="B500" t="inlineStr">
        <is>
          <t>PROSPECT CREEK FOUNDATION</t>
        </is>
      </c>
      <c r="C500" t="inlineStr">
        <is>
          <t>41-1736420</t>
        </is>
      </c>
      <c r="D500" t="inlineStr">
        <is>
          <t>California</t>
        </is>
      </c>
      <c r="E500" t="inlineStr">
        <is>
          <t>CA</t>
        </is>
      </c>
      <c r="F500" t="n">
        <v>2024</v>
      </c>
      <c r="G500" t="n">
        <v>1</v>
      </c>
      <c r="H500" s="13" t="n">
        <v>4858565</v>
      </c>
      <c r="I500" s="12" t="n">
        <v>20</v>
      </c>
      <c r="J500" s="13" t="n">
        <v>5000</v>
      </c>
      <c r="K500" s="13">
        <f>IFERROR($H500/$I500,"")</f>
        <v/>
      </c>
      <c r="L500" s="13" t="n">
        <v>3000000</v>
      </c>
      <c r="M500" t="inlineStr">
        <is>
          <t>MN, NJ</t>
        </is>
      </c>
      <c r="N500" t="inlineStr">
        <is>
          <t>Yes</t>
        </is>
      </c>
      <c r="O500" t="inlineStr">
        <is>
          <t>Not stated</t>
        </is>
      </c>
      <c r="Q500" s="9" t="inlineStr">
        <is>
          <t>https://grantcue.com/foundations/prospect-creek-foundation-411736420</t>
        </is>
      </c>
    </row>
    <row r="501">
      <c r="A501">
        <f>IF($E501=$E500,$A500+1,1)</f>
        <v/>
      </c>
      <c r="B501" t="inlineStr">
        <is>
          <t>GENERAL SERVICE FOUNDATION</t>
        </is>
      </c>
      <c r="C501" t="inlineStr">
        <is>
          <t>36-6018535</t>
        </is>
      </c>
      <c r="D501" t="inlineStr">
        <is>
          <t>California</t>
        </is>
      </c>
      <c r="E501" t="inlineStr">
        <is>
          <t>CA</t>
        </is>
      </c>
      <c r="F501" t="n">
        <v>2024</v>
      </c>
      <c r="G501" t="n">
        <v>1</v>
      </c>
      <c r="H501" s="13" t="n">
        <v>4844015</v>
      </c>
      <c r="I501" s="12" t="n">
        <v>58</v>
      </c>
      <c r="J501" s="13" t="n">
        <v>70000</v>
      </c>
      <c r="K501" s="13">
        <f>IFERROR($H501/$I501,"")</f>
        <v/>
      </c>
      <c r="L501" s="13" t="n">
        <v>310000</v>
      </c>
      <c r="M501" t="inlineStr">
        <is>
          <t>NY, DC, GA</t>
        </is>
      </c>
      <c r="N501" t="inlineStr">
        <is>
          <t>No</t>
        </is>
      </c>
      <c r="O501" t="inlineStr">
        <is>
          <t>Yes</t>
        </is>
      </c>
      <c r="Q501" s="9" t="inlineStr">
        <is>
          <t>https://grantcue.com/foundations/general-service-foundation-366018535</t>
        </is>
      </c>
    </row>
    <row r="502">
      <c r="A502">
        <f>IF($E502=$E501,$A501+1,1)</f>
        <v/>
      </c>
      <c r="B502" t="inlineStr">
        <is>
          <t>Lyons Share Foundation</t>
        </is>
      </c>
      <c r="C502" t="inlineStr">
        <is>
          <t>33-0622707</t>
        </is>
      </c>
      <c r="D502" t="inlineStr">
        <is>
          <t>California</t>
        </is>
      </c>
      <c r="E502" t="inlineStr">
        <is>
          <t>CA</t>
        </is>
      </c>
      <c r="F502" t="n">
        <v>2025</v>
      </c>
      <c r="G502" t="n">
        <v>2</v>
      </c>
      <c r="H502" s="13" t="n">
        <v>4836000</v>
      </c>
      <c r="I502" s="12" t="n">
        <v>19</v>
      </c>
      <c r="J502" s="13" t="n">
        <v>25000</v>
      </c>
      <c r="K502" s="13">
        <f>IFERROR($H502/$I502,"")</f>
        <v/>
      </c>
      <c r="L502" s="13" t="n">
        <v>3501000</v>
      </c>
      <c r="M502" t="inlineStr">
        <is>
          <t>DC</t>
        </is>
      </c>
      <c r="N502" t="inlineStr">
        <is>
          <t>No</t>
        </is>
      </c>
      <c r="O502" t="inlineStr">
        <is>
          <t>Not stated</t>
        </is>
      </c>
      <c r="Q502" s="9" t="inlineStr">
        <is>
          <t>https://grantcue.com/foundations/lyons-share-foundation-330622707</t>
        </is>
      </c>
    </row>
    <row r="503">
      <c r="A503">
        <f>IF($E503=$E502,$A502+1,1)</f>
        <v/>
      </c>
      <c r="B503" t="inlineStr">
        <is>
          <t>MARCH CONSERVATION FUND</t>
        </is>
      </c>
      <c r="C503" t="inlineStr">
        <is>
          <t>68-0339625</t>
        </is>
      </c>
      <c r="D503" t="inlineStr">
        <is>
          <t>California</t>
        </is>
      </c>
      <c r="E503" t="inlineStr">
        <is>
          <t>CA</t>
        </is>
      </c>
      <c r="F503" t="n">
        <v>2024</v>
      </c>
      <c r="G503" t="n">
        <v>1</v>
      </c>
      <c r="H503" s="13" t="n">
        <v>4830754</v>
      </c>
      <c r="I503" s="12" t="n">
        <v>79</v>
      </c>
      <c r="J503" s="13" t="n">
        <v>25000</v>
      </c>
      <c r="K503" s="13">
        <f>IFERROR($H503/$I503,"")</f>
        <v/>
      </c>
      <c r="L503" s="13" t="n">
        <v>594981</v>
      </c>
      <c r="M503" t="inlineStr">
        <is>
          <t>NY, VA, RI</t>
        </is>
      </c>
      <c r="N503" t="inlineStr">
        <is>
          <t>No</t>
        </is>
      </c>
      <c r="O503" t="inlineStr">
        <is>
          <t>Not stated</t>
        </is>
      </c>
      <c r="Q503" s="9" t="inlineStr">
        <is>
          <t>https://grantcue.com/foundations/march-conservation-fund-680339625</t>
        </is>
      </c>
    </row>
    <row r="504">
      <c r="A504">
        <f>IF($E504=$E503,$A503+1,1)</f>
        <v/>
      </c>
      <c r="B504" t="inlineStr">
        <is>
          <t>ARCHSTONE FOUNDATION</t>
        </is>
      </c>
      <c r="C504" t="inlineStr">
        <is>
          <t>33-0133359</t>
        </is>
      </c>
      <c r="D504" t="inlineStr">
        <is>
          <t>California</t>
        </is>
      </c>
      <c r="E504" t="inlineStr">
        <is>
          <t>CA</t>
        </is>
      </c>
      <c r="F504" t="n">
        <v>2024</v>
      </c>
      <c r="G504" t="n">
        <v>2</v>
      </c>
      <c r="H504" s="13" t="n">
        <v>4817773</v>
      </c>
      <c r="I504" s="12" t="n">
        <v>118</v>
      </c>
      <c r="J504" s="13" t="n">
        <v>25000</v>
      </c>
      <c r="K504" s="13">
        <f>IFERROR($H504/$I504,"")</f>
        <v/>
      </c>
      <c r="L504" s="13" t="n">
        <v>259000</v>
      </c>
      <c r="M504" t="inlineStr">
        <is>
          <t>NY, DC, WA</t>
        </is>
      </c>
      <c r="N504" t="inlineStr">
        <is>
          <t>Yes</t>
        </is>
      </c>
      <c r="O504" t="inlineStr">
        <is>
          <t>Not stated</t>
        </is>
      </c>
      <c r="P504" s="9" t="inlineStr">
        <is>
          <t>https://www.archstone.org/</t>
        </is>
      </c>
      <c r="Q504" s="9" t="inlineStr">
        <is>
          <t>https://grantcue.com/foundations/archstone-foundation-330133359</t>
        </is>
      </c>
    </row>
    <row r="505">
      <c r="A505">
        <f>IF($E505=$E504,$A504+1,1)</f>
        <v/>
      </c>
      <c r="B505" t="inlineStr">
        <is>
          <t>THERESA &amp; EDWARD O'TOOLE FOUNDATION</t>
        </is>
      </c>
      <c r="C505" t="inlineStr">
        <is>
          <t>13-6350175</t>
        </is>
      </c>
      <c r="D505" t="inlineStr">
        <is>
          <t>California</t>
        </is>
      </c>
      <c r="E505" t="inlineStr">
        <is>
          <t>CA</t>
        </is>
      </c>
      <c r="F505" t="n">
        <v>2024</v>
      </c>
      <c r="G505" t="n">
        <v>1</v>
      </c>
      <c r="H505" s="13" t="n">
        <v>4800000</v>
      </c>
      <c r="I505" s="12" t="n">
        <v>58</v>
      </c>
      <c r="J505" s="13" t="n">
        <v>50000</v>
      </c>
      <c r="K505" s="13">
        <f>IFERROR($H505/$I505,"")</f>
        <v/>
      </c>
      <c r="L505" s="13" t="n">
        <v>500000</v>
      </c>
      <c r="M505" t="inlineStr">
        <is>
          <t>NY, PA, NJ</t>
        </is>
      </c>
      <c r="N505" t="inlineStr">
        <is>
          <t>No</t>
        </is>
      </c>
      <c r="O505" t="inlineStr">
        <is>
          <t>Not stated</t>
        </is>
      </c>
      <c r="Q505" s="9" t="inlineStr">
        <is>
          <t>https://grantcue.com/foundations/theresa-and-edward-o-toole-foundation-136350175</t>
        </is>
      </c>
    </row>
    <row r="506">
      <c r="A506">
        <f>IF($E506=$E505,$A505+1,1)</f>
        <v/>
      </c>
      <c r="B506" t="inlineStr">
        <is>
          <t>DAVIDOW FAMILY FOUNDATION</t>
        </is>
      </c>
      <c r="C506" t="inlineStr">
        <is>
          <t>77-0449213</t>
        </is>
      </c>
      <c r="D506" t="inlineStr">
        <is>
          <t>California</t>
        </is>
      </c>
      <c r="E506" t="inlineStr">
        <is>
          <t>CA</t>
        </is>
      </c>
      <c r="F506" t="n">
        <v>2025</v>
      </c>
      <c r="G506" t="n">
        <v>2</v>
      </c>
      <c r="H506" s="13" t="n">
        <v>4797645</v>
      </c>
      <c r="I506" s="12" t="n">
        <v>58</v>
      </c>
      <c r="J506" s="13" t="n">
        <v>10000</v>
      </c>
      <c r="K506" s="13">
        <f>IFERROR($H506/$I506,"")</f>
        <v/>
      </c>
      <c r="L506" s="13" t="n">
        <v>1025000</v>
      </c>
      <c r="M506" t="inlineStr">
        <is>
          <t>NH, NY, NJ</t>
        </is>
      </c>
      <c r="N506" t="inlineStr">
        <is>
          <t>No</t>
        </is>
      </c>
      <c r="O506" t="inlineStr">
        <is>
          <t>Not stated</t>
        </is>
      </c>
      <c r="Q506" s="9" t="inlineStr">
        <is>
          <t>https://grantcue.com/foundations/davidow-family-foundation-770449213</t>
        </is>
      </c>
    </row>
    <row r="507">
      <c r="A507">
        <f>IF($E507=$E506,$A506+1,1)</f>
        <v/>
      </c>
      <c r="B507" t="inlineStr">
        <is>
          <t>ROBERT AND PERRI BISHOP FOUNDATIONINC FKA SWORDSPOINT FOUNDATION INC</t>
        </is>
      </c>
      <c r="C507" t="inlineStr">
        <is>
          <t>59-3814672</t>
        </is>
      </c>
      <c r="D507" t="inlineStr">
        <is>
          <t>California</t>
        </is>
      </c>
      <c r="E507" t="inlineStr">
        <is>
          <t>CA</t>
        </is>
      </c>
      <c r="F507" t="n">
        <v>2024</v>
      </c>
      <c r="G507" t="n">
        <v>2</v>
      </c>
      <c r="H507" s="13" t="n">
        <v>4785514</v>
      </c>
      <c r="I507" s="12" t="n">
        <v>33</v>
      </c>
      <c r="J507" s="13" t="n">
        <v>30000</v>
      </c>
      <c r="K507" s="13">
        <f>IFERROR($H507/$I507,"")</f>
        <v/>
      </c>
      <c r="L507" s="13" t="n">
        <v>2055000</v>
      </c>
      <c r="M507" t="inlineStr">
        <is>
          <t>FL, NY, KS</t>
        </is>
      </c>
      <c r="N507" t="inlineStr">
        <is>
          <t>No</t>
        </is>
      </c>
      <c r="O507" t="inlineStr">
        <is>
          <t>Not stated</t>
        </is>
      </c>
      <c r="Q507" s="9" t="inlineStr">
        <is>
          <t>https://grantcue.com/foundations/robert-and-perri-bishop-foundationinc-fka-swordspoint-foundation-inc-593814672</t>
        </is>
      </c>
    </row>
    <row r="508">
      <c r="A508">
        <f>IF($E508=$E507,$A507+1,1)</f>
        <v/>
      </c>
      <c r="B508" t="inlineStr">
        <is>
          <t>THE SHERI AND LES BILLER FAMILY FOUNDATION</t>
        </is>
      </c>
      <c r="C508" t="inlineStr">
        <is>
          <t>47-0998912</t>
        </is>
      </c>
      <c r="D508" t="inlineStr">
        <is>
          <t>California</t>
        </is>
      </c>
      <c r="E508" t="inlineStr">
        <is>
          <t>CA</t>
        </is>
      </c>
      <c r="F508" t="n">
        <v>2024</v>
      </c>
      <c r="G508" t="n">
        <v>1</v>
      </c>
      <c r="H508" s="13" t="n">
        <v>4773611</v>
      </c>
      <c r="I508" s="12" t="n">
        <v>82</v>
      </c>
      <c r="J508" s="13" t="n">
        <v>10000</v>
      </c>
      <c r="K508" s="13">
        <f>IFERROR($H508/$I508,"")</f>
        <v/>
      </c>
      <c r="L508" s="13" t="n">
        <v>2000000</v>
      </c>
      <c r="M508" t="inlineStr">
        <is>
          <t>WA, DC, OR</t>
        </is>
      </c>
      <c r="N508" t="inlineStr">
        <is>
          <t>No</t>
        </is>
      </c>
      <c r="O508" t="inlineStr">
        <is>
          <t>Not stated</t>
        </is>
      </c>
      <c r="Q508" s="9" t="inlineStr">
        <is>
          <t>https://grantcue.com/foundations/the-sheri-and-les-biller-family-foundation-470998912</t>
        </is>
      </c>
    </row>
    <row r="509">
      <c r="A509">
        <f>IF($E509=$E508,$A508+1,1)</f>
        <v/>
      </c>
      <c r="B509" t="inlineStr">
        <is>
          <t>DAVID BOHNETT FOUNDATION</t>
        </is>
      </c>
      <c r="C509" t="inlineStr">
        <is>
          <t>95-4735846</t>
        </is>
      </c>
      <c r="D509" t="inlineStr">
        <is>
          <t>California</t>
        </is>
      </c>
      <c r="E509" t="inlineStr">
        <is>
          <t>CA</t>
        </is>
      </c>
      <c r="F509" t="n">
        <v>2024</v>
      </c>
      <c r="G509" t="n">
        <v>1</v>
      </c>
      <c r="H509" s="13" t="n">
        <v>4773087</v>
      </c>
      <c r="I509" s="12" t="n">
        <v>167</v>
      </c>
      <c r="J509" s="13" t="n">
        <v>2500</v>
      </c>
      <c r="K509" s="13">
        <f>IFERROR($H509/$I509,"")</f>
        <v/>
      </c>
      <c r="L509" s="13" t="n">
        <v>1000000</v>
      </c>
      <c r="M509" t="inlineStr">
        <is>
          <t>NY, DC, DE</t>
        </is>
      </c>
      <c r="N509" t="inlineStr">
        <is>
          <t>No</t>
        </is>
      </c>
      <c r="O509" t="inlineStr">
        <is>
          <t>Not stated</t>
        </is>
      </c>
      <c r="Q509" s="9" t="inlineStr">
        <is>
          <t>https://grantcue.com/foundations/david-bohnett-foundation-954735846</t>
        </is>
      </c>
    </row>
    <row r="510">
      <c r="A510">
        <f>IF($E510=$E509,$A509+1,1)</f>
        <v/>
      </c>
      <c r="B510" t="inlineStr">
        <is>
          <t>BARBARA AND GERSON BAKAR FOUNDATION DBA THE ACHIEVE FOUNDATION</t>
        </is>
      </c>
      <c r="C510" t="inlineStr">
        <is>
          <t>20-5691977</t>
        </is>
      </c>
      <c r="D510" t="inlineStr">
        <is>
          <t>California</t>
        </is>
      </c>
      <c r="E510" t="inlineStr">
        <is>
          <t>CA</t>
        </is>
      </c>
      <c r="F510" t="n">
        <v>2024</v>
      </c>
      <c r="G510" t="n">
        <v>1</v>
      </c>
      <c r="H510" s="13" t="n">
        <v>4772868</v>
      </c>
      <c r="I510" s="12" t="n">
        <v>42</v>
      </c>
      <c r="J510" s="13" t="n">
        <v>40000</v>
      </c>
      <c r="K510" s="13">
        <f>IFERROR($H510/$I510,"")</f>
        <v/>
      </c>
      <c r="L510" s="13" t="n">
        <v>600000</v>
      </c>
      <c r="M510" t="inlineStr">
        <is>
          <t>FL, MA, NY</t>
        </is>
      </c>
      <c r="N510" t="inlineStr">
        <is>
          <t>No</t>
        </is>
      </c>
      <c r="O510" t="inlineStr">
        <is>
          <t>Not stated</t>
        </is>
      </c>
      <c r="Q510" s="9" t="inlineStr">
        <is>
          <t>https://grantcue.com/foundations/barbara-and-gerson-bakar-foundation-dba-the-achieve-foundation-205691977</t>
        </is>
      </c>
    </row>
    <row r="511">
      <c r="A511">
        <f>IF($E511=$E510,$A510+1,1)</f>
        <v/>
      </c>
      <c r="B511" t="inlineStr">
        <is>
          <t>THE DAVID AND MEREDITH KAPLAN FOUNDATION</t>
        </is>
      </c>
      <c r="C511" t="inlineStr">
        <is>
          <t>26-6166619</t>
        </is>
      </c>
      <c r="D511" t="inlineStr">
        <is>
          <t>California</t>
        </is>
      </c>
      <c r="E511" t="inlineStr">
        <is>
          <t>CA</t>
        </is>
      </c>
      <c r="F511" t="n">
        <v>2024</v>
      </c>
      <c r="G511" t="n">
        <v>1</v>
      </c>
      <c r="H511" s="13" t="n">
        <v>4756738</v>
      </c>
      <c r="I511" s="12" t="n">
        <v>23</v>
      </c>
      <c r="J511" s="13" t="n">
        <v>50000</v>
      </c>
      <c r="K511" s="13">
        <f>IFERROR($H511/$I511,"")</f>
        <v/>
      </c>
      <c r="L511" s="13" t="n">
        <v>1428571</v>
      </c>
      <c r="M511" t="inlineStr">
        <is>
          <t>MI, NY, DC</t>
        </is>
      </c>
      <c r="N511" t="inlineStr">
        <is>
          <t>No</t>
        </is>
      </c>
      <c r="O511" t="inlineStr">
        <is>
          <t>Not stated</t>
        </is>
      </c>
      <c r="Q511" s="9" t="inlineStr">
        <is>
          <t>https://grantcue.com/foundations/the-david-and-meredith-kaplan-foundation-266166619</t>
        </is>
      </c>
    </row>
    <row r="512">
      <c r="A512">
        <f>IF($E512=$E511,$A511+1,1)</f>
        <v/>
      </c>
      <c r="B512" t="inlineStr">
        <is>
          <t>STARHILL ASSOCIATES INC</t>
        </is>
      </c>
      <c r="C512" t="inlineStr">
        <is>
          <t>94-2382326</t>
        </is>
      </c>
      <c r="D512" t="inlineStr">
        <is>
          <t>California</t>
        </is>
      </c>
      <c r="E512" t="inlineStr">
        <is>
          <t>CA</t>
        </is>
      </c>
      <c r="F512" t="n">
        <v>2025</v>
      </c>
      <c r="G512" t="n">
        <v>2</v>
      </c>
      <c r="H512" s="13" t="n">
        <v>4745933</v>
      </c>
      <c r="I512" s="12" t="n">
        <v>32</v>
      </c>
      <c r="J512" s="13" t="n">
        <v>101157</v>
      </c>
      <c r="K512" s="13">
        <f>IFERROR($H512/$I512,"")</f>
        <v/>
      </c>
      <c r="L512" s="13" t="n">
        <v>803725</v>
      </c>
      <c r="M512" t="inlineStr">
        <is>
          <t>MN, NY, TX</t>
        </is>
      </c>
      <c r="N512" t="inlineStr">
        <is>
          <t>No</t>
        </is>
      </c>
      <c r="O512" t="inlineStr">
        <is>
          <t>Not stated</t>
        </is>
      </c>
      <c r="Q512" s="9" t="inlineStr">
        <is>
          <t>https://grantcue.com/foundations/starhill-associates-inc-c-o-greensteinrogoffolsen-and-collp-942382326</t>
        </is>
      </c>
    </row>
    <row r="513">
      <c r="A513">
        <f>IF($E513=$E512,$A512+1,1)</f>
        <v/>
      </c>
      <c r="B513" t="inlineStr">
        <is>
          <t>The Pincus Family Fund</t>
        </is>
      </c>
      <c r="C513" t="inlineStr">
        <is>
          <t>84-6915561</t>
        </is>
      </c>
      <c r="D513" t="inlineStr">
        <is>
          <t>California</t>
        </is>
      </c>
      <c r="E513" t="inlineStr">
        <is>
          <t>CA</t>
        </is>
      </c>
      <c r="F513" t="n">
        <v>2024</v>
      </c>
      <c r="G513" t="n">
        <v>1</v>
      </c>
      <c r="H513" s="13" t="n">
        <v>4724505</v>
      </c>
      <c r="I513" s="12" t="n">
        <v>11</v>
      </c>
      <c r="J513" s="13" t="n">
        <v>25000</v>
      </c>
      <c r="K513" s="13">
        <f>IFERROR($H513/$I513,"")</f>
        <v/>
      </c>
      <c r="L513" s="13" t="n">
        <v>2299488</v>
      </c>
      <c r="M513" t="inlineStr">
        <is>
          <t>PA, CO, DE</t>
        </is>
      </c>
      <c r="N513" t="inlineStr">
        <is>
          <t>No</t>
        </is>
      </c>
      <c r="O513" t="inlineStr">
        <is>
          <t>Not stated</t>
        </is>
      </c>
      <c r="Q513" s="9" t="inlineStr">
        <is>
          <t>https://grantcue.com/foundations/the-pincus-family-fund-846915561</t>
        </is>
      </c>
    </row>
    <row r="514">
      <c r="A514">
        <f>IF($E514=$E513,$A513+1,1)</f>
        <v/>
      </c>
      <c r="B514" t="inlineStr">
        <is>
          <t>GARY E MILGARD FAMILY FOUNDATION-LORI</t>
        </is>
      </c>
      <c r="C514" t="inlineStr">
        <is>
          <t>81-1344384</t>
        </is>
      </c>
      <c r="D514" t="inlineStr">
        <is>
          <t>California</t>
        </is>
      </c>
      <c r="E514" t="inlineStr">
        <is>
          <t>CA</t>
        </is>
      </c>
      <c r="F514" t="n">
        <v>2025</v>
      </c>
      <c r="G514" t="n">
        <v>2</v>
      </c>
      <c r="H514" s="13" t="n">
        <v>4700968</v>
      </c>
      <c r="I514" s="12" t="n">
        <v>48</v>
      </c>
      <c r="J514" s="13" t="n">
        <v>50000</v>
      </c>
      <c r="K514" s="13">
        <f>IFERROR($H514/$I514,"")</f>
        <v/>
      </c>
      <c r="L514" s="13" t="n">
        <v>557000</v>
      </c>
      <c r="M514" t="inlineStr">
        <is>
          <t>WA, OR</t>
        </is>
      </c>
      <c r="N514" t="inlineStr">
        <is>
          <t>Yes</t>
        </is>
      </c>
      <c r="O514" t="inlineStr">
        <is>
          <t>Yes</t>
        </is>
      </c>
      <c r="P514" s="9" t="inlineStr">
        <is>
          <t>https://www.garymilgardfamilyfoundation.org/</t>
        </is>
      </c>
      <c r="Q514" s="9" t="inlineStr">
        <is>
          <t>https://grantcue.com/foundations/gary-e-milgard-family-foundation-lori-811344384</t>
        </is>
      </c>
    </row>
    <row r="515">
      <c r="A515">
        <f>IF($E515=$E514,$A514+1,1)</f>
        <v/>
      </c>
      <c r="B515" t="inlineStr">
        <is>
          <t>MARY JANE AND CARL PANATTONI CHARITABLE</t>
        </is>
      </c>
      <c r="C515" t="inlineStr">
        <is>
          <t>83-6586942</t>
        </is>
      </c>
      <c r="D515" t="inlineStr">
        <is>
          <t>California</t>
        </is>
      </c>
      <c r="E515" t="inlineStr">
        <is>
          <t>CA</t>
        </is>
      </c>
      <c r="F515" t="n">
        <v>2024</v>
      </c>
      <c r="G515" t="n">
        <v>1</v>
      </c>
      <c r="H515" s="13" t="n">
        <v>4671424</v>
      </c>
      <c r="I515" s="12" t="n">
        <v>14</v>
      </c>
      <c r="J515" s="13" t="n">
        <v>22500</v>
      </c>
      <c r="K515" s="13">
        <f>IFERROR($H515/$I515,"")</f>
        <v/>
      </c>
      <c r="L515" s="13" t="n">
        <v>4170424</v>
      </c>
      <c r="M515" t="inlineStr">
        <is>
          <t>FL, NY, CO</t>
        </is>
      </c>
      <c r="N515" t="inlineStr">
        <is>
          <t>No</t>
        </is>
      </c>
      <c r="O515" t="inlineStr">
        <is>
          <t>Not stated</t>
        </is>
      </c>
      <c r="Q515" s="9" t="inlineStr">
        <is>
          <t>https://grantcue.com/foundations/mary-jane-and-carl-panattoni-charitable-836586942</t>
        </is>
      </c>
    </row>
    <row r="516">
      <c r="A516">
        <f>IF($E516=$E515,$A515+1,1)</f>
        <v/>
      </c>
      <c r="B516" t="inlineStr">
        <is>
          <t>THE DONALD G AND ELLEN GOODWIN FAMILY FOUNDATION INC</t>
        </is>
      </c>
      <c r="C516" t="inlineStr">
        <is>
          <t>95-4609975</t>
        </is>
      </c>
      <c r="D516" t="inlineStr">
        <is>
          <t>California</t>
        </is>
      </c>
      <c r="E516" t="inlineStr">
        <is>
          <t>CA</t>
        </is>
      </c>
      <c r="F516" t="n">
        <v>2025</v>
      </c>
      <c r="G516" t="n">
        <v>2</v>
      </c>
      <c r="H516" s="13" t="n">
        <v>4660000</v>
      </c>
      <c r="I516" s="12" t="n">
        <v>52</v>
      </c>
      <c r="J516" s="13" t="n">
        <v>100000</v>
      </c>
      <c r="K516" s="13">
        <f>IFERROR($H516/$I516,"")</f>
        <v/>
      </c>
      <c r="L516" s="13" t="n">
        <v>200000</v>
      </c>
      <c r="M516" t="inlineStr">
        <is>
          <t>GA, VA, UT</t>
        </is>
      </c>
      <c r="N516" t="inlineStr">
        <is>
          <t>No</t>
        </is>
      </c>
      <c r="O516" t="inlineStr">
        <is>
          <t>Not stated</t>
        </is>
      </c>
      <c r="Q516" s="9" t="inlineStr">
        <is>
          <t>https://grantcue.com/foundations/the-donald-g-and-ellen-goodwin-family-foundation-inc-954609975</t>
        </is>
      </c>
    </row>
    <row r="517">
      <c r="A517">
        <f>IF($E517=$E516,$A516+1,1)</f>
        <v/>
      </c>
      <c r="B517" t="inlineStr">
        <is>
          <t>GREYSTONE FOUNDATION</t>
        </is>
      </c>
      <c r="C517" t="inlineStr">
        <is>
          <t>41-6027765</t>
        </is>
      </c>
      <c r="D517" t="inlineStr">
        <is>
          <t>California</t>
        </is>
      </c>
      <c r="E517" t="inlineStr">
        <is>
          <t>CA</t>
        </is>
      </c>
      <c r="F517" t="n">
        <v>2025</v>
      </c>
      <c r="G517" t="n">
        <v>2</v>
      </c>
      <c r="H517" s="13" t="n">
        <v>4651847</v>
      </c>
      <c r="I517" s="12" t="n">
        <v>142</v>
      </c>
      <c r="J517" s="13" t="n">
        <v>1000</v>
      </c>
      <c r="K517" s="13">
        <f>IFERROR($H517/$I517,"")</f>
        <v/>
      </c>
      <c r="L517" s="13" t="n">
        <v>3942107</v>
      </c>
      <c r="M517" t="inlineStr">
        <is>
          <t>MN, TX, WI</t>
        </is>
      </c>
      <c r="N517" t="inlineStr">
        <is>
          <t>No</t>
        </is>
      </c>
      <c r="O517" t="inlineStr">
        <is>
          <t>Not stated</t>
        </is>
      </c>
      <c r="Q517" s="9" t="inlineStr">
        <is>
          <t>https://grantcue.com/foundations/greystone-foundation-416027765</t>
        </is>
      </c>
    </row>
    <row r="518">
      <c r="A518">
        <f>IF($E518=$E517,$A517+1,1)</f>
        <v/>
      </c>
      <c r="B518" t="inlineStr">
        <is>
          <t>Lorber Family Foundation</t>
        </is>
      </c>
      <c r="C518" t="inlineStr">
        <is>
          <t>61-1733138</t>
        </is>
      </c>
      <c r="D518" t="inlineStr">
        <is>
          <t>California</t>
        </is>
      </c>
      <c r="E518" t="inlineStr">
        <is>
          <t>CA</t>
        </is>
      </c>
      <c r="F518" t="n">
        <v>2024</v>
      </c>
      <c r="G518" t="n">
        <v>3</v>
      </c>
      <c r="H518" s="13" t="n">
        <v>4635301</v>
      </c>
      <c r="I518" s="12" t="n">
        <v>93</v>
      </c>
      <c r="J518" s="13" t="n">
        <v>25000</v>
      </c>
      <c r="K518" s="13">
        <f>IFERROR($H518/$I518,"")</f>
        <v/>
      </c>
      <c r="L518" s="13" t="n">
        <v>1000301</v>
      </c>
      <c r="M518" t="inlineStr">
        <is>
          <t>MA, GA, NY</t>
        </is>
      </c>
      <c r="N518" t="inlineStr">
        <is>
          <t>No</t>
        </is>
      </c>
      <c r="O518" t="inlineStr">
        <is>
          <t>Not stated</t>
        </is>
      </c>
      <c r="Q518" s="9" t="inlineStr">
        <is>
          <t>https://grantcue.com/foundations/lorber-family-foundation-611733138</t>
        </is>
      </c>
    </row>
    <row r="519">
      <c r="A519">
        <f>IF($E519=$E518,$A518+1,1)</f>
        <v/>
      </c>
      <c r="B519" t="inlineStr">
        <is>
          <t>KIRK HUMANITARIAN</t>
        </is>
      </c>
      <c r="C519" t="inlineStr">
        <is>
          <t>20-3920671</t>
        </is>
      </c>
      <c r="D519" t="inlineStr">
        <is>
          <t>California</t>
        </is>
      </c>
      <c r="E519" t="inlineStr">
        <is>
          <t>CA</t>
        </is>
      </c>
      <c r="F519" t="n">
        <v>2024</v>
      </c>
      <c r="G519" t="n">
        <v>2</v>
      </c>
      <c r="H519" s="13" t="n">
        <v>4624249</v>
      </c>
      <c r="I519" s="12" t="n">
        <v>15</v>
      </c>
      <c r="J519" s="13" t="n">
        <v>103576</v>
      </c>
      <c r="K519" s="13">
        <f>IFERROR($H519/$I519,"")</f>
        <v/>
      </c>
      <c r="L519" s="13" t="n">
        <v>1430000</v>
      </c>
      <c r="M519" t="inlineStr">
        <is>
          <t>UT, NY, DC</t>
        </is>
      </c>
      <c r="N519" t="inlineStr">
        <is>
          <t>Yes</t>
        </is>
      </c>
      <c r="O519" t="inlineStr">
        <is>
          <t>Not stated</t>
        </is>
      </c>
      <c r="P519" s="9" t="inlineStr">
        <is>
          <t>https://kirkhumanitarian.org/</t>
        </is>
      </c>
      <c r="Q519" s="9" t="inlineStr">
        <is>
          <t>https://grantcue.com/foundations/kirk-humanitarian-203920671</t>
        </is>
      </c>
    </row>
    <row r="520">
      <c r="A520">
        <f>IF($E520=$E519,$A519+1,1)</f>
        <v/>
      </c>
      <c r="B520" t="inlineStr">
        <is>
          <t>ENOCH TRUST</t>
        </is>
      </c>
      <c r="C520" t="inlineStr">
        <is>
          <t>20-4948182</t>
        </is>
      </c>
      <c r="D520" t="inlineStr">
        <is>
          <t>California</t>
        </is>
      </c>
      <c r="E520" t="inlineStr">
        <is>
          <t>CA</t>
        </is>
      </c>
      <c r="F520" t="n">
        <v>2024</v>
      </c>
      <c r="G520" t="n">
        <v>1</v>
      </c>
      <c r="H520" s="13" t="n">
        <v>4608951</v>
      </c>
      <c r="I520" s="12" t="n">
        <v>13</v>
      </c>
      <c r="J520" s="13" t="n">
        <v>325000</v>
      </c>
      <c r="K520" s="13">
        <f>IFERROR($H520/$I520,"")</f>
        <v/>
      </c>
      <c r="L520" s="13" t="n">
        <v>1000000</v>
      </c>
      <c r="M520" t="inlineStr">
        <is>
          <t>MO, AR, DC</t>
        </is>
      </c>
      <c r="N520" t="inlineStr">
        <is>
          <t>No</t>
        </is>
      </c>
      <c r="O520" t="inlineStr">
        <is>
          <t>Not stated</t>
        </is>
      </c>
      <c r="Q520" s="9" t="inlineStr">
        <is>
          <t>https://grantcue.com/foundations/enoch-trust-204948182</t>
        </is>
      </c>
    </row>
    <row r="521">
      <c r="A521">
        <f>IF($E521=$E520,$A520+1,1)</f>
        <v/>
      </c>
      <c r="B521" t="inlineStr">
        <is>
          <t>SERVICE STATION FOUNDATION F/K/A THE CHERNIN FAMILY FOUNDATION INC</t>
        </is>
      </c>
      <c r="C521" t="inlineStr">
        <is>
          <t>52-2281012</t>
        </is>
      </c>
      <c r="D521" t="inlineStr">
        <is>
          <t>California</t>
        </is>
      </c>
      <c r="E521" t="inlineStr">
        <is>
          <t>CA</t>
        </is>
      </c>
      <c r="F521" t="n">
        <v>2024</v>
      </c>
      <c r="G521" t="n">
        <v>1</v>
      </c>
      <c r="H521" s="13" t="n">
        <v>4591665</v>
      </c>
      <c r="I521" s="12" t="n">
        <v>12</v>
      </c>
      <c r="J521" s="13" t="n">
        <v>89000</v>
      </c>
      <c r="K521" s="13">
        <f>IFERROR($H521/$I521,"")</f>
        <v/>
      </c>
      <c r="L521" s="13" t="n">
        <v>2000000</v>
      </c>
      <c r="M521" t="inlineStr">
        <is>
          <t>NY, MA</t>
        </is>
      </c>
      <c r="N521" t="inlineStr">
        <is>
          <t>No</t>
        </is>
      </c>
      <c r="O521" t="inlineStr">
        <is>
          <t>Not stated</t>
        </is>
      </c>
      <c r="Q521" s="9" t="inlineStr">
        <is>
          <t>https://grantcue.com/foundations/service-station-foundation-f-k-a-the-chernin-family-foundation-inc-522281012</t>
        </is>
      </c>
    </row>
    <row r="522">
      <c r="A522">
        <f>IF($E522=$E521,$A521+1,1)</f>
        <v/>
      </c>
      <c r="B522" t="inlineStr">
        <is>
          <t>ACESO FOUNDATION INC</t>
        </is>
      </c>
      <c r="C522" t="inlineStr">
        <is>
          <t>87-4109956</t>
        </is>
      </c>
      <c r="D522" t="inlineStr">
        <is>
          <t>California</t>
        </is>
      </c>
      <c r="E522" t="inlineStr">
        <is>
          <t>CA</t>
        </is>
      </c>
      <c r="F522" t="n">
        <v>2024</v>
      </c>
      <c r="G522" t="n">
        <v>1</v>
      </c>
      <c r="H522" s="13" t="n">
        <v>4571389</v>
      </c>
      <c r="I522" s="12" t="n">
        <v>47</v>
      </c>
      <c r="J522" s="13" t="n">
        <v>100000</v>
      </c>
      <c r="K522" s="13">
        <f>IFERROR($H522/$I522,"")</f>
        <v/>
      </c>
      <c r="L522" s="13" t="n">
        <v>277000</v>
      </c>
      <c r="M522" t="inlineStr">
        <is>
          <t>DC, NY, PA</t>
        </is>
      </c>
      <c r="N522" t="inlineStr">
        <is>
          <t>No</t>
        </is>
      </c>
      <c r="O522" t="inlineStr">
        <is>
          <t>Not stated</t>
        </is>
      </c>
      <c r="Q522" s="9" t="inlineStr">
        <is>
          <t>https://grantcue.com/foundations/aceso-foundation-inc-874109956</t>
        </is>
      </c>
    </row>
    <row r="523">
      <c r="A523">
        <f>IF($E523=$E522,$A522+1,1)</f>
        <v/>
      </c>
      <c r="B523" t="inlineStr">
        <is>
          <t>Red Crane Foundation</t>
        </is>
      </c>
      <c r="C523" t="inlineStr">
        <is>
          <t>13-3632753</t>
        </is>
      </c>
      <c r="D523" t="inlineStr">
        <is>
          <t>California</t>
        </is>
      </c>
      <c r="E523" t="inlineStr">
        <is>
          <t>CA</t>
        </is>
      </c>
      <c r="F523" t="n">
        <v>2024</v>
      </c>
      <c r="G523" t="n">
        <v>1</v>
      </c>
      <c r="H523" s="13" t="n">
        <v>4550000</v>
      </c>
      <c r="I523" s="12" t="n">
        <v>7</v>
      </c>
      <c r="J523" s="13" t="n">
        <v>125000</v>
      </c>
      <c r="K523" s="13">
        <f>IFERROR($H523/$I523,"")</f>
        <v/>
      </c>
      <c r="L523" s="13" t="n">
        <v>2000000</v>
      </c>
      <c r="M523" t="inlineStr">
        <is>
          <t>VA, MA, NY</t>
        </is>
      </c>
      <c r="N523" t="inlineStr">
        <is>
          <t>No</t>
        </is>
      </c>
      <c r="O523" t="inlineStr">
        <is>
          <t>Not stated</t>
        </is>
      </c>
      <c r="Q523" s="9" t="inlineStr">
        <is>
          <t>https://grantcue.com/foundations/red-crane-foundation-133632753</t>
        </is>
      </c>
    </row>
    <row r="524">
      <c r="A524">
        <f>IF($E524=$E523,$A523+1,1)</f>
        <v/>
      </c>
      <c r="B524" t="inlineStr">
        <is>
          <t>CLOUD MOUNTAIN FOUNDATION</t>
        </is>
      </c>
      <c r="C524" t="inlineStr">
        <is>
          <t>04-3493352</t>
        </is>
      </c>
      <c r="D524" t="inlineStr">
        <is>
          <t>California</t>
        </is>
      </c>
      <c r="E524" t="inlineStr">
        <is>
          <t>CA</t>
        </is>
      </c>
      <c r="F524" t="n">
        <v>2024</v>
      </c>
      <c r="G524" t="n">
        <v>1</v>
      </c>
      <c r="H524" s="13" t="n">
        <v>4542000</v>
      </c>
      <c r="I524" s="12" t="n">
        <v>105</v>
      </c>
      <c r="J524" s="13" t="n">
        <v>30000</v>
      </c>
      <c r="K524" s="13">
        <f>IFERROR($H524/$I524,"")</f>
        <v/>
      </c>
      <c r="L524" s="13" t="n">
        <v>250000</v>
      </c>
      <c r="M524" t="inlineStr">
        <is>
          <t>NY, DC, MA</t>
        </is>
      </c>
      <c r="N524" t="inlineStr">
        <is>
          <t>No</t>
        </is>
      </c>
      <c r="O524" t="inlineStr">
        <is>
          <t>Not stated</t>
        </is>
      </c>
      <c r="Q524" s="9" t="inlineStr">
        <is>
          <t>https://grantcue.com/foundations/cloud-mountain-foundation-c-o-wffa-pllc-043493352</t>
        </is>
      </c>
    </row>
    <row r="525">
      <c r="A525">
        <f>IF($E525=$E524,$A524+1,1)</f>
        <v/>
      </c>
      <c r="B525" t="inlineStr">
        <is>
          <t>GEORGE H SANDY FOUNDATION</t>
        </is>
      </c>
      <c r="C525" t="inlineStr">
        <is>
          <t>94-6054473</t>
        </is>
      </c>
      <c r="D525" t="inlineStr">
        <is>
          <t>California</t>
        </is>
      </c>
      <c r="E525" t="inlineStr">
        <is>
          <t>CA</t>
        </is>
      </c>
      <c r="F525" t="n">
        <v>2024</v>
      </c>
      <c r="G525" t="n">
        <v>1</v>
      </c>
      <c r="H525" s="13" t="n">
        <v>4520000</v>
      </c>
      <c r="I525" s="12" t="n">
        <v>79</v>
      </c>
      <c r="J525" s="13" t="n">
        <v>40000</v>
      </c>
      <c r="K525" s="13">
        <f>IFERROR($H525/$I525,"")</f>
        <v/>
      </c>
      <c r="L525" s="13" t="n">
        <v>205000</v>
      </c>
      <c r="N525" t="inlineStr">
        <is>
          <t>Yes</t>
        </is>
      </c>
      <c r="O525" t="inlineStr">
        <is>
          <t>Not stated</t>
        </is>
      </c>
      <c r="Q525" s="9" t="inlineStr">
        <is>
          <t>https://grantcue.com/foundations/george-h-sandy-foundation-co-us-bankna-946054473</t>
        </is>
      </c>
    </row>
    <row r="526">
      <c r="A526">
        <f>IF($E526=$E525,$A525+1,1)</f>
        <v/>
      </c>
      <c r="B526" t="inlineStr">
        <is>
          <t>ANDERSON CHILDRENS FOUNDATION</t>
        </is>
      </c>
      <c r="C526" t="inlineStr">
        <is>
          <t>23-7089096</t>
        </is>
      </c>
      <c r="D526" t="inlineStr">
        <is>
          <t>California</t>
        </is>
      </c>
      <c r="E526" t="inlineStr">
        <is>
          <t>CA</t>
        </is>
      </c>
      <c r="F526" t="n">
        <v>2024</v>
      </c>
      <c r="G526" t="n">
        <v>2</v>
      </c>
      <c r="H526" s="13" t="n">
        <v>4518389</v>
      </c>
      <c r="I526" s="12" t="n">
        <v>222</v>
      </c>
      <c r="J526" s="13" t="n">
        <v>16036.5</v>
      </c>
      <c r="K526" s="13">
        <f>IFERROR($H526/$I526,"")</f>
        <v/>
      </c>
      <c r="L526" s="13" t="n">
        <v>70250</v>
      </c>
      <c r="M526" t="inlineStr">
        <is>
          <t>NC, DC</t>
        </is>
      </c>
      <c r="N526" t="inlineStr">
        <is>
          <t>Yes</t>
        </is>
      </c>
      <c r="O526" t="inlineStr">
        <is>
          <t>Yes</t>
        </is>
      </c>
      <c r="P526" s="9" t="inlineStr">
        <is>
          <t>https://andersonchildrenfoundation.org/</t>
        </is>
      </c>
      <c r="Q526" s="9" t="inlineStr">
        <is>
          <t>https://grantcue.com/foundations/anderson-childrens-foundation-237089096</t>
        </is>
      </c>
    </row>
    <row r="527">
      <c r="A527">
        <f>IF($E527=$E526,$A526+1,1)</f>
        <v/>
      </c>
      <c r="B527" t="inlineStr">
        <is>
          <t>THE CONFIDENCE FOUNDATION</t>
        </is>
      </c>
      <c r="C527" t="inlineStr">
        <is>
          <t>95-3500483</t>
        </is>
      </c>
      <c r="D527" t="inlineStr">
        <is>
          <t>California</t>
        </is>
      </c>
      <c r="E527" t="inlineStr">
        <is>
          <t>CA</t>
        </is>
      </c>
      <c r="F527" t="n">
        <v>2024</v>
      </c>
      <c r="G527" t="n">
        <v>1</v>
      </c>
      <c r="H527" s="13" t="n">
        <v>4488500</v>
      </c>
      <c r="I527" s="12" t="n">
        <v>215</v>
      </c>
      <c r="J527" s="13" t="n">
        <v>5000</v>
      </c>
      <c r="K527" s="13">
        <f>IFERROR($H527/$I527,"")</f>
        <v/>
      </c>
      <c r="L527" s="13" t="n">
        <v>385500</v>
      </c>
      <c r="M527" t="inlineStr">
        <is>
          <t>MO, ID, WA</t>
        </is>
      </c>
      <c r="N527" t="inlineStr">
        <is>
          <t>No</t>
        </is>
      </c>
      <c r="O527" t="inlineStr">
        <is>
          <t>Not stated</t>
        </is>
      </c>
      <c r="Q527" s="9" t="inlineStr">
        <is>
          <t>https://grantcue.com/foundations/the-confidence-foundation-953500483</t>
        </is>
      </c>
    </row>
    <row r="528">
      <c r="A528">
        <f>IF($E528=$E527,$A527+1,1)</f>
        <v/>
      </c>
      <c r="B528" t="inlineStr">
        <is>
          <t>THE JUDY AND BERNARD BRISKIN FOUNDATION</t>
        </is>
      </c>
      <c r="C528" t="inlineStr">
        <is>
          <t>95-3625640</t>
        </is>
      </c>
      <c r="D528" t="inlineStr">
        <is>
          <t>California</t>
        </is>
      </c>
      <c r="E528" t="inlineStr">
        <is>
          <t>CA</t>
        </is>
      </c>
      <c r="F528" t="n">
        <v>2024</v>
      </c>
      <c r="G528" t="n">
        <v>2</v>
      </c>
      <c r="H528" s="13" t="n">
        <v>4479475</v>
      </c>
      <c r="I528" s="12" t="n">
        <v>12</v>
      </c>
      <c r="J528" s="13" t="n">
        <v>100000</v>
      </c>
      <c r="K528" s="13">
        <f>IFERROR($H528/$I528,"")</f>
        <v/>
      </c>
      <c r="L528" s="13" t="n">
        <v>2515000</v>
      </c>
      <c r="M528" t="inlineStr">
        <is>
          <t>BN3 5PP</t>
        </is>
      </c>
      <c r="N528" t="inlineStr">
        <is>
          <t>No</t>
        </is>
      </c>
      <c r="O528" t="inlineStr">
        <is>
          <t>Not stated</t>
        </is>
      </c>
      <c r="Q528" s="9" t="inlineStr">
        <is>
          <t>https://grantcue.com/foundations/the-judy-and-bernard-briskin-foundation-953625640</t>
        </is>
      </c>
    </row>
    <row r="529">
      <c r="A529">
        <f>IF($E529=$E528,$A528+1,1)</f>
        <v/>
      </c>
      <c r="B529" t="inlineStr">
        <is>
          <t>William E Seale Family Foundation</t>
        </is>
      </c>
      <c r="C529" t="inlineStr">
        <is>
          <t>54-6728997</t>
        </is>
      </c>
      <c r="D529" t="inlineStr">
        <is>
          <t>California</t>
        </is>
      </c>
      <c r="E529" t="inlineStr">
        <is>
          <t>CA</t>
        </is>
      </c>
      <c r="F529" t="n">
        <v>2024</v>
      </c>
      <c r="G529" t="n">
        <v>1</v>
      </c>
      <c r="H529" s="13" t="n">
        <v>4468268</v>
      </c>
      <c r="I529" s="12" t="n">
        <v>6</v>
      </c>
      <c r="J529" s="13" t="n">
        <v>302500</v>
      </c>
      <c r="K529" s="13">
        <f>IFERROR($H529/$I529,"")</f>
        <v/>
      </c>
      <c r="L529" s="13" t="n">
        <v>3148268</v>
      </c>
      <c r="M529" t="inlineStr">
        <is>
          <t>VA, MD, DC</t>
        </is>
      </c>
      <c r="N529" t="inlineStr">
        <is>
          <t>No</t>
        </is>
      </c>
      <c r="O529" t="inlineStr">
        <is>
          <t>Not stated</t>
        </is>
      </c>
      <c r="Q529" s="9" t="inlineStr">
        <is>
          <t>https://grantcue.com/foundations/william-e-seale-family-foundation-546728997</t>
        </is>
      </c>
    </row>
    <row r="530">
      <c r="A530">
        <f>IF($E530=$E529,$A529+1,1)</f>
        <v/>
      </c>
      <c r="B530" t="inlineStr">
        <is>
          <t>IGNITE CULTURAL SOLUTIONS FOUNDATION</t>
        </is>
      </c>
      <c r="C530" t="inlineStr">
        <is>
          <t>81-3439501</t>
        </is>
      </c>
      <c r="D530" t="inlineStr">
        <is>
          <t>California</t>
        </is>
      </c>
      <c r="E530" t="inlineStr">
        <is>
          <t>CA</t>
        </is>
      </c>
      <c r="F530" t="n">
        <v>2024</v>
      </c>
      <c r="G530" t="n">
        <v>1</v>
      </c>
      <c r="H530" s="13" t="n">
        <v>4460040</v>
      </c>
      <c r="I530" s="12" t="n">
        <v>28</v>
      </c>
      <c r="J530" s="13" t="n">
        <v>75500</v>
      </c>
      <c r="K530" s="13">
        <f>IFERROR($H530/$I530,"")</f>
        <v/>
      </c>
      <c r="L530" s="13" t="n">
        <v>750000</v>
      </c>
      <c r="M530" t="inlineStr">
        <is>
          <t>VA, FL, KY</t>
        </is>
      </c>
      <c r="N530" t="inlineStr">
        <is>
          <t>No</t>
        </is>
      </c>
      <c r="O530" t="inlineStr">
        <is>
          <t>Not stated</t>
        </is>
      </c>
      <c r="Q530" s="9" t="inlineStr">
        <is>
          <t>https://grantcue.com/foundations/ignite-cultural-solutions-foundation-813439501</t>
        </is>
      </c>
    </row>
    <row r="531">
      <c r="A531">
        <f>IF($E531=$E530,$A530+1,1)</f>
        <v/>
      </c>
      <c r="B531" t="inlineStr">
        <is>
          <t>DONALD C AND ELIZABETH M DICKINSON FOUNDATION</t>
        </is>
      </c>
      <c r="C531" t="inlineStr">
        <is>
          <t>33-0653203</t>
        </is>
      </c>
      <c r="D531" t="inlineStr">
        <is>
          <t>California</t>
        </is>
      </c>
      <c r="E531" t="inlineStr">
        <is>
          <t>CA</t>
        </is>
      </c>
      <c r="F531" t="n">
        <v>2025</v>
      </c>
      <c r="G531" t="n">
        <v>2</v>
      </c>
      <c r="H531" s="13" t="n">
        <v>4451730</v>
      </c>
      <c r="I531" s="12" t="n">
        <v>35</v>
      </c>
      <c r="J531" s="13" t="n">
        <v>53730</v>
      </c>
      <c r="K531" s="13">
        <f>IFERROR($H531/$I531,"")</f>
        <v/>
      </c>
      <c r="L531" s="13" t="n">
        <v>570000</v>
      </c>
      <c r="M531" t="inlineStr">
        <is>
          <t>OK, HI, NM</t>
        </is>
      </c>
      <c r="N531" t="inlineStr">
        <is>
          <t>No</t>
        </is>
      </c>
      <c r="O531" t="inlineStr">
        <is>
          <t>Yes</t>
        </is>
      </c>
      <c r="Q531" s="9" t="inlineStr">
        <is>
          <t>https://grantcue.com/foundations/donald-c-and-elizabeth-m-dickinson-foundation-330653203</t>
        </is>
      </c>
    </row>
    <row r="532">
      <c r="A532">
        <f>IF($E532=$E531,$A531+1,1)</f>
        <v/>
      </c>
      <c r="B532" t="inlineStr">
        <is>
          <t>EMERALD GATE CHARITABLE TRUST</t>
        </is>
      </c>
      <c r="C532" t="inlineStr">
        <is>
          <t>47-6977596</t>
        </is>
      </c>
      <c r="D532" t="inlineStr">
        <is>
          <t>California</t>
        </is>
      </c>
      <c r="E532" t="inlineStr">
        <is>
          <t>CA</t>
        </is>
      </c>
      <c r="F532" t="n">
        <v>2024</v>
      </c>
      <c r="G532" t="n">
        <v>1</v>
      </c>
      <c r="H532" s="13" t="n">
        <v>4450000</v>
      </c>
      <c r="I532" s="12" t="n">
        <v>8</v>
      </c>
      <c r="J532" s="13" t="n">
        <v>75000</v>
      </c>
      <c r="K532" s="13">
        <f>IFERROR($H532/$I532,"")</f>
        <v/>
      </c>
      <c r="L532" s="13" t="n">
        <v>3000000</v>
      </c>
      <c r="M532" t="inlineStr">
        <is>
          <t>GA, NV, IL</t>
        </is>
      </c>
      <c r="N532" t="inlineStr">
        <is>
          <t>No</t>
        </is>
      </c>
      <c r="O532" t="inlineStr">
        <is>
          <t>Not stated</t>
        </is>
      </c>
      <c r="Q532" s="9" t="inlineStr">
        <is>
          <t>https://grantcue.com/foundations/emerald-gate-charitable-trust-476977596</t>
        </is>
      </c>
    </row>
    <row r="533">
      <c r="A533">
        <f>IF($E533=$E532,$A532+1,1)</f>
        <v/>
      </c>
      <c r="B533" t="inlineStr">
        <is>
          <t>KATHRYN B MCQUADE FOUNDATION</t>
        </is>
      </c>
      <c r="C533" t="inlineStr">
        <is>
          <t>46-4122112</t>
        </is>
      </c>
      <c r="D533" t="inlineStr">
        <is>
          <t>California</t>
        </is>
      </c>
      <c r="E533" t="inlineStr">
        <is>
          <t>CA</t>
        </is>
      </c>
      <c r="F533" t="n">
        <v>2025</v>
      </c>
      <c r="G533" t="n">
        <v>2</v>
      </c>
      <c r="H533" s="13" t="n">
        <v>4449200</v>
      </c>
      <c r="I533" s="12" t="n">
        <v>179</v>
      </c>
      <c r="J533" s="13" t="n">
        <v>25000</v>
      </c>
      <c r="K533" s="13">
        <f>IFERROR($H533/$I533,"")</f>
        <v/>
      </c>
      <c r="L533" s="13" t="n">
        <v>125000</v>
      </c>
      <c r="M533" t="inlineStr">
        <is>
          <t>VA, CO, NY</t>
        </is>
      </c>
      <c r="N533" t="inlineStr">
        <is>
          <t>No</t>
        </is>
      </c>
      <c r="O533" t="inlineStr">
        <is>
          <t>Not stated</t>
        </is>
      </c>
      <c r="Q533" s="9" t="inlineStr">
        <is>
          <t>https://grantcue.com/foundations/kathryn-b-mcquade-foundation-464122112</t>
        </is>
      </c>
    </row>
    <row r="534">
      <c r="A534">
        <f>IF($E534=$E533,$A533+1,1)</f>
        <v/>
      </c>
      <c r="B534" t="inlineStr">
        <is>
          <t>DOUGLAS FOUNDATION</t>
        </is>
      </c>
      <c r="C534" t="inlineStr">
        <is>
          <t>95-6096827</t>
        </is>
      </c>
      <c r="D534" t="inlineStr">
        <is>
          <t>California</t>
        </is>
      </c>
      <c r="E534" t="inlineStr">
        <is>
          <t>CA</t>
        </is>
      </c>
      <c r="F534" t="n">
        <v>2024</v>
      </c>
      <c r="G534" t="n">
        <v>1</v>
      </c>
      <c r="H534" s="13" t="n">
        <v>4446216</v>
      </c>
      <c r="I534" s="12" t="n">
        <v>16</v>
      </c>
      <c r="J534" s="13" t="n">
        <v>150000</v>
      </c>
      <c r="K534" s="13">
        <f>IFERROR($H534/$I534,"")</f>
        <v/>
      </c>
      <c r="L534" s="13" t="n">
        <v>850662</v>
      </c>
      <c r="M534" t="inlineStr">
        <is>
          <t>NY</t>
        </is>
      </c>
      <c r="N534" t="inlineStr">
        <is>
          <t>No</t>
        </is>
      </c>
      <c r="O534" t="inlineStr">
        <is>
          <t>Not stated</t>
        </is>
      </c>
      <c r="Q534" s="9" t="inlineStr">
        <is>
          <t>https://grantcue.com/foundations/douglas-foundation-956096827</t>
        </is>
      </c>
    </row>
    <row r="535">
      <c r="A535">
        <f>IF($E535=$E534,$A534+1,1)</f>
        <v/>
      </c>
      <c r="B535" t="inlineStr">
        <is>
          <t>THE HENDERSON FAMILY FOUNDATION</t>
        </is>
      </c>
      <c r="C535" t="inlineStr">
        <is>
          <t>85-4363440</t>
        </is>
      </c>
      <c r="D535" t="inlineStr">
        <is>
          <t>California</t>
        </is>
      </c>
      <c r="E535" t="inlineStr">
        <is>
          <t>CA</t>
        </is>
      </c>
      <c r="F535" t="n">
        <v>2024</v>
      </c>
      <c r="G535" t="n">
        <v>1</v>
      </c>
      <c r="H535" s="13" t="n">
        <v>4416459</v>
      </c>
      <c r="I535" s="12" t="n">
        <v>56</v>
      </c>
      <c r="J535" s="13" t="n">
        <v>50000</v>
      </c>
      <c r="K535" s="13">
        <f>IFERROR($H535/$I535,"")</f>
        <v/>
      </c>
      <c r="L535" s="13" t="n">
        <v>500000</v>
      </c>
      <c r="M535" t="inlineStr">
        <is>
          <t>NY, GA, PA</t>
        </is>
      </c>
      <c r="N535" t="inlineStr">
        <is>
          <t>No</t>
        </is>
      </c>
      <c r="O535" t="inlineStr">
        <is>
          <t>Not stated</t>
        </is>
      </c>
      <c r="Q535" s="9" t="inlineStr">
        <is>
          <t>https://grantcue.com/foundations/the-henderson-family-foundation-854363440</t>
        </is>
      </c>
    </row>
    <row r="536">
      <c r="A536">
        <f>IF($E536=$E535,$A535+1,1)</f>
        <v/>
      </c>
      <c r="B536" t="inlineStr">
        <is>
          <t>THE PARKER FOUNDATION</t>
        </is>
      </c>
      <c r="C536" t="inlineStr">
        <is>
          <t>51-0141231</t>
        </is>
      </c>
      <c r="D536" t="inlineStr">
        <is>
          <t>California</t>
        </is>
      </c>
      <c r="E536" t="inlineStr">
        <is>
          <t>CA</t>
        </is>
      </c>
      <c r="F536" t="n">
        <v>2024</v>
      </c>
      <c r="G536" t="n">
        <v>2</v>
      </c>
      <c r="H536" s="13" t="n">
        <v>4410500</v>
      </c>
      <c r="I536" s="12" t="n">
        <v>140</v>
      </c>
      <c r="J536" s="13" t="n">
        <v>25000</v>
      </c>
      <c r="K536" s="13">
        <f>IFERROR($H536/$I536,"")</f>
        <v/>
      </c>
      <c r="L536" s="13" t="n">
        <v>300000</v>
      </c>
      <c r="M536" t="inlineStr">
        <is>
          <t>NY, TX</t>
        </is>
      </c>
      <c r="N536" t="inlineStr">
        <is>
          <t>Yes</t>
        </is>
      </c>
      <c r="O536" t="inlineStr">
        <is>
          <t>Not stated</t>
        </is>
      </c>
      <c r="P536" s="9" t="inlineStr">
        <is>
          <t>https://www.theparkerfoundation.org/</t>
        </is>
      </c>
      <c r="Q536" s="9" t="inlineStr">
        <is>
          <t>https://grantcue.com/foundations/the-parker-foundation-510141231</t>
        </is>
      </c>
    </row>
    <row r="537">
      <c r="A537">
        <f>IF($E537=$E536,$A536+1,1)</f>
        <v/>
      </c>
      <c r="B537" t="inlineStr">
        <is>
          <t>Ladybug Foundation Inc</t>
        </is>
      </c>
      <c r="C537" t="inlineStr">
        <is>
          <t>82-3365292</t>
        </is>
      </c>
      <c r="D537" t="inlineStr">
        <is>
          <t>California</t>
        </is>
      </c>
      <c r="E537" t="inlineStr">
        <is>
          <t>CA</t>
        </is>
      </c>
      <c r="F537" t="n">
        <v>2024</v>
      </c>
      <c r="G537" t="n">
        <v>1</v>
      </c>
      <c r="H537" s="13" t="n">
        <v>4391200</v>
      </c>
      <c r="I537" s="12" t="n">
        <v>65</v>
      </c>
      <c r="J537" s="13" t="n">
        <v>50000</v>
      </c>
      <c r="K537" s="13">
        <f>IFERROR($H537/$I537,"")</f>
        <v/>
      </c>
      <c r="L537" s="13" t="n">
        <v>250000</v>
      </c>
      <c r="M537" t="inlineStr">
        <is>
          <t>DC, CO, NY</t>
        </is>
      </c>
      <c r="N537" t="inlineStr">
        <is>
          <t>No</t>
        </is>
      </c>
      <c r="O537" t="inlineStr">
        <is>
          <t>Not stated</t>
        </is>
      </c>
      <c r="Q537" s="9" t="inlineStr">
        <is>
          <t>https://grantcue.com/foundations/ladybug-foundation-inc-823365292</t>
        </is>
      </c>
    </row>
    <row r="538">
      <c r="A538">
        <f>IF($E538=$E537,$A537+1,1)</f>
        <v/>
      </c>
      <c r="B538" t="inlineStr">
        <is>
          <t>WALTER J &amp; HOLLY O THOMSON CHARITABLE</t>
        </is>
      </c>
      <c r="C538" t="inlineStr">
        <is>
          <t>30-6268353</t>
        </is>
      </c>
      <c r="D538" t="inlineStr">
        <is>
          <t>California</t>
        </is>
      </c>
      <c r="E538" t="inlineStr">
        <is>
          <t>CA</t>
        </is>
      </c>
      <c r="F538" t="n">
        <v>2025</v>
      </c>
      <c r="G538" t="n">
        <v>2</v>
      </c>
      <c r="H538" s="13" t="n">
        <v>4385000</v>
      </c>
      <c r="I538" s="12" t="n">
        <v>119</v>
      </c>
      <c r="J538" s="13" t="n">
        <v>30000</v>
      </c>
      <c r="K538" s="13">
        <f>IFERROR($H538/$I538,"")</f>
        <v/>
      </c>
      <c r="L538" s="13" t="n">
        <v>130000</v>
      </c>
      <c r="N538" t="inlineStr">
        <is>
          <t>Yes</t>
        </is>
      </c>
      <c r="O538" t="inlineStr">
        <is>
          <t>Yes</t>
        </is>
      </c>
      <c r="Q538" s="9" t="inlineStr">
        <is>
          <t>https://grantcue.com/foundations/walter-j-and-holly-o-thomson-charitable-306268353</t>
        </is>
      </c>
    </row>
    <row r="539">
      <c r="A539">
        <f>IF($E539=$E538,$A538+1,1)</f>
        <v/>
      </c>
      <c r="B539" t="inlineStr">
        <is>
          <t>YVONNE AND ANGELO SANGIACOMO FAMILY FOUNDATION</t>
        </is>
      </c>
      <c r="C539" t="inlineStr">
        <is>
          <t>94-3412371</t>
        </is>
      </c>
      <c r="D539" t="inlineStr">
        <is>
          <t>California</t>
        </is>
      </c>
      <c r="E539" t="inlineStr">
        <is>
          <t>CA</t>
        </is>
      </c>
      <c r="F539" t="n">
        <v>2025</v>
      </c>
      <c r="G539" t="n">
        <v>3</v>
      </c>
      <c r="H539" s="13" t="n">
        <v>4377765</v>
      </c>
      <c r="I539" s="12" t="n">
        <v>53</v>
      </c>
      <c r="J539" s="13" t="n">
        <v>10000</v>
      </c>
      <c r="K539" s="13">
        <f>IFERROR($H539/$I539,"")</f>
        <v/>
      </c>
      <c r="L539" s="13" t="n">
        <v>500000</v>
      </c>
      <c r="N539" t="inlineStr">
        <is>
          <t>No</t>
        </is>
      </c>
      <c r="O539" t="inlineStr">
        <is>
          <t>Not stated</t>
        </is>
      </c>
      <c r="Q539" s="9" t="inlineStr">
        <is>
          <t>https://grantcue.com/foundations/yvonne-and-angelo-sangiacomo-family-foundation-943412371</t>
        </is>
      </c>
    </row>
    <row r="540">
      <c r="A540">
        <f>IF($E540=$E539,$A539+1,1)</f>
        <v/>
      </c>
      <c r="B540" t="inlineStr">
        <is>
          <t>The Synopsys Foundation</t>
        </is>
      </c>
      <c r="C540" t="inlineStr">
        <is>
          <t>77-0488629</t>
        </is>
      </c>
      <c r="D540" t="inlineStr">
        <is>
          <t>California</t>
        </is>
      </c>
      <c r="E540" t="inlineStr">
        <is>
          <t>CA</t>
        </is>
      </c>
      <c r="F540" t="n">
        <v>2024</v>
      </c>
      <c r="G540" t="n">
        <v>1</v>
      </c>
      <c r="H540" s="13" t="n">
        <v>4366427</v>
      </c>
      <c r="I540" s="12" t="n">
        <v>36</v>
      </c>
      <c r="J540" s="13" t="n">
        <v>22500</v>
      </c>
      <c r="K540" s="13">
        <f>IFERROR($H540/$I540,"")</f>
        <v/>
      </c>
      <c r="L540" s="13" t="n">
        <v>1451173</v>
      </c>
      <c r="M540" t="inlineStr">
        <is>
          <t>GA, DE, NY</t>
        </is>
      </c>
      <c r="N540" t="inlineStr">
        <is>
          <t>No</t>
        </is>
      </c>
      <c r="O540" t="inlineStr">
        <is>
          <t>Not stated</t>
        </is>
      </c>
      <c r="Q540" s="9" t="inlineStr">
        <is>
          <t>https://grantcue.com/foundations/the-synopsys-foundation-770488629</t>
        </is>
      </c>
    </row>
    <row r="541">
      <c r="A541">
        <f>IF($E541=$E540,$A540+1,1)</f>
        <v/>
      </c>
      <c r="B541" t="inlineStr">
        <is>
          <t>PARAMITAS FOUNDATION</t>
        </is>
      </c>
      <c r="C541" t="inlineStr">
        <is>
          <t>77-0295773</t>
        </is>
      </c>
      <c r="D541" t="inlineStr">
        <is>
          <t>California</t>
        </is>
      </c>
      <c r="E541" t="inlineStr">
        <is>
          <t>CA</t>
        </is>
      </c>
      <c r="F541" t="n">
        <v>2025</v>
      </c>
      <c r="G541" t="n">
        <v>2</v>
      </c>
      <c r="H541" s="13" t="n">
        <v>4346040</v>
      </c>
      <c r="I541" s="12" t="n">
        <v>27</v>
      </c>
      <c r="J541" s="13" t="n">
        <v>10000</v>
      </c>
      <c r="K541" s="13">
        <f>IFERROR($H541/$I541,"")</f>
        <v/>
      </c>
      <c r="L541" s="13" t="n">
        <v>1820000</v>
      </c>
      <c r="M541" t="inlineStr">
        <is>
          <t>MA, NY, WA</t>
        </is>
      </c>
      <c r="N541" t="inlineStr">
        <is>
          <t>No</t>
        </is>
      </c>
      <c r="O541" t="inlineStr">
        <is>
          <t>Not stated</t>
        </is>
      </c>
      <c r="Q541" s="9" t="inlineStr">
        <is>
          <t>https://grantcue.com/foundations/paramitas-foundation-770295773</t>
        </is>
      </c>
    </row>
    <row r="542">
      <c r="A542">
        <f>IF($E542=$E541,$A541+1,1)</f>
        <v/>
      </c>
      <c r="B542" t="inlineStr">
        <is>
          <t>THE RUDOLPH J &amp; DAPHNE A MUNZER FOUNDATION</t>
        </is>
      </c>
      <c r="C542" t="inlineStr">
        <is>
          <t>33-0686779</t>
        </is>
      </c>
      <c r="D542" t="inlineStr">
        <is>
          <t>California</t>
        </is>
      </c>
      <c r="E542" t="inlineStr">
        <is>
          <t>CA</t>
        </is>
      </c>
      <c r="F542" t="n">
        <v>2024</v>
      </c>
      <c r="G542" t="n">
        <v>1</v>
      </c>
      <c r="H542" s="13" t="n">
        <v>4341640</v>
      </c>
      <c r="I542" s="12" t="n">
        <v>166</v>
      </c>
      <c r="J542" s="13" t="n">
        <v>12500</v>
      </c>
      <c r="K542" s="13">
        <f>IFERROR($H542/$I542,"")</f>
        <v/>
      </c>
      <c r="L542" s="13" t="n">
        <v>157820</v>
      </c>
      <c r="M542" t="inlineStr">
        <is>
          <t>CT, NY, DC</t>
        </is>
      </c>
      <c r="N542" t="inlineStr">
        <is>
          <t>Yes</t>
        </is>
      </c>
      <c r="O542" t="inlineStr">
        <is>
          <t>Yes</t>
        </is>
      </c>
      <c r="P542" s="9" t="inlineStr">
        <is>
          <t>https://munzerfdn.org/</t>
        </is>
      </c>
      <c r="Q542" s="9" t="inlineStr">
        <is>
          <t>https://grantcue.com/foundations/the-rudolph-j-and-daphne-a-munzer-foundation-330686779</t>
        </is>
      </c>
    </row>
    <row r="543">
      <c r="A543">
        <f>IF($E543=$E542,$A542+1,1)</f>
        <v/>
      </c>
      <c r="B543" t="inlineStr">
        <is>
          <t>Afeyan Family Foundation</t>
        </is>
      </c>
      <c r="C543" t="inlineStr">
        <is>
          <t>04-3489109</t>
        </is>
      </c>
      <c r="D543" t="inlineStr">
        <is>
          <t>California</t>
        </is>
      </c>
      <c r="E543" t="inlineStr">
        <is>
          <t>CA</t>
        </is>
      </c>
      <c r="F543" t="n">
        <v>2025</v>
      </c>
      <c r="G543" t="n">
        <v>2</v>
      </c>
      <c r="H543" s="13" t="n">
        <v>4329276</v>
      </c>
      <c r="I543" s="12" t="n">
        <v>69</v>
      </c>
      <c r="J543" s="13" t="n">
        <v>20000</v>
      </c>
      <c r="K543" s="13">
        <f>IFERROR($H543/$I543,"")</f>
        <v/>
      </c>
      <c r="L543" s="13" t="n">
        <v>667000</v>
      </c>
      <c r="M543" t="inlineStr">
        <is>
          <t>MA, NY, NM</t>
        </is>
      </c>
      <c r="N543" t="inlineStr">
        <is>
          <t>No</t>
        </is>
      </c>
      <c r="O543" t="inlineStr">
        <is>
          <t>Not stated</t>
        </is>
      </c>
      <c r="Q543" s="9" t="inlineStr">
        <is>
          <t>https://grantcue.com/foundations/afeyan-family-foundation-043489109</t>
        </is>
      </c>
    </row>
    <row r="544">
      <c r="A544">
        <f>IF($E544=$E543,$A543+1,1)</f>
        <v/>
      </c>
      <c r="B544" t="inlineStr">
        <is>
          <t>DORIS DUKE FOUNDATION FOR ISLAMIC ART</t>
        </is>
      </c>
      <c r="C544" t="inlineStr">
        <is>
          <t>05-0523809</t>
        </is>
      </c>
      <c r="D544" t="inlineStr">
        <is>
          <t>California</t>
        </is>
      </c>
      <c r="E544" t="inlineStr">
        <is>
          <t>CA</t>
        </is>
      </c>
      <c r="F544" t="n">
        <v>2024</v>
      </c>
      <c r="G544" t="n">
        <v>1</v>
      </c>
      <c r="H544" s="13" t="n">
        <v>4303636</v>
      </c>
      <c r="I544" s="12" t="n">
        <v>22</v>
      </c>
      <c r="J544" s="13" t="n">
        <v>100000</v>
      </c>
      <c r="K544" s="13">
        <f>IFERROR($H544/$I544,"")</f>
        <v/>
      </c>
      <c r="L544" s="13" t="n">
        <v>913000</v>
      </c>
      <c r="M544" t="inlineStr">
        <is>
          <t>DC, HI, UT</t>
        </is>
      </c>
      <c r="N544" t="inlineStr">
        <is>
          <t>No</t>
        </is>
      </c>
      <c r="O544" t="inlineStr">
        <is>
          <t>Not stated</t>
        </is>
      </c>
      <c r="Q544" s="9" t="inlineStr">
        <is>
          <t>https://grantcue.com/foundations/doris-duke-foundation-for-islamic-art-050523809</t>
        </is>
      </c>
    </row>
    <row r="545">
      <c r="A545">
        <f>IF($E545=$E544,$A544+1,1)</f>
        <v/>
      </c>
      <c r="B545" t="inlineStr">
        <is>
          <t>SAHM FAMILY FOUNDATION</t>
        </is>
      </c>
      <c r="C545" t="inlineStr">
        <is>
          <t>33-0753690</t>
        </is>
      </c>
      <c r="D545" t="inlineStr">
        <is>
          <t>California</t>
        </is>
      </c>
      <c r="E545" t="inlineStr">
        <is>
          <t>CA</t>
        </is>
      </c>
      <c r="F545" t="n">
        <v>2025</v>
      </c>
      <c r="G545" t="n">
        <v>2</v>
      </c>
      <c r="H545" s="13" t="n">
        <v>4261500</v>
      </c>
      <c r="I545" s="12" t="n">
        <v>82</v>
      </c>
      <c r="J545" s="13" t="n">
        <v>25000</v>
      </c>
      <c r="K545" s="13">
        <f>IFERROR($H545/$I545,"")</f>
        <v/>
      </c>
      <c r="L545" s="13" t="n">
        <v>500000</v>
      </c>
      <c r="M545" t="inlineStr">
        <is>
          <t>ID, NC, FL</t>
        </is>
      </c>
      <c r="N545" t="inlineStr">
        <is>
          <t>No</t>
        </is>
      </c>
      <c r="O545" t="inlineStr">
        <is>
          <t>Not stated</t>
        </is>
      </c>
      <c r="Q545" s="9" t="inlineStr">
        <is>
          <t>https://grantcue.com/foundations/sahm-family-foundation-330753690</t>
        </is>
      </c>
    </row>
    <row r="546">
      <c r="A546">
        <f>IF($E546=$E545,$A545+1,1)</f>
        <v/>
      </c>
      <c r="B546" t="inlineStr">
        <is>
          <t>THE MEREDITH AND ROSEMARY WILLSON CHARIT (AKA THE MUSIC MAN FOUNDATION)</t>
        </is>
      </c>
      <c r="C546" t="inlineStr">
        <is>
          <t>46-1015108</t>
        </is>
      </c>
      <c r="D546" t="inlineStr">
        <is>
          <t>California</t>
        </is>
      </c>
      <c r="E546" t="inlineStr">
        <is>
          <t>CA</t>
        </is>
      </c>
      <c r="F546" t="n">
        <v>2024</v>
      </c>
      <c r="G546" t="n">
        <v>1</v>
      </c>
      <c r="H546" s="13" t="n">
        <v>4238030</v>
      </c>
      <c r="I546" s="12" t="n">
        <v>41</v>
      </c>
      <c r="J546" s="13" t="n">
        <v>100000</v>
      </c>
      <c r="K546" s="13">
        <f>IFERROR($H546/$I546,"")</f>
        <v/>
      </c>
      <c r="L546" s="13" t="n">
        <v>300000</v>
      </c>
      <c r="M546" t="inlineStr">
        <is>
          <t>NY, DC, OH</t>
        </is>
      </c>
      <c r="N546" t="inlineStr">
        <is>
          <t>Yes</t>
        </is>
      </c>
      <c r="O546" t="inlineStr">
        <is>
          <t>Yes</t>
        </is>
      </c>
      <c r="P546" s="9" t="inlineStr">
        <is>
          <t>https://musicmanfoundation.org/</t>
        </is>
      </c>
      <c r="Q546" s="9" t="inlineStr">
        <is>
          <t>https://grantcue.com/foundations/the-meredith-and-rosemary-willson-charit-aka-the-music-man-foundation-461015108</t>
        </is>
      </c>
    </row>
    <row r="547">
      <c r="A547">
        <f>IF($E547=$E546,$A546+1,1)</f>
        <v/>
      </c>
      <c r="B547" t="inlineStr">
        <is>
          <t>ISHIYAMA FOUNDATION</t>
        </is>
      </c>
      <c r="C547" t="inlineStr">
        <is>
          <t>94-1659373</t>
        </is>
      </c>
      <c r="D547" t="inlineStr">
        <is>
          <t>California</t>
        </is>
      </c>
      <c r="E547" t="inlineStr">
        <is>
          <t>CA</t>
        </is>
      </c>
      <c r="F547" t="n">
        <v>2024</v>
      </c>
      <c r="G547" t="n">
        <v>1</v>
      </c>
      <c r="H547" s="13" t="n">
        <v>4237886</v>
      </c>
      <c r="I547" s="12" t="n">
        <v>65</v>
      </c>
      <c r="J547" s="13" t="n">
        <v>10000</v>
      </c>
      <c r="K547" s="13">
        <f>IFERROR($H547/$I547,"")</f>
        <v/>
      </c>
      <c r="L547" s="13" t="n">
        <v>789926</v>
      </c>
      <c r="M547" t="inlineStr">
        <is>
          <t>DC, VA, CO</t>
        </is>
      </c>
      <c r="N547" t="inlineStr">
        <is>
          <t>No</t>
        </is>
      </c>
      <c r="O547" t="inlineStr">
        <is>
          <t>Yes</t>
        </is>
      </c>
      <c r="Q547" s="9" t="inlineStr">
        <is>
          <t>https://grantcue.com/foundations/ishiyama-foundation-941659373</t>
        </is>
      </c>
    </row>
    <row r="548">
      <c r="A548">
        <f>IF($E548=$E547,$A547+1,1)</f>
        <v/>
      </c>
      <c r="B548" t="inlineStr">
        <is>
          <t>JEFFREY COOK CHARITABLE TRUST</t>
        </is>
      </c>
      <c r="C548" t="inlineStr">
        <is>
          <t>03-6103976</t>
        </is>
      </c>
      <c r="D548" t="inlineStr">
        <is>
          <t>California</t>
        </is>
      </c>
      <c r="E548" t="inlineStr">
        <is>
          <t>CA</t>
        </is>
      </c>
      <c r="F548" t="n">
        <v>2025</v>
      </c>
      <c r="G548" t="n">
        <v>2</v>
      </c>
      <c r="H548" s="13" t="n">
        <v>4237209</v>
      </c>
      <c r="I548" s="12" t="n">
        <v>7</v>
      </c>
      <c r="J548" s="13" t="n">
        <v>500000</v>
      </c>
      <c r="K548" s="13">
        <f>IFERROR($H548/$I548,"")</f>
        <v/>
      </c>
      <c r="L548" s="13" t="n">
        <v>2108946</v>
      </c>
      <c r="M548" t="inlineStr">
        <is>
          <t>FL, NY, AZ</t>
        </is>
      </c>
      <c r="N548" t="inlineStr">
        <is>
          <t>No</t>
        </is>
      </c>
      <c r="O548" t="inlineStr">
        <is>
          <t>Not stated</t>
        </is>
      </c>
      <c r="Q548" s="9" t="inlineStr">
        <is>
          <t>https://grantcue.com/foundations/jeffrey-cook-charitable-trust-lawrence-b-cohen-et-al-trustees-036103976</t>
        </is>
      </c>
    </row>
    <row r="549">
      <c r="A549">
        <f>IF($E549=$E548,$A548+1,1)</f>
        <v/>
      </c>
      <c r="B549" t="inlineStr">
        <is>
          <t>BEN &amp; JERRY'S FOUNDATION INC</t>
        </is>
      </c>
      <c r="C549" t="inlineStr">
        <is>
          <t>03-0300865</t>
        </is>
      </c>
      <c r="D549" t="inlineStr">
        <is>
          <t>California</t>
        </is>
      </c>
      <c r="E549" t="inlineStr">
        <is>
          <t>CA</t>
        </is>
      </c>
      <c r="F549" t="n">
        <v>2024</v>
      </c>
      <c r="G549" t="n">
        <v>1</v>
      </c>
      <c r="H549" s="13" t="n">
        <v>4220251</v>
      </c>
      <c r="I549" s="12" t="n">
        <v>448</v>
      </c>
      <c r="J549" s="13" t="n">
        <v>2000</v>
      </c>
      <c r="K549" s="13">
        <f>IFERROR($H549/$I549,"")</f>
        <v/>
      </c>
      <c r="L549" s="13" t="n">
        <v>295000</v>
      </c>
      <c r="M549" t="inlineStr">
        <is>
          <t>VT, NY, MA</t>
        </is>
      </c>
      <c r="N549" t="inlineStr">
        <is>
          <t>Yes</t>
        </is>
      </c>
      <c r="O549" t="inlineStr">
        <is>
          <t>Yes</t>
        </is>
      </c>
      <c r="P549" s="9" t="inlineStr">
        <is>
          <t>https://www.benandjerrysfoundation.org/</t>
        </is>
      </c>
      <c r="Q549" s="9" t="inlineStr">
        <is>
          <t>https://grantcue.com/foundations/ben-and-jerry-s-foundation-inc-030300865</t>
        </is>
      </c>
    </row>
    <row r="550">
      <c r="A550">
        <f>IF($E550=$E549,$A549+1,1)</f>
        <v/>
      </c>
      <c r="B550" t="inlineStr">
        <is>
          <t>J L FOUNDATION</t>
        </is>
      </c>
      <c r="C550" t="inlineStr">
        <is>
          <t>95-4129163</t>
        </is>
      </c>
      <c r="D550" t="inlineStr">
        <is>
          <t>California</t>
        </is>
      </c>
      <c r="E550" t="inlineStr">
        <is>
          <t>CA</t>
        </is>
      </c>
      <c r="F550" t="n">
        <v>2024</v>
      </c>
      <c r="G550" t="n">
        <v>2</v>
      </c>
      <c r="H550" s="13" t="n">
        <v>4215883</v>
      </c>
      <c r="I550" s="12" t="n">
        <v>43</v>
      </c>
      <c r="J550" s="13" t="n">
        <v>76769</v>
      </c>
      <c r="K550" s="13">
        <f>IFERROR($H550/$I550,"")</f>
        <v/>
      </c>
      <c r="L550" s="13" t="n">
        <v>509413</v>
      </c>
      <c r="M550" t="inlineStr">
        <is>
          <t>CO, DC, CT</t>
        </is>
      </c>
      <c r="N550" t="inlineStr">
        <is>
          <t>No</t>
        </is>
      </c>
      <c r="O550" t="inlineStr">
        <is>
          <t>Not stated</t>
        </is>
      </c>
      <c r="Q550" s="9" t="inlineStr">
        <is>
          <t>https://grantcue.com/foundations/j-l-foundation-c-o-macias-gini-and-o-connell-llp-954129163</t>
        </is>
      </c>
    </row>
    <row r="551">
      <c r="A551">
        <f>IF($E551=$E550,$A550+1,1)</f>
        <v/>
      </c>
      <c r="B551" t="inlineStr">
        <is>
          <t>FIELDCREST ASPIRATION FOUNDATION</t>
        </is>
      </c>
      <c r="C551" t="inlineStr">
        <is>
          <t>93-3867289</t>
        </is>
      </c>
      <c r="D551" t="inlineStr">
        <is>
          <t>California</t>
        </is>
      </c>
      <c r="E551" t="inlineStr">
        <is>
          <t>CA</t>
        </is>
      </c>
      <c r="F551" t="n">
        <v>2025</v>
      </c>
      <c r="G551" t="n">
        <v>2</v>
      </c>
      <c r="H551" s="13" t="n">
        <v>4211964</v>
      </c>
      <c r="I551" s="12" t="n">
        <v>85</v>
      </c>
      <c r="J551" s="13" t="n">
        <v>25082</v>
      </c>
      <c r="K551" s="13">
        <f>IFERROR($H551/$I551,"")</f>
        <v/>
      </c>
      <c r="L551" s="13" t="n">
        <v>451044</v>
      </c>
      <c r="M551" t="inlineStr">
        <is>
          <t>NY, FL, MA</t>
        </is>
      </c>
      <c r="N551" t="inlineStr">
        <is>
          <t>No</t>
        </is>
      </c>
      <c r="O551" t="inlineStr">
        <is>
          <t>Not stated</t>
        </is>
      </c>
      <c r="Q551" s="9" t="inlineStr">
        <is>
          <t>https://grantcue.com/foundations/fieldcrest-aspiration-foundation-933867289</t>
        </is>
      </c>
    </row>
    <row r="552">
      <c r="A552">
        <f>IF($E552=$E551,$A551+1,1)</f>
        <v/>
      </c>
      <c r="B552" t="inlineStr">
        <is>
          <t>THE DANHAKL FAMILY FOUNDATION</t>
        </is>
      </c>
      <c r="C552" t="inlineStr">
        <is>
          <t>20-6924862</t>
        </is>
      </c>
      <c r="D552" t="inlineStr">
        <is>
          <t>California</t>
        </is>
      </c>
      <c r="E552" t="inlineStr">
        <is>
          <t>CA</t>
        </is>
      </c>
      <c r="F552" t="n">
        <v>2024</v>
      </c>
      <c r="G552" t="n">
        <v>1</v>
      </c>
      <c r="H552" s="13" t="n">
        <v>4205107</v>
      </c>
      <c r="I552" s="12" t="n">
        <v>33</v>
      </c>
      <c r="J552" s="13" t="n">
        <v>50000</v>
      </c>
      <c r="K552" s="13">
        <f>IFERROR($H552/$I552,"")</f>
        <v/>
      </c>
      <c r="L552" s="13" t="n">
        <v>525000</v>
      </c>
      <c r="M552" t="inlineStr">
        <is>
          <t>MA, NY, CT</t>
        </is>
      </c>
      <c r="N552" t="inlineStr">
        <is>
          <t>No</t>
        </is>
      </c>
      <c r="O552" t="inlineStr">
        <is>
          <t>Not stated</t>
        </is>
      </c>
      <c r="Q552" s="9" t="inlineStr">
        <is>
          <t>https://grantcue.com/foundations/the-danhakl-family-foundation-206924862</t>
        </is>
      </c>
    </row>
    <row r="553">
      <c r="A553">
        <f>IF($E553=$E552,$A552+1,1)</f>
        <v/>
      </c>
      <c r="B553" t="inlineStr">
        <is>
          <t>Henry L Guenther Foundation</t>
        </is>
      </c>
      <c r="C553" t="inlineStr">
        <is>
          <t>95-6026937</t>
        </is>
      </c>
      <c r="D553" t="inlineStr">
        <is>
          <t>California</t>
        </is>
      </c>
      <c r="E553" t="inlineStr">
        <is>
          <t>CA</t>
        </is>
      </c>
      <c r="F553" t="n">
        <v>2024</v>
      </c>
      <c r="G553" t="n">
        <v>1</v>
      </c>
      <c r="H553" s="13" t="n">
        <v>4199500</v>
      </c>
      <c r="I553" s="12" t="n">
        <v>58</v>
      </c>
      <c r="J553" s="13" t="n">
        <v>25000</v>
      </c>
      <c r="K553" s="13">
        <f>IFERROR($H553/$I553,"")</f>
        <v/>
      </c>
      <c r="L553" s="13" t="n">
        <v>500000</v>
      </c>
      <c r="N553" t="inlineStr">
        <is>
          <t>Yes</t>
        </is>
      </c>
      <c r="O553" t="inlineStr">
        <is>
          <t>Yes</t>
        </is>
      </c>
      <c r="P553" s="9" t="inlineStr">
        <is>
          <t>https://guentherfoundation.org/</t>
        </is>
      </c>
      <c r="Q553" s="9" t="inlineStr">
        <is>
          <t>https://grantcue.com/foundations/henry-l-guenther-foundation-956026937</t>
        </is>
      </c>
    </row>
    <row r="554">
      <c r="A554">
        <f>IF($E554=$E553,$A553+1,1)</f>
        <v/>
      </c>
      <c r="B554" t="inlineStr">
        <is>
          <t>THE HENRY MAYO NEWHALL FOUNDATION</t>
        </is>
      </c>
      <c r="C554" t="inlineStr">
        <is>
          <t>94-6073084</t>
        </is>
      </c>
      <c r="D554" t="inlineStr">
        <is>
          <t>California</t>
        </is>
      </c>
      <c r="E554" t="inlineStr">
        <is>
          <t>CA</t>
        </is>
      </c>
      <c r="F554" t="n">
        <v>2025</v>
      </c>
      <c r="G554" t="n">
        <v>2</v>
      </c>
      <c r="H554" s="13" t="n">
        <v>4198300</v>
      </c>
      <c r="I554" s="12" t="n">
        <v>140</v>
      </c>
      <c r="J554" s="13" t="n">
        <v>25000</v>
      </c>
      <c r="K554" s="13">
        <f>IFERROR($H554/$I554,"")</f>
        <v/>
      </c>
      <c r="L554" s="13" t="n">
        <v>173000</v>
      </c>
      <c r="N554" t="inlineStr">
        <is>
          <t>Yes</t>
        </is>
      </c>
      <c r="O554" t="inlineStr">
        <is>
          <t>Yes</t>
        </is>
      </c>
      <c r="P554" s="9" t="inlineStr">
        <is>
          <t>https://www.newhallfoundation.org/</t>
        </is>
      </c>
      <c r="Q554" s="9" t="inlineStr">
        <is>
          <t>https://grantcue.com/foundations/the-henry-mayo-newhall-foundation-c-o-kramer-blum-and-associates-inc-946073084</t>
        </is>
      </c>
    </row>
    <row r="555">
      <c r="A555">
        <f>IF($E555=$E554,$A554+1,1)</f>
        <v/>
      </c>
      <c r="B555" t="inlineStr">
        <is>
          <t>HARVEY L &amp; MAUD C SORENSEN FOUNDATION</t>
        </is>
      </c>
      <c r="C555" t="inlineStr">
        <is>
          <t>94-1542559</t>
        </is>
      </c>
      <c r="D555" t="inlineStr">
        <is>
          <t>California</t>
        </is>
      </c>
      <c r="E555" t="inlineStr">
        <is>
          <t>CA</t>
        </is>
      </c>
      <c r="F555" t="n">
        <v>2024</v>
      </c>
      <c r="G555" t="n">
        <v>2</v>
      </c>
      <c r="H555" s="13" t="n">
        <v>4191501</v>
      </c>
      <c r="I555" s="12" t="n">
        <v>37</v>
      </c>
      <c r="J555" s="13" t="n">
        <v>50000</v>
      </c>
      <c r="K555" s="13">
        <f>IFERROR($H555/$I555,"")</f>
        <v/>
      </c>
      <c r="L555" s="13" t="n">
        <v>1068889</v>
      </c>
      <c r="M555" t="inlineStr">
        <is>
          <t>TX, MI, WI</t>
        </is>
      </c>
      <c r="N555" t="inlineStr">
        <is>
          <t>No</t>
        </is>
      </c>
      <c r="O555" t="inlineStr">
        <is>
          <t>Not stated</t>
        </is>
      </c>
      <c r="Q555" s="9" t="inlineStr">
        <is>
          <t>https://grantcue.com/foundations/harvey-l-and-maud-c-sorensen-foundation-c-o-kramer-blum-and-associates-941542559</t>
        </is>
      </c>
    </row>
    <row r="556">
      <c r="A556">
        <f>IF($E556=$E555,$A555+1,1)</f>
        <v/>
      </c>
      <c r="B556" t="inlineStr">
        <is>
          <t>SHP CHRISTIAN FOUNDATION</t>
        </is>
      </c>
      <c r="C556" t="inlineStr">
        <is>
          <t>91-2017312</t>
        </is>
      </c>
      <c r="D556" t="inlineStr">
        <is>
          <t>California</t>
        </is>
      </c>
      <c r="E556" t="inlineStr">
        <is>
          <t>CA</t>
        </is>
      </c>
      <c r="F556" t="n">
        <v>2024</v>
      </c>
      <c r="G556" t="n">
        <v>1</v>
      </c>
      <c r="H556" s="13" t="n">
        <v>4186223</v>
      </c>
      <c r="I556" s="12" t="n">
        <v>37</v>
      </c>
      <c r="J556" s="13" t="n">
        <v>30000</v>
      </c>
      <c r="K556" s="13">
        <f>IFERROR($H556/$I556,"")</f>
        <v/>
      </c>
      <c r="L556" s="13" t="n">
        <v>1000000</v>
      </c>
      <c r="M556" t="inlineStr">
        <is>
          <t>GA, WA, OR</t>
        </is>
      </c>
      <c r="N556" t="inlineStr">
        <is>
          <t>Yes</t>
        </is>
      </c>
      <c r="O556" t="inlineStr">
        <is>
          <t>Yes</t>
        </is>
      </c>
      <c r="Q556" s="9" t="inlineStr">
        <is>
          <t>https://grantcue.com/foundations/shp-christian-foundation-912017312</t>
        </is>
      </c>
    </row>
    <row r="557">
      <c r="A557">
        <f>IF($E557=$E556,$A556+1,1)</f>
        <v/>
      </c>
      <c r="B557" t="inlineStr">
        <is>
          <t>HAMOUI FOUNDATION</t>
        </is>
      </c>
      <c r="C557" t="inlineStr">
        <is>
          <t>27-3280120</t>
        </is>
      </c>
      <c r="D557" t="inlineStr">
        <is>
          <t>California</t>
        </is>
      </c>
      <c r="E557" t="inlineStr">
        <is>
          <t>CA</t>
        </is>
      </c>
      <c r="F557" t="n">
        <v>2025</v>
      </c>
      <c r="G557" t="n">
        <v>2</v>
      </c>
      <c r="H557" s="13" t="n">
        <v>4175000</v>
      </c>
      <c r="I557" s="12" t="n">
        <v>15</v>
      </c>
      <c r="J557" s="13" t="n">
        <v>100000</v>
      </c>
      <c r="K557" s="13">
        <f>IFERROR($H557/$I557,"")</f>
        <v/>
      </c>
      <c r="L557" s="13" t="n">
        <v>1500000</v>
      </c>
      <c r="M557" t="inlineStr">
        <is>
          <t>IL, DC</t>
        </is>
      </c>
      <c r="N557" t="inlineStr">
        <is>
          <t>No</t>
        </is>
      </c>
      <c r="O557" t="inlineStr">
        <is>
          <t>Not stated</t>
        </is>
      </c>
      <c r="Q557" s="9" t="inlineStr">
        <is>
          <t>https://grantcue.com/foundations/hamoui-foundation-c-o-focus-partners-wealth-llc-273280120</t>
        </is>
      </c>
    </row>
    <row r="558">
      <c r="A558">
        <f>IF($E558=$E557,$A557+1,1)</f>
        <v/>
      </c>
      <c r="B558" t="inlineStr">
        <is>
          <t>THE FOLEY FAMILY CHARITABLE FOUNDATION</t>
        </is>
      </c>
      <c r="C558" t="inlineStr">
        <is>
          <t>77-0472642</t>
        </is>
      </c>
      <c r="D558" t="inlineStr">
        <is>
          <t>California</t>
        </is>
      </c>
      <c r="E558" t="inlineStr">
        <is>
          <t>CA</t>
        </is>
      </c>
      <c r="F558" t="n">
        <v>2024</v>
      </c>
      <c r="G558" t="n">
        <v>1</v>
      </c>
      <c r="H558" s="13" t="n">
        <v>4162638</v>
      </c>
      <c r="I558" s="12" t="n">
        <v>48</v>
      </c>
      <c r="J558" s="13" t="n">
        <v>30000</v>
      </c>
      <c r="K558" s="13">
        <f>IFERROR($H558/$I558,"")</f>
        <v/>
      </c>
      <c r="L558" s="13" t="n">
        <v>1500000</v>
      </c>
      <c r="M558" t="inlineStr">
        <is>
          <t>NY, NV, MT</t>
        </is>
      </c>
      <c r="N558" t="inlineStr">
        <is>
          <t>No</t>
        </is>
      </c>
      <c r="O558" t="inlineStr">
        <is>
          <t>Not stated</t>
        </is>
      </c>
      <c r="Q558" s="9" t="inlineStr">
        <is>
          <t>https://grantcue.com/foundations/the-foley-family-charitable-foundation-770472642</t>
        </is>
      </c>
    </row>
    <row r="559">
      <c r="A559">
        <f>IF($E559=$E558,$A558+1,1)</f>
        <v/>
      </c>
      <c r="B559" t="inlineStr">
        <is>
          <t>THE NORA ECCLES TREADWELL FOUNDATION</t>
        </is>
      </c>
      <c r="C559" t="inlineStr">
        <is>
          <t>23-7425351</t>
        </is>
      </c>
      <c r="D559" t="inlineStr">
        <is>
          <t>California</t>
        </is>
      </c>
      <c r="E559" t="inlineStr">
        <is>
          <t>CA</t>
        </is>
      </c>
      <c r="F559" t="n">
        <v>2024</v>
      </c>
      <c r="G559" t="n">
        <v>1</v>
      </c>
      <c r="H559" s="13" t="n">
        <v>4120300</v>
      </c>
      <c r="I559" s="12" t="n">
        <v>41</v>
      </c>
      <c r="J559" s="13" t="n">
        <v>100000</v>
      </c>
      <c r="K559" s="13">
        <f>IFERROR($H559/$I559,"")</f>
        <v/>
      </c>
      <c r="L559" s="13" t="n">
        <v>627800</v>
      </c>
      <c r="M559" t="inlineStr">
        <is>
          <t>UT, NY, DC</t>
        </is>
      </c>
      <c r="N559" t="inlineStr">
        <is>
          <t>No</t>
        </is>
      </c>
      <c r="O559" t="inlineStr">
        <is>
          <t>Not stated</t>
        </is>
      </c>
      <c r="Q559" s="9" t="inlineStr">
        <is>
          <t>https://grantcue.com/foundations/the-nora-eccles-treadwell-foundation-237425351</t>
        </is>
      </c>
    </row>
    <row r="560">
      <c r="A560">
        <f>IF($E560=$E559,$A559+1,1)</f>
        <v/>
      </c>
      <c r="B560" t="inlineStr">
        <is>
          <t>JONATHAN &amp; KATHLEEN ALTMAN FNDTN</t>
        </is>
      </c>
      <c r="C560" t="inlineStr">
        <is>
          <t>85-0470898</t>
        </is>
      </c>
      <c r="D560" t="inlineStr">
        <is>
          <t>California</t>
        </is>
      </c>
      <c r="E560" t="inlineStr">
        <is>
          <t>CA</t>
        </is>
      </c>
      <c r="F560" t="n">
        <v>2024</v>
      </c>
      <c r="G560" t="n">
        <v>1</v>
      </c>
      <c r="H560" s="13" t="n">
        <v>4101100</v>
      </c>
      <c r="I560" s="12" t="n">
        <v>69</v>
      </c>
      <c r="J560" s="13" t="n">
        <v>10000</v>
      </c>
      <c r="K560" s="13">
        <f>IFERROR($H560/$I560,"")</f>
        <v/>
      </c>
      <c r="L560" s="13" t="n">
        <v>1000000</v>
      </c>
      <c r="M560" t="inlineStr">
        <is>
          <t>NY, WA, NM</t>
        </is>
      </c>
      <c r="N560" t="inlineStr">
        <is>
          <t>No</t>
        </is>
      </c>
      <c r="O560" t="inlineStr">
        <is>
          <t>Not stated</t>
        </is>
      </c>
      <c r="Q560" s="9" t="inlineStr">
        <is>
          <t>https://grantcue.com/foundations/jonathan-and-kathleen-altman-fndtn-c-o-avalon-trust-850470898</t>
        </is>
      </c>
    </row>
    <row r="561">
      <c r="A561">
        <f>IF($E561=$E560,$A560+1,1)</f>
        <v/>
      </c>
      <c r="B561" t="inlineStr">
        <is>
          <t>Trione Foundation</t>
        </is>
      </c>
      <c r="C561" t="inlineStr">
        <is>
          <t>94-1693238</t>
        </is>
      </c>
      <c r="D561" t="inlineStr">
        <is>
          <t>California</t>
        </is>
      </c>
      <c r="E561" t="inlineStr">
        <is>
          <t>CA</t>
        </is>
      </c>
      <c r="F561" t="n">
        <v>2025</v>
      </c>
      <c r="G561" t="n">
        <v>2</v>
      </c>
      <c r="H561" s="13" t="n">
        <v>4085871</v>
      </c>
      <c r="I561" s="12" t="n">
        <v>104</v>
      </c>
      <c r="J561" s="13" t="n">
        <v>25000</v>
      </c>
      <c r="K561" s="13">
        <f>IFERROR($H561/$I561,"")</f>
        <v/>
      </c>
      <c r="L561" s="13" t="n">
        <v>200000</v>
      </c>
      <c r="M561" t="inlineStr">
        <is>
          <t>GA, DC, NY</t>
        </is>
      </c>
      <c r="N561" t="inlineStr">
        <is>
          <t>Yes</t>
        </is>
      </c>
      <c r="O561" t="inlineStr">
        <is>
          <t>Not stated</t>
        </is>
      </c>
      <c r="Q561" s="9" t="inlineStr">
        <is>
          <t>https://grantcue.com/foundations/trione-foundation-941693238</t>
        </is>
      </c>
    </row>
    <row r="562">
      <c r="A562">
        <f>IF($E562=$E561,$A561+1,1)</f>
        <v/>
      </c>
      <c r="B562" t="inlineStr">
        <is>
          <t>PROMETHEUS FOUNDATION</t>
        </is>
      </c>
      <c r="C562" t="inlineStr">
        <is>
          <t>27-1456655</t>
        </is>
      </c>
      <c r="D562" t="inlineStr">
        <is>
          <t>California</t>
        </is>
      </c>
      <c r="E562" t="inlineStr">
        <is>
          <t>CA</t>
        </is>
      </c>
      <c r="F562" t="n">
        <v>2024</v>
      </c>
      <c r="G562" t="n">
        <v>1</v>
      </c>
      <c r="H562" s="13" t="n">
        <v>4074313</v>
      </c>
      <c r="I562" s="12" t="n">
        <v>25</v>
      </c>
      <c r="J562" s="13" t="n">
        <v>49730</v>
      </c>
      <c r="K562" s="13">
        <f>IFERROR($H562/$I562,"")</f>
        <v/>
      </c>
      <c r="L562" s="13" t="n">
        <v>2083824</v>
      </c>
      <c r="M562" t="inlineStr">
        <is>
          <t>GA, ANKARA, DC</t>
        </is>
      </c>
      <c r="N562" t="inlineStr">
        <is>
          <t>Yes</t>
        </is>
      </c>
      <c r="O562" t="inlineStr">
        <is>
          <t>Yes</t>
        </is>
      </c>
      <c r="P562" s="9" t="inlineStr">
        <is>
          <t>https://www.prometheusfdn.org/</t>
        </is>
      </c>
      <c r="Q562" s="9" t="inlineStr">
        <is>
          <t>https://grantcue.com/foundations/prometheus-foundation-271456655</t>
        </is>
      </c>
    </row>
    <row r="563">
      <c r="A563">
        <f>IF($E563=$E562,$A562+1,1)</f>
        <v/>
      </c>
      <c r="B563" t="inlineStr">
        <is>
          <t>GURU KRUPA FOUNDATION INC</t>
        </is>
      </c>
      <c r="C563" t="inlineStr">
        <is>
          <t>26-1900576</t>
        </is>
      </c>
      <c r="D563" t="inlineStr">
        <is>
          <t>California</t>
        </is>
      </c>
      <c r="E563" t="inlineStr">
        <is>
          <t>CA</t>
        </is>
      </c>
      <c r="F563" t="n">
        <v>2024</v>
      </c>
      <c r="G563" t="n">
        <v>1</v>
      </c>
      <c r="H563" s="13" t="n">
        <v>4066454</v>
      </c>
      <c r="I563" s="12" t="n">
        <v>93</v>
      </c>
      <c r="J563" s="13" t="n">
        <v>28000</v>
      </c>
      <c r="K563" s="13">
        <f>IFERROR($H563/$I563,"")</f>
        <v/>
      </c>
      <c r="L563" s="13" t="n">
        <v>250000</v>
      </c>
      <c r="M563" t="inlineStr">
        <is>
          <t>NY, TAMIL NADU, DC</t>
        </is>
      </c>
      <c r="N563" t="inlineStr">
        <is>
          <t>Yes</t>
        </is>
      </c>
      <c r="O563" t="inlineStr">
        <is>
          <t>Not stated</t>
        </is>
      </c>
      <c r="P563" s="9" t="inlineStr">
        <is>
          <t>https://www.guru-krupa.org/</t>
        </is>
      </c>
      <c r="Q563" s="9" t="inlineStr">
        <is>
          <t>https://grantcue.com/foundations/guru-krupa-foundation-inc-attn-mukund-padmanabahan-261900576</t>
        </is>
      </c>
    </row>
    <row r="564">
      <c r="A564">
        <f>IF($E564=$E563,$A563+1,1)</f>
        <v/>
      </c>
      <c r="B564" t="inlineStr">
        <is>
          <t>THE RODDENBERRY FOUNDATION</t>
        </is>
      </c>
      <c r="C564" t="inlineStr">
        <is>
          <t>95-4755672</t>
        </is>
      </c>
      <c r="D564" t="inlineStr">
        <is>
          <t>California</t>
        </is>
      </c>
      <c r="E564" t="inlineStr">
        <is>
          <t>CA</t>
        </is>
      </c>
      <c r="F564" t="n">
        <v>2024</v>
      </c>
      <c r="G564" t="n">
        <v>1</v>
      </c>
      <c r="H564" s="13" t="n">
        <v>4029214</v>
      </c>
      <c r="I564" s="12" t="n">
        <v>131</v>
      </c>
      <c r="J564" s="13" t="n">
        <v>12000</v>
      </c>
      <c r="K564" s="13">
        <f>IFERROR($H564/$I564,"")</f>
        <v/>
      </c>
      <c r="L564" s="13" t="n">
        <v>1000000</v>
      </c>
      <c r="M564" t="inlineStr">
        <is>
          <t>SOLNA, MA, NAIROBI</t>
        </is>
      </c>
      <c r="N564" t="inlineStr">
        <is>
          <t>Yes</t>
        </is>
      </c>
      <c r="O564" t="inlineStr">
        <is>
          <t>Not stated</t>
        </is>
      </c>
      <c r="P564" s="9" t="inlineStr">
        <is>
          <t>https://www.roddenberryfoundation.org/</t>
        </is>
      </c>
      <c r="Q564" s="9" t="inlineStr">
        <is>
          <t>https://grantcue.com/foundations/the-roddenberry-foundation-954755672</t>
        </is>
      </c>
    </row>
    <row r="565">
      <c r="A565">
        <f>IF($E565=$E564,$A564+1,1)</f>
        <v/>
      </c>
      <c r="B565" t="inlineStr">
        <is>
          <t>PAUL MARCIANO FOUNDATION</t>
        </is>
      </c>
      <c r="C565" t="inlineStr">
        <is>
          <t>42-1745335</t>
        </is>
      </c>
      <c r="D565" t="inlineStr">
        <is>
          <t>California</t>
        </is>
      </c>
      <c r="E565" t="inlineStr">
        <is>
          <t>CA</t>
        </is>
      </c>
      <c r="F565" t="n">
        <v>2024</v>
      </c>
      <c r="G565" t="n">
        <v>1</v>
      </c>
      <c r="H565" s="13" t="n">
        <v>4025628</v>
      </c>
      <c r="I565" s="12" t="n">
        <v>27</v>
      </c>
      <c r="J565" s="13" t="n">
        <v>50000</v>
      </c>
      <c r="K565" s="13">
        <f>IFERROR($H565/$I565,"")</f>
        <v/>
      </c>
      <c r="L565" s="13" t="n">
        <v>1116500</v>
      </c>
      <c r="M565" t="inlineStr">
        <is>
          <t>NY, PA, AZ</t>
        </is>
      </c>
      <c r="N565" t="inlineStr">
        <is>
          <t>No</t>
        </is>
      </c>
      <c r="O565" t="inlineStr">
        <is>
          <t>Not stated</t>
        </is>
      </c>
      <c r="Q565" s="9" t="inlineStr">
        <is>
          <t>https://grantcue.com/foundations/paul-marciano-foundation-421745335</t>
        </is>
      </c>
    </row>
    <row r="566">
      <c r="A566">
        <f>IF($E566=$E565,$A565+1,1)</f>
        <v/>
      </c>
      <c r="B566" t="inlineStr">
        <is>
          <t>HOMER AND GLORIA HARVEY FAMILY FOUNDATION</t>
        </is>
      </c>
      <c r="C566" t="inlineStr">
        <is>
          <t>82-2375008</t>
        </is>
      </c>
      <c r="D566" t="inlineStr">
        <is>
          <t>California</t>
        </is>
      </c>
      <c r="E566" t="inlineStr">
        <is>
          <t>CA</t>
        </is>
      </c>
      <c r="F566" t="n">
        <v>2025</v>
      </c>
      <c r="G566" t="n">
        <v>2</v>
      </c>
      <c r="H566" s="13" t="n">
        <v>4015000</v>
      </c>
      <c r="I566" s="12" t="n">
        <v>12</v>
      </c>
      <c r="J566" s="13" t="n">
        <v>150000</v>
      </c>
      <c r="K566" s="13">
        <f>IFERROR($H566/$I566,"")</f>
        <v/>
      </c>
      <c r="L566" s="13" t="n">
        <v>1055000</v>
      </c>
      <c r="M566" t="inlineStr">
        <is>
          <t>NY</t>
        </is>
      </c>
      <c r="N566" t="inlineStr">
        <is>
          <t>No</t>
        </is>
      </c>
      <c r="O566" t="inlineStr">
        <is>
          <t>Not stated</t>
        </is>
      </c>
      <c r="Q566" s="9" t="inlineStr">
        <is>
          <t>https://grantcue.com/foundations/homer-and-gloria-harvey-family-foundation-822375008</t>
        </is>
      </c>
    </row>
    <row r="567">
      <c r="A567">
        <f>IF($E567=$E566,$A566+1,1)</f>
        <v/>
      </c>
      <c r="B567" t="inlineStr">
        <is>
          <t>THE 1040 FOUNDATION</t>
        </is>
      </c>
      <c r="C567" t="inlineStr">
        <is>
          <t>30-6057235</t>
        </is>
      </c>
      <c r="D567" t="inlineStr">
        <is>
          <t>California</t>
        </is>
      </c>
      <c r="E567" t="inlineStr">
        <is>
          <t>CA</t>
        </is>
      </c>
      <c r="F567" t="n">
        <v>2025</v>
      </c>
      <c r="G567" t="n">
        <v>2</v>
      </c>
      <c r="H567" s="13" t="n">
        <v>4010722</v>
      </c>
      <c r="I567" s="12" t="n">
        <v>58</v>
      </c>
      <c r="J567" s="13" t="n">
        <v>5000</v>
      </c>
      <c r="K567" s="13">
        <f>IFERROR($H567/$I567,"")</f>
        <v/>
      </c>
      <c r="L567" s="13" t="n">
        <v>922318</v>
      </c>
      <c r="M567" t="inlineStr">
        <is>
          <t>WI, VT, VA</t>
        </is>
      </c>
      <c r="N567" t="inlineStr">
        <is>
          <t>No</t>
        </is>
      </c>
      <c r="O567" t="inlineStr">
        <is>
          <t>Not stated</t>
        </is>
      </c>
      <c r="Q567" s="9" t="inlineStr">
        <is>
          <t>https://grantcue.com/foundations/the-1040-foundation-c-o-dorothy-b-koopman-306057235</t>
        </is>
      </c>
    </row>
    <row r="568">
      <c r="A568">
        <f>IF($E568=$E567,$A567+1,1)</f>
        <v/>
      </c>
      <c r="B568" t="inlineStr">
        <is>
          <t>STRONGPOINT FOUNDATION</t>
        </is>
      </c>
      <c r="C568" t="inlineStr">
        <is>
          <t>84-3869796</t>
        </is>
      </c>
      <c r="D568" t="inlineStr">
        <is>
          <t>California</t>
        </is>
      </c>
      <c r="E568" t="inlineStr">
        <is>
          <t>CA</t>
        </is>
      </c>
      <c r="F568" t="n">
        <v>2025</v>
      </c>
      <c r="G568" t="n">
        <v>2</v>
      </c>
      <c r="H568" s="13" t="n">
        <v>3986876</v>
      </c>
      <c r="I568" s="12" t="n">
        <v>13</v>
      </c>
      <c r="J568" s="13" t="n">
        <v>15000</v>
      </c>
      <c r="K568" s="13">
        <f>IFERROR($H568/$I568,"")</f>
        <v/>
      </c>
      <c r="L568" s="13" t="n">
        <v>1825435</v>
      </c>
      <c r="M568" t="inlineStr">
        <is>
          <t>RI, MA, MI</t>
        </is>
      </c>
      <c r="N568" t="inlineStr">
        <is>
          <t>No</t>
        </is>
      </c>
      <c r="O568" t="inlineStr">
        <is>
          <t>Not stated</t>
        </is>
      </c>
      <c r="Q568" s="9" t="inlineStr">
        <is>
          <t>https://grantcue.com/foundations/strongpoint-foundation-843869796</t>
        </is>
      </c>
    </row>
    <row r="569">
      <c r="A569">
        <f>IF($E569=$E568,$A568+1,1)</f>
        <v/>
      </c>
      <c r="B569" t="inlineStr">
        <is>
          <t>STRANAHAN FOUNDATION</t>
        </is>
      </c>
      <c r="C569" t="inlineStr">
        <is>
          <t>34-6514375</t>
        </is>
      </c>
      <c r="D569" t="inlineStr">
        <is>
          <t>California</t>
        </is>
      </c>
      <c r="E569" t="inlineStr">
        <is>
          <t>CA</t>
        </is>
      </c>
      <c r="F569" t="n">
        <v>2024</v>
      </c>
      <c r="G569" t="n">
        <v>1</v>
      </c>
      <c r="H569" s="13" t="n">
        <v>3982037</v>
      </c>
      <c r="I569" s="12" t="n">
        <v>65</v>
      </c>
      <c r="J569" s="13" t="n">
        <v>35000</v>
      </c>
      <c r="K569" s="13">
        <f>IFERROR($H569/$I569,"")</f>
        <v/>
      </c>
      <c r="L569" s="13" t="n">
        <v>250000</v>
      </c>
      <c r="M569" t="inlineStr">
        <is>
          <t>MA, FL, WA</t>
        </is>
      </c>
      <c r="N569" t="inlineStr">
        <is>
          <t>No</t>
        </is>
      </c>
      <c r="O569" t="inlineStr">
        <is>
          <t>Not stated</t>
        </is>
      </c>
      <c r="Q569" s="9" t="inlineStr">
        <is>
          <t>https://grantcue.com/foundations/stranahan-foundation-346514375</t>
        </is>
      </c>
    </row>
    <row r="570">
      <c r="A570">
        <f>IF($E570=$E569,$A569+1,1)</f>
        <v/>
      </c>
      <c r="B570" t="inlineStr">
        <is>
          <t>The Zyman Foundation Inc</t>
        </is>
      </c>
      <c r="C570" t="inlineStr">
        <is>
          <t>20-3624795</t>
        </is>
      </c>
      <c r="D570" t="inlineStr">
        <is>
          <t>California</t>
        </is>
      </c>
      <c r="E570" t="inlineStr">
        <is>
          <t>CA</t>
        </is>
      </c>
      <c r="F570" t="n">
        <v>2024</v>
      </c>
      <c r="G570" t="n">
        <v>1</v>
      </c>
      <c r="H570" s="13" t="n">
        <v>3963286</v>
      </c>
      <c r="I570" s="12" t="n">
        <v>8</v>
      </c>
      <c r="J570" s="13" t="n">
        <v>35000</v>
      </c>
      <c r="K570" s="13">
        <f>IFERROR($H570/$I570,"")</f>
        <v/>
      </c>
      <c r="L570" s="13" t="n">
        <v>3728633</v>
      </c>
      <c r="M570" t="inlineStr">
        <is>
          <t>GA, FL</t>
        </is>
      </c>
      <c r="N570" t="inlineStr">
        <is>
          <t>No</t>
        </is>
      </c>
      <c r="O570" t="inlineStr">
        <is>
          <t>Not stated</t>
        </is>
      </c>
      <c r="Q570" s="9" t="inlineStr">
        <is>
          <t>https://grantcue.com/foundations/the-zyman-foundation-inc-203624795</t>
        </is>
      </c>
    </row>
    <row r="571">
      <c r="A571">
        <f>IF($E571=$E570,$A570+1,1)</f>
        <v/>
      </c>
      <c r="B571" t="inlineStr">
        <is>
          <t>THE CUSHMAN FOUNDATION</t>
        </is>
      </c>
      <c r="C571" t="inlineStr">
        <is>
          <t>33-0643458</t>
        </is>
      </c>
      <c r="D571" t="inlineStr">
        <is>
          <t>California</t>
        </is>
      </c>
      <c r="E571" t="inlineStr">
        <is>
          <t>CA</t>
        </is>
      </c>
      <c r="F571" t="n">
        <v>2024</v>
      </c>
      <c r="G571" t="n">
        <v>1</v>
      </c>
      <c r="H571" s="13" t="n">
        <v>3922242</v>
      </c>
      <c r="I571" s="12" t="n">
        <v>88</v>
      </c>
      <c r="J571" s="13" t="n">
        <v>10250</v>
      </c>
      <c r="K571" s="13">
        <f>IFERROR($H571/$I571,"")</f>
        <v/>
      </c>
      <c r="L571" s="13" t="n">
        <v>1000000</v>
      </c>
      <c r="N571" t="inlineStr">
        <is>
          <t>Yes</t>
        </is>
      </c>
      <c r="O571" t="inlineStr">
        <is>
          <t>Yes</t>
        </is>
      </c>
      <c r="P571" s="9" t="inlineStr">
        <is>
          <t>https://www.cushmanfoundation.net/</t>
        </is>
      </c>
      <c r="Q571" s="9" t="inlineStr">
        <is>
          <t>https://grantcue.com/foundations/the-cushman-foundation-330643458</t>
        </is>
      </c>
    </row>
    <row r="572">
      <c r="A572">
        <f>IF($E572=$E571,$A571+1,1)</f>
        <v/>
      </c>
      <c r="B572" t="inlineStr">
        <is>
          <t>BERNARD E &amp; ALBA WITKIN CHARITABLE FOUNDATION</t>
        </is>
      </c>
      <c r="C572" t="inlineStr">
        <is>
          <t>73-1661679</t>
        </is>
      </c>
      <c r="D572" t="inlineStr">
        <is>
          <t>California</t>
        </is>
      </c>
      <c r="E572" t="inlineStr">
        <is>
          <t>CA</t>
        </is>
      </c>
      <c r="F572" t="n">
        <v>2025</v>
      </c>
      <c r="G572" t="n">
        <v>2</v>
      </c>
      <c r="H572" s="13" t="n">
        <v>3900700</v>
      </c>
      <c r="I572" s="12" t="n">
        <v>245</v>
      </c>
      <c r="J572" s="13" t="n">
        <v>12000</v>
      </c>
      <c r="K572" s="13">
        <f>IFERROR($H572/$I572,"")</f>
        <v/>
      </c>
      <c r="L572" s="13" t="n">
        <v>110000</v>
      </c>
      <c r="M572" t="inlineStr">
        <is>
          <t>NY, PA</t>
        </is>
      </c>
      <c r="N572" t="inlineStr">
        <is>
          <t>No</t>
        </is>
      </c>
      <c r="O572" t="inlineStr">
        <is>
          <t>Not stated</t>
        </is>
      </c>
      <c r="Q572" s="9" t="inlineStr">
        <is>
          <t>https://grantcue.com/foundations/bernard-e-and-alba-witkin-charitable-foundation-731661679</t>
        </is>
      </c>
    </row>
    <row r="573">
      <c r="A573">
        <f>IF($E573=$E572,$A572+1,1)</f>
        <v/>
      </c>
      <c r="B573" t="inlineStr">
        <is>
          <t>ROOM TO BREATHE PROJECT</t>
        </is>
      </c>
      <c r="C573" t="inlineStr">
        <is>
          <t>83-2600550</t>
        </is>
      </c>
      <c r="D573" t="inlineStr">
        <is>
          <t>California</t>
        </is>
      </c>
      <c r="E573" t="inlineStr">
        <is>
          <t>CA</t>
        </is>
      </c>
      <c r="F573" t="n">
        <v>2024</v>
      </c>
      <c r="G573" t="n">
        <v>1</v>
      </c>
      <c r="H573" s="13" t="n">
        <v>3890572</v>
      </c>
      <c r="I573" s="12" t="n">
        <v>27</v>
      </c>
      <c r="J573" s="13" t="n">
        <v>50000</v>
      </c>
      <c r="K573" s="13">
        <f>IFERROR($H573/$I573,"")</f>
        <v/>
      </c>
      <c r="L573" s="13" t="n">
        <v>1000000</v>
      </c>
      <c r="M573" t="inlineStr">
        <is>
          <t>CO, DC, NY</t>
        </is>
      </c>
      <c r="N573" t="inlineStr">
        <is>
          <t>Yes</t>
        </is>
      </c>
      <c r="O573" t="inlineStr">
        <is>
          <t>Not stated</t>
        </is>
      </c>
      <c r="Q573" s="9" t="inlineStr">
        <is>
          <t>https://grantcue.com/foundations/room-to-breathe-project-832600550</t>
        </is>
      </c>
    </row>
    <row r="574">
      <c r="A574">
        <f>IF($E574=$E573,$A573+1,1)</f>
        <v/>
      </c>
      <c r="B574" t="inlineStr">
        <is>
          <t>THE KENNETH LEVENTHAL FOUNDATION</t>
        </is>
      </c>
      <c r="C574" t="inlineStr">
        <is>
          <t>45-3195090</t>
        </is>
      </c>
      <c r="D574" t="inlineStr">
        <is>
          <t>California</t>
        </is>
      </c>
      <c r="E574" t="inlineStr">
        <is>
          <t>CA</t>
        </is>
      </c>
      <c r="F574" t="n">
        <v>2024</v>
      </c>
      <c r="G574" t="n">
        <v>1</v>
      </c>
      <c r="H574" s="13" t="n">
        <v>3885000</v>
      </c>
      <c r="I574" s="12" t="n">
        <v>20</v>
      </c>
      <c r="J574" s="13" t="n">
        <v>82500</v>
      </c>
      <c r="K574" s="13">
        <f>IFERROR($H574/$I574,"")</f>
        <v/>
      </c>
      <c r="L574" s="13" t="n">
        <v>1100000</v>
      </c>
      <c r="M574" t="inlineStr">
        <is>
          <t>DC, NY, PA</t>
        </is>
      </c>
      <c r="N574" t="inlineStr">
        <is>
          <t>No</t>
        </is>
      </c>
      <c r="O574" t="inlineStr">
        <is>
          <t>Not stated</t>
        </is>
      </c>
      <c r="Q574" s="9" t="inlineStr">
        <is>
          <t>https://grantcue.com/foundations/the-kenneth-leventhal-foundation-453195090</t>
        </is>
      </c>
    </row>
    <row r="575">
      <c r="A575">
        <f>IF($E575=$E574,$A574+1,1)</f>
        <v/>
      </c>
      <c r="B575" t="inlineStr">
        <is>
          <t>ROBERT AND LISA MARGOLIS FAMILY FOUNDATION</t>
        </is>
      </c>
      <c r="C575" t="inlineStr">
        <is>
          <t>20-3951826</t>
        </is>
      </c>
      <c r="D575" t="inlineStr">
        <is>
          <t>California</t>
        </is>
      </c>
      <c r="E575" t="inlineStr">
        <is>
          <t>CA</t>
        </is>
      </c>
      <c r="F575" t="n">
        <v>2024</v>
      </c>
      <c r="G575" t="n">
        <v>1</v>
      </c>
      <c r="H575" s="13" t="n">
        <v>3877500</v>
      </c>
      <c r="I575" s="12" t="n">
        <v>26</v>
      </c>
      <c r="J575" s="13" t="n">
        <v>41250</v>
      </c>
      <c r="K575" s="13">
        <f>IFERROR($H575/$I575,"")</f>
        <v/>
      </c>
      <c r="L575" s="13" t="n">
        <v>1710000</v>
      </c>
      <c r="M575" t="inlineStr">
        <is>
          <t>NC, DC, MA</t>
        </is>
      </c>
      <c r="N575" t="inlineStr">
        <is>
          <t>No</t>
        </is>
      </c>
      <c r="O575" t="inlineStr">
        <is>
          <t>Not stated</t>
        </is>
      </c>
      <c r="Q575" s="9" t="inlineStr">
        <is>
          <t>https://grantcue.com/foundations/robert-and-lisa-margolis-family-foundation-203951826</t>
        </is>
      </c>
    </row>
    <row r="576">
      <c r="A576">
        <f>IF($E576=$E575,$A575+1,1)</f>
        <v/>
      </c>
      <c r="B576" t="inlineStr">
        <is>
          <t>SOLID ROCK FOUNDATION</t>
        </is>
      </c>
      <c r="C576" t="inlineStr">
        <is>
          <t>94-3155938</t>
        </is>
      </c>
      <c r="D576" t="inlineStr">
        <is>
          <t>California</t>
        </is>
      </c>
      <c r="E576" t="inlineStr">
        <is>
          <t>CA</t>
        </is>
      </c>
      <c r="F576" t="n">
        <v>2024</v>
      </c>
      <c r="G576" t="n">
        <v>1</v>
      </c>
      <c r="H576" s="13" t="n">
        <v>3875000</v>
      </c>
      <c r="I576" s="12" t="n">
        <v>19</v>
      </c>
      <c r="J576" s="13" t="n">
        <v>200000</v>
      </c>
      <c r="K576" s="13">
        <f>IFERROR($H576/$I576,"")</f>
        <v/>
      </c>
      <c r="L576" s="13" t="n">
        <v>350000</v>
      </c>
      <c r="M576" t="inlineStr">
        <is>
          <t>MD, DC</t>
        </is>
      </c>
      <c r="N576" t="inlineStr">
        <is>
          <t>No</t>
        </is>
      </c>
      <c r="O576" t="inlineStr">
        <is>
          <t>Not stated</t>
        </is>
      </c>
      <c r="Q576" s="9" t="inlineStr">
        <is>
          <t>https://grantcue.com/foundations/solid-rock-foundation-943155938</t>
        </is>
      </c>
    </row>
    <row r="577">
      <c r="A577">
        <f>IF($E577=$E576,$A576+1,1)</f>
        <v/>
      </c>
      <c r="B577" t="inlineStr">
        <is>
          <t>BEN B AND JOYCE E EISENBERG FOUNDATION</t>
        </is>
      </c>
      <c r="C577" t="inlineStr">
        <is>
          <t>99-0246427</t>
        </is>
      </c>
      <c r="D577" t="inlineStr">
        <is>
          <t>California</t>
        </is>
      </c>
      <c r="E577" t="inlineStr">
        <is>
          <t>CA</t>
        </is>
      </c>
      <c r="F577" t="n">
        <v>2024</v>
      </c>
      <c r="G577" t="n">
        <v>2</v>
      </c>
      <c r="H577" s="13" t="n">
        <v>3873700</v>
      </c>
      <c r="I577" s="12" t="n">
        <v>54</v>
      </c>
      <c r="J577" s="13" t="n">
        <v>18000</v>
      </c>
      <c r="K577" s="13">
        <f>IFERROR($H577/$I577,"")</f>
        <v/>
      </c>
      <c r="L577" s="13" t="n">
        <v>500000</v>
      </c>
      <c r="M577" t="inlineStr">
        <is>
          <t>FL, NY, NC</t>
        </is>
      </c>
      <c r="N577" t="inlineStr">
        <is>
          <t>No</t>
        </is>
      </c>
      <c r="O577" t="inlineStr">
        <is>
          <t>Not stated</t>
        </is>
      </c>
      <c r="Q577" s="9" t="inlineStr">
        <is>
          <t>https://grantcue.com/foundations/ben-b-and-joyce-e-eisenberg-foundation-990246427</t>
        </is>
      </c>
    </row>
    <row r="578">
      <c r="A578">
        <f>IF($E578=$E577,$A577+1,1)</f>
        <v/>
      </c>
      <c r="B578" t="inlineStr">
        <is>
          <t>GLOBETROTTER FOUNDATION</t>
        </is>
      </c>
      <c r="C578" t="inlineStr">
        <is>
          <t>45-4901050</t>
        </is>
      </c>
      <c r="D578" t="inlineStr">
        <is>
          <t>California</t>
        </is>
      </c>
      <c r="E578" t="inlineStr">
        <is>
          <t>CA</t>
        </is>
      </c>
      <c r="F578" t="n">
        <v>2024</v>
      </c>
      <c r="G578" t="n">
        <v>1</v>
      </c>
      <c r="H578" s="13" t="n">
        <v>3862675</v>
      </c>
      <c r="I578" s="12" t="n">
        <v>39</v>
      </c>
      <c r="J578" s="13" t="n">
        <v>78750</v>
      </c>
      <c r="K578" s="13">
        <f>IFERROR($H578/$I578,"")</f>
        <v/>
      </c>
      <c r="L578" s="13" t="n">
        <v>225000</v>
      </c>
      <c r="M578" t="inlineStr">
        <is>
          <t>NM, DC, PA</t>
        </is>
      </c>
      <c r="N578" t="inlineStr">
        <is>
          <t>No</t>
        </is>
      </c>
      <c r="O578" t="inlineStr">
        <is>
          <t>Not stated</t>
        </is>
      </c>
      <c r="Q578" s="9" t="inlineStr">
        <is>
          <t>https://grantcue.com/foundations/globetrotter-foundation-454901050</t>
        </is>
      </c>
    </row>
    <row r="579">
      <c r="A579">
        <f>IF($E579=$E578,$A578+1,1)</f>
        <v/>
      </c>
      <c r="B579" t="inlineStr">
        <is>
          <t>THE DEBORAH GROENING-ROTHER FOUNDATION</t>
        </is>
      </c>
      <c r="C579" t="inlineStr">
        <is>
          <t>87-3147290</t>
        </is>
      </c>
      <c r="D579" t="inlineStr">
        <is>
          <t>California</t>
        </is>
      </c>
      <c r="E579" t="inlineStr">
        <is>
          <t>CA</t>
        </is>
      </c>
      <c r="F579" t="n">
        <v>2025</v>
      </c>
      <c r="G579" t="n">
        <v>2</v>
      </c>
      <c r="H579" s="13" t="n">
        <v>3862500</v>
      </c>
      <c r="I579" s="12" t="n">
        <v>40</v>
      </c>
      <c r="J579" s="13" t="n">
        <v>50000</v>
      </c>
      <c r="K579" s="13">
        <f>IFERROR($H579/$I579,"")</f>
        <v/>
      </c>
      <c r="L579" s="13" t="n">
        <v>900000</v>
      </c>
      <c r="M579" t="inlineStr">
        <is>
          <t>NY, DC, VT</t>
        </is>
      </c>
      <c r="N579" t="inlineStr">
        <is>
          <t>No</t>
        </is>
      </c>
      <c r="O579" t="inlineStr">
        <is>
          <t>Not stated</t>
        </is>
      </c>
      <c r="Q579" s="9" t="inlineStr">
        <is>
          <t>https://grantcue.com/foundations/the-deborah-groening-rother-foundation-873147290</t>
        </is>
      </c>
    </row>
    <row r="580">
      <c r="A580">
        <f>IF($E580=$E579,$A579+1,1)</f>
        <v/>
      </c>
      <c r="B580" t="inlineStr">
        <is>
          <t>R O W FOUNDATION</t>
        </is>
      </c>
      <c r="C580" t="inlineStr">
        <is>
          <t>47-1520191</t>
        </is>
      </c>
      <c r="D580" t="inlineStr">
        <is>
          <t>California</t>
        </is>
      </c>
      <c r="E580" t="inlineStr">
        <is>
          <t>CA</t>
        </is>
      </c>
      <c r="F580" t="n">
        <v>2024</v>
      </c>
      <c r="G580" t="n">
        <v>1</v>
      </c>
      <c r="H580" s="13" t="n">
        <v>3858008</v>
      </c>
      <c r="I580" s="12" t="n">
        <v>36</v>
      </c>
      <c r="J580" s="13" t="n">
        <v>3948</v>
      </c>
      <c r="K580" s="13">
        <f>IFERROR($H580/$I580,"")</f>
        <v/>
      </c>
      <c r="L580" s="13" t="n">
        <v>2381400</v>
      </c>
      <c r="M580" t="inlineStr">
        <is>
          <t>TN, NJ, NC</t>
        </is>
      </c>
      <c r="N580" t="inlineStr">
        <is>
          <t>No</t>
        </is>
      </c>
      <c r="O580" t="inlineStr">
        <is>
          <t>Not stated</t>
        </is>
      </c>
      <c r="Q580" s="9" t="inlineStr">
        <is>
          <t>https://grantcue.com/foundations/r-o-w-foundation-471520191</t>
        </is>
      </c>
    </row>
    <row r="581">
      <c r="A581">
        <f>IF($E581=$E580,$A580+1,1)</f>
        <v/>
      </c>
      <c r="B581" t="inlineStr">
        <is>
          <t>ARCADIA FOUNDATION</t>
        </is>
      </c>
      <c r="C581" t="inlineStr">
        <is>
          <t>82-3694864</t>
        </is>
      </c>
      <c r="D581" t="inlineStr">
        <is>
          <t>California</t>
        </is>
      </c>
      <c r="E581" t="inlineStr">
        <is>
          <t>CA</t>
        </is>
      </c>
      <c r="F581" t="n">
        <v>2024</v>
      </c>
      <c r="G581" t="n">
        <v>1</v>
      </c>
      <c r="H581" s="13" t="n">
        <v>3852295</v>
      </c>
      <c r="I581" s="12" t="n">
        <v>24</v>
      </c>
      <c r="J581" s="13" t="n">
        <v>36500</v>
      </c>
      <c r="K581" s="13">
        <f>IFERROR($H581/$I581,"")</f>
        <v/>
      </c>
      <c r="L581" s="13" t="n">
        <v>1500000</v>
      </c>
      <c r="M581" t="inlineStr">
        <is>
          <t>NY, DC, AZ</t>
        </is>
      </c>
      <c r="N581" t="inlineStr">
        <is>
          <t>Yes</t>
        </is>
      </c>
      <c r="O581" t="inlineStr">
        <is>
          <t>Not stated</t>
        </is>
      </c>
      <c r="Q581" s="9" t="inlineStr">
        <is>
          <t>https://grantcue.com/foundations/arcadia-foundation-823694864</t>
        </is>
      </c>
    </row>
    <row r="582">
      <c r="A582">
        <f>IF($E582=$E581,$A581+1,1)</f>
        <v/>
      </c>
      <c r="B582" t="inlineStr">
        <is>
          <t>TANDEM PHILANTHROPIES FKA THE ARK FOUNDATION</t>
        </is>
      </c>
      <c r="C582" t="inlineStr">
        <is>
          <t>38-4055324</t>
        </is>
      </c>
      <c r="D582" t="inlineStr">
        <is>
          <t>California</t>
        </is>
      </c>
      <c r="E582" t="inlineStr">
        <is>
          <t>CA</t>
        </is>
      </c>
      <c r="F582" t="n">
        <v>2024</v>
      </c>
      <c r="G582" t="n">
        <v>1</v>
      </c>
      <c r="H582" s="13" t="n">
        <v>3850000</v>
      </c>
      <c r="I582" s="12" t="n">
        <v>11</v>
      </c>
      <c r="J582" s="13" t="n">
        <v>350000</v>
      </c>
      <c r="K582" s="13">
        <f>IFERROR($H582/$I582,"")</f>
        <v/>
      </c>
      <c r="L582" s="13" t="n">
        <v>750000</v>
      </c>
      <c r="M582" t="inlineStr">
        <is>
          <t>NY, VA, AZ</t>
        </is>
      </c>
      <c r="N582" t="inlineStr">
        <is>
          <t>No</t>
        </is>
      </c>
      <c r="O582" t="inlineStr">
        <is>
          <t>Not stated</t>
        </is>
      </c>
      <c r="Q582" s="9" t="inlineStr">
        <is>
          <t>https://grantcue.com/foundations/tandem-philanthropies-fka-the-ark-foundation-384055324</t>
        </is>
      </c>
    </row>
    <row r="583">
      <c r="A583">
        <f>IF($E583=$E582,$A582+1,1)</f>
        <v/>
      </c>
      <c r="B583" t="inlineStr">
        <is>
          <t>TE CONNECTIVITY FOUNDATION</t>
        </is>
      </c>
      <c r="C583" t="inlineStr">
        <is>
          <t>46-5601414</t>
        </is>
      </c>
      <c r="D583" t="inlineStr">
        <is>
          <t>California</t>
        </is>
      </c>
      <c r="E583" t="inlineStr">
        <is>
          <t>CA</t>
        </is>
      </c>
      <c r="F583" t="n">
        <v>2025</v>
      </c>
      <c r="G583" t="n">
        <v>2</v>
      </c>
      <c r="H583" s="13" t="n">
        <v>3835000</v>
      </c>
      <c r="I583" s="12" t="n">
        <v>13</v>
      </c>
      <c r="J583" s="13" t="n">
        <v>100000</v>
      </c>
      <c r="K583" s="13">
        <f>IFERROR($H583/$I583,"")</f>
        <v/>
      </c>
      <c r="L583" s="13" t="n">
        <v>725000</v>
      </c>
      <c r="M583" t="inlineStr">
        <is>
          <t>DC, MA, NY</t>
        </is>
      </c>
      <c r="N583" t="inlineStr">
        <is>
          <t>No</t>
        </is>
      </c>
      <c r="O583" t="inlineStr">
        <is>
          <t>Not stated</t>
        </is>
      </c>
      <c r="Q583" s="9" t="inlineStr">
        <is>
          <t>https://grantcue.com/foundations/te-connectivity-foundation-465601414</t>
        </is>
      </c>
    </row>
    <row r="584">
      <c r="A584">
        <f>IF($E584=$E583,$A583+1,1)</f>
        <v/>
      </c>
      <c r="B584" t="inlineStr">
        <is>
          <t>Elbaz Family Foundation</t>
        </is>
      </c>
      <c r="C584" t="inlineStr">
        <is>
          <t>20-6735811</t>
        </is>
      </c>
      <c r="D584" t="inlineStr">
        <is>
          <t>California</t>
        </is>
      </c>
      <c r="E584" t="inlineStr">
        <is>
          <t>CA</t>
        </is>
      </c>
      <c r="F584" t="n">
        <v>2024</v>
      </c>
      <c r="G584" t="n">
        <v>1</v>
      </c>
      <c r="H584" s="13" t="n">
        <v>3813400</v>
      </c>
      <c r="I584" s="12" t="n">
        <v>67</v>
      </c>
      <c r="J584" s="13" t="n">
        <v>30000</v>
      </c>
      <c r="K584" s="13">
        <f>IFERROR($H584/$I584,"")</f>
        <v/>
      </c>
      <c r="L584" s="13" t="n">
        <v>500000</v>
      </c>
      <c r="M584" t="inlineStr">
        <is>
          <t>NY, DC, PA</t>
        </is>
      </c>
      <c r="N584" t="inlineStr">
        <is>
          <t>No</t>
        </is>
      </c>
      <c r="O584" t="inlineStr">
        <is>
          <t>Not stated</t>
        </is>
      </c>
      <c r="Q584" s="9" t="inlineStr">
        <is>
          <t>https://grantcue.com/foundations/elbaz-family-foundation-206735811</t>
        </is>
      </c>
    </row>
    <row r="585">
      <c r="A585">
        <f>IF($E585=$E584,$A584+1,1)</f>
        <v/>
      </c>
      <c r="B585" t="inlineStr">
        <is>
          <t>ROSALIE AND HAROLD BROWN CHARITABLE TRUST</t>
        </is>
      </c>
      <c r="C585" t="inlineStr">
        <is>
          <t>85-0896165</t>
        </is>
      </c>
      <c r="D585" t="inlineStr">
        <is>
          <t>California</t>
        </is>
      </c>
      <c r="E585" t="inlineStr">
        <is>
          <t>CA</t>
        </is>
      </c>
      <c r="F585" t="n">
        <v>2024</v>
      </c>
      <c r="G585" t="n">
        <v>1</v>
      </c>
      <c r="H585" s="13" t="n">
        <v>3810000</v>
      </c>
      <c r="I585" s="12" t="n">
        <v>43</v>
      </c>
      <c r="J585" s="13" t="n">
        <v>25000</v>
      </c>
      <c r="K585" s="13">
        <f>IFERROR($H585/$I585,"")</f>
        <v/>
      </c>
      <c r="L585" s="13" t="n">
        <v>800000</v>
      </c>
      <c r="M585" t="inlineStr">
        <is>
          <t>YAFO, WA, NV</t>
        </is>
      </c>
      <c r="N585" t="inlineStr">
        <is>
          <t>No</t>
        </is>
      </c>
      <c r="O585" t="inlineStr">
        <is>
          <t>Not stated</t>
        </is>
      </c>
      <c r="Q585" s="9" t="inlineStr">
        <is>
          <t>https://grantcue.com/foundations/rosalie-and-harold-brown-charitable-trust-850896165</t>
        </is>
      </c>
    </row>
    <row r="586">
      <c r="A586">
        <f>IF($E586=$E585,$A585+1,1)</f>
        <v/>
      </c>
      <c r="B586" t="inlineStr">
        <is>
          <t>ROBINWOOD FOUNDATION INC</t>
        </is>
      </c>
      <c r="C586" t="inlineStr">
        <is>
          <t>33-1472914</t>
        </is>
      </c>
      <c r="D586" t="inlineStr">
        <is>
          <t>California</t>
        </is>
      </c>
      <c r="E586" t="inlineStr">
        <is>
          <t>CA</t>
        </is>
      </c>
      <c r="F586" t="n">
        <v>2025</v>
      </c>
      <c r="G586" t="n">
        <v>2</v>
      </c>
      <c r="H586" s="13" t="n">
        <v>3805381</v>
      </c>
      <c r="I586" s="12" t="n">
        <v>29</v>
      </c>
      <c r="J586" s="13" t="n">
        <v>100000</v>
      </c>
      <c r="K586" s="13">
        <f>IFERROR($H586/$I586,"")</f>
        <v/>
      </c>
      <c r="L586" s="13" t="n">
        <v>250000</v>
      </c>
      <c r="M586" t="inlineStr">
        <is>
          <t>NJ, NE, NY</t>
        </is>
      </c>
      <c r="N586" t="inlineStr">
        <is>
          <t>No</t>
        </is>
      </c>
      <c r="O586" t="inlineStr">
        <is>
          <t>Not stated</t>
        </is>
      </c>
      <c r="Q586" s="9" t="inlineStr">
        <is>
          <t>https://grantcue.com/foundations/robinwood-foundation-inc-331472914</t>
        </is>
      </c>
    </row>
    <row r="587">
      <c r="A587">
        <f>IF($E587=$E586,$A586+1,1)</f>
        <v/>
      </c>
      <c r="B587" t="inlineStr">
        <is>
          <t>THE JOHN RANDOLPH HAYNES AND DORA HAYNES FOUNDATION</t>
        </is>
      </c>
      <c r="C587" t="inlineStr">
        <is>
          <t>95-1644020</t>
        </is>
      </c>
      <c r="D587" t="inlineStr">
        <is>
          <t>California</t>
        </is>
      </c>
      <c r="E587" t="inlineStr">
        <is>
          <t>CA</t>
        </is>
      </c>
      <c r="F587" t="n">
        <v>2023</v>
      </c>
      <c r="G587" t="n">
        <v>1</v>
      </c>
      <c r="H587" s="13" t="n">
        <v>3801742</v>
      </c>
      <c r="I587" s="12" t="n">
        <v>44</v>
      </c>
      <c r="J587" s="13" t="n">
        <v>10000</v>
      </c>
      <c r="K587" s="13">
        <f>IFERROR($H587/$I587,"")</f>
        <v/>
      </c>
      <c r="L587" s="13" t="n">
        <v>2330000</v>
      </c>
      <c r="M587" t="inlineStr">
        <is>
          <t>NY, MD</t>
        </is>
      </c>
      <c r="N587" t="inlineStr">
        <is>
          <t>No</t>
        </is>
      </c>
      <c r="O587" t="inlineStr">
        <is>
          <t>Yes</t>
        </is>
      </c>
      <c r="Q587" s="9" t="inlineStr">
        <is>
          <t>https://grantcue.com/foundations/the-john-randolph-haynes-and-dora-haynes-foundation-951644020</t>
        </is>
      </c>
    </row>
    <row r="588">
      <c r="A588">
        <f>IF($E588=$E587,$A587+1,1)</f>
        <v/>
      </c>
      <c r="B588" t="inlineStr">
        <is>
          <t>BELLA VISTA FOUNDATION</t>
        </is>
      </c>
      <c r="C588" t="inlineStr">
        <is>
          <t>94-3345967</t>
        </is>
      </c>
      <c r="D588" t="inlineStr">
        <is>
          <t>California</t>
        </is>
      </c>
      <c r="E588" t="inlineStr">
        <is>
          <t>CA</t>
        </is>
      </c>
      <c r="F588" t="n">
        <v>2024</v>
      </c>
      <c r="G588" t="n">
        <v>1</v>
      </c>
      <c r="H588" s="13" t="n">
        <v>3794274</v>
      </c>
      <c r="I588" s="12" t="n">
        <v>105</v>
      </c>
      <c r="J588" s="13" t="n">
        <v>35000</v>
      </c>
      <c r="K588" s="13">
        <f>IFERROR($H588/$I588,"")</f>
        <v/>
      </c>
      <c r="L588" s="13" t="n">
        <v>120000</v>
      </c>
      <c r="M588" t="inlineStr">
        <is>
          <t>OR, DC, PA</t>
        </is>
      </c>
      <c r="N588" t="inlineStr">
        <is>
          <t>Yes</t>
        </is>
      </c>
      <c r="O588" t="inlineStr">
        <is>
          <t>Yes</t>
        </is>
      </c>
      <c r="P588" s="9" t="inlineStr">
        <is>
          <t>https://www.bellavistafoundation.org/</t>
        </is>
      </c>
      <c r="Q588" s="9" t="inlineStr">
        <is>
          <t>https://grantcue.com/foundations/bella-vista-foundation-943345967</t>
        </is>
      </c>
    </row>
    <row r="589">
      <c r="A589">
        <f>IF($E589=$E588,$A588+1,1)</f>
        <v/>
      </c>
      <c r="B589" t="inlineStr">
        <is>
          <t>THE FOSTER FAMILY FOUNDATION</t>
        </is>
      </c>
      <c r="C589" t="inlineStr">
        <is>
          <t>36-4790340</t>
        </is>
      </c>
      <c r="D589" t="inlineStr">
        <is>
          <t>California</t>
        </is>
      </c>
      <c r="E589" t="inlineStr">
        <is>
          <t>CA</t>
        </is>
      </c>
      <c r="F589" t="n">
        <v>2024</v>
      </c>
      <c r="G589" t="n">
        <v>2</v>
      </c>
      <c r="H589" s="13" t="n">
        <v>3787649</v>
      </c>
      <c r="I589" s="12" t="n">
        <v>45</v>
      </c>
      <c r="J589" s="13" t="n">
        <v>75000</v>
      </c>
      <c r="K589" s="13">
        <f>IFERROR($H589/$I589,"")</f>
        <v/>
      </c>
      <c r="L589" s="13" t="n">
        <v>300000</v>
      </c>
      <c r="M589" t="inlineStr">
        <is>
          <t>IL, MA, CT</t>
        </is>
      </c>
      <c r="N589" t="inlineStr">
        <is>
          <t>No</t>
        </is>
      </c>
      <c r="O589" t="inlineStr">
        <is>
          <t>Not stated</t>
        </is>
      </c>
      <c r="Q589" s="9" t="inlineStr">
        <is>
          <t>https://grantcue.com/foundations/the-foster-family-foundation-364790340</t>
        </is>
      </c>
    </row>
    <row r="590">
      <c r="A590">
        <f>IF($E590=$E589,$A589+1,1)</f>
        <v/>
      </c>
      <c r="B590" t="inlineStr">
        <is>
          <t>FISHER GLOBAL FOUNDATION</t>
        </is>
      </c>
      <c r="C590" t="inlineStr">
        <is>
          <t>99-1958855</t>
        </is>
      </c>
      <c r="D590" t="inlineStr">
        <is>
          <t>California</t>
        </is>
      </c>
      <c r="E590" t="inlineStr">
        <is>
          <t>CA</t>
        </is>
      </c>
      <c r="F590" t="n">
        <v>2024</v>
      </c>
      <c r="G590" t="n">
        <v>1</v>
      </c>
      <c r="H590" s="13" t="n">
        <v>3787501</v>
      </c>
      <c r="I590" s="12" t="n">
        <v>28</v>
      </c>
      <c r="J590" s="13" t="n">
        <v>47500</v>
      </c>
      <c r="K590" s="13">
        <f>IFERROR($H590/$I590,"")</f>
        <v/>
      </c>
      <c r="L590" s="13" t="n">
        <v>743684</v>
      </c>
      <c r="M590" t="inlineStr">
        <is>
          <t>OR, MD, DC</t>
        </is>
      </c>
      <c r="N590" t="inlineStr">
        <is>
          <t>No</t>
        </is>
      </c>
      <c r="O590" t="inlineStr">
        <is>
          <t>Not stated</t>
        </is>
      </c>
      <c r="Q590" s="9" t="inlineStr">
        <is>
          <t>https://grantcue.com/foundations/fisher-global-foundation-991958855</t>
        </is>
      </c>
    </row>
    <row r="591">
      <c r="A591">
        <f>IF($E591=$E590,$A590+1,1)</f>
        <v/>
      </c>
      <c r="B591" t="inlineStr">
        <is>
          <t>RESNICK FAMILY COMMUNITY FOUNDATION</t>
        </is>
      </c>
      <c r="C591" t="inlineStr">
        <is>
          <t>92-3148443</t>
        </is>
      </c>
      <c r="D591" t="inlineStr">
        <is>
          <t>California</t>
        </is>
      </c>
      <c r="E591" t="inlineStr">
        <is>
          <t>CA</t>
        </is>
      </c>
      <c r="F591" t="n">
        <v>2024</v>
      </c>
      <c r="G591" t="n">
        <v>2</v>
      </c>
      <c r="H591" s="13" t="n">
        <v>3786954</v>
      </c>
      <c r="I591" s="12" t="n">
        <v>96</v>
      </c>
      <c r="J591" s="13" t="n">
        <v>6687.5</v>
      </c>
      <c r="K591" s="13">
        <f>IFERROR($H591/$I591,"")</f>
        <v/>
      </c>
      <c r="L591" s="13" t="n">
        <v>635875</v>
      </c>
      <c r="M591" t="inlineStr">
        <is>
          <t>AZ, CO, NY</t>
        </is>
      </c>
      <c r="N591" t="inlineStr">
        <is>
          <t>No</t>
        </is>
      </c>
      <c r="O591" t="inlineStr">
        <is>
          <t>Not stated</t>
        </is>
      </c>
      <c r="Q591" s="9" t="inlineStr">
        <is>
          <t>https://grantcue.com/foundations/resnick-family-community-foundation-923148443</t>
        </is>
      </c>
    </row>
    <row r="592">
      <c r="A592">
        <f>IF($E592=$E591,$A591+1,1)</f>
        <v/>
      </c>
      <c r="B592" t="inlineStr">
        <is>
          <t>MCMILLEN FAMILY FOUNDATION</t>
        </is>
      </c>
      <c r="C592" t="inlineStr">
        <is>
          <t>26-1593449</t>
        </is>
      </c>
      <c r="D592" t="inlineStr">
        <is>
          <t>California</t>
        </is>
      </c>
      <c r="E592" t="inlineStr">
        <is>
          <t>CA</t>
        </is>
      </c>
      <c r="F592" t="n">
        <v>2024</v>
      </c>
      <c r="G592" t="n">
        <v>1</v>
      </c>
      <c r="H592" s="13" t="n">
        <v>3785742</v>
      </c>
      <c r="I592" s="12" t="n">
        <v>42</v>
      </c>
      <c r="J592" s="13" t="n">
        <v>50000</v>
      </c>
      <c r="K592" s="13">
        <f>IFERROR($H592/$I592,"")</f>
        <v/>
      </c>
      <c r="L592" s="13" t="n">
        <v>443840</v>
      </c>
      <c r="N592" t="inlineStr">
        <is>
          <t>Yes</t>
        </is>
      </c>
      <c r="O592" t="inlineStr">
        <is>
          <t>Yes</t>
        </is>
      </c>
      <c r="Q592" s="9" t="inlineStr">
        <is>
          <t>https://grantcue.com/foundations/mcmillen-family-foundation-261593449</t>
        </is>
      </c>
    </row>
    <row r="593">
      <c r="A593">
        <f>IF($E593=$E592,$A592+1,1)</f>
        <v/>
      </c>
      <c r="B593" t="inlineStr">
        <is>
          <t>HONG FAMILY FOUNDATION</t>
        </is>
      </c>
      <c r="C593" t="inlineStr">
        <is>
          <t>27-4213318</t>
        </is>
      </c>
      <c r="D593" t="inlineStr">
        <is>
          <t>California</t>
        </is>
      </c>
      <c r="E593" t="inlineStr">
        <is>
          <t>CA</t>
        </is>
      </c>
      <c r="F593" t="n">
        <v>2025</v>
      </c>
      <c r="G593" t="n">
        <v>2</v>
      </c>
      <c r="H593" s="13" t="n">
        <v>3784044</v>
      </c>
      <c r="I593" s="12" t="n">
        <v>11</v>
      </c>
      <c r="J593" s="13" t="n">
        <v>10000</v>
      </c>
      <c r="K593" s="13">
        <f>IFERROR($H593/$I593,"")</f>
        <v/>
      </c>
      <c r="L593" s="13" t="n">
        <v>1360000</v>
      </c>
      <c r="M593" t="inlineStr">
        <is>
          <t>TX</t>
        </is>
      </c>
      <c r="N593" t="inlineStr">
        <is>
          <t>No</t>
        </is>
      </c>
      <c r="O593" t="inlineStr">
        <is>
          <t>Not stated</t>
        </is>
      </c>
      <c r="Q593" s="9" t="inlineStr">
        <is>
          <t>https://grantcue.com/foundations/hong-family-foundation-274213318</t>
        </is>
      </c>
    </row>
    <row r="594">
      <c r="A594">
        <f>IF($E594=$E593,$A593+1,1)</f>
        <v/>
      </c>
      <c r="B594" t="inlineStr">
        <is>
          <t>GIRARD FOUNDATION</t>
        </is>
      </c>
      <c r="C594" t="inlineStr">
        <is>
          <t>33-0202832</t>
        </is>
      </c>
      <c r="D594" t="inlineStr">
        <is>
          <t>California</t>
        </is>
      </c>
      <c r="E594" t="inlineStr">
        <is>
          <t>CA</t>
        </is>
      </c>
      <c r="F594" t="n">
        <v>2025</v>
      </c>
      <c r="G594" t="n">
        <v>2</v>
      </c>
      <c r="H594" s="13" t="n">
        <v>3768751</v>
      </c>
      <c r="I594" s="12" t="n">
        <v>99</v>
      </c>
      <c r="J594" s="13" t="n">
        <v>5000</v>
      </c>
      <c r="K594" s="13">
        <f>IFERROR($H594/$I594,"")</f>
        <v/>
      </c>
      <c r="L594" s="13" t="n">
        <v>558000</v>
      </c>
      <c r="M594" t="inlineStr">
        <is>
          <t>NY, WA, VA</t>
        </is>
      </c>
      <c r="N594" t="inlineStr">
        <is>
          <t>No</t>
        </is>
      </c>
      <c r="O594" t="inlineStr">
        <is>
          <t>Not stated</t>
        </is>
      </c>
      <c r="Q594" s="9" t="inlineStr">
        <is>
          <t>https://grantcue.com/foundations/girard-foundation-330202832</t>
        </is>
      </c>
    </row>
    <row r="595">
      <c r="A595">
        <f>IF($E595=$E594,$A594+1,1)</f>
        <v/>
      </c>
      <c r="B595" t="inlineStr">
        <is>
          <t>THE ELMA FOUNDATION (US)</t>
        </is>
      </c>
      <c r="C595" t="inlineStr">
        <is>
          <t>92-0320911</t>
        </is>
      </c>
      <c r="D595" t="inlineStr">
        <is>
          <t>California</t>
        </is>
      </c>
      <c r="E595" t="inlineStr">
        <is>
          <t>CA</t>
        </is>
      </c>
      <c r="F595" t="n">
        <v>2025</v>
      </c>
      <c r="G595" t="n">
        <v>2</v>
      </c>
      <c r="H595" s="13" t="n">
        <v>3750000</v>
      </c>
      <c r="I595" s="12" t="n">
        <v>6</v>
      </c>
      <c r="J595" s="13" t="n">
        <v>500000</v>
      </c>
      <c r="K595" s="13">
        <f>IFERROR($H595/$I595,"")</f>
        <v/>
      </c>
      <c r="L595" s="13" t="n">
        <v>1250000</v>
      </c>
      <c r="M595" t="inlineStr">
        <is>
          <t>NY, DC</t>
        </is>
      </c>
      <c r="N595" t="inlineStr">
        <is>
          <t>No</t>
        </is>
      </c>
      <c r="O595" t="inlineStr">
        <is>
          <t>Not stated</t>
        </is>
      </c>
      <c r="Q595" s="9" t="inlineStr">
        <is>
          <t>https://grantcue.com/foundations/the-elma-foundation-us-920320911</t>
        </is>
      </c>
    </row>
    <row r="596">
      <c r="A596">
        <f>IF($E596=$E595,$A595+1,1)</f>
        <v/>
      </c>
      <c r="B596" t="inlineStr">
        <is>
          <t>IQAIR FOUNDATION</t>
        </is>
      </c>
      <c r="C596" t="inlineStr">
        <is>
          <t>81-3033323</t>
        </is>
      </c>
      <c r="D596" t="inlineStr">
        <is>
          <t>California</t>
        </is>
      </c>
      <c r="E596" t="inlineStr">
        <is>
          <t>CA</t>
        </is>
      </c>
      <c r="F596" t="n">
        <v>2024</v>
      </c>
      <c r="G596" t="n">
        <v>1</v>
      </c>
      <c r="H596" s="13" t="n">
        <v>3725324</v>
      </c>
      <c r="I596" s="12" t="n">
        <v>98</v>
      </c>
      <c r="J596" s="13" t="n">
        <v>19558</v>
      </c>
      <c r="K596" s="13">
        <f>IFERROR($H596/$I596,"")</f>
        <v/>
      </c>
      <c r="L596" s="13" t="n">
        <v>713299</v>
      </c>
      <c r="N596" t="inlineStr">
        <is>
          <t>No</t>
        </is>
      </c>
      <c r="O596" t="inlineStr">
        <is>
          <t>Not stated</t>
        </is>
      </c>
      <c r="Q596" s="9" t="inlineStr">
        <is>
          <t>https://grantcue.com/foundations/iqair-foundation-813033323</t>
        </is>
      </c>
    </row>
    <row r="597">
      <c r="A597">
        <f>IF($E597=$E596,$A596+1,1)</f>
        <v/>
      </c>
      <c r="B597" t="inlineStr">
        <is>
          <t>THE FRAN &amp; RAY STARK FOUNDATION</t>
        </is>
      </c>
      <c r="C597" t="inlineStr">
        <is>
          <t>95-3767859</t>
        </is>
      </c>
      <c r="D597" t="inlineStr">
        <is>
          <t>California</t>
        </is>
      </c>
      <c r="E597" t="inlineStr">
        <is>
          <t>CA</t>
        </is>
      </c>
      <c r="F597" t="n">
        <v>2024</v>
      </c>
      <c r="G597" t="n">
        <v>1</v>
      </c>
      <c r="H597" s="13" t="n">
        <v>3722103</v>
      </c>
      <c r="I597" s="12" t="n">
        <v>51</v>
      </c>
      <c r="J597" s="13" t="n">
        <v>10000</v>
      </c>
      <c r="K597" s="13">
        <f>IFERROR($H597/$I597,"")</f>
        <v/>
      </c>
      <c r="L597" s="13" t="n">
        <v>983337</v>
      </c>
      <c r="M597" t="inlineStr">
        <is>
          <t>CT, NY, DC</t>
        </is>
      </c>
      <c r="N597" t="inlineStr">
        <is>
          <t>No</t>
        </is>
      </c>
      <c r="O597" t="inlineStr">
        <is>
          <t>Not stated</t>
        </is>
      </c>
      <c r="Q597" s="9" t="inlineStr">
        <is>
          <t>https://grantcue.com/foundations/the-fran-and-ray-stark-foundation-c-o-lr-business-management-inc-953767859</t>
        </is>
      </c>
    </row>
    <row r="598">
      <c r="A598">
        <f>IF($E598=$E597,$A597+1,1)</f>
        <v/>
      </c>
      <c r="B598" t="inlineStr">
        <is>
          <t>HERBERT R MAYER AND JEANNE C MAYER FOUNDATION</t>
        </is>
      </c>
      <c r="C598" t="inlineStr">
        <is>
          <t>95-4589085</t>
        </is>
      </c>
      <c r="D598" t="inlineStr">
        <is>
          <t>California</t>
        </is>
      </c>
      <c r="E598" t="inlineStr">
        <is>
          <t>CA</t>
        </is>
      </c>
      <c r="F598" t="n">
        <v>2024</v>
      </c>
      <c r="G598" t="n">
        <v>2</v>
      </c>
      <c r="H598" s="13" t="n">
        <v>3713333</v>
      </c>
      <c r="I598" s="12" t="n">
        <v>65</v>
      </c>
      <c r="J598" s="13" t="n">
        <v>50000</v>
      </c>
      <c r="K598" s="13">
        <f>IFERROR($H598/$I598,"")</f>
        <v/>
      </c>
      <c r="L598" s="13" t="n">
        <v>383333</v>
      </c>
      <c r="M598" t="inlineStr">
        <is>
          <t>CO, NY, OH</t>
        </is>
      </c>
      <c r="N598" t="inlineStr">
        <is>
          <t>No</t>
        </is>
      </c>
      <c r="O598" t="inlineStr">
        <is>
          <t>Not stated</t>
        </is>
      </c>
      <c r="Q598" s="9" t="inlineStr">
        <is>
          <t>https://grantcue.com/foundations/herbert-r-mayer-and-jeanne-c-mayer-foundation-954589085</t>
        </is>
      </c>
    </row>
    <row r="599">
      <c r="A599">
        <f>IF($E599=$E598,$A598+1,1)</f>
        <v/>
      </c>
      <c r="B599" t="inlineStr">
        <is>
          <t>STRAUSS FOUNDATION TD</t>
        </is>
      </c>
      <c r="C599" t="inlineStr">
        <is>
          <t>23-6219939</t>
        </is>
      </c>
      <c r="D599" t="inlineStr">
        <is>
          <t>California</t>
        </is>
      </c>
      <c r="E599" t="inlineStr">
        <is>
          <t>CA</t>
        </is>
      </c>
      <c r="F599" t="n">
        <v>2025</v>
      </c>
      <c r="G599" t="n">
        <v>2</v>
      </c>
      <c r="H599" s="13" t="n">
        <v>3703400</v>
      </c>
      <c r="I599" s="12" t="n">
        <v>366</v>
      </c>
      <c r="J599" s="13" t="n">
        <v>5000</v>
      </c>
      <c r="K599" s="13">
        <f>IFERROR($H599/$I599,"")</f>
        <v/>
      </c>
      <c r="L599" s="13" t="n">
        <v>143000</v>
      </c>
      <c r="M599" t="inlineStr">
        <is>
          <t>FL, NY, PA</t>
        </is>
      </c>
      <c r="N599" t="inlineStr">
        <is>
          <t>No</t>
        </is>
      </c>
      <c r="O599" t="inlineStr">
        <is>
          <t>Not stated</t>
        </is>
      </c>
      <c r="Q599" s="9" t="inlineStr">
        <is>
          <t>https://grantcue.com/foundations/strauss-foundation-td-236219939</t>
        </is>
      </c>
    </row>
    <row r="600">
      <c r="A600">
        <f>IF($E600=$E599,$A599+1,1)</f>
        <v/>
      </c>
      <c r="B600" t="inlineStr">
        <is>
          <t>THE GA FOSTER LEGACY FOUNDATION</t>
        </is>
      </c>
      <c r="C600" t="inlineStr">
        <is>
          <t>47-1340254</t>
        </is>
      </c>
      <c r="D600" t="inlineStr">
        <is>
          <t>California</t>
        </is>
      </c>
      <c r="E600" t="inlineStr">
        <is>
          <t>CA</t>
        </is>
      </c>
      <c r="F600" t="n">
        <v>2024</v>
      </c>
      <c r="G600" t="n">
        <v>2</v>
      </c>
      <c r="H600" s="13" t="n">
        <v>3701053</v>
      </c>
      <c r="I600" s="12" t="n">
        <v>23</v>
      </c>
      <c r="J600" s="13" t="n">
        <v>174853</v>
      </c>
      <c r="K600" s="13">
        <f>IFERROR($H600/$I600,"")</f>
        <v/>
      </c>
      <c r="L600" s="13" t="n">
        <v>300000</v>
      </c>
      <c r="N600" t="inlineStr">
        <is>
          <t>No</t>
        </is>
      </c>
      <c r="O600" t="inlineStr">
        <is>
          <t>Not stated</t>
        </is>
      </c>
      <c r="Q600" s="9" t="inlineStr">
        <is>
          <t>https://grantcue.com/foundations/the-ga-foster-legacy-foundation-471340254</t>
        </is>
      </c>
    </row>
    <row r="601">
      <c r="A601">
        <f>IF($E601=$E600,$A600+1,1)</f>
        <v/>
      </c>
      <c r="B601" t="inlineStr">
        <is>
          <t>JACOB KORNWASSER FOUNDATION</t>
        </is>
      </c>
      <c r="C601" t="inlineStr">
        <is>
          <t>95-4337380</t>
        </is>
      </c>
      <c r="D601" t="inlineStr">
        <is>
          <t>California</t>
        </is>
      </c>
      <c r="E601" t="inlineStr">
        <is>
          <t>CA</t>
        </is>
      </c>
      <c r="F601" t="n">
        <v>2024</v>
      </c>
      <c r="G601" t="n">
        <v>3</v>
      </c>
      <c r="H601" s="13" t="n">
        <v>3700000</v>
      </c>
      <c r="I601" s="12" t="n">
        <v>8</v>
      </c>
      <c r="J601" s="13" t="n">
        <v>340000</v>
      </c>
      <c r="K601" s="13">
        <f>IFERROR($H601/$I601,"")</f>
        <v/>
      </c>
      <c r="L601" s="13" t="n">
        <v>950000</v>
      </c>
      <c r="M601" t="inlineStr">
        <is>
          <t>NY</t>
        </is>
      </c>
      <c r="N601" t="inlineStr">
        <is>
          <t>No</t>
        </is>
      </c>
      <c r="O601" t="inlineStr">
        <is>
          <t>Not stated</t>
        </is>
      </c>
      <c r="Q601" s="9" t="inlineStr">
        <is>
          <t>https://grantcue.com/foundations/jacob-kornwasser-foundation-954337380</t>
        </is>
      </c>
    </row>
    <row r="602">
      <c r="A602">
        <f>IF($E602=$E601,$A601+1,1)</f>
        <v/>
      </c>
      <c r="B602" t="inlineStr">
        <is>
          <t>THE MORF FOUNDATION</t>
        </is>
      </c>
      <c r="C602" t="inlineStr">
        <is>
          <t>27-4154417</t>
        </is>
      </c>
      <c r="D602" t="inlineStr">
        <is>
          <t>California</t>
        </is>
      </c>
      <c r="E602" t="inlineStr">
        <is>
          <t>CA</t>
        </is>
      </c>
      <c r="F602" t="n">
        <v>2024</v>
      </c>
      <c r="G602" t="n">
        <v>1</v>
      </c>
      <c r="H602" s="13" t="n">
        <v>3690000</v>
      </c>
      <c r="I602" s="12" t="n">
        <v>13</v>
      </c>
      <c r="J602" s="13" t="n">
        <v>150000</v>
      </c>
      <c r="K602" s="13">
        <f>IFERROR($H602/$I602,"")</f>
        <v/>
      </c>
      <c r="L602" s="13" t="n">
        <v>1000000</v>
      </c>
      <c r="M602" t="inlineStr">
        <is>
          <t>NY, MA, DC</t>
        </is>
      </c>
      <c r="N602" t="inlineStr">
        <is>
          <t>No</t>
        </is>
      </c>
      <c r="O602" t="inlineStr">
        <is>
          <t>Not stated</t>
        </is>
      </c>
      <c r="Q602" s="9" t="inlineStr">
        <is>
          <t>https://grantcue.com/foundations/the-morf-foundation-274154417</t>
        </is>
      </c>
    </row>
    <row r="603">
      <c r="A603">
        <f>IF($E603=$E602,$A602+1,1)</f>
        <v/>
      </c>
      <c r="B603" t="inlineStr">
        <is>
          <t>THE FOSTER FAMILY CHARITABLE FOUNDATION</t>
        </is>
      </c>
      <c r="C603" t="inlineStr">
        <is>
          <t>47-1476998</t>
        </is>
      </c>
      <c r="D603" t="inlineStr">
        <is>
          <t>California</t>
        </is>
      </c>
      <c r="E603" t="inlineStr">
        <is>
          <t>CA</t>
        </is>
      </c>
      <c r="F603" t="n">
        <v>2024</v>
      </c>
      <c r="G603" t="n">
        <v>2</v>
      </c>
      <c r="H603" s="13" t="n">
        <v>3689938</v>
      </c>
      <c r="I603" s="12" t="n">
        <v>50</v>
      </c>
      <c r="J603" s="13" t="n">
        <v>18000</v>
      </c>
      <c r="K603" s="13">
        <f>IFERROR($H603/$I603,"")</f>
        <v/>
      </c>
      <c r="L603" s="13" t="n">
        <v>510000</v>
      </c>
      <c r="M603" t="inlineStr">
        <is>
          <t>GA, NY, DC</t>
        </is>
      </c>
      <c r="N603" t="inlineStr">
        <is>
          <t>No</t>
        </is>
      </c>
      <c r="O603" t="inlineStr">
        <is>
          <t>Not stated</t>
        </is>
      </c>
      <c r="Q603" s="9" t="inlineStr">
        <is>
          <t>https://grantcue.com/foundations/the-foster-family-charitable-foundation-471476998</t>
        </is>
      </c>
    </row>
    <row r="604">
      <c r="A604">
        <f>IF($E604=$E603,$A603+1,1)</f>
        <v/>
      </c>
      <c r="B604" t="inlineStr">
        <is>
          <t>NANCY ECCLES AND HOMER M HAYWARD FAMILY FOUNDATION</t>
        </is>
      </c>
      <c r="C604" t="inlineStr">
        <is>
          <t>87-6227330</t>
        </is>
      </c>
      <c r="D604" t="inlineStr">
        <is>
          <t>California</t>
        </is>
      </c>
      <c r="E604" t="inlineStr">
        <is>
          <t>CA</t>
        </is>
      </c>
      <c r="F604" t="n">
        <v>2024</v>
      </c>
      <c r="G604" t="n">
        <v>1</v>
      </c>
      <c r="H604" s="13" t="n">
        <v>3688500</v>
      </c>
      <c r="I604" s="12" t="n">
        <v>62</v>
      </c>
      <c r="J604" s="13" t="n">
        <v>35000</v>
      </c>
      <c r="K604" s="13">
        <f>IFERROR($H604/$I604,"")</f>
        <v/>
      </c>
      <c r="L604" s="13" t="n">
        <v>305000</v>
      </c>
      <c r="M604" t="inlineStr">
        <is>
          <t>ID, WA, UT</t>
        </is>
      </c>
      <c r="N604" t="inlineStr">
        <is>
          <t>No</t>
        </is>
      </c>
      <c r="O604" t="inlineStr">
        <is>
          <t>Not stated</t>
        </is>
      </c>
      <c r="Q604" s="9" t="inlineStr">
        <is>
          <t>https://grantcue.com/foundations/nancy-eccles-and-homer-m-hayward-family-foundation-876227330</t>
        </is>
      </c>
    </row>
    <row r="605">
      <c r="A605">
        <f>IF($E605=$E604,$A604+1,1)</f>
        <v/>
      </c>
      <c r="B605" t="inlineStr">
        <is>
          <t>DRY CREEK FOUNDATION</t>
        </is>
      </c>
      <c r="C605" t="inlineStr">
        <is>
          <t>82-3434244</t>
        </is>
      </c>
      <c r="D605" t="inlineStr">
        <is>
          <t>California</t>
        </is>
      </c>
      <c r="E605" t="inlineStr">
        <is>
          <t>CA</t>
        </is>
      </c>
      <c r="F605" t="n">
        <v>2024</v>
      </c>
      <c r="G605" t="n">
        <v>1</v>
      </c>
      <c r="H605" s="13" t="n">
        <v>3677876</v>
      </c>
      <c r="I605" s="12" t="n">
        <v>10</v>
      </c>
      <c r="J605" s="13" t="n">
        <v>120000</v>
      </c>
      <c r="K605" s="13">
        <f>IFERROR($H605/$I605,"")</f>
        <v/>
      </c>
      <c r="L605" s="13" t="n">
        <v>2615511</v>
      </c>
      <c r="M605" t="inlineStr">
        <is>
          <t>VT, OR, MT</t>
        </is>
      </c>
      <c r="N605" t="inlineStr">
        <is>
          <t>No</t>
        </is>
      </c>
      <c r="O605" t="inlineStr">
        <is>
          <t>Not stated</t>
        </is>
      </c>
      <c r="Q605" s="9" t="inlineStr">
        <is>
          <t>https://grantcue.com/foundations/dry-creek-foundation-c-o-whittier-trust-823434244</t>
        </is>
      </c>
    </row>
    <row r="606">
      <c r="A606">
        <f>IF($E606=$E605,$A605+1,1)</f>
        <v/>
      </c>
      <c r="B606" t="inlineStr">
        <is>
          <t>THE CARUSO FAMILY FOUNDATION</t>
        </is>
      </c>
      <c r="C606" t="inlineStr">
        <is>
          <t>95-4317077</t>
        </is>
      </c>
      <c r="D606" t="inlineStr">
        <is>
          <t>California</t>
        </is>
      </c>
      <c r="E606" t="inlineStr">
        <is>
          <t>CA</t>
        </is>
      </c>
      <c r="F606" t="n">
        <v>2024</v>
      </c>
      <c r="G606" t="n">
        <v>1</v>
      </c>
      <c r="H606" s="13" t="n">
        <v>3671443</v>
      </c>
      <c r="I606" s="12" t="n">
        <v>34</v>
      </c>
      <c r="J606" s="13" t="n">
        <v>30330.5</v>
      </c>
      <c r="K606" s="13">
        <f>IFERROR($H606/$I606,"")</f>
        <v/>
      </c>
      <c r="L606" s="13" t="n">
        <v>1224410</v>
      </c>
      <c r="M606" t="inlineStr">
        <is>
          <t>NY</t>
        </is>
      </c>
      <c r="N606" t="inlineStr">
        <is>
          <t>Yes</t>
        </is>
      </c>
      <c r="O606" t="inlineStr">
        <is>
          <t>Not stated</t>
        </is>
      </c>
      <c r="P606" s="9" t="inlineStr">
        <is>
          <t>https://caruso.com/FAMILY-FOUNDATION</t>
        </is>
      </c>
      <c r="Q606" s="9" t="inlineStr">
        <is>
          <t>https://grantcue.com/foundations/the-caruso-family-foundation-954317077</t>
        </is>
      </c>
    </row>
    <row r="607">
      <c r="A607">
        <f>IF($E607=$E606,$A606+1,1)</f>
        <v/>
      </c>
      <c r="B607" t="inlineStr">
        <is>
          <t>THE PACKARD HUMANITIES INSTITUTE</t>
        </is>
      </c>
      <c r="C607" t="inlineStr">
        <is>
          <t>94-3038401</t>
        </is>
      </c>
      <c r="D607" t="inlineStr">
        <is>
          <t>California</t>
        </is>
      </c>
      <c r="E607" t="inlineStr">
        <is>
          <t>CA</t>
        </is>
      </c>
      <c r="F607" t="n">
        <v>2024</v>
      </c>
      <c r="G607" t="n">
        <v>1</v>
      </c>
      <c r="H607" s="13" t="n">
        <v>3669040</v>
      </c>
      <c r="I607" s="12" t="n">
        <v>8</v>
      </c>
      <c r="J607" s="13" t="n">
        <v>281000</v>
      </c>
      <c r="K607" s="13">
        <f>IFERROR($H607/$I607,"")</f>
        <v/>
      </c>
      <c r="L607" s="13" t="n">
        <v>1400000</v>
      </c>
      <c r="M607" t="inlineStr">
        <is>
          <t>OXFORDSHIRE, NY</t>
        </is>
      </c>
      <c r="N607" t="inlineStr">
        <is>
          <t>No</t>
        </is>
      </c>
      <c r="O607" t="inlineStr">
        <is>
          <t>Not stated</t>
        </is>
      </c>
      <c r="Q607" s="9" t="inlineStr">
        <is>
          <t>https://grantcue.com/foundations/the-packard-humanities-institute-943038401</t>
        </is>
      </c>
    </row>
    <row r="608">
      <c r="A608">
        <f>IF($E608=$E607,$A607+1,1)</f>
        <v/>
      </c>
      <c r="B608" t="inlineStr">
        <is>
          <t>PAUL FERRANTE FOUNDATION</t>
        </is>
      </c>
      <c r="C608" t="inlineStr">
        <is>
          <t>88-1474061</t>
        </is>
      </c>
      <c r="D608" t="inlineStr">
        <is>
          <t>California</t>
        </is>
      </c>
      <c r="E608" t="inlineStr">
        <is>
          <t>CA</t>
        </is>
      </c>
      <c r="F608" t="n">
        <v>2024</v>
      </c>
      <c r="G608" t="n">
        <v>1</v>
      </c>
      <c r="H608" s="13" t="n">
        <v>3635000</v>
      </c>
      <c r="I608" s="12" t="n">
        <v>17</v>
      </c>
      <c r="J608" s="13" t="n">
        <v>50000</v>
      </c>
      <c r="K608" s="13">
        <f>IFERROR($H608/$I608,"")</f>
        <v/>
      </c>
      <c r="L608" s="13" t="n">
        <v>1250000</v>
      </c>
      <c r="M608" t="inlineStr">
        <is>
          <t>NY, TX, DC</t>
        </is>
      </c>
      <c r="N608" t="inlineStr">
        <is>
          <t>Yes</t>
        </is>
      </c>
      <c r="O608" t="inlineStr">
        <is>
          <t>Not stated</t>
        </is>
      </c>
      <c r="Q608" s="9" t="inlineStr">
        <is>
          <t>https://grantcue.com/foundations/paul-ferrante-foundation-881474061</t>
        </is>
      </c>
    </row>
    <row r="609">
      <c r="A609">
        <f>IF($E609=$E608,$A608+1,1)</f>
        <v/>
      </c>
      <c r="B609" t="inlineStr">
        <is>
          <t>CYRUS AND MICHAEL TANG FOUNDATION</t>
        </is>
      </c>
      <c r="C609" t="inlineStr">
        <is>
          <t>88-0485259</t>
        </is>
      </c>
      <c r="D609" t="inlineStr">
        <is>
          <t>California</t>
        </is>
      </c>
      <c r="E609" t="inlineStr">
        <is>
          <t>CA</t>
        </is>
      </c>
      <c r="F609" t="n">
        <v>2024</v>
      </c>
      <c r="G609" t="n">
        <v>1</v>
      </c>
      <c r="H609" s="13" t="n">
        <v>3632000</v>
      </c>
      <c r="I609" s="12" t="n">
        <v>23</v>
      </c>
      <c r="J609" s="13" t="n">
        <v>50000</v>
      </c>
      <c r="K609" s="13">
        <f>IFERROR($H609/$I609,"")</f>
        <v/>
      </c>
      <c r="L609" s="13" t="n">
        <v>1000000</v>
      </c>
      <c r="M609" t="inlineStr">
        <is>
          <t>IA, DC, OH</t>
        </is>
      </c>
      <c r="N609" t="inlineStr">
        <is>
          <t>No</t>
        </is>
      </c>
      <c r="O609" t="inlineStr">
        <is>
          <t>Not stated</t>
        </is>
      </c>
      <c r="Q609" s="9" t="inlineStr">
        <is>
          <t>https://grantcue.com/foundations/cyrus-and-michael-tang-foundation-880485259</t>
        </is>
      </c>
    </row>
    <row r="610">
      <c r="A610">
        <f>IF($E610=$E609,$A609+1,1)</f>
        <v/>
      </c>
      <c r="B610" t="inlineStr">
        <is>
          <t>OSULLIVAN FOUNDATION TRUST DTD 122299</t>
        </is>
      </c>
      <c r="C610" t="inlineStr">
        <is>
          <t>06-6487034</t>
        </is>
      </c>
      <c r="D610" t="inlineStr">
        <is>
          <t>California</t>
        </is>
      </c>
      <c r="E610" t="inlineStr">
        <is>
          <t>CA</t>
        </is>
      </c>
      <c r="F610" t="n">
        <v>2024</v>
      </c>
      <c r="G610" t="n">
        <v>1</v>
      </c>
      <c r="H610" s="13" t="n">
        <v>3623700</v>
      </c>
      <c r="I610" s="12" t="n">
        <v>13</v>
      </c>
      <c r="J610" s="13" t="n">
        <v>40000</v>
      </c>
      <c r="K610" s="13">
        <f>IFERROR($H610/$I610,"")</f>
        <v/>
      </c>
      <c r="L610" s="13" t="n">
        <v>1405600</v>
      </c>
      <c r="M610" t="inlineStr">
        <is>
          <t>NY, VA, PA</t>
        </is>
      </c>
      <c r="N610" t="inlineStr">
        <is>
          <t>No</t>
        </is>
      </c>
      <c r="O610" t="inlineStr">
        <is>
          <t>Not stated</t>
        </is>
      </c>
      <c r="Q610" s="9" t="inlineStr">
        <is>
          <t>https://grantcue.com/foundations/osullivan-foundation-trust-dtd-122299-066487034</t>
        </is>
      </c>
    </row>
    <row r="611">
      <c r="A611">
        <f>IF($E611=$E610,$A610+1,1)</f>
        <v/>
      </c>
      <c r="B611" t="inlineStr">
        <is>
          <t>THE BERNARD OSHER FOUNDATION</t>
        </is>
      </c>
      <c r="C611" t="inlineStr">
        <is>
          <t>94-2506257</t>
        </is>
      </c>
      <c r="D611" t="inlineStr">
        <is>
          <t>California</t>
        </is>
      </c>
      <c r="E611" t="inlineStr">
        <is>
          <t>CA</t>
        </is>
      </c>
      <c r="F611" t="n">
        <v>2024</v>
      </c>
      <c r="G611" t="n">
        <v>1</v>
      </c>
      <c r="H611" s="13" t="n">
        <v>3622500</v>
      </c>
      <c r="I611" s="12" t="n">
        <v>132</v>
      </c>
      <c r="J611" s="13" t="n">
        <v>15000</v>
      </c>
      <c r="K611" s="13">
        <f>IFERROR($H611/$I611,"")</f>
        <v/>
      </c>
      <c r="L611" s="13" t="n">
        <v>119000</v>
      </c>
      <c r="M611" t="inlineStr">
        <is>
          <t>IL, OR, MO</t>
        </is>
      </c>
      <c r="N611" t="inlineStr">
        <is>
          <t>Yes</t>
        </is>
      </c>
      <c r="O611" t="inlineStr">
        <is>
          <t>Not stated</t>
        </is>
      </c>
      <c r="P611" s="9" t="inlineStr">
        <is>
          <t>https://www.osherfoundation.org/</t>
        </is>
      </c>
      <c r="Q611" s="9" t="inlineStr">
        <is>
          <t>https://grantcue.com/foundations/the-bernard-osher-foundation-942506257</t>
        </is>
      </c>
    </row>
    <row r="612">
      <c r="A612">
        <f>IF($E612=$E611,$A611+1,1)</f>
        <v/>
      </c>
      <c r="B612" t="inlineStr">
        <is>
          <t>BRAGG HEALTH FOUNDATION</t>
        </is>
      </c>
      <c r="C612" t="inlineStr">
        <is>
          <t>30-0033989</t>
        </is>
      </c>
      <c r="D612" t="inlineStr">
        <is>
          <t>California</t>
        </is>
      </c>
      <c r="E612" t="inlineStr">
        <is>
          <t>CA</t>
        </is>
      </c>
      <c r="F612" t="n">
        <v>2024</v>
      </c>
      <c r="G612" t="n">
        <v>1</v>
      </c>
      <c r="H612" s="13" t="n">
        <v>3609997</v>
      </c>
      <c r="I612" s="12" t="n">
        <v>14</v>
      </c>
      <c r="J612" s="13" t="n">
        <v>127500</v>
      </c>
      <c r="K612" s="13">
        <f>IFERROR($H612/$I612,"")</f>
        <v/>
      </c>
      <c r="L612" s="13" t="n">
        <v>1100000</v>
      </c>
      <c r="N612" t="inlineStr">
        <is>
          <t>No</t>
        </is>
      </c>
      <c r="O612" t="inlineStr">
        <is>
          <t>Not stated</t>
        </is>
      </c>
      <c r="Q612" s="9" t="inlineStr">
        <is>
          <t>https://grantcue.com/foundations/bragg-health-foundation-300033989</t>
        </is>
      </c>
    </row>
    <row r="613">
      <c r="A613">
        <f>IF($E613=$E612,$A612+1,1)</f>
        <v/>
      </c>
      <c r="B613" t="inlineStr">
        <is>
          <t>ROBERT L OARE JR CHARITABLE FOUNDATION</t>
        </is>
      </c>
      <c r="C613" t="inlineStr">
        <is>
          <t>35-6724790</t>
        </is>
      </c>
      <c r="D613" t="inlineStr">
        <is>
          <t>California</t>
        </is>
      </c>
      <c r="E613" t="inlineStr">
        <is>
          <t>CA</t>
        </is>
      </c>
      <c r="F613" t="n">
        <v>2025</v>
      </c>
      <c r="G613" t="n">
        <v>3</v>
      </c>
      <c r="H613" s="13" t="n">
        <v>3602171</v>
      </c>
      <c r="I613" s="12" t="n">
        <v>17</v>
      </c>
      <c r="J613" s="13" t="n">
        <v>10000</v>
      </c>
      <c r="K613" s="13">
        <f>IFERROR($H613/$I613,"")</f>
        <v/>
      </c>
      <c r="L613" s="13" t="n">
        <v>3354171</v>
      </c>
      <c r="M613" t="inlineStr">
        <is>
          <t>FL, KY</t>
        </is>
      </c>
      <c r="N613" t="inlineStr">
        <is>
          <t>No</t>
        </is>
      </c>
      <c r="O613" t="inlineStr">
        <is>
          <t>Not stated</t>
        </is>
      </c>
      <c r="Q613" s="9" t="inlineStr">
        <is>
          <t>https://grantcue.com/foundations/robert-l-oare-jr-charitable-foundation-356724790</t>
        </is>
      </c>
    </row>
    <row r="614">
      <c r="A614">
        <f>IF($E614=$E613,$A613+1,1)</f>
        <v/>
      </c>
      <c r="B614" t="inlineStr">
        <is>
          <t>TF Educational Foundation</t>
        </is>
      </c>
      <c r="C614" t="inlineStr">
        <is>
          <t>61-1504200</t>
        </is>
      </c>
      <c r="D614" t="inlineStr">
        <is>
          <t>California</t>
        </is>
      </c>
      <c r="E614" t="inlineStr">
        <is>
          <t>CA</t>
        </is>
      </c>
      <c r="F614" t="n">
        <v>2024</v>
      </c>
      <c r="G614" t="n">
        <v>1</v>
      </c>
      <c r="H614" s="13" t="n">
        <v>3590500</v>
      </c>
      <c r="I614" s="12" t="n">
        <v>12</v>
      </c>
      <c r="J614" s="13" t="n">
        <v>12500</v>
      </c>
      <c r="K614" s="13">
        <f>IFERROR($H614/$I614,"")</f>
        <v/>
      </c>
      <c r="L614" s="13" t="n">
        <v>1310000</v>
      </c>
      <c r="M614" t="inlineStr">
        <is>
          <t>NY, NJ, MI</t>
        </is>
      </c>
      <c r="N614" t="inlineStr">
        <is>
          <t>No</t>
        </is>
      </c>
      <c r="O614" t="inlineStr">
        <is>
          <t>Not stated</t>
        </is>
      </c>
      <c r="Q614" s="9" t="inlineStr">
        <is>
          <t>https://grantcue.com/foundations/tf-educational-foundation-611504200</t>
        </is>
      </c>
    </row>
    <row r="615">
      <c r="A615">
        <f>IF($E615=$E614,$A614+1,1)</f>
        <v/>
      </c>
      <c r="B615" t="inlineStr">
        <is>
          <t>MALACHI 3 FOUNDATION</t>
        </is>
      </c>
      <c r="C615" t="inlineStr">
        <is>
          <t>20-0500539</t>
        </is>
      </c>
      <c r="D615" t="inlineStr">
        <is>
          <t>California</t>
        </is>
      </c>
      <c r="E615" t="inlineStr">
        <is>
          <t>CA</t>
        </is>
      </c>
      <c r="F615" t="n">
        <v>2025</v>
      </c>
      <c r="G615" t="n">
        <v>2</v>
      </c>
      <c r="H615" s="13" t="n">
        <v>3583024</v>
      </c>
      <c r="I615" s="12" t="n">
        <v>9</v>
      </c>
      <c r="J615" s="13" t="n">
        <v>23000</v>
      </c>
      <c r="K615" s="13">
        <f>IFERROR($H615/$I615,"")</f>
        <v/>
      </c>
      <c r="L615" s="13" t="n">
        <v>1831000</v>
      </c>
      <c r="N615" t="inlineStr">
        <is>
          <t>No</t>
        </is>
      </c>
      <c r="O615" t="inlineStr">
        <is>
          <t>Not stated</t>
        </is>
      </c>
      <c r="Q615" s="9" t="inlineStr">
        <is>
          <t>https://grantcue.com/foundations/malachi-3-foundation-200500539</t>
        </is>
      </c>
    </row>
    <row r="616">
      <c r="A616">
        <f>IF($E616=$E615,$A615+1,1)</f>
        <v/>
      </c>
      <c r="B616" t="inlineStr">
        <is>
          <t>PECHTER FAMILY FOUNDATION</t>
        </is>
      </c>
      <c r="C616" t="inlineStr">
        <is>
          <t>05-0618996</t>
        </is>
      </c>
      <c r="D616" t="inlineStr">
        <is>
          <t>California</t>
        </is>
      </c>
      <c r="E616" t="inlineStr">
        <is>
          <t>CA</t>
        </is>
      </c>
      <c r="F616" t="n">
        <v>2025</v>
      </c>
      <c r="G616" t="n">
        <v>3</v>
      </c>
      <c r="H616" s="13" t="n">
        <v>3580333</v>
      </c>
      <c r="I616" s="12" t="n">
        <v>66</v>
      </c>
      <c r="J616" s="13" t="n">
        <v>5000</v>
      </c>
      <c r="K616" s="13">
        <f>IFERROR($H616/$I616,"")</f>
        <v/>
      </c>
      <c r="L616" s="13" t="n">
        <v>1355622</v>
      </c>
      <c r="M616" t="inlineStr">
        <is>
          <t>FL, MD, NY</t>
        </is>
      </c>
      <c r="N616" t="inlineStr">
        <is>
          <t>No</t>
        </is>
      </c>
      <c r="O616" t="inlineStr">
        <is>
          <t>Yes</t>
        </is>
      </c>
      <c r="Q616" s="9" t="inlineStr">
        <is>
          <t>https://grantcue.com/foundations/pechter-family-foundation-050618996</t>
        </is>
      </c>
    </row>
    <row r="617">
      <c r="A617">
        <f>IF($E617=$E616,$A616+1,1)</f>
        <v/>
      </c>
      <c r="B617" t="inlineStr">
        <is>
          <t>THE GUZIK FOUNDATION</t>
        </is>
      </c>
      <c r="C617" t="inlineStr">
        <is>
          <t>77-0360079</t>
        </is>
      </c>
      <c r="D617" t="inlineStr">
        <is>
          <t>California</t>
        </is>
      </c>
      <c r="E617" t="inlineStr">
        <is>
          <t>CA</t>
        </is>
      </c>
      <c r="F617" t="n">
        <v>2024</v>
      </c>
      <c r="G617" t="n">
        <v>1</v>
      </c>
      <c r="H617" s="13" t="n">
        <v>3572807</v>
      </c>
      <c r="I617" s="12" t="n">
        <v>25</v>
      </c>
      <c r="J617" s="13" t="n">
        <v>20000</v>
      </c>
      <c r="K617" s="13">
        <f>IFERROR($H617/$I617,"")</f>
        <v/>
      </c>
      <c r="L617" s="13" t="n">
        <v>1262144</v>
      </c>
      <c r="M617" t="inlineStr">
        <is>
          <t>NY, DC, MA</t>
        </is>
      </c>
      <c r="N617" t="inlineStr">
        <is>
          <t>No</t>
        </is>
      </c>
      <c r="O617" t="inlineStr">
        <is>
          <t>Not stated</t>
        </is>
      </c>
      <c r="Q617" s="9" t="inlineStr">
        <is>
          <t>https://grantcue.com/foundations/the-guzik-foundation-770360079</t>
        </is>
      </c>
    </row>
    <row r="618">
      <c r="A618">
        <f>IF($E618=$E617,$A617+1,1)</f>
        <v/>
      </c>
      <c r="B618" t="inlineStr">
        <is>
          <t>TOLD FOUNDATION</t>
        </is>
      </c>
      <c r="C618" t="inlineStr">
        <is>
          <t>27-5440096</t>
        </is>
      </c>
      <c r="D618" t="inlineStr">
        <is>
          <t>California</t>
        </is>
      </c>
      <c r="E618" t="inlineStr">
        <is>
          <t>CA</t>
        </is>
      </c>
      <c r="F618" t="n">
        <v>2024</v>
      </c>
      <c r="G618" t="n">
        <v>1</v>
      </c>
      <c r="H618" s="13" t="n">
        <v>3571945</v>
      </c>
      <c r="I618" s="12" t="n">
        <v>22</v>
      </c>
      <c r="J618" s="13" t="n">
        <v>42500</v>
      </c>
      <c r="K618" s="13">
        <f>IFERROR($H618/$I618,"")</f>
        <v/>
      </c>
      <c r="L618" s="13" t="n">
        <v>1246010</v>
      </c>
      <c r="M618" t="inlineStr">
        <is>
          <t>CO, IL, IA</t>
        </is>
      </c>
      <c r="N618" t="inlineStr">
        <is>
          <t>No</t>
        </is>
      </c>
      <c r="O618" t="inlineStr">
        <is>
          <t>Not stated</t>
        </is>
      </c>
      <c r="Q618" s="9" t="inlineStr">
        <is>
          <t>https://grantcue.com/foundations/told-foundation-275440096</t>
        </is>
      </c>
    </row>
    <row r="619">
      <c r="A619">
        <f>IF($E619=$E618,$A618+1,1)</f>
        <v/>
      </c>
      <c r="B619" t="inlineStr">
        <is>
          <t>THE CAROL AND JAMES COLLINS FOUNDATION</t>
        </is>
      </c>
      <c r="C619" t="inlineStr">
        <is>
          <t>30-0100019</t>
        </is>
      </c>
      <c r="D619" t="inlineStr">
        <is>
          <t>California</t>
        </is>
      </c>
      <c r="E619" t="inlineStr">
        <is>
          <t>CA</t>
        </is>
      </c>
      <c r="F619" t="n">
        <v>2025</v>
      </c>
      <c r="G619" t="n">
        <v>2</v>
      </c>
      <c r="H619" s="13" t="n">
        <v>3553730</v>
      </c>
      <c r="I619" s="12" t="n">
        <v>130</v>
      </c>
      <c r="J619" s="13" t="n">
        <v>30000</v>
      </c>
      <c r="K619" s="13">
        <f>IFERROR($H619/$I619,"")</f>
        <v/>
      </c>
      <c r="L619" s="13" t="n">
        <v>185000</v>
      </c>
      <c r="M619" t="inlineStr">
        <is>
          <t>NY, WA, DC</t>
        </is>
      </c>
      <c r="N619" t="inlineStr">
        <is>
          <t>No</t>
        </is>
      </c>
      <c r="O619" t="inlineStr">
        <is>
          <t>Not stated</t>
        </is>
      </c>
      <c r="Q619" s="9" t="inlineStr">
        <is>
          <t>https://grantcue.com/foundations/the-carol-and-james-collins-foundation-300100019</t>
        </is>
      </c>
    </row>
    <row r="620">
      <c r="A620">
        <f>IF($E620=$E619,$A619+1,1)</f>
        <v/>
      </c>
      <c r="B620" t="inlineStr">
        <is>
          <t>FELDMAN FOUNDATION CA</t>
        </is>
      </c>
      <c r="C620" t="inlineStr">
        <is>
          <t>47-3798908</t>
        </is>
      </c>
      <c r="D620" t="inlineStr">
        <is>
          <t>California</t>
        </is>
      </c>
      <c r="E620" t="inlineStr">
        <is>
          <t>CA</t>
        </is>
      </c>
      <c r="F620" t="n">
        <v>2024</v>
      </c>
      <c r="G620" t="n">
        <v>2</v>
      </c>
      <c r="H620" s="13" t="n">
        <v>3544200</v>
      </c>
      <c r="I620" s="12" t="n">
        <v>101</v>
      </c>
      <c r="J620" s="13" t="n">
        <v>25000</v>
      </c>
      <c r="K620" s="13">
        <f>IFERROR($H620/$I620,"")</f>
        <v/>
      </c>
      <c r="L620" s="13" t="n">
        <v>200000</v>
      </c>
      <c r="M620" t="inlineStr">
        <is>
          <t>NY, DC, FL</t>
        </is>
      </c>
      <c r="N620" t="inlineStr">
        <is>
          <t>No</t>
        </is>
      </c>
      <c r="O620" t="inlineStr">
        <is>
          <t>Not stated</t>
        </is>
      </c>
      <c r="Q620" s="9" t="inlineStr">
        <is>
          <t>https://grantcue.com/foundations/feldman-foundation-ca-473798908</t>
        </is>
      </c>
    </row>
    <row r="621">
      <c r="A621">
        <f>IF($E621=$E620,$A620+1,1)</f>
        <v/>
      </c>
      <c r="B621" t="inlineStr">
        <is>
          <t>The Carol Moss Foundation</t>
        </is>
      </c>
      <c r="C621" t="inlineStr">
        <is>
          <t>95-4076344</t>
        </is>
      </c>
      <c r="D621" t="inlineStr">
        <is>
          <t>California</t>
        </is>
      </c>
      <c r="E621" t="inlineStr">
        <is>
          <t>CA</t>
        </is>
      </c>
      <c r="F621" t="n">
        <v>2024</v>
      </c>
      <c r="G621" t="n">
        <v>1</v>
      </c>
      <c r="H621" s="13" t="n">
        <v>3537029</v>
      </c>
      <c r="I621" s="12" t="n">
        <v>74</v>
      </c>
      <c r="J621" s="13" t="n">
        <v>5000</v>
      </c>
      <c r="K621" s="13">
        <f>IFERROR($H621/$I621,"")</f>
        <v/>
      </c>
      <c r="L621" s="13" t="n">
        <v>1000000</v>
      </c>
      <c r="M621" t="inlineStr">
        <is>
          <t>NV, OR, TX</t>
        </is>
      </c>
      <c r="N621" t="inlineStr">
        <is>
          <t>No</t>
        </is>
      </c>
      <c r="O621" t="inlineStr">
        <is>
          <t>Not stated</t>
        </is>
      </c>
      <c r="Q621" s="9" t="inlineStr">
        <is>
          <t>https://grantcue.com/foundations/the-carol-moss-foundation-954076344</t>
        </is>
      </c>
    </row>
    <row r="622">
      <c r="A622">
        <f>IF($E622=$E621,$A621+1,1)</f>
        <v/>
      </c>
      <c r="B622" t="inlineStr">
        <is>
          <t>MUNGER CHARITABLE TRUST NUMBER ONE</t>
        </is>
      </c>
      <c r="C622" t="inlineStr">
        <is>
          <t>27-6085454</t>
        </is>
      </c>
      <c r="D622" t="inlineStr">
        <is>
          <t>California</t>
        </is>
      </c>
      <c r="E622" t="inlineStr">
        <is>
          <t>CA</t>
        </is>
      </c>
      <c r="F622" t="n">
        <v>2024</v>
      </c>
      <c r="G622" t="n">
        <v>1</v>
      </c>
      <c r="H622" s="13" t="n">
        <v>3522850</v>
      </c>
      <c r="I622" s="12" t="n">
        <v>8</v>
      </c>
      <c r="J622" s="13" t="n">
        <v>255611.5</v>
      </c>
      <c r="K622" s="13">
        <f>IFERROR($H622/$I622,"")</f>
        <v/>
      </c>
      <c r="L622" s="13" t="n">
        <v>1550460</v>
      </c>
      <c r="M622" t="inlineStr">
        <is>
          <t>MO, DC</t>
        </is>
      </c>
      <c r="N622" t="inlineStr">
        <is>
          <t>No</t>
        </is>
      </c>
      <c r="O622" t="inlineStr">
        <is>
          <t>Not stated</t>
        </is>
      </c>
      <c r="Q622" s="9" t="inlineStr">
        <is>
          <t>https://grantcue.com/foundations/munger-charitable-trust-number-one-c-o-william-h-borthwick-276085454</t>
        </is>
      </c>
    </row>
    <row r="623">
      <c r="A623">
        <f>IF($E623=$E622,$A622+1,1)</f>
        <v/>
      </c>
      <c r="B623" t="inlineStr">
        <is>
          <t>The Sheila Dave &amp; Sherry Gold Foundation</t>
        </is>
      </c>
      <c r="C623" t="inlineStr">
        <is>
          <t>95-4636060</t>
        </is>
      </c>
      <c r="D623" t="inlineStr">
        <is>
          <t>California</t>
        </is>
      </c>
      <c r="E623" t="inlineStr">
        <is>
          <t>CA</t>
        </is>
      </c>
      <c r="F623" t="n">
        <v>2024</v>
      </c>
      <c r="G623" t="n">
        <v>1</v>
      </c>
      <c r="H623" s="13" t="n">
        <v>3511760</v>
      </c>
      <c r="I623" s="12" t="n">
        <v>205</v>
      </c>
      <c r="J623" s="13" t="n">
        <v>7000</v>
      </c>
      <c r="K623" s="13">
        <f>IFERROR($H623/$I623,"")</f>
        <v/>
      </c>
      <c r="L623" s="13" t="n">
        <v>200000</v>
      </c>
      <c r="M623" t="inlineStr">
        <is>
          <t>DC, MD, NY</t>
        </is>
      </c>
      <c r="N623" t="inlineStr">
        <is>
          <t>No</t>
        </is>
      </c>
      <c r="O623" t="inlineStr">
        <is>
          <t>Not stated</t>
        </is>
      </c>
      <c r="Q623" s="9" t="inlineStr">
        <is>
          <t>https://grantcue.com/foundations/the-sheila-dave-and-sherry-gold-foundation-co-jeff-gold-954636060</t>
        </is>
      </c>
    </row>
    <row r="624">
      <c r="A624">
        <f>IF($E624=$E623,$A623+1,1)</f>
        <v/>
      </c>
      <c r="B624" t="inlineStr">
        <is>
          <t>THE MORRIS STULSAFT FOUNDATION</t>
        </is>
      </c>
      <c r="C624" t="inlineStr">
        <is>
          <t>94-6064379</t>
        </is>
      </c>
      <c r="D624" t="inlineStr">
        <is>
          <t>California</t>
        </is>
      </c>
      <c r="E624" t="inlineStr">
        <is>
          <t>CA</t>
        </is>
      </c>
      <c r="F624" t="n">
        <v>2024</v>
      </c>
      <c r="G624" t="n">
        <v>2</v>
      </c>
      <c r="H624" s="13" t="n">
        <v>3502900</v>
      </c>
      <c r="I624" s="12" t="n">
        <v>137</v>
      </c>
      <c r="J624" s="13" t="n">
        <v>25000</v>
      </c>
      <c r="K624" s="13">
        <f>IFERROR($H624/$I624,"")</f>
        <v/>
      </c>
      <c r="L624" s="13" t="n">
        <v>50000</v>
      </c>
      <c r="M624" t="inlineStr">
        <is>
          <t>NY</t>
        </is>
      </c>
      <c r="N624" t="inlineStr">
        <is>
          <t>Yes</t>
        </is>
      </c>
      <c r="O624" t="inlineStr">
        <is>
          <t>Yes</t>
        </is>
      </c>
      <c r="P624" s="9" t="inlineStr">
        <is>
          <t>https://www.stulsaft.org/</t>
        </is>
      </c>
      <c r="Q624" s="9" t="inlineStr">
        <is>
          <t>https://grantcue.com/foundations/the-morris-stulsaft-foundation-946064379</t>
        </is>
      </c>
    </row>
    <row r="625">
      <c r="A625">
        <f>IF($E625=$E624,$A624+1,1)</f>
        <v/>
      </c>
      <c r="B625" t="inlineStr">
        <is>
          <t>THE KATHERINE &amp; KAMAL AGARWAL FAMILY FOUNDATION</t>
        </is>
      </c>
      <c r="C625" t="inlineStr">
        <is>
          <t>26-1463904</t>
        </is>
      </c>
      <c r="D625" t="inlineStr">
        <is>
          <t>California</t>
        </is>
      </c>
      <c r="E625" t="inlineStr">
        <is>
          <t>CA</t>
        </is>
      </c>
      <c r="F625" t="n">
        <v>2024</v>
      </c>
      <c r="G625" t="n">
        <v>1</v>
      </c>
      <c r="H625" s="13" t="n">
        <v>3500000</v>
      </c>
      <c r="I625" s="12" t="n">
        <v>5</v>
      </c>
      <c r="J625" s="13" t="n">
        <v>500000</v>
      </c>
      <c r="K625" s="13">
        <f>IFERROR($H625/$I625,"")</f>
        <v/>
      </c>
      <c r="L625" s="13" t="n">
        <v>1950000</v>
      </c>
      <c r="M625" t="inlineStr">
        <is>
          <t>NY, TX</t>
        </is>
      </c>
      <c r="N625" t="inlineStr">
        <is>
          <t>No</t>
        </is>
      </c>
      <c r="O625" t="inlineStr">
        <is>
          <t>Not stated</t>
        </is>
      </c>
      <c r="Q625" s="9" t="inlineStr">
        <is>
          <t>https://grantcue.com/foundations/the-katherine-and-kamal-agarwal-family-foundation-261463904</t>
        </is>
      </c>
    </row>
    <row r="626">
      <c r="A626">
        <f>IF($E626=$E625,$A625+1,1)</f>
        <v/>
      </c>
      <c r="B626" t="inlineStr">
        <is>
          <t>Lowell Berry Foundation</t>
        </is>
      </c>
      <c r="C626" t="inlineStr">
        <is>
          <t>94-6108391</t>
        </is>
      </c>
      <c r="D626" t="inlineStr">
        <is>
          <t>California</t>
        </is>
      </c>
      <c r="E626" t="inlineStr">
        <is>
          <t>CA</t>
        </is>
      </c>
      <c r="F626" t="n">
        <v>2025</v>
      </c>
      <c r="G626" t="n">
        <v>2</v>
      </c>
      <c r="H626" s="13" t="n">
        <v>3481344</v>
      </c>
      <c r="I626" s="12" t="n">
        <v>274</v>
      </c>
      <c r="J626" s="13" t="n">
        <v>5000</v>
      </c>
      <c r="K626" s="13">
        <f>IFERROR($H626/$I626,"")</f>
        <v/>
      </c>
      <c r="L626" s="13" t="n">
        <v>188000</v>
      </c>
      <c r="M626" t="inlineStr">
        <is>
          <t>HI, IL, CT</t>
        </is>
      </c>
      <c r="N626" t="inlineStr">
        <is>
          <t>No</t>
        </is>
      </c>
      <c r="O626" t="inlineStr">
        <is>
          <t>Yes</t>
        </is>
      </c>
      <c r="Q626" s="9" t="inlineStr">
        <is>
          <t>https://grantcue.com/foundations/lowell-berry-foundation-946108391</t>
        </is>
      </c>
    </row>
    <row r="627">
      <c r="A627">
        <f>IF($E627=$E626,$A626+1,1)</f>
        <v/>
      </c>
      <c r="B627" t="inlineStr">
        <is>
          <t>IRVINE HEALTH FOUNDATION</t>
        </is>
      </c>
      <c r="C627" t="inlineStr">
        <is>
          <t>33-0141599</t>
        </is>
      </c>
      <c r="D627" t="inlineStr">
        <is>
          <t>California</t>
        </is>
      </c>
      <c r="E627" t="inlineStr">
        <is>
          <t>CA</t>
        </is>
      </c>
      <c r="F627" t="n">
        <v>2024</v>
      </c>
      <c r="G627" t="n">
        <v>1</v>
      </c>
      <c r="H627" s="13" t="n">
        <v>3480000</v>
      </c>
      <c r="I627" s="12" t="n">
        <v>13</v>
      </c>
      <c r="J627" s="13" t="n">
        <v>50000</v>
      </c>
      <c r="K627" s="13">
        <f>IFERROR($H627/$I627,"")</f>
        <v/>
      </c>
      <c r="L627" s="13" t="n">
        <v>2880000</v>
      </c>
      <c r="N627" t="inlineStr">
        <is>
          <t>Yes</t>
        </is>
      </c>
      <c r="O627" t="inlineStr">
        <is>
          <t>Yes</t>
        </is>
      </c>
      <c r="P627" s="9" t="inlineStr">
        <is>
          <t>http://www.ihf.org/</t>
        </is>
      </c>
      <c r="Q627" s="9" t="inlineStr">
        <is>
          <t>https://grantcue.com/foundations/irvine-health-foundation-330141599</t>
        </is>
      </c>
    </row>
    <row r="628">
      <c r="A628">
        <f>IF($E628=$E627,$A627+1,1)</f>
        <v/>
      </c>
      <c r="B628" t="inlineStr">
        <is>
          <t>THE WOLVERINE FOUNDATION</t>
        </is>
      </c>
      <c r="C628" t="inlineStr">
        <is>
          <t>51-0394484</t>
        </is>
      </c>
      <c r="D628" t="inlineStr">
        <is>
          <t>California</t>
        </is>
      </c>
      <c r="E628" t="inlineStr">
        <is>
          <t>CA</t>
        </is>
      </c>
      <c r="F628" t="n">
        <v>2024</v>
      </c>
      <c r="G628" t="n">
        <v>1</v>
      </c>
      <c r="H628" s="13" t="n">
        <v>3458332</v>
      </c>
      <c r="I628" s="12" t="n">
        <v>28</v>
      </c>
      <c r="J628" s="13" t="n">
        <v>25000</v>
      </c>
      <c r="K628" s="13">
        <f>IFERROR($H628/$I628,"")</f>
        <v/>
      </c>
      <c r="L628" s="13" t="n">
        <v>2000110</v>
      </c>
      <c r="M628" t="inlineStr">
        <is>
          <t>CT, NY, AL</t>
        </is>
      </c>
      <c r="N628" t="inlineStr">
        <is>
          <t>No</t>
        </is>
      </c>
      <c r="O628" t="inlineStr">
        <is>
          <t>Not stated</t>
        </is>
      </c>
      <c r="Q628" s="9" t="inlineStr">
        <is>
          <t>https://grantcue.com/foundations/the-wolverine-foundation-510394484</t>
        </is>
      </c>
    </row>
    <row r="629">
      <c r="A629">
        <f>IF($E629=$E628,$A628+1,1)</f>
        <v/>
      </c>
      <c r="B629" t="inlineStr">
        <is>
          <t>VOGT FOUNDATION</t>
        </is>
      </c>
      <c r="C629" t="inlineStr">
        <is>
          <t>81-4541241</t>
        </is>
      </c>
      <c r="D629" t="inlineStr">
        <is>
          <t>California</t>
        </is>
      </c>
      <c r="E629" t="inlineStr">
        <is>
          <t>CA</t>
        </is>
      </c>
      <c r="F629" t="n">
        <v>2024</v>
      </c>
      <c r="G629" t="n">
        <v>3</v>
      </c>
      <c r="H629" s="13" t="n">
        <v>3455000</v>
      </c>
      <c r="I629" s="12" t="n">
        <v>24</v>
      </c>
      <c r="J629" s="13" t="n">
        <v>90000</v>
      </c>
      <c r="K629" s="13">
        <f>IFERROR($H629/$I629,"")</f>
        <v/>
      </c>
      <c r="L629" s="13" t="n">
        <v>400000</v>
      </c>
      <c r="M629" t="inlineStr">
        <is>
          <t>DC, OR</t>
        </is>
      </c>
      <c r="N629" t="inlineStr">
        <is>
          <t>No</t>
        </is>
      </c>
      <c r="O629" t="inlineStr">
        <is>
          <t>Not stated</t>
        </is>
      </c>
      <c r="Q629" s="9" t="inlineStr">
        <is>
          <t>https://grantcue.com/foundations/vogt-foundation-814541241</t>
        </is>
      </c>
    </row>
    <row r="630">
      <c r="A630">
        <f>IF($E630=$E629,$A629+1,1)</f>
        <v/>
      </c>
      <c r="B630" t="inlineStr">
        <is>
          <t>PETER A &amp; VERNICE H GASSER FOUNDATION</t>
        </is>
      </c>
      <c r="C630" t="inlineStr">
        <is>
          <t>94-2816159</t>
        </is>
      </c>
      <c r="D630" t="inlineStr">
        <is>
          <t>California</t>
        </is>
      </c>
      <c r="E630" t="inlineStr">
        <is>
          <t>CA</t>
        </is>
      </c>
      <c r="F630" t="n">
        <v>2024</v>
      </c>
      <c r="G630" t="n">
        <v>1</v>
      </c>
      <c r="H630" s="13" t="n">
        <v>3450600</v>
      </c>
      <c r="I630" s="12" t="n">
        <v>78</v>
      </c>
      <c r="J630" s="13" t="n">
        <v>5000</v>
      </c>
      <c r="K630" s="13">
        <f>IFERROR($H630/$I630,"")</f>
        <v/>
      </c>
      <c r="L630" s="13" t="n">
        <v>1770000</v>
      </c>
      <c r="N630" t="inlineStr">
        <is>
          <t>Yes</t>
        </is>
      </c>
      <c r="O630" t="inlineStr">
        <is>
          <t>Yes</t>
        </is>
      </c>
      <c r="P630" s="9" t="inlineStr">
        <is>
          <t>https://www.gasserfoundation.org/</t>
        </is>
      </c>
      <c r="Q630" s="9" t="inlineStr">
        <is>
          <t>https://grantcue.com/foundations/peter-a-and-vernice-h-gasser-foundation-942816159</t>
        </is>
      </c>
    </row>
    <row r="631">
      <c r="A631">
        <f>IF($E631=$E630,$A630+1,1)</f>
        <v/>
      </c>
      <c r="B631" t="inlineStr">
        <is>
          <t>THE NAREN &amp; VINITA GUPTA FOUNDATION</t>
        </is>
      </c>
      <c r="C631" t="inlineStr">
        <is>
          <t>77-0388598</t>
        </is>
      </c>
      <c r="D631" t="inlineStr">
        <is>
          <t>California</t>
        </is>
      </c>
      <c r="E631" t="inlineStr">
        <is>
          <t>CA</t>
        </is>
      </c>
      <c r="F631" t="n">
        <v>2025</v>
      </c>
      <c r="G631" t="n">
        <v>2</v>
      </c>
      <c r="H631" s="13" t="n">
        <v>3441381</v>
      </c>
      <c r="I631" s="12" t="n">
        <v>42</v>
      </c>
      <c r="J631" s="13" t="n">
        <v>10000</v>
      </c>
      <c r="K631" s="13">
        <f>IFERROR($H631/$I631,"")</f>
        <v/>
      </c>
      <c r="L631" s="13" t="n">
        <v>1961960</v>
      </c>
      <c r="M631" t="inlineStr">
        <is>
          <t>DC, VA, TX</t>
        </is>
      </c>
      <c r="N631" t="inlineStr">
        <is>
          <t>No</t>
        </is>
      </c>
      <c r="O631" t="inlineStr">
        <is>
          <t>Not stated</t>
        </is>
      </c>
      <c r="Q631" s="9" t="inlineStr">
        <is>
          <t>https://grantcue.com/foundations/the-naren-and-vinita-gupta-foundation-770388598</t>
        </is>
      </c>
    </row>
    <row r="632">
      <c r="A632">
        <f>IF($E632=$E631,$A631+1,1)</f>
        <v/>
      </c>
      <c r="B632" t="inlineStr">
        <is>
          <t>ALICE TWEED TUOHY FOUNDATION</t>
        </is>
      </c>
      <c r="C632" t="inlineStr">
        <is>
          <t>95-6036471</t>
        </is>
      </c>
      <c r="D632" t="inlineStr">
        <is>
          <t>California</t>
        </is>
      </c>
      <c r="E632" t="inlineStr">
        <is>
          <t>CA</t>
        </is>
      </c>
      <c r="F632" t="n">
        <v>2024</v>
      </c>
      <c r="G632" t="n">
        <v>2</v>
      </c>
      <c r="H632" s="13" t="n">
        <v>3429487</v>
      </c>
      <c r="I632" s="12" t="n">
        <v>80</v>
      </c>
      <c r="J632" s="13" t="n">
        <v>40000</v>
      </c>
      <c r="K632" s="13">
        <f>IFERROR($H632/$I632,"")</f>
        <v/>
      </c>
      <c r="L632" s="13" t="n">
        <v>100000</v>
      </c>
      <c r="M632" t="inlineStr">
        <is>
          <t>MN</t>
        </is>
      </c>
      <c r="N632" t="inlineStr">
        <is>
          <t>Yes</t>
        </is>
      </c>
      <c r="O632" t="inlineStr">
        <is>
          <t>Yes</t>
        </is>
      </c>
      <c r="P632" s="9" t="inlineStr">
        <is>
          <t>https://tuohyfoundation.org/</t>
        </is>
      </c>
      <c r="Q632" s="9" t="inlineStr">
        <is>
          <t>https://grantcue.com/foundations/alice-tweed-tuohy-foundation-956036471</t>
        </is>
      </c>
    </row>
    <row r="633">
      <c r="A633">
        <f>IF($E633=$E632,$A632+1,1)</f>
        <v/>
      </c>
      <c r="B633" t="inlineStr">
        <is>
          <t>Tyhko Family Foundation</t>
        </is>
      </c>
      <c r="C633" t="inlineStr">
        <is>
          <t>87-4129557</t>
        </is>
      </c>
      <c r="D633" t="inlineStr">
        <is>
          <t>California</t>
        </is>
      </c>
      <c r="E633" t="inlineStr">
        <is>
          <t>CA</t>
        </is>
      </c>
      <c r="F633" t="n">
        <v>2025</v>
      </c>
      <c r="G633" t="n">
        <v>2</v>
      </c>
      <c r="H633" s="13" t="n">
        <v>3400000</v>
      </c>
      <c r="I633" s="12" t="n">
        <v>10</v>
      </c>
      <c r="J633" s="13" t="n">
        <v>340000</v>
      </c>
      <c r="K633" s="13">
        <f>IFERROR($H633/$I633,"")</f>
        <v/>
      </c>
      <c r="L633" s="13" t="n">
        <v>340000</v>
      </c>
      <c r="N633" t="inlineStr">
        <is>
          <t>No</t>
        </is>
      </c>
      <c r="O633" t="inlineStr">
        <is>
          <t>Not stated</t>
        </is>
      </c>
      <c r="Q633" s="9" t="inlineStr">
        <is>
          <t>https://grantcue.com/foundations/tyhko-family-foundation-874129557</t>
        </is>
      </c>
    </row>
    <row r="634">
      <c r="A634">
        <f>IF($E634=$E633,$A633+1,1)</f>
        <v/>
      </c>
      <c r="B634" t="inlineStr">
        <is>
          <t>CHAMBERS FAMILY FOUNDATION</t>
        </is>
      </c>
      <c r="C634" t="inlineStr">
        <is>
          <t>77-0443168</t>
        </is>
      </c>
      <c r="D634" t="inlineStr">
        <is>
          <t>California</t>
        </is>
      </c>
      <c r="E634" t="inlineStr">
        <is>
          <t>CA</t>
        </is>
      </c>
      <c r="F634" t="n">
        <v>2024</v>
      </c>
      <c r="G634" t="n">
        <v>1</v>
      </c>
      <c r="H634" s="13" t="n">
        <v>3399500</v>
      </c>
      <c r="I634" s="12" t="n">
        <v>31</v>
      </c>
      <c r="J634" s="13" t="n">
        <v>50000</v>
      </c>
      <c r="K634" s="13">
        <f>IFERROR($H634/$I634,"")</f>
        <v/>
      </c>
      <c r="L634" s="13" t="n">
        <v>532500</v>
      </c>
      <c r="M634" t="inlineStr">
        <is>
          <t>MA, WV, GA</t>
        </is>
      </c>
      <c r="N634" t="inlineStr">
        <is>
          <t>No</t>
        </is>
      </c>
      <c r="O634" t="inlineStr">
        <is>
          <t>Not stated</t>
        </is>
      </c>
      <c r="Q634" s="9" t="inlineStr">
        <is>
          <t>https://grantcue.com/foundations/chambers-family-foundation-770443168</t>
        </is>
      </c>
    </row>
    <row r="635">
      <c r="A635">
        <f>IF($E635=$E634,$A634+1,1)</f>
        <v/>
      </c>
      <c r="B635" t="inlineStr">
        <is>
          <t>THE ERWIN RAUTENBERG FOUNDATION</t>
        </is>
      </c>
      <c r="C635" t="inlineStr">
        <is>
          <t>45-5514206</t>
        </is>
      </c>
      <c r="D635" t="inlineStr">
        <is>
          <t>California</t>
        </is>
      </c>
      <c r="E635" t="inlineStr">
        <is>
          <t>CA</t>
        </is>
      </c>
      <c r="F635" t="n">
        <v>2023</v>
      </c>
      <c r="G635" t="n">
        <v>1</v>
      </c>
      <c r="H635" s="13" t="n">
        <v>3383655</v>
      </c>
      <c r="I635" s="12" t="n">
        <v>61</v>
      </c>
      <c r="J635" s="13" t="n">
        <v>20000</v>
      </c>
      <c r="K635" s="13">
        <f>IFERROR($H635/$I635,"")</f>
        <v/>
      </c>
      <c r="L635" s="13" t="n">
        <v>700000</v>
      </c>
      <c r="M635" t="inlineStr">
        <is>
          <t>NY, NJ, IL</t>
        </is>
      </c>
      <c r="N635" t="inlineStr">
        <is>
          <t>No</t>
        </is>
      </c>
      <c r="O635" t="inlineStr">
        <is>
          <t>Not stated</t>
        </is>
      </c>
      <c r="Q635" s="9" t="inlineStr">
        <is>
          <t>https://grantcue.com/foundations/the-erwin-rautenberg-foundation-455514206</t>
        </is>
      </c>
    </row>
    <row r="636">
      <c r="A636">
        <f>IF($E636=$E635,$A635+1,1)</f>
        <v/>
      </c>
      <c r="B636" t="inlineStr">
        <is>
          <t>John Gogian Family Foundation</t>
        </is>
      </c>
      <c r="C636" t="inlineStr">
        <is>
          <t>95-3759369</t>
        </is>
      </c>
      <c r="D636" t="inlineStr">
        <is>
          <t>California</t>
        </is>
      </c>
      <c r="E636" t="inlineStr">
        <is>
          <t>CA</t>
        </is>
      </c>
      <c r="F636" t="n">
        <v>2024</v>
      </c>
      <c r="G636" t="n">
        <v>1</v>
      </c>
      <c r="H636" s="13" t="n">
        <v>3382500</v>
      </c>
      <c r="I636" s="12" t="n">
        <v>39</v>
      </c>
      <c r="J636" s="13" t="n">
        <v>75000</v>
      </c>
      <c r="K636" s="13">
        <f>IFERROR($H636/$I636,"")</f>
        <v/>
      </c>
      <c r="L636" s="13" t="n">
        <v>175000</v>
      </c>
      <c r="M636" t="inlineStr">
        <is>
          <t>WI, OR</t>
        </is>
      </c>
      <c r="N636" t="inlineStr">
        <is>
          <t>No</t>
        </is>
      </c>
      <c r="O636" t="inlineStr">
        <is>
          <t>Not stated</t>
        </is>
      </c>
      <c r="Q636" s="9" t="inlineStr">
        <is>
          <t>https://grantcue.com/foundations/john-gogian-family-foundation-953759369</t>
        </is>
      </c>
    </row>
    <row r="637">
      <c r="A637">
        <f>IF($E637=$E636,$A636+1,1)</f>
        <v/>
      </c>
      <c r="B637" t="inlineStr">
        <is>
          <t>JOHN AND GWEN SMART FOUNDATION</t>
        </is>
      </c>
      <c r="C637" t="inlineStr">
        <is>
          <t>81-1535437</t>
        </is>
      </c>
      <c r="D637" t="inlineStr">
        <is>
          <t>California</t>
        </is>
      </c>
      <c r="E637" t="inlineStr">
        <is>
          <t>CA</t>
        </is>
      </c>
      <c r="F637" t="n">
        <v>2024</v>
      </c>
      <c r="G637" t="n">
        <v>1</v>
      </c>
      <c r="H637" s="13" t="n">
        <v>3380000</v>
      </c>
      <c r="I637" s="12" t="n">
        <v>18</v>
      </c>
      <c r="J637" s="13" t="n">
        <v>112500</v>
      </c>
      <c r="K637" s="13">
        <f>IFERROR($H637/$I637,"")</f>
        <v/>
      </c>
      <c r="L637" s="13" t="n">
        <v>500000</v>
      </c>
      <c r="M637" t="inlineStr">
        <is>
          <t>NY, IL, MD</t>
        </is>
      </c>
      <c r="N637" t="inlineStr">
        <is>
          <t>No</t>
        </is>
      </c>
      <c r="O637" t="inlineStr">
        <is>
          <t>Not stated</t>
        </is>
      </c>
      <c r="Q637" s="9" t="inlineStr">
        <is>
          <t>https://grantcue.com/foundations/john-and-gwen-smart-foundation-811535437</t>
        </is>
      </c>
    </row>
    <row r="638">
      <c r="A638">
        <f>IF($E638=$E637,$A637+1,1)</f>
        <v/>
      </c>
      <c r="B638" t="inlineStr">
        <is>
          <t>John and Victoria Tos Family Foundation Inc</t>
        </is>
      </c>
      <c r="C638" t="inlineStr">
        <is>
          <t>45-5313330</t>
        </is>
      </c>
      <c r="D638" t="inlineStr">
        <is>
          <t>California</t>
        </is>
      </c>
      <c r="E638" t="inlineStr">
        <is>
          <t>CA</t>
        </is>
      </c>
      <c r="F638" t="n">
        <v>2024</v>
      </c>
      <c r="G638" t="n">
        <v>2</v>
      </c>
      <c r="H638" s="13" t="n">
        <v>3368500</v>
      </c>
      <c r="I638" s="12" t="n">
        <v>20</v>
      </c>
      <c r="J638" s="13" t="n">
        <v>24000</v>
      </c>
      <c r="K638" s="13">
        <f>IFERROR($H638/$I638,"")</f>
        <v/>
      </c>
      <c r="L638" s="13" t="n">
        <v>1000000</v>
      </c>
      <c r="M638" t="inlineStr">
        <is>
          <t>MI, NY, VA</t>
        </is>
      </c>
      <c r="N638" t="inlineStr">
        <is>
          <t>Yes</t>
        </is>
      </c>
      <c r="O638" t="inlineStr">
        <is>
          <t>Yes</t>
        </is>
      </c>
      <c r="Q638" s="9" t="inlineStr">
        <is>
          <t>https://grantcue.com/foundations/john-and-victoria-tos-family-foundation-inc-455313330</t>
        </is>
      </c>
    </row>
    <row r="639">
      <c r="A639">
        <f>IF($E639=$E638,$A638+1,1)</f>
        <v/>
      </c>
      <c r="B639" t="inlineStr">
        <is>
          <t>EGG FOUNDATION DBA CAMERON SCHRIER FOUNDATION</t>
        </is>
      </c>
      <c r="C639" t="inlineStr">
        <is>
          <t>20-8090285</t>
        </is>
      </c>
      <c r="D639" t="inlineStr">
        <is>
          <t>California</t>
        </is>
      </c>
      <c r="E639" t="inlineStr">
        <is>
          <t>CA</t>
        </is>
      </c>
      <c r="F639" t="n">
        <v>2024</v>
      </c>
      <c r="G639" t="n">
        <v>1</v>
      </c>
      <c r="H639" s="13" t="n">
        <v>3367592</v>
      </c>
      <c r="I639" s="12" t="n">
        <v>28</v>
      </c>
      <c r="J639" s="13" t="n">
        <v>75000</v>
      </c>
      <c r="K639" s="13">
        <f>IFERROR($H639/$I639,"")</f>
        <v/>
      </c>
      <c r="L639" s="13" t="n">
        <v>750000</v>
      </c>
      <c r="M639" t="inlineStr">
        <is>
          <t>DC, WESTERN CAPE, NJ</t>
        </is>
      </c>
      <c r="N639" t="inlineStr">
        <is>
          <t>No</t>
        </is>
      </c>
      <c r="O639" t="inlineStr">
        <is>
          <t>Not stated</t>
        </is>
      </c>
      <c r="Q639" s="9" t="inlineStr">
        <is>
          <t>https://grantcue.com/foundations/egg-foundation-dba-cameron-schrier-foundation-208090285</t>
        </is>
      </c>
    </row>
    <row r="640">
      <c r="A640">
        <f>IF($E640=$E639,$A639+1,1)</f>
        <v/>
      </c>
      <c r="B640" t="inlineStr">
        <is>
          <t>CALLAHAN FAMILY FOUNDATION INC</t>
        </is>
      </c>
      <c r="C640" t="inlineStr">
        <is>
          <t>85-4325642</t>
        </is>
      </c>
      <c r="D640" t="inlineStr">
        <is>
          <t>California</t>
        </is>
      </c>
      <c r="E640" t="inlineStr">
        <is>
          <t>CA</t>
        </is>
      </c>
      <c r="F640" t="n">
        <v>2024</v>
      </c>
      <c r="G640" t="n">
        <v>1</v>
      </c>
      <c r="H640" s="13" t="n">
        <v>3364830</v>
      </c>
      <c r="I640" s="12" t="n">
        <v>11</v>
      </c>
      <c r="J640" s="13" t="n">
        <v>46500</v>
      </c>
      <c r="K640" s="13">
        <f>IFERROR($H640/$I640,"")</f>
        <v/>
      </c>
      <c r="L640" s="13" t="n">
        <v>1999797</v>
      </c>
      <c r="M640" t="inlineStr">
        <is>
          <t>AK, NY</t>
        </is>
      </c>
      <c r="N640" t="inlineStr">
        <is>
          <t>No</t>
        </is>
      </c>
      <c r="O640" t="inlineStr">
        <is>
          <t>Not stated</t>
        </is>
      </c>
      <c r="Q640" s="9" t="inlineStr">
        <is>
          <t>https://grantcue.com/foundations/callahan-family-foundation-inc-854325642</t>
        </is>
      </c>
    </row>
    <row r="641">
      <c r="A641">
        <f>IF($E641=$E640,$A640+1,1)</f>
        <v/>
      </c>
      <c r="B641" t="inlineStr">
        <is>
          <t>THE MCKNIGHT ENDOWMENT FUND FOR NEUROSCIENCE</t>
        </is>
      </c>
      <c r="C641" t="inlineStr">
        <is>
          <t>41-1563321</t>
        </is>
      </c>
      <c r="D641" t="inlineStr">
        <is>
          <t>California</t>
        </is>
      </c>
      <c r="E641" t="inlineStr">
        <is>
          <t>CA</t>
        </is>
      </c>
      <c r="F641" t="n">
        <v>2024</v>
      </c>
      <c r="G641" t="n">
        <v>1</v>
      </c>
      <c r="H641" s="13" t="n">
        <v>3359310</v>
      </c>
      <c r="I641" s="12" t="n">
        <v>45</v>
      </c>
      <c r="J641" s="13" t="n">
        <v>75000</v>
      </c>
      <c r="K641" s="13">
        <f>IFERROR($H641/$I641,"")</f>
        <v/>
      </c>
      <c r="L641" s="13" t="n">
        <v>110310</v>
      </c>
      <c r="M641" t="inlineStr">
        <is>
          <t>NY, MA, IL</t>
        </is>
      </c>
      <c r="N641" t="inlineStr">
        <is>
          <t>Yes</t>
        </is>
      </c>
      <c r="O641" t="inlineStr">
        <is>
          <t>Yes</t>
        </is>
      </c>
      <c r="P641" s="9" t="inlineStr">
        <is>
          <t>https://www.mcknight.org/programs/the-mcknight-endowment-fund-for-neuroscience/</t>
        </is>
      </c>
      <c r="Q641" s="9" t="inlineStr">
        <is>
          <t>https://grantcue.com/foundations/the-mcknight-endowment-fund-for-neuroscience-411563321</t>
        </is>
      </c>
    </row>
    <row r="642">
      <c r="A642">
        <f>IF($E642=$E641,$A641+1,1)</f>
        <v/>
      </c>
      <c r="B642" t="inlineStr">
        <is>
          <t>UNITED PLANKTON CHARITABLE TRUST</t>
        </is>
      </c>
      <c r="C642" t="inlineStr">
        <is>
          <t>20-6582607</t>
        </is>
      </c>
      <c r="D642" t="inlineStr">
        <is>
          <t>California</t>
        </is>
      </c>
      <c r="E642" t="inlineStr">
        <is>
          <t>CA</t>
        </is>
      </c>
      <c r="F642" t="n">
        <v>2024</v>
      </c>
      <c r="G642" t="n">
        <v>1</v>
      </c>
      <c r="H642" s="13" t="n">
        <v>3352000</v>
      </c>
      <c r="I642" s="12" t="n">
        <v>17</v>
      </c>
      <c r="J642" s="13" t="n">
        <v>100000</v>
      </c>
      <c r="K642" s="13">
        <f>IFERROR($H642/$I642,"")</f>
        <v/>
      </c>
      <c r="L642" s="13" t="n">
        <v>1000000</v>
      </c>
      <c r="M642" t="inlineStr">
        <is>
          <t>NY, ME, BERLIN</t>
        </is>
      </c>
      <c r="N642" t="inlineStr">
        <is>
          <t>No</t>
        </is>
      </c>
      <c r="O642" t="inlineStr">
        <is>
          <t>Not stated</t>
        </is>
      </c>
      <c r="Q642" s="9" t="inlineStr">
        <is>
          <t>https://grantcue.com/foundations/united-plankton-charitable-trust-206582607</t>
        </is>
      </c>
    </row>
    <row r="643">
      <c r="A643">
        <f>IF($E643=$E642,$A642+1,1)</f>
        <v/>
      </c>
      <c r="B643" t="inlineStr">
        <is>
          <t>WOMENCONNECT4GOOD INC</t>
        </is>
      </c>
      <c r="C643" t="inlineStr">
        <is>
          <t>45-2978782</t>
        </is>
      </c>
      <c r="D643" t="inlineStr">
        <is>
          <t>California</t>
        </is>
      </c>
      <c r="E643" t="inlineStr">
        <is>
          <t>CA</t>
        </is>
      </c>
      <c r="F643" t="n">
        <v>2024</v>
      </c>
      <c r="G643" t="n">
        <v>2</v>
      </c>
      <c r="H643" s="13" t="n">
        <v>3344400</v>
      </c>
      <c r="I643" s="12" t="n">
        <v>63</v>
      </c>
      <c r="J643" s="13" t="n">
        <v>15000</v>
      </c>
      <c r="K643" s="13">
        <f>IFERROR($H643/$I643,"")</f>
        <v/>
      </c>
      <c r="L643" s="13" t="n">
        <v>375000</v>
      </c>
      <c r="M643" t="inlineStr">
        <is>
          <t>DC, VA, NY</t>
        </is>
      </c>
      <c r="N643" t="inlineStr">
        <is>
          <t>No</t>
        </is>
      </c>
      <c r="O643" t="inlineStr">
        <is>
          <t>Not stated</t>
        </is>
      </c>
      <c r="Q643" s="9" t="inlineStr">
        <is>
          <t>https://grantcue.com/foundations/womenconnect4good-inc-452978782</t>
        </is>
      </c>
    </row>
    <row r="644">
      <c r="A644">
        <f>IF($E644=$E643,$A643+1,1)</f>
        <v/>
      </c>
      <c r="B644" t="inlineStr">
        <is>
          <t>KELLY FOUNDATION</t>
        </is>
      </c>
      <c r="C644" t="inlineStr">
        <is>
          <t>68-0175739</t>
        </is>
      </c>
      <c r="D644" t="inlineStr">
        <is>
          <t>California</t>
        </is>
      </c>
      <c r="E644" t="inlineStr">
        <is>
          <t>CA</t>
        </is>
      </c>
      <c r="F644" t="n">
        <v>2024</v>
      </c>
      <c r="G644" t="n">
        <v>2</v>
      </c>
      <c r="H644" s="13" t="n">
        <v>3343410</v>
      </c>
      <c r="I644" s="12" t="n">
        <v>169</v>
      </c>
      <c r="J644" s="13" t="n">
        <v>15000</v>
      </c>
      <c r="K644" s="13">
        <f>IFERROR($H644/$I644,"")</f>
        <v/>
      </c>
      <c r="L644" s="13" t="n">
        <v>175000</v>
      </c>
      <c r="M644" t="inlineStr">
        <is>
          <t>OR, NV</t>
        </is>
      </c>
      <c r="N644" t="inlineStr">
        <is>
          <t>Yes</t>
        </is>
      </c>
      <c r="O644" t="inlineStr">
        <is>
          <t>Yes</t>
        </is>
      </c>
      <c r="P644" s="9" t="inlineStr">
        <is>
          <t>https://kellyfoundationsacramento.org/</t>
        </is>
      </c>
      <c r="Q644" s="9" t="inlineStr">
        <is>
          <t>https://grantcue.com/foundations/kelly-foundation-680175739</t>
        </is>
      </c>
    </row>
    <row r="645">
      <c r="A645">
        <f>IF($E645=$E644,$A644+1,1)</f>
        <v/>
      </c>
      <c r="B645" t="inlineStr">
        <is>
          <t>THE LEBHERZ FAMILY FOUNDATION</t>
        </is>
      </c>
      <c r="C645" t="inlineStr">
        <is>
          <t>27-3048346</t>
        </is>
      </c>
      <c r="D645" t="inlineStr">
        <is>
          <t>California</t>
        </is>
      </c>
      <c r="E645" t="inlineStr">
        <is>
          <t>CA</t>
        </is>
      </c>
      <c r="F645" t="n">
        <v>2025</v>
      </c>
      <c r="G645" t="n">
        <v>2</v>
      </c>
      <c r="H645" s="13" t="n">
        <v>3332869</v>
      </c>
      <c r="I645" s="12" t="n">
        <v>60</v>
      </c>
      <c r="J645" s="13" t="n">
        <v>12250</v>
      </c>
      <c r="K645" s="13">
        <f>IFERROR($H645/$I645,"")</f>
        <v/>
      </c>
      <c r="L645" s="13" t="n">
        <v>425000</v>
      </c>
      <c r="M645" t="inlineStr">
        <is>
          <t>TX, AZ, DC</t>
        </is>
      </c>
      <c r="N645" t="inlineStr">
        <is>
          <t>No</t>
        </is>
      </c>
      <c r="O645" t="inlineStr">
        <is>
          <t>Not stated</t>
        </is>
      </c>
      <c r="Q645" s="9" t="inlineStr">
        <is>
          <t>https://grantcue.com/foundations/the-lebherz-family-foundation-273048346</t>
        </is>
      </c>
    </row>
    <row r="646">
      <c r="A646">
        <f>IF($E646=$E645,$A645+1,1)</f>
        <v/>
      </c>
      <c r="B646" t="inlineStr">
        <is>
          <t>BLUEBIRD LEGACY INC</t>
        </is>
      </c>
      <c r="C646" t="inlineStr">
        <is>
          <t>47-4762218</t>
        </is>
      </c>
      <c r="D646" t="inlineStr">
        <is>
          <t>California</t>
        </is>
      </c>
      <c r="E646" t="inlineStr">
        <is>
          <t>CA</t>
        </is>
      </c>
      <c r="F646" t="n">
        <v>2025</v>
      </c>
      <c r="G646" t="n">
        <v>2</v>
      </c>
      <c r="H646" s="13" t="n">
        <v>3320000</v>
      </c>
      <c r="I646" s="12" t="n">
        <v>74</v>
      </c>
      <c r="J646" s="13" t="n">
        <v>40000</v>
      </c>
      <c r="K646" s="13">
        <f>IFERROR($H646/$I646,"")</f>
        <v/>
      </c>
      <c r="L646" s="13" t="n">
        <v>100000</v>
      </c>
      <c r="M646" t="inlineStr">
        <is>
          <t>MA, LA, CT</t>
        </is>
      </c>
      <c r="N646" t="inlineStr">
        <is>
          <t>No</t>
        </is>
      </c>
      <c r="O646" t="inlineStr">
        <is>
          <t>Not stated</t>
        </is>
      </c>
      <c r="Q646" s="9" t="inlineStr">
        <is>
          <t>https://grantcue.com/foundations/bluebird-legacy-inc-474762218</t>
        </is>
      </c>
    </row>
    <row r="647">
      <c r="A647">
        <f>IF($E647=$E646,$A646+1,1)</f>
        <v/>
      </c>
      <c r="B647" t="inlineStr">
        <is>
          <t>BOB &amp; NITA HIRSCH FAMILY FOUNDATION</t>
        </is>
      </c>
      <c r="C647" t="inlineStr">
        <is>
          <t>95-4662169</t>
        </is>
      </c>
      <c r="D647" t="inlineStr">
        <is>
          <t>California</t>
        </is>
      </c>
      <c r="E647" t="inlineStr">
        <is>
          <t>CA</t>
        </is>
      </c>
      <c r="F647" t="n">
        <v>2023</v>
      </c>
      <c r="G647" t="n">
        <v>1</v>
      </c>
      <c r="H647" s="13" t="n">
        <v>3313260</v>
      </c>
      <c r="I647" s="12" t="n">
        <v>17</v>
      </c>
      <c r="J647" s="13" t="n">
        <v>20000</v>
      </c>
      <c r="K647" s="13">
        <f>IFERROR($H647/$I647,"")</f>
        <v/>
      </c>
      <c r="L647" s="13" t="n">
        <v>1700000</v>
      </c>
      <c r="M647" t="inlineStr">
        <is>
          <t>RI</t>
        </is>
      </c>
      <c r="N647" t="inlineStr">
        <is>
          <t>No</t>
        </is>
      </c>
      <c r="O647" t="inlineStr">
        <is>
          <t>Not stated</t>
        </is>
      </c>
      <c r="Q647" s="9" t="inlineStr">
        <is>
          <t>https://grantcue.com/foundations/bob-and-nita-hirsch-family-foundation-954662169</t>
        </is>
      </c>
    </row>
    <row r="648">
      <c r="A648">
        <f>IF($E648=$E647,$A647+1,1)</f>
        <v/>
      </c>
      <c r="B648" t="inlineStr">
        <is>
          <t>THE SITA FOUNDATION</t>
        </is>
      </c>
      <c r="C648" t="inlineStr">
        <is>
          <t>26-0011433</t>
        </is>
      </c>
      <c r="D648" t="inlineStr">
        <is>
          <t>California</t>
        </is>
      </c>
      <c r="E648" t="inlineStr">
        <is>
          <t>CA</t>
        </is>
      </c>
      <c r="F648" t="n">
        <v>2024</v>
      </c>
      <c r="G648" t="n">
        <v>1</v>
      </c>
      <c r="H648" s="13" t="n">
        <v>3312262</v>
      </c>
      <c r="I648" s="12" t="n">
        <v>11</v>
      </c>
      <c r="J648" s="13" t="n">
        <v>20000</v>
      </c>
      <c r="K648" s="13">
        <f>IFERROR($H648/$I648,"")</f>
        <v/>
      </c>
      <c r="L648" s="13" t="n">
        <v>3000000</v>
      </c>
      <c r="M648" t="inlineStr">
        <is>
          <t>PA, NM, CO</t>
        </is>
      </c>
      <c r="N648" t="inlineStr">
        <is>
          <t>No</t>
        </is>
      </c>
      <c r="O648" t="inlineStr">
        <is>
          <t>Not stated</t>
        </is>
      </c>
      <c r="Q648" s="9" t="inlineStr">
        <is>
          <t>https://grantcue.com/foundations/the-sita-foundation-260011433</t>
        </is>
      </c>
    </row>
    <row r="649">
      <c r="A649">
        <f>IF($E649=$E648,$A648+1,1)</f>
        <v/>
      </c>
      <c r="B649" t="inlineStr">
        <is>
          <t>THE CORTOPASSI FAMILY FOUNDATION</t>
        </is>
      </c>
      <c r="C649" t="inlineStr">
        <is>
          <t>68-0232655</t>
        </is>
      </c>
      <c r="D649" t="inlineStr">
        <is>
          <t>California</t>
        </is>
      </c>
      <c r="E649" t="inlineStr">
        <is>
          <t>CA</t>
        </is>
      </c>
      <c r="F649" t="n">
        <v>2025</v>
      </c>
      <c r="G649" t="n">
        <v>2</v>
      </c>
      <c r="H649" s="13" t="n">
        <v>3311492</v>
      </c>
      <c r="I649" s="12" t="n">
        <v>194</v>
      </c>
      <c r="J649" s="13" t="n">
        <v>5000</v>
      </c>
      <c r="K649" s="13">
        <f>IFERROR($H649/$I649,"")</f>
        <v/>
      </c>
      <c r="L649" s="13" t="n">
        <v>289552</v>
      </c>
      <c r="M649" t="inlineStr">
        <is>
          <t>OR, AZ, TX</t>
        </is>
      </c>
      <c r="N649" t="inlineStr">
        <is>
          <t>No</t>
        </is>
      </c>
      <c r="O649" t="inlineStr">
        <is>
          <t>Not stated</t>
        </is>
      </c>
      <c r="Q649" s="9" t="inlineStr">
        <is>
          <t>https://grantcue.com/foundations/the-cortopassi-family-foundation-680232655</t>
        </is>
      </c>
    </row>
    <row r="650">
      <c r="A650">
        <f>IF($E650=$E649,$A649+1,1)</f>
        <v/>
      </c>
      <c r="B650" t="inlineStr">
        <is>
          <t>MICHELSON PHILANTHROPIES INC</t>
        </is>
      </c>
      <c r="C650" t="inlineStr">
        <is>
          <t>87-2298894</t>
        </is>
      </c>
      <c r="D650" t="inlineStr">
        <is>
          <t>California</t>
        </is>
      </c>
      <c r="E650" t="inlineStr">
        <is>
          <t>CA</t>
        </is>
      </c>
      <c r="F650" t="n">
        <v>2024</v>
      </c>
      <c r="G650" t="n">
        <v>1</v>
      </c>
      <c r="H650" s="13" t="n">
        <v>3308580</v>
      </c>
      <c r="I650" s="12" t="n">
        <v>20</v>
      </c>
      <c r="J650" s="13" t="n">
        <v>8750</v>
      </c>
      <c r="K650" s="13">
        <f>IFERROR($H650/$I650,"")</f>
        <v/>
      </c>
      <c r="L650" s="13" t="n">
        <v>1384055</v>
      </c>
      <c r="M650" t="inlineStr">
        <is>
          <t>NY, DC, WA</t>
        </is>
      </c>
      <c r="N650" t="inlineStr">
        <is>
          <t>No</t>
        </is>
      </c>
      <c r="O650" t="inlineStr">
        <is>
          <t>Not stated</t>
        </is>
      </c>
      <c r="Q650" s="9" t="inlineStr">
        <is>
          <t>https://grantcue.com/foundations/michelson-philanthropies-inc-872298894</t>
        </is>
      </c>
    </row>
    <row r="651">
      <c r="A651">
        <f>IF($E651=$E650,$A650+1,1)</f>
        <v/>
      </c>
      <c r="B651" t="inlineStr">
        <is>
          <t>MITHUN FAMILY FOUNDATION</t>
        </is>
      </c>
      <c r="C651" t="inlineStr">
        <is>
          <t>36-3495071</t>
        </is>
      </c>
      <c r="D651" t="inlineStr">
        <is>
          <t>California</t>
        </is>
      </c>
      <c r="E651" t="inlineStr">
        <is>
          <t>CA</t>
        </is>
      </c>
      <c r="F651" t="n">
        <v>2024</v>
      </c>
      <c r="G651" t="n">
        <v>1</v>
      </c>
      <c r="H651" s="13" t="n">
        <v>3300000</v>
      </c>
      <c r="I651" s="12" t="n">
        <v>83</v>
      </c>
      <c r="J651" s="13" t="n">
        <v>20000</v>
      </c>
      <c r="K651" s="13">
        <f>IFERROR($H651/$I651,"")</f>
        <v/>
      </c>
      <c r="L651" s="13" t="n">
        <v>374000</v>
      </c>
      <c r="M651" t="inlineStr">
        <is>
          <t>MN, NY, ID</t>
        </is>
      </c>
      <c r="N651" t="inlineStr">
        <is>
          <t>No</t>
        </is>
      </c>
      <c r="O651" t="inlineStr">
        <is>
          <t>Not stated</t>
        </is>
      </c>
      <c r="Q651" s="9" t="inlineStr">
        <is>
          <t>https://grantcue.com/foundations/mithun-family-foundation-363495071</t>
        </is>
      </c>
    </row>
    <row r="652">
      <c r="A652">
        <f>IF($E652=$E651,$A651+1,1)</f>
        <v/>
      </c>
      <c r="B652" t="inlineStr">
        <is>
          <t>THE SUNSHINE LADY FOUNDATION INC</t>
        </is>
      </c>
      <c r="C652" t="inlineStr">
        <is>
          <t>56-1977987</t>
        </is>
      </c>
      <c r="D652" t="inlineStr">
        <is>
          <t>California</t>
        </is>
      </c>
      <c r="E652" t="inlineStr">
        <is>
          <t>CA</t>
        </is>
      </c>
      <c r="F652" t="n">
        <v>2025</v>
      </c>
      <c r="G652" t="n">
        <v>2</v>
      </c>
      <c r="H652" s="13" t="n">
        <v>3292815</v>
      </c>
      <c r="I652" s="12" t="n">
        <v>46</v>
      </c>
      <c r="J652" s="13" t="n">
        <v>50000</v>
      </c>
      <c r="K652" s="13">
        <f>IFERROR($H652/$I652,"")</f>
        <v/>
      </c>
      <c r="L652" s="13" t="n">
        <v>455000</v>
      </c>
      <c r="M652" t="inlineStr">
        <is>
          <t>GA, PA, OH</t>
        </is>
      </c>
      <c r="N652" t="inlineStr">
        <is>
          <t>Yes</t>
        </is>
      </c>
      <c r="O652" t="inlineStr">
        <is>
          <t>Not stated</t>
        </is>
      </c>
      <c r="P652" s="9" t="inlineStr">
        <is>
          <t>https://www.sunshinelady.org/</t>
        </is>
      </c>
      <c r="Q652" s="9" t="inlineStr">
        <is>
          <t>https://grantcue.com/foundations/the-sunshine-lady-foundation-inc-561977987</t>
        </is>
      </c>
    </row>
    <row r="653">
      <c r="A653">
        <f>IF($E653=$E652,$A652+1,1)</f>
        <v/>
      </c>
      <c r="B653" t="inlineStr">
        <is>
          <t>THE ISABEL FOUNDATION</t>
        </is>
      </c>
      <c r="C653" t="inlineStr">
        <is>
          <t>38-2853004</t>
        </is>
      </c>
      <c r="D653" t="inlineStr">
        <is>
          <t>California</t>
        </is>
      </c>
      <c r="E653" t="inlineStr">
        <is>
          <t>CA</t>
        </is>
      </c>
      <c r="F653" t="n">
        <v>2024</v>
      </c>
      <c r="G653" t="n">
        <v>1</v>
      </c>
      <c r="H653" s="13" t="n">
        <v>3292000</v>
      </c>
      <c r="I653" s="12" t="n">
        <v>82</v>
      </c>
      <c r="J653" s="13" t="n">
        <v>25000</v>
      </c>
      <c r="K653" s="13">
        <f>IFERROR($H653/$I653,"")</f>
        <v/>
      </c>
      <c r="L653" s="13" t="n">
        <v>250000</v>
      </c>
      <c r="M653" t="inlineStr">
        <is>
          <t>MO, MI, CO</t>
        </is>
      </c>
      <c r="N653" t="inlineStr">
        <is>
          <t>Yes</t>
        </is>
      </c>
      <c r="O653" t="inlineStr">
        <is>
          <t>Yes</t>
        </is>
      </c>
      <c r="P653" s="9" t="inlineStr">
        <is>
          <t>https://www.isabel.org/</t>
        </is>
      </c>
      <c r="Q653" s="9" t="inlineStr">
        <is>
          <t>https://grantcue.com/foundations/the-isabel-foundation-382853004</t>
        </is>
      </c>
    </row>
    <row r="654">
      <c r="A654">
        <f>IF($E654=$E653,$A653+1,1)</f>
        <v/>
      </c>
      <c r="B654" t="inlineStr">
        <is>
          <t>HOWARD AND IRENE LEVINE FAMILY FOUNDATION</t>
        </is>
      </c>
      <c r="C654" t="inlineStr">
        <is>
          <t>95-4663360</t>
        </is>
      </c>
      <c r="D654" t="inlineStr">
        <is>
          <t>California</t>
        </is>
      </c>
      <c r="E654" t="inlineStr">
        <is>
          <t>CA</t>
        </is>
      </c>
      <c r="F654" t="n">
        <v>2024</v>
      </c>
      <c r="G654" t="n">
        <v>1</v>
      </c>
      <c r="H654" s="13" t="n">
        <v>3290144</v>
      </c>
      <c r="I654" s="12" t="n">
        <v>89</v>
      </c>
      <c r="J654" s="13" t="n">
        <v>5000</v>
      </c>
      <c r="K654" s="13">
        <f>IFERROR($H654/$I654,"")</f>
        <v/>
      </c>
      <c r="L654" s="13" t="n">
        <v>1000000</v>
      </c>
      <c r="M654" t="inlineStr">
        <is>
          <t>NY, NJ, WA</t>
        </is>
      </c>
      <c r="N654" t="inlineStr">
        <is>
          <t>No</t>
        </is>
      </c>
      <c r="O654" t="inlineStr">
        <is>
          <t>Not stated</t>
        </is>
      </c>
      <c r="Q654" s="9" t="inlineStr">
        <is>
          <t>https://grantcue.com/foundations/howard-and-irene-levine-family-foundation-954663360</t>
        </is>
      </c>
    </row>
    <row r="655">
      <c r="A655">
        <f>IF($E655=$E654,$A654+1,1)</f>
        <v/>
      </c>
      <c r="B655" t="inlineStr">
        <is>
          <t>THE SHARED EARTH FOUNDATION</t>
        </is>
      </c>
      <c r="C655" t="inlineStr">
        <is>
          <t>52-2151843</t>
        </is>
      </c>
      <c r="D655" t="inlineStr">
        <is>
          <t>California</t>
        </is>
      </c>
      <c r="E655" t="inlineStr">
        <is>
          <t>CA</t>
        </is>
      </c>
      <c r="F655" t="n">
        <v>2024</v>
      </c>
      <c r="G655" t="n">
        <v>1</v>
      </c>
      <c r="H655" s="13" t="n">
        <v>3290000</v>
      </c>
      <c r="I655" s="12" t="n">
        <v>48</v>
      </c>
      <c r="J655" s="13" t="n">
        <v>47500</v>
      </c>
      <c r="K655" s="13">
        <f>IFERROR($H655/$I655,"")</f>
        <v/>
      </c>
      <c r="L655" s="13" t="n">
        <v>275000</v>
      </c>
      <c r="M655" t="inlineStr">
        <is>
          <t>DC, MD, NY</t>
        </is>
      </c>
      <c r="N655" t="inlineStr">
        <is>
          <t>Yes</t>
        </is>
      </c>
      <c r="O655" t="inlineStr">
        <is>
          <t>Not stated</t>
        </is>
      </c>
      <c r="P655" s="9" t="inlineStr">
        <is>
          <t>https://www.sharedearth.org/</t>
        </is>
      </c>
      <c r="Q655" s="9" t="inlineStr">
        <is>
          <t>https://grantcue.com/foundations/the-shared-earth-foundation-522151843</t>
        </is>
      </c>
    </row>
    <row r="656">
      <c r="A656">
        <f>IF($E656=$E655,$A655+1,1)</f>
        <v/>
      </c>
      <c r="B656" t="inlineStr">
        <is>
          <t>THE SABAN FAMILY FOUNDATION</t>
        </is>
      </c>
      <c r="C656" t="inlineStr">
        <is>
          <t>95-4769273</t>
        </is>
      </c>
      <c r="D656" t="inlineStr">
        <is>
          <t>California</t>
        </is>
      </c>
      <c r="E656" t="inlineStr">
        <is>
          <t>CA</t>
        </is>
      </c>
      <c r="F656" t="n">
        <v>2024</v>
      </c>
      <c r="G656" t="n">
        <v>1</v>
      </c>
      <c r="H656" s="13" t="n">
        <v>3285522</v>
      </c>
      <c r="I656" s="12" t="n">
        <v>5</v>
      </c>
      <c r="J656" s="13" t="n">
        <v>380000</v>
      </c>
      <c r="K656" s="13">
        <f>IFERROR($H656/$I656,"")</f>
        <v/>
      </c>
      <c r="L656" s="13" t="n">
        <v>2000000</v>
      </c>
      <c r="M656" t="inlineStr">
        <is>
          <t>NY, DC</t>
        </is>
      </c>
      <c r="N656" t="inlineStr">
        <is>
          <t>Yes</t>
        </is>
      </c>
      <c r="O656" t="inlineStr">
        <is>
          <t>Not stated</t>
        </is>
      </c>
      <c r="Q656" s="9" t="inlineStr">
        <is>
          <t>https://grantcue.com/foundations/the-saban-family-foundation-954769273</t>
        </is>
      </c>
    </row>
    <row r="657">
      <c r="A657">
        <f>IF($E657=$E656,$A656+1,1)</f>
        <v/>
      </c>
      <c r="B657" t="inlineStr">
        <is>
          <t>THE DAVID ROCKEFELLER FUND INC</t>
        </is>
      </c>
      <c r="C657" t="inlineStr">
        <is>
          <t>13-3533359</t>
        </is>
      </c>
      <c r="D657" t="inlineStr">
        <is>
          <t>California</t>
        </is>
      </c>
      <c r="E657" t="inlineStr">
        <is>
          <t>CA</t>
        </is>
      </c>
      <c r="F657" t="n">
        <v>2024</v>
      </c>
      <c r="G657" t="n">
        <v>1</v>
      </c>
      <c r="H657" s="13" t="n">
        <v>3279650</v>
      </c>
      <c r="I657" s="12" t="n">
        <v>83</v>
      </c>
      <c r="J657" s="13" t="n">
        <v>25000</v>
      </c>
      <c r="K657" s="13">
        <f>IFERROR($H657/$I657,"")</f>
        <v/>
      </c>
      <c r="L657" s="13" t="n">
        <v>250000</v>
      </c>
      <c r="M657" t="inlineStr">
        <is>
          <t>NY, DC, GA</t>
        </is>
      </c>
      <c r="N657" t="inlineStr">
        <is>
          <t>Yes</t>
        </is>
      </c>
      <c r="O657" t="inlineStr">
        <is>
          <t>Yes</t>
        </is>
      </c>
      <c r="P657" s="9" t="inlineStr">
        <is>
          <t>https://www.drfund.org/</t>
        </is>
      </c>
      <c r="Q657" s="9" t="inlineStr">
        <is>
          <t>https://grantcue.com/foundations/the-david-rockefeller-fund-inc-133533359</t>
        </is>
      </c>
    </row>
    <row r="658">
      <c r="A658">
        <f>IF($E658=$E657,$A657+1,1)</f>
        <v/>
      </c>
      <c r="B658" t="inlineStr">
        <is>
          <t>THE MOLINA FAMILY FOUNDATION</t>
        </is>
      </c>
      <c r="C658" t="inlineStr">
        <is>
          <t>37-1873999</t>
        </is>
      </c>
      <c r="D658" t="inlineStr">
        <is>
          <t>California</t>
        </is>
      </c>
      <c r="E658" t="inlineStr">
        <is>
          <t>CA</t>
        </is>
      </c>
      <c r="F658" t="n">
        <v>2024</v>
      </c>
      <c r="G658" t="n">
        <v>2</v>
      </c>
      <c r="H658" s="13" t="n">
        <v>3273334</v>
      </c>
      <c r="I658" s="12" t="n">
        <v>89</v>
      </c>
      <c r="J658" s="13" t="n">
        <v>25000</v>
      </c>
      <c r="K658" s="13">
        <f>IFERROR($H658/$I658,"")</f>
        <v/>
      </c>
      <c r="L658" s="13" t="n">
        <v>333334</v>
      </c>
      <c r="M658" t="inlineStr">
        <is>
          <t>VA, DC, FL</t>
        </is>
      </c>
      <c r="N658" t="inlineStr">
        <is>
          <t>No</t>
        </is>
      </c>
      <c r="O658" t="inlineStr">
        <is>
          <t>Not stated</t>
        </is>
      </c>
      <c r="Q658" s="9" t="inlineStr">
        <is>
          <t>https://grantcue.com/foundations/the-molina-family-foundation-371873999</t>
        </is>
      </c>
    </row>
    <row r="659">
      <c r="A659">
        <f>IF($E659=$E658,$A658+1,1)</f>
        <v/>
      </c>
      <c r="B659" t="inlineStr">
        <is>
          <t>THE JAMES J AND SUE FEMINO FOUNDATION</t>
        </is>
      </c>
      <c r="C659" t="inlineStr">
        <is>
          <t>23-7423792</t>
        </is>
      </c>
      <c r="D659" t="inlineStr">
        <is>
          <t>California</t>
        </is>
      </c>
      <c r="E659" t="inlineStr">
        <is>
          <t>CA</t>
        </is>
      </c>
      <c r="F659" t="n">
        <v>2024</v>
      </c>
      <c r="G659" t="n">
        <v>2</v>
      </c>
      <c r="H659" s="13" t="n">
        <v>3272400</v>
      </c>
      <c r="I659" s="12" t="n">
        <v>130</v>
      </c>
      <c r="J659" s="13" t="n">
        <v>5000</v>
      </c>
      <c r="K659" s="13">
        <f>IFERROR($H659/$I659,"")</f>
        <v/>
      </c>
      <c r="L659" s="13" t="n">
        <v>611000</v>
      </c>
      <c r="M659" t="inlineStr">
        <is>
          <t>IL, CO, MA</t>
        </is>
      </c>
      <c r="N659" t="inlineStr">
        <is>
          <t>No</t>
        </is>
      </c>
      <c r="O659" t="inlineStr">
        <is>
          <t>Not stated</t>
        </is>
      </c>
      <c r="Q659" s="9" t="inlineStr">
        <is>
          <t>https://grantcue.com/foundations/the-james-j-and-sue-femino-foundation-237423792</t>
        </is>
      </c>
    </row>
    <row r="660">
      <c r="A660">
        <f>IF($E660=$E659,$A659+1,1)</f>
        <v/>
      </c>
      <c r="B660" t="inlineStr">
        <is>
          <t>THE BRIDGET ROSE FOUNDATION INC</t>
        </is>
      </c>
      <c r="C660" t="inlineStr">
        <is>
          <t>87-0788291</t>
        </is>
      </c>
      <c r="D660" t="inlineStr">
        <is>
          <t>California</t>
        </is>
      </c>
      <c r="E660" t="inlineStr">
        <is>
          <t>CA</t>
        </is>
      </c>
      <c r="F660" t="n">
        <v>2025</v>
      </c>
      <c r="G660" t="n">
        <v>2</v>
      </c>
      <c r="H660" s="13" t="n">
        <v>3270000</v>
      </c>
      <c r="I660" s="12" t="n">
        <v>50</v>
      </c>
      <c r="J660" s="13" t="n">
        <v>25000</v>
      </c>
      <c r="K660" s="13">
        <f>IFERROR($H660/$I660,"")</f>
        <v/>
      </c>
      <c r="L660" s="13" t="n">
        <v>400000</v>
      </c>
      <c r="M660" t="inlineStr">
        <is>
          <t>DC, TX, IN</t>
        </is>
      </c>
      <c r="N660" t="inlineStr">
        <is>
          <t>Yes</t>
        </is>
      </c>
      <c r="O660" t="inlineStr">
        <is>
          <t>Not stated</t>
        </is>
      </c>
      <c r="P660" s="9" t="inlineStr">
        <is>
          <t>https://bridgetrosefoundation.org/</t>
        </is>
      </c>
      <c r="Q660" s="9" t="inlineStr">
        <is>
          <t>https://grantcue.com/foundations/the-bridget-rose-foundation-inc-870788291</t>
        </is>
      </c>
    </row>
    <row r="661">
      <c r="A661">
        <f>IF($E661=$E660,$A660+1,1)</f>
        <v/>
      </c>
      <c r="B661" t="inlineStr">
        <is>
          <t>Ping and Amy Chao Family Foundation</t>
        </is>
      </c>
      <c r="C661" t="inlineStr">
        <is>
          <t>20-6750125</t>
        </is>
      </c>
      <c r="D661" t="inlineStr">
        <is>
          <t>California</t>
        </is>
      </c>
      <c r="E661" t="inlineStr">
        <is>
          <t>CA</t>
        </is>
      </c>
      <c r="F661" t="n">
        <v>2024</v>
      </c>
      <c r="G661" t="n">
        <v>2</v>
      </c>
      <c r="H661" s="13" t="n">
        <v>3261604</v>
      </c>
      <c r="I661" s="12" t="n">
        <v>32</v>
      </c>
      <c r="J661" s="13" t="n">
        <v>67480</v>
      </c>
      <c r="K661" s="13">
        <f>IFERROR($H661/$I661,"")</f>
        <v/>
      </c>
      <c r="L661" s="13" t="n">
        <v>498562</v>
      </c>
      <c r="M661" t="inlineStr">
        <is>
          <t>GANSU SHENG, NY, VT</t>
        </is>
      </c>
      <c r="N661" t="inlineStr">
        <is>
          <t>No</t>
        </is>
      </c>
      <c r="O661" t="inlineStr">
        <is>
          <t>Not stated</t>
        </is>
      </c>
      <c r="Q661" s="9" t="inlineStr">
        <is>
          <t>https://grantcue.com/foundations/ping-and-amy-chao-family-foundation-206750125</t>
        </is>
      </c>
    </row>
    <row r="662">
      <c r="A662">
        <f>IF($E662=$E661,$A661+1,1)</f>
        <v/>
      </c>
      <c r="B662" t="inlineStr">
        <is>
          <t>PFAFFINGER FOUNDATION</t>
        </is>
      </c>
      <c r="C662" t="inlineStr">
        <is>
          <t>95-1661675</t>
        </is>
      </c>
      <c r="D662" t="inlineStr">
        <is>
          <t>California</t>
        </is>
      </c>
      <c r="E662" t="inlineStr">
        <is>
          <t>CA</t>
        </is>
      </c>
      <c r="F662" t="n">
        <v>2024</v>
      </c>
      <c r="G662" t="n">
        <v>1</v>
      </c>
      <c r="H662" s="13" t="n">
        <v>3255187</v>
      </c>
      <c r="I662" s="12" t="n">
        <v>33</v>
      </c>
      <c r="J662" s="13" t="n">
        <v>40000</v>
      </c>
      <c r="K662" s="13">
        <f>IFERROR($H662/$I662,"")</f>
        <v/>
      </c>
      <c r="L662" s="13" t="n">
        <v>643975</v>
      </c>
      <c r="N662" t="inlineStr">
        <is>
          <t>Yes</t>
        </is>
      </c>
      <c r="O662" t="inlineStr">
        <is>
          <t>Yes</t>
        </is>
      </c>
      <c r="P662" s="9" t="inlineStr">
        <is>
          <t>https://pfoundation.org/</t>
        </is>
      </c>
      <c r="Q662" s="9" t="inlineStr">
        <is>
          <t>https://grantcue.com/foundations/pfaffinger-foundation-951661675</t>
        </is>
      </c>
    </row>
    <row r="663">
      <c r="A663">
        <f>IF($E663=$E662,$A662+1,1)</f>
        <v/>
      </c>
      <c r="B663" t="inlineStr">
        <is>
          <t>NANCY AND GEOFFREY STACK FAMILY FOUNDATION</t>
        </is>
      </c>
      <c r="C663" t="inlineStr">
        <is>
          <t>71-1019812</t>
        </is>
      </c>
      <c r="D663" t="inlineStr">
        <is>
          <t>California</t>
        </is>
      </c>
      <c r="E663" t="inlineStr">
        <is>
          <t>CA</t>
        </is>
      </c>
      <c r="F663" t="n">
        <v>2024</v>
      </c>
      <c r="G663" t="n">
        <v>1</v>
      </c>
      <c r="H663" s="13" t="n">
        <v>3252000</v>
      </c>
      <c r="I663" s="12" t="n">
        <v>22</v>
      </c>
      <c r="J663" s="13" t="n">
        <v>25000</v>
      </c>
      <c r="K663" s="13">
        <f>IFERROR($H663/$I663,"")</f>
        <v/>
      </c>
      <c r="L663" s="13" t="n">
        <v>1650000</v>
      </c>
      <c r="M663" t="inlineStr">
        <is>
          <t>ID, DC, PA</t>
        </is>
      </c>
      <c r="N663" t="inlineStr">
        <is>
          <t>No</t>
        </is>
      </c>
      <c r="O663" t="inlineStr">
        <is>
          <t>Not stated</t>
        </is>
      </c>
      <c r="Q663" s="9" t="inlineStr">
        <is>
          <t>https://grantcue.com/foundations/nancy-and-geoffrey-stack-family-foundation-711019812</t>
        </is>
      </c>
    </row>
    <row r="664">
      <c r="A664">
        <f>IF($E664=$E663,$A663+1,1)</f>
        <v/>
      </c>
      <c r="B664" t="inlineStr">
        <is>
          <t>WARREN FAMILY FOUNDATION</t>
        </is>
      </c>
      <c r="C664" t="inlineStr">
        <is>
          <t>95-3201177</t>
        </is>
      </c>
      <c r="D664" t="inlineStr">
        <is>
          <t>California</t>
        </is>
      </c>
      <c r="E664" t="inlineStr">
        <is>
          <t>CA</t>
        </is>
      </c>
      <c r="F664" t="n">
        <v>2024</v>
      </c>
      <c r="G664" t="n">
        <v>1</v>
      </c>
      <c r="H664" s="13" t="n">
        <v>3240668</v>
      </c>
      <c r="I664" s="12" t="n">
        <v>27</v>
      </c>
      <c r="J664" s="13" t="n">
        <v>5000</v>
      </c>
      <c r="K664" s="13">
        <f>IFERROR($H664/$I664,"")</f>
        <v/>
      </c>
      <c r="L664" s="13" t="n">
        <v>3000000</v>
      </c>
      <c r="M664" t="inlineStr">
        <is>
          <t>MO, AZ, NY</t>
        </is>
      </c>
      <c r="N664" t="inlineStr">
        <is>
          <t>Yes</t>
        </is>
      </c>
      <c r="O664" t="inlineStr">
        <is>
          <t>Not stated</t>
        </is>
      </c>
      <c r="Q664" s="9" t="inlineStr">
        <is>
          <t>https://grantcue.com/foundations/warren-family-foundation-953201177</t>
        </is>
      </c>
    </row>
    <row r="665">
      <c r="A665">
        <f>IF($E665=$E664,$A664+1,1)</f>
        <v/>
      </c>
      <c r="B665" t="inlineStr">
        <is>
          <t>HIND FOUNDATION</t>
        </is>
      </c>
      <c r="C665" t="inlineStr">
        <is>
          <t>20-5150383</t>
        </is>
      </c>
      <c r="D665" t="inlineStr">
        <is>
          <t>California</t>
        </is>
      </c>
      <c r="E665" t="inlineStr">
        <is>
          <t>CA</t>
        </is>
      </c>
      <c r="F665" t="n">
        <v>2024</v>
      </c>
      <c r="G665" t="n">
        <v>1</v>
      </c>
      <c r="H665" s="13" t="n">
        <v>3238000</v>
      </c>
      <c r="I665" s="12" t="n">
        <v>8</v>
      </c>
      <c r="J665" s="13" t="n">
        <v>100000</v>
      </c>
      <c r="K665" s="13">
        <f>IFERROR($H665/$I665,"")</f>
        <v/>
      </c>
      <c r="L665" s="13" t="n">
        <v>2000000</v>
      </c>
      <c r="N665" t="inlineStr">
        <is>
          <t>Yes</t>
        </is>
      </c>
      <c r="O665" t="inlineStr">
        <is>
          <t>Not stated</t>
        </is>
      </c>
      <c r="P665" s="9" t="inlineStr">
        <is>
          <t>https://www.hindfoundation.org/</t>
        </is>
      </c>
      <c r="Q665" s="9" t="inlineStr">
        <is>
          <t>https://grantcue.com/foundations/hind-foundation-205150383</t>
        </is>
      </c>
    </row>
    <row r="666">
      <c r="A666">
        <f>IF($E666=$E665,$A665+1,1)</f>
        <v/>
      </c>
      <c r="B666" t="inlineStr">
        <is>
          <t>NESBITT FOUNDATION</t>
        </is>
      </c>
      <c r="C666" t="inlineStr">
        <is>
          <t>95-6092682</t>
        </is>
      </c>
      <c r="D666" t="inlineStr">
        <is>
          <t>California</t>
        </is>
      </c>
      <c r="E666" t="inlineStr">
        <is>
          <t>CA</t>
        </is>
      </c>
      <c r="F666" t="n">
        <v>2025</v>
      </c>
      <c r="G666" t="n">
        <v>2</v>
      </c>
      <c r="H666" s="13" t="n">
        <v>3230000</v>
      </c>
      <c r="I666" s="12" t="n">
        <v>31</v>
      </c>
      <c r="J666" s="13" t="n">
        <v>90000</v>
      </c>
      <c r="K666" s="13">
        <f>IFERROR($H666/$I666,"")</f>
        <v/>
      </c>
      <c r="L666" s="13" t="n">
        <v>200000</v>
      </c>
      <c r="M666" t="inlineStr">
        <is>
          <t>WI</t>
        </is>
      </c>
      <c r="N666" t="inlineStr">
        <is>
          <t>No</t>
        </is>
      </c>
      <c r="O666" t="inlineStr">
        <is>
          <t>Not stated</t>
        </is>
      </c>
      <c r="Q666" s="9" t="inlineStr">
        <is>
          <t>https://grantcue.com/foundations/nesbitt-foundation-956092682</t>
        </is>
      </c>
    </row>
    <row r="667">
      <c r="A667">
        <f>IF($E667=$E666,$A666+1,1)</f>
        <v/>
      </c>
      <c r="B667" t="inlineStr">
        <is>
          <t>Banc of California Charitable Foundation</t>
        </is>
      </c>
      <c r="C667" t="inlineStr">
        <is>
          <t>81-2984187</t>
        </is>
      </c>
      <c r="D667" t="inlineStr">
        <is>
          <t>California</t>
        </is>
      </c>
      <c r="E667" t="inlineStr">
        <is>
          <t>CA</t>
        </is>
      </c>
      <c r="F667" t="n">
        <v>2024</v>
      </c>
      <c r="G667" t="n">
        <v>1</v>
      </c>
      <c r="H667" s="13" t="n">
        <v>3228002</v>
      </c>
      <c r="I667" s="12" t="n">
        <v>339</v>
      </c>
      <c r="J667" s="13" t="n">
        <v>5000</v>
      </c>
      <c r="K667" s="13">
        <f>IFERROR($H667/$I667,"")</f>
        <v/>
      </c>
      <c r="L667" s="13" t="n">
        <v>100000</v>
      </c>
      <c r="M667" t="inlineStr">
        <is>
          <t>NC, CO, NY</t>
        </is>
      </c>
      <c r="N667" t="inlineStr">
        <is>
          <t>Yes</t>
        </is>
      </c>
      <c r="O667" t="inlineStr">
        <is>
          <t>Not stated</t>
        </is>
      </c>
      <c r="P667" s="9" t="inlineStr">
        <is>
          <t>https://bancofcal.com/community-reinvestment/</t>
        </is>
      </c>
      <c r="Q667" s="9" t="inlineStr">
        <is>
          <t>https://grantcue.com/foundations/banc-of-california-charitable-foundation-812984187</t>
        </is>
      </c>
    </row>
    <row r="668">
      <c r="A668">
        <f>IF($E668=$E667,$A667+1,1)</f>
        <v/>
      </c>
      <c r="B668" t="inlineStr">
        <is>
          <t>1011 FOUNDATION INC</t>
        </is>
      </c>
      <c r="C668" t="inlineStr">
        <is>
          <t>91-2168491</t>
        </is>
      </c>
      <c r="D668" t="inlineStr">
        <is>
          <t>California</t>
        </is>
      </c>
      <c r="E668" t="inlineStr">
        <is>
          <t>CA</t>
        </is>
      </c>
      <c r="F668" t="n">
        <v>2024</v>
      </c>
      <c r="G668" t="n">
        <v>1</v>
      </c>
      <c r="H668" s="13" t="n">
        <v>3220195</v>
      </c>
      <c r="I668" s="12" t="n">
        <v>37</v>
      </c>
      <c r="J668" s="13" t="n">
        <v>50000</v>
      </c>
      <c r="K668" s="13">
        <f>IFERROR($H668/$I668,"")</f>
        <v/>
      </c>
      <c r="L668" s="13" t="n">
        <v>333000</v>
      </c>
      <c r="M668" t="inlineStr">
        <is>
          <t>NY, VA, DC</t>
        </is>
      </c>
      <c r="N668" t="inlineStr">
        <is>
          <t>No</t>
        </is>
      </c>
      <c r="O668" t="inlineStr">
        <is>
          <t>Not stated</t>
        </is>
      </c>
      <c r="Q668" s="9" t="inlineStr">
        <is>
          <t>https://grantcue.com/foundations/1011-foundation-inc-912168491</t>
        </is>
      </c>
    </row>
    <row r="669">
      <c r="A669">
        <f>IF($E669=$E668,$A668+1,1)</f>
        <v/>
      </c>
      <c r="B669" t="inlineStr">
        <is>
          <t>THE SOLOVIEV FOUNDATION</t>
        </is>
      </c>
      <c r="C669" t="inlineStr">
        <is>
          <t>13-3614971</t>
        </is>
      </c>
      <c r="D669" t="inlineStr">
        <is>
          <t>California</t>
        </is>
      </c>
      <c r="E669" t="inlineStr">
        <is>
          <t>CA</t>
        </is>
      </c>
      <c r="F669" t="n">
        <v>2023</v>
      </c>
      <c r="G669" t="n">
        <v>1</v>
      </c>
      <c r="H669" s="13" t="n">
        <v>3202783</v>
      </c>
      <c r="I669" s="12" t="n">
        <v>53</v>
      </c>
      <c r="J669" s="13" t="n">
        <v>15000</v>
      </c>
      <c r="K669" s="13">
        <f>IFERROR($H669/$I669,"")</f>
        <v/>
      </c>
      <c r="L669" s="13" t="n">
        <v>1000000</v>
      </c>
      <c r="M669" t="inlineStr">
        <is>
          <t>NY, WA, FL</t>
        </is>
      </c>
      <c r="N669" t="inlineStr">
        <is>
          <t>Yes</t>
        </is>
      </c>
      <c r="O669" t="inlineStr">
        <is>
          <t>Yes</t>
        </is>
      </c>
      <c r="P669" s="9" t="inlineStr">
        <is>
          <t>https://solovievfoundation.org/</t>
        </is>
      </c>
      <c r="Q669" s="9" t="inlineStr">
        <is>
          <t>https://grantcue.com/foundations/the-soloviev-foundation-133614971</t>
        </is>
      </c>
    </row>
    <row r="670">
      <c r="A670">
        <f>IF($E670=$E669,$A669+1,1)</f>
        <v/>
      </c>
      <c r="B670" t="inlineStr">
        <is>
          <t>BCM Foundation</t>
        </is>
      </c>
      <c r="C670" t="inlineStr">
        <is>
          <t>26-2667384</t>
        </is>
      </c>
      <c r="D670" t="inlineStr">
        <is>
          <t>California</t>
        </is>
      </c>
      <c r="E670" t="inlineStr">
        <is>
          <t>CA</t>
        </is>
      </c>
      <c r="F670" t="n">
        <v>2024</v>
      </c>
      <c r="G670" t="n">
        <v>1</v>
      </c>
      <c r="H670" s="13" t="n">
        <v>3198975</v>
      </c>
      <c r="I670" s="12" t="n">
        <v>40</v>
      </c>
      <c r="J670" s="13" t="n">
        <v>40000</v>
      </c>
      <c r="K670" s="13">
        <f>IFERROR($H670/$I670,"")</f>
        <v/>
      </c>
      <c r="L670" s="13" t="n">
        <v>946950</v>
      </c>
      <c r="M670" t="inlineStr">
        <is>
          <t>VA</t>
        </is>
      </c>
      <c r="N670" t="inlineStr">
        <is>
          <t>Yes</t>
        </is>
      </c>
      <c r="O670" t="inlineStr">
        <is>
          <t>Not stated</t>
        </is>
      </c>
      <c r="Q670" s="9" t="inlineStr">
        <is>
          <t>https://grantcue.com/foundations/bcm-foundation-262667384</t>
        </is>
      </c>
    </row>
    <row r="671">
      <c r="A671">
        <f>IF($E671=$E670,$A670+1,1)</f>
        <v/>
      </c>
      <c r="B671" t="inlineStr">
        <is>
          <t>MOHAMMADY FOUNDATION</t>
        </is>
      </c>
      <c r="C671" t="inlineStr">
        <is>
          <t>81-4587860</t>
        </is>
      </c>
      <c r="D671" t="inlineStr">
        <is>
          <t>California</t>
        </is>
      </c>
      <c r="E671" t="inlineStr">
        <is>
          <t>CA</t>
        </is>
      </c>
      <c r="F671" t="n">
        <v>2025</v>
      </c>
      <c r="G671" t="n">
        <v>2</v>
      </c>
      <c r="H671" s="13" t="n">
        <v>3193722</v>
      </c>
      <c r="I671" s="12" t="n">
        <v>36</v>
      </c>
      <c r="J671" s="13" t="n">
        <v>12500</v>
      </c>
      <c r="K671" s="13">
        <f>IFERROR($H671/$I671,"")</f>
        <v/>
      </c>
      <c r="L671" s="13" t="n">
        <v>1028200</v>
      </c>
      <c r="M671" t="inlineStr">
        <is>
          <t>VA, TX, IN</t>
        </is>
      </c>
      <c r="N671" t="inlineStr">
        <is>
          <t>Yes</t>
        </is>
      </c>
      <c r="O671" t="inlineStr">
        <is>
          <t>Yes</t>
        </is>
      </c>
      <c r="Q671" s="9" t="inlineStr">
        <is>
          <t>https://grantcue.com/foundations/mohammady-foundation-814587860</t>
        </is>
      </c>
    </row>
    <row r="672">
      <c r="A672">
        <f>IF($E672=$E671,$A671+1,1)</f>
        <v/>
      </c>
      <c r="B672" t="inlineStr">
        <is>
          <t>THE CREAN FOUNDATION</t>
        </is>
      </c>
      <c r="C672" t="inlineStr">
        <is>
          <t>95-3676334</t>
        </is>
      </c>
      <c r="D672" t="inlineStr">
        <is>
          <t>California</t>
        </is>
      </c>
      <c r="E672" t="inlineStr">
        <is>
          <t>CA</t>
        </is>
      </c>
      <c r="F672" t="n">
        <v>2024</v>
      </c>
      <c r="G672" t="n">
        <v>1</v>
      </c>
      <c r="H672" s="13" t="n">
        <v>3176940</v>
      </c>
      <c r="I672" s="12" t="n">
        <v>104</v>
      </c>
      <c r="J672" s="13" t="n">
        <v>10000</v>
      </c>
      <c r="K672" s="13">
        <f>IFERROR($H672/$I672,"")</f>
        <v/>
      </c>
      <c r="L672" s="13" t="n">
        <v>500000</v>
      </c>
      <c r="M672" t="inlineStr">
        <is>
          <t>FL, VA, ND</t>
        </is>
      </c>
      <c r="N672" t="inlineStr">
        <is>
          <t>No</t>
        </is>
      </c>
      <c r="O672" t="inlineStr">
        <is>
          <t>Not stated</t>
        </is>
      </c>
      <c r="Q672" s="9" t="inlineStr">
        <is>
          <t>https://grantcue.com/foundations/the-crean-foundation-953676334</t>
        </is>
      </c>
    </row>
    <row r="673">
      <c r="A673">
        <f>IF($E673=$E672,$A672+1,1)</f>
        <v/>
      </c>
      <c r="B673" t="inlineStr">
        <is>
          <t>JAMES S BOWER FOUNDATION</t>
        </is>
      </c>
      <c r="C673" t="inlineStr">
        <is>
          <t>77-0229243</t>
        </is>
      </c>
      <c r="D673" t="inlineStr">
        <is>
          <t>California</t>
        </is>
      </c>
      <c r="E673" t="inlineStr">
        <is>
          <t>CA</t>
        </is>
      </c>
      <c r="F673" t="n">
        <v>2024</v>
      </c>
      <c r="G673" t="n">
        <v>1</v>
      </c>
      <c r="H673" s="13" t="n">
        <v>3170750</v>
      </c>
      <c r="I673" s="12" t="n">
        <v>60</v>
      </c>
      <c r="J673" s="13" t="n">
        <v>27500</v>
      </c>
      <c r="K673" s="13">
        <f>IFERROR($H673/$I673,"")</f>
        <v/>
      </c>
      <c r="L673" s="13" t="n">
        <v>400000</v>
      </c>
      <c r="M673" t="inlineStr">
        <is>
          <t>DC, CO, WI</t>
        </is>
      </c>
      <c r="N673" t="inlineStr">
        <is>
          <t>Yes</t>
        </is>
      </c>
      <c r="O673" t="inlineStr">
        <is>
          <t>Yes</t>
        </is>
      </c>
      <c r="P673" s="9" t="inlineStr">
        <is>
          <t>https://www.jsbowerfoundation.org/</t>
        </is>
      </c>
      <c r="Q673" s="9" t="inlineStr">
        <is>
          <t>https://grantcue.com/foundations/james-s-bower-foundation-770229243</t>
        </is>
      </c>
    </row>
    <row r="674">
      <c r="A674">
        <f>IF($E674=$E673,$A673+1,1)</f>
        <v/>
      </c>
      <c r="B674" t="inlineStr">
        <is>
          <t>The Modglin Family Foundation</t>
        </is>
      </c>
      <c r="C674" t="inlineStr">
        <is>
          <t>33-0266405</t>
        </is>
      </c>
      <c r="D674" t="inlineStr">
        <is>
          <t>California</t>
        </is>
      </c>
      <c r="E674" t="inlineStr">
        <is>
          <t>CA</t>
        </is>
      </c>
      <c r="F674" t="n">
        <v>2025</v>
      </c>
      <c r="G674" t="n">
        <v>2</v>
      </c>
      <c r="H674" s="13" t="n">
        <v>3161419</v>
      </c>
      <c r="I674" s="12" t="n">
        <v>73</v>
      </c>
      <c r="J674" s="13" t="n">
        <v>10000</v>
      </c>
      <c r="K674" s="13">
        <f>IFERROR($H674/$I674,"")</f>
        <v/>
      </c>
      <c r="L674" s="13" t="n">
        <v>500000</v>
      </c>
      <c r="M674" t="inlineStr">
        <is>
          <t>Chiang Mai, GA, AZ</t>
        </is>
      </c>
      <c r="N674" t="inlineStr">
        <is>
          <t>No</t>
        </is>
      </c>
      <c r="O674" t="inlineStr">
        <is>
          <t>Not stated</t>
        </is>
      </c>
      <c r="Q674" s="9" t="inlineStr">
        <is>
          <t>https://grantcue.com/foundations/the-modglin-family-foundation-330266405</t>
        </is>
      </c>
    </row>
    <row r="675">
      <c r="A675">
        <f>IF($E675=$E674,$A674+1,1)</f>
        <v/>
      </c>
      <c r="B675" t="inlineStr">
        <is>
          <t>TR EDNA WARDLAW CHARITABLE TR UA</t>
        </is>
      </c>
      <c r="C675" t="inlineStr">
        <is>
          <t>58-6278167</t>
        </is>
      </c>
      <c r="D675" t="inlineStr">
        <is>
          <t>California</t>
        </is>
      </c>
      <c r="E675" t="inlineStr">
        <is>
          <t>CA</t>
        </is>
      </c>
      <c r="F675" t="n">
        <v>2025</v>
      </c>
      <c r="G675" t="n">
        <v>2</v>
      </c>
      <c r="H675" s="13" t="n">
        <v>3160392</v>
      </c>
      <c r="I675" s="12" t="n">
        <v>225</v>
      </c>
      <c r="J675" s="13" t="n">
        <v>10000</v>
      </c>
      <c r="K675" s="13">
        <f>IFERROR($H675/$I675,"")</f>
        <v/>
      </c>
      <c r="L675" s="13" t="n">
        <v>90000</v>
      </c>
      <c r="M675" t="inlineStr">
        <is>
          <t>GA, DC, SC</t>
        </is>
      </c>
      <c r="N675" t="inlineStr">
        <is>
          <t>No</t>
        </is>
      </c>
      <c r="O675" t="inlineStr">
        <is>
          <t>Not stated</t>
        </is>
      </c>
      <c r="Q675" s="9" t="inlineStr">
        <is>
          <t>https://grantcue.com/foundations/tr-edna-wardlaw-charitable-tr-ua-magnolia-trust-company-trustee-586278167</t>
        </is>
      </c>
    </row>
    <row r="676">
      <c r="A676">
        <f>IF($E676=$E675,$A675+1,1)</f>
        <v/>
      </c>
      <c r="B676" t="inlineStr">
        <is>
          <t>SARAH KETTERER FAMILY FOUNDATION</t>
        </is>
      </c>
      <c r="C676" t="inlineStr">
        <is>
          <t>46-6959013</t>
        </is>
      </c>
      <c r="D676" t="inlineStr">
        <is>
          <t>California</t>
        </is>
      </c>
      <c r="E676" t="inlineStr">
        <is>
          <t>CA</t>
        </is>
      </c>
      <c r="F676" t="n">
        <v>2024</v>
      </c>
      <c r="G676" t="n">
        <v>1</v>
      </c>
      <c r="H676" s="13" t="n">
        <v>3160000</v>
      </c>
      <c r="I676" s="12" t="n">
        <v>15</v>
      </c>
      <c r="J676" s="13" t="n">
        <v>50000</v>
      </c>
      <c r="K676" s="13">
        <f>IFERROR($H676/$I676,"")</f>
        <v/>
      </c>
      <c r="L676" s="13" t="n">
        <v>2000000</v>
      </c>
      <c r="M676" t="inlineStr">
        <is>
          <t>PA, TX, VA</t>
        </is>
      </c>
      <c r="N676" t="inlineStr">
        <is>
          <t>No</t>
        </is>
      </c>
      <c r="O676" t="inlineStr">
        <is>
          <t>Not stated</t>
        </is>
      </c>
      <c r="Q676" s="9" t="inlineStr">
        <is>
          <t>https://grantcue.com/foundations/sarah-ketterer-family-foundation-466959013</t>
        </is>
      </c>
    </row>
    <row r="677">
      <c r="A677">
        <f>IF($E677=$E676,$A676+1,1)</f>
        <v/>
      </c>
      <c r="B677" t="inlineStr">
        <is>
          <t>FOX FAMILY KALB FOUNDATION</t>
        </is>
      </c>
      <c r="C677" t="inlineStr">
        <is>
          <t>87-2454838</t>
        </is>
      </c>
      <c r="D677" t="inlineStr">
        <is>
          <t>California</t>
        </is>
      </c>
      <c r="E677" t="inlineStr">
        <is>
          <t>CA</t>
        </is>
      </c>
      <c r="F677" t="n">
        <v>2024</v>
      </c>
      <c r="G677" t="n">
        <v>1</v>
      </c>
      <c r="H677" s="13" t="n">
        <v>3149543</v>
      </c>
      <c r="I677" s="12" t="n">
        <v>52</v>
      </c>
      <c r="J677" s="13" t="n">
        <v>15000</v>
      </c>
      <c r="K677" s="13">
        <f>IFERROR($H677/$I677,"")</f>
        <v/>
      </c>
      <c r="L677" s="13" t="n">
        <v>750000</v>
      </c>
      <c r="M677" t="inlineStr">
        <is>
          <t>MI, MA, PA</t>
        </is>
      </c>
      <c r="N677" t="inlineStr">
        <is>
          <t>No</t>
        </is>
      </c>
      <c r="O677" t="inlineStr">
        <is>
          <t>Not stated</t>
        </is>
      </c>
      <c r="Q677" s="9" t="inlineStr">
        <is>
          <t>https://grantcue.com/foundations/fox-family-kalb-foundation-872454838</t>
        </is>
      </c>
    </row>
    <row r="678">
      <c r="A678">
        <f>IF($E678=$E677,$A677+1,1)</f>
        <v/>
      </c>
      <c r="B678" t="inlineStr">
        <is>
          <t>THE SIMMSMANN FAMILY FOUNDATION</t>
        </is>
      </c>
      <c r="C678" t="inlineStr">
        <is>
          <t>31-1812498</t>
        </is>
      </c>
      <c r="D678" t="inlineStr">
        <is>
          <t>California</t>
        </is>
      </c>
      <c r="E678" t="inlineStr">
        <is>
          <t>CA</t>
        </is>
      </c>
      <c r="F678" t="n">
        <v>2024</v>
      </c>
      <c r="G678" t="n">
        <v>1</v>
      </c>
      <c r="H678" s="13" t="n">
        <v>3142861</v>
      </c>
      <c r="I678" s="12" t="n">
        <v>53</v>
      </c>
      <c r="J678" s="13" t="n">
        <v>10000</v>
      </c>
      <c r="K678" s="13">
        <f>IFERROR($H678/$I678,"")</f>
        <v/>
      </c>
      <c r="L678" s="13" t="n">
        <v>1393656</v>
      </c>
      <c r="M678" t="inlineStr">
        <is>
          <t>NY, CO</t>
        </is>
      </c>
      <c r="N678" t="inlineStr">
        <is>
          <t>No</t>
        </is>
      </c>
      <c r="O678" t="inlineStr">
        <is>
          <t>Not stated</t>
        </is>
      </c>
      <c r="Q678" s="9" t="inlineStr">
        <is>
          <t>https://grantcue.com/foundations/the-simmsmann-family-foundation-311812498</t>
        </is>
      </c>
    </row>
    <row r="679">
      <c r="A679">
        <f>IF($E679=$E678,$A678+1,1)</f>
        <v/>
      </c>
      <c r="B679" t="inlineStr">
        <is>
          <t>ANN &amp; GORDON GETTY FOUNDATION</t>
        </is>
      </c>
      <c r="C679" t="inlineStr">
        <is>
          <t>95-4078340</t>
        </is>
      </c>
      <c r="D679" t="inlineStr">
        <is>
          <t>California</t>
        </is>
      </c>
      <c r="E679" t="inlineStr">
        <is>
          <t>CA</t>
        </is>
      </c>
      <c r="F679" t="n">
        <v>2024</v>
      </c>
      <c r="G679" t="n">
        <v>1</v>
      </c>
      <c r="H679" s="13" t="n">
        <v>3142000</v>
      </c>
      <c r="I679" s="12" t="n">
        <v>155</v>
      </c>
      <c r="J679" s="13" t="n">
        <v>15000</v>
      </c>
      <c r="K679" s="13">
        <f>IFERROR($H679/$I679,"")</f>
        <v/>
      </c>
      <c r="L679" s="13" t="n">
        <v>100000</v>
      </c>
      <c r="M679" t="inlineStr">
        <is>
          <t>DC, NY, MA</t>
        </is>
      </c>
      <c r="N679" t="inlineStr">
        <is>
          <t>No</t>
        </is>
      </c>
      <c r="O679" t="inlineStr">
        <is>
          <t>Not stated</t>
        </is>
      </c>
      <c r="Q679" s="9" t="inlineStr">
        <is>
          <t>https://grantcue.com/foundations/ann-and-gordon-getty-foundation-954078340</t>
        </is>
      </c>
    </row>
    <row r="680">
      <c r="A680">
        <f>IF($E680=$E679,$A679+1,1)</f>
        <v/>
      </c>
      <c r="B680" t="inlineStr">
        <is>
          <t>Y&amp;S NAZARIAN FAMILY FOUNDATION</t>
        </is>
      </c>
      <c r="C680" t="inlineStr">
        <is>
          <t>95-4774321</t>
        </is>
      </c>
      <c r="D680" t="inlineStr">
        <is>
          <t>California</t>
        </is>
      </c>
      <c r="E680" t="inlineStr">
        <is>
          <t>CA</t>
        </is>
      </c>
      <c r="F680" t="n">
        <v>2024</v>
      </c>
      <c r="G680" t="n">
        <v>1</v>
      </c>
      <c r="H680" s="13" t="n">
        <v>3139396</v>
      </c>
      <c r="I680" s="12" t="n">
        <v>36</v>
      </c>
      <c r="J680" s="13" t="n">
        <v>10000</v>
      </c>
      <c r="K680" s="13">
        <f>IFERROR($H680/$I680,"")</f>
        <v/>
      </c>
      <c r="L680" s="13" t="n">
        <v>2000000</v>
      </c>
      <c r="M680" t="inlineStr">
        <is>
          <t>FL, NY, DC</t>
        </is>
      </c>
      <c r="N680" t="inlineStr">
        <is>
          <t>No</t>
        </is>
      </c>
      <c r="O680" t="inlineStr">
        <is>
          <t>Not stated</t>
        </is>
      </c>
      <c r="Q680" s="9" t="inlineStr">
        <is>
          <t>https://grantcue.com/foundations/y-and-s-nazarian-family-foundation-954774321</t>
        </is>
      </c>
    </row>
    <row r="681">
      <c r="A681">
        <f>IF($E681=$E680,$A680+1,1)</f>
        <v/>
      </c>
      <c r="B681" t="inlineStr">
        <is>
          <t>LISA STONE PRITZKER FAMILY FUND</t>
        </is>
      </c>
      <c r="C681" t="inlineStr">
        <is>
          <t>83-3415647</t>
        </is>
      </c>
      <c r="D681" t="inlineStr">
        <is>
          <t>California</t>
        </is>
      </c>
      <c r="E681" t="inlineStr">
        <is>
          <t>CA</t>
        </is>
      </c>
      <c r="F681" t="n">
        <v>2024</v>
      </c>
      <c r="G681" t="n">
        <v>1</v>
      </c>
      <c r="H681" s="13" t="n">
        <v>3136684</v>
      </c>
      <c r="I681" s="12" t="n">
        <v>92</v>
      </c>
      <c r="J681" s="13" t="n">
        <v>16250</v>
      </c>
      <c r="K681" s="13">
        <f>IFERROR($H681/$I681,"")</f>
        <v/>
      </c>
      <c r="L681" s="13" t="n">
        <v>420000</v>
      </c>
      <c r="M681" t="inlineStr">
        <is>
          <t>DC, NY, MD</t>
        </is>
      </c>
      <c r="N681" t="inlineStr">
        <is>
          <t>No</t>
        </is>
      </c>
      <c r="O681" t="inlineStr">
        <is>
          <t>Not stated</t>
        </is>
      </c>
      <c r="Q681" s="9" t="inlineStr">
        <is>
          <t>https://grantcue.com/foundations/lisa-stone-pritzker-family-fund-c-o-frank-rimerman-co-llp-833415647</t>
        </is>
      </c>
    </row>
    <row r="682">
      <c r="A682">
        <f>IF($E682=$E681,$A681+1,1)</f>
        <v/>
      </c>
      <c r="B682" t="inlineStr">
        <is>
          <t>THE NATIONAL ACADEMY OF EDUCATION</t>
        </is>
      </c>
      <c r="C682" t="inlineStr">
        <is>
          <t>77-0415802</t>
        </is>
      </c>
      <c r="D682" t="inlineStr">
        <is>
          <t>California</t>
        </is>
      </c>
      <c r="E682" t="inlineStr">
        <is>
          <t>CA</t>
        </is>
      </c>
      <c r="F682" t="n">
        <v>2024</v>
      </c>
      <c r="G682" t="n">
        <v>1</v>
      </c>
      <c r="H682" s="13" t="n">
        <v>3130590</v>
      </c>
      <c r="I682" s="12" t="n">
        <v>114</v>
      </c>
      <c r="J682" s="13" t="n">
        <v>27500</v>
      </c>
      <c r="K682" s="13">
        <f>IFERROR($H682/$I682,"")</f>
        <v/>
      </c>
      <c r="L682" s="13" t="n">
        <v>70000</v>
      </c>
      <c r="M682" t="inlineStr">
        <is>
          <t>PA, NY, IL</t>
        </is>
      </c>
      <c r="N682" t="inlineStr">
        <is>
          <t>Yes</t>
        </is>
      </c>
      <c r="O682" t="inlineStr">
        <is>
          <t>Yes</t>
        </is>
      </c>
      <c r="P682" s="9" t="inlineStr">
        <is>
          <t>https://www.naeducation.org/</t>
        </is>
      </c>
      <c r="Q682" s="9" t="inlineStr">
        <is>
          <t>https://grantcue.com/foundations/the-national-academy-of-education-770415802</t>
        </is>
      </c>
    </row>
    <row r="683">
      <c r="A683">
        <f>IF($E683=$E682,$A682+1,1)</f>
        <v/>
      </c>
      <c r="B683" t="inlineStr">
        <is>
          <t>SAW ISLAND FOUNDATION INC</t>
        </is>
      </c>
      <c r="C683" t="inlineStr">
        <is>
          <t>23-7454106</t>
        </is>
      </c>
      <c r="D683" t="inlineStr">
        <is>
          <t>California</t>
        </is>
      </c>
      <c r="E683" t="inlineStr">
        <is>
          <t>CA</t>
        </is>
      </c>
      <c r="F683" t="n">
        <v>2024</v>
      </c>
      <c r="G683" t="n">
        <v>2</v>
      </c>
      <c r="H683" s="13" t="n">
        <v>3130500</v>
      </c>
      <c r="I683" s="12" t="n">
        <v>42</v>
      </c>
      <c r="J683" s="13" t="n">
        <v>5000</v>
      </c>
      <c r="K683" s="13">
        <f>IFERROR($H683/$I683,"")</f>
        <v/>
      </c>
      <c r="L683" s="13" t="n">
        <v>1367540</v>
      </c>
      <c r="M683" t="inlineStr">
        <is>
          <t>RI, OH, NY</t>
        </is>
      </c>
      <c r="N683" t="inlineStr">
        <is>
          <t>Yes</t>
        </is>
      </c>
      <c r="O683" t="inlineStr">
        <is>
          <t>Not stated</t>
        </is>
      </c>
      <c r="Q683" s="9" t="inlineStr">
        <is>
          <t>https://grantcue.com/foundations/saw-island-foundation-inc-237454106</t>
        </is>
      </c>
    </row>
    <row r="684">
      <c r="A684">
        <f>IF($E684=$E683,$A683+1,1)</f>
        <v/>
      </c>
      <c r="B684" t="inlineStr">
        <is>
          <t>RUPERT H JOHNSON JR FOUNDATION</t>
        </is>
      </c>
      <c r="C684" t="inlineStr">
        <is>
          <t>94-3170047</t>
        </is>
      </c>
      <c r="D684" t="inlineStr">
        <is>
          <t>California</t>
        </is>
      </c>
      <c r="E684" t="inlineStr">
        <is>
          <t>CA</t>
        </is>
      </c>
      <c r="F684" t="n">
        <v>2025</v>
      </c>
      <c r="G684" t="n">
        <v>2</v>
      </c>
      <c r="H684" s="13" t="n">
        <v>3130000</v>
      </c>
      <c r="I684" s="12" t="n">
        <v>43</v>
      </c>
      <c r="J684" s="13" t="n">
        <v>50000</v>
      </c>
      <c r="K684" s="13">
        <f>IFERROR($H684/$I684,"")</f>
        <v/>
      </c>
      <c r="L684" s="13" t="n">
        <v>200000</v>
      </c>
      <c r="M684" t="inlineStr">
        <is>
          <t>VA, MN, IL</t>
        </is>
      </c>
      <c r="N684" t="inlineStr">
        <is>
          <t>Yes</t>
        </is>
      </c>
      <c r="O684" t="inlineStr">
        <is>
          <t>Not stated</t>
        </is>
      </c>
      <c r="Q684" s="9" t="inlineStr">
        <is>
          <t>https://grantcue.com/foundations/rupert-h-johnson-jr-foundation-rupert-h-johnson-jr-trustee-943170047</t>
        </is>
      </c>
    </row>
    <row r="685">
      <c r="A685">
        <f>IF($E685=$E684,$A684+1,1)</f>
        <v/>
      </c>
      <c r="B685" t="inlineStr">
        <is>
          <t>THE FAT TIRE FOUNDATION</t>
        </is>
      </c>
      <c r="C685" t="inlineStr">
        <is>
          <t>20-8066058</t>
        </is>
      </c>
      <c r="D685" t="inlineStr">
        <is>
          <t>California</t>
        </is>
      </c>
      <c r="E685" t="inlineStr">
        <is>
          <t>CA</t>
        </is>
      </c>
      <c r="F685" t="n">
        <v>2024</v>
      </c>
      <c r="G685" t="n">
        <v>1</v>
      </c>
      <c r="H685" s="13" t="n">
        <v>3128017</v>
      </c>
      <c r="I685" s="12" t="n">
        <v>43</v>
      </c>
      <c r="J685" s="13" t="n">
        <v>25000</v>
      </c>
      <c r="K685" s="13">
        <f>IFERROR($H685/$I685,"")</f>
        <v/>
      </c>
      <c r="L685" s="13" t="n">
        <v>1000000</v>
      </c>
      <c r="M685" t="inlineStr">
        <is>
          <t>NY, DC, MT</t>
        </is>
      </c>
      <c r="N685" t="inlineStr">
        <is>
          <t>No</t>
        </is>
      </c>
      <c r="O685" t="inlineStr">
        <is>
          <t>Not stated</t>
        </is>
      </c>
      <c r="Q685" s="9" t="inlineStr">
        <is>
          <t>https://grantcue.com/foundations/the-fat-tire-foundation-208066058</t>
        </is>
      </c>
    </row>
    <row r="686">
      <c r="A686">
        <f>IF($E686=$E685,$A685+1,1)</f>
        <v/>
      </c>
      <c r="B686" t="inlineStr">
        <is>
          <t>SEED FUND UA 121991</t>
        </is>
      </c>
      <c r="C686" t="inlineStr">
        <is>
          <t>36-6980564</t>
        </is>
      </c>
      <c r="D686" t="inlineStr">
        <is>
          <t>California</t>
        </is>
      </c>
      <c r="E686" t="inlineStr">
        <is>
          <t>CA</t>
        </is>
      </c>
      <c r="F686" t="n">
        <v>2025</v>
      </c>
      <c r="G686" t="n">
        <v>2</v>
      </c>
      <c r="H686" s="13" t="n">
        <v>3125000</v>
      </c>
      <c r="I686" s="12" t="n">
        <v>28</v>
      </c>
      <c r="J686" s="13" t="n">
        <v>75000</v>
      </c>
      <c r="K686" s="13">
        <f>IFERROR($H686/$I686,"")</f>
        <v/>
      </c>
      <c r="L686" s="13" t="n">
        <v>400000</v>
      </c>
      <c r="M686" t="inlineStr">
        <is>
          <t>WA, SC, MA</t>
        </is>
      </c>
      <c r="N686" t="inlineStr">
        <is>
          <t>No</t>
        </is>
      </c>
      <c r="O686" t="inlineStr">
        <is>
          <t>Not stated</t>
        </is>
      </c>
      <c r="Q686" s="9" t="inlineStr">
        <is>
          <t>https://grantcue.com/foundations/seed-fund-ua-121991-366980564</t>
        </is>
      </c>
    </row>
    <row r="687">
      <c r="A687">
        <f>IF($E687=$E686,$A686+1,1)</f>
        <v/>
      </c>
      <c r="B687" t="inlineStr">
        <is>
          <t>The Vadasz Family Foundation</t>
        </is>
      </c>
      <c r="C687" t="inlineStr">
        <is>
          <t>77-0469457</t>
        </is>
      </c>
      <c r="D687" t="inlineStr">
        <is>
          <t>California</t>
        </is>
      </c>
      <c r="E687" t="inlineStr">
        <is>
          <t>CA</t>
        </is>
      </c>
      <c r="F687" t="n">
        <v>2024</v>
      </c>
      <c r="G687" t="n">
        <v>2</v>
      </c>
      <c r="H687" s="13" t="n">
        <v>3111710</v>
      </c>
      <c r="I687" s="12" t="n">
        <v>119</v>
      </c>
      <c r="J687" s="13" t="n">
        <v>10000</v>
      </c>
      <c r="K687" s="13">
        <f>IFERROR($H687/$I687,"")</f>
        <v/>
      </c>
      <c r="L687" s="13" t="n">
        <v>150000</v>
      </c>
      <c r="M687" t="inlineStr">
        <is>
          <t>NY, NJ, PA</t>
        </is>
      </c>
      <c r="N687" t="inlineStr">
        <is>
          <t>No</t>
        </is>
      </c>
      <c r="O687" t="inlineStr">
        <is>
          <t>Not stated</t>
        </is>
      </c>
      <c r="Q687" s="9" t="inlineStr">
        <is>
          <t>https://grantcue.com/foundations/the-vadasz-family-foundation-770469457</t>
        </is>
      </c>
    </row>
    <row r="688">
      <c r="A688">
        <f>IF($E688=$E687,$A687+1,1)</f>
        <v/>
      </c>
      <c r="B688" t="inlineStr">
        <is>
          <t>The Kennedy Foundation</t>
        </is>
      </c>
      <c r="C688" t="inlineStr">
        <is>
          <t>33-0719806</t>
        </is>
      </c>
      <c r="D688" t="inlineStr">
        <is>
          <t>California</t>
        </is>
      </c>
      <c r="E688" t="inlineStr">
        <is>
          <t>CA</t>
        </is>
      </c>
      <c r="F688" t="n">
        <v>2025</v>
      </c>
      <c r="G688" t="n">
        <v>2</v>
      </c>
      <c r="H688" s="13" t="n">
        <v>3106160</v>
      </c>
      <c r="I688" s="12" t="n">
        <v>95</v>
      </c>
      <c r="J688" s="13" t="n">
        <v>25000</v>
      </c>
      <c r="K688" s="13">
        <f>IFERROR($H688/$I688,"")</f>
        <v/>
      </c>
      <c r="L688" s="13" t="n">
        <v>100000</v>
      </c>
      <c r="M688" t="inlineStr">
        <is>
          <t>MT, DC, CT</t>
        </is>
      </c>
      <c r="N688" t="inlineStr">
        <is>
          <t>No</t>
        </is>
      </c>
      <c r="O688" t="inlineStr">
        <is>
          <t>Not stated</t>
        </is>
      </c>
      <c r="Q688" s="9" t="inlineStr">
        <is>
          <t>https://grantcue.com/foundations/the-kennedy-foundation-330719806</t>
        </is>
      </c>
    </row>
    <row r="689">
      <c r="A689">
        <f>IF($E689=$E688,$A688+1,1)</f>
        <v/>
      </c>
      <c r="B689" t="inlineStr">
        <is>
          <t>PINETOPS FOUNDATION</t>
        </is>
      </c>
      <c r="C689" t="inlineStr">
        <is>
          <t>46-0477322</t>
        </is>
      </c>
      <c r="D689" t="inlineStr">
        <is>
          <t>California</t>
        </is>
      </c>
      <c r="E689" t="inlineStr">
        <is>
          <t>CA</t>
        </is>
      </c>
      <c r="F689" t="n">
        <v>2024</v>
      </c>
      <c r="G689" t="n">
        <v>1</v>
      </c>
      <c r="H689" s="13" t="n">
        <v>3105816</v>
      </c>
      <c r="I689" s="12" t="n">
        <v>48</v>
      </c>
      <c r="J689" s="13" t="n">
        <v>35715.5</v>
      </c>
      <c r="K689" s="13">
        <f>IFERROR($H689/$I689,"")</f>
        <v/>
      </c>
      <c r="L689" s="13" t="n">
        <v>600000</v>
      </c>
      <c r="M689" t="inlineStr">
        <is>
          <t>GA, TX, MD</t>
        </is>
      </c>
      <c r="N689" t="inlineStr">
        <is>
          <t>No</t>
        </is>
      </c>
      <c r="O689" t="inlineStr">
        <is>
          <t>Not stated</t>
        </is>
      </c>
      <c r="Q689" s="9" t="inlineStr">
        <is>
          <t>https://grantcue.com/foundations/pinetops-foundation-460477322</t>
        </is>
      </c>
    </row>
    <row r="690">
      <c r="A690">
        <f>IF($E690=$E689,$A689+1,1)</f>
        <v/>
      </c>
      <c r="B690" t="inlineStr">
        <is>
          <t>MOSHER FOUNDATION</t>
        </is>
      </c>
      <c r="C690" t="inlineStr">
        <is>
          <t>95-6037266</t>
        </is>
      </c>
      <c r="D690" t="inlineStr">
        <is>
          <t>California</t>
        </is>
      </c>
      <c r="E690" t="inlineStr">
        <is>
          <t>CA</t>
        </is>
      </c>
      <c r="F690" t="n">
        <v>2025</v>
      </c>
      <c r="G690" t="n">
        <v>2</v>
      </c>
      <c r="H690" s="13" t="n">
        <v>3098730</v>
      </c>
      <c r="I690" s="12" t="n">
        <v>145</v>
      </c>
      <c r="J690" s="13" t="n">
        <v>4700</v>
      </c>
      <c r="K690" s="13">
        <f>IFERROR($H690/$I690,"")</f>
        <v/>
      </c>
      <c r="L690" s="13" t="n">
        <v>300000</v>
      </c>
      <c r="M690" t="inlineStr">
        <is>
          <t>MD, NY, DC</t>
        </is>
      </c>
      <c r="N690" t="inlineStr">
        <is>
          <t>Yes</t>
        </is>
      </c>
      <c r="O690" t="inlineStr">
        <is>
          <t>Yes</t>
        </is>
      </c>
      <c r="P690" s="9" t="inlineStr">
        <is>
          <t>https://www.mosherfoundation.org/</t>
        </is>
      </c>
      <c r="Q690" s="9" t="inlineStr">
        <is>
          <t>https://grantcue.com/foundations/mosher-foundation-956037266</t>
        </is>
      </c>
    </row>
    <row r="691">
      <c r="A691">
        <f>IF($E691=$E690,$A690+1,1)</f>
        <v/>
      </c>
      <c r="B691" t="inlineStr">
        <is>
          <t>AVATAR ALLIANCE FOUNDATION</t>
        </is>
      </c>
      <c r="C691" t="inlineStr">
        <is>
          <t>27-4287118</t>
        </is>
      </c>
      <c r="D691" t="inlineStr">
        <is>
          <t>California</t>
        </is>
      </c>
      <c r="E691" t="inlineStr">
        <is>
          <t>CA</t>
        </is>
      </c>
      <c r="F691" t="n">
        <v>2024</v>
      </c>
      <c r="G691" t="n">
        <v>1</v>
      </c>
      <c r="H691" s="13" t="n">
        <v>3096792</v>
      </c>
      <c r="I691" s="12" t="n">
        <v>8</v>
      </c>
      <c r="J691" s="13" t="n">
        <v>80000</v>
      </c>
      <c r="K691" s="13">
        <f>IFERROR($H691/$I691,"")</f>
        <v/>
      </c>
      <c r="L691" s="13" t="n">
        <v>2350000</v>
      </c>
      <c r="M691" t="inlineStr">
        <is>
          <t>MA, WA, NM</t>
        </is>
      </c>
      <c r="N691" t="inlineStr">
        <is>
          <t>Yes</t>
        </is>
      </c>
      <c r="O691" t="inlineStr">
        <is>
          <t>Yes</t>
        </is>
      </c>
      <c r="Q691" s="9" t="inlineStr">
        <is>
          <t>https://grantcue.com/foundations/avatar-alliance-foundation-274287118</t>
        </is>
      </c>
    </row>
    <row r="692">
      <c r="A692">
        <f>IF($E692=$E691,$A691+1,1)</f>
        <v/>
      </c>
      <c r="B692" t="inlineStr">
        <is>
          <t>THE SIMSMAES FOUNDATION INC</t>
        </is>
      </c>
      <c r="C692" t="inlineStr">
        <is>
          <t>68-0575207</t>
        </is>
      </c>
      <c r="D692" t="inlineStr">
        <is>
          <t>California</t>
        </is>
      </c>
      <c r="E692" t="inlineStr">
        <is>
          <t>CA</t>
        </is>
      </c>
      <c r="F692" t="n">
        <v>2025</v>
      </c>
      <c r="G692" t="n">
        <v>2</v>
      </c>
      <c r="H692" s="13" t="n">
        <v>3093141</v>
      </c>
      <c r="I692" s="12" t="n">
        <v>75</v>
      </c>
      <c r="J692" s="13" t="n">
        <v>2000</v>
      </c>
      <c r="K692" s="13">
        <f>IFERROR($H692/$I692,"")</f>
        <v/>
      </c>
      <c r="L692" s="13" t="n">
        <v>1313181</v>
      </c>
      <c r="M692" t="inlineStr">
        <is>
          <t>MA, ME, NY</t>
        </is>
      </c>
      <c r="N692" t="inlineStr">
        <is>
          <t>No</t>
        </is>
      </c>
      <c r="O692" t="inlineStr">
        <is>
          <t>Not stated</t>
        </is>
      </c>
      <c r="Q692" s="9" t="inlineStr">
        <is>
          <t>https://grantcue.com/foundations/the-simsmaes-foundation-inc-680575207</t>
        </is>
      </c>
    </row>
    <row r="693">
      <c r="A693">
        <f>IF($E693=$E692,$A692+1,1)</f>
        <v/>
      </c>
      <c r="B693" t="inlineStr">
        <is>
          <t>BEAVERS CHARITABLE TRUST</t>
        </is>
      </c>
      <c r="C693" t="inlineStr">
        <is>
          <t>95-3605104</t>
        </is>
      </c>
      <c r="D693" t="inlineStr">
        <is>
          <t>California</t>
        </is>
      </c>
      <c r="E693" t="inlineStr">
        <is>
          <t>CA</t>
        </is>
      </c>
      <c r="F693" t="n">
        <v>2024</v>
      </c>
      <c r="G693" t="n">
        <v>2</v>
      </c>
      <c r="H693" s="13" t="n">
        <v>3091139</v>
      </c>
      <c r="I693" s="12" t="n">
        <v>78</v>
      </c>
      <c r="J693" s="13" t="n">
        <v>10000</v>
      </c>
      <c r="K693" s="13">
        <f>IFERROR($H693/$I693,"")</f>
        <v/>
      </c>
      <c r="L693" s="13" t="n">
        <v>600000</v>
      </c>
      <c r="M693" t="inlineStr">
        <is>
          <t>PA, AZ, OR</t>
        </is>
      </c>
      <c r="N693" t="inlineStr">
        <is>
          <t>No</t>
        </is>
      </c>
      <c r="O693" t="inlineStr">
        <is>
          <t>Not stated</t>
        </is>
      </c>
      <c r="Q693" s="9" t="inlineStr">
        <is>
          <t>https://grantcue.com/foundations/beavers-charitable-trust-953605104</t>
        </is>
      </c>
    </row>
    <row r="694">
      <c r="A694">
        <f>IF($E694=$E693,$A693+1,1)</f>
        <v/>
      </c>
      <c r="B694" t="inlineStr">
        <is>
          <t>Marvin Buzz Oates Charitable Foundation</t>
        </is>
      </c>
      <c r="C694" t="inlineStr">
        <is>
          <t>26-1481981</t>
        </is>
      </c>
      <c r="D694" t="inlineStr">
        <is>
          <t>California</t>
        </is>
      </c>
      <c r="E694" t="inlineStr">
        <is>
          <t>CA</t>
        </is>
      </c>
      <c r="F694" t="n">
        <v>2024</v>
      </c>
      <c r="G694" t="n">
        <v>1</v>
      </c>
      <c r="H694" s="13" t="n">
        <v>3072500</v>
      </c>
      <c r="I694" s="12" t="n">
        <v>21</v>
      </c>
      <c r="J694" s="13" t="n">
        <v>15000</v>
      </c>
      <c r="K694" s="13">
        <f>IFERROR($H694/$I694,"")</f>
        <v/>
      </c>
      <c r="L694" s="13" t="n">
        <v>930000</v>
      </c>
      <c r="M694" t="inlineStr">
        <is>
          <t>VA, DE, TN</t>
        </is>
      </c>
      <c r="N694" t="inlineStr">
        <is>
          <t>No</t>
        </is>
      </c>
      <c r="O694" t="inlineStr">
        <is>
          <t>Not stated</t>
        </is>
      </c>
      <c r="Q694" s="9" t="inlineStr">
        <is>
          <t>https://grantcue.com/foundations/marvin-buzz-oates-charitable-foundation-261481981</t>
        </is>
      </c>
    </row>
    <row r="695">
      <c r="A695">
        <f>IF($E695=$E694,$A694+1,1)</f>
        <v/>
      </c>
      <c r="B695" t="inlineStr">
        <is>
          <t>The Tyrone Heritage Foundation</t>
        </is>
      </c>
      <c r="C695" t="inlineStr">
        <is>
          <t>77-0516597</t>
        </is>
      </c>
      <c r="D695" t="inlineStr">
        <is>
          <t>California</t>
        </is>
      </c>
      <c r="E695" t="inlineStr">
        <is>
          <t>CA</t>
        </is>
      </c>
      <c r="F695" t="n">
        <v>2025</v>
      </c>
      <c r="G695" t="n">
        <v>2</v>
      </c>
      <c r="H695" s="13" t="n">
        <v>3070600</v>
      </c>
      <c r="I695" s="12" t="n">
        <v>50</v>
      </c>
      <c r="J695" s="13" t="n">
        <v>50000</v>
      </c>
      <c r="K695" s="13">
        <f>IFERROR($H695/$I695,"")</f>
        <v/>
      </c>
      <c r="L695" s="13" t="n">
        <v>250000</v>
      </c>
      <c r="M695" t="inlineStr">
        <is>
          <t>OR, TN, MN</t>
        </is>
      </c>
      <c r="N695" t="inlineStr">
        <is>
          <t>No</t>
        </is>
      </c>
      <c r="O695" t="inlineStr">
        <is>
          <t>Not stated</t>
        </is>
      </c>
      <c r="Q695" s="9" t="inlineStr">
        <is>
          <t>https://grantcue.com/foundations/the-tyrone-heritage-foundation-770516597</t>
        </is>
      </c>
    </row>
    <row r="696">
      <c r="A696">
        <f>IF($E696=$E695,$A695+1,1)</f>
        <v/>
      </c>
      <c r="B696" t="inlineStr">
        <is>
          <t>LALOO VISION INC</t>
        </is>
      </c>
      <c r="C696" t="inlineStr">
        <is>
          <t>95-4415118</t>
        </is>
      </c>
      <c r="D696" t="inlineStr">
        <is>
          <t>California</t>
        </is>
      </c>
      <c r="E696" t="inlineStr">
        <is>
          <t>CA</t>
        </is>
      </c>
      <c r="F696" t="n">
        <v>2024</v>
      </c>
      <c r="G696" t="n">
        <v>1</v>
      </c>
      <c r="H696" s="13" t="n">
        <v>3070000</v>
      </c>
      <c r="I696" s="12" t="n">
        <v>48</v>
      </c>
      <c r="J696" s="13" t="n">
        <v>20000</v>
      </c>
      <c r="K696" s="13">
        <f>IFERROR($H696/$I696,"")</f>
        <v/>
      </c>
      <c r="L696" s="13" t="n">
        <v>750000</v>
      </c>
      <c r="M696" t="inlineStr">
        <is>
          <t>MD, MO, OH</t>
        </is>
      </c>
      <c r="N696" t="inlineStr">
        <is>
          <t>No</t>
        </is>
      </c>
      <c r="O696" t="inlineStr">
        <is>
          <t>Not stated</t>
        </is>
      </c>
      <c r="Q696" s="9" t="inlineStr">
        <is>
          <t>https://grantcue.com/foundations/laloo-vision-inc-954415118</t>
        </is>
      </c>
    </row>
    <row r="697">
      <c r="A697">
        <f>IF($E697=$E696,$A696+1,1)</f>
        <v/>
      </c>
      <c r="B697" t="inlineStr">
        <is>
          <t>THE SHELBY AND FREDERICK GANS FOUNDATION</t>
        </is>
      </c>
      <c r="C697" t="inlineStr">
        <is>
          <t>26-3209213</t>
        </is>
      </c>
      <c r="D697" t="inlineStr">
        <is>
          <t>California</t>
        </is>
      </c>
      <c r="E697" t="inlineStr">
        <is>
          <t>CA</t>
        </is>
      </c>
      <c r="F697" t="n">
        <v>2025</v>
      </c>
      <c r="G697" t="n">
        <v>2</v>
      </c>
      <c r="H697" s="13" t="n">
        <v>3067068</v>
      </c>
      <c r="I697" s="12" t="n">
        <v>64</v>
      </c>
      <c r="J697" s="13" t="n">
        <v>25000</v>
      </c>
      <c r="K697" s="13">
        <f>IFERROR($H697/$I697,"")</f>
        <v/>
      </c>
      <c r="L697" s="13" t="n">
        <v>600000</v>
      </c>
      <c r="M697" t="inlineStr">
        <is>
          <t>NY, DC, AR</t>
        </is>
      </c>
      <c r="N697" t="inlineStr">
        <is>
          <t>No</t>
        </is>
      </c>
      <c r="O697" t="inlineStr">
        <is>
          <t>Not stated</t>
        </is>
      </c>
      <c r="Q697" s="9" t="inlineStr">
        <is>
          <t>https://grantcue.com/foundations/the-shelby-and-frederick-gans-foundation-263209213</t>
        </is>
      </c>
    </row>
    <row r="698">
      <c r="A698">
        <f>IF($E698=$E697,$A697+1,1)</f>
        <v/>
      </c>
      <c r="B698" t="inlineStr">
        <is>
          <t>Thank You Dad Foundation</t>
        </is>
      </c>
      <c r="C698" t="inlineStr">
        <is>
          <t>20-2396242</t>
        </is>
      </c>
      <c r="D698" t="inlineStr">
        <is>
          <t>California</t>
        </is>
      </c>
      <c r="E698" t="inlineStr">
        <is>
          <t>CA</t>
        </is>
      </c>
      <c r="F698" t="n">
        <v>2024</v>
      </c>
      <c r="G698" t="n">
        <v>1</v>
      </c>
      <c r="H698" s="13" t="n">
        <v>3064180</v>
      </c>
      <c r="I698" s="12" t="n">
        <v>8</v>
      </c>
      <c r="J698" s="13" t="n">
        <v>173864</v>
      </c>
      <c r="K698" s="13">
        <f>IFERROR($H698/$I698,"")</f>
        <v/>
      </c>
      <c r="L698" s="13" t="n">
        <v>978512</v>
      </c>
      <c r="M698" t="inlineStr">
        <is>
          <t>IL</t>
        </is>
      </c>
      <c r="N698" t="inlineStr">
        <is>
          <t>Yes</t>
        </is>
      </c>
      <c r="O698" t="inlineStr">
        <is>
          <t>Yes</t>
        </is>
      </c>
      <c r="Q698" s="9" t="inlineStr">
        <is>
          <t>https://grantcue.com/foundations/thank-you-dad-foundation-202396242</t>
        </is>
      </c>
    </row>
    <row r="699">
      <c r="A699">
        <f>IF($E699=$E698,$A698+1,1)</f>
        <v/>
      </c>
      <c r="B699" t="inlineStr">
        <is>
          <t>The Todd and Doris Ahlsten Foundation</t>
        </is>
      </c>
      <c r="C699" t="inlineStr">
        <is>
          <t>82-1980761</t>
        </is>
      </c>
      <c r="D699" t="inlineStr">
        <is>
          <t>California</t>
        </is>
      </c>
      <c r="E699" t="inlineStr">
        <is>
          <t>CA</t>
        </is>
      </c>
      <c r="F699" t="n">
        <v>2024</v>
      </c>
      <c r="G699" t="n">
        <v>1</v>
      </c>
      <c r="H699" s="13" t="n">
        <v>3059630</v>
      </c>
      <c r="I699" s="12" t="n">
        <v>41</v>
      </c>
      <c r="J699" s="13" t="n">
        <v>45000</v>
      </c>
      <c r="K699" s="13">
        <f>IFERROR($H699/$I699,"")</f>
        <v/>
      </c>
      <c r="L699" s="13" t="n">
        <v>500000</v>
      </c>
      <c r="M699" t="inlineStr">
        <is>
          <t>NY, OR, NC</t>
        </is>
      </c>
      <c r="N699" t="inlineStr">
        <is>
          <t>No</t>
        </is>
      </c>
      <c r="O699" t="inlineStr">
        <is>
          <t>Not stated</t>
        </is>
      </c>
      <c r="Q699" s="9" t="inlineStr">
        <is>
          <t>https://grantcue.com/foundations/the-todd-and-doris-ahlsten-foundation-821980761</t>
        </is>
      </c>
    </row>
    <row r="700">
      <c r="A700">
        <f>IF($E700=$E699,$A699+1,1)</f>
        <v/>
      </c>
      <c r="B700" t="inlineStr">
        <is>
          <t>KRONER FAMILY FOUNDATION</t>
        </is>
      </c>
      <c r="C700" t="inlineStr">
        <is>
          <t>20-5852031</t>
        </is>
      </c>
      <c r="D700" t="inlineStr">
        <is>
          <t>California</t>
        </is>
      </c>
      <c r="E700" t="inlineStr">
        <is>
          <t>CA</t>
        </is>
      </c>
      <c r="F700" t="n">
        <v>2024</v>
      </c>
      <c r="G700" t="n">
        <v>1</v>
      </c>
      <c r="H700" s="13" t="n">
        <v>3055686</v>
      </c>
      <c r="I700" s="12" t="n">
        <v>17</v>
      </c>
      <c r="J700" s="13" t="n">
        <v>40000</v>
      </c>
      <c r="K700" s="13">
        <f>IFERROR($H700/$I700,"")</f>
        <v/>
      </c>
      <c r="L700" s="13" t="n">
        <v>1000000</v>
      </c>
      <c r="M700" t="inlineStr">
        <is>
          <t>DC, MA, FL</t>
        </is>
      </c>
      <c r="N700" t="inlineStr">
        <is>
          <t>No</t>
        </is>
      </c>
      <c r="O700" t="inlineStr">
        <is>
          <t>Not stated</t>
        </is>
      </c>
      <c r="Q700" s="9" t="inlineStr">
        <is>
          <t>https://grantcue.com/foundations/kroner-family-foundation-205852031</t>
        </is>
      </c>
    </row>
    <row r="701">
      <c r="A701">
        <f>IF($E701=$E700,$A700+1,1)</f>
        <v/>
      </c>
      <c r="B701" t="inlineStr">
        <is>
          <t>BOB &amp; MARIE GALLO FOUNDATION</t>
        </is>
      </c>
      <c r="C701" t="inlineStr">
        <is>
          <t>91-2048972</t>
        </is>
      </c>
      <c r="D701" t="inlineStr">
        <is>
          <t>California</t>
        </is>
      </c>
      <c r="E701" t="inlineStr">
        <is>
          <t>CA</t>
        </is>
      </c>
      <c r="F701" t="n">
        <v>2025</v>
      </c>
      <c r="G701" t="n">
        <v>2</v>
      </c>
      <c r="H701" s="13" t="n">
        <v>3051300</v>
      </c>
      <c r="I701" s="12" t="n">
        <v>103</v>
      </c>
      <c r="J701" s="13" t="n">
        <v>10000</v>
      </c>
      <c r="K701" s="13">
        <f>IFERROR($H701/$I701,"")</f>
        <v/>
      </c>
      <c r="L701" s="13" t="n">
        <v>250000</v>
      </c>
      <c r="M701" t="inlineStr">
        <is>
          <t>MT, FL, TX</t>
        </is>
      </c>
      <c r="N701" t="inlineStr">
        <is>
          <t>No</t>
        </is>
      </c>
      <c r="O701" t="inlineStr">
        <is>
          <t>Not stated</t>
        </is>
      </c>
      <c r="Q701" s="9" t="inlineStr">
        <is>
          <t>https://grantcue.com/foundations/bob-and-marie-gallo-foundation-912048972</t>
        </is>
      </c>
    </row>
    <row r="702">
      <c r="A702">
        <f>IF($E702=$E701,$A701+1,1)</f>
        <v/>
      </c>
      <c r="B702" t="inlineStr">
        <is>
          <t>Marks Family Foundation</t>
        </is>
      </c>
      <c r="C702" t="inlineStr">
        <is>
          <t>77-0500312</t>
        </is>
      </c>
      <c r="D702" t="inlineStr">
        <is>
          <t>California</t>
        </is>
      </c>
      <c r="E702" t="inlineStr">
        <is>
          <t>CA</t>
        </is>
      </c>
      <c r="F702" t="n">
        <v>2024</v>
      </c>
      <c r="G702" t="n">
        <v>1</v>
      </c>
      <c r="H702" s="13" t="n">
        <v>3040408</v>
      </c>
      <c r="I702" s="12" t="n">
        <v>42</v>
      </c>
      <c r="J702" s="13" t="n">
        <v>25000</v>
      </c>
      <c r="K702" s="13">
        <f>IFERROR($H702/$I702,"")</f>
        <v/>
      </c>
      <c r="L702" s="13" t="n">
        <v>300000</v>
      </c>
      <c r="M702" t="inlineStr">
        <is>
          <t>CT, MA, WA</t>
        </is>
      </c>
      <c r="N702" t="inlineStr">
        <is>
          <t>No</t>
        </is>
      </c>
      <c r="O702" t="inlineStr">
        <is>
          <t>Not stated</t>
        </is>
      </c>
      <c r="Q702" s="9" t="inlineStr">
        <is>
          <t>https://grantcue.com/foundations/marks-family-foundation-770500312</t>
        </is>
      </c>
    </row>
    <row r="703">
      <c r="A703">
        <f>IF($E703=$E702,$A702+1,1)</f>
        <v/>
      </c>
      <c r="B703" t="inlineStr">
        <is>
          <t>Lon V Smith Foundation</t>
        </is>
      </c>
      <c r="C703" t="inlineStr">
        <is>
          <t>95-6045384</t>
        </is>
      </c>
      <c r="D703" t="inlineStr">
        <is>
          <t>California</t>
        </is>
      </c>
      <c r="E703" t="inlineStr">
        <is>
          <t>CA</t>
        </is>
      </c>
      <c r="F703" t="n">
        <v>2024</v>
      </c>
      <c r="G703" t="n">
        <v>2</v>
      </c>
      <c r="H703" s="13" t="n">
        <v>3038000</v>
      </c>
      <c r="I703" s="12" t="n">
        <v>230</v>
      </c>
      <c r="J703" s="13" t="n">
        <v>10000</v>
      </c>
      <c r="K703" s="13">
        <f>IFERROR($H703/$I703,"")</f>
        <v/>
      </c>
      <c r="L703" s="13" t="n">
        <v>60000</v>
      </c>
      <c r="M703" t="inlineStr">
        <is>
          <t>CO, NJ, MD</t>
        </is>
      </c>
      <c r="N703" t="inlineStr">
        <is>
          <t>No</t>
        </is>
      </c>
      <c r="O703" t="inlineStr">
        <is>
          <t>Not stated</t>
        </is>
      </c>
      <c r="Q703" s="9" t="inlineStr">
        <is>
          <t>https://grantcue.com/foundations/lon-v-smith-foundation-956045384</t>
        </is>
      </c>
    </row>
    <row r="704">
      <c r="A704">
        <f>IF($E704=$E703,$A703+1,1)</f>
        <v/>
      </c>
      <c r="B704" t="inlineStr">
        <is>
          <t>The JEM Project</t>
        </is>
      </c>
      <c r="C704" t="inlineStr">
        <is>
          <t>84-3344588</t>
        </is>
      </c>
      <c r="D704" t="inlineStr">
        <is>
          <t>California</t>
        </is>
      </c>
      <c r="E704" t="inlineStr">
        <is>
          <t>CA</t>
        </is>
      </c>
      <c r="F704" t="n">
        <v>2024</v>
      </c>
      <c r="G704" t="n">
        <v>1</v>
      </c>
      <c r="H704" s="13" t="n">
        <v>3022819</v>
      </c>
      <c r="I704" s="12" t="n">
        <v>64</v>
      </c>
      <c r="J704" s="13" t="n">
        <v>25075</v>
      </c>
      <c r="K704" s="13">
        <f>IFERROR($H704/$I704,"")</f>
        <v/>
      </c>
      <c r="L704" s="13" t="n">
        <v>500000</v>
      </c>
      <c r="M704" t="inlineStr">
        <is>
          <t>NY, NC, CO</t>
        </is>
      </c>
      <c r="N704" t="inlineStr">
        <is>
          <t>No</t>
        </is>
      </c>
      <c r="O704" t="inlineStr">
        <is>
          <t>Not stated</t>
        </is>
      </c>
      <c r="Q704" s="9" t="inlineStr">
        <is>
          <t>https://grantcue.com/foundations/the-jem-project-843344588</t>
        </is>
      </c>
    </row>
    <row r="705">
      <c r="A705">
        <f>IF($E705=$E704,$A704+1,1)</f>
        <v/>
      </c>
      <c r="B705" t="inlineStr">
        <is>
          <t>THE MILSTEIN FAMILY FOUNDATION</t>
        </is>
      </c>
      <c r="C705" t="inlineStr">
        <is>
          <t>95-4824595</t>
        </is>
      </c>
      <c r="D705" t="inlineStr">
        <is>
          <t>California</t>
        </is>
      </c>
      <c r="E705" t="inlineStr">
        <is>
          <t>CA</t>
        </is>
      </c>
      <c r="F705" t="n">
        <v>2024</v>
      </c>
      <c r="G705" t="n">
        <v>2</v>
      </c>
      <c r="H705" s="13" t="n">
        <v>3008454</v>
      </c>
      <c r="I705" s="12" t="n">
        <v>152</v>
      </c>
      <c r="J705" s="13" t="n">
        <v>10000</v>
      </c>
      <c r="K705" s="13">
        <f>IFERROR($H705/$I705,"")</f>
        <v/>
      </c>
      <c r="L705" s="13" t="n">
        <v>100000</v>
      </c>
      <c r="M705" t="inlineStr">
        <is>
          <t>NY, DC, PA</t>
        </is>
      </c>
      <c r="N705" t="inlineStr">
        <is>
          <t>No</t>
        </is>
      </c>
      <c r="O705" t="inlineStr">
        <is>
          <t>Not stated</t>
        </is>
      </c>
      <c r="Q705" s="9" t="inlineStr">
        <is>
          <t>https://grantcue.com/foundations/the-milstein-family-foundation-954824595</t>
        </is>
      </c>
    </row>
    <row r="706">
      <c r="A706">
        <f>IF($E706=$E705,$A705+1,1)</f>
        <v/>
      </c>
      <c r="B706" t="inlineStr">
        <is>
          <t>Schlinger Family Foundation</t>
        </is>
      </c>
      <c r="C706" t="inlineStr">
        <is>
          <t>52-2390970</t>
        </is>
      </c>
      <c r="D706" t="inlineStr">
        <is>
          <t>California</t>
        </is>
      </c>
      <c r="E706" t="inlineStr">
        <is>
          <t>CA</t>
        </is>
      </c>
      <c r="F706" t="n">
        <v>2024</v>
      </c>
      <c r="G706" t="n">
        <v>1</v>
      </c>
      <c r="H706" s="13" t="n">
        <v>3004500</v>
      </c>
      <c r="I706" s="12" t="n">
        <v>90</v>
      </c>
      <c r="J706" s="13" t="n">
        <v>20000</v>
      </c>
      <c r="K706" s="13">
        <f>IFERROR($H706/$I706,"")</f>
        <v/>
      </c>
      <c r="L706" s="13" t="n">
        <v>300000</v>
      </c>
      <c r="M706" t="inlineStr">
        <is>
          <t>AZ, MT, NY</t>
        </is>
      </c>
      <c r="N706" t="inlineStr">
        <is>
          <t>No</t>
        </is>
      </c>
      <c r="O706" t="inlineStr">
        <is>
          <t>Not stated</t>
        </is>
      </c>
      <c r="Q706" s="9" t="inlineStr">
        <is>
          <t>https://grantcue.com/foundations/schlinger-family-foundation-522390970</t>
        </is>
      </c>
    </row>
    <row r="707">
      <c r="A707">
        <f>IF($E707=$E706,$A706+1,1)</f>
        <v/>
      </c>
      <c r="B707" t="inlineStr">
        <is>
          <t>ROSENTHAL FAMILY FOUNDATION</t>
        </is>
      </c>
      <c r="C707" t="inlineStr">
        <is>
          <t>26-2982710</t>
        </is>
      </c>
      <c r="D707" t="inlineStr">
        <is>
          <t>California</t>
        </is>
      </c>
      <c r="E707" t="inlineStr">
        <is>
          <t>CA</t>
        </is>
      </c>
      <c r="F707" t="n">
        <v>2024</v>
      </c>
      <c r="G707" t="n">
        <v>1</v>
      </c>
      <c r="H707" s="13" t="n">
        <v>2999598</v>
      </c>
      <c r="I707" s="12" t="n">
        <v>55</v>
      </c>
      <c r="J707" s="13" t="n">
        <v>25000</v>
      </c>
      <c r="K707" s="13">
        <f>IFERROR($H707/$I707,"")</f>
        <v/>
      </c>
      <c r="L707" s="13" t="n">
        <v>300000</v>
      </c>
      <c r="M707" t="inlineStr">
        <is>
          <t>PA, NY, DC</t>
        </is>
      </c>
      <c r="N707" t="inlineStr">
        <is>
          <t>No</t>
        </is>
      </c>
      <c r="O707" t="inlineStr">
        <is>
          <t>Not stated</t>
        </is>
      </c>
      <c r="Q707" s="9" t="inlineStr">
        <is>
          <t>https://grantcue.com/foundations/rosenthal-family-foundation-262982710</t>
        </is>
      </c>
    </row>
    <row r="708">
      <c r="A708">
        <f>IF($E708=$E707,$A707+1,1)</f>
        <v/>
      </c>
      <c r="B708" t="inlineStr">
        <is>
          <t>The Jack H Brown Family Foundation</t>
        </is>
      </c>
      <c r="C708" t="inlineStr">
        <is>
          <t>82-1342410</t>
        </is>
      </c>
      <c r="D708" t="inlineStr">
        <is>
          <t>California</t>
        </is>
      </c>
      <c r="E708" t="inlineStr">
        <is>
          <t>CA</t>
        </is>
      </c>
      <c r="F708" t="n">
        <v>2025</v>
      </c>
      <c r="G708" t="n">
        <v>2</v>
      </c>
      <c r="H708" s="13" t="n">
        <v>2994500</v>
      </c>
      <c r="I708" s="12" t="n">
        <v>30</v>
      </c>
      <c r="J708" s="13" t="n">
        <v>50000</v>
      </c>
      <c r="K708" s="13">
        <f>IFERROR($H708/$I708,"")</f>
        <v/>
      </c>
      <c r="L708" s="13" t="n">
        <v>600000</v>
      </c>
      <c r="M708" t="inlineStr">
        <is>
          <t>KY</t>
        </is>
      </c>
      <c r="N708" t="inlineStr">
        <is>
          <t>No</t>
        </is>
      </c>
      <c r="O708" t="inlineStr">
        <is>
          <t>Not stated</t>
        </is>
      </c>
      <c r="Q708" s="9" t="inlineStr">
        <is>
          <t>https://grantcue.com/foundations/the-jack-h-brown-family-foundation-821342410</t>
        </is>
      </c>
    </row>
    <row r="709">
      <c r="A709">
        <f>IF($E709=$E708,$A708+1,1)</f>
        <v/>
      </c>
      <c r="B709" t="inlineStr">
        <is>
          <t>Albatross Foundation</t>
        </is>
      </c>
      <c r="C709" t="inlineStr">
        <is>
          <t>20-8064368</t>
        </is>
      </c>
      <c r="D709" t="inlineStr">
        <is>
          <t>California</t>
        </is>
      </c>
      <c r="E709" t="inlineStr">
        <is>
          <t>CA</t>
        </is>
      </c>
      <c r="F709" t="n">
        <v>2025</v>
      </c>
      <c r="G709" t="n">
        <v>2</v>
      </c>
      <c r="H709" s="13" t="n">
        <v>2983000</v>
      </c>
      <c r="I709" s="12" t="n">
        <v>24</v>
      </c>
      <c r="J709" s="13" t="n">
        <v>25000</v>
      </c>
      <c r="K709" s="13">
        <f>IFERROR($H709/$I709,"")</f>
        <v/>
      </c>
      <c r="L709" s="13" t="n">
        <v>1200000</v>
      </c>
      <c r="M709" t="inlineStr">
        <is>
          <t>NJ</t>
        </is>
      </c>
      <c r="N709" t="inlineStr">
        <is>
          <t>No</t>
        </is>
      </c>
      <c r="O709" t="inlineStr">
        <is>
          <t>Not stated</t>
        </is>
      </c>
      <c r="Q709" s="9" t="inlineStr">
        <is>
          <t>https://grantcue.com/foundations/albatross-foundation-208064368</t>
        </is>
      </c>
    </row>
    <row r="710">
      <c r="A710">
        <f>IF($E710=$E709,$A709+1,1)</f>
        <v/>
      </c>
      <c r="B710" t="inlineStr">
        <is>
          <t>FOREST CREATURES FOUNDATION LTD</t>
        </is>
      </c>
      <c r="C710" t="inlineStr">
        <is>
          <t>65-1295226</t>
        </is>
      </c>
      <c r="D710" t="inlineStr">
        <is>
          <t>California</t>
        </is>
      </c>
      <c r="E710" t="inlineStr">
        <is>
          <t>CA</t>
        </is>
      </c>
      <c r="F710" t="n">
        <v>2024</v>
      </c>
      <c r="G710" t="n">
        <v>4</v>
      </c>
      <c r="H710" s="13" t="n">
        <v>2982560</v>
      </c>
      <c r="I710" s="12" t="n">
        <v>86</v>
      </c>
      <c r="J710" s="13" t="n">
        <v>25000</v>
      </c>
      <c r="K710" s="13">
        <f>IFERROR($H710/$I710,"")</f>
        <v/>
      </c>
      <c r="L710" s="13" t="n">
        <v>500000</v>
      </c>
      <c r="M710" t="inlineStr">
        <is>
          <t>DC, NY, FL</t>
        </is>
      </c>
      <c r="N710" t="inlineStr">
        <is>
          <t>No</t>
        </is>
      </c>
      <c r="O710" t="inlineStr">
        <is>
          <t>Not stated</t>
        </is>
      </c>
      <c r="Q710" s="9" t="inlineStr">
        <is>
          <t>https://grantcue.com/foundations/forest-creatures-foundation-ltd-651295226</t>
        </is>
      </c>
    </row>
    <row r="711">
      <c r="A711">
        <f>IF($E711=$E710,$A710+1,1)</f>
        <v/>
      </c>
      <c r="B711" t="inlineStr">
        <is>
          <t>CHAMBERLIN EDUCATION FOUNDATION</t>
        </is>
      </c>
      <c r="C711" t="inlineStr">
        <is>
          <t>84-4690334</t>
        </is>
      </c>
      <c r="D711" t="inlineStr">
        <is>
          <t>California</t>
        </is>
      </c>
      <c r="E711" t="inlineStr">
        <is>
          <t>CA</t>
        </is>
      </c>
      <c r="F711" t="n">
        <v>2024</v>
      </c>
      <c r="G711" t="n">
        <v>1</v>
      </c>
      <c r="H711" s="13" t="n">
        <v>2982319</v>
      </c>
      <c r="I711" s="12" t="n">
        <v>1302</v>
      </c>
      <c r="J711" s="13" t="n">
        <v>300</v>
      </c>
      <c r="K711" s="13">
        <f>IFERROR($H711/$I711,"")</f>
        <v/>
      </c>
      <c r="L711" s="13" t="n">
        <v>383919</v>
      </c>
      <c r="M711" t="inlineStr">
        <is>
          <t>NY, PA</t>
        </is>
      </c>
      <c r="N711" t="inlineStr">
        <is>
          <t>No</t>
        </is>
      </c>
      <c r="O711" t="inlineStr">
        <is>
          <t>Not stated</t>
        </is>
      </c>
      <c r="Q711" s="9" t="inlineStr">
        <is>
          <t>https://grantcue.com/foundations/chamberlin-education-foundation-c-o-stephen-w-and-susan-c-chamberlin-844690334</t>
        </is>
      </c>
    </row>
    <row r="712">
      <c r="A712">
        <f>IF($E712=$E711,$A711+1,1)</f>
        <v/>
      </c>
      <c r="B712" t="inlineStr">
        <is>
          <t>THE MCGRATH FAMILY FOUNDATION</t>
        </is>
      </c>
      <c r="C712" t="inlineStr">
        <is>
          <t>33-0395053</t>
        </is>
      </c>
      <c r="D712" t="inlineStr">
        <is>
          <t>California</t>
        </is>
      </c>
      <c r="E712" t="inlineStr">
        <is>
          <t>CA</t>
        </is>
      </c>
      <c r="F712" t="n">
        <v>2024</v>
      </c>
      <c r="G712" t="n">
        <v>1</v>
      </c>
      <c r="H712" s="13" t="n">
        <v>2981499</v>
      </c>
      <c r="I712" s="12" t="n">
        <v>8</v>
      </c>
      <c r="J712" s="13" t="n">
        <v>106875</v>
      </c>
      <c r="K712" s="13">
        <f>IFERROR($H712/$I712,"")</f>
        <v/>
      </c>
      <c r="L712" s="13" t="n">
        <v>1446461</v>
      </c>
      <c r="M712" t="inlineStr">
        <is>
          <t>UT</t>
        </is>
      </c>
      <c r="N712" t="inlineStr">
        <is>
          <t>No</t>
        </is>
      </c>
      <c r="O712" t="inlineStr">
        <is>
          <t>Not stated</t>
        </is>
      </c>
      <c r="Q712" s="9" t="inlineStr">
        <is>
          <t>https://grantcue.com/foundations/the-mcgrath-family-foundation-330395053</t>
        </is>
      </c>
    </row>
    <row r="713">
      <c r="A713">
        <f>IF($E713=$E712,$A712+1,1)</f>
        <v/>
      </c>
      <c r="B713" t="inlineStr">
        <is>
          <t>THE WLS SPENCER FOUNDATION</t>
        </is>
      </c>
      <c r="C713" t="inlineStr">
        <is>
          <t>13-3799186</t>
        </is>
      </c>
      <c r="D713" t="inlineStr">
        <is>
          <t>California</t>
        </is>
      </c>
      <c r="E713" t="inlineStr">
        <is>
          <t>CA</t>
        </is>
      </c>
      <c r="F713" t="n">
        <v>2025</v>
      </c>
      <c r="G713" t="n">
        <v>2</v>
      </c>
      <c r="H713" s="13" t="n">
        <v>2976093</v>
      </c>
      <c r="I713" s="12" t="n">
        <v>43</v>
      </c>
      <c r="J713" s="13" t="n">
        <v>50000</v>
      </c>
      <c r="K713" s="13">
        <f>IFERROR($H713/$I713,"")</f>
        <v/>
      </c>
      <c r="L713" s="13" t="n">
        <v>250000</v>
      </c>
      <c r="M713" t="inlineStr">
        <is>
          <t>OR, MA, NY</t>
        </is>
      </c>
      <c r="N713" t="inlineStr">
        <is>
          <t>Yes</t>
        </is>
      </c>
      <c r="O713" t="inlineStr">
        <is>
          <t>Yes</t>
        </is>
      </c>
      <c r="P713" s="9" t="inlineStr">
        <is>
          <t>https://www.wlsspencerfoundation.org/</t>
        </is>
      </c>
      <c r="Q713" s="9" t="inlineStr">
        <is>
          <t>https://grantcue.com/foundations/the-wls-spencer-foundation-133799186</t>
        </is>
      </c>
    </row>
    <row r="714">
      <c r="A714">
        <f>IF($E714=$E713,$A713+1,1)</f>
        <v/>
      </c>
      <c r="B714" t="inlineStr">
        <is>
          <t>GERALD M KLINE FAMILY FOUNDATION</t>
        </is>
      </c>
      <c r="C714" t="inlineStr">
        <is>
          <t>94-3316362</t>
        </is>
      </c>
      <c r="D714" t="inlineStr">
        <is>
          <t>California</t>
        </is>
      </c>
      <c r="E714" t="inlineStr">
        <is>
          <t>CA</t>
        </is>
      </c>
      <c r="F714" t="n">
        <v>2024</v>
      </c>
      <c r="G714" t="n">
        <v>2</v>
      </c>
      <c r="H714" s="13" t="n">
        <v>2968081</v>
      </c>
      <c r="I714" s="12" t="n">
        <v>52</v>
      </c>
      <c r="J714" s="13" t="n">
        <v>5000</v>
      </c>
      <c r="K714" s="13">
        <f>IFERROR($H714/$I714,"")</f>
        <v/>
      </c>
      <c r="L714" s="13" t="n">
        <v>600000</v>
      </c>
      <c r="M714" t="inlineStr">
        <is>
          <t>IN, MO, MI</t>
        </is>
      </c>
      <c r="N714" t="inlineStr">
        <is>
          <t>No</t>
        </is>
      </c>
      <c r="O714" t="inlineStr">
        <is>
          <t>Not stated</t>
        </is>
      </c>
      <c r="Q714" s="9" t="inlineStr">
        <is>
          <t>https://grantcue.com/foundations/gerald-m-kline-family-foundation-c-o-john-brychel-cpa-943316362</t>
        </is>
      </c>
    </row>
    <row r="715">
      <c r="A715">
        <f>IF($E715=$E714,$A714+1,1)</f>
        <v/>
      </c>
      <c r="B715" t="inlineStr">
        <is>
          <t>ELLA FITZGERALD CHARITABLE FOUNDATION</t>
        </is>
      </c>
      <c r="C715" t="inlineStr">
        <is>
          <t>95-4419236</t>
        </is>
      </c>
      <c r="D715" t="inlineStr">
        <is>
          <t>California</t>
        </is>
      </c>
      <c r="E715" t="inlineStr">
        <is>
          <t>CA</t>
        </is>
      </c>
      <c r="F715" t="n">
        <v>2024</v>
      </c>
      <c r="G715" t="n">
        <v>2</v>
      </c>
      <c r="H715" s="13" t="n">
        <v>2967577</v>
      </c>
      <c r="I715" s="12" t="n">
        <v>267</v>
      </c>
      <c r="J715" s="13" t="n">
        <v>7307</v>
      </c>
      <c r="K715" s="13">
        <f>IFERROR($H715/$I715,"")</f>
        <v/>
      </c>
      <c r="L715" s="13" t="n">
        <v>100000</v>
      </c>
      <c r="M715" t="inlineStr">
        <is>
          <t>NY, DC, NC</t>
        </is>
      </c>
      <c r="N715" t="inlineStr">
        <is>
          <t>No</t>
        </is>
      </c>
      <c r="O715" t="inlineStr">
        <is>
          <t>Not stated</t>
        </is>
      </c>
      <c r="Q715" s="9" t="inlineStr">
        <is>
          <t>https://grantcue.com/foundations/ella-fitzgerald-charitable-foundation-954419236</t>
        </is>
      </c>
    </row>
    <row r="716">
      <c r="A716">
        <f>IF($E716=$E715,$A715+1,1)</f>
        <v/>
      </c>
      <c r="B716" t="inlineStr">
        <is>
          <t>MORTIMER AND MIMI LEVITT FOUNDATION INC</t>
        </is>
      </c>
      <c r="C716" t="inlineStr">
        <is>
          <t>13-6204678</t>
        </is>
      </c>
      <c r="D716" t="inlineStr">
        <is>
          <t>California</t>
        </is>
      </c>
      <c r="E716" t="inlineStr">
        <is>
          <t>CA</t>
        </is>
      </c>
      <c r="F716" t="n">
        <v>2024</v>
      </c>
      <c r="G716" t="n">
        <v>1</v>
      </c>
      <c r="H716" s="13" t="n">
        <v>2964300</v>
      </c>
      <c r="I716" s="12" t="n">
        <v>91</v>
      </c>
      <c r="J716" s="13" t="n">
        <v>25000</v>
      </c>
      <c r="K716" s="13">
        <f>IFERROR($H716/$I716,"")</f>
        <v/>
      </c>
      <c r="L716" s="13" t="n">
        <v>250000</v>
      </c>
      <c r="M716" t="inlineStr">
        <is>
          <t>TX, OH, CO</t>
        </is>
      </c>
      <c r="N716" t="inlineStr">
        <is>
          <t>Yes</t>
        </is>
      </c>
      <c r="O716" t="inlineStr">
        <is>
          <t>Not stated</t>
        </is>
      </c>
      <c r="Q716" s="9" t="inlineStr">
        <is>
          <t>https://grantcue.com/foundations/mortimer-and-mimi-levitt-foundation-inc-136204678</t>
        </is>
      </c>
    </row>
    <row r="717">
      <c r="A717">
        <f>IF($E717=$E716,$A716+1,1)</f>
        <v/>
      </c>
      <c r="B717" t="inlineStr">
        <is>
          <t>LEE AND LUIS LAINER FAMILY FOUNDATION</t>
        </is>
      </c>
      <c r="C717" t="inlineStr">
        <is>
          <t>26-0494276</t>
        </is>
      </c>
      <c r="D717" t="inlineStr">
        <is>
          <t>California</t>
        </is>
      </c>
      <c r="E717" t="inlineStr">
        <is>
          <t>CA</t>
        </is>
      </c>
      <c r="F717" t="n">
        <v>2025</v>
      </c>
      <c r="G717" t="n">
        <v>2</v>
      </c>
      <c r="H717" s="13" t="n">
        <v>2952000</v>
      </c>
      <c r="I717" s="12" t="n">
        <v>39</v>
      </c>
      <c r="J717" s="13" t="n">
        <v>15000</v>
      </c>
      <c r="K717" s="13">
        <f>IFERROR($H717/$I717,"")</f>
        <v/>
      </c>
      <c r="L717" s="13" t="n">
        <v>1000000</v>
      </c>
      <c r="M717" t="inlineStr">
        <is>
          <t>NY, DC, MA</t>
        </is>
      </c>
      <c r="N717" t="inlineStr">
        <is>
          <t>No</t>
        </is>
      </c>
      <c r="O717" t="inlineStr">
        <is>
          <t>Not stated</t>
        </is>
      </c>
      <c r="Q717" s="9" t="inlineStr">
        <is>
          <t>https://grantcue.com/foundations/lee-and-luis-lainer-family-foundation-260494276</t>
        </is>
      </c>
    </row>
    <row r="718">
      <c r="A718">
        <f>IF($E718=$E717,$A717+1,1)</f>
        <v/>
      </c>
      <c r="B718" t="inlineStr">
        <is>
          <t>THE COETA AND DONALD BARKER FOUNDATION</t>
        </is>
      </c>
      <c r="C718" t="inlineStr">
        <is>
          <t>93-0698411</t>
        </is>
      </c>
      <c r="D718" t="inlineStr">
        <is>
          <t>California</t>
        </is>
      </c>
      <c r="E718" t="inlineStr">
        <is>
          <t>CA</t>
        </is>
      </c>
      <c r="F718" t="n">
        <v>2024</v>
      </c>
      <c r="G718" t="n">
        <v>2</v>
      </c>
      <c r="H718" s="13" t="n">
        <v>2950065</v>
      </c>
      <c r="I718" s="12" t="n">
        <v>182</v>
      </c>
      <c r="J718" s="13" t="n">
        <v>10000</v>
      </c>
      <c r="K718" s="13">
        <f>IFERROR($H718/$I718,"")</f>
        <v/>
      </c>
      <c r="L718" s="13" t="n">
        <v>165000</v>
      </c>
      <c r="M718" t="inlineStr">
        <is>
          <t>OR</t>
        </is>
      </c>
      <c r="N718" t="inlineStr">
        <is>
          <t>No</t>
        </is>
      </c>
      <c r="O718" t="inlineStr">
        <is>
          <t>Not stated</t>
        </is>
      </c>
      <c r="Q718" s="9" t="inlineStr">
        <is>
          <t>https://grantcue.com/foundations/the-coeta-and-donald-barker-foundation-930698411</t>
        </is>
      </c>
    </row>
    <row r="719">
      <c r="A719">
        <f>IF($E719=$E718,$A718+1,1)</f>
        <v/>
      </c>
      <c r="B719" t="inlineStr">
        <is>
          <t>UEBERROTH FAMILY FOUNDATION</t>
        </is>
      </c>
      <c r="C719" t="inlineStr">
        <is>
          <t>33-0078919</t>
        </is>
      </c>
      <c r="D719" t="inlineStr">
        <is>
          <t>California</t>
        </is>
      </c>
      <c r="E719" t="inlineStr">
        <is>
          <t>CA</t>
        </is>
      </c>
      <c r="F719" t="n">
        <v>2024</v>
      </c>
      <c r="G719" t="n">
        <v>1</v>
      </c>
      <c r="H719" s="13" t="n">
        <v>2942630</v>
      </c>
      <c r="I719" s="12" t="n">
        <v>60</v>
      </c>
      <c r="J719" s="13" t="n">
        <v>47500</v>
      </c>
      <c r="K719" s="13">
        <f>IFERROR($H719/$I719,"")</f>
        <v/>
      </c>
      <c r="L719" s="13" t="n">
        <v>120000</v>
      </c>
      <c r="M719" t="inlineStr">
        <is>
          <t>NY, GA, CT</t>
        </is>
      </c>
      <c r="N719" t="inlineStr">
        <is>
          <t>Yes</t>
        </is>
      </c>
      <c r="O719" t="inlineStr">
        <is>
          <t>Not stated</t>
        </is>
      </c>
      <c r="P719" s="9" t="inlineStr">
        <is>
          <t>https://www.ueberroth.org/</t>
        </is>
      </c>
      <c r="Q719" s="9" t="inlineStr">
        <is>
          <t>https://grantcue.com/foundations/ueberroth-family-foundation-330078919</t>
        </is>
      </c>
    </row>
    <row r="720">
      <c r="A720">
        <f>IF($E720=$E719,$A719+1,1)</f>
        <v/>
      </c>
      <c r="B720" t="inlineStr">
        <is>
          <t>THE JOHN C MITHUN FOUNDATION</t>
        </is>
      </c>
      <c r="C720" t="inlineStr">
        <is>
          <t>45-4228213</t>
        </is>
      </c>
      <c r="D720" t="inlineStr">
        <is>
          <t>California</t>
        </is>
      </c>
      <c r="E720" t="inlineStr">
        <is>
          <t>CA</t>
        </is>
      </c>
      <c r="F720" t="n">
        <v>2024</v>
      </c>
      <c r="G720" t="n">
        <v>1</v>
      </c>
      <c r="H720" s="13" t="n">
        <v>2932000</v>
      </c>
      <c r="I720" s="12" t="n">
        <v>65</v>
      </c>
      <c r="J720" s="13" t="n">
        <v>25000</v>
      </c>
      <c r="K720" s="13">
        <f>IFERROR($H720/$I720,"")</f>
        <v/>
      </c>
      <c r="L720" s="13" t="n">
        <v>500000</v>
      </c>
      <c r="M720" t="inlineStr">
        <is>
          <t>MN, HI, NY</t>
        </is>
      </c>
      <c r="N720" t="inlineStr">
        <is>
          <t>No</t>
        </is>
      </c>
      <c r="O720" t="inlineStr">
        <is>
          <t>Not stated</t>
        </is>
      </c>
      <c r="Q720" s="9" t="inlineStr">
        <is>
          <t>https://grantcue.com/foundations/the-john-c-mithun-foundation-454228213</t>
        </is>
      </c>
    </row>
    <row r="721">
      <c r="A721">
        <f>IF($E721=$E720,$A720+1,1)</f>
        <v/>
      </c>
      <c r="B721" t="inlineStr">
        <is>
          <t>OARSMEN FOUNDATION</t>
        </is>
      </c>
      <c r="C721" t="inlineStr">
        <is>
          <t>33-0754362</t>
        </is>
      </c>
      <c r="D721" t="inlineStr">
        <is>
          <t>California</t>
        </is>
      </c>
      <c r="E721" t="inlineStr">
        <is>
          <t>CA</t>
        </is>
      </c>
      <c r="F721" t="n">
        <v>2024</v>
      </c>
      <c r="G721" t="n">
        <v>1</v>
      </c>
      <c r="H721" s="13" t="n">
        <v>2927000</v>
      </c>
      <c r="I721" s="12" t="n">
        <v>77</v>
      </c>
      <c r="J721" s="13" t="n">
        <v>20000</v>
      </c>
      <c r="K721" s="13">
        <f>IFERROR($H721/$I721,"")</f>
        <v/>
      </c>
      <c r="L721" s="13" t="n">
        <v>250000</v>
      </c>
      <c r="M721" t="inlineStr">
        <is>
          <t>MA, CO, DC</t>
        </is>
      </c>
      <c r="N721" t="inlineStr">
        <is>
          <t>No</t>
        </is>
      </c>
      <c r="O721" t="inlineStr">
        <is>
          <t>Not stated</t>
        </is>
      </c>
      <c r="Q721" s="9" t="inlineStr">
        <is>
          <t>https://grantcue.com/foundations/oarsmen-foundation-330754362</t>
        </is>
      </c>
    </row>
    <row r="722">
      <c r="A722">
        <f>IF($E722=$E721,$A721+1,1)</f>
        <v/>
      </c>
      <c r="B722" t="inlineStr">
        <is>
          <t>THOMAS P RALEY FOUNDATION</t>
        </is>
      </c>
      <c r="C722" t="inlineStr">
        <is>
          <t>68-0358149</t>
        </is>
      </c>
      <c r="D722" t="inlineStr">
        <is>
          <t>California</t>
        </is>
      </c>
      <c r="E722" t="inlineStr">
        <is>
          <t>CA</t>
        </is>
      </c>
      <c r="F722" t="n">
        <v>2025</v>
      </c>
      <c r="G722" t="n">
        <v>2</v>
      </c>
      <c r="H722" s="13" t="n">
        <v>2925855</v>
      </c>
      <c r="I722" s="12" t="n">
        <v>10</v>
      </c>
      <c r="J722" s="13" t="n">
        <v>100000</v>
      </c>
      <c r="K722" s="13">
        <f>IFERROR($H722/$I722,"")</f>
        <v/>
      </c>
      <c r="L722" s="13" t="n">
        <v>1000000</v>
      </c>
      <c r="M722" t="inlineStr">
        <is>
          <t>VA</t>
        </is>
      </c>
      <c r="N722" t="inlineStr">
        <is>
          <t>No</t>
        </is>
      </c>
      <c r="O722" t="inlineStr">
        <is>
          <t>Not stated</t>
        </is>
      </c>
      <c r="Q722" s="9" t="inlineStr">
        <is>
          <t>https://grantcue.com/foundations/thomas-p-raley-foundation-680358149</t>
        </is>
      </c>
    </row>
    <row r="723">
      <c r="A723">
        <f>IF($E723=$E722,$A722+1,1)</f>
        <v/>
      </c>
      <c r="B723" t="inlineStr">
        <is>
          <t>GEORGE &amp; MIRIAM MARTIN FOUNDATION</t>
        </is>
      </c>
      <c r="C723" t="inlineStr">
        <is>
          <t>23-2828201</t>
        </is>
      </c>
      <c r="D723" t="inlineStr">
        <is>
          <t>California</t>
        </is>
      </c>
      <c r="E723" t="inlineStr">
        <is>
          <t>CA</t>
        </is>
      </c>
      <c r="F723" t="n">
        <v>2025</v>
      </c>
      <c r="G723" t="n">
        <v>2</v>
      </c>
      <c r="H723" s="13" t="n">
        <v>2923371</v>
      </c>
      <c r="I723" s="12" t="n">
        <v>58</v>
      </c>
      <c r="J723" s="13" t="n">
        <v>4000</v>
      </c>
      <c r="K723" s="13">
        <f>IFERROR($H723/$I723,"")</f>
        <v/>
      </c>
      <c r="L723" s="13" t="n">
        <v>2038871</v>
      </c>
      <c r="M723" t="inlineStr">
        <is>
          <t>PA, TX, ME</t>
        </is>
      </c>
      <c r="N723" t="inlineStr">
        <is>
          <t>Yes</t>
        </is>
      </c>
      <c r="O723" t="inlineStr">
        <is>
          <t>Not stated</t>
        </is>
      </c>
      <c r="P723" s="9" t="inlineStr">
        <is>
          <t>https://www.themartinfoundation.org/</t>
        </is>
      </c>
      <c r="Q723" s="9" t="inlineStr">
        <is>
          <t>https://grantcue.com/foundations/george-and-miriam-martin-foundation-232828201</t>
        </is>
      </c>
    </row>
    <row r="724">
      <c r="A724">
        <f>IF($E724=$E723,$A723+1,1)</f>
        <v/>
      </c>
      <c r="B724" t="inlineStr">
        <is>
          <t>PAUL AND NICOLE RICCI FAMILY FOUNDATION INC</t>
        </is>
      </c>
      <c r="C724" t="inlineStr">
        <is>
          <t>45-4102455</t>
        </is>
      </c>
      <c r="D724" t="inlineStr">
        <is>
          <t>California</t>
        </is>
      </c>
      <c r="E724" t="inlineStr">
        <is>
          <t>CA</t>
        </is>
      </c>
      <c r="F724" t="n">
        <v>2025</v>
      </c>
      <c r="G724" t="n">
        <v>2</v>
      </c>
      <c r="H724" s="13" t="n">
        <v>2919152</v>
      </c>
      <c r="I724" s="12" t="n">
        <v>13</v>
      </c>
      <c r="J724" s="13" t="n">
        <v>65000</v>
      </c>
      <c r="K724" s="13">
        <f>IFERROR($H724/$I724,"")</f>
        <v/>
      </c>
      <c r="L724" s="13" t="n">
        <v>1000000</v>
      </c>
      <c r="M724" t="inlineStr">
        <is>
          <t>NY, CO</t>
        </is>
      </c>
      <c r="N724" t="inlineStr">
        <is>
          <t>No</t>
        </is>
      </c>
      <c r="O724" t="inlineStr">
        <is>
          <t>Not stated</t>
        </is>
      </c>
      <c r="Q724" s="9" t="inlineStr">
        <is>
          <t>https://grantcue.com/foundations/paul-and-nicole-ricci-family-foundation-inc-454102455</t>
        </is>
      </c>
    </row>
    <row r="725">
      <c r="A725">
        <f>IF($E725=$E724,$A724+1,1)</f>
        <v/>
      </c>
      <c r="B725" t="inlineStr">
        <is>
          <t>RICHARD C SEAVER 1978 TRUST</t>
        </is>
      </c>
      <c r="C725" t="inlineStr">
        <is>
          <t>95-3311102</t>
        </is>
      </c>
      <c r="D725" t="inlineStr">
        <is>
          <t>California</t>
        </is>
      </c>
      <c r="E725" t="inlineStr">
        <is>
          <t>CA</t>
        </is>
      </c>
      <c r="F725" t="n">
        <v>2025</v>
      </c>
      <c r="G725" t="n">
        <v>2</v>
      </c>
      <c r="H725" s="13" t="n">
        <v>2918250</v>
      </c>
      <c r="I725" s="12" t="n">
        <v>102</v>
      </c>
      <c r="J725" s="13" t="n">
        <v>10000</v>
      </c>
      <c r="K725" s="13">
        <f>IFERROR($H725/$I725,"")</f>
        <v/>
      </c>
      <c r="L725" s="13" t="n">
        <v>300000</v>
      </c>
      <c r="M725" t="inlineStr">
        <is>
          <t>TX, CT, NY</t>
        </is>
      </c>
      <c r="N725" t="inlineStr">
        <is>
          <t>No</t>
        </is>
      </c>
      <c r="O725" t="inlineStr">
        <is>
          <t>Not stated</t>
        </is>
      </c>
      <c r="Q725" s="9" t="inlineStr">
        <is>
          <t>https://grantcue.com/foundations/richard-c-seaver-1978-trust-953311102</t>
        </is>
      </c>
    </row>
    <row r="726">
      <c r="A726">
        <f>IF($E726=$E725,$A725+1,1)</f>
        <v/>
      </c>
      <c r="B726" t="inlineStr">
        <is>
          <t>PEERY FOUNDATION</t>
        </is>
      </c>
      <c r="C726" t="inlineStr">
        <is>
          <t>94-2460894</t>
        </is>
      </c>
      <c r="D726" t="inlineStr">
        <is>
          <t>California</t>
        </is>
      </c>
      <c r="E726" t="inlineStr">
        <is>
          <t>CA</t>
        </is>
      </c>
      <c r="F726" t="n">
        <v>2024</v>
      </c>
      <c r="G726" t="n">
        <v>1</v>
      </c>
      <c r="H726" s="13" t="n">
        <v>2914719</v>
      </c>
      <c r="I726" s="12" t="n">
        <v>6</v>
      </c>
      <c r="J726" s="13" t="n">
        <v>10000</v>
      </c>
      <c r="K726" s="13">
        <f>IFERROR($H726/$I726,"")</f>
        <v/>
      </c>
      <c r="L726" s="13" t="n">
        <v>2854719</v>
      </c>
      <c r="M726" t="inlineStr">
        <is>
          <t>DC</t>
        </is>
      </c>
      <c r="N726" t="inlineStr">
        <is>
          <t>No</t>
        </is>
      </c>
      <c r="O726" t="inlineStr">
        <is>
          <t>Not stated</t>
        </is>
      </c>
      <c r="Q726" s="9" t="inlineStr">
        <is>
          <t>https://grantcue.com/foundations/peery-foundation-942460894</t>
        </is>
      </c>
    </row>
    <row r="727">
      <c r="A727">
        <f>IF($E727=$E726,$A726+1,1)</f>
        <v/>
      </c>
      <c r="B727" t="inlineStr">
        <is>
          <t>Paek Family Foundation</t>
        </is>
      </c>
      <c r="C727" t="inlineStr">
        <is>
          <t>87-4086196</t>
        </is>
      </c>
      <c r="D727" t="inlineStr">
        <is>
          <t>California</t>
        </is>
      </c>
      <c r="E727" t="inlineStr">
        <is>
          <t>CA</t>
        </is>
      </c>
      <c r="F727" t="n">
        <v>2024</v>
      </c>
      <c r="G727" t="n">
        <v>1</v>
      </c>
      <c r="H727" s="13" t="n">
        <v>2909399</v>
      </c>
      <c r="I727" s="12" t="n">
        <v>12</v>
      </c>
      <c r="J727" s="13" t="n">
        <v>50000</v>
      </c>
      <c r="K727" s="13">
        <f>IFERROR($H727/$I727,"")</f>
        <v/>
      </c>
      <c r="L727" s="13" t="n">
        <v>2150847</v>
      </c>
      <c r="M727" t="inlineStr">
        <is>
          <t>FL, TX, CO</t>
        </is>
      </c>
      <c r="N727" t="inlineStr">
        <is>
          <t>No</t>
        </is>
      </c>
      <c r="O727" t="inlineStr">
        <is>
          <t>Not stated</t>
        </is>
      </c>
      <c r="Q727" s="9" t="inlineStr">
        <is>
          <t>https://grantcue.com/foundations/paek-family-foundation-874086196</t>
        </is>
      </c>
    </row>
    <row r="728">
      <c r="A728">
        <f>IF($E728=$E727,$A727+1,1)</f>
        <v/>
      </c>
      <c r="B728" t="inlineStr">
        <is>
          <t>The Ramesh and Kalpana Bhatia Family Foundation</t>
        </is>
      </c>
      <c r="C728" t="inlineStr">
        <is>
          <t>20-5345499</t>
        </is>
      </c>
      <c r="D728" t="inlineStr">
        <is>
          <t>California</t>
        </is>
      </c>
      <c r="E728" t="inlineStr">
        <is>
          <t>CA</t>
        </is>
      </c>
      <c r="F728" t="n">
        <v>2024</v>
      </c>
      <c r="G728" t="n">
        <v>1</v>
      </c>
      <c r="H728" s="13" t="n">
        <v>2908150</v>
      </c>
      <c r="I728" s="12" t="n">
        <v>52</v>
      </c>
      <c r="J728" s="13" t="n">
        <v>5000</v>
      </c>
      <c r="K728" s="13">
        <f>IFERROR($H728/$I728,"")</f>
        <v/>
      </c>
      <c r="L728" s="13" t="n">
        <v>1500000</v>
      </c>
      <c r="M728" t="inlineStr">
        <is>
          <t>NY, TX, MD</t>
        </is>
      </c>
      <c r="N728" t="inlineStr">
        <is>
          <t>No</t>
        </is>
      </c>
      <c r="O728" t="inlineStr">
        <is>
          <t>Not stated</t>
        </is>
      </c>
      <c r="Q728" s="9" t="inlineStr">
        <is>
          <t>https://grantcue.com/foundations/the-ramesh-and-kalpana-bhatia-family-foundation-205345499</t>
        </is>
      </c>
    </row>
    <row r="729">
      <c r="A729">
        <f>IF($E729=$E728,$A728+1,1)</f>
        <v/>
      </c>
      <c r="B729" t="inlineStr">
        <is>
          <t>LUBERSKI FAMILY FOUNDATION INC</t>
        </is>
      </c>
      <c r="C729" t="inlineStr">
        <is>
          <t>26-3187239</t>
        </is>
      </c>
      <c r="D729" t="inlineStr">
        <is>
          <t>California</t>
        </is>
      </c>
      <c r="E729" t="inlineStr">
        <is>
          <t>CA</t>
        </is>
      </c>
      <c r="F729" t="n">
        <v>2024</v>
      </c>
      <c r="G729" t="n">
        <v>2</v>
      </c>
      <c r="H729" s="13" t="n">
        <v>2896308</v>
      </c>
      <c r="I729" s="12" t="n">
        <v>111</v>
      </c>
      <c r="J729" s="13" t="n">
        <v>10500</v>
      </c>
      <c r="K729" s="13">
        <f>IFERROR($H729/$I729,"")</f>
        <v/>
      </c>
      <c r="L729" s="13" t="n">
        <v>150000</v>
      </c>
      <c r="M729" t="inlineStr">
        <is>
          <t>NJ, KERALA, AZ</t>
        </is>
      </c>
      <c r="N729" t="inlineStr">
        <is>
          <t>Yes</t>
        </is>
      </c>
      <c r="O729" t="inlineStr">
        <is>
          <t>Not stated</t>
        </is>
      </c>
      <c r="Q729" s="9" t="inlineStr">
        <is>
          <t>https://grantcue.com/foundations/luberski-family-foundation-inc-263187239</t>
        </is>
      </c>
    </row>
    <row r="730">
      <c r="A730">
        <f>IF($E730=$E729,$A729+1,1)</f>
        <v/>
      </c>
      <c r="B730" t="inlineStr">
        <is>
          <t>Manela Brothers Foundation Inc</t>
        </is>
      </c>
      <c r="C730" t="inlineStr">
        <is>
          <t>45-3980097</t>
        </is>
      </c>
      <c r="D730" t="inlineStr">
        <is>
          <t>California</t>
        </is>
      </c>
      <c r="E730" t="inlineStr">
        <is>
          <t>CA</t>
        </is>
      </c>
      <c r="F730" t="n">
        <v>2024</v>
      </c>
      <c r="G730" t="n">
        <v>2</v>
      </c>
      <c r="H730" s="13" t="n">
        <v>2888372</v>
      </c>
      <c r="I730" s="12" t="n">
        <v>47</v>
      </c>
      <c r="J730" s="13" t="n">
        <v>17500</v>
      </c>
      <c r="K730" s="13">
        <f>IFERROR($H730/$I730,"")</f>
        <v/>
      </c>
      <c r="L730" s="13" t="n">
        <v>1000000</v>
      </c>
      <c r="M730" t="inlineStr">
        <is>
          <t>NJ, NY, Israel</t>
        </is>
      </c>
      <c r="N730" t="inlineStr">
        <is>
          <t>No</t>
        </is>
      </c>
      <c r="O730" t="inlineStr">
        <is>
          <t>Not stated</t>
        </is>
      </c>
      <c r="Q730" s="9" t="inlineStr">
        <is>
          <t>https://grantcue.com/foundations/manela-brothers-foundation-inc-453980097</t>
        </is>
      </c>
    </row>
    <row r="731">
      <c r="A731">
        <f>IF($E731=$E730,$A730+1,1)</f>
        <v/>
      </c>
      <c r="B731" t="inlineStr">
        <is>
          <t>Gatherer Family Foundation</t>
        </is>
      </c>
      <c r="C731" t="inlineStr">
        <is>
          <t>95-4669010</t>
        </is>
      </c>
      <c r="D731" t="inlineStr">
        <is>
          <t>California</t>
        </is>
      </c>
      <c r="E731" t="inlineStr">
        <is>
          <t>CA</t>
        </is>
      </c>
      <c r="F731" t="n">
        <v>2025</v>
      </c>
      <c r="G731" t="n">
        <v>2</v>
      </c>
      <c r="H731" s="13" t="n">
        <v>2888058</v>
      </c>
      <c r="I731" s="12" t="n">
        <v>54</v>
      </c>
      <c r="J731" s="13" t="n">
        <v>12875</v>
      </c>
      <c r="K731" s="13">
        <f>IFERROR($H731/$I731,"")</f>
        <v/>
      </c>
      <c r="L731" s="13" t="n">
        <v>550000</v>
      </c>
      <c r="M731" t="inlineStr">
        <is>
          <t>CO, TX, WA</t>
        </is>
      </c>
      <c r="N731" t="inlineStr">
        <is>
          <t>No</t>
        </is>
      </c>
      <c r="O731" t="inlineStr">
        <is>
          <t>Not stated</t>
        </is>
      </c>
      <c r="Q731" s="9" t="inlineStr">
        <is>
          <t>https://grantcue.com/foundations/gatherer-family-foundation-954669010</t>
        </is>
      </c>
    </row>
    <row r="732">
      <c r="A732">
        <f>IF($E732=$E731,$A731+1,1)</f>
        <v/>
      </c>
      <c r="B732" t="inlineStr">
        <is>
          <t>RIC &amp; SUZANNE KAYNE FOUNDATION</t>
        </is>
      </c>
      <c r="C732" t="inlineStr">
        <is>
          <t>95-4124379</t>
        </is>
      </c>
      <c r="D732" t="inlineStr">
        <is>
          <t>California</t>
        </is>
      </c>
      <c r="E732" t="inlineStr">
        <is>
          <t>CA</t>
        </is>
      </c>
      <c r="F732" t="n">
        <v>2024</v>
      </c>
      <c r="G732" t="n">
        <v>1</v>
      </c>
      <c r="H732" s="13" t="n">
        <v>2883871</v>
      </c>
      <c r="I732" s="12" t="n">
        <v>44</v>
      </c>
      <c r="J732" s="13" t="n">
        <v>25000</v>
      </c>
      <c r="K732" s="13">
        <f>IFERROR($H732/$I732,"")</f>
        <v/>
      </c>
      <c r="L732" s="13" t="n">
        <v>500000</v>
      </c>
      <c r="M732" t="inlineStr">
        <is>
          <t>KS, MA, NY</t>
        </is>
      </c>
      <c r="N732" t="inlineStr">
        <is>
          <t>No</t>
        </is>
      </c>
      <c r="O732" t="inlineStr">
        <is>
          <t>Not stated</t>
        </is>
      </c>
      <c r="Q732" s="9" t="inlineStr">
        <is>
          <t>https://grantcue.com/foundations/ric-and-suzanne-kayne-foundation-954124379</t>
        </is>
      </c>
    </row>
    <row r="733">
      <c r="A733">
        <f>IF($E733=$E732,$A732+1,1)</f>
        <v/>
      </c>
      <c r="B733" t="inlineStr">
        <is>
          <t>THE CAMILLE AND HENRY DREYFUS FOUNDATION INC</t>
        </is>
      </c>
      <c r="C733" t="inlineStr">
        <is>
          <t>13-5570117</t>
        </is>
      </c>
      <c r="D733" t="inlineStr">
        <is>
          <t>California</t>
        </is>
      </c>
      <c r="E733" t="inlineStr">
        <is>
          <t>CA</t>
        </is>
      </c>
      <c r="F733" t="n">
        <v>2024</v>
      </c>
      <c r="G733" t="n">
        <v>1</v>
      </c>
      <c r="H733" s="13" t="n">
        <v>2874967</v>
      </c>
      <c r="I733" s="12" t="n">
        <v>41</v>
      </c>
      <c r="J733" s="13" t="n">
        <v>75000</v>
      </c>
      <c r="K733" s="13">
        <f>IFERROR($H733/$I733,"")</f>
        <v/>
      </c>
      <c r="L733" s="13" t="n">
        <v>100000</v>
      </c>
      <c r="M733" t="inlineStr">
        <is>
          <t>IL, WA, NY</t>
        </is>
      </c>
      <c r="N733" t="inlineStr">
        <is>
          <t>Yes</t>
        </is>
      </c>
      <c r="O733" t="inlineStr">
        <is>
          <t>Yes</t>
        </is>
      </c>
      <c r="P733" s="9" t="inlineStr">
        <is>
          <t>https://www.dreyfus.org/</t>
        </is>
      </c>
      <c r="Q733" s="9" t="inlineStr">
        <is>
          <t>https://grantcue.com/foundations/the-camille-and-henry-dreyfus-foundation-inc-135570117</t>
        </is>
      </c>
    </row>
    <row r="734">
      <c r="A734">
        <f>IF($E734=$E733,$A733+1,1)</f>
        <v/>
      </c>
      <c r="B734" t="inlineStr">
        <is>
          <t>AVERY-TSUI FOUNDATION</t>
        </is>
      </c>
      <c r="C734" t="inlineStr">
        <is>
          <t>65-6431837</t>
        </is>
      </c>
      <c r="D734" t="inlineStr">
        <is>
          <t>California</t>
        </is>
      </c>
      <c r="E734" t="inlineStr">
        <is>
          <t>CA</t>
        </is>
      </c>
      <c r="F734" t="n">
        <v>2025</v>
      </c>
      <c r="G734" t="n">
        <v>2</v>
      </c>
      <c r="H734" s="13" t="n">
        <v>2874212</v>
      </c>
      <c r="I734" s="12" t="n">
        <v>15</v>
      </c>
      <c r="J734" s="13" t="n">
        <v>128568</v>
      </c>
      <c r="K734" s="13">
        <f>IFERROR($H734/$I734,"")</f>
        <v/>
      </c>
      <c r="L734" s="13" t="n">
        <v>500000</v>
      </c>
      <c r="M734" t="inlineStr">
        <is>
          <t>NY</t>
        </is>
      </c>
      <c r="N734" t="inlineStr">
        <is>
          <t>No</t>
        </is>
      </c>
      <c r="O734" t="inlineStr">
        <is>
          <t>Not stated</t>
        </is>
      </c>
      <c r="Q734" s="9" t="inlineStr">
        <is>
          <t>https://grantcue.com/foundations/avery-tsui-foundation-656431837</t>
        </is>
      </c>
    </row>
    <row r="735">
      <c r="A735">
        <f>IF($E735=$E734,$A734+1,1)</f>
        <v/>
      </c>
      <c r="B735" t="inlineStr">
        <is>
          <t>JOHN S KIEWIT MEMORIAL FOUNDATION</t>
        </is>
      </c>
      <c r="C735" t="inlineStr">
        <is>
          <t>95-4794542</t>
        </is>
      </c>
      <c r="D735" t="inlineStr">
        <is>
          <t>California</t>
        </is>
      </c>
      <c r="E735" t="inlineStr">
        <is>
          <t>CA</t>
        </is>
      </c>
      <c r="F735" t="n">
        <v>2024</v>
      </c>
      <c r="G735" t="n">
        <v>1</v>
      </c>
      <c r="H735" s="13" t="n">
        <v>2871319</v>
      </c>
      <c r="I735" s="12" t="n">
        <v>24</v>
      </c>
      <c r="J735" s="13" t="n">
        <v>65000</v>
      </c>
      <c r="K735" s="13">
        <f>IFERROR($H735/$I735,"")</f>
        <v/>
      </c>
      <c r="L735" s="13" t="n">
        <v>500000</v>
      </c>
      <c r="M735" t="inlineStr">
        <is>
          <t>VA, WA</t>
        </is>
      </c>
      <c r="N735" t="inlineStr">
        <is>
          <t>No</t>
        </is>
      </c>
      <c r="O735" t="inlineStr">
        <is>
          <t>Not stated</t>
        </is>
      </c>
      <c r="Q735" s="9" t="inlineStr">
        <is>
          <t>https://grantcue.com/foundations/john-s-kiewit-memorial-foundation-954794542</t>
        </is>
      </c>
    </row>
    <row r="736">
      <c r="A736">
        <f>IF($E736=$E735,$A735+1,1)</f>
        <v/>
      </c>
      <c r="B736" t="inlineStr">
        <is>
          <t>PAUL BECHTNER FOUNDATION</t>
        </is>
      </c>
      <c r="C736" t="inlineStr">
        <is>
          <t>36-3973429</t>
        </is>
      </c>
      <c r="D736" t="inlineStr">
        <is>
          <t>California</t>
        </is>
      </c>
      <c r="E736" t="inlineStr">
        <is>
          <t>CA</t>
        </is>
      </c>
      <c r="F736" t="n">
        <v>2025</v>
      </c>
      <c r="G736" t="n">
        <v>2</v>
      </c>
      <c r="H736" s="13" t="n">
        <v>2867473</v>
      </c>
      <c r="I736" s="12" t="n">
        <v>141</v>
      </c>
      <c r="J736" s="13" t="n">
        <v>10000</v>
      </c>
      <c r="K736" s="13">
        <f>IFERROR($H736/$I736,"")</f>
        <v/>
      </c>
      <c r="L736" s="13" t="n">
        <v>220400</v>
      </c>
      <c r="M736" t="inlineStr">
        <is>
          <t>IL, DC, PA</t>
        </is>
      </c>
      <c r="N736" t="inlineStr">
        <is>
          <t>No</t>
        </is>
      </c>
      <c r="O736" t="inlineStr">
        <is>
          <t>Not stated</t>
        </is>
      </c>
      <c r="Q736" s="9" t="inlineStr">
        <is>
          <t>https://grantcue.com/foundations/paul-bechtner-foundation-c-o-paul-c-weaver-363973429</t>
        </is>
      </c>
    </row>
    <row r="737">
      <c r="A737">
        <f>IF($E737=$E736,$A736+1,1)</f>
        <v/>
      </c>
      <c r="B737" t="inlineStr">
        <is>
          <t>Firedoll Foundation</t>
        </is>
      </c>
      <c r="C737" t="inlineStr">
        <is>
          <t>94-3301999</t>
        </is>
      </c>
      <c r="D737" t="inlineStr">
        <is>
          <t>California</t>
        </is>
      </c>
      <c r="E737" t="inlineStr">
        <is>
          <t>CA</t>
        </is>
      </c>
      <c r="F737" t="n">
        <v>2024</v>
      </c>
      <c r="G737" t="n">
        <v>1</v>
      </c>
      <c r="H737" s="13" t="n">
        <v>2867039</v>
      </c>
      <c r="I737" s="12" t="n">
        <v>113</v>
      </c>
      <c r="J737" s="13" t="n">
        <v>25000</v>
      </c>
      <c r="K737" s="13">
        <f>IFERROR($H737/$I737,"")</f>
        <v/>
      </c>
      <c r="L737" s="13" t="n">
        <v>100000</v>
      </c>
      <c r="M737" t="inlineStr">
        <is>
          <t>DC, OR, NY</t>
        </is>
      </c>
      <c r="N737" t="inlineStr">
        <is>
          <t>Yes</t>
        </is>
      </c>
      <c r="O737" t="inlineStr">
        <is>
          <t>Not stated</t>
        </is>
      </c>
      <c r="P737" s="9" t="inlineStr">
        <is>
          <t>https://www.firedoll.org/</t>
        </is>
      </c>
      <c r="Q737" s="9" t="inlineStr">
        <is>
          <t>https://grantcue.com/foundations/firedoll-foundation-943301999</t>
        </is>
      </c>
    </row>
    <row r="738">
      <c r="A738">
        <f>IF($E738=$E737,$A737+1,1)</f>
        <v/>
      </c>
      <c r="B738" t="inlineStr">
        <is>
          <t>Elizabeth and Ihab Massoud Family Foundation</t>
        </is>
      </c>
      <c r="C738" t="inlineStr">
        <is>
          <t>46-2495320</t>
        </is>
      </c>
      <c r="D738" t="inlineStr">
        <is>
          <t>California</t>
        </is>
      </c>
      <c r="E738" t="inlineStr">
        <is>
          <t>CA</t>
        </is>
      </c>
      <c r="F738" t="n">
        <v>2025</v>
      </c>
      <c r="G738" t="n">
        <v>2</v>
      </c>
      <c r="H738" s="13" t="n">
        <v>2857622</v>
      </c>
      <c r="I738" s="12" t="n">
        <v>84</v>
      </c>
      <c r="J738" s="13" t="n">
        <v>10000</v>
      </c>
      <c r="K738" s="13">
        <f>IFERROR($H738/$I738,"")</f>
        <v/>
      </c>
      <c r="L738" s="13" t="n">
        <v>642857</v>
      </c>
      <c r="M738" t="inlineStr">
        <is>
          <t>CT, MA, NY</t>
        </is>
      </c>
      <c r="N738" t="inlineStr">
        <is>
          <t>No</t>
        </is>
      </c>
      <c r="O738" t="inlineStr">
        <is>
          <t>Not stated</t>
        </is>
      </c>
      <c r="Q738" s="9" t="inlineStr">
        <is>
          <t>https://grantcue.com/foundations/elizabeth-and-ihab-massoud-family-foundation-462495320</t>
        </is>
      </c>
    </row>
    <row r="739">
      <c r="A739">
        <f>IF($E739=$E738,$A738+1,1)</f>
        <v/>
      </c>
      <c r="B739" t="inlineStr">
        <is>
          <t>SCHLINGER CHRISMAN FOUNDATION</t>
        </is>
      </c>
      <c r="C739" t="inlineStr">
        <is>
          <t>27-0096038</t>
        </is>
      </c>
      <c r="D739" t="inlineStr">
        <is>
          <t>California</t>
        </is>
      </c>
      <c r="E739" t="inlineStr">
        <is>
          <t>CA</t>
        </is>
      </c>
      <c r="F739" t="n">
        <v>2024</v>
      </c>
      <c r="G739" t="n">
        <v>1</v>
      </c>
      <c r="H739" s="13" t="n">
        <v>2850000</v>
      </c>
      <c r="I739" s="12" t="n">
        <v>68</v>
      </c>
      <c r="J739" s="13" t="n">
        <v>25000</v>
      </c>
      <c r="K739" s="13">
        <f>IFERROR($H739/$I739,"")</f>
        <v/>
      </c>
      <c r="L739" s="13" t="n">
        <v>325000</v>
      </c>
      <c r="M739" t="inlineStr">
        <is>
          <t>NY, NV</t>
        </is>
      </c>
      <c r="N739" t="inlineStr">
        <is>
          <t>No</t>
        </is>
      </c>
      <c r="O739" t="inlineStr">
        <is>
          <t>Not stated</t>
        </is>
      </c>
      <c r="Q739" s="9" t="inlineStr">
        <is>
          <t>https://grantcue.com/foundations/schlinger-chrisman-foundation-northern-trust-company-trustee-270096038</t>
        </is>
      </c>
    </row>
    <row r="740">
      <c r="A740">
        <f>IF($E740=$E739,$A739+1,1)</f>
        <v/>
      </c>
      <c r="B740" t="inlineStr">
        <is>
          <t>UNFI Foundation</t>
        </is>
      </c>
      <c r="C740" t="inlineStr">
        <is>
          <t>45-5023490</t>
        </is>
      </c>
      <c r="D740" t="inlineStr">
        <is>
          <t>California</t>
        </is>
      </c>
      <c r="E740" t="inlineStr">
        <is>
          <t>CA</t>
        </is>
      </c>
      <c r="F740" t="n">
        <v>2024</v>
      </c>
      <c r="G740" t="n">
        <v>3</v>
      </c>
      <c r="H740" s="13" t="n">
        <v>2843500</v>
      </c>
      <c r="I740" s="12" t="n">
        <v>150</v>
      </c>
      <c r="J740" s="13" t="n">
        <v>10000</v>
      </c>
      <c r="K740" s="13">
        <f>IFERROR($H740/$I740,"")</f>
        <v/>
      </c>
      <c r="L740" s="13" t="n">
        <v>100500</v>
      </c>
      <c r="M740" t="inlineStr">
        <is>
          <t>RI, NY, MN</t>
        </is>
      </c>
      <c r="N740" t="inlineStr">
        <is>
          <t>No</t>
        </is>
      </c>
      <c r="O740" t="inlineStr">
        <is>
          <t>Yes</t>
        </is>
      </c>
      <c r="Q740" s="9" t="inlineStr">
        <is>
          <t>https://grantcue.com/foundations/unfi-foundation-455023490</t>
        </is>
      </c>
    </row>
    <row r="741">
      <c r="A741">
        <f>IF($E741=$E740,$A740+1,1)</f>
        <v/>
      </c>
      <c r="B741" t="inlineStr">
        <is>
          <t>JAY &amp; DEANIE STEIN FOUNDATION TRUST</t>
        </is>
      </c>
      <c r="C741" t="inlineStr">
        <is>
          <t>31-1585141</t>
        </is>
      </c>
      <c r="D741" t="inlineStr">
        <is>
          <t>California</t>
        </is>
      </c>
      <c r="E741" t="inlineStr">
        <is>
          <t>CA</t>
        </is>
      </c>
      <c r="F741" t="n">
        <v>2024</v>
      </c>
      <c r="G741" t="n">
        <v>2</v>
      </c>
      <c r="H741" s="13" t="n">
        <v>2840920</v>
      </c>
      <c r="I741" s="12" t="n">
        <v>77</v>
      </c>
      <c r="J741" s="13" t="n">
        <v>10000</v>
      </c>
      <c r="K741" s="13">
        <f>IFERROR($H741/$I741,"")</f>
        <v/>
      </c>
      <c r="L741" s="13" t="n">
        <v>378000</v>
      </c>
      <c r="M741" t="inlineStr">
        <is>
          <t>DC, MS, NY</t>
        </is>
      </c>
      <c r="N741" t="inlineStr">
        <is>
          <t>No</t>
        </is>
      </c>
      <c r="O741" t="inlineStr">
        <is>
          <t>Not stated</t>
        </is>
      </c>
      <c r="Q741" s="9" t="inlineStr">
        <is>
          <t>https://grantcue.com/foundations/jay-and-deanie-stein-foundation-trust-311585141</t>
        </is>
      </c>
    </row>
    <row r="742">
      <c r="A742">
        <f>IF($E742=$E741,$A741+1,1)</f>
        <v/>
      </c>
      <c r="B742" t="inlineStr">
        <is>
          <t>VERSACARE INC</t>
        </is>
      </c>
      <c r="C742" t="inlineStr">
        <is>
          <t>33-0052434</t>
        </is>
      </c>
      <c r="D742" t="inlineStr">
        <is>
          <t>California</t>
        </is>
      </c>
      <c r="E742" t="inlineStr">
        <is>
          <t>CA</t>
        </is>
      </c>
      <c r="F742" t="n">
        <v>2024</v>
      </c>
      <c r="G742" t="n">
        <v>1</v>
      </c>
      <c r="H742" s="13" t="n">
        <v>2840850</v>
      </c>
      <c r="I742" s="12" t="n">
        <v>174</v>
      </c>
      <c r="J742" s="13" t="n">
        <v>10000</v>
      </c>
      <c r="K742" s="13">
        <f>IFERROR($H742/$I742,"")</f>
        <v/>
      </c>
      <c r="L742" s="13" t="n">
        <v>150000</v>
      </c>
      <c r="M742" t="inlineStr">
        <is>
          <t>FL, WA, MD</t>
        </is>
      </c>
      <c r="N742" t="inlineStr">
        <is>
          <t>Yes</t>
        </is>
      </c>
      <c r="O742" t="inlineStr">
        <is>
          <t>Yes</t>
        </is>
      </c>
      <c r="P742" s="9" t="inlineStr">
        <is>
          <t>https://www.versacare.org/</t>
        </is>
      </c>
      <c r="Q742" s="9" t="inlineStr">
        <is>
          <t>https://grantcue.com/foundations/versacare-inc-330052434</t>
        </is>
      </c>
    </row>
    <row r="743">
      <c r="A743">
        <f>IF($E743=$E742,$A742+1,1)</f>
        <v/>
      </c>
      <c r="B743" t="inlineStr">
        <is>
          <t>GARY A HANSBERGER FOUNDATION</t>
        </is>
      </c>
      <c r="C743" t="inlineStr">
        <is>
          <t>27-3646476</t>
        </is>
      </c>
      <c r="D743" t="inlineStr">
        <is>
          <t>California</t>
        </is>
      </c>
      <c r="E743" t="inlineStr">
        <is>
          <t>CA</t>
        </is>
      </c>
      <c r="F743" t="n">
        <v>2025</v>
      </c>
      <c r="G743" t="n">
        <v>2</v>
      </c>
      <c r="H743" s="13" t="n">
        <v>2840160</v>
      </c>
      <c r="I743" s="12" t="n">
        <v>22</v>
      </c>
      <c r="J743" s="13" t="n">
        <v>18000</v>
      </c>
      <c r="K743" s="13">
        <f>IFERROR($H743/$I743,"")</f>
        <v/>
      </c>
      <c r="L743" s="13" t="n">
        <v>1000000</v>
      </c>
      <c r="M743" t="inlineStr">
        <is>
          <t>IL, FL, TX</t>
        </is>
      </c>
      <c r="N743" t="inlineStr">
        <is>
          <t>No</t>
        </is>
      </c>
      <c r="O743" t="inlineStr">
        <is>
          <t>Not stated</t>
        </is>
      </c>
      <c r="Q743" s="9" t="inlineStr">
        <is>
          <t>https://grantcue.com/foundations/gary-a-hansberger-foundation-273646476</t>
        </is>
      </c>
    </row>
    <row r="744">
      <c r="A744">
        <f>IF($E744=$E743,$A743+1,1)</f>
        <v/>
      </c>
      <c r="B744" t="inlineStr">
        <is>
          <t>Carlsen Muir Family Foundation</t>
        </is>
      </c>
      <c r="C744" t="inlineStr">
        <is>
          <t>82-3157713</t>
        </is>
      </c>
      <c r="D744" t="inlineStr">
        <is>
          <t>California</t>
        </is>
      </c>
      <c r="E744" t="inlineStr">
        <is>
          <t>CA</t>
        </is>
      </c>
      <c r="F744" t="n">
        <v>2025</v>
      </c>
      <c r="G744" t="n">
        <v>3</v>
      </c>
      <c r="H744" s="13" t="n">
        <v>2830024</v>
      </c>
      <c r="I744" s="12" t="n">
        <v>173</v>
      </c>
      <c r="J744" s="13" t="n">
        <v>5000</v>
      </c>
      <c r="K744" s="13">
        <f>IFERROR($H744/$I744,"")</f>
        <v/>
      </c>
      <c r="L744" s="13" t="n">
        <v>244470</v>
      </c>
      <c r="M744" t="inlineStr">
        <is>
          <t>NY, ND, VA</t>
        </is>
      </c>
      <c r="N744" t="inlineStr">
        <is>
          <t>No</t>
        </is>
      </c>
      <c r="O744" t="inlineStr">
        <is>
          <t>Not stated</t>
        </is>
      </c>
      <c r="Q744" s="9" t="inlineStr">
        <is>
          <t>https://grantcue.com/foundations/carlsen-muir-family-foundation-823157713</t>
        </is>
      </c>
    </row>
    <row r="745">
      <c r="A745">
        <f>IF($E745=$E744,$A744+1,1)</f>
        <v/>
      </c>
      <c r="B745" t="inlineStr">
        <is>
          <t>LAKESIDE FOUNDATION</t>
        </is>
      </c>
      <c r="C745" t="inlineStr">
        <is>
          <t>94-6066229</t>
        </is>
      </c>
      <c r="D745" t="inlineStr">
        <is>
          <t>California</t>
        </is>
      </c>
      <c r="E745" t="inlineStr">
        <is>
          <t>CA</t>
        </is>
      </c>
      <c r="F745" t="n">
        <v>2024</v>
      </c>
      <c r="G745" t="n">
        <v>1</v>
      </c>
      <c r="H745" s="13" t="n">
        <v>2827000</v>
      </c>
      <c r="I745" s="12" t="n">
        <v>149</v>
      </c>
      <c r="J745" s="13" t="n">
        <v>10000</v>
      </c>
      <c r="K745" s="13">
        <f>IFERROR($H745/$I745,"")</f>
        <v/>
      </c>
      <c r="L745" s="13" t="n">
        <v>250000</v>
      </c>
      <c r="M745" t="inlineStr">
        <is>
          <t>OH, VA, MA</t>
        </is>
      </c>
      <c r="N745" t="inlineStr">
        <is>
          <t>No</t>
        </is>
      </c>
      <c r="O745" t="inlineStr">
        <is>
          <t>Not stated</t>
        </is>
      </c>
      <c r="Q745" s="9" t="inlineStr">
        <is>
          <t>https://grantcue.com/foundations/lakeside-foundation-c-o-pitcairn-946066229</t>
        </is>
      </c>
    </row>
    <row r="746">
      <c r="A746">
        <f>IF($E746=$E745,$A745+1,1)</f>
        <v/>
      </c>
      <c r="B746" t="inlineStr">
        <is>
          <t>LAURIE C MCGRATH FOUNDATION</t>
        </is>
      </c>
      <c r="C746" t="inlineStr">
        <is>
          <t>84-3696962</t>
        </is>
      </c>
      <c r="D746" t="inlineStr">
        <is>
          <t>California</t>
        </is>
      </c>
      <c r="E746" t="inlineStr">
        <is>
          <t>CA</t>
        </is>
      </c>
      <c r="F746" t="n">
        <v>2024</v>
      </c>
      <c r="G746" t="n">
        <v>1</v>
      </c>
      <c r="H746" s="13" t="n">
        <v>2823688</v>
      </c>
      <c r="I746" s="12" t="n">
        <v>48</v>
      </c>
      <c r="J746" s="13" t="n">
        <v>22500</v>
      </c>
      <c r="K746" s="13">
        <f>IFERROR($H746/$I746,"")</f>
        <v/>
      </c>
      <c r="L746" s="13" t="n">
        <v>487175</v>
      </c>
      <c r="M746" t="inlineStr">
        <is>
          <t>DC, CO, TX</t>
        </is>
      </c>
      <c r="N746" t="inlineStr">
        <is>
          <t>No</t>
        </is>
      </c>
      <c r="O746" t="inlineStr">
        <is>
          <t>Not stated</t>
        </is>
      </c>
      <c r="Q746" s="9" t="inlineStr">
        <is>
          <t>https://grantcue.com/foundations/laurie-c-mcgrath-foundation-843696962</t>
        </is>
      </c>
    </row>
    <row r="747">
      <c r="A747">
        <f>IF($E747=$E746,$A746+1,1)</f>
        <v/>
      </c>
      <c r="B747" t="inlineStr">
        <is>
          <t>RENEE B FISHER FOUNDATION INC</t>
        </is>
      </c>
      <c r="C747" t="inlineStr">
        <is>
          <t>06-0952015</t>
        </is>
      </c>
      <c r="D747" t="inlineStr">
        <is>
          <t>California</t>
        </is>
      </c>
      <c r="E747" t="inlineStr">
        <is>
          <t>CA</t>
        </is>
      </c>
      <c r="F747" t="n">
        <v>2025</v>
      </c>
      <c r="G747" t="n">
        <v>2</v>
      </c>
      <c r="H747" s="13" t="n">
        <v>2819423</v>
      </c>
      <c r="I747" s="12" t="n">
        <v>16</v>
      </c>
      <c r="J747" s="13" t="n">
        <v>26161.5</v>
      </c>
      <c r="K747" s="13">
        <f>IFERROR($H747/$I747,"")</f>
        <v/>
      </c>
      <c r="L747" s="13" t="n">
        <v>980000</v>
      </c>
      <c r="M747" t="inlineStr">
        <is>
          <t>CT, VA, WA</t>
        </is>
      </c>
      <c r="N747" t="inlineStr">
        <is>
          <t>Yes</t>
        </is>
      </c>
      <c r="O747" t="inlineStr">
        <is>
          <t>Not stated</t>
        </is>
      </c>
      <c r="Q747" s="9" t="inlineStr">
        <is>
          <t>https://grantcue.com/foundations/renee-b-fisher-foundation-inc-060952015</t>
        </is>
      </c>
    </row>
    <row r="748">
      <c r="A748">
        <f>IF($E748=$E747,$A747+1,1)</f>
        <v/>
      </c>
      <c r="B748" t="inlineStr">
        <is>
          <t>C &amp; R NEWMAN FAMILY FOUNDATION</t>
        </is>
      </c>
      <c r="C748" t="inlineStr">
        <is>
          <t>68-0661680</t>
        </is>
      </c>
      <c r="D748" t="inlineStr">
        <is>
          <t>California</t>
        </is>
      </c>
      <c r="E748" t="inlineStr">
        <is>
          <t>CA</t>
        </is>
      </c>
      <c r="F748" t="n">
        <v>2025</v>
      </c>
      <c r="G748" t="n">
        <v>2</v>
      </c>
      <c r="H748" s="13" t="n">
        <v>2812231</v>
      </c>
      <c r="I748" s="12" t="n">
        <v>79</v>
      </c>
      <c r="J748" s="13" t="n">
        <v>10000</v>
      </c>
      <c r="K748" s="13">
        <f>IFERROR($H748/$I748,"")</f>
        <v/>
      </c>
      <c r="L748" s="13" t="n">
        <v>1061000</v>
      </c>
      <c r="M748" t="inlineStr">
        <is>
          <t>RI, PA, IA</t>
        </is>
      </c>
      <c r="N748" t="inlineStr">
        <is>
          <t>No</t>
        </is>
      </c>
      <c r="O748" t="inlineStr">
        <is>
          <t>Not stated</t>
        </is>
      </c>
      <c r="Q748" s="9" t="inlineStr">
        <is>
          <t>https://grantcue.com/foundations/c-and-r-newman-family-foundation-680661680</t>
        </is>
      </c>
    </row>
    <row r="749">
      <c r="A749">
        <f>IF($E749=$E748,$A748+1,1)</f>
        <v/>
      </c>
      <c r="B749" t="inlineStr">
        <is>
          <t>THE SILVER LINING FOUNDATION</t>
        </is>
      </c>
      <c r="C749" t="inlineStr">
        <is>
          <t>94-3285094</t>
        </is>
      </c>
      <c r="D749" t="inlineStr">
        <is>
          <t>California</t>
        </is>
      </c>
      <c r="E749" t="inlineStr">
        <is>
          <t>CA</t>
        </is>
      </c>
      <c r="F749" t="n">
        <v>2024</v>
      </c>
      <c r="G749" t="n">
        <v>1</v>
      </c>
      <c r="H749" s="13" t="n">
        <v>2806461</v>
      </c>
      <c r="I749" s="12" t="n">
        <v>44</v>
      </c>
      <c r="J749" s="13" t="n">
        <v>25000</v>
      </c>
      <c r="K749" s="13">
        <f>IFERROR($H749/$I749,"")</f>
        <v/>
      </c>
      <c r="L749" s="13" t="n">
        <v>1043211</v>
      </c>
      <c r="M749" t="inlineStr">
        <is>
          <t>MN, DC, MA</t>
        </is>
      </c>
      <c r="N749" t="inlineStr">
        <is>
          <t>No</t>
        </is>
      </c>
      <c r="O749" t="inlineStr">
        <is>
          <t>Not stated</t>
        </is>
      </c>
      <c r="Q749" s="9" t="inlineStr">
        <is>
          <t>https://grantcue.com/foundations/the-silver-lining-foundation-943285094</t>
        </is>
      </c>
    </row>
    <row r="750">
      <c r="A750">
        <f>IF($E750=$E749,$A749+1,1)</f>
        <v/>
      </c>
      <c r="B750" t="inlineStr">
        <is>
          <t>C AND A JOHNSON FAMILY FOUNDATION</t>
        </is>
      </c>
      <c r="C750" t="inlineStr">
        <is>
          <t>47-4003028</t>
        </is>
      </c>
      <c r="D750" t="inlineStr">
        <is>
          <t>California</t>
        </is>
      </c>
      <c r="E750" t="inlineStr">
        <is>
          <t>CA</t>
        </is>
      </c>
      <c r="F750" t="n">
        <v>2025</v>
      </c>
      <c r="G750" t="n">
        <v>2</v>
      </c>
      <c r="H750" s="13" t="n">
        <v>2803000</v>
      </c>
      <c r="I750" s="12" t="n">
        <v>107</v>
      </c>
      <c r="J750" s="13" t="n">
        <v>15000</v>
      </c>
      <c r="K750" s="13">
        <f>IFERROR($H750/$I750,"")</f>
        <v/>
      </c>
      <c r="L750" s="13" t="n">
        <v>150000</v>
      </c>
      <c r="M750" t="inlineStr">
        <is>
          <t>TN, DC, MA</t>
        </is>
      </c>
      <c r="N750" t="inlineStr">
        <is>
          <t>Yes</t>
        </is>
      </c>
      <c r="O750" t="inlineStr">
        <is>
          <t>Not stated</t>
        </is>
      </c>
      <c r="Q750" s="9" t="inlineStr">
        <is>
          <t>https://grantcue.com/foundations/c-and-a-johnson-family-foundation-474003028</t>
        </is>
      </c>
    </row>
    <row r="751">
      <c r="A751">
        <f>IF($E751=$E750,$A750+1,1)</f>
        <v/>
      </c>
      <c r="B751" t="inlineStr">
        <is>
          <t>JOHN C HENCH FOUNDATION</t>
        </is>
      </c>
      <c r="C751" t="inlineStr">
        <is>
          <t>95-4308746</t>
        </is>
      </c>
      <c r="D751" t="inlineStr">
        <is>
          <t>California</t>
        </is>
      </c>
      <c r="E751" t="inlineStr">
        <is>
          <t>CA</t>
        </is>
      </c>
      <c r="F751" t="n">
        <v>2024</v>
      </c>
      <c r="G751" t="n">
        <v>2</v>
      </c>
      <c r="H751" s="13" t="n">
        <v>2796070</v>
      </c>
      <c r="I751" s="12" t="n">
        <v>28</v>
      </c>
      <c r="J751" s="13" t="n">
        <v>40000</v>
      </c>
      <c r="K751" s="13">
        <f>IFERROR($H751/$I751,"")</f>
        <v/>
      </c>
      <c r="L751" s="13" t="n">
        <v>596070</v>
      </c>
      <c r="M751" t="inlineStr">
        <is>
          <t>OH, FL, PA</t>
        </is>
      </c>
      <c r="N751" t="inlineStr">
        <is>
          <t>No</t>
        </is>
      </c>
      <c r="O751" t="inlineStr">
        <is>
          <t>Not stated</t>
        </is>
      </c>
      <c r="Q751" s="9" t="inlineStr">
        <is>
          <t>https://grantcue.com/foundations/john-c-hench-foundation-954308746</t>
        </is>
      </c>
    </row>
    <row r="752">
      <c r="A752">
        <f>IF($E752=$E751,$A751+1,1)</f>
        <v/>
      </c>
      <c r="B752" t="inlineStr">
        <is>
          <t>KODAMA FOUNDATION</t>
        </is>
      </c>
      <c r="C752" t="inlineStr">
        <is>
          <t>93-2977992</t>
        </is>
      </c>
      <c r="D752" t="inlineStr">
        <is>
          <t>California</t>
        </is>
      </c>
      <c r="E752" t="inlineStr">
        <is>
          <t>CA</t>
        </is>
      </c>
      <c r="F752" t="n">
        <v>2024</v>
      </c>
      <c r="G752" t="n">
        <v>1</v>
      </c>
      <c r="H752" s="13" t="n">
        <v>2790200</v>
      </c>
      <c r="I752" s="12" t="n">
        <v>8</v>
      </c>
      <c r="J752" s="13" t="n">
        <v>250000</v>
      </c>
      <c r="K752" s="13">
        <f>IFERROR($H752/$I752,"")</f>
        <v/>
      </c>
      <c r="L752" s="13" t="n">
        <v>750000</v>
      </c>
      <c r="M752" t="inlineStr">
        <is>
          <t>NY, IL</t>
        </is>
      </c>
      <c r="N752" t="inlineStr">
        <is>
          <t>No</t>
        </is>
      </c>
      <c r="O752" t="inlineStr">
        <is>
          <t>Not stated</t>
        </is>
      </c>
      <c r="Q752" s="9" t="inlineStr">
        <is>
          <t>https://grantcue.com/foundations/kodama-foundation-932977992</t>
        </is>
      </c>
    </row>
    <row r="753">
      <c r="A753">
        <f>IF($E753=$E752,$A752+1,1)</f>
        <v/>
      </c>
      <c r="B753" t="inlineStr">
        <is>
          <t>STANLEY W EKSTROM FOUNDATION INC</t>
        </is>
      </c>
      <c r="C753" t="inlineStr">
        <is>
          <t>20-3198081</t>
        </is>
      </c>
      <c r="D753" t="inlineStr">
        <is>
          <t>California</t>
        </is>
      </c>
      <c r="E753" t="inlineStr">
        <is>
          <t>CA</t>
        </is>
      </c>
      <c r="F753" t="n">
        <v>2024</v>
      </c>
      <c r="G753" t="n">
        <v>1</v>
      </c>
      <c r="H753" s="13" t="n">
        <v>2784448</v>
      </c>
      <c r="I753" s="12" t="n">
        <v>149</v>
      </c>
      <c r="J753" s="13" t="n">
        <v>6000</v>
      </c>
      <c r="K753" s="13">
        <f>IFERROR($H753/$I753,"")</f>
        <v/>
      </c>
      <c r="L753" s="13" t="n">
        <v>265000</v>
      </c>
      <c r="M753" t="inlineStr">
        <is>
          <t>NY, NV, TX</t>
        </is>
      </c>
      <c r="N753" t="inlineStr">
        <is>
          <t>Yes</t>
        </is>
      </c>
      <c r="O753" t="inlineStr">
        <is>
          <t>Yes</t>
        </is>
      </c>
      <c r="P753" s="9" t="inlineStr">
        <is>
          <t>https://www.swefoundation.org/</t>
        </is>
      </c>
      <c r="Q753" s="9" t="inlineStr">
        <is>
          <t>https://grantcue.com/foundations/stanley-w-ekstrom-foundation-inc-203198081</t>
        </is>
      </c>
    </row>
    <row r="754">
      <c r="A754">
        <f>IF($E754=$E753,$A753+1,1)</f>
        <v/>
      </c>
      <c r="B754" t="inlineStr">
        <is>
          <t>LAFETRA FOUNDATION</t>
        </is>
      </c>
      <c r="C754" t="inlineStr">
        <is>
          <t>95-4380652</t>
        </is>
      </c>
      <c r="D754" t="inlineStr">
        <is>
          <t>California</t>
        </is>
      </c>
      <c r="E754" t="inlineStr">
        <is>
          <t>CA</t>
        </is>
      </c>
      <c r="F754" t="n">
        <v>2024</v>
      </c>
      <c r="G754" t="n">
        <v>1</v>
      </c>
      <c r="H754" s="13" t="n">
        <v>2778142</v>
      </c>
      <c r="I754" s="12" t="n">
        <v>33</v>
      </c>
      <c r="J754" s="13" t="n">
        <v>50000</v>
      </c>
      <c r="K754" s="13">
        <f>IFERROR($H754/$I754,"")</f>
        <v/>
      </c>
      <c r="L754" s="13" t="n">
        <v>713142</v>
      </c>
      <c r="M754" t="inlineStr">
        <is>
          <t>AZ, NY, DC</t>
        </is>
      </c>
      <c r="N754" t="inlineStr">
        <is>
          <t>No</t>
        </is>
      </c>
      <c r="O754" t="inlineStr">
        <is>
          <t>Not stated</t>
        </is>
      </c>
      <c r="Q754" s="9" t="inlineStr">
        <is>
          <t>https://grantcue.com/foundations/lafetra-foundation-954380652</t>
        </is>
      </c>
    </row>
    <row r="755">
      <c r="A755">
        <f>IF($E755=$E754,$A754+1,1)</f>
        <v/>
      </c>
      <c r="B755" t="inlineStr">
        <is>
          <t>Chime Scholars Foundation</t>
        </is>
      </c>
      <c r="C755" t="inlineStr">
        <is>
          <t>88-1599060</t>
        </is>
      </c>
      <c r="D755" t="inlineStr">
        <is>
          <t>California</t>
        </is>
      </c>
      <c r="E755" t="inlineStr">
        <is>
          <t>CA</t>
        </is>
      </c>
      <c r="F755" t="n">
        <v>2024</v>
      </c>
      <c r="G755" t="n">
        <v>2</v>
      </c>
      <c r="H755" s="13" t="n">
        <v>2767277</v>
      </c>
      <c r="I755" s="12" t="n">
        <v>354</v>
      </c>
      <c r="J755" s="13" t="n">
        <v>5000</v>
      </c>
      <c r="K755" s="13">
        <f>IFERROR($H755/$I755,"")</f>
        <v/>
      </c>
      <c r="L755" s="13" t="n">
        <v>118000</v>
      </c>
      <c r="M755" t="inlineStr">
        <is>
          <t>TX, GA, DC</t>
        </is>
      </c>
      <c r="N755" t="inlineStr">
        <is>
          <t>No</t>
        </is>
      </c>
      <c r="O755" t="inlineStr">
        <is>
          <t>Not stated</t>
        </is>
      </c>
      <c r="Q755" s="9" t="inlineStr">
        <is>
          <t>https://grantcue.com/foundations/chime-scholars-foundation-881599060</t>
        </is>
      </c>
    </row>
    <row r="756">
      <c r="A756">
        <f>IF($E756=$E755,$A755+1,1)</f>
        <v/>
      </c>
      <c r="B756" t="inlineStr">
        <is>
          <t>TRICHELL FAMILY FOUNDATION</t>
        </is>
      </c>
      <c r="C756" t="inlineStr">
        <is>
          <t>84-3984149</t>
        </is>
      </c>
      <c r="D756" t="inlineStr">
        <is>
          <t>California</t>
        </is>
      </c>
      <c r="E756" t="inlineStr">
        <is>
          <t>CA</t>
        </is>
      </c>
      <c r="F756" t="n">
        <v>2025</v>
      </c>
      <c r="G756" t="n">
        <v>2</v>
      </c>
      <c r="H756" s="13" t="n">
        <v>2760000</v>
      </c>
      <c r="I756" s="12" t="n">
        <v>37</v>
      </c>
      <c r="J756" s="13" t="n">
        <v>50000</v>
      </c>
      <c r="K756" s="13">
        <f>IFERROR($H756/$I756,"")</f>
        <v/>
      </c>
      <c r="L756" s="13" t="n">
        <v>1000000</v>
      </c>
      <c r="M756" t="inlineStr">
        <is>
          <t>NC, TN</t>
        </is>
      </c>
      <c r="N756" t="inlineStr">
        <is>
          <t>No</t>
        </is>
      </c>
      <c r="O756" t="inlineStr">
        <is>
          <t>Not stated</t>
        </is>
      </c>
      <c r="Q756" s="9" t="inlineStr">
        <is>
          <t>https://grantcue.com/foundations/trichell-family-foundation-843984149</t>
        </is>
      </c>
    </row>
    <row r="757">
      <c r="A757">
        <f>IF($E757=$E756,$A756+1,1)</f>
        <v/>
      </c>
      <c r="B757" t="inlineStr">
        <is>
          <t>GOLDHIRSH YELLIN FOUNDATION INC</t>
        </is>
      </c>
      <c r="C757" t="inlineStr">
        <is>
          <t>27-2968092</t>
        </is>
      </c>
      <c r="D757" t="inlineStr">
        <is>
          <t>California</t>
        </is>
      </c>
      <c r="E757" t="inlineStr">
        <is>
          <t>CA</t>
        </is>
      </c>
      <c r="F757" t="n">
        <v>2024</v>
      </c>
      <c r="G757" t="n">
        <v>1</v>
      </c>
      <c r="H757" s="13" t="n">
        <v>2755050</v>
      </c>
      <c r="I757" s="12" t="n">
        <v>45</v>
      </c>
      <c r="J757" s="13" t="n">
        <v>50000</v>
      </c>
      <c r="K757" s="13">
        <f>IFERROR($H757/$I757,"")</f>
        <v/>
      </c>
      <c r="L757" s="13" t="n">
        <v>450000</v>
      </c>
      <c r="M757" t="inlineStr">
        <is>
          <t>NY, PA, MD</t>
        </is>
      </c>
      <c r="N757" t="inlineStr">
        <is>
          <t>No</t>
        </is>
      </c>
      <c r="O757" t="inlineStr">
        <is>
          <t>Not stated</t>
        </is>
      </c>
      <c r="Q757" s="9" t="inlineStr">
        <is>
          <t>https://grantcue.com/foundations/goldhirsh-yellin-foundation-inc-272968092</t>
        </is>
      </c>
    </row>
    <row r="758">
      <c r="A758">
        <f>IF($E758=$E757,$A757+1,1)</f>
        <v/>
      </c>
      <c r="B758" t="inlineStr">
        <is>
          <t>Greene Van Arsdale Foundation</t>
        </is>
      </c>
      <c r="C758" t="inlineStr">
        <is>
          <t>94-3254854</t>
        </is>
      </c>
      <c r="D758" t="inlineStr">
        <is>
          <t>California</t>
        </is>
      </c>
      <c r="E758" t="inlineStr">
        <is>
          <t>CA</t>
        </is>
      </c>
      <c r="F758" t="n">
        <v>2025</v>
      </c>
      <c r="G758" t="n">
        <v>2</v>
      </c>
      <c r="H758" s="13" t="n">
        <v>2754163</v>
      </c>
      <c r="I758" s="12" t="n">
        <v>17</v>
      </c>
      <c r="J758" s="13" t="n">
        <v>20000</v>
      </c>
      <c r="K758" s="13">
        <f>IFERROR($H758/$I758,"")</f>
        <v/>
      </c>
      <c r="L758" s="13" t="n">
        <v>1000000</v>
      </c>
      <c r="M758" t="inlineStr">
        <is>
          <t>OH, HI, MD</t>
        </is>
      </c>
      <c r="N758" t="inlineStr">
        <is>
          <t>No</t>
        </is>
      </c>
      <c r="O758" t="inlineStr">
        <is>
          <t>Not stated</t>
        </is>
      </c>
      <c r="Q758" s="9" t="inlineStr">
        <is>
          <t>https://grantcue.com/foundations/greene-van-arsdale-foundation-co-kkr-accounting-services-llc-943254854</t>
        </is>
      </c>
    </row>
    <row r="759">
      <c r="A759">
        <f>IF($E759=$E758,$A758+1,1)</f>
        <v/>
      </c>
      <c r="B759" t="inlineStr">
        <is>
          <t>Reissa Foundation</t>
        </is>
      </c>
      <c r="C759" t="inlineStr">
        <is>
          <t>47-7315939</t>
        </is>
      </c>
      <c r="D759" t="inlineStr">
        <is>
          <t>California</t>
        </is>
      </c>
      <c r="E759" t="inlineStr">
        <is>
          <t>CA</t>
        </is>
      </c>
      <c r="F759" t="n">
        <v>2024</v>
      </c>
      <c r="G759" t="n">
        <v>1</v>
      </c>
      <c r="H759" s="13" t="n">
        <v>2751500</v>
      </c>
      <c r="I759" s="12" t="n">
        <v>98</v>
      </c>
      <c r="J759" s="13" t="n">
        <v>12500</v>
      </c>
      <c r="K759" s="13">
        <f>IFERROR($H759/$I759,"")</f>
        <v/>
      </c>
      <c r="L759" s="13" t="n">
        <v>525000</v>
      </c>
      <c r="M759" t="inlineStr">
        <is>
          <t>TX, IL, NY</t>
        </is>
      </c>
      <c r="N759" t="inlineStr">
        <is>
          <t>No</t>
        </is>
      </c>
      <c r="O759" t="inlineStr">
        <is>
          <t>Not stated</t>
        </is>
      </c>
      <c r="Q759" s="9" t="inlineStr">
        <is>
          <t>https://grantcue.com/foundations/reissa-foundation-477315939</t>
        </is>
      </c>
    </row>
    <row r="760">
      <c r="A760">
        <f>IF($E760=$E759,$A759+1,1)</f>
        <v/>
      </c>
      <c r="B760" t="inlineStr">
        <is>
          <t>M AND L HONG FOUNDATION</t>
        </is>
      </c>
      <c r="C760" t="inlineStr">
        <is>
          <t>83-6345283</t>
        </is>
      </c>
      <c r="D760" t="inlineStr">
        <is>
          <t>California</t>
        </is>
      </c>
      <c r="E760" t="inlineStr">
        <is>
          <t>CA</t>
        </is>
      </c>
      <c r="F760" t="n">
        <v>2025</v>
      </c>
      <c r="G760" t="n">
        <v>2</v>
      </c>
      <c r="H760" s="13" t="n">
        <v>2750000</v>
      </c>
      <c r="I760" s="12" t="n">
        <v>8</v>
      </c>
      <c r="J760" s="13" t="n">
        <v>325000</v>
      </c>
      <c r="K760" s="13">
        <f>IFERROR($H760/$I760,"")</f>
        <v/>
      </c>
      <c r="L760" s="13" t="n">
        <v>500000</v>
      </c>
      <c r="M760" t="inlineStr">
        <is>
          <t>MD</t>
        </is>
      </c>
      <c r="N760" t="inlineStr">
        <is>
          <t>No</t>
        </is>
      </c>
      <c r="O760" t="inlineStr">
        <is>
          <t>Not stated</t>
        </is>
      </c>
      <c r="Q760" s="9" t="inlineStr">
        <is>
          <t>https://grantcue.com/foundations/m-and-l-hong-foundation-836345283</t>
        </is>
      </c>
    </row>
    <row r="761">
      <c r="A761">
        <f>IF($E761=$E760,$A760+1,1)</f>
        <v/>
      </c>
      <c r="B761" t="inlineStr">
        <is>
          <t>DUNN FAMILY CHARITABLE FOUNDATION</t>
        </is>
      </c>
      <c r="C761" t="inlineStr">
        <is>
          <t>04-3251269</t>
        </is>
      </c>
      <c r="D761" t="inlineStr">
        <is>
          <t>California</t>
        </is>
      </c>
      <c r="E761" t="inlineStr">
        <is>
          <t>CA</t>
        </is>
      </c>
      <c r="F761" t="n">
        <v>2024</v>
      </c>
      <c r="G761" t="n">
        <v>1</v>
      </c>
      <c r="H761" s="13" t="n">
        <v>2749964</v>
      </c>
      <c r="I761" s="12" t="n">
        <v>176</v>
      </c>
      <c r="J761" s="13" t="n">
        <v>10000</v>
      </c>
      <c r="K761" s="13">
        <f>IFERROR($H761/$I761,"")</f>
        <v/>
      </c>
      <c r="L761" s="13" t="n">
        <v>90000</v>
      </c>
      <c r="M761" t="inlineStr">
        <is>
          <t>NY, MA, DC</t>
        </is>
      </c>
      <c r="N761" t="inlineStr">
        <is>
          <t>No</t>
        </is>
      </c>
      <c r="O761" t="inlineStr">
        <is>
          <t>Not stated</t>
        </is>
      </c>
      <c r="Q761" s="9" t="inlineStr">
        <is>
          <t>https://grantcue.com/foundations/dunn-family-charitable-foundation-c-o-ahi-lhf-043251269</t>
        </is>
      </c>
    </row>
    <row r="762">
      <c r="A762">
        <f>IF($E762=$E761,$A761+1,1)</f>
        <v/>
      </c>
      <c r="B762" t="inlineStr">
        <is>
          <t>FLORADON FOUNDATION</t>
        </is>
      </c>
      <c r="C762" t="inlineStr">
        <is>
          <t>33-0640460</t>
        </is>
      </c>
      <c r="D762" t="inlineStr">
        <is>
          <t>California</t>
        </is>
      </c>
      <c r="E762" t="inlineStr">
        <is>
          <t>CA</t>
        </is>
      </c>
      <c r="F762" t="n">
        <v>2025</v>
      </c>
      <c r="G762" t="n">
        <v>2</v>
      </c>
      <c r="H762" s="13" t="n">
        <v>2749545</v>
      </c>
      <c r="I762" s="12" t="n">
        <v>50</v>
      </c>
      <c r="J762" s="13" t="n">
        <v>5000</v>
      </c>
      <c r="K762" s="13">
        <f>IFERROR($H762/$I762,"")</f>
        <v/>
      </c>
      <c r="L762" s="13" t="n">
        <v>390616</v>
      </c>
      <c r="M762" t="inlineStr">
        <is>
          <t>IL, OR, WA</t>
        </is>
      </c>
      <c r="N762" t="inlineStr">
        <is>
          <t>No</t>
        </is>
      </c>
      <c r="O762" t="inlineStr">
        <is>
          <t>Not stated</t>
        </is>
      </c>
      <c r="Q762" s="9" t="inlineStr">
        <is>
          <t>https://grantcue.com/foundations/floradon-foundation-330640460</t>
        </is>
      </c>
    </row>
    <row r="763">
      <c r="A763">
        <f>IF($E763=$E762,$A762+1,1)</f>
        <v/>
      </c>
      <c r="B763" t="inlineStr">
        <is>
          <t>OUTRAGEOUS FOUNDATION INC</t>
        </is>
      </c>
      <c r="C763" t="inlineStr">
        <is>
          <t>94-2474423</t>
        </is>
      </c>
      <c r="D763" t="inlineStr">
        <is>
          <t>California</t>
        </is>
      </c>
      <c r="E763" t="inlineStr">
        <is>
          <t>CA</t>
        </is>
      </c>
      <c r="F763" t="n">
        <v>2024</v>
      </c>
      <c r="G763" t="n">
        <v>2</v>
      </c>
      <c r="H763" s="13" t="n">
        <v>2739374</v>
      </c>
      <c r="I763" s="12" t="n">
        <v>81</v>
      </c>
      <c r="J763" s="13" t="n">
        <v>30000</v>
      </c>
      <c r="K763" s="13">
        <f>IFERROR($H763/$I763,"")</f>
        <v/>
      </c>
      <c r="L763" s="13" t="n">
        <v>500000</v>
      </c>
      <c r="M763" t="inlineStr">
        <is>
          <t>NM, KS, MO</t>
        </is>
      </c>
      <c r="N763" t="inlineStr">
        <is>
          <t>No</t>
        </is>
      </c>
      <c r="O763" t="inlineStr">
        <is>
          <t>Not stated</t>
        </is>
      </c>
      <c r="Q763" s="9" t="inlineStr">
        <is>
          <t>https://grantcue.com/foundations/outrageous-foundation-inc-c-o-robert-mcgrath-942474423</t>
        </is>
      </c>
    </row>
    <row r="764">
      <c r="A764">
        <f>IF($E764=$E763,$A763+1,1)</f>
        <v/>
      </c>
      <c r="B764" t="inlineStr">
        <is>
          <t>DEL CORAZON</t>
        </is>
      </c>
      <c r="C764" t="inlineStr">
        <is>
          <t>20-5553069</t>
        </is>
      </c>
      <c r="D764" t="inlineStr">
        <is>
          <t>California</t>
        </is>
      </c>
      <c r="E764" t="inlineStr">
        <is>
          <t>CA</t>
        </is>
      </c>
      <c r="F764" t="n">
        <v>2024</v>
      </c>
      <c r="G764" t="n">
        <v>2</v>
      </c>
      <c r="H764" s="13" t="n">
        <v>2726745</v>
      </c>
      <c r="I764" s="12" t="n">
        <v>32</v>
      </c>
      <c r="J764" s="13" t="n">
        <v>21135</v>
      </c>
      <c r="K764" s="13">
        <f>IFERROR($H764/$I764,"")</f>
        <v/>
      </c>
      <c r="L764" s="13" t="n">
        <v>490000</v>
      </c>
      <c r="M764" t="inlineStr">
        <is>
          <t>NY, WI, TX</t>
        </is>
      </c>
      <c r="N764" t="inlineStr">
        <is>
          <t>No</t>
        </is>
      </c>
      <c r="O764" t="inlineStr">
        <is>
          <t>Not stated</t>
        </is>
      </c>
      <c r="Q764" s="9" t="inlineStr">
        <is>
          <t>https://grantcue.com/foundations/del-corazon-205553069</t>
        </is>
      </c>
    </row>
    <row r="765">
      <c r="A765">
        <f>IF($E765=$E764,$A764+1,1)</f>
        <v/>
      </c>
      <c r="B765" t="inlineStr">
        <is>
          <t>BERKSHIRE FOUNDATION</t>
        </is>
      </c>
      <c r="C765" t="inlineStr">
        <is>
          <t>77-0438710</t>
        </is>
      </c>
      <c r="D765" t="inlineStr">
        <is>
          <t>California</t>
        </is>
      </c>
      <c r="E765" t="inlineStr">
        <is>
          <t>CA</t>
        </is>
      </c>
      <c r="F765" t="n">
        <v>2025</v>
      </c>
      <c r="G765" t="n">
        <v>2</v>
      </c>
      <c r="H765" s="13" t="n">
        <v>2725000</v>
      </c>
      <c r="I765" s="12" t="n">
        <v>47</v>
      </c>
      <c r="J765" s="13" t="n">
        <v>50000</v>
      </c>
      <c r="K765" s="13">
        <f>IFERROR($H765/$I765,"")</f>
        <v/>
      </c>
      <c r="L765" s="13" t="n">
        <v>150000</v>
      </c>
      <c r="M765" t="inlineStr">
        <is>
          <t>NY, IL, HI</t>
        </is>
      </c>
      <c r="N765" t="inlineStr">
        <is>
          <t>No</t>
        </is>
      </c>
      <c r="O765" t="inlineStr">
        <is>
          <t>Not stated</t>
        </is>
      </c>
      <c r="Q765" s="9" t="inlineStr">
        <is>
          <t>https://grantcue.com/foundations/berkshire-foundation-770438710</t>
        </is>
      </c>
    </row>
    <row r="766">
      <c r="A766">
        <f>IF($E766=$E765,$A765+1,1)</f>
        <v/>
      </c>
      <c r="B766" t="inlineStr">
        <is>
          <t>MAYR GEORGE H - MAIN</t>
        </is>
      </c>
      <c r="C766" t="inlineStr">
        <is>
          <t>95-6062009</t>
        </is>
      </c>
      <c r="D766" t="inlineStr">
        <is>
          <t>California</t>
        </is>
      </c>
      <c r="E766" t="inlineStr">
        <is>
          <t>CA</t>
        </is>
      </c>
      <c r="F766" t="n">
        <v>2025</v>
      </c>
      <c r="G766" t="n">
        <v>2</v>
      </c>
      <c r="H766" s="13" t="n">
        <v>2725000</v>
      </c>
      <c r="I766" s="12" t="n">
        <v>64</v>
      </c>
      <c r="J766" s="13" t="n">
        <v>40000</v>
      </c>
      <c r="K766" s="13">
        <f>IFERROR($H766/$I766,"")</f>
        <v/>
      </c>
      <c r="L766" s="13" t="n">
        <v>125000</v>
      </c>
      <c r="M766" t="inlineStr">
        <is>
          <t>MO, IL, NY</t>
        </is>
      </c>
      <c r="N766" t="inlineStr">
        <is>
          <t>Yes</t>
        </is>
      </c>
      <c r="O766" t="inlineStr">
        <is>
          <t>Yes</t>
        </is>
      </c>
      <c r="Q766" s="9" t="inlineStr">
        <is>
          <t>https://grantcue.com/foundations/mayr-george-h-main-956062009</t>
        </is>
      </c>
    </row>
    <row r="767">
      <c r="A767">
        <f>IF($E767=$E766,$A766+1,1)</f>
        <v/>
      </c>
      <c r="B767" t="inlineStr">
        <is>
          <t>LEICHTAG FOUNDATION</t>
        </is>
      </c>
      <c r="C767" t="inlineStr">
        <is>
          <t>33-0466189</t>
        </is>
      </c>
      <c r="D767" t="inlineStr">
        <is>
          <t>California</t>
        </is>
      </c>
      <c r="E767" t="inlineStr">
        <is>
          <t>CA</t>
        </is>
      </c>
      <c r="F767" t="n">
        <v>2023</v>
      </c>
      <c r="G767" t="n">
        <v>1</v>
      </c>
      <c r="H767" s="13" t="n">
        <v>2722451</v>
      </c>
      <c r="I767" s="12" t="n">
        <v>49</v>
      </c>
      <c r="J767" s="13" t="n">
        <v>1000</v>
      </c>
      <c r="K767" s="13">
        <f>IFERROR($H767/$I767,"")</f>
        <v/>
      </c>
      <c r="L767" s="13" t="n">
        <v>793459</v>
      </c>
      <c r="M767" t="inlineStr">
        <is>
          <t>JERUSALEM, SHFAYIM, NY</t>
        </is>
      </c>
      <c r="N767" t="inlineStr">
        <is>
          <t>No</t>
        </is>
      </c>
      <c r="O767" t="inlineStr">
        <is>
          <t>Not stated</t>
        </is>
      </c>
      <c r="Q767" s="9" t="inlineStr">
        <is>
          <t>https://grantcue.com/foundations/leichtag-foundation-330466189</t>
        </is>
      </c>
    </row>
    <row r="768">
      <c r="A768">
        <f>IF($E768=$E767,$A767+1,1)</f>
        <v/>
      </c>
      <c r="B768" t="inlineStr">
        <is>
          <t>SIMHA AND SARA LAINER FAMILY FOUNDATION</t>
        </is>
      </c>
      <c r="C768" t="inlineStr">
        <is>
          <t>95-6962300</t>
        </is>
      </c>
      <c r="D768" t="inlineStr">
        <is>
          <t>California</t>
        </is>
      </c>
      <c r="E768" t="inlineStr">
        <is>
          <t>CA</t>
        </is>
      </c>
      <c r="F768" t="n">
        <v>2025</v>
      </c>
      <c r="G768" t="n">
        <v>2</v>
      </c>
      <c r="H768" s="13" t="n">
        <v>2710000</v>
      </c>
      <c r="I768" s="12" t="n">
        <v>10</v>
      </c>
      <c r="J768" s="13" t="n">
        <v>150000</v>
      </c>
      <c r="K768" s="13">
        <f>IFERROR($H768/$I768,"")</f>
        <v/>
      </c>
      <c r="L768" s="13" t="n">
        <v>1000000</v>
      </c>
      <c r="M768" t="inlineStr">
        <is>
          <t>MA, MD, PA</t>
        </is>
      </c>
      <c r="N768" t="inlineStr">
        <is>
          <t>No</t>
        </is>
      </c>
      <c r="O768" t="inlineStr">
        <is>
          <t>Not stated</t>
        </is>
      </c>
      <c r="Q768" s="9" t="inlineStr">
        <is>
          <t>https://grantcue.com/foundations/simha-and-sara-lainer-family-foundation-956962300</t>
        </is>
      </c>
    </row>
    <row r="769">
      <c r="A769">
        <f>IF($E769=$E768,$A768+1,1)</f>
        <v/>
      </c>
      <c r="B769" t="inlineStr">
        <is>
          <t>Reiner Family Foundation</t>
        </is>
      </c>
      <c r="C769" t="inlineStr">
        <is>
          <t>83-2977967</t>
        </is>
      </c>
      <c r="D769" t="inlineStr">
        <is>
          <t>California</t>
        </is>
      </c>
      <c r="E769" t="inlineStr">
        <is>
          <t>CA</t>
        </is>
      </c>
      <c r="F769" t="n">
        <v>2024</v>
      </c>
      <c r="G769" t="n">
        <v>1</v>
      </c>
      <c r="H769" s="13" t="n">
        <v>2706773</v>
      </c>
      <c r="I769" s="12" t="n">
        <v>8</v>
      </c>
      <c r="J769" s="13" t="n">
        <v>100000</v>
      </c>
      <c r="K769" s="13">
        <f>IFERROR($H769/$I769,"")</f>
        <v/>
      </c>
      <c r="L769" s="13" t="n">
        <v>2030773</v>
      </c>
      <c r="M769" t="inlineStr">
        <is>
          <t>WA, MT, NY</t>
        </is>
      </c>
      <c r="N769" t="inlineStr">
        <is>
          <t>No</t>
        </is>
      </c>
      <c r="O769" t="inlineStr">
        <is>
          <t>Not stated</t>
        </is>
      </c>
      <c r="Q769" s="9" t="inlineStr">
        <is>
          <t>https://grantcue.com/foundations/reiner-family-foundation-832977967</t>
        </is>
      </c>
    </row>
    <row r="770">
      <c r="A770">
        <f>IF($E770=$E769,$A769+1,1)</f>
        <v/>
      </c>
      <c r="B770" t="inlineStr">
        <is>
          <t>BOWEN H AND JANICE ARTHUR MCCOY CHARITABLE FOUNDATION</t>
        </is>
      </c>
      <c r="C770" t="inlineStr">
        <is>
          <t>95-4247192</t>
        </is>
      </c>
      <c r="D770" t="inlineStr">
        <is>
          <t>California</t>
        </is>
      </c>
      <c r="E770" t="inlineStr">
        <is>
          <t>CA</t>
        </is>
      </c>
      <c r="F770" t="n">
        <v>2025</v>
      </c>
      <c r="G770" t="n">
        <v>2</v>
      </c>
      <c r="H770" s="13" t="n">
        <v>2705000</v>
      </c>
      <c r="I770" s="12" t="n">
        <v>39</v>
      </c>
      <c r="J770" s="13" t="n">
        <v>25000</v>
      </c>
      <c r="K770" s="13">
        <f>IFERROR($H770/$I770,"")</f>
        <v/>
      </c>
      <c r="L770" s="13" t="n">
        <v>800000</v>
      </c>
      <c r="M770" t="inlineStr">
        <is>
          <t>PA, MA, NY</t>
        </is>
      </c>
      <c r="N770" t="inlineStr">
        <is>
          <t>No</t>
        </is>
      </c>
      <c r="O770" t="inlineStr">
        <is>
          <t>Not stated</t>
        </is>
      </c>
      <c r="Q770" s="9" t="inlineStr">
        <is>
          <t>https://grantcue.com/foundations/bowen-h-and-janice-arthur-mccoy-charitable-foundation-954247192</t>
        </is>
      </c>
    </row>
    <row r="771">
      <c r="A771">
        <f>IF($E771=$E770,$A770+1,1)</f>
        <v/>
      </c>
      <c r="B771" t="inlineStr">
        <is>
          <t>HOUSTON FAMILY FOUNDATION</t>
        </is>
      </c>
      <c r="C771" t="inlineStr">
        <is>
          <t>20-3853573</t>
        </is>
      </c>
      <c r="D771" t="inlineStr">
        <is>
          <t>California</t>
        </is>
      </c>
      <c r="E771" t="inlineStr">
        <is>
          <t>CA</t>
        </is>
      </c>
      <c r="F771" t="n">
        <v>2024</v>
      </c>
      <c r="G771" t="n">
        <v>1</v>
      </c>
      <c r="H771" s="13" t="n">
        <v>2701000</v>
      </c>
      <c r="I771" s="12" t="n">
        <v>44</v>
      </c>
      <c r="J771" s="13" t="n">
        <v>35000</v>
      </c>
      <c r="K771" s="13">
        <f>IFERROR($H771/$I771,"")</f>
        <v/>
      </c>
      <c r="L771" s="13" t="n">
        <v>400000</v>
      </c>
      <c r="M771" t="inlineStr">
        <is>
          <t>WA, DC, VA</t>
        </is>
      </c>
      <c r="N771" t="inlineStr">
        <is>
          <t>No</t>
        </is>
      </c>
      <c r="O771" t="inlineStr">
        <is>
          <t>Not stated</t>
        </is>
      </c>
      <c r="Q771" s="9" t="inlineStr">
        <is>
          <t>https://grantcue.com/foundations/houston-family-foundation-203853573</t>
        </is>
      </c>
    </row>
    <row r="772">
      <c r="A772">
        <f>IF($E772=$E771,$A771+1,1)</f>
        <v/>
      </c>
      <c r="B772" t="inlineStr">
        <is>
          <t>THE GEORGE AND DALE CAVALLETTO CHARITIES</t>
        </is>
      </c>
      <c r="C772" t="inlineStr">
        <is>
          <t>77-6192290</t>
        </is>
      </c>
      <c r="D772" t="inlineStr">
        <is>
          <t>California</t>
        </is>
      </c>
      <c r="E772" t="inlineStr">
        <is>
          <t>CA</t>
        </is>
      </c>
      <c r="F772" t="n">
        <v>2025</v>
      </c>
      <c r="G772" t="n">
        <v>2</v>
      </c>
      <c r="H772" s="13" t="n">
        <v>2700000</v>
      </c>
      <c r="I772" s="12" t="n">
        <v>6</v>
      </c>
      <c r="J772" s="13" t="n">
        <v>300000</v>
      </c>
      <c r="K772" s="13">
        <f>IFERROR($H772/$I772,"")</f>
        <v/>
      </c>
      <c r="L772" s="13" t="n">
        <v>900000</v>
      </c>
      <c r="N772" t="inlineStr">
        <is>
          <t>No</t>
        </is>
      </c>
      <c r="O772" t="inlineStr">
        <is>
          <t>Not stated</t>
        </is>
      </c>
      <c r="Q772" s="9" t="inlineStr">
        <is>
          <t>https://grantcue.com/foundations/the-george-and-dale-cavalletto-charities-776192290</t>
        </is>
      </c>
    </row>
    <row r="773">
      <c r="A773">
        <f>IF($E773=$E772,$A772+1,1)</f>
        <v/>
      </c>
      <c r="B773" t="inlineStr">
        <is>
          <t>Melza M and Frank Theodore Barr Foundation Inc</t>
        </is>
      </c>
      <c r="C773" t="inlineStr">
        <is>
          <t>20-0301511</t>
        </is>
      </c>
      <c r="D773" t="inlineStr">
        <is>
          <t>California</t>
        </is>
      </c>
      <c r="E773" t="inlineStr">
        <is>
          <t>CA</t>
        </is>
      </c>
      <c r="F773" t="n">
        <v>2025</v>
      </c>
      <c r="G773" t="n">
        <v>2</v>
      </c>
      <c r="H773" s="13" t="n">
        <v>2680000</v>
      </c>
      <c r="I773" s="12" t="n">
        <v>14</v>
      </c>
      <c r="J773" s="13" t="n">
        <v>20000</v>
      </c>
      <c r="K773" s="13">
        <f>IFERROR($H773/$I773,"")</f>
        <v/>
      </c>
      <c r="L773" s="13" t="n">
        <v>1000000</v>
      </c>
      <c r="M773" t="inlineStr">
        <is>
          <t>TX, NJ, MD</t>
        </is>
      </c>
      <c r="N773" t="inlineStr">
        <is>
          <t>No</t>
        </is>
      </c>
      <c r="O773" t="inlineStr">
        <is>
          <t>Not stated</t>
        </is>
      </c>
      <c r="Q773" s="9" t="inlineStr">
        <is>
          <t>https://grantcue.com/foundations/melza-m-and-frank-theodore-barr-foundation-inc-200301511</t>
        </is>
      </c>
    </row>
    <row r="774">
      <c r="A774">
        <f>IF($E774=$E773,$A773+1,1)</f>
        <v/>
      </c>
      <c r="B774" t="inlineStr">
        <is>
          <t>The Miner Anderson Family Foundation</t>
        </is>
      </c>
      <c r="C774" t="inlineStr">
        <is>
          <t>26-1119005</t>
        </is>
      </c>
      <c r="D774" t="inlineStr">
        <is>
          <t>California</t>
        </is>
      </c>
      <c r="E774" t="inlineStr">
        <is>
          <t>CA</t>
        </is>
      </c>
      <c r="F774" t="n">
        <v>2024</v>
      </c>
      <c r="G774" t="n">
        <v>2</v>
      </c>
      <c r="H774" s="13" t="n">
        <v>2677477</v>
      </c>
      <c r="I774" s="12" t="n">
        <v>157</v>
      </c>
      <c r="J774" s="13" t="n">
        <v>6000</v>
      </c>
      <c r="K774" s="13">
        <f>IFERROR($H774/$I774,"")</f>
        <v/>
      </c>
      <c r="L774" s="13" t="n">
        <v>175000</v>
      </c>
      <c r="M774" t="inlineStr">
        <is>
          <t>NY, GA, RI</t>
        </is>
      </c>
      <c r="N774" t="inlineStr">
        <is>
          <t>No</t>
        </is>
      </c>
      <c r="O774" t="inlineStr">
        <is>
          <t>Not stated</t>
        </is>
      </c>
      <c r="Q774" s="9" t="inlineStr">
        <is>
          <t>https://grantcue.com/foundations/the-miner-anderson-family-foundation-261119005</t>
        </is>
      </c>
    </row>
    <row r="775">
      <c r="A775">
        <f>IF($E775=$E774,$A774+1,1)</f>
        <v/>
      </c>
      <c r="B775" t="inlineStr">
        <is>
          <t>THE LITTLE ONE FOUNDATION</t>
        </is>
      </c>
      <c r="C775" t="inlineStr">
        <is>
          <t>45-6398647</t>
        </is>
      </c>
      <c r="D775" t="inlineStr">
        <is>
          <t>California</t>
        </is>
      </c>
      <c r="E775" t="inlineStr">
        <is>
          <t>CA</t>
        </is>
      </c>
      <c r="F775" t="n">
        <v>2025</v>
      </c>
      <c r="G775" t="n">
        <v>2</v>
      </c>
      <c r="H775" s="13" t="n">
        <v>2673500</v>
      </c>
      <c r="I775" s="12" t="n">
        <v>103</v>
      </c>
      <c r="J775" s="13" t="n">
        <v>15000</v>
      </c>
      <c r="K775" s="13">
        <f>IFERROR($H775/$I775,"")</f>
        <v/>
      </c>
      <c r="L775" s="13" t="n">
        <v>230000</v>
      </c>
      <c r="M775" t="inlineStr">
        <is>
          <t>NY, MA, MD</t>
        </is>
      </c>
      <c r="N775" t="inlineStr">
        <is>
          <t>No</t>
        </is>
      </c>
      <c r="O775" t="inlineStr">
        <is>
          <t>Not stated</t>
        </is>
      </c>
      <c r="Q775" s="9" t="inlineStr">
        <is>
          <t>https://grantcue.com/foundations/the-little-one-foundation-c-o-bessemer-trust-company-456398647</t>
        </is>
      </c>
    </row>
    <row r="776">
      <c r="A776">
        <f>IF($E776=$E775,$A775+1,1)</f>
        <v/>
      </c>
      <c r="B776" t="inlineStr">
        <is>
          <t>PROLOGIS FOUNDATION</t>
        </is>
      </c>
      <c r="C776" t="inlineStr">
        <is>
          <t>36-4439409</t>
        </is>
      </c>
      <c r="D776" t="inlineStr">
        <is>
          <t>California</t>
        </is>
      </c>
      <c r="E776" t="inlineStr">
        <is>
          <t>CA</t>
        </is>
      </c>
      <c r="F776" t="n">
        <v>2024</v>
      </c>
      <c r="G776" t="n">
        <v>1</v>
      </c>
      <c r="H776" s="13" t="n">
        <v>2671293</v>
      </c>
      <c r="I776" s="12" t="n">
        <v>100</v>
      </c>
      <c r="J776" s="13" t="n">
        <v>10000</v>
      </c>
      <c r="K776" s="13">
        <f>IFERROR($H776/$I776,"")</f>
        <v/>
      </c>
      <c r="L776" s="13" t="n">
        <v>455000</v>
      </c>
      <c r="M776" t="inlineStr">
        <is>
          <t>GA, IL, CO</t>
        </is>
      </c>
      <c r="N776" t="inlineStr">
        <is>
          <t>No</t>
        </is>
      </c>
      <c r="O776" t="inlineStr">
        <is>
          <t>Not stated</t>
        </is>
      </c>
      <c r="Q776" s="9" t="inlineStr">
        <is>
          <t>https://grantcue.com/foundations/prologis-foundation-364439409</t>
        </is>
      </c>
    </row>
    <row r="777">
      <c r="A777">
        <f>IF($E777=$E776,$A776+1,1)</f>
        <v/>
      </c>
      <c r="B777" t="inlineStr">
        <is>
          <t>LLOYD E RIGLER LAWRENCE E DEUTSCH FOUNDATION</t>
        </is>
      </c>
      <c r="C777" t="inlineStr">
        <is>
          <t>95-6155653</t>
        </is>
      </c>
      <c r="D777" t="inlineStr">
        <is>
          <t>California</t>
        </is>
      </c>
      <c r="E777" t="inlineStr">
        <is>
          <t>CA</t>
        </is>
      </c>
      <c r="F777" t="n">
        <v>2024</v>
      </c>
      <c r="G777" t="n">
        <v>1</v>
      </c>
      <c r="H777" s="13" t="n">
        <v>2661000</v>
      </c>
      <c r="I777" s="12" t="n">
        <v>11</v>
      </c>
      <c r="J777" s="13" t="n">
        <v>50000</v>
      </c>
      <c r="K777" s="13">
        <f>IFERROR($H777/$I777,"")</f>
        <v/>
      </c>
      <c r="L777" s="13" t="n">
        <v>1525000</v>
      </c>
      <c r="M777" t="inlineStr">
        <is>
          <t>NY</t>
        </is>
      </c>
      <c r="N777" t="inlineStr">
        <is>
          <t>No</t>
        </is>
      </c>
      <c r="O777" t="inlineStr">
        <is>
          <t>Not stated</t>
        </is>
      </c>
      <c r="Q777" s="9" t="inlineStr">
        <is>
          <t>https://grantcue.com/foundations/lloyd-e-rigler-lawrence-e-deutsch-foundation-956155653</t>
        </is>
      </c>
    </row>
    <row r="778">
      <c r="A778">
        <f>IF($E778=$E777,$A777+1,1)</f>
        <v/>
      </c>
      <c r="B778" t="inlineStr">
        <is>
          <t>ARJAY R AND FRANCES F MILLER FOUNDATION</t>
        </is>
      </c>
      <c r="C778" t="inlineStr">
        <is>
          <t>38-6082895</t>
        </is>
      </c>
      <c r="D778" t="inlineStr">
        <is>
          <t>California</t>
        </is>
      </c>
      <c r="E778" t="inlineStr">
        <is>
          <t>CA</t>
        </is>
      </c>
      <c r="F778" t="n">
        <v>2025</v>
      </c>
      <c r="G778" t="n">
        <v>2</v>
      </c>
      <c r="H778" s="13" t="n">
        <v>2653100</v>
      </c>
      <c r="I778" s="12" t="n">
        <v>89</v>
      </c>
      <c r="J778" s="13" t="n">
        <v>10000</v>
      </c>
      <c r="K778" s="13">
        <f>IFERROR($H778/$I778,"")</f>
        <v/>
      </c>
      <c r="L778" s="13" t="n">
        <v>250000</v>
      </c>
      <c r="M778" t="inlineStr">
        <is>
          <t>IA, NY, AZ</t>
        </is>
      </c>
      <c r="N778" t="inlineStr">
        <is>
          <t>No</t>
        </is>
      </c>
      <c r="O778" t="inlineStr">
        <is>
          <t>Not stated</t>
        </is>
      </c>
      <c r="Q778" s="9" t="inlineStr">
        <is>
          <t>https://grantcue.com/foundations/arjay-r-and-frances-f-miller-foundation-386082895</t>
        </is>
      </c>
    </row>
    <row r="779">
      <c r="A779">
        <f>IF($E779=$E778,$A778+1,1)</f>
        <v/>
      </c>
      <c r="B779" t="inlineStr">
        <is>
          <t>THE CRARY SOCIAL ECOLOGY FUND</t>
        </is>
      </c>
      <c r="C779" t="inlineStr">
        <is>
          <t>26-0667193</t>
        </is>
      </c>
      <c r="D779" t="inlineStr">
        <is>
          <t>California</t>
        </is>
      </c>
      <c r="E779" t="inlineStr">
        <is>
          <t>CA</t>
        </is>
      </c>
      <c r="F779" t="n">
        <v>2025</v>
      </c>
      <c r="G779" t="n">
        <v>2</v>
      </c>
      <c r="H779" s="13" t="n">
        <v>2651562</v>
      </c>
      <c r="I779" s="12" t="n">
        <v>6</v>
      </c>
      <c r="J779" s="13" t="n">
        <v>255383.5</v>
      </c>
      <c r="K779" s="13">
        <f>IFERROR($H779/$I779,"")</f>
        <v/>
      </c>
      <c r="L779" s="13" t="n">
        <v>1386996</v>
      </c>
      <c r="N779" t="inlineStr">
        <is>
          <t>No</t>
        </is>
      </c>
      <c r="O779" t="inlineStr">
        <is>
          <t>Not stated</t>
        </is>
      </c>
      <c r="Q779" s="9" t="inlineStr">
        <is>
          <t>https://grantcue.com/foundations/the-crary-social-ecology-fund-260667193</t>
        </is>
      </c>
    </row>
    <row r="780">
      <c r="A780">
        <f>IF($E780=$E779,$A779+1,1)</f>
        <v/>
      </c>
      <c r="B780" t="inlineStr">
        <is>
          <t>BICKERSTAFF FAMILY FOUNDATION</t>
        </is>
      </c>
      <c r="C780" t="inlineStr">
        <is>
          <t>95-4819633</t>
        </is>
      </c>
      <c r="D780" t="inlineStr">
        <is>
          <t>California</t>
        </is>
      </c>
      <c r="E780" t="inlineStr">
        <is>
          <t>CA</t>
        </is>
      </c>
      <c r="F780" t="n">
        <v>2025</v>
      </c>
      <c r="G780" t="n">
        <v>2</v>
      </c>
      <c r="H780" s="13" t="n">
        <v>2651500</v>
      </c>
      <c r="I780" s="12" t="n">
        <v>21</v>
      </c>
      <c r="J780" s="13" t="n">
        <v>50000</v>
      </c>
      <c r="K780" s="13">
        <f>IFERROR($H780/$I780,"")</f>
        <v/>
      </c>
      <c r="L780" s="13" t="n">
        <v>1000000</v>
      </c>
      <c r="M780" t="inlineStr">
        <is>
          <t>FL, WA, UT</t>
        </is>
      </c>
      <c r="N780" t="inlineStr">
        <is>
          <t>No</t>
        </is>
      </c>
      <c r="O780" t="inlineStr">
        <is>
          <t>Not stated</t>
        </is>
      </c>
      <c r="Q780" s="9" t="inlineStr">
        <is>
          <t>https://grantcue.com/foundations/bickerstaff-family-foundation-954819633</t>
        </is>
      </c>
    </row>
    <row r="781">
      <c r="A781">
        <f>IF($E781=$E780,$A780+1,1)</f>
        <v/>
      </c>
      <c r="B781" t="inlineStr">
        <is>
          <t>THE MAURICE MARCIANO FAMILY FOUNDATION</t>
        </is>
      </c>
      <c r="C781" t="inlineStr">
        <is>
          <t>68-0661384</t>
        </is>
      </c>
      <c r="D781" t="inlineStr">
        <is>
          <t>California</t>
        </is>
      </c>
      <c r="E781" t="inlineStr">
        <is>
          <t>CA</t>
        </is>
      </c>
      <c r="F781" t="n">
        <v>2024</v>
      </c>
      <c r="G781" t="n">
        <v>1</v>
      </c>
      <c r="H781" s="13" t="n">
        <v>2638248</v>
      </c>
      <c r="I781" s="12" t="n">
        <v>29</v>
      </c>
      <c r="J781" s="13" t="n">
        <v>25000</v>
      </c>
      <c r="K781" s="13">
        <f>IFERROR($H781/$I781,"")</f>
        <v/>
      </c>
      <c r="L781" s="13" t="n">
        <v>500000</v>
      </c>
      <c r="M781" t="inlineStr">
        <is>
          <t>NY, PA, MN</t>
        </is>
      </c>
      <c r="N781" t="inlineStr">
        <is>
          <t>No</t>
        </is>
      </c>
      <c r="O781" t="inlineStr">
        <is>
          <t>Not stated</t>
        </is>
      </c>
      <c r="Q781" s="9" t="inlineStr">
        <is>
          <t>https://grantcue.com/foundations/the-maurice-marciano-family-foundation-680661384</t>
        </is>
      </c>
    </row>
    <row r="782">
      <c r="A782">
        <f>IF($E782=$E781,$A781+1,1)</f>
        <v/>
      </c>
      <c r="B782" t="inlineStr">
        <is>
          <t>THE GIANT STEPS FOUNDATION</t>
        </is>
      </c>
      <c r="C782" t="inlineStr">
        <is>
          <t>52-2069841</t>
        </is>
      </c>
      <c r="D782" t="inlineStr">
        <is>
          <t>California</t>
        </is>
      </c>
      <c r="E782" t="inlineStr">
        <is>
          <t>CA</t>
        </is>
      </c>
      <c r="F782" t="n">
        <v>2025</v>
      </c>
      <c r="G782" t="n">
        <v>2</v>
      </c>
      <c r="H782" s="13" t="n">
        <v>2636564</v>
      </c>
      <c r="I782" s="12" t="n">
        <v>69</v>
      </c>
      <c r="J782" s="13" t="n">
        <v>10000</v>
      </c>
      <c r="K782" s="13">
        <f>IFERROR($H782/$I782,"")</f>
        <v/>
      </c>
      <c r="L782" s="13" t="n">
        <v>675000</v>
      </c>
      <c r="M782" t="inlineStr">
        <is>
          <t>NM, DC, MA</t>
        </is>
      </c>
      <c r="N782" t="inlineStr">
        <is>
          <t>No</t>
        </is>
      </c>
      <c r="O782" t="inlineStr">
        <is>
          <t>Not stated</t>
        </is>
      </c>
      <c r="Q782" s="9" t="inlineStr">
        <is>
          <t>https://grantcue.com/foundations/the-giant-steps-foundation-522069841</t>
        </is>
      </c>
    </row>
    <row r="783">
      <c r="A783">
        <f>IF($E783=$E782,$A782+1,1)</f>
        <v/>
      </c>
      <c r="B783" t="inlineStr">
        <is>
          <t>THE KLING FAMILY FOUNDATION</t>
        </is>
      </c>
      <c r="C783" t="inlineStr">
        <is>
          <t>33-6272913</t>
        </is>
      </c>
      <c r="D783" t="inlineStr">
        <is>
          <t>California</t>
        </is>
      </c>
      <c r="E783" t="inlineStr">
        <is>
          <t>CA</t>
        </is>
      </c>
      <c r="F783" t="n">
        <v>2024</v>
      </c>
      <c r="G783" t="n">
        <v>1</v>
      </c>
      <c r="H783" s="13" t="n">
        <v>2628250</v>
      </c>
      <c r="I783" s="12" t="n">
        <v>74</v>
      </c>
      <c r="J783" s="13" t="n">
        <v>14375</v>
      </c>
      <c r="K783" s="13">
        <f>IFERROR($H783/$I783,"")</f>
        <v/>
      </c>
      <c r="L783" s="13" t="n">
        <v>224500</v>
      </c>
      <c r="M783" t="inlineStr">
        <is>
          <t>AZ, TX, GA</t>
        </is>
      </c>
      <c r="N783" t="inlineStr">
        <is>
          <t>No</t>
        </is>
      </c>
      <c r="O783" t="inlineStr">
        <is>
          <t>Not stated</t>
        </is>
      </c>
      <c r="Q783" s="9" t="inlineStr">
        <is>
          <t>https://grantcue.com/foundations/the-kling-family-foundation-336272913</t>
        </is>
      </c>
    </row>
    <row r="784">
      <c r="A784">
        <f>IF($E784=$E783,$A783+1,1)</f>
        <v/>
      </c>
      <c r="B784" t="inlineStr">
        <is>
          <t>CLARENCE E HELLER CHARITABLE FOUNDATION</t>
        </is>
      </c>
      <c r="C784" t="inlineStr">
        <is>
          <t>94-2814266</t>
        </is>
      </c>
      <c r="D784" t="inlineStr">
        <is>
          <t>California</t>
        </is>
      </c>
      <c r="E784" t="inlineStr">
        <is>
          <t>CA</t>
        </is>
      </c>
      <c r="F784" t="n">
        <v>2024</v>
      </c>
      <c r="G784" t="n">
        <v>1</v>
      </c>
      <c r="H784" s="13" t="n">
        <v>2626900</v>
      </c>
      <c r="I784" s="12" t="n">
        <v>42</v>
      </c>
      <c r="J784" s="13" t="n">
        <v>40000</v>
      </c>
      <c r="K784" s="13">
        <f>IFERROR($H784/$I784,"")</f>
        <v/>
      </c>
      <c r="L784" s="13" t="n">
        <v>800000</v>
      </c>
      <c r="M784" t="inlineStr">
        <is>
          <t>NY, CO, OR</t>
        </is>
      </c>
      <c r="N784" t="inlineStr">
        <is>
          <t>Yes</t>
        </is>
      </c>
      <c r="O784" t="inlineStr">
        <is>
          <t>Yes</t>
        </is>
      </c>
      <c r="P784" s="9" t="inlineStr">
        <is>
          <t>https://www.cehcf.org/</t>
        </is>
      </c>
      <c r="Q784" s="9" t="inlineStr">
        <is>
          <t>https://grantcue.com/foundations/clarence-e-heller-charitable-foundation-942814266</t>
        </is>
      </c>
    </row>
    <row r="785">
      <c r="A785">
        <f>IF($E785=$E784,$A784+1,1)</f>
        <v/>
      </c>
      <c r="B785" t="inlineStr">
        <is>
          <t>MAURICE AMADO FOUNDATION</t>
        </is>
      </c>
      <c r="C785" t="inlineStr">
        <is>
          <t>95-6041700</t>
        </is>
      </c>
      <c r="D785" t="inlineStr">
        <is>
          <t>California</t>
        </is>
      </c>
      <c r="E785" t="inlineStr">
        <is>
          <t>CA</t>
        </is>
      </c>
      <c r="F785" t="n">
        <v>2024</v>
      </c>
      <c r="G785" t="n">
        <v>2</v>
      </c>
      <c r="H785" s="13" t="n">
        <v>2623533</v>
      </c>
      <c r="I785" s="12" t="n">
        <v>65</v>
      </c>
      <c r="J785" s="13" t="n">
        <v>14000</v>
      </c>
      <c r="K785" s="13">
        <f>IFERROR($H785/$I785,"")</f>
        <v/>
      </c>
      <c r="L785" s="13" t="n">
        <v>1085229</v>
      </c>
      <c r="M785" t="inlineStr">
        <is>
          <t>NY, TX, DC</t>
        </is>
      </c>
      <c r="N785" t="inlineStr">
        <is>
          <t>No</t>
        </is>
      </c>
      <c r="O785" t="inlineStr">
        <is>
          <t>Not stated</t>
        </is>
      </c>
      <c r="Q785" s="9" t="inlineStr">
        <is>
          <t>https://grantcue.com/foundations/maurice-amado-foundation-956041700</t>
        </is>
      </c>
    </row>
    <row r="786">
      <c r="A786">
        <f>IF($E786=$E785,$A785+1,1)</f>
        <v/>
      </c>
      <c r="B786" t="inlineStr">
        <is>
          <t>FOOKSMAN FAMILY FOUNDATION</t>
        </is>
      </c>
      <c r="C786" t="inlineStr">
        <is>
          <t>83-2645305</t>
        </is>
      </c>
      <c r="D786" t="inlineStr">
        <is>
          <t>California</t>
        </is>
      </c>
      <c r="E786" t="inlineStr">
        <is>
          <t>CA</t>
        </is>
      </c>
      <c r="F786" t="n">
        <v>2025</v>
      </c>
      <c r="G786" t="n">
        <v>2</v>
      </c>
      <c r="H786" s="13" t="n">
        <v>2622207</v>
      </c>
      <c r="I786" s="12" t="n">
        <v>75</v>
      </c>
      <c r="J786" s="13" t="n">
        <v>30000</v>
      </c>
      <c r="K786" s="13">
        <f>IFERROR($H786/$I786,"")</f>
        <v/>
      </c>
      <c r="L786" s="13" t="n">
        <v>216000</v>
      </c>
      <c r="M786" t="inlineStr">
        <is>
          <t>NY, MA, DC</t>
        </is>
      </c>
      <c r="N786" t="inlineStr">
        <is>
          <t>No</t>
        </is>
      </c>
      <c r="O786" t="inlineStr">
        <is>
          <t>Not stated</t>
        </is>
      </c>
      <c r="Q786" s="9" t="inlineStr">
        <is>
          <t>https://grantcue.com/foundations/fooksman-family-foundation-832645305</t>
        </is>
      </c>
    </row>
    <row r="787">
      <c r="A787">
        <f>IF($E787=$E786,$A786+1,1)</f>
        <v/>
      </c>
      <c r="B787" t="inlineStr">
        <is>
          <t>HIDDEN LEAF FOUNDATION</t>
        </is>
      </c>
      <c r="C787" t="inlineStr">
        <is>
          <t>35-2338463</t>
        </is>
      </c>
      <c r="D787" t="inlineStr">
        <is>
          <t>California</t>
        </is>
      </c>
      <c r="E787" t="inlineStr">
        <is>
          <t>CA</t>
        </is>
      </c>
      <c r="F787" t="n">
        <v>2024</v>
      </c>
      <c r="G787" t="n">
        <v>1</v>
      </c>
      <c r="H787" s="13" t="n">
        <v>2620500</v>
      </c>
      <c r="I787" s="12" t="n">
        <v>45</v>
      </c>
      <c r="J787" s="13" t="n">
        <v>75000</v>
      </c>
      <c r="K787" s="13">
        <f>IFERROR($H787/$I787,"")</f>
        <v/>
      </c>
      <c r="L787" s="13" t="n">
        <v>500000</v>
      </c>
      <c r="M787" t="inlineStr">
        <is>
          <t>NY, FL, GA</t>
        </is>
      </c>
      <c r="N787" t="inlineStr">
        <is>
          <t>Yes</t>
        </is>
      </c>
      <c r="O787" t="inlineStr">
        <is>
          <t>Yes</t>
        </is>
      </c>
      <c r="P787" s="9" t="inlineStr">
        <is>
          <t>https://www.hiddenleaf.org/</t>
        </is>
      </c>
      <c r="Q787" s="9" t="inlineStr">
        <is>
          <t>https://grantcue.com/foundations/hidden-leaf-foundation-352338463</t>
        </is>
      </c>
    </row>
    <row r="788">
      <c r="A788">
        <f>IF($E788=$E787,$A787+1,1)</f>
        <v/>
      </c>
      <c r="B788" t="inlineStr">
        <is>
          <t>ZANDER FAMILY FOUNDATION INC</t>
        </is>
      </c>
      <c r="C788" t="inlineStr">
        <is>
          <t>88-2612062</t>
        </is>
      </c>
      <c r="D788" t="inlineStr">
        <is>
          <t>California</t>
        </is>
      </c>
      <c r="E788" t="inlineStr">
        <is>
          <t>CA</t>
        </is>
      </c>
      <c r="F788" t="n">
        <v>2024</v>
      </c>
      <c r="G788" t="n">
        <v>2</v>
      </c>
      <c r="H788" s="13" t="n">
        <v>2617457</v>
      </c>
      <c r="I788" s="12" t="n">
        <v>63</v>
      </c>
      <c r="J788" s="13" t="n">
        <v>10000</v>
      </c>
      <c r="K788" s="13">
        <f>IFERROR($H788/$I788,"")</f>
        <v/>
      </c>
      <c r="L788" s="13" t="n">
        <v>400000</v>
      </c>
      <c r="M788" t="inlineStr">
        <is>
          <t>MN, NY, PA</t>
        </is>
      </c>
      <c r="N788" t="inlineStr">
        <is>
          <t>No</t>
        </is>
      </c>
      <c r="O788" t="inlineStr">
        <is>
          <t>Not stated</t>
        </is>
      </c>
      <c r="Q788" s="9" t="inlineStr">
        <is>
          <t>https://grantcue.com/foundations/zander-family-foundation-inc-882612062</t>
        </is>
      </c>
    </row>
    <row r="789">
      <c r="A789">
        <f>IF($E789=$E788,$A788+1,1)</f>
        <v/>
      </c>
      <c r="B789" t="inlineStr">
        <is>
          <t>BAPTIST SERVICE CORPORATION</t>
        </is>
      </c>
      <c r="C789" t="inlineStr">
        <is>
          <t>23-7170092</t>
        </is>
      </c>
      <c r="D789" t="inlineStr">
        <is>
          <t>California</t>
        </is>
      </c>
      <c r="E789" t="inlineStr">
        <is>
          <t>CA</t>
        </is>
      </c>
      <c r="F789" t="n">
        <v>2024</v>
      </c>
      <c r="G789" t="n">
        <v>2</v>
      </c>
      <c r="H789" s="13" t="n">
        <v>2615000</v>
      </c>
      <c r="I789" s="12" t="n">
        <v>58</v>
      </c>
      <c r="J789" s="13" t="n">
        <v>25000</v>
      </c>
      <c r="K789" s="13">
        <f>IFERROR($H789/$I789,"")</f>
        <v/>
      </c>
      <c r="L789" s="13" t="n">
        <v>200000</v>
      </c>
      <c r="M789" t="inlineStr">
        <is>
          <t>PA, NY</t>
        </is>
      </c>
      <c r="N789" t="inlineStr">
        <is>
          <t>No</t>
        </is>
      </c>
      <c r="O789" t="inlineStr">
        <is>
          <t>Not stated</t>
        </is>
      </c>
      <c r="Q789" s="9" t="inlineStr">
        <is>
          <t>https://grantcue.com/foundations/baptist-service-corporation-237170092</t>
        </is>
      </c>
    </row>
    <row r="790">
      <c r="A790">
        <f>IF($E790=$E789,$A789+1,1)</f>
        <v/>
      </c>
      <c r="B790" t="inlineStr">
        <is>
          <t>The Passport Foundation</t>
        </is>
      </c>
      <c r="C790" t="inlineStr">
        <is>
          <t>26-1580196</t>
        </is>
      </c>
      <c r="D790" t="inlineStr">
        <is>
          <t>California</t>
        </is>
      </c>
      <c r="E790" t="inlineStr">
        <is>
          <t>CA</t>
        </is>
      </c>
      <c r="F790" t="n">
        <v>2024</v>
      </c>
      <c r="G790" t="n">
        <v>1</v>
      </c>
      <c r="H790" s="13" t="n">
        <v>2611913</v>
      </c>
      <c r="I790" s="12" t="n">
        <v>44</v>
      </c>
      <c r="J790" s="13" t="n">
        <v>32500</v>
      </c>
      <c r="K790" s="13">
        <f>IFERROR($H790/$I790,"")</f>
        <v/>
      </c>
      <c r="L790" s="13" t="n">
        <v>300000</v>
      </c>
      <c r="M790" t="inlineStr">
        <is>
          <t>DC, NY, WA</t>
        </is>
      </c>
      <c r="N790" t="inlineStr">
        <is>
          <t>No</t>
        </is>
      </c>
      <c r="O790" t="inlineStr">
        <is>
          <t>Not stated</t>
        </is>
      </c>
      <c r="Q790" s="9" t="inlineStr">
        <is>
          <t>https://grantcue.com/foundations/the-passport-foundation-261580196</t>
        </is>
      </c>
    </row>
    <row r="791">
      <c r="A791">
        <f>IF($E791=$E790,$A790+1,1)</f>
        <v/>
      </c>
      <c r="B791" t="inlineStr">
        <is>
          <t>BEAGLE CHARITABLE FOUNDATION</t>
        </is>
      </c>
      <c r="C791" t="inlineStr">
        <is>
          <t>77-0529181</t>
        </is>
      </c>
      <c r="D791" t="inlineStr">
        <is>
          <t>California</t>
        </is>
      </c>
      <c r="E791" t="inlineStr">
        <is>
          <t>CA</t>
        </is>
      </c>
      <c r="F791" t="n">
        <v>2024</v>
      </c>
      <c r="G791" t="n">
        <v>1</v>
      </c>
      <c r="H791" s="13" t="n">
        <v>2609001</v>
      </c>
      <c r="I791" s="12" t="n">
        <v>25</v>
      </c>
      <c r="J791" s="13" t="n">
        <v>50000</v>
      </c>
      <c r="K791" s="13">
        <f>IFERROR($H791/$I791,"")</f>
        <v/>
      </c>
      <c r="L791" s="13" t="n">
        <v>620000</v>
      </c>
      <c r="M791" t="inlineStr">
        <is>
          <t>MD, MT, MA</t>
        </is>
      </c>
      <c r="N791" t="inlineStr">
        <is>
          <t>No</t>
        </is>
      </c>
      <c r="O791" t="inlineStr">
        <is>
          <t>Not stated</t>
        </is>
      </c>
      <c r="Q791" s="9" t="inlineStr">
        <is>
          <t>https://grantcue.com/foundations/beagle-charitable-foundation-c-o-kuehnis-and-associates-cpas-llp-770529181</t>
        </is>
      </c>
    </row>
    <row r="792">
      <c r="A792">
        <f>IF($E792=$E791,$A791+1,1)</f>
        <v/>
      </c>
      <c r="B792" t="inlineStr">
        <is>
          <t>THE VIOLICH FAMILY FOUNDATION</t>
        </is>
      </c>
      <c r="C792" t="inlineStr">
        <is>
          <t>94-3270861</t>
        </is>
      </c>
      <c r="D792" t="inlineStr">
        <is>
          <t>California</t>
        </is>
      </c>
      <c r="E792" t="inlineStr">
        <is>
          <t>CA</t>
        </is>
      </c>
      <c r="F792" t="n">
        <v>2025</v>
      </c>
      <c r="G792" t="n">
        <v>2</v>
      </c>
      <c r="H792" s="13" t="n">
        <v>2601550</v>
      </c>
      <c r="I792" s="12" t="n">
        <v>34</v>
      </c>
      <c r="J792" s="13" t="n">
        <v>10000</v>
      </c>
      <c r="K792" s="13">
        <f>IFERROR($H792/$I792,"")</f>
        <v/>
      </c>
      <c r="L792" s="13" t="n">
        <v>750000</v>
      </c>
      <c r="M792" t="inlineStr">
        <is>
          <t>CO, VA, WI</t>
        </is>
      </c>
      <c r="N792" t="inlineStr">
        <is>
          <t>No</t>
        </is>
      </c>
      <c r="O792" t="inlineStr">
        <is>
          <t>Not stated</t>
        </is>
      </c>
      <c r="Q792" s="9" t="inlineStr">
        <is>
          <t>https://grantcue.com/foundations/the-violich-family-foundation-943270861</t>
        </is>
      </c>
    </row>
    <row r="793">
      <c r="A793">
        <f>IF($E793=$E792,$A792+1,1)</f>
        <v/>
      </c>
      <c r="B793" t="inlineStr">
        <is>
          <t>JW SEFTON FOUNDATION</t>
        </is>
      </c>
      <c r="C793" t="inlineStr">
        <is>
          <t>95-1513384</t>
        </is>
      </c>
      <c r="D793" t="inlineStr">
        <is>
          <t>California</t>
        </is>
      </c>
      <c r="E793" t="inlineStr">
        <is>
          <t>CA</t>
        </is>
      </c>
      <c r="F793" t="n">
        <v>2025</v>
      </c>
      <c r="G793" t="n">
        <v>2</v>
      </c>
      <c r="H793" s="13" t="n">
        <v>2600000</v>
      </c>
      <c r="I793" s="12" t="n">
        <v>13</v>
      </c>
      <c r="J793" s="13" t="n">
        <v>145000</v>
      </c>
      <c r="K793" s="13">
        <f>IFERROR($H793/$I793,"")</f>
        <v/>
      </c>
      <c r="L793" s="13" t="n">
        <v>425000</v>
      </c>
      <c r="N793" t="inlineStr">
        <is>
          <t>No</t>
        </is>
      </c>
      <c r="O793" t="inlineStr">
        <is>
          <t>Not stated</t>
        </is>
      </c>
      <c r="Q793" s="9" t="inlineStr">
        <is>
          <t>https://grantcue.com/foundations/jw-sefton-foundation-951513384</t>
        </is>
      </c>
    </row>
    <row r="794">
      <c r="A794">
        <f>IF($E794=$E793,$A793+1,1)</f>
        <v/>
      </c>
      <c r="B794" t="inlineStr">
        <is>
          <t>THE CHI-LI PAO FOUNDATION USA</t>
        </is>
      </c>
      <c r="C794" t="inlineStr">
        <is>
          <t>82-5146151</t>
        </is>
      </c>
      <c r="D794" t="inlineStr">
        <is>
          <t>California</t>
        </is>
      </c>
      <c r="E794" t="inlineStr">
        <is>
          <t>CA</t>
        </is>
      </c>
      <c r="F794" t="n">
        <v>2025</v>
      </c>
      <c r="G794" t="n">
        <v>2</v>
      </c>
      <c r="H794" s="13" t="n">
        <v>2597000</v>
      </c>
      <c r="I794" s="12" t="n">
        <v>14</v>
      </c>
      <c r="J794" s="13" t="n">
        <v>25000</v>
      </c>
      <c r="K794" s="13">
        <f>IFERROR($H794/$I794,"")</f>
        <v/>
      </c>
      <c r="L794" s="13" t="n">
        <v>2000000</v>
      </c>
      <c r="M794" t="inlineStr">
        <is>
          <t>MA</t>
        </is>
      </c>
      <c r="N794" t="inlineStr">
        <is>
          <t>No</t>
        </is>
      </c>
      <c r="O794" t="inlineStr">
        <is>
          <t>Not stated</t>
        </is>
      </c>
      <c r="Q794" s="9" t="inlineStr">
        <is>
          <t>https://grantcue.com/foundations/the-chi-li-pao-foundation-usa-c-o-alan-c-yeung-md-825146151</t>
        </is>
      </c>
    </row>
    <row r="795">
      <c r="A795">
        <f>IF($E795=$E794,$A794+1,1)</f>
        <v/>
      </c>
      <c r="B795" t="inlineStr">
        <is>
          <t>THE BEVERLY FOUNDATION</t>
        </is>
      </c>
      <c r="C795" t="inlineStr">
        <is>
          <t>41-1958161</t>
        </is>
      </c>
      <c r="D795" t="inlineStr">
        <is>
          <t>California</t>
        </is>
      </c>
      <c r="E795" t="inlineStr">
        <is>
          <t>CA</t>
        </is>
      </c>
      <c r="F795" t="n">
        <v>2024</v>
      </c>
      <c r="G795" t="n">
        <v>1</v>
      </c>
      <c r="H795" s="13" t="n">
        <v>2588250</v>
      </c>
      <c r="I795" s="12" t="n">
        <v>68</v>
      </c>
      <c r="J795" s="13" t="n">
        <v>16500</v>
      </c>
      <c r="K795" s="13">
        <f>IFERROR($H795/$I795,"")</f>
        <v/>
      </c>
      <c r="L795" s="13" t="n">
        <v>1000000</v>
      </c>
      <c r="M795" t="inlineStr">
        <is>
          <t>NY, MN, DC</t>
        </is>
      </c>
      <c r="N795" t="inlineStr">
        <is>
          <t>Yes</t>
        </is>
      </c>
      <c r="O795" t="inlineStr">
        <is>
          <t>Not stated</t>
        </is>
      </c>
      <c r="Q795" s="9" t="inlineStr">
        <is>
          <t>https://grantcue.com/foundations/the-beverly-foundation-411958161</t>
        </is>
      </c>
    </row>
    <row r="796">
      <c r="A796">
        <f>IF($E796=$E795,$A795+1,1)</f>
        <v/>
      </c>
      <c r="B796" t="inlineStr">
        <is>
          <t>GOD ONLY KNOWS FOUNDATION A NEVADA NONPROFIT ORGANIZATION</t>
        </is>
      </c>
      <c r="C796" t="inlineStr">
        <is>
          <t>27-1537927</t>
        </is>
      </c>
      <c r="D796" t="inlineStr">
        <is>
          <t>California</t>
        </is>
      </c>
      <c r="E796" t="inlineStr">
        <is>
          <t>CA</t>
        </is>
      </c>
      <c r="F796" t="n">
        <v>2025</v>
      </c>
      <c r="G796" t="n">
        <v>2</v>
      </c>
      <c r="H796" s="13" t="n">
        <v>2587900</v>
      </c>
      <c r="I796" s="12" t="n">
        <v>11</v>
      </c>
      <c r="J796" s="13" t="n">
        <v>60000</v>
      </c>
      <c r="K796" s="13">
        <f>IFERROR($H796/$I796,"")</f>
        <v/>
      </c>
      <c r="L796" s="13" t="n">
        <v>1457400</v>
      </c>
      <c r="M796" t="inlineStr">
        <is>
          <t>CO, TN, AZ</t>
        </is>
      </c>
      <c r="N796" t="inlineStr">
        <is>
          <t>No</t>
        </is>
      </c>
      <c r="O796" t="inlineStr">
        <is>
          <t>Not stated</t>
        </is>
      </c>
      <c r="Q796" s="9" t="inlineStr">
        <is>
          <t>https://grantcue.com/foundations/god-only-knows-foundation-a-nevada-nonprofit-organization-271537927</t>
        </is>
      </c>
    </row>
    <row r="797">
      <c r="A797">
        <f>IF($E797=$E796,$A796+1,1)</f>
        <v/>
      </c>
      <c r="B797" t="inlineStr">
        <is>
          <t>Elia Philanthropies FKA The Kiva Foundation</t>
        </is>
      </c>
      <c r="C797" t="inlineStr">
        <is>
          <t>04-3428609</t>
        </is>
      </c>
      <c r="D797" t="inlineStr">
        <is>
          <t>California</t>
        </is>
      </c>
      <c r="E797" t="inlineStr">
        <is>
          <t>CA</t>
        </is>
      </c>
      <c r="F797" t="n">
        <v>2024</v>
      </c>
      <c r="G797" t="n">
        <v>1</v>
      </c>
      <c r="H797" s="13" t="n">
        <v>2579000</v>
      </c>
      <c r="I797" s="12" t="n">
        <v>16</v>
      </c>
      <c r="J797" s="13" t="n">
        <v>17500</v>
      </c>
      <c r="K797" s="13">
        <f>IFERROR($H797/$I797,"")</f>
        <v/>
      </c>
      <c r="L797" s="13" t="n">
        <v>2250000</v>
      </c>
      <c r="M797" t="inlineStr">
        <is>
          <t>DC, CO, NH</t>
        </is>
      </c>
      <c r="N797" t="inlineStr">
        <is>
          <t>No</t>
        </is>
      </c>
      <c r="O797" t="inlineStr">
        <is>
          <t>Not stated</t>
        </is>
      </c>
      <c r="Q797" s="9" t="inlineStr">
        <is>
          <t>https://grantcue.com/foundations/elia-philanthropies-fka-the-kiva-foundation-043428609</t>
        </is>
      </c>
    </row>
    <row r="798">
      <c r="A798">
        <f>IF($E798=$E797,$A797+1,1)</f>
        <v/>
      </c>
      <c r="B798" t="inlineStr">
        <is>
          <t>Angelo L Stagnaro 1st Restated 2017 Charitable Trust</t>
        </is>
      </c>
      <c r="C798" t="inlineStr">
        <is>
          <t>84-3183404</t>
        </is>
      </c>
      <c r="D798" t="inlineStr">
        <is>
          <t>California</t>
        </is>
      </c>
      <c r="E798" t="inlineStr">
        <is>
          <t>CA</t>
        </is>
      </c>
      <c r="F798" t="n">
        <v>2025</v>
      </c>
      <c r="G798" t="n">
        <v>2</v>
      </c>
      <c r="H798" s="13" t="n">
        <v>2557948</v>
      </c>
      <c r="I798" s="12" t="n">
        <v>24</v>
      </c>
      <c r="J798" s="13" t="n">
        <v>13300</v>
      </c>
      <c r="K798" s="13">
        <f>IFERROR($H798/$I798,"")</f>
        <v/>
      </c>
      <c r="L798" s="13" t="n">
        <v>751250</v>
      </c>
      <c r="N798" t="inlineStr">
        <is>
          <t>No</t>
        </is>
      </c>
      <c r="O798" t="inlineStr">
        <is>
          <t>Not stated</t>
        </is>
      </c>
      <c r="Q798" s="9" t="inlineStr">
        <is>
          <t>https://grantcue.com/foundations/angelo-l-stagnaro-1st-restated-2017-charitable-trust-843183404</t>
        </is>
      </c>
    </row>
    <row r="799">
      <c r="A799">
        <f>IF($E799=$E798,$A798+1,1)</f>
        <v/>
      </c>
      <c r="B799" t="inlineStr">
        <is>
          <t>BRT CHARITABLE FOUNDATION</t>
        </is>
      </c>
      <c r="C799" t="inlineStr">
        <is>
          <t>84-2541048</t>
        </is>
      </c>
      <c r="D799" t="inlineStr">
        <is>
          <t>California</t>
        </is>
      </c>
      <c r="E799" t="inlineStr">
        <is>
          <t>CA</t>
        </is>
      </c>
      <c r="F799" t="n">
        <v>2024</v>
      </c>
      <c r="G799" t="n">
        <v>1</v>
      </c>
      <c r="H799" s="13" t="n">
        <v>2550000</v>
      </c>
      <c r="I799" s="12" t="n">
        <v>43</v>
      </c>
      <c r="J799" s="13" t="n">
        <v>30000</v>
      </c>
      <c r="K799" s="13">
        <f>IFERROR($H799/$I799,"")</f>
        <v/>
      </c>
      <c r="L799" s="13" t="n">
        <v>450000</v>
      </c>
      <c r="M799" t="inlineStr">
        <is>
          <t>FL, WA, GA</t>
        </is>
      </c>
      <c r="N799" t="inlineStr">
        <is>
          <t>No</t>
        </is>
      </c>
      <c r="O799" t="inlineStr">
        <is>
          <t>Not stated</t>
        </is>
      </c>
      <c r="Q799" s="9" t="inlineStr">
        <is>
          <t>https://grantcue.com/foundations/brt-charitable-foundation-842541048</t>
        </is>
      </c>
    </row>
    <row r="800">
      <c r="A800">
        <f>IF($E800=$E799,$A799+1,1)</f>
        <v/>
      </c>
      <c r="B800" t="inlineStr">
        <is>
          <t>THE SMITTCAMP FAMILY FOUNDATION</t>
        </is>
      </c>
      <c r="C800" t="inlineStr">
        <is>
          <t>77-0343026</t>
        </is>
      </c>
      <c r="D800" t="inlineStr">
        <is>
          <t>California</t>
        </is>
      </c>
      <c r="E800" t="inlineStr">
        <is>
          <t>CA</t>
        </is>
      </c>
      <c r="F800" t="n">
        <v>2025</v>
      </c>
      <c r="G800" t="n">
        <v>2</v>
      </c>
      <c r="H800" s="13" t="n">
        <v>2549500</v>
      </c>
      <c r="I800" s="12" t="n">
        <v>34</v>
      </c>
      <c r="J800" s="13" t="n">
        <v>10000</v>
      </c>
      <c r="K800" s="13">
        <f>IFERROR($H800/$I800,"")</f>
        <v/>
      </c>
      <c r="L800" s="13" t="n">
        <v>1015000</v>
      </c>
      <c r="N800" t="inlineStr">
        <is>
          <t>No</t>
        </is>
      </c>
      <c r="O800" t="inlineStr">
        <is>
          <t>Not stated</t>
        </is>
      </c>
      <c r="Q800" s="9" t="inlineStr">
        <is>
          <t>https://grantcue.com/foundations/the-smittcamp-family-foundation-770343026</t>
        </is>
      </c>
    </row>
    <row r="801">
      <c r="A801">
        <f>IF($E801=$E800,$A800+1,1)</f>
        <v/>
      </c>
      <c r="B801" t="inlineStr">
        <is>
          <t>THE STANLEY &amp; JOYCE BLACK FAMILY FOUNDATION</t>
        </is>
      </c>
      <c r="C801" t="inlineStr">
        <is>
          <t>95-4259961</t>
        </is>
      </c>
      <c r="D801" t="inlineStr">
        <is>
          <t>California</t>
        </is>
      </c>
      <c r="E801" t="inlineStr">
        <is>
          <t>CA</t>
        </is>
      </c>
      <c r="F801" t="n">
        <v>2024</v>
      </c>
      <c r="G801" t="n">
        <v>1</v>
      </c>
      <c r="H801" s="13" t="n">
        <v>2548452</v>
      </c>
      <c r="I801" s="12" t="n">
        <v>77</v>
      </c>
      <c r="J801" s="13" t="n">
        <v>10000</v>
      </c>
      <c r="K801" s="13">
        <f>IFERROR($H801/$I801,"")</f>
        <v/>
      </c>
      <c r="L801" s="13" t="n">
        <v>250000</v>
      </c>
      <c r="M801" t="inlineStr">
        <is>
          <t>NV, DC, NY</t>
        </is>
      </c>
      <c r="N801" t="inlineStr">
        <is>
          <t>No</t>
        </is>
      </c>
      <c r="O801" t="inlineStr">
        <is>
          <t>Not stated</t>
        </is>
      </c>
      <c r="Q801" s="9" t="inlineStr">
        <is>
          <t>https://grantcue.com/foundations/the-stanley-and-joyce-black-family-foundation-954259961</t>
        </is>
      </c>
    </row>
    <row r="802">
      <c r="A802">
        <f>IF($E802=$E801,$A801+1,1)</f>
        <v/>
      </c>
      <c r="B802" t="inlineStr">
        <is>
          <t>THE DONALD E &amp; DELIA B BAXTER FOUNDATION</t>
        </is>
      </c>
      <c r="C802" t="inlineStr">
        <is>
          <t>95-6029555</t>
        </is>
      </c>
      <c r="D802" t="inlineStr">
        <is>
          <t>California</t>
        </is>
      </c>
      <c r="E802" t="inlineStr">
        <is>
          <t>CA</t>
        </is>
      </c>
      <c r="F802" t="n">
        <v>2025</v>
      </c>
      <c r="G802" t="n">
        <v>2</v>
      </c>
      <c r="H802" s="13" t="n">
        <v>2542173</v>
      </c>
      <c r="I802" s="12" t="n">
        <v>8</v>
      </c>
      <c r="J802" s="13" t="n">
        <v>276000</v>
      </c>
      <c r="K802" s="13">
        <f>IFERROR($H802/$I802,"")</f>
        <v/>
      </c>
      <c r="L802" s="13" t="n">
        <v>590173</v>
      </c>
      <c r="M802" t="inlineStr">
        <is>
          <t>OR</t>
        </is>
      </c>
      <c r="N802" t="inlineStr">
        <is>
          <t>No</t>
        </is>
      </c>
      <c r="O802" t="inlineStr">
        <is>
          <t>Not stated</t>
        </is>
      </c>
      <c r="Q802" s="9" t="inlineStr">
        <is>
          <t>https://grantcue.com/foundations/the-donald-e-and-delia-b-baxter-foundation-956029555</t>
        </is>
      </c>
    </row>
    <row r="803">
      <c r="A803">
        <f>IF($E803=$E802,$A802+1,1)</f>
        <v/>
      </c>
      <c r="B803" t="inlineStr">
        <is>
          <t>LEO M SHORTINO FAMILY FOUNDATION</t>
        </is>
      </c>
      <c r="C803" t="inlineStr">
        <is>
          <t>68-0237238</t>
        </is>
      </c>
      <c r="D803" t="inlineStr">
        <is>
          <t>California</t>
        </is>
      </c>
      <c r="E803" t="inlineStr">
        <is>
          <t>CA</t>
        </is>
      </c>
      <c r="F803" t="n">
        <v>2024</v>
      </c>
      <c r="G803" t="n">
        <v>1</v>
      </c>
      <c r="H803" s="13" t="n">
        <v>2539500</v>
      </c>
      <c r="I803" s="12" t="n">
        <v>65</v>
      </c>
      <c r="J803" s="13" t="n">
        <v>35000</v>
      </c>
      <c r="K803" s="13">
        <f>IFERROR($H803/$I803,"")</f>
        <v/>
      </c>
      <c r="L803" s="13" t="n">
        <v>190000</v>
      </c>
      <c r="N803" t="inlineStr">
        <is>
          <t>Yes</t>
        </is>
      </c>
      <c r="O803" t="inlineStr">
        <is>
          <t>Yes</t>
        </is>
      </c>
      <c r="P803" s="9" t="inlineStr">
        <is>
          <t>https://www.shortino.org/</t>
        </is>
      </c>
      <c r="Q803" s="9" t="inlineStr">
        <is>
          <t>https://grantcue.com/foundations/leo-m-shortino-family-foundation-680237238</t>
        </is>
      </c>
    </row>
    <row r="804">
      <c r="A804">
        <f>IF($E804=$E803,$A803+1,1)</f>
        <v/>
      </c>
      <c r="B804" t="inlineStr">
        <is>
          <t>Global GLOW</t>
        </is>
      </c>
      <c r="C804" t="inlineStr">
        <is>
          <t>45-2738854</t>
        </is>
      </c>
      <c r="D804" t="inlineStr">
        <is>
          <t>California</t>
        </is>
      </c>
      <c r="E804" t="inlineStr">
        <is>
          <t>CA</t>
        </is>
      </c>
      <c r="F804" t="n">
        <v>2025</v>
      </c>
      <c r="G804" t="n">
        <v>2</v>
      </c>
      <c r="H804" s="13" t="n">
        <v>2538888</v>
      </c>
      <c r="I804" s="12" t="n">
        <v>113</v>
      </c>
      <c r="J804" s="13" t="n">
        <v>17349</v>
      </c>
      <c r="K804" s="13">
        <f>IFERROR($H804/$I804,"")</f>
        <v/>
      </c>
      <c r="L804" s="13" t="n">
        <v>136198</v>
      </c>
      <c r="M804" t="inlineStr">
        <is>
          <t>PA, Gwarimpa, Uttar Pradesh</t>
        </is>
      </c>
      <c r="N804" t="inlineStr">
        <is>
          <t>No</t>
        </is>
      </c>
      <c r="O804" t="inlineStr">
        <is>
          <t>Not stated</t>
        </is>
      </c>
      <c r="Q804" s="9" t="inlineStr">
        <is>
          <t>https://grantcue.com/foundations/global-glow-452738854</t>
        </is>
      </c>
    </row>
    <row r="805">
      <c r="A805">
        <f>IF($E805=$E804,$A804+1,1)</f>
        <v/>
      </c>
      <c r="B805" t="inlineStr">
        <is>
          <t>THE LOUIS AND HAROLD PRICE FOUNDATION INC</t>
        </is>
      </c>
      <c r="C805" t="inlineStr">
        <is>
          <t>38-4160848</t>
        </is>
      </c>
      <c r="D805" t="inlineStr">
        <is>
          <t>California</t>
        </is>
      </c>
      <c r="E805" t="inlineStr">
        <is>
          <t>CA</t>
        </is>
      </c>
      <c r="F805" t="n">
        <v>2024</v>
      </c>
      <c r="G805" t="n">
        <v>1</v>
      </c>
      <c r="H805" s="13" t="n">
        <v>2530265</v>
      </c>
      <c r="I805" s="12" t="n">
        <v>55</v>
      </c>
      <c r="J805" s="13" t="n">
        <v>10000</v>
      </c>
      <c r="K805" s="13">
        <f>IFERROR($H805/$I805,"")</f>
        <v/>
      </c>
      <c r="L805" s="13" t="n">
        <v>600265</v>
      </c>
      <c r="M805" t="inlineStr">
        <is>
          <t>CO, NY, NC</t>
        </is>
      </c>
      <c r="N805" t="inlineStr">
        <is>
          <t>No</t>
        </is>
      </c>
      <c r="O805" t="inlineStr">
        <is>
          <t>Not stated</t>
        </is>
      </c>
      <c r="Q805" s="9" t="inlineStr">
        <is>
          <t>https://grantcue.com/foundations/the-louis-and-harold-price-foundation-inc-384160848</t>
        </is>
      </c>
    </row>
    <row r="806">
      <c r="A806">
        <f>IF($E806=$E805,$A805+1,1)</f>
        <v/>
      </c>
      <c r="B806" t="inlineStr">
        <is>
          <t>JACK AND GITTA NAGEL FOUNDATION</t>
        </is>
      </c>
      <c r="C806" t="inlineStr">
        <is>
          <t>95-6120640</t>
        </is>
      </c>
      <c r="D806" t="inlineStr">
        <is>
          <t>California</t>
        </is>
      </c>
      <c r="E806" t="inlineStr">
        <is>
          <t>CA</t>
        </is>
      </c>
      <c r="F806" t="n">
        <v>2024</v>
      </c>
      <c r="G806" t="n">
        <v>1</v>
      </c>
      <c r="H806" s="13" t="n">
        <v>2526165</v>
      </c>
      <c r="I806" s="12" t="n">
        <v>31</v>
      </c>
      <c r="J806" s="13" t="n">
        <v>5000</v>
      </c>
      <c r="K806" s="13">
        <f>IFERROR($H806/$I806,"")</f>
        <v/>
      </c>
      <c r="L806" s="13" t="n">
        <v>1000000</v>
      </c>
      <c r="M806" t="inlineStr">
        <is>
          <t>NY, FL, NJ</t>
        </is>
      </c>
      <c r="N806" t="inlineStr">
        <is>
          <t>No</t>
        </is>
      </c>
      <c r="O806" t="inlineStr">
        <is>
          <t>Not stated</t>
        </is>
      </c>
      <c r="Q806" s="9" t="inlineStr">
        <is>
          <t>https://grantcue.com/foundations/jack-and-gitta-nagel-foundation-956120640</t>
        </is>
      </c>
    </row>
    <row r="807">
      <c r="A807">
        <f>IF($E807=$E806,$A806+1,1)</f>
        <v/>
      </c>
      <c r="B807" t="inlineStr">
        <is>
          <t>BHUPAT &amp; JYOTI MEHTA FAMILY FOUNDATION</t>
        </is>
      </c>
      <c r="C807" t="inlineStr">
        <is>
          <t>76-0522455</t>
        </is>
      </c>
      <c r="D807" t="inlineStr">
        <is>
          <t>California</t>
        </is>
      </c>
      <c r="E807" t="inlineStr">
        <is>
          <t>CA</t>
        </is>
      </c>
      <c r="F807" t="n">
        <v>2023</v>
      </c>
      <c r="G807" t="n">
        <v>1</v>
      </c>
      <c r="H807" s="13" t="n">
        <v>2521225</v>
      </c>
      <c r="I807" s="12" t="n">
        <v>11</v>
      </c>
      <c r="J807" s="13" t="n">
        <v>73075</v>
      </c>
      <c r="K807" s="13">
        <f>IFERROR($H807/$I807,"")</f>
        <v/>
      </c>
      <c r="L807" s="13" t="n">
        <v>750000</v>
      </c>
      <c r="M807" t="inlineStr">
        <is>
          <t>TX, FL, VA</t>
        </is>
      </c>
      <c r="N807" t="inlineStr">
        <is>
          <t>No</t>
        </is>
      </c>
      <c r="O807" t="inlineStr">
        <is>
          <t>Yes</t>
        </is>
      </c>
      <c r="Q807" s="9" t="inlineStr">
        <is>
          <t>https://grantcue.com/foundations/bhupat-and-jyoti-mehta-family-foundation-760522455</t>
        </is>
      </c>
    </row>
    <row r="808">
      <c r="A808">
        <f>IF($E808=$E807,$A807+1,1)</f>
        <v/>
      </c>
      <c r="B808" t="inlineStr">
        <is>
          <t>LA CENTRA-SUMERLIN FOUNDATION</t>
        </is>
      </c>
      <c r="C808" t="inlineStr">
        <is>
          <t>77-0416683</t>
        </is>
      </c>
      <c r="D808" t="inlineStr">
        <is>
          <t>California</t>
        </is>
      </c>
      <c r="E808" t="inlineStr">
        <is>
          <t>CA</t>
        </is>
      </c>
      <c r="F808" t="n">
        <v>2023</v>
      </c>
      <c r="G808" t="n">
        <v>1</v>
      </c>
      <c r="H808" s="13" t="n">
        <v>2520739</v>
      </c>
      <c r="I808" s="12" t="n">
        <v>46</v>
      </c>
      <c r="J808" s="13" t="n">
        <v>30000</v>
      </c>
      <c r="K808" s="13">
        <f>IFERROR($H808/$I808,"")</f>
        <v/>
      </c>
      <c r="L808" s="13" t="n">
        <v>366839</v>
      </c>
      <c r="N808" t="inlineStr">
        <is>
          <t>No</t>
        </is>
      </c>
      <c r="O808" t="inlineStr">
        <is>
          <t>Not stated</t>
        </is>
      </c>
      <c r="Q808" s="9" t="inlineStr">
        <is>
          <t>https://grantcue.com/foundations/la-centra-sumerlin-foundation-770416683</t>
        </is>
      </c>
    </row>
    <row r="809">
      <c r="A809">
        <f>IF($E809=$E808,$A808+1,1)</f>
        <v/>
      </c>
      <c r="B809" t="inlineStr">
        <is>
          <t>THE LIPMAN FAMILY FOUNDATION INC</t>
        </is>
      </c>
      <c r="C809" t="inlineStr">
        <is>
          <t>13-6066963</t>
        </is>
      </c>
      <c r="D809" t="inlineStr">
        <is>
          <t>California</t>
        </is>
      </c>
      <c r="E809" t="inlineStr">
        <is>
          <t>CA</t>
        </is>
      </c>
      <c r="F809" t="n">
        <v>2024</v>
      </c>
      <c r="G809" t="n">
        <v>1</v>
      </c>
      <c r="H809" s="13" t="n">
        <v>2520653</v>
      </c>
      <c r="I809" s="12" t="n">
        <v>73</v>
      </c>
      <c r="J809" s="13" t="n">
        <v>5000</v>
      </c>
      <c r="K809" s="13">
        <f>IFERROR($H809/$I809,"")</f>
        <v/>
      </c>
      <c r="L809" s="13" t="n">
        <v>525000</v>
      </c>
      <c r="M809" t="inlineStr">
        <is>
          <t>NY, CO, DC</t>
        </is>
      </c>
      <c r="N809" t="inlineStr">
        <is>
          <t>No</t>
        </is>
      </c>
      <c r="O809" t="inlineStr">
        <is>
          <t>Not stated</t>
        </is>
      </c>
      <c r="Q809" s="9" t="inlineStr">
        <is>
          <t>https://grantcue.com/foundations/the-lipman-family-foundation-inc-136066963</t>
        </is>
      </c>
    </row>
    <row r="810">
      <c r="A810">
        <f>IF($E810=$E809,$A809+1,1)</f>
        <v/>
      </c>
      <c r="B810" t="inlineStr">
        <is>
          <t>The Sue &amp; Bob McCollum Family Foundation</t>
        </is>
      </c>
      <c r="C810" t="inlineStr">
        <is>
          <t>84-3024857</t>
        </is>
      </c>
      <c r="D810" t="inlineStr">
        <is>
          <t>California</t>
        </is>
      </c>
      <c r="E810" t="inlineStr">
        <is>
          <t>CA</t>
        </is>
      </c>
      <c r="F810" t="n">
        <v>2025</v>
      </c>
      <c r="G810" t="n">
        <v>2</v>
      </c>
      <c r="H810" s="13" t="n">
        <v>2518000</v>
      </c>
      <c r="I810" s="12" t="n">
        <v>49</v>
      </c>
      <c r="J810" s="13" t="n">
        <v>10000</v>
      </c>
      <c r="K810" s="13">
        <f>IFERROR($H810/$I810,"")</f>
        <v/>
      </c>
      <c r="L810" s="13" t="n">
        <v>1000000</v>
      </c>
      <c r="M810" t="inlineStr">
        <is>
          <t>MI, ID, UT</t>
        </is>
      </c>
      <c r="N810" t="inlineStr">
        <is>
          <t>No</t>
        </is>
      </c>
      <c r="O810" t="inlineStr">
        <is>
          <t>Not stated</t>
        </is>
      </c>
      <c r="Q810" s="9" t="inlineStr">
        <is>
          <t>https://grantcue.com/foundations/the-sue-and-bob-mccollum-family-foundation-843024857</t>
        </is>
      </c>
    </row>
    <row r="811">
      <c r="A811">
        <f>IF($E811=$E810,$A810+1,1)</f>
        <v/>
      </c>
      <c r="B811" t="inlineStr">
        <is>
          <t>CK AND KAY HO FOUNDATION</t>
        </is>
      </c>
      <c r="C811" t="inlineStr">
        <is>
          <t>20-5291583</t>
        </is>
      </c>
      <c r="D811" t="inlineStr">
        <is>
          <t>California</t>
        </is>
      </c>
      <c r="E811" t="inlineStr">
        <is>
          <t>CA</t>
        </is>
      </c>
      <c r="F811" t="n">
        <v>2025</v>
      </c>
      <c r="G811" t="n">
        <v>2</v>
      </c>
      <c r="H811" s="13" t="n">
        <v>2507500</v>
      </c>
      <c r="I811" s="12" t="n">
        <v>42</v>
      </c>
      <c r="J811" s="13" t="n">
        <v>10500</v>
      </c>
      <c r="K811" s="13">
        <f>IFERROR($H811/$I811,"")</f>
        <v/>
      </c>
      <c r="L811" s="13" t="n">
        <v>300000</v>
      </c>
      <c r="M811" t="inlineStr">
        <is>
          <t>CO, MN, TX</t>
        </is>
      </c>
      <c r="N811" t="inlineStr">
        <is>
          <t>No</t>
        </is>
      </c>
      <c r="O811" t="inlineStr">
        <is>
          <t>Not stated</t>
        </is>
      </c>
      <c r="Q811" s="9" t="inlineStr">
        <is>
          <t>https://grantcue.com/foundations/ck-and-kay-ho-foundation-205291583</t>
        </is>
      </c>
    </row>
    <row r="812">
      <c r="A812">
        <f>IF($E812=$E811,$A811+1,1)</f>
        <v/>
      </c>
      <c r="B812" t="inlineStr">
        <is>
          <t>DAVID W HEARST JR FOUNDATION</t>
        </is>
      </c>
      <c r="C812" t="inlineStr">
        <is>
          <t>84-3104245</t>
        </is>
      </c>
      <c r="D812" t="inlineStr">
        <is>
          <t>California</t>
        </is>
      </c>
      <c r="E812" t="inlineStr">
        <is>
          <t>CA</t>
        </is>
      </c>
      <c r="F812" t="n">
        <v>2025</v>
      </c>
      <c r="G812" t="n">
        <v>2</v>
      </c>
      <c r="H812" s="13" t="n">
        <v>2500000</v>
      </c>
      <c r="I812" s="12" t="n">
        <v>60</v>
      </c>
      <c r="J812" s="13" t="n">
        <v>30000</v>
      </c>
      <c r="K812" s="13">
        <f>IFERROR($H812/$I812,"")</f>
        <v/>
      </c>
      <c r="L812" s="13" t="n">
        <v>200000</v>
      </c>
      <c r="M812" t="inlineStr">
        <is>
          <t>VA, TN, DC</t>
        </is>
      </c>
      <c r="N812" t="inlineStr">
        <is>
          <t>No</t>
        </is>
      </c>
      <c r="O812" t="inlineStr">
        <is>
          <t>Not stated</t>
        </is>
      </c>
      <c r="Q812" s="9" t="inlineStr">
        <is>
          <t>https://grantcue.com/foundations/david-w-hearst-jr-foundation-843104245</t>
        </is>
      </c>
    </row>
    <row r="813">
      <c r="A813">
        <f>IF($E813=$E812,$A812+1,1)</f>
        <v/>
      </c>
      <c r="B813" t="inlineStr">
        <is>
          <t>GIG FOUNDATION INC</t>
        </is>
      </c>
      <c r="C813" t="inlineStr">
        <is>
          <t>86-3264211</t>
        </is>
      </c>
      <c r="D813" t="inlineStr">
        <is>
          <t>California</t>
        </is>
      </c>
      <c r="E813" t="inlineStr">
        <is>
          <t>CA</t>
        </is>
      </c>
      <c r="F813" t="n">
        <v>2025</v>
      </c>
      <c r="G813" t="n">
        <v>2</v>
      </c>
      <c r="H813" s="13" t="n">
        <v>2490000</v>
      </c>
      <c r="I813" s="12" t="n">
        <v>12</v>
      </c>
      <c r="J813" s="13" t="n">
        <v>22500</v>
      </c>
      <c r="K813" s="13">
        <f>IFERROR($H813/$I813,"")</f>
        <v/>
      </c>
      <c r="L813" s="13" t="n">
        <v>1000000</v>
      </c>
      <c r="M813" t="inlineStr">
        <is>
          <t>GA, CO, IN</t>
        </is>
      </c>
      <c r="N813" t="inlineStr">
        <is>
          <t>No</t>
        </is>
      </c>
      <c r="O813" t="inlineStr">
        <is>
          <t>Not stated</t>
        </is>
      </c>
      <c r="Q813" s="9" t="inlineStr">
        <is>
          <t>https://grantcue.com/foundations/gig-foundation-inc-863264211</t>
        </is>
      </c>
    </row>
    <row r="814">
      <c r="A814">
        <f>IF($E814=$E813,$A813+1,1)</f>
        <v/>
      </c>
      <c r="B814" t="inlineStr">
        <is>
          <t>Wurwand Foundation</t>
        </is>
      </c>
      <c r="C814" t="inlineStr">
        <is>
          <t>47-4821139</t>
        </is>
      </c>
      <c r="D814" t="inlineStr">
        <is>
          <t>California</t>
        </is>
      </c>
      <c r="E814" t="inlineStr">
        <is>
          <t>CA</t>
        </is>
      </c>
      <c r="F814" t="n">
        <v>2024</v>
      </c>
      <c r="G814" t="n">
        <v>1</v>
      </c>
      <c r="H814" s="13" t="n">
        <v>2485253</v>
      </c>
      <c r="I814" s="12" t="n">
        <v>66</v>
      </c>
      <c r="J814" s="13" t="n">
        <v>4025</v>
      </c>
      <c r="K814" s="13">
        <f>IFERROR($H814/$I814,"")</f>
        <v/>
      </c>
      <c r="L814" s="13" t="n">
        <v>1200000</v>
      </c>
      <c r="M814" t="inlineStr">
        <is>
          <t>NY, DC, OH</t>
        </is>
      </c>
      <c r="N814" t="inlineStr">
        <is>
          <t>No</t>
        </is>
      </c>
      <c r="O814" t="inlineStr">
        <is>
          <t>Not stated</t>
        </is>
      </c>
      <c r="Q814" s="9" t="inlineStr">
        <is>
          <t>https://grantcue.com/foundations/wurwand-foundation-474821139</t>
        </is>
      </c>
    </row>
    <row r="815">
      <c r="A815">
        <f>IF($E815=$E814,$A814+1,1)</f>
        <v/>
      </c>
      <c r="B815" t="inlineStr">
        <is>
          <t>THE MCCUNE FOUNDATION</t>
        </is>
      </c>
      <c r="C815" t="inlineStr">
        <is>
          <t>77-0242953</t>
        </is>
      </c>
      <c r="D815" t="inlineStr">
        <is>
          <t>California</t>
        </is>
      </c>
      <c r="E815" t="inlineStr">
        <is>
          <t>CA</t>
        </is>
      </c>
      <c r="F815" t="n">
        <v>2024</v>
      </c>
      <c r="G815" t="n">
        <v>2</v>
      </c>
      <c r="H815" s="13" t="n">
        <v>2480999</v>
      </c>
      <c r="I815" s="12" t="n">
        <v>268</v>
      </c>
      <c r="J815" s="13" t="n">
        <v>2000</v>
      </c>
      <c r="K815" s="13">
        <f>IFERROR($H815/$I815,"")</f>
        <v/>
      </c>
      <c r="L815" s="13" t="n">
        <v>60000</v>
      </c>
      <c r="M815" t="inlineStr">
        <is>
          <t>DC, NY, MA</t>
        </is>
      </c>
      <c r="N815" t="inlineStr">
        <is>
          <t>Yes</t>
        </is>
      </c>
      <c r="O815" t="inlineStr">
        <is>
          <t>Yes</t>
        </is>
      </c>
      <c r="P815" s="9" t="inlineStr">
        <is>
          <t>https://mccunefoundation.org/</t>
        </is>
      </c>
      <c r="Q815" s="9" t="inlineStr">
        <is>
          <t>https://grantcue.com/foundations/the-mccune-foundation-770242953</t>
        </is>
      </c>
    </row>
    <row r="816">
      <c r="A816">
        <f>IF($E816=$E815,$A815+1,1)</f>
        <v/>
      </c>
      <c r="B816" t="inlineStr">
        <is>
          <t>Robert &amp; Shirley Harris Family Foundation</t>
        </is>
      </c>
      <c r="C816" t="inlineStr">
        <is>
          <t>68-0121965</t>
        </is>
      </c>
      <c r="D816" t="inlineStr">
        <is>
          <t>California</t>
        </is>
      </c>
      <c r="E816" t="inlineStr">
        <is>
          <t>CA</t>
        </is>
      </c>
      <c r="F816" t="n">
        <v>2024</v>
      </c>
      <c r="G816" t="n">
        <v>1</v>
      </c>
      <c r="H816" s="13" t="n">
        <v>2478000</v>
      </c>
      <c r="I816" s="12" t="n">
        <v>47</v>
      </c>
      <c r="J816" s="13" t="n">
        <v>30000</v>
      </c>
      <c r="K816" s="13">
        <f>IFERROR($H816/$I816,"")</f>
        <v/>
      </c>
      <c r="L816" s="13" t="n">
        <v>375000</v>
      </c>
      <c r="M816" t="inlineStr">
        <is>
          <t>DC, CT, NY</t>
        </is>
      </c>
      <c r="N816" t="inlineStr">
        <is>
          <t>No</t>
        </is>
      </c>
      <c r="O816" t="inlineStr">
        <is>
          <t>Not stated</t>
        </is>
      </c>
      <c r="Q816" s="9" t="inlineStr">
        <is>
          <t>https://grantcue.com/foundations/robert-and-shirley-harris-family-foundation-680121965</t>
        </is>
      </c>
    </row>
    <row r="817">
      <c r="A817">
        <f>IF($E817=$E816,$A816+1,1)</f>
        <v/>
      </c>
      <c r="B817" t="inlineStr">
        <is>
          <t>Janki Foundation</t>
        </is>
      </c>
      <c r="C817" t="inlineStr">
        <is>
          <t>82-3774059</t>
        </is>
      </c>
      <c r="D817" t="inlineStr">
        <is>
          <t>California</t>
        </is>
      </c>
      <c r="E817" t="inlineStr">
        <is>
          <t>CA</t>
        </is>
      </c>
      <c r="F817" t="n">
        <v>2024</v>
      </c>
      <c r="G817" t="n">
        <v>1</v>
      </c>
      <c r="H817" s="13" t="n">
        <v>2477466</v>
      </c>
      <c r="I817" s="12" t="n">
        <v>23</v>
      </c>
      <c r="J817" s="13" t="n">
        <v>10000</v>
      </c>
      <c r="K817" s="13">
        <f>IFERROR($H817/$I817,"")</f>
        <v/>
      </c>
      <c r="L817" s="13" t="n">
        <v>1267500</v>
      </c>
      <c r="M817" t="inlineStr">
        <is>
          <t>MA, NY, OH</t>
        </is>
      </c>
      <c r="N817" t="inlineStr">
        <is>
          <t>No</t>
        </is>
      </c>
      <c r="O817" t="inlineStr">
        <is>
          <t>Not stated</t>
        </is>
      </c>
      <c r="Q817" s="9" t="inlineStr">
        <is>
          <t>https://grantcue.com/foundations/janki-foundation-823774059</t>
        </is>
      </c>
    </row>
    <row r="818">
      <c r="A818">
        <f>IF($E818=$E817,$A817+1,1)</f>
        <v/>
      </c>
      <c r="B818" t="inlineStr">
        <is>
          <t>RAY R IRANI AND GHADA RASLAN IRANI FOUNDATION</t>
        </is>
      </c>
      <c r="C818" t="inlineStr">
        <is>
          <t>48-6394885</t>
        </is>
      </c>
      <c r="D818" t="inlineStr">
        <is>
          <t>California</t>
        </is>
      </c>
      <c r="E818" t="inlineStr">
        <is>
          <t>CA</t>
        </is>
      </c>
      <c r="F818" t="n">
        <v>2024</v>
      </c>
      <c r="G818" t="n">
        <v>1</v>
      </c>
      <c r="H818" s="13" t="n">
        <v>2476000</v>
      </c>
      <c r="I818" s="12" t="n">
        <v>17</v>
      </c>
      <c r="J818" s="13" t="n">
        <v>50000</v>
      </c>
      <c r="K818" s="13">
        <f>IFERROR($H818/$I818,"")</f>
        <v/>
      </c>
      <c r="L818" s="13" t="n">
        <v>850000</v>
      </c>
      <c r="M818" t="inlineStr">
        <is>
          <t>DC, IL, NY</t>
        </is>
      </c>
      <c r="N818" t="inlineStr">
        <is>
          <t>No</t>
        </is>
      </c>
      <c r="O818" t="inlineStr">
        <is>
          <t>Not stated</t>
        </is>
      </c>
      <c r="Q818" s="9" t="inlineStr">
        <is>
          <t>https://grantcue.com/foundations/ray-r-irani-and-ghada-raslan-irani-foundation-486394885</t>
        </is>
      </c>
    </row>
    <row r="819">
      <c r="A819">
        <f>IF($E819=$E818,$A818+1,1)</f>
        <v/>
      </c>
      <c r="B819" t="inlineStr">
        <is>
          <t>MINERD FOUNDATION INC</t>
        </is>
      </c>
      <c r="C819" t="inlineStr">
        <is>
          <t>46-1615023</t>
        </is>
      </c>
      <c r="D819" t="inlineStr">
        <is>
          <t>California</t>
        </is>
      </c>
      <c r="E819" t="inlineStr">
        <is>
          <t>CA</t>
        </is>
      </c>
      <c r="F819" t="n">
        <v>2024</v>
      </c>
      <c r="G819" t="n">
        <v>1</v>
      </c>
      <c r="H819" s="13" t="n">
        <v>2475500</v>
      </c>
      <c r="I819" s="12" t="n">
        <v>18</v>
      </c>
      <c r="J819" s="13" t="n">
        <v>25000</v>
      </c>
      <c r="K819" s="13">
        <f>IFERROR($H819/$I819,"")</f>
        <v/>
      </c>
      <c r="L819" s="13" t="n">
        <v>1000000</v>
      </c>
      <c r="M819" t="inlineStr">
        <is>
          <t>PA, NY, IL</t>
        </is>
      </c>
      <c r="N819" t="inlineStr">
        <is>
          <t>No</t>
        </is>
      </c>
      <c r="O819" t="inlineStr">
        <is>
          <t>Not stated</t>
        </is>
      </c>
      <c r="Q819" s="9" t="inlineStr">
        <is>
          <t>https://grantcue.com/foundations/minerd-foundation-inc-c-o-robert-fedoris-461615023</t>
        </is>
      </c>
    </row>
    <row r="820">
      <c r="A820">
        <f>IF($E820=$E819,$A819+1,1)</f>
        <v/>
      </c>
      <c r="B820" t="inlineStr">
        <is>
          <t>ACHILLES FOUNDATION</t>
        </is>
      </c>
      <c r="C820" t="inlineStr">
        <is>
          <t>20-3849784</t>
        </is>
      </c>
      <c r="D820" t="inlineStr">
        <is>
          <t>California</t>
        </is>
      </c>
      <c r="E820" t="inlineStr">
        <is>
          <t>CA</t>
        </is>
      </c>
      <c r="F820" t="n">
        <v>2024</v>
      </c>
      <c r="G820" t="n">
        <v>1</v>
      </c>
      <c r="H820" s="13" t="n">
        <v>2467012</v>
      </c>
      <c r="I820" s="12" t="n">
        <v>12</v>
      </c>
      <c r="J820" s="13" t="n">
        <v>10250</v>
      </c>
      <c r="K820" s="13">
        <f>IFERROR($H820/$I820,"")</f>
        <v/>
      </c>
      <c r="L820" s="13" t="n">
        <v>2272799</v>
      </c>
      <c r="M820" t="inlineStr">
        <is>
          <t>MA, NY, SC</t>
        </is>
      </c>
      <c r="N820" t="inlineStr">
        <is>
          <t>No</t>
        </is>
      </c>
      <c r="O820" t="inlineStr">
        <is>
          <t>Not stated</t>
        </is>
      </c>
      <c r="Q820" s="9" t="inlineStr">
        <is>
          <t>https://grantcue.com/foundations/achilles-foundation-203849784</t>
        </is>
      </c>
    </row>
    <row r="821">
      <c r="A821">
        <f>IF($E821=$E820,$A820+1,1)</f>
        <v/>
      </c>
      <c r="B821" t="inlineStr">
        <is>
          <t>Janet H &amp; C Harry Knowles Foundation Inc A/K/A Knowles Teacher Initiative</t>
        </is>
      </c>
      <c r="C821" t="inlineStr">
        <is>
          <t>01-0485964</t>
        </is>
      </c>
      <c r="D821" t="inlineStr">
        <is>
          <t>California</t>
        </is>
      </c>
      <c r="E821" t="inlineStr">
        <is>
          <t>CA</t>
        </is>
      </c>
      <c r="F821" t="n">
        <v>2024</v>
      </c>
      <c r="G821" t="n">
        <v>2</v>
      </c>
      <c r="H821" s="13" t="n">
        <v>2461621</v>
      </c>
      <c r="I821" s="12" t="n">
        <v>446</v>
      </c>
      <c r="J821" s="13" t="n">
        <v>5658.5</v>
      </c>
      <c r="K821" s="13">
        <f>IFERROR($H821/$I821,"")</f>
        <v/>
      </c>
      <c r="L821" s="13" t="n">
        <v>13791</v>
      </c>
      <c r="M821" t="inlineStr">
        <is>
          <t>IL, MI, NY</t>
        </is>
      </c>
      <c r="N821" t="inlineStr">
        <is>
          <t>Yes</t>
        </is>
      </c>
      <c r="O821" t="inlineStr">
        <is>
          <t>Yes</t>
        </is>
      </c>
      <c r="P821" s="9" t="inlineStr">
        <is>
          <t>https://www.knowlesteachers.org/</t>
        </is>
      </c>
      <c r="Q821" s="9" t="inlineStr">
        <is>
          <t>https://grantcue.com/foundations/janet-h-and-c-harry-knowles-foundation-inc-a-k-a-knowles-teacher-initiative-010485964</t>
        </is>
      </c>
    </row>
    <row r="822">
      <c r="A822">
        <f>IF($E822=$E821,$A821+1,1)</f>
        <v/>
      </c>
      <c r="B822" t="inlineStr">
        <is>
          <t>SHENANDOAH FOUNDATION</t>
        </is>
      </c>
      <c r="C822" t="inlineStr">
        <is>
          <t>94-1675019</t>
        </is>
      </c>
      <c r="D822" t="inlineStr">
        <is>
          <t>California</t>
        </is>
      </c>
      <c r="E822" t="inlineStr">
        <is>
          <t>CA</t>
        </is>
      </c>
      <c r="F822" t="n">
        <v>2024</v>
      </c>
      <c r="G822" t="n">
        <v>1</v>
      </c>
      <c r="H822" s="13" t="n">
        <v>2447500</v>
      </c>
      <c r="I822" s="12" t="n">
        <v>24</v>
      </c>
      <c r="J822" s="13" t="n">
        <v>20000</v>
      </c>
      <c r="K822" s="13">
        <f>IFERROR($H822/$I822,"")</f>
        <v/>
      </c>
      <c r="L822" s="13" t="n">
        <v>500000</v>
      </c>
      <c r="M822" t="inlineStr">
        <is>
          <t>CO, UT, FL</t>
        </is>
      </c>
      <c r="N822" t="inlineStr">
        <is>
          <t>No</t>
        </is>
      </c>
      <c r="O822" t="inlineStr">
        <is>
          <t>Not stated</t>
        </is>
      </c>
      <c r="Q822" s="9" t="inlineStr">
        <is>
          <t>https://grantcue.com/foundations/shenandoah-foundation-c-o-frank-rimerman-and-co-llp-941675019</t>
        </is>
      </c>
    </row>
    <row r="823">
      <c r="A823">
        <f>IF($E823=$E822,$A822+1,1)</f>
        <v/>
      </c>
      <c r="B823" t="inlineStr">
        <is>
          <t>NATEM FOUNDATION INC</t>
        </is>
      </c>
      <c r="C823" t="inlineStr">
        <is>
          <t>27-1345897</t>
        </is>
      </c>
      <c r="D823" t="inlineStr">
        <is>
          <t>California</t>
        </is>
      </c>
      <c r="E823" t="inlineStr">
        <is>
          <t>CA</t>
        </is>
      </c>
      <c r="F823" t="n">
        <v>2024</v>
      </c>
      <c r="G823" t="n">
        <v>1</v>
      </c>
      <c r="H823" s="13" t="n">
        <v>2444882</v>
      </c>
      <c r="I823" s="12" t="n">
        <v>10</v>
      </c>
      <c r="J823" s="13" t="n">
        <v>125790</v>
      </c>
      <c r="K823" s="13">
        <f>IFERROR($H823/$I823,"")</f>
        <v/>
      </c>
      <c r="L823" s="13" t="n">
        <v>1167967</v>
      </c>
      <c r="M823" t="inlineStr">
        <is>
          <t>NM</t>
        </is>
      </c>
      <c r="N823" t="inlineStr">
        <is>
          <t>No</t>
        </is>
      </c>
      <c r="O823" t="inlineStr">
        <is>
          <t>Not stated</t>
        </is>
      </c>
      <c r="Q823" s="9" t="inlineStr">
        <is>
          <t>https://grantcue.com/foundations/natem-foundation-inc-271345897</t>
        </is>
      </c>
    </row>
    <row r="824">
      <c r="A824">
        <f>IF($E824=$E823,$A823+1,1)</f>
        <v/>
      </c>
      <c r="B824" t="inlineStr">
        <is>
          <t>WARMENHOVEN FAMILY FOUNDATION</t>
        </is>
      </c>
      <c r="C824" t="inlineStr">
        <is>
          <t>20-5834839</t>
        </is>
      </c>
      <c r="D824" t="inlineStr">
        <is>
          <t>California</t>
        </is>
      </c>
      <c r="E824" t="inlineStr">
        <is>
          <t>CA</t>
        </is>
      </c>
      <c r="F824" t="n">
        <v>2024</v>
      </c>
      <c r="G824" t="n">
        <v>1</v>
      </c>
      <c r="H824" s="13" t="n">
        <v>2435000</v>
      </c>
      <c r="I824" s="12" t="n">
        <v>67</v>
      </c>
      <c r="J824" s="13" t="n">
        <v>25000</v>
      </c>
      <c r="K824" s="13">
        <f>IFERROR($H824/$I824,"")</f>
        <v/>
      </c>
      <c r="L824" s="13" t="n">
        <v>200000</v>
      </c>
      <c r="M824" t="inlineStr">
        <is>
          <t>NY, MA, DC</t>
        </is>
      </c>
      <c r="N824" t="inlineStr">
        <is>
          <t>No</t>
        </is>
      </c>
      <c r="O824" t="inlineStr">
        <is>
          <t>Not stated</t>
        </is>
      </c>
      <c r="Q824" s="9" t="inlineStr">
        <is>
          <t>https://grantcue.com/foundations/warmenhoven-family-foundation-205834839</t>
        </is>
      </c>
    </row>
    <row r="825">
      <c r="A825">
        <f>IF($E825=$E824,$A824+1,1)</f>
        <v/>
      </c>
      <c r="B825" t="inlineStr">
        <is>
          <t>TOWBES FOUNDATION</t>
        </is>
      </c>
      <c r="C825" t="inlineStr">
        <is>
          <t>95-3519577</t>
        </is>
      </c>
      <c r="D825" t="inlineStr">
        <is>
          <t>California</t>
        </is>
      </c>
      <c r="E825" t="inlineStr">
        <is>
          <t>CA</t>
        </is>
      </c>
      <c r="F825" t="n">
        <v>2024</v>
      </c>
      <c r="G825" t="n">
        <v>2</v>
      </c>
      <c r="H825" s="13" t="n">
        <v>2426900</v>
      </c>
      <c r="I825" s="12" t="n">
        <v>189</v>
      </c>
      <c r="J825" s="13" t="n">
        <v>10000</v>
      </c>
      <c r="K825" s="13">
        <f>IFERROR($H825/$I825,"")</f>
        <v/>
      </c>
      <c r="L825" s="13" t="n">
        <v>170575</v>
      </c>
      <c r="M825" t="inlineStr">
        <is>
          <t>NY</t>
        </is>
      </c>
      <c r="N825" t="inlineStr">
        <is>
          <t>Yes</t>
        </is>
      </c>
      <c r="O825" t="inlineStr">
        <is>
          <t>Yes</t>
        </is>
      </c>
      <c r="P825" s="9" t="inlineStr">
        <is>
          <t>https://towbesfoundation.org/</t>
        </is>
      </c>
      <c r="Q825" s="9" t="inlineStr">
        <is>
          <t>https://grantcue.com/foundations/towbes-foundation-953519577</t>
        </is>
      </c>
    </row>
    <row r="826">
      <c r="A826">
        <f>IF($E826=$E825,$A825+1,1)</f>
        <v/>
      </c>
      <c r="B826" t="inlineStr">
        <is>
          <t>SIERRA HEALTH FOUNDATION</t>
        </is>
      </c>
      <c r="C826" t="inlineStr">
        <is>
          <t>68-0050036</t>
        </is>
      </c>
      <c r="D826" t="inlineStr">
        <is>
          <t>California</t>
        </is>
      </c>
      <c r="E826" t="inlineStr">
        <is>
          <t>CA</t>
        </is>
      </c>
      <c r="F826" t="n">
        <v>2024</v>
      </c>
      <c r="G826" t="n">
        <v>1</v>
      </c>
      <c r="H826" s="13" t="n">
        <v>2424986</v>
      </c>
      <c r="I826" s="12" t="n">
        <v>249</v>
      </c>
      <c r="J826" s="13" t="n">
        <v>5000</v>
      </c>
      <c r="K826" s="13">
        <f>IFERROR($H826/$I826,"")</f>
        <v/>
      </c>
      <c r="L826" s="13" t="n">
        <v>590000</v>
      </c>
      <c r="M826" t="inlineStr">
        <is>
          <t>NY, FL, DC</t>
        </is>
      </c>
      <c r="N826" t="inlineStr">
        <is>
          <t>Yes</t>
        </is>
      </c>
      <c r="O826" t="inlineStr">
        <is>
          <t>Yes</t>
        </is>
      </c>
      <c r="P826" s="9" t="inlineStr">
        <is>
          <t>https://www.sierrahealth.org/</t>
        </is>
      </c>
      <c r="Q826" s="9" t="inlineStr">
        <is>
          <t>https://grantcue.com/foundations/sierra-health-foundation-680050036</t>
        </is>
      </c>
    </row>
    <row r="827">
      <c r="A827">
        <f>IF($E827=$E826,$A826+1,1)</f>
        <v/>
      </c>
      <c r="B827" t="inlineStr">
        <is>
          <t>THE SHANBROM FAMILY FOUNDATION</t>
        </is>
      </c>
      <c r="C827" t="inlineStr">
        <is>
          <t>77-0518326</t>
        </is>
      </c>
      <c r="D827" t="inlineStr">
        <is>
          <t>California</t>
        </is>
      </c>
      <c r="E827" t="inlineStr">
        <is>
          <t>CA</t>
        </is>
      </c>
      <c r="F827" t="n">
        <v>2025</v>
      </c>
      <c r="G827" t="n">
        <v>2</v>
      </c>
      <c r="H827" s="13" t="n">
        <v>2417000</v>
      </c>
      <c r="I827" s="12" t="n">
        <v>108</v>
      </c>
      <c r="J827" s="13" t="n">
        <v>15000</v>
      </c>
      <c r="K827" s="13">
        <f>IFERROR($H827/$I827,"")</f>
        <v/>
      </c>
      <c r="L827" s="13" t="n">
        <v>250000</v>
      </c>
      <c r="M827" t="inlineStr">
        <is>
          <t>MN, AZ, WA</t>
        </is>
      </c>
      <c r="N827" t="inlineStr">
        <is>
          <t>Yes</t>
        </is>
      </c>
      <c r="O827" t="inlineStr">
        <is>
          <t>Not stated</t>
        </is>
      </c>
      <c r="Q827" s="9" t="inlineStr">
        <is>
          <t>https://grantcue.com/foundations/the-shanbrom-family-foundation-c-o-william-j-shanbrom-770518326</t>
        </is>
      </c>
    </row>
    <row r="828">
      <c r="A828">
        <f>IF($E828=$E827,$A827+1,1)</f>
        <v/>
      </c>
      <c r="B828" t="inlineStr">
        <is>
          <t>Brett Torino Foundation</t>
        </is>
      </c>
      <c r="C828" t="inlineStr">
        <is>
          <t>88-0509840</t>
        </is>
      </c>
      <c r="D828" t="inlineStr">
        <is>
          <t>California</t>
        </is>
      </c>
      <c r="E828" t="inlineStr">
        <is>
          <t>CA</t>
        </is>
      </c>
      <c r="F828" t="n">
        <v>2025</v>
      </c>
      <c r="G828" t="n">
        <v>2</v>
      </c>
      <c r="H828" s="13" t="n">
        <v>2396000</v>
      </c>
      <c r="I828" s="12" t="n">
        <v>10</v>
      </c>
      <c r="J828" s="13" t="n">
        <v>75000</v>
      </c>
      <c r="K828" s="13">
        <f>IFERROR($H828/$I828,"")</f>
        <v/>
      </c>
      <c r="L828" s="13" t="n">
        <v>1000000</v>
      </c>
      <c r="M828" t="inlineStr">
        <is>
          <t>NV, NY</t>
        </is>
      </c>
      <c r="N828" t="inlineStr">
        <is>
          <t>No</t>
        </is>
      </c>
      <c r="O828" t="inlineStr">
        <is>
          <t>Not stated</t>
        </is>
      </c>
      <c r="Q828" s="9" t="inlineStr">
        <is>
          <t>https://grantcue.com/foundations/brett-torino-foundation-880509840</t>
        </is>
      </c>
    </row>
    <row r="829">
      <c r="A829">
        <f>IF($E829=$E828,$A828+1,1)</f>
        <v/>
      </c>
      <c r="B829" t="inlineStr">
        <is>
          <t>THE HASTINGS FOUNDATION</t>
        </is>
      </c>
      <c r="C829" t="inlineStr">
        <is>
          <t>95-1642370</t>
        </is>
      </c>
      <c r="D829" t="inlineStr">
        <is>
          <t>California</t>
        </is>
      </c>
      <c r="E829" t="inlineStr">
        <is>
          <t>CA</t>
        </is>
      </c>
      <c r="F829" t="n">
        <v>2024</v>
      </c>
      <c r="G829" t="n">
        <v>2</v>
      </c>
      <c r="H829" s="13" t="n">
        <v>2394251</v>
      </c>
      <c r="I829" s="12" t="n">
        <v>9</v>
      </c>
      <c r="J829" s="13" t="n">
        <v>150000</v>
      </c>
      <c r="K829" s="13">
        <f>IFERROR($H829/$I829,"")</f>
        <v/>
      </c>
      <c r="L829" s="13" t="n">
        <v>1349881</v>
      </c>
      <c r="M829" t="inlineStr">
        <is>
          <t>IL</t>
        </is>
      </c>
      <c r="N829" t="inlineStr">
        <is>
          <t>No</t>
        </is>
      </c>
      <c r="O829" t="inlineStr">
        <is>
          <t>Not stated</t>
        </is>
      </c>
      <c r="Q829" s="9" t="inlineStr">
        <is>
          <t>https://grantcue.com/foundations/the-hastings-foundation-951642370</t>
        </is>
      </c>
    </row>
    <row r="830">
      <c r="A830">
        <f>IF($E830=$E829,$A829+1,1)</f>
        <v/>
      </c>
      <c r="B830" t="inlineStr">
        <is>
          <t>THE MIDGLEY FOUNDATION</t>
        </is>
      </c>
      <c r="C830" t="inlineStr">
        <is>
          <t>25-1902771</t>
        </is>
      </c>
      <c r="D830" t="inlineStr">
        <is>
          <t>California</t>
        </is>
      </c>
      <c r="E830" t="inlineStr">
        <is>
          <t>CA</t>
        </is>
      </c>
      <c r="F830" t="n">
        <v>2025</v>
      </c>
      <c r="G830" t="n">
        <v>2</v>
      </c>
      <c r="H830" s="13" t="n">
        <v>2391000</v>
      </c>
      <c r="I830" s="12" t="n">
        <v>7</v>
      </c>
      <c r="J830" s="13" t="n">
        <v>400000</v>
      </c>
      <c r="K830" s="13">
        <f>IFERROR($H830/$I830,"")</f>
        <v/>
      </c>
      <c r="L830" s="13" t="n">
        <v>500000</v>
      </c>
      <c r="M830" t="inlineStr">
        <is>
          <t>ME</t>
        </is>
      </c>
      <c r="N830" t="inlineStr">
        <is>
          <t>No</t>
        </is>
      </c>
      <c r="O830" t="inlineStr">
        <is>
          <t>Not stated</t>
        </is>
      </c>
      <c r="Q830" s="9" t="inlineStr">
        <is>
          <t>https://grantcue.com/foundations/the-midgley-foundation-c-o-alan-whitman-251902771</t>
        </is>
      </c>
    </row>
    <row r="831">
      <c r="A831">
        <f>IF($E831=$E830,$A830+1,1)</f>
        <v/>
      </c>
      <c r="B831" t="inlineStr">
        <is>
          <t>BLOOMFIELD FAMILY FOUNDATION</t>
        </is>
      </c>
      <c r="C831" t="inlineStr">
        <is>
          <t>20-6156014</t>
        </is>
      </c>
      <c r="D831" t="inlineStr">
        <is>
          <t>California</t>
        </is>
      </c>
      <c r="E831" t="inlineStr">
        <is>
          <t>CA</t>
        </is>
      </c>
      <c r="F831" t="n">
        <v>2024</v>
      </c>
      <c r="G831" t="n">
        <v>1</v>
      </c>
      <c r="H831" s="13" t="n">
        <v>2379000</v>
      </c>
      <c r="I831" s="12" t="n">
        <v>27</v>
      </c>
      <c r="J831" s="13" t="n">
        <v>25000</v>
      </c>
      <c r="K831" s="13">
        <f>IFERROR($H831/$I831,"")</f>
        <v/>
      </c>
      <c r="L831" s="13" t="n">
        <v>572000</v>
      </c>
      <c r="M831" t="inlineStr">
        <is>
          <t>VA, DC, NY</t>
        </is>
      </c>
      <c r="N831" t="inlineStr">
        <is>
          <t>No</t>
        </is>
      </c>
      <c r="O831" t="inlineStr">
        <is>
          <t>Not stated</t>
        </is>
      </c>
      <c r="Q831" s="9" t="inlineStr">
        <is>
          <t>https://grantcue.com/foundations/bloomfield-family-foundation-206156014</t>
        </is>
      </c>
    </row>
    <row r="832">
      <c r="A832">
        <f>IF($E832=$E831,$A831+1,1)</f>
        <v/>
      </c>
      <c r="B832" t="inlineStr">
        <is>
          <t>BEAR GULCH FOUNDATION</t>
        </is>
      </c>
      <c r="C832" t="inlineStr">
        <is>
          <t>51-0355031</t>
        </is>
      </c>
      <c r="D832" t="inlineStr">
        <is>
          <t>California</t>
        </is>
      </c>
      <c r="E832" t="inlineStr">
        <is>
          <t>CA</t>
        </is>
      </c>
      <c r="F832" t="n">
        <v>2025</v>
      </c>
      <c r="G832" t="n">
        <v>2</v>
      </c>
      <c r="H832" s="13" t="n">
        <v>2366654</v>
      </c>
      <c r="I832" s="12" t="n">
        <v>97</v>
      </c>
      <c r="J832" s="13" t="n">
        <v>15079</v>
      </c>
      <c r="K832" s="13">
        <f>IFERROR($H832/$I832,"")</f>
        <v/>
      </c>
      <c r="L832" s="13" t="n">
        <v>175458</v>
      </c>
      <c r="M832" t="inlineStr">
        <is>
          <t>MI, OR, NY</t>
        </is>
      </c>
      <c r="N832" t="inlineStr">
        <is>
          <t>No</t>
        </is>
      </c>
      <c r="O832" t="inlineStr">
        <is>
          <t>Not stated</t>
        </is>
      </c>
      <c r="Q832" s="9" t="inlineStr">
        <is>
          <t>https://grantcue.com/foundations/bear-gulch-foundation-510355031</t>
        </is>
      </c>
    </row>
    <row r="833">
      <c r="A833">
        <f>IF($E833=$E832,$A832+1,1)</f>
        <v/>
      </c>
      <c r="B833" t="inlineStr">
        <is>
          <t>OTIS &amp; BETTINA CHANDLER FOUNDATION</t>
        </is>
      </c>
      <c r="C833" t="inlineStr">
        <is>
          <t>45-2747625</t>
        </is>
      </c>
      <c r="D833" t="inlineStr">
        <is>
          <t>California</t>
        </is>
      </c>
      <c r="E833" t="inlineStr">
        <is>
          <t>CA</t>
        </is>
      </c>
      <c r="F833" t="n">
        <v>2025</v>
      </c>
      <c r="G833" t="n">
        <v>2</v>
      </c>
      <c r="H833" s="13" t="n">
        <v>2366150</v>
      </c>
      <c r="I833" s="12" t="n">
        <v>26</v>
      </c>
      <c r="J833" s="13" t="n">
        <v>37500</v>
      </c>
      <c r="K833" s="13">
        <f>IFERROR($H833/$I833,"")</f>
        <v/>
      </c>
      <c r="L833" s="13" t="n">
        <v>400000</v>
      </c>
      <c r="M833" t="inlineStr">
        <is>
          <t>NY, DC, FL</t>
        </is>
      </c>
      <c r="N833" t="inlineStr">
        <is>
          <t>No</t>
        </is>
      </c>
      <c r="O833" t="inlineStr">
        <is>
          <t>Not stated</t>
        </is>
      </c>
      <c r="Q833" s="9" t="inlineStr">
        <is>
          <t>https://grantcue.com/foundations/otis-and-bettina-chandler-foundation-452747625</t>
        </is>
      </c>
    </row>
    <row r="834">
      <c r="A834">
        <f>IF($E834=$E833,$A833+1,1)</f>
        <v/>
      </c>
      <c r="B834" t="inlineStr">
        <is>
          <t>Tomlinson Family Foundation</t>
        </is>
      </c>
      <c r="C834" t="inlineStr">
        <is>
          <t>45-2428903</t>
        </is>
      </c>
      <c r="D834" t="inlineStr">
        <is>
          <t>California</t>
        </is>
      </c>
      <c r="E834" t="inlineStr">
        <is>
          <t>CA</t>
        </is>
      </c>
      <c r="F834" t="n">
        <v>2025</v>
      </c>
      <c r="G834" t="n">
        <v>2</v>
      </c>
      <c r="H834" s="13" t="n">
        <v>2366055</v>
      </c>
      <c r="I834" s="12" t="n">
        <v>63</v>
      </c>
      <c r="J834" s="13" t="n">
        <v>10000</v>
      </c>
      <c r="K834" s="13">
        <f>IFERROR($H834/$I834,"")</f>
        <v/>
      </c>
      <c r="L834" s="13" t="n">
        <v>333333</v>
      </c>
      <c r="M834" t="inlineStr">
        <is>
          <t>CT, MA, TX</t>
        </is>
      </c>
      <c r="N834" t="inlineStr">
        <is>
          <t>No</t>
        </is>
      </c>
      <c r="O834" t="inlineStr">
        <is>
          <t>Not stated</t>
        </is>
      </c>
      <c r="Q834" s="9" t="inlineStr">
        <is>
          <t>https://grantcue.com/foundations/tomlinson-family-foundation-452428903</t>
        </is>
      </c>
    </row>
    <row r="835">
      <c r="A835">
        <f>IF($E835=$E834,$A834+1,1)</f>
        <v/>
      </c>
      <c r="B835" t="inlineStr">
        <is>
          <t>Maud and Burton Goldfield Family Foundation</t>
        </is>
      </c>
      <c r="C835" t="inlineStr">
        <is>
          <t>83-0622000</t>
        </is>
      </c>
      <c r="D835" t="inlineStr">
        <is>
          <t>California</t>
        </is>
      </c>
      <c r="E835" t="inlineStr">
        <is>
          <t>CA</t>
        </is>
      </c>
      <c r="F835" t="n">
        <v>2025</v>
      </c>
      <c r="G835" t="n">
        <v>2</v>
      </c>
      <c r="H835" s="13" t="n">
        <v>2364000</v>
      </c>
      <c r="I835" s="12" t="n">
        <v>92</v>
      </c>
      <c r="J835" s="13" t="n">
        <v>10000</v>
      </c>
      <c r="K835" s="13">
        <f>IFERROR($H835/$I835,"")</f>
        <v/>
      </c>
      <c r="L835" s="13" t="n">
        <v>300000</v>
      </c>
      <c r="M835" t="inlineStr">
        <is>
          <t>UT, DC, ID</t>
        </is>
      </c>
      <c r="N835" t="inlineStr">
        <is>
          <t>No</t>
        </is>
      </c>
      <c r="O835" t="inlineStr">
        <is>
          <t>Not stated</t>
        </is>
      </c>
      <c r="Q835" s="9" t="inlineStr">
        <is>
          <t>https://grantcue.com/foundations/maud-and-burton-goldfield-family-foundation-830622000</t>
        </is>
      </c>
    </row>
    <row r="836">
      <c r="A836">
        <f>IF($E836=$E835,$A835+1,1)</f>
        <v/>
      </c>
      <c r="B836" t="inlineStr">
        <is>
          <t>THE BRIGHT FAMILY FOUNDATION</t>
        </is>
      </c>
      <c r="C836" t="inlineStr">
        <is>
          <t>77-0126942</t>
        </is>
      </c>
      <c r="D836" t="inlineStr">
        <is>
          <t>California</t>
        </is>
      </c>
      <c r="E836" t="inlineStr">
        <is>
          <t>CA</t>
        </is>
      </c>
      <c r="F836" t="n">
        <v>2025</v>
      </c>
      <c r="G836" t="n">
        <v>2</v>
      </c>
      <c r="H836" s="13" t="n">
        <v>2357500</v>
      </c>
      <c r="I836" s="12" t="n">
        <v>59</v>
      </c>
      <c r="J836" s="13" t="n">
        <v>25000</v>
      </c>
      <c r="K836" s="13">
        <f>IFERROR($H836/$I836,"")</f>
        <v/>
      </c>
      <c r="L836" s="13" t="n">
        <v>265000</v>
      </c>
      <c r="M836" t="inlineStr">
        <is>
          <t>MA</t>
        </is>
      </c>
      <c r="N836" t="inlineStr">
        <is>
          <t>Yes</t>
        </is>
      </c>
      <c r="O836" t="inlineStr">
        <is>
          <t>Not stated</t>
        </is>
      </c>
      <c r="Q836" s="9" t="inlineStr">
        <is>
          <t>https://grantcue.com/foundations/the-bright-family-foundation-770126942</t>
        </is>
      </c>
    </row>
    <row r="837">
      <c r="A837">
        <f>IF($E837=$E836,$A836+1,1)</f>
        <v/>
      </c>
      <c r="B837" t="inlineStr">
        <is>
          <t>CONNECTING KIDS HEART 2 HEART</t>
        </is>
      </c>
      <c r="C837" t="inlineStr">
        <is>
          <t>33-0939709</t>
        </is>
      </c>
      <c r="D837" t="inlineStr">
        <is>
          <t>California</t>
        </is>
      </c>
      <c r="E837" t="inlineStr">
        <is>
          <t>CA</t>
        </is>
      </c>
      <c r="F837" t="n">
        <v>2024</v>
      </c>
      <c r="G837" t="n">
        <v>2</v>
      </c>
      <c r="H837" s="13" t="n">
        <v>2357465</v>
      </c>
      <c r="I837" s="12" t="n">
        <v>94</v>
      </c>
      <c r="J837" s="13" t="n">
        <v>200</v>
      </c>
      <c r="K837" s="13">
        <f>IFERROR($H837/$I837,"")</f>
        <v/>
      </c>
      <c r="L837" s="13" t="n">
        <v>300000</v>
      </c>
      <c r="M837" t="inlineStr">
        <is>
          <t>AL, NY, OR</t>
        </is>
      </c>
      <c r="N837" t="inlineStr">
        <is>
          <t>Yes</t>
        </is>
      </c>
      <c r="O837" t="inlineStr">
        <is>
          <t>Not stated</t>
        </is>
      </c>
      <c r="Q837" s="9" t="inlineStr">
        <is>
          <t>https://grantcue.com/foundations/connecting-kids-heart-2-heart-330939709</t>
        </is>
      </c>
    </row>
    <row r="838">
      <c r="A838">
        <f>IF($E838=$E837,$A837+1,1)</f>
        <v/>
      </c>
      <c r="B838" t="inlineStr">
        <is>
          <t>A P GIANNINI FOUNDATION</t>
        </is>
      </c>
      <c r="C838" t="inlineStr">
        <is>
          <t>94-6089512</t>
        </is>
      </c>
      <c r="D838" t="inlineStr">
        <is>
          <t>California</t>
        </is>
      </c>
      <c r="E838" t="inlineStr">
        <is>
          <t>CA</t>
        </is>
      </c>
      <c r="F838" t="n">
        <v>2025</v>
      </c>
      <c r="G838" t="n">
        <v>2</v>
      </c>
      <c r="H838" s="13" t="n">
        <v>2354000</v>
      </c>
      <c r="I838" s="12" t="n">
        <v>37</v>
      </c>
      <c r="J838" s="13" t="n">
        <v>70000</v>
      </c>
      <c r="K838" s="13">
        <f>IFERROR($H838/$I838,"")</f>
        <v/>
      </c>
      <c r="L838" s="13" t="n">
        <v>70000</v>
      </c>
      <c r="N838" t="inlineStr">
        <is>
          <t>Yes</t>
        </is>
      </c>
      <c r="O838" t="inlineStr">
        <is>
          <t>Yes</t>
        </is>
      </c>
      <c r="P838" s="9" t="inlineStr">
        <is>
          <t>https://www.apgianninifoundation.org/</t>
        </is>
      </c>
      <c r="Q838" s="9" t="inlineStr">
        <is>
          <t>https://grantcue.com/foundations/a-p-giannini-foundation-c-o-kramer-blum-and-associates-946089512</t>
        </is>
      </c>
    </row>
    <row r="839">
      <c r="A839">
        <f>IF($E839=$E838,$A838+1,1)</f>
        <v/>
      </c>
      <c r="B839" t="inlineStr">
        <is>
          <t>The Moca Foundation</t>
        </is>
      </c>
      <c r="C839" t="inlineStr">
        <is>
          <t>94-3356929</t>
        </is>
      </c>
      <c r="D839" t="inlineStr">
        <is>
          <t>California</t>
        </is>
      </c>
      <c r="E839" t="inlineStr">
        <is>
          <t>CA</t>
        </is>
      </c>
      <c r="F839" t="n">
        <v>2025</v>
      </c>
      <c r="G839" t="n">
        <v>2</v>
      </c>
      <c r="H839" s="13" t="n">
        <v>2351179</v>
      </c>
      <c r="I839" s="12" t="n">
        <v>17</v>
      </c>
      <c r="J839" s="13" t="n">
        <v>37100</v>
      </c>
      <c r="K839" s="13">
        <f>IFERROR($H839/$I839,"")</f>
        <v/>
      </c>
      <c r="L839" s="13" t="n">
        <v>849922</v>
      </c>
      <c r="M839" t="inlineStr">
        <is>
          <t>PA</t>
        </is>
      </c>
      <c r="N839" t="inlineStr">
        <is>
          <t>No</t>
        </is>
      </c>
      <c r="O839" t="inlineStr">
        <is>
          <t>Not stated</t>
        </is>
      </c>
      <c r="Q839" s="9" t="inlineStr">
        <is>
          <t>https://grantcue.com/foundations/the-moca-foundation-943356929</t>
        </is>
      </c>
    </row>
    <row r="840">
      <c r="A840">
        <f>IF($E840=$E839,$A839+1,1)</f>
        <v/>
      </c>
      <c r="B840" t="inlineStr">
        <is>
          <t>THE ROSENDIN FOUNDATION</t>
        </is>
      </c>
      <c r="C840" t="inlineStr">
        <is>
          <t>84-4957804</t>
        </is>
      </c>
      <c r="D840" t="inlineStr">
        <is>
          <t>California</t>
        </is>
      </c>
      <c r="E840" t="inlineStr">
        <is>
          <t>CA</t>
        </is>
      </c>
      <c r="F840" t="n">
        <v>2024</v>
      </c>
      <c r="G840" t="n">
        <v>1</v>
      </c>
      <c r="H840" s="13" t="n">
        <v>2350000</v>
      </c>
      <c r="I840" s="12" t="n">
        <v>125</v>
      </c>
      <c r="J840" s="13" t="n">
        <v>14100</v>
      </c>
      <c r="K840" s="13">
        <f>IFERROR($H840/$I840,"")</f>
        <v/>
      </c>
      <c r="L840" s="13" t="n">
        <v>50000</v>
      </c>
      <c r="M840" t="inlineStr">
        <is>
          <t>TX, AZ, NC</t>
        </is>
      </c>
      <c r="N840" t="inlineStr">
        <is>
          <t>Yes</t>
        </is>
      </c>
      <c r="O840" t="inlineStr">
        <is>
          <t>Yes</t>
        </is>
      </c>
      <c r="P840" s="9" t="inlineStr">
        <is>
          <t>https://www.therosendinfoundation.org/</t>
        </is>
      </c>
      <c r="Q840" s="9" t="inlineStr">
        <is>
          <t>https://grantcue.com/foundations/the-rosendin-foundation-844957804</t>
        </is>
      </c>
    </row>
    <row r="841">
      <c r="A841">
        <f>IF($E841=$E840,$A840+1,1)</f>
        <v/>
      </c>
      <c r="B841" t="inlineStr">
        <is>
          <t>TOM &amp; MARILYN MOYER FOUNDATION</t>
        </is>
      </c>
      <c r="C841" t="inlineStr">
        <is>
          <t>93-6238025</t>
        </is>
      </c>
      <c r="D841" t="inlineStr">
        <is>
          <t>California</t>
        </is>
      </c>
      <c r="E841" t="inlineStr">
        <is>
          <t>CA</t>
        </is>
      </c>
      <c r="F841" t="n">
        <v>2024</v>
      </c>
      <c r="G841" t="n">
        <v>2</v>
      </c>
      <c r="H841" s="13" t="n">
        <v>2350000</v>
      </c>
      <c r="I841" s="12" t="n">
        <v>7</v>
      </c>
      <c r="J841" s="13" t="n">
        <v>400000</v>
      </c>
      <c r="K841" s="13">
        <f>IFERROR($H841/$I841,"")</f>
        <v/>
      </c>
      <c r="L841" s="13" t="n">
        <v>500000</v>
      </c>
      <c r="M841" t="inlineStr">
        <is>
          <t>WA, NC, OR</t>
        </is>
      </c>
      <c r="N841" t="inlineStr">
        <is>
          <t>Yes</t>
        </is>
      </c>
      <c r="O841" t="inlineStr">
        <is>
          <t>Not stated</t>
        </is>
      </c>
      <c r="Q841" s="9" t="inlineStr">
        <is>
          <t>https://grantcue.com/foundations/tom-and-marilyn-moyer-foundation-936238025</t>
        </is>
      </c>
    </row>
    <row r="842">
      <c r="A842">
        <f>IF($E842=$E841,$A841+1,1)</f>
        <v/>
      </c>
      <c r="B842" t="inlineStr">
        <is>
          <t>THE CRAIG SNIDER FOUNDATION</t>
        </is>
      </c>
      <c r="C842" t="inlineStr">
        <is>
          <t>99-4284491</t>
        </is>
      </c>
      <c r="D842" t="inlineStr">
        <is>
          <t>California</t>
        </is>
      </c>
      <c r="E842" t="inlineStr">
        <is>
          <t>CA</t>
        </is>
      </c>
      <c r="F842" t="n">
        <v>2024</v>
      </c>
      <c r="G842" t="n">
        <v>1</v>
      </c>
      <c r="H842" s="13" t="n">
        <v>2348945</v>
      </c>
      <c r="I842" s="12" t="n">
        <v>50</v>
      </c>
      <c r="J842" s="13" t="n">
        <v>23472.5</v>
      </c>
      <c r="K842" s="13">
        <f>IFERROR($H842/$I842,"")</f>
        <v/>
      </c>
      <c r="L842" s="13" t="n">
        <v>650000</v>
      </c>
      <c r="M842" t="inlineStr">
        <is>
          <t>VA, PA, TX</t>
        </is>
      </c>
      <c r="N842" t="inlineStr">
        <is>
          <t>No</t>
        </is>
      </c>
      <c r="O842" t="inlineStr">
        <is>
          <t>Not stated</t>
        </is>
      </c>
      <c r="Q842" s="9" t="inlineStr">
        <is>
          <t>https://grantcue.com/foundations/the-craig-snider-foundation-994284491</t>
        </is>
      </c>
    </row>
    <row r="843">
      <c r="A843">
        <f>IF($E843=$E842,$A842+1,1)</f>
        <v/>
      </c>
      <c r="B843" t="inlineStr">
        <is>
          <t>David &amp; Janet Polak Foundation</t>
        </is>
      </c>
      <c r="C843" t="inlineStr">
        <is>
          <t>45-4797578</t>
        </is>
      </c>
      <c r="D843" t="inlineStr">
        <is>
          <t>California</t>
        </is>
      </c>
      <c r="E843" t="inlineStr">
        <is>
          <t>CA</t>
        </is>
      </c>
      <c r="F843" t="n">
        <v>2024</v>
      </c>
      <c r="G843" t="n">
        <v>1</v>
      </c>
      <c r="H843" s="13" t="n">
        <v>2334600</v>
      </c>
      <c r="I843" s="12" t="n">
        <v>82</v>
      </c>
      <c r="J843" s="13" t="n">
        <v>10000</v>
      </c>
      <c r="K843" s="13">
        <f>IFERROR($H843/$I843,"")</f>
        <v/>
      </c>
      <c r="L843" s="13" t="n">
        <v>250000</v>
      </c>
      <c r="M843" t="inlineStr">
        <is>
          <t>NY, IL, DC</t>
        </is>
      </c>
      <c r="N843" t="inlineStr">
        <is>
          <t>No</t>
        </is>
      </c>
      <c r="O843" t="inlineStr">
        <is>
          <t>Not stated</t>
        </is>
      </c>
      <c r="Q843" s="9" t="inlineStr">
        <is>
          <t>https://grantcue.com/foundations/david-and-janet-polak-foundation-454797578</t>
        </is>
      </c>
    </row>
    <row r="844">
      <c r="A844">
        <f>IF($E844=$E843,$A843+1,1)</f>
        <v/>
      </c>
      <c r="B844" t="inlineStr">
        <is>
          <t>JCS FAMILY FOUNDATION</t>
        </is>
      </c>
      <c r="C844" t="inlineStr">
        <is>
          <t>04-3762697</t>
        </is>
      </c>
      <c r="D844" t="inlineStr">
        <is>
          <t>California</t>
        </is>
      </c>
      <c r="E844" t="inlineStr">
        <is>
          <t>CA</t>
        </is>
      </c>
      <c r="F844" t="n">
        <v>2025</v>
      </c>
      <c r="G844" t="n">
        <v>2</v>
      </c>
      <c r="H844" s="13" t="n">
        <v>2332864</v>
      </c>
      <c r="I844" s="12" t="n">
        <v>31</v>
      </c>
      <c r="J844" s="13" t="n">
        <v>10000</v>
      </c>
      <c r="K844" s="13">
        <f>IFERROR($H844/$I844,"")</f>
        <v/>
      </c>
      <c r="L844" s="13" t="n">
        <v>600000</v>
      </c>
      <c r="M844" t="inlineStr">
        <is>
          <t>UT, NY</t>
        </is>
      </c>
      <c r="N844" t="inlineStr">
        <is>
          <t>No</t>
        </is>
      </c>
      <c r="O844" t="inlineStr">
        <is>
          <t>Not stated</t>
        </is>
      </c>
      <c r="Q844" s="9" t="inlineStr">
        <is>
          <t>https://grantcue.com/foundations/jcs-family-foundation-043762697</t>
        </is>
      </c>
    </row>
    <row r="845">
      <c r="A845">
        <f>IF($E845=$E844,$A844+1,1)</f>
        <v/>
      </c>
      <c r="B845" t="inlineStr">
        <is>
          <t>DIANE AND RON MILLER FUND</t>
        </is>
      </c>
      <c r="C845" t="inlineStr">
        <is>
          <t>46-5650125</t>
        </is>
      </c>
      <c r="D845" t="inlineStr">
        <is>
          <t>California</t>
        </is>
      </c>
      <c r="E845" t="inlineStr">
        <is>
          <t>CA</t>
        </is>
      </c>
      <c r="F845" t="n">
        <v>2024</v>
      </c>
      <c r="G845" t="n">
        <v>1</v>
      </c>
      <c r="H845" s="13" t="n">
        <v>2332500</v>
      </c>
      <c r="I845" s="12" t="n">
        <v>14</v>
      </c>
      <c r="J845" s="13" t="n">
        <v>37500</v>
      </c>
      <c r="K845" s="13">
        <f>IFERROR($H845/$I845,"")</f>
        <v/>
      </c>
      <c r="L845" s="13" t="n">
        <v>1360000</v>
      </c>
      <c r="M845" t="inlineStr">
        <is>
          <t>DC, OK, IL</t>
        </is>
      </c>
      <c r="N845" t="inlineStr">
        <is>
          <t>No</t>
        </is>
      </c>
      <c r="O845" t="inlineStr">
        <is>
          <t>Not stated</t>
        </is>
      </c>
      <c r="Q845" s="9" t="inlineStr">
        <is>
          <t>https://grantcue.com/foundations/diane-and-ron-miller-fund-465650125</t>
        </is>
      </c>
    </row>
    <row r="846">
      <c r="A846">
        <f>IF($E846=$E845,$A845+1,1)</f>
        <v/>
      </c>
      <c r="B846" t="inlineStr">
        <is>
          <t>NORMAN RAAB FOUNDATION</t>
        </is>
      </c>
      <c r="C846" t="inlineStr">
        <is>
          <t>23-7006390</t>
        </is>
      </c>
      <c r="D846" t="inlineStr">
        <is>
          <t>California</t>
        </is>
      </c>
      <c r="E846" t="inlineStr">
        <is>
          <t>CA</t>
        </is>
      </c>
      <c r="F846" t="n">
        <v>2024</v>
      </c>
      <c r="G846" t="n">
        <v>2</v>
      </c>
      <c r="H846" s="13" t="n">
        <v>2332390</v>
      </c>
      <c r="I846" s="12" t="n">
        <v>181</v>
      </c>
      <c r="J846" s="13" t="n">
        <v>2500</v>
      </c>
      <c r="K846" s="13">
        <f>IFERROR($H846/$I846,"")</f>
        <v/>
      </c>
      <c r="L846" s="13" t="n">
        <v>75000</v>
      </c>
      <c r="M846" t="inlineStr">
        <is>
          <t>PA, MD, WA</t>
        </is>
      </c>
      <c r="N846" t="inlineStr">
        <is>
          <t>No</t>
        </is>
      </c>
      <c r="O846" t="inlineStr">
        <is>
          <t>Not stated</t>
        </is>
      </c>
      <c r="Q846" s="9" t="inlineStr">
        <is>
          <t>https://grantcue.com/foundations/norman-raab-foundation-237006390</t>
        </is>
      </c>
    </row>
    <row r="847">
      <c r="A847">
        <f>IF($E847=$E846,$A846+1,1)</f>
        <v/>
      </c>
      <c r="B847" t="inlineStr">
        <is>
          <t>MATTHEW KELLY FAMILY FOUNDATION</t>
        </is>
      </c>
      <c r="C847" t="inlineStr">
        <is>
          <t>26-1151512</t>
        </is>
      </c>
      <c r="D847" t="inlineStr">
        <is>
          <t>California</t>
        </is>
      </c>
      <c r="E847" t="inlineStr">
        <is>
          <t>CA</t>
        </is>
      </c>
      <c r="F847" t="n">
        <v>2024</v>
      </c>
      <c r="G847" t="n">
        <v>2</v>
      </c>
      <c r="H847" s="13" t="n">
        <v>2325000</v>
      </c>
      <c r="I847" s="12" t="n">
        <v>37</v>
      </c>
      <c r="J847" s="13" t="n">
        <v>50000</v>
      </c>
      <c r="K847" s="13">
        <f>IFERROR($H847/$I847,"")</f>
        <v/>
      </c>
      <c r="L847" s="13" t="n">
        <v>250000</v>
      </c>
      <c r="M847" t="inlineStr">
        <is>
          <t>MA, TN</t>
        </is>
      </c>
      <c r="N847" t="inlineStr">
        <is>
          <t>No</t>
        </is>
      </c>
      <c r="O847" t="inlineStr">
        <is>
          <t>Not stated</t>
        </is>
      </c>
      <c r="Q847" s="9" t="inlineStr">
        <is>
          <t>https://grantcue.com/foundations/matthew-kelly-family-foundation-c-o-ghirardo-cpa-261151512</t>
        </is>
      </c>
    </row>
    <row r="848">
      <c r="A848">
        <f>IF($E848=$E847,$A847+1,1)</f>
        <v/>
      </c>
      <c r="B848" t="inlineStr">
        <is>
          <t>HAROLD AND COLENE BROWN FAMILY FOUNDATION</t>
        </is>
      </c>
      <c r="C848" t="inlineStr">
        <is>
          <t>33-6203761</t>
        </is>
      </c>
      <c r="D848" t="inlineStr">
        <is>
          <t>California</t>
        </is>
      </c>
      <c r="E848" t="inlineStr">
        <is>
          <t>CA</t>
        </is>
      </c>
      <c r="F848" t="n">
        <v>2025</v>
      </c>
      <c r="G848" t="n">
        <v>2</v>
      </c>
      <c r="H848" s="13" t="n">
        <v>2323441</v>
      </c>
      <c r="I848" s="12" t="n">
        <v>26</v>
      </c>
      <c r="J848" s="13" t="n">
        <v>62500</v>
      </c>
      <c r="K848" s="13">
        <f>IFERROR($H848/$I848,"")</f>
        <v/>
      </c>
      <c r="L848" s="13" t="n">
        <v>250000</v>
      </c>
      <c r="M848" t="inlineStr">
        <is>
          <t>NY, MA, VA</t>
        </is>
      </c>
      <c r="N848" t="inlineStr">
        <is>
          <t>No</t>
        </is>
      </c>
      <c r="O848" t="inlineStr">
        <is>
          <t>Not stated</t>
        </is>
      </c>
      <c r="Q848" s="9" t="inlineStr">
        <is>
          <t>https://grantcue.com/foundations/harold-and-colene-brown-family-foundation-336203761</t>
        </is>
      </c>
    </row>
    <row r="849">
      <c r="A849">
        <f>IF($E849=$E848,$A848+1,1)</f>
        <v/>
      </c>
      <c r="B849" t="inlineStr">
        <is>
          <t>START SOMETHING THAT MATTERS FOUNDATION</t>
        </is>
      </c>
      <c r="C849" t="inlineStr">
        <is>
          <t>46-1031067</t>
        </is>
      </c>
      <c r="D849" t="inlineStr">
        <is>
          <t>California</t>
        </is>
      </c>
      <c r="E849" t="inlineStr">
        <is>
          <t>CA</t>
        </is>
      </c>
      <c r="F849" t="n">
        <v>2024</v>
      </c>
      <c r="G849" t="n">
        <v>1</v>
      </c>
      <c r="H849" s="13" t="n">
        <v>2313263</v>
      </c>
      <c r="I849" s="12" t="n">
        <v>13</v>
      </c>
      <c r="J849" s="13" t="n">
        <v>45000</v>
      </c>
      <c r="K849" s="13">
        <f>IFERROR($H849/$I849,"")</f>
        <v/>
      </c>
      <c r="L849" s="13" t="n">
        <v>745263</v>
      </c>
      <c r="M849" t="inlineStr">
        <is>
          <t>TN, PA, OR</t>
        </is>
      </c>
      <c r="N849" t="inlineStr">
        <is>
          <t>No</t>
        </is>
      </c>
      <c r="O849" t="inlineStr">
        <is>
          <t>Not stated</t>
        </is>
      </c>
      <c r="Q849" s="9" t="inlineStr">
        <is>
          <t>https://grantcue.com/foundations/start-something-that-matters-foundation-461031067</t>
        </is>
      </c>
    </row>
    <row r="850">
      <c r="A850">
        <f>IF($E850=$E849,$A849+1,1)</f>
        <v/>
      </c>
      <c r="B850" t="inlineStr">
        <is>
          <t>Westridge Foundation</t>
        </is>
      </c>
      <c r="C850" t="inlineStr">
        <is>
          <t>82-2606745</t>
        </is>
      </c>
      <c r="D850" t="inlineStr">
        <is>
          <t>California</t>
        </is>
      </c>
      <c r="E850" t="inlineStr">
        <is>
          <t>CA</t>
        </is>
      </c>
      <c r="F850" t="n">
        <v>2024</v>
      </c>
      <c r="G850" t="n">
        <v>1</v>
      </c>
      <c r="H850" s="13" t="n">
        <v>2310500</v>
      </c>
      <c r="I850" s="12" t="n">
        <v>41</v>
      </c>
      <c r="J850" s="13" t="n">
        <v>15000</v>
      </c>
      <c r="K850" s="13">
        <f>IFERROR($H850/$I850,"")</f>
        <v/>
      </c>
      <c r="L850" s="13" t="n">
        <v>750000</v>
      </c>
      <c r="M850" t="inlineStr">
        <is>
          <t>NY, DC, IL</t>
        </is>
      </c>
      <c r="N850" t="inlineStr">
        <is>
          <t>No</t>
        </is>
      </c>
      <c r="O850" t="inlineStr">
        <is>
          <t>Not stated</t>
        </is>
      </c>
      <c r="Q850" s="9" t="inlineStr">
        <is>
          <t>https://grantcue.com/foundations/westridge-foundation-822606745</t>
        </is>
      </c>
    </row>
    <row r="851">
      <c r="A851">
        <f>IF($E851=$E850,$A850+1,1)</f>
        <v/>
      </c>
      <c r="B851" t="inlineStr">
        <is>
          <t>THE JAY AND TERRY SNIDER FOUNDATION</t>
        </is>
      </c>
      <c r="C851" t="inlineStr">
        <is>
          <t>99-4284439</t>
        </is>
      </c>
      <c r="D851" t="inlineStr">
        <is>
          <t>California</t>
        </is>
      </c>
      <c r="E851" t="inlineStr">
        <is>
          <t>CA</t>
        </is>
      </c>
      <c r="F851" t="n">
        <v>2024</v>
      </c>
      <c r="G851" t="n">
        <v>1</v>
      </c>
      <c r="H851" s="13" t="n">
        <v>2307554</v>
      </c>
      <c r="I851" s="12" t="n">
        <v>33</v>
      </c>
      <c r="J851" s="13" t="n">
        <v>25000</v>
      </c>
      <c r="K851" s="13">
        <f>IFERROR($H851/$I851,"")</f>
        <v/>
      </c>
      <c r="L851" s="13" t="n">
        <v>1250000</v>
      </c>
      <c r="M851" t="inlineStr">
        <is>
          <t>VA, DC, NY</t>
        </is>
      </c>
      <c r="N851" t="inlineStr">
        <is>
          <t>No</t>
        </is>
      </c>
      <c r="O851" t="inlineStr">
        <is>
          <t>Not stated</t>
        </is>
      </c>
      <c r="Q851" s="9" t="inlineStr">
        <is>
          <t>https://grantcue.com/foundations/the-jay-and-terry-snider-foundation-994284439</t>
        </is>
      </c>
    </row>
    <row r="852">
      <c r="A852">
        <f>IF($E852=$E851,$A851+1,1)</f>
        <v/>
      </c>
      <c r="B852" t="inlineStr">
        <is>
          <t>Bilinski Educational Foundation</t>
        </is>
      </c>
      <c r="C852" t="inlineStr">
        <is>
          <t>26-3694651</t>
        </is>
      </c>
      <c r="D852" t="inlineStr">
        <is>
          <t>California</t>
        </is>
      </c>
      <c r="E852" t="inlineStr">
        <is>
          <t>CA</t>
        </is>
      </c>
      <c r="F852" t="n">
        <v>2024</v>
      </c>
      <c r="G852" t="n">
        <v>1</v>
      </c>
      <c r="H852" s="13" t="n">
        <v>2303000</v>
      </c>
      <c r="I852" s="12" t="n">
        <v>6</v>
      </c>
      <c r="J852" s="13" t="n">
        <v>356000</v>
      </c>
      <c r="K852" s="13">
        <f>IFERROR($H852/$I852,"")</f>
        <v/>
      </c>
      <c r="L852" s="13" t="n">
        <v>558000</v>
      </c>
      <c r="M852" t="inlineStr">
        <is>
          <t>AZ, SC, NV</t>
        </is>
      </c>
      <c r="N852" t="inlineStr">
        <is>
          <t>No</t>
        </is>
      </c>
      <c r="O852" t="inlineStr">
        <is>
          <t>Not stated</t>
        </is>
      </c>
      <c r="Q852" s="9" t="inlineStr">
        <is>
          <t>https://grantcue.com/foundations/bilinski-educational-foundation-263694651</t>
        </is>
      </c>
    </row>
    <row r="853">
      <c r="A853">
        <f>IF($E853=$E852,$A852+1,1)</f>
        <v/>
      </c>
      <c r="B853" t="inlineStr">
        <is>
          <t>The Tuffli Family Foundation</t>
        </is>
      </c>
      <c r="C853" t="inlineStr">
        <is>
          <t>33-0658864</t>
        </is>
      </c>
      <c r="D853" t="inlineStr">
        <is>
          <t>California</t>
        </is>
      </c>
      <c r="E853" t="inlineStr">
        <is>
          <t>CA</t>
        </is>
      </c>
      <c r="F853" t="n">
        <v>2025</v>
      </c>
      <c r="G853" t="n">
        <v>2</v>
      </c>
      <c r="H853" s="13" t="n">
        <v>2298450</v>
      </c>
      <c r="I853" s="12" t="n">
        <v>31</v>
      </c>
      <c r="J853" s="13" t="n">
        <v>40000</v>
      </c>
      <c r="K853" s="13">
        <f>IFERROR($H853/$I853,"")</f>
        <v/>
      </c>
      <c r="L853" s="13" t="n">
        <v>560000</v>
      </c>
      <c r="M853" t="inlineStr">
        <is>
          <t>TX, UT, CO</t>
        </is>
      </c>
      <c r="N853" t="inlineStr">
        <is>
          <t>No</t>
        </is>
      </c>
      <c r="O853" t="inlineStr">
        <is>
          <t>Not stated</t>
        </is>
      </c>
      <c r="Q853" s="9" t="inlineStr">
        <is>
          <t>https://grantcue.com/foundations/the-tuffli-family-foundation-330658864</t>
        </is>
      </c>
    </row>
    <row r="854">
      <c r="A854">
        <f>IF($E854=$E853,$A853+1,1)</f>
        <v/>
      </c>
      <c r="B854" t="inlineStr">
        <is>
          <t>SACRAMENTO PROGRESSIVE COMMUNITIES</t>
        </is>
      </c>
      <c r="C854" t="inlineStr">
        <is>
          <t>68-0442348</t>
        </is>
      </c>
      <c r="D854" t="inlineStr">
        <is>
          <t>California</t>
        </is>
      </c>
      <c r="E854" t="inlineStr">
        <is>
          <t>CA</t>
        </is>
      </c>
      <c r="F854" t="n">
        <v>2025</v>
      </c>
      <c r="G854" t="n">
        <v>4</v>
      </c>
      <c r="H854" s="13" t="n">
        <v>2291937</v>
      </c>
      <c r="I854" s="12" t="n">
        <v>22</v>
      </c>
      <c r="J854" s="13" t="n">
        <v>60000</v>
      </c>
      <c r="K854" s="13">
        <f>IFERROR($H854/$I854,"")</f>
        <v/>
      </c>
      <c r="L854" s="13" t="n">
        <v>750000</v>
      </c>
      <c r="N854" t="inlineStr">
        <is>
          <t>No</t>
        </is>
      </c>
      <c r="O854" t="inlineStr">
        <is>
          <t>Not stated</t>
        </is>
      </c>
      <c r="Q854" s="9" t="inlineStr">
        <is>
          <t>https://grantcue.com/foundations/sacramento-progressive-communities-680442348</t>
        </is>
      </c>
    </row>
    <row r="855">
      <c r="A855">
        <f>IF($E855=$E854,$A854+1,1)</f>
        <v/>
      </c>
      <c r="B855" t="inlineStr">
        <is>
          <t>STELLA S JONES FOUNDATION</t>
        </is>
      </c>
      <c r="C855" t="inlineStr">
        <is>
          <t>81-2487069</t>
        </is>
      </c>
      <c r="D855" t="inlineStr">
        <is>
          <t>California</t>
        </is>
      </c>
      <c r="E855" t="inlineStr">
        <is>
          <t>CA</t>
        </is>
      </c>
      <c r="F855" t="n">
        <v>2025</v>
      </c>
      <c r="G855" t="n">
        <v>2</v>
      </c>
      <c r="H855" s="13" t="n">
        <v>2290000</v>
      </c>
      <c r="I855" s="12" t="n">
        <v>55</v>
      </c>
      <c r="J855" s="13" t="n">
        <v>20000</v>
      </c>
      <c r="K855" s="13">
        <f>IFERROR($H855/$I855,"")</f>
        <v/>
      </c>
      <c r="L855" s="13" t="n">
        <v>200000</v>
      </c>
      <c r="M855" t="inlineStr">
        <is>
          <t>PA, NC, MO</t>
        </is>
      </c>
      <c r="N855" t="inlineStr">
        <is>
          <t>No</t>
        </is>
      </c>
      <c r="O855" t="inlineStr">
        <is>
          <t>Not stated</t>
        </is>
      </c>
      <c r="Q855" s="9" t="inlineStr">
        <is>
          <t>https://grantcue.com/foundations/stella-s-jones-foundation-812487069</t>
        </is>
      </c>
    </row>
    <row r="856">
      <c r="A856">
        <f>IF($E856=$E855,$A855+1,1)</f>
        <v/>
      </c>
      <c r="B856" t="inlineStr">
        <is>
          <t>ROBERT AND COLEY ELDER CALIFORNIA FOUNDATION</t>
        </is>
      </c>
      <c r="C856" t="inlineStr">
        <is>
          <t>47-4217654</t>
        </is>
      </c>
      <c r="D856" t="inlineStr">
        <is>
          <t>California</t>
        </is>
      </c>
      <c r="E856" t="inlineStr">
        <is>
          <t>CA</t>
        </is>
      </c>
      <c r="F856" t="n">
        <v>2024</v>
      </c>
      <c r="G856" t="n">
        <v>1</v>
      </c>
      <c r="H856" s="13" t="n">
        <v>2286075</v>
      </c>
      <c r="I856" s="12" t="n">
        <v>8</v>
      </c>
      <c r="J856" s="13" t="n">
        <v>100895</v>
      </c>
      <c r="K856" s="13">
        <f>IFERROR($H856/$I856,"")</f>
        <v/>
      </c>
      <c r="L856" s="13" t="n">
        <v>1019122</v>
      </c>
      <c r="N856" t="inlineStr">
        <is>
          <t>No</t>
        </is>
      </c>
      <c r="O856" t="inlineStr">
        <is>
          <t>Not stated</t>
        </is>
      </c>
      <c r="Q856" s="9" t="inlineStr">
        <is>
          <t>https://grantcue.com/foundations/robert-and-coley-elder-california-foundation-474217654</t>
        </is>
      </c>
    </row>
    <row r="857">
      <c r="A857">
        <f>IF($E857=$E856,$A856+1,1)</f>
        <v/>
      </c>
      <c r="B857" t="inlineStr">
        <is>
          <t>SPECIALTY FAMILY FOUNDATION</t>
        </is>
      </c>
      <c r="C857" t="inlineStr">
        <is>
          <t>35-2676634</t>
        </is>
      </c>
      <c r="D857" t="inlineStr">
        <is>
          <t>California</t>
        </is>
      </c>
      <c r="E857" t="inlineStr">
        <is>
          <t>CA</t>
        </is>
      </c>
      <c r="F857" t="n">
        <v>2024</v>
      </c>
      <c r="G857" t="n">
        <v>1</v>
      </c>
      <c r="H857" s="13" t="n">
        <v>2285944</v>
      </c>
      <c r="I857" s="12" t="n">
        <v>56</v>
      </c>
      <c r="J857" s="13" t="n">
        <v>15000</v>
      </c>
      <c r="K857" s="13">
        <f>IFERROR($H857/$I857,"")</f>
        <v/>
      </c>
      <c r="L857" s="13" t="n">
        <v>468000</v>
      </c>
      <c r="M857" t="inlineStr">
        <is>
          <t>DC, VA, IL</t>
        </is>
      </c>
      <c r="N857" t="inlineStr">
        <is>
          <t>No</t>
        </is>
      </c>
      <c r="O857" t="inlineStr">
        <is>
          <t>Not stated</t>
        </is>
      </c>
      <c r="Q857" s="9" t="inlineStr">
        <is>
          <t>https://grantcue.com/foundations/specialty-family-foundation-352676634</t>
        </is>
      </c>
    </row>
    <row r="858">
      <c r="A858">
        <f>IF($E858=$E857,$A857+1,1)</f>
        <v/>
      </c>
      <c r="B858" t="inlineStr">
        <is>
          <t>MILDRED E &amp; HARVEY S MUDD FOUNDATION</t>
        </is>
      </c>
      <c r="C858" t="inlineStr">
        <is>
          <t>95-6021276</t>
        </is>
      </c>
      <c r="D858" t="inlineStr">
        <is>
          <t>California</t>
        </is>
      </c>
      <c r="E858" t="inlineStr">
        <is>
          <t>CA</t>
        </is>
      </c>
      <c r="F858" t="n">
        <v>2024</v>
      </c>
      <c r="G858" t="n">
        <v>2</v>
      </c>
      <c r="H858" s="13" t="n">
        <v>2285039</v>
      </c>
      <c r="I858" s="12" t="n">
        <v>67</v>
      </c>
      <c r="J858" s="13" t="n">
        <v>15000</v>
      </c>
      <c r="K858" s="13">
        <f>IFERROR($H858/$I858,"")</f>
        <v/>
      </c>
      <c r="L858" s="13" t="n">
        <v>229500</v>
      </c>
      <c r="M858" t="inlineStr">
        <is>
          <t>OR, VA, OH</t>
        </is>
      </c>
      <c r="N858" t="inlineStr">
        <is>
          <t>No</t>
        </is>
      </c>
      <c r="O858" t="inlineStr">
        <is>
          <t>Not stated</t>
        </is>
      </c>
      <c r="Q858" s="9" t="inlineStr">
        <is>
          <t>https://grantcue.com/foundations/mildred-e-and-harvey-s-mudd-foundation-956021276</t>
        </is>
      </c>
    </row>
    <row r="859">
      <c r="A859">
        <f>IF($E859=$E858,$A858+1,1)</f>
        <v/>
      </c>
      <c r="B859" t="inlineStr">
        <is>
          <t>THE WILLIAM G GILMORE FOUNDATION</t>
        </is>
      </c>
      <c r="C859" t="inlineStr">
        <is>
          <t>94-6079493</t>
        </is>
      </c>
      <c r="D859" t="inlineStr">
        <is>
          <t>California</t>
        </is>
      </c>
      <c r="E859" t="inlineStr">
        <is>
          <t>CA</t>
        </is>
      </c>
      <c r="F859" t="n">
        <v>2024</v>
      </c>
      <c r="G859" t="n">
        <v>1</v>
      </c>
      <c r="H859" s="13" t="n">
        <v>2270000</v>
      </c>
      <c r="I859" s="12" t="n">
        <v>80</v>
      </c>
      <c r="J859" s="13" t="n">
        <v>20000</v>
      </c>
      <c r="K859" s="13">
        <f>IFERROR($H859/$I859,"")</f>
        <v/>
      </c>
      <c r="L859" s="13" t="n">
        <v>247500</v>
      </c>
      <c r="M859" t="inlineStr">
        <is>
          <t>OR, KY, MA</t>
        </is>
      </c>
      <c r="N859" t="inlineStr">
        <is>
          <t>Yes</t>
        </is>
      </c>
      <c r="O859" t="inlineStr">
        <is>
          <t>Yes</t>
        </is>
      </c>
      <c r="P859" s="9" t="inlineStr">
        <is>
          <t>https://www.williamggilmorefoundation.org/</t>
        </is>
      </c>
      <c r="Q859" s="9" t="inlineStr">
        <is>
          <t>https://grantcue.com/foundations/the-william-g-gilmore-foundation-946079493</t>
        </is>
      </c>
    </row>
    <row r="860">
      <c r="A860">
        <f>IF($E860=$E859,$A859+1,1)</f>
        <v/>
      </c>
      <c r="B860" t="inlineStr">
        <is>
          <t>WOVEN FOUNDATION (FKA THE BYLO CHACON FOUNDATION)</t>
        </is>
      </c>
      <c r="C860" t="inlineStr">
        <is>
          <t>83-1651595</t>
        </is>
      </c>
      <c r="D860" t="inlineStr">
        <is>
          <t>California</t>
        </is>
      </c>
      <c r="E860" t="inlineStr">
        <is>
          <t>CA</t>
        </is>
      </c>
      <c r="F860" t="n">
        <v>2024</v>
      </c>
      <c r="G860" t="n">
        <v>1</v>
      </c>
      <c r="H860" s="13" t="n">
        <v>2262084</v>
      </c>
      <c r="I860" s="12" t="n">
        <v>38</v>
      </c>
      <c r="J860" s="13" t="n">
        <v>50250</v>
      </c>
      <c r="K860" s="13">
        <f>IFERROR($H860/$I860,"")</f>
        <v/>
      </c>
      <c r="L860" s="13" t="n">
        <v>181500</v>
      </c>
      <c r="M860" t="inlineStr">
        <is>
          <t>MA, DC, CO</t>
        </is>
      </c>
      <c r="N860" t="inlineStr">
        <is>
          <t>No</t>
        </is>
      </c>
      <c r="O860" t="inlineStr">
        <is>
          <t>Not stated</t>
        </is>
      </c>
      <c r="Q860" s="9" t="inlineStr">
        <is>
          <t>https://grantcue.com/foundations/woven-foundation-fka-the-bylo-chacon-foundation-831651595</t>
        </is>
      </c>
    </row>
    <row r="861">
      <c r="A861">
        <f>IF($E861=$E860,$A860+1,1)</f>
        <v/>
      </c>
      <c r="B861" t="inlineStr">
        <is>
          <t>THE FITZBERG FOUNDATION</t>
        </is>
      </c>
      <c r="C861" t="inlineStr">
        <is>
          <t>26-0659950</t>
        </is>
      </c>
      <c r="D861" t="inlineStr">
        <is>
          <t>California</t>
        </is>
      </c>
      <c r="E861" t="inlineStr">
        <is>
          <t>CA</t>
        </is>
      </c>
      <c r="F861" t="n">
        <v>2024</v>
      </c>
      <c r="G861" t="n">
        <v>1</v>
      </c>
      <c r="H861" s="13" t="n">
        <v>2262000</v>
      </c>
      <c r="I861" s="12" t="n">
        <v>30</v>
      </c>
      <c r="J861" s="13" t="n">
        <v>50000</v>
      </c>
      <c r="K861" s="13">
        <f>IFERROR($H861/$I861,"")</f>
        <v/>
      </c>
      <c r="L861" s="13" t="n">
        <v>300000</v>
      </c>
      <c r="M861" t="inlineStr">
        <is>
          <t>NY, CO, MD</t>
        </is>
      </c>
      <c r="N861" t="inlineStr">
        <is>
          <t>No</t>
        </is>
      </c>
      <c r="O861" t="inlineStr">
        <is>
          <t>Not stated</t>
        </is>
      </c>
      <c r="Q861" s="9" t="inlineStr">
        <is>
          <t>https://grantcue.com/foundations/the-fitzberg-foundation-c-o-goehner-accountancy-260659950</t>
        </is>
      </c>
    </row>
    <row r="862">
      <c r="A862">
        <f>IF($E862=$E861,$A861+1,1)</f>
        <v/>
      </c>
      <c r="B862" t="inlineStr">
        <is>
          <t>BRIAN AND PHYLLIS HARVEY FOUNDATION</t>
        </is>
      </c>
      <c r="C862" t="inlineStr">
        <is>
          <t>95-4833595</t>
        </is>
      </c>
      <c r="D862" t="inlineStr">
        <is>
          <t>California</t>
        </is>
      </c>
      <c r="E862" t="inlineStr">
        <is>
          <t>CA</t>
        </is>
      </c>
      <c r="F862" t="n">
        <v>2025</v>
      </c>
      <c r="G862" t="n">
        <v>2</v>
      </c>
      <c r="H862" s="13" t="n">
        <v>2251190</v>
      </c>
      <c r="I862" s="12" t="n">
        <v>24</v>
      </c>
      <c r="J862" s="13" t="n">
        <v>100000</v>
      </c>
      <c r="K862" s="13">
        <f>IFERROR($H862/$I862,"")</f>
        <v/>
      </c>
      <c r="L862" s="13" t="n">
        <v>187000</v>
      </c>
      <c r="M862" t="inlineStr">
        <is>
          <t>FL, NY, UT</t>
        </is>
      </c>
      <c r="N862" t="inlineStr">
        <is>
          <t>No</t>
        </is>
      </c>
      <c r="O862" t="inlineStr">
        <is>
          <t>Not stated</t>
        </is>
      </c>
      <c r="Q862" s="9" t="inlineStr">
        <is>
          <t>https://grantcue.com/foundations/brian-and-phyllis-harvey-foundation-co-darin-harvey-954833595</t>
        </is>
      </c>
    </row>
    <row r="863">
      <c r="A863">
        <f>IF($E863=$E862,$A862+1,1)</f>
        <v/>
      </c>
      <c r="B863" t="inlineStr">
        <is>
          <t>DAVMARN FOUNDATION</t>
        </is>
      </c>
      <c r="C863" t="inlineStr">
        <is>
          <t>88-2351340</t>
        </is>
      </c>
      <c r="D863" t="inlineStr">
        <is>
          <t>California</t>
        </is>
      </c>
      <c r="E863" t="inlineStr">
        <is>
          <t>CA</t>
        </is>
      </c>
      <c r="F863" t="n">
        <v>2024</v>
      </c>
      <c r="G863" t="n">
        <v>2</v>
      </c>
      <c r="H863" s="13" t="n">
        <v>2249480</v>
      </c>
      <c r="I863" s="12" t="n">
        <v>95</v>
      </c>
      <c r="J863" s="13" t="n">
        <v>5000</v>
      </c>
      <c r="K863" s="13">
        <f>IFERROR($H863/$I863,"")</f>
        <v/>
      </c>
      <c r="L863" s="13" t="n">
        <v>405000</v>
      </c>
      <c r="M863" t="inlineStr">
        <is>
          <t>NY, NJ, FL</t>
        </is>
      </c>
      <c r="N863" t="inlineStr">
        <is>
          <t>No</t>
        </is>
      </c>
      <c r="O863" t="inlineStr">
        <is>
          <t>Not stated</t>
        </is>
      </c>
      <c r="Q863" s="9" t="inlineStr">
        <is>
          <t>https://grantcue.com/foundations/davmarn-foundation-882351340</t>
        </is>
      </c>
    </row>
    <row r="864">
      <c r="A864">
        <f>IF($E864=$E863,$A863+1,1)</f>
        <v/>
      </c>
      <c r="B864" t="inlineStr">
        <is>
          <t>ADAMS FUND</t>
        </is>
      </c>
      <c r="C864" t="inlineStr">
        <is>
          <t>95-6015986</t>
        </is>
      </c>
      <c r="D864" t="inlineStr">
        <is>
          <t>California</t>
        </is>
      </c>
      <c r="E864" t="inlineStr">
        <is>
          <t>CA</t>
        </is>
      </c>
      <c r="F864" t="n">
        <v>2025</v>
      </c>
      <c r="G864" t="n">
        <v>2</v>
      </c>
      <c r="H864" s="13" t="n">
        <v>2244572</v>
      </c>
      <c r="I864" s="12" t="n">
        <v>100</v>
      </c>
      <c r="J864" s="13" t="n">
        <v>10000</v>
      </c>
      <c r="K864" s="13">
        <f>IFERROR($H864/$I864,"")</f>
        <v/>
      </c>
      <c r="L864" s="13" t="n">
        <v>300000</v>
      </c>
      <c r="M864" t="inlineStr">
        <is>
          <t>MD, ID, VT</t>
        </is>
      </c>
      <c r="N864" t="inlineStr">
        <is>
          <t>No</t>
        </is>
      </c>
      <c r="O864" t="inlineStr">
        <is>
          <t>Not stated</t>
        </is>
      </c>
      <c r="Q864" s="9" t="inlineStr">
        <is>
          <t>https://grantcue.com/foundations/adams-fund-956015986</t>
        </is>
      </c>
    </row>
    <row r="865">
      <c r="A865">
        <f>IF($E865=$E864,$A864+1,1)</f>
        <v/>
      </c>
      <c r="B865" t="inlineStr">
        <is>
          <t>LIPPMAN FAMILY FOUNDATION</t>
        </is>
      </c>
      <c r="C865" t="inlineStr">
        <is>
          <t>27-4204823</t>
        </is>
      </c>
      <c r="D865" t="inlineStr">
        <is>
          <t>California</t>
        </is>
      </c>
      <c r="E865" t="inlineStr">
        <is>
          <t>CA</t>
        </is>
      </c>
      <c r="F865" t="n">
        <v>2024</v>
      </c>
      <c r="G865" t="n">
        <v>1</v>
      </c>
      <c r="H865" s="13" t="n">
        <v>2244018</v>
      </c>
      <c r="I865" s="12" t="n">
        <v>24</v>
      </c>
      <c r="J865" s="13" t="n">
        <v>10000</v>
      </c>
      <c r="K865" s="13">
        <f>IFERROR($H865/$I865,"")</f>
        <v/>
      </c>
      <c r="L865" s="13" t="n">
        <v>1750000</v>
      </c>
      <c r="M865" t="inlineStr">
        <is>
          <t>NY, UT, GA</t>
        </is>
      </c>
      <c r="N865" t="inlineStr">
        <is>
          <t>No</t>
        </is>
      </c>
      <c r="O865" t="inlineStr">
        <is>
          <t>Not stated</t>
        </is>
      </c>
      <c r="Q865" s="9" t="inlineStr">
        <is>
          <t>https://grantcue.com/foundations/lippman-family-foundation-c-o-jrk-asset-management-274204823</t>
        </is>
      </c>
    </row>
    <row r="866">
      <c r="A866">
        <f>IF($E866=$E865,$A865+1,1)</f>
        <v/>
      </c>
      <c r="B866" t="inlineStr">
        <is>
          <t>CRABILL FAMILY FOUNDATION</t>
        </is>
      </c>
      <c r="C866" t="inlineStr">
        <is>
          <t>83-2152945</t>
        </is>
      </c>
      <c r="D866" t="inlineStr">
        <is>
          <t>California</t>
        </is>
      </c>
      <c r="E866" t="inlineStr">
        <is>
          <t>CA</t>
        </is>
      </c>
      <c r="F866" t="n">
        <v>2024</v>
      </c>
      <c r="G866" t="n">
        <v>1</v>
      </c>
      <c r="H866" s="13" t="n">
        <v>2242185</v>
      </c>
      <c r="I866" s="12" t="n">
        <v>38</v>
      </c>
      <c r="J866" s="13" t="n">
        <v>20000</v>
      </c>
      <c r="K866" s="13">
        <f>IFERROR($H866/$I866,"")</f>
        <v/>
      </c>
      <c r="L866" s="13" t="n">
        <v>1100000</v>
      </c>
      <c r="M866" t="inlineStr">
        <is>
          <t>OH, PA, MT</t>
        </is>
      </c>
      <c r="N866" t="inlineStr">
        <is>
          <t>Yes</t>
        </is>
      </c>
      <c r="O866" t="inlineStr">
        <is>
          <t>Not stated</t>
        </is>
      </c>
      <c r="Q866" s="9" t="inlineStr">
        <is>
          <t>https://grantcue.com/foundations/crabill-family-foundation-832152945</t>
        </is>
      </c>
    </row>
    <row r="867">
      <c r="A867">
        <f>IF($E867=$E866,$A866+1,1)</f>
        <v/>
      </c>
      <c r="B867" t="inlineStr">
        <is>
          <t>H LESLIE &amp; ELAINE S HOFFMAN FOUNDATION</t>
        </is>
      </c>
      <c r="C867" t="inlineStr">
        <is>
          <t>95-6048600</t>
        </is>
      </c>
      <c r="D867" t="inlineStr">
        <is>
          <t>California</t>
        </is>
      </c>
      <c r="E867" t="inlineStr">
        <is>
          <t>CA</t>
        </is>
      </c>
      <c r="F867" t="n">
        <v>2024</v>
      </c>
      <c r="G867" t="n">
        <v>1</v>
      </c>
      <c r="H867" s="13" t="n">
        <v>2239254</v>
      </c>
      <c r="I867" s="12" t="n">
        <v>35</v>
      </c>
      <c r="J867" s="13" t="n">
        <v>5000</v>
      </c>
      <c r="K867" s="13">
        <f>IFERROR($H867/$I867,"")</f>
        <v/>
      </c>
      <c r="L867" s="13" t="n">
        <v>834254</v>
      </c>
      <c r="M867" t="inlineStr">
        <is>
          <t>CO, ID, TX</t>
        </is>
      </c>
      <c r="N867" t="inlineStr">
        <is>
          <t>No</t>
        </is>
      </c>
      <c r="O867" t="inlineStr">
        <is>
          <t>Not stated</t>
        </is>
      </c>
      <c r="Q867" s="9" t="inlineStr">
        <is>
          <t>https://grantcue.com/foundations/h-leslie-and-elaine-s-hoffman-foundation-956048600</t>
        </is>
      </c>
    </row>
    <row r="868">
      <c r="A868">
        <f>IF($E868=$E867,$A867+1,1)</f>
        <v/>
      </c>
      <c r="B868" t="inlineStr">
        <is>
          <t>Berlanti Family Foundation</t>
        </is>
      </c>
      <c r="C868" t="inlineStr">
        <is>
          <t>83-1458921</t>
        </is>
      </c>
      <c r="D868" t="inlineStr">
        <is>
          <t>California</t>
        </is>
      </c>
      <c r="E868" t="inlineStr">
        <is>
          <t>CA</t>
        </is>
      </c>
      <c r="F868" t="n">
        <v>2025</v>
      </c>
      <c r="G868" t="n">
        <v>2</v>
      </c>
      <c r="H868" s="13" t="n">
        <v>2235272</v>
      </c>
      <c r="I868" s="12" t="n">
        <v>86</v>
      </c>
      <c r="J868" s="13" t="n">
        <v>10000</v>
      </c>
      <c r="K868" s="13">
        <f>IFERROR($H868/$I868,"")</f>
        <v/>
      </c>
      <c r="L868" s="13" t="n">
        <v>333000</v>
      </c>
      <c r="M868" t="inlineStr">
        <is>
          <t>NY, MD, NV</t>
        </is>
      </c>
      <c r="N868" t="inlineStr">
        <is>
          <t>No</t>
        </is>
      </c>
      <c r="O868" t="inlineStr">
        <is>
          <t>Not stated</t>
        </is>
      </c>
      <c r="Q868" s="9" t="inlineStr">
        <is>
          <t>https://grantcue.com/foundations/berlanti-family-foundation-831458921</t>
        </is>
      </c>
    </row>
    <row r="869">
      <c r="A869">
        <f>IF($E869=$E868,$A868+1,1)</f>
        <v/>
      </c>
      <c r="B869" t="inlineStr">
        <is>
          <t>Audacious Foundation</t>
        </is>
      </c>
      <c r="C869" t="inlineStr">
        <is>
          <t>47-4602068</t>
        </is>
      </c>
      <c r="D869" t="inlineStr">
        <is>
          <t>California</t>
        </is>
      </c>
      <c r="E869" t="inlineStr">
        <is>
          <t>CA</t>
        </is>
      </c>
      <c r="F869" t="n">
        <v>2025</v>
      </c>
      <c r="G869" t="n">
        <v>2</v>
      </c>
      <c r="H869" s="13" t="n">
        <v>2228844</v>
      </c>
      <c r="I869" s="12" t="n">
        <v>37</v>
      </c>
      <c r="J869" s="13" t="n">
        <v>12000</v>
      </c>
      <c r="K869" s="13">
        <f>IFERROR($H869/$I869,"")</f>
        <v/>
      </c>
      <c r="L869" s="13" t="n">
        <v>625138</v>
      </c>
      <c r="M869" t="inlineStr">
        <is>
          <t>MN, VA</t>
        </is>
      </c>
      <c r="N869" t="inlineStr">
        <is>
          <t>No</t>
        </is>
      </c>
      <c r="O869" t="inlineStr">
        <is>
          <t>Not stated</t>
        </is>
      </c>
      <c r="Q869" s="9" t="inlineStr">
        <is>
          <t>https://grantcue.com/foundations/audacious-foundation-474602068</t>
        </is>
      </c>
    </row>
    <row r="870">
      <c r="A870">
        <f>IF($E870=$E869,$A869+1,1)</f>
        <v/>
      </c>
      <c r="B870" t="inlineStr">
        <is>
          <t>McBETH FOUNDATION</t>
        </is>
      </c>
      <c r="C870" t="inlineStr">
        <is>
          <t>33-0399736</t>
        </is>
      </c>
      <c r="D870" t="inlineStr">
        <is>
          <t>California</t>
        </is>
      </c>
      <c r="E870" t="inlineStr">
        <is>
          <t>CA</t>
        </is>
      </c>
      <c r="F870" t="n">
        <v>2023</v>
      </c>
      <c r="G870" t="n">
        <v>1</v>
      </c>
      <c r="H870" s="13" t="n">
        <v>2225200</v>
      </c>
      <c r="I870" s="12" t="n">
        <v>35</v>
      </c>
      <c r="J870" s="13" t="n">
        <v>75000</v>
      </c>
      <c r="K870" s="13">
        <f>IFERROR($H870/$I870,"")</f>
        <v/>
      </c>
      <c r="L870" s="13" t="n">
        <v>150000</v>
      </c>
      <c r="N870" t="inlineStr">
        <is>
          <t>Yes</t>
        </is>
      </c>
      <c r="O870" t="inlineStr">
        <is>
          <t>Yes</t>
        </is>
      </c>
      <c r="P870" s="9" t="inlineStr">
        <is>
          <t>https://mcbethfoundation.com/</t>
        </is>
      </c>
      <c r="Q870" s="9" t="inlineStr">
        <is>
          <t>https://grantcue.com/foundations/mcbeth-foundation-330399736</t>
        </is>
      </c>
    </row>
    <row r="871">
      <c r="A871">
        <f>IF($E871=$E870,$A870+1,1)</f>
        <v/>
      </c>
      <c r="B871" t="inlineStr">
        <is>
          <t>FLORA L THORNTON FOUNDATION</t>
        </is>
      </c>
      <c r="C871" t="inlineStr">
        <is>
          <t>95-3855595</t>
        </is>
      </c>
      <c r="D871" t="inlineStr">
        <is>
          <t>California</t>
        </is>
      </c>
      <c r="E871" t="inlineStr">
        <is>
          <t>CA</t>
        </is>
      </c>
      <c r="F871" t="n">
        <v>2023</v>
      </c>
      <c r="G871" t="n">
        <v>1</v>
      </c>
      <c r="H871" s="13" t="n">
        <v>2222000</v>
      </c>
      <c r="I871" s="12" t="n">
        <v>67</v>
      </c>
      <c r="J871" s="13" t="n">
        <v>25000</v>
      </c>
      <c r="K871" s="13">
        <f>IFERROR($H871/$I871,"")</f>
        <v/>
      </c>
      <c r="L871" s="13" t="n">
        <v>140000</v>
      </c>
      <c r="M871" t="inlineStr">
        <is>
          <t>VA, NY, DC</t>
        </is>
      </c>
      <c r="N871" t="inlineStr">
        <is>
          <t>Yes</t>
        </is>
      </c>
      <c r="O871" t="inlineStr">
        <is>
          <t>Not stated</t>
        </is>
      </c>
      <c r="Q871" s="9" t="inlineStr">
        <is>
          <t>https://grantcue.com/foundations/flora-l-thornton-foundation-953855595</t>
        </is>
      </c>
    </row>
    <row r="872">
      <c r="A872">
        <f>IF($E872=$E871,$A871+1,1)</f>
        <v/>
      </c>
      <c r="B872" t="inlineStr">
        <is>
          <t>ALAN DONALD LEVE AND ANNETTE MELVA LEVE FAMILY FOUNDATION</t>
        </is>
      </c>
      <c r="C872" t="inlineStr">
        <is>
          <t>85-4210648</t>
        </is>
      </c>
      <c r="D872" t="inlineStr">
        <is>
          <t>California</t>
        </is>
      </c>
      <c r="E872" t="inlineStr">
        <is>
          <t>CA</t>
        </is>
      </c>
      <c r="F872" t="n">
        <v>2024</v>
      </c>
      <c r="G872" t="n">
        <v>1</v>
      </c>
      <c r="H872" s="13" t="n">
        <v>2217800</v>
      </c>
      <c r="I872" s="12" t="n">
        <v>45</v>
      </c>
      <c r="J872" s="13" t="n">
        <v>25000</v>
      </c>
      <c r="K872" s="13">
        <f>IFERROR($H872/$I872,"")</f>
        <v/>
      </c>
      <c r="L872" s="13" t="n">
        <v>750000</v>
      </c>
      <c r="M872" t="inlineStr">
        <is>
          <t>NY, MA, DC</t>
        </is>
      </c>
      <c r="N872" t="inlineStr">
        <is>
          <t>No</t>
        </is>
      </c>
      <c r="O872" t="inlineStr">
        <is>
          <t>Not stated</t>
        </is>
      </c>
      <c r="Q872" s="9" t="inlineStr">
        <is>
          <t>https://grantcue.com/foundations/alan-donald-leve-and-annette-melva-leve-family-foundation-854210648</t>
        </is>
      </c>
    </row>
    <row r="873">
      <c r="A873">
        <f>IF($E873=$E872,$A872+1,1)</f>
        <v/>
      </c>
      <c r="B873" t="inlineStr">
        <is>
          <t>THE JEANNE AND WILLIAM BARULICH FAMILY FOUNDATION</t>
        </is>
      </c>
      <c r="C873" t="inlineStr">
        <is>
          <t>20-8086003</t>
        </is>
      </c>
      <c r="D873" t="inlineStr">
        <is>
          <t>California</t>
        </is>
      </c>
      <c r="E873" t="inlineStr">
        <is>
          <t>CA</t>
        </is>
      </c>
      <c r="F873" t="n">
        <v>2025</v>
      </c>
      <c r="G873" t="n">
        <v>2</v>
      </c>
      <c r="H873" s="13" t="n">
        <v>2215954</v>
      </c>
      <c r="I873" s="12" t="n">
        <v>24</v>
      </c>
      <c r="J873" s="13" t="n">
        <v>25000</v>
      </c>
      <c r="K873" s="13">
        <f>IFERROR($H873/$I873,"")</f>
        <v/>
      </c>
      <c r="L873" s="13" t="n">
        <v>975930</v>
      </c>
      <c r="N873" t="inlineStr">
        <is>
          <t>No</t>
        </is>
      </c>
      <c r="O873" t="inlineStr">
        <is>
          <t>Not stated</t>
        </is>
      </c>
      <c r="Q873" s="9" t="inlineStr">
        <is>
          <t>https://grantcue.com/foundations/the-jeanne-and-william-barulich-family-foundation-208086003</t>
        </is>
      </c>
    </row>
    <row r="874">
      <c r="A874">
        <f>IF($E874=$E873,$A873+1,1)</f>
        <v/>
      </c>
      <c r="B874" t="inlineStr">
        <is>
          <t>Chip Conley Foundation</t>
        </is>
      </c>
      <c r="C874" t="inlineStr">
        <is>
          <t>81-3243129</t>
        </is>
      </c>
      <c r="D874" t="inlineStr">
        <is>
          <t>California</t>
        </is>
      </c>
      <c r="E874" t="inlineStr">
        <is>
          <t>CA</t>
        </is>
      </c>
      <c r="F874" t="n">
        <v>2025</v>
      </c>
      <c r="G874" t="n">
        <v>2</v>
      </c>
      <c r="H874" s="13" t="n">
        <v>2210242</v>
      </c>
      <c r="I874" s="12" t="n">
        <v>89</v>
      </c>
      <c r="J874" s="13" t="n">
        <v>8500</v>
      </c>
      <c r="K874" s="13">
        <f>IFERROR($H874/$I874,"")</f>
        <v/>
      </c>
      <c r="L874" s="13" t="n">
        <v>308078</v>
      </c>
      <c r="M874" t="inlineStr">
        <is>
          <t>NM, DC, NY</t>
        </is>
      </c>
      <c r="N874" t="inlineStr">
        <is>
          <t>No</t>
        </is>
      </c>
      <c r="O874" t="inlineStr">
        <is>
          <t>Not stated</t>
        </is>
      </c>
      <c r="Q874" s="9" t="inlineStr">
        <is>
          <t>https://grantcue.com/foundations/chip-conley-foundation-813243129</t>
        </is>
      </c>
    </row>
    <row r="875">
      <c r="A875">
        <f>IF($E875=$E874,$A874+1,1)</f>
        <v/>
      </c>
      <c r="B875" t="inlineStr">
        <is>
          <t>SCHWARTZ FOUNDATION</t>
        </is>
      </c>
      <c r="C875" t="inlineStr">
        <is>
          <t>94-2670122</t>
        </is>
      </c>
      <c r="D875" t="inlineStr">
        <is>
          <t>California</t>
        </is>
      </c>
      <c r="E875" t="inlineStr">
        <is>
          <t>CA</t>
        </is>
      </c>
      <c r="F875" t="n">
        <v>2025</v>
      </c>
      <c r="G875" t="n">
        <v>2</v>
      </c>
      <c r="H875" s="13" t="n">
        <v>2205000</v>
      </c>
      <c r="I875" s="12" t="n">
        <v>11</v>
      </c>
      <c r="J875" s="13" t="n">
        <v>50000</v>
      </c>
      <c r="K875" s="13">
        <f>IFERROR($H875/$I875,"")</f>
        <v/>
      </c>
      <c r="L875" s="13" t="n">
        <v>1000000</v>
      </c>
      <c r="M875" t="inlineStr">
        <is>
          <t>NM, WI, NY</t>
        </is>
      </c>
      <c r="N875" t="inlineStr">
        <is>
          <t>No</t>
        </is>
      </c>
      <c r="O875" t="inlineStr">
        <is>
          <t>Not stated</t>
        </is>
      </c>
      <c r="Q875" s="9" t="inlineStr">
        <is>
          <t>https://grantcue.com/foundations/schwartz-foundation-942670122</t>
        </is>
      </c>
    </row>
    <row r="876">
      <c r="A876">
        <f>IF($E876=$E875,$A875+1,1)</f>
        <v/>
      </c>
      <c r="B876" t="inlineStr">
        <is>
          <t>TRUDY MANDEL LOUIS CHARITABLE TRUST</t>
        </is>
      </c>
      <c r="C876" t="inlineStr">
        <is>
          <t>20-6487466</t>
        </is>
      </c>
      <c r="D876" t="inlineStr">
        <is>
          <t>California</t>
        </is>
      </c>
      <c r="E876" t="inlineStr">
        <is>
          <t>CA</t>
        </is>
      </c>
      <c r="F876" t="n">
        <v>2023</v>
      </c>
      <c r="G876" t="n">
        <v>1</v>
      </c>
      <c r="H876" s="13" t="n">
        <v>2200000</v>
      </c>
      <c r="I876" s="12" t="n">
        <v>6</v>
      </c>
      <c r="J876" s="13" t="n">
        <v>350000</v>
      </c>
      <c r="K876" s="13">
        <f>IFERROR($H876/$I876,"")</f>
        <v/>
      </c>
      <c r="L876" s="13" t="n">
        <v>650000</v>
      </c>
      <c r="M876" t="inlineStr">
        <is>
          <t>NY</t>
        </is>
      </c>
      <c r="N876" t="inlineStr">
        <is>
          <t>No</t>
        </is>
      </c>
      <c r="O876" t="inlineStr">
        <is>
          <t>Not stated</t>
        </is>
      </c>
      <c r="Q876" s="9" t="inlineStr">
        <is>
          <t>https://grantcue.com/foundations/trudy-mandel-louis-charitable-trust-206487466</t>
        </is>
      </c>
    </row>
    <row r="877">
      <c r="A877">
        <f>IF($E877=$E876,$A876+1,1)</f>
        <v/>
      </c>
      <c r="B877" t="inlineStr">
        <is>
          <t>HOWARD &amp; BETTY WHITE FOUNDATION</t>
        </is>
      </c>
      <c r="C877" t="inlineStr">
        <is>
          <t>77-0250057</t>
        </is>
      </c>
      <c r="D877" t="inlineStr">
        <is>
          <t>California</t>
        </is>
      </c>
      <c r="E877" t="inlineStr">
        <is>
          <t>CA</t>
        </is>
      </c>
      <c r="F877" t="n">
        <v>2024</v>
      </c>
      <c r="G877" t="n">
        <v>2</v>
      </c>
      <c r="H877" s="13" t="n">
        <v>2199027</v>
      </c>
      <c r="I877" s="12" t="n">
        <v>67</v>
      </c>
      <c r="J877" s="13" t="n">
        <v>20000</v>
      </c>
      <c r="K877" s="13">
        <f>IFERROR($H877/$I877,"")</f>
        <v/>
      </c>
      <c r="L877" s="13" t="n">
        <v>333333</v>
      </c>
      <c r="M877" t="inlineStr">
        <is>
          <t>TX, IA, VA</t>
        </is>
      </c>
      <c r="N877" t="inlineStr">
        <is>
          <t>No</t>
        </is>
      </c>
      <c r="O877" t="inlineStr">
        <is>
          <t>Not stated</t>
        </is>
      </c>
      <c r="Q877" s="9" t="inlineStr">
        <is>
          <t>https://grantcue.com/foundations/howard-and-betty-white-foundation-770250057</t>
        </is>
      </c>
    </row>
    <row r="878">
      <c r="A878">
        <f>IF($E878=$E877,$A877+1,1)</f>
        <v/>
      </c>
      <c r="B878" t="inlineStr">
        <is>
          <t>WOLFEN FAMILY FOUNDATION</t>
        </is>
      </c>
      <c r="C878" t="inlineStr">
        <is>
          <t>95-4745065</t>
        </is>
      </c>
      <c r="D878" t="inlineStr">
        <is>
          <t>California</t>
        </is>
      </c>
      <c r="E878" t="inlineStr">
        <is>
          <t>CA</t>
        </is>
      </c>
      <c r="F878" t="n">
        <v>2024</v>
      </c>
      <c r="G878" t="n">
        <v>1</v>
      </c>
      <c r="H878" s="13" t="n">
        <v>2198500</v>
      </c>
      <c r="I878" s="12" t="n">
        <v>27</v>
      </c>
      <c r="J878" s="13" t="n">
        <v>20000</v>
      </c>
      <c r="K878" s="13">
        <f>IFERROR($H878/$I878,"")</f>
        <v/>
      </c>
      <c r="L878" s="13" t="n">
        <v>600000</v>
      </c>
      <c r="M878" t="inlineStr">
        <is>
          <t>NY, IL, PA</t>
        </is>
      </c>
      <c r="N878" t="inlineStr">
        <is>
          <t>No</t>
        </is>
      </c>
      <c r="O878" t="inlineStr">
        <is>
          <t>Not stated</t>
        </is>
      </c>
      <c r="Q878" s="9" t="inlineStr">
        <is>
          <t>https://grantcue.com/foundations/wolfen-family-foundation-c-o-frazin-and-co-954745065</t>
        </is>
      </c>
    </row>
    <row r="879">
      <c r="A879">
        <f>IF($E879=$E878,$A878+1,1)</f>
        <v/>
      </c>
      <c r="B879" t="inlineStr">
        <is>
          <t>WESTON HAVENS FOUNDATION</t>
        </is>
      </c>
      <c r="C879" t="inlineStr">
        <is>
          <t>30-6051962</t>
        </is>
      </c>
      <c r="D879" t="inlineStr">
        <is>
          <t>California</t>
        </is>
      </c>
      <c r="E879" t="inlineStr">
        <is>
          <t>CA</t>
        </is>
      </c>
      <c r="F879" t="n">
        <v>2024</v>
      </c>
      <c r="G879" t="n">
        <v>2</v>
      </c>
      <c r="H879" s="13" t="n">
        <v>2195730</v>
      </c>
      <c r="I879" s="12" t="n">
        <v>6</v>
      </c>
      <c r="J879" s="13" t="n">
        <v>346582.5</v>
      </c>
      <c r="K879" s="13">
        <f>IFERROR($H879/$I879,"")</f>
        <v/>
      </c>
      <c r="L879" s="13" t="n">
        <v>530357</v>
      </c>
      <c r="N879" t="inlineStr">
        <is>
          <t>No</t>
        </is>
      </c>
      <c r="O879" t="inlineStr">
        <is>
          <t>Not stated</t>
        </is>
      </c>
      <c r="Q879" s="9" t="inlineStr">
        <is>
          <t>https://grantcue.com/foundations/weston-havens-foundation-306051962</t>
        </is>
      </c>
    </row>
    <row r="880">
      <c r="A880">
        <f>IF($E880=$E879,$A879+1,1)</f>
        <v/>
      </c>
      <c r="B880" t="inlineStr">
        <is>
          <t>The Coulter Family Foundation</t>
        </is>
      </c>
      <c r="C880" t="inlineStr">
        <is>
          <t>80-6215823</t>
        </is>
      </c>
      <c r="D880" t="inlineStr">
        <is>
          <t>California</t>
        </is>
      </c>
      <c r="E880" t="inlineStr">
        <is>
          <t>CA</t>
        </is>
      </c>
      <c r="F880" t="n">
        <v>2024</v>
      </c>
      <c r="G880" t="n">
        <v>1</v>
      </c>
      <c r="H880" s="13" t="n">
        <v>2187500</v>
      </c>
      <c r="I880" s="12" t="n">
        <v>13</v>
      </c>
      <c r="J880" s="13" t="n">
        <v>57500</v>
      </c>
      <c r="K880" s="13">
        <f>IFERROR($H880/$I880,"")</f>
        <v/>
      </c>
      <c r="L880" s="13" t="n">
        <v>1055000</v>
      </c>
      <c r="M880" t="inlineStr">
        <is>
          <t>NY, DC, LA</t>
        </is>
      </c>
      <c r="N880" t="inlineStr">
        <is>
          <t>No</t>
        </is>
      </c>
      <c r="O880" t="inlineStr">
        <is>
          <t>Not stated</t>
        </is>
      </c>
      <c r="Q880" s="9" t="inlineStr">
        <is>
          <t>https://grantcue.com/foundations/the-coulter-family-foundation-806215823</t>
        </is>
      </c>
    </row>
    <row r="881">
      <c r="A881">
        <f>IF($E881=$E880,$A880+1,1)</f>
        <v/>
      </c>
      <c r="B881" t="inlineStr">
        <is>
          <t>READER'S DIGEST FOUNDATION</t>
        </is>
      </c>
      <c r="C881" t="inlineStr">
        <is>
          <t>13-6120380</t>
        </is>
      </c>
      <c r="D881" t="inlineStr">
        <is>
          <t>California</t>
        </is>
      </c>
      <c r="E881" t="inlineStr">
        <is>
          <t>CA</t>
        </is>
      </c>
      <c r="F881" t="n">
        <v>2024</v>
      </c>
      <c r="G881" t="n">
        <v>1</v>
      </c>
      <c r="H881" s="13" t="n">
        <v>2186545</v>
      </c>
      <c r="I881" s="12" t="n">
        <v>26</v>
      </c>
      <c r="J881" s="13" t="n">
        <v>240</v>
      </c>
      <c r="K881" s="13">
        <f>IFERROR($H881/$I881,"")</f>
        <v/>
      </c>
      <c r="L881" s="13" t="n">
        <v>2066100</v>
      </c>
      <c r="M881" t="inlineStr">
        <is>
          <t>NY, NC, WI</t>
        </is>
      </c>
      <c r="N881" t="inlineStr">
        <is>
          <t>No</t>
        </is>
      </c>
      <c r="O881" t="inlineStr">
        <is>
          <t>Not stated</t>
        </is>
      </c>
      <c r="Q881" s="9" t="inlineStr">
        <is>
          <t>https://grantcue.com/foundations/reader-s-digest-foundation-136120380</t>
        </is>
      </c>
    </row>
    <row r="882">
      <c r="A882">
        <f>IF($E882=$E881,$A881+1,1)</f>
        <v/>
      </c>
      <c r="B882" t="inlineStr">
        <is>
          <t>The Parallax Foundation</t>
        </is>
      </c>
      <c r="C882" t="inlineStr">
        <is>
          <t>85-4189182</t>
        </is>
      </c>
      <c r="D882" t="inlineStr">
        <is>
          <t>California</t>
        </is>
      </c>
      <c r="E882" t="inlineStr">
        <is>
          <t>CA</t>
        </is>
      </c>
      <c r="F882" t="n">
        <v>2025</v>
      </c>
      <c r="G882" t="n">
        <v>2</v>
      </c>
      <c r="H882" s="13" t="n">
        <v>2186500</v>
      </c>
      <c r="I882" s="12" t="n">
        <v>24</v>
      </c>
      <c r="J882" s="13" t="n">
        <v>50000</v>
      </c>
      <c r="K882" s="13">
        <f>IFERROR($H882/$I882,"")</f>
        <v/>
      </c>
      <c r="L882" s="13" t="n">
        <v>750000</v>
      </c>
      <c r="M882" t="inlineStr">
        <is>
          <t>DE, DC, NY</t>
        </is>
      </c>
      <c r="N882" t="inlineStr">
        <is>
          <t>No</t>
        </is>
      </c>
      <c r="O882" t="inlineStr">
        <is>
          <t>Not stated</t>
        </is>
      </c>
      <c r="Q882" s="9" t="inlineStr">
        <is>
          <t>https://grantcue.com/foundations/the-parallax-foundation-854189182</t>
        </is>
      </c>
    </row>
    <row r="883">
      <c r="A883">
        <f>IF($E883=$E882,$A882+1,1)</f>
        <v/>
      </c>
      <c r="B883" t="inlineStr">
        <is>
          <t>ALICE AND NAHUM LAINER FAMILY FOUNDATION</t>
        </is>
      </c>
      <c r="C883" t="inlineStr">
        <is>
          <t>26-0576516</t>
        </is>
      </c>
      <c r="D883" t="inlineStr">
        <is>
          <t>California</t>
        </is>
      </c>
      <c r="E883" t="inlineStr">
        <is>
          <t>CA</t>
        </is>
      </c>
      <c r="F883" t="n">
        <v>2025</v>
      </c>
      <c r="G883" t="n">
        <v>2</v>
      </c>
      <c r="H883" s="13" t="n">
        <v>2184450</v>
      </c>
      <c r="I883" s="12" t="n">
        <v>6</v>
      </c>
      <c r="J883" s="13" t="n">
        <v>425000</v>
      </c>
      <c r="K883" s="13">
        <f>IFERROR($H883/$I883,"")</f>
        <v/>
      </c>
      <c r="L883" s="13" t="n">
        <v>800000</v>
      </c>
      <c r="M883" t="inlineStr">
        <is>
          <t>NY</t>
        </is>
      </c>
      <c r="N883" t="inlineStr">
        <is>
          <t>No</t>
        </is>
      </c>
      <c r="O883" t="inlineStr">
        <is>
          <t>Not stated</t>
        </is>
      </c>
      <c r="Q883" s="9" t="inlineStr">
        <is>
          <t>https://grantcue.com/foundations/alice-and-nahum-lainer-family-foundation-260576516</t>
        </is>
      </c>
    </row>
    <row r="884">
      <c r="A884">
        <f>IF($E884=$E883,$A883+1,1)</f>
        <v/>
      </c>
      <c r="B884" t="inlineStr">
        <is>
          <t>THE MORRIS A HAZAN FAMILY FOUNDATION</t>
        </is>
      </c>
      <c r="C884" t="inlineStr">
        <is>
          <t>95-6220356</t>
        </is>
      </c>
      <c r="D884" t="inlineStr">
        <is>
          <t>California</t>
        </is>
      </c>
      <c r="E884" t="inlineStr">
        <is>
          <t>CA</t>
        </is>
      </c>
      <c r="F884" t="n">
        <v>2024</v>
      </c>
      <c r="G884" t="n">
        <v>1</v>
      </c>
      <c r="H884" s="13" t="n">
        <v>2184200</v>
      </c>
      <c r="I884" s="12" t="n">
        <v>89</v>
      </c>
      <c r="J884" s="13" t="n">
        <v>10000</v>
      </c>
      <c r="K884" s="13">
        <f>IFERROR($H884/$I884,"")</f>
        <v/>
      </c>
      <c r="L884" s="13" t="n">
        <v>500000</v>
      </c>
      <c r="N884" t="inlineStr">
        <is>
          <t>No</t>
        </is>
      </c>
      <c r="O884" t="inlineStr">
        <is>
          <t>Not stated</t>
        </is>
      </c>
      <c r="Q884" s="9" t="inlineStr">
        <is>
          <t>https://grantcue.com/foundations/the-morris-a-hazan-family-foundation-956220356</t>
        </is>
      </c>
    </row>
    <row r="885">
      <c r="A885">
        <f>IF($E885=$E884,$A884+1,1)</f>
        <v/>
      </c>
      <c r="B885" t="inlineStr">
        <is>
          <t>CONSERVATION FOOD AND HEALTH FOUNDATION INC</t>
        </is>
      </c>
      <c r="C885" t="inlineStr">
        <is>
          <t>22-2625024</t>
        </is>
      </c>
      <c r="D885" t="inlineStr">
        <is>
          <t>California</t>
        </is>
      </c>
      <c r="E885" t="inlineStr">
        <is>
          <t>CA</t>
        </is>
      </c>
      <c r="F885" t="n">
        <v>2024</v>
      </c>
      <c r="G885" t="n">
        <v>1</v>
      </c>
      <c r="H885" s="13" t="n">
        <v>2182076</v>
      </c>
      <c r="I885" s="12" t="n">
        <v>49</v>
      </c>
      <c r="J885" s="13" t="n">
        <v>43294</v>
      </c>
      <c r="K885" s="13">
        <f>IFERROR($H885/$I885,"")</f>
        <v/>
      </c>
      <c r="L885" s="13" t="n">
        <v>135000</v>
      </c>
      <c r="M885" t="inlineStr">
        <is>
          <t>MA, CO, ALBERTA</t>
        </is>
      </c>
      <c r="N885" t="inlineStr">
        <is>
          <t>Yes</t>
        </is>
      </c>
      <c r="O885" t="inlineStr">
        <is>
          <t>Yes</t>
        </is>
      </c>
      <c r="P885" s="9" t="inlineStr">
        <is>
          <t>http://cfhfoundation.grantsmanagement08.com/</t>
        </is>
      </c>
      <c r="Q885" s="9" t="inlineStr">
        <is>
          <t>https://grantcue.com/foundations/conservation-food-and-health-foundation-inc-c-o-gma-foundations-222625024</t>
        </is>
      </c>
    </row>
    <row r="886">
      <c r="A886">
        <f>IF($E886=$E885,$A885+1,1)</f>
        <v/>
      </c>
      <c r="B886" t="inlineStr">
        <is>
          <t>STERN SIDNEY MEMORIAL TUW</t>
        </is>
      </c>
      <c r="C886" t="inlineStr">
        <is>
          <t>95-6495222</t>
        </is>
      </c>
      <c r="D886" t="inlineStr">
        <is>
          <t>California</t>
        </is>
      </c>
      <c r="E886" t="inlineStr">
        <is>
          <t>CA</t>
        </is>
      </c>
      <c r="F886" t="n">
        <v>2024</v>
      </c>
      <c r="G886" t="n">
        <v>2</v>
      </c>
      <c r="H886" s="13" t="n">
        <v>2181000</v>
      </c>
      <c r="I886" s="12" t="n">
        <v>488</v>
      </c>
      <c r="J886" s="13" t="n">
        <v>3400</v>
      </c>
      <c r="K886" s="13">
        <f>IFERROR($H886/$I886,"")</f>
        <v/>
      </c>
      <c r="L886" s="13" t="n">
        <v>63000</v>
      </c>
      <c r="M886" t="inlineStr">
        <is>
          <t>HI, NY, CO</t>
        </is>
      </c>
      <c r="N886" t="inlineStr">
        <is>
          <t>Yes</t>
        </is>
      </c>
      <c r="O886" t="inlineStr">
        <is>
          <t>Yes</t>
        </is>
      </c>
      <c r="Q886" s="9" t="inlineStr">
        <is>
          <t>https://grantcue.com/foundations/stern-sidney-memorial-tuw-956495222</t>
        </is>
      </c>
    </row>
    <row r="887">
      <c r="A887">
        <f>IF($E887=$E886,$A886+1,1)</f>
        <v/>
      </c>
      <c r="B887" t="inlineStr">
        <is>
          <t>ORR FAMILY FOUNDATION</t>
        </is>
      </c>
      <c r="C887" t="inlineStr">
        <is>
          <t>26-1622217</t>
        </is>
      </c>
      <c r="D887" t="inlineStr">
        <is>
          <t>California</t>
        </is>
      </c>
      <c r="E887" t="inlineStr">
        <is>
          <t>CA</t>
        </is>
      </c>
      <c r="F887" t="n">
        <v>2024</v>
      </c>
      <c r="G887" t="n">
        <v>1</v>
      </c>
      <c r="H887" s="13" t="n">
        <v>2177500</v>
      </c>
      <c r="I887" s="12" t="n">
        <v>28</v>
      </c>
      <c r="J887" s="13" t="n">
        <v>50000</v>
      </c>
      <c r="K887" s="13">
        <f>IFERROR($H887/$I887,"")</f>
        <v/>
      </c>
      <c r="L887" s="13" t="n">
        <v>550000</v>
      </c>
      <c r="M887" t="inlineStr">
        <is>
          <t>DC, MA, NY</t>
        </is>
      </c>
      <c r="N887" t="inlineStr">
        <is>
          <t>No</t>
        </is>
      </c>
      <c r="O887" t="inlineStr">
        <is>
          <t>Not stated</t>
        </is>
      </c>
      <c r="Q887" s="9" t="inlineStr">
        <is>
          <t>https://grantcue.com/foundations/orr-family-foundation-261622217</t>
        </is>
      </c>
    </row>
    <row r="888">
      <c r="A888">
        <f>IF($E888=$E887,$A887+1,1)</f>
        <v/>
      </c>
      <c r="B888" t="inlineStr">
        <is>
          <t>KENNEDY WILSON CHARITABLE FOUNDATION</t>
        </is>
      </c>
      <c r="C888" t="inlineStr">
        <is>
          <t>95-4682181</t>
        </is>
      </c>
      <c r="D888" t="inlineStr">
        <is>
          <t>California</t>
        </is>
      </c>
      <c r="E888" t="inlineStr">
        <is>
          <t>CA</t>
        </is>
      </c>
      <c r="F888" t="n">
        <v>2024</v>
      </c>
      <c r="G888" t="n">
        <v>2</v>
      </c>
      <c r="H888" s="13" t="n">
        <v>2174500</v>
      </c>
      <c r="I888" s="12" t="n">
        <v>60</v>
      </c>
      <c r="J888" s="13" t="n">
        <v>12500</v>
      </c>
      <c r="K888" s="13">
        <f>IFERROR($H888/$I888,"")</f>
        <v/>
      </c>
      <c r="L888" s="13" t="n">
        <v>500000</v>
      </c>
      <c r="M888" t="inlineStr">
        <is>
          <t>ID, VA, IN</t>
        </is>
      </c>
      <c r="N888" t="inlineStr">
        <is>
          <t>Yes</t>
        </is>
      </c>
      <c r="O888" t="inlineStr">
        <is>
          <t>Yes</t>
        </is>
      </c>
      <c r="Q888" s="9" t="inlineStr">
        <is>
          <t>https://grantcue.com/foundations/kennedy-wilson-charitable-foundation-954682181</t>
        </is>
      </c>
    </row>
    <row r="889">
      <c r="A889">
        <f>IF($E889=$E888,$A888+1,1)</f>
        <v/>
      </c>
      <c r="B889" t="inlineStr">
        <is>
          <t>The Vasant and Prabha Rathi Foundation</t>
        </is>
      </c>
      <c r="C889" t="inlineStr">
        <is>
          <t>81-3878588</t>
        </is>
      </c>
      <c r="D889" t="inlineStr">
        <is>
          <t>California</t>
        </is>
      </c>
      <c r="E889" t="inlineStr">
        <is>
          <t>CA</t>
        </is>
      </c>
      <c r="F889" t="n">
        <v>2025</v>
      </c>
      <c r="G889" t="n">
        <v>2</v>
      </c>
      <c r="H889" s="13" t="n">
        <v>2173600</v>
      </c>
      <c r="I889" s="12" t="n">
        <v>62</v>
      </c>
      <c r="J889" s="13" t="n">
        <v>25000</v>
      </c>
      <c r="K889" s="13">
        <f>IFERROR($H889/$I889,"")</f>
        <v/>
      </c>
      <c r="L889" s="13" t="n">
        <v>236000</v>
      </c>
      <c r="M889" t="inlineStr">
        <is>
          <t>FL, TX, PA</t>
        </is>
      </c>
      <c r="N889" t="inlineStr">
        <is>
          <t>No</t>
        </is>
      </c>
      <c r="O889" t="inlineStr">
        <is>
          <t>Not stated</t>
        </is>
      </c>
      <c r="Q889" s="9" t="inlineStr">
        <is>
          <t>https://grantcue.com/foundations/the-vasant-and-prabha-rathi-foundation-813878588</t>
        </is>
      </c>
    </row>
    <row r="890">
      <c r="A890">
        <f>IF($E890=$E889,$A889+1,1)</f>
        <v/>
      </c>
      <c r="B890" t="inlineStr">
        <is>
          <t>ORTHODOX VISION FOUNDATION</t>
        </is>
      </c>
      <c r="C890" t="inlineStr">
        <is>
          <t>95-4834517</t>
        </is>
      </c>
      <c r="D890" t="inlineStr">
        <is>
          <t>California</t>
        </is>
      </c>
      <c r="E890" t="inlineStr">
        <is>
          <t>CA</t>
        </is>
      </c>
      <c r="F890" t="n">
        <v>2024</v>
      </c>
      <c r="G890" t="n">
        <v>1</v>
      </c>
      <c r="H890" s="13" t="n">
        <v>2172760</v>
      </c>
      <c r="I890" s="12" t="n">
        <v>47</v>
      </c>
      <c r="J890" s="13" t="n">
        <v>5000</v>
      </c>
      <c r="K890" s="13">
        <f>IFERROR($H890/$I890,"")</f>
        <v/>
      </c>
      <c r="L890" s="13" t="n">
        <v>905774</v>
      </c>
      <c r="M890" t="inlineStr">
        <is>
          <t>PA, NY, MD</t>
        </is>
      </c>
      <c r="N890" t="inlineStr">
        <is>
          <t>No</t>
        </is>
      </c>
      <c r="O890" t="inlineStr">
        <is>
          <t>Not stated</t>
        </is>
      </c>
      <c r="Q890" s="9" t="inlineStr">
        <is>
          <t>https://grantcue.com/foundations/orthodox-vision-foundation-954834517</t>
        </is>
      </c>
    </row>
    <row r="891">
      <c r="A891">
        <f>IF($E891=$E890,$A890+1,1)</f>
        <v/>
      </c>
      <c r="B891" t="inlineStr">
        <is>
          <t>THE ETHEL WILSON BOWLES AND ROBERT BOWLES MEMORIAL FUND</t>
        </is>
      </c>
      <c r="C891" t="inlineStr">
        <is>
          <t>95-6481575</t>
        </is>
      </c>
      <c r="D891" t="inlineStr">
        <is>
          <t>California</t>
        </is>
      </c>
      <c r="E891" t="inlineStr">
        <is>
          <t>CA</t>
        </is>
      </c>
      <c r="F891" t="n">
        <v>2025</v>
      </c>
      <c r="G891" t="n">
        <v>2</v>
      </c>
      <c r="H891" s="13" t="n">
        <v>2172730</v>
      </c>
      <c r="I891" s="12" t="n">
        <v>25</v>
      </c>
      <c r="J891" s="13" t="n">
        <v>100000</v>
      </c>
      <c r="K891" s="13">
        <f>IFERROR($H891/$I891,"")</f>
        <v/>
      </c>
      <c r="L891" s="13" t="n">
        <v>130000</v>
      </c>
      <c r="M891" t="inlineStr">
        <is>
          <t>TN, FL, NY</t>
        </is>
      </c>
      <c r="N891" t="inlineStr">
        <is>
          <t>No</t>
        </is>
      </c>
      <c r="O891" t="inlineStr">
        <is>
          <t>Not stated</t>
        </is>
      </c>
      <c r="Q891" s="9" t="inlineStr">
        <is>
          <t>https://grantcue.com/foundations/the-ethel-wilson-bowles-and-robert-bowles-memorial-fund-956481575</t>
        </is>
      </c>
    </row>
    <row r="892">
      <c r="A892">
        <f>IF($E892=$E891,$A891+1,1)</f>
        <v/>
      </c>
      <c r="B892" t="inlineStr">
        <is>
          <t>THE AUDREY IRMAS FOUNDATION FOR SOCIAL JUSTICE</t>
        </is>
      </c>
      <c r="C892" t="inlineStr">
        <is>
          <t>26-0821014</t>
        </is>
      </c>
      <c r="D892" t="inlineStr">
        <is>
          <t>California</t>
        </is>
      </c>
      <c r="E892" t="inlineStr">
        <is>
          <t>CA</t>
        </is>
      </c>
      <c r="F892" t="n">
        <v>2023</v>
      </c>
      <c r="G892" t="n">
        <v>1</v>
      </c>
      <c r="H892" s="13" t="n">
        <v>2171985</v>
      </c>
      <c r="I892" s="12" t="n">
        <v>36</v>
      </c>
      <c r="J892" s="13" t="n">
        <v>25000</v>
      </c>
      <c r="K892" s="13">
        <f>IFERROR($H892/$I892,"")</f>
        <v/>
      </c>
      <c r="L892" s="13" t="n">
        <v>295985</v>
      </c>
      <c r="M892" t="inlineStr">
        <is>
          <t>NY, WA, NJ</t>
        </is>
      </c>
      <c r="N892" t="inlineStr">
        <is>
          <t>Yes</t>
        </is>
      </c>
      <c r="O892" t="inlineStr">
        <is>
          <t>Not stated</t>
        </is>
      </c>
      <c r="Q892" s="9" t="inlineStr">
        <is>
          <t>https://grantcue.com/foundations/the-audrey-irmas-foundation-for-social-justice-260821014</t>
        </is>
      </c>
    </row>
    <row r="893">
      <c r="A893">
        <f>IF($E893=$E892,$A892+1,1)</f>
        <v/>
      </c>
      <c r="B893" t="inlineStr">
        <is>
          <t>SUSIE AND GIDEON YU FOUNDATION</t>
        </is>
      </c>
      <c r="C893" t="inlineStr">
        <is>
          <t>26-1118316</t>
        </is>
      </c>
      <c r="D893" t="inlineStr">
        <is>
          <t>California</t>
        </is>
      </c>
      <c r="E893" t="inlineStr">
        <is>
          <t>CA</t>
        </is>
      </c>
      <c r="F893" t="n">
        <v>2024</v>
      </c>
      <c r="G893" t="n">
        <v>1</v>
      </c>
      <c r="H893" s="13" t="n">
        <v>2160000</v>
      </c>
      <c r="I893" s="12" t="n">
        <v>8</v>
      </c>
      <c r="J893" s="13" t="n">
        <v>77500</v>
      </c>
      <c r="K893" s="13">
        <f>IFERROR($H893/$I893,"")</f>
        <v/>
      </c>
      <c r="L893" s="13" t="n">
        <v>1500000</v>
      </c>
      <c r="M893" t="inlineStr">
        <is>
          <t>DC, TN</t>
        </is>
      </c>
      <c r="N893" t="inlineStr">
        <is>
          <t>No</t>
        </is>
      </c>
      <c r="O893" t="inlineStr">
        <is>
          <t>Not stated</t>
        </is>
      </c>
      <c r="Q893" s="9" t="inlineStr">
        <is>
          <t>https://grantcue.com/foundations/susie-and-gideon-yu-foundation-261118316</t>
        </is>
      </c>
    </row>
    <row r="894">
      <c r="A894">
        <f>IF($E894=$E893,$A893+1,1)</f>
        <v/>
      </c>
      <c r="B894" t="inlineStr">
        <is>
          <t>THE BOESCHEN FAMILY FOUNDATION</t>
        </is>
      </c>
      <c r="C894" t="inlineStr">
        <is>
          <t>91-1913189</t>
        </is>
      </c>
      <c r="D894" t="inlineStr">
        <is>
          <t>California</t>
        </is>
      </c>
      <c r="E894" t="inlineStr">
        <is>
          <t>CA</t>
        </is>
      </c>
      <c r="F894" t="n">
        <v>2025</v>
      </c>
      <c r="G894" t="n">
        <v>2</v>
      </c>
      <c r="H894" s="13" t="n">
        <v>2153000</v>
      </c>
      <c r="I894" s="12" t="n">
        <v>29</v>
      </c>
      <c r="J894" s="13" t="n">
        <v>15000</v>
      </c>
      <c r="K894" s="13">
        <f>IFERROR($H894/$I894,"")</f>
        <v/>
      </c>
      <c r="L894" s="13" t="n">
        <v>600000</v>
      </c>
      <c r="M894" t="inlineStr">
        <is>
          <t>OR, DC, NY</t>
        </is>
      </c>
      <c r="N894" t="inlineStr">
        <is>
          <t>Yes</t>
        </is>
      </c>
      <c r="O894" t="inlineStr">
        <is>
          <t>Yes</t>
        </is>
      </c>
      <c r="Q894" s="9" t="inlineStr">
        <is>
          <t>https://grantcue.com/foundations/the-boeschen-family-foundation-911913189</t>
        </is>
      </c>
    </row>
    <row r="895">
      <c r="A895">
        <f>IF($E895=$E894,$A894+1,1)</f>
        <v/>
      </c>
      <c r="B895" t="inlineStr">
        <is>
          <t>THE NEILAN FOUNDATION</t>
        </is>
      </c>
      <c r="C895" t="inlineStr">
        <is>
          <t>20-5481398</t>
        </is>
      </c>
      <c r="D895" t="inlineStr">
        <is>
          <t>California</t>
        </is>
      </c>
      <c r="E895" t="inlineStr">
        <is>
          <t>CA</t>
        </is>
      </c>
      <c r="F895" t="n">
        <v>2025</v>
      </c>
      <c r="G895" t="n">
        <v>2</v>
      </c>
      <c r="H895" s="13" t="n">
        <v>2150184</v>
      </c>
      <c r="I895" s="12" t="n">
        <v>22</v>
      </c>
      <c r="J895" s="13" t="n">
        <v>27500</v>
      </c>
      <c r="K895" s="13">
        <f>IFERROR($H895/$I895,"")</f>
        <v/>
      </c>
      <c r="L895" s="13" t="n">
        <v>486000</v>
      </c>
      <c r="M895" t="inlineStr">
        <is>
          <t>VA, FL, NY</t>
        </is>
      </c>
      <c r="N895" t="inlineStr">
        <is>
          <t>No</t>
        </is>
      </c>
      <c r="O895" t="inlineStr">
        <is>
          <t>Not stated</t>
        </is>
      </c>
      <c r="Q895" s="9" t="inlineStr">
        <is>
          <t>https://grantcue.com/foundations/the-neilan-foundation-205481398</t>
        </is>
      </c>
    </row>
    <row r="896">
      <c r="A896">
        <f>IF($E896=$E895,$A895+1,1)</f>
        <v/>
      </c>
      <c r="B896" t="inlineStr">
        <is>
          <t>20 20 QUEST</t>
        </is>
      </c>
      <c r="C896" t="inlineStr">
        <is>
          <t>27-3390432</t>
        </is>
      </c>
      <c r="D896" t="inlineStr">
        <is>
          <t>California</t>
        </is>
      </c>
      <c r="E896" t="inlineStr">
        <is>
          <t>CA</t>
        </is>
      </c>
      <c r="F896" t="n">
        <v>2024</v>
      </c>
      <c r="G896" t="n">
        <v>1</v>
      </c>
      <c r="H896" s="13" t="n">
        <v>2142663</v>
      </c>
      <c r="I896" s="12" t="n">
        <v>10</v>
      </c>
      <c r="J896" s="13" t="n">
        <v>39524</v>
      </c>
      <c r="K896" s="13">
        <f>IFERROR($H896/$I896,"")</f>
        <v/>
      </c>
      <c r="L896" s="13" t="n">
        <v>1354048</v>
      </c>
      <c r="M896" t="inlineStr">
        <is>
          <t>NY, LONDON, GA</t>
        </is>
      </c>
      <c r="N896" t="inlineStr">
        <is>
          <t>Yes</t>
        </is>
      </c>
      <c r="O896" t="inlineStr">
        <is>
          <t>Not stated</t>
        </is>
      </c>
      <c r="Q896" s="9" t="inlineStr">
        <is>
          <t>https://grantcue.com/foundations/20-20-quest-273390432</t>
        </is>
      </c>
    </row>
    <row r="897">
      <c r="A897">
        <f>IF($E897=$E896,$A896+1,1)</f>
        <v/>
      </c>
      <c r="B897" t="inlineStr">
        <is>
          <t>WEINGARTEN FOUNDATION</t>
        </is>
      </c>
      <c r="C897" t="inlineStr">
        <is>
          <t>88-1278920</t>
        </is>
      </c>
      <c r="D897" t="inlineStr">
        <is>
          <t>California</t>
        </is>
      </c>
      <c r="E897" t="inlineStr">
        <is>
          <t>CA</t>
        </is>
      </c>
      <c r="F897" t="n">
        <v>2024</v>
      </c>
      <c r="G897" t="n">
        <v>1</v>
      </c>
      <c r="H897" s="13" t="n">
        <v>2141000</v>
      </c>
      <c r="I897" s="12" t="n">
        <v>7</v>
      </c>
      <c r="J897" s="13" t="n">
        <v>50000</v>
      </c>
      <c r="K897" s="13">
        <f>IFERROR($H897/$I897,"")</f>
        <v/>
      </c>
      <c r="L897" s="13" t="n">
        <v>1010000</v>
      </c>
      <c r="M897" t="inlineStr">
        <is>
          <t>DC, NY, NC</t>
        </is>
      </c>
      <c r="N897" t="inlineStr">
        <is>
          <t>No</t>
        </is>
      </c>
      <c r="O897" t="inlineStr">
        <is>
          <t>Not stated</t>
        </is>
      </c>
      <c r="Q897" s="9" t="inlineStr">
        <is>
          <t>https://grantcue.com/foundations/weingarten-foundation-881278920</t>
        </is>
      </c>
    </row>
    <row r="898">
      <c r="A898">
        <f>IF($E898=$E897,$A897+1,1)</f>
        <v/>
      </c>
      <c r="B898" t="inlineStr">
        <is>
          <t>Capecchio Foundation</t>
        </is>
      </c>
      <c r="C898" t="inlineStr">
        <is>
          <t>82-2688398</t>
        </is>
      </c>
      <c r="D898" t="inlineStr">
        <is>
          <t>California</t>
        </is>
      </c>
      <c r="E898" t="inlineStr">
        <is>
          <t>CA</t>
        </is>
      </c>
      <c r="F898" t="n">
        <v>2025</v>
      </c>
      <c r="G898" t="n">
        <v>2</v>
      </c>
      <c r="H898" s="13" t="n">
        <v>2139205</v>
      </c>
      <c r="I898" s="12" t="n">
        <v>12</v>
      </c>
      <c r="J898" s="13" t="n">
        <v>55000</v>
      </c>
      <c r="K898" s="13">
        <f>IFERROR($H898/$I898,"")</f>
        <v/>
      </c>
      <c r="L898" s="13" t="n">
        <v>1000000</v>
      </c>
      <c r="M898" t="inlineStr">
        <is>
          <t>OR</t>
        </is>
      </c>
      <c r="N898" t="inlineStr">
        <is>
          <t>No</t>
        </is>
      </c>
      <c r="O898" t="inlineStr">
        <is>
          <t>Not stated</t>
        </is>
      </c>
      <c r="Q898" s="9" t="inlineStr">
        <is>
          <t>https://grantcue.com/foundations/capecchio-foundation-822688398</t>
        </is>
      </c>
    </row>
    <row r="899">
      <c r="A899">
        <f>IF($E899=$E898,$A898+1,1)</f>
        <v/>
      </c>
      <c r="B899" t="inlineStr">
        <is>
          <t>COSTA FAMILY FOUNDATION</t>
        </is>
      </c>
      <c r="C899" t="inlineStr">
        <is>
          <t>27-0989324</t>
        </is>
      </c>
      <c r="D899" t="inlineStr">
        <is>
          <t>California</t>
        </is>
      </c>
      <c r="E899" t="inlineStr">
        <is>
          <t>CA</t>
        </is>
      </c>
      <c r="F899" t="n">
        <v>2025</v>
      </c>
      <c r="G899" t="n">
        <v>2</v>
      </c>
      <c r="H899" s="13" t="n">
        <v>2130028</v>
      </c>
      <c r="I899" s="12" t="n">
        <v>34</v>
      </c>
      <c r="J899" s="13" t="n">
        <v>24289</v>
      </c>
      <c r="K899" s="13">
        <f>IFERROR($H899/$I899,"")</f>
        <v/>
      </c>
      <c r="L899" s="13" t="n">
        <v>600000</v>
      </c>
      <c r="M899" t="inlineStr">
        <is>
          <t>GA, VA, TX</t>
        </is>
      </c>
      <c r="N899" t="inlineStr">
        <is>
          <t>Yes</t>
        </is>
      </c>
      <c r="O899" t="inlineStr">
        <is>
          <t>Not stated</t>
        </is>
      </c>
      <c r="Q899" s="9" t="inlineStr">
        <is>
          <t>https://grantcue.com/foundations/costa-family-foundation-270989324</t>
        </is>
      </c>
    </row>
    <row r="900">
      <c r="A900">
        <f>IF($E900=$E899,$A899+1,1)</f>
        <v/>
      </c>
      <c r="B900" t="inlineStr">
        <is>
          <t>CHAPMAN HANSON FNDN</t>
        </is>
      </c>
      <c r="C900" t="inlineStr">
        <is>
          <t>38-6872202</t>
        </is>
      </c>
      <c r="D900" t="inlineStr">
        <is>
          <t>California</t>
        </is>
      </c>
      <c r="E900" t="inlineStr">
        <is>
          <t>CA</t>
        </is>
      </c>
      <c r="F900" t="n">
        <v>2025</v>
      </c>
      <c r="G900" t="n">
        <v>2</v>
      </c>
      <c r="H900" s="13" t="n">
        <v>2127640</v>
      </c>
      <c r="I900" s="12" t="n">
        <v>29</v>
      </c>
      <c r="J900" s="13" t="n">
        <v>75000</v>
      </c>
      <c r="K900" s="13">
        <f>IFERROR($H900/$I900,"")</f>
        <v/>
      </c>
      <c r="L900" s="13" t="n">
        <v>115000</v>
      </c>
      <c r="M900" t="inlineStr">
        <is>
          <t>CO, NY, WY</t>
        </is>
      </c>
      <c r="N900" t="inlineStr">
        <is>
          <t>No</t>
        </is>
      </c>
      <c r="O900" t="inlineStr">
        <is>
          <t>Not stated</t>
        </is>
      </c>
      <c r="Q900" s="9" t="inlineStr">
        <is>
          <t>https://grantcue.com/foundations/chapman-hanson-fndn-386872202</t>
        </is>
      </c>
    </row>
    <row r="901">
      <c r="A901">
        <f>IF($E901=$E900,$A900+1,1)</f>
        <v/>
      </c>
      <c r="B901" t="inlineStr">
        <is>
          <t>GILBERT AND AILEEN CHUCK CHARITABLE TRUST</t>
        </is>
      </c>
      <c r="C901" t="inlineStr">
        <is>
          <t>93-6678221</t>
        </is>
      </c>
      <c r="D901" t="inlineStr">
        <is>
          <t>California</t>
        </is>
      </c>
      <c r="E901" t="inlineStr">
        <is>
          <t>CA</t>
        </is>
      </c>
      <c r="F901" t="n">
        <v>2024</v>
      </c>
      <c r="G901" t="n">
        <v>2</v>
      </c>
      <c r="H901" s="13" t="n">
        <v>2125600</v>
      </c>
      <c r="I901" s="12" t="n">
        <v>8</v>
      </c>
      <c r="J901" s="13" t="n">
        <v>121000</v>
      </c>
      <c r="K901" s="13">
        <f>IFERROR($H901/$I901,"")</f>
        <v/>
      </c>
      <c r="L901" s="13" t="n">
        <v>1250000</v>
      </c>
      <c r="M901" t="inlineStr">
        <is>
          <t>HI</t>
        </is>
      </c>
      <c r="N901" t="inlineStr">
        <is>
          <t>No</t>
        </is>
      </c>
      <c r="O901" t="inlineStr">
        <is>
          <t>Not stated</t>
        </is>
      </c>
      <c r="Q901" s="9" t="inlineStr">
        <is>
          <t>https://grantcue.com/foundations/gilbert-and-aileen-chuck-charitable-trust-936678221</t>
        </is>
      </c>
    </row>
    <row r="902">
      <c r="A902">
        <f>IF($E902=$E901,$A901+1,1)</f>
        <v/>
      </c>
      <c r="B902" t="inlineStr">
        <is>
          <t>Mary Jean and Frank P Smeal Foundation</t>
        </is>
      </c>
      <c r="C902" t="inlineStr">
        <is>
          <t>13-3318167</t>
        </is>
      </c>
      <c r="D902" t="inlineStr">
        <is>
          <t>California</t>
        </is>
      </c>
      <c r="E902" t="inlineStr">
        <is>
          <t>CA</t>
        </is>
      </c>
      <c r="F902" t="n">
        <v>2024</v>
      </c>
      <c r="G902" t="n">
        <v>2</v>
      </c>
      <c r="H902" s="13" t="n">
        <v>2125000</v>
      </c>
      <c r="I902" s="12" t="n">
        <v>22</v>
      </c>
      <c r="J902" s="13" t="n">
        <v>55000</v>
      </c>
      <c r="K902" s="13">
        <f>IFERROR($H902/$I902,"")</f>
        <v/>
      </c>
      <c r="L902" s="13" t="n">
        <v>300000</v>
      </c>
      <c r="M902" t="inlineStr">
        <is>
          <t>NY, MA, DC</t>
        </is>
      </c>
      <c r="N902" t="inlineStr">
        <is>
          <t>No</t>
        </is>
      </c>
      <c r="O902" t="inlineStr">
        <is>
          <t>Not stated</t>
        </is>
      </c>
      <c r="Q902" s="9" t="inlineStr">
        <is>
          <t>https://grantcue.com/foundations/mary-jean-and-frank-p-smeal-foundation-133318167</t>
        </is>
      </c>
    </row>
    <row r="903">
      <c r="A903">
        <f>IF($E903=$E902,$A902+1,1)</f>
        <v/>
      </c>
      <c r="B903" t="inlineStr">
        <is>
          <t>Kathryn Hattox Charitable Trust</t>
        </is>
      </c>
      <c r="C903" t="inlineStr">
        <is>
          <t>82-6861805</t>
        </is>
      </c>
      <c r="D903" t="inlineStr">
        <is>
          <t>California</t>
        </is>
      </c>
      <c r="E903" t="inlineStr">
        <is>
          <t>CA</t>
        </is>
      </c>
      <c r="F903" t="n">
        <v>2025</v>
      </c>
      <c r="G903" t="n">
        <v>3</v>
      </c>
      <c r="H903" s="13" t="n">
        <v>2123397</v>
      </c>
      <c r="I903" s="12" t="n">
        <v>12</v>
      </c>
      <c r="J903" s="13" t="n">
        <v>175187</v>
      </c>
      <c r="K903" s="13">
        <f>IFERROR($H903/$I903,"")</f>
        <v/>
      </c>
      <c r="L903" s="13" t="n">
        <v>291157</v>
      </c>
      <c r="N903" t="inlineStr">
        <is>
          <t>No</t>
        </is>
      </c>
      <c r="O903" t="inlineStr">
        <is>
          <t>Not stated</t>
        </is>
      </c>
      <c r="Q903" s="9" t="inlineStr">
        <is>
          <t>https://grantcue.com/foundations/kathryn-hattox-charitable-trust-826861805</t>
        </is>
      </c>
    </row>
    <row r="904">
      <c r="A904">
        <f>IF($E904=$E903,$A903+1,1)</f>
        <v/>
      </c>
      <c r="B904" t="inlineStr">
        <is>
          <t>SARLO FAMILY FOUNDATION</t>
        </is>
      </c>
      <c r="C904" t="inlineStr">
        <is>
          <t>45-0897823</t>
        </is>
      </c>
      <c r="D904" t="inlineStr">
        <is>
          <t>California</t>
        </is>
      </c>
      <c r="E904" t="inlineStr">
        <is>
          <t>CA</t>
        </is>
      </c>
      <c r="F904" t="n">
        <v>2024</v>
      </c>
      <c r="G904" t="n">
        <v>1</v>
      </c>
      <c r="H904" s="13" t="n">
        <v>2117750</v>
      </c>
      <c r="I904" s="12" t="n">
        <v>32</v>
      </c>
      <c r="J904" s="13" t="n">
        <v>50000</v>
      </c>
      <c r="K904" s="13">
        <f>IFERROR($H904/$I904,"")</f>
        <v/>
      </c>
      <c r="L904" s="13" t="n">
        <v>250000</v>
      </c>
      <c r="M904" t="inlineStr">
        <is>
          <t>DC, RI, MD</t>
        </is>
      </c>
      <c r="N904" t="inlineStr">
        <is>
          <t>No</t>
        </is>
      </c>
      <c r="O904" t="inlineStr">
        <is>
          <t>Not stated</t>
        </is>
      </c>
      <c r="Q904" s="9" t="inlineStr">
        <is>
          <t>https://grantcue.com/foundations/sarlo-family-foundation-450897823</t>
        </is>
      </c>
    </row>
    <row r="905">
      <c r="A905">
        <f>IF($E905=$E904,$A904+1,1)</f>
        <v/>
      </c>
      <c r="B905" t="inlineStr">
        <is>
          <t>ROY G AND NAOMI HARMON JOHNSTON FAMILY FOUNDATION</t>
        </is>
      </c>
      <c r="C905" t="inlineStr">
        <is>
          <t>26-6286807</t>
        </is>
      </c>
      <c r="D905" t="inlineStr">
        <is>
          <t>California</t>
        </is>
      </c>
      <c r="E905" t="inlineStr">
        <is>
          <t>CA</t>
        </is>
      </c>
      <c r="F905" t="n">
        <v>2025</v>
      </c>
      <c r="G905" t="n">
        <v>2</v>
      </c>
      <c r="H905" s="13" t="n">
        <v>2116250</v>
      </c>
      <c r="I905" s="12" t="n">
        <v>30</v>
      </c>
      <c r="J905" s="13" t="n">
        <v>3250</v>
      </c>
      <c r="K905" s="13">
        <f>IFERROR($H905/$I905,"")</f>
        <v/>
      </c>
      <c r="L905" s="13" t="n">
        <v>1500000</v>
      </c>
      <c r="M905" t="inlineStr">
        <is>
          <t>MN, ME, IL</t>
        </is>
      </c>
      <c r="N905" t="inlineStr">
        <is>
          <t>No</t>
        </is>
      </c>
      <c r="O905" t="inlineStr">
        <is>
          <t>Not stated</t>
        </is>
      </c>
      <c r="Q905" s="9" t="inlineStr">
        <is>
          <t>https://grantcue.com/foundations/roy-g-and-naomi-harmon-johnston-family-foundation-266286807</t>
        </is>
      </c>
    </row>
    <row r="906">
      <c r="A906">
        <f>IF($E906=$E905,$A905+1,1)</f>
        <v/>
      </c>
      <c r="B906" t="inlineStr">
        <is>
          <t>REIFF FAMILY FOUNDATION</t>
        </is>
      </c>
      <c r="C906" t="inlineStr">
        <is>
          <t>32-0100614</t>
        </is>
      </c>
      <c r="D906" t="inlineStr">
        <is>
          <t>California</t>
        </is>
      </c>
      <c r="E906" t="inlineStr">
        <is>
          <t>CA</t>
        </is>
      </c>
      <c r="F906" t="n">
        <v>2024</v>
      </c>
      <c r="G906" t="n">
        <v>2</v>
      </c>
      <c r="H906" s="13" t="n">
        <v>2108300</v>
      </c>
      <c r="I906" s="12" t="n">
        <v>58</v>
      </c>
      <c r="J906" s="13" t="n">
        <v>25000</v>
      </c>
      <c r="K906" s="13">
        <f>IFERROR($H906/$I906,"")</f>
        <v/>
      </c>
      <c r="L906" s="13" t="n">
        <v>200000</v>
      </c>
      <c r="M906" t="inlineStr">
        <is>
          <t>CO, NC, VA</t>
        </is>
      </c>
      <c r="N906" t="inlineStr">
        <is>
          <t>No</t>
        </is>
      </c>
      <c r="O906" t="inlineStr">
        <is>
          <t>Not stated</t>
        </is>
      </c>
      <c r="Q906" s="9" t="inlineStr">
        <is>
          <t>https://grantcue.com/foundations/reiff-family-foundation-320100614</t>
        </is>
      </c>
    </row>
    <row r="907">
      <c r="A907">
        <f>IF($E907=$E906,$A906+1,1)</f>
        <v/>
      </c>
      <c r="B907" t="inlineStr">
        <is>
          <t>Latika &amp; Rajiv Jain Foundation</t>
        </is>
      </c>
      <c r="C907" t="inlineStr">
        <is>
          <t>47-2378768</t>
        </is>
      </c>
      <c r="D907" t="inlineStr">
        <is>
          <t>California</t>
        </is>
      </c>
      <c r="E907" t="inlineStr">
        <is>
          <t>CA</t>
        </is>
      </c>
      <c r="F907" t="n">
        <v>2025</v>
      </c>
      <c r="G907" t="n">
        <v>2</v>
      </c>
      <c r="H907" s="13" t="n">
        <v>2107500</v>
      </c>
      <c r="I907" s="12" t="n">
        <v>6</v>
      </c>
      <c r="J907" s="13" t="n">
        <v>25000</v>
      </c>
      <c r="K907" s="13">
        <f>IFERROR($H907/$I907,"")</f>
        <v/>
      </c>
      <c r="L907" s="13" t="n">
        <v>2000000</v>
      </c>
      <c r="M907" t="inlineStr">
        <is>
          <t>WA, NY, FL</t>
        </is>
      </c>
      <c r="N907" t="inlineStr">
        <is>
          <t>No</t>
        </is>
      </c>
      <c r="O907" t="inlineStr">
        <is>
          <t>Not stated</t>
        </is>
      </c>
      <c r="Q907" s="9" t="inlineStr">
        <is>
          <t>https://grantcue.com/foundations/latika-and-rajiv-jain-foundation-472378768</t>
        </is>
      </c>
    </row>
    <row r="908">
      <c r="A908">
        <f>IF($E908=$E907,$A907+1,1)</f>
        <v/>
      </c>
      <c r="B908" t="inlineStr">
        <is>
          <t>THE STANLEY S LANGENDORF FOUNDATION</t>
        </is>
      </c>
      <c r="C908" t="inlineStr">
        <is>
          <t>94-2861512</t>
        </is>
      </c>
      <c r="D908" t="inlineStr">
        <is>
          <t>California</t>
        </is>
      </c>
      <c r="E908" t="inlineStr">
        <is>
          <t>CA</t>
        </is>
      </c>
      <c r="F908" t="n">
        <v>2025</v>
      </c>
      <c r="G908" t="n">
        <v>2</v>
      </c>
      <c r="H908" s="13" t="n">
        <v>2105500</v>
      </c>
      <c r="I908" s="12" t="n">
        <v>283</v>
      </c>
      <c r="J908" s="13" t="n">
        <v>5000</v>
      </c>
      <c r="K908" s="13">
        <f>IFERROR($H908/$I908,"")</f>
        <v/>
      </c>
      <c r="L908" s="13" t="n">
        <v>50000</v>
      </c>
      <c r="M908" t="inlineStr">
        <is>
          <t>DC, IA, NY</t>
        </is>
      </c>
      <c r="N908" t="inlineStr">
        <is>
          <t>Yes</t>
        </is>
      </c>
      <c r="O908" t="inlineStr">
        <is>
          <t>Yes</t>
        </is>
      </c>
      <c r="P908" s="9" t="inlineStr">
        <is>
          <t>https://www.sslfoundation.org/</t>
        </is>
      </c>
      <c r="Q908" s="9" t="inlineStr">
        <is>
          <t>https://grantcue.com/foundations/the-stanley-s-langendorf-foundation-942861512</t>
        </is>
      </c>
    </row>
    <row r="909">
      <c r="A909">
        <f>IF($E909=$E908,$A908+1,1)</f>
        <v/>
      </c>
      <c r="B909" t="inlineStr">
        <is>
          <t>LINDEN ROOT DICKINSON FOUNDATION</t>
        </is>
      </c>
      <c r="C909" t="inlineStr">
        <is>
          <t>33-0440808</t>
        </is>
      </c>
      <c r="D909" t="inlineStr">
        <is>
          <t>California</t>
        </is>
      </c>
      <c r="E909" t="inlineStr">
        <is>
          <t>CA</t>
        </is>
      </c>
      <c r="F909" t="n">
        <v>2024</v>
      </c>
      <c r="G909" t="n">
        <v>1</v>
      </c>
      <c r="H909" s="13" t="n">
        <v>2099785</v>
      </c>
      <c r="I909" s="12" t="n">
        <v>20</v>
      </c>
      <c r="J909" s="13" t="n">
        <v>62500</v>
      </c>
      <c r="K909" s="13">
        <f>IFERROR($H909/$I909,"")</f>
        <v/>
      </c>
      <c r="L909" s="13" t="n">
        <v>500000</v>
      </c>
      <c r="M909" t="inlineStr">
        <is>
          <t>DC, NY, VA</t>
        </is>
      </c>
      <c r="N909" t="inlineStr">
        <is>
          <t>No</t>
        </is>
      </c>
      <c r="O909" t="inlineStr">
        <is>
          <t>Not stated</t>
        </is>
      </c>
      <c r="Q909" s="9" t="inlineStr">
        <is>
          <t>https://grantcue.com/foundations/linden-root-dickinson-foundation-330440808</t>
        </is>
      </c>
    </row>
    <row r="910">
      <c r="A910">
        <f>IF($E910=$E909,$A909+1,1)</f>
        <v/>
      </c>
      <c r="B910" t="inlineStr">
        <is>
          <t>THE LOUIS &amp; HAROLD PRICE FOUNDATION</t>
        </is>
      </c>
      <c r="C910" t="inlineStr">
        <is>
          <t>13-6121358</t>
        </is>
      </c>
      <c r="D910" t="inlineStr">
        <is>
          <t>California</t>
        </is>
      </c>
      <c r="E910" t="inlineStr">
        <is>
          <t>CA</t>
        </is>
      </c>
      <c r="F910" t="n">
        <v>2024</v>
      </c>
      <c r="G910" t="n">
        <v>1</v>
      </c>
      <c r="H910" s="13" t="n">
        <v>2098300</v>
      </c>
      <c r="I910" s="12" t="n">
        <v>52</v>
      </c>
      <c r="J910" s="13" t="n">
        <v>23150</v>
      </c>
      <c r="K910" s="13">
        <f>IFERROR($H910/$I910,"")</f>
        <v/>
      </c>
      <c r="L910" s="13" t="n">
        <v>250000</v>
      </c>
      <c r="M910" t="inlineStr">
        <is>
          <t>IL, CO, NY</t>
        </is>
      </c>
      <c r="N910" t="inlineStr">
        <is>
          <t>No</t>
        </is>
      </c>
      <c r="O910" t="inlineStr">
        <is>
          <t>Not stated</t>
        </is>
      </c>
      <c r="Q910" s="9" t="inlineStr">
        <is>
          <t>https://grantcue.com/foundations/the-louis-and-harold-price-foundation-136121358</t>
        </is>
      </c>
    </row>
    <row r="911">
      <c r="A911">
        <f>IF($E911=$E910,$A910+1,1)</f>
        <v/>
      </c>
      <c r="B911" t="inlineStr">
        <is>
          <t>THE NOMMONTU FOUNDATION INC FKA MARISA MULLER CHARITABLE FOUNDATION</t>
        </is>
      </c>
      <c r="C911" t="inlineStr">
        <is>
          <t>31-1787455</t>
        </is>
      </c>
      <c r="D911" t="inlineStr">
        <is>
          <t>California</t>
        </is>
      </c>
      <c r="E911" t="inlineStr">
        <is>
          <t>CA</t>
        </is>
      </c>
      <c r="F911" t="n">
        <v>2025</v>
      </c>
      <c r="G911" t="n">
        <v>2</v>
      </c>
      <c r="H911" s="13" t="n">
        <v>2094506</v>
      </c>
      <c r="I911" s="12" t="n">
        <v>38</v>
      </c>
      <c r="J911" s="13" t="n">
        <v>25000</v>
      </c>
      <c r="K911" s="13">
        <f>IFERROR($H911/$I911,"")</f>
        <v/>
      </c>
      <c r="L911" s="13" t="n">
        <v>951594</v>
      </c>
      <c r="M911" t="inlineStr">
        <is>
          <t>MA, NY, VA</t>
        </is>
      </c>
      <c r="N911" t="inlineStr">
        <is>
          <t>No</t>
        </is>
      </c>
      <c r="O911" t="inlineStr">
        <is>
          <t>Not stated</t>
        </is>
      </c>
      <c r="Q911" s="9" t="inlineStr">
        <is>
          <t>https://grantcue.com/foundations/the-nommontu-foundation-inc-fka-marisa-muller-charitable-foundation-311787455</t>
        </is>
      </c>
    </row>
    <row r="912">
      <c r="A912">
        <f>IF($E912=$E911,$A911+1,1)</f>
        <v/>
      </c>
      <c r="B912" t="inlineStr">
        <is>
          <t>GGS FAMILY FOUNDATION</t>
        </is>
      </c>
      <c r="C912" t="inlineStr">
        <is>
          <t>88-1274874</t>
        </is>
      </c>
      <c r="D912" t="inlineStr">
        <is>
          <t>California</t>
        </is>
      </c>
      <c r="E912" t="inlineStr">
        <is>
          <t>CA</t>
        </is>
      </c>
      <c r="F912" t="n">
        <v>2024</v>
      </c>
      <c r="G912" t="n">
        <v>1</v>
      </c>
      <c r="H912" s="13" t="n">
        <v>2090000</v>
      </c>
      <c r="I912" s="12" t="n">
        <v>58</v>
      </c>
      <c r="J912" s="13" t="n">
        <v>25000</v>
      </c>
      <c r="K912" s="13">
        <f>IFERROR($H912/$I912,"")</f>
        <v/>
      </c>
      <c r="L912" s="13" t="n">
        <v>200000</v>
      </c>
      <c r="M912" t="inlineStr">
        <is>
          <t>NY, FL, AZ</t>
        </is>
      </c>
      <c r="N912" t="inlineStr">
        <is>
          <t>No</t>
        </is>
      </c>
      <c r="O912" t="inlineStr">
        <is>
          <t>Not stated</t>
        </is>
      </c>
      <c r="Q912" s="9" t="inlineStr">
        <is>
          <t>https://grantcue.com/foundations/ggs-family-foundation-881274874</t>
        </is>
      </c>
    </row>
    <row r="913">
      <c r="A913">
        <f>IF($E913=$E912,$A912+1,1)</f>
        <v/>
      </c>
      <c r="B913" t="inlineStr">
        <is>
          <t>FLOYD FAMILY FOUNDATION</t>
        </is>
      </c>
      <c r="C913" t="inlineStr">
        <is>
          <t>94-3106119</t>
        </is>
      </c>
      <c r="D913" t="inlineStr">
        <is>
          <t>California</t>
        </is>
      </c>
      <c r="E913" t="inlineStr">
        <is>
          <t>CA</t>
        </is>
      </c>
      <c r="F913" t="n">
        <v>2024</v>
      </c>
      <c r="G913" t="n">
        <v>2</v>
      </c>
      <c r="H913" s="13" t="n">
        <v>2081050</v>
      </c>
      <c r="I913" s="12" t="n">
        <v>167</v>
      </c>
      <c r="J913" s="13" t="n">
        <v>250</v>
      </c>
      <c r="K913" s="13">
        <f>IFERROR($H913/$I913,"")</f>
        <v/>
      </c>
      <c r="L913" s="13" t="n">
        <v>800000</v>
      </c>
      <c r="M913" t="inlineStr">
        <is>
          <t>MA, AZ, TN</t>
        </is>
      </c>
      <c r="N913" t="inlineStr">
        <is>
          <t>No</t>
        </is>
      </c>
      <c r="O913" t="inlineStr">
        <is>
          <t>Not stated</t>
        </is>
      </c>
      <c r="Q913" s="9" t="inlineStr">
        <is>
          <t>https://grantcue.com/foundations/floyd-family-foundation-943106119</t>
        </is>
      </c>
    </row>
    <row r="914">
      <c r="A914">
        <f>IF($E914=$E913,$A913+1,1)</f>
        <v/>
      </c>
      <c r="B914" t="inlineStr">
        <is>
          <t>LILLYS GIFT FOUNDATION</t>
        </is>
      </c>
      <c r="C914" t="inlineStr">
        <is>
          <t>68-0445376</t>
        </is>
      </c>
      <c r="D914" t="inlineStr">
        <is>
          <t>California</t>
        </is>
      </c>
      <c r="E914" t="inlineStr">
        <is>
          <t>CA</t>
        </is>
      </c>
      <c r="F914" t="n">
        <v>2024</v>
      </c>
      <c r="G914" t="n">
        <v>1</v>
      </c>
      <c r="H914" s="13" t="n">
        <v>2080500</v>
      </c>
      <c r="I914" s="12" t="n">
        <v>72</v>
      </c>
      <c r="J914" s="13" t="n">
        <v>15000</v>
      </c>
      <c r="K914" s="13">
        <f>IFERROR($H914/$I914,"")</f>
        <v/>
      </c>
      <c r="L914" s="13" t="n">
        <v>345000</v>
      </c>
      <c r="M914" t="inlineStr">
        <is>
          <t>OR, SC, NY</t>
        </is>
      </c>
      <c r="N914" t="inlineStr">
        <is>
          <t>No</t>
        </is>
      </c>
      <c r="O914" t="inlineStr">
        <is>
          <t>Yes</t>
        </is>
      </c>
      <c r="Q914" s="9" t="inlineStr">
        <is>
          <t>https://grantcue.com/foundations/lillys-gift-foundation-680445376</t>
        </is>
      </c>
    </row>
    <row r="915">
      <c r="A915">
        <f>IF($E915=$E914,$A914+1,1)</f>
        <v/>
      </c>
      <c r="B915" t="inlineStr">
        <is>
          <t>LEGACY HEALTH ENDOWMENT</t>
        </is>
      </c>
      <c r="C915" t="inlineStr">
        <is>
          <t>46-2670041</t>
        </is>
      </c>
      <c r="D915" t="inlineStr">
        <is>
          <t>California</t>
        </is>
      </c>
      <c r="E915" t="inlineStr">
        <is>
          <t>CA</t>
        </is>
      </c>
      <c r="F915" t="n">
        <v>2024</v>
      </c>
      <c r="G915" t="n">
        <v>1</v>
      </c>
      <c r="H915" s="13" t="n">
        <v>2075903</v>
      </c>
      <c r="I915" s="12" t="n">
        <v>43</v>
      </c>
      <c r="J915" s="13" t="n">
        <v>44513</v>
      </c>
      <c r="K915" s="13">
        <f>IFERROR($H915/$I915,"")</f>
        <v/>
      </c>
      <c r="L915" s="13" t="n">
        <v>170000</v>
      </c>
      <c r="N915" t="inlineStr">
        <is>
          <t>No</t>
        </is>
      </c>
      <c r="O915" t="inlineStr">
        <is>
          <t>Not stated</t>
        </is>
      </c>
      <c r="Q915" s="9" t="inlineStr">
        <is>
          <t>https://grantcue.com/foundations/legacy-health-endowment-462670041</t>
        </is>
      </c>
    </row>
    <row r="916">
      <c r="A916">
        <f>IF($E916=$E915,$A915+1,1)</f>
        <v/>
      </c>
      <c r="B916" t="inlineStr">
        <is>
          <t>RAY OF LIGHT FOUNDATION</t>
        </is>
      </c>
      <c r="C916" t="inlineStr">
        <is>
          <t>95-4716881</t>
        </is>
      </c>
      <c r="D916" t="inlineStr">
        <is>
          <t>California</t>
        </is>
      </c>
      <c r="E916" t="inlineStr">
        <is>
          <t>CA</t>
        </is>
      </c>
      <c r="F916" t="n">
        <v>2024</v>
      </c>
      <c r="G916" t="n">
        <v>1</v>
      </c>
      <c r="H916" s="13" t="n">
        <v>2070639</v>
      </c>
      <c r="I916" s="12" t="n">
        <v>5</v>
      </c>
      <c r="J916" s="13" t="n">
        <v>250000</v>
      </c>
      <c r="K916" s="13">
        <f>IFERROR($H916/$I916,"")</f>
        <v/>
      </c>
      <c r="L916" s="13" t="n">
        <v>1065639</v>
      </c>
      <c r="M916" t="inlineStr">
        <is>
          <t>DC, NY</t>
        </is>
      </c>
      <c r="N916" t="inlineStr">
        <is>
          <t>Yes</t>
        </is>
      </c>
      <c r="O916" t="inlineStr">
        <is>
          <t>Not stated</t>
        </is>
      </c>
      <c r="Q916" s="9" t="inlineStr">
        <is>
          <t>https://grantcue.com/foundations/ray-of-light-foundation-954716881</t>
        </is>
      </c>
    </row>
    <row r="917">
      <c r="A917">
        <f>IF($E917=$E916,$A916+1,1)</f>
        <v/>
      </c>
      <c r="B917" t="inlineStr">
        <is>
          <t>THE REDIGER FAMILY FOUNDATION</t>
        </is>
      </c>
      <c r="C917" t="inlineStr">
        <is>
          <t>95-4700641</t>
        </is>
      </c>
      <c r="D917" t="inlineStr">
        <is>
          <t>California</t>
        </is>
      </c>
      <c r="E917" t="inlineStr">
        <is>
          <t>CA</t>
        </is>
      </c>
      <c r="F917" t="n">
        <v>2025</v>
      </c>
      <c r="G917" t="n">
        <v>2</v>
      </c>
      <c r="H917" s="13" t="n">
        <v>2060877</v>
      </c>
      <c r="I917" s="12" t="n">
        <v>58</v>
      </c>
      <c r="J917" s="13" t="n">
        <v>17538.5</v>
      </c>
      <c r="K917" s="13">
        <f>IFERROR($H917/$I917,"")</f>
        <v/>
      </c>
      <c r="L917" s="13" t="n">
        <v>249000</v>
      </c>
      <c r="M917" t="inlineStr">
        <is>
          <t>MT, MO, MA</t>
        </is>
      </c>
      <c r="N917" t="inlineStr">
        <is>
          <t>No</t>
        </is>
      </c>
      <c r="O917" t="inlineStr">
        <is>
          <t>Not stated</t>
        </is>
      </c>
      <c r="Q917" s="9" t="inlineStr">
        <is>
          <t>https://grantcue.com/foundations/the-rediger-family-foundation-954700641</t>
        </is>
      </c>
    </row>
    <row r="918">
      <c r="A918">
        <f>IF($E918=$E917,$A917+1,1)</f>
        <v/>
      </c>
      <c r="B918" t="inlineStr">
        <is>
          <t>STEVEN GORDON FAMILY FOUNDATION</t>
        </is>
      </c>
      <c r="C918" t="inlineStr">
        <is>
          <t>95-4656330</t>
        </is>
      </c>
      <c r="D918" t="inlineStr">
        <is>
          <t>California</t>
        </is>
      </c>
      <c r="E918" t="inlineStr">
        <is>
          <t>CA</t>
        </is>
      </c>
      <c r="F918" t="n">
        <v>2024</v>
      </c>
      <c r="G918" t="n">
        <v>1</v>
      </c>
      <c r="H918" s="13" t="n">
        <v>2060227</v>
      </c>
      <c r="I918" s="12" t="n">
        <v>16</v>
      </c>
      <c r="J918" s="13" t="n">
        <v>5000</v>
      </c>
      <c r="K918" s="13">
        <f>IFERROR($H918/$I918,"")</f>
        <v/>
      </c>
      <c r="L918" s="13" t="n">
        <v>1801627</v>
      </c>
      <c r="M918" t="inlineStr">
        <is>
          <t>NY, NJ</t>
        </is>
      </c>
      <c r="N918" t="inlineStr">
        <is>
          <t>Yes</t>
        </is>
      </c>
      <c r="O918" t="inlineStr">
        <is>
          <t>Not stated</t>
        </is>
      </c>
      <c r="Q918" s="9" t="inlineStr">
        <is>
          <t>https://grantcue.com/foundations/steven-gordon-family-foundation-954656330</t>
        </is>
      </c>
    </row>
    <row r="919">
      <c r="A919">
        <f>IF($E919=$E918,$A918+1,1)</f>
        <v/>
      </c>
      <c r="B919" t="inlineStr">
        <is>
          <t>GREENBRIDGE FAMILY FOUNDATION</t>
        </is>
      </c>
      <c r="C919" t="inlineStr">
        <is>
          <t>82-3458443</t>
        </is>
      </c>
      <c r="D919" t="inlineStr">
        <is>
          <t>California</t>
        </is>
      </c>
      <c r="E919" t="inlineStr">
        <is>
          <t>CA</t>
        </is>
      </c>
      <c r="F919" t="n">
        <v>2024</v>
      </c>
      <c r="G919" t="n">
        <v>1</v>
      </c>
      <c r="H919" s="13" t="n">
        <v>2055000</v>
      </c>
      <c r="I919" s="12" t="n">
        <v>50</v>
      </c>
      <c r="J919" s="13" t="n">
        <v>25000</v>
      </c>
      <c r="K919" s="13">
        <f>IFERROR($H919/$I919,"")</f>
        <v/>
      </c>
      <c r="L919" s="13" t="n">
        <v>250000</v>
      </c>
      <c r="M919" t="inlineStr">
        <is>
          <t>DC, TX, NY</t>
        </is>
      </c>
      <c r="N919" t="inlineStr">
        <is>
          <t>No</t>
        </is>
      </c>
      <c r="O919" t="inlineStr">
        <is>
          <t>Not stated</t>
        </is>
      </c>
      <c r="Q919" s="9" t="inlineStr">
        <is>
          <t>https://grantcue.com/foundations/greenbridge-family-foundation-823458443</t>
        </is>
      </c>
    </row>
    <row r="920">
      <c r="A920">
        <f>IF($E920=$E919,$A919+1,1)</f>
        <v/>
      </c>
      <c r="B920" t="inlineStr">
        <is>
          <t>The Hernan &amp; Orfi Barros Foundation</t>
        </is>
      </c>
      <c r="C920" t="inlineStr">
        <is>
          <t>47-3392205</t>
        </is>
      </c>
      <c r="D920" t="inlineStr">
        <is>
          <t>California</t>
        </is>
      </c>
      <c r="E920" t="inlineStr">
        <is>
          <t>CA</t>
        </is>
      </c>
      <c r="F920" t="n">
        <v>2025</v>
      </c>
      <c r="G920" t="n">
        <v>2</v>
      </c>
      <c r="H920" s="13" t="n">
        <v>2054400</v>
      </c>
      <c r="I920" s="12" t="n">
        <v>150</v>
      </c>
      <c r="J920" s="13" t="n">
        <v>1000</v>
      </c>
      <c r="K920" s="13">
        <f>IFERROR($H920/$I920,"")</f>
        <v/>
      </c>
      <c r="L920" s="13" t="n">
        <v>600000</v>
      </c>
      <c r="M920" t="inlineStr">
        <is>
          <t>MD, FL, MA</t>
        </is>
      </c>
      <c r="N920" t="inlineStr">
        <is>
          <t>No</t>
        </is>
      </c>
      <c r="O920" t="inlineStr">
        <is>
          <t>Not stated</t>
        </is>
      </c>
      <c r="Q920" s="9" t="inlineStr">
        <is>
          <t>https://grantcue.com/foundations/the-hernan-and-orfi-barros-foundation-473392205</t>
        </is>
      </c>
    </row>
    <row r="921">
      <c r="A921">
        <f>IF($E921=$E920,$A920+1,1)</f>
        <v/>
      </c>
      <c r="B921" t="inlineStr">
        <is>
          <t>LOUIS P CIMINELLI FOUNDATION</t>
        </is>
      </c>
      <c r="C921" t="inlineStr">
        <is>
          <t>20-4411791</t>
        </is>
      </c>
      <c r="D921" t="inlineStr">
        <is>
          <t>California</t>
        </is>
      </c>
      <c r="E921" t="inlineStr">
        <is>
          <t>CA</t>
        </is>
      </c>
      <c r="F921" t="n">
        <v>2025</v>
      </c>
      <c r="G921" t="n">
        <v>2</v>
      </c>
      <c r="H921" s="13" t="n">
        <v>2047850</v>
      </c>
      <c r="I921" s="12" t="n">
        <v>21</v>
      </c>
      <c r="J921" s="13" t="n">
        <v>10000</v>
      </c>
      <c r="K921" s="13">
        <f>IFERROR($H921/$I921,"")</f>
        <v/>
      </c>
      <c r="L921" s="13" t="n">
        <v>900000</v>
      </c>
      <c r="M921" t="inlineStr">
        <is>
          <t>FL, NY, VA</t>
        </is>
      </c>
      <c r="N921" t="inlineStr">
        <is>
          <t>No</t>
        </is>
      </c>
      <c r="O921" t="inlineStr">
        <is>
          <t>Not stated</t>
        </is>
      </c>
      <c r="Q921" s="9" t="inlineStr">
        <is>
          <t>https://grantcue.com/foundations/louis-p-ciminelli-foundation-204411791</t>
        </is>
      </c>
    </row>
    <row r="922">
      <c r="A922">
        <f>IF($E922=$E921,$A921+1,1)</f>
        <v/>
      </c>
      <c r="B922" t="inlineStr">
        <is>
          <t>MITSUBISHI ELECTRIC AMERICA FOUNDATION</t>
        </is>
      </c>
      <c r="C922" t="inlineStr">
        <is>
          <t>52-1700855</t>
        </is>
      </c>
      <c r="D922" t="inlineStr">
        <is>
          <t>California</t>
        </is>
      </c>
      <c r="E922" t="inlineStr">
        <is>
          <t>CA</t>
        </is>
      </c>
      <c r="F922" t="n">
        <v>2024</v>
      </c>
      <c r="G922" t="n">
        <v>1</v>
      </c>
      <c r="H922" s="13" t="n">
        <v>2045124</v>
      </c>
      <c r="I922" s="12" t="n">
        <v>288</v>
      </c>
      <c r="J922" s="13" t="n">
        <v>1000</v>
      </c>
      <c r="K922" s="13">
        <f>IFERROR($H922/$I922,"")</f>
        <v/>
      </c>
      <c r="L922" s="13" t="n">
        <v>60000</v>
      </c>
      <c r="M922" t="inlineStr">
        <is>
          <t>PA, CO, OH</t>
        </is>
      </c>
      <c r="N922" t="inlineStr">
        <is>
          <t>Yes</t>
        </is>
      </c>
      <c r="O922" t="inlineStr">
        <is>
          <t>Yes</t>
        </is>
      </c>
      <c r="P922" s="9" t="inlineStr">
        <is>
          <t>https://www.meaf.org/</t>
        </is>
      </c>
      <c r="Q922" s="9" t="inlineStr">
        <is>
          <t>https://grantcue.com/foundations/mitsubishi-electric-america-foundation-521700855</t>
        </is>
      </c>
    </row>
    <row r="923">
      <c r="A923">
        <f>IF($E923=$E922,$A922+1,1)</f>
        <v/>
      </c>
      <c r="B923" t="inlineStr">
        <is>
          <t>ISNARDI FOUNDATION</t>
        </is>
      </c>
      <c r="C923" t="inlineStr">
        <is>
          <t>20-3682021</t>
        </is>
      </c>
      <c r="D923" t="inlineStr">
        <is>
          <t>California</t>
        </is>
      </c>
      <c r="E923" t="inlineStr">
        <is>
          <t>CA</t>
        </is>
      </c>
      <c r="F923" t="n">
        <v>2024</v>
      </c>
      <c r="G923" t="n">
        <v>1</v>
      </c>
      <c r="H923" s="13" t="n">
        <v>2040752</v>
      </c>
      <c r="I923" s="12" t="n">
        <v>27</v>
      </c>
      <c r="J923" s="13" t="n">
        <v>48000</v>
      </c>
      <c r="K923" s="13">
        <f>IFERROR($H923/$I923,"")</f>
        <v/>
      </c>
      <c r="L923" s="13" t="n">
        <v>600000</v>
      </c>
      <c r="N923" t="inlineStr">
        <is>
          <t>Yes</t>
        </is>
      </c>
      <c r="O923" t="inlineStr">
        <is>
          <t>Yes</t>
        </is>
      </c>
      <c r="Q923" s="9" t="inlineStr">
        <is>
          <t>https://grantcue.com/foundations/isnardi-foundation-203682021</t>
        </is>
      </c>
    </row>
    <row r="924">
      <c r="A924">
        <f>IF($E924=$E923,$A923+1,1)</f>
        <v/>
      </c>
      <c r="B924" t="inlineStr">
        <is>
          <t>WENDY P MCCAW FOUNDATION THE GOLDMAN SACHS</t>
        </is>
      </c>
      <c r="C924" t="inlineStr">
        <is>
          <t>77-0469217</t>
        </is>
      </c>
      <c r="D924" t="inlineStr">
        <is>
          <t>California</t>
        </is>
      </c>
      <c r="E924" t="inlineStr">
        <is>
          <t>CA</t>
        </is>
      </c>
      <c r="F924" t="n">
        <v>2024</v>
      </c>
      <c r="G924" t="n">
        <v>1</v>
      </c>
      <c r="H924" s="13" t="n">
        <v>2040000</v>
      </c>
      <c r="I924" s="12" t="n">
        <v>13</v>
      </c>
      <c r="J924" s="13" t="n">
        <v>25000</v>
      </c>
      <c r="K924" s="13">
        <f>IFERROR($H924/$I924,"")</f>
        <v/>
      </c>
      <c r="L924" s="13" t="n">
        <v>900000</v>
      </c>
      <c r="M924" t="inlineStr">
        <is>
          <t>VA, CO, IL</t>
        </is>
      </c>
      <c r="N924" t="inlineStr">
        <is>
          <t>Yes</t>
        </is>
      </c>
      <c r="O924" t="inlineStr">
        <is>
          <t>Yes</t>
        </is>
      </c>
      <c r="Q924" s="9" t="inlineStr">
        <is>
          <t>https://grantcue.com/foundations/wendy-p-mccaw-foundation-the-goldman-sachs-770469217</t>
        </is>
      </c>
    </row>
    <row r="925">
      <c r="A925">
        <f>IF($E925=$E924,$A924+1,1)</f>
        <v/>
      </c>
      <c r="B925" t="inlineStr">
        <is>
          <t>HEDCO FOUNDATION</t>
        </is>
      </c>
      <c r="C925" t="inlineStr">
        <is>
          <t>23-7259742</t>
        </is>
      </c>
      <c r="D925" t="inlineStr">
        <is>
          <t>California</t>
        </is>
      </c>
      <c r="E925" t="inlineStr">
        <is>
          <t>CA</t>
        </is>
      </c>
      <c r="F925" t="n">
        <v>2024</v>
      </c>
      <c r="G925" t="n">
        <v>1</v>
      </c>
      <c r="H925" s="13" t="n">
        <v>2037485</v>
      </c>
      <c r="I925" s="12" t="n">
        <v>32</v>
      </c>
      <c r="J925" s="13" t="n">
        <v>55645</v>
      </c>
      <c r="K925" s="13">
        <f>IFERROR($H925/$I925,"")</f>
        <v/>
      </c>
      <c r="L925" s="13" t="n">
        <v>100000</v>
      </c>
      <c r="M925" t="inlineStr">
        <is>
          <t>OR, WA, DC</t>
        </is>
      </c>
      <c r="N925" t="inlineStr">
        <is>
          <t>No</t>
        </is>
      </c>
      <c r="O925" t="inlineStr">
        <is>
          <t>Not stated</t>
        </is>
      </c>
      <c r="Q925" s="9" t="inlineStr">
        <is>
          <t>https://grantcue.com/foundations/hedco-foundation-237259742</t>
        </is>
      </c>
    </row>
    <row r="926">
      <c r="A926">
        <f>IF($E926=$E925,$A925+1,1)</f>
        <v/>
      </c>
      <c r="B926" t="inlineStr">
        <is>
          <t>DELBERT W COLEMAN FOUNDATION</t>
        </is>
      </c>
      <c r="C926" t="inlineStr">
        <is>
          <t>42-1681731</t>
        </is>
      </c>
      <c r="D926" t="inlineStr">
        <is>
          <t>California</t>
        </is>
      </c>
      <c r="E926" t="inlineStr">
        <is>
          <t>CA</t>
        </is>
      </c>
      <c r="F926" t="n">
        <v>2025</v>
      </c>
      <c r="G926" t="n">
        <v>2</v>
      </c>
      <c r="H926" s="13" t="n">
        <v>2037000</v>
      </c>
      <c r="I926" s="12" t="n">
        <v>23</v>
      </c>
      <c r="J926" s="13" t="n">
        <v>50000</v>
      </c>
      <c r="K926" s="13">
        <f>IFERROR($H926/$I926,"")</f>
        <v/>
      </c>
      <c r="L926" s="13" t="n">
        <v>250000</v>
      </c>
      <c r="M926" t="inlineStr">
        <is>
          <t>MA, MN, NY</t>
        </is>
      </c>
      <c r="N926" t="inlineStr">
        <is>
          <t>No</t>
        </is>
      </c>
      <c r="O926" t="inlineStr">
        <is>
          <t>Not stated</t>
        </is>
      </c>
      <c r="Q926" s="9" t="inlineStr">
        <is>
          <t>https://grantcue.com/foundations/delbert-w-coleman-foundation-421681731</t>
        </is>
      </c>
    </row>
    <row r="927">
      <c r="A927">
        <f>IF($E927=$E926,$A926+1,1)</f>
        <v/>
      </c>
      <c r="B927" t="inlineStr">
        <is>
          <t>GOOD HOPE MEDICAL FOUNDATION</t>
        </is>
      </c>
      <c r="C927" t="inlineStr">
        <is>
          <t>95-0782640</t>
        </is>
      </c>
      <c r="D927" t="inlineStr">
        <is>
          <t>California</t>
        </is>
      </c>
      <c r="E927" t="inlineStr">
        <is>
          <t>CA</t>
        </is>
      </c>
      <c r="F927" t="n">
        <v>2024</v>
      </c>
      <c r="G927" t="n">
        <v>1</v>
      </c>
      <c r="H927" s="13" t="n">
        <v>2032650</v>
      </c>
      <c r="I927" s="12" t="n">
        <v>26</v>
      </c>
      <c r="J927" s="13" t="n">
        <v>62500</v>
      </c>
      <c r="K927" s="13">
        <f>IFERROR($H927/$I927,"")</f>
        <v/>
      </c>
      <c r="L927" s="13" t="n">
        <v>500000</v>
      </c>
      <c r="M927" t="inlineStr">
        <is>
          <t>MO</t>
        </is>
      </c>
      <c r="N927" t="inlineStr">
        <is>
          <t>No</t>
        </is>
      </c>
      <c r="O927" t="inlineStr">
        <is>
          <t>Not stated</t>
        </is>
      </c>
      <c r="Q927" s="9" t="inlineStr">
        <is>
          <t>https://grantcue.com/foundations/good-hope-medical-foundation-950782640</t>
        </is>
      </c>
    </row>
    <row r="928">
      <c r="A928">
        <f>IF($E928=$E927,$A927+1,1)</f>
        <v/>
      </c>
      <c r="B928" t="inlineStr">
        <is>
          <t>PAN-OYLER FOUNDATION</t>
        </is>
      </c>
      <c r="C928" t="inlineStr">
        <is>
          <t>85-3880849</t>
        </is>
      </c>
      <c r="D928" t="inlineStr">
        <is>
          <t>California</t>
        </is>
      </c>
      <c r="E928" t="inlineStr">
        <is>
          <t>CA</t>
        </is>
      </c>
      <c r="F928" t="n">
        <v>2025</v>
      </c>
      <c r="G928" t="n">
        <v>2</v>
      </c>
      <c r="H928" s="13" t="n">
        <v>2029347</v>
      </c>
      <c r="I928" s="12" t="n">
        <v>37</v>
      </c>
      <c r="J928" s="13" t="n">
        <v>5000</v>
      </c>
      <c r="K928" s="13">
        <f>IFERROR($H928/$I928,"")</f>
        <v/>
      </c>
      <c r="L928" s="13" t="n">
        <v>950000</v>
      </c>
      <c r="M928" t="inlineStr">
        <is>
          <t>NY, CT, VA</t>
        </is>
      </c>
      <c r="N928" t="inlineStr">
        <is>
          <t>No</t>
        </is>
      </c>
      <c r="O928" t="inlineStr">
        <is>
          <t>Not stated</t>
        </is>
      </c>
      <c r="Q928" s="9" t="inlineStr">
        <is>
          <t>https://grantcue.com/foundations/pan-oyler-foundation-c-o-john-oyler-853880849</t>
        </is>
      </c>
    </row>
    <row r="929">
      <c r="A929">
        <f>IF($E929=$E928,$A928+1,1)</f>
        <v/>
      </c>
      <c r="B929" t="inlineStr">
        <is>
          <t>Gloria and Richard Kushel Foundation</t>
        </is>
      </c>
      <c r="C929" t="inlineStr">
        <is>
          <t>26-1397530</t>
        </is>
      </c>
      <c r="D929" t="inlineStr">
        <is>
          <t>California</t>
        </is>
      </c>
      <c r="E929" t="inlineStr">
        <is>
          <t>CA</t>
        </is>
      </c>
      <c r="F929" t="n">
        <v>2025</v>
      </c>
      <c r="G929" t="n">
        <v>2</v>
      </c>
      <c r="H929" s="13" t="n">
        <v>2027750</v>
      </c>
      <c r="I929" s="12" t="n">
        <v>31</v>
      </c>
      <c r="J929" s="13" t="n">
        <v>10000</v>
      </c>
      <c r="K929" s="13">
        <f>IFERROR($H929/$I929,"")</f>
        <v/>
      </c>
      <c r="L929" s="13" t="n">
        <v>1003369</v>
      </c>
      <c r="M929" t="inlineStr">
        <is>
          <t>NY, WY, AB</t>
        </is>
      </c>
      <c r="N929" t="inlineStr">
        <is>
          <t>No</t>
        </is>
      </c>
      <c r="O929" t="inlineStr">
        <is>
          <t>Not stated</t>
        </is>
      </c>
      <c r="Q929" s="9" t="inlineStr">
        <is>
          <t>https://grantcue.com/foundations/gloria-and-richard-kushel-foundation-261397530</t>
        </is>
      </c>
    </row>
    <row r="930">
      <c r="A930">
        <f>IF($E930=$E929,$A929+1,1)</f>
        <v/>
      </c>
      <c r="B930" t="inlineStr">
        <is>
          <t>L ROBERT &amp; PATRICIA PAYNE FAMILY FOUNDATION INC</t>
        </is>
      </c>
      <c r="C930" t="inlineStr">
        <is>
          <t>33-0923365</t>
        </is>
      </c>
      <c r="D930" t="inlineStr">
        <is>
          <t>California</t>
        </is>
      </c>
      <c r="E930" t="inlineStr">
        <is>
          <t>CA</t>
        </is>
      </c>
      <c r="F930" t="n">
        <v>2025</v>
      </c>
      <c r="G930" t="n">
        <v>2</v>
      </c>
      <c r="H930" s="13" t="n">
        <v>2020964</v>
      </c>
      <c r="I930" s="12" t="n">
        <v>104</v>
      </c>
      <c r="J930" s="13" t="n">
        <v>10000</v>
      </c>
      <c r="K930" s="13">
        <f>IFERROR($H930/$I930,"")</f>
        <v/>
      </c>
      <c r="L930" s="13" t="n">
        <v>150000</v>
      </c>
      <c r="M930" t="inlineStr">
        <is>
          <t>WA, FL</t>
        </is>
      </c>
      <c r="N930" t="inlineStr">
        <is>
          <t>No</t>
        </is>
      </c>
      <c r="O930" t="inlineStr">
        <is>
          <t>Not stated</t>
        </is>
      </c>
      <c r="Q930" s="9" t="inlineStr">
        <is>
          <t>https://grantcue.com/foundations/l-robert-and-patricia-payne-family-foundation-inc-330923365</t>
        </is>
      </c>
    </row>
    <row r="931">
      <c r="A931">
        <f>IF($E931=$E930,$A930+1,1)</f>
        <v/>
      </c>
      <c r="B931" t="inlineStr">
        <is>
          <t>FAIRCHILD MARTINDALE FOUNDATION</t>
        </is>
      </c>
      <c r="C931" t="inlineStr">
        <is>
          <t>23-7001273</t>
        </is>
      </c>
      <c r="D931" t="inlineStr">
        <is>
          <t>California</t>
        </is>
      </c>
      <c r="E931" t="inlineStr">
        <is>
          <t>CA</t>
        </is>
      </c>
      <c r="F931" t="n">
        <v>2025</v>
      </c>
      <c r="G931" t="n">
        <v>2</v>
      </c>
      <c r="H931" s="13" t="n">
        <v>2016000</v>
      </c>
      <c r="I931" s="12" t="n">
        <v>67</v>
      </c>
      <c r="J931" s="13" t="n">
        <v>15000</v>
      </c>
      <c r="K931" s="13">
        <f>IFERROR($H931/$I931,"")</f>
        <v/>
      </c>
      <c r="L931" s="13" t="n">
        <v>135000</v>
      </c>
      <c r="M931" t="inlineStr">
        <is>
          <t>MD, NY, PA</t>
        </is>
      </c>
      <c r="N931" t="inlineStr">
        <is>
          <t>No</t>
        </is>
      </c>
      <c r="O931" t="inlineStr">
        <is>
          <t>Not stated</t>
        </is>
      </c>
      <c r="Q931" s="9" t="inlineStr">
        <is>
          <t>https://grantcue.com/foundations/fairchild-martindale-foundation-237001273</t>
        </is>
      </c>
    </row>
    <row r="932">
      <c r="A932">
        <f>IF($E932=$E931,$A931+1,1)</f>
        <v/>
      </c>
      <c r="B932" t="inlineStr">
        <is>
          <t>BURTON US CHARITABLE TRUST</t>
        </is>
      </c>
      <c r="C932" t="inlineStr">
        <is>
          <t>47-2288838</t>
        </is>
      </c>
      <c r="D932" t="inlineStr">
        <is>
          <t>California</t>
        </is>
      </c>
      <c r="E932" t="inlineStr">
        <is>
          <t>CA</t>
        </is>
      </c>
      <c r="F932" t="n">
        <v>2024</v>
      </c>
      <c r="G932" t="n">
        <v>1</v>
      </c>
      <c r="H932" s="13" t="n">
        <v>2015000</v>
      </c>
      <c r="I932" s="12" t="n">
        <v>6</v>
      </c>
      <c r="J932" s="13" t="n">
        <v>75000</v>
      </c>
      <c r="K932" s="13">
        <f>IFERROR($H932/$I932,"")</f>
        <v/>
      </c>
      <c r="L932" s="13" t="n">
        <v>1665000</v>
      </c>
      <c r="M932" t="inlineStr">
        <is>
          <t>IL</t>
        </is>
      </c>
      <c r="N932" t="inlineStr">
        <is>
          <t>No</t>
        </is>
      </c>
      <c r="O932" t="inlineStr">
        <is>
          <t>Not stated</t>
        </is>
      </c>
      <c r="Q932" s="9" t="inlineStr">
        <is>
          <t>https://grantcue.com/foundations/burton-us-charitable-trust-472288838</t>
        </is>
      </c>
    </row>
    <row r="933">
      <c r="A933">
        <f>IF($E933=$E932,$A932+1,1)</f>
        <v/>
      </c>
      <c r="B933" t="inlineStr">
        <is>
          <t>CDR JOHNSON FAMILY FOUNDATION INC</t>
        </is>
      </c>
      <c r="C933" t="inlineStr">
        <is>
          <t>83-2805192</t>
        </is>
      </c>
      <c r="D933" t="inlineStr">
        <is>
          <t>California</t>
        </is>
      </c>
      <c r="E933" t="inlineStr">
        <is>
          <t>CA</t>
        </is>
      </c>
      <c r="F933" t="n">
        <v>2024</v>
      </c>
      <c r="G933" t="n">
        <v>2</v>
      </c>
      <c r="H933" s="13" t="n">
        <v>2008310</v>
      </c>
      <c r="I933" s="12" t="n">
        <v>65</v>
      </c>
      <c r="J933" s="13" t="n">
        <v>25000</v>
      </c>
      <c r="K933" s="13">
        <f>IFERROR($H933/$I933,"")</f>
        <v/>
      </c>
      <c r="L933" s="13" t="n">
        <v>125000</v>
      </c>
      <c r="M933" t="inlineStr">
        <is>
          <t>NY, MD, FL</t>
        </is>
      </c>
      <c r="N933" t="inlineStr">
        <is>
          <t>No</t>
        </is>
      </c>
      <c r="O933" t="inlineStr">
        <is>
          <t>Not stated</t>
        </is>
      </c>
      <c r="Q933" s="9" t="inlineStr">
        <is>
          <t>https://grantcue.com/foundations/cdr-johnson-family-foundation-inc-832805192</t>
        </is>
      </c>
    </row>
    <row r="934">
      <c r="A934">
        <f>IF($E934=$E933,$A933+1,1)</f>
        <v/>
      </c>
      <c r="B934" t="inlineStr">
        <is>
          <t>THE ORCHARD FARM FOUNDATION</t>
        </is>
      </c>
      <c r="C934" t="inlineStr">
        <is>
          <t>22-3626152</t>
        </is>
      </c>
      <c r="D934" t="inlineStr">
        <is>
          <t>California</t>
        </is>
      </c>
      <c r="E934" t="inlineStr">
        <is>
          <t>CA</t>
        </is>
      </c>
      <c r="F934" t="n">
        <v>2024</v>
      </c>
      <c r="G934" t="n">
        <v>1</v>
      </c>
      <c r="H934" s="13" t="n">
        <v>2008025</v>
      </c>
      <c r="I934" s="12" t="n">
        <v>51</v>
      </c>
      <c r="J934" s="13" t="n">
        <v>10000</v>
      </c>
      <c r="K934" s="13">
        <f>IFERROR($H934/$I934,"")</f>
        <v/>
      </c>
      <c r="L934" s="13" t="n">
        <v>766225</v>
      </c>
      <c r="M934" t="inlineStr">
        <is>
          <t>CT, NY, DE</t>
        </is>
      </c>
      <c r="N934" t="inlineStr">
        <is>
          <t>No</t>
        </is>
      </c>
      <c r="O934" t="inlineStr">
        <is>
          <t>Not stated</t>
        </is>
      </c>
      <c r="Q934" s="9" t="inlineStr">
        <is>
          <t>https://grantcue.com/foundations/the-orchard-farm-foundation-223626152</t>
        </is>
      </c>
    </row>
    <row r="935">
      <c r="A935">
        <f>IF($E935=$E934,$A934+1,1)</f>
        <v/>
      </c>
      <c r="B935" t="inlineStr">
        <is>
          <t>MADRONO FOUNDATION</t>
        </is>
      </c>
      <c r="C935" t="inlineStr">
        <is>
          <t>46-5476723</t>
        </is>
      </c>
      <c r="D935" t="inlineStr">
        <is>
          <t>California</t>
        </is>
      </c>
      <c r="E935" t="inlineStr">
        <is>
          <t>CA</t>
        </is>
      </c>
      <c r="F935" t="n">
        <v>2025</v>
      </c>
      <c r="G935" t="n">
        <v>2</v>
      </c>
      <c r="H935" s="13" t="n">
        <v>2002000</v>
      </c>
      <c r="I935" s="12" t="n">
        <v>51</v>
      </c>
      <c r="J935" s="13" t="n">
        <v>50000</v>
      </c>
      <c r="K935" s="13">
        <f>IFERROR($H935/$I935,"")</f>
        <v/>
      </c>
      <c r="L935" s="13" t="n">
        <v>50000</v>
      </c>
      <c r="M935" t="inlineStr">
        <is>
          <t>WA, MT, MN</t>
        </is>
      </c>
      <c r="N935" t="inlineStr">
        <is>
          <t>No</t>
        </is>
      </c>
      <c r="O935" t="inlineStr">
        <is>
          <t>Not stated</t>
        </is>
      </c>
      <c r="Q935" s="9" t="inlineStr">
        <is>
          <t>https://grantcue.com/foundations/madrono-foundation-c-o-woody-creek-management-group-465476723</t>
        </is>
      </c>
    </row>
    <row r="936">
      <c r="A936">
        <f>IF($E936=$E935,$A935+1,1)</f>
        <v/>
      </c>
      <c r="B936" t="inlineStr">
        <is>
          <t>WEEDEN FOUNDATION</t>
        </is>
      </c>
      <c r="C936" t="inlineStr">
        <is>
          <t>94-6109313</t>
        </is>
      </c>
      <c r="D936" t="inlineStr">
        <is>
          <t>California</t>
        </is>
      </c>
      <c r="E936" t="inlineStr">
        <is>
          <t>CA</t>
        </is>
      </c>
      <c r="F936" t="n">
        <v>2024</v>
      </c>
      <c r="G936" t="n">
        <v>1</v>
      </c>
      <c r="H936" s="13" t="n">
        <v>2000049</v>
      </c>
      <c r="I936" s="12" t="n">
        <v>132</v>
      </c>
      <c r="J936" s="13" t="n">
        <v>15000</v>
      </c>
      <c r="K936" s="13">
        <f>IFERROR($H936/$I936,"")</f>
        <v/>
      </c>
      <c r="L936" s="13" t="n">
        <v>52000</v>
      </c>
      <c r="M936" t="inlineStr">
        <is>
          <t>MT, NY, DC</t>
        </is>
      </c>
      <c r="N936" t="inlineStr">
        <is>
          <t>Yes</t>
        </is>
      </c>
      <c r="O936" t="inlineStr">
        <is>
          <t>Yes</t>
        </is>
      </c>
      <c r="Q936" s="9" t="inlineStr">
        <is>
          <t>https://grantcue.com/foundations/weeden-foundation-946109313</t>
        </is>
      </c>
    </row>
    <row r="937">
      <c r="A937">
        <f>IF($E937=$E936,$A936+1,1)</f>
        <v/>
      </c>
      <c r="B937" t="inlineStr">
        <is>
          <t>Ensign Cancer Research Foundation</t>
        </is>
      </c>
      <c r="C937" t="inlineStr">
        <is>
          <t>81-4320864</t>
        </is>
      </c>
      <c r="D937" t="inlineStr">
        <is>
          <t>California</t>
        </is>
      </c>
      <c r="E937" t="inlineStr">
        <is>
          <t>CA</t>
        </is>
      </c>
      <c r="F937" t="n">
        <v>2024</v>
      </c>
      <c r="G937" t="n">
        <v>2</v>
      </c>
      <c r="H937" s="13" t="n">
        <v>2000000</v>
      </c>
      <c r="I937" s="12" t="n">
        <v>6</v>
      </c>
      <c r="J937" s="13" t="n">
        <v>200000</v>
      </c>
      <c r="K937" s="13">
        <f>IFERROR($H937/$I937,"")</f>
        <v/>
      </c>
      <c r="L937" s="13" t="n">
        <v>600000</v>
      </c>
      <c r="N937" t="inlineStr">
        <is>
          <t>No</t>
        </is>
      </c>
      <c r="O937" t="inlineStr">
        <is>
          <t>Not stated</t>
        </is>
      </c>
      <c r="Q937" s="9" t="inlineStr">
        <is>
          <t>https://grantcue.com/foundations/ensign-cancer-research-foundation-814320864</t>
        </is>
      </c>
    </row>
    <row r="938">
      <c r="A938">
        <f>IF($E938=$E937,$A937+1,1)</f>
        <v/>
      </c>
      <c r="B938" t="inlineStr">
        <is>
          <t>WEBB FAMILY FOUNDATION</t>
        </is>
      </c>
      <c r="C938" t="inlineStr">
        <is>
          <t>20-0864199</t>
        </is>
      </c>
      <c r="D938" t="inlineStr">
        <is>
          <t>California</t>
        </is>
      </c>
      <c r="E938" t="inlineStr">
        <is>
          <t>CA</t>
        </is>
      </c>
      <c r="F938" t="n">
        <v>2024</v>
      </c>
      <c r="G938" t="n">
        <v>1</v>
      </c>
      <c r="H938" s="13" t="n">
        <v>1999000</v>
      </c>
      <c r="I938" s="12" t="n">
        <v>13</v>
      </c>
      <c r="J938" s="13" t="n">
        <v>150000</v>
      </c>
      <c r="K938" s="13">
        <f>IFERROR($H938/$I938,"")</f>
        <v/>
      </c>
      <c r="L938" s="13" t="n">
        <v>268000</v>
      </c>
      <c r="M938" t="inlineStr">
        <is>
          <t>NY, WA, OR</t>
        </is>
      </c>
      <c r="N938" t="inlineStr">
        <is>
          <t>Yes</t>
        </is>
      </c>
      <c r="O938" t="inlineStr">
        <is>
          <t>Not stated</t>
        </is>
      </c>
      <c r="Q938" s="9" t="inlineStr">
        <is>
          <t>https://grantcue.com/foundations/webb-family-foundation-200864199</t>
        </is>
      </c>
    </row>
    <row r="939">
      <c r="A939">
        <f>IF($E939=$E938,$A938+1,1)</f>
        <v/>
      </c>
      <c r="B939" t="inlineStr">
        <is>
          <t>J Yang &amp; Family Foundation</t>
        </is>
      </c>
      <c r="C939" t="inlineStr">
        <is>
          <t>56-2628813</t>
        </is>
      </c>
      <c r="D939" t="inlineStr">
        <is>
          <t>California</t>
        </is>
      </c>
      <c r="E939" t="inlineStr">
        <is>
          <t>CA</t>
        </is>
      </c>
      <c r="F939" t="n">
        <v>2024</v>
      </c>
      <c r="G939" t="n">
        <v>1</v>
      </c>
      <c r="H939" s="13" t="n">
        <v>1997300</v>
      </c>
      <c r="I939" s="12" t="n">
        <v>22</v>
      </c>
      <c r="J939" s="13" t="n">
        <v>10000</v>
      </c>
      <c r="K939" s="13">
        <f>IFERROR($H939/$I939,"")</f>
        <v/>
      </c>
      <c r="L939" s="13" t="n">
        <v>750000</v>
      </c>
      <c r="M939" t="inlineStr">
        <is>
          <t>GU, WA, MD</t>
        </is>
      </c>
      <c r="N939" t="inlineStr">
        <is>
          <t>No</t>
        </is>
      </c>
      <c r="O939" t="inlineStr">
        <is>
          <t>Not stated</t>
        </is>
      </c>
      <c r="Q939" s="9" t="inlineStr">
        <is>
          <t>https://grantcue.com/foundations/j-yang-and-family-foundation-562628813</t>
        </is>
      </c>
    </row>
    <row r="940">
      <c r="A940">
        <f>IF($E940=$E939,$A939+1,1)</f>
        <v/>
      </c>
      <c r="B940" t="inlineStr">
        <is>
          <t>SYKES FAMILY FOUNDATION</t>
        </is>
      </c>
      <c r="C940" t="inlineStr">
        <is>
          <t>13-3748075</t>
        </is>
      </c>
      <c r="D940" t="inlineStr">
        <is>
          <t>California</t>
        </is>
      </c>
      <c r="E940" t="inlineStr">
        <is>
          <t>CA</t>
        </is>
      </c>
      <c r="F940" t="n">
        <v>2024</v>
      </c>
      <c r="G940" t="n">
        <v>1</v>
      </c>
      <c r="H940" s="13" t="n">
        <v>1993550</v>
      </c>
      <c r="I940" s="12" t="n">
        <v>16</v>
      </c>
      <c r="J940" s="13" t="n">
        <v>3750</v>
      </c>
      <c r="K940" s="13">
        <f>IFERROR($H940/$I940,"")</f>
        <v/>
      </c>
      <c r="L940" s="13" t="n">
        <v>1525000</v>
      </c>
      <c r="M940" t="inlineStr">
        <is>
          <t>CT, HI, VT</t>
        </is>
      </c>
      <c r="N940" t="inlineStr">
        <is>
          <t>No</t>
        </is>
      </c>
      <c r="O940" t="inlineStr">
        <is>
          <t>Not stated</t>
        </is>
      </c>
      <c r="Q940" s="9" t="inlineStr">
        <is>
          <t>https://grantcue.com/foundations/sykes-family-foundation-133748075</t>
        </is>
      </c>
    </row>
    <row r="941">
      <c r="A941">
        <f>IF($E941=$E940,$A940+1,1)</f>
        <v/>
      </c>
      <c r="B941" t="inlineStr">
        <is>
          <t>BOTHIN FOUNDATION</t>
        </is>
      </c>
      <c r="C941" t="inlineStr">
        <is>
          <t>94-1196182</t>
        </is>
      </c>
      <c r="D941" t="inlineStr">
        <is>
          <t>California</t>
        </is>
      </c>
      <c r="E941" t="inlineStr">
        <is>
          <t>CA</t>
        </is>
      </c>
      <c r="F941" t="n">
        <v>2024</v>
      </c>
      <c r="G941" t="n">
        <v>1</v>
      </c>
      <c r="H941" s="13" t="n">
        <v>1989800</v>
      </c>
      <c r="I941" s="12" t="n">
        <v>63</v>
      </c>
      <c r="J941" s="13" t="n">
        <v>35000</v>
      </c>
      <c r="K941" s="13">
        <f>IFERROR($H941/$I941,"")</f>
        <v/>
      </c>
      <c r="L941" s="13" t="n">
        <v>50000</v>
      </c>
      <c r="M941" t="inlineStr">
        <is>
          <t>AZ</t>
        </is>
      </c>
      <c r="N941" t="inlineStr">
        <is>
          <t>Yes</t>
        </is>
      </c>
      <c r="O941" t="inlineStr">
        <is>
          <t>Yes</t>
        </is>
      </c>
      <c r="P941" s="9" t="inlineStr">
        <is>
          <t>https://www.bothinfoundation.org/</t>
        </is>
      </c>
      <c r="Q941" s="9" t="inlineStr">
        <is>
          <t>https://grantcue.com/foundations/bothin-foundation-941196182</t>
        </is>
      </c>
    </row>
    <row r="942">
      <c r="A942">
        <f>IF($E942=$E941,$A941+1,1)</f>
        <v/>
      </c>
      <c r="B942" t="inlineStr">
        <is>
          <t>THE ERIC AND LULU ROBERTS FAMILY FOUNDATION</t>
        </is>
      </c>
      <c r="C942" t="inlineStr">
        <is>
          <t>26-0271567</t>
        </is>
      </c>
      <c r="D942" t="inlineStr">
        <is>
          <t>California</t>
        </is>
      </c>
      <c r="E942" t="inlineStr">
        <is>
          <t>CA</t>
        </is>
      </c>
      <c r="F942" t="n">
        <v>2025</v>
      </c>
      <c r="G942" t="n">
        <v>2</v>
      </c>
      <c r="H942" s="13" t="n">
        <v>1984250</v>
      </c>
      <c r="I942" s="12" t="n">
        <v>28</v>
      </c>
      <c r="J942" s="13" t="n">
        <v>33978</v>
      </c>
      <c r="K942" s="13">
        <f>IFERROR($H942/$I942,"")</f>
        <v/>
      </c>
      <c r="L942" s="13" t="n">
        <v>444016</v>
      </c>
      <c r="N942" t="inlineStr">
        <is>
          <t>No</t>
        </is>
      </c>
      <c r="O942" t="inlineStr">
        <is>
          <t>Not stated</t>
        </is>
      </c>
      <c r="Q942" s="9" t="inlineStr">
        <is>
          <t>https://grantcue.com/foundations/the-eric-and-lulu-roberts-family-foundation-260271567</t>
        </is>
      </c>
    </row>
    <row r="943">
      <c r="A943">
        <f>IF($E943=$E942,$A942+1,1)</f>
        <v/>
      </c>
      <c r="B943" t="inlineStr">
        <is>
          <t>JACK AND SHANAZ LANGSON FAMILY FOUNDATION</t>
        </is>
      </c>
      <c r="C943" t="inlineStr">
        <is>
          <t>81-0902683</t>
        </is>
      </c>
      <c r="D943" t="inlineStr">
        <is>
          <t>California</t>
        </is>
      </c>
      <c r="E943" t="inlineStr">
        <is>
          <t>CA</t>
        </is>
      </c>
      <c r="F943" t="n">
        <v>2024</v>
      </c>
      <c r="G943" t="n">
        <v>1</v>
      </c>
      <c r="H943" s="13" t="n">
        <v>1982500</v>
      </c>
      <c r="I943" s="12" t="n">
        <v>22</v>
      </c>
      <c r="J943" s="13" t="n">
        <v>7500</v>
      </c>
      <c r="K943" s="13">
        <f>IFERROR($H943/$I943,"")</f>
        <v/>
      </c>
      <c r="L943" s="13" t="n">
        <v>1700000</v>
      </c>
      <c r="M943" t="inlineStr">
        <is>
          <t>VA, NV, OH</t>
        </is>
      </c>
      <c r="N943" t="inlineStr">
        <is>
          <t>No</t>
        </is>
      </c>
      <c r="O943" t="inlineStr">
        <is>
          <t>Not stated</t>
        </is>
      </c>
      <c r="Q943" s="9" t="inlineStr">
        <is>
          <t>https://grantcue.com/foundations/jack-and-shanaz-langson-family-foundation-810902683</t>
        </is>
      </c>
    </row>
    <row r="944">
      <c r="A944">
        <f>IF($E944=$E943,$A943+1,1)</f>
        <v/>
      </c>
      <c r="B944" t="inlineStr">
        <is>
          <t>THE LALOR FOUNDATION INC</t>
        </is>
      </c>
      <c r="C944" t="inlineStr">
        <is>
          <t>51-6000153</t>
        </is>
      </c>
      <c r="D944" t="inlineStr">
        <is>
          <t>California</t>
        </is>
      </c>
      <c r="E944" t="inlineStr">
        <is>
          <t>CA</t>
        </is>
      </c>
      <c r="F944" t="n">
        <v>2024</v>
      </c>
      <c r="G944" t="n">
        <v>2</v>
      </c>
      <c r="H944" s="13" t="n">
        <v>1981230</v>
      </c>
      <c r="I944" s="12" t="n">
        <v>73</v>
      </c>
      <c r="J944" s="13" t="n">
        <v>30000</v>
      </c>
      <c r="K944" s="13">
        <f>IFERROR($H944/$I944,"")</f>
        <v/>
      </c>
      <c r="L944" s="13" t="n">
        <v>48000</v>
      </c>
      <c r="M944" t="inlineStr">
        <is>
          <t>MA, MO, OH</t>
        </is>
      </c>
      <c r="N944" t="inlineStr">
        <is>
          <t>No</t>
        </is>
      </c>
      <c r="O944" t="inlineStr">
        <is>
          <t>Yes</t>
        </is>
      </c>
      <c r="Q944" s="9" t="inlineStr">
        <is>
          <t>https://grantcue.com/foundations/the-lalor-foundation-inc-516000153</t>
        </is>
      </c>
    </row>
    <row r="945">
      <c r="A945">
        <f>IF($E945=$E944,$A944+1,1)</f>
        <v/>
      </c>
      <c r="B945" t="inlineStr">
        <is>
          <t>ALBERT AND ELAINE BORCHARD FOUNDATION INC</t>
        </is>
      </c>
      <c r="C945" t="inlineStr">
        <is>
          <t>95-3294377</t>
        </is>
      </c>
      <c r="D945" t="inlineStr">
        <is>
          <t>California</t>
        </is>
      </c>
      <c r="E945" t="inlineStr">
        <is>
          <t>CA</t>
        </is>
      </c>
      <c r="F945" t="n">
        <v>2024</v>
      </c>
      <c r="G945" t="n">
        <v>1</v>
      </c>
      <c r="H945" s="13" t="n">
        <v>1980500</v>
      </c>
      <c r="I945" s="12" t="n">
        <v>82</v>
      </c>
      <c r="J945" s="13" t="n">
        <v>12500</v>
      </c>
      <c r="K945" s="13">
        <f>IFERROR($H945/$I945,"")</f>
        <v/>
      </c>
      <c r="L945" s="13" t="n">
        <v>160000</v>
      </c>
      <c r="M945" t="inlineStr">
        <is>
          <t>NY, OR, FL</t>
        </is>
      </c>
      <c r="N945" t="inlineStr">
        <is>
          <t>Yes</t>
        </is>
      </c>
      <c r="O945" t="inlineStr">
        <is>
          <t>Yes</t>
        </is>
      </c>
      <c r="P945" s="9" t="inlineStr">
        <is>
          <t>https://www.borchardfoundation.org/</t>
        </is>
      </c>
      <c r="Q945" s="9" t="inlineStr">
        <is>
          <t>https://grantcue.com/foundations/albert-and-elaine-borchard-foundation-inc-953294377</t>
        </is>
      </c>
    </row>
    <row r="946">
      <c r="A946">
        <f>IF($E946=$E945,$A945+1,1)</f>
        <v/>
      </c>
      <c r="B946" t="inlineStr">
        <is>
          <t>THE KATZ FAMILY FOUNDATION</t>
        </is>
      </c>
      <c r="C946" t="inlineStr">
        <is>
          <t>46-0493067</t>
        </is>
      </c>
      <c r="D946" t="inlineStr">
        <is>
          <t>California</t>
        </is>
      </c>
      <c r="E946" t="inlineStr">
        <is>
          <t>CA</t>
        </is>
      </c>
      <c r="F946" t="n">
        <v>2025</v>
      </c>
      <c r="G946" t="n">
        <v>2</v>
      </c>
      <c r="H946" s="13" t="n">
        <v>1976115</v>
      </c>
      <c r="I946" s="12" t="n">
        <v>53</v>
      </c>
      <c r="J946" s="13" t="n">
        <v>1000</v>
      </c>
      <c r="K946" s="13">
        <f>IFERROR($H946/$I946,"")</f>
        <v/>
      </c>
      <c r="L946" s="13" t="n">
        <v>467500</v>
      </c>
      <c r="M946" t="inlineStr">
        <is>
          <t>CT, MA, FL</t>
        </is>
      </c>
      <c r="N946" t="inlineStr">
        <is>
          <t>No</t>
        </is>
      </c>
      <c r="O946" t="inlineStr">
        <is>
          <t>Not stated</t>
        </is>
      </c>
      <c r="Q946" s="9" t="inlineStr">
        <is>
          <t>https://grantcue.com/foundations/the-katz-family-foundation-460493067</t>
        </is>
      </c>
    </row>
    <row r="947">
      <c r="A947">
        <f>IF($E947=$E946,$A946+1,1)</f>
        <v/>
      </c>
      <c r="B947" t="inlineStr">
        <is>
          <t>BELLDEGRUN FAMILY FOUNDATION INC</t>
        </is>
      </c>
      <c r="C947" t="inlineStr">
        <is>
          <t>47-5149323</t>
        </is>
      </c>
      <c r="D947" t="inlineStr">
        <is>
          <t>California</t>
        </is>
      </c>
      <c r="E947" t="inlineStr">
        <is>
          <t>CA</t>
        </is>
      </c>
      <c r="F947" t="n">
        <v>2024</v>
      </c>
      <c r="G947" t="n">
        <v>1</v>
      </c>
      <c r="H947" s="13" t="n">
        <v>1976000</v>
      </c>
      <c r="I947" s="12" t="n">
        <v>14</v>
      </c>
      <c r="J947" s="13" t="n">
        <v>50000</v>
      </c>
      <c r="K947" s="13">
        <f>IFERROR($H947/$I947,"")</f>
        <v/>
      </c>
      <c r="L947" s="13" t="n">
        <v>500000</v>
      </c>
      <c r="M947" t="inlineStr">
        <is>
          <t>PA, NY, VA</t>
        </is>
      </c>
      <c r="N947" t="inlineStr">
        <is>
          <t>No</t>
        </is>
      </c>
      <c r="O947" t="inlineStr">
        <is>
          <t>Not stated</t>
        </is>
      </c>
      <c r="Q947" s="9" t="inlineStr">
        <is>
          <t>https://grantcue.com/foundations/belldegrun-family-foundation-inc-475149323</t>
        </is>
      </c>
    </row>
    <row r="948">
      <c r="A948">
        <f>IF($E948=$E947,$A947+1,1)</f>
        <v/>
      </c>
      <c r="B948" t="inlineStr">
        <is>
          <t>MARION AND RICHARD GRAHAM FOUNDATION</t>
        </is>
      </c>
      <c r="C948" t="inlineStr">
        <is>
          <t>88-1181893</t>
        </is>
      </c>
      <c r="D948" t="inlineStr">
        <is>
          <t>California</t>
        </is>
      </c>
      <c r="E948" t="inlineStr">
        <is>
          <t>CA</t>
        </is>
      </c>
      <c r="F948" t="n">
        <v>2025</v>
      </c>
      <c r="G948" t="n">
        <v>2</v>
      </c>
      <c r="H948" s="13" t="n">
        <v>1976000</v>
      </c>
      <c r="I948" s="12" t="n">
        <v>102</v>
      </c>
      <c r="J948" s="13" t="n">
        <v>15000</v>
      </c>
      <c r="K948" s="13">
        <f>IFERROR($H948/$I948,"")</f>
        <v/>
      </c>
      <c r="L948" s="13" t="n">
        <v>75000</v>
      </c>
      <c r="M948" t="inlineStr">
        <is>
          <t>FL, NY, OR</t>
        </is>
      </c>
      <c r="N948" t="inlineStr">
        <is>
          <t>No</t>
        </is>
      </c>
      <c r="O948" t="inlineStr">
        <is>
          <t>Not stated</t>
        </is>
      </c>
      <c r="Q948" s="9" t="inlineStr">
        <is>
          <t>https://grantcue.com/foundations/marion-and-richard-graham-foundation-881181893</t>
        </is>
      </c>
    </row>
    <row r="949">
      <c r="A949">
        <f>IF($E949=$E948,$A948+1,1)</f>
        <v/>
      </c>
      <c r="B949" t="inlineStr">
        <is>
          <t>Aaron Rodgers Foundation</t>
        </is>
      </c>
      <c r="C949" t="inlineStr">
        <is>
          <t>81-4627357</t>
        </is>
      </c>
      <c r="D949" t="inlineStr">
        <is>
          <t>California</t>
        </is>
      </c>
      <c r="E949" t="inlineStr">
        <is>
          <t>CA</t>
        </is>
      </c>
      <c r="F949" t="n">
        <v>2024</v>
      </c>
      <c r="G949" t="n">
        <v>1</v>
      </c>
      <c r="H949" s="13" t="n">
        <v>1975000</v>
      </c>
      <c r="I949" s="12" t="n">
        <v>11</v>
      </c>
      <c r="J949" s="13" t="n">
        <v>50000</v>
      </c>
      <c r="K949" s="13">
        <f>IFERROR($H949/$I949,"")</f>
        <v/>
      </c>
      <c r="L949" s="13" t="n">
        <v>1000000</v>
      </c>
      <c r="M949" t="inlineStr">
        <is>
          <t>OR, NJ, OH</t>
        </is>
      </c>
      <c r="N949" t="inlineStr">
        <is>
          <t>No</t>
        </is>
      </c>
      <c r="O949" t="inlineStr">
        <is>
          <t>Not stated</t>
        </is>
      </c>
      <c r="Q949" s="9" t="inlineStr">
        <is>
          <t>https://grantcue.com/foundations/aaron-rodgers-foundation-814627357</t>
        </is>
      </c>
    </row>
    <row r="950">
      <c r="A950">
        <f>IF($E950=$E949,$A949+1,1)</f>
        <v/>
      </c>
      <c r="B950" t="inlineStr">
        <is>
          <t>NICHOLAS ENDOWMENT</t>
        </is>
      </c>
      <c r="C950" t="inlineStr">
        <is>
          <t>46-6117991</t>
        </is>
      </c>
      <c r="D950" t="inlineStr">
        <is>
          <t>California</t>
        </is>
      </c>
      <c r="E950" t="inlineStr">
        <is>
          <t>CA</t>
        </is>
      </c>
      <c r="F950" t="n">
        <v>2024</v>
      </c>
      <c r="G950" t="n">
        <v>1</v>
      </c>
      <c r="H950" s="13" t="n">
        <v>1967400</v>
      </c>
      <c r="I950" s="12" t="n">
        <v>31</v>
      </c>
      <c r="J950" s="13" t="n">
        <v>60000</v>
      </c>
      <c r="K950" s="13">
        <f>IFERROR($H950/$I950,"")</f>
        <v/>
      </c>
      <c r="L950" s="13" t="n">
        <v>175000</v>
      </c>
      <c r="N950" t="inlineStr">
        <is>
          <t>No</t>
        </is>
      </c>
      <c r="O950" t="inlineStr">
        <is>
          <t>Not stated</t>
        </is>
      </c>
      <c r="Q950" s="9" t="inlineStr">
        <is>
          <t>https://grantcue.com/foundations/nicholas-endowment-466117991</t>
        </is>
      </c>
    </row>
    <row r="951">
      <c r="A951">
        <f>IF($E951=$E950,$A950+1,1)</f>
        <v/>
      </c>
      <c r="B951" t="inlineStr">
        <is>
          <t>THE MICHELSON FOUND ANIMALS FOUNDATION INC</t>
        </is>
      </c>
      <c r="C951" t="inlineStr">
        <is>
          <t>20-3944602</t>
        </is>
      </c>
      <c r="D951" t="inlineStr">
        <is>
          <t>California</t>
        </is>
      </c>
      <c r="E951" t="inlineStr">
        <is>
          <t>CA</t>
        </is>
      </c>
      <c r="F951" t="n">
        <v>2024</v>
      </c>
      <c r="G951" t="n">
        <v>1</v>
      </c>
      <c r="H951" s="13" t="n">
        <v>1966426</v>
      </c>
      <c r="I951" s="12" t="n">
        <v>66</v>
      </c>
      <c r="J951" s="13" t="n">
        <v>5000</v>
      </c>
      <c r="K951" s="13">
        <f>IFERROR($H951/$I951,"")</f>
        <v/>
      </c>
      <c r="L951" s="13" t="n">
        <v>750000</v>
      </c>
      <c r="M951" t="inlineStr">
        <is>
          <t>MD, NY, MT</t>
        </is>
      </c>
      <c r="N951" t="inlineStr">
        <is>
          <t>No</t>
        </is>
      </c>
      <c r="O951" t="inlineStr">
        <is>
          <t>Not stated</t>
        </is>
      </c>
      <c r="Q951" s="9" t="inlineStr">
        <is>
          <t>https://grantcue.com/foundations/the-michelson-found-animals-foundation-inc-203944602</t>
        </is>
      </c>
    </row>
    <row r="952">
      <c r="A952">
        <f>IF($E952=$E951,$A951+1,1)</f>
        <v/>
      </c>
      <c r="B952" t="inlineStr">
        <is>
          <t>HOLLYWOOD FOREIGN PRESS ASSOCIATION CHARITABLE TRUST</t>
        </is>
      </c>
      <c r="C952" t="inlineStr">
        <is>
          <t>95-3735188</t>
        </is>
      </c>
      <c r="D952" t="inlineStr">
        <is>
          <t>California</t>
        </is>
      </c>
      <c r="E952" t="inlineStr">
        <is>
          <t>CA</t>
        </is>
      </c>
      <c r="F952" t="n">
        <v>2023</v>
      </c>
      <c r="G952" t="n">
        <v>1</v>
      </c>
      <c r="H952" s="13" t="n">
        <v>1964220</v>
      </c>
      <c r="I952" s="12" t="n">
        <v>38</v>
      </c>
      <c r="J952" s="13" t="n">
        <v>30000</v>
      </c>
      <c r="K952" s="13">
        <f>IFERROR($H952/$I952,"")</f>
        <v/>
      </c>
      <c r="L952" s="13" t="n">
        <v>224920</v>
      </c>
      <c r="M952" t="inlineStr">
        <is>
          <t>UT, NY, VA</t>
        </is>
      </c>
      <c r="N952" t="inlineStr">
        <is>
          <t>Yes</t>
        </is>
      </c>
      <c r="O952" t="inlineStr">
        <is>
          <t>Yes</t>
        </is>
      </c>
      <c r="Q952" s="9" t="inlineStr">
        <is>
          <t>https://grantcue.com/foundations/hollywood-foreign-press-association-charitable-trust-953735188</t>
        </is>
      </c>
    </row>
    <row r="953">
      <c r="A953">
        <f>IF($E953=$E952,$A952+1,1)</f>
        <v/>
      </c>
      <c r="B953" t="inlineStr">
        <is>
          <t>NOBBS FAMILY FOUNDATION</t>
        </is>
      </c>
      <c r="C953" t="inlineStr">
        <is>
          <t>45-6644674</t>
        </is>
      </c>
      <c r="D953" t="inlineStr">
        <is>
          <t>California</t>
        </is>
      </c>
      <c r="E953" t="inlineStr">
        <is>
          <t>CA</t>
        </is>
      </c>
      <c r="F953" t="n">
        <v>2024</v>
      </c>
      <c r="G953" t="n">
        <v>1</v>
      </c>
      <c r="H953" s="13" t="n">
        <v>1964100</v>
      </c>
      <c r="I953" s="12" t="n">
        <v>88</v>
      </c>
      <c r="J953" s="13" t="n">
        <v>10000</v>
      </c>
      <c r="K953" s="13">
        <f>IFERROR($H953/$I953,"")</f>
        <v/>
      </c>
      <c r="L953" s="13" t="n">
        <v>250000</v>
      </c>
      <c r="M953" t="inlineStr">
        <is>
          <t>UT, CO, AZ</t>
        </is>
      </c>
      <c r="N953" t="inlineStr">
        <is>
          <t>No</t>
        </is>
      </c>
      <c r="O953" t="inlineStr">
        <is>
          <t>Not stated</t>
        </is>
      </c>
      <c r="Q953" s="9" t="inlineStr">
        <is>
          <t>https://grantcue.com/foundations/nobbs-family-foundation-456644674</t>
        </is>
      </c>
    </row>
    <row r="954">
      <c r="A954">
        <f>IF($E954=$E953,$A953+1,1)</f>
        <v/>
      </c>
      <c r="B954" t="inlineStr">
        <is>
          <t>RAMSAY FAMILY FOUNDATION</t>
        </is>
      </c>
      <c r="C954" t="inlineStr">
        <is>
          <t>94-2415607</t>
        </is>
      </c>
      <c r="D954" t="inlineStr">
        <is>
          <t>California</t>
        </is>
      </c>
      <c r="E954" t="inlineStr">
        <is>
          <t>CA</t>
        </is>
      </c>
      <c r="F954" t="n">
        <v>2024</v>
      </c>
      <c r="G954" t="n">
        <v>1</v>
      </c>
      <c r="H954" s="13" t="n">
        <v>1963000</v>
      </c>
      <c r="I954" s="12" t="n">
        <v>33</v>
      </c>
      <c r="J954" s="13" t="n">
        <v>50000</v>
      </c>
      <c r="K954" s="13">
        <f>IFERROR($H954/$I954,"")</f>
        <v/>
      </c>
      <c r="L954" s="13" t="n">
        <v>250000</v>
      </c>
      <c r="M954" t="inlineStr">
        <is>
          <t>DC, ME, WY</t>
        </is>
      </c>
      <c r="N954" t="inlineStr">
        <is>
          <t>No</t>
        </is>
      </c>
      <c r="O954" t="inlineStr">
        <is>
          <t>Not stated</t>
        </is>
      </c>
      <c r="Q954" s="9" t="inlineStr">
        <is>
          <t>https://grantcue.com/foundations/ramsay-family-foundation-942415607</t>
        </is>
      </c>
    </row>
    <row r="955">
      <c r="A955">
        <f>IF($E955=$E954,$A954+1,1)</f>
        <v/>
      </c>
      <c r="B955" t="inlineStr">
        <is>
          <t>Lewis A Kingsley Foundation</t>
        </is>
      </c>
      <c r="C955" t="inlineStr">
        <is>
          <t>95-6092364</t>
        </is>
      </c>
      <c r="D955" t="inlineStr">
        <is>
          <t>California</t>
        </is>
      </c>
      <c r="E955" t="inlineStr">
        <is>
          <t>CA</t>
        </is>
      </c>
      <c r="F955" t="n">
        <v>2024</v>
      </c>
      <c r="G955" t="n">
        <v>2</v>
      </c>
      <c r="H955" s="13" t="n">
        <v>1959600</v>
      </c>
      <c r="I955" s="12" t="n">
        <v>143</v>
      </c>
      <c r="J955" s="13" t="n">
        <v>5000</v>
      </c>
      <c r="K955" s="13">
        <f>IFERROR($H955/$I955,"")</f>
        <v/>
      </c>
      <c r="L955" s="13" t="n">
        <v>135000</v>
      </c>
      <c r="M955" t="inlineStr">
        <is>
          <t>UT, MN, CO</t>
        </is>
      </c>
      <c r="N955" t="inlineStr">
        <is>
          <t>No</t>
        </is>
      </c>
      <c r="O955" t="inlineStr">
        <is>
          <t>Not stated</t>
        </is>
      </c>
      <c r="Q955" s="9" t="inlineStr">
        <is>
          <t>https://grantcue.com/foundations/lewis-a-kingsley-foundation-956092364</t>
        </is>
      </c>
    </row>
    <row r="956">
      <c r="A956">
        <f>IF($E956=$E955,$A955+1,1)</f>
        <v/>
      </c>
      <c r="B956" t="inlineStr">
        <is>
          <t>KELTON FUND INC</t>
        </is>
      </c>
      <c r="C956" t="inlineStr">
        <is>
          <t>95-6092356</t>
        </is>
      </c>
      <c r="D956" t="inlineStr">
        <is>
          <t>California</t>
        </is>
      </c>
      <c r="E956" t="inlineStr">
        <is>
          <t>CA</t>
        </is>
      </c>
      <c r="F956" t="n">
        <v>2025</v>
      </c>
      <c r="G956" t="n">
        <v>2</v>
      </c>
      <c r="H956" s="13" t="n">
        <v>1956500</v>
      </c>
      <c r="I956" s="12" t="n">
        <v>26</v>
      </c>
      <c r="J956" s="13" t="n">
        <v>3500</v>
      </c>
      <c r="K956" s="13">
        <f>IFERROR($H956/$I956,"")</f>
        <v/>
      </c>
      <c r="L956" s="13" t="n">
        <v>1250000</v>
      </c>
      <c r="M956" t="inlineStr">
        <is>
          <t>DC</t>
        </is>
      </c>
      <c r="N956" t="inlineStr">
        <is>
          <t>No</t>
        </is>
      </c>
      <c r="O956" t="inlineStr">
        <is>
          <t>Not stated</t>
        </is>
      </c>
      <c r="Q956" s="9" t="inlineStr">
        <is>
          <t>https://grantcue.com/foundations/kelton-fund-inc-956092356</t>
        </is>
      </c>
    </row>
    <row r="957">
      <c r="A957">
        <f>IF($E957=$E956,$A956+1,1)</f>
        <v/>
      </c>
      <c r="B957" t="inlineStr">
        <is>
          <t>FLEX FOUNDATION (F/K/A FLEXTRONICS FOUNDATION)</t>
        </is>
      </c>
      <c r="C957" t="inlineStr">
        <is>
          <t>77-0567788</t>
        </is>
      </c>
      <c r="D957" t="inlineStr">
        <is>
          <t>California</t>
        </is>
      </c>
      <c r="E957" t="inlineStr">
        <is>
          <t>CA</t>
        </is>
      </c>
      <c r="F957" t="n">
        <v>2024</v>
      </c>
      <c r="G957" t="n">
        <v>1</v>
      </c>
      <c r="H957" s="13" t="n">
        <v>1951661</v>
      </c>
      <c r="I957" s="12" t="n">
        <v>73</v>
      </c>
      <c r="J957" s="13" t="n">
        <v>24412</v>
      </c>
      <c r="K957" s="13">
        <f>IFERROR($H957/$I957,"")</f>
        <v/>
      </c>
      <c r="L957" s="13" t="n">
        <v>95200</v>
      </c>
      <c r="M957" t="inlineStr">
        <is>
          <t>AZ, NC, TN</t>
        </is>
      </c>
      <c r="N957" t="inlineStr">
        <is>
          <t>No</t>
        </is>
      </c>
      <c r="O957" t="inlineStr">
        <is>
          <t>Not stated</t>
        </is>
      </c>
      <c r="Q957" s="9" t="inlineStr">
        <is>
          <t>https://grantcue.com/foundations/flex-foundation-f-k-a-flextronics-foundation-770567788</t>
        </is>
      </c>
    </row>
    <row r="958">
      <c r="A958">
        <f>IF($E958=$E957,$A957+1,1)</f>
        <v/>
      </c>
      <c r="B958" t="inlineStr">
        <is>
          <t>Frank McHugh-O'Donovan Foundation Inc</t>
        </is>
      </c>
      <c r="C958" t="inlineStr">
        <is>
          <t>20-0842449</t>
        </is>
      </c>
      <c r="D958" t="inlineStr">
        <is>
          <t>California</t>
        </is>
      </c>
      <c r="E958" t="inlineStr">
        <is>
          <t>CA</t>
        </is>
      </c>
      <c r="F958" t="n">
        <v>2024</v>
      </c>
      <c r="G958" t="n">
        <v>1</v>
      </c>
      <c r="H958" s="13" t="n">
        <v>1950000</v>
      </c>
      <c r="I958" s="12" t="n">
        <v>32</v>
      </c>
      <c r="J958" s="13" t="n">
        <v>19750</v>
      </c>
      <c r="K958" s="13">
        <f>IFERROR($H958/$I958,"")</f>
        <v/>
      </c>
      <c r="L958" s="13" t="n">
        <v>400000</v>
      </c>
      <c r="M958" t="inlineStr">
        <is>
          <t>DC, IL, NY</t>
        </is>
      </c>
      <c r="N958" t="inlineStr">
        <is>
          <t>No</t>
        </is>
      </c>
      <c r="O958" t="inlineStr">
        <is>
          <t>Not stated</t>
        </is>
      </c>
      <c r="Q958" s="9" t="inlineStr">
        <is>
          <t>https://grantcue.com/foundations/frank-mchugh-o-donovan-foundation-inc-200842449</t>
        </is>
      </c>
    </row>
    <row r="959">
      <c r="A959">
        <f>IF($E959=$E958,$A958+1,1)</f>
        <v/>
      </c>
      <c r="B959" t="inlineStr">
        <is>
          <t>THE ROBERT P AND MARIANA R SCRIPPS FAMILY FOUNDATION INC</t>
        </is>
      </c>
      <c r="C959" t="inlineStr">
        <is>
          <t>27-0363761</t>
        </is>
      </c>
      <c r="D959" t="inlineStr">
        <is>
          <t>California</t>
        </is>
      </c>
      <c r="E959" t="inlineStr">
        <is>
          <t>CA</t>
        </is>
      </c>
      <c r="F959" t="n">
        <v>2025</v>
      </c>
      <c r="G959" t="n">
        <v>2</v>
      </c>
      <c r="H959" s="13" t="n">
        <v>1950000</v>
      </c>
      <c r="I959" s="12" t="n">
        <v>35</v>
      </c>
      <c r="J959" s="13" t="n">
        <v>45833</v>
      </c>
      <c r="K959" s="13">
        <f>IFERROR($H959/$I959,"")</f>
        <v/>
      </c>
      <c r="L959" s="13" t="n">
        <v>200000</v>
      </c>
      <c r="M959" t="inlineStr">
        <is>
          <t>TX, NY, NC</t>
        </is>
      </c>
      <c r="N959" t="inlineStr">
        <is>
          <t>No</t>
        </is>
      </c>
      <c r="O959" t="inlineStr">
        <is>
          <t>Not stated</t>
        </is>
      </c>
      <c r="Q959" s="9" t="inlineStr">
        <is>
          <t>https://grantcue.com/foundations/the-robert-p-and-mariana-r-scripps-family-foundation-inc-270363761</t>
        </is>
      </c>
    </row>
    <row r="960">
      <c r="A960">
        <f>IF($E960=$E959,$A959+1,1)</f>
        <v/>
      </c>
      <c r="B960" t="inlineStr">
        <is>
          <t>Saga Foundation</t>
        </is>
      </c>
      <c r="C960" t="inlineStr">
        <is>
          <t>38-3097160</t>
        </is>
      </c>
      <c r="D960" t="inlineStr">
        <is>
          <t>California</t>
        </is>
      </c>
      <c r="E960" t="inlineStr">
        <is>
          <t>CA</t>
        </is>
      </c>
      <c r="F960" t="n">
        <v>2024</v>
      </c>
      <c r="G960" t="n">
        <v>1</v>
      </c>
      <c r="H960" s="13" t="n">
        <v>1947530</v>
      </c>
      <c r="I960" s="12" t="n">
        <v>38</v>
      </c>
      <c r="J960" s="13" t="n">
        <v>27500</v>
      </c>
      <c r="K960" s="13">
        <f>IFERROR($H960/$I960,"")</f>
        <v/>
      </c>
      <c r="L960" s="13" t="n">
        <v>310000</v>
      </c>
      <c r="M960" t="inlineStr">
        <is>
          <t>DC, FL, NY</t>
        </is>
      </c>
      <c r="N960" t="inlineStr">
        <is>
          <t>No</t>
        </is>
      </c>
      <c r="O960" t="inlineStr">
        <is>
          <t>Not stated</t>
        </is>
      </c>
      <c r="Q960" s="9" t="inlineStr">
        <is>
          <t>https://grantcue.com/foundations/saga-foundation-383097160</t>
        </is>
      </c>
    </row>
    <row r="961">
      <c r="A961">
        <f>IF($E961=$E960,$A960+1,1)</f>
        <v/>
      </c>
      <c r="B961" t="inlineStr">
        <is>
          <t>KEEFE FAMILY FOUNDATION</t>
        </is>
      </c>
      <c r="C961" t="inlineStr">
        <is>
          <t>13-3520397</t>
        </is>
      </c>
      <c r="D961" t="inlineStr">
        <is>
          <t>California</t>
        </is>
      </c>
      <c r="E961" t="inlineStr">
        <is>
          <t>CA</t>
        </is>
      </c>
      <c r="F961" t="n">
        <v>2025</v>
      </c>
      <c r="G961" t="n">
        <v>2</v>
      </c>
      <c r="H961" s="13" t="n">
        <v>1943012</v>
      </c>
      <c r="I961" s="12" t="n">
        <v>44</v>
      </c>
      <c r="J961" s="13" t="n">
        <v>40000</v>
      </c>
      <c r="K961" s="13">
        <f>IFERROR($H961/$I961,"")</f>
        <v/>
      </c>
      <c r="L961" s="13" t="n">
        <v>100000</v>
      </c>
      <c r="M961" t="inlineStr">
        <is>
          <t>MA, NC, DC</t>
        </is>
      </c>
      <c r="N961" t="inlineStr">
        <is>
          <t>No</t>
        </is>
      </c>
      <c r="O961" t="inlineStr">
        <is>
          <t>Not stated</t>
        </is>
      </c>
      <c r="Q961" s="9" t="inlineStr">
        <is>
          <t>https://grantcue.com/foundations/keefe-family-foundation-133520397</t>
        </is>
      </c>
    </row>
    <row r="962">
      <c r="A962">
        <f>IF($E962=$E961,$A961+1,1)</f>
        <v/>
      </c>
      <c r="B962" t="inlineStr">
        <is>
          <t>RAVI AND NAINA PATEL FOUNDATION</t>
        </is>
      </c>
      <c r="C962" t="inlineStr">
        <is>
          <t>77-0490360</t>
        </is>
      </c>
      <c r="D962" t="inlineStr">
        <is>
          <t>California</t>
        </is>
      </c>
      <c r="E962" t="inlineStr">
        <is>
          <t>CA</t>
        </is>
      </c>
      <c r="F962" t="n">
        <v>2024</v>
      </c>
      <c r="G962" t="n">
        <v>1</v>
      </c>
      <c r="H962" s="13" t="n">
        <v>1940380</v>
      </c>
      <c r="I962" s="12" t="n">
        <v>22</v>
      </c>
      <c r="J962" s="13" t="n">
        <v>25000</v>
      </c>
      <c r="K962" s="13">
        <f>IFERROR($H962/$I962,"")</f>
        <v/>
      </c>
      <c r="L962" s="13" t="n">
        <v>529000</v>
      </c>
      <c r="M962" t="inlineStr">
        <is>
          <t>IA, NC, CO</t>
        </is>
      </c>
      <c r="N962" t="inlineStr">
        <is>
          <t>Yes</t>
        </is>
      </c>
      <c r="O962" t="inlineStr">
        <is>
          <t>Not stated</t>
        </is>
      </c>
      <c r="Q962" s="9" t="inlineStr">
        <is>
          <t>https://grantcue.com/foundations/ravi-and-naina-patel-foundation-770490360</t>
        </is>
      </c>
    </row>
    <row r="963">
      <c r="A963">
        <f>IF($E963=$E962,$A962+1,1)</f>
        <v/>
      </c>
      <c r="B963" t="inlineStr">
        <is>
          <t>PETER DOUGLAS FOUNDATION</t>
        </is>
      </c>
      <c r="C963" t="inlineStr">
        <is>
          <t>47-3440799</t>
        </is>
      </c>
      <c r="D963" t="inlineStr">
        <is>
          <t>California</t>
        </is>
      </c>
      <c r="E963" t="inlineStr">
        <is>
          <t>CA</t>
        </is>
      </c>
      <c r="F963" t="n">
        <v>2025</v>
      </c>
      <c r="G963" t="n">
        <v>2</v>
      </c>
      <c r="H963" s="13" t="n">
        <v>1935000</v>
      </c>
      <c r="I963" s="12" t="n">
        <v>26</v>
      </c>
      <c r="J963" s="13" t="n">
        <v>85000</v>
      </c>
      <c r="K963" s="13">
        <f>IFERROR($H963/$I963,"")</f>
        <v/>
      </c>
      <c r="L963" s="13" t="n">
        <v>250000</v>
      </c>
      <c r="M963" t="inlineStr">
        <is>
          <t>NY</t>
        </is>
      </c>
      <c r="N963" t="inlineStr">
        <is>
          <t>No</t>
        </is>
      </c>
      <c r="O963" t="inlineStr">
        <is>
          <t>Not stated</t>
        </is>
      </c>
      <c r="Q963" s="9" t="inlineStr">
        <is>
          <t>https://grantcue.com/foundations/peter-douglas-foundation-c-o-nksfb-llc-473440799</t>
        </is>
      </c>
    </row>
    <row r="964">
      <c r="A964">
        <f>IF($E964=$E963,$A963+1,1)</f>
        <v/>
      </c>
      <c r="B964" t="inlineStr">
        <is>
          <t>FOCUS CENTRAL AMERICA</t>
        </is>
      </c>
      <c r="C964" t="inlineStr">
        <is>
          <t>87-1440781</t>
        </is>
      </c>
      <c r="D964" t="inlineStr">
        <is>
          <t>California</t>
        </is>
      </c>
      <c r="E964" t="inlineStr">
        <is>
          <t>CA</t>
        </is>
      </c>
      <c r="F964" t="n">
        <v>2024</v>
      </c>
      <c r="G964" t="n">
        <v>1</v>
      </c>
      <c r="H964" s="13" t="n">
        <v>1932965</v>
      </c>
      <c r="I964" s="12" t="n">
        <v>110</v>
      </c>
      <c r="J964" s="13" t="n">
        <v>15000</v>
      </c>
      <c r="K964" s="13">
        <f>IFERROR($H964/$I964,"")</f>
        <v/>
      </c>
      <c r="L964" s="13" t="n">
        <v>55000</v>
      </c>
      <c r="M964" t="inlineStr">
        <is>
          <t>NJ, PA, DC</t>
        </is>
      </c>
      <c r="N964" t="inlineStr">
        <is>
          <t>No</t>
        </is>
      </c>
      <c r="O964" t="inlineStr">
        <is>
          <t>Not stated</t>
        </is>
      </c>
      <c r="Q964" s="9" t="inlineStr">
        <is>
          <t>https://grantcue.com/foundations/focus-central-america-871440781</t>
        </is>
      </c>
    </row>
    <row r="965">
      <c r="A965">
        <f>IF($E965=$E964,$A964+1,1)</f>
        <v/>
      </c>
      <c r="B965" t="inlineStr">
        <is>
          <t>THE LEONETTIO'CONNELL FAMILY FOUNDATION</t>
        </is>
      </c>
      <c r="C965" t="inlineStr">
        <is>
          <t>20-3889415</t>
        </is>
      </c>
      <c r="D965" t="inlineStr">
        <is>
          <t>California</t>
        </is>
      </c>
      <c r="E965" t="inlineStr">
        <is>
          <t>CA</t>
        </is>
      </c>
      <c r="F965" t="n">
        <v>2024</v>
      </c>
      <c r="G965" t="n">
        <v>1</v>
      </c>
      <c r="H965" s="13" t="n">
        <v>1927013</v>
      </c>
      <c r="I965" s="12" t="n">
        <v>48</v>
      </c>
      <c r="J965" s="13" t="n">
        <v>10000</v>
      </c>
      <c r="K965" s="13">
        <f>IFERROR($H965/$I965,"")</f>
        <v/>
      </c>
      <c r="L965" s="13" t="n">
        <v>325000</v>
      </c>
      <c r="M965" t="inlineStr">
        <is>
          <t>MA, CT, RI</t>
        </is>
      </c>
      <c r="N965" t="inlineStr">
        <is>
          <t>No</t>
        </is>
      </c>
      <c r="O965" t="inlineStr">
        <is>
          <t>Not stated</t>
        </is>
      </c>
      <c r="Q965" s="9" t="inlineStr">
        <is>
          <t>https://grantcue.com/foundations/the-leonettio-connell-family-foundation-203889415</t>
        </is>
      </c>
    </row>
    <row r="966">
      <c r="A966">
        <f>IF($E966=$E965,$A965+1,1)</f>
        <v/>
      </c>
      <c r="B966" t="inlineStr">
        <is>
          <t>GAINEY FOUNDATION</t>
        </is>
      </c>
      <c r="C966" t="inlineStr">
        <is>
          <t>20-5632706</t>
        </is>
      </c>
      <c r="D966" t="inlineStr">
        <is>
          <t>California</t>
        </is>
      </c>
      <c r="E966" t="inlineStr">
        <is>
          <t>CA</t>
        </is>
      </c>
      <c r="F966" t="n">
        <v>2024</v>
      </c>
      <c r="G966" t="n">
        <v>1</v>
      </c>
      <c r="H966" s="13" t="n">
        <v>1926000</v>
      </c>
      <c r="I966" s="12" t="n">
        <v>29</v>
      </c>
      <c r="J966" s="13" t="n">
        <v>50000</v>
      </c>
      <c r="K966" s="13">
        <f>IFERROR($H966/$I966,"")</f>
        <v/>
      </c>
      <c r="L966" s="13" t="n">
        <v>170000</v>
      </c>
      <c r="M966" t="inlineStr">
        <is>
          <t>NM, MN, OR</t>
        </is>
      </c>
      <c r="N966" t="inlineStr">
        <is>
          <t>Yes</t>
        </is>
      </c>
      <c r="O966" t="inlineStr">
        <is>
          <t>Not stated</t>
        </is>
      </c>
      <c r="Q966" s="9" t="inlineStr">
        <is>
          <t>https://grantcue.com/foundations/gainey-foundation-205632706</t>
        </is>
      </c>
    </row>
    <row r="967">
      <c r="A967">
        <f>IF($E967=$E966,$A966+1,1)</f>
        <v/>
      </c>
      <c r="B967" t="inlineStr">
        <is>
          <t>HUTTON FOUNDATION DBA HUTTON PARKER FOUNDATION</t>
        </is>
      </c>
      <c r="C967" t="inlineStr">
        <is>
          <t>33-0779894</t>
        </is>
      </c>
      <c r="D967" t="inlineStr">
        <is>
          <t>California</t>
        </is>
      </c>
      <c r="E967" t="inlineStr">
        <is>
          <t>CA</t>
        </is>
      </c>
      <c r="F967" t="n">
        <v>2024</v>
      </c>
      <c r="G967" t="n">
        <v>1</v>
      </c>
      <c r="H967" s="13" t="n">
        <v>1925988</v>
      </c>
      <c r="I967" s="12" t="n">
        <v>190</v>
      </c>
      <c r="J967" s="13" t="n">
        <v>10000</v>
      </c>
      <c r="K967" s="13">
        <f>IFERROR($H967/$I967,"")</f>
        <v/>
      </c>
      <c r="L967" s="13" t="n">
        <v>100000</v>
      </c>
      <c r="N967" t="inlineStr">
        <is>
          <t>Yes</t>
        </is>
      </c>
      <c r="O967" t="inlineStr">
        <is>
          <t>Yes</t>
        </is>
      </c>
      <c r="P967" s="9" t="inlineStr">
        <is>
          <t>https://www.huttonfoundation.org/</t>
        </is>
      </c>
      <c r="Q967" s="9" t="inlineStr">
        <is>
          <t>https://grantcue.com/foundations/hutton-foundation-dba-hutton-parker-foundation-330779894</t>
        </is>
      </c>
    </row>
    <row r="968">
      <c r="A968">
        <f>IF($E968=$E967,$A967+1,1)</f>
        <v/>
      </c>
      <c r="B968" t="inlineStr">
        <is>
          <t>ANITA B AND HOWARD S RICHMOND FOUNDATION INC</t>
        </is>
      </c>
      <c r="C968" t="inlineStr">
        <is>
          <t>13-6180873</t>
        </is>
      </c>
      <c r="D968" t="inlineStr">
        <is>
          <t>California</t>
        </is>
      </c>
      <c r="E968" t="inlineStr">
        <is>
          <t>CA</t>
        </is>
      </c>
      <c r="F968" t="n">
        <v>2025</v>
      </c>
      <c r="G968" t="n">
        <v>2</v>
      </c>
      <c r="H968" s="13" t="n">
        <v>1922500</v>
      </c>
      <c r="I968" s="12" t="n">
        <v>160</v>
      </c>
      <c r="J968" s="13" t="n">
        <v>1500</v>
      </c>
      <c r="K968" s="13">
        <f>IFERROR($H968/$I968,"")</f>
        <v/>
      </c>
      <c r="L968" s="13" t="n">
        <v>500000</v>
      </c>
      <c r="M968" t="inlineStr">
        <is>
          <t>CT, DC, NY</t>
        </is>
      </c>
      <c r="N968" t="inlineStr">
        <is>
          <t>Yes</t>
        </is>
      </c>
      <c r="O968" t="inlineStr">
        <is>
          <t>Yes</t>
        </is>
      </c>
      <c r="Q968" s="9" t="inlineStr">
        <is>
          <t>https://grantcue.com/foundations/anita-b-and-howard-s-richmond-foundation-inc-136180873</t>
        </is>
      </c>
    </row>
    <row r="969">
      <c r="A969">
        <f>IF($E969=$E968,$A968+1,1)</f>
        <v/>
      </c>
      <c r="B969" t="inlineStr">
        <is>
          <t>Jaggers Family Foundation</t>
        </is>
      </c>
      <c r="C969" t="inlineStr">
        <is>
          <t>84-3114220</t>
        </is>
      </c>
      <c r="D969" t="inlineStr">
        <is>
          <t>California</t>
        </is>
      </c>
      <c r="E969" t="inlineStr">
        <is>
          <t>CA</t>
        </is>
      </c>
      <c r="F969" t="n">
        <v>2024</v>
      </c>
      <c r="G969" t="n">
        <v>1</v>
      </c>
      <c r="H969" s="13" t="n">
        <v>1915000</v>
      </c>
      <c r="I969" s="12" t="n">
        <v>12</v>
      </c>
      <c r="J969" s="13" t="n">
        <v>100000</v>
      </c>
      <c r="K969" s="13">
        <f>IFERROR($H969/$I969,"")</f>
        <v/>
      </c>
      <c r="L969" s="13" t="n">
        <v>525000</v>
      </c>
      <c r="M969" t="inlineStr">
        <is>
          <t>OH, DC, PA</t>
        </is>
      </c>
      <c r="N969" t="inlineStr">
        <is>
          <t>No</t>
        </is>
      </c>
      <c r="O969" t="inlineStr">
        <is>
          <t>Not stated</t>
        </is>
      </c>
      <c r="Q969" s="9" t="inlineStr">
        <is>
          <t>https://grantcue.com/foundations/jaggers-family-foundation-843114220</t>
        </is>
      </c>
    </row>
    <row r="970">
      <c r="A970">
        <f>IF($E970=$E969,$A969+1,1)</f>
        <v/>
      </c>
      <c r="B970" t="inlineStr">
        <is>
          <t>THE VALENTINE FOUNDATION</t>
        </is>
      </c>
      <c r="C970" t="inlineStr">
        <is>
          <t>90-0527475</t>
        </is>
      </c>
      <c r="D970" t="inlineStr">
        <is>
          <t>California</t>
        </is>
      </c>
      <c r="E970" t="inlineStr">
        <is>
          <t>CA</t>
        </is>
      </c>
      <c r="F970" t="n">
        <v>2025</v>
      </c>
      <c r="G970" t="n">
        <v>2</v>
      </c>
      <c r="H970" s="13" t="n">
        <v>1915000</v>
      </c>
      <c r="I970" s="12" t="n">
        <v>9</v>
      </c>
      <c r="J970" s="13" t="n">
        <v>200000</v>
      </c>
      <c r="K970" s="13">
        <f>IFERROR($H970/$I970,"")</f>
        <v/>
      </c>
      <c r="L970" s="13" t="n">
        <v>350000</v>
      </c>
      <c r="M970" t="inlineStr">
        <is>
          <t>FL, NY, MI</t>
        </is>
      </c>
      <c r="N970" t="inlineStr">
        <is>
          <t>No</t>
        </is>
      </c>
      <c r="O970" t="inlineStr">
        <is>
          <t>Not stated</t>
        </is>
      </c>
      <c r="Q970" s="9" t="inlineStr">
        <is>
          <t>https://grantcue.com/foundations/the-valentine-foundation-900527475</t>
        </is>
      </c>
    </row>
    <row r="971">
      <c r="A971">
        <f>IF($E971=$E970,$A970+1,1)</f>
        <v/>
      </c>
      <c r="B971" t="inlineStr">
        <is>
          <t>ACACIA FOUNDATION</t>
        </is>
      </c>
      <c r="C971" t="inlineStr">
        <is>
          <t>95-4585686</t>
        </is>
      </c>
      <c r="D971" t="inlineStr">
        <is>
          <t>California</t>
        </is>
      </c>
      <c r="E971" t="inlineStr">
        <is>
          <t>CA</t>
        </is>
      </c>
      <c r="F971" t="n">
        <v>2025</v>
      </c>
      <c r="G971" t="n">
        <v>2</v>
      </c>
      <c r="H971" s="13" t="n">
        <v>1915000</v>
      </c>
      <c r="I971" s="12" t="n">
        <v>20</v>
      </c>
      <c r="J971" s="13" t="n">
        <v>100000</v>
      </c>
      <c r="K971" s="13">
        <f>IFERROR($H971/$I971,"")</f>
        <v/>
      </c>
      <c r="L971" s="13" t="n">
        <v>200000</v>
      </c>
      <c r="M971" t="inlineStr">
        <is>
          <t>VA, HI, LA</t>
        </is>
      </c>
      <c r="N971" t="inlineStr">
        <is>
          <t>No</t>
        </is>
      </c>
      <c r="O971" t="inlineStr">
        <is>
          <t>Not stated</t>
        </is>
      </c>
      <c r="Q971" s="9" t="inlineStr">
        <is>
          <t>https://grantcue.com/foundations/acacia-foundation-954585686</t>
        </is>
      </c>
    </row>
    <row r="972">
      <c r="A972">
        <f>IF($E972=$E971,$A971+1,1)</f>
        <v/>
      </c>
      <c r="B972" t="inlineStr">
        <is>
          <t>STEPHEN G AND REGINA OSWALD FOUNDATION</t>
        </is>
      </c>
      <c r="C972" t="inlineStr">
        <is>
          <t>81-0835449</t>
        </is>
      </c>
      <c r="D972" t="inlineStr">
        <is>
          <t>California</t>
        </is>
      </c>
      <c r="E972" t="inlineStr">
        <is>
          <t>CA</t>
        </is>
      </c>
      <c r="F972" t="n">
        <v>2025</v>
      </c>
      <c r="G972" t="n">
        <v>2</v>
      </c>
      <c r="H972" s="13" t="n">
        <v>1908375</v>
      </c>
      <c r="I972" s="12" t="n">
        <v>27</v>
      </c>
      <c r="J972" s="13" t="n">
        <v>35000</v>
      </c>
      <c r="K972" s="13">
        <f>IFERROR($H972/$I972,"")</f>
        <v/>
      </c>
      <c r="L972" s="13" t="n">
        <v>310000</v>
      </c>
      <c r="M972" t="inlineStr">
        <is>
          <t>LA, CO, MI</t>
        </is>
      </c>
      <c r="N972" t="inlineStr">
        <is>
          <t>No</t>
        </is>
      </c>
      <c r="O972" t="inlineStr">
        <is>
          <t>Not stated</t>
        </is>
      </c>
      <c r="Q972" s="9" t="inlineStr">
        <is>
          <t>https://grantcue.com/foundations/stephen-g-and-regina-oswald-foundation-810835449</t>
        </is>
      </c>
    </row>
    <row r="973">
      <c r="A973">
        <f>IF($E973=$E972,$A972+1,1)</f>
        <v/>
      </c>
      <c r="B973" t="inlineStr">
        <is>
          <t>Jerome Foundation</t>
        </is>
      </c>
      <c r="C973" t="inlineStr">
        <is>
          <t>95-6039063</t>
        </is>
      </c>
      <c r="D973" t="inlineStr">
        <is>
          <t>California</t>
        </is>
      </c>
      <c r="E973" t="inlineStr">
        <is>
          <t>CA</t>
        </is>
      </c>
      <c r="F973" t="n">
        <v>2025</v>
      </c>
      <c r="G973" t="n">
        <v>2</v>
      </c>
      <c r="H973" s="13" t="n">
        <v>1901500</v>
      </c>
      <c r="I973" s="12" t="n">
        <v>90</v>
      </c>
      <c r="J973" s="13" t="n">
        <v>16000</v>
      </c>
      <c r="K973" s="13">
        <f>IFERROR($H973/$I973,"")</f>
        <v/>
      </c>
      <c r="L973" s="13" t="n">
        <v>250000</v>
      </c>
      <c r="M973" t="inlineStr">
        <is>
          <t>Region XI (Davao), MN, IL</t>
        </is>
      </c>
      <c r="N973" t="inlineStr">
        <is>
          <t>Yes</t>
        </is>
      </c>
      <c r="O973" t="inlineStr">
        <is>
          <t>Not stated</t>
        </is>
      </c>
      <c r="Q973" s="9" t="inlineStr">
        <is>
          <t>https://grantcue.com/foundations/jerome-foundation-956039063</t>
        </is>
      </c>
    </row>
    <row r="974">
      <c r="A974">
        <f>IF($E974=$E973,$A973+1,1)</f>
        <v/>
      </c>
      <c r="B974" t="inlineStr">
        <is>
          <t>HONDA USA FOUNDATION</t>
        </is>
      </c>
      <c r="C974" t="inlineStr">
        <is>
          <t>95-3924667</t>
        </is>
      </c>
      <c r="D974" t="inlineStr">
        <is>
          <t>California</t>
        </is>
      </c>
      <c r="E974" t="inlineStr">
        <is>
          <t>CA</t>
        </is>
      </c>
      <c r="F974" t="n">
        <v>2024</v>
      </c>
      <c r="G974" t="n">
        <v>1</v>
      </c>
      <c r="H974" s="13" t="n">
        <v>1896178</v>
      </c>
      <c r="I974" s="12" t="n">
        <v>35</v>
      </c>
      <c r="J974" s="13" t="n">
        <v>50000</v>
      </c>
      <c r="K974" s="13">
        <f>IFERROR($H974/$I974,"")</f>
        <v/>
      </c>
      <c r="L974" s="13" t="n">
        <v>100000</v>
      </c>
      <c r="M974" t="inlineStr">
        <is>
          <t>AL, FL, SC</t>
        </is>
      </c>
      <c r="N974" t="inlineStr">
        <is>
          <t>Yes</t>
        </is>
      </c>
      <c r="O974" t="inlineStr">
        <is>
          <t>Yes</t>
        </is>
      </c>
      <c r="P974" s="9" t="inlineStr">
        <is>
          <t>https://www.honda.com/</t>
        </is>
      </c>
      <c r="Q974" s="9" t="inlineStr">
        <is>
          <t>https://grantcue.com/foundations/honda-usa-foundation-953924667</t>
        </is>
      </c>
    </row>
    <row r="975">
      <c r="A975">
        <f>IF($E975=$E974,$A974+1,1)</f>
        <v/>
      </c>
      <c r="B975" t="inlineStr">
        <is>
          <t>CONSTANCE HARTWELL CHARITABLE TRUST</t>
        </is>
      </c>
      <c r="C975" t="inlineStr">
        <is>
          <t>68-6251551</t>
        </is>
      </c>
      <c r="D975" t="inlineStr">
        <is>
          <t>California</t>
        </is>
      </c>
      <c r="E975" t="inlineStr">
        <is>
          <t>CA</t>
        </is>
      </c>
      <c r="F975" t="n">
        <v>2025</v>
      </c>
      <c r="G975" t="n">
        <v>3</v>
      </c>
      <c r="H975" s="13" t="n">
        <v>1896159</v>
      </c>
      <c r="I975" s="12" t="n">
        <v>9</v>
      </c>
      <c r="J975" s="13" t="n">
        <v>186340</v>
      </c>
      <c r="K975" s="13">
        <f>IFERROR($H975/$I975,"")</f>
        <v/>
      </c>
      <c r="L975" s="13" t="n">
        <v>394001</v>
      </c>
      <c r="N975" t="inlineStr">
        <is>
          <t>No</t>
        </is>
      </c>
      <c r="O975" t="inlineStr">
        <is>
          <t>Not stated</t>
        </is>
      </c>
      <c r="Q975" s="9" t="inlineStr">
        <is>
          <t>https://grantcue.com/foundations/constance-hartwell-charitable-trust-686251551</t>
        </is>
      </c>
    </row>
    <row r="976">
      <c r="A976">
        <f>IF($E976=$E975,$A975+1,1)</f>
        <v/>
      </c>
      <c r="B976" t="inlineStr">
        <is>
          <t>ADAMS LEGACY FOUNDATION A DELAWARE NONPROFIT</t>
        </is>
      </c>
      <c r="C976" t="inlineStr">
        <is>
          <t>26-3373791</t>
        </is>
      </c>
      <c r="D976" t="inlineStr">
        <is>
          <t>California</t>
        </is>
      </c>
      <c r="E976" t="inlineStr">
        <is>
          <t>CA</t>
        </is>
      </c>
      <c r="F976" t="n">
        <v>2025</v>
      </c>
      <c r="G976" t="n">
        <v>2</v>
      </c>
      <c r="H976" s="13" t="n">
        <v>1894000</v>
      </c>
      <c r="I976" s="12" t="n">
        <v>40</v>
      </c>
      <c r="J976" s="13" t="n">
        <v>10000</v>
      </c>
      <c r="K976" s="13">
        <f>IFERROR($H976/$I976,"")</f>
        <v/>
      </c>
      <c r="L976" s="13" t="n">
        <v>905000</v>
      </c>
      <c r="M976" t="inlineStr">
        <is>
          <t>IL, MI, OH</t>
        </is>
      </c>
      <c r="N976" t="inlineStr">
        <is>
          <t>Yes</t>
        </is>
      </c>
      <c r="O976" t="inlineStr">
        <is>
          <t>Yes</t>
        </is>
      </c>
      <c r="P976" s="9" t="inlineStr">
        <is>
          <t>https://www.adamslegacyfoundation.org/</t>
        </is>
      </c>
      <c r="Q976" s="9" t="inlineStr">
        <is>
          <t>https://grantcue.com/foundations/adams-legacy-foundation-a-delaware-nonprofit-263373791</t>
        </is>
      </c>
    </row>
    <row r="977">
      <c r="A977">
        <f>IF($E977=$E976,$A976+1,1)</f>
        <v/>
      </c>
      <c r="B977" t="inlineStr">
        <is>
          <t>THE TERRENCE AND RUTH ELKES FOUNDATION</t>
        </is>
      </c>
      <c r="C977" t="inlineStr">
        <is>
          <t>82-4174904</t>
        </is>
      </c>
      <c r="D977" t="inlineStr">
        <is>
          <t>California</t>
        </is>
      </c>
      <c r="E977" t="inlineStr">
        <is>
          <t>CA</t>
        </is>
      </c>
      <c r="F977" t="n">
        <v>2025</v>
      </c>
      <c r="G977" t="n">
        <v>2</v>
      </c>
      <c r="H977" s="13" t="n">
        <v>1893000</v>
      </c>
      <c r="I977" s="12" t="n">
        <v>32</v>
      </c>
      <c r="J977" s="13" t="n">
        <v>25500</v>
      </c>
      <c r="K977" s="13">
        <f>IFERROR($H977/$I977,"")</f>
        <v/>
      </c>
      <c r="L977" s="13" t="n">
        <v>400000</v>
      </c>
      <c r="M977" t="inlineStr">
        <is>
          <t>DC, NY, NJ</t>
        </is>
      </c>
      <c r="N977" t="inlineStr">
        <is>
          <t>No</t>
        </is>
      </c>
      <c r="O977" t="inlineStr">
        <is>
          <t>Not stated</t>
        </is>
      </c>
      <c r="Q977" s="9" t="inlineStr">
        <is>
          <t>https://grantcue.com/foundations/the-terrence-and-ruth-elkes-foundation-824174904</t>
        </is>
      </c>
    </row>
    <row r="978">
      <c r="A978">
        <f>IF($E978=$E977,$A977+1,1)</f>
        <v/>
      </c>
      <c r="B978" t="inlineStr">
        <is>
          <t>FTHREE FOUNDATION</t>
        </is>
      </c>
      <c r="C978" t="inlineStr">
        <is>
          <t>94-3376857</t>
        </is>
      </c>
      <c r="D978" t="inlineStr">
        <is>
          <t>California</t>
        </is>
      </c>
      <c r="E978" t="inlineStr">
        <is>
          <t>CA</t>
        </is>
      </c>
      <c r="F978" t="n">
        <v>2024</v>
      </c>
      <c r="G978" t="n">
        <v>1</v>
      </c>
      <c r="H978" s="13" t="n">
        <v>1880500</v>
      </c>
      <c r="I978" s="12" t="n">
        <v>102</v>
      </c>
      <c r="J978" s="13" t="n">
        <v>5000</v>
      </c>
      <c r="K978" s="13">
        <f>IFERROR($H978/$I978,"")</f>
        <v/>
      </c>
      <c r="L978" s="13" t="n">
        <v>100000</v>
      </c>
      <c r="M978" t="inlineStr">
        <is>
          <t>DC, NY, MA</t>
        </is>
      </c>
      <c r="N978" t="inlineStr">
        <is>
          <t>Yes</t>
        </is>
      </c>
      <c r="O978" t="inlineStr">
        <is>
          <t>Yes</t>
        </is>
      </c>
      <c r="P978" s="9" t="inlineStr">
        <is>
          <t>https://www.thirdplateau.com/</t>
        </is>
      </c>
      <c r="Q978" s="9" t="inlineStr">
        <is>
          <t>https://grantcue.com/foundations/fthree-foundation-943376857</t>
        </is>
      </c>
    </row>
    <row r="979">
      <c r="A979">
        <f>IF($E979=$E978,$A978+1,1)</f>
        <v/>
      </c>
      <c r="B979" t="inlineStr">
        <is>
          <t>THE PAUL &amp; ELISABETH MERAGE FAMILY FOUNDATION</t>
        </is>
      </c>
      <c r="C979" t="inlineStr">
        <is>
          <t>68-0529692</t>
        </is>
      </c>
      <c r="D979" t="inlineStr">
        <is>
          <t>California</t>
        </is>
      </c>
      <c r="E979" t="inlineStr">
        <is>
          <t>CA</t>
        </is>
      </c>
      <c r="F979" t="n">
        <v>2024</v>
      </c>
      <c r="G979" t="n">
        <v>1</v>
      </c>
      <c r="H979" s="13" t="n">
        <v>1875188</v>
      </c>
      <c r="I979" s="12" t="n">
        <v>5</v>
      </c>
      <c r="J979" s="13" t="n">
        <v>25000</v>
      </c>
      <c r="K979" s="13">
        <f>IFERROR($H979/$I979,"")</f>
        <v/>
      </c>
      <c r="L979" s="13" t="n">
        <v>1335500</v>
      </c>
      <c r="N979" t="inlineStr">
        <is>
          <t>No</t>
        </is>
      </c>
      <c r="O979" t="inlineStr">
        <is>
          <t>Not stated</t>
        </is>
      </c>
      <c r="Q979" s="9" t="inlineStr">
        <is>
          <t>https://grantcue.com/foundations/the-paul-and-elisabeth-merage-family-foundation-680529692</t>
        </is>
      </c>
    </row>
    <row r="980">
      <c r="A980">
        <f>IF($E980=$E979,$A979+1,1)</f>
        <v/>
      </c>
      <c r="B980" t="inlineStr">
        <is>
          <t>MELVIN GARB FOUNDATION</t>
        </is>
      </c>
      <c r="C980" t="inlineStr">
        <is>
          <t>93-1067365</t>
        </is>
      </c>
      <c r="D980" t="inlineStr">
        <is>
          <t>California</t>
        </is>
      </c>
      <c r="E980" t="inlineStr">
        <is>
          <t>CA</t>
        </is>
      </c>
      <c r="F980" t="n">
        <v>2024</v>
      </c>
      <c r="G980" t="n">
        <v>1</v>
      </c>
      <c r="H980" s="13" t="n">
        <v>1875000</v>
      </c>
      <c r="I980" s="12" t="n">
        <v>22</v>
      </c>
      <c r="J980" s="13" t="n">
        <v>85000</v>
      </c>
      <c r="K980" s="13">
        <f>IFERROR($H980/$I980,"")</f>
        <v/>
      </c>
      <c r="L980" s="13" t="n">
        <v>200000</v>
      </c>
      <c r="M980" t="inlineStr">
        <is>
          <t>NY, MA</t>
        </is>
      </c>
      <c r="N980" t="inlineStr">
        <is>
          <t>No</t>
        </is>
      </c>
      <c r="O980" t="inlineStr">
        <is>
          <t>Not stated</t>
        </is>
      </c>
      <c r="Q980" s="9" t="inlineStr">
        <is>
          <t>https://grantcue.com/foundations/melvin-garb-foundation-931067365</t>
        </is>
      </c>
    </row>
    <row r="981">
      <c r="A981">
        <f>IF($E981=$E980,$A980+1,1)</f>
        <v/>
      </c>
      <c r="B981" t="inlineStr">
        <is>
          <t>JAMESON FREEDOM &amp; EDUCATION FOUNDATION</t>
        </is>
      </c>
      <c r="C981" t="inlineStr">
        <is>
          <t>86-3740883</t>
        </is>
      </c>
      <c r="D981" t="inlineStr">
        <is>
          <t>California</t>
        </is>
      </c>
      <c r="E981" t="inlineStr">
        <is>
          <t>CA</t>
        </is>
      </c>
      <c r="F981" t="n">
        <v>2024</v>
      </c>
      <c r="G981" t="n">
        <v>1</v>
      </c>
      <c r="H981" s="13" t="n">
        <v>1871450</v>
      </c>
      <c r="I981" s="12" t="n">
        <v>34</v>
      </c>
      <c r="J981" s="13" t="n">
        <v>25000</v>
      </c>
      <c r="K981" s="13">
        <f>IFERROR($H981/$I981,"")</f>
        <v/>
      </c>
      <c r="L981" s="13" t="n">
        <v>385000</v>
      </c>
      <c r="M981" t="inlineStr">
        <is>
          <t>IL, DC, TX</t>
        </is>
      </c>
      <c r="N981" t="inlineStr">
        <is>
          <t>Yes</t>
        </is>
      </c>
      <c r="O981" t="inlineStr">
        <is>
          <t>Not stated</t>
        </is>
      </c>
      <c r="Q981" s="9" t="inlineStr">
        <is>
          <t>https://grantcue.com/foundations/jameson-freedom-and-education-foundation-863740883</t>
        </is>
      </c>
    </row>
    <row r="982">
      <c r="A982">
        <f>IF($E982=$E981,$A981+1,1)</f>
        <v/>
      </c>
      <c r="B982" t="inlineStr">
        <is>
          <t>ATKINSON FOUNDATION</t>
        </is>
      </c>
      <c r="C982" t="inlineStr">
        <is>
          <t>94-6075613</t>
        </is>
      </c>
      <c r="D982" t="inlineStr">
        <is>
          <t>California</t>
        </is>
      </c>
      <c r="E982" t="inlineStr">
        <is>
          <t>CA</t>
        </is>
      </c>
      <c r="F982" t="n">
        <v>2024</v>
      </c>
      <c r="G982" t="n">
        <v>1</v>
      </c>
      <c r="H982" s="13" t="n">
        <v>1869500</v>
      </c>
      <c r="I982" s="12" t="n">
        <v>142</v>
      </c>
      <c r="J982" s="13" t="n">
        <v>10000</v>
      </c>
      <c r="K982" s="13">
        <f>IFERROR($H982/$I982,"")</f>
        <v/>
      </c>
      <c r="L982" s="13" t="n">
        <v>100000</v>
      </c>
      <c r="M982" t="inlineStr">
        <is>
          <t>MA, NY</t>
        </is>
      </c>
      <c r="N982" t="inlineStr">
        <is>
          <t>Yes</t>
        </is>
      </c>
      <c r="O982" t="inlineStr">
        <is>
          <t>Yes</t>
        </is>
      </c>
      <c r="P982" s="9" t="inlineStr">
        <is>
          <t>https://www.atkinsonfdn.org/</t>
        </is>
      </c>
      <c r="Q982" s="9" t="inlineStr">
        <is>
          <t>https://grantcue.com/foundations/atkinson-foundation-c-o-pacific-foundation-services-946075613</t>
        </is>
      </c>
    </row>
    <row r="983">
      <c r="A983">
        <f>IF($E983=$E982,$A982+1,1)</f>
        <v/>
      </c>
      <c r="B983" t="inlineStr">
        <is>
          <t>THE CHARLES D &amp; FRANCES K FIELD FUND</t>
        </is>
      </c>
      <c r="C983" t="inlineStr">
        <is>
          <t>46-0497841</t>
        </is>
      </c>
      <c r="D983" t="inlineStr">
        <is>
          <t>California</t>
        </is>
      </c>
      <c r="E983" t="inlineStr">
        <is>
          <t>CA</t>
        </is>
      </c>
      <c r="F983" t="n">
        <v>2025</v>
      </c>
      <c r="G983" t="n">
        <v>2</v>
      </c>
      <c r="H983" s="13" t="n">
        <v>1865000</v>
      </c>
      <c r="I983" s="12" t="n">
        <v>102</v>
      </c>
      <c r="J983" s="13" t="n">
        <v>15000</v>
      </c>
      <c r="K983" s="13">
        <f>IFERROR($H983/$I983,"")</f>
        <v/>
      </c>
      <c r="L983" s="13" t="n">
        <v>55000</v>
      </c>
      <c r="M983" t="inlineStr">
        <is>
          <t>IL, DE, UT</t>
        </is>
      </c>
      <c r="N983" t="inlineStr">
        <is>
          <t>No</t>
        </is>
      </c>
      <c r="O983" t="inlineStr">
        <is>
          <t>Not stated</t>
        </is>
      </c>
      <c r="Q983" s="9" t="inlineStr">
        <is>
          <t>https://grantcue.com/foundations/the-charles-d-and-frances-k-field-fund-460497841</t>
        </is>
      </c>
    </row>
    <row r="984">
      <c r="A984">
        <f>IF($E984=$E983,$A983+1,1)</f>
        <v/>
      </c>
      <c r="B984" t="inlineStr">
        <is>
          <t>THE GREENBERG FOUNDATION</t>
        </is>
      </c>
      <c r="C984" t="inlineStr">
        <is>
          <t>95-6037502</t>
        </is>
      </c>
      <c r="D984" t="inlineStr">
        <is>
          <t>California</t>
        </is>
      </c>
      <c r="E984" t="inlineStr">
        <is>
          <t>CA</t>
        </is>
      </c>
      <c r="F984" t="n">
        <v>2024</v>
      </c>
      <c r="G984" t="n">
        <v>2</v>
      </c>
      <c r="H984" s="13" t="n">
        <v>1862662</v>
      </c>
      <c r="I984" s="12" t="n">
        <v>156</v>
      </c>
      <c r="J984" s="13" t="n">
        <v>1000</v>
      </c>
      <c r="K984" s="13">
        <f>IFERROR($H984/$I984,"")</f>
        <v/>
      </c>
      <c r="L984" s="13" t="n">
        <v>289000</v>
      </c>
      <c r="M984" t="inlineStr">
        <is>
          <t>NY, DC, VA</t>
        </is>
      </c>
      <c r="N984" t="inlineStr">
        <is>
          <t>No</t>
        </is>
      </c>
      <c r="O984" t="inlineStr">
        <is>
          <t>Not stated</t>
        </is>
      </c>
      <c r="Q984" s="9" t="inlineStr">
        <is>
          <t>https://grantcue.com/foundations/the-greenberg-foundation-956037502</t>
        </is>
      </c>
    </row>
    <row r="985">
      <c r="A985">
        <f>IF($E985=$E984,$A984+1,1)</f>
        <v/>
      </c>
      <c r="B985" t="inlineStr">
        <is>
          <t>THE HUGH AND HAZEL DARLING FOUNDATION</t>
        </is>
      </c>
      <c r="C985" t="inlineStr">
        <is>
          <t>95-6874901</t>
        </is>
      </c>
      <c r="D985" t="inlineStr">
        <is>
          <t>California</t>
        </is>
      </c>
      <c r="E985" t="inlineStr">
        <is>
          <t>CA</t>
        </is>
      </c>
      <c r="F985" t="n">
        <v>2024</v>
      </c>
      <c r="G985" t="n">
        <v>1</v>
      </c>
      <c r="H985" s="13" t="n">
        <v>1860000</v>
      </c>
      <c r="I985" s="12" t="n">
        <v>34</v>
      </c>
      <c r="J985" s="13" t="n">
        <v>15000</v>
      </c>
      <c r="K985" s="13">
        <f>IFERROR($H985/$I985,"")</f>
        <v/>
      </c>
      <c r="L985" s="13" t="n">
        <v>500000</v>
      </c>
      <c r="M985" t="inlineStr">
        <is>
          <t>DC, PA</t>
        </is>
      </c>
      <c r="N985" t="inlineStr">
        <is>
          <t>Yes</t>
        </is>
      </c>
      <c r="O985" t="inlineStr">
        <is>
          <t>Not stated</t>
        </is>
      </c>
      <c r="P985" s="9" t="inlineStr">
        <is>
          <t>https://www.guidestar.org/</t>
        </is>
      </c>
      <c r="Q985" s="9" t="inlineStr">
        <is>
          <t>https://grantcue.com/foundations/the-hugh-and-hazel-darling-foundation-956874901</t>
        </is>
      </c>
    </row>
    <row r="986">
      <c r="A986">
        <f>IF($E986=$E985,$A985+1,1)</f>
        <v/>
      </c>
      <c r="B986" t="inlineStr">
        <is>
          <t>THE BRIDGES LARSON FOUNDATION 81-38296510</t>
        </is>
      </c>
      <c r="C986" t="inlineStr">
        <is>
          <t>95-4422320</t>
        </is>
      </c>
      <c r="D986" t="inlineStr">
        <is>
          <t>California</t>
        </is>
      </c>
      <c r="E986" t="inlineStr">
        <is>
          <t>CA</t>
        </is>
      </c>
      <c r="F986" t="n">
        <v>2025</v>
      </c>
      <c r="G986" t="n">
        <v>2</v>
      </c>
      <c r="H986" s="13" t="n">
        <v>1858153</v>
      </c>
      <c r="I986" s="12" t="n">
        <v>19</v>
      </c>
      <c r="J986" s="13" t="n">
        <v>100000</v>
      </c>
      <c r="K986" s="13">
        <f>IFERROR($H986/$I986,"")</f>
        <v/>
      </c>
      <c r="L986" s="13" t="n">
        <v>160000</v>
      </c>
      <c r="M986" t="inlineStr">
        <is>
          <t>NY, AZ, AR</t>
        </is>
      </c>
      <c r="N986" t="inlineStr">
        <is>
          <t>No</t>
        </is>
      </c>
      <c r="O986" t="inlineStr">
        <is>
          <t>Not stated</t>
        </is>
      </c>
      <c r="Q986" s="9" t="inlineStr">
        <is>
          <t>https://grantcue.com/foundations/the-bridges-larson-foundation-81-38296510-954422320</t>
        </is>
      </c>
    </row>
    <row r="987">
      <c r="A987">
        <f>IF($E987=$E986,$A986+1,1)</f>
        <v/>
      </c>
      <c r="B987" t="inlineStr">
        <is>
          <t>LOUISE M DAVIES FOUNDATION</t>
        </is>
      </c>
      <c r="C987" t="inlineStr">
        <is>
          <t>23-7359841</t>
        </is>
      </c>
      <c r="D987" t="inlineStr">
        <is>
          <t>California</t>
        </is>
      </c>
      <c r="E987" t="inlineStr">
        <is>
          <t>CA</t>
        </is>
      </c>
      <c r="F987" t="n">
        <v>2025</v>
      </c>
      <c r="G987" t="n">
        <v>2</v>
      </c>
      <c r="H987" s="13" t="n">
        <v>1858000</v>
      </c>
      <c r="I987" s="12" t="n">
        <v>117</v>
      </c>
      <c r="J987" s="13" t="n">
        <v>15000</v>
      </c>
      <c r="K987" s="13">
        <f>IFERROR($H987/$I987,"")</f>
        <v/>
      </c>
      <c r="L987" s="13" t="n">
        <v>75000</v>
      </c>
      <c r="M987" t="inlineStr">
        <is>
          <t>NH, OH, NY</t>
        </is>
      </c>
      <c r="N987" t="inlineStr">
        <is>
          <t>No</t>
        </is>
      </c>
      <c r="O987" t="inlineStr">
        <is>
          <t>Not stated</t>
        </is>
      </c>
      <c r="Q987" s="9" t="inlineStr">
        <is>
          <t>https://grantcue.com/foundations/louise-m-davies-foundation-237359841</t>
        </is>
      </c>
    </row>
    <row r="988">
      <c r="A988">
        <f>IF($E988=$E987,$A987+1,1)</f>
        <v/>
      </c>
      <c r="B988" t="inlineStr">
        <is>
          <t>Barr-Campbell Family Foundation Inc</t>
        </is>
      </c>
      <c r="C988" t="inlineStr">
        <is>
          <t>92-0504697</t>
        </is>
      </c>
      <c r="D988" t="inlineStr">
        <is>
          <t>California</t>
        </is>
      </c>
      <c r="E988" t="inlineStr">
        <is>
          <t>CA</t>
        </is>
      </c>
      <c r="F988" t="n">
        <v>2024</v>
      </c>
      <c r="G988" t="n">
        <v>1</v>
      </c>
      <c r="H988" s="13" t="n">
        <v>1855478</v>
      </c>
      <c r="I988" s="12" t="n">
        <v>5</v>
      </c>
      <c r="J988" s="13" t="n">
        <v>25000</v>
      </c>
      <c r="K988" s="13">
        <f>IFERROR($H988/$I988,"")</f>
        <v/>
      </c>
      <c r="L988" s="13" t="n">
        <v>1740478</v>
      </c>
      <c r="M988" t="inlineStr">
        <is>
          <t>HI, AL</t>
        </is>
      </c>
      <c r="N988" t="inlineStr">
        <is>
          <t>Yes</t>
        </is>
      </c>
      <c r="O988" t="inlineStr">
        <is>
          <t>Not stated</t>
        </is>
      </c>
      <c r="Q988" s="9" t="inlineStr">
        <is>
          <t>https://grantcue.com/foundations/barr-campbell-family-foundation-inc-920504697</t>
        </is>
      </c>
    </row>
    <row r="989">
      <c r="A989">
        <f>IF($E989=$E988,$A988+1,1)</f>
        <v/>
      </c>
      <c r="B989" t="inlineStr">
        <is>
          <t>THE QUEEN ROAD FOUNDATION INC</t>
        </is>
      </c>
      <c r="C989" t="inlineStr">
        <is>
          <t>81-0877801</t>
        </is>
      </c>
      <c r="D989" t="inlineStr">
        <is>
          <t>California</t>
        </is>
      </c>
      <c r="E989" t="inlineStr">
        <is>
          <t>CA</t>
        </is>
      </c>
      <c r="F989" t="n">
        <v>2024</v>
      </c>
      <c r="G989" t="n">
        <v>1</v>
      </c>
      <c r="H989" s="13" t="n">
        <v>1852183</v>
      </c>
      <c r="I989" s="12" t="n">
        <v>10</v>
      </c>
      <c r="J989" s="13" t="n">
        <v>74309.5</v>
      </c>
      <c r="K989" s="13">
        <f>IFERROR($H989/$I989,"")</f>
        <v/>
      </c>
      <c r="L989" s="13" t="n">
        <v>800000</v>
      </c>
      <c r="M989" t="inlineStr">
        <is>
          <t>NY, MA</t>
        </is>
      </c>
      <c r="N989" t="inlineStr">
        <is>
          <t>No</t>
        </is>
      </c>
      <c r="O989" t="inlineStr">
        <is>
          <t>Not stated</t>
        </is>
      </c>
      <c r="Q989" s="9" t="inlineStr">
        <is>
          <t>https://grantcue.com/foundations/the-queen-road-foundation-inc-810877801</t>
        </is>
      </c>
    </row>
    <row r="990">
      <c r="A990">
        <f>IF($E990=$E989,$A989+1,1)</f>
        <v/>
      </c>
      <c r="B990" t="inlineStr">
        <is>
          <t>SYZYGY FOUNDATION INC</t>
        </is>
      </c>
      <c r="C990" t="inlineStr">
        <is>
          <t>48-1250583</t>
        </is>
      </c>
      <c r="D990" t="inlineStr">
        <is>
          <t>California</t>
        </is>
      </c>
      <c r="E990" t="inlineStr">
        <is>
          <t>CA</t>
        </is>
      </c>
      <c r="F990" t="n">
        <v>2025</v>
      </c>
      <c r="G990" t="n">
        <v>2</v>
      </c>
      <c r="H990" s="13" t="n">
        <v>1852000</v>
      </c>
      <c r="I990" s="12" t="n">
        <v>32</v>
      </c>
      <c r="J990" s="13" t="n">
        <v>22500</v>
      </c>
      <c r="K990" s="13">
        <f>IFERROR($H990/$I990,"")</f>
        <v/>
      </c>
      <c r="L990" s="13" t="n">
        <v>500000</v>
      </c>
      <c r="M990" t="inlineStr">
        <is>
          <t>WA, DC, MI</t>
        </is>
      </c>
      <c r="N990" t="inlineStr">
        <is>
          <t>No</t>
        </is>
      </c>
      <c r="O990" t="inlineStr">
        <is>
          <t>Not stated</t>
        </is>
      </c>
      <c r="Q990" s="9" t="inlineStr">
        <is>
          <t>https://grantcue.com/foundations/syzygy-foundation-inc-481250583</t>
        </is>
      </c>
    </row>
    <row r="991">
      <c r="A991">
        <f>IF($E991=$E990,$A990+1,1)</f>
        <v/>
      </c>
      <c r="B991" t="inlineStr">
        <is>
          <t>VIVIAN &amp; PAUL OLUM CHARITABLE FOUNDATION</t>
        </is>
      </c>
      <c r="C991" t="inlineStr">
        <is>
          <t>22-2559174</t>
        </is>
      </c>
      <c r="D991" t="inlineStr">
        <is>
          <t>California</t>
        </is>
      </c>
      <c r="E991" t="inlineStr">
        <is>
          <t>CA</t>
        </is>
      </c>
      <c r="F991" t="n">
        <v>2025</v>
      </c>
      <c r="G991" t="n">
        <v>2</v>
      </c>
      <c r="H991" s="13" t="n">
        <v>1842600</v>
      </c>
      <c r="I991" s="12" t="n">
        <v>118</v>
      </c>
      <c r="J991" s="13" t="n">
        <v>5000</v>
      </c>
      <c r="K991" s="13">
        <f>IFERROR($H991/$I991,"")</f>
        <v/>
      </c>
      <c r="L991" s="13" t="n">
        <v>670000</v>
      </c>
      <c r="M991" t="inlineStr">
        <is>
          <t>MA, DC, NY</t>
        </is>
      </c>
      <c r="N991" t="inlineStr">
        <is>
          <t>No</t>
        </is>
      </c>
      <c r="O991" t="inlineStr">
        <is>
          <t>Not stated</t>
        </is>
      </c>
      <c r="Q991" s="9" t="inlineStr">
        <is>
          <t>https://grantcue.com/foundations/vivian-and-paul-olum-charitable-foundation-222559174</t>
        </is>
      </c>
    </row>
    <row r="992">
      <c r="A992">
        <f>IF($E992=$E991,$A991+1,1)</f>
        <v/>
      </c>
      <c r="B992" t="inlineStr">
        <is>
          <t>MASSEN GREENE FOUNDATION</t>
        </is>
      </c>
      <c r="C992" t="inlineStr">
        <is>
          <t>33-0482555</t>
        </is>
      </c>
      <c r="D992" t="inlineStr">
        <is>
          <t>California</t>
        </is>
      </c>
      <c r="E992" t="inlineStr">
        <is>
          <t>CA</t>
        </is>
      </c>
      <c r="F992" t="n">
        <v>2025</v>
      </c>
      <c r="G992" t="n">
        <v>2</v>
      </c>
      <c r="H992" s="13" t="n">
        <v>1840000</v>
      </c>
      <c r="I992" s="12" t="n">
        <v>19</v>
      </c>
      <c r="J992" s="13" t="n">
        <v>55000</v>
      </c>
      <c r="K992" s="13">
        <f>IFERROR($H992/$I992,"")</f>
        <v/>
      </c>
      <c r="L992" s="13" t="n">
        <v>560000</v>
      </c>
      <c r="M992" t="inlineStr">
        <is>
          <t>HI</t>
        </is>
      </c>
      <c r="N992" t="inlineStr">
        <is>
          <t>No</t>
        </is>
      </c>
      <c r="O992" t="inlineStr">
        <is>
          <t>Not stated</t>
        </is>
      </c>
      <c r="Q992" s="9" t="inlineStr">
        <is>
          <t>https://grantcue.com/foundations/massen-greene-foundation-c-o-tanya-vince-rothman-330482555</t>
        </is>
      </c>
    </row>
    <row r="993">
      <c r="A993">
        <f>IF($E993=$E992,$A992+1,1)</f>
        <v/>
      </c>
      <c r="B993" t="inlineStr">
        <is>
          <t>CHARLES D &amp; MARY A BAUER FOUNDATION</t>
        </is>
      </c>
      <c r="C993" t="inlineStr">
        <is>
          <t>16-1525643</t>
        </is>
      </c>
      <c r="D993" t="inlineStr">
        <is>
          <t>California</t>
        </is>
      </c>
      <c r="E993" t="inlineStr">
        <is>
          <t>CA</t>
        </is>
      </c>
      <c r="F993" t="n">
        <v>2024</v>
      </c>
      <c r="G993" t="n">
        <v>2</v>
      </c>
      <c r="H993" s="13" t="n">
        <v>1839044</v>
      </c>
      <c r="I993" s="12" t="n">
        <v>41</v>
      </c>
      <c r="J993" s="13" t="n">
        <v>35000</v>
      </c>
      <c r="K993" s="13">
        <f>IFERROR($H993/$I993,"")</f>
        <v/>
      </c>
      <c r="L993" s="13" t="n">
        <v>164229</v>
      </c>
      <c r="M993" t="inlineStr">
        <is>
          <t>NY, MD, CT</t>
        </is>
      </c>
      <c r="N993" t="inlineStr">
        <is>
          <t>No</t>
        </is>
      </c>
      <c r="O993" t="inlineStr">
        <is>
          <t>Not stated</t>
        </is>
      </c>
      <c r="Q993" s="9" t="inlineStr">
        <is>
          <t>https://grantcue.com/foundations/charles-d-and-mary-a-bauer-foundation-161525643</t>
        </is>
      </c>
    </row>
    <row r="994">
      <c r="A994">
        <f>IF($E994=$E993,$A993+1,1)</f>
        <v/>
      </c>
      <c r="B994" t="inlineStr">
        <is>
          <t>THE KYUPIN PHILIP AND C GEMMA HWANG FOUNDATION</t>
        </is>
      </c>
      <c r="C994" t="inlineStr">
        <is>
          <t>77-0029903</t>
        </is>
      </c>
      <c r="D994" t="inlineStr">
        <is>
          <t>California</t>
        </is>
      </c>
      <c r="E994" t="inlineStr">
        <is>
          <t>CA</t>
        </is>
      </c>
      <c r="F994" t="n">
        <v>2024</v>
      </c>
      <c r="G994" t="n">
        <v>1</v>
      </c>
      <c r="H994" s="13" t="n">
        <v>1838400</v>
      </c>
      <c r="I994" s="12" t="n">
        <v>9</v>
      </c>
      <c r="J994" s="13" t="n">
        <v>6000</v>
      </c>
      <c r="K994" s="13">
        <f>IFERROR($H994/$I994,"")</f>
        <v/>
      </c>
      <c r="L994" s="13" t="n">
        <v>1000000</v>
      </c>
      <c r="M994" t="inlineStr">
        <is>
          <t>UT</t>
        </is>
      </c>
      <c r="N994" t="inlineStr">
        <is>
          <t>No</t>
        </is>
      </c>
      <c r="O994" t="inlineStr">
        <is>
          <t>Not stated</t>
        </is>
      </c>
      <c r="Q994" s="9" t="inlineStr">
        <is>
          <t>https://grantcue.com/foundations/the-kyupin-philip-and-c-gemma-hwang-foundation-770029903</t>
        </is>
      </c>
    </row>
    <row r="995">
      <c r="A995">
        <f>IF($E995=$E994,$A994+1,1)</f>
        <v/>
      </c>
      <c r="B995" t="inlineStr">
        <is>
          <t>THE MANZANITA FOUNDATION (FKA THE FLANAGAN FAMILY FOUNDATION)</t>
        </is>
      </c>
      <c r="C995" t="inlineStr">
        <is>
          <t>68-0430582</t>
        </is>
      </c>
      <c r="D995" t="inlineStr">
        <is>
          <t>California</t>
        </is>
      </c>
      <c r="E995" t="inlineStr">
        <is>
          <t>CA</t>
        </is>
      </c>
      <c r="F995" t="n">
        <v>2024</v>
      </c>
      <c r="G995" t="n">
        <v>3</v>
      </c>
      <c r="H995" s="13" t="n">
        <v>1836600</v>
      </c>
      <c r="I995" s="12" t="n">
        <v>46</v>
      </c>
      <c r="J995" s="13" t="n">
        <v>30000</v>
      </c>
      <c r="K995" s="13">
        <f>IFERROR($H995/$I995,"")</f>
        <v/>
      </c>
      <c r="L995" s="13" t="n">
        <v>400000</v>
      </c>
      <c r="M995" t="inlineStr">
        <is>
          <t>NE, AZ</t>
        </is>
      </c>
      <c r="N995" t="inlineStr">
        <is>
          <t>No</t>
        </is>
      </c>
      <c r="O995" t="inlineStr">
        <is>
          <t>Not stated</t>
        </is>
      </c>
      <c r="Q995" s="9" t="inlineStr">
        <is>
          <t>https://grantcue.com/foundations/the-manzanita-foundation-fka-the-flanagan-family-foundation-680430582</t>
        </is>
      </c>
    </row>
    <row r="996">
      <c r="A996">
        <f>IF($E996=$E995,$A995+1,1)</f>
        <v/>
      </c>
      <c r="B996" t="inlineStr">
        <is>
          <t>THE FOOTHILLS FOUNDATION</t>
        </is>
      </c>
      <c r="C996" t="inlineStr">
        <is>
          <t>94-2412392</t>
        </is>
      </c>
      <c r="D996" t="inlineStr">
        <is>
          <t>California</t>
        </is>
      </c>
      <c r="E996" t="inlineStr">
        <is>
          <t>CA</t>
        </is>
      </c>
      <c r="F996" t="n">
        <v>2024</v>
      </c>
      <c r="G996" t="n">
        <v>1</v>
      </c>
      <c r="H996" s="13" t="n">
        <v>1833333</v>
      </c>
      <c r="I996" s="12" t="n">
        <v>28</v>
      </c>
      <c r="J996" s="13" t="n">
        <v>25000</v>
      </c>
      <c r="K996" s="13">
        <f>IFERROR($H996/$I996,"")</f>
        <v/>
      </c>
      <c r="L996" s="13" t="n">
        <v>400000</v>
      </c>
      <c r="M996" t="inlineStr">
        <is>
          <t>NC, ND, DC</t>
        </is>
      </c>
      <c r="N996" t="inlineStr">
        <is>
          <t>No</t>
        </is>
      </c>
      <c r="O996" t="inlineStr">
        <is>
          <t>Not stated</t>
        </is>
      </c>
      <c r="Q996" s="9" t="inlineStr">
        <is>
          <t>https://grantcue.com/foundations/the-foothills-foundation-942412392</t>
        </is>
      </c>
    </row>
    <row r="997">
      <c r="A997">
        <f>IF($E997=$E996,$A996+1,1)</f>
        <v/>
      </c>
      <c r="B997" t="inlineStr">
        <is>
          <t>Myers Family Foundation</t>
        </is>
      </c>
      <c r="C997" t="inlineStr">
        <is>
          <t>81-3972701</t>
        </is>
      </c>
      <c r="D997" t="inlineStr">
        <is>
          <t>California</t>
        </is>
      </c>
      <c r="E997" t="inlineStr">
        <is>
          <t>CA</t>
        </is>
      </c>
      <c r="F997" t="n">
        <v>2025</v>
      </c>
      <c r="G997" t="n">
        <v>2</v>
      </c>
      <c r="H997" s="13" t="n">
        <v>1830176</v>
      </c>
      <c r="I997" s="12" t="n">
        <v>25</v>
      </c>
      <c r="J997" s="13" t="n">
        <v>25000</v>
      </c>
      <c r="K997" s="13">
        <f>IFERROR($H997/$I997,"")</f>
        <v/>
      </c>
      <c r="L997" s="13" t="n">
        <v>697676</v>
      </c>
      <c r="M997" t="inlineStr">
        <is>
          <t>WI, OH, MN</t>
        </is>
      </c>
      <c r="N997" t="inlineStr">
        <is>
          <t>No</t>
        </is>
      </c>
      <c r="O997" t="inlineStr">
        <is>
          <t>Not stated</t>
        </is>
      </c>
      <c r="Q997" s="9" t="inlineStr">
        <is>
          <t>https://grantcue.com/foundations/myers-family-foundation-813972701</t>
        </is>
      </c>
    </row>
    <row r="998">
      <c r="A998">
        <f>IF($E998=$E997,$A997+1,1)</f>
        <v/>
      </c>
      <c r="B998" t="inlineStr">
        <is>
          <t>DANIEL R MARTIN FAMILY FOUNDATION</t>
        </is>
      </c>
      <c r="C998" t="inlineStr">
        <is>
          <t>77-0412046</t>
        </is>
      </c>
      <c r="D998" t="inlineStr">
        <is>
          <t>California</t>
        </is>
      </c>
      <c r="E998" t="inlineStr">
        <is>
          <t>CA</t>
        </is>
      </c>
      <c r="F998" t="n">
        <v>2024</v>
      </c>
      <c r="G998" t="n">
        <v>1</v>
      </c>
      <c r="H998" s="13" t="n">
        <v>1830000</v>
      </c>
      <c r="I998" s="12" t="n">
        <v>12</v>
      </c>
      <c r="J998" s="13" t="n">
        <v>52500</v>
      </c>
      <c r="K998" s="13">
        <f>IFERROR($H998/$I998,"")</f>
        <v/>
      </c>
      <c r="L998" s="13" t="n">
        <v>1000000</v>
      </c>
      <c r="M998" t="inlineStr">
        <is>
          <t>MO</t>
        </is>
      </c>
      <c r="N998" t="inlineStr">
        <is>
          <t>No</t>
        </is>
      </c>
      <c r="O998" t="inlineStr">
        <is>
          <t>Not stated</t>
        </is>
      </c>
      <c r="Q998" s="9" t="inlineStr">
        <is>
          <t>https://grantcue.com/foundations/daniel-r-martin-family-foundation-770412046</t>
        </is>
      </c>
    </row>
    <row r="999">
      <c r="A999">
        <f>IF($E999=$E998,$A998+1,1)</f>
        <v/>
      </c>
      <c r="B999" t="inlineStr">
        <is>
          <t>THE GRACE HELEN SPEARMAN FOUNDATION</t>
        </is>
      </c>
      <c r="C999" t="inlineStr">
        <is>
          <t>76-0721677</t>
        </is>
      </c>
      <c r="D999" t="inlineStr">
        <is>
          <t>California</t>
        </is>
      </c>
      <c r="E999" t="inlineStr">
        <is>
          <t>CA</t>
        </is>
      </c>
      <c r="F999" t="n">
        <v>2024</v>
      </c>
      <c r="G999" t="n">
        <v>2</v>
      </c>
      <c r="H999" s="13" t="n">
        <v>1827700</v>
      </c>
      <c r="I999" s="12" t="n">
        <v>179</v>
      </c>
      <c r="J999" s="13" t="n">
        <v>5000</v>
      </c>
      <c r="K999" s="13">
        <f>IFERROR($H999/$I999,"")</f>
        <v/>
      </c>
      <c r="L999" s="13" t="n">
        <v>64000</v>
      </c>
      <c r="M999" t="inlineStr">
        <is>
          <t>GA, DC, IN</t>
        </is>
      </c>
      <c r="N999" t="inlineStr">
        <is>
          <t>No</t>
        </is>
      </c>
      <c r="O999" t="inlineStr">
        <is>
          <t>Not stated</t>
        </is>
      </c>
      <c r="Q999" s="9" t="inlineStr">
        <is>
          <t>https://grantcue.com/foundations/the-grace-helen-spearman-foundation-760721677</t>
        </is>
      </c>
    </row>
    <row r="1000">
      <c r="A1000">
        <f>IF($E1000=$E999,$A999+1,1)</f>
        <v/>
      </c>
      <c r="B1000" t="inlineStr">
        <is>
          <t>SANDBERG GOLDBERG BERNTHAL FAMILY FOUNDATION</t>
        </is>
      </c>
      <c r="C1000" t="inlineStr">
        <is>
          <t>46-1194887</t>
        </is>
      </c>
      <c r="D1000" t="inlineStr">
        <is>
          <t>California</t>
        </is>
      </c>
      <c r="E1000" t="inlineStr">
        <is>
          <t>CA</t>
        </is>
      </c>
      <c r="F1000" t="n">
        <v>2024</v>
      </c>
      <c r="G1000" t="n">
        <v>1</v>
      </c>
      <c r="H1000" s="13" t="n">
        <v>1827309</v>
      </c>
      <c r="I1000" s="12" t="n">
        <v>108</v>
      </c>
      <c r="J1000" s="13" t="n">
        <v>13500</v>
      </c>
      <c r="K1000" s="13">
        <f>IFERROR($H1000/$I1000,"")</f>
        <v/>
      </c>
      <c r="L1000" s="13" t="n">
        <v>71924</v>
      </c>
      <c r="M1000" t="inlineStr">
        <is>
          <t>PA, NC, TX</t>
        </is>
      </c>
      <c r="N1000" t="inlineStr">
        <is>
          <t>No</t>
        </is>
      </c>
      <c r="O1000" t="inlineStr">
        <is>
          <t>Not stated</t>
        </is>
      </c>
      <c r="Q1000" s="9" t="inlineStr">
        <is>
          <t>https://grantcue.com/foundations/sandberg-goldberg-bernthal-family-foundation-461194887</t>
        </is>
      </c>
    </row>
    <row r="1001">
      <c r="A1001">
        <f>IF($E1001=$E1000,$A1000+1,1)</f>
        <v/>
      </c>
      <c r="B1001" t="inlineStr">
        <is>
          <t>B QUEST</t>
        </is>
      </c>
      <c r="C1001" t="inlineStr">
        <is>
          <t>47-5550417</t>
        </is>
      </c>
      <c r="D1001" t="inlineStr">
        <is>
          <t>California</t>
        </is>
      </c>
      <c r="E1001" t="inlineStr">
        <is>
          <t>CA</t>
        </is>
      </c>
      <c r="F1001" t="n">
        <v>2024</v>
      </c>
      <c r="G1001" t="n">
        <v>1</v>
      </c>
      <c r="H1001" s="13" t="n">
        <v>1827297</v>
      </c>
      <c r="I1001" s="12" t="n">
        <v>28</v>
      </c>
      <c r="J1001" s="13" t="n">
        <v>25000</v>
      </c>
      <c r="K1001" s="13">
        <f>IFERROR($H1001/$I1001,"")</f>
        <v/>
      </c>
      <c r="L1001" s="13" t="n">
        <v>300000</v>
      </c>
      <c r="M1001" t="inlineStr">
        <is>
          <t>DC, GA, MA</t>
        </is>
      </c>
      <c r="N1001" t="inlineStr">
        <is>
          <t>No</t>
        </is>
      </c>
      <c r="O1001" t="inlineStr">
        <is>
          <t>Not stated</t>
        </is>
      </c>
      <c r="Q1001" s="9" t="inlineStr">
        <is>
          <t>https://grantcue.com/foundations/b-quest-c-o-kara-ballester-475550417</t>
        </is>
      </c>
    </row>
    <row r="1002">
      <c r="A1002">
        <f>IF($E1002=$E1001,$A1001+1,1)</f>
        <v/>
      </c>
      <c r="B1002" t="inlineStr">
        <is>
          <t>BRUSH FAMILY FOUNDATION</t>
        </is>
      </c>
      <c r="C1002" t="inlineStr">
        <is>
          <t>20-0624489</t>
        </is>
      </c>
      <c r="D1002" t="inlineStr">
        <is>
          <t>California</t>
        </is>
      </c>
      <c r="E1002" t="inlineStr">
        <is>
          <t>CA</t>
        </is>
      </c>
      <c r="F1002" t="n">
        <v>2024</v>
      </c>
      <c r="G1002" t="n">
        <v>1</v>
      </c>
      <c r="H1002" s="13" t="n">
        <v>1823000</v>
      </c>
      <c r="I1002" s="12" t="n">
        <v>27</v>
      </c>
      <c r="J1002" s="13" t="n">
        <v>10000</v>
      </c>
      <c r="K1002" s="13">
        <f>IFERROR($H1002/$I1002,"")</f>
        <v/>
      </c>
      <c r="L1002" s="13" t="n">
        <v>450000</v>
      </c>
      <c r="M1002" t="inlineStr">
        <is>
          <t>OR, OH, KY</t>
        </is>
      </c>
      <c r="N1002" t="inlineStr">
        <is>
          <t>No</t>
        </is>
      </c>
      <c r="O1002" t="inlineStr">
        <is>
          <t>Not stated</t>
        </is>
      </c>
      <c r="Q1002" s="9" t="inlineStr">
        <is>
          <t>https://grantcue.com/foundations/brush-family-foundation-200624489</t>
        </is>
      </c>
    </row>
    <row r="1003">
      <c r="A1003">
        <f>IF($E1003=$E1002,$A1002+1,1)</f>
        <v/>
      </c>
      <c r="B1003" t="inlineStr">
        <is>
          <t>GREEN SOUTH FOUNDATION INC</t>
        </is>
      </c>
      <c r="C1003" t="inlineStr">
        <is>
          <t>84-4534116</t>
        </is>
      </c>
      <c r="D1003" t="inlineStr">
        <is>
          <t>California</t>
        </is>
      </c>
      <c r="E1003" t="inlineStr">
        <is>
          <t>CA</t>
        </is>
      </c>
      <c r="F1003" t="n">
        <v>2024</v>
      </c>
      <c r="G1003" t="n">
        <v>1</v>
      </c>
      <c r="H1003" s="13" t="n">
        <v>1822850</v>
      </c>
      <c r="I1003" s="12" t="n">
        <v>26</v>
      </c>
      <c r="J1003" s="13" t="n">
        <v>52500</v>
      </c>
      <c r="K1003" s="13">
        <f>IFERROR($H1003/$I1003,"")</f>
        <v/>
      </c>
      <c r="L1003" s="13" t="n">
        <v>230000</v>
      </c>
      <c r="M1003" t="inlineStr">
        <is>
          <t>NC, NY, WI</t>
        </is>
      </c>
      <c r="N1003" t="inlineStr">
        <is>
          <t>No</t>
        </is>
      </c>
      <c r="O1003" t="inlineStr">
        <is>
          <t>Not stated</t>
        </is>
      </c>
      <c r="Q1003" s="9" t="inlineStr">
        <is>
          <t>https://grantcue.com/foundations/green-south-foundation-inc-844534116</t>
        </is>
      </c>
    </row>
    <row r="1004">
      <c r="A1004">
        <f>IF($E1004=$E1003,$A1003+1,1)</f>
        <v/>
      </c>
      <c r="B1004" t="inlineStr">
        <is>
          <t>RICHARD F WALSHALFRED W DITOLLA HAROLD P SPIVAK FOUNDATION</t>
        </is>
      </c>
      <c r="C1004" t="inlineStr">
        <is>
          <t>13-6208834</t>
        </is>
      </c>
      <c r="D1004" t="inlineStr">
        <is>
          <t>California</t>
        </is>
      </c>
      <c r="E1004" t="inlineStr">
        <is>
          <t>CA</t>
        </is>
      </c>
      <c r="F1004" t="n">
        <v>2024</v>
      </c>
      <c r="G1004" t="n">
        <v>2</v>
      </c>
      <c r="H1004" s="13" t="n">
        <v>1822513</v>
      </c>
      <c r="I1004" s="12" t="n">
        <v>542</v>
      </c>
      <c r="J1004" s="13" t="n">
        <v>4000</v>
      </c>
      <c r="K1004" s="13">
        <f>IFERROR($H1004/$I1004,"")</f>
        <v/>
      </c>
      <c r="L1004" s="13" t="n">
        <v>10000</v>
      </c>
      <c r="M1004" t="inlineStr">
        <is>
          <t>NY, FL, GA</t>
        </is>
      </c>
      <c r="N1004" t="inlineStr">
        <is>
          <t>No</t>
        </is>
      </c>
      <c r="O1004" t="inlineStr">
        <is>
          <t>Not stated</t>
        </is>
      </c>
      <c r="Q1004" s="9" t="inlineStr">
        <is>
          <t>https://grantcue.com/foundations/richard-f-walshalfred-w-ditolla-harold-p-spivak-foundation-136208834</t>
        </is>
      </c>
    </row>
    <row r="1005">
      <c r="A1005">
        <f>IF($E1005=$E1004,$A1004+1,1)</f>
        <v/>
      </c>
      <c r="B1005" t="inlineStr">
        <is>
          <t>SEMPRA FOUNDATION</t>
        </is>
      </c>
      <c r="C1005" t="inlineStr">
        <is>
          <t>26-1325469</t>
        </is>
      </c>
      <c r="D1005" t="inlineStr">
        <is>
          <t>California</t>
        </is>
      </c>
      <c r="E1005" t="inlineStr">
        <is>
          <t>CA</t>
        </is>
      </c>
      <c r="F1005" t="n">
        <v>2024</v>
      </c>
      <c r="G1005" t="n">
        <v>1</v>
      </c>
      <c r="H1005" s="13" t="n">
        <v>1820957</v>
      </c>
      <c r="I1005" s="12" t="n">
        <v>1501</v>
      </c>
      <c r="J1005" s="13" t="n">
        <v>260</v>
      </c>
      <c r="K1005" s="13">
        <f>IFERROR($H1005/$I1005,"")</f>
        <v/>
      </c>
      <c r="L1005" s="13" t="n">
        <v>100000</v>
      </c>
      <c r="M1005" t="inlineStr">
        <is>
          <t>DC, TX, CO</t>
        </is>
      </c>
      <c r="N1005" t="inlineStr">
        <is>
          <t>No</t>
        </is>
      </c>
      <c r="O1005" t="inlineStr">
        <is>
          <t>Not stated</t>
        </is>
      </c>
      <c r="Q1005" s="9" t="inlineStr">
        <is>
          <t>https://grantcue.com/foundations/sempra-foundation-261325469</t>
        </is>
      </c>
    </row>
    <row r="1006">
      <c r="A1006">
        <f>IF($E1006=$E1005,$A1005+1,1)</f>
        <v/>
      </c>
      <c r="B1006" t="inlineStr">
        <is>
          <t>JOHN APOSTLE &amp; HELEN APOSTLE FOUNDATION</t>
        </is>
      </c>
      <c r="C1006" t="inlineStr">
        <is>
          <t>33-0262230</t>
        </is>
      </c>
      <c r="D1006" t="inlineStr">
        <is>
          <t>California</t>
        </is>
      </c>
      <c r="E1006" t="inlineStr">
        <is>
          <t>CA</t>
        </is>
      </c>
      <c r="F1006" t="n">
        <v>2024</v>
      </c>
      <c r="G1006" t="n">
        <v>1</v>
      </c>
      <c r="H1006" s="13" t="n">
        <v>1820000</v>
      </c>
      <c r="I1006" s="12" t="n">
        <v>20</v>
      </c>
      <c r="J1006" s="13" t="n">
        <v>50000</v>
      </c>
      <c r="K1006" s="13">
        <f>IFERROR($H1006/$I1006,"")</f>
        <v/>
      </c>
      <c r="L1006" s="13" t="n">
        <v>300000</v>
      </c>
      <c r="M1006" t="inlineStr">
        <is>
          <t>WI</t>
        </is>
      </c>
      <c r="N1006" t="inlineStr">
        <is>
          <t>No</t>
        </is>
      </c>
      <c r="O1006" t="inlineStr">
        <is>
          <t>Not stated</t>
        </is>
      </c>
      <c r="Q1006" s="9" t="inlineStr">
        <is>
          <t>https://grantcue.com/foundations/john-apostle-and-helen-apostle-foundation-c-o-whittier-trust-330262230</t>
        </is>
      </c>
    </row>
    <row r="1007">
      <c r="A1007">
        <f>IF($E1007=$E1006,$A1006+1,1)</f>
        <v/>
      </c>
      <c r="B1007" t="inlineStr">
        <is>
          <t>WOMENSTRONG INTERNATIONAL</t>
        </is>
      </c>
      <c r="C1007" t="inlineStr">
        <is>
          <t>47-1707504</t>
        </is>
      </c>
      <c r="D1007" t="inlineStr">
        <is>
          <t>California</t>
        </is>
      </c>
      <c r="E1007" t="inlineStr">
        <is>
          <t>CA</t>
        </is>
      </c>
      <c r="F1007" t="n">
        <v>2025</v>
      </c>
      <c r="G1007" t="n">
        <v>2</v>
      </c>
      <c r="H1007" s="13" t="n">
        <v>1818000</v>
      </c>
      <c r="I1007" s="12" t="n">
        <v>66</v>
      </c>
      <c r="J1007" s="13" t="n">
        <v>25000</v>
      </c>
      <c r="K1007" s="13">
        <f>IFERROR($H1007/$I1007,"")</f>
        <v/>
      </c>
      <c r="L1007" s="13" t="n">
        <v>50000</v>
      </c>
      <c r="M1007" t="inlineStr">
        <is>
          <t>NC, NY, CO</t>
        </is>
      </c>
      <c r="N1007" t="inlineStr">
        <is>
          <t>No</t>
        </is>
      </c>
      <c r="O1007" t="inlineStr">
        <is>
          <t>Not stated</t>
        </is>
      </c>
      <c r="Q1007" s="9" t="inlineStr">
        <is>
          <t>https://grantcue.com/foundations/womenstrong-international-471707504</t>
        </is>
      </c>
    </row>
    <row r="1008">
      <c r="A1008">
        <f>IF($E1008=$E1007,$A1007+1,1)</f>
        <v/>
      </c>
      <c r="B1008" t="inlineStr">
        <is>
          <t>SYAR FOUNDATION SUSAN L SYAR DIRECTOR</t>
        </is>
      </c>
      <c r="C1008" t="inlineStr">
        <is>
          <t>94-3315815</t>
        </is>
      </c>
      <c r="D1008" t="inlineStr">
        <is>
          <t>California</t>
        </is>
      </c>
      <c r="E1008" t="inlineStr">
        <is>
          <t>CA</t>
        </is>
      </c>
      <c r="F1008" t="n">
        <v>2023</v>
      </c>
      <c r="G1008" t="n">
        <v>1</v>
      </c>
      <c r="H1008" s="13" t="n">
        <v>1817224</v>
      </c>
      <c r="I1008" s="12" t="n">
        <v>38</v>
      </c>
      <c r="J1008" s="13" t="n">
        <v>20000</v>
      </c>
      <c r="K1008" s="13">
        <f>IFERROR($H1008/$I1008,"")</f>
        <v/>
      </c>
      <c r="L1008" s="13" t="n">
        <v>1000000</v>
      </c>
      <c r="N1008" t="inlineStr">
        <is>
          <t>No</t>
        </is>
      </c>
      <c r="O1008" t="inlineStr">
        <is>
          <t>Not stated</t>
        </is>
      </c>
      <c r="Q1008" s="9" t="inlineStr">
        <is>
          <t>https://grantcue.com/foundations/syar-foundation-susan-l-syar-director-943315815</t>
        </is>
      </c>
    </row>
    <row r="1009">
      <c r="A1009">
        <f>IF($E1009=$E1008,$A1008+1,1)</f>
        <v/>
      </c>
      <c r="B1009" t="inlineStr">
        <is>
          <t>MOURIER FAMILY FOUNDATION</t>
        </is>
      </c>
      <c r="C1009" t="inlineStr">
        <is>
          <t>68-0463710</t>
        </is>
      </c>
      <c r="D1009" t="inlineStr">
        <is>
          <t>California</t>
        </is>
      </c>
      <c r="E1009" t="inlineStr">
        <is>
          <t>CA</t>
        </is>
      </c>
      <c r="F1009" t="n">
        <v>2024</v>
      </c>
      <c r="G1009" t="n">
        <v>1</v>
      </c>
      <c r="H1009" s="13" t="n">
        <v>1815000</v>
      </c>
      <c r="I1009" s="12" t="n">
        <v>19</v>
      </c>
      <c r="J1009" s="13" t="n">
        <v>60000</v>
      </c>
      <c r="K1009" s="13">
        <f>IFERROR($H1009/$I1009,"")</f>
        <v/>
      </c>
      <c r="L1009" s="13" t="n">
        <v>250000</v>
      </c>
      <c r="M1009" t="inlineStr">
        <is>
          <t>CO, NC, ID</t>
        </is>
      </c>
      <c r="N1009" t="inlineStr">
        <is>
          <t>No</t>
        </is>
      </c>
      <c r="O1009" t="inlineStr">
        <is>
          <t>Not stated</t>
        </is>
      </c>
      <c r="Q1009" s="9" t="inlineStr">
        <is>
          <t>https://grantcue.com/foundations/mourier-family-foundation-680463710</t>
        </is>
      </c>
    </row>
    <row r="1010">
      <c r="A1010">
        <f>IF($E1010=$E1009,$A1009+1,1)</f>
        <v/>
      </c>
      <c r="B1010" t="inlineStr">
        <is>
          <t>WARSCHAW LAW CHARITABLE FOUNDATION</t>
        </is>
      </c>
      <c r="C1010" t="inlineStr">
        <is>
          <t>51-0639287</t>
        </is>
      </c>
      <c r="D1010" t="inlineStr">
        <is>
          <t>California</t>
        </is>
      </c>
      <c r="E1010" t="inlineStr">
        <is>
          <t>CA</t>
        </is>
      </c>
      <c r="F1010" t="n">
        <v>2024</v>
      </c>
      <c r="G1010" t="n">
        <v>2</v>
      </c>
      <c r="H1010" s="13" t="n">
        <v>1804000</v>
      </c>
      <c r="I1010" s="12" t="n">
        <v>16</v>
      </c>
      <c r="J1010" s="13" t="n">
        <v>75000</v>
      </c>
      <c r="K1010" s="13">
        <f>IFERROR($H1010/$I1010,"")</f>
        <v/>
      </c>
      <c r="L1010" s="13" t="n">
        <v>360000</v>
      </c>
      <c r="M1010" t="inlineStr">
        <is>
          <t>NY, DC</t>
        </is>
      </c>
      <c r="N1010" t="inlineStr">
        <is>
          <t>No</t>
        </is>
      </c>
      <c r="O1010" t="inlineStr">
        <is>
          <t>Not stated</t>
        </is>
      </c>
      <c r="Q1010" s="9" t="inlineStr">
        <is>
          <t>https://grantcue.com/foundations/warschaw-law-charitable-foundation-510639287</t>
        </is>
      </c>
    </row>
    <row r="1011">
      <c r="A1011">
        <f>IF($E1011=$E1010,$A1010+1,1)</f>
        <v/>
      </c>
      <c r="B1011" t="inlineStr">
        <is>
          <t>The Butler Family Fund</t>
        </is>
      </c>
      <c r="C1011" t="inlineStr">
        <is>
          <t>52-1786778</t>
        </is>
      </c>
      <c r="D1011" t="inlineStr">
        <is>
          <t>California</t>
        </is>
      </c>
      <c r="E1011" t="inlineStr">
        <is>
          <t>CA</t>
        </is>
      </c>
      <c r="F1011" t="n">
        <v>2025</v>
      </c>
      <c r="G1011" t="n">
        <v>2</v>
      </c>
      <c r="H1011" s="13" t="n">
        <v>1799450</v>
      </c>
      <c r="I1011" s="12" t="n">
        <v>66</v>
      </c>
      <c r="J1011" s="13" t="n">
        <v>25000</v>
      </c>
      <c r="K1011" s="13">
        <f>IFERROR($H1011/$I1011,"")</f>
        <v/>
      </c>
      <c r="L1011" s="13" t="n">
        <v>100000</v>
      </c>
      <c r="M1011" t="inlineStr">
        <is>
          <t>DC, MN, TX</t>
        </is>
      </c>
      <c r="N1011" t="inlineStr">
        <is>
          <t>No</t>
        </is>
      </c>
      <c r="O1011" t="inlineStr">
        <is>
          <t>Not stated</t>
        </is>
      </c>
      <c r="Q1011" s="9" t="inlineStr">
        <is>
          <t>https://grantcue.com/foundations/the-butler-family-fund-521786778</t>
        </is>
      </c>
    </row>
    <row r="1012">
      <c r="A1012">
        <f>IF($E1012=$E1011,$A1011+1,1)</f>
        <v/>
      </c>
      <c r="B1012" t="inlineStr">
        <is>
          <t>BRANSON FAMILY FOUNDATION</t>
        </is>
      </c>
      <c r="C1012" t="inlineStr">
        <is>
          <t>20-4963649</t>
        </is>
      </c>
      <c r="D1012" t="inlineStr">
        <is>
          <t>California</t>
        </is>
      </c>
      <c r="E1012" t="inlineStr">
        <is>
          <t>CA</t>
        </is>
      </c>
      <c r="F1012" t="n">
        <v>2025</v>
      </c>
      <c r="G1012" t="n">
        <v>2</v>
      </c>
      <c r="H1012" s="13" t="n">
        <v>1795000</v>
      </c>
      <c r="I1012" s="12" t="n">
        <v>84</v>
      </c>
      <c r="J1012" s="13" t="n">
        <v>10000</v>
      </c>
      <c r="K1012" s="13">
        <f>IFERROR($H1012/$I1012,"")</f>
        <v/>
      </c>
      <c r="L1012" s="13" t="n">
        <v>100000</v>
      </c>
      <c r="M1012" t="inlineStr">
        <is>
          <t>NY, CO, GA</t>
        </is>
      </c>
      <c r="N1012" t="inlineStr">
        <is>
          <t>No</t>
        </is>
      </c>
      <c r="O1012" t="inlineStr">
        <is>
          <t>Not stated</t>
        </is>
      </c>
      <c r="Q1012" s="9" t="inlineStr">
        <is>
          <t>https://grantcue.com/foundations/branson-family-foundation-204963649</t>
        </is>
      </c>
    </row>
    <row r="1013">
      <c r="A1013">
        <f>IF($E1013=$E1012,$A1012+1,1)</f>
        <v/>
      </c>
      <c r="B1013" t="inlineStr">
        <is>
          <t>Jain Foundation</t>
        </is>
      </c>
      <c r="C1013" t="inlineStr">
        <is>
          <t>77-0261398</t>
        </is>
      </c>
      <c r="D1013" t="inlineStr">
        <is>
          <t>California</t>
        </is>
      </c>
      <c r="E1013" t="inlineStr">
        <is>
          <t>CA</t>
        </is>
      </c>
      <c r="F1013" t="n">
        <v>2025</v>
      </c>
      <c r="G1013" t="n">
        <v>3</v>
      </c>
      <c r="H1013" s="13" t="n">
        <v>1791000</v>
      </c>
      <c r="I1013" s="12" t="n">
        <v>10</v>
      </c>
      <c r="J1013" s="13" t="n">
        <v>125000</v>
      </c>
      <c r="K1013" s="13">
        <f>IFERROR($H1013/$I1013,"")</f>
        <v/>
      </c>
      <c r="L1013" s="13" t="n">
        <v>560000</v>
      </c>
      <c r="M1013" t="inlineStr">
        <is>
          <t>MD</t>
        </is>
      </c>
      <c r="N1013" t="inlineStr">
        <is>
          <t>No</t>
        </is>
      </c>
      <c r="O1013" t="inlineStr">
        <is>
          <t>Not stated</t>
        </is>
      </c>
      <c r="Q1013" s="9" t="inlineStr">
        <is>
          <t>https://grantcue.com/foundations/jain-foundation-770261398</t>
        </is>
      </c>
    </row>
    <row r="1014">
      <c r="A1014">
        <f>IF($E1014=$E1013,$A1013+1,1)</f>
        <v/>
      </c>
      <c r="B1014" t="inlineStr">
        <is>
          <t>WENDELL FAMILY FOUNDATION</t>
        </is>
      </c>
      <c r="C1014" t="inlineStr">
        <is>
          <t>94-3374830</t>
        </is>
      </c>
      <c r="D1014" t="inlineStr">
        <is>
          <t>California</t>
        </is>
      </c>
      <c r="E1014" t="inlineStr">
        <is>
          <t>CA</t>
        </is>
      </c>
      <c r="F1014" t="n">
        <v>2025</v>
      </c>
      <c r="G1014" t="n">
        <v>2</v>
      </c>
      <c r="H1014" s="13" t="n">
        <v>1789531</v>
      </c>
      <c r="I1014" s="12" t="n">
        <v>91</v>
      </c>
      <c r="J1014" s="13" t="n">
        <v>3500</v>
      </c>
      <c r="K1014" s="13">
        <f>IFERROR($H1014/$I1014,"")</f>
        <v/>
      </c>
      <c r="L1014" s="13" t="n">
        <v>260000</v>
      </c>
      <c r="M1014" t="inlineStr">
        <is>
          <t>NJ, MA, MD</t>
        </is>
      </c>
      <c r="N1014" t="inlineStr">
        <is>
          <t>No</t>
        </is>
      </c>
      <c r="O1014" t="inlineStr">
        <is>
          <t>Not stated</t>
        </is>
      </c>
      <c r="Q1014" s="9" t="inlineStr">
        <is>
          <t>https://grantcue.com/foundations/wendell-family-foundation-943374830</t>
        </is>
      </c>
    </row>
    <row r="1015">
      <c r="A1015">
        <f>IF($E1015=$E1014,$A1014+1,1)</f>
        <v/>
      </c>
      <c r="B1015" t="inlineStr">
        <is>
          <t>Bedari Foundation</t>
        </is>
      </c>
      <c r="C1015" t="inlineStr">
        <is>
          <t>45-6661063</t>
        </is>
      </c>
      <c r="D1015" t="inlineStr">
        <is>
          <t>California</t>
        </is>
      </c>
      <c r="E1015" t="inlineStr">
        <is>
          <t>CA</t>
        </is>
      </c>
      <c r="F1015" t="n">
        <v>2024</v>
      </c>
      <c r="G1015" t="n">
        <v>1</v>
      </c>
      <c r="H1015" s="13" t="n">
        <v>1787167</v>
      </c>
      <c r="I1015" s="12" t="n">
        <v>6</v>
      </c>
      <c r="J1015" s="13" t="n">
        <v>41667</v>
      </c>
      <c r="K1015" s="13">
        <f>IFERROR($H1015/$I1015,"")</f>
        <v/>
      </c>
      <c r="L1015" s="13" t="n">
        <v>1537500</v>
      </c>
      <c r="M1015" t="inlineStr">
        <is>
          <t>DC, MD, NY</t>
        </is>
      </c>
      <c r="N1015" t="inlineStr">
        <is>
          <t>No</t>
        </is>
      </c>
      <c r="O1015" t="inlineStr">
        <is>
          <t>Not stated</t>
        </is>
      </c>
      <c r="Q1015" s="9" t="inlineStr">
        <is>
          <t>https://grantcue.com/foundations/bedari-foundation-c-o-bedari-management-llc-456661063</t>
        </is>
      </c>
    </row>
    <row r="1016">
      <c r="A1016">
        <f>IF($E1016=$E1015,$A1015+1,1)</f>
        <v/>
      </c>
      <c r="B1016" t="inlineStr">
        <is>
          <t>MARTHA P MACK FOUNDATION</t>
        </is>
      </c>
      <c r="C1016" t="inlineStr">
        <is>
          <t>30-6702159</t>
        </is>
      </c>
      <c r="D1016" t="inlineStr">
        <is>
          <t>California</t>
        </is>
      </c>
      <c r="E1016" t="inlineStr">
        <is>
          <t>CA</t>
        </is>
      </c>
      <c r="F1016" t="n">
        <v>2024</v>
      </c>
      <c r="G1016" t="n">
        <v>1</v>
      </c>
      <c r="H1016" s="13" t="n">
        <v>1785000</v>
      </c>
      <c r="I1016" s="12" t="n">
        <v>9</v>
      </c>
      <c r="J1016" s="13" t="n">
        <v>100000</v>
      </c>
      <c r="K1016" s="13">
        <f>IFERROR($H1016/$I1016,"")</f>
        <v/>
      </c>
      <c r="L1016" s="13" t="n">
        <v>500000</v>
      </c>
      <c r="M1016" t="inlineStr">
        <is>
          <t>TX</t>
        </is>
      </c>
      <c r="N1016" t="inlineStr">
        <is>
          <t>No</t>
        </is>
      </c>
      <c r="O1016" t="inlineStr">
        <is>
          <t>Not stated</t>
        </is>
      </c>
      <c r="Q1016" s="9" t="inlineStr">
        <is>
          <t>https://grantcue.com/foundations/martha-p-mack-foundation-306702159</t>
        </is>
      </c>
    </row>
    <row r="1017">
      <c r="A1017">
        <f>IF($E1017=$E1016,$A1016+1,1)</f>
        <v/>
      </c>
      <c r="B1017" t="inlineStr">
        <is>
          <t>TOMLINSON FOUNDATION</t>
        </is>
      </c>
      <c r="C1017" t="inlineStr">
        <is>
          <t>33-0383793</t>
        </is>
      </c>
      <c r="D1017" t="inlineStr">
        <is>
          <t>California</t>
        </is>
      </c>
      <c r="E1017" t="inlineStr">
        <is>
          <t>CA</t>
        </is>
      </c>
      <c r="F1017" t="n">
        <v>2024</v>
      </c>
      <c r="G1017" t="n">
        <v>1</v>
      </c>
      <c r="H1017" s="13" t="n">
        <v>1783333</v>
      </c>
      <c r="I1017" s="12" t="n">
        <v>8</v>
      </c>
      <c r="J1017" s="13" t="n">
        <v>225000</v>
      </c>
      <c r="K1017" s="13">
        <f>IFERROR($H1017/$I1017,"")</f>
        <v/>
      </c>
      <c r="L1017" s="13" t="n">
        <v>500000</v>
      </c>
      <c r="M1017" t="inlineStr">
        <is>
          <t>ID</t>
        </is>
      </c>
      <c r="N1017" t="inlineStr">
        <is>
          <t>No</t>
        </is>
      </c>
      <c r="O1017" t="inlineStr">
        <is>
          <t>Not stated</t>
        </is>
      </c>
      <c r="Q1017" s="9" t="inlineStr">
        <is>
          <t>https://grantcue.com/foundations/tomlinson-foundation-330383793</t>
        </is>
      </c>
    </row>
    <row r="1018">
      <c r="A1018">
        <f>IF($E1018=$E1017,$A1017+1,1)</f>
        <v/>
      </c>
      <c r="B1018" t="inlineStr">
        <is>
          <t>776 Foundation</t>
        </is>
      </c>
      <c r="C1018" t="inlineStr">
        <is>
          <t>87-4537467</t>
        </is>
      </c>
      <c r="D1018" t="inlineStr">
        <is>
          <t>California</t>
        </is>
      </c>
      <c r="E1018" t="inlineStr">
        <is>
          <t>CA</t>
        </is>
      </c>
      <c r="F1018" t="n">
        <v>2024</v>
      </c>
      <c r="G1018" t="n">
        <v>1</v>
      </c>
      <c r="H1018" s="13" t="n">
        <v>1782585</v>
      </c>
      <c r="I1018" s="12" t="n">
        <v>63</v>
      </c>
      <c r="J1018" s="13" t="n">
        <v>25000</v>
      </c>
      <c r="K1018" s="13">
        <f>IFERROR($H1018/$I1018,"")</f>
        <v/>
      </c>
      <c r="L1018" s="13" t="n">
        <v>75000</v>
      </c>
      <c r="M1018" t="inlineStr">
        <is>
          <t>NY, CT, TX</t>
        </is>
      </c>
      <c r="N1018" t="inlineStr">
        <is>
          <t>No</t>
        </is>
      </c>
      <c r="O1018" t="inlineStr">
        <is>
          <t>Not stated</t>
        </is>
      </c>
      <c r="Q1018" s="9" t="inlineStr">
        <is>
          <t>https://grantcue.com/foundations/776-foundation-874537467</t>
        </is>
      </c>
    </row>
    <row r="1019">
      <c r="A1019">
        <f>IF($E1019=$E1018,$A1018+1,1)</f>
        <v/>
      </c>
      <c r="B1019" t="inlineStr">
        <is>
          <t>FRANCIS NOZ HERITAGE FUND</t>
        </is>
      </c>
      <c r="C1019" t="inlineStr">
        <is>
          <t>85-0725728</t>
        </is>
      </c>
      <c r="D1019" t="inlineStr">
        <is>
          <t>California</t>
        </is>
      </c>
      <c r="E1019" t="inlineStr">
        <is>
          <t>CA</t>
        </is>
      </c>
      <c r="F1019" t="n">
        <v>2024</v>
      </c>
      <c r="G1019" t="n">
        <v>1</v>
      </c>
      <c r="H1019" s="13" t="n">
        <v>1781304</v>
      </c>
      <c r="I1019" s="12" t="n">
        <v>29</v>
      </c>
      <c r="J1019" s="13" t="n">
        <v>50000</v>
      </c>
      <c r="K1019" s="13">
        <f>IFERROR($H1019/$I1019,"")</f>
        <v/>
      </c>
      <c r="L1019" s="13" t="n">
        <v>390000</v>
      </c>
      <c r="M1019" t="inlineStr">
        <is>
          <t>MA, DC, NY</t>
        </is>
      </c>
      <c r="N1019" t="inlineStr">
        <is>
          <t>No</t>
        </is>
      </c>
      <c r="O1019" t="inlineStr">
        <is>
          <t>Not stated</t>
        </is>
      </c>
      <c r="Q1019" s="9" t="inlineStr">
        <is>
          <t>https://grantcue.com/foundations/francis-noz-heritage-fund-850725728</t>
        </is>
      </c>
    </row>
    <row r="1020">
      <c r="A1020">
        <f>IF($E1020=$E1019,$A1019+1,1)</f>
        <v/>
      </c>
      <c r="B1020" t="inlineStr">
        <is>
          <t>MICHAEL J GONZALES FAMILY FOUNDATION</t>
        </is>
      </c>
      <c r="C1020" t="inlineStr">
        <is>
          <t>45-3640251</t>
        </is>
      </c>
      <c r="D1020" t="inlineStr">
        <is>
          <t>California</t>
        </is>
      </c>
      <c r="E1020" t="inlineStr">
        <is>
          <t>CA</t>
        </is>
      </c>
      <c r="F1020" t="n">
        <v>2025</v>
      </c>
      <c r="G1020" t="n">
        <v>2</v>
      </c>
      <c r="H1020" s="13" t="n">
        <v>1777900</v>
      </c>
      <c r="I1020" s="12" t="n">
        <v>18</v>
      </c>
      <c r="J1020" s="13" t="n">
        <v>24500</v>
      </c>
      <c r="K1020" s="13">
        <f>IFERROR($H1020/$I1020,"")</f>
        <v/>
      </c>
      <c r="L1020" s="13" t="n">
        <v>500000</v>
      </c>
      <c r="M1020" t="inlineStr">
        <is>
          <t>GA, TX, LA</t>
        </is>
      </c>
      <c r="N1020" t="inlineStr">
        <is>
          <t>Yes</t>
        </is>
      </c>
      <c r="O1020" t="inlineStr">
        <is>
          <t>Not stated</t>
        </is>
      </c>
      <c r="Q1020" s="9" t="inlineStr">
        <is>
          <t>https://grantcue.com/foundations/michael-j-gonzales-family-foundation-453640251</t>
        </is>
      </c>
    </row>
    <row r="1021">
      <c r="A1021">
        <f>IF($E1021=$E1020,$A1020+1,1)</f>
        <v/>
      </c>
      <c r="B1021" t="inlineStr">
        <is>
          <t>DAVID AND JULIE HNATEK FAMILY FOUNDATION</t>
        </is>
      </c>
      <c r="C1021" t="inlineStr">
        <is>
          <t>83-2068875</t>
        </is>
      </c>
      <c r="D1021" t="inlineStr">
        <is>
          <t>California</t>
        </is>
      </c>
      <c r="E1021" t="inlineStr">
        <is>
          <t>CA</t>
        </is>
      </c>
      <c r="F1021" t="n">
        <v>2024</v>
      </c>
      <c r="G1021" t="n">
        <v>1</v>
      </c>
      <c r="H1021" s="13" t="n">
        <v>1776656</v>
      </c>
      <c r="I1021" s="12" t="n">
        <v>8</v>
      </c>
      <c r="J1021" s="13" t="n">
        <v>3000</v>
      </c>
      <c r="K1021" s="13">
        <f>IFERROR($H1021/$I1021,"")</f>
        <v/>
      </c>
      <c r="L1021" s="13" t="n">
        <v>1696864</v>
      </c>
      <c r="M1021" t="inlineStr">
        <is>
          <t>DE, CO, TX</t>
        </is>
      </c>
      <c r="N1021" t="inlineStr">
        <is>
          <t>Yes</t>
        </is>
      </c>
      <c r="O1021" t="inlineStr">
        <is>
          <t>Yes</t>
        </is>
      </c>
      <c r="Q1021" s="9" t="inlineStr">
        <is>
          <t>https://grantcue.com/foundations/david-and-julie-hnatek-family-foundation-832068875</t>
        </is>
      </c>
    </row>
    <row r="1022">
      <c r="A1022">
        <f>IF($E1022=$E1021,$A1021+1,1)</f>
        <v/>
      </c>
      <c r="B1022" t="inlineStr">
        <is>
          <t>SIX TREE FOUNDATION</t>
        </is>
      </c>
      <c r="C1022" t="inlineStr">
        <is>
          <t>87-2933644</t>
        </is>
      </c>
      <c r="D1022" t="inlineStr">
        <is>
          <t>California</t>
        </is>
      </c>
      <c r="E1022" t="inlineStr">
        <is>
          <t>CA</t>
        </is>
      </c>
      <c r="F1022" t="n">
        <v>2025</v>
      </c>
      <c r="G1022" t="n">
        <v>2</v>
      </c>
      <c r="H1022" s="13" t="n">
        <v>1774000</v>
      </c>
      <c r="I1022" s="12" t="n">
        <v>30</v>
      </c>
      <c r="J1022" s="13" t="n">
        <v>25000</v>
      </c>
      <c r="K1022" s="13">
        <f>IFERROR($H1022/$I1022,"")</f>
        <v/>
      </c>
      <c r="L1022" s="13" t="n">
        <v>400000</v>
      </c>
      <c r="M1022" t="inlineStr">
        <is>
          <t>AZ, HI, DC</t>
        </is>
      </c>
      <c r="N1022" t="inlineStr">
        <is>
          <t>No</t>
        </is>
      </c>
      <c r="O1022" t="inlineStr">
        <is>
          <t>Not stated</t>
        </is>
      </c>
      <c r="Q1022" s="9" t="inlineStr">
        <is>
          <t>https://grantcue.com/foundations/six-tree-foundation-872933644</t>
        </is>
      </c>
    </row>
    <row r="1023">
      <c r="A1023">
        <f>IF($E1023=$E1022,$A1022+1,1)</f>
        <v/>
      </c>
      <c r="B1023" t="inlineStr">
        <is>
          <t>HAROLD J MIOSSI CHARITABLE TRUST</t>
        </is>
      </c>
      <c r="C1023" t="inlineStr">
        <is>
          <t>26-4703396</t>
        </is>
      </c>
      <c r="D1023" t="inlineStr">
        <is>
          <t>California</t>
        </is>
      </c>
      <c r="E1023" t="inlineStr">
        <is>
          <t>CA</t>
        </is>
      </c>
      <c r="F1023" t="n">
        <v>2024</v>
      </c>
      <c r="G1023" t="n">
        <v>1</v>
      </c>
      <c r="H1023" s="13" t="n">
        <v>1769912</v>
      </c>
      <c r="I1023" s="12" t="n">
        <v>20</v>
      </c>
      <c r="J1023" s="13" t="n">
        <v>22500</v>
      </c>
      <c r="K1023" s="13">
        <f>IFERROR($H1023/$I1023,"")</f>
        <v/>
      </c>
      <c r="L1023" s="13" t="n">
        <v>503000</v>
      </c>
      <c r="N1023" t="inlineStr">
        <is>
          <t>Yes</t>
        </is>
      </c>
      <c r="O1023" t="inlineStr">
        <is>
          <t>Yes</t>
        </is>
      </c>
      <c r="P1023" s="9" t="inlineStr">
        <is>
          <t>https://www.miossicharitabletrust.org/</t>
        </is>
      </c>
      <c r="Q1023" s="9" t="inlineStr">
        <is>
          <t>https://grantcue.com/foundations/harold-j-miossi-charitable-trust-c-o-howard-carroll-trustee-264703396</t>
        </is>
      </c>
    </row>
    <row r="1024">
      <c r="A1024">
        <f>IF($E1024=$E1023,$A1023+1,1)</f>
        <v/>
      </c>
      <c r="B1024" t="inlineStr">
        <is>
          <t>The Traverse Foundation</t>
        </is>
      </c>
      <c r="C1024" t="inlineStr">
        <is>
          <t>41-1734297</t>
        </is>
      </c>
      <c r="D1024" t="inlineStr">
        <is>
          <t>California</t>
        </is>
      </c>
      <c r="E1024" t="inlineStr">
        <is>
          <t>CA</t>
        </is>
      </c>
      <c r="F1024" t="n">
        <v>2025</v>
      </c>
      <c r="G1024" t="n">
        <v>3</v>
      </c>
      <c r="H1024" s="13" t="n">
        <v>1765315</v>
      </c>
      <c r="I1024" s="12" t="n">
        <v>18</v>
      </c>
      <c r="J1024" s="13" t="n">
        <v>68500</v>
      </c>
      <c r="K1024" s="13">
        <f>IFERROR($H1024/$I1024,"")</f>
        <v/>
      </c>
      <c r="L1024" s="13" t="n">
        <v>560000</v>
      </c>
      <c r="M1024" t="inlineStr">
        <is>
          <t>CT, DC, UT</t>
        </is>
      </c>
      <c r="N1024" t="inlineStr">
        <is>
          <t>No</t>
        </is>
      </c>
      <c r="O1024" t="inlineStr">
        <is>
          <t>Not stated</t>
        </is>
      </c>
      <c r="Q1024" s="9" t="inlineStr">
        <is>
          <t>https://grantcue.com/foundations/the-traverse-foundation-411734297</t>
        </is>
      </c>
    </row>
    <row r="1025">
      <c r="A1025">
        <f>IF($E1025=$E1024,$A1024+1,1)</f>
        <v/>
      </c>
      <c r="B1025" t="inlineStr">
        <is>
          <t>MCMURTRY FAMILY FOUNDATION OF 2003</t>
        </is>
      </c>
      <c r="C1025" t="inlineStr">
        <is>
          <t>51-0478343</t>
        </is>
      </c>
      <c r="D1025" t="inlineStr">
        <is>
          <t>California</t>
        </is>
      </c>
      <c r="E1025" t="inlineStr">
        <is>
          <t>CA</t>
        </is>
      </c>
      <c r="F1025" t="n">
        <v>2024</v>
      </c>
      <c r="G1025" t="n">
        <v>1</v>
      </c>
      <c r="H1025" s="13" t="n">
        <v>1759500</v>
      </c>
      <c r="I1025" s="12" t="n">
        <v>75</v>
      </c>
      <c r="J1025" s="13" t="n">
        <v>5000</v>
      </c>
      <c r="K1025" s="13">
        <f>IFERROR($H1025/$I1025,"")</f>
        <v/>
      </c>
      <c r="L1025" s="13" t="n">
        <v>100000</v>
      </c>
      <c r="M1025" t="inlineStr">
        <is>
          <t>OR, NJ, NY</t>
        </is>
      </c>
      <c r="N1025" t="inlineStr">
        <is>
          <t>No</t>
        </is>
      </c>
      <c r="O1025" t="inlineStr">
        <is>
          <t>Not stated</t>
        </is>
      </c>
      <c r="Q1025" s="9" t="inlineStr">
        <is>
          <t>https://grantcue.com/foundations/mcmurtry-family-foundation-of-2003-510478343</t>
        </is>
      </c>
    </row>
    <row r="1026">
      <c r="A1026">
        <f>IF($E1026=$E1025,$A1025+1,1)</f>
        <v/>
      </c>
      <c r="B1026" t="inlineStr">
        <is>
          <t>LINGNAN FOUNDATION</t>
        </is>
      </c>
      <c r="C1026" t="inlineStr">
        <is>
          <t>13-6400470</t>
        </is>
      </c>
      <c r="D1026" t="inlineStr">
        <is>
          <t>California</t>
        </is>
      </c>
      <c r="E1026" t="inlineStr">
        <is>
          <t>CA</t>
        </is>
      </c>
      <c r="F1026" t="n">
        <v>2024</v>
      </c>
      <c r="G1026" t="n">
        <v>2</v>
      </c>
      <c r="H1026" s="13" t="n">
        <v>1758633</v>
      </c>
      <c r="I1026" s="12" t="n">
        <v>10</v>
      </c>
      <c r="J1026" s="13" t="n">
        <v>152813</v>
      </c>
      <c r="K1026" s="13">
        <f>IFERROR($H1026/$I1026,"")</f>
        <v/>
      </c>
      <c r="L1026" s="13" t="n">
        <v>406654</v>
      </c>
      <c r="N1026" t="inlineStr">
        <is>
          <t>Yes</t>
        </is>
      </c>
      <c r="O1026" t="inlineStr">
        <is>
          <t>Yes</t>
        </is>
      </c>
      <c r="P1026" s="9" t="inlineStr">
        <is>
          <t>https://www.lingnanfoundation.org/</t>
        </is>
      </c>
      <c r="Q1026" s="9" t="inlineStr">
        <is>
          <t>https://grantcue.com/foundations/lingnan-foundation-136400470</t>
        </is>
      </c>
    </row>
    <row r="1027">
      <c r="A1027">
        <f>IF($E1027=$E1026,$A1026+1,1)</f>
        <v/>
      </c>
      <c r="B1027" t="inlineStr">
        <is>
          <t>THE CAMERON FAMILY FOUNDATION</t>
        </is>
      </c>
      <c r="C1027" t="inlineStr">
        <is>
          <t>81-0905410</t>
        </is>
      </c>
      <c r="D1027" t="inlineStr">
        <is>
          <t>California</t>
        </is>
      </c>
      <c r="E1027" t="inlineStr">
        <is>
          <t>CA</t>
        </is>
      </c>
      <c r="F1027" t="n">
        <v>2025</v>
      </c>
      <c r="G1027" t="n">
        <v>2</v>
      </c>
      <c r="H1027" s="13" t="n">
        <v>1757500</v>
      </c>
      <c r="I1027" s="12" t="n">
        <v>36</v>
      </c>
      <c r="J1027" s="13" t="n">
        <v>15000</v>
      </c>
      <c r="K1027" s="13">
        <f>IFERROR($H1027/$I1027,"")</f>
        <v/>
      </c>
      <c r="L1027" s="13" t="n">
        <v>275000</v>
      </c>
      <c r="M1027" t="inlineStr">
        <is>
          <t>NC, MA, TN</t>
        </is>
      </c>
      <c r="N1027" t="inlineStr">
        <is>
          <t>No</t>
        </is>
      </c>
      <c r="O1027" t="inlineStr">
        <is>
          <t>Not stated</t>
        </is>
      </c>
      <c r="Q1027" s="9" t="inlineStr">
        <is>
          <t>https://grantcue.com/foundations/the-cameron-family-foundation-810905410</t>
        </is>
      </c>
    </row>
    <row r="1028">
      <c r="A1028">
        <f>IF($E1028=$E1027,$A1027+1,1)</f>
        <v/>
      </c>
      <c r="B1028" t="inlineStr">
        <is>
          <t>EARL B &amp; LORAINE H MILLER FOUNDATION</t>
        </is>
      </c>
      <c r="C1028" t="inlineStr">
        <is>
          <t>95-2500545</t>
        </is>
      </c>
      <c r="D1028" t="inlineStr">
        <is>
          <t>California</t>
        </is>
      </c>
      <c r="E1028" t="inlineStr">
        <is>
          <t>CA</t>
        </is>
      </c>
      <c r="F1028" t="n">
        <v>2024</v>
      </c>
      <c r="G1028" t="n">
        <v>1</v>
      </c>
      <c r="H1028" s="13" t="n">
        <v>1756500</v>
      </c>
      <c r="I1028" s="12" t="n">
        <v>111</v>
      </c>
      <c r="J1028" s="13" t="n">
        <v>5000</v>
      </c>
      <c r="K1028" s="13">
        <f>IFERROR($H1028/$I1028,"")</f>
        <v/>
      </c>
      <c r="L1028" s="13" t="n">
        <v>500000</v>
      </c>
      <c r="N1028" t="inlineStr">
        <is>
          <t>Yes</t>
        </is>
      </c>
      <c r="O1028" t="inlineStr">
        <is>
          <t>Yes</t>
        </is>
      </c>
      <c r="P1028" s="9" t="inlineStr">
        <is>
          <t>https://eandlmillerfdn.com/</t>
        </is>
      </c>
      <c r="Q1028" s="9" t="inlineStr">
        <is>
          <t>https://grantcue.com/foundations/earl-b-and-loraine-h-miller-foundation-952500545</t>
        </is>
      </c>
    </row>
    <row r="1029">
      <c r="A1029">
        <f>IF($E1029=$E1028,$A1028+1,1)</f>
        <v/>
      </c>
      <c r="B1029" t="inlineStr">
        <is>
          <t>VIOLET M JOHNSON FAMILY FOUNDATION</t>
        </is>
      </c>
      <c r="C1029" t="inlineStr">
        <is>
          <t>20-0128534</t>
        </is>
      </c>
      <c r="D1029" t="inlineStr">
        <is>
          <t>California</t>
        </is>
      </c>
      <c r="E1029" t="inlineStr">
        <is>
          <t>CA</t>
        </is>
      </c>
      <c r="F1029" t="n">
        <v>2024</v>
      </c>
      <c r="G1029" t="n">
        <v>1</v>
      </c>
      <c r="H1029" s="13" t="n">
        <v>1751000</v>
      </c>
      <c r="I1029" s="12" t="n">
        <v>10</v>
      </c>
      <c r="J1029" s="13" t="n">
        <v>175000</v>
      </c>
      <c r="K1029" s="13">
        <f>IFERROR($H1029/$I1029,"")</f>
        <v/>
      </c>
      <c r="L1029" s="13" t="n">
        <v>400000</v>
      </c>
      <c r="M1029" t="inlineStr">
        <is>
          <t>CO, MA, WI</t>
        </is>
      </c>
      <c r="N1029" t="inlineStr">
        <is>
          <t>No</t>
        </is>
      </c>
      <c r="O1029" t="inlineStr">
        <is>
          <t>Not stated</t>
        </is>
      </c>
      <c r="Q1029" s="9" t="inlineStr">
        <is>
          <t>https://grantcue.com/foundations/violet-m-johnson-family-foundation-200128534</t>
        </is>
      </c>
    </row>
    <row r="1030">
      <c r="A1030">
        <f>IF($E1030=$E1029,$A1029+1,1)</f>
        <v/>
      </c>
      <c r="B1030" t="inlineStr">
        <is>
          <t>Oates Family Foundation</t>
        </is>
      </c>
      <c r="C1030" t="inlineStr">
        <is>
          <t>94-3289689</t>
        </is>
      </c>
      <c r="D1030" t="inlineStr">
        <is>
          <t>California</t>
        </is>
      </c>
      <c r="E1030" t="inlineStr">
        <is>
          <t>CA</t>
        </is>
      </c>
      <c r="F1030" t="n">
        <v>2024</v>
      </c>
      <c r="G1030" t="n">
        <v>1</v>
      </c>
      <c r="H1030" s="13" t="n">
        <v>1744300</v>
      </c>
      <c r="I1030" s="12" t="n">
        <v>27</v>
      </c>
      <c r="J1030" s="13" t="n">
        <v>5000</v>
      </c>
      <c r="K1030" s="13">
        <f>IFERROR($H1030/$I1030,"")</f>
        <v/>
      </c>
      <c r="L1030" s="13" t="n">
        <v>1440000</v>
      </c>
      <c r="M1030" t="inlineStr">
        <is>
          <t>SC, TX, IN</t>
        </is>
      </c>
      <c r="N1030" t="inlineStr">
        <is>
          <t>No</t>
        </is>
      </c>
      <c r="O1030" t="inlineStr">
        <is>
          <t>Not stated</t>
        </is>
      </c>
      <c r="Q1030" s="9" t="inlineStr">
        <is>
          <t>https://grantcue.com/foundations/oates-family-foundation-943289689</t>
        </is>
      </c>
    </row>
    <row r="1031">
      <c r="A1031">
        <f>IF($E1031=$E1030,$A1030+1,1)</f>
        <v/>
      </c>
      <c r="B1031" t="inlineStr">
        <is>
          <t>GUMPERT FOUNDATION</t>
        </is>
      </c>
      <c r="C1031" t="inlineStr">
        <is>
          <t>26-6065762</t>
        </is>
      </c>
      <c r="D1031" t="inlineStr">
        <is>
          <t>California</t>
        </is>
      </c>
      <c r="E1031" t="inlineStr">
        <is>
          <t>CA</t>
        </is>
      </c>
      <c r="F1031" t="n">
        <v>2024</v>
      </c>
      <c r="G1031" t="n">
        <v>1</v>
      </c>
      <c r="H1031" s="13" t="n">
        <v>1740000</v>
      </c>
      <c r="I1031" s="12" t="n">
        <v>14</v>
      </c>
      <c r="J1031" s="13" t="n">
        <v>75000</v>
      </c>
      <c r="K1031" s="13">
        <f>IFERROR($H1031/$I1031,"")</f>
        <v/>
      </c>
      <c r="L1031" s="13" t="n">
        <v>245000</v>
      </c>
      <c r="M1031" t="inlineStr">
        <is>
          <t>WA, AZ, NJ</t>
        </is>
      </c>
      <c r="N1031" t="inlineStr">
        <is>
          <t>No</t>
        </is>
      </c>
      <c r="O1031" t="inlineStr">
        <is>
          <t>Not stated</t>
        </is>
      </c>
      <c r="Q1031" s="9" t="inlineStr">
        <is>
          <t>https://grantcue.com/foundations/gumpert-foundation-266065762</t>
        </is>
      </c>
    </row>
    <row r="1032">
      <c r="A1032">
        <f>IF($E1032=$E1031,$A1031+1,1)</f>
        <v/>
      </c>
      <c r="B1032" t="inlineStr">
        <is>
          <t>GROUSBECK FAMILY FOUNDATION II DATED MAY 18 2011</t>
        </is>
      </c>
      <c r="C1032" t="inlineStr">
        <is>
          <t>30-6284985</t>
        </is>
      </c>
      <c r="D1032" t="inlineStr">
        <is>
          <t>California</t>
        </is>
      </c>
      <c r="E1032" t="inlineStr">
        <is>
          <t>CA</t>
        </is>
      </c>
      <c r="F1032" t="n">
        <v>2023</v>
      </c>
      <c r="G1032" t="n">
        <v>1</v>
      </c>
      <c r="H1032" s="13" t="n">
        <v>1737000</v>
      </c>
      <c r="I1032" s="12" t="n">
        <v>29</v>
      </c>
      <c r="J1032" s="13" t="n">
        <v>30000</v>
      </c>
      <c r="K1032" s="13">
        <f>IFERROR($H1032/$I1032,"")</f>
        <v/>
      </c>
      <c r="L1032" s="13" t="n">
        <v>334000</v>
      </c>
      <c r="M1032" t="inlineStr">
        <is>
          <t>HI, MA, TN</t>
        </is>
      </c>
      <c r="N1032" t="inlineStr">
        <is>
          <t>Yes</t>
        </is>
      </c>
      <c r="O1032" t="inlineStr">
        <is>
          <t>Yes</t>
        </is>
      </c>
      <c r="Q1032" s="9" t="inlineStr">
        <is>
          <t>https://grantcue.com/foundations/grousbeck-family-foundation-ii-dated-may-18-2011-306284985</t>
        </is>
      </c>
    </row>
    <row r="1033">
      <c r="A1033">
        <f>IF($E1033=$E1032,$A1032+1,1)</f>
        <v/>
      </c>
      <c r="B1033" t="inlineStr">
        <is>
          <t>FOROULIS PRIVATE FOUNDATION</t>
        </is>
      </c>
      <c r="C1033" t="inlineStr">
        <is>
          <t>20-7438469</t>
        </is>
      </c>
      <c r="D1033" t="inlineStr">
        <is>
          <t>California</t>
        </is>
      </c>
      <c r="E1033" t="inlineStr">
        <is>
          <t>CA</t>
        </is>
      </c>
      <c r="F1033" t="n">
        <v>2025</v>
      </c>
      <c r="G1033" t="n">
        <v>2</v>
      </c>
      <c r="H1033" s="13" t="n">
        <v>1735994</v>
      </c>
      <c r="I1033" s="12" t="n">
        <v>127</v>
      </c>
      <c r="J1033" s="13" t="n">
        <v>10000</v>
      </c>
      <c r="K1033" s="13">
        <f>IFERROR($H1033/$I1033,"")</f>
        <v/>
      </c>
      <c r="L1033" s="13" t="n">
        <v>50000</v>
      </c>
      <c r="M1033" t="inlineStr">
        <is>
          <t>NY, NV, MI</t>
        </is>
      </c>
      <c r="N1033" t="inlineStr">
        <is>
          <t>No</t>
        </is>
      </c>
      <c r="O1033" t="inlineStr">
        <is>
          <t>Not stated</t>
        </is>
      </c>
      <c r="Q1033" s="9" t="inlineStr">
        <is>
          <t>https://grantcue.com/foundations/foroulis-private-foundation-207438469</t>
        </is>
      </c>
    </row>
    <row r="1034">
      <c r="A1034">
        <f>IF($E1034=$E1033,$A1033+1,1)</f>
        <v/>
      </c>
      <c r="B1034" t="inlineStr">
        <is>
          <t>THE ANDERS FOUNDATION</t>
        </is>
      </c>
      <c r="C1034" t="inlineStr">
        <is>
          <t>91-1612850</t>
        </is>
      </c>
      <c r="D1034" t="inlineStr">
        <is>
          <t>California</t>
        </is>
      </c>
      <c r="E1034" t="inlineStr">
        <is>
          <t>CA</t>
        </is>
      </c>
      <c r="F1034" t="n">
        <v>2025</v>
      </c>
      <c r="G1034" t="n">
        <v>2</v>
      </c>
      <c r="H1034" s="13" t="n">
        <v>1733150</v>
      </c>
      <c r="I1034" s="12" t="n">
        <v>31</v>
      </c>
      <c r="J1034" s="13" t="n">
        <v>5000</v>
      </c>
      <c r="K1034" s="13">
        <f>IFERROR($H1034/$I1034,"")</f>
        <v/>
      </c>
      <c r="L1034" s="13" t="n">
        <v>1000000</v>
      </c>
      <c r="M1034" t="inlineStr">
        <is>
          <t>DC, NJ, WA</t>
        </is>
      </c>
      <c r="N1034" t="inlineStr">
        <is>
          <t>No</t>
        </is>
      </c>
      <c r="O1034" t="inlineStr">
        <is>
          <t>Not stated</t>
        </is>
      </c>
      <c r="Q1034" s="9" t="inlineStr">
        <is>
          <t>https://grantcue.com/foundations/the-anders-foundation-c-o-valerie-e-anders-911612850</t>
        </is>
      </c>
    </row>
    <row r="1035">
      <c r="A1035">
        <f>IF($E1035=$E1034,$A1034+1,1)</f>
        <v/>
      </c>
      <c r="B1035" t="inlineStr">
        <is>
          <t>LONG FAMILY FOUNDATION</t>
        </is>
      </c>
      <c r="C1035" t="inlineStr">
        <is>
          <t>33-0516074</t>
        </is>
      </c>
      <c r="D1035" t="inlineStr">
        <is>
          <t>California</t>
        </is>
      </c>
      <c r="E1035" t="inlineStr">
        <is>
          <t>CA</t>
        </is>
      </c>
      <c r="F1035" t="n">
        <v>2024</v>
      </c>
      <c r="G1035" t="n">
        <v>1</v>
      </c>
      <c r="H1035" s="13" t="n">
        <v>1730749</v>
      </c>
      <c r="I1035" s="12" t="n">
        <v>57</v>
      </c>
      <c r="J1035" s="13" t="n">
        <v>4000</v>
      </c>
      <c r="K1035" s="13">
        <f>IFERROR($H1035/$I1035,"")</f>
        <v/>
      </c>
      <c r="L1035" s="13" t="n">
        <v>510000</v>
      </c>
      <c r="M1035" t="inlineStr">
        <is>
          <t>NY, CO, IN</t>
        </is>
      </c>
      <c r="N1035" t="inlineStr">
        <is>
          <t>No</t>
        </is>
      </c>
      <c r="O1035" t="inlineStr">
        <is>
          <t>Not stated</t>
        </is>
      </c>
      <c r="Q1035" s="9" t="inlineStr">
        <is>
          <t>https://grantcue.com/foundations/long-family-foundation-330516074</t>
        </is>
      </c>
    </row>
    <row r="1036">
      <c r="A1036">
        <f>IF($E1036=$E1035,$A1035+1,1)</f>
        <v/>
      </c>
      <c r="B1036" t="inlineStr">
        <is>
          <t>HARVEY AND LESLIE WAGNER FOUNDATION</t>
        </is>
      </c>
      <c r="C1036" t="inlineStr">
        <is>
          <t>26-0549401</t>
        </is>
      </c>
      <c r="D1036" t="inlineStr">
        <is>
          <t>California</t>
        </is>
      </c>
      <c r="E1036" t="inlineStr">
        <is>
          <t>CA</t>
        </is>
      </c>
      <c r="F1036" t="n">
        <v>2025</v>
      </c>
      <c r="G1036" t="n">
        <v>2</v>
      </c>
      <c r="H1036" s="13" t="n">
        <v>1723900</v>
      </c>
      <c r="I1036" s="12" t="n">
        <v>103</v>
      </c>
      <c r="J1036" s="13" t="n">
        <v>5000</v>
      </c>
      <c r="K1036" s="13">
        <f>IFERROR($H1036/$I1036,"")</f>
        <v/>
      </c>
      <c r="L1036" s="13" t="n">
        <v>175000</v>
      </c>
      <c r="M1036" t="inlineStr">
        <is>
          <t>NV, TX, NY</t>
        </is>
      </c>
      <c r="N1036" t="inlineStr">
        <is>
          <t>No</t>
        </is>
      </c>
      <c r="O1036" t="inlineStr">
        <is>
          <t>Not stated</t>
        </is>
      </c>
      <c r="Q1036" s="9" t="inlineStr">
        <is>
          <t>https://grantcue.com/foundations/harvey-and-leslie-wagner-foundation-260549401</t>
        </is>
      </c>
    </row>
    <row r="1037">
      <c r="A1037">
        <f>IF($E1037=$E1036,$A1036+1,1)</f>
        <v/>
      </c>
      <c r="B1037" t="inlineStr">
        <is>
          <t>MICHAEL J CONNELL FOUNDATION MICHAEL J CONNELL CHARITIES LTE</t>
        </is>
      </c>
      <c r="C1037" t="inlineStr">
        <is>
          <t>95-6000904</t>
        </is>
      </c>
      <c r="D1037" t="inlineStr">
        <is>
          <t>California</t>
        </is>
      </c>
      <c r="E1037" t="inlineStr">
        <is>
          <t>CA</t>
        </is>
      </c>
      <c r="F1037" t="n">
        <v>2024</v>
      </c>
      <c r="G1037" t="n">
        <v>2</v>
      </c>
      <c r="H1037" s="13" t="n">
        <v>1723000</v>
      </c>
      <c r="I1037" s="12" t="n">
        <v>38</v>
      </c>
      <c r="J1037" s="13" t="n">
        <v>45000</v>
      </c>
      <c r="K1037" s="13">
        <f>IFERROR($H1037/$I1037,"")</f>
        <v/>
      </c>
      <c r="L1037" s="13" t="n">
        <v>166000</v>
      </c>
      <c r="M1037" t="inlineStr">
        <is>
          <t>MT, NY, CT</t>
        </is>
      </c>
      <c r="N1037" t="inlineStr">
        <is>
          <t>No</t>
        </is>
      </c>
      <c r="O1037" t="inlineStr">
        <is>
          <t>Not stated</t>
        </is>
      </c>
      <c r="Q1037" s="9" t="inlineStr">
        <is>
          <t>https://grantcue.com/foundations/michael-j-connell-foundation-michael-j-connell-charities-lte-956000904</t>
        </is>
      </c>
    </row>
    <row r="1038">
      <c r="A1038">
        <f>IF($E1038=$E1037,$A1037+1,1)</f>
        <v/>
      </c>
      <c r="B1038" t="inlineStr">
        <is>
          <t>THE SCOTT FOUNDATION</t>
        </is>
      </c>
      <c r="C1038" t="inlineStr">
        <is>
          <t>46-4644295</t>
        </is>
      </c>
      <c r="D1038" t="inlineStr">
        <is>
          <t>California</t>
        </is>
      </c>
      <c r="E1038" t="inlineStr">
        <is>
          <t>CA</t>
        </is>
      </c>
      <c r="F1038" t="n">
        <v>2024</v>
      </c>
      <c r="G1038" t="n">
        <v>1</v>
      </c>
      <c r="H1038" s="13" t="n">
        <v>1722380</v>
      </c>
      <c r="I1038" s="12" t="n">
        <v>21</v>
      </c>
      <c r="J1038" s="13" t="n">
        <v>35000</v>
      </c>
      <c r="K1038" s="13">
        <f>IFERROR($H1038/$I1038,"")</f>
        <v/>
      </c>
      <c r="L1038" s="13" t="n">
        <v>863880</v>
      </c>
      <c r="M1038" t="inlineStr">
        <is>
          <t>DC, NY, TX</t>
        </is>
      </c>
      <c r="N1038" t="inlineStr">
        <is>
          <t>No</t>
        </is>
      </c>
      <c r="O1038" t="inlineStr">
        <is>
          <t>Not stated</t>
        </is>
      </c>
      <c r="Q1038" s="9" t="inlineStr">
        <is>
          <t>https://grantcue.com/foundations/the-scott-foundation-464644295</t>
        </is>
      </c>
    </row>
    <row r="1039">
      <c r="A1039">
        <f>IF($E1039=$E1038,$A1038+1,1)</f>
        <v/>
      </c>
      <c r="B1039" t="inlineStr">
        <is>
          <t>Cuberint Institute Inc</t>
        </is>
      </c>
      <c r="C1039" t="inlineStr">
        <is>
          <t>47-4214093</t>
        </is>
      </c>
      <c r="D1039" t="inlineStr">
        <is>
          <t>California</t>
        </is>
      </c>
      <c r="E1039" t="inlineStr">
        <is>
          <t>CA</t>
        </is>
      </c>
      <c r="F1039" t="n">
        <v>2025</v>
      </c>
      <c r="G1039" t="n">
        <v>2</v>
      </c>
      <c r="H1039" s="13" t="n">
        <v>1716200</v>
      </c>
      <c r="I1039" s="12" t="n">
        <v>14</v>
      </c>
      <c r="J1039" s="13" t="n">
        <v>110000</v>
      </c>
      <c r="K1039" s="13">
        <f>IFERROR($H1039/$I1039,"")</f>
        <v/>
      </c>
      <c r="L1039" s="13" t="n">
        <v>350000</v>
      </c>
      <c r="M1039" t="inlineStr">
        <is>
          <t>NY, TX</t>
        </is>
      </c>
      <c r="N1039" t="inlineStr">
        <is>
          <t>No</t>
        </is>
      </c>
      <c r="O1039" t="inlineStr">
        <is>
          <t>Not stated</t>
        </is>
      </c>
      <c r="Q1039" s="9" t="inlineStr">
        <is>
          <t>https://grantcue.com/foundations/cuberint-institute-inc-474214093</t>
        </is>
      </c>
    </row>
    <row r="1040">
      <c r="A1040">
        <f>IF($E1040=$E1039,$A1039+1,1)</f>
        <v/>
      </c>
      <c r="B1040" t="inlineStr">
        <is>
          <t>GLENN AND JANICE MCCOY FAMILY FOUNDATION</t>
        </is>
      </c>
      <c r="C1040" t="inlineStr">
        <is>
          <t>47-2602387</t>
        </is>
      </c>
      <c r="D1040" t="inlineStr">
        <is>
          <t>California</t>
        </is>
      </c>
      <c r="E1040" t="inlineStr">
        <is>
          <t>CA</t>
        </is>
      </c>
      <c r="F1040" t="n">
        <v>2024</v>
      </c>
      <c r="G1040" t="n">
        <v>1</v>
      </c>
      <c r="H1040" s="13" t="n">
        <v>1716000</v>
      </c>
      <c r="I1040" s="12" t="n">
        <v>33</v>
      </c>
      <c r="J1040" s="13" t="n">
        <v>40000</v>
      </c>
      <c r="K1040" s="13">
        <f>IFERROR($H1040/$I1040,"")</f>
        <v/>
      </c>
      <c r="L1040" s="13" t="n">
        <v>285000</v>
      </c>
      <c r="M1040" t="inlineStr">
        <is>
          <t>TX, PA, AR</t>
        </is>
      </c>
      <c r="N1040" t="inlineStr">
        <is>
          <t>No</t>
        </is>
      </c>
      <c r="O1040" t="inlineStr">
        <is>
          <t>Not stated</t>
        </is>
      </c>
      <c r="Q1040" s="9" t="inlineStr">
        <is>
          <t>https://grantcue.com/foundations/glenn-and-janice-mccoy-family-foundation-472602387</t>
        </is>
      </c>
    </row>
    <row r="1041">
      <c r="A1041">
        <f>IF($E1041=$E1040,$A1040+1,1)</f>
        <v/>
      </c>
      <c r="B1041" t="inlineStr">
        <is>
          <t>THE MORAN FOUNDATION</t>
        </is>
      </c>
      <c r="C1041" t="inlineStr">
        <is>
          <t>77-0455314</t>
        </is>
      </c>
      <c r="D1041" t="inlineStr">
        <is>
          <t>California</t>
        </is>
      </c>
      <c r="E1041" t="inlineStr">
        <is>
          <t>CA</t>
        </is>
      </c>
      <c r="F1041" t="n">
        <v>2025</v>
      </c>
      <c r="G1041" t="n">
        <v>2</v>
      </c>
      <c r="H1041" s="13" t="n">
        <v>1715082</v>
      </c>
      <c r="I1041" s="12" t="n">
        <v>139</v>
      </c>
      <c r="J1041" s="13" t="n">
        <v>8000</v>
      </c>
      <c r="K1041" s="13">
        <f>IFERROR($H1041/$I1041,"")</f>
        <v/>
      </c>
      <c r="L1041" s="13" t="n">
        <v>128539</v>
      </c>
      <c r="M1041" t="inlineStr">
        <is>
          <t>VA, OH, TN</t>
        </is>
      </c>
      <c r="N1041" t="inlineStr">
        <is>
          <t>No</t>
        </is>
      </c>
      <c r="O1041" t="inlineStr">
        <is>
          <t>Not stated</t>
        </is>
      </c>
      <c r="Q1041" s="9" t="inlineStr">
        <is>
          <t>https://grantcue.com/foundations/the-moran-foundation-770455314</t>
        </is>
      </c>
    </row>
    <row r="1042">
      <c r="A1042">
        <f>IF($E1042=$E1041,$A1041+1,1)</f>
        <v/>
      </c>
      <c r="B1042" t="inlineStr">
        <is>
          <t>VANDE STEEG FOUNDATION INC</t>
        </is>
      </c>
      <c r="C1042" t="inlineStr">
        <is>
          <t>84-4317600</t>
        </is>
      </c>
      <c r="D1042" t="inlineStr">
        <is>
          <t>California</t>
        </is>
      </c>
      <c r="E1042" t="inlineStr">
        <is>
          <t>CA</t>
        </is>
      </c>
      <c r="F1042" t="n">
        <v>2024</v>
      </c>
      <c r="G1042" t="n">
        <v>1</v>
      </c>
      <c r="H1042" s="13" t="n">
        <v>1710825</v>
      </c>
      <c r="I1042" s="12" t="n">
        <v>46</v>
      </c>
      <c r="J1042" s="13" t="n">
        <v>5000</v>
      </c>
      <c r="K1042" s="13">
        <f>IFERROR($H1042/$I1042,"")</f>
        <v/>
      </c>
      <c r="L1042" s="13" t="n">
        <v>1272000</v>
      </c>
      <c r="M1042" t="inlineStr">
        <is>
          <t>TN, NC, ID</t>
        </is>
      </c>
      <c r="N1042" t="inlineStr">
        <is>
          <t>No</t>
        </is>
      </c>
      <c r="O1042" t="inlineStr">
        <is>
          <t>Not stated</t>
        </is>
      </c>
      <c r="Q1042" s="9" t="inlineStr">
        <is>
          <t>https://grantcue.com/foundations/vande-steeg-foundation-inc-844317600</t>
        </is>
      </c>
    </row>
    <row r="1043">
      <c r="A1043">
        <f>IF($E1043=$E1042,$A1042+1,1)</f>
        <v/>
      </c>
      <c r="B1043" t="inlineStr">
        <is>
          <t>JOHN H GRACE FOUNDATION</t>
        </is>
      </c>
      <c r="C1043" t="inlineStr">
        <is>
          <t>47-6650230</t>
        </is>
      </c>
      <c r="D1043" t="inlineStr">
        <is>
          <t>California</t>
        </is>
      </c>
      <c r="E1043" t="inlineStr">
        <is>
          <t>CA</t>
        </is>
      </c>
      <c r="F1043" t="n">
        <v>2025</v>
      </c>
      <c r="G1043" t="n">
        <v>2</v>
      </c>
      <c r="H1043" s="13" t="n">
        <v>1707500</v>
      </c>
      <c r="I1043" s="12" t="n">
        <v>97</v>
      </c>
      <c r="J1043" s="13" t="n">
        <v>10000</v>
      </c>
      <c r="K1043" s="13">
        <f>IFERROR($H1043/$I1043,"")</f>
        <v/>
      </c>
      <c r="L1043" s="13" t="n">
        <v>110000</v>
      </c>
      <c r="M1043" t="inlineStr">
        <is>
          <t>HI, FL, MS</t>
        </is>
      </c>
      <c r="N1043" t="inlineStr">
        <is>
          <t>No</t>
        </is>
      </c>
      <c r="O1043" t="inlineStr">
        <is>
          <t>Not stated</t>
        </is>
      </c>
      <c r="Q1043" s="9" t="inlineStr">
        <is>
          <t>https://grantcue.com/foundations/john-h-grace-foundation-476650230</t>
        </is>
      </c>
    </row>
    <row r="1044">
      <c r="A1044">
        <f>IF($E1044=$E1043,$A1043+1,1)</f>
        <v/>
      </c>
      <c r="B1044" t="inlineStr">
        <is>
          <t>HARRY C AND DEBORAH L ELLIOTT FAMILY FOUNDATION</t>
        </is>
      </c>
      <c r="C1044" t="inlineStr">
        <is>
          <t>20-0521937</t>
        </is>
      </c>
      <c r="D1044" t="inlineStr">
        <is>
          <t>California</t>
        </is>
      </c>
      <c r="E1044" t="inlineStr">
        <is>
          <t>CA</t>
        </is>
      </c>
      <c r="F1044" t="n">
        <v>2025</v>
      </c>
      <c r="G1044" t="n">
        <v>2</v>
      </c>
      <c r="H1044" s="13" t="n">
        <v>1697750</v>
      </c>
      <c r="I1044" s="12" t="n">
        <v>30</v>
      </c>
      <c r="J1044" s="13" t="n">
        <v>37500</v>
      </c>
      <c r="K1044" s="13">
        <f>IFERROR($H1044/$I1044,"")</f>
        <v/>
      </c>
      <c r="L1044" s="13" t="n">
        <v>150000</v>
      </c>
      <c r="M1044" t="inlineStr">
        <is>
          <t>AZ</t>
        </is>
      </c>
      <c r="N1044" t="inlineStr">
        <is>
          <t>No</t>
        </is>
      </c>
      <c r="O1044" t="inlineStr">
        <is>
          <t>Not stated</t>
        </is>
      </c>
      <c r="Q1044" s="9" t="inlineStr">
        <is>
          <t>https://grantcue.com/foundations/harry-c-and-deborah-l-elliott-family-foundation-200521937</t>
        </is>
      </c>
    </row>
    <row r="1045">
      <c r="A1045">
        <f>IF($E1045=$E1044,$A1044+1,1)</f>
        <v/>
      </c>
      <c r="B1045" t="inlineStr">
        <is>
          <t>WINDY BAY FOUNDATION</t>
        </is>
      </c>
      <c r="C1045" t="inlineStr">
        <is>
          <t>94-2914772</t>
        </is>
      </c>
      <c r="D1045" t="inlineStr">
        <is>
          <t>California</t>
        </is>
      </c>
      <c r="E1045" t="inlineStr">
        <is>
          <t>CA</t>
        </is>
      </c>
      <c r="F1045" t="n">
        <v>2025</v>
      </c>
      <c r="G1045" t="n">
        <v>2</v>
      </c>
      <c r="H1045" s="13" t="n">
        <v>1696770</v>
      </c>
      <c r="I1045" s="12" t="n">
        <v>18</v>
      </c>
      <c r="J1045" s="13" t="n">
        <v>15000</v>
      </c>
      <c r="K1045" s="13">
        <f>IFERROR($H1045/$I1045,"")</f>
        <v/>
      </c>
      <c r="L1045" s="13" t="n">
        <v>1000000</v>
      </c>
      <c r="M1045" t="inlineStr">
        <is>
          <t>NY, DC, MD</t>
        </is>
      </c>
      <c r="N1045" t="inlineStr">
        <is>
          <t>No</t>
        </is>
      </c>
      <c r="O1045" t="inlineStr">
        <is>
          <t>Not stated</t>
        </is>
      </c>
      <c r="Q1045" s="9" t="inlineStr">
        <is>
          <t>https://grantcue.com/foundations/windy-bay-foundation-942914772</t>
        </is>
      </c>
    </row>
    <row r="1046">
      <c r="A1046">
        <f>IF($E1046=$E1045,$A1045+1,1)</f>
        <v/>
      </c>
      <c r="B1046" t="inlineStr">
        <is>
          <t>NOLL FOUNDATION INC</t>
        </is>
      </c>
      <c r="C1046" t="inlineStr">
        <is>
          <t>99-0209620</t>
        </is>
      </c>
      <c r="D1046" t="inlineStr">
        <is>
          <t>California</t>
        </is>
      </c>
      <c r="E1046" t="inlineStr">
        <is>
          <t>CA</t>
        </is>
      </c>
      <c r="F1046" t="n">
        <v>2025</v>
      </c>
      <c r="G1046" t="n">
        <v>2</v>
      </c>
      <c r="H1046" s="13" t="n">
        <v>1696000</v>
      </c>
      <c r="I1046" s="12" t="n">
        <v>40</v>
      </c>
      <c r="J1046" s="13" t="n">
        <v>35000</v>
      </c>
      <c r="K1046" s="13">
        <f>IFERROR($H1046/$I1046,"")</f>
        <v/>
      </c>
      <c r="L1046" s="13" t="n">
        <v>150000</v>
      </c>
      <c r="M1046" t="inlineStr">
        <is>
          <t>IL, MI, DC</t>
        </is>
      </c>
      <c r="N1046" t="inlineStr">
        <is>
          <t>Yes</t>
        </is>
      </c>
      <c r="O1046" t="inlineStr">
        <is>
          <t>Yes</t>
        </is>
      </c>
      <c r="Q1046" s="9" t="inlineStr">
        <is>
          <t>https://grantcue.com/foundations/noll-foundation-inc-990209620</t>
        </is>
      </c>
    </row>
    <row r="1047">
      <c r="A1047">
        <f>IF($E1047=$E1046,$A1046+1,1)</f>
        <v/>
      </c>
      <c r="B1047" t="inlineStr">
        <is>
          <t>George T Pfleger Foundation</t>
        </is>
      </c>
      <c r="C1047" t="inlineStr">
        <is>
          <t>95-2561117</t>
        </is>
      </c>
      <c r="D1047" t="inlineStr">
        <is>
          <t>California</t>
        </is>
      </c>
      <c r="E1047" t="inlineStr">
        <is>
          <t>CA</t>
        </is>
      </c>
      <c r="F1047" t="n">
        <v>2025</v>
      </c>
      <c r="G1047" t="n">
        <v>2</v>
      </c>
      <c r="H1047" s="13" t="n">
        <v>1694642</v>
      </c>
      <c r="I1047" s="12" t="n">
        <v>12</v>
      </c>
      <c r="J1047" s="13" t="n">
        <v>42500</v>
      </c>
      <c r="K1047" s="13">
        <f>IFERROR($H1047/$I1047,"")</f>
        <v/>
      </c>
      <c r="L1047" s="13" t="n">
        <v>775000</v>
      </c>
      <c r="N1047" t="inlineStr">
        <is>
          <t>No</t>
        </is>
      </c>
      <c r="O1047" t="inlineStr">
        <is>
          <t>Not stated</t>
        </is>
      </c>
      <c r="Q1047" s="9" t="inlineStr">
        <is>
          <t>https://grantcue.com/foundations/george-t-pfleger-foundation-952561117</t>
        </is>
      </c>
    </row>
    <row r="1048">
      <c r="A1048">
        <f>IF($E1048=$E1047,$A1047+1,1)</f>
        <v/>
      </c>
      <c r="B1048" t="inlineStr">
        <is>
          <t>THE FINESHRIBER FAMILY FOUNDATION</t>
        </is>
      </c>
      <c r="C1048" t="inlineStr">
        <is>
          <t>20-3343226</t>
        </is>
      </c>
      <c r="D1048" t="inlineStr">
        <is>
          <t>California</t>
        </is>
      </c>
      <c r="E1048" t="inlineStr">
        <is>
          <t>CA</t>
        </is>
      </c>
      <c r="F1048" t="n">
        <v>2025</v>
      </c>
      <c r="G1048" t="n">
        <v>3</v>
      </c>
      <c r="H1048" s="13" t="n">
        <v>1694064</v>
      </c>
      <c r="I1048" s="12" t="n">
        <v>72</v>
      </c>
      <c r="J1048" s="13" t="n">
        <v>20000</v>
      </c>
      <c r="K1048" s="13">
        <f>IFERROR($H1048/$I1048,"")</f>
        <v/>
      </c>
      <c r="L1048" s="13" t="n">
        <v>75000</v>
      </c>
      <c r="M1048" t="inlineStr">
        <is>
          <t>NY, MA, OR</t>
        </is>
      </c>
      <c r="N1048" t="inlineStr">
        <is>
          <t>No</t>
        </is>
      </c>
      <c r="O1048" t="inlineStr">
        <is>
          <t>Not stated</t>
        </is>
      </c>
      <c r="Q1048" s="9" t="inlineStr">
        <is>
          <t>https://grantcue.com/foundations/the-fineshriber-family-foundation-203343226</t>
        </is>
      </c>
    </row>
    <row r="1049">
      <c r="A1049">
        <f>IF($E1049=$E1048,$A1048+1,1)</f>
        <v/>
      </c>
      <c r="B1049" t="inlineStr">
        <is>
          <t>THE SIKAND FOUNDATION</t>
        </is>
      </c>
      <c r="C1049" t="inlineStr">
        <is>
          <t>95-4109267</t>
        </is>
      </c>
      <c r="D1049" t="inlineStr">
        <is>
          <t>California</t>
        </is>
      </c>
      <c r="E1049" t="inlineStr">
        <is>
          <t>CA</t>
        </is>
      </c>
      <c r="F1049" t="n">
        <v>2023</v>
      </c>
      <c r="G1049" t="n">
        <v>1</v>
      </c>
      <c r="H1049" s="13" t="n">
        <v>1691500</v>
      </c>
      <c r="I1049" s="12" t="n">
        <v>111</v>
      </c>
      <c r="J1049" s="13" t="n">
        <v>7500</v>
      </c>
      <c r="K1049" s="13">
        <f>IFERROR($H1049/$I1049,"")</f>
        <v/>
      </c>
      <c r="L1049" s="13" t="n">
        <v>250000</v>
      </c>
      <c r="M1049" t="inlineStr">
        <is>
          <t>NY, MA, VA</t>
        </is>
      </c>
      <c r="N1049" t="inlineStr">
        <is>
          <t>No</t>
        </is>
      </c>
      <c r="O1049" t="inlineStr">
        <is>
          <t>Not stated</t>
        </is>
      </c>
      <c r="Q1049" s="9" t="inlineStr">
        <is>
          <t>https://grantcue.com/foundations/the-sikand-foundation-954109267</t>
        </is>
      </c>
    </row>
    <row r="1050">
      <c r="A1050">
        <f>IF($E1050=$E1049,$A1049+1,1)</f>
        <v/>
      </c>
      <c r="B1050" t="inlineStr">
        <is>
          <t>J STANLEY &amp; MARY W JOHNSON FAMILY FOUNDATION</t>
        </is>
      </c>
      <c r="C1050" t="inlineStr">
        <is>
          <t>33-0809657</t>
        </is>
      </c>
      <c r="D1050" t="inlineStr">
        <is>
          <t>California</t>
        </is>
      </c>
      <c r="E1050" t="inlineStr">
        <is>
          <t>CA</t>
        </is>
      </c>
      <c r="F1050" t="n">
        <v>2025</v>
      </c>
      <c r="G1050" t="n">
        <v>2</v>
      </c>
      <c r="H1050" s="13" t="n">
        <v>1690500</v>
      </c>
      <c r="I1050" s="12" t="n">
        <v>91</v>
      </c>
      <c r="J1050" s="13" t="n">
        <v>7000</v>
      </c>
      <c r="K1050" s="13">
        <f>IFERROR($H1050/$I1050,"")</f>
        <v/>
      </c>
      <c r="L1050" s="13" t="n">
        <v>100000</v>
      </c>
      <c r="M1050" t="inlineStr">
        <is>
          <t>DC, NY, OR</t>
        </is>
      </c>
      <c r="N1050" t="inlineStr">
        <is>
          <t>No</t>
        </is>
      </c>
      <c r="O1050" t="inlineStr">
        <is>
          <t>Not stated</t>
        </is>
      </c>
      <c r="Q1050" s="9" t="inlineStr">
        <is>
          <t>https://grantcue.com/foundations/j-stanley-and-mary-w-johnson-family-foundation-330809657</t>
        </is>
      </c>
    </row>
    <row r="1051">
      <c r="A1051">
        <f>IF($E1051=$E1050,$A1050+1,1)</f>
        <v/>
      </c>
      <c r="B1051" t="inlineStr">
        <is>
          <t>THE CORWIN D DENNEY FOUNDATION</t>
        </is>
      </c>
      <c r="C1051" t="inlineStr">
        <is>
          <t>23-7015087</t>
        </is>
      </c>
      <c r="D1051" t="inlineStr">
        <is>
          <t>California</t>
        </is>
      </c>
      <c r="E1051" t="inlineStr">
        <is>
          <t>CA</t>
        </is>
      </c>
      <c r="F1051" t="n">
        <v>2025</v>
      </c>
      <c r="G1051" t="n">
        <v>2</v>
      </c>
      <c r="H1051" s="13" t="n">
        <v>1689750</v>
      </c>
      <c r="I1051" s="12" t="n">
        <v>113</v>
      </c>
      <c r="J1051" s="13" t="n">
        <v>10000</v>
      </c>
      <c r="K1051" s="13">
        <f>IFERROR($H1051/$I1051,"")</f>
        <v/>
      </c>
      <c r="L1051" s="13" t="n">
        <v>100000</v>
      </c>
      <c r="M1051" t="inlineStr">
        <is>
          <t>AZ, DC, OH</t>
        </is>
      </c>
      <c r="N1051" t="inlineStr">
        <is>
          <t>No</t>
        </is>
      </c>
      <c r="O1051" t="inlineStr">
        <is>
          <t>Not stated</t>
        </is>
      </c>
      <c r="Q1051" s="9" t="inlineStr">
        <is>
          <t>https://grantcue.com/foundations/the-corwin-d-denney-foundation-237015087</t>
        </is>
      </c>
    </row>
    <row r="1052">
      <c r="A1052">
        <f>IF($E1052=$E1051,$A1051+1,1)</f>
        <v/>
      </c>
      <c r="B1052" t="inlineStr">
        <is>
          <t>CECIL B DE MILLE FOUNDATION</t>
        </is>
      </c>
      <c r="C1052" t="inlineStr">
        <is>
          <t>95-4268286</t>
        </is>
      </c>
      <c r="D1052" t="inlineStr">
        <is>
          <t>California</t>
        </is>
      </c>
      <c r="E1052" t="inlineStr">
        <is>
          <t>CA</t>
        </is>
      </c>
      <c r="F1052" t="n">
        <v>2025</v>
      </c>
      <c r="G1052" t="n">
        <v>2</v>
      </c>
      <c r="H1052" s="13" t="n">
        <v>1685500</v>
      </c>
      <c r="I1052" s="12" t="n">
        <v>36</v>
      </c>
      <c r="J1052" s="13" t="n">
        <v>25000</v>
      </c>
      <c r="K1052" s="13">
        <f>IFERROR($H1052/$I1052,"")</f>
        <v/>
      </c>
      <c r="L1052" s="13" t="n">
        <v>200000</v>
      </c>
      <c r="M1052" t="inlineStr">
        <is>
          <t>NV, NY, DC</t>
        </is>
      </c>
      <c r="N1052" t="inlineStr">
        <is>
          <t>No</t>
        </is>
      </c>
      <c r="O1052" t="inlineStr">
        <is>
          <t>Not stated</t>
        </is>
      </c>
      <c r="Q1052" s="9" t="inlineStr">
        <is>
          <t>https://grantcue.com/foundations/cecil-b-de-mille-foundation-954268286</t>
        </is>
      </c>
    </row>
    <row r="1053">
      <c r="A1053">
        <f>IF($E1053=$E1052,$A1052+1,1)</f>
        <v/>
      </c>
      <c r="B1053" t="inlineStr">
        <is>
          <t>BRAM &amp; ELAINE GOLDSMITH FAMILY CHARITABLE TRUST</t>
        </is>
      </c>
      <c r="C1053" t="inlineStr">
        <is>
          <t>47-4863975</t>
        </is>
      </c>
      <c r="D1053" t="inlineStr">
        <is>
          <t>California</t>
        </is>
      </c>
      <c r="E1053" t="inlineStr">
        <is>
          <t>CA</t>
        </is>
      </c>
      <c r="F1053" t="n">
        <v>2024</v>
      </c>
      <c r="G1053" t="n">
        <v>2</v>
      </c>
      <c r="H1053" s="13" t="n">
        <v>1685167</v>
      </c>
      <c r="I1053" s="12" t="n">
        <v>18</v>
      </c>
      <c r="J1053" s="13" t="n">
        <v>16250</v>
      </c>
      <c r="K1053" s="13">
        <f>IFERROR($H1053/$I1053,"")</f>
        <v/>
      </c>
      <c r="L1053" s="13" t="n">
        <v>1000000</v>
      </c>
      <c r="M1053" t="inlineStr">
        <is>
          <t>NY, DC, NV</t>
        </is>
      </c>
      <c r="N1053" t="inlineStr">
        <is>
          <t>No</t>
        </is>
      </c>
      <c r="O1053" t="inlineStr">
        <is>
          <t>Not stated</t>
        </is>
      </c>
      <c r="Q1053" s="9" t="inlineStr">
        <is>
          <t>https://grantcue.com/foundations/bram-and-elaine-goldsmith-family-charitable-trust-474863975</t>
        </is>
      </c>
    </row>
    <row r="1054">
      <c r="A1054">
        <f>IF($E1054=$E1053,$A1053+1,1)</f>
        <v/>
      </c>
      <c r="B1054" t="inlineStr">
        <is>
          <t>EVERLASTING PRIVATE FOUNDATION</t>
        </is>
      </c>
      <c r="C1054" t="inlineStr">
        <is>
          <t>77-0425562</t>
        </is>
      </c>
      <c r="D1054" t="inlineStr">
        <is>
          <t>California</t>
        </is>
      </c>
      <c r="E1054" t="inlineStr">
        <is>
          <t>CA</t>
        </is>
      </c>
      <c r="F1054" t="n">
        <v>2025</v>
      </c>
      <c r="G1054" t="n">
        <v>2</v>
      </c>
      <c r="H1054" s="13" t="n">
        <v>1685000</v>
      </c>
      <c r="I1054" s="12" t="n">
        <v>7</v>
      </c>
      <c r="J1054" s="13" t="n">
        <v>150000</v>
      </c>
      <c r="K1054" s="13">
        <f>IFERROR($H1054/$I1054,"")</f>
        <v/>
      </c>
      <c r="L1054" s="13" t="n">
        <v>1100000</v>
      </c>
      <c r="M1054" t="inlineStr">
        <is>
          <t>VA, HI</t>
        </is>
      </c>
      <c r="N1054" t="inlineStr">
        <is>
          <t>No</t>
        </is>
      </c>
      <c r="O1054" t="inlineStr">
        <is>
          <t>Not stated</t>
        </is>
      </c>
      <c r="Q1054" s="9" t="inlineStr">
        <is>
          <t>https://grantcue.com/foundations/everlasting-private-foundation-co-annie-mh-chan-770425562</t>
        </is>
      </c>
    </row>
    <row r="1055">
      <c r="A1055">
        <f>IF($E1055=$E1054,$A1054+1,1)</f>
        <v/>
      </c>
      <c r="B1055" t="inlineStr">
        <is>
          <t>THE NORMAN &amp; SADIE LEE FOUNDATION</t>
        </is>
      </c>
      <c r="C1055" t="inlineStr">
        <is>
          <t>95-3333368</t>
        </is>
      </c>
      <c r="D1055" t="inlineStr">
        <is>
          <t>California</t>
        </is>
      </c>
      <c r="E1055" t="inlineStr">
        <is>
          <t>CA</t>
        </is>
      </c>
      <c r="F1055" t="n">
        <v>2024</v>
      </c>
      <c r="G1055" t="n">
        <v>1</v>
      </c>
      <c r="H1055" s="13" t="n">
        <v>1684000</v>
      </c>
      <c r="I1055" s="12" t="n">
        <v>28</v>
      </c>
      <c r="J1055" s="13" t="n">
        <v>7500</v>
      </c>
      <c r="K1055" s="13">
        <f>IFERROR($H1055/$I1055,"")</f>
        <v/>
      </c>
      <c r="L1055" s="13" t="n">
        <v>412000</v>
      </c>
      <c r="M1055" t="inlineStr">
        <is>
          <t>NY, VA, CO</t>
        </is>
      </c>
      <c r="N1055" t="inlineStr">
        <is>
          <t>No</t>
        </is>
      </c>
      <c r="O1055" t="inlineStr">
        <is>
          <t>Not stated</t>
        </is>
      </c>
      <c r="Q1055" s="9" t="inlineStr">
        <is>
          <t>https://grantcue.com/foundations/the-norman-and-sadie-lee-foundation-953333368</t>
        </is>
      </c>
    </row>
    <row r="1056">
      <c r="A1056">
        <f>IF($E1056=$E1055,$A1055+1,1)</f>
        <v/>
      </c>
      <c r="B1056" t="inlineStr">
        <is>
          <t>LYNN HANDLEMAN CHARITABLE FOUNDATION</t>
        </is>
      </c>
      <c r="C1056" t="inlineStr">
        <is>
          <t>65-6263327</t>
        </is>
      </c>
      <c r="D1056" t="inlineStr">
        <is>
          <t>California</t>
        </is>
      </c>
      <c r="E1056" t="inlineStr">
        <is>
          <t>CA</t>
        </is>
      </c>
      <c r="F1056" t="n">
        <v>2024</v>
      </c>
      <c r="G1056" t="n">
        <v>1</v>
      </c>
      <c r="H1056" s="13" t="n">
        <v>1673864</v>
      </c>
      <c r="I1056" s="12" t="n">
        <v>18</v>
      </c>
      <c r="J1056" s="13" t="n">
        <v>40000</v>
      </c>
      <c r="K1056" s="13">
        <f>IFERROR($H1056/$I1056,"")</f>
        <v/>
      </c>
      <c r="L1056" s="13" t="n">
        <v>685000</v>
      </c>
      <c r="M1056" t="inlineStr">
        <is>
          <t>DC, AZ, WA</t>
        </is>
      </c>
      <c r="N1056" t="inlineStr">
        <is>
          <t>No</t>
        </is>
      </c>
      <c r="O1056" t="inlineStr">
        <is>
          <t>Not stated</t>
        </is>
      </c>
      <c r="Q1056" s="9" t="inlineStr">
        <is>
          <t>https://grantcue.com/foundations/lynn-handleman-charitable-foundation-656263327</t>
        </is>
      </c>
    </row>
    <row r="1057">
      <c r="A1057">
        <f>IF($E1057=$E1056,$A1056+1,1)</f>
        <v/>
      </c>
      <c r="B1057" t="inlineStr">
        <is>
          <t>THE ROGER I &amp; RUTH B MACFARLANE FNDN</t>
        </is>
      </c>
      <c r="C1057" t="inlineStr">
        <is>
          <t>26-6157610</t>
        </is>
      </c>
      <c r="D1057" t="inlineStr">
        <is>
          <t>California</t>
        </is>
      </c>
      <c r="E1057" t="inlineStr">
        <is>
          <t>CA</t>
        </is>
      </c>
      <c r="F1057" t="n">
        <v>2024</v>
      </c>
      <c r="G1057" t="n">
        <v>1</v>
      </c>
      <c r="H1057" s="13" t="n">
        <v>1672137</v>
      </c>
      <c r="I1057" s="12" t="n">
        <v>13</v>
      </c>
      <c r="J1057" s="13" t="n">
        <v>75000</v>
      </c>
      <c r="K1057" s="13">
        <f>IFERROR($H1057/$I1057,"")</f>
        <v/>
      </c>
      <c r="L1057" s="13" t="n">
        <v>250000</v>
      </c>
      <c r="M1057" t="inlineStr">
        <is>
          <t>NC, TX, IN</t>
        </is>
      </c>
      <c r="N1057" t="inlineStr">
        <is>
          <t>Yes</t>
        </is>
      </c>
      <c r="O1057" t="inlineStr">
        <is>
          <t>Not stated</t>
        </is>
      </c>
      <c r="Q1057" s="9" t="inlineStr">
        <is>
          <t>https://grantcue.com/foundations/the-roger-i-and-ruth-b-macfarlane-fndn-266157610</t>
        </is>
      </c>
    </row>
    <row r="1058">
      <c r="A1058">
        <f>IF($E1058=$E1057,$A1057+1,1)</f>
        <v/>
      </c>
      <c r="B1058" t="inlineStr">
        <is>
          <t>MARY JO AND HANK GREENBERG ANIMAL WELFARE FOUNDATION</t>
        </is>
      </c>
      <c r="C1058" t="inlineStr">
        <is>
          <t>95-4738423</t>
        </is>
      </c>
      <c r="D1058" t="inlineStr">
        <is>
          <t>California</t>
        </is>
      </c>
      <c r="E1058" t="inlineStr">
        <is>
          <t>CA</t>
        </is>
      </c>
      <c r="F1058" t="n">
        <v>2024</v>
      </c>
      <c r="G1058" t="n">
        <v>2</v>
      </c>
      <c r="H1058" s="13" t="n">
        <v>1672000</v>
      </c>
      <c r="I1058" s="12" t="n">
        <v>54</v>
      </c>
      <c r="J1058" s="13" t="n">
        <v>25000</v>
      </c>
      <c r="K1058" s="13">
        <f>IFERROR($H1058/$I1058,"")</f>
        <v/>
      </c>
      <c r="L1058" s="13" t="n">
        <v>100000</v>
      </c>
      <c r="M1058" t="inlineStr">
        <is>
          <t>NV, AZ</t>
        </is>
      </c>
      <c r="N1058" t="inlineStr">
        <is>
          <t>Yes</t>
        </is>
      </c>
      <c r="O1058" t="inlineStr">
        <is>
          <t>Yes</t>
        </is>
      </c>
      <c r="Q1058" s="9" t="inlineStr">
        <is>
          <t>https://grantcue.com/foundations/mary-jo-and-hank-greenberg-animal-welfare-foundation-954738423</t>
        </is>
      </c>
    </row>
    <row r="1059">
      <c r="A1059">
        <f>IF($E1059=$E1058,$A1058+1,1)</f>
        <v/>
      </c>
      <c r="B1059" t="inlineStr">
        <is>
          <t>CLYDE &amp; ANITA BECKER FOUNDATION INC</t>
        </is>
      </c>
      <c r="C1059" t="inlineStr">
        <is>
          <t>20-5106028</t>
        </is>
      </c>
      <c r="D1059" t="inlineStr">
        <is>
          <t>California</t>
        </is>
      </c>
      <c r="E1059" t="inlineStr">
        <is>
          <t>CA</t>
        </is>
      </c>
      <c r="F1059" t="n">
        <v>2024</v>
      </c>
      <c r="G1059" t="n">
        <v>2</v>
      </c>
      <c r="H1059" s="13" t="n">
        <v>1668549</v>
      </c>
      <c r="I1059" s="12" t="n">
        <v>49</v>
      </c>
      <c r="J1059" s="13" t="n">
        <v>5000</v>
      </c>
      <c r="K1059" s="13">
        <f>IFERROR($H1059/$I1059,"")</f>
        <v/>
      </c>
      <c r="L1059" s="13" t="n">
        <v>1000000</v>
      </c>
      <c r="M1059" t="inlineStr">
        <is>
          <t>OK, DC</t>
        </is>
      </c>
      <c r="N1059" t="inlineStr">
        <is>
          <t>No</t>
        </is>
      </c>
      <c r="O1059" t="inlineStr">
        <is>
          <t>Not stated</t>
        </is>
      </c>
      <c r="Q1059" s="9" t="inlineStr">
        <is>
          <t>https://grantcue.com/foundations/clyde-and-anita-becker-foundation-inc-205106028</t>
        </is>
      </c>
    </row>
    <row r="1060">
      <c r="A1060">
        <f>IF($E1060=$E1059,$A1059+1,1)</f>
        <v/>
      </c>
      <c r="B1060" t="inlineStr">
        <is>
          <t>HAND Foundation</t>
        </is>
      </c>
      <c r="C1060" t="inlineStr">
        <is>
          <t>56-2403164</t>
        </is>
      </c>
      <c r="D1060" t="inlineStr">
        <is>
          <t>California</t>
        </is>
      </c>
      <c r="E1060" t="inlineStr">
        <is>
          <t>CA</t>
        </is>
      </c>
      <c r="F1060" t="n">
        <v>2024</v>
      </c>
      <c r="G1060" t="n">
        <v>2</v>
      </c>
      <c r="H1060" s="13" t="n">
        <v>1667096</v>
      </c>
      <c r="I1060" s="12" t="n">
        <v>52</v>
      </c>
      <c r="J1060" s="13" t="n">
        <v>20000</v>
      </c>
      <c r="K1060" s="13">
        <f>IFERROR($H1060/$I1060,"")</f>
        <v/>
      </c>
      <c r="L1060" s="13" t="n">
        <v>370962</v>
      </c>
      <c r="M1060" t="inlineStr">
        <is>
          <t>DC, WA, NY</t>
        </is>
      </c>
      <c r="N1060" t="inlineStr">
        <is>
          <t>No</t>
        </is>
      </c>
      <c r="O1060" t="inlineStr">
        <is>
          <t>Not stated</t>
        </is>
      </c>
      <c r="Q1060" s="9" t="inlineStr">
        <is>
          <t>https://grantcue.com/foundations/hand-foundation-562403164</t>
        </is>
      </c>
    </row>
    <row r="1061">
      <c r="A1061">
        <f>IF($E1061=$E1060,$A1060+1,1)</f>
        <v/>
      </c>
      <c r="B1061" t="inlineStr">
        <is>
          <t>COMMUNITY CONGREGATIONAL DEV CORP</t>
        </is>
      </c>
      <c r="C1061" t="inlineStr">
        <is>
          <t>95-2844522</t>
        </is>
      </c>
      <c r="D1061" t="inlineStr">
        <is>
          <t>California</t>
        </is>
      </c>
      <c r="E1061" t="inlineStr">
        <is>
          <t>CA</t>
        </is>
      </c>
      <c r="F1061" t="n">
        <v>2024</v>
      </c>
      <c r="G1061" t="n">
        <v>2</v>
      </c>
      <c r="H1061" s="13" t="n">
        <v>1665233</v>
      </c>
      <c r="I1061" s="12" t="n">
        <v>6</v>
      </c>
      <c r="J1061" s="13" t="n">
        <v>142500</v>
      </c>
      <c r="K1061" s="13">
        <f>IFERROR($H1061/$I1061,"")</f>
        <v/>
      </c>
      <c r="L1061" s="13" t="n">
        <v>880233</v>
      </c>
      <c r="N1061" t="inlineStr">
        <is>
          <t>No</t>
        </is>
      </c>
      <c r="O1061" t="inlineStr">
        <is>
          <t>Not stated</t>
        </is>
      </c>
      <c r="Q1061" s="9" t="inlineStr">
        <is>
          <t>https://grantcue.com/foundations/community-congregational-dev-corp-952844522</t>
        </is>
      </c>
    </row>
    <row r="1062">
      <c r="A1062">
        <f>IF($E1062=$E1061,$A1061+1,1)</f>
        <v/>
      </c>
      <c r="B1062" t="inlineStr">
        <is>
          <t>HUGH E&amp; MARJORIE SPETERSEN FOUNDATION INC</t>
        </is>
      </c>
      <c r="C1062" t="inlineStr">
        <is>
          <t>20-3757530</t>
        </is>
      </c>
      <c r="D1062" t="inlineStr">
        <is>
          <t>California</t>
        </is>
      </c>
      <c r="E1062" t="inlineStr">
        <is>
          <t>CA</t>
        </is>
      </c>
      <c r="F1062" t="n">
        <v>2024</v>
      </c>
      <c r="G1062" t="n">
        <v>1</v>
      </c>
      <c r="H1062" s="13" t="n">
        <v>1663570</v>
      </c>
      <c r="I1062" s="12" t="n">
        <v>19</v>
      </c>
      <c r="J1062" s="13" t="n">
        <v>30000</v>
      </c>
      <c r="K1062" s="13">
        <f>IFERROR($H1062/$I1062,"")</f>
        <v/>
      </c>
      <c r="L1062" s="13" t="n">
        <v>510000</v>
      </c>
      <c r="M1062" t="inlineStr">
        <is>
          <t>AZ, GA, FL</t>
        </is>
      </c>
      <c r="N1062" t="inlineStr">
        <is>
          <t>No</t>
        </is>
      </c>
      <c r="O1062" t="inlineStr">
        <is>
          <t>Not stated</t>
        </is>
      </c>
      <c r="Q1062" s="9" t="inlineStr">
        <is>
          <t>https://grantcue.com/foundations/hugh-e-and-marjorie-spetersen-foundation-inc-203757530</t>
        </is>
      </c>
    </row>
    <row r="1063">
      <c r="A1063">
        <f>IF($E1063=$E1062,$A1062+1,1)</f>
        <v/>
      </c>
      <c r="B1063" t="inlineStr">
        <is>
          <t>HYMAN JEBB LEVY FOUNDATION</t>
        </is>
      </c>
      <c r="C1063" t="inlineStr">
        <is>
          <t>23-7422872</t>
        </is>
      </c>
      <c r="D1063" t="inlineStr">
        <is>
          <t>California</t>
        </is>
      </c>
      <c r="E1063" t="inlineStr">
        <is>
          <t>CA</t>
        </is>
      </c>
      <c r="F1063" t="n">
        <v>2024</v>
      </c>
      <c r="G1063" t="n">
        <v>1</v>
      </c>
      <c r="H1063" s="13" t="n">
        <v>1662800</v>
      </c>
      <c r="I1063" s="12" t="n">
        <v>58</v>
      </c>
      <c r="J1063" s="13" t="n">
        <v>16500</v>
      </c>
      <c r="K1063" s="13">
        <f>IFERROR($H1063/$I1063,"")</f>
        <v/>
      </c>
      <c r="L1063" s="13" t="n">
        <v>460000</v>
      </c>
      <c r="M1063" t="inlineStr">
        <is>
          <t>NY, FL, PA</t>
        </is>
      </c>
      <c r="N1063" t="inlineStr">
        <is>
          <t>Yes</t>
        </is>
      </c>
      <c r="O1063" t="inlineStr">
        <is>
          <t>Not stated</t>
        </is>
      </c>
      <c r="Q1063" s="9" t="inlineStr">
        <is>
          <t>https://grantcue.com/foundations/hyman-jebb-levy-foundation-237422872</t>
        </is>
      </c>
    </row>
    <row r="1064">
      <c r="A1064">
        <f>IF($E1064=$E1063,$A1063+1,1)</f>
        <v/>
      </c>
      <c r="B1064" t="inlineStr">
        <is>
          <t>CHRISTOPHER LOUIS J TUA-CHARITY</t>
        </is>
      </c>
      <c r="C1064" t="inlineStr">
        <is>
          <t>95-6019838</t>
        </is>
      </c>
      <c r="D1064" t="inlineStr">
        <is>
          <t>California</t>
        </is>
      </c>
      <c r="E1064" t="inlineStr">
        <is>
          <t>CA</t>
        </is>
      </c>
      <c r="F1064" t="n">
        <v>2025</v>
      </c>
      <c r="G1064" t="n">
        <v>2</v>
      </c>
      <c r="H1064" s="13" t="n">
        <v>1662311</v>
      </c>
      <c r="I1064" s="12" t="n">
        <v>12</v>
      </c>
      <c r="J1064" s="13" t="n">
        <v>79992</v>
      </c>
      <c r="K1064" s="13">
        <f>IFERROR($H1064/$I1064,"")</f>
        <v/>
      </c>
      <c r="L1064" s="13" t="n">
        <v>239818</v>
      </c>
      <c r="M1064" t="inlineStr">
        <is>
          <t>NC, Moselle</t>
        </is>
      </c>
      <c r="N1064" t="inlineStr">
        <is>
          <t>No</t>
        </is>
      </c>
      <c r="O1064" t="inlineStr">
        <is>
          <t>Not stated</t>
        </is>
      </c>
      <c r="Q1064" s="9" t="inlineStr">
        <is>
          <t>https://grantcue.com/foundations/christopher-louis-j-tua-charity-956019838</t>
        </is>
      </c>
    </row>
    <row r="1065">
      <c r="A1065">
        <f>IF($E1065=$E1064,$A1064+1,1)</f>
        <v/>
      </c>
      <c r="B1065" t="inlineStr">
        <is>
          <t>MCDONALD FAMILY FOUNDATION</t>
        </is>
      </c>
      <c r="C1065" t="inlineStr">
        <is>
          <t>35-2312036</t>
        </is>
      </c>
      <c r="D1065" t="inlineStr">
        <is>
          <t>California</t>
        </is>
      </c>
      <c r="E1065" t="inlineStr">
        <is>
          <t>CA</t>
        </is>
      </c>
      <c r="F1065" t="n">
        <v>2025</v>
      </c>
      <c r="G1065" t="n">
        <v>2</v>
      </c>
      <c r="H1065" s="13" t="n">
        <v>1659000</v>
      </c>
      <c r="I1065" s="12" t="n">
        <v>71</v>
      </c>
      <c r="J1065" s="13" t="n">
        <v>20000</v>
      </c>
      <c r="K1065" s="13">
        <f>IFERROR($H1065/$I1065,"")</f>
        <v/>
      </c>
      <c r="L1065" s="13" t="n">
        <v>100000</v>
      </c>
      <c r="M1065" t="inlineStr">
        <is>
          <t>OR, IL, NY</t>
        </is>
      </c>
      <c r="N1065" t="inlineStr">
        <is>
          <t>No</t>
        </is>
      </c>
      <c r="O1065" t="inlineStr">
        <is>
          <t>Not stated</t>
        </is>
      </c>
      <c r="Q1065" s="9" t="inlineStr">
        <is>
          <t>https://grantcue.com/foundations/mcdonald-family-foundation-c-o-farmers-and-merchants-trust-company-352312036</t>
        </is>
      </c>
    </row>
    <row r="1066">
      <c r="A1066">
        <f>IF($E1066=$E1065,$A1065+1,1)</f>
        <v/>
      </c>
      <c r="B1066" t="inlineStr">
        <is>
          <t>SERVANT'S HEART FOUNDATION INC</t>
        </is>
      </c>
      <c r="C1066" t="inlineStr">
        <is>
          <t>58-2218044</t>
        </is>
      </c>
      <c r="D1066" t="inlineStr">
        <is>
          <t>California</t>
        </is>
      </c>
      <c r="E1066" t="inlineStr">
        <is>
          <t>CA</t>
        </is>
      </c>
      <c r="F1066" t="n">
        <v>2024</v>
      </c>
      <c r="G1066" t="n">
        <v>1</v>
      </c>
      <c r="H1066" s="13" t="n">
        <v>1653654</v>
      </c>
      <c r="I1066" s="12" t="n">
        <v>30</v>
      </c>
      <c r="J1066" s="13" t="n">
        <v>22500</v>
      </c>
      <c r="K1066" s="13">
        <f>IFERROR($H1066/$I1066,"")</f>
        <v/>
      </c>
      <c r="L1066" s="13" t="n">
        <v>592500</v>
      </c>
      <c r="M1066" t="inlineStr">
        <is>
          <t>NC, CO, TX</t>
        </is>
      </c>
      <c r="N1066" t="inlineStr">
        <is>
          <t>No</t>
        </is>
      </c>
      <c r="O1066" t="inlineStr">
        <is>
          <t>Not stated</t>
        </is>
      </c>
      <c r="Q1066" s="9" t="inlineStr">
        <is>
          <t>https://grantcue.com/foundations/servant-s-heart-foundation-inc-582218044</t>
        </is>
      </c>
    </row>
    <row r="1067">
      <c r="A1067">
        <f>IF($E1067=$E1066,$A1066+1,1)</f>
        <v/>
      </c>
      <c r="B1067" t="inlineStr">
        <is>
          <t>GILBERT J MARTIN FOUNDATION A CHARITABLE TRUST</t>
        </is>
      </c>
      <c r="C1067" t="inlineStr">
        <is>
          <t>33-0002513</t>
        </is>
      </c>
      <c r="D1067" t="inlineStr">
        <is>
          <t>California</t>
        </is>
      </c>
      <c r="E1067" t="inlineStr">
        <is>
          <t>CA</t>
        </is>
      </c>
      <c r="F1067" t="n">
        <v>2024</v>
      </c>
      <c r="G1067" t="n">
        <v>1</v>
      </c>
      <c r="H1067" s="13" t="n">
        <v>1653500</v>
      </c>
      <c r="I1067" s="12" t="n">
        <v>56</v>
      </c>
      <c r="J1067" s="13" t="n">
        <v>10000</v>
      </c>
      <c r="K1067" s="13">
        <f>IFERROR($H1067/$I1067,"")</f>
        <v/>
      </c>
      <c r="L1067" s="13" t="n">
        <v>300000</v>
      </c>
      <c r="M1067" t="inlineStr">
        <is>
          <t>OR, AZ, TN</t>
        </is>
      </c>
      <c r="N1067" t="inlineStr">
        <is>
          <t>No</t>
        </is>
      </c>
      <c r="O1067" t="inlineStr">
        <is>
          <t>Not stated</t>
        </is>
      </c>
      <c r="Q1067" s="9" t="inlineStr">
        <is>
          <t>https://grantcue.com/foundations/gilbert-j-martin-foundation-a-charitable-trust-330002513</t>
        </is>
      </c>
    </row>
    <row r="1068">
      <c r="A1068">
        <f>IF($E1068=$E1067,$A1067+1,1)</f>
        <v/>
      </c>
      <c r="B1068" t="inlineStr">
        <is>
          <t>THE MARGARET E EARLY MEDICAL RESEARCH TRUST</t>
        </is>
      </c>
      <c r="C1068" t="inlineStr">
        <is>
          <t>95-3740506</t>
        </is>
      </c>
      <c r="D1068" t="inlineStr">
        <is>
          <t>California</t>
        </is>
      </c>
      <c r="E1068" t="inlineStr">
        <is>
          <t>CA</t>
        </is>
      </c>
      <c r="F1068" t="n">
        <v>2025</v>
      </c>
      <c r="G1068" t="n">
        <v>2</v>
      </c>
      <c r="H1068" s="13" t="n">
        <v>1650000</v>
      </c>
      <c r="I1068" s="12" t="n">
        <v>11</v>
      </c>
      <c r="J1068" s="13" t="n">
        <v>150000</v>
      </c>
      <c r="K1068" s="13">
        <f>IFERROR($H1068/$I1068,"")</f>
        <v/>
      </c>
      <c r="L1068" s="13" t="n">
        <v>300000</v>
      </c>
      <c r="N1068" t="inlineStr">
        <is>
          <t>No</t>
        </is>
      </c>
      <c r="O1068" t="inlineStr">
        <is>
          <t>Not stated</t>
        </is>
      </c>
      <c r="Q1068" s="9" t="inlineStr">
        <is>
          <t>https://grantcue.com/foundations/the-margaret-e-early-medical-research-trust-953740506</t>
        </is>
      </c>
    </row>
    <row r="1069">
      <c r="A1069">
        <f>IF($E1069=$E1068,$A1068+1,1)</f>
        <v/>
      </c>
      <c r="B1069" t="inlineStr">
        <is>
          <t>THE DOROTHY &amp; MURRAY FEISS FOUNDATION INC</t>
        </is>
      </c>
      <c r="C1069" t="inlineStr">
        <is>
          <t>20-1929674</t>
        </is>
      </c>
      <c r="D1069" t="inlineStr">
        <is>
          <t>California</t>
        </is>
      </c>
      <c r="E1069" t="inlineStr">
        <is>
          <t>CA</t>
        </is>
      </c>
      <c r="F1069" t="n">
        <v>2025</v>
      </c>
      <c r="G1069" t="n">
        <v>2</v>
      </c>
      <c r="H1069" s="13" t="n">
        <v>1647967</v>
      </c>
      <c r="I1069" s="12" t="n">
        <v>23</v>
      </c>
      <c r="J1069" s="13" t="n">
        <v>1000</v>
      </c>
      <c r="K1069" s="13">
        <f>IFERROR($H1069/$I1069,"")</f>
        <v/>
      </c>
      <c r="L1069" s="13" t="n">
        <v>1451810</v>
      </c>
      <c r="M1069" t="inlineStr">
        <is>
          <t>NY, IL, DC</t>
        </is>
      </c>
      <c r="N1069" t="inlineStr">
        <is>
          <t>No</t>
        </is>
      </c>
      <c r="O1069" t="inlineStr">
        <is>
          <t>Not stated</t>
        </is>
      </c>
      <c r="Q1069" s="9" t="inlineStr">
        <is>
          <t>https://grantcue.com/foundations/the-dorothy-and-murray-feiss-foundation-inc-201929674</t>
        </is>
      </c>
    </row>
    <row r="1070">
      <c r="A1070">
        <f>IF($E1070=$E1069,$A1069+1,1)</f>
        <v/>
      </c>
      <c r="B1070" t="inlineStr">
        <is>
          <t>CEDAR CHARITABLE FOUNDATION INC</t>
        </is>
      </c>
      <c r="C1070" t="inlineStr">
        <is>
          <t>45-2994986</t>
        </is>
      </c>
      <c r="D1070" t="inlineStr">
        <is>
          <t>California</t>
        </is>
      </c>
      <c r="E1070" t="inlineStr">
        <is>
          <t>CA</t>
        </is>
      </c>
      <c r="F1070" t="n">
        <v>2024</v>
      </c>
      <c r="G1070" t="n">
        <v>2</v>
      </c>
      <c r="H1070" s="13" t="n">
        <v>1647279</v>
      </c>
      <c r="I1070" s="12" t="n">
        <v>204</v>
      </c>
      <c r="J1070" s="13" t="n">
        <v>6941</v>
      </c>
      <c r="K1070" s="13">
        <f>IFERROR($H1070/$I1070,"")</f>
        <v/>
      </c>
      <c r="L1070" s="13" t="n">
        <v>37500</v>
      </c>
      <c r="N1070" t="inlineStr">
        <is>
          <t>Yes</t>
        </is>
      </c>
      <c r="O1070" t="inlineStr">
        <is>
          <t>Yes</t>
        </is>
      </c>
      <c r="P1070" s="9" t="inlineStr">
        <is>
          <t>http://www.cedarfoundation.com/</t>
        </is>
      </c>
      <c r="Q1070" s="9" t="inlineStr">
        <is>
          <t>https://grantcue.com/foundations/cedar-charitable-foundation-inc-452994986</t>
        </is>
      </c>
    </row>
    <row r="1071">
      <c r="A1071">
        <f>IF($E1071=$E1070,$A1070+1,1)</f>
        <v/>
      </c>
      <c r="B1071" t="inlineStr">
        <is>
          <t>WILLIAM M KECK JR FOUNDATION</t>
        </is>
      </c>
      <c r="C1071" t="inlineStr">
        <is>
          <t>13-6097874</t>
        </is>
      </c>
      <c r="D1071" t="inlineStr">
        <is>
          <t>California</t>
        </is>
      </c>
      <c r="E1071" t="inlineStr">
        <is>
          <t>CA</t>
        </is>
      </c>
      <c r="F1071" t="n">
        <v>2025</v>
      </c>
      <c r="G1071" t="n">
        <v>2</v>
      </c>
      <c r="H1071" s="13" t="n">
        <v>1645000</v>
      </c>
      <c r="I1071" s="12" t="n">
        <v>31</v>
      </c>
      <c r="J1071" s="13" t="n">
        <v>50000</v>
      </c>
      <c r="K1071" s="13">
        <f>IFERROR($H1071/$I1071,"")</f>
        <v/>
      </c>
      <c r="L1071" s="13" t="n">
        <v>170000</v>
      </c>
      <c r="M1071" t="inlineStr">
        <is>
          <t>VA, NY</t>
        </is>
      </c>
      <c r="N1071" t="inlineStr">
        <is>
          <t>Yes</t>
        </is>
      </c>
      <c r="O1071" t="inlineStr">
        <is>
          <t>Yes</t>
        </is>
      </c>
      <c r="Q1071" s="9" t="inlineStr">
        <is>
          <t>https://grantcue.com/foundations/william-m-keck-jr-foundation-136097874</t>
        </is>
      </c>
    </row>
    <row r="1072">
      <c r="A1072">
        <f>IF($E1072=$E1071,$A1071+1,1)</f>
        <v/>
      </c>
      <c r="B1072" t="inlineStr">
        <is>
          <t>GARY BROAD FOUNDATION</t>
        </is>
      </c>
      <c r="C1072" t="inlineStr">
        <is>
          <t>33-0757689</t>
        </is>
      </c>
      <c r="D1072" t="inlineStr">
        <is>
          <t>California</t>
        </is>
      </c>
      <c r="E1072" t="inlineStr">
        <is>
          <t>CA</t>
        </is>
      </c>
      <c r="F1072" t="n">
        <v>2025</v>
      </c>
      <c r="G1072" t="n">
        <v>2</v>
      </c>
      <c r="H1072" s="13" t="n">
        <v>1645000</v>
      </c>
      <c r="I1072" s="12" t="n">
        <v>57</v>
      </c>
      <c r="J1072" s="13" t="n">
        <v>30000</v>
      </c>
      <c r="K1072" s="13">
        <f>IFERROR($H1072/$I1072,"")</f>
        <v/>
      </c>
      <c r="L1072" s="13" t="n">
        <v>50000</v>
      </c>
      <c r="M1072" t="inlineStr">
        <is>
          <t>HI, NY, KY</t>
        </is>
      </c>
      <c r="N1072" t="inlineStr">
        <is>
          <t>No</t>
        </is>
      </c>
      <c r="O1072" t="inlineStr">
        <is>
          <t>Not stated</t>
        </is>
      </c>
      <c r="Q1072" s="9" t="inlineStr">
        <is>
          <t>https://grantcue.com/foundations/gary-broad-foundation-330757689</t>
        </is>
      </c>
    </row>
    <row r="1073">
      <c r="A1073">
        <f>IF($E1073=$E1072,$A1072+1,1)</f>
        <v/>
      </c>
      <c r="B1073" t="inlineStr">
        <is>
          <t>WILLIAM GEORGE CARR FOUNDATION</t>
        </is>
      </c>
      <c r="C1073" t="inlineStr">
        <is>
          <t>20-2927907</t>
        </is>
      </c>
      <c r="D1073" t="inlineStr">
        <is>
          <t>California</t>
        </is>
      </c>
      <c r="E1073" t="inlineStr">
        <is>
          <t>CA</t>
        </is>
      </c>
      <c r="F1073" t="n">
        <v>2025</v>
      </c>
      <c r="G1073" t="n">
        <v>2</v>
      </c>
      <c r="H1073" s="13" t="n">
        <v>1641380</v>
      </c>
      <c r="I1073" s="12" t="n">
        <v>8</v>
      </c>
      <c r="J1073" s="13" t="n">
        <v>158103.5</v>
      </c>
      <c r="K1073" s="13">
        <f>IFERROR($H1073/$I1073,"")</f>
        <v/>
      </c>
      <c r="L1073" s="13" t="n">
        <v>470690</v>
      </c>
      <c r="M1073" t="inlineStr">
        <is>
          <t>MD, NY</t>
        </is>
      </c>
      <c r="N1073" t="inlineStr">
        <is>
          <t>No</t>
        </is>
      </c>
      <c r="O1073" t="inlineStr">
        <is>
          <t>Not stated</t>
        </is>
      </c>
      <c r="Q1073" s="9" t="inlineStr">
        <is>
          <t>https://grantcue.com/foundations/william-george-carr-foundation-202927907</t>
        </is>
      </c>
    </row>
    <row r="1074">
      <c r="A1074">
        <f>IF($E1074=$E1073,$A1073+1,1)</f>
        <v/>
      </c>
      <c r="B1074" t="inlineStr">
        <is>
          <t>UNIVERSITY RELIGIOUS CONFERENCE</t>
        </is>
      </c>
      <c r="C1074" t="inlineStr">
        <is>
          <t>95-1656361</t>
        </is>
      </c>
      <c r="D1074" t="inlineStr">
        <is>
          <t>California</t>
        </is>
      </c>
      <c r="E1074" t="inlineStr">
        <is>
          <t>CA</t>
        </is>
      </c>
      <c r="F1074" t="n">
        <v>2024</v>
      </c>
      <c r="G1074" t="n">
        <v>2</v>
      </c>
      <c r="H1074" s="13" t="n">
        <v>1640934</v>
      </c>
      <c r="I1074" s="12" t="n">
        <v>16</v>
      </c>
      <c r="J1074" s="13" t="n">
        <v>70561</v>
      </c>
      <c r="K1074" s="13">
        <f>IFERROR($H1074/$I1074,"")</f>
        <v/>
      </c>
      <c r="L1074" s="13" t="n">
        <v>203042</v>
      </c>
      <c r="N1074" t="inlineStr">
        <is>
          <t>No</t>
        </is>
      </c>
      <c r="O1074" t="inlineStr">
        <is>
          <t>Not stated</t>
        </is>
      </c>
      <c r="Q1074" s="9" t="inlineStr">
        <is>
          <t>https://grantcue.com/foundations/university-religious-conference-951656361</t>
        </is>
      </c>
    </row>
    <row r="1075">
      <c r="A1075">
        <f>IF($E1075=$E1074,$A1074+1,1)</f>
        <v/>
      </c>
      <c r="B1075" t="inlineStr">
        <is>
          <t>SUGGS FAMILY FOUNDATION</t>
        </is>
      </c>
      <c r="C1075" t="inlineStr">
        <is>
          <t>26-1592436</t>
        </is>
      </c>
      <c r="D1075" t="inlineStr">
        <is>
          <t>California</t>
        </is>
      </c>
      <c r="E1075" t="inlineStr">
        <is>
          <t>CA</t>
        </is>
      </c>
      <c r="F1075" t="n">
        <v>2025</v>
      </c>
      <c r="G1075" t="n">
        <v>2</v>
      </c>
      <c r="H1075" s="13" t="n">
        <v>1639582</v>
      </c>
      <c r="I1075" s="12" t="n">
        <v>86</v>
      </c>
      <c r="J1075" s="13" t="n">
        <v>10000</v>
      </c>
      <c r="K1075" s="13">
        <f>IFERROR($H1075/$I1075,"")</f>
        <v/>
      </c>
      <c r="L1075" s="13" t="n">
        <v>229224</v>
      </c>
      <c r="M1075" t="inlineStr">
        <is>
          <t>VA, NY, DC</t>
        </is>
      </c>
      <c r="N1075" t="inlineStr">
        <is>
          <t>No</t>
        </is>
      </c>
      <c r="O1075" t="inlineStr">
        <is>
          <t>Not stated</t>
        </is>
      </c>
      <c r="Q1075" s="9" t="inlineStr">
        <is>
          <t>https://grantcue.com/foundations/suggs-family-foundation-261592436</t>
        </is>
      </c>
    </row>
    <row r="1076">
      <c r="A1076">
        <f>IF($E1076=$E1075,$A1075+1,1)</f>
        <v/>
      </c>
      <c r="B1076" t="inlineStr">
        <is>
          <t>Hachman Family Foundation</t>
        </is>
      </c>
      <c r="C1076" t="inlineStr">
        <is>
          <t>68-0397208</t>
        </is>
      </c>
      <c r="D1076" t="inlineStr">
        <is>
          <t>California</t>
        </is>
      </c>
      <c r="E1076" t="inlineStr">
        <is>
          <t>CA</t>
        </is>
      </c>
      <c r="F1076" t="n">
        <v>2025</v>
      </c>
      <c r="G1076" t="n">
        <v>2</v>
      </c>
      <c r="H1076" s="13" t="n">
        <v>1638715</v>
      </c>
      <c r="I1076" s="12" t="n">
        <v>72</v>
      </c>
      <c r="J1076" s="13" t="n">
        <v>7500</v>
      </c>
      <c r="K1076" s="13">
        <f>IFERROR($H1076/$I1076,"")</f>
        <v/>
      </c>
      <c r="L1076" s="13" t="n">
        <v>250000</v>
      </c>
      <c r="M1076" t="inlineStr">
        <is>
          <t>OR, MD, TX</t>
        </is>
      </c>
      <c r="N1076" t="inlineStr">
        <is>
          <t>No</t>
        </is>
      </c>
      <c r="O1076" t="inlineStr">
        <is>
          <t>Not stated</t>
        </is>
      </c>
      <c r="Q1076" s="9" t="inlineStr">
        <is>
          <t>https://grantcue.com/foundations/hachman-family-foundation-co-butterfield-and-co-cpas-inc-680397208</t>
        </is>
      </c>
    </row>
    <row r="1077">
      <c r="A1077">
        <f>IF($E1077=$E1076,$A1076+1,1)</f>
        <v/>
      </c>
      <c r="B1077" t="inlineStr">
        <is>
          <t>Fremont Bank Foundation</t>
        </is>
      </c>
      <c r="C1077" t="inlineStr">
        <is>
          <t>94-3170075</t>
        </is>
      </c>
      <c r="D1077" t="inlineStr">
        <is>
          <t>California</t>
        </is>
      </c>
      <c r="E1077" t="inlineStr">
        <is>
          <t>CA</t>
        </is>
      </c>
      <c r="F1077" t="n">
        <v>2024</v>
      </c>
      <c r="G1077" t="n">
        <v>1</v>
      </c>
      <c r="H1077" s="13" t="n">
        <v>1630172</v>
      </c>
      <c r="I1077" s="12" t="n">
        <v>77</v>
      </c>
      <c r="J1077" s="13" t="n">
        <v>5000</v>
      </c>
      <c r="K1077" s="13">
        <f>IFERROR($H1077/$I1077,"")</f>
        <v/>
      </c>
      <c r="L1077" s="13" t="n">
        <v>300000</v>
      </c>
      <c r="N1077" t="inlineStr">
        <is>
          <t>No</t>
        </is>
      </c>
      <c r="O1077" t="inlineStr">
        <is>
          <t>Not stated</t>
        </is>
      </c>
      <c r="Q1077" s="9" t="inlineStr">
        <is>
          <t>https://grantcue.com/foundations/fremont-bank-foundation-943170075</t>
        </is>
      </c>
    </row>
    <row r="1078">
      <c r="A1078">
        <f>IF($E1078=$E1077,$A1077+1,1)</f>
        <v/>
      </c>
      <c r="B1078" t="inlineStr">
        <is>
          <t>ALLISON AND ROBERT PRICE FAMILY FOUNDATION</t>
        </is>
      </c>
      <c r="C1078" t="inlineStr">
        <is>
          <t>45-4408737</t>
        </is>
      </c>
      <c r="D1078" t="inlineStr">
        <is>
          <t>California</t>
        </is>
      </c>
      <c r="E1078" t="inlineStr">
        <is>
          <t>CA</t>
        </is>
      </c>
      <c r="F1078" t="n">
        <v>2025</v>
      </c>
      <c r="G1078" t="n">
        <v>2</v>
      </c>
      <c r="H1078" s="13" t="n">
        <v>1629250</v>
      </c>
      <c r="I1078" s="12" t="n">
        <v>18</v>
      </c>
      <c r="J1078" s="13" t="n">
        <v>25000</v>
      </c>
      <c r="K1078" s="13">
        <f>IFERROR($H1078/$I1078,"")</f>
        <v/>
      </c>
      <c r="L1078" s="13" t="n">
        <v>1000000</v>
      </c>
      <c r="M1078" t="inlineStr">
        <is>
          <t>NY, MD</t>
        </is>
      </c>
      <c r="N1078" t="inlineStr">
        <is>
          <t>No</t>
        </is>
      </c>
      <c r="O1078" t="inlineStr">
        <is>
          <t>Not stated</t>
        </is>
      </c>
      <c r="Q1078" s="9" t="inlineStr">
        <is>
          <t>https://grantcue.com/foundations/allison-and-robert-price-family-foundation-454408737</t>
        </is>
      </c>
    </row>
    <row r="1079">
      <c r="A1079">
        <f>IF($E1079=$E1078,$A1078+1,1)</f>
        <v/>
      </c>
      <c r="B1079" t="inlineStr">
        <is>
          <t>PERKINS HUNTER FOUNDATION</t>
        </is>
      </c>
      <c r="C1079" t="inlineStr">
        <is>
          <t>36-3486609</t>
        </is>
      </c>
      <c r="D1079" t="inlineStr">
        <is>
          <t>California</t>
        </is>
      </c>
      <c r="E1079" t="inlineStr">
        <is>
          <t>CA</t>
        </is>
      </c>
      <c r="F1079" t="n">
        <v>2025</v>
      </c>
      <c r="G1079" t="n">
        <v>2</v>
      </c>
      <c r="H1079" s="13" t="n">
        <v>1628930</v>
      </c>
      <c r="I1079" s="12" t="n">
        <v>92</v>
      </c>
      <c r="J1079" s="13" t="n">
        <v>10000</v>
      </c>
      <c r="K1079" s="13">
        <f>IFERROR($H1079/$I1079,"")</f>
        <v/>
      </c>
      <c r="L1079" s="13" t="n">
        <v>125000</v>
      </c>
      <c r="M1079" t="inlineStr">
        <is>
          <t>DC, MA, NY</t>
        </is>
      </c>
      <c r="N1079" t="inlineStr">
        <is>
          <t>No</t>
        </is>
      </c>
      <c r="O1079" t="inlineStr">
        <is>
          <t>Not stated</t>
        </is>
      </c>
      <c r="Q1079" s="9" t="inlineStr">
        <is>
          <t>https://grantcue.com/foundations/perkins-hunter-foundation-363486609</t>
        </is>
      </c>
    </row>
    <row r="1080">
      <c r="A1080">
        <f>IF($E1080=$E1079,$A1079+1,1)</f>
        <v/>
      </c>
      <c r="B1080" t="inlineStr">
        <is>
          <t>THE SCHMIDBAUER FAMILY FOUNDATION</t>
        </is>
      </c>
      <c r="C1080" t="inlineStr">
        <is>
          <t>46-5602205</t>
        </is>
      </c>
      <c r="D1080" t="inlineStr">
        <is>
          <t>California</t>
        </is>
      </c>
      <c r="E1080" t="inlineStr">
        <is>
          <t>CA</t>
        </is>
      </c>
      <c r="F1080" t="n">
        <v>2024</v>
      </c>
      <c r="G1080" t="n">
        <v>2</v>
      </c>
      <c r="H1080" s="13" t="n">
        <v>1627077</v>
      </c>
      <c r="I1080" s="12" t="n">
        <v>66</v>
      </c>
      <c r="J1080" s="13" t="n">
        <v>5000</v>
      </c>
      <c r="K1080" s="13">
        <f>IFERROR($H1080/$I1080,"")</f>
        <v/>
      </c>
      <c r="L1080" s="13" t="n">
        <v>866237</v>
      </c>
      <c r="M1080" t="inlineStr">
        <is>
          <t>IL</t>
        </is>
      </c>
      <c r="N1080" t="inlineStr">
        <is>
          <t>No</t>
        </is>
      </c>
      <c r="O1080" t="inlineStr">
        <is>
          <t>Not stated</t>
        </is>
      </c>
      <c r="Q1080" s="9" t="inlineStr">
        <is>
          <t>https://grantcue.com/foundations/the-schmidbauer-family-foundation-465602205</t>
        </is>
      </c>
    </row>
    <row r="1081">
      <c r="A1081">
        <f>IF($E1081=$E1080,$A1080+1,1)</f>
        <v/>
      </c>
      <c r="B1081" t="inlineStr">
        <is>
          <t>SUNRISE FOUNDATION</t>
        </is>
      </c>
      <c r="C1081" t="inlineStr">
        <is>
          <t>65-1288276</t>
        </is>
      </c>
      <c r="D1081" t="inlineStr">
        <is>
          <t>California</t>
        </is>
      </c>
      <c r="E1081" t="inlineStr">
        <is>
          <t>CA</t>
        </is>
      </c>
      <c r="F1081" t="n">
        <v>2025</v>
      </c>
      <c r="G1081" t="n">
        <v>2</v>
      </c>
      <c r="H1081" s="13" t="n">
        <v>1618000</v>
      </c>
      <c r="I1081" s="12" t="n">
        <v>21</v>
      </c>
      <c r="J1081" s="13" t="n">
        <v>20000</v>
      </c>
      <c r="K1081" s="13">
        <f>IFERROR($H1081/$I1081,"")</f>
        <v/>
      </c>
      <c r="L1081" s="13" t="n">
        <v>423000</v>
      </c>
      <c r="M1081" t="inlineStr">
        <is>
          <t>NY, CO</t>
        </is>
      </c>
      <c r="N1081" t="inlineStr">
        <is>
          <t>No</t>
        </is>
      </c>
      <c r="O1081" t="inlineStr">
        <is>
          <t>Not stated</t>
        </is>
      </c>
      <c r="Q1081" s="9" t="inlineStr">
        <is>
          <t>https://grantcue.com/foundations/sunrise-foundation-651288276</t>
        </is>
      </c>
    </row>
    <row r="1082">
      <c r="A1082">
        <f>IF($E1082=$E1081,$A1081+1,1)</f>
        <v/>
      </c>
      <c r="B1082" t="inlineStr">
        <is>
          <t>THE SCHMAIER FAMILY FOUNDATION</t>
        </is>
      </c>
      <c r="C1082" t="inlineStr">
        <is>
          <t>84-5135302</t>
        </is>
      </c>
      <c r="D1082" t="inlineStr">
        <is>
          <t>California</t>
        </is>
      </c>
      <c r="E1082" t="inlineStr">
        <is>
          <t>CA</t>
        </is>
      </c>
      <c r="F1082" t="n">
        <v>2025</v>
      </c>
      <c r="G1082" t="n">
        <v>2</v>
      </c>
      <c r="H1082" s="13" t="n">
        <v>1618000</v>
      </c>
      <c r="I1082" s="12" t="n">
        <v>28</v>
      </c>
      <c r="J1082" s="13" t="n">
        <v>27500</v>
      </c>
      <c r="K1082" s="13">
        <f>IFERROR($H1082/$I1082,"")</f>
        <v/>
      </c>
      <c r="L1082" s="13" t="n">
        <v>200000</v>
      </c>
      <c r="M1082" t="inlineStr">
        <is>
          <t>NY, MA, DC</t>
        </is>
      </c>
      <c r="N1082" t="inlineStr">
        <is>
          <t>No</t>
        </is>
      </c>
      <c r="O1082" t="inlineStr">
        <is>
          <t>Not stated</t>
        </is>
      </c>
      <c r="Q1082" s="9" t="inlineStr">
        <is>
          <t>https://grantcue.com/foundations/the-schmaier-family-foundation-845135302</t>
        </is>
      </c>
    </row>
    <row r="1083">
      <c r="A1083">
        <f>IF($E1083=$E1082,$A1082+1,1)</f>
        <v/>
      </c>
      <c r="B1083" t="inlineStr">
        <is>
          <t>PACK FOUNDATION</t>
        </is>
      </c>
      <c r="C1083" t="inlineStr">
        <is>
          <t>31-1621613</t>
        </is>
      </c>
      <c r="D1083" t="inlineStr">
        <is>
          <t>California</t>
        </is>
      </c>
      <c r="E1083" t="inlineStr">
        <is>
          <t>CA</t>
        </is>
      </c>
      <c r="F1083" t="n">
        <v>2025</v>
      </c>
      <c r="G1083" t="n">
        <v>2</v>
      </c>
      <c r="H1083" s="13" t="n">
        <v>1617887</v>
      </c>
      <c r="I1083" s="12" t="n">
        <v>25</v>
      </c>
      <c r="J1083" s="13" t="n">
        <v>22000</v>
      </c>
      <c r="K1083" s="13">
        <f>IFERROR($H1083/$I1083,"")</f>
        <v/>
      </c>
      <c r="L1083" s="13" t="n">
        <v>426000</v>
      </c>
      <c r="M1083" t="inlineStr">
        <is>
          <t>VA, DC, NY</t>
        </is>
      </c>
      <c r="N1083" t="inlineStr">
        <is>
          <t>No</t>
        </is>
      </c>
      <c r="O1083" t="inlineStr">
        <is>
          <t>Not stated</t>
        </is>
      </c>
      <c r="Q1083" s="9" t="inlineStr">
        <is>
          <t>https://grantcue.com/foundations/pack-foundation-311621613</t>
        </is>
      </c>
    </row>
    <row r="1084">
      <c r="A1084">
        <f>IF($E1084=$E1083,$A1083+1,1)</f>
        <v/>
      </c>
      <c r="B1084" t="inlineStr">
        <is>
          <t>DURFEE FOUNDATION</t>
        </is>
      </c>
      <c r="C1084" t="inlineStr">
        <is>
          <t>95-4856207</t>
        </is>
      </c>
      <c r="D1084" t="inlineStr">
        <is>
          <t>California</t>
        </is>
      </c>
      <c r="E1084" t="inlineStr">
        <is>
          <t>CA</t>
        </is>
      </c>
      <c r="F1084" t="n">
        <v>2024</v>
      </c>
      <c r="G1084" t="n">
        <v>1</v>
      </c>
      <c r="H1084" s="13" t="n">
        <v>1614268</v>
      </c>
      <c r="I1084" s="12" t="n">
        <v>67</v>
      </c>
      <c r="J1084" s="13" t="n">
        <v>16848</v>
      </c>
      <c r="K1084" s="13">
        <f>IFERROR($H1084/$I1084,"")</f>
        <v/>
      </c>
      <c r="L1084" s="13" t="n">
        <v>120000</v>
      </c>
      <c r="M1084" t="inlineStr">
        <is>
          <t>HI, CO, MN</t>
        </is>
      </c>
      <c r="N1084" t="inlineStr">
        <is>
          <t>Yes</t>
        </is>
      </c>
      <c r="O1084" t="inlineStr">
        <is>
          <t>Yes</t>
        </is>
      </c>
      <c r="P1084" s="9" t="inlineStr">
        <is>
          <t>https://durfee.org/</t>
        </is>
      </c>
      <c r="Q1084" s="9" t="inlineStr">
        <is>
          <t>https://grantcue.com/foundations/durfee-foundation-954856207</t>
        </is>
      </c>
    </row>
    <row r="1085">
      <c r="A1085">
        <f>IF($E1085=$E1084,$A1084+1,1)</f>
        <v/>
      </c>
      <c r="B1085" t="inlineStr">
        <is>
          <t>GEORGE E HEWITT FOUNDATION FOR MEDICAL RESEARCH</t>
        </is>
      </c>
      <c r="C1085" t="inlineStr">
        <is>
          <t>95-3711123</t>
        </is>
      </c>
      <c r="D1085" t="inlineStr">
        <is>
          <t>California</t>
        </is>
      </c>
      <c r="E1085" t="inlineStr">
        <is>
          <t>CA</t>
        </is>
      </c>
      <c r="F1085" t="n">
        <v>2024</v>
      </c>
      <c r="G1085" t="n">
        <v>1</v>
      </c>
      <c r="H1085" s="13" t="n">
        <v>1614250</v>
      </c>
      <c r="I1085" s="12" t="n">
        <v>31</v>
      </c>
      <c r="J1085" s="13" t="n">
        <v>65833</v>
      </c>
      <c r="K1085" s="13">
        <f>IFERROR($H1085/$I1085,"")</f>
        <v/>
      </c>
      <c r="L1085" s="13" t="n">
        <v>74667</v>
      </c>
      <c r="N1085" t="inlineStr">
        <is>
          <t>Yes</t>
        </is>
      </c>
      <c r="O1085" t="inlineStr">
        <is>
          <t>Not stated</t>
        </is>
      </c>
      <c r="Q1085" s="9" t="inlineStr">
        <is>
          <t>https://grantcue.com/foundations/george-e-hewitt-foundation-for-medical-research-953711123</t>
        </is>
      </c>
    </row>
    <row r="1086">
      <c r="A1086">
        <f>IF($E1086=$E1085,$A1085+1,1)</f>
        <v/>
      </c>
      <c r="B1086" t="inlineStr">
        <is>
          <t>THE HSIEH FAMILY FOUNDATION</t>
        </is>
      </c>
      <c r="C1086" t="inlineStr">
        <is>
          <t>20-2790125</t>
        </is>
      </c>
      <c r="D1086" t="inlineStr">
        <is>
          <t>California</t>
        </is>
      </c>
      <c r="E1086" t="inlineStr">
        <is>
          <t>CA</t>
        </is>
      </c>
      <c r="F1086" t="n">
        <v>2024</v>
      </c>
      <c r="G1086" t="n">
        <v>1</v>
      </c>
      <c r="H1086" s="13" t="n">
        <v>1612965</v>
      </c>
      <c r="I1086" s="12" t="n">
        <v>10</v>
      </c>
      <c r="J1086" s="13" t="n">
        <v>100000</v>
      </c>
      <c r="K1086" s="13">
        <f>IFERROR($H1086/$I1086,"")</f>
        <v/>
      </c>
      <c r="L1086" s="13" t="n">
        <v>600000</v>
      </c>
      <c r="M1086" t="inlineStr">
        <is>
          <t>NY, WI, VA</t>
        </is>
      </c>
      <c r="N1086" t="inlineStr">
        <is>
          <t>No</t>
        </is>
      </c>
      <c r="O1086" t="inlineStr">
        <is>
          <t>Not stated</t>
        </is>
      </c>
      <c r="Q1086" s="9" t="inlineStr">
        <is>
          <t>https://grantcue.com/foundations/the-hsieh-family-foundation-202790125</t>
        </is>
      </c>
    </row>
    <row r="1087">
      <c r="A1087">
        <f>IF($E1087=$E1086,$A1086+1,1)</f>
        <v/>
      </c>
      <c r="B1087" t="inlineStr">
        <is>
          <t>THE RAY CHARLES FOUNDATION</t>
        </is>
      </c>
      <c r="C1087" t="inlineStr">
        <is>
          <t>95-4047622</t>
        </is>
      </c>
      <c r="D1087" t="inlineStr">
        <is>
          <t>California</t>
        </is>
      </c>
      <c r="E1087" t="inlineStr">
        <is>
          <t>CA</t>
        </is>
      </c>
      <c r="F1087" t="n">
        <v>2024</v>
      </c>
      <c r="G1087" t="n">
        <v>1</v>
      </c>
      <c r="H1087" s="13" t="n">
        <v>1612500</v>
      </c>
      <c r="I1087" s="12" t="n">
        <v>10</v>
      </c>
      <c r="J1087" s="13" t="n">
        <v>17500</v>
      </c>
      <c r="K1087" s="13">
        <f>IFERROR($H1087/$I1087,"")</f>
        <v/>
      </c>
      <c r="L1087" s="13" t="n">
        <v>1000000</v>
      </c>
      <c r="M1087" t="inlineStr">
        <is>
          <t>NV, NY, MD</t>
        </is>
      </c>
      <c r="N1087" t="inlineStr">
        <is>
          <t>Yes</t>
        </is>
      </c>
      <c r="O1087" t="inlineStr">
        <is>
          <t>Yes</t>
        </is>
      </c>
      <c r="P1087" s="9" t="inlineStr">
        <is>
          <t>https://www.theraycharlesfoundation.org/</t>
        </is>
      </c>
      <c r="Q1087" s="9" t="inlineStr">
        <is>
          <t>https://grantcue.com/foundations/the-ray-charles-foundation-954047622</t>
        </is>
      </c>
    </row>
    <row r="1088">
      <c r="A1088">
        <f>IF($E1088=$E1087,$A1087+1,1)</f>
        <v/>
      </c>
      <c r="B1088" t="inlineStr">
        <is>
          <t>HINZ CHARITABLE FOUNDATION</t>
        </is>
      </c>
      <c r="C1088" t="inlineStr">
        <is>
          <t>85-3258539</t>
        </is>
      </c>
      <c r="D1088" t="inlineStr">
        <is>
          <t>California</t>
        </is>
      </c>
      <c r="E1088" t="inlineStr">
        <is>
          <t>CA</t>
        </is>
      </c>
      <c r="F1088" t="n">
        <v>2024</v>
      </c>
      <c r="G1088" t="n">
        <v>2</v>
      </c>
      <c r="H1088" s="13" t="n">
        <v>1610700</v>
      </c>
      <c r="I1088" s="12" t="n">
        <v>17</v>
      </c>
      <c r="J1088" s="13" t="n">
        <v>45000</v>
      </c>
      <c r="K1088" s="13">
        <f>IFERROR($H1088/$I1088,"")</f>
        <v/>
      </c>
      <c r="L1088" s="13" t="n">
        <v>427000</v>
      </c>
      <c r="M1088" t="inlineStr">
        <is>
          <t>DC, MD, TX</t>
        </is>
      </c>
      <c r="N1088" t="inlineStr">
        <is>
          <t>No</t>
        </is>
      </c>
      <c r="O1088" t="inlineStr">
        <is>
          <t>Not stated</t>
        </is>
      </c>
      <c r="Q1088" s="9" t="inlineStr">
        <is>
          <t>https://grantcue.com/foundations/hinz-charitable-foundation-853258539</t>
        </is>
      </c>
    </row>
    <row r="1089">
      <c r="A1089">
        <f>IF($E1089=$E1088,$A1088+1,1)</f>
        <v/>
      </c>
      <c r="B1089" t="inlineStr">
        <is>
          <t>SADDLE FOUNDATION</t>
        </is>
      </c>
      <c r="C1089" t="inlineStr">
        <is>
          <t>38-3347262</t>
        </is>
      </c>
      <c r="D1089" t="inlineStr">
        <is>
          <t>California</t>
        </is>
      </c>
      <c r="E1089" t="inlineStr">
        <is>
          <t>CA</t>
        </is>
      </c>
      <c r="F1089" t="n">
        <v>2024</v>
      </c>
      <c r="G1089" t="n">
        <v>1</v>
      </c>
      <c r="H1089" s="13" t="n">
        <v>1608333</v>
      </c>
      <c r="I1089" s="12" t="n">
        <v>7</v>
      </c>
      <c r="J1089" s="13" t="n">
        <v>250000</v>
      </c>
      <c r="K1089" s="13">
        <f>IFERROR($H1089/$I1089,"")</f>
        <v/>
      </c>
      <c r="L1089" s="13" t="n">
        <v>350000</v>
      </c>
      <c r="M1089" t="inlineStr">
        <is>
          <t>MI, TX</t>
        </is>
      </c>
      <c r="N1089" t="inlineStr">
        <is>
          <t>No</t>
        </is>
      </c>
      <c r="O1089" t="inlineStr">
        <is>
          <t>Not stated</t>
        </is>
      </c>
      <c r="Q1089" s="9" t="inlineStr">
        <is>
          <t>https://grantcue.com/foundations/saddle-foundation-383347262</t>
        </is>
      </c>
    </row>
    <row r="1090">
      <c r="A1090">
        <f>IF($E1090=$E1089,$A1089+1,1)</f>
        <v/>
      </c>
      <c r="B1090" t="inlineStr">
        <is>
          <t>SIMON FAMILY FOUNDATION</t>
        </is>
      </c>
      <c r="C1090" t="inlineStr">
        <is>
          <t>35-7224974</t>
        </is>
      </c>
      <c r="D1090" t="inlineStr">
        <is>
          <t>California</t>
        </is>
      </c>
      <c r="E1090" t="inlineStr">
        <is>
          <t>CA</t>
        </is>
      </c>
      <c r="F1090" t="n">
        <v>2025</v>
      </c>
      <c r="G1090" t="n">
        <v>2</v>
      </c>
      <c r="H1090" s="13" t="n">
        <v>1607906</v>
      </c>
      <c r="I1090" s="12" t="n">
        <v>24</v>
      </c>
      <c r="J1090" s="13" t="n">
        <v>42500</v>
      </c>
      <c r="K1090" s="13">
        <f>IFERROR($H1090/$I1090,"")</f>
        <v/>
      </c>
      <c r="L1090" s="13" t="n">
        <v>500000</v>
      </c>
      <c r="M1090" t="inlineStr">
        <is>
          <t>NY, TX, NC</t>
        </is>
      </c>
      <c r="N1090" t="inlineStr">
        <is>
          <t>No</t>
        </is>
      </c>
      <c r="O1090" t="inlineStr">
        <is>
          <t>Not stated</t>
        </is>
      </c>
      <c r="Q1090" s="9" t="inlineStr">
        <is>
          <t>https://grantcue.com/foundations/simon-family-foundation-357224974</t>
        </is>
      </c>
    </row>
    <row r="1091">
      <c r="A1091">
        <f>IF($E1091=$E1090,$A1090+1,1)</f>
        <v/>
      </c>
      <c r="B1091" t="inlineStr">
        <is>
          <t>GREENWOOD FOUNDATION</t>
        </is>
      </c>
      <c r="C1091" t="inlineStr">
        <is>
          <t>95-6980924</t>
        </is>
      </c>
      <c r="D1091" t="inlineStr">
        <is>
          <t>California</t>
        </is>
      </c>
      <c r="E1091" t="inlineStr">
        <is>
          <t>CA</t>
        </is>
      </c>
      <c r="F1091" t="n">
        <v>2024</v>
      </c>
      <c r="G1091" t="n">
        <v>2</v>
      </c>
      <c r="H1091" s="13" t="n">
        <v>1602176</v>
      </c>
      <c r="I1091" s="12" t="n">
        <v>12</v>
      </c>
      <c r="J1091" s="13" t="n">
        <v>65000</v>
      </c>
      <c r="K1091" s="13">
        <f>IFERROR($H1091/$I1091,"")</f>
        <v/>
      </c>
      <c r="L1091" s="13" t="n">
        <v>750000</v>
      </c>
      <c r="M1091" t="inlineStr">
        <is>
          <t>WY, CO</t>
        </is>
      </c>
      <c r="N1091" t="inlineStr">
        <is>
          <t>No</t>
        </is>
      </c>
      <c r="O1091" t="inlineStr">
        <is>
          <t>Not stated</t>
        </is>
      </c>
      <c r="Q1091" s="9" t="inlineStr">
        <is>
          <t>https://grantcue.com/foundations/greenwood-foundation-956980924</t>
        </is>
      </c>
    </row>
    <row r="1092">
      <c r="A1092">
        <f>IF($E1092=$E1091,$A1091+1,1)</f>
        <v/>
      </c>
      <c r="B1092" t="inlineStr">
        <is>
          <t>GSF FOUNDATION</t>
        </is>
      </c>
      <c r="C1092" t="inlineStr">
        <is>
          <t>46-0501728</t>
        </is>
      </c>
      <c r="D1092" t="inlineStr">
        <is>
          <t>California</t>
        </is>
      </c>
      <c r="E1092" t="inlineStr">
        <is>
          <t>CA</t>
        </is>
      </c>
      <c r="F1092" t="n">
        <v>2024</v>
      </c>
      <c r="G1092" t="n">
        <v>1</v>
      </c>
      <c r="H1092" s="13" t="n">
        <v>1601778</v>
      </c>
      <c r="I1092" s="12" t="n">
        <v>144</v>
      </c>
      <c r="J1092" s="13" t="n">
        <v>5500</v>
      </c>
      <c r="K1092" s="13">
        <f>IFERROR($H1092/$I1092,"")</f>
        <v/>
      </c>
      <c r="L1092" s="13" t="n">
        <v>235634</v>
      </c>
      <c r="M1092" t="inlineStr">
        <is>
          <t>GA, IL, AL</t>
        </is>
      </c>
      <c r="N1092" t="inlineStr">
        <is>
          <t>No</t>
        </is>
      </c>
      <c r="O1092" t="inlineStr">
        <is>
          <t>Not stated</t>
        </is>
      </c>
      <c r="Q1092" s="9" t="inlineStr">
        <is>
          <t>https://grantcue.com/foundations/gsf-foundation-460501728</t>
        </is>
      </c>
    </row>
    <row r="1093">
      <c r="A1093">
        <f>IF($E1093=$E1092,$A1092+1,1)</f>
        <v/>
      </c>
      <c r="B1093" t="inlineStr">
        <is>
          <t>FOUNDATION FOR GLOBAL SPORTS DEVELOPMENT</t>
        </is>
      </c>
      <c r="C1093" t="inlineStr">
        <is>
          <t>95-4560243</t>
        </is>
      </c>
      <c r="D1093" t="inlineStr">
        <is>
          <t>California</t>
        </is>
      </c>
      <c r="E1093" t="inlineStr">
        <is>
          <t>CA</t>
        </is>
      </c>
      <c r="F1093" t="n">
        <v>2025</v>
      </c>
      <c r="G1093" t="n">
        <v>2</v>
      </c>
      <c r="H1093" s="13" t="n">
        <v>1601000</v>
      </c>
      <c r="I1093" s="12" t="n">
        <v>38</v>
      </c>
      <c r="J1093" s="13" t="n">
        <v>20000</v>
      </c>
      <c r="K1093" s="13">
        <f>IFERROR($H1093/$I1093,"")</f>
        <v/>
      </c>
      <c r="L1093" s="13" t="n">
        <v>200000</v>
      </c>
      <c r="M1093" t="inlineStr">
        <is>
          <t>AZ, CH-1007, MD</t>
        </is>
      </c>
      <c r="N1093" t="inlineStr">
        <is>
          <t>Yes</t>
        </is>
      </c>
      <c r="O1093" t="inlineStr">
        <is>
          <t>Not stated</t>
        </is>
      </c>
      <c r="P1093" s="9" t="inlineStr">
        <is>
          <t>https://globalsportsdevelopment.org/</t>
        </is>
      </c>
      <c r="Q1093" s="9" t="inlineStr">
        <is>
          <t>https://grantcue.com/foundations/foundation-for-global-sports-development-954560243</t>
        </is>
      </c>
    </row>
    <row r="1094">
      <c r="A1094">
        <f>IF($E1094=$E1093,$A1093+1,1)</f>
        <v/>
      </c>
      <c r="B1094" t="inlineStr">
        <is>
          <t>The Goldstein Family Foundation</t>
        </is>
      </c>
      <c r="C1094" t="inlineStr">
        <is>
          <t>58-6442168</t>
        </is>
      </c>
      <c r="D1094" t="inlineStr">
        <is>
          <t>California</t>
        </is>
      </c>
      <c r="E1094" t="inlineStr">
        <is>
          <t>CA</t>
        </is>
      </c>
      <c r="F1094" t="n">
        <v>2025</v>
      </c>
      <c r="G1094" t="n">
        <v>2</v>
      </c>
      <c r="H1094" s="13" t="n">
        <v>1598104</v>
      </c>
      <c r="I1094" s="12" t="n">
        <v>16</v>
      </c>
      <c r="J1094" s="13" t="n">
        <v>5000</v>
      </c>
      <c r="K1094" s="13">
        <f>IFERROR($H1094/$I1094,"")</f>
        <v/>
      </c>
      <c r="L1094" s="13" t="n">
        <v>1506104</v>
      </c>
      <c r="M1094" t="inlineStr">
        <is>
          <t>GA, NY</t>
        </is>
      </c>
      <c r="N1094" t="inlineStr">
        <is>
          <t>No</t>
        </is>
      </c>
      <c r="O1094" t="inlineStr">
        <is>
          <t>Not stated</t>
        </is>
      </c>
      <c r="Q1094" s="9" t="inlineStr">
        <is>
          <t>https://grantcue.com/foundations/the-goldstein-family-foundation-586442168</t>
        </is>
      </c>
    </row>
    <row r="1095">
      <c r="A1095">
        <f>IF($E1095=$E1094,$A1094+1,1)</f>
        <v/>
      </c>
      <c r="B1095" t="inlineStr">
        <is>
          <t>Gaia Fund</t>
        </is>
      </c>
      <c r="C1095" t="inlineStr">
        <is>
          <t>94-3215541</t>
        </is>
      </c>
      <c r="D1095" t="inlineStr">
        <is>
          <t>California</t>
        </is>
      </c>
      <c r="E1095" t="inlineStr">
        <is>
          <t>CA</t>
        </is>
      </c>
      <c r="F1095" t="n">
        <v>2024</v>
      </c>
      <c r="G1095" t="n">
        <v>1</v>
      </c>
      <c r="H1095" s="13" t="n">
        <v>1597500</v>
      </c>
      <c r="I1095" s="12" t="n">
        <v>84</v>
      </c>
      <c r="J1095" s="13" t="n">
        <v>5000</v>
      </c>
      <c r="K1095" s="13">
        <f>IFERROR($H1095/$I1095,"")</f>
        <v/>
      </c>
      <c r="L1095" s="13" t="n">
        <v>100000</v>
      </c>
      <c r="M1095" t="inlineStr">
        <is>
          <t>DC, MA, WI</t>
        </is>
      </c>
      <c r="N1095" t="inlineStr">
        <is>
          <t>Yes</t>
        </is>
      </c>
      <c r="O1095" t="inlineStr">
        <is>
          <t>Yes</t>
        </is>
      </c>
      <c r="P1095" s="9" t="inlineStr">
        <is>
          <t>https://www.gaiasf.org/</t>
        </is>
      </c>
      <c r="Q1095" s="9" t="inlineStr">
        <is>
          <t>https://grantcue.com/foundations/gaia-fund-943215541</t>
        </is>
      </c>
    </row>
    <row r="1096">
      <c r="A1096">
        <f>IF($E1096=$E1095,$A1095+1,1)</f>
        <v/>
      </c>
      <c r="B1096" t="inlineStr">
        <is>
          <t>THE HEXBERG FAMILY FOUNDATION</t>
        </is>
      </c>
      <c r="C1096" t="inlineStr">
        <is>
          <t>91-2172555</t>
        </is>
      </c>
      <c r="D1096" t="inlineStr">
        <is>
          <t>California</t>
        </is>
      </c>
      <c r="E1096" t="inlineStr">
        <is>
          <t>CA</t>
        </is>
      </c>
      <c r="F1096" t="n">
        <v>2024</v>
      </c>
      <c r="G1096" t="n">
        <v>1</v>
      </c>
      <c r="H1096" s="13" t="n">
        <v>1596675</v>
      </c>
      <c r="I1096" s="12" t="n">
        <v>82</v>
      </c>
      <c r="J1096" s="13" t="n">
        <v>14000</v>
      </c>
      <c r="K1096" s="13">
        <f>IFERROR($H1096/$I1096,"")</f>
        <v/>
      </c>
      <c r="L1096" s="13" t="n">
        <v>100000</v>
      </c>
      <c r="M1096" t="inlineStr">
        <is>
          <t>MO, NY, DC</t>
        </is>
      </c>
      <c r="N1096" t="inlineStr">
        <is>
          <t>No</t>
        </is>
      </c>
      <c r="O1096" t="inlineStr">
        <is>
          <t>Not stated</t>
        </is>
      </c>
      <c r="Q1096" s="9" t="inlineStr">
        <is>
          <t>https://grantcue.com/foundations/the-hexberg-family-foundation-912172555</t>
        </is>
      </c>
    </row>
    <row r="1097">
      <c r="A1097">
        <f>IF($E1097=$E1096,$A1096+1,1)</f>
        <v/>
      </c>
      <c r="B1097" t="inlineStr">
        <is>
          <t>JON AND KATHERINE DART CHARITABLE FOUNDATION</t>
        </is>
      </c>
      <c r="C1097" t="inlineStr">
        <is>
          <t>77-0536934</t>
        </is>
      </c>
      <c r="D1097" t="inlineStr">
        <is>
          <t>California</t>
        </is>
      </c>
      <c r="E1097" t="inlineStr">
        <is>
          <t>CA</t>
        </is>
      </c>
      <c r="F1097" t="n">
        <v>2025</v>
      </c>
      <c r="G1097" t="n">
        <v>2</v>
      </c>
      <c r="H1097" s="13" t="n">
        <v>1590895</v>
      </c>
      <c r="I1097" s="12" t="n">
        <v>5</v>
      </c>
      <c r="J1097" s="13" t="n">
        <v>250000</v>
      </c>
      <c r="K1097" s="13">
        <f>IFERROR($H1097/$I1097,"")</f>
        <v/>
      </c>
      <c r="L1097" s="13" t="n">
        <v>790895</v>
      </c>
      <c r="M1097" t="inlineStr">
        <is>
          <t>MA, NY</t>
        </is>
      </c>
      <c r="N1097" t="inlineStr">
        <is>
          <t>No</t>
        </is>
      </c>
      <c r="O1097" t="inlineStr">
        <is>
          <t>Not stated</t>
        </is>
      </c>
      <c r="Q1097" s="9" t="inlineStr">
        <is>
          <t>https://grantcue.com/foundations/jon-and-katherine-dart-charitable-foundation-770536934</t>
        </is>
      </c>
    </row>
    <row r="1098">
      <c r="A1098">
        <f>IF($E1098=$E1097,$A1097+1,1)</f>
        <v/>
      </c>
      <c r="B1098" t="inlineStr">
        <is>
          <t>THE CAROL H AND KEVIN W SHARER EDUCATION FOUNDATION</t>
        </is>
      </c>
      <c r="C1098" t="inlineStr">
        <is>
          <t>46-3732125</t>
        </is>
      </c>
      <c r="D1098" t="inlineStr">
        <is>
          <t>California</t>
        </is>
      </c>
      <c r="E1098" t="inlineStr">
        <is>
          <t>CA</t>
        </is>
      </c>
      <c r="F1098" t="n">
        <v>2025</v>
      </c>
      <c r="G1098" t="n">
        <v>2</v>
      </c>
      <c r="H1098" s="13" t="n">
        <v>1590880</v>
      </c>
      <c r="I1098" s="12" t="n">
        <v>8</v>
      </c>
      <c r="J1098" s="13" t="n">
        <v>201220</v>
      </c>
      <c r="K1098" s="13">
        <f>IFERROR($H1098/$I1098,"")</f>
        <v/>
      </c>
      <c r="L1098" s="13" t="n">
        <v>400600</v>
      </c>
      <c r="M1098" t="inlineStr">
        <is>
          <t>CO, MA</t>
        </is>
      </c>
      <c r="N1098" t="inlineStr">
        <is>
          <t>No</t>
        </is>
      </c>
      <c r="O1098" t="inlineStr">
        <is>
          <t>Not stated</t>
        </is>
      </c>
      <c r="Q1098" s="9" t="inlineStr">
        <is>
          <t>https://grantcue.com/foundations/the-carol-h-and-kevin-w-sharer-education-foundation-463732125</t>
        </is>
      </c>
    </row>
    <row r="1099">
      <c r="A1099">
        <f>IF($E1099=$E1098,$A1098+1,1)</f>
        <v/>
      </c>
      <c r="B1099" t="inlineStr">
        <is>
          <t>INHERENT FOUNDATION</t>
        </is>
      </c>
      <c r="C1099" t="inlineStr">
        <is>
          <t>27-0214492</t>
        </is>
      </c>
      <c r="D1099" t="inlineStr">
        <is>
          <t>California</t>
        </is>
      </c>
      <c r="E1099" t="inlineStr">
        <is>
          <t>CA</t>
        </is>
      </c>
      <c r="F1099" t="n">
        <v>2024</v>
      </c>
      <c r="G1099" t="n">
        <v>1</v>
      </c>
      <c r="H1099" s="13" t="n">
        <v>1590163</v>
      </c>
      <c r="I1099" s="12" t="n">
        <v>22</v>
      </c>
      <c r="J1099" s="13" t="n">
        <v>21160</v>
      </c>
      <c r="K1099" s="13">
        <f>IFERROR($H1099/$I1099,"")</f>
        <v/>
      </c>
      <c r="L1099" s="13" t="n">
        <v>500000</v>
      </c>
      <c r="M1099" t="inlineStr">
        <is>
          <t>TX, MA, CT</t>
        </is>
      </c>
      <c r="N1099" t="inlineStr">
        <is>
          <t>No</t>
        </is>
      </c>
      <c r="O1099" t="inlineStr">
        <is>
          <t>Not stated</t>
        </is>
      </c>
      <c r="Q1099" s="9" t="inlineStr">
        <is>
          <t>https://grantcue.com/foundations/inherent-foundation-c-o-inherent-group-270214492</t>
        </is>
      </c>
    </row>
    <row r="1100">
      <c r="A1100">
        <f>IF($E1100=$E1099,$A1099+1,1)</f>
        <v/>
      </c>
      <c r="B1100" t="inlineStr">
        <is>
          <t>TRAVERS FAMILY FOUNDATION</t>
        </is>
      </c>
      <c r="C1100" t="inlineStr">
        <is>
          <t>68-6095780</t>
        </is>
      </c>
      <c r="D1100" t="inlineStr">
        <is>
          <t>California</t>
        </is>
      </c>
      <c r="E1100" t="inlineStr">
        <is>
          <t>CA</t>
        </is>
      </c>
      <c r="F1100" t="n">
        <v>2024</v>
      </c>
      <c r="G1100" t="n">
        <v>1</v>
      </c>
      <c r="H1100" s="13" t="n">
        <v>1589334</v>
      </c>
      <c r="I1100" s="12" t="n">
        <v>8</v>
      </c>
      <c r="J1100" s="13" t="n">
        <v>79417</v>
      </c>
      <c r="K1100" s="13">
        <f>IFERROR($H1100/$I1100,"")</f>
        <v/>
      </c>
      <c r="L1100" s="13" t="n">
        <v>1102500</v>
      </c>
      <c r="N1100" t="inlineStr">
        <is>
          <t>Yes</t>
        </is>
      </c>
      <c r="O1100" t="inlineStr">
        <is>
          <t>Not stated</t>
        </is>
      </c>
      <c r="Q1100" s="9" t="inlineStr">
        <is>
          <t>https://grantcue.com/foundations/travers-family-foundation-686095780</t>
        </is>
      </c>
    </row>
    <row r="1101">
      <c r="A1101">
        <f>IF($E1101=$E1100,$A1100+1,1)</f>
        <v/>
      </c>
      <c r="B1101" t="inlineStr">
        <is>
          <t>KENNETH WHALEN FAMILY FOUNDATION</t>
        </is>
      </c>
      <c r="C1101" t="inlineStr">
        <is>
          <t>81-0788122</t>
        </is>
      </c>
      <c r="D1101" t="inlineStr">
        <is>
          <t>California</t>
        </is>
      </c>
      <c r="E1101" t="inlineStr">
        <is>
          <t>CA</t>
        </is>
      </c>
      <c r="F1101" t="n">
        <v>2023</v>
      </c>
      <c r="G1101" t="n">
        <v>1</v>
      </c>
      <c r="H1101" s="13" t="n">
        <v>1586000</v>
      </c>
      <c r="I1101" s="12" t="n">
        <v>7</v>
      </c>
      <c r="J1101" s="13" t="n">
        <v>175000</v>
      </c>
      <c r="K1101" s="13">
        <f>IFERROR($H1101/$I1101,"")</f>
        <v/>
      </c>
      <c r="L1101" s="13" t="n">
        <v>400000</v>
      </c>
      <c r="M1101" t="inlineStr">
        <is>
          <t>AZ, TX</t>
        </is>
      </c>
      <c r="N1101" t="inlineStr">
        <is>
          <t>No</t>
        </is>
      </c>
      <c r="O1101" t="inlineStr">
        <is>
          <t>Not stated</t>
        </is>
      </c>
      <c r="Q1101" s="9" t="inlineStr">
        <is>
          <t>https://grantcue.com/foundations/kenneth-whalen-family-foundation-810788122</t>
        </is>
      </c>
    </row>
    <row r="1102">
      <c r="A1102">
        <f>IF($E1102=$E1101,$A1101+1,1)</f>
        <v/>
      </c>
      <c r="B1102" t="inlineStr">
        <is>
          <t>THE RONALD AND MAXINE LINDE FOUNDATION</t>
        </is>
      </c>
      <c r="C1102" t="inlineStr">
        <is>
          <t>36-3635349</t>
        </is>
      </c>
      <c r="D1102" t="inlineStr">
        <is>
          <t>California</t>
        </is>
      </c>
      <c r="E1102" t="inlineStr">
        <is>
          <t>CA</t>
        </is>
      </c>
      <c r="F1102" t="n">
        <v>2024</v>
      </c>
      <c r="G1102" t="n">
        <v>1</v>
      </c>
      <c r="H1102" s="13" t="n">
        <v>1575000</v>
      </c>
      <c r="I1102" s="12" t="n">
        <v>5</v>
      </c>
      <c r="J1102" s="13" t="n">
        <v>20000</v>
      </c>
      <c r="K1102" s="13">
        <f>IFERROR($H1102/$I1102,"")</f>
        <v/>
      </c>
      <c r="L1102" s="13" t="n">
        <v>1515000</v>
      </c>
      <c r="M1102" t="inlineStr">
        <is>
          <t>MA</t>
        </is>
      </c>
      <c r="N1102" t="inlineStr">
        <is>
          <t>No</t>
        </is>
      </c>
      <c r="O1102" t="inlineStr">
        <is>
          <t>Not stated</t>
        </is>
      </c>
      <c r="Q1102" s="9" t="inlineStr">
        <is>
          <t>https://grantcue.com/foundations/the-ronald-and-maxine-linde-foundation-363635349</t>
        </is>
      </c>
    </row>
    <row r="1103">
      <c r="A1103">
        <f>IF($E1103=$E1102,$A1102+1,1)</f>
        <v/>
      </c>
      <c r="B1103" t="inlineStr">
        <is>
          <t>NEGLEY FLINN CHARITABLE FOUNDATION</t>
        </is>
      </c>
      <c r="C1103" t="inlineStr">
        <is>
          <t>25-6755515</t>
        </is>
      </c>
      <c r="D1103" t="inlineStr">
        <is>
          <t>California</t>
        </is>
      </c>
      <c r="E1103" t="inlineStr">
        <is>
          <t>CA</t>
        </is>
      </c>
      <c r="F1103" t="n">
        <v>2024</v>
      </c>
      <c r="G1103" t="n">
        <v>2</v>
      </c>
      <c r="H1103" s="13" t="n">
        <v>1573000</v>
      </c>
      <c r="I1103" s="12" t="n">
        <v>69</v>
      </c>
      <c r="J1103" s="13" t="n">
        <v>15000</v>
      </c>
      <c r="K1103" s="13">
        <f>IFERROR($H1103/$I1103,"")</f>
        <v/>
      </c>
      <c r="L1103" s="13" t="n">
        <v>110000</v>
      </c>
      <c r="M1103" t="inlineStr">
        <is>
          <t>FL, CO, RI</t>
        </is>
      </c>
      <c r="N1103" t="inlineStr">
        <is>
          <t>Yes</t>
        </is>
      </c>
      <c r="O1103" t="inlineStr">
        <is>
          <t>Yes</t>
        </is>
      </c>
      <c r="Q1103" s="9" t="inlineStr">
        <is>
          <t>https://grantcue.com/foundations/negley-flinn-charitable-foundation-256755515</t>
        </is>
      </c>
    </row>
    <row r="1104">
      <c r="A1104">
        <f>IF($E1104=$E1103,$A1103+1,1)</f>
        <v/>
      </c>
      <c r="B1104" t="inlineStr">
        <is>
          <t>Kung Guerra Foundation</t>
        </is>
      </c>
      <c r="C1104" t="inlineStr">
        <is>
          <t>47-2072111</t>
        </is>
      </c>
      <c r="D1104" t="inlineStr">
        <is>
          <t>California</t>
        </is>
      </c>
      <c r="E1104" t="inlineStr">
        <is>
          <t>CA</t>
        </is>
      </c>
      <c r="F1104" t="n">
        <v>2024</v>
      </c>
      <c r="G1104" t="n">
        <v>1</v>
      </c>
      <c r="H1104" s="13" t="n">
        <v>1572500</v>
      </c>
      <c r="I1104" s="12" t="n">
        <v>15</v>
      </c>
      <c r="J1104" s="13" t="n">
        <v>70000</v>
      </c>
      <c r="K1104" s="13">
        <f>IFERROR($H1104/$I1104,"")</f>
        <v/>
      </c>
      <c r="L1104" s="13" t="n">
        <v>367500</v>
      </c>
      <c r="M1104" t="inlineStr">
        <is>
          <t>NY, IA, MA</t>
        </is>
      </c>
      <c r="N1104" t="inlineStr">
        <is>
          <t>No</t>
        </is>
      </c>
      <c r="O1104" t="inlineStr">
        <is>
          <t>Not stated</t>
        </is>
      </c>
      <c r="Q1104" s="9" t="inlineStr">
        <is>
          <t>https://grantcue.com/foundations/kung-guerra-foundation-472072111</t>
        </is>
      </c>
    </row>
    <row r="1105">
      <c r="A1105">
        <f>IF($E1105=$E1104,$A1104+1,1)</f>
        <v/>
      </c>
      <c r="B1105" t="inlineStr">
        <is>
          <t>THE SWANSON FOUNDATION</t>
        </is>
      </c>
      <c r="C1105" t="inlineStr">
        <is>
          <t>94-3211277</t>
        </is>
      </c>
      <c r="D1105" t="inlineStr">
        <is>
          <t>California</t>
        </is>
      </c>
      <c r="E1105" t="inlineStr">
        <is>
          <t>CA</t>
        </is>
      </c>
      <c r="F1105" t="n">
        <v>2024</v>
      </c>
      <c r="G1105" t="n">
        <v>1</v>
      </c>
      <c r="H1105" s="13" t="n">
        <v>1572000</v>
      </c>
      <c r="I1105" s="12" t="n">
        <v>8</v>
      </c>
      <c r="J1105" s="13" t="n">
        <v>175000</v>
      </c>
      <c r="K1105" s="13">
        <f>IFERROR($H1105/$I1105,"")</f>
        <v/>
      </c>
      <c r="L1105" s="13" t="n">
        <v>500000</v>
      </c>
      <c r="M1105" t="inlineStr">
        <is>
          <t>MA, NY</t>
        </is>
      </c>
      <c r="N1105" t="inlineStr">
        <is>
          <t>No</t>
        </is>
      </c>
      <c r="O1105" t="inlineStr">
        <is>
          <t>Not stated</t>
        </is>
      </c>
      <c r="Q1105" s="9" t="inlineStr">
        <is>
          <t>https://grantcue.com/foundations/the-swanson-foundation-943211277</t>
        </is>
      </c>
    </row>
    <row r="1106">
      <c r="A1106">
        <f>IF($E1106=$E1105,$A1105+1,1)</f>
        <v/>
      </c>
      <c r="B1106" t="inlineStr">
        <is>
          <t>Ardean &amp; Colleen Aafedt Foundation</t>
        </is>
      </c>
      <c r="C1106" t="inlineStr">
        <is>
          <t>46-1621232</t>
        </is>
      </c>
      <c r="D1106" t="inlineStr">
        <is>
          <t>California</t>
        </is>
      </c>
      <c r="E1106" t="inlineStr">
        <is>
          <t>CA</t>
        </is>
      </c>
      <c r="F1106" t="n">
        <v>2025</v>
      </c>
      <c r="G1106" t="n">
        <v>2</v>
      </c>
      <c r="H1106" s="13" t="n">
        <v>1562566</v>
      </c>
      <c r="I1106" s="12" t="n">
        <v>8</v>
      </c>
      <c r="J1106" s="13" t="n">
        <v>10000</v>
      </c>
      <c r="K1106" s="13">
        <f>IFERROR($H1106/$I1106,"")</f>
        <v/>
      </c>
      <c r="L1106" s="13" t="n">
        <v>1494566</v>
      </c>
      <c r="M1106" t="inlineStr">
        <is>
          <t>ND, CO</t>
        </is>
      </c>
      <c r="N1106" t="inlineStr">
        <is>
          <t>No</t>
        </is>
      </c>
      <c r="O1106" t="inlineStr">
        <is>
          <t>Not stated</t>
        </is>
      </c>
      <c r="Q1106" s="9" t="inlineStr">
        <is>
          <t>https://grantcue.com/foundations/ardean-and-colleen-aafedt-foundation-c-o-eric-j-aafedt-461621232</t>
        </is>
      </c>
    </row>
    <row r="1107">
      <c r="A1107">
        <f>IF($E1107=$E1106,$A1106+1,1)</f>
        <v/>
      </c>
      <c r="B1107" t="inlineStr">
        <is>
          <t>WW &amp; JJ Choi Foundation Inc</t>
        </is>
      </c>
      <c r="C1107" t="inlineStr">
        <is>
          <t>20-3709672</t>
        </is>
      </c>
      <c r="D1107" t="inlineStr">
        <is>
          <t>California</t>
        </is>
      </c>
      <c r="E1107" t="inlineStr">
        <is>
          <t>CA</t>
        </is>
      </c>
      <c r="F1107" t="n">
        <v>2025</v>
      </c>
      <c r="G1107" t="n">
        <v>2</v>
      </c>
      <c r="H1107" s="13" t="n">
        <v>1560490</v>
      </c>
      <c r="I1107" s="12" t="n">
        <v>40</v>
      </c>
      <c r="J1107" s="13" t="n">
        <v>5000</v>
      </c>
      <c r="K1107" s="13">
        <f>IFERROR($H1107/$I1107,"")</f>
        <v/>
      </c>
      <c r="L1107" s="13" t="n">
        <v>491090</v>
      </c>
      <c r="M1107" t="inlineStr">
        <is>
          <t>HI, TX, NV</t>
        </is>
      </c>
      <c r="N1107" t="inlineStr">
        <is>
          <t>No</t>
        </is>
      </c>
      <c r="O1107" t="inlineStr">
        <is>
          <t>Not stated</t>
        </is>
      </c>
      <c r="Q1107" s="9" t="inlineStr">
        <is>
          <t>https://grantcue.com/foundations/ww-and-jj-choi-foundation-inc-203709672</t>
        </is>
      </c>
    </row>
    <row r="1108">
      <c r="A1108">
        <f>IF($E1108=$E1107,$A1107+1,1)</f>
        <v/>
      </c>
      <c r="B1108" t="inlineStr">
        <is>
          <t>THE FRANCES K &amp; CHARLES D FIELD FOUNDATION</t>
        </is>
      </c>
      <c r="C1108" t="inlineStr">
        <is>
          <t>68-0534344</t>
        </is>
      </c>
      <c r="D1108" t="inlineStr">
        <is>
          <t>California</t>
        </is>
      </c>
      <c r="E1108" t="inlineStr">
        <is>
          <t>CA</t>
        </is>
      </c>
      <c r="F1108" t="n">
        <v>2025</v>
      </c>
      <c r="G1108" t="n">
        <v>2</v>
      </c>
      <c r="H1108" s="13" t="n">
        <v>1560000</v>
      </c>
      <c r="I1108" s="12" t="n">
        <v>31</v>
      </c>
      <c r="J1108" s="13" t="n">
        <v>50000</v>
      </c>
      <c r="K1108" s="13">
        <f>IFERROR($H1108/$I1108,"")</f>
        <v/>
      </c>
      <c r="L1108" s="13" t="n">
        <v>115000</v>
      </c>
      <c r="M1108" t="inlineStr">
        <is>
          <t>MT, NY, VA</t>
        </is>
      </c>
      <c r="N1108" t="inlineStr">
        <is>
          <t>No</t>
        </is>
      </c>
      <c r="O1108" t="inlineStr">
        <is>
          <t>Not stated</t>
        </is>
      </c>
      <c r="Q1108" s="9" t="inlineStr">
        <is>
          <t>https://grantcue.com/foundations/the-frances-k-and-charles-d-field-foundation-680534344</t>
        </is>
      </c>
    </row>
    <row r="1109">
      <c r="A1109">
        <f>IF($E1109=$E1108,$A1108+1,1)</f>
        <v/>
      </c>
      <c r="B1109" t="inlineStr">
        <is>
          <t>THE MCCABE WALLS FAMILY FOUNDATION</t>
        </is>
      </c>
      <c r="C1109" t="inlineStr">
        <is>
          <t>87-2945136</t>
        </is>
      </c>
      <c r="D1109" t="inlineStr">
        <is>
          <t>California</t>
        </is>
      </c>
      <c r="E1109" t="inlineStr">
        <is>
          <t>CA</t>
        </is>
      </c>
      <c r="F1109" t="n">
        <v>2025</v>
      </c>
      <c r="G1109" t="n">
        <v>2</v>
      </c>
      <c r="H1109" s="13" t="n">
        <v>1558312</v>
      </c>
      <c r="I1109" s="12" t="n">
        <v>46</v>
      </c>
      <c r="J1109" s="13" t="n">
        <v>15000</v>
      </c>
      <c r="K1109" s="13">
        <f>IFERROR($H1109/$I1109,"")</f>
        <v/>
      </c>
      <c r="L1109" s="13" t="n">
        <v>225000</v>
      </c>
      <c r="M1109" t="inlineStr">
        <is>
          <t>MO, NY, MT</t>
        </is>
      </c>
      <c r="N1109" t="inlineStr">
        <is>
          <t>No</t>
        </is>
      </c>
      <c r="O1109" t="inlineStr">
        <is>
          <t>Not stated</t>
        </is>
      </c>
      <c r="Q1109" s="9" t="inlineStr">
        <is>
          <t>https://grantcue.com/foundations/the-mccabe-walls-family-foundation-872945136</t>
        </is>
      </c>
    </row>
    <row r="1110">
      <c r="A1110">
        <f>IF($E1110=$E1109,$A1109+1,1)</f>
        <v/>
      </c>
      <c r="B1110" t="inlineStr">
        <is>
          <t>MARTHA &amp; IRV KAPLAN FOUNDATION</t>
        </is>
      </c>
      <c r="C1110" t="inlineStr">
        <is>
          <t>95-3697275</t>
        </is>
      </c>
      <c r="D1110" t="inlineStr">
        <is>
          <t>California</t>
        </is>
      </c>
      <c r="E1110" t="inlineStr">
        <is>
          <t>CA</t>
        </is>
      </c>
      <c r="F1110" t="n">
        <v>2025</v>
      </c>
      <c r="G1110" t="n">
        <v>2</v>
      </c>
      <c r="H1110" s="13" t="n">
        <v>1558000</v>
      </c>
      <c r="I1110" s="12" t="n">
        <v>44</v>
      </c>
      <c r="J1110" s="13" t="n">
        <v>20000</v>
      </c>
      <c r="K1110" s="13">
        <f>IFERROR($H1110/$I1110,"")</f>
        <v/>
      </c>
      <c r="L1110" s="13" t="n">
        <v>250000</v>
      </c>
      <c r="M1110" t="inlineStr">
        <is>
          <t>PA, NY, NC</t>
        </is>
      </c>
      <c r="N1110" t="inlineStr">
        <is>
          <t>No</t>
        </is>
      </c>
      <c r="O1110" t="inlineStr">
        <is>
          <t>Not stated</t>
        </is>
      </c>
      <c r="Q1110" s="9" t="inlineStr">
        <is>
          <t>https://grantcue.com/foundations/martha-and-irv-kaplan-foundation-953697275</t>
        </is>
      </c>
    </row>
    <row r="1111">
      <c r="A1111">
        <f>IF($E1111=$E1110,$A1110+1,1)</f>
        <v/>
      </c>
      <c r="B1111" t="inlineStr">
        <is>
          <t>FP WINNE FOUNDATION</t>
        </is>
      </c>
      <c r="C1111" t="inlineStr">
        <is>
          <t>95-6052464</t>
        </is>
      </c>
      <c r="D1111" t="inlineStr">
        <is>
          <t>California</t>
        </is>
      </c>
      <c r="E1111" t="inlineStr">
        <is>
          <t>CA</t>
        </is>
      </c>
      <c r="F1111" t="n">
        <v>2024</v>
      </c>
      <c r="G1111" t="n">
        <v>2</v>
      </c>
      <c r="H1111" s="13" t="n">
        <v>1544802</v>
      </c>
      <c r="I1111" s="12" t="n">
        <v>16</v>
      </c>
      <c r="J1111" s="13" t="n">
        <v>110343</v>
      </c>
      <c r="K1111" s="13">
        <f>IFERROR($H1111/$I1111,"")</f>
        <v/>
      </c>
      <c r="L1111" s="13" t="n">
        <v>110343</v>
      </c>
      <c r="M1111" t="inlineStr">
        <is>
          <t>PA, FL</t>
        </is>
      </c>
      <c r="N1111" t="inlineStr">
        <is>
          <t>No</t>
        </is>
      </c>
      <c r="O1111" t="inlineStr">
        <is>
          <t>Not stated</t>
        </is>
      </c>
      <c r="Q1111" s="9" t="inlineStr">
        <is>
          <t>https://grantcue.com/foundations/fp-winne-foundation-956052464</t>
        </is>
      </c>
    </row>
    <row r="1112">
      <c r="A1112">
        <f>IF($E1112=$E1111,$A1111+1,1)</f>
        <v/>
      </c>
      <c r="B1112" t="inlineStr">
        <is>
          <t>SAMUEL and HELENE SOREF FOUNDATION</t>
        </is>
      </c>
      <c r="C1112" t="inlineStr">
        <is>
          <t>59-2246963</t>
        </is>
      </c>
      <c r="D1112" t="inlineStr">
        <is>
          <t>California</t>
        </is>
      </c>
      <c r="E1112" t="inlineStr">
        <is>
          <t>CA</t>
        </is>
      </c>
      <c r="F1112" t="n">
        <v>2025</v>
      </c>
      <c r="G1112" t="n">
        <v>2</v>
      </c>
      <c r="H1112" s="13" t="n">
        <v>1544000</v>
      </c>
      <c r="I1112" s="12" t="n">
        <v>93</v>
      </c>
      <c r="J1112" s="13" t="n">
        <v>5000</v>
      </c>
      <c r="K1112" s="13">
        <f>IFERROR($H1112/$I1112,"")</f>
        <v/>
      </c>
      <c r="L1112" s="13" t="n">
        <v>135000</v>
      </c>
      <c r="M1112" t="inlineStr">
        <is>
          <t>NY, DC, MA</t>
        </is>
      </c>
      <c r="N1112" t="inlineStr">
        <is>
          <t>No</t>
        </is>
      </c>
      <c r="O1112" t="inlineStr">
        <is>
          <t>Not stated</t>
        </is>
      </c>
      <c r="Q1112" s="9" t="inlineStr">
        <is>
          <t>https://grantcue.com/foundations/samuel-and-helene-soref-foundation-592246963</t>
        </is>
      </c>
    </row>
    <row r="1113">
      <c r="A1113">
        <f>IF($E1113=$E1112,$A1112+1,1)</f>
        <v/>
      </c>
      <c r="B1113" t="inlineStr">
        <is>
          <t>PROVERBS 39 FOUNDATION</t>
        </is>
      </c>
      <c r="C1113" t="inlineStr">
        <is>
          <t>26-1484953</t>
        </is>
      </c>
      <c r="D1113" t="inlineStr">
        <is>
          <t>California</t>
        </is>
      </c>
      <c r="E1113" t="inlineStr">
        <is>
          <t>CA</t>
        </is>
      </c>
      <c r="F1113" t="n">
        <v>2025</v>
      </c>
      <c r="G1113" t="n">
        <v>2</v>
      </c>
      <c r="H1113" s="13" t="n">
        <v>1540285</v>
      </c>
      <c r="I1113" s="12" t="n">
        <v>60</v>
      </c>
      <c r="J1113" s="13" t="n">
        <v>18600</v>
      </c>
      <c r="K1113" s="13">
        <f>IFERROR($H1113/$I1113,"")</f>
        <v/>
      </c>
      <c r="L1113" s="13" t="n">
        <v>175000</v>
      </c>
      <c r="M1113" t="inlineStr">
        <is>
          <t>FL, KS, TX</t>
        </is>
      </c>
      <c r="N1113" t="inlineStr">
        <is>
          <t>No</t>
        </is>
      </c>
      <c r="O1113" t="inlineStr">
        <is>
          <t>Not stated</t>
        </is>
      </c>
      <c r="Q1113" s="9" t="inlineStr">
        <is>
          <t>https://grantcue.com/foundations/proverbs-39-foundation-261484953</t>
        </is>
      </c>
    </row>
    <row r="1114">
      <c r="A1114">
        <f>IF($E1114=$E1113,$A1113+1,1)</f>
        <v/>
      </c>
      <c r="B1114" t="inlineStr">
        <is>
          <t>PITZER FAMILY FOUNDATION</t>
        </is>
      </c>
      <c r="C1114" t="inlineStr">
        <is>
          <t>68-6099475</t>
        </is>
      </c>
      <c r="D1114" t="inlineStr">
        <is>
          <t>California</t>
        </is>
      </c>
      <c r="E1114" t="inlineStr">
        <is>
          <t>CA</t>
        </is>
      </c>
      <c r="F1114" t="n">
        <v>2024</v>
      </c>
      <c r="G1114" t="n">
        <v>1</v>
      </c>
      <c r="H1114" s="13" t="n">
        <v>1540068</v>
      </c>
      <c r="I1114" s="12" t="n">
        <v>6</v>
      </c>
      <c r="J1114" s="13" t="n">
        <v>270250</v>
      </c>
      <c r="K1114" s="13">
        <f>IFERROR($H1114/$I1114,"")</f>
        <v/>
      </c>
      <c r="L1114" s="13" t="n">
        <v>500000</v>
      </c>
      <c r="M1114" t="inlineStr">
        <is>
          <t>OH</t>
        </is>
      </c>
      <c r="N1114" t="inlineStr">
        <is>
          <t>No</t>
        </is>
      </c>
      <c r="O1114" t="inlineStr">
        <is>
          <t>Not stated</t>
        </is>
      </c>
      <c r="Q1114" s="9" t="inlineStr">
        <is>
          <t>https://grantcue.com/foundations/pitzer-family-foundation-686099475</t>
        </is>
      </c>
    </row>
    <row r="1115">
      <c r="A1115">
        <f>IF($E1115=$E1114,$A1114+1,1)</f>
        <v/>
      </c>
      <c r="B1115" t="inlineStr">
        <is>
          <t>BORSTEIN FAMILY FOUNDATION</t>
        </is>
      </c>
      <c r="C1115" t="inlineStr">
        <is>
          <t>95-4716815</t>
        </is>
      </c>
      <c r="D1115" t="inlineStr">
        <is>
          <t>California</t>
        </is>
      </c>
      <c r="E1115" t="inlineStr">
        <is>
          <t>CA</t>
        </is>
      </c>
      <c r="F1115" t="n">
        <v>2024</v>
      </c>
      <c r="G1115" t="n">
        <v>1</v>
      </c>
      <c r="H1115" s="13" t="n">
        <v>1539500</v>
      </c>
      <c r="I1115" s="12" t="n">
        <v>24</v>
      </c>
      <c r="J1115" s="13" t="n">
        <v>22500</v>
      </c>
      <c r="K1115" s="13">
        <f>IFERROR($H1115/$I1115,"")</f>
        <v/>
      </c>
      <c r="L1115" s="13" t="n">
        <v>800000</v>
      </c>
      <c r="M1115" t="inlineStr">
        <is>
          <t>CO, IL, NY</t>
        </is>
      </c>
      <c r="N1115" t="inlineStr">
        <is>
          <t>No</t>
        </is>
      </c>
      <c r="O1115" t="inlineStr">
        <is>
          <t>Not stated</t>
        </is>
      </c>
      <c r="Q1115" s="9" t="inlineStr">
        <is>
          <t>https://grantcue.com/foundations/borstein-family-foundation-954716815</t>
        </is>
      </c>
    </row>
    <row r="1116">
      <c r="A1116">
        <f>IF($E1116=$E1115,$A1115+1,1)</f>
        <v/>
      </c>
      <c r="B1116" t="inlineStr">
        <is>
          <t>ENVIRONMENT NOW</t>
        </is>
      </c>
      <c r="C1116" t="inlineStr">
        <is>
          <t>95-4247242</t>
        </is>
      </c>
      <c r="D1116" t="inlineStr">
        <is>
          <t>California</t>
        </is>
      </c>
      <c r="E1116" t="inlineStr">
        <is>
          <t>CA</t>
        </is>
      </c>
      <c r="F1116" t="n">
        <v>2024</v>
      </c>
      <c r="G1116" t="n">
        <v>1</v>
      </c>
      <c r="H1116" s="13" t="n">
        <v>1539200</v>
      </c>
      <c r="I1116" s="12" t="n">
        <v>61</v>
      </c>
      <c r="J1116" s="13" t="n">
        <v>20000</v>
      </c>
      <c r="K1116" s="13">
        <f>IFERROR($H1116/$I1116,"")</f>
        <v/>
      </c>
      <c r="L1116" s="13" t="n">
        <v>175000</v>
      </c>
      <c r="M1116" t="inlineStr">
        <is>
          <t>NY, AZ, OR</t>
        </is>
      </c>
      <c r="N1116" t="inlineStr">
        <is>
          <t>No</t>
        </is>
      </c>
      <c r="O1116" t="inlineStr">
        <is>
          <t>Not stated</t>
        </is>
      </c>
      <c r="Q1116" s="9" t="inlineStr">
        <is>
          <t>https://grantcue.com/foundations/environment-now-954247242</t>
        </is>
      </c>
    </row>
    <row r="1117">
      <c r="A1117">
        <f>IF($E1117=$E1116,$A1116+1,1)</f>
        <v/>
      </c>
      <c r="B1117" t="inlineStr">
        <is>
          <t>ACTS CHARITY FOUNDATION</t>
        </is>
      </c>
      <c r="C1117" t="inlineStr">
        <is>
          <t>26-4497067</t>
        </is>
      </c>
      <c r="D1117" t="inlineStr">
        <is>
          <t>California</t>
        </is>
      </c>
      <c r="E1117" t="inlineStr">
        <is>
          <t>CA</t>
        </is>
      </c>
      <c r="F1117" t="n">
        <v>2024</v>
      </c>
      <c r="G1117" t="n">
        <v>1</v>
      </c>
      <c r="H1117" s="13" t="n">
        <v>1537317</v>
      </c>
      <c r="I1117" s="12" t="n">
        <v>9</v>
      </c>
      <c r="J1117" s="13" t="n">
        <v>1200</v>
      </c>
      <c r="K1117" s="13">
        <f>IFERROR($H1117/$I1117,"")</f>
        <v/>
      </c>
      <c r="L1117" s="13" t="n">
        <v>1322925</v>
      </c>
      <c r="M1117" t="inlineStr">
        <is>
          <t>VA, CT, MI</t>
        </is>
      </c>
      <c r="N1117" t="inlineStr">
        <is>
          <t>Yes</t>
        </is>
      </c>
      <c r="O1117" t="inlineStr">
        <is>
          <t>Yes</t>
        </is>
      </c>
      <c r="Q1117" s="9" t="inlineStr">
        <is>
          <t>https://grantcue.com/foundations/acts-charity-foundation-264497067</t>
        </is>
      </c>
    </row>
    <row r="1118">
      <c r="A1118">
        <f>IF($E1118=$E1117,$A1117+1,1)</f>
        <v/>
      </c>
      <c r="B1118" t="inlineStr">
        <is>
          <t>Compton Foundation Inc</t>
        </is>
      </c>
      <c r="C1118" t="inlineStr">
        <is>
          <t>94-3142932</t>
        </is>
      </c>
      <c r="D1118" t="inlineStr">
        <is>
          <t>California</t>
        </is>
      </c>
      <c r="E1118" t="inlineStr">
        <is>
          <t>CA</t>
        </is>
      </c>
      <c r="F1118" t="n">
        <v>2024</v>
      </c>
      <c r="G1118" t="n">
        <v>1</v>
      </c>
      <c r="H1118" s="13" t="n">
        <v>1536282</v>
      </c>
      <c r="I1118" s="12" t="n">
        <v>13</v>
      </c>
      <c r="J1118" s="13" t="n">
        <v>104960</v>
      </c>
      <c r="K1118" s="13">
        <f>IFERROR($H1118/$I1118,"")</f>
        <v/>
      </c>
      <c r="L1118" s="13" t="n">
        <v>292440</v>
      </c>
      <c r="M1118" t="inlineStr">
        <is>
          <t>MA, VT</t>
        </is>
      </c>
      <c r="N1118" t="inlineStr">
        <is>
          <t>No</t>
        </is>
      </c>
      <c r="O1118" t="inlineStr">
        <is>
          <t>Not stated</t>
        </is>
      </c>
      <c r="Q1118" s="9" t="inlineStr">
        <is>
          <t>https://grantcue.com/foundations/compton-foundation-inc-943142932</t>
        </is>
      </c>
    </row>
    <row r="1119">
      <c r="A1119">
        <f>IF($E1119=$E1118,$A1118+1,1)</f>
        <v/>
      </c>
      <c r="B1119" t="inlineStr">
        <is>
          <t>KARLIN FAMILY FOUNDATION</t>
        </is>
      </c>
      <c r="C1119" t="inlineStr">
        <is>
          <t>82-6534510</t>
        </is>
      </c>
      <c r="D1119" t="inlineStr">
        <is>
          <t>California</t>
        </is>
      </c>
      <c r="E1119" t="inlineStr">
        <is>
          <t>CA</t>
        </is>
      </c>
      <c r="F1119" t="n">
        <v>2024</v>
      </c>
      <c r="G1119" t="n">
        <v>1</v>
      </c>
      <c r="H1119" s="13" t="n">
        <v>1535388</v>
      </c>
      <c r="I1119" s="12" t="n">
        <v>9</v>
      </c>
      <c r="J1119" s="13" t="n">
        <v>100000</v>
      </c>
      <c r="K1119" s="13">
        <f>IFERROR($H1119/$I1119,"")</f>
        <v/>
      </c>
      <c r="L1119" s="13" t="n">
        <v>485388</v>
      </c>
      <c r="M1119" t="inlineStr">
        <is>
          <t>WA, VA, NC</t>
        </is>
      </c>
      <c r="N1119" t="inlineStr">
        <is>
          <t>No</t>
        </is>
      </c>
      <c r="O1119" t="inlineStr">
        <is>
          <t>Not stated</t>
        </is>
      </c>
      <c r="Q1119" s="9" t="inlineStr">
        <is>
          <t>https://grantcue.com/foundations/karlin-family-foundation-826534510</t>
        </is>
      </c>
    </row>
    <row r="1120">
      <c r="A1120">
        <f>IF($E1120=$E1119,$A1119+1,1)</f>
        <v/>
      </c>
      <c r="B1120" t="inlineStr">
        <is>
          <t>TODD R WAGNER FOUNDATION</t>
        </is>
      </c>
      <c r="C1120" t="inlineStr">
        <is>
          <t>91-2028112</t>
        </is>
      </c>
      <c r="D1120" t="inlineStr">
        <is>
          <t>California</t>
        </is>
      </c>
      <c r="E1120" t="inlineStr">
        <is>
          <t>CA</t>
        </is>
      </c>
      <c r="F1120" t="n">
        <v>2024</v>
      </c>
      <c r="G1120" t="n">
        <v>1</v>
      </c>
      <c r="H1120" s="13" t="n">
        <v>1535000</v>
      </c>
      <c r="I1120" s="12" t="n">
        <v>23</v>
      </c>
      <c r="J1120" s="13" t="n">
        <v>10000</v>
      </c>
      <c r="K1120" s="13">
        <f>IFERROR($H1120/$I1120,"")</f>
        <v/>
      </c>
      <c r="L1120" s="13" t="n">
        <v>800000</v>
      </c>
      <c r="M1120" t="inlineStr">
        <is>
          <t>FL, VA, NY</t>
        </is>
      </c>
      <c r="N1120" t="inlineStr">
        <is>
          <t>Yes</t>
        </is>
      </c>
      <c r="O1120" t="inlineStr">
        <is>
          <t>Not stated</t>
        </is>
      </c>
      <c r="P1120" s="9" t="inlineStr">
        <is>
          <t>https://www.toddwagnerfoundation.org/</t>
        </is>
      </c>
      <c r="Q1120" s="9" t="inlineStr">
        <is>
          <t>https://grantcue.com/foundations/todd-r-wagner-foundation-912028112</t>
        </is>
      </c>
    </row>
    <row r="1121">
      <c r="A1121">
        <f>IF($E1121=$E1120,$A1120+1,1)</f>
        <v/>
      </c>
      <c r="B1121" t="inlineStr">
        <is>
          <t>WILLIAM FRIES II FOUNDATION</t>
        </is>
      </c>
      <c r="C1121" t="inlineStr">
        <is>
          <t>20-2557737</t>
        </is>
      </c>
      <c r="D1121" t="inlineStr">
        <is>
          <t>California</t>
        </is>
      </c>
      <c r="E1121" t="inlineStr">
        <is>
          <t>CA</t>
        </is>
      </c>
      <c r="F1121" t="n">
        <v>2024</v>
      </c>
      <c r="G1121" t="n">
        <v>1</v>
      </c>
      <c r="H1121" s="13" t="n">
        <v>1530000</v>
      </c>
      <c r="I1121" s="12" t="n">
        <v>9</v>
      </c>
      <c r="J1121" s="13" t="n">
        <v>75000</v>
      </c>
      <c r="K1121" s="13">
        <f>IFERROR($H1121/$I1121,"")</f>
        <v/>
      </c>
      <c r="L1121" s="13" t="n">
        <v>600000</v>
      </c>
      <c r="N1121" t="inlineStr">
        <is>
          <t>No</t>
        </is>
      </c>
      <c r="O1121" t="inlineStr">
        <is>
          <t>Not stated</t>
        </is>
      </c>
      <c r="Q1121" s="9" t="inlineStr">
        <is>
          <t>https://grantcue.com/foundations/william-fries-ii-foundation-202557737</t>
        </is>
      </c>
    </row>
    <row r="1122">
      <c r="A1122">
        <f>IF($E1122=$E1121,$A1121+1,1)</f>
        <v/>
      </c>
      <c r="B1122" t="inlineStr">
        <is>
          <t>THE EDWARD W HAZEN FOUNDATION</t>
        </is>
      </c>
      <c r="C1122" t="inlineStr">
        <is>
          <t>06-0646671</t>
        </is>
      </c>
      <c r="D1122" t="inlineStr">
        <is>
          <t>California</t>
        </is>
      </c>
      <c r="E1122" t="inlineStr">
        <is>
          <t>CA</t>
        </is>
      </c>
      <c r="F1122" t="n">
        <v>2025</v>
      </c>
      <c r="G1122" t="n">
        <v>2</v>
      </c>
      <c r="H1122" s="13" t="n">
        <v>1529600</v>
      </c>
      <c r="I1122" s="12" t="n">
        <v>71</v>
      </c>
      <c r="J1122" s="13" t="n">
        <v>10000</v>
      </c>
      <c r="K1122" s="13">
        <f>IFERROR($H1122/$I1122,"")</f>
        <v/>
      </c>
      <c r="L1122" s="13" t="n">
        <v>125000</v>
      </c>
      <c r="M1122" t="inlineStr">
        <is>
          <t>DC, NY, MS</t>
        </is>
      </c>
      <c r="N1122" t="inlineStr">
        <is>
          <t>Yes</t>
        </is>
      </c>
      <c r="O1122" t="inlineStr">
        <is>
          <t>Not stated</t>
        </is>
      </c>
      <c r="P1122" s="9" t="inlineStr">
        <is>
          <t>https://www.hazenfoundation.org/</t>
        </is>
      </c>
      <c r="Q1122" s="9" t="inlineStr">
        <is>
          <t>https://grantcue.com/foundations/the-edward-w-hazen-foundation-060646671</t>
        </is>
      </c>
    </row>
    <row r="1123">
      <c r="A1123">
        <f>IF($E1123=$E1122,$A1122+1,1)</f>
        <v/>
      </c>
      <c r="B1123" t="inlineStr">
        <is>
          <t>THE ARIADNE GETTY FOUNDATION</t>
        </is>
      </c>
      <c r="C1123" t="inlineStr">
        <is>
          <t>20-0461573</t>
        </is>
      </c>
      <c r="D1123" t="inlineStr">
        <is>
          <t>California</t>
        </is>
      </c>
      <c r="E1123" t="inlineStr">
        <is>
          <t>CA</t>
        </is>
      </c>
      <c r="F1123" t="n">
        <v>2024</v>
      </c>
      <c r="G1123" t="n">
        <v>1</v>
      </c>
      <c r="H1123" s="13" t="n">
        <v>1525000</v>
      </c>
      <c r="I1123" s="12" t="n">
        <v>5</v>
      </c>
      <c r="J1123" s="13" t="n">
        <v>250000</v>
      </c>
      <c r="K1123" s="13">
        <f>IFERROR($H1123/$I1123,"")</f>
        <v/>
      </c>
      <c r="L1123" s="13" t="n">
        <v>500000</v>
      </c>
      <c r="N1123" t="inlineStr">
        <is>
          <t>Yes</t>
        </is>
      </c>
      <c r="O1123" t="inlineStr">
        <is>
          <t>Yes</t>
        </is>
      </c>
      <c r="P1123" s="9" t="inlineStr">
        <is>
          <t>https://www.ariadnegettyfdn.org/</t>
        </is>
      </c>
      <c r="Q1123" s="9" t="inlineStr">
        <is>
          <t>https://grantcue.com/foundations/the-ariadne-getty-foundation-200461573</t>
        </is>
      </c>
    </row>
    <row r="1124">
      <c r="A1124">
        <f>IF($E1124=$E1123,$A1123+1,1)</f>
        <v/>
      </c>
      <c r="B1124" t="inlineStr">
        <is>
          <t>Winkler Lowy Foundation</t>
        </is>
      </c>
      <c r="C1124" t="inlineStr">
        <is>
          <t>84-3069360</t>
        </is>
      </c>
      <c r="D1124" t="inlineStr">
        <is>
          <t>California</t>
        </is>
      </c>
      <c r="E1124" t="inlineStr">
        <is>
          <t>CA</t>
        </is>
      </c>
      <c r="F1124" t="n">
        <v>2025</v>
      </c>
      <c r="G1124" t="n">
        <v>2</v>
      </c>
      <c r="H1124" s="13" t="n">
        <v>1524785</v>
      </c>
      <c r="I1124" s="12" t="n">
        <v>33</v>
      </c>
      <c r="J1124" s="13" t="n">
        <v>25000</v>
      </c>
      <c r="K1124" s="13">
        <f>IFERROR($H1124/$I1124,"")</f>
        <v/>
      </c>
      <c r="L1124" s="13" t="n">
        <v>200000</v>
      </c>
      <c r="M1124" t="inlineStr">
        <is>
          <t>NY, DC, NJ</t>
        </is>
      </c>
      <c r="N1124" t="inlineStr">
        <is>
          <t>No</t>
        </is>
      </c>
      <c r="O1124" t="inlineStr">
        <is>
          <t>Not stated</t>
        </is>
      </c>
      <c r="Q1124" s="9" t="inlineStr">
        <is>
          <t>https://grantcue.com/foundations/winkler-lowy-foundation-843069360</t>
        </is>
      </c>
    </row>
    <row r="1125">
      <c r="A1125">
        <f>IF($E1125=$E1124,$A1124+1,1)</f>
        <v/>
      </c>
      <c r="B1125" t="inlineStr">
        <is>
          <t>Shiff Family Foundation</t>
        </is>
      </c>
      <c r="C1125" t="inlineStr">
        <is>
          <t>93-4125810</t>
        </is>
      </c>
      <c r="D1125" t="inlineStr">
        <is>
          <t>California</t>
        </is>
      </c>
      <c r="E1125" t="inlineStr">
        <is>
          <t>CA</t>
        </is>
      </c>
      <c r="F1125" t="n">
        <v>2025</v>
      </c>
      <c r="G1125" t="n">
        <v>2</v>
      </c>
      <c r="H1125" s="13" t="n">
        <v>1524300</v>
      </c>
      <c r="I1125" s="12" t="n">
        <v>43</v>
      </c>
      <c r="J1125" s="13" t="n">
        <v>18000</v>
      </c>
      <c r="K1125" s="13">
        <f>IFERROR($H1125/$I1125,"")</f>
        <v/>
      </c>
      <c r="L1125" s="13" t="n">
        <v>327000</v>
      </c>
      <c r="M1125" t="inlineStr">
        <is>
          <t>MI, NY, TX</t>
        </is>
      </c>
      <c r="N1125" t="inlineStr">
        <is>
          <t>No</t>
        </is>
      </c>
      <c r="O1125" t="inlineStr">
        <is>
          <t>Not stated</t>
        </is>
      </c>
      <c r="Q1125" s="9" t="inlineStr">
        <is>
          <t>https://grantcue.com/foundations/shiff-family-foundation-934125810</t>
        </is>
      </c>
    </row>
    <row r="1126">
      <c r="A1126">
        <f>IF($E1126=$E1125,$A1125+1,1)</f>
        <v/>
      </c>
      <c r="B1126" t="inlineStr">
        <is>
          <t>BERTHA RUSS LYTEL FOUNDATION</t>
        </is>
      </c>
      <c r="C1126" t="inlineStr">
        <is>
          <t>94-2271250</t>
        </is>
      </c>
      <c r="D1126" t="inlineStr">
        <is>
          <t>California</t>
        </is>
      </c>
      <c r="E1126" t="inlineStr">
        <is>
          <t>CA</t>
        </is>
      </c>
      <c r="F1126" t="n">
        <v>2024</v>
      </c>
      <c r="G1126" t="n">
        <v>2</v>
      </c>
      <c r="H1126" s="13" t="n">
        <v>1522893</v>
      </c>
      <c r="I1126" s="12" t="n">
        <v>36</v>
      </c>
      <c r="J1126" s="13" t="n">
        <v>17000</v>
      </c>
      <c r="K1126" s="13">
        <f>IFERROR($H1126/$I1126,"")</f>
        <v/>
      </c>
      <c r="L1126" s="13" t="n">
        <v>303100</v>
      </c>
      <c r="N1126" t="inlineStr">
        <is>
          <t>Yes</t>
        </is>
      </c>
      <c r="O1126" t="inlineStr">
        <is>
          <t>Not stated</t>
        </is>
      </c>
      <c r="Q1126" s="9" t="inlineStr">
        <is>
          <t>https://grantcue.com/foundations/bertha-russ-lytel-foundation-942271250</t>
        </is>
      </c>
    </row>
    <row r="1127">
      <c r="A1127">
        <f>IF($E1127=$E1126,$A1126+1,1)</f>
        <v/>
      </c>
      <c r="B1127" t="inlineStr">
        <is>
          <t>ALFREDO AND MARIA BUBION CHARITABLE FOUNDATION</t>
        </is>
      </c>
      <c r="C1127" t="inlineStr">
        <is>
          <t>92-0508427</t>
        </is>
      </c>
      <c r="D1127" t="inlineStr">
        <is>
          <t>California</t>
        </is>
      </c>
      <c r="E1127" t="inlineStr">
        <is>
          <t>CA</t>
        </is>
      </c>
      <c r="F1127" t="n">
        <v>2024</v>
      </c>
      <c r="G1127" t="n">
        <v>1</v>
      </c>
      <c r="H1127" s="13" t="n">
        <v>1520000</v>
      </c>
      <c r="I1127" s="12" t="n">
        <v>20</v>
      </c>
      <c r="J1127" s="13" t="n">
        <v>15000</v>
      </c>
      <c r="K1127" s="13">
        <f>IFERROR($H1127/$I1127,"")</f>
        <v/>
      </c>
      <c r="L1127" s="13" t="n">
        <v>525000</v>
      </c>
      <c r="M1127" t="inlineStr">
        <is>
          <t>IL, WA, MT</t>
        </is>
      </c>
      <c r="N1127" t="inlineStr">
        <is>
          <t>No</t>
        </is>
      </c>
      <c r="O1127" t="inlineStr">
        <is>
          <t>Not stated</t>
        </is>
      </c>
      <c r="Q1127" s="9" t="inlineStr">
        <is>
          <t>https://grantcue.com/foundations/alfredo-and-maria-bubion-charitable-foundation-c-o-whittier-trust-920508427</t>
        </is>
      </c>
    </row>
    <row r="1128">
      <c r="A1128">
        <f>IF($E1128=$E1127,$A1127+1,1)</f>
        <v/>
      </c>
      <c r="B1128" t="inlineStr">
        <is>
          <t>NGH CHARITABLE FOUNDATION</t>
        </is>
      </c>
      <c r="C1128" t="inlineStr">
        <is>
          <t>87-3255289</t>
        </is>
      </c>
      <c r="D1128" t="inlineStr">
        <is>
          <t>California</t>
        </is>
      </c>
      <c r="E1128" t="inlineStr">
        <is>
          <t>CA</t>
        </is>
      </c>
      <c r="F1128" t="n">
        <v>2024</v>
      </c>
      <c r="G1128" t="n">
        <v>1</v>
      </c>
      <c r="H1128" s="13" t="n">
        <v>1518000</v>
      </c>
      <c r="I1128" s="12" t="n">
        <v>51</v>
      </c>
      <c r="J1128" s="13" t="n">
        <v>5000</v>
      </c>
      <c r="K1128" s="13">
        <f>IFERROR($H1128/$I1128,"")</f>
        <v/>
      </c>
      <c r="L1128" s="13" t="n">
        <v>500000</v>
      </c>
      <c r="M1128" t="inlineStr">
        <is>
          <t>WA, AZ, MD</t>
        </is>
      </c>
      <c r="N1128" t="inlineStr">
        <is>
          <t>No</t>
        </is>
      </c>
      <c r="O1128" t="inlineStr">
        <is>
          <t>Not stated</t>
        </is>
      </c>
      <c r="Q1128" s="9" t="inlineStr">
        <is>
          <t>https://grantcue.com/foundations/ngh-charitable-foundation-873255289</t>
        </is>
      </c>
    </row>
    <row r="1129">
      <c r="A1129">
        <f>IF($E1129=$E1128,$A1128+1,1)</f>
        <v/>
      </c>
      <c r="B1129" t="inlineStr">
        <is>
          <t>THE GRETLER FOUNDATION</t>
        </is>
      </c>
      <c r="C1129" t="inlineStr">
        <is>
          <t>77-0529605</t>
        </is>
      </c>
      <c r="D1129" t="inlineStr">
        <is>
          <t>California</t>
        </is>
      </c>
      <c r="E1129" t="inlineStr">
        <is>
          <t>CA</t>
        </is>
      </c>
      <c r="F1129" t="n">
        <v>2025</v>
      </c>
      <c r="G1129" t="n">
        <v>2</v>
      </c>
      <c r="H1129" s="13" t="n">
        <v>1517500</v>
      </c>
      <c r="I1129" s="12" t="n">
        <v>42</v>
      </c>
      <c r="J1129" s="13" t="n">
        <v>22500</v>
      </c>
      <c r="K1129" s="13">
        <f>IFERROR($H1129/$I1129,"")</f>
        <v/>
      </c>
      <c r="L1129" s="13" t="n">
        <v>130000</v>
      </c>
      <c r="M1129" t="inlineStr">
        <is>
          <t>LA, AZ</t>
        </is>
      </c>
      <c r="N1129" t="inlineStr">
        <is>
          <t>No</t>
        </is>
      </c>
      <c r="O1129" t="inlineStr">
        <is>
          <t>Not stated</t>
        </is>
      </c>
      <c r="Q1129" s="9" t="inlineStr">
        <is>
          <t>https://grantcue.com/foundations/the-gretler-foundation-770529605</t>
        </is>
      </c>
    </row>
    <row r="1130">
      <c r="A1130">
        <f>IF($E1130=$E1129,$A1129+1,1)</f>
        <v/>
      </c>
      <c r="B1130" t="inlineStr">
        <is>
          <t>THE SMART FAMILY FUND</t>
        </is>
      </c>
      <c r="C1130" t="inlineStr">
        <is>
          <t>81-2297831</t>
        </is>
      </c>
      <c r="D1130" t="inlineStr">
        <is>
          <t>California</t>
        </is>
      </c>
      <c r="E1130" t="inlineStr">
        <is>
          <t>CA</t>
        </is>
      </c>
      <c r="F1130" t="n">
        <v>2024</v>
      </c>
      <c r="G1130" t="n">
        <v>1</v>
      </c>
      <c r="H1130" s="13" t="n">
        <v>1510000</v>
      </c>
      <c r="I1130" s="12" t="n">
        <v>32</v>
      </c>
      <c r="J1130" s="13" t="n">
        <v>25000</v>
      </c>
      <c r="K1130" s="13">
        <f>IFERROR($H1130/$I1130,"")</f>
        <v/>
      </c>
      <c r="L1130" s="13" t="n">
        <v>250000</v>
      </c>
      <c r="M1130" t="inlineStr">
        <is>
          <t>DC, MD, NY</t>
        </is>
      </c>
      <c r="N1130" t="inlineStr">
        <is>
          <t>No</t>
        </is>
      </c>
      <c r="O1130" t="inlineStr">
        <is>
          <t>Not stated</t>
        </is>
      </c>
      <c r="Q1130" s="9" t="inlineStr">
        <is>
          <t>https://grantcue.com/foundations/the-smart-family-fund-812297831</t>
        </is>
      </c>
    </row>
    <row r="1131">
      <c r="A1131">
        <f>IF($E1131=$E1130,$A1130+1,1)</f>
        <v/>
      </c>
      <c r="B1131" t="inlineStr">
        <is>
          <t>SAMSON MEMORIAL TRUST</t>
        </is>
      </c>
      <c r="C1131" t="inlineStr">
        <is>
          <t>77-6191072</t>
        </is>
      </c>
      <c r="D1131" t="inlineStr">
        <is>
          <t>California</t>
        </is>
      </c>
      <c r="E1131" t="inlineStr">
        <is>
          <t>CA</t>
        </is>
      </c>
      <c r="F1131" t="n">
        <v>2025</v>
      </c>
      <c r="G1131" t="n">
        <v>2</v>
      </c>
      <c r="H1131" s="13" t="n">
        <v>1504276</v>
      </c>
      <c r="I1131" s="12" t="n">
        <v>8</v>
      </c>
      <c r="J1131" s="13" t="n">
        <v>188034.5</v>
      </c>
      <c r="K1131" s="13">
        <f>IFERROR($H1131/$I1131,"")</f>
        <v/>
      </c>
      <c r="L1131" s="13" t="n">
        <v>189300</v>
      </c>
      <c r="N1131" t="inlineStr">
        <is>
          <t>No</t>
        </is>
      </c>
      <c r="O1131" t="inlineStr">
        <is>
          <t>Not stated</t>
        </is>
      </c>
      <c r="Q1131" s="9" t="inlineStr">
        <is>
          <t>https://grantcue.com/foundations/samson-memorial-trust-776191072</t>
        </is>
      </c>
    </row>
    <row r="1132">
      <c r="A1132">
        <f>IF($E1132=$E1131,$A1131+1,1)</f>
        <v/>
      </c>
      <c r="B1132" t="inlineStr">
        <is>
          <t>ANDERSON COMMUNITY PARTNERS</t>
        </is>
      </c>
      <c r="C1132" t="inlineStr">
        <is>
          <t>83-1589254</t>
        </is>
      </c>
      <c r="D1132" t="inlineStr">
        <is>
          <t>California</t>
        </is>
      </c>
      <c r="E1132" t="inlineStr">
        <is>
          <t>CA</t>
        </is>
      </c>
      <c r="F1132" t="n">
        <v>2024</v>
      </c>
      <c r="G1132" t="n">
        <v>1</v>
      </c>
      <c r="H1132" s="13" t="n">
        <v>1503333</v>
      </c>
      <c r="I1132" s="12" t="n">
        <v>13</v>
      </c>
      <c r="J1132" s="13" t="n">
        <v>10000</v>
      </c>
      <c r="K1132" s="13">
        <f>IFERROR($H1132/$I1132,"")</f>
        <v/>
      </c>
      <c r="L1132" s="13" t="n">
        <v>833333</v>
      </c>
      <c r="M1132" t="inlineStr">
        <is>
          <t>MA, NV, CT</t>
        </is>
      </c>
      <c r="N1132" t="inlineStr">
        <is>
          <t>Yes</t>
        </is>
      </c>
      <c r="O1132" t="inlineStr">
        <is>
          <t>Not stated</t>
        </is>
      </c>
      <c r="Q1132" s="9" t="inlineStr">
        <is>
          <t>https://grantcue.com/foundations/anderson-community-partners-831589254</t>
        </is>
      </c>
    </row>
    <row r="1133">
      <c r="A1133">
        <f>IF($E1133=$E1132,$A1132+1,1)</f>
        <v/>
      </c>
      <c r="B1133" t="inlineStr">
        <is>
          <t>GOLDEN STATE ENVIRONMENTAL JUSTICE ALLIANCE</t>
        </is>
      </c>
      <c r="C1133" t="inlineStr">
        <is>
          <t>47-2268402</t>
        </is>
      </c>
      <c r="D1133" t="inlineStr">
        <is>
          <t>California</t>
        </is>
      </c>
      <c r="E1133" t="inlineStr">
        <is>
          <t>CA</t>
        </is>
      </c>
      <c r="F1133" t="n">
        <v>2024</v>
      </c>
      <c r="G1133" t="n">
        <v>1</v>
      </c>
      <c r="H1133" s="13" t="n">
        <v>1502500</v>
      </c>
      <c r="I1133" s="12" t="n">
        <v>26</v>
      </c>
      <c r="J1133" s="13" t="n">
        <v>50000</v>
      </c>
      <c r="K1133" s="13">
        <f>IFERROR($H1133/$I1133,"")</f>
        <v/>
      </c>
      <c r="L1133" s="13" t="n">
        <v>200000</v>
      </c>
      <c r="N1133" t="inlineStr">
        <is>
          <t>No</t>
        </is>
      </c>
      <c r="O1133" t="inlineStr">
        <is>
          <t>Not stated</t>
        </is>
      </c>
      <c r="Q1133" s="9" t="inlineStr">
        <is>
          <t>https://grantcue.com/foundations/golden-state-environmental-justice-alliance-472268402</t>
        </is>
      </c>
    </row>
    <row r="1134">
      <c r="A1134">
        <f>IF($E1134=$E1133,$A1133+1,1)</f>
        <v/>
      </c>
      <c r="B1134" t="inlineStr">
        <is>
          <t>Esper A Petersen Foundation</t>
        </is>
      </c>
      <c r="C1134" t="inlineStr">
        <is>
          <t>36-6125570</t>
        </is>
      </c>
      <c r="D1134" t="inlineStr">
        <is>
          <t>California</t>
        </is>
      </c>
      <c r="E1134" t="inlineStr">
        <is>
          <t>CA</t>
        </is>
      </c>
      <c r="F1134" t="n">
        <v>2025</v>
      </c>
      <c r="G1134" t="n">
        <v>2</v>
      </c>
      <c r="H1134" s="13" t="n">
        <v>1501476</v>
      </c>
      <c r="I1134" s="12" t="n">
        <v>83</v>
      </c>
      <c r="J1134" s="13" t="n">
        <v>5000</v>
      </c>
      <c r="K1134" s="13">
        <f>IFERROR($H1134/$I1134,"")</f>
        <v/>
      </c>
      <c r="L1134" s="13" t="n">
        <v>178000</v>
      </c>
      <c r="M1134" t="inlineStr">
        <is>
          <t>FL, IL, SD</t>
        </is>
      </c>
      <c r="N1134" t="inlineStr">
        <is>
          <t>Yes</t>
        </is>
      </c>
      <c r="O1134" t="inlineStr">
        <is>
          <t>Yes</t>
        </is>
      </c>
      <c r="Q1134" s="9" t="inlineStr">
        <is>
          <t>https://grantcue.com/foundations/esper-a-petersen-foundation-366125570</t>
        </is>
      </c>
    </row>
    <row r="1135">
      <c r="A1135">
        <f>IF($E1135=$E1134,$A1134+1,1)</f>
        <v/>
      </c>
      <c r="B1135" t="inlineStr">
        <is>
          <t>THE MARGARET LIU FOUNDATION</t>
        </is>
      </c>
      <c r="C1135" t="inlineStr">
        <is>
          <t>94-3269896</t>
        </is>
      </c>
      <c r="D1135" t="inlineStr">
        <is>
          <t>California</t>
        </is>
      </c>
      <c r="E1135" t="inlineStr">
        <is>
          <t>CA</t>
        </is>
      </c>
      <c r="F1135" t="n">
        <v>2025</v>
      </c>
      <c r="G1135" t="n">
        <v>2</v>
      </c>
      <c r="H1135" s="13" t="n">
        <v>1501263</v>
      </c>
      <c r="I1135" s="12" t="n">
        <v>7</v>
      </c>
      <c r="J1135" s="13" t="n">
        <v>25000</v>
      </c>
      <c r="K1135" s="13">
        <f>IFERROR($H1135/$I1135,"")</f>
        <v/>
      </c>
      <c r="L1135" s="13" t="n">
        <v>1333333</v>
      </c>
      <c r="N1135" t="inlineStr">
        <is>
          <t>No</t>
        </is>
      </c>
      <c r="O1135" t="inlineStr">
        <is>
          <t>Not stated</t>
        </is>
      </c>
      <c r="Q1135" s="9" t="inlineStr">
        <is>
          <t>https://grantcue.com/foundations/the-margaret-liu-foundation-943269896</t>
        </is>
      </c>
    </row>
    <row r="1136">
      <c r="A1136">
        <f>IF($E1136=$E1135,$A1135+1,1)</f>
        <v/>
      </c>
      <c r="B1136" t="inlineStr">
        <is>
          <t>THE O'BRIEN FAMILY FOUNDATION</t>
        </is>
      </c>
      <c r="C1136" t="inlineStr">
        <is>
          <t>52-2390855</t>
        </is>
      </c>
      <c r="D1136" t="inlineStr">
        <is>
          <t>California</t>
        </is>
      </c>
      <c r="E1136" t="inlineStr">
        <is>
          <t>CA</t>
        </is>
      </c>
      <c r="F1136" t="n">
        <v>2025</v>
      </c>
      <c r="G1136" t="n">
        <v>2</v>
      </c>
      <c r="H1136" s="13" t="n">
        <v>1500450</v>
      </c>
      <c r="I1136" s="12" t="n">
        <v>107</v>
      </c>
      <c r="J1136" s="13" t="n">
        <v>5000</v>
      </c>
      <c r="K1136" s="13">
        <f>IFERROR($H1136/$I1136,"")</f>
        <v/>
      </c>
      <c r="L1136" s="13" t="n">
        <v>125000</v>
      </c>
      <c r="M1136" t="inlineStr">
        <is>
          <t>TX, NY, TN</t>
        </is>
      </c>
      <c r="N1136" t="inlineStr">
        <is>
          <t>No</t>
        </is>
      </c>
      <c r="O1136" t="inlineStr">
        <is>
          <t>Not stated</t>
        </is>
      </c>
      <c r="Q1136" s="9" t="inlineStr">
        <is>
          <t>https://grantcue.com/foundations/the-o-brien-family-foundation-522390855</t>
        </is>
      </c>
    </row>
    <row r="1137">
      <c r="A1137">
        <f>IF($E1137=$E1136,$A1136+1,1)</f>
        <v/>
      </c>
      <c r="B1137" t="inlineStr">
        <is>
          <t>LM NEWMAN FAMILY FOUNDATION</t>
        </is>
      </c>
      <c r="C1137" t="inlineStr">
        <is>
          <t>94-3215798</t>
        </is>
      </c>
      <c r="D1137" t="inlineStr">
        <is>
          <t>California</t>
        </is>
      </c>
      <c r="E1137" t="inlineStr">
        <is>
          <t>CA</t>
        </is>
      </c>
      <c r="F1137" t="n">
        <v>2024</v>
      </c>
      <c r="G1137" t="n">
        <v>2</v>
      </c>
      <c r="H1137" s="13" t="n">
        <v>1498362</v>
      </c>
      <c r="I1137" s="12" t="n">
        <v>41</v>
      </c>
      <c r="J1137" s="13" t="n">
        <v>7200</v>
      </c>
      <c r="K1137" s="13">
        <f>IFERROR($H1137/$I1137,"")</f>
        <v/>
      </c>
      <c r="L1137" s="13" t="n">
        <v>512000</v>
      </c>
      <c r="M1137" t="inlineStr">
        <is>
          <t>NV, NY, DC</t>
        </is>
      </c>
      <c r="N1137" t="inlineStr">
        <is>
          <t>No</t>
        </is>
      </c>
      <c r="O1137" t="inlineStr">
        <is>
          <t>Not stated</t>
        </is>
      </c>
      <c r="Q1137" s="9" t="inlineStr">
        <is>
          <t>https://grantcue.com/foundations/lm-newman-family-foundation-943215798</t>
        </is>
      </c>
    </row>
    <row r="1138">
      <c r="A1138">
        <f>IF($E1138=$E1137,$A1137+1,1)</f>
        <v/>
      </c>
      <c r="B1138" t="inlineStr">
        <is>
          <t>STEINMETZ FOUNDATION</t>
        </is>
      </c>
      <c r="C1138" t="inlineStr">
        <is>
          <t>95-4649432</t>
        </is>
      </c>
      <c r="D1138" t="inlineStr">
        <is>
          <t>California</t>
        </is>
      </c>
      <c r="E1138" t="inlineStr">
        <is>
          <t>CA</t>
        </is>
      </c>
      <c r="F1138" t="n">
        <v>2024</v>
      </c>
      <c r="G1138" t="n">
        <v>1</v>
      </c>
      <c r="H1138" s="13" t="n">
        <v>1497600</v>
      </c>
      <c r="I1138" s="12" t="n">
        <v>32</v>
      </c>
      <c r="J1138" s="13" t="n">
        <v>50000</v>
      </c>
      <c r="K1138" s="13">
        <f>IFERROR($H1138/$I1138,"")</f>
        <v/>
      </c>
      <c r="L1138" s="13" t="n">
        <v>175000</v>
      </c>
      <c r="M1138" t="inlineStr">
        <is>
          <t>NJ, OH, TX</t>
        </is>
      </c>
      <c r="N1138" t="inlineStr">
        <is>
          <t>No</t>
        </is>
      </c>
      <c r="O1138" t="inlineStr">
        <is>
          <t>Not stated</t>
        </is>
      </c>
      <c r="Q1138" s="9" t="inlineStr">
        <is>
          <t>https://grantcue.com/foundations/steinmetz-foundation-954649432</t>
        </is>
      </c>
    </row>
    <row r="1139">
      <c r="A1139">
        <f>IF($E1139=$E1138,$A1138+1,1)</f>
        <v/>
      </c>
      <c r="B1139" t="inlineStr">
        <is>
          <t>YMI FOUNDATION</t>
        </is>
      </c>
      <c r="C1139" t="inlineStr">
        <is>
          <t>93-4955178</t>
        </is>
      </c>
      <c r="D1139" t="inlineStr">
        <is>
          <t>California</t>
        </is>
      </c>
      <c r="E1139" t="inlineStr">
        <is>
          <t>CA</t>
        </is>
      </c>
      <c r="F1139" t="n">
        <v>2025</v>
      </c>
      <c r="G1139" t="n">
        <v>2</v>
      </c>
      <c r="H1139" s="13" t="n">
        <v>1495000</v>
      </c>
      <c r="I1139" s="12" t="n">
        <v>10</v>
      </c>
      <c r="J1139" s="13" t="n">
        <v>100000</v>
      </c>
      <c r="K1139" s="13">
        <f>IFERROR($H1139/$I1139,"")</f>
        <v/>
      </c>
      <c r="L1139" s="13" t="n">
        <v>500000</v>
      </c>
      <c r="M1139" t="inlineStr">
        <is>
          <t>MD</t>
        </is>
      </c>
      <c r="N1139" t="inlineStr">
        <is>
          <t>No</t>
        </is>
      </c>
      <c r="O1139" t="inlineStr">
        <is>
          <t>Not stated</t>
        </is>
      </c>
      <c r="Q1139" s="9" t="inlineStr">
        <is>
          <t>https://grantcue.com/foundations/ymi-foundation-934955178</t>
        </is>
      </c>
    </row>
    <row r="1140">
      <c r="A1140">
        <f>IF($E1140=$E1139,$A1139+1,1)</f>
        <v/>
      </c>
      <c r="B1140" t="inlineStr">
        <is>
          <t>ANN PEPPERS FOUNDATION</t>
        </is>
      </c>
      <c r="C1140" t="inlineStr">
        <is>
          <t>95-2114455</t>
        </is>
      </c>
      <c r="D1140" t="inlineStr">
        <is>
          <t>California</t>
        </is>
      </c>
      <c r="E1140" t="inlineStr">
        <is>
          <t>CA</t>
        </is>
      </c>
      <c r="F1140" t="n">
        <v>2024</v>
      </c>
      <c r="G1140" t="n">
        <v>1</v>
      </c>
      <c r="H1140" s="13" t="n">
        <v>1494000</v>
      </c>
      <c r="I1140" s="12" t="n">
        <v>54</v>
      </c>
      <c r="J1140" s="13" t="n">
        <v>25000</v>
      </c>
      <c r="K1140" s="13">
        <f>IFERROR($H1140/$I1140,"")</f>
        <v/>
      </c>
      <c r="L1140" s="13" t="n">
        <v>150000</v>
      </c>
      <c r="M1140" t="inlineStr">
        <is>
          <t>DC, NY</t>
        </is>
      </c>
      <c r="N1140" t="inlineStr">
        <is>
          <t>Yes</t>
        </is>
      </c>
      <c r="O1140" t="inlineStr">
        <is>
          <t>Yes</t>
        </is>
      </c>
      <c r="Q1140" s="9" t="inlineStr">
        <is>
          <t>https://grantcue.com/foundations/ann-peppers-foundation-952114455</t>
        </is>
      </c>
    </row>
    <row r="1141">
      <c r="A1141">
        <f>IF($E1141=$E1140,$A1140+1,1)</f>
        <v/>
      </c>
      <c r="B1141" t="inlineStr">
        <is>
          <t>SPINAL MUSCULAR ATROPHY FOUNDATION</t>
        </is>
      </c>
      <c r="C1141" t="inlineStr">
        <is>
          <t>01-0759380</t>
        </is>
      </c>
      <c r="D1141" t="inlineStr">
        <is>
          <t>California</t>
        </is>
      </c>
      <c r="E1141" t="inlineStr">
        <is>
          <t>CA</t>
        </is>
      </c>
      <c r="F1141" t="n">
        <v>2024</v>
      </c>
      <c r="G1141" t="n">
        <v>1</v>
      </c>
      <c r="H1141" s="13" t="n">
        <v>1491789</v>
      </c>
      <c r="I1141" s="12" t="n">
        <v>11</v>
      </c>
      <c r="J1141" s="13" t="n">
        <v>141212</v>
      </c>
      <c r="K1141" s="13">
        <f>IFERROR($H1141/$I1141,"")</f>
        <v/>
      </c>
      <c r="L1141" s="13" t="n">
        <v>238814</v>
      </c>
      <c r="M1141" t="inlineStr">
        <is>
          <t>MD, LAUSANNE, FL</t>
        </is>
      </c>
      <c r="N1141" t="inlineStr">
        <is>
          <t>No</t>
        </is>
      </c>
      <c r="O1141" t="inlineStr">
        <is>
          <t>Not stated</t>
        </is>
      </c>
      <c r="Q1141" s="9" t="inlineStr">
        <is>
          <t>https://grantcue.com/foundations/spinal-muscular-atrophy-foundation-010759380</t>
        </is>
      </c>
    </row>
    <row r="1142">
      <c r="A1142">
        <f>IF($E1142=$E1141,$A1141+1,1)</f>
        <v/>
      </c>
      <c r="B1142" t="inlineStr">
        <is>
          <t>LAWRENCE &amp; ISABEL BARNETT CHARITABLE FOUNDATION INC</t>
        </is>
      </c>
      <c r="C1142" t="inlineStr">
        <is>
          <t>20-2761633</t>
        </is>
      </c>
      <c r="D1142" t="inlineStr">
        <is>
          <t>California</t>
        </is>
      </c>
      <c r="E1142" t="inlineStr">
        <is>
          <t>CA</t>
        </is>
      </c>
      <c r="F1142" t="n">
        <v>2024</v>
      </c>
      <c r="G1142" t="n">
        <v>2</v>
      </c>
      <c r="H1142" s="13" t="n">
        <v>1491604</v>
      </c>
      <c r="I1142" s="12" t="n">
        <v>15</v>
      </c>
      <c r="J1142" s="13" t="n">
        <v>25000</v>
      </c>
      <c r="K1142" s="13">
        <f>IFERROR($H1142/$I1142,"")</f>
        <v/>
      </c>
      <c r="L1142" s="13" t="n">
        <v>665604</v>
      </c>
      <c r="M1142" t="inlineStr">
        <is>
          <t>DC, NC, CO</t>
        </is>
      </c>
      <c r="N1142" t="inlineStr">
        <is>
          <t>No</t>
        </is>
      </c>
      <c r="O1142" t="inlineStr">
        <is>
          <t>Not stated</t>
        </is>
      </c>
      <c r="Q1142" s="9" t="inlineStr">
        <is>
          <t>https://grantcue.com/foundations/lawrence-and-isabel-barnett-charitable-foundation-inc-202761633</t>
        </is>
      </c>
    </row>
    <row r="1143">
      <c r="A1143">
        <f>IF($E1143=$E1142,$A1142+1,1)</f>
        <v/>
      </c>
      <c r="B1143" t="inlineStr">
        <is>
          <t>IRVING &amp; FRANCINE SUKNOW FOUNDATION</t>
        </is>
      </c>
      <c r="C1143" t="inlineStr">
        <is>
          <t>25-6648797</t>
        </is>
      </c>
      <c r="D1143" t="inlineStr">
        <is>
          <t>California</t>
        </is>
      </c>
      <c r="E1143" t="inlineStr">
        <is>
          <t>CA</t>
        </is>
      </c>
      <c r="F1143" t="n">
        <v>2025</v>
      </c>
      <c r="G1143" t="n">
        <v>2</v>
      </c>
      <c r="H1143" s="13" t="n">
        <v>1490500</v>
      </c>
      <c r="I1143" s="12" t="n">
        <v>24</v>
      </c>
      <c r="J1143" s="13" t="n">
        <v>18500</v>
      </c>
      <c r="K1143" s="13">
        <f>IFERROR($H1143/$I1143,"")</f>
        <v/>
      </c>
      <c r="L1143" s="13" t="n">
        <v>460000</v>
      </c>
      <c r="M1143" t="inlineStr">
        <is>
          <t>NC</t>
        </is>
      </c>
      <c r="N1143" t="inlineStr">
        <is>
          <t>No</t>
        </is>
      </c>
      <c r="O1143" t="inlineStr">
        <is>
          <t>Not stated</t>
        </is>
      </c>
      <c r="Q1143" s="9" t="inlineStr">
        <is>
          <t>https://grantcue.com/foundations/irving-and-francine-suknow-foundation-co-trustees-henry-fader-and-lynda-gordon-256648797</t>
        </is>
      </c>
    </row>
    <row r="1144">
      <c r="A1144">
        <f>IF($E1144=$E1143,$A1143+1,1)</f>
        <v/>
      </c>
      <c r="B1144" t="inlineStr">
        <is>
          <t>THE PHYLLIS A AND DARYL R FORSYTHE FOUNDATION</t>
        </is>
      </c>
      <c r="C1144" t="inlineStr">
        <is>
          <t>16-1550690</t>
        </is>
      </c>
      <c r="D1144" t="inlineStr">
        <is>
          <t>California</t>
        </is>
      </c>
      <c r="E1144" t="inlineStr">
        <is>
          <t>CA</t>
        </is>
      </c>
      <c r="F1144" t="n">
        <v>2024</v>
      </c>
      <c r="G1144" t="n">
        <v>1</v>
      </c>
      <c r="H1144" s="13" t="n">
        <v>1490259</v>
      </c>
      <c r="I1144" s="12" t="n">
        <v>25</v>
      </c>
      <c r="J1144" s="13" t="n">
        <v>1000</v>
      </c>
      <c r="K1144" s="13">
        <f>IFERROR($H1144/$I1144,"")</f>
        <v/>
      </c>
      <c r="L1144" s="13" t="n">
        <v>1434259</v>
      </c>
      <c r="M1144" t="inlineStr">
        <is>
          <t>NY, PA, MI</t>
        </is>
      </c>
      <c r="N1144" t="inlineStr">
        <is>
          <t>Yes</t>
        </is>
      </c>
      <c r="O1144" t="inlineStr">
        <is>
          <t>Yes</t>
        </is>
      </c>
      <c r="Q1144" s="9" t="inlineStr">
        <is>
          <t>https://grantcue.com/foundations/the-phyllis-a-and-daryl-r-forsythe-foundation-161550690</t>
        </is>
      </c>
    </row>
    <row r="1145">
      <c r="A1145">
        <f>IF($E1145=$E1144,$A1144+1,1)</f>
        <v/>
      </c>
      <c r="B1145" t="inlineStr">
        <is>
          <t>THE ELISHIS FAMILY FOUNDATION</t>
        </is>
      </c>
      <c r="C1145" t="inlineStr">
        <is>
          <t>11-3502742</t>
        </is>
      </c>
      <c r="D1145" t="inlineStr">
        <is>
          <t>California</t>
        </is>
      </c>
      <c r="E1145" t="inlineStr">
        <is>
          <t>CA</t>
        </is>
      </c>
      <c r="F1145" t="n">
        <v>2024</v>
      </c>
      <c r="G1145" t="n">
        <v>1</v>
      </c>
      <c r="H1145" s="13" t="n">
        <v>1488209</v>
      </c>
      <c r="I1145" s="12" t="n">
        <v>78</v>
      </c>
      <c r="J1145" s="13" t="n">
        <v>5000</v>
      </c>
      <c r="K1145" s="13">
        <f>IFERROR($H1145/$I1145,"")</f>
        <v/>
      </c>
      <c r="L1145" s="13" t="n">
        <v>348600</v>
      </c>
      <c r="M1145" t="inlineStr">
        <is>
          <t>NY, NJ, FL</t>
        </is>
      </c>
      <c r="N1145" t="inlineStr">
        <is>
          <t>No</t>
        </is>
      </c>
      <c r="O1145" t="inlineStr">
        <is>
          <t>Not stated</t>
        </is>
      </c>
      <c r="Q1145" s="9" t="inlineStr">
        <is>
          <t>https://grantcue.com/foundations/the-elishis-family-foundation-113502742</t>
        </is>
      </c>
    </row>
    <row r="1146">
      <c r="A1146">
        <f>IF($E1146=$E1145,$A1145+1,1)</f>
        <v/>
      </c>
      <c r="B1146" t="inlineStr">
        <is>
          <t>THE TODD M MORGAN FOUNDATION</t>
        </is>
      </c>
      <c r="C1146" t="inlineStr">
        <is>
          <t>20-1305927</t>
        </is>
      </c>
      <c r="D1146" t="inlineStr">
        <is>
          <t>California</t>
        </is>
      </c>
      <c r="E1146" t="inlineStr">
        <is>
          <t>CA</t>
        </is>
      </c>
      <c r="F1146" t="n">
        <v>2025</v>
      </c>
      <c r="G1146" t="n">
        <v>2</v>
      </c>
      <c r="H1146" s="13" t="n">
        <v>1485280</v>
      </c>
      <c r="I1146" s="12" t="n">
        <v>33</v>
      </c>
      <c r="J1146" s="13" t="n">
        <v>3000</v>
      </c>
      <c r="K1146" s="13">
        <f>IFERROR($H1146/$I1146,"")</f>
        <v/>
      </c>
      <c r="L1146" s="13" t="n">
        <v>681075</v>
      </c>
      <c r="M1146" t="inlineStr">
        <is>
          <t>NY, DC, FL</t>
        </is>
      </c>
      <c r="N1146" t="inlineStr">
        <is>
          <t>No</t>
        </is>
      </c>
      <c r="O1146" t="inlineStr">
        <is>
          <t>Not stated</t>
        </is>
      </c>
      <c r="Q1146" s="9" t="inlineStr">
        <is>
          <t>https://grantcue.com/foundations/the-todd-m-morgan-foundation-201305927</t>
        </is>
      </c>
    </row>
    <row r="1147">
      <c r="A1147">
        <f>IF($E1147=$E1146,$A1146+1,1)</f>
        <v/>
      </c>
      <c r="B1147" t="inlineStr">
        <is>
          <t>MENARD FAMILY FOUNDATION</t>
        </is>
      </c>
      <c r="C1147" t="inlineStr">
        <is>
          <t>33-0834790</t>
        </is>
      </c>
      <c r="D1147" t="inlineStr">
        <is>
          <t>California</t>
        </is>
      </c>
      <c r="E1147" t="inlineStr">
        <is>
          <t>CA</t>
        </is>
      </c>
      <c r="F1147" t="n">
        <v>2025</v>
      </c>
      <c r="G1147" t="n">
        <v>2</v>
      </c>
      <c r="H1147" s="13" t="n">
        <v>1482808</v>
      </c>
      <c r="I1147" s="12" t="n">
        <v>103</v>
      </c>
      <c r="J1147" s="13" t="n">
        <v>10000</v>
      </c>
      <c r="K1147" s="13">
        <f>IFERROR($H1147/$I1147,"")</f>
        <v/>
      </c>
      <c r="L1147" s="13" t="n">
        <v>100000</v>
      </c>
      <c r="M1147" t="inlineStr">
        <is>
          <t>IL, MD, MO</t>
        </is>
      </c>
      <c r="N1147" t="inlineStr">
        <is>
          <t>No</t>
        </is>
      </c>
      <c r="O1147" t="inlineStr">
        <is>
          <t>Not stated</t>
        </is>
      </c>
      <c r="Q1147" s="9" t="inlineStr">
        <is>
          <t>https://grantcue.com/foundations/menard-family-foundation-330834790</t>
        </is>
      </c>
    </row>
    <row r="1148">
      <c r="A1148">
        <f>IF($E1148=$E1147,$A1147+1,1)</f>
        <v/>
      </c>
      <c r="B1148" t="inlineStr">
        <is>
          <t>Jay and Sarah Flatley Foundation</t>
        </is>
      </c>
      <c r="C1148" t="inlineStr">
        <is>
          <t>81-3855993</t>
        </is>
      </c>
      <c r="D1148" t="inlineStr">
        <is>
          <t>California</t>
        </is>
      </c>
      <c r="E1148" t="inlineStr">
        <is>
          <t>CA</t>
        </is>
      </c>
      <c r="F1148" t="n">
        <v>2024</v>
      </c>
      <c r="G1148" t="n">
        <v>1</v>
      </c>
      <c r="H1148" s="13" t="n">
        <v>1477500</v>
      </c>
      <c r="I1148" s="12" t="n">
        <v>12</v>
      </c>
      <c r="J1148" s="13" t="n">
        <v>50000</v>
      </c>
      <c r="K1148" s="13">
        <f>IFERROR($H1148/$I1148,"")</f>
        <v/>
      </c>
      <c r="L1148" s="13" t="n">
        <v>500000</v>
      </c>
      <c r="M1148" t="inlineStr">
        <is>
          <t>NY, TX, AZ</t>
        </is>
      </c>
      <c r="N1148" t="inlineStr">
        <is>
          <t>No</t>
        </is>
      </c>
      <c r="O1148" t="inlineStr">
        <is>
          <t>Not stated</t>
        </is>
      </c>
      <c r="Q1148" s="9" t="inlineStr">
        <is>
          <t>https://grantcue.com/foundations/jay-and-sarah-flatley-foundation-813855993</t>
        </is>
      </c>
    </row>
    <row r="1149">
      <c r="A1149">
        <f>IF($E1149=$E1148,$A1148+1,1)</f>
        <v/>
      </c>
      <c r="B1149" t="inlineStr">
        <is>
          <t>ROY AND IDA EAGLE FOUNDATION</t>
        </is>
      </c>
      <c r="C1149" t="inlineStr">
        <is>
          <t>26-2505029</t>
        </is>
      </c>
      <c r="D1149" t="inlineStr">
        <is>
          <t>California</t>
        </is>
      </c>
      <c r="E1149" t="inlineStr">
        <is>
          <t>CA</t>
        </is>
      </c>
      <c r="F1149" t="n">
        <v>2025</v>
      </c>
      <c r="G1149" t="n">
        <v>2</v>
      </c>
      <c r="H1149" s="13" t="n">
        <v>1476556</v>
      </c>
      <c r="I1149" s="12" t="n">
        <v>92</v>
      </c>
      <c r="J1149" s="13" t="n">
        <v>15000</v>
      </c>
      <c r="K1149" s="13">
        <f>IFERROR($H1149/$I1149,"")</f>
        <v/>
      </c>
      <c r="L1149" s="13" t="n">
        <v>50000</v>
      </c>
      <c r="M1149" t="inlineStr">
        <is>
          <t>ID, VA</t>
        </is>
      </c>
      <c r="N1149" t="inlineStr">
        <is>
          <t>Yes</t>
        </is>
      </c>
      <c r="O1149" t="inlineStr">
        <is>
          <t>Yes</t>
        </is>
      </c>
      <c r="P1149" s="9" t="inlineStr">
        <is>
          <t>https://royandidaeaglefoundation.org/</t>
        </is>
      </c>
      <c r="Q1149" s="9" t="inlineStr">
        <is>
          <t>https://grantcue.com/foundations/roy-and-ida-eagle-foundation-262505029</t>
        </is>
      </c>
    </row>
    <row r="1150">
      <c r="A1150">
        <f>IF($E1150=$E1149,$A1149+1,1)</f>
        <v/>
      </c>
      <c r="B1150" t="inlineStr">
        <is>
          <t>Sustainable Grant Making Partners Fund</t>
        </is>
      </c>
      <c r="C1150" t="inlineStr">
        <is>
          <t>47-3287351</t>
        </is>
      </c>
      <c r="D1150" t="inlineStr">
        <is>
          <t>California</t>
        </is>
      </c>
      <c r="E1150" t="inlineStr">
        <is>
          <t>CA</t>
        </is>
      </c>
      <c r="F1150" t="n">
        <v>2024</v>
      </c>
      <c r="G1150" t="n">
        <v>1</v>
      </c>
      <c r="H1150" s="13" t="n">
        <v>1476000</v>
      </c>
      <c r="I1150" s="12" t="n">
        <v>31</v>
      </c>
      <c r="J1150" s="13" t="n">
        <v>25000</v>
      </c>
      <c r="K1150" s="13">
        <f>IFERROR($H1150/$I1150,"")</f>
        <v/>
      </c>
      <c r="L1150" s="13" t="n">
        <v>200500</v>
      </c>
      <c r="M1150" t="inlineStr">
        <is>
          <t>WA, DE, DC</t>
        </is>
      </c>
      <c r="N1150" t="inlineStr">
        <is>
          <t>No</t>
        </is>
      </c>
      <c r="O1150" t="inlineStr">
        <is>
          <t>Not stated</t>
        </is>
      </c>
      <c r="Q1150" s="9" t="inlineStr">
        <is>
          <t>https://grantcue.com/foundations/sustainable-grant-making-partners-fund-473287351</t>
        </is>
      </c>
    </row>
    <row r="1151">
      <c r="A1151">
        <f>IF($E1151=$E1150,$A1150+1,1)</f>
        <v/>
      </c>
      <c r="B1151" t="inlineStr">
        <is>
          <t>THE LONGBRAKE FAMILY FOUNDATION</t>
        </is>
      </c>
      <c r="C1151" t="inlineStr">
        <is>
          <t>91-2014805</t>
        </is>
      </c>
      <c r="D1151" t="inlineStr">
        <is>
          <t>California</t>
        </is>
      </c>
      <c r="E1151" t="inlineStr">
        <is>
          <t>CA</t>
        </is>
      </c>
      <c r="F1151" t="n">
        <v>2025</v>
      </c>
      <c r="G1151" t="n">
        <v>2</v>
      </c>
      <c r="H1151" s="13" t="n">
        <v>1475084</v>
      </c>
      <c r="I1151" s="12" t="n">
        <v>20</v>
      </c>
      <c r="J1151" s="13" t="n">
        <v>2750</v>
      </c>
      <c r="K1151" s="13">
        <f>IFERROR($H1151/$I1151,"")</f>
        <v/>
      </c>
      <c r="L1151" s="13" t="n">
        <v>865784</v>
      </c>
      <c r="M1151" t="inlineStr">
        <is>
          <t>MD, WA, CT</t>
        </is>
      </c>
      <c r="N1151" t="inlineStr">
        <is>
          <t>No</t>
        </is>
      </c>
      <c r="O1151" t="inlineStr">
        <is>
          <t>Not stated</t>
        </is>
      </c>
      <c r="Q1151" s="9" t="inlineStr">
        <is>
          <t>https://grantcue.com/foundations/the-longbrake-family-foundation-912014805</t>
        </is>
      </c>
    </row>
    <row r="1152">
      <c r="A1152">
        <f>IF($E1152=$E1151,$A1151+1,1)</f>
        <v/>
      </c>
      <c r="B1152" t="inlineStr">
        <is>
          <t>HICKS FAMILY FOUNDATION</t>
        </is>
      </c>
      <c r="C1152" t="inlineStr">
        <is>
          <t>47-2529981</t>
        </is>
      </c>
      <c r="D1152" t="inlineStr">
        <is>
          <t>California</t>
        </is>
      </c>
      <c r="E1152" t="inlineStr">
        <is>
          <t>CA</t>
        </is>
      </c>
      <c r="F1152" t="n">
        <v>2025</v>
      </c>
      <c r="G1152" t="n">
        <v>2</v>
      </c>
      <c r="H1152" s="13" t="n">
        <v>1474565</v>
      </c>
      <c r="I1152" s="12" t="n">
        <v>17</v>
      </c>
      <c r="J1152" s="13" t="n">
        <v>10000</v>
      </c>
      <c r="K1152" s="13">
        <f>IFERROR($H1152/$I1152,"")</f>
        <v/>
      </c>
      <c r="L1152" s="13" t="n">
        <v>1039715</v>
      </c>
      <c r="M1152" t="inlineStr">
        <is>
          <t>OR, DC, NV</t>
        </is>
      </c>
      <c r="N1152" t="inlineStr">
        <is>
          <t>No</t>
        </is>
      </c>
      <c r="O1152" t="inlineStr">
        <is>
          <t>Not stated</t>
        </is>
      </c>
      <c r="Q1152" s="9" t="inlineStr">
        <is>
          <t>https://grantcue.com/foundations/hicks-family-foundation-472529981</t>
        </is>
      </c>
    </row>
    <row r="1153">
      <c r="A1153">
        <f>IF($E1153=$E1152,$A1152+1,1)</f>
        <v/>
      </c>
      <c r="B1153" t="inlineStr">
        <is>
          <t>THE MOSSE FOUNDATION</t>
        </is>
      </c>
      <c r="C1153" t="inlineStr">
        <is>
          <t>81-7096191</t>
        </is>
      </c>
      <c r="D1153" t="inlineStr">
        <is>
          <t>California</t>
        </is>
      </c>
      <c r="E1153" t="inlineStr">
        <is>
          <t>CA</t>
        </is>
      </c>
      <c r="F1153" t="n">
        <v>2024</v>
      </c>
      <c r="G1153" t="n">
        <v>1</v>
      </c>
      <c r="H1153" s="13" t="n">
        <v>1472161</v>
      </c>
      <c r="I1153" s="12" t="n">
        <v>38</v>
      </c>
      <c r="J1153" s="13" t="n">
        <v>4500</v>
      </c>
      <c r="K1153" s="13">
        <f>IFERROR($H1153/$I1153,"")</f>
        <v/>
      </c>
      <c r="L1153" s="13" t="n">
        <v>340163</v>
      </c>
      <c r="M1153" t="inlineStr">
        <is>
          <t>NY, DC, MA</t>
        </is>
      </c>
      <c r="N1153" t="inlineStr">
        <is>
          <t>No</t>
        </is>
      </c>
      <c r="O1153" t="inlineStr">
        <is>
          <t>Not stated</t>
        </is>
      </c>
      <c r="Q1153" s="9" t="inlineStr">
        <is>
          <t>https://grantcue.com/foundations/the-mosse-foundation-817096191</t>
        </is>
      </c>
    </row>
    <row r="1154">
      <c r="A1154">
        <f>IF($E1154=$E1153,$A1153+1,1)</f>
        <v/>
      </c>
      <c r="B1154" t="inlineStr">
        <is>
          <t>Thoresen Foundation</t>
        </is>
      </c>
      <c r="C1154" t="inlineStr">
        <is>
          <t>36-6102493</t>
        </is>
      </c>
      <c r="D1154" t="inlineStr">
        <is>
          <t>California</t>
        </is>
      </c>
      <c r="E1154" t="inlineStr">
        <is>
          <t>CA</t>
        </is>
      </c>
      <c r="F1154" t="n">
        <v>2024</v>
      </c>
      <c r="G1154" t="n">
        <v>1</v>
      </c>
      <c r="H1154" s="13" t="n">
        <v>1471000</v>
      </c>
      <c r="I1154" s="12" t="n">
        <v>32</v>
      </c>
      <c r="J1154" s="13" t="n">
        <v>22000</v>
      </c>
      <c r="K1154" s="13">
        <f>IFERROR($H1154/$I1154,"")</f>
        <v/>
      </c>
      <c r="L1154" s="13" t="n">
        <v>275000</v>
      </c>
      <c r="M1154" t="inlineStr">
        <is>
          <t>NC, FL, VA</t>
        </is>
      </c>
      <c r="N1154" t="inlineStr">
        <is>
          <t>No</t>
        </is>
      </c>
      <c r="O1154" t="inlineStr">
        <is>
          <t>Not stated</t>
        </is>
      </c>
      <c r="Q1154" s="9" t="inlineStr">
        <is>
          <t>https://grantcue.com/foundations/thoresen-foundation-366102493</t>
        </is>
      </c>
    </row>
    <row r="1155">
      <c r="A1155">
        <f>IF($E1155=$E1154,$A1154+1,1)</f>
        <v/>
      </c>
      <c r="B1155" t="inlineStr">
        <is>
          <t>The Tom and Mayumi Adams Family Foundation</t>
        </is>
      </c>
      <c r="C1155" t="inlineStr">
        <is>
          <t>47-3770855</t>
        </is>
      </c>
      <c r="D1155" t="inlineStr">
        <is>
          <t>California</t>
        </is>
      </c>
      <c r="E1155" t="inlineStr">
        <is>
          <t>CA</t>
        </is>
      </c>
      <c r="F1155" t="n">
        <v>2025</v>
      </c>
      <c r="G1155" t="n">
        <v>2</v>
      </c>
      <c r="H1155" s="13" t="n">
        <v>1468200</v>
      </c>
      <c r="I1155" s="12" t="n">
        <v>33</v>
      </c>
      <c r="J1155" s="13" t="n">
        <v>10000</v>
      </c>
      <c r="K1155" s="13">
        <f>IFERROR($H1155/$I1155,"")</f>
        <v/>
      </c>
      <c r="L1155" s="13" t="n">
        <v>600000</v>
      </c>
      <c r="M1155" t="inlineStr">
        <is>
          <t>MI, FL, AZ</t>
        </is>
      </c>
      <c r="N1155" t="inlineStr">
        <is>
          <t>Yes</t>
        </is>
      </c>
      <c r="O1155" t="inlineStr">
        <is>
          <t>Not stated</t>
        </is>
      </c>
      <c r="Q1155" s="9" t="inlineStr">
        <is>
          <t>https://grantcue.com/foundations/the-tom-and-mayumi-adams-family-foundation-473770855</t>
        </is>
      </c>
    </row>
    <row r="1156">
      <c r="A1156">
        <f>IF($E1156=$E1155,$A1155+1,1)</f>
        <v/>
      </c>
      <c r="B1156" t="inlineStr">
        <is>
          <t>Laguntza Foundation</t>
        </is>
      </c>
      <c r="C1156" t="inlineStr">
        <is>
          <t>20-8638559</t>
        </is>
      </c>
      <c r="D1156" t="inlineStr">
        <is>
          <t>California</t>
        </is>
      </c>
      <c r="E1156" t="inlineStr">
        <is>
          <t>CA</t>
        </is>
      </c>
      <c r="F1156" t="n">
        <v>2025</v>
      </c>
      <c r="G1156" t="n">
        <v>2</v>
      </c>
      <c r="H1156" s="13" t="n">
        <v>1467100</v>
      </c>
      <c r="I1156" s="12" t="n">
        <v>20</v>
      </c>
      <c r="J1156" s="13" t="n">
        <v>60000</v>
      </c>
      <c r="K1156" s="13">
        <f>IFERROR($H1156/$I1156,"")</f>
        <v/>
      </c>
      <c r="L1156" s="13" t="n">
        <v>250000</v>
      </c>
      <c r="M1156" t="inlineStr">
        <is>
          <t>NY, AZ</t>
        </is>
      </c>
      <c r="N1156" t="inlineStr">
        <is>
          <t>No</t>
        </is>
      </c>
      <c r="O1156" t="inlineStr">
        <is>
          <t>Not stated</t>
        </is>
      </c>
      <c r="Q1156" s="9" t="inlineStr">
        <is>
          <t>https://grantcue.com/foundations/laguntza-foundation-208638559</t>
        </is>
      </c>
    </row>
    <row r="1157">
      <c r="A1157">
        <f>IF($E1157=$E1156,$A1156+1,1)</f>
        <v/>
      </c>
      <c r="B1157" t="inlineStr">
        <is>
          <t>FRENCH FUND SAMUEL KATHERINE TUA</t>
        </is>
      </c>
      <c r="C1157" t="inlineStr">
        <is>
          <t>95-4111082</t>
        </is>
      </c>
      <c r="D1157" t="inlineStr">
        <is>
          <t>California</t>
        </is>
      </c>
      <c r="E1157" t="inlineStr">
        <is>
          <t>CA</t>
        </is>
      </c>
      <c r="F1157" t="n">
        <v>2025</v>
      </c>
      <c r="G1157" t="n">
        <v>2</v>
      </c>
      <c r="H1157" s="13" t="n">
        <v>1466250</v>
      </c>
      <c r="I1157" s="12" t="n">
        <v>111</v>
      </c>
      <c r="J1157" s="13" t="n">
        <v>10000</v>
      </c>
      <c r="K1157" s="13">
        <f>IFERROR($H1157/$I1157,"")</f>
        <v/>
      </c>
      <c r="L1157" s="13" t="n">
        <v>30000</v>
      </c>
      <c r="M1157" t="inlineStr">
        <is>
          <t>OR, IL, VA</t>
        </is>
      </c>
      <c r="N1157" t="inlineStr">
        <is>
          <t>No</t>
        </is>
      </c>
      <c r="O1157" t="inlineStr">
        <is>
          <t>Not stated</t>
        </is>
      </c>
      <c r="Q1157" s="9" t="inlineStr">
        <is>
          <t>https://grantcue.com/foundations/french-fund-samuel-katherine-tua-954111082</t>
        </is>
      </c>
    </row>
    <row r="1158">
      <c r="A1158">
        <f>IF($E1158=$E1157,$A1157+1,1)</f>
        <v/>
      </c>
      <c r="B1158" t="inlineStr">
        <is>
          <t>SHIFT FKA AARON &amp; MARTHA SCHECTER PRIVATE FOUNDATION</t>
        </is>
      </c>
      <c r="C1158" t="inlineStr">
        <is>
          <t>59-2185762</t>
        </is>
      </c>
      <c r="D1158" t="inlineStr">
        <is>
          <t>California</t>
        </is>
      </c>
      <c r="E1158" t="inlineStr">
        <is>
          <t>CA</t>
        </is>
      </c>
      <c r="F1158" t="n">
        <v>2024</v>
      </c>
      <c r="G1158" t="n">
        <v>2</v>
      </c>
      <c r="H1158" s="13" t="n">
        <v>1460000</v>
      </c>
      <c r="I1158" s="12" t="n">
        <v>13</v>
      </c>
      <c r="J1158" s="13" t="n">
        <v>80000</v>
      </c>
      <c r="K1158" s="13">
        <f>IFERROR($H1158/$I1158,"")</f>
        <v/>
      </c>
      <c r="L1158" s="13" t="n">
        <v>400000</v>
      </c>
      <c r="M1158" t="inlineStr">
        <is>
          <t>DC, NY, OH</t>
        </is>
      </c>
      <c r="N1158" t="inlineStr">
        <is>
          <t>No</t>
        </is>
      </c>
      <c r="O1158" t="inlineStr">
        <is>
          <t>Not stated</t>
        </is>
      </c>
      <c r="Q1158" s="9" t="inlineStr">
        <is>
          <t>https://grantcue.com/foundations/shift-fka-aaron-and-martha-schecter-private-foundation-592185762</t>
        </is>
      </c>
    </row>
    <row r="1159">
      <c r="A1159">
        <f>IF($E1159=$E1158,$A1158+1,1)</f>
        <v/>
      </c>
      <c r="B1159" t="inlineStr">
        <is>
          <t>STANLEY'S GARDEN FOUNDATION</t>
        </is>
      </c>
      <c r="C1159" t="inlineStr">
        <is>
          <t>26-6138709</t>
        </is>
      </c>
      <c r="D1159" t="inlineStr">
        <is>
          <t>California</t>
        </is>
      </c>
      <c r="E1159" t="inlineStr">
        <is>
          <t>CA</t>
        </is>
      </c>
      <c r="F1159" t="n">
        <v>2025</v>
      </c>
      <c r="G1159" t="n">
        <v>2</v>
      </c>
      <c r="H1159" s="13" t="n">
        <v>1455000</v>
      </c>
      <c r="I1159" s="12" t="n">
        <v>15</v>
      </c>
      <c r="J1159" s="13" t="n">
        <v>10000</v>
      </c>
      <c r="K1159" s="13">
        <f>IFERROR($H1159/$I1159,"")</f>
        <v/>
      </c>
      <c r="L1159" s="13" t="n">
        <v>1000000</v>
      </c>
      <c r="M1159" t="inlineStr">
        <is>
          <t>NY, MA, NJ</t>
        </is>
      </c>
      <c r="N1159" t="inlineStr">
        <is>
          <t>No</t>
        </is>
      </c>
      <c r="O1159" t="inlineStr">
        <is>
          <t>Not stated</t>
        </is>
      </c>
      <c r="Q1159" s="9" t="inlineStr">
        <is>
          <t>https://grantcue.com/foundations/stanley-s-garden-foundation-266138709</t>
        </is>
      </c>
    </row>
    <row r="1160">
      <c r="A1160">
        <f>IF($E1160=$E1159,$A1159+1,1)</f>
        <v/>
      </c>
      <c r="B1160" t="inlineStr">
        <is>
          <t>MCCLAIN ROBERTS FOUNDATION</t>
        </is>
      </c>
      <c r="C1160" t="inlineStr">
        <is>
          <t>88-4265008</t>
        </is>
      </c>
      <c r="D1160" t="inlineStr">
        <is>
          <t>California</t>
        </is>
      </c>
      <c r="E1160" t="inlineStr">
        <is>
          <t>CA</t>
        </is>
      </c>
      <c r="F1160" t="n">
        <v>2025</v>
      </c>
      <c r="G1160" t="n">
        <v>2</v>
      </c>
      <c r="H1160" s="13" t="n">
        <v>1455000</v>
      </c>
      <c r="I1160" s="12" t="n">
        <v>23</v>
      </c>
      <c r="J1160" s="13" t="n">
        <v>50000</v>
      </c>
      <c r="K1160" s="13">
        <f>IFERROR($H1160/$I1160,"")</f>
        <v/>
      </c>
      <c r="L1160" s="13" t="n">
        <v>130000</v>
      </c>
      <c r="M1160" t="inlineStr">
        <is>
          <t>MO, GA, HI</t>
        </is>
      </c>
      <c r="N1160" t="inlineStr">
        <is>
          <t>No</t>
        </is>
      </c>
      <c r="O1160" t="inlineStr">
        <is>
          <t>Not stated</t>
        </is>
      </c>
      <c r="Q1160" s="9" t="inlineStr">
        <is>
          <t>https://grantcue.com/foundations/mcclain-roberts-foundation-884265008</t>
        </is>
      </c>
    </row>
    <row r="1161">
      <c r="A1161">
        <f>IF($E1161=$E1160,$A1160+1,1)</f>
        <v/>
      </c>
      <c r="B1161" t="inlineStr">
        <is>
          <t>THE GAMBLE FOUNDATION</t>
        </is>
      </c>
      <c r="C1161" t="inlineStr">
        <is>
          <t>94-1680503</t>
        </is>
      </c>
      <c r="D1161" t="inlineStr">
        <is>
          <t>California</t>
        </is>
      </c>
      <c r="E1161" t="inlineStr">
        <is>
          <t>CA</t>
        </is>
      </c>
      <c r="F1161" t="n">
        <v>2024</v>
      </c>
      <c r="G1161" t="n">
        <v>1</v>
      </c>
      <c r="H1161" s="13" t="n">
        <v>1455000</v>
      </c>
      <c r="I1161" s="12" t="n">
        <v>28</v>
      </c>
      <c r="J1161" s="13" t="n">
        <v>50000</v>
      </c>
      <c r="K1161" s="13">
        <f>IFERROR($H1161/$I1161,"")</f>
        <v/>
      </c>
      <c r="L1161" s="13" t="n">
        <v>305000</v>
      </c>
      <c r="M1161" t="inlineStr">
        <is>
          <t>NV, OK, GA</t>
        </is>
      </c>
      <c r="N1161" t="inlineStr">
        <is>
          <t>Yes</t>
        </is>
      </c>
      <c r="O1161" t="inlineStr">
        <is>
          <t>Yes</t>
        </is>
      </c>
      <c r="Q1161" s="9" t="inlineStr">
        <is>
          <t>https://grantcue.com/foundations/the-gamble-foundation-c-o-lj-trust-company-llc-941680503</t>
        </is>
      </c>
    </row>
    <row r="1162">
      <c r="A1162">
        <f>IF($E1162=$E1161,$A1161+1,1)</f>
        <v/>
      </c>
      <c r="B1162" t="inlineStr">
        <is>
          <t>The Adi and Jerry Greenberg Foundation</t>
        </is>
      </c>
      <c r="C1162" t="inlineStr">
        <is>
          <t>04-3492171</t>
        </is>
      </c>
      <c r="D1162" t="inlineStr">
        <is>
          <t>California</t>
        </is>
      </c>
      <c r="E1162" t="inlineStr">
        <is>
          <t>CA</t>
        </is>
      </c>
      <c r="F1162" t="n">
        <v>2024</v>
      </c>
      <c r="G1162" t="n">
        <v>1</v>
      </c>
      <c r="H1162" s="13" t="n">
        <v>1454000</v>
      </c>
      <c r="I1162" s="12" t="n">
        <v>26</v>
      </c>
      <c r="J1162" s="13" t="n">
        <v>10000</v>
      </c>
      <c r="K1162" s="13">
        <f>IFERROR($H1162/$I1162,"")</f>
        <v/>
      </c>
      <c r="L1162" s="13" t="n">
        <v>600000</v>
      </c>
      <c r="M1162" t="inlineStr">
        <is>
          <t>OH, PA, NY</t>
        </is>
      </c>
      <c r="N1162" t="inlineStr">
        <is>
          <t>Yes</t>
        </is>
      </c>
      <c r="O1162" t="inlineStr">
        <is>
          <t>Yes</t>
        </is>
      </c>
      <c r="Q1162" s="9" t="inlineStr">
        <is>
          <t>https://grantcue.com/foundations/the-adi-and-jerry-greenberg-foundation-043492171</t>
        </is>
      </c>
    </row>
    <row r="1163">
      <c r="A1163">
        <f>IF($E1163=$E1162,$A1162+1,1)</f>
        <v/>
      </c>
      <c r="B1163" t="inlineStr">
        <is>
          <t>William McCaskey Chapman and Adaline Dinsmore Chapman Foundation</t>
        </is>
      </c>
      <c r="C1163" t="inlineStr">
        <is>
          <t>77-0011251</t>
        </is>
      </c>
      <c r="D1163" t="inlineStr">
        <is>
          <t>California</t>
        </is>
      </c>
      <c r="E1163" t="inlineStr">
        <is>
          <t>CA</t>
        </is>
      </c>
      <c r="F1163" t="n">
        <v>2024</v>
      </c>
      <c r="G1163" t="n">
        <v>2</v>
      </c>
      <c r="H1163" s="13" t="n">
        <v>1452500</v>
      </c>
      <c r="I1163" s="12" t="n">
        <v>63</v>
      </c>
      <c r="J1163" s="13" t="n">
        <v>22000</v>
      </c>
      <c r="K1163" s="13">
        <f>IFERROR($H1163/$I1163,"")</f>
        <v/>
      </c>
      <c r="L1163" s="13" t="n">
        <v>50000</v>
      </c>
      <c r="N1163" t="inlineStr">
        <is>
          <t>Yes</t>
        </is>
      </c>
      <c r="O1163" t="inlineStr">
        <is>
          <t>Yes</t>
        </is>
      </c>
      <c r="P1163" s="9" t="inlineStr">
        <is>
          <t>https://www.thechapmanfoundation.org/</t>
        </is>
      </c>
      <c r="Q1163" s="9" t="inlineStr">
        <is>
          <t>https://grantcue.com/foundations/william-mccaskey-chapman-and-adaline-dinsmore-chapman-foundation-770011251</t>
        </is>
      </c>
    </row>
    <row r="1164">
      <c r="A1164">
        <f>IF($E1164=$E1163,$A1163+1,1)</f>
        <v/>
      </c>
      <c r="B1164" t="inlineStr">
        <is>
          <t>MIKE AND LINDA VAN DAELE FAMILY FOUNDATION</t>
        </is>
      </c>
      <c r="C1164" t="inlineStr">
        <is>
          <t>33-0833774</t>
        </is>
      </c>
      <c r="D1164" t="inlineStr">
        <is>
          <t>California</t>
        </is>
      </c>
      <c r="E1164" t="inlineStr">
        <is>
          <t>CA</t>
        </is>
      </c>
      <c r="F1164" t="n">
        <v>2025</v>
      </c>
      <c r="G1164" t="n">
        <v>2</v>
      </c>
      <c r="H1164" s="13" t="n">
        <v>1451150</v>
      </c>
      <c r="I1164" s="12" t="n">
        <v>39</v>
      </c>
      <c r="J1164" s="13" t="n">
        <v>15000</v>
      </c>
      <c r="K1164" s="13">
        <f>IFERROR($H1164/$I1164,"")</f>
        <v/>
      </c>
      <c r="L1164" s="13" t="n">
        <v>250000</v>
      </c>
      <c r="M1164" t="inlineStr">
        <is>
          <t>FL, CO, TX</t>
        </is>
      </c>
      <c r="N1164" t="inlineStr">
        <is>
          <t>No</t>
        </is>
      </c>
      <c r="O1164" t="inlineStr">
        <is>
          <t>Not stated</t>
        </is>
      </c>
      <c r="Q1164" s="9" t="inlineStr">
        <is>
          <t>https://grantcue.com/foundations/mike-and-linda-van-daele-family-foundation-330833774</t>
        </is>
      </c>
    </row>
    <row r="1165">
      <c r="A1165">
        <f>IF($E1165=$E1164,$A1164+1,1)</f>
        <v/>
      </c>
      <c r="B1165" t="inlineStr">
        <is>
          <t>WM O AND MARGARET H DEWITT FOUNDATION</t>
        </is>
      </c>
      <c r="C1165" t="inlineStr">
        <is>
          <t>31-6078890</t>
        </is>
      </c>
      <c r="D1165" t="inlineStr">
        <is>
          <t>California</t>
        </is>
      </c>
      <c r="E1165" t="inlineStr">
        <is>
          <t>CA</t>
        </is>
      </c>
      <c r="F1165" t="n">
        <v>2025</v>
      </c>
      <c r="G1165" t="n">
        <v>2</v>
      </c>
      <c r="H1165" s="13" t="n">
        <v>1450709</v>
      </c>
      <c r="I1165" s="12" t="n">
        <v>22</v>
      </c>
      <c r="J1165" s="13" t="n">
        <v>10507.5</v>
      </c>
      <c r="K1165" s="13">
        <f>IFERROR($H1165/$I1165,"")</f>
        <v/>
      </c>
      <c r="L1165" s="13" t="n">
        <v>1010694</v>
      </c>
      <c r="M1165" t="inlineStr">
        <is>
          <t>CT, OH, CO</t>
        </is>
      </c>
      <c r="N1165" t="inlineStr">
        <is>
          <t>No</t>
        </is>
      </c>
      <c r="O1165" t="inlineStr">
        <is>
          <t>Not stated</t>
        </is>
      </c>
      <c r="Q1165" s="9" t="inlineStr">
        <is>
          <t>https://grantcue.com/foundations/wm-o-and-margaret-h-dewitt-foundation-316078890</t>
        </is>
      </c>
    </row>
    <row r="1166">
      <c r="A1166">
        <f>IF($E1166=$E1165,$A1165+1,1)</f>
        <v/>
      </c>
      <c r="B1166" t="inlineStr">
        <is>
          <t>DUCOMMUN &amp; GROSS FOUNDATION</t>
        </is>
      </c>
      <c r="C1166" t="inlineStr">
        <is>
          <t>95-6210834</t>
        </is>
      </c>
      <c r="D1166" t="inlineStr">
        <is>
          <t>California</t>
        </is>
      </c>
      <c r="E1166" t="inlineStr">
        <is>
          <t>CA</t>
        </is>
      </c>
      <c r="F1166" t="n">
        <v>2025</v>
      </c>
      <c r="G1166" t="n">
        <v>2</v>
      </c>
      <c r="H1166" s="13" t="n">
        <v>1450512</v>
      </c>
      <c r="I1166" s="12" t="n">
        <v>36</v>
      </c>
      <c r="J1166" s="13" t="n">
        <v>12500</v>
      </c>
      <c r="K1166" s="13">
        <f>IFERROR($H1166/$I1166,"")</f>
        <v/>
      </c>
      <c r="L1166" s="13" t="n">
        <v>375470</v>
      </c>
      <c r="M1166" t="inlineStr">
        <is>
          <t>MA, NC, NY</t>
        </is>
      </c>
      <c r="N1166" t="inlineStr">
        <is>
          <t>No</t>
        </is>
      </c>
      <c r="O1166" t="inlineStr">
        <is>
          <t>Not stated</t>
        </is>
      </c>
      <c r="Q1166" s="9" t="inlineStr">
        <is>
          <t>https://grantcue.com/foundations/ducommun-and-gross-foundation-956210834</t>
        </is>
      </c>
    </row>
    <row r="1167">
      <c r="A1167">
        <f>IF($E1167=$E1166,$A1166+1,1)</f>
        <v/>
      </c>
      <c r="B1167" t="inlineStr">
        <is>
          <t>SENIOR ASSISTANCE FOUNDATION EASTBAY</t>
        </is>
      </c>
      <c r="C1167" t="inlineStr">
        <is>
          <t>94-1652296</t>
        </is>
      </c>
      <c r="D1167" t="inlineStr">
        <is>
          <t>California</t>
        </is>
      </c>
      <c r="E1167" t="inlineStr">
        <is>
          <t>CA</t>
        </is>
      </c>
      <c r="F1167" t="n">
        <v>2024</v>
      </c>
      <c r="G1167" t="n">
        <v>1</v>
      </c>
      <c r="H1167" s="13" t="n">
        <v>1450309</v>
      </c>
      <c r="I1167" s="12" t="n">
        <v>13</v>
      </c>
      <c r="J1167" s="13" t="n">
        <v>100000</v>
      </c>
      <c r="K1167" s="13">
        <f>IFERROR($H1167/$I1167,"")</f>
        <v/>
      </c>
      <c r="L1167" s="13" t="n">
        <v>200000</v>
      </c>
      <c r="M1167" t="inlineStr">
        <is>
          <t>WA, PA</t>
        </is>
      </c>
      <c r="N1167" t="inlineStr">
        <is>
          <t>Yes</t>
        </is>
      </c>
      <c r="O1167" t="inlineStr">
        <is>
          <t>Not stated</t>
        </is>
      </c>
      <c r="P1167" s="9" t="inlineStr">
        <is>
          <t>https://www.safeastby.org/</t>
        </is>
      </c>
      <c r="Q1167" s="9" t="inlineStr">
        <is>
          <t>https://grantcue.com/foundations/senior-assistance-foundation-eastbay-941652296</t>
        </is>
      </c>
    </row>
    <row r="1168">
      <c r="A1168">
        <f>IF($E1168=$E1167,$A1167+1,1)</f>
        <v/>
      </c>
      <c r="B1168" t="inlineStr">
        <is>
          <t>Patricia S and William J Hagenah Foundation</t>
        </is>
      </c>
      <c r="C1168" t="inlineStr">
        <is>
          <t>32-0087646</t>
        </is>
      </c>
      <c r="D1168" t="inlineStr">
        <is>
          <t>California</t>
        </is>
      </c>
      <c r="E1168" t="inlineStr">
        <is>
          <t>CA</t>
        </is>
      </c>
      <c r="F1168" t="n">
        <v>2025</v>
      </c>
      <c r="G1168" t="n">
        <v>2</v>
      </c>
      <c r="H1168" s="13" t="n">
        <v>1450000</v>
      </c>
      <c r="I1168" s="12" t="n">
        <v>7</v>
      </c>
      <c r="J1168" s="13" t="n">
        <v>200000</v>
      </c>
      <c r="K1168" s="13">
        <f>IFERROR($H1168/$I1168,"")</f>
        <v/>
      </c>
      <c r="L1168" s="13" t="n">
        <v>250000</v>
      </c>
      <c r="M1168" t="inlineStr">
        <is>
          <t>IN, IL</t>
        </is>
      </c>
      <c r="N1168" t="inlineStr">
        <is>
          <t>No</t>
        </is>
      </c>
      <c r="O1168" t="inlineStr">
        <is>
          <t>Not stated</t>
        </is>
      </c>
      <c r="Q1168" s="9" t="inlineStr">
        <is>
          <t>https://grantcue.com/foundations/patricia-s-and-william-j-hagenah-foundation-320087646</t>
        </is>
      </c>
    </row>
    <row r="1169">
      <c r="A1169">
        <f>IF($E1169=$E1168,$A1168+1,1)</f>
        <v/>
      </c>
      <c r="B1169" t="inlineStr">
        <is>
          <t>Severns Family Foundation</t>
        </is>
      </c>
      <c r="C1169" t="inlineStr">
        <is>
          <t>77-0235139</t>
        </is>
      </c>
      <c r="D1169" t="inlineStr">
        <is>
          <t>California</t>
        </is>
      </c>
      <c r="E1169" t="inlineStr">
        <is>
          <t>CA</t>
        </is>
      </c>
      <c r="F1169" t="n">
        <v>2024</v>
      </c>
      <c r="G1169" t="n">
        <v>2</v>
      </c>
      <c r="H1169" s="13" t="n">
        <v>1450000</v>
      </c>
      <c r="I1169" s="12" t="n">
        <v>46</v>
      </c>
      <c r="J1169" s="13" t="n">
        <v>17500</v>
      </c>
      <c r="K1169" s="13">
        <f>IFERROR($H1169/$I1169,"")</f>
        <v/>
      </c>
      <c r="L1169" s="13" t="n">
        <v>90000</v>
      </c>
      <c r="M1169" t="inlineStr">
        <is>
          <t>NY, AL, DC</t>
        </is>
      </c>
      <c r="N1169" t="inlineStr">
        <is>
          <t>No</t>
        </is>
      </c>
      <c r="O1169" t="inlineStr">
        <is>
          <t>Not stated</t>
        </is>
      </c>
      <c r="Q1169" s="9" t="inlineStr">
        <is>
          <t>https://grantcue.com/foundations/severns-family-foundation-770235139</t>
        </is>
      </c>
    </row>
    <row r="1170">
      <c r="A1170">
        <f>IF($E1170=$E1169,$A1169+1,1)</f>
        <v/>
      </c>
      <c r="B1170" t="inlineStr">
        <is>
          <t>MARK GOSSELIN FAMILY FOUNDATION</t>
        </is>
      </c>
      <c r="C1170" t="inlineStr">
        <is>
          <t>88-4129493</t>
        </is>
      </c>
      <c r="D1170" t="inlineStr">
        <is>
          <t>California</t>
        </is>
      </c>
      <c r="E1170" t="inlineStr">
        <is>
          <t>CA</t>
        </is>
      </c>
      <c r="F1170" t="n">
        <v>2025</v>
      </c>
      <c r="G1170" t="n">
        <v>2</v>
      </c>
      <c r="H1170" s="13" t="n">
        <v>1450000</v>
      </c>
      <c r="I1170" s="12" t="n">
        <v>8</v>
      </c>
      <c r="J1170" s="13" t="n">
        <v>200000</v>
      </c>
      <c r="K1170" s="13">
        <f>IFERROR($H1170/$I1170,"")</f>
        <v/>
      </c>
      <c r="L1170" s="13" t="n">
        <v>350000</v>
      </c>
      <c r="M1170" t="inlineStr">
        <is>
          <t>TX, NY</t>
        </is>
      </c>
      <c r="N1170" t="inlineStr">
        <is>
          <t>No</t>
        </is>
      </c>
      <c r="O1170" t="inlineStr">
        <is>
          <t>Not stated</t>
        </is>
      </c>
      <c r="Q1170" s="9" t="inlineStr">
        <is>
          <t>https://grantcue.com/foundations/mark-gosselin-family-foundation-884129493</t>
        </is>
      </c>
    </row>
    <row r="1171">
      <c r="A1171">
        <f>IF($E1171=$E1170,$A1170+1,1)</f>
        <v/>
      </c>
      <c r="B1171" t="inlineStr">
        <is>
          <t>JAMES B PENDLETON CHARITABLE TRUST</t>
        </is>
      </c>
      <c r="C1171" t="inlineStr">
        <is>
          <t>95-6944277</t>
        </is>
      </c>
      <c r="D1171" t="inlineStr">
        <is>
          <t>California</t>
        </is>
      </c>
      <c r="E1171" t="inlineStr">
        <is>
          <t>CA</t>
        </is>
      </c>
      <c r="F1171" t="n">
        <v>2024</v>
      </c>
      <c r="G1171" t="n">
        <v>1</v>
      </c>
      <c r="H1171" s="13" t="n">
        <v>1450000</v>
      </c>
      <c r="I1171" s="12" t="n">
        <v>6</v>
      </c>
      <c r="J1171" s="13" t="n">
        <v>250000</v>
      </c>
      <c r="K1171" s="13">
        <f>IFERROR($H1171/$I1171,"")</f>
        <v/>
      </c>
      <c r="L1171" s="13" t="n">
        <v>300000</v>
      </c>
      <c r="M1171" t="inlineStr">
        <is>
          <t>GA</t>
        </is>
      </c>
      <c r="N1171" t="inlineStr">
        <is>
          <t>Yes</t>
        </is>
      </c>
      <c r="O1171" t="inlineStr">
        <is>
          <t>Not stated</t>
        </is>
      </c>
      <c r="Q1171" s="9" t="inlineStr">
        <is>
          <t>https://grantcue.com/foundations/james-b-pendleton-charitable-trust-956944277</t>
        </is>
      </c>
    </row>
    <row r="1172">
      <c r="A1172">
        <f>IF($E1172=$E1171,$A1171+1,1)</f>
        <v/>
      </c>
      <c r="B1172" t="inlineStr">
        <is>
          <t>Edwin and Jeanne Woods Family Foundation</t>
        </is>
      </c>
      <c r="C1172" t="inlineStr">
        <is>
          <t>20-0968659</t>
        </is>
      </c>
      <c r="D1172" t="inlineStr">
        <is>
          <t>California</t>
        </is>
      </c>
      <c r="E1172" t="inlineStr">
        <is>
          <t>CA</t>
        </is>
      </c>
      <c r="F1172" t="n">
        <v>2025</v>
      </c>
      <c r="G1172" t="n">
        <v>2</v>
      </c>
      <c r="H1172" s="13" t="n">
        <v>1448500</v>
      </c>
      <c r="I1172" s="12" t="n">
        <v>83</v>
      </c>
      <c r="J1172" s="13" t="n">
        <v>15000</v>
      </c>
      <c r="K1172" s="13">
        <f>IFERROR($H1172/$I1172,"")</f>
        <v/>
      </c>
      <c r="L1172" s="13" t="n">
        <v>35000</v>
      </c>
      <c r="N1172" t="inlineStr">
        <is>
          <t>Yes</t>
        </is>
      </c>
      <c r="O1172" t="inlineStr">
        <is>
          <t>Not stated</t>
        </is>
      </c>
      <c r="Q1172" s="9" t="inlineStr">
        <is>
          <t>https://grantcue.com/foundations/edwin-and-jeanne-woods-family-foundation-200968659</t>
        </is>
      </c>
    </row>
    <row r="1173">
      <c r="A1173">
        <f>IF($E1173=$E1172,$A1172+1,1)</f>
        <v/>
      </c>
      <c r="B1173" t="inlineStr">
        <is>
          <t>THE LEWIS FAMILY CHARITABLE FOUNDATION</t>
        </is>
      </c>
      <c r="C1173" t="inlineStr">
        <is>
          <t>33-0210203</t>
        </is>
      </c>
      <c r="D1173" t="inlineStr">
        <is>
          <t>California</t>
        </is>
      </c>
      <c r="E1173" t="inlineStr">
        <is>
          <t>CA</t>
        </is>
      </c>
      <c r="F1173" t="n">
        <v>2024</v>
      </c>
      <c r="G1173" t="n">
        <v>1</v>
      </c>
      <c r="H1173" s="13" t="n">
        <v>1448500</v>
      </c>
      <c r="I1173" s="12" t="n">
        <v>65</v>
      </c>
      <c r="J1173" s="13" t="n">
        <v>12500</v>
      </c>
      <c r="K1173" s="13">
        <f>IFERROR($H1173/$I1173,"")</f>
        <v/>
      </c>
      <c r="L1173" s="13" t="n">
        <v>160000</v>
      </c>
      <c r="M1173" t="inlineStr">
        <is>
          <t>DC, VA, NY</t>
        </is>
      </c>
      <c r="N1173" t="inlineStr">
        <is>
          <t>No</t>
        </is>
      </c>
      <c r="O1173" t="inlineStr">
        <is>
          <t>Not stated</t>
        </is>
      </c>
      <c r="Q1173" s="9" t="inlineStr">
        <is>
          <t>https://grantcue.com/foundations/the-lewis-family-charitable-foundation-330210203</t>
        </is>
      </c>
    </row>
    <row r="1174">
      <c r="A1174">
        <f>IF($E1174=$E1173,$A1173+1,1)</f>
        <v/>
      </c>
      <c r="B1174" t="inlineStr">
        <is>
          <t>GRACE AND LI YU FAMILY FOUNDATION</t>
        </is>
      </c>
      <c r="C1174" t="inlineStr">
        <is>
          <t>81-3822395</t>
        </is>
      </c>
      <c r="D1174" t="inlineStr">
        <is>
          <t>California</t>
        </is>
      </c>
      <c r="E1174" t="inlineStr">
        <is>
          <t>CA</t>
        </is>
      </c>
      <c r="F1174" t="n">
        <v>2025</v>
      </c>
      <c r="G1174" t="n">
        <v>2</v>
      </c>
      <c r="H1174" s="13" t="n">
        <v>1448500</v>
      </c>
      <c r="I1174" s="12" t="n">
        <v>82</v>
      </c>
      <c r="J1174" s="13" t="n">
        <v>870</v>
      </c>
      <c r="K1174" s="13">
        <f>IFERROR($H1174/$I1174,"")</f>
        <v/>
      </c>
      <c r="L1174" s="13" t="n">
        <v>202000</v>
      </c>
      <c r="M1174" t="inlineStr">
        <is>
          <t>DC, CT, MD</t>
        </is>
      </c>
      <c r="N1174" t="inlineStr">
        <is>
          <t>No</t>
        </is>
      </c>
      <c r="O1174" t="inlineStr">
        <is>
          <t>Not stated</t>
        </is>
      </c>
      <c r="Q1174" s="9" t="inlineStr">
        <is>
          <t>https://grantcue.com/foundations/grace-and-li-yu-family-foundation-813822395</t>
        </is>
      </c>
    </row>
    <row r="1175">
      <c r="A1175">
        <f>IF($E1175=$E1174,$A1174+1,1)</f>
        <v/>
      </c>
      <c r="B1175" t="inlineStr">
        <is>
          <t>THE GREATHOUSE FAMILY FOUNDATION</t>
        </is>
      </c>
      <c r="C1175" t="inlineStr">
        <is>
          <t>47-2508106</t>
        </is>
      </c>
      <c r="D1175" t="inlineStr">
        <is>
          <t>California</t>
        </is>
      </c>
      <c r="E1175" t="inlineStr">
        <is>
          <t>CA</t>
        </is>
      </c>
      <c r="F1175" t="n">
        <v>2025</v>
      </c>
      <c r="G1175" t="n">
        <v>2</v>
      </c>
      <c r="H1175" s="13" t="n">
        <v>1446015</v>
      </c>
      <c r="I1175" s="12" t="n">
        <v>44</v>
      </c>
      <c r="J1175" s="13" t="n">
        <v>7750</v>
      </c>
      <c r="K1175" s="13">
        <f>IFERROR($H1175/$I1175,"")</f>
        <v/>
      </c>
      <c r="L1175" s="13" t="n">
        <v>200000</v>
      </c>
      <c r="M1175" t="inlineStr">
        <is>
          <t>GA, DC, MA</t>
        </is>
      </c>
      <c r="N1175" t="inlineStr">
        <is>
          <t>No</t>
        </is>
      </c>
      <c r="O1175" t="inlineStr">
        <is>
          <t>Not stated</t>
        </is>
      </c>
      <c r="Q1175" s="9" t="inlineStr">
        <is>
          <t>https://grantcue.com/foundations/the-greathouse-family-foundation-472508106</t>
        </is>
      </c>
    </row>
    <row r="1176">
      <c r="A1176">
        <f>IF($E1176=$E1175,$A1175+1,1)</f>
        <v/>
      </c>
      <c r="B1176" t="inlineStr">
        <is>
          <t>KIRANNADA FOUNDATION FKA SETIADY FAMILY FOUNDATION</t>
        </is>
      </c>
      <c r="C1176" t="inlineStr">
        <is>
          <t>92-1194778</t>
        </is>
      </c>
      <c r="D1176" t="inlineStr">
        <is>
          <t>California</t>
        </is>
      </c>
      <c r="E1176" t="inlineStr">
        <is>
          <t>CA</t>
        </is>
      </c>
      <c r="F1176" t="n">
        <v>2025</v>
      </c>
      <c r="G1176" t="n">
        <v>2</v>
      </c>
      <c r="H1176" s="13" t="n">
        <v>1445600</v>
      </c>
      <c r="I1176" s="12" t="n">
        <v>16</v>
      </c>
      <c r="J1176" s="13" t="n">
        <v>100000</v>
      </c>
      <c r="K1176" s="13">
        <f>IFERROR($H1176/$I1176,"")</f>
        <v/>
      </c>
      <c r="L1176" s="13" t="n">
        <v>100000</v>
      </c>
      <c r="M1176" t="inlineStr">
        <is>
          <t>SC, GA, MO</t>
        </is>
      </c>
      <c r="N1176" t="inlineStr">
        <is>
          <t>No</t>
        </is>
      </c>
      <c r="O1176" t="inlineStr">
        <is>
          <t>Not stated</t>
        </is>
      </c>
      <c r="Q1176" s="9" t="inlineStr">
        <is>
          <t>https://grantcue.com/foundations/kirannada-foundation-fka-setiady-family-foundation-921194778</t>
        </is>
      </c>
    </row>
    <row r="1177">
      <c r="A1177">
        <f>IF($E1177=$E1176,$A1176+1,1)</f>
        <v/>
      </c>
      <c r="B1177" t="inlineStr">
        <is>
          <t>YERBA BUENA FUND</t>
        </is>
      </c>
      <c r="C1177" t="inlineStr">
        <is>
          <t>46-1997261</t>
        </is>
      </c>
      <c r="D1177" t="inlineStr">
        <is>
          <t>California</t>
        </is>
      </c>
      <c r="E1177" t="inlineStr">
        <is>
          <t>CA</t>
        </is>
      </c>
      <c r="F1177" t="n">
        <v>2024</v>
      </c>
      <c r="G1177" t="n">
        <v>1</v>
      </c>
      <c r="H1177" s="13" t="n">
        <v>1444200</v>
      </c>
      <c r="I1177" s="12" t="n">
        <v>54</v>
      </c>
      <c r="J1177" s="13" t="n">
        <v>7500</v>
      </c>
      <c r="K1177" s="13">
        <f>IFERROR($H1177/$I1177,"")</f>
        <v/>
      </c>
      <c r="L1177" s="13" t="n">
        <v>250000</v>
      </c>
      <c r="M1177" t="inlineStr">
        <is>
          <t>DC, NY, CT</t>
        </is>
      </c>
      <c r="N1177" t="inlineStr">
        <is>
          <t>No</t>
        </is>
      </c>
      <c r="O1177" t="inlineStr">
        <is>
          <t>Not stated</t>
        </is>
      </c>
      <c r="Q1177" s="9" t="inlineStr">
        <is>
          <t>https://grantcue.com/foundations/yerba-buena-fund-461997261</t>
        </is>
      </c>
    </row>
    <row r="1178">
      <c r="A1178">
        <f>IF($E1178=$E1177,$A1177+1,1)</f>
        <v/>
      </c>
      <c r="B1178" t="inlineStr">
        <is>
          <t>JAYZUM FOUNDATION</t>
        </is>
      </c>
      <c r="C1178" t="inlineStr">
        <is>
          <t>47-4199857</t>
        </is>
      </c>
      <c r="D1178" t="inlineStr">
        <is>
          <t>California</t>
        </is>
      </c>
      <c r="E1178" t="inlineStr">
        <is>
          <t>CA</t>
        </is>
      </c>
      <c r="F1178" t="n">
        <v>2025</v>
      </c>
      <c r="G1178" t="n">
        <v>2</v>
      </c>
      <c r="H1178" s="13" t="n">
        <v>1443374</v>
      </c>
      <c r="I1178" s="12" t="n">
        <v>24</v>
      </c>
      <c r="J1178" s="13" t="n">
        <v>9233</v>
      </c>
      <c r="K1178" s="13">
        <f>IFERROR($H1178/$I1178,"")</f>
        <v/>
      </c>
      <c r="L1178" s="13" t="n">
        <v>625000</v>
      </c>
      <c r="M1178" t="inlineStr">
        <is>
          <t>MARSHALL ISLANDS, MUMBAI, PA</t>
        </is>
      </c>
      <c r="N1178" t="inlineStr">
        <is>
          <t>No</t>
        </is>
      </c>
      <c r="O1178" t="inlineStr">
        <is>
          <t>Not stated</t>
        </is>
      </c>
      <c r="Q1178" s="9" t="inlineStr">
        <is>
          <t>https://grantcue.com/foundations/jayzum-foundation-474199857</t>
        </is>
      </c>
    </row>
    <row r="1179">
      <c r="A1179">
        <f>IF($E1179=$E1178,$A1178+1,1)</f>
        <v/>
      </c>
      <c r="B1179" t="inlineStr">
        <is>
          <t>Sulanling Foundation</t>
        </is>
      </c>
      <c r="C1179" t="inlineStr">
        <is>
          <t>87-1632232</t>
        </is>
      </c>
      <c r="D1179" t="inlineStr">
        <is>
          <t>California</t>
        </is>
      </c>
      <c r="E1179" t="inlineStr">
        <is>
          <t>CA</t>
        </is>
      </c>
      <c r="F1179" t="n">
        <v>2024</v>
      </c>
      <c r="G1179" t="n">
        <v>1</v>
      </c>
      <c r="H1179" s="13" t="n">
        <v>1440000</v>
      </c>
      <c r="I1179" s="12" t="n">
        <v>8</v>
      </c>
      <c r="J1179" s="13" t="n">
        <v>225000</v>
      </c>
      <c r="K1179" s="13">
        <f>IFERROR($H1179/$I1179,"")</f>
        <v/>
      </c>
      <c r="L1179" s="13" t="n">
        <v>250000</v>
      </c>
      <c r="M1179" t="inlineStr">
        <is>
          <t>CO, DC, NY</t>
        </is>
      </c>
      <c r="N1179" t="inlineStr">
        <is>
          <t>No</t>
        </is>
      </c>
      <c r="O1179" t="inlineStr">
        <is>
          <t>Not stated</t>
        </is>
      </c>
      <c r="Q1179" s="9" t="inlineStr">
        <is>
          <t>https://grantcue.com/foundations/sulanling-foundation-871632232</t>
        </is>
      </c>
    </row>
    <row r="1180">
      <c r="A1180">
        <f>IF($E1180=$E1179,$A1179+1,1)</f>
        <v/>
      </c>
      <c r="B1180" t="inlineStr">
        <is>
          <t>The Robert W Witter Family Foundation</t>
        </is>
      </c>
      <c r="C1180" t="inlineStr">
        <is>
          <t>91-1801754</t>
        </is>
      </c>
      <c r="D1180" t="inlineStr">
        <is>
          <t>California</t>
        </is>
      </c>
      <c r="E1180" t="inlineStr">
        <is>
          <t>CA</t>
        </is>
      </c>
      <c r="F1180" t="n">
        <v>2025</v>
      </c>
      <c r="G1180" t="n">
        <v>2</v>
      </c>
      <c r="H1180" s="13" t="n">
        <v>1440000</v>
      </c>
      <c r="I1180" s="12" t="n">
        <v>13</v>
      </c>
      <c r="J1180" s="13" t="n">
        <v>50000</v>
      </c>
      <c r="K1180" s="13">
        <f>IFERROR($H1180/$I1180,"")</f>
        <v/>
      </c>
      <c r="L1180" s="13" t="n">
        <v>200000</v>
      </c>
      <c r="M1180" t="inlineStr">
        <is>
          <t>FL, NY, CT</t>
        </is>
      </c>
      <c r="N1180" t="inlineStr">
        <is>
          <t>No</t>
        </is>
      </c>
      <c r="O1180" t="inlineStr">
        <is>
          <t>Not stated</t>
        </is>
      </c>
      <c r="Q1180" s="9" t="inlineStr">
        <is>
          <t>https://grantcue.com/foundations/the-robert-w-witter-family-foundation-911801754</t>
        </is>
      </c>
    </row>
    <row r="1181">
      <c r="A1181">
        <f>IF($E1181=$E1180,$A1180+1,1)</f>
        <v/>
      </c>
      <c r="B1181" t="inlineStr">
        <is>
          <t>RUDI SCHULTE FAMILY FOUNDATION</t>
        </is>
      </c>
      <c r="C1181" t="inlineStr">
        <is>
          <t>77-0452600</t>
        </is>
      </c>
      <c r="D1181" t="inlineStr">
        <is>
          <t>California</t>
        </is>
      </c>
      <c r="E1181" t="inlineStr">
        <is>
          <t>CA</t>
        </is>
      </c>
      <c r="F1181" t="n">
        <v>2025</v>
      </c>
      <c r="G1181" t="n">
        <v>3</v>
      </c>
      <c r="H1181" s="13" t="n">
        <v>1439058</v>
      </c>
      <c r="I1181" s="12" t="n">
        <v>206</v>
      </c>
      <c r="J1181" s="13" t="n">
        <v>5000</v>
      </c>
      <c r="K1181" s="13">
        <f>IFERROR($H1181/$I1181,"")</f>
        <v/>
      </c>
      <c r="L1181" s="13" t="n">
        <v>60000</v>
      </c>
      <c r="M1181" t="inlineStr">
        <is>
          <t>VA, FL, ID</t>
        </is>
      </c>
      <c r="N1181" t="inlineStr">
        <is>
          <t>No</t>
        </is>
      </c>
      <c r="O1181" t="inlineStr">
        <is>
          <t>Not stated</t>
        </is>
      </c>
      <c r="Q1181" s="9" t="inlineStr">
        <is>
          <t>https://grantcue.com/foundations/rudi-schulte-family-foundation-770452600</t>
        </is>
      </c>
    </row>
    <row r="1182">
      <c r="A1182">
        <f>IF($E1182=$E1181,$A1181+1,1)</f>
        <v/>
      </c>
      <c r="B1182" t="inlineStr">
        <is>
          <t>Kanoff Family Foundation</t>
        </is>
      </c>
      <c r="C1182" t="inlineStr">
        <is>
          <t>95-4662947</t>
        </is>
      </c>
      <c r="D1182" t="inlineStr">
        <is>
          <t>California</t>
        </is>
      </c>
      <c r="E1182" t="inlineStr">
        <is>
          <t>CA</t>
        </is>
      </c>
      <c r="F1182" t="n">
        <v>2025</v>
      </c>
      <c r="G1182" t="n">
        <v>2</v>
      </c>
      <c r="H1182" s="13" t="n">
        <v>1438830</v>
      </c>
      <c r="I1182" s="12" t="n">
        <v>52</v>
      </c>
      <c r="J1182" s="13" t="n">
        <v>5000</v>
      </c>
      <c r="K1182" s="13">
        <f>IFERROR($H1182/$I1182,"")</f>
        <v/>
      </c>
      <c r="L1182" s="13" t="n">
        <v>500000</v>
      </c>
      <c r="M1182" t="inlineStr">
        <is>
          <t>WY, ID, CO</t>
        </is>
      </c>
      <c r="N1182" t="inlineStr">
        <is>
          <t>No</t>
        </is>
      </c>
      <c r="O1182" t="inlineStr">
        <is>
          <t>Not stated</t>
        </is>
      </c>
      <c r="Q1182" s="9" t="inlineStr">
        <is>
          <t>https://grantcue.com/foundations/kanoff-family-foundation-co-jefferies-and-company-954662947</t>
        </is>
      </c>
    </row>
    <row r="1183">
      <c r="A1183">
        <f>IF($E1183=$E1182,$A1182+1,1)</f>
        <v/>
      </c>
      <c r="B1183" t="inlineStr">
        <is>
          <t>THE JOHN H &amp; CYNTHIA LEE SMET FOUNDATION</t>
        </is>
      </c>
      <c r="C1183" t="inlineStr">
        <is>
          <t>95-4399946</t>
        </is>
      </c>
      <c r="D1183" t="inlineStr">
        <is>
          <t>California</t>
        </is>
      </c>
      <c r="E1183" t="inlineStr">
        <is>
          <t>CA</t>
        </is>
      </c>
      <c r="F1183" t="n">
        <v>2024</v>
      </c>
      <c r="G1183" t="n">
        <v>1</v>
      </c>
      <c r="H1183" s="13" t="n">
        <v>1437800</v>
      </c>
      <c r="I1183" s="12" t="n">
        <v>28</v>
      </c>
      <c r="J1183" s="13" t="n">
        <v>13750</v>
      </c>
      <c r="K1183" s="13">
        <f>IFERROR($H1183/$I1183,"")</f>
        <v/>
      </c>
      <c r="L1183" s="13" t="n">
        <v>459000</v>
      </c>
      <c r="M1183" t="inlineStr">
        <is>
          <t>OR, VA</t>
        </is>
      </c>
      <c r="N1183" t="inlineStr">
        <is>
          <t>No</t>
        </is>
      </c>
      <c r="O1183" t="inlineStr">
        <is>
          <t>Not stated</t>
        </is>
      </c>
      <c r="Q1183" s="9" t="inlineStr">
        <is>
          <t>https://grantcue.com/foundations/the-john-h-and-cynthia-lee-smet-foundation-954399946</t>
        </is>
      </c>
    </row>
    <row r="1184">
      <c r="A1184">
        <f>IF($E1184=$E1183,$A1183+1,1)</f>
        <v/>
      </c>
      <c r="B1184" t="inlineStr">
        <is>
          <t>THE STEP FAMILY FOUNDATION</t>
        </is>
      </c>
      <c r="C1184" t="inlineStr">
        <is>
          <t>35-2016508</t>
        </is>
      </c>
      <c r="D1184" t="inlineStr">
        <is>
          <t>California</t>
        </is>
      </c>
      <c r="E1184" t="inlineStr">
        <is>
          <t>CA</t>
        </is>
      </c>
      <c r="F1184" t="n">
        <v>2025</v>
      </c>
      <c r="G1184" t="n">
        <v>2</v>
      </c>
      <c r="H1184" s="13" t="n">
        <v>1434417</v>
      </c>
      <c r="I1184" s="12" t="n">
        <v>6</v>
      </c>
      <c r="J1184" s="13" t="n">
        <v>233826.5</v>
      </c>
      <c r="K1184" s="13">
        <f>IFERROR($H1184/$I1184,"")</f>
        <v/>
      </c>
      <c r="L1184" s="13" t="n">
        <v>537801</v>
      </c>
      <c r="M1184" t="inlineStr">
        <is>
          <t>TX</t>
        </is>
      </c>
      <c r="N1184" t="inlineStr">
        <is>
          <t>No</t>
        </is>
      </c>
      <c r="O1184" t="inlineStr">
        <is>
          <t>Not stated</t>
        </is>
      </c>
      <c r="Q1184" s="9" t="inlineStr">
        <is>
          <t>https://grantcue.com/foundations/the-step-family-foundation-352016508</t>
        </is>
      </c>
    </row>
    <row r="1185">
      <c r="A1185">
        <f>IF($E1185=$E1184,$A1184+1,1)</f>
        <v/>
      </c>
      <c r="B1185" t="inlineStr">
        <is>
          <t>HELMUT KIFFMANN FAMILY FOUNDATION</t>
        </is>
      </c>
      <c r="C1185" t="inlineStr">
        <is>
          <t>56-2628169</t>
        </is>
      </c>
      <c r="D1185" t="inlineStr">
        <is>
          <t>California</t>
        </is>
      </c>
      <c r="E1185" t="inlineStr">
        <is>
          <t>CA</t>
        </is>
      </c>
      <c r="F1185" t="n">
        <v>2024</v>
      </c>
      <c r="G1185" t="n">
        <v>1</v>
      </c>
      <c r="H1185" s="13" t="n">
        <v>1430500</v>
      </c>
      <c r="I1185" s="12" t="n">
        <v>14</v>
      </c>
      <c r="J1185" s="13" t="n">
        <v>10000</v>
      </c>
      <c r="K1185" s="13">
        <f>IFERROR($H1185/$I1185,"")</f>
        <v/>
      </c>
      <c r="L1185" s="13" t="n">
        <v>1010000</v>
      </c>
      <c r="M1185" t="inlineStr">
        <is>
          <t>NY</t>
        </is>
      </c>
      <c r="N1185" t="inlineStr">
        <is>
          <t>Yes</t>
        </is>
      </c>
      <c r="O1185" t="inlineStr">
        <is>
          <t>Not stated</t>
        </is>
      </c>
      <c r="Q1185" s="9" t="inlineStr">
        <is>
          <t>https://grantcue.com/foundations/helmut-kiffmann-family-foundation-562628169</t>
        </is>
      </c>
    </row>
    <row r="1186">
      <c r="A1186">
        <f>IF($E1186=$E1185,$A1185+1,1)</f>
        <v/>
      </c>
      <c r="B1186" t="inlineStr">
        <is>
          <t>The Gifford Foundation Inc</t>
        </is>
      </c>
      <c r="C1186" t="inlineStr">
        <is>
          <t>94-3303273</t>
        </is>
      </c>
      <c r="D1186" t="inlineStr">
        <is>
          <t>California</t>
        </is>
      </c>
      <c r="E1186" t="inlineStr">
        <is>
          <t>CA</t>
        </is>
      </c>
      <c r="F1186" t="n">
        <v>2024</v>
      </c>
      <c r="G1186" t="n">
        <v>2</v>
      </c>
      <c r="H1186" s="13" t="n">
        <v>1429879</v>
      </c>
      <c r="I1186" s="12" t="n">
        <v>31</v>
      </c>
      <c r="J1186" s="13" t="n">
        <v>6250</v>
      </c>
      <c r="K1186" s="13">
        <f>IFERROR($H1186/$I1186,"")</f>
        <v/>
      </c>
      <c r="L1186" s="13" t="n">
        <v>500000</v>
      </c>
      <c r="M1186" t="inlineStr">
        <is>
          <t>PA, NV, UT</t>
        </is>
      </c>
      <c r="N1186" t="inlineStr">
        <is>
          <t>No</t>
        </is>
      </c>
      <c r="O1186" t="inlineStr">
        <is>
          <t>Not stated</t>
        </is>
      </c>
      <c r="Q1186" s="9" t="inlineStr">
        <is>
          <t>https://grantcue.com/foundations/the-gifford-foundation-inc-943303273</t>
        </is>
      </c>
    </row>
    <row r="1187">
      <c r="A1187">
        <f>IF($E1187=$E1186,$A1186+1,1)</f>
        <v/>
      </c>
      <c r="B1187" t="inlineStr">
        <is>
          <t>THE LANIE ALBRECHT FOUNDATION</t>
        </is>
      </c>
      <c r="C1187" t="inlineStr">
        <is>
          <t>88-0431967</t>
        </is>
      </c>
      <c r="D1187" t="inlineStr">
        <is>
          <t>California</t>
        </is>
      </c>
      <c r="E1187" t="inlineStr">
        <is>
          <t>CA</t>
        </is>
      </c>
      <c r="F1187" t="n">
        <v>2025</v>
      </c>
      <c r="G1187" t="n">
        <v>2</v>
      </c>
      <c r="H1187" s="13" t="n">
        <v>1429500</v>
      </c>
      <c r="I1187" s="12" t="n">
        <v>75</v>
      </c>
      <c r="J1187" s="13" t="n">
        <v>15000</v>
      </c>
      <c r="K1187" s="13">
        <f>IFERROR($H1187/$I1187,"")</f>
        <v/>
      </c>
      <c r="L1187" s="13" t="n">
        <v>115000</v>
      </c>
      <c r="M1187" t="inlineStr">
        <is>
          <t>NV, HI, NC</t>
        </is>
      </c>
      <c r="N1187" t="inlineStr">
        <is>
          <t>No</t>
        </is>
      </c>
      <c r="O1187" t="inlineStr">
        <is>
          <t>Not stated</t>
        </is>
      </c>
      <c r="Q1187" s="9" t="inlineStr">
        <is>
          <t>https://grantcue.com/foundations/the-lanie-albrecht-foundation-880431967</t>
        </is>
      </c>
    </row>
    <row r="1188">
      <c r="A1188">
        <f>IF($E1188=$E1187,$A1187+1,1)</f>
        <v/>
      </c>
      <c r="B1188" t="inlineStr">
        <is>
          <t>MOISO FAMILY FOUNDATION</t>
        </is>
      </c>
      <c r="C1188" t="inlineStr">
        <is>
          <t>95-2576203</t>
        </is>
      </c>
      <c r="D1188" t="inlineStr">
        <is>
          <t>California</t>
        </is>
      </c>
      <c r="E1188" t="inlineStr">
        <is>
          <t>CA</t>
        </is>
      </c>
      <c r="F1188" t="n">
        <v>2023</v>
      </c>
      <c r="G1188" t="n">
        <v>1</v>
      </c>
      <c r="H1188" s="13" t="n">
        <v>1425000</v>
      </c>
      <c r="I1188" s="12" t="n">
        <v>12</v>
      </c>
      <c r="J1188" s="13" t="n">
        <v>32500</v>
      </c>
      <c r="K1188" s="13">
        <f>IFERROR($H1188/$I1188,"")</f>
        <v/>
      </c>
      <c r="L1188" s="13" t="n">
        <v>1000000</v>
      </c>
      <c r="N1188" t="inlineStr">
        <is>
          <t>No</t>
        </is>
      </c>
      <c r="O1188" t="inlineStr">
        <is>
          <t>Not stated</t>
        </is>
      </c>
      <c r="Q1188" s="9" t="inlineStr">
        <is>
          <t>https://grantcue.com/foundations/moiso-family-foundation-952576203</t>
        </is>
      </c>
    </row>
    <row r="1189">
      <c r="A1189">
        <f>IF($E1189=$E1188,$A1188+1,1)</f>
        <v/>
      </c>
      <c r="B1189" t="inlineStr">
        <is>
          <t>DANFORD FOUNDATION</t>
        </is>
      </c>
      <c r="C1189" t="inlineStr">
        <is>
          <t>94-2819322</t>
        </is>
      </c>
      <c r="D1189" t="inlineStr">
        <is>
          <t>California</t>
        </is>
      </c>
      <c r="E1189" t="inlineStr">
        <is>
          <t>CA</t>
        </is>
      </c>
      <c r="F1189" t="n">
        <v>2024</v>
      </c>
      <c r="G1189" t="n">
        <v>1</v>
      </c>
      <c r="H1189" s="13" t="n">
        <v>1420510</v>
      </c>
      <c r="I1189" s="12" t="n">
        <v>33</v>
      </c>
      <c r="J1189" s="13" t="n">
        <v>10000</v>
      </c>
      <c r="K1189" s="13">
        <f>IFERROR($H1189/$I1189,"")</f>
        <v/>
      </c>
      <c r="L1189" s="13" t="n">
        <v>515000</v>
      </c>
      <c r="M1189" t="inlineStr">
        <is>
          <t>TN, NC, MA</t>
        </is>
      </c>
      <c r="N1189" t="inlineStr">
        <is>
          <t>Yes</t>
        </is>
      </c>
      <c r="O1189" t="inlineStr">
        <is>
          <t>Not stated</t>
        </is>
      </c>
      <c r="P1189" s="9" t="inlineStr">
        <is>
          <t>http://danfordfoundation.org/</t>
        </is>
      </c>
      <c r="Q1189" s="9" t="inlineStr">
        <is>
          <t>https://grantcue.com/foundations/danford-foundation-942819322</t>
        </is>
      </c>
    </row>
    <row r="1190">
      <c r="A1190">
        <f>IF($E1190=$E1189,$A1189+1,1)</f>
        <v/>
      </c>
      <c r="B1190" t="inlineStr">
        <is>
          <t>WALTMAR FOUNDATION</t>
        </is>
      </c>
      <c r="C1190" t="inlineStr">
        <is>
          <t>95-2371506</t>
        </is>
      </c>
      <c r="D1190" t="inlineStr">
        <is>
          <t>California</t>
        </is>
      </c>
      <c r="E1190" t="inlineStr">
        <is>
          <t>CA</t>
        </is>
      </c>
      <c r="F1190" t="n">
        <v>2025</v>
      </c>
      <c r="G1190" t="n">
        <v>2</v>
      </c>
      <c r="H1190" s="13" t="n">
        <v>1420500</v>
      </c>
      <c r="I1190" s="12" t="n">
        <v>66</v>
      </c>
      <c r="J1190" s="13" t="n">
        <v>15000</v>
      </c>
      <c r="K1190" s="13">
        <f>IFERROR($H1190/$I1190,"")</f>
        <v/>
      </c>
      <c r="L1190" s="13" t="n">
        <v>174000</v>
      </c>
      <c r="M1190" t="inlineStr">
        <is>
          <t>NM, PA, GA</t>
        </is>
      </c>
      <c r="N1190" t="inlineStr">
        <is>
          <t>No</t>
        </is>
      </c>
      <c r="O1190" t="inlineStr">
        <is>
          <t>Not stated</t>
        </is>
      </c>
      <c r="Q1190" s="9" t="inlineStr">
        <is>
          <t>https://grantcue.com/foundations/waltmar-foundation-c-o-larry-beltramo-952371506</t>
        </is>
      </c>
    </row>
    <row r="1191">
      <c r="A1191">
        <f>IF($E1191=$E1190,$A1190+1,1)</f>
        <v/>
      </c>
      <c r="B1191" t="inlineStr">
        <is>
          <t>GESNER JOHNSON FOUNDATION</t>
        </is>
      </c>
      <c r="C1191" t="inlineStr">
        <is>
          <t>41-1890875</t>
        </is>
      </c>
      <c r="D1191" t="inlineStr">
        <is>
          <t>California</t>
        </is>
      </c>
      <c r="E1191" t="inlineStr">
        <is>
          <t>CA</t>
        </is>
      </c>
      <c r="F1191" t="n">
        <v>2025</v>
      </c>
      <c r="G1191" t="n">
        <v>2</v>
      </c>
      <c r="H1191" s="13" t="n">
        <v>1419879</v>
      </c>
      <c r="I1191" s="12" t="n">
        <v>35</v>
      </c>
      <c r="J1191" s="13" t="n">
        <v>44800</v>
      </c>
      <c r="K1191" s="13">
        <f>IFERROR($H1191/$I1191,"")</f>
        <v/>
      </c>
      <c r="L1191" s="13" t="n">
        <v>68000</v>
      </c>
      <c r="M1191" t="inlineStr">
        <is>
          <t>WA, MN, OR</t>
        </is>
      </c>
      <c r="N1191" t="inlineStr">
        <is>
          <t>Yes</t>
        </is>
      </c>
      <c r="O1191" t="inlineStr">
        <is>
          <t>Not stated</t>
        </is>
      </c>
      <c r="Q1191" s="9" t="inlineStr">
        <is>
          <t>https://grantcue.com/foundations/gesner-johnson-foundation-411890875</t>
        </is>
      </c>
    </row>
    <row r="1192">
      <c r="A1192">
        <f>IF($E1192=$E1191,$A1191+1,1)</f>
        <v/>
      </c>
      <c r="B1192" t="inlineStr">
        <is>
          <t>THE LUCKY ONE FOUNDATION</t>
        </is>
      </c>
      <c r="C1192" t="inlineStr">
        <is>
          <t>45-6398630</t>
        </is>
      </c>
      <c r="D1192" t="inlineStr">
        <is>
          <t>California</t>
        </is>
      </c>
      <c r="E1192" t="inlineStr">
        <is>
          <t>CA</t>
        </is>
      </c>
      <c r="F1192" t="n">
        <v>2025</v>
      </c>
      <c r="G1192" t="n">
        <v>2</v>
      </c>
      <c r="H1192" s="13" t="n">
        <v>1417500</v>
      </c>
      <c r="I1192" s="12" t="n">
        <v>79</v>
      </c>
      <c r="J1192" s="13" t="n">
        <v>10000</v>
      </c>
      <c r="K1192" s="13">
        <f>IFERROR($H1192/$I1192,"")</f>
        <v/>
      </c>
      <c r="L1192" s="13" t="n">
        <v>105000</v>
      </c>
      <c r="M1192" t="inlineStr">
        <is>
          <t>NY, MA, MD</t>
        </is>
      </c>
      <c r="N1192" t="inlineStr">
        <is>
          <t>No</t>
        </is>
      </c>
      <c r="O1192" t="inlineStr">
        <is>
          <t>Not stated</t>
        </is>
      </c>
      <c r="Q1192" s="9" t="inlineStr">
        <is>
          <t>https://grantcue.com/foundations/the-lucky-one-foundation-c-o-bessemer-trust-company-456398630</t>
        </is>
      </c>
    </row>
    <row r="1193">
      <c r="A1193">
        <f>IF($E1193=$E1192,$A1192+1,1)</f>
        <v/>
      </c>
      <c r="B1193" t="inlineStr">
        <is>
          <t>THE MICHAEL AND REBECCA VEST FOUNDA</t>
        </is>
      </c>
      <c r="C1193" t="inlineStr">
        <is>
          <t>26-3816197</t>
        </is>
      </c>
      <c r="D1193" t="inlineStr">
        <is>
          <t>California</t>
        </is>
      </c>
      <c r="E1193" t="inlineStr">
        <is>
          <t>CA</t>
        </is>
      </c>
      <c r="F1193" t="n">
        <v>2025</v>
      </c>
      <c r="G1193" t="n">
        <v>4</v>
      </c>
      <c r="H1193" s="13" t="n">
        <v>1411937</v>
      </c>
      <c r="I1193" s="12" t="n">
        <v>97</v>
      </c>
      <c r="J1193" s="13" t="n">
        <v>10000</v>
      </c>
      <c r="K1193" s="13">
        <f>IFERROR($H1193/$I1193,"")</f>
        <v/>
      </c>
      <c r="L1193" s="13" t="n">
        <v>200000</v>
      </c>
      <c r="M1193" t="inlineStr">
        <is>
          <t>NY, GA, VA</t>
        </is>
      </c>
      <c r="N1193" t="inlineStr">
        <is>
          <t>No</t>
        </is>
      </c>
      <c r="O1193" t="inlineStr">
        <is>
          <t>Not stated</t>
        </is>
      </c>
      <c r="Q1193" s="9" t="inlineStr">
        <is>
          <t>https://grantcue.com/foundations/the-michael-and-rebecca-vest-founda-263816197</t>
        </is>
      </c>
    </row>
    <row r="1194">
      <c r="A1194">
        <f>IF($E1194=$E1193,$A1193+1,1)</f>
        <v/>
      </c>
      <c r="B1194" t="inlineStr">
        <is>
          <t>BELINA LEE LAZZAR TRUST</t>
        </is>
      </c>
      <c r="C1194" t="inlineStr">
        <is>
          <t>81-6360422</t>
        </is>
      </c>
      <c r="D1194" t="inlineStr">
        <is>
          <t>California</t>
        </is>
      </c>
      <c r="E1194" t="inlineStr">
        <is>
          <t>CA</t>
        </is>
      </c>
      <c r="F1194" t="n">
        <v>2025</v>
      </c>
      <c r="G1194" t="n">
        <v>2</v>
      </c>
      <c r="H1194" s="13" t="n">
        <v>1410172</v>
      </c>
      <c r="I1194" s="12" t="n">
        <v>29</v>
      </c>
      <c r="J1194" s="13" t="n">
        <v>26273</v>
      </c>
      <c r="K1194" s="13">
        <f>IFERROR($H1194/$I1194,"")</f>
        <v/>
      </c>
      <c r="L1194" s="13" t="n">
        <v>233226</v>
      </c>
      <c r="M1194" t="inlineStr">
        <is>
          <t>CO, UT</t>
        </is>
      </c>
      <c r="N1194" t="inlineStr">
        <is>
          <t>No</t>
        </is>
      </c>
      <c r="O1194" t="inlineStr">
        <is>
          <t>Not stated</t>
        </is>
      </c>
      <c r="Q1194" s="9" t="inlineStr">
        <is>
          <t>https://grantcue.com/foundations/belina-lee-lazzar-trust-816360422</t>
        </is>
      </c>
    </row>
    <row r="1195">
      <c r="A1195">
        <f>IF($E1195=$E1194,$A1194+1,1)</f>
        <v/>
      </c>
      <c r="B1195" t="inlineStr">
        <is>
          <t>ALESIA ALPERT FAMILY FOUNDATION (FKA ALESIA FAMILY FOUNDATION)</t>
        </is>
      </c>
      <c r="C1195" t="inlineStr">
        <is>
          <t>95-4750403</t>
        </is>
      </c>
      <c r="D1195" t="inlineStr">
        <is>
          <t>California</t>
        </is>
      </c>
      <c r="E1195" t="inlineStr">
        <is>
          <t>CA</t>
        </is>
      </c>
      <c r="F1195" t="n">
        <v>2024</v>
      </c>
      <c r="G1195" t="n">
        <v>1</v>
      </c>
      <c r="H1195" s="13" t="n">
        <v>1408391</v>
      </c>
      <c r="I1195" s="12" t="n">
        <v>38</v>
      </c>
      <c r="J1195" s="13" t="n">
        <v>25000</v>
      </c>
      <c r="K1195" s="13">
        <f>IFERROR($H1195/$I1195,"")</f>
        <v/>
      </c>
      <c r="L1195" s="13" t="n">
        <v>242500</v>
      </c>
      <c r="M1195" t="inlineStr">
        <is>
          <t>IL, NY, GA</t>
        </is>
      </c>
      <c r="N1195" t="inlineStr">
        <is>
          <t>No</t>
        </is>
      </c>
      <c r="O1195" t="inlineStr">
        <is>
          <t>Not stated</t>
        </is>
      </c>
      <c r="Q1195" s="9" t="inlineStr">
        <is>
          <t>https://grantcue.com/foundations/alesia-alpert-family-foundation-fka-alesia-family-foundation-954750403</t>
        </is>
      </c>
    </row>
    <row r="1196">
      <c r="A1196">
        <f>IF($E1196=$E1195,$A1195+1,1)</f>
        <v/>
      </c>
      <c r="B1196" t="inlineStr">
        <is>
          <t>DANA &amp; ALBERT R BROCCOLI CHARITABLE FOUNDATION</t>
        </is>
      </c>
      <c r="C1196" t="inlineStr">
        <is>
          <t>95-3502889</t>
        </is>
      </c>
      <c r="D1196" t="inlineStr">
        <is>
          <t>California</t>
        </is>
      </c>
      <c r="E1196" t="inlineStr">
        <is>
          <t>CA</t>
        </is>
      </c>
      <c r="F1196" t="n">
        <v>2024</v>
      </c>
      <c r="G1196" t="n">
        <v>1</v>
      </c>
      <c r="H1196" s="13" t="n">
        <v>1408287</v>
      </c>
      <c r="I1196" s="12" t="n">
        <v>28</v>
      </c>
      <c r="J1196" s="13" t="n">
        <v>10000</v>
      </c>
      <c r="K1196" s="13">
        <f>IFERROR($H1196/$I1196,"")</f>
        <v/>
      </c>
      <c r="L1196" s="13" t="n">
        <v>300000</v>
      </c>
      <c r="M1196" t="inlineStr">
        <is>
          <t>UNITED KINGDOM, MD, NY</t>
        </is>
      </c>
      <c r="N1196" t="inlineStr">
        <is>
          <t>No</t>
        </is>
      </c>
      <c r="O1196" t="inlineStr">
        <is>
          <t>Not stated</t>
        </is>
      </c>
      <c r="Q1196" s="9" t="inlineStr">
        <is>
          <t>https://grantcue.com/foundations/dana-and-albert-r-broccoli-charitable-foundation-953502889</t>
        </is>
      </c>
    </row>
    <row r="1197">
      <c r="A1197">
        <f>IF($E1197=$E1196,$A1196+1,1)</f>
        <v/>
      </c>
      <c r="B1197" t="inlineStr">
        <is>
          <t>JOHN AND ELIZABETH LEONARD FAMILY FOUNDATION</t>
        </is>
      </c>
      <c r="C1197" t="inlineStr">
        <is>
          <t>27-5224067</t>
        </is>
      </c>
      <c r="D1197" t="inlineStr">
        <is>
          <t>California</t>
        </is>
      </c>
      <c r="E1197" t="inlineStr">
        <is>
          <t>CA</t>
        </is>
      </c>
      <c r="F1197" t="n">
        <v>2024</v>
      </c>
      <c r="G1197" t="n">
        <v>1</v>
      </c>
      <c r="H1197" s="13" t="n">
        <v>1408268</v>
      </c>
      <c r="I1197" s="12" t="n">
        <v>12</v>
      </c>
      <c r="J1197" s="13" t="n">
        <v>74468</v>
      </c>
      <c r="K1197" s="13">
        <f>IFERROR($H1197/$I1197,"")</f>
        <v/>
      </c>
      <c r="L1197" s="13" t="n">
        <v>454500</v>
      </c>
      <c r="M1197" t="inlineStr">
        <is>
          <t>MA, PA, VA</t>
        </is>
      </c>
      <c r="N1197" t="inlineStr">
        <is>
          <t>No</t>
        </is>
      </c>
      <c r="O1197" t="inlineStr">
        <is>
          <t>Not stated</t>
        </is>
      </c>
      <c r="Q1197" s="9" t="inlineStr">
        <is>
          <t>https://grantcue.com/foundations/john-and-elizabeth-leonard-family-foundation-275224067</t>
        </is>
      </c>
    </row>
    <row r="1198">
      <c r="A1198">
        <f>IF($E1198=$E1197,$A1197+1,1)</f>
        <v/>
      </c>
      <c r="B1198" t="inlineStr">
        <is>
          <t>SCHLUMBERGER FOUNDATION INC</t>
        </is>
      </c>
      <c r="C1198" t="inlineStr">
        <is>
          <t>23-7033142</t>
        </is>
      </c>
      <c r="D1198" t="inlineStr">
        <is>
          <t>California</t>
        </is>
      </c>
      <c r="E1198" t="inlineStr">
        <is>
          <t>CA</t>
        </is>
      </c>
      <c r="F1198" t="n">
        <v>2024</v>
      </c>
      <c r="G1198" t="n">
        <v>1</v>
      </c>
      <c r="H1198" s="13" t="n">
        <v>1407948</v>
      </c>
      <c r="I1198" s="12" t="n">
        <v>33</v>
      </c>
      <c r="J1198" s="13" t="n">
        <v>49440</v>
      </c>
      <c r="K1198" s="13">
        <f>IFERROR($H1198/$I1198,"")</f>
        <v/>
      </c>
      <c r="L1198" s="13" t="n">
        <v>53000</v>
      </c>
      <c r="M1198" t="inlineStr">
        <is>
          <t>TX, MA, MI</t>
        </is>
      </c>
      <c r="N1198" t="inlineStr">
        <is>
          <t>Yes</t>
        </is>
      </c>
      <c r="O1198" t="inlineStr">
        <is>
          <t>Yes</t>
        </is>
      </c>
      <c r="P1198" s="9" t="inlineStr">
        <is>
          <t>https://www.slb.com/</t>
        </is>
      </c>
      <c r="Q1198" s="9" t="inlineStr">
        <is>
          <t>https://grantcue.com/foundations/schlumberger-foundation-inc-237033142</t>
        </is>
      </c>
    </row>
    <row r="1199">
      <c r="A1199">
        <f>IF($E1199=$E1198,$A1198+1,1)</f>
        <v/>
      </c>
      <c r="B1199" t="inlineStr">
        <is>
          <t>Tidemark 10 Foundation</t>
        </is>
      </c>
      <c r="C1199" t="inlineStr">
        <is>
          <t>85-4039046</t>
        </is>
      </c>
      <c r="D1199" t="inlineStr">
        <is>
          <t>California</t>
        </is>
      </c>
      <c r="E1199" t="inlineStr">
        <is>
          <t>CA</t>
        </is>
      </c>
      <c r="F1199" t="n">
        <v>2025</v>
      </c>
      <c r="G1199" t="n">
        <v>2</v>
      </c>
      <c r="H1199" s="13" t="n">
        <v>1405644</v>
      </c>
      <c r="I1199" s="12" t="n">
        <v>18</v>
      </c>
      <c r="J1199" s="13" t="n">
        <v>5360</v>
      </c>
      <c r="K1199" s="13">
        <f>IFERROR($H1199/$I1199,"")</f>
        <v/>
      </c>
      <c r="L1199" s="13" t="n">
        <v>1000000</v>
      </c>
      <c r="M1199" t="inlineStr">
        <is>
          <t>MA, VA, DC</t>
        </is>
      </c>
      <c r="N1199" t="inlineStr">
        <is>
          <t>No</t>
        </is>
      </c>
      <c r="O1199" t="inlineStr">
        <is>
          <t>Not stated</t>
        </is>
      </c>
      <c r="Q1199" s="9" t="inlineStr">
        <is>
          <t>https://grantcue.com/foundations/tidemark-10-foundation-854039046</t>
        </is>
      </c>
    </row>
    <row r="1200">
      <c r="A1200">
        <f>IF($E1200=$E1199,$A1199+1,1)</f>
        <v/>
      </c>
      <c r="B1200" t="inlineStr">
        <is>
          <t>ALLEN FAMILY CHARITABLE TRUST</t>
        </is>
      </c>
      <c r="C1200" t="inlineStr">
        <is>
          <t>27-6799969</t>
        </is>
      </c>
      <c r="D1200" t="inlineStr">
        <is>
          <t>California</t>
        </is>
      </c>
      <c r="E1200" t="inlineStr">
        <is>
          <t>CA</t>
        </is>
      </c>
      <c r="F1200" t="n">
        <v>2025</v>
      </c>
      <c r="G1200" t="n">
        <v>4</v>
      </c>
      <c r="H1200" s="13" t="n">
        <v>1405592</v>
      </c>
      <c r="I1200" s="12" t="n">
        <v>264</v>
      </c>
      <c r="J1200" s="13" t="n">
        <v>2500</v>
      </c>
      <c r="K1200" s="13">
        <f>IFERROR($H1200/$I1200,"")</f>
        <v/>
      </c>
      <c r="L1200" s="13" t="n">
        <v>30000</v>
      </c>
      <c r="M1200" t="inlineStr">
        <is>
          <t>NY, DC, CT</t>
        </is>
      </c>
      <c r="N1200" t="inlineStr">
        <is>
          <t>No</t>
        </is>
      </c>
      <c r="O1200" t="inlineStr">
        <is>
          <t>Not stated</t>
        </is>
      </c>
      <c r="Q1200" s="9" t="inlineStr">
        <is>
          <t>https://grantcue.com/foundations/allen-family-charitable-trust-276799969</t>
        </is>
      </c>
    </row>
    <row r="1201">
      <c r="A1201">
        <f>IF($E1201=$E1200,$A1200+1,1)</f>
        <v/>
      </c>
      <c r="B1201" t="inlineStr">
        <is>
          <t>Lily Lai Foundation</t>
        </is>
      </c>
      <c r="C1201" t="inlineStr">
        <is>
          <t>27-1159623</t>
        </is>
      </c>
      <c r="D1201" t="inlineStr">
        <is>
          <t>California</t>
        </is>
      </c>
      <c r="E1201" t="inlineStr">
        <is>
          <t>CA</t>
        </is>
      </c>
      <c r="F1201" t="n">
        <v>2024</v>
      </c>
      <c r="G1201" t="n">
        <v>1</v>
      </c>
      <c r="H1201" s="13" t="n">
        <v>1405000</v>
      </c>
      <c r="I1201" s="12" t="n">
        <v>26</v>
      </c>
      <c r="J1201" s="13" t="n">
        <v>45000</v>
      </c>
      <c r="K1201" s="13">
        <f>IFERROR($H1201/$I1201,"")</f>
        <v/>
      </c>
      <c r="L1201" s="13" t="n">
        <v>150000</v>
      </c>
      <c r="M1201" t="inlineStr">
        <is>
          <t>PA</t>
        </is>
      </c>
      <c r="N1201" t="inlineStr">
        <is>
          <t>No</t>
        </is>
      </c>
      <c r="O1201" t="inlineStr">
        <is>
          <t>Not stated</t>
        </is>
      </c>
      <c r="Q1201" s="9" t="inlineStr">
        <is>
          <t>https://grantcue.com/foundations/lily-lai-foundation-271159623</t>
        </is>
      </c>
    </row>
    <row r="1202">
      <c r="A1202">
        <f>IF($E1202=$E1201,$A1201+1,1)</f>
        <v/>
      </c>
      <c r="B1202" t="inlineStr">
        <is>
          <t>THE HOWARD AND NIKKI APPLEBAUM FOUNDATION TRUST</t>
        </is>
      </c>
      <c r="C1202" t="inlineStr">
        <is>
          <t>45-4160808</t>
        </is>
      </c>
      <c r="D1202" t="inlineStr">
        <is>
          <t>California</t>
        </is>
      </c>
      <c r="E1202" t="inlineStr">
        <is>
          <t>CA</t>
        </is>
      </c>
      <c r="F1202" t="n">
        <v>2025</v>
      </c>
      <c r="G1202" t="n">
        <v>2</v>
      </c>
      <c r="H1202" s="13" t="n">
        <v>1403395</v>
      </c>
      <c r="I1202" s="12" t="n">
        <v>154</v>
      </c>
      <c r="J1202" s="13" t="n">
        <v>3000</v>
      </c>
      <c r="K1202" s="13">
        <f>IFERROR($H1202/$I1202,"")</f>
        <v/>
      </c>
      <c r="L1202" s="13" t="n">
        <v>181000</v>
      </c>
      <c r="M1202" t="inlineStr">
        <is>
          <t>MD, NY, MN</t>
        </is>
      </c>
      <c r="N1202" t="inlineStr">
        <is>
          <t>No</t>
        </is>
      </c>
      <c r="O1202" t="inlineStr">
        <is>
          <t>Not stated</t>
        </is>
      </c>
      <c r="Q1202" s="9" t="inlineStr">
        <is>
          <t>https://grantcue.com/foundations/the-howard-and-nikki-applebaum-foundation-trust-454160808</t>
        </is>
      </c>
    </row>
    <row r="1203">
      <c r="A1203">
        <f>IF($E1203=$E1202,$A1202+1,1)</f>
        <v/>
      </c>
      <c r="B1203" t="inlineStr">
        <is>
          <t>GINN FAMILY FOUNDATION</t>
        </is>
      </c>
      <c r="C1203" t="inlineStr">
        <is>
          <t>68-0636598</t>
        </is>
      </c>
      <c r="D1203" t="inlineStr">
        <is>
          <t>California</t>
        </is>
      </c>
      <c r="E1203" t="inlineStr">
        <is>
          <t>CA</t>
        </is>
      </c>
      <c r="F1203" t="n">
        <v>2024</v>
      </c>
      <c r="G1203" t="n">
        <v>1</v>
      </c>
      <c r="H1203" s="13" t="n">
        <v>1402000</v>
      </c>
      <c r="I1203" s="12" t="n">
        <v>46</v>
      </c>
      <c r="J1203" s="13" t="n">
        <v>20000</v>
      </c>
      <c r="K1203" s="13">
        <f>IFERROR($H1203/$I1203,"")</f>
        <v/>
      </c>
      <c r="L1203" s="13" t="n">
        <v>380000</v>
      </c>
      <c r="M1203" t="inlineStr">
        <is>
          <t>AL, SC, DC</t>
        </is>
      </c>
      <c r="N1203" t="inlineStr">
        <is>
          <t>No</t>
        </is>
      </c>
      <c r="O1203" t="inlineStr">
        <is>
          <t>Not stated</t>
        </is>
      </c>
      <c r="Q1203" s="9" t="inlineStr">
        <is>
          <t>https://grantcue.com/foundations/ginn-family-foundation-680636598</t>
        </is>
      </c>
    </row>
    <row r="1204">
      <c r="A1204">
        <f>IF($E1204=$E1203,$A1203+1,1)</f>
        <v/>
      </c>
      <c r="B1204" t="inlineStr">
        <is>
          <t>BRITTINGHAM FAMILY FOUNDATION</t>
        </is>
      </c>
      <c r="C1204" t="inlineStr">
        <is>
          <t>26-2992045</t>
        </is>
      </c>
      <c r="D1204" t="inlineStr">
        <is>
          <t>California</t>
        </is>
      </c>
      <c r="E1204" t="inlineStr">
        <is>
          <t>CA</t>
        </is>
      </c>
      <c r="F1204" t="n">
        <v>2024</v>
      </c>
      <c r="G1204" t="n">
        <v>1</v>
      </c>
      <c r="H1204" s="13" t="n">
        <v>1401880</v>
      </c>
      <c r="I1204" s="12" t="n">
        <v>70</v>
      </c>
      <c r="J1204" s="13" t="n">
        <v>5000</v>
      </c>
      <c r="K1204" s="13">
        <f>IFERROR($H1204/$I1204,"")</f>
        <v/>
      </c>
      <c r="L1204" s="13" t="n">
        <v>150000</v>
      </c>
      <c r="M1204" t="inlineStr">
        <is>
          <t>WI, CO, NY</t>
        </is>
      </c>
      <c r="N1204" t="inlineStr">
        <is>
          <t>Yes</t>
        </is>
      </c>
      <c r="O1204" t="inlineStr">
        <is>
          <t>Not stated</t>
        </is>
      </c>
      <c r="P1204" s="9" t="inlineStr">
        <is>
          <t>https://www.brittinghamfamilyfoundation.org/</t>
        </is>
      </c>
      <c r="Q1204" s="9" t="inlineStr">
        <is>
          <t>https://grantcue.com/foundations/brittingham-family-foundation-262992045</t>
        </is>
      </c>
    </row>
    <row r="1205">
      <c r="A1205">
        <f>IF($E1205=$E1204,$A1204+1,1)</f>
        <v/>
      </c>
      <c r="B1205" t="inlineStr">
        <is>
          <t>Tony and Kyra Rogers Foundation</t>
        </is>
      </c>
      <c r="C1205" t="inlineStr">
        <is>
          <t>46-0742207</t>
        </is>
      </c>
      <c r="D1205" t="inlineStr">
        <is>
          <t>California</t>
        </is>
      </c>
      <c r="E1205" t="inlineStr">
        <is>
          <t>CA</t>
        </is>
      </c>
      <c r="F1205" t="n">
        <v>2025</v>
      </c>
      <c r="G1205" t="n">
        <v>2</v>
      </c>
      <c r="H1205" s="13" t="n">
        <v>1400750</v>
      </c>
      <c r="I1205" s="12" t="n">
        <v>45</v>
      </c>
      <c r="J1205" s="13" t="n">
        <v>10000</v>
      </c>
      <c r="K1205" s="13">
        <f>IFERROR($H1205/$I1205,"")</f>
        <v/>
      </c>
      <c r="L1205" s="13" t="n">
        <v>250000</v>
      </c>
      <c r="M1205" t="inlineStr">
        <is>
          <t>FL, NY, DC</t>
        </is>
      </c>
      <c r="N1205" t="inlineStr">
        <is>
          <t>No</t>
        </is>
      </c>
      <c r="O1205" t="inlineStr">
        <is>
          <t>Not stated</t>
        </is>
      </c>
      <c r="Q1205" s="9" t="inlineStr">
        <is>
          <t>https://grantcue.com/foundations/tony-and-kyra-rogers-foundation-460742207</t>
        </is>
      </c>
    </row>
    <row r="1206">
      <c r="A1206">
        <f>IF($E1206=$E1205,$A1205+1,1)</f>
        <v/>
      </c>
      <c r="B1206" t="inlineStr">
        <is>
          <t>THE WILLIAM &amp; MARGARET FERN HOLMES FAMILY FOUNDATION</t>
        </is>
      </c>
      <c r="C1206" t="inlineStr">
        <is>
          <t>26-3343041</t>
        </is>
      </c>
      <c r="D1206" t="inlineStr">
        <is>
          <t>California</t>
        </is>
      </c>
      <c r="E1206" t="inlineStr">
        <is>
          <t>CA</t>
        </is>
      </c>
      <c r="F1206" t="n">
        <v>2024</v>
      </c>
      <c r="G1206" t="n">
        <v>1</v>
      </c>
      <c r="H1206" s="13" t="n">
        <v>1400700</v>
      </c>
      <c r="I1206" s="12" t="n">
        <v>7</v>
      </c>
      <c r="J1206" s="13" t="n">
        <v>175200</v>
      </c>
      <c r="K1206" s="13">
        <f>IFERROR($H1206/$I1206,"")</f>
        <v/>
      </c>
      <c r="L1206" s="13" t="n">
        <v>415000</v>
      </c>
      <c r="M1206" t="inlineStr">
        <is>
          <t>NY</t>
        </is>
      </c>
      <c r="N1206" t="inlineStr">
        <is>
          <t>No</t>
        </is>
      </c>
      <c r="O1206" t="inlineStr">
        <is>
          <t>Not stated</t>
        </is>
      </c>
      <c r="Q1206" s="9" t="inlineStr">
        <is>
          <t>https://grantcue.com/foundations/the-william-and-margaret-fern-holmes-family-foundation-263343041</t>
        </is>
      </c>
    </row>
    <row r="1207">
      <c r="A1207">
        <f>IF($E1207=$E1206,$A1206+1,1)</f>
        <v/>
      </c>
      <c r="B1207" t="inlineStr">
        <is>
          <t>THE EARL AND ANNA BROADY FOUNDATION</t>
        </is>
      </c>
      <c r="C1207" t="inlineStr">
        <is>
          <t>47-7423566</t>
        </is>
      </c>
      <c r="D1207" t="inlineStr">
        <is>
          <t>California</t>
        </is>
      </c>
      <c r="E1207" t="inlineStr">
        <is>
          <t>CA</t>
        </is>
      </c>
      <c r="F1207" t="n">
        <v>2024</v>
      </c>
      <c r="G1207" t="n">
        <v>1</v>
      </c>
      <c r="H1207" s="13" t="n">
        <v>1400000</v>
      </c>
      <c r="I1207" s="12" t="n">
        <v>8</v>
      </c>
      <c r="J1207" s="13" t="n">
        <v>122500</v>
      </c>
      <c r="K1207" s="13">
        <f>IFERROR($H1207/$I1207,"")</f>
        <v/>
      </c>
      <c r="L1207" s="13" t="n">
        <v>450000</v>
      </c>
      <c r="M1207" t="inlineStr">
        <is>
          <t>MS, AR, CO</t>
        </is>
      </c>
      <c r="N1207" t="inlineStr">
        <is>
          <t>No</t>
        </is>
      </c>
      <c r="O1207" t="inlineStr">
        <is>
          <t>Not stated</t>
        </is>
      </c>
      <c r="Q1207" s="9" t="inlineStr">
        <is>
          <t>https://grantcue.com/foundations/the-earl-and-anna-broady-foundation-477423566</t>
        </is>
      </c>
    </row>
    <row r="1208">
      <c r="A1208">
        <f>IF($E1208=$E1207,$A1207+1,1)</f>
        <v/>
      </c>
      <c r="B1208" t="inlineStr">
        <is>
          <t>CESTRA BUTNER FAMILY FOUNDATION</t>
        </is>
      </c>
      <c r="C1208" t="inlineStr">
        <is>
          <t>81-0730704</t>
        </is>
      </c>
      <c r="D1208" t="inlineStr">
        <is>
          <t>California</t>
        </is>
      </c>
      <c r="E1208" t="inlineStr">
        <is>
          <t>CA</t>
        </is>
      </c>
      <c r="F1208" t="n">
        <v>2024</v>
      </c>
      <c r="G1208" t="n">
        <v>1</v>
      </c>
      <c r="H1208" s="13" t="n">
        <v>1400000</v>
      </c>
      <c r="I1208" s="12" t="n">
        <v>15</v>
      </c>
      <c r="J1208" s="13" t="n">
        <v>25000</v>
      </c>
      <c r="K1208" s="13">
        <f>IFERROR($H1208/$I1208,"")</f>
        <v/>
      </c>
      <c r="L1208" s="13" t="n">
        <v>375000</v>
      </c>
      <c r="M1208" t="inlineStr">
        <is>
          <t>DC, GA, MA</t>
        </is>
      </c>
      <c r="N1208" t="inlineStr">
        <is>
          <t>No</t>
        </is>
      </c>
      <c r="O1208" t="inlineStr">
        <is>
          <t>Not stated</t>
        </is>
      </c>
      <c r="Q1208" s="9" t="inlineStr">
        <is>
          <t>https://grantcue.com/foundations/cestra-butner-family-foundation-810730704</t>
        </is>
      </c>
    </row>
    <row r="1209">
      <c r="A1209">
        <f>IF($E1209=$E1208,$A1208+1,1)</f>
        <v/>
      </c>
      <c r="B1209" t="inlineStr">
        <is>
          <t>Janet Curci Family Foundation</t>
        </is>
      </c>
      <c r="C1209" t="inlineStr">
        <is>
          <t>81-5068541</t>
        </is>
      </c>
      <c r="D1209" t="inlineStr">
        <is>
          <t>California</t>
        </is>
      </c>
      <c r="E1209" t="inlineStr">
        <is>
          <t>CA</t>
        </is>
      </c>
      <c r="F1209" t="n">
        <v>2024</v>
      </c>
      <c r="G1209" t="n">
        <v>2</v>
      </c>
      <c r="H1209" s="13" t="n">
        <v>1400000</v>
      </c>
      <c r="I1209" s="12" t="n">
        <v>8</v>
      </c>
      <c r="J1209" s="13" t="n">
        <v>175000</v>
      </c>
      <c r="K1209" s="13">
        <f>IFERROR($H1209/$I1209,"")</f>
        <v/>
      </c>
      <c r="L1209" s="13" t="n">
        <v>300000</v>
      </c>
      <c r="M1209" t="inlineStr">
        <is>
          <t>OH</t>
        </is>
      </c>
      <c r="N1209" t="inlineStr">
        <is>
          <t>Yes</t>
        </is>
      </c>
      <c r="O1209" t="inlineStr">
        <is>
          <t>Not stated</t>
        </is>
      </c>
      <c r="Q1209" s="9" t="inlineStr">
        <is>
          <t>https://grantcue.com/foundations/janet-curci-family-foundation-815068541</t>
        </is>
      </c>
    </row>
    <row r="1210">
      <c r="A1210">
        <f>IF($E1210=$E1209,$A1209+1,1)</f>
        <v/>
      </c>
      <c r="B1210" t="inlineStr">
        <is>
          <t>LAYNE FOUNDATION</t>
        </is>
      </c>
      <c r="C1210" t="inlineStr">
        <is>
          <t>95-1765157</t>
        </is>
      </c>
      <c r="D1210" t="inlineStr">
        <is>
          <t>California</t>
        </is>
      </c>
      <c r="E1210" t="inlineStr">
        <is>
          <t>CA</t>
        </is>
      </c>
      <c r="F1210" t="n">
        <v>2025</v>
      </c>
      <c r="G1210" t="n">
        <v>2</v>
      </c>
      <c r="H1210" s="13" t="n">
        <v>1400000</v>
      </c>
      <c r="I1210" s="12" t="n">
        <v>5</v>
      </c>
      <c r="J1210" s="13" t="n">
        <v>300000</v>
      </c>
      <c r="K1210" s="13">
        <f>IFERROR($H1210/$I1210,"")</f>
        <v/>
      </c>
      <c r="L1210" s="13" t="n">
        <v>400000</v>
      </c>
      <c r="M1210" t="inlineStr">
        <is>
          <t>TN, MN</t>
        </is>
      </c>
      <c r="N1210" t="inlineStr">
        <is>
          <t>Yes</t>
        </is>
      </c>
      <c r="O1210" t="inlineStr">
        <is>
          <t>Not stated</t>
        </is>
      </c>
      <c r="Q1210" s="9" t="inlineStr">
        <is>
          <t>https://grantcue.com/foundations/layne-foundation-951765157</t>
        </is>
      </c>
    </row>
    <row r="1211">
      <c r="A1211">
        <f>IF($E1211=$E1210,$A1210+1,1)</f>
        <v/>
      </c>
      <c r="B1211" t="inlineStr">
        <is>
          <t>CROUL FAMILY FOUNDATION</t>
        </is>
      </c>
      <c r="C1211" t="inlineStr">
        <is>
          <t>20-1222760</t>
        </is>
      </c>
      <c r="D1211" t="inlineStr">
        <is>
          <t>California</t>
        </is>
      </c>
      <c r="E1211" t="inlineStr">
        <is>
          <t>CA</t>
        </is>
      </c>
      <c r="F1211" t="n">
        <v>2024</v>
      </c>
      <c r="G1211" t="n">
        <v>1</v>
      </c>
      <c r="H1211" s="13" t="n">
        <v>1396871</v>
      </c>
      <c r="I1211" s="12" t="n">
        <v>72</v>
      </c>
      <c r="J1211" s="13" t="n">
        <v>10000</v>
      </c>
      <c r="K1211" s="13">
        <f>IFERROR($H1211/$I1211,"")</f>
        <v/>
      </c>
      <c r="L1211" s="13" t="n">
        <v>250000</v>
      </c>
      <c r="M1211" t="inlineStr">
        <is>
          <t>OR, WA, KY</t>
        </is>
      </c>
      <c r="N1211" t="inlineStr">
        <is>
          <t>Yes</t>
        </is>
      </c>
      <c r="O1211" t="inlineStr">
        <is>
          <t>Yes</t>
        </is>
      </c>
      <c r="P1211" s="9" t="inlineStr">
        <is>
          <t>http://croulfoundation.org/</t>
        </is>
      </c>
      <c r="Q1211" s="9" t="inlineStr">
        <is>
          <t>https://grantcue.com/foundations/croul-family-foundation-201222760</t>
        </is>
      </c>
    </row>
    <row r="1212">
      <c r="A1212">
        <f>IF($E1212=$E1211,$A1211+1,1)</f>
        <v/>
      </c>
      <c r="B1212" t="inlineStr">
        <is>
          <t>THE SANDRA &amp; LAWRENCE POST FAMILY FOUNDATION</t>
        </is>
      </c>
      <c r="C1212" t="inlineStr">
        <is>
          <t>95-4442473</t>
        </is>
      </c>
      <c r="D1212" t="inlineStr">
        <is>
          <t>California</t>
        </is>
      </c>
      <c r="E1212" t="inlineStr">
        <is>
          <t>CA</t>
        </is>
      </c>
      <c r="F1212" t="n">
        <v>2024</v>
      </c>
      <c r="G1212" t="n">
        <v>1</v>
      </c>
      <c r="H1212" s="13" t="n">
        <v>1396414</v>
      </c>
      <c r="I1212" s="12" t="n">
        <v>133</v>
      </c>
      <c r="J1212" s="13" t="n">
        <v>1000</v>
      </c>
      <c r="K1212" s="13">
        <f>IFERROR($H1212/$I1212,"")</f>
        <v/>
      </c>
      <c r="L1212" s="13" t="n">
        <v>310000</v>
      </c>
      <c r="M1212" t="inlineStr">
        <is>
          <t>NY, AZ, FL</t>
        </is>
      </c>
      <c r="N1212" t="inlineStr">
        <is>
          <t>No</t>
        </is>
      </c>
      <c r="O1212" t="inlineStr">
        <is>
          <t>Not stated</t>
        </is>
      </c>
      <c r="Q1212" s="9" t="inlineStr">
        <is>
          <t>https://grantcue.com/foundations/the-sandra-and-lawrence-post-family-foundation-954442473</t>
        </is>
      </c>
    </row>
    <row r="1213">
      <c r="A1213">
        <f>IF($E1213=$E1212,$A1212+1,1)</f>
        <v/>
      </c>
      <c r="B1213" t="inlineStr">
        <is>
          <t>Earth Rising Foundation</t>
        </is>
      </c>
      <c r="C1213" t="inlineStr">
        <is>
          <t>84-2976347</t>
        </is>
      </c>
      <c r="D1213" t="inlineStr">
        <is>
          <t>California</t>
        </is>
      </c>
      <c r="E1213" t="inlineStr">
        <is>
          <t>CA</t>
        </is>
      </c>
      <c r="F1213" t="n">
        <v>2024</v>
      </c>
      <c r="G1213" t="n">
        <v>1</v>
      </c>
      <c r="H1213" s="13" t="n">
        <v>1394965</v>
      </c>
      <c r="I1213" s="12" t="n">
        <v>101</v>
      </c>
      <c r="J1213" s="13" t="n">
        <v>15000</v>
      </c>
      <c r="K1213" s="13">
        <f>IFERROR($H1213/$I1213,"")</f>
        <v/>
      </c>
      <c r="L1213" s="13" t="n">
        <v>40000</v>
      </c>
      <c r="M1213" t="inlineStr">
        <is>
          <t>NY, MD, WA</t>
        </is>
      </c>
      <c r="N1213" t="inlineStr">
        <is>
          <t>No</t>
        </is>
      </c>
      <c r="O1213" t="inlineStr">
        <is>
          <t>Not stated</t>
        </is>
      </c>
      <c r="Q1213" s="9" t="inlineStr">
        <is>
          <t>https://grantcue.com/foundations/earth-rising-foundation-842976347</t>
        </is>
      </c>
    </row>
    <row r="1214">
      <c r="A1214">
        <f>IF($E1214=$E1213,$A1213+1,1)</f>
        <v/>
      </c>
      <c r="B1214" t="inlineStr">
        <is>
          <t>ARLENE AND MICHAEL ROSEN FOUNDATION</t>
        </is>
      </c>
      <c r="C1214" t="inlineStr">
        <is>
          <t>47-3040686</t>
        </is>
      </c>
      <c r="D1214" t="inlineStr">
        <is>
          <t>California</t>
        </is>
      </c>
      <c r="E1214" t="inlineStr">
        <is>
          <t>CA</t>
        </is>
      </c>
      <c r="F1214" t="n">
        <v>2024</v>
      </c>
      <c r="G1214" t="n">
        <v>1</v>
      </c>
      <c r="H1214" s="13" t="n">
        <v>1391000</v>
      </c>
      <c r="I1214" s="12" t="n">
        <v>48</v>
      </c>
      <c r="J1214" s="13" t="n">
        <v>10000</v>
      </c>
      <c r="K1214" s="13">
        <f>IFERROR($H1214/$I1214,"")</f>
        <v/>
      </c>
      <c r="L1214" s="13" t="n">
        <v>350000</v>
      </c>
      <c r="M1214" t="inlineStr">
        <is>
          <t>OR, HI, NY</t>
        </is>
      </c>
      <c r="N1214" t="inlineStr">
        <is>
          <t>No</t>
        </is>
      </c>
      <c r="O1214" t="inlineStr">
        <is>
          <t>Not stated</t>
        </is>
      </c>
      <c r="Q1214" s="9" t="inlineStr">
        <is>
          <t>https://grantcue.com/foundations/arlene-and-michael-rosen-foundation-473040686</t>
        </is>
      </c>
    </row>
    <row r="1215">
      <c r="A1215">
        <f>IF($E1215=$E1214,$A1214+1,1)</f>
        <v/>
      </c>
      <c r="B1215" t="inlineStr">
        <is>
          <t>THE AYRSHIRE FOUNDATION</t>
        </is>
      </c>
      <c r="C1215" t="inlineStr">
        <is>
          <t>47-2387145</t>
        </is>
      </c>
      <c r="D1215" t="inlineStr">
        <is>
          <t>California</t>
        </is>
      </c>
      <c r="E1215" t="inlineStr">
        <is>
          <t>CA</t>
        </is>
      </c>
      <c r="F1215" t="n">
        <v>2025</v>
      </c>
      <c r="G1215" t="n">
        <v>2</v>
      </c>
      <c r="H1215" s="13" t="n">
        <v>1388600</v>
      </c>
      <c r="I1215" s="12" t="n">
        <v>19</v>
      </c>
      <c r="J1215" s="13" t="n">
        <v>50000</v>
      </c>
      <c r="K1215" s="13">
        <f>IFERROR($H1215/$I1215,"")</f>
        <v/>
      </c>
      <c r="L1215" s="13" t="n">
        <v>250000</v>
      </c>
      <c r="M1215" t="inlineStr">
        <is>
          <t>MI</t>
        </is>
      </c>
      <c r="N1215" t="inlineStr">
        <is>
          <t>No</t>
        </is>
      </c>
      <c r="O1215" t="inlineStr">
        <is>
          <t>Not stated</t>
        </is>
      </c>
      <c r="Q1215" s="9" t="inlineStr">
        <is>
          <t>https://grantcue.com/foundations/the-ayrshire-foundation-472387145</t>
        </is>
      </c>
    </row>
    <row r="1216">
      <c r="A1216">
        <f>IF($E1216=$E1215,$A1215+1,1)</f>
        <v/>
      </c>
      <c r="B1216" t="inlineStr">
        <is>
          <t>BELL CHARITABLE FOUNDATION</t>
        </is>
      </c>
      <c r="C1216" t="inlineStr">
        <is>
          <t>33-0640946</t>
        </is>
      </c>
      <c r="D1216" t="inlineStr">
        <is>
          <t>California</t>
        </is>
      </c>
      <c r="E1216" t="inlineStr">
        <is>
          <t>CA</t>
        </is>
      </c>
      <c r="F1216" t="n">
        <v>2024</v>
      </c>
      <c r="G1216" t="n">
        <v>2</v>
      </c>
      <c r="H1216" s="13" t="n">
        <v>1388000</v>
      </c>
      <c r="I1216" s="12" t="n">
        <v>61</v>
      </c>
      <c r="J1216" s="13" t="n">
        <v>20000</v>
      </c>
      <c r="K1216" s="13">
        <f>IFERROR($H1216/$I1216,"")</f>
        <v/>
      </c>
      <c r="L1216" s="13" t="n">
        <v>100000</v>
      </c>
      <c r="M1216" t="inlineStr">
        <is>
          <t>NY, DC, VA</t>
        </is>
      </c>
      <c r="N1216" t="inlineStr">
        <is>
          <t>No</t>
        </is>
      </c>
      <c r="O1216" t="inlineStr">
        <is>
          <t>Not stated</t>
        </is>
      </c>
      <c r="Q1216" s="9" t="inlineStr">
        <is>
          <t>https://grantcue.com/foundations/bell-charitable-foundation-330640946</t>
        </is>
      </c>
    </row>
    <row r="1217">
      <c r="A1217">
        <f>IF($E1217=$E1216,$A1216+1,1)</f>
        <v/>
      </c>
      <c r="B1217" t="inlineStr">
        <is>
          <t>THE ARMEN AND GLORIA HAMPAR FAMILY FOUNDATION</t>
        </is>
      </c>
      <c r="C1217" t="inlineStr">
        <is>
          <t>95-4714147</t>
        </is>
      </c>
      <c r="D1217" t="inlineStr">
        <is>
          <t>California</t>
        </is>
      </c>
      <c r="E1217" t="inlineStr">
        <is>
          <t>CA</t>
        </is>
      </c>
      <c r="F1217" t="n">
        <v>2025</v>
      </c>
      <c r="G1217" t="n">
        <v>2</v>
      </c>
      <c r="H1217" s="13" t="n">
        <v>1386800</v>
      </c>
      <c r="I1217" s="12" t="n">
        <v>70</v>
      </c>
      <c r="J1217" s="13" t="n">
        <v>5000</v>
      </c>
      <c r="K1217" s="13">
        <f>IFERROR($H1217/$I1217,"")</f>
        <v/>
      </c>
      <c r="L1217" s="13" t="n">
        <v>203000</v>
      </c>
      <c r="M1217" t="inlineStr">
        <is>
          <t>NY, NJ, DC</t>
        </is>
      </c>
      <c r="N1217" t="inlineStr">
        <is>
          <t>No</t>
        </is>
      </c>
      <c r="O1217" t="inlineStr">
        <is>
          <t>Not stated</t>
        </is>
      </c>
      <c r="Q1217" s="9" t="inlineStr">
        <is>
          <t>https://grantcue.com/foundations/the-armen-and-gloria-hampar-family-foundation-954714147</t>
        </is>
      </c>
    </row>
    <row r="1218">
      <c r="A1218">
        <f>IF($E1218=$E1217,$A1217+1,1)</f>
        <v/>
      </c>
      <c r="B1218" t="inlineStr">
        <is>
          <t>THE DAVID &amp; JANYCE HOYT FAMILY FOUNDATION</t>
        </is>
      </c>
      <c r="C1218" t="inlineStr">
        <is>
          <t>47-4400755</t>
        </is>
      </c>
      <c r="D1218" t="inlineStr">
        <is>
          <t>California</t>
        </is>
      </c>
      <c r="E1218" t="inlineStr">
        <is>
          <t>CA</t>
        </is>
      </c>
      <c r="F1218" t="n">
        <v>2024</v>
      </c>
      <c r="G1218" t="n">
        <v>1</v>
      </c>
      <c r="H1218" s="13" t="n">
        <v>1385000</v>
      </c>
      <c r="I1218" s="12" t="n">
        <v>8</v>
      </c>
      <c r="J1218" s="13" t="n">
        <v>100000</v>
      </c>
      <c r="K1218" s="13">
        <f>IFERROR($H1218/$I1218,"")</f>
        <v/>
      </c>
      <c r="L1218" s="13" t="n">
        <v>500000</v>
      </c>
      <c r="M1218" t="inlineStr">
        <is>
          <t>WA, MT</t>
        </is>
      </c>
      <c r="N1218" t="inlineStr">
        <is>
          <t>No</t>
        </is>
      </c>
      <c r="O1218" t="inlineStr">
        <is>
          <t>Not stated</t>
        </is>
      </c>
      <c r="Q1218" s="9" t="inlineStr">
        <is>
          <t>https://grantcue.com/foundations/the-david-and-janyce-hoyt-family-foundation-474400755</t>
        </is>
      </c>
    </row>
    <row r="1219">
      <c r="A1219">
        <f>IF($E1219=$E1218,$A1218+1,1)</f>
        <v/>
      </c>
      <c r="B1219" t="inlineStr">
        <is>
          <t>HEFFERNAN GROUP FOUNDATION</t>
        </is>
      </c>
      <c r="C1219" t="inlineStr">
        <is>
          <t>71-1010693</t>
        </is>
      </c>
      <c r="D1219" t="inlineStr">
        <is>
          <t>California</t>
        </is>
      </c>
      <c r="E1219" t="inlineStr">
        <is>
          <t>CA</t>
        </is>
      </c>
      <c r="F1219" t="n">
        <v>2024</v>
      </c>
      <c r="G1219" t="n">
        <v>1</v>
      </c>
      <c r="H1219" s="13" t="n">
        <v>1383935</v>
      </c>
      <c r="I1219" s="12" t="n">
        <v>246</v>
      </c>
      <c r="J1219" s="13" t="n">
        <v>1550</v>
      </c>
      <c r="K1219" s="13">
        <f>IFERROR($H1219/$I1219,"")</f>
        <v/>
      </c>
      <c r="L1219" s="13" t="n">
        <v>84000</v>
      </c>
      <c r="M1219" t="inlineStr">
        <is>
          <t>OR, MO, PA</t>
        </is>
      </c>
      <c r="N1219" t="inlineStr">
        <is>
          <t>Yes</t>
        </is>
      </c>
      <c r="O1219" t="inlineStr">
        <is>
          <t>Yes</t>
        </is>
      </c>
      <c r="P1219" s="9" t="inlineStr">
        <is>
          <t>https://www.heffernanfoundation.com/</t>
        </is>
      </c>
      <c r="Q1219" s="9" t="inlineStr">
        <is>
          <t>https://grantcue.com/foundations/heffernan-group-foundation-711010693</t>
        </is>
      </c>
    </row>
    <row r="1220">
      <c r="A1220">
        <f>IF($E1220=$E1219,$A1219+1,1)</f>
        <v/>
      </c>
      <c r="B1220" t="inlineStr">
        <is>
          <t>WEAVER FAMILY PRIVATE FOUNDATION</t>
        </is>
      </c>
      <c r="C1220" t="inlineStr">
        <is>
          <t>37-1423304</t>
        </is>
      </c>
      <c r="D1220" t="inlineStr">
        <is>
          <t>California</t>
        </is>
      </c>
      <c r="E1220" t="inlineStr">
        <is>
          <t>CA</t>
        </is>
      </c>
      <c r="F1220" t="n">
        <v>2025</v>
      </c>
      <c r="G1220" t="n">
        <v>2</v>
      </c>
      <c r="H1220" s="13" t="n">
        <v>1383920</v>
      </c>
      <c r="I1220" s="12" t="n">
        <v>72</v>
      </c>
      <c r="J1220" s="13" t="n">
        <v>5150</v>
      </c>
      <c r="K1220" s="13">
        <f>IFERROR($H1220/$I1220,"")</f>
        <v/>
      </c>
      <c r="L1220" s="13" t="n">
        <v>453875</v>
      </c>
      <c r="M1220" t="inlineStr">
        <is>
          <t>IL, KY, NY</t>
        </is>
      </c>
      <c r="N1220" t="inlineStr">
        <is>
          <t>No</t>
        </is>
      </c>
      <c r="O1220" t="inlineStr">
        <is>
          <t>Not stated</t>
        </is>
      </c>
      <c r="Q1220" s="9" t="inlineStr">
        <is>
          <t>https://grantcue.com/foundations/weaver-family-private-foundation-371423304</t>
        </is>
      </c>
    </row>
    <row r="1221">
      <c r="A1221">
        <f>IF($E1221=$E1220,$A1220+1,1)</f>
        <v/>
      </c>
      <c r="B1221" t="inlineStr">
        <is>
          <t>THINSPACE AFRICA</t>
        </is>
      </c>
      <c r="C1221" t="inlineStr">
        <is>
          <t>47-5374451</t>
        </is>
      </c>
      <c r="D1221" t="inlineStr">
        <is>
          <t>California</t>
        </is>
      </c>
      <c r="E1221" t="inlineStr">
        <is>
          <t>CA</t>
        </is>
      </c>
      <c r="F1221" t="n">
        <v>2025</v>
      </c>
      <c r="G1221" t="n">
        <v>2</v>
      </c>
      <c r="H1221" s="13" t="n">
        <v>1383462</v>
      </c>
      <c r="I1221" s="12" t="n">
        <v>8</v>
      </c>
      <c r="J1221" s="13" t="n">
        <v>173308</v>
      </c>
      <c r="K1221" s="13">
        <f>IFERROR($H1221/$I1221,"")</f>
        <v/>
      </c>
      <c r="L1221" s="13" t="n">
        <v>401127</v>
      </c>
      <c r="N1221" t="inlineStr">
        <is>
          <t>No</t>
        </is>
      </c>
      <c r="O1221" t="inlineStr">
        <is>
          <t>Not stated</t>
        </is>
      </c>
      <c r="Q1221" s="9" t="inlineStr">
        <is>
          <t>https://grantcue.com/foundations/thinspace-africa-475374451</t>
        </is>
      </c>
    </row>
    <row r="1222">
      <c r="A1222">
        <f>IF($E1222=$E1221,$A1221+1,1)</f>
        <v/>
      </c>
      <c r="B1222" t="inlineStr">
        <is>
          <t>MACKENZIE FOUNDATION</t>
        </is>
      </c>
      <c r="C1222" t="inlineStr">
        <is>
          <t>95-6588350</t>
        </is>
      </c>
      <c r="D1222" t="inlineStr">
        <is>
          <t>California</t>
        </is>
      </c>
      <c r="E1222" t="inlineStr">
        <is>
          <t>CA</t>
        </is>
      </c>
      <c r="F1222" t="n">
        <v>2025</v>
      </c>
      <c r="G1222" t="n">
        <v>2</v>
      </c>
      <c r="H1222" s="13" t="n">
        <v>1377800</v>
      </c>
      <c r="I1222" s="12" t="n">
        <v>16</v>
      </c>
      <c r="J1222" s="13" t="n">
        <v>76850</v>
      </c>
      <c r="K1222" s="13">
        <f>IFERROR($H1222/$I1222,"")</f>
        <v/>
      </c>
      <c r="L1222" s="13" t="n">
        <v>156000</v>
      </c>
      <c r="N1222" t="inlineStr">
        <is>
          <t>No</t>
        </is>
      </c>
      <c r="O1222" t="inlineStr">
        <is>
          <t>Not stated</t>
        </is>
      </c>
      <c r="Q1222" s="9" t="inlineStr">
        <is>
          <t>https://grantcue.com/foundations/mackenzie-foundation-956588350</t>
        </is>
      </c>
    </row>
    <row r="1223">
      <c r="A1223">
        <f>IF($E1223=$E1222,$A1222+1,1)</f>
        <v/>
      </c>
      <c r="B1223" t="inlineStr">
        <is>
          <t>Esperanza Foundation</t>
        </is>
      </c>
      <c r="C1223" t="inlineStr">
        <is>
          <t>35-6793432</t>
        </is>
      </c>
      <c r="D1223" t="inlineStr">
        <is>
          <t>California</t>
        </is>
      </c>
      <c r="E1223" t="inlineStr">
        <is>
          <t>CA</t>
        </is>
      </c>
      <c r="F1223" t="n">
        <v>2025</v>
      </c>
      <c r="G1223" t="n">
        <v>2</v>
      </c>
      <c r="H1223" s="13" t="n">
        <v>1377100</v>
      </c>
      <c r="I1223" s="12" t="n">
        <v>80</v>
      </c>
      <c r="J1223" s="13" t="n">
        <v>10000</v>
      </c>
      <c r="K1223" s="13">
        <f>IFERROR($H1223/$I1223,"")</f>
        <v/>
      </c>
      <c r="L1223" s="13" t="n">
        <v>190550</v>
      </c>
      <c r="M1223" t="inlineStr">
        <is>
          <t>ND, VA, FL</t>
        </is>
      </c>
      <c r="N1223" t="inlineStr">
        <is>
          <t>No</t>
        </is>
      </c>
      <c r="O1223" t="inlineStr">
        <is>
          <t>Not stated</t>
        </is>
      </c>
      <c r="Q1223" s="9" t="inlineStr">
        <is>
          <t>https://grantcue.com/foundations/esperanza-foundation-356793432</t>
        </is>
      </c>
    </row>
    <row r="1224">
      <c r="A1224">
        <f>IF($E1224=$E1223,$A1223+1,1)</f>
        <v/>
      </c>
      <c r="B1224" t="inlineStr">
        <is>
          <t>BD Foundation Inc</t>
        </is>
      </c>
      <c r="C1224" t="inlineStr">
        <is>
          <t>81-3501315</t>
        </is>
      </c>
      <c r="D1224" t="inlineStr">
        <is>
          <t>California</t>
        </is>
      </c>
      <c r="E1224" t="inlineStr">
        <is>
          <t>CA</t>
        </is>
      </c>
      <c r="F1224" t="n">
        <v>2024</v>
      </c>
      <c r="G1224" t="n">
        <v>1</v>
      </c>
      <c r="H1224" s="13" t="n">
        <v>1377000</v>
      </c>
      <c r="I1224" s="12" t="n">
        <v>6</v>
      </c>
      <c r="J1224" s="13" t="n">
        <v>152500</v>
      </c>
      <c r="K1224" s="13">
        <f>IFERROR($H1224/$I1224,"")</f>
        <v/>
      </c>
      <c r="L1224" s="13" t="n">
        <v>600000</v>
      </c>
      <c r="M1224" t="inlineStr">
        <is>
          <t>MA, TX, KS</t>
        </is>
      </c>
      <c r="N1224" t="inlineStr">
        <is>
          <t>No</t>
        </is>
      </c>
      <c r="O1224" t="inlineStr">
        <is>
          <t>Not stated</t>
        </is>
      </c>
      <c r="Q1224" s="9" t="inlineStr">
        <is>
          <t>https://grantcue.com/foundations/bd-foundation-inc-813501315</t>
        </is>
      </c>
    </row>
    <row r="1225">
      <c r="A1225">
        <f>IF($E1225=$E1224,$A1224+1,1)</f>
        <v/>
      </c>
      <c r="B1225" t="inlineStr">
        <is>
          <t>CATHERINE HAWKINS FOUNDATION</t>
        </is>
      </c>
      <c r="C1225" t="inlineStr">
        <is>
          <t>04-6864140</t>
        </is>
      </c>
      <c r="D1225" t="inlineStr">
        <is>
          <t>California</t>
        </is>
      </c>
      <c r="E1225" t="inlineStr">
        <is>
          <t>CA</t>
        </is>
      </c>
      <c r="F1225" t="n">
        <v>2024</v>
      </c>
      <c r="G1225" t="n">
        <v>2</v>
      </c>
      <c r="H1225" s="13" t="n">
        <v>1375000</v>
      </c>
      <c r="I1225" s="12" t="n">
        <v>10</v>
      </c>
      <c r="J1225" s="13" t="n">
        <v>100000</v>
      </c>
      <c r="K1225" s="13">
        <f>IFERROR($H1225/$I1225,"")</f>
        <v/>
      </c>
      <c r="L1225" s="13" t="n">
        <v>400000</v>
      </c>
      <c r="M1225" t="inlineStr">
        <is>
          <t>DC, NY, IL</t>
        </is>
      </c>
      <c r="N1225" t="inlineStr">
        <is>
          <t>No</t>
        </is>
      </c>
      <c r="O1225" t="inlineStr">
        <is>
          <t>Not stated</t>
        </is>
      </c>
      <c r="Q1225" s="9" t="inlineStr">
        <is>
          <t>https://grantcue.com/foundations/catherine-hawkins-foundation-046864140</t>
        </is>
      </c>
    </row>
    <row r="1226">
      <c r="A1226">
        <f>IF($E1226=$E1225,$A1225+1,1)</f>
        <v/>
      </c>
      <c r="B1226" t="inlineStr">
        <is>
          <t>WEST DAVIS &amp; BERGARD FOUNDATION</t>
        </is>
      </c>
      <c r="C1226" t="inlineStr">
        <is>
          <t>94-3255381</t>
        </is>
      </c>
      <c r="D1226" t="inlineStr">
        <is>
          <t>California</t>
        </is>
      </c>
      <c r="E1226" t="inlineStr">
        <is>
          <t>CA</t>
        </is>
      </c>
      <c r="F1226" t="n">
        <v>2024</v>
      </c>
      <c r="G1226" t="n">
        <v>2</v>
      </c>
      <c r="H1226" s="13" t="n">
        <v>1374114</v>
      </c>
      <c r="I1226" s="12" t="n">
        <v>76</v>
      </c>
      <c r="J1226" s="13" t="n">
        <v>10000</v>
      </c>
      <c r="K1226" s="13">
        <f>IFERROR($H1226/$I1226,"")</f>
        <v/>
      </c>
      <c r="L1226" s="13" t="n">
        <v>290273</v>
      </c>
      <c r="M1226" t="inlineStr">
        <is>
          <t>DC</t>
        </is>
      </c>
      <c r="N1226" t="inlineStr">
        <is>
          <t>No</t>
        </is>
      </c>
      <c r="O1226" t="inlineStr">
        <is>
          <t>Not stated</t>
        </is>
      </c>
      <c r="Q1226" s="9" t="inlineStr">
        <is>
          <t>https://grantcue.com/foundations/west-davis-and-bergard-foundation-943255381</t>
        </is>
      </c>
    </row>
    <row r="1227">
      <c r="A1227">
        <f>IF($E1227=$E1226,$A1226+1,1)</f>
        <v/>
      </c>
      <c r="B1227" t="inlineStr">
        <is>
          <t>CALLIE D MCGRATH FOUNDATION</t>
        </is>
      </c>
      <c r="C1227" t="inlineStr">
        <is>
          <t>95-6995594</t>
        </is>
      </c>
      <c r="D1227" t="inlineStr">
        <is>
          <t>California</t>
        </is>
      </c>
      <c r="E1227" t="inlineStr">
        <is>
          <t>CA</t>
        </is>
      </c>
      <c r="F1227" t="n">
        <v>2025</v>
      </c>
      <c r="G1227" t="n">
        <v>2</v>
      </c>
      <c r="H1227" s="13" t="n">
        <v>1372304</v>
      </c>
      <c r="I1227" s="12" t="n">
        <v>69</v>
      </c>
      <c r="J1227" s="13" t="n">
        <v>10000</v>
      </c>
      <c r="K1227" s="13">
        <f>IFERROR($H1227/$I1227,"")</f>
        <v/>
      </c>
      <c r="L1227" s="13" t="n">
        <v>71180</v>
      </c>
      <c r="M1227" t="inlineStr">
        <is>
          <t>KY, PA, IL</t>
        </is>
      </c>
      <c r="N1227" t="inlineStr">
        <is>
          <t>No</t>
        </is>
      </c>
      <c r="O1227" t="inlineStr">
        <is>
          <t>Not stated</t>
        </is>
      </c>
      <c r="Q1227" s="9" t="inlineStr">
        <is>
          <t>https://grantcue.com/foundations/callie-d-mcgrath-foundation-956995594</t>
        </is>
      </c>
    </row>
    <row r="1228">
      <c r="A1228">
        <f>IF($E1228=$E1227,$A1227+1,1)</f>
        <v/>
      </c>
      <c r="B1228" t="inlineStr">
        <is>
          <t>EMILY VAN NUYS CHARITABLE REMAINDER TRUST</t>
        </is>
      </c>
      <c r="C1228" t="inlineStr">
        <is>
          <t>95-6587698</t>
        </is>
      </c>
      <c r="D1228" t="inlineStr">
        <is>
          <t>California</t>
        </is>
      </c>
      <c r="E1228" t="inlineStr">
        <is>
          <t>CA</t>
        </is>
      </c>
      <c r="F1228" t="n">
        <v>2024</v>
      </c>
      <c r="G1228" t="n">
        <v>2</v>
      </c>
      <c r="H1228" s="13" t="n">
        <v>1370906</v>
      </c>
      <c r="I1228" s="12" t="n">
        <v>7</v>
      </c>
      <c r="J1228" s="13" t="n">
        <v>3000</v>
      </c>
      <c r="K1228" s="13">
        <f>IFERROR($H1228/$I1228,"")</f>
        <v/>
      </c>
      <c r="L1228" s="13" t="n">
        <v>1357906</v>
      </c>
      <c r="N1228" t="inlineStr">
        <is>
          <t>No</t>
        </is>
      </c>
      <c r="O1228" t="inlineStr">
        <is>
          <t>Not stated</t>
        </is>
      </c>
      <c r="Q1228" s="9" t="inlineStr">
        <is>
          <t>https://grantcue.com/foundations/emily-van-nuys-charitable-remainder-trust-956587698</t>
        </is>
      </c>
    </row>
    <row r="1229">
      <c r="A1229">
        <f>IF($E1229=$E1228,$A1228+1,1)</f>
        <v/>
      </c>
      <c r="B1229" t="inlineStr">
        <is>
          <t>DW GORE FAMILY FOUNDATION</t>
        </is>
      </c>
      <c r="C1229" t="inlineStr">
        <is>
          <t>71-1035523</t>
        </is>
      </c>
      <c r="D1229" t="inlineStr">
        <is>
          <t>California</t>
        </is>
      </c>
      <c r="E1229" t="inlineStr">
        <is>
          <t>CA</t>
        </is>
      </c>
      <c r="F1229" t="n">
        <v>2024</v>
      </c>
      <c r="G1229" t="n">
        <v>2</v>
      </c>
      <c r="H1229" s="13" t="n">
        <v>1370000</v>
      </c>
      <c r="I1229" s="12" t="n">
        <v>30</v>
      </c>
      <c r="J1229" s="13" t="n">
        <v>30000</v>
      </c>
      <c r="K1229" s="13">
        <f>IFERROR($H1229/$I1229,"")</f>
        <v/>
      </c>
      <c r="L1229" s="13" t="n">
        <v>250000</v>
      </c>
      <c r="M1229" t="inlineStr">
        <is>
          <t>NY, MA, DE</t>
        </is>
      </c>
      <c r="N1229" t="inlineStr">
        <is>
          <t>No</t>
        </is>
      </c>
      <c r="O1229" t="inlineStr">
        <is>
          <t>Not stated</t>
        </is>
      </c>
      <c r="Q1229" s="9" t="inlineStr">
        <is>
          <t>https://grantcue.com/foundations/dw-gore-family-foundation-711035523</t>
        </is>
      </c>
    </row>
    <row r="1230">
      <c r="A1230">
        <f>IF($E1230=$E1229,$A1229+1,1)</f>
        <v/>
      </c>
      <c r="B1230" t="inlineStr">
        <is>
          <t>THOMAS FAMILY FOUNDATION</t>
        </is>
      </c>
      <c r="C1230" t="inlineStr">
        <is>
          <t>94-3329512</t>
        </is>
      </c>
      <c r="D1230" t="inlineStr">
        <is>
          <t>California</t>
        </is>
      </c>
      <c r="E1230" t="inlineStr">
        <is>
          <t>CA</t>
        </is>
      </c>
      <c r="F1230" t="n">
        <v>2024</v>
      </c>
      <c r="G1230" t="n">
        <v>1</v>
      </c>
      <c r="H1230" s="13" t="n">
        <v>1365000</v>
      </c>
      <c r="I1230" s="12" t="n">
        <v>18</v>
      </c>
      <c r="J1230" s="13" t="n">
        <v>50000</v>
      </c>
      <c r="K1230" s="13">
        <f>IFERROR($H1230/$I1230,"")</f>
        <v/>
      </c>
      <c r="L1230" s="13" t="n">
        <v>250000</v>
      </c>
      <c r="M1230" t="inlineStr">
        <is>
          <t>IL, DC, MD</t>
        </is>
      </c>
      <c r="N1230" t="inlineStr">
        <is>
          <t>No</t>
        </is>
      </c>
      <c r="O1230" t="inlineStr">
        <is>
          <t>Not stated</t>
        </is>
      </c>
      <c r="Q1230" s="9" t="inlineStr">
        <is>
          <t>https://grantcue.com/foundations/thomas-family-foundation-943329512</t>
        </is>
      </c>
    </row>
    <row r="1231">
      <c r="A1231">
        <f>IF($E1231=$E1230,$A1230+1,1)</f>
        <v/>
      </c>
      <c r="B1231" t="inlineStr">
        <is>
          <t>HOAG FAMILY FOUNDATION</t>
        </is>
      </c>
      <c r="C1231" t="inlineStr">
        <is>
          <t>94-3383126</t>
        </is>
      </c>
      <c r="D1231" t="inlineStr">
        <is>
          <t>California</t>
        </is>
      </c>
      <c r="E1231" t="inlineStr">
        <is>
          <t>CA</t>
        </is>
      </c>
      <c r="F1231" t="n">
        <v>2024</v>
      </c>
      <c r="G1231" t="n">
        <v>1</v>
      </c>
      <c r="H1231" s="13" t="n">
        <v>1364588</v>
      </c>
      <c r="I1231" s="12" t="n">
        <v>32</v>
      </c>
      <c r="J1231" s="13" t="n">
        <v>25000</v>
      </c>
      <c r="K1231" s="13">
        <f>IFERROR($H1231/$I1231,"")</f>
        <v/>
      </c>
      <c r="L1231" s="13" t="n">
        <v>225000</v>
      </c>
      <c r="M1231" t="inlineStr">
        <is>
          <t>NV, MA, IL</t>
        </is>
      </c>
      <c r="N1231" t="inlineStr">
        <is>
          <t>No</t>
        </is>
      </c>
      <c r="O1231" t="inlineStr">
        <is>
          <t>Not stated</t>
        </is>
      </c>
      <c r="Q1231" s="9" t="inlineStr">
        <is>
          <t>https://grantcue.com/foundations/hoag-family-foundation-943383126</t>
        </is>
      </c>
    </row>
    <row r="1232">
      <c r="A1232">
        <f>IF($E1232=$E1231,$A1231+1,1)</f>
        <v/>
      </c>
      <c r="B1232" t="inlineStr">
        <is>
          <t>CRAWFORD FAMILY FOUNDATION</t>
        </is>
      </c>
      <c r="C1232" t="inlineStr">
        <is>
          <t>95-4737866</t>
        </is>
      </c>
      <c r="D1232" t="inlineStr">
        <is>
          <t>California</t>
        </is>
      </c>
      <c r="E1232" t="inlineStr">
        <is>
          <t>CA</t>
        </is>
      </c>
      <c r="F1232" t="n">
        <v>2024</v>
      </c>
      <c r="G1232" t="n">
        <v>1</v>
      </c>
      <c r="H1232" s="13" t="n">
        <v>1364000</v>
      </c>
      <c r="I1232" s="12" t="n">
        <v>54</v>
      </c>
      <c r="J1232" s="13" t="n">
        <v>12500</v>
      </c>
      <c r="K1232" s="13">
        <f>IFERROR($H1232/$I1232,"")</f>
        <v/>
      </c>
      <c r="L1232" s="13" t="n">
        <v>100000</v>
      </c>
      <c r="M1232" t="inlineStr">
        <is>
          <t>CO, VA, DC</t>
        </is>
      </c>
      <c r="N1232" t="inlineStr">
        <is>
          <t>No</t>
        </is>
      </c>
      <c r="O1232" t="inlineStr">
        <is>
          <t>Not stated</t>
        </is>
      </c>
      <c r="Q1232" s="9" t="inlineStr">
        <is>
          <t>https://grantcue.com/foundations/crawford-family-foundation-954737866</t>
        </is>
      </c>
    </row>
    <row r="1233">
      <c r="A1233">
        <f>IF($E1233=$E1232,$A1232+1,1)</f>
        <v/>
      </c>
      <c r="B1233" t="inlineStr">
        <is>
          <t>THE LINDSKOG FOUNDATION</t>
        </is>
      </c>
      <c r="C1233" t="inlineStr">
        <is>
          <t>83-2222977</t>
        </is>
      </c>
      <c r="D1233" t="inlineStr">
        <is>
          <t>California</t>
        </is>
      </c>
      <c r="E1233" t="inlineStr">
        <is>
          <t>CA</t>
        </is>
      </c>
      <c r="F1233" t="n">
        <v>2025</v>
      </c>
      <c r="G1233" t="n">
        <v>2</v>
      </c>
      <c r="H1233" s="13" t="n">
        <v>1362560</v>
      </c>
      <c r="I1233" s="12" t="n">
        <v>15</v>
      </c>
      <c r="J1233" s="13" t="n">
        <v>90000</v>
      </c>
      <c r="K1233" s="13">
        <f>IFERROR($H1233/$I1233,"")</f>
        <v/>
      </c>
      <c r="L1233" s="13" t="n">
        <v>150000</v>
      </c>
      <c r="N1233" t="inlineStr">
        <is>
          <t>Yes</t>
        </is>
      </c>
      <c r="O1233" t="inlineStr">
        <is>
          <t>Yes</t>
        </is>
      </c>
      <c r="Q1233" s="9" t="inlineStr">
        <is>
          <t>https://grantcue.com/foundations/the-lindskog-foundation-832222977</t>
        </is>
      </c>
    </row>
    <row r="1234">
      <c r="A1234">
        <f>IF($E1234=$E1233,$A1233+1,1)</f>
        <v/>
      </c>
      <c r="B1234" t="inlineStr">
        <is>
          <t>Philanthropy International</t>
        </is>
      </c>
      <c r="C1234" t="inlineStr">
        <is>
          <t>87-0643877</t>
        </is>
      </c>
      <c r="D1234" t="inlineStr">
        <is>
          <t>California</t>
        </is>
      </c>
      <c r="E1234" t="inlineStr">
        <is>
          <t>CA</t>
        </is>
      </c>
      <c r="F1234" t="n">
        <v>2024</v>
      </c>
      <c r="G1234" t="n">
        <v>1</v>
      </c>
      <c r="H1234" s="13" t="n">
        <v>1360106</v>
      </c>
      <c r="I1234" s="12" t="n">
        <v>136</v>
      </c>
      <c r="J1234" s="13" t="n">
        <v>2500</v>
      </c>
      <c r="K1234" s="13">
        <f>IFERROR($H1234/$I1234,"")</f>
        <v/>
      </c>
      <c r="L1234" s="13" t="n">
        <v>135000</v>
      </c>
      <c r="M1234" t="inlineStr">
        <is>
          <t>TX, MA, NY</t>
        </is>
      </c>
      <c r="N1234" t="inlineStr">
        <is>
          <t>Yes</t>
        </is>
      </c>
      <c r="O1234" t="inlineStr">
        <is>
          <t>Not stated</t>
        </is>
      </c>
      <c r="P1234" s="9" t="inlineStr">
        <is>
          <t>https://www.picharity.org/</t>
        </is>
      </c>
      <c r="Q1234" s="9" t="inlineStr">
        <is>
          <t>https://grantcue.com/foundations/philanthropy-international-870643877</t>
        </is>
      </c>
    </row>
    <row r="1235">
      <c r="A1235">
        <f>IF($E1235=$E1234,$A1234+1,1)</f>
        <v/>
      </c>
      <c r="B1235" t="inlineStr">
        <is>
          <t>NORMAN F SPRAGUE JR FOUNDATION</t>
        </is>
      </c>
      <c r="C1235" t="inlineStr">
        <is>
          <t>95-4621772</t>
        </is>
      </c>
      <c r="D1235" t="inlineStr">
        <is>
          <t>California</t>
        </is>
      </c>
      <c r="E1235" t="inlineStr">
        <is>
          <t>CA</t>
        </is>
      </c>
      <c r="F1235" t="n">
        <v>2024</v>
      </c>
      <c r="G1235" t="n">
        <v>2</v>
      </c>
      <c r="H1235" s="13" t="n">
        <v>1358300</v>
      </c>
      <c r="I1235" s="12" t="n">
        <v>97</v>
      </c>
      <c r="J1235" s="13" t="n">
        <v>10000</v>
      </c>
      <c r="K1235" s="13">
        <f>IFERROR($H1235/$I1235,"")</f>
        <v/>
      </c>
      <c r="L1235" s="13" t="n">
        <v>90000</v>
      </c>
      <c r="M1235" t="inlineStr">
        <is>
          <t>OR, WY, OH</t>
        </is>
      </c>
      <c r="N1235" t="inlineStr">
        <is>
          <t>No</t>
        </is>
      </c>
      <c r="O1235" t="inlineStr">
        <is>
          <t>Not stated</t>
        </is>
      </c>
      <c r="Q1235" s="9" t="inlineStr">
        <is>
          <t>https://grantcue.com/foundations/norman-f-sprague-jr-foundation-954621772</t>
        </is>
      </c>
    </row>
    <row r="1236">
      <c r="A1236">
        <f>IF($E1236=$E1235,$A1235+1,1)</f>
        <v/>
      </c>
      <c r="B1236" t="inlineStr">
        <is>
          <t>Gerbode Foundation</t>
        </is>
      </c>
      <c r="C1236" t="inlineStr">
        <is>
          <t>94-6065226</t>
        </is>
      </c>
      <c r="D1236" t="inlineStr">
        <is>
          <t>California</t>
        </is>
      </c>
      <c r="E1236" t="inlineStr">
        <is>
          <t>CA</t>
        </is>
      </c>
      <c r="F1236" t="n">
        <v>2024</v>
      </c>
      <c r="G1236" t="n">
        <v>1</v>
      </c>
      <c r="H1236" s="13" t="n">
        <v>1357500</v>
      </c>
      <c r="I1236" s="12" t="n">
        <v>43</v>
      </c>
      <c r="J1236" s="13" t="n">
        <v>25000</v>
      </c>
      <c r="K1236" s="13">
        <f>IFERROR($H1236/$I1236,"")</f>
        <v/>
      </c>
      <c r="L1236" s="13" t="n">
        <v>100000</v>
      </c>
      <c r="M1236" t="inlineStr">
        <is>
          <t>HI, DC, NY</t>
        </is>
      </c>
      <c r="N1236" t="inlineStr">
        <is>
          <t>Yes</t>
        </is>
      </c>
      <c r="O1236" t="inlineStr">
        <is>
          <t>Yes</t>
        </is>
      </c>
      <c r="P1236" s="9" t="inlineStr">
        <is>
          <t>http://gerbode.org/</t>
        </is>
      </c>
      <c r="Q1236" s="9" t="inlineStr">
        <is>
          <t>https://grantcue.com/foundations/gerbode-foundation-946065226</t>
        </is>
      </c>
    </row>
    <row r="1237">
      <c r="A1237">
        <f>IF($E1237=$E1236,$A1236+1,1)</f>
        <v/>
      </c>
      <c r="B1237" t="inlineStr">
        <is>
          <t>THE GASKA ALLIANCE FOUNDATION</t>
        </is>
      </c>
      <c r="C1237" t="inlineStr">
        <is>
          <t>45-4282236</t>
        </is>
      </c>
      <c r="D1237" t="inlineStr">
        <is>
          <t>California</t>
        </is>
      </c>
      <c r="E1237" t="inlineStr">
        <is>
          <t>CA</t>
        </is>
      </c>
      <c r="F1237" t="n">
        <v>2025</v>
      </c>
      <c r="G1237" t="n">
        <v>2</v>
      </c>
      <c r="H1237" s="13" t="n">
        <v>1355000</v>
      </c>
      <c r="I1237" s="12" t="n">
        <v>19</v>
      </c>
      <c r="J1237" s="13" t="n">
        <v>25000</v>
      </c>
      <c r="K1237" s="13">
        <f>IFERROR($H1237/$I1237,"")</f>
        <v/>
      </c>
      <c r="L1237" s="13" t="n">
        <v>945000</v>
      </c>
      <c r="M1237" t="inlineStr">
        <is>
          <t>TX</t>
        </is>
      </c>
      <c r="N1237" t="inlineStr">
        <is>
          <t>No</t>
        </is>
      </c>
      <c r="O1237" t="inlineStr">
        <is>
          <t>Not stated</t>
        </is>
      </c>
      <c r="Q1237" s="9" t="inlineStr">
        <is>
          <t>https://grantcue.com/foundations/the-gaska-alliance-foundation-454282236</t>
        </is>
      </c>
    </row>
    <row r="1238">
      <c r="A1238">
        <f>IF($E1238=$E1237,$A1237+1,1)</f>
        <v/>
      </c>
      <c r="B1238" t="inlineStr">
        <is>
          <t>THE COLEMAN FAMILY FOUNDATION</t>
        </is>
      </c>
      <c r="C1238" t="inlineStr">
        <is>
          <t>81-4671841</t>
        </is>
      </c>
      <c r="D1238" t="inlineStr">
        <is>
          <t>California</t>
        </is>
      </c>
      <c r="E1238" t="inlineStr">
        <is>
          <t>CA</t>
        </is>
      </c>
      <c r="F1238" t="n">
        <v>2025</v>
      </c>
      <c r="G1238" t="n">
        <v>2</v>
      </c>
      <c r="H1238" s="13" t="n">
        <v>1353500</v>
      </c>
      <c r="I1238" s="12" t="n">
        <v>50</v>
      </c>
      <c r="J1238" s="13" t="n">
        <v>7500</v>
      </c>
      <c r="K1238" s="13">
        <f>IFERROR($H1238/$I1238,"")</f>
        <v/>
      </c>
      <c r="L1238" s="13" t="n">
        <v>225000</v>
      </c>
      <c r="M1238" t="inlineStr">
        <is>
          <t>NY, DC, CT</t>
        </is>
      </c>
      <c r="N1238" t="inlineStr">
        <is>
          <t>No</t>
        </is>
      </c>
      <c r="O1238" t="inlineStr">
        <is>
          <t>Not stated</t>
        </is>
      </c>
      <c r="Q1238" s="9" t="inlineStr">
        <is>
          <t>https://grantcue.com/foundations/the-coleman-family-foundation-814671841</t>
        </is>
      </c>
    </row>
    <row r="1239">
      <c r="A1239">
        <f>IF($E1239=$E1238,$A1238+1,1)</f>
        <v/>
      </c>
      <c r="B1239" t="inlineStr">
        <is>
          <t>CARL E WYNN FOUNDATION</t>
        </is>
      </c>
      <c r="C1239" t="inlineStr">
        <is>
          <t>95-6136231</t>
        </is>
      </c>
      <c r="D1239" t="inlineStr">
        <is>
          <t>California</t>
        </is>
      </c>
      <c r="E1239" t="inlineStr">
        <is>
          <t>CA</t>
        </is>
      </c>
      <c r="F1239" t="n">
        <v>2024</v>
      </c>
      <c r="G1239" t="n">
        <v>1</v>
      </c>
      <c r="H1239" s="13" t="n">
        <v>1350109</v>
      </c>
      <c r="I1239" s="12" t="n">
        <v>65</v>
      </c>
      <c r="J1239" s="13" t="n">
        <v>12000</v>
      </c>
      <c r="K1239" s="13">
        <f>IFERROR($H1239/$I1239,"")</f>
        <v/>
      </c>
      <c r="L1239" s="13" t="n">
        <v>140000</v>
      </c>
      <c r="M1239" t="inlineStr">
        <is>
          <t>AK, AL, NY</t>
        </is>
      </c>
      <c r="N1239" t="inlineStr">
        <is>
          <t>Yes</t>
        </is>
      </c>
      <c r="O1239" t="inlineStr">
        <is>
          <t>Not stated</t>
        </is>
      </c>
      <c r="Q1239" s="9" t="inlineStr">
        <is>
          <t>https://grantcue.com/foundations/carl-e-wynn-foundation-956136231</t>
        </is>
      </c>
    </row>
    <row r="1240">
      <c r="A1240">
        <f>IF($E1240=$E1239,$A1239+1,1)</f>
        <v/>
      </c>
      <c r="B1240" t="inlineStr">
        <is>
          <t>BARNET SEGAL CHARITABLE TRUST</t>
        </is>
      </c>
      <c r="C1240" t="inlineStr">
        <is>
          <t>77-6024786</t>
        </is>
      </c>
      <c r="D1240" t="inlineStr">
        <is>
          <t>California</t>
        </is>
      </c>
      <c r="E1240" t="inlineStr">
        <is>
          <t>CA</t>
        </is>
      </c>
      <c r="F1240" t="n">
        <v>2024</v>
      </c>
      <c r="G1240" t="n">
        <v>2</v>
      </c>
      <c r="H1240" s="13" t="n">
        <v>1350000</v>
      </c>
      <c r="I1240" s="12" t="n">
        <v>57</v>
      </c>
      <c r="J1240" s="13" t="n">
        <v>5000</v>
      </c>
      <c r="K1240" s="13">
        <f>IFERROR($H1240/$I1240,"")</f>
        <v/>
      </c>
      <c r="L1240" s="13" t="n">
        <v>200000</v>
      </c>
      <c r="N1240" t="inlineStr">
        <is>
          <t>No</t>
        </is>
      </c>
      <c r="O1240" t="inlineStr">
        <is>
          <t>Not stated</t>
        </is>
      </c>
      <c r="Q1240" s="9" t="inlineStr">
        <is>
          <t>https://grantcue.com/foundations/barnet-segal-charitable-trust-776024786</t>
        </is>
      </c>
    </row>
    <row r="1241">
      <c r="A1241">
        <f>IF($E1241=$E1240,$A1240+1,1)</f>
        <v/>
      </c>
      <c r="B1241" t="inlineStr">
        <is>
          <t>Cottonwood Spring</t>
        </is>
      </c>
      <c r="C1241" t="inlineStr">
        <is>
          <t>87-3653199</t>
        </is>
      </c>
      <c r="D1241" t="inlineStr">
        <is>
          <t>California</t>
        </is>
      </c>
      <c r="E1241" t="inlineStr">
        <is>
          <t>CA</t>
        </is>
      </c>
      <c r="F1241" t="n">
        <v>2025</v>
      </c>
      <c r="G1241" t="n">
        <v>2</v>
      </c>
      <c r="H1241" s="13" t="n">
        <v>1350000</v>
      </c>
      <c r="I1241" s="12" t="n">
        <v>47</v>
      </c>
      <c r="J1241" s="13" t="n">
        <v>30000</v>
      </c>
      <c r="K1241" s="13">
        <f>IFERROR($H1241/$I1241,"")</f>
        <v/>
      </c>
      <c r="L1241" s="13" t="n">
        <v>35000</v>
      </c>
      <c r="M1241" t="inlineStr">
        <is>
          <t>DC, NY, DE</t>
        </is>
      </c>
      <c r="N1241" t="inlineStr">
        <is>
          <t>No</t>
        </is>
      </c>
      <c r="O1241" t="inlineStr">
        <is>
          <t>Not stated</t>
        </is>
      </c>
      <c r="Q1241" s="9" t="inlineStr">
        <is>
          <t>https://grantcue.com/foundations/cottonwood-spring-873653199</t>
        </is>
      </c>
    </row>
    <row r="1242">
      <c r="A1242">
        <f>IF($E1242=$E1241,$A1241+1,1)</f>
        <v/>
      </c>
      <c r="B1242" t="inlineStr">
        <is>
          <t>COLLINGWOOD FOUNDATION</t>
        </is>
      </c>
      <c r="C1242" t="inlineStr">
        <is>
          <t>95-4509731</t>
        </is>
      </c>
      <c r="D1242" t="inlineStr">
        <is>
          <t>California</t>
        </is>
      </c>
      <c r="E1242" t="inlineStr">
        <is>
          <t>CA</t>
        </is>
      </c>
      <c r="F1242" t="n">
        <v>2024</v>
      </c>
      <c r="G1242" t="n">
        <v>1</v>
      </c>
      <c r="H1242" s="13" t="n">
        <v>1350000</v>
      </c>
      <c r="I1242" s="12" t="n">
        <v>40</v>
      </c>
      <c r="J1242" s="13" t="n">
        <v>25000</v>
      </c>
      <c r="K1242" s="13">
        <f>IFERROR($H1242/$I1242,"")</f>
        <v/>
      </c>
      <c r="L1242" s="13" t="n">
        <v>200000</v>
      </c>
      <c r="M1242" t="inlineStr">
        <is>
          <t>NY, IL, FL</t>
        </is>
      </c>
      <c r="N1242" t="inlineStr">
        <is>
          <t>No</t>
        </is>
      </c>
      <c r="O1242" t="inlineStr">
        <is>
          <t>Not stated</t>
        </is>
      </c>
      <c r="Q1242" s="9" t="inlineStr">
        <is>
          <t>https://grantcue.com/foundations/collingwood-foundation-954509731</t>
        </is>
      </c>
    </row>
    <row r="1243">
      <c r="A1243">
        <f>IF($E1243=$E1242,$A1242+1,1)</f>
        <v/>
      </c>
      <c r="B1243" t="inlineStr">
        <is>
          <t>CELEBRATE FOUNDATION INC</t>
        </is>
      </c>
      <c r="C1243" t="inlineStr">
        <is>
          <t>94-2449535</t>
        </is>
      </c>
      <c r="D1243" t="inlineStr">
        <is>
          <t>California</t>
        </is>
      </c>
      <c r="E1243" t="inlineStr">
        <is>
          <t>CA</t>
        </is>
      </c>
      <c r="F1243" t="n">
        <v>2024</v>
      </c>
      <c r="G1243" t="n">
        <v>1</v>
      </c>
      <c r="H1243" s="13" t="n">
        <v>1349000</v>
      </c>
      <c r="I1243" s="12" t="n">
        <v>36</v>
      </c>
      <c r="J1243" s="13" t="n">
        <v>22500</v>
      </c>
      <c r="K1243" s="13">
        <f>IFERROR($H1243/$I1243,"")</f>
        <v/>
      </c>
      <c r="L1243" s="13" t="n">
        <v>500000</v>
      </c>
      <c r="M1243" t="inlineStr">
        <is>
          <t>MO, KS, NY</t>
        </is>
      </c>
      <c r="N1243" t="inlineStr">
        <is>
          <t>No</t>
        </is>
      </c>
      <c r="O1243" t="inlineStr">
        <is>
          <t>Not stated</t>
        </is>
      </c>
      <c r="Q1243" s="9" t="inlineStr">
        <is>
          <t>https://grantcue.com/foundations/celebrate-foundation-inc-c-o-robert-mcgrath-942449535</t>
        </is>
      </c>
    </row>
    <row r="1244">
      <c r="A1244">
        <f>IF($E1244=$E1243,$A1243+1,1)</f>
        <v/>
      </c>
      <c r="B1244" t="inlineStr">
        <is>
          <t>BESS Family Foundation</t>
        </is>
      </c>
      <c r="C1244" t="inlineStr">
        <is>
          <t>27-0284495</t>
        </is>
      </c>
      <c r="D1244" t="inlineStr">
        <is>
          <t>California</t>
        </is>
      </c>
      <c r="E1244" t="inlineStr">
        <is>
          <t>CA</t>
        </is>
      </c>
      <c r="F1244" t="n">
        <v>2024</v>
      </c>
      <c r="G1244" t="n">
        <v>1</v>
      </c>
      <c r="H1244" s="13" t="n">
        <v>1348832</v>
      </c>
      <c r="I1244" s="12" t="n">
        <v>52</v>
      </c>
      <c r="J1244" s="13" t="n">
        <v>25000</v>
      </c>
      <c r="K1244" s="13">
        <f>IFERROR($H1244/$I1244,"")</f>
        <v/>
      </c>
      <c r="L1244" s="13" t="n">
        <v>100000</v>
      </c>
      <c r="M1244" t="inlineStr">
        <is>
          <t>MA, NY, CO</t>
        </is>
      </c>
      <c r="N1244" t="inlineStr">
        <is>
          <t>No</t>
        </is>
      </c>
      <c r="O1244" t="inlineStr">
        <is>
          <t>Not stated</t>
        </is>
      </c>
      <c r="Q1244" s="9" t="inlineStr">
        <is>
          <t>https://grantcue.com/foundations/bess-family-foundation-270284495</t>
        </is>
      </c>
    </row>
    <row r="1245">
      <c r="A1245">
        <f>IF($E1245=$E1244,$A1244+1,1)</f>
        <v/>
      </c>
      <c r="B1245" t="inlineStr">
        <is>
          <t>THE ALFRED AND HANNA FROMM FUND</t>
        </is>
      </c>
      <c r="C1245" t="inlineStr">
        <is>
          <t>94-6100399</t>
        </is>
      </c>
      <c r="D1245" t="inlineStr">
        <is>
          <t>California</t>
        </is>
      </c>
      <c r="E1245" t="inlineStr">
        <is>
          <t>CA</t>
        </is>
      </c>
      <c r="F1245" t="n">
        <v>2024</v>
      </c>
      <c r="G1245" t="n">
        <v>1</v>
      </c>
      <c r="H1245" s="13" t="n">
        <v>1348061</v>
      </c>
      <c r="I1245" s="12" t="n">
        <v>33</v>
      </c>
      <c r="J1245" s="13" t="n">
        <v>10000</v>
      </c>
      <c r="K1245" s="13">
        <f>IFERROR($H1245/$I1245,"")</f>
        <v/>
      </c>
      <c r="L1245" s="13" t="n">
        <v>390000</v>
      </c>
      <c r="M1245" t="inlineStr">
        <is>
          <t>MA, CT, IL</t>
        </is>
      </c>
      <c r="N1245" t="inlineStr">
        <is>
          <t>No</t>
        </is>
      </c>
      <c r="O1245" t="inlineStr">
        <is>
          <t>Not stated</t>
        </is>
      </c>
      <c r="Q1245" s="9" t="inlineStr">
        <is>
          <t>https://grantcue.com/foundations/the-alfred-and-hanna-fromm-fund-946100399</t>
        </is>
      </c>
    </row>
    <row r="1246">
      <c r="A1246">
        <f>IF($E1246=$E1245,$A1245+1,1)</f>
        <v/>
      </c>
      <c r="B1246" t="inlineStr">
        <is>
          <t>MH FOUNDATION</t>
        </is>
      </c>
      <c r="C1246" t="inlineStr">
        <is>
          <t>26-1258688</t>
        </is>
      </c>
      <c r="D1246" t="inlineStr">
        <is>
          <t>California</t>
        </is>
      </c>
      <c r="E1246" t="inlineStr">
        <is>
          <t>CA</t>
        </is>
      </c>
      <c r="F1246" t="n">
        <v>2024</v>
      </c>
      <c r="G1246" t="n">
        <v>1</v>
      </c>
      <c r="H1246" s="13" t="n">
        <v>1346802</v>
      </c>
      <c r="I1246" s="12" t="n">
        <v>7</v>
      </c>
      <c r="J1246" s="13" t="n">
        <v>27294</v>
      </c>
      <c r="K1246" s="13">
        <f>IFERROR($H1246/$I1246,"")</f>
        <v/>
      </c>
      <c r="L1246" s="13" t="n">
        <v>1177589</v>
      </c>
      <c r="M1246" t="inlineStr">
        <is>
          <t>NY</t>
        </is>
      </c>
      <c r="N1246" t="inlineStr">
        <is>
          <t>No</t>
        </is>
      </c>
      <c r="O1246" t="inlineStr">
        <is>
          <t>Not stated</t>
        </is>
      </c>
      <c r="Q1246" s="9" t="inlineStr">
        <is>
          <t>https://grantcue.com/foundations/mh-foundation-261258688</t>
        </is>
      </c>
    </row>
    <row r="1247">
      <c r="A1247">
        <f>IF($E1247=$E1246,$A1246+1,1)</f>
        <v/>
      </c>
      <c r="B1247" t="inlineStr">
        <is>
          <t>FOSTER CHARITABLE TRUST</t>
        </is>
      </c>
      <c r="C1247" t="inlineStr">
        <is>
          <t>33-6195828</t>
        </is>
      </c>
      <c r="D1247" t="inlineStr">
        <is>
          <t>California</t>
        </is>
      </c>
      <c r="E1247" t="inlineStr">
        <is>
          <t>CA</t>
        </is>
      </c>
      <c r="F1247" t="n">
        <v>2025</v>
      </c>
      <c r="G1247" t="n">
        <v>2</v>
      </c>
      <c r="H1247" s="13" t="n">
        <v>1345515</v>
      </c>
      <c r="I1247" s="12" t="n">
        <v>32</v>
      </c>
      <c r="J1247" s="13" t="n">
        <v>10000</v>
      </c>
      <c r="K1247" s="13">
        <f>IFERROR($H1247/$I1247,"")</f>
        <v/>
      </c>
      <c r="L1247" s="13" t="n">
        <v>290000</v>
      </c>
      <c r="M1247" t="inlineStr">
        <is>
          <t>PA, MI, WA</t>
        </is>
      </c>
      <c r="N1247" t="inlineStr">
        <is>
          <t>No</t>
        </is>
      </c>
      <c r="O1247" t="inlineStr">
        <is>
          <t>Not stated</t>
        </is>
      </c>
      <c r="Q1247" s="9" t="inlineStr">
        <is>
          <t>https://grantcue.com/foundations/foster-charitable-trust-336195828</t>
        </is>
      </c>
    </row>
    <row r="1248">
      <c r="A1248">
        <f>IF($E1248=$E1247,$A1247+1,1)</f>
        <v/>
      </c>
      <c r="B1248" t="inlineStr">
        <is>
          <t>PAULUS FAMILY FOUNDATION</t>
        </is>
      </c>
      <c r="C1248" t="inlineStr">
        <is>
          <t>20-0351925</t>
        </is>
      </c>
      <c r="D1248" t="inlineStr">
        <is>
          <t>California</t>
        </is>
      </c>
      <c r="E1248" t="inlineStr">
        <is>
          <t>CA</t>
        </is>
      </c>
      <c r="F1248" t="n">
        <v>2024</v>
      </c>
      <c r="G1248" t="n">
        <v>1</v>
      </c>
      <c r="H1248" s="13" t="n">
        <v>1345000</v>
      </c>
      <c r="I1248" s="12" t="n">
        <v>14</v>
      </c>
      <c r="J1248" s="13" t="n">
        <v>100000</v>
      </c>
      <c r="K1248" s="13">
        <f>IFERROR($H1248/$I1248,"")</f>
        <v/>
      </c>
      <c r="L1248" s="13" t="n">
        <v>250000</v>
      </c>
      <c r="M1248" t="inlineStr">
        <is>
          <t>WA, OR, VA</t>
        </is>
      </c>
      <c r="N1248" t="inlineStr">
        <is>
          <t>No</t>
        </is>
      </c>
      <c r="O1248" t="inlineStr">
        <is>
          <t>Not stated</t>
        </is>
      </c>
      <c r="Q1248" s="9" t="inlineStr">
        <is>
          <t>https://grantcue.com/foundations/paulus-family-foundation-200351925</t>
        </is>
      </c>
    </row>
    <row r="1249">
      <c r="A1249">
        <f>IF($E1249=$E1248,$A1248+1,1)</f>
        <v/>
      </c>
      <c r="B1249" t="inlineStr">
        <is>
          <t>CARES FOUNDATION</t>
        </is>
      </c>
      <c r="C1249" t="inlineStr">
        <is>
          <t>45-2544055</t>
        </is>
      </c>
      <c r="D1249" t="inlineStr">
        <is>
          <t>California</t>
        </is>
      </c>
      <c r="E1249" t="inlineStr">
        <is>
          <t>CA</t>
        </is>
      </c>
      <c r="F1249" t="n">
        <v>2024</v>
      </c>
      <c r="G1249" t="n">
        <v>1</v>
      </c>
      <c r="H1249" s="13" t="n">
        <v>1344448</v>
      </c>
      <c r="I1249" s="12" t="n">
        <v>11</v>
      </c>
      <c r="J1249" s="13" t="n">
        <v>110000</v>
      </c>
      <c r="K1249" s="13">
        <f>IFERROR($H1249/$I1249,"")</f>
        <v/>
      </c>
      <c r="L1249" s="13" t="n">
        <v>302163</v>
      </c>
      <c r="N1249" t="inlineStr">
        <is>
          <t>Yes</t>
        </is>
      </c>
      <c r="O1249" t="inlineStr">
        <is>
          <t>Not stated</t>
        </is>
      </c>
      <c r="P1249" s="9" t="inlineStr">
        <is>
          <t>https://www.thecaresfoundation.org/</t>
        </is>
      </c>
      <c r="Q1249" s="9" t="inlineStr">
        <is>
          <t>https://grantcue.com/foundations/cares-foundation-452544055</t>
        </is>
      </c>
    </row>
    <row r="1250">
      <c r="A1250">
        <f>IF($E1250=$E1249,$A1249+1,1)</f>
        <v/>
      </c>
      <c r="B1250" t="inlineStr">
        <is>
          <t>NATAN FOUNDATION</t>
        </is>
      </c>
      <c r="C1250" t="inlineStr">
        <is>
          <t>47-4622381</t>
        </is>
      </c>
      <c r="D1250" t="inlineStr">
        <is>
          <t>California</t>
        </is>
      </c>
      <c r="E1250" t="inlineStr">
        <is>
          <t>CA</t>
        </is>
      </c>
      <c r="F1250" t="n">
        <v>2024</v>
      </c>
      <c r="G1250" t="n">
        <v>1</v>
      </c>
      <c r="H1250" s="13" t="n">
        <v>1342000</v>
      </c>
      <c r="I1250" s="12" t="n">
        <v>10</v>
      </c>
      <c r="J1250" s="13" t="n">
        <v>45000</v>
      </c>
      <c r="K1250" s="13">
        <f>IFERROR($H1250/$I1250,"")</f>
        <v/>
      </c>
      <c r="L1250" s="13" t="n">
        <v>750000</v>
      </c>
      <c r="M1250" t="inlineStr">
        <is>
          <t>NY, DC, CO</t>
        </is>
      </c>
      <c r="N1250" t="inlineStr">
        <is>
          <t>No</t>
        </is>
      </c>
      <c r="O1250" t="inlineStr">
        <is>
          <t>Not stated</t>
        </is>
      </c>
      <c r="Q1250" s="9" t="inlineStr">
        <is>
          <t>https://grantcue.com/foundations/natan-foundation-474622381</t>
        </is>
      </c>
    </row>
    <row r="1251">
      <c r="A1251">
        <f>IF($E1251=$E1250,$A1250+1,1)</f>
        <v/>
      </c>
      <c r="B1251" t="inlineStr">
        <is>
          <t>Zhu Family Foundation Inc</t>
        </is>
      </c>
      <c r="C1251" t="inlineStr">
        <is>
          <t>20-3753379</t>
        </is>
      </c>
      <c r="D1251" t="inlineStr">
        <is>
          <t>California</t>
        </is>
      </c>
      <c r="E1251" t="inlineStr">
        <is>
          <t>CA</t>
        </is>
      </c>
      <c r="F1251" t="n">
        <v>2025</v>
      </c>
      <c r="G1251" t="n">
        <v>2</v>
      </c>
      <c r="H1251" s="13" t="n">
        <v>1341878</v>
      </c>
      <c r="I1251" s="12" t="n">
        <v>26</v>
      </c>
      <c r="J1251" s="13" t="n">
        <v>25000</v>
      </c>
      <c r="K1251" s="13">
        <f>IFERROR($H1251/$I1251,"")</f>
        <v/>
      </c>
      <c r="L1251" s="13" t="n">
        <v>173750</v>
      </c>
      <c r="M1251" t="inlineStr">
        <is>
          <t>MA, VA, MI</t>
        </is>
      </c>
      <c r="N1251" t="inlineStr">
        <is>
          <t>No</t>
        </is>
      </c>
      <c r="O1251" t="inlineStr">
        <is>
          <t>Not stated</t>
        </is>
      </c>
      <c r="Q1251" s="9" t="inlineStr">
        <is>
          <t>https://grantcue.com/foundations/zhu-family-foundation-inc-203753379</t>
        </is>
      </c>
    </row>
    <row r="1252">
      <c r="A1252">
        <f>IF($E1252=$E1251,$A1251+1,1)</f>
        <v/>
      </c>
      <c r="B1252" t="inlineStr">
        <is>
          <t>MULLER FAMILY FOUNDATION</t>
        </is>
      </c>
      <c r="C1252" t="inlineStr">
        <is>
          <t>95-6121774</t>
        </is>
      </c>
      <c r="D1252" t="inlineStr">
        <is>
          <t>California</t>
        </is>
      </c>
      <c r="E1252" t="inlineStr">
        <is>
          <t>CA</t>
        </is>
      </c>
      <c r="F1252" t="n">
        <v>2024</v>
      </c>
      <c r="G1252" t="n">
        <v>2</v>
      </c>
      <c r="H1252" s="13" t="n">
        <v>1340000</v>
      </c>
      <c r="I1252" s="12" t="n">
        <v>246</v>
      </c>
      <c r="J1252" s="13" t="n">
        <v>3000</v>
      </c>
      <c r="K1252" s="13">
        <f>IFERROR($H1252/$I1252,"")</f>
        <v/>
      </c>
      <c r="L1252" s="13" t="n">
        <v>135000</v>
      </c>
      <c r="M1252" t="inlineStr">
        <is>
          <t>NY, OR, CO</t>
        </is>
      </c>
      <c r="N1252" t="inlineStr">
        <is>
          <t>No</t>
        </is>
      </c>
      <c r="O1252" t="inlineStr">
        <is>
          <t>Not stated</t>
        </is>
      </c>
      <c r="Q1252" s="9" t="inlineStr">
        <is>
          <t>https://grantcue.com/foundations/muller-family-foundation-956121774</t>
        </is>
      </c>
    </row>
    <row r="1253">
      <c r="A1253">
        <f>IF($E1253=$E1252,$A1252+1,1)</f>
        <v/>
      </c>
      <c r="B1253" t="inlineStr">
        <is>
          <t>TMCITY FOUNDATION</t>
        </is>
      </c>
      <c r="C1253" t="inlineStr">
        <is>
          <t>32-0557031</t>
        </is>
      </c>
      <c r="D1253" t="inlineStr">
        <is>
          <t>California</t>
        </is>
      </c>
      <c r="E1253" t="inlineStr">
        <is>
          <t>CA</t>
        </is>
      </c>
      <c r="F1253" t="n">
        <v>2025</v>
      </c>
      <c r="G1253" t="n">
        <v>2</v>
      </c>
      <c r="H1253" s="13" t="n">
        <v>1339362</v>
      </c>
      <c r="I1253" s="12" t="n">
        <v>21</v>
      </c>
      <c r="J1253" s="13" t="n">
        <v>50000</v>
      </c>
      <c r="K1253" s="13">
        <f>IFERROR($H1253/$I1253,"")</f>
        <v/>
      </c>
      <c r="L1253" s="13" t="n">
        <v>257000</v>
      </c>
      <c r="M1253" t="inlineStr">
        <is>
          <t>NY, MA, DC</t>
        </is>
      </c>
      <c r="N1253" t="inlineStr">
        <is>
          <t>Yes</t>
        </is>
      </c>
      <c r="O1253" t="inlineStr">
        <is>
          <t>Not stated</t>
        </is>
      </c>
      <c r="P1253" s="9" t="inlineStr">
        <is>
          <t>https://www.tmcity.org/</t>
        </is>
      </c>
      <c r="Q1253" s="9" t="inlineStr">
        <is>
          <t>https://grantcue.com/foundations/tmcity-foundation-c-o-brown-advisory-trust-co-of-de-llc-320557031</t>
        </is>
      </c>
    </row>
    <row r="1254">
      <c r="A1254">
        <f>IF($E1254=$E1253,$A1253+1,1)</f>
        <v/>
      </c>
      <c r="B1254" t="inlineStr">
        <is>
          <t>DAVID A STEINBERG FAMILY FOUNDATION</t>
        </is>
      </c>
      <c r="C1254" t="inlineStr">
        <is>
          <t>20-0378796</t>
        </is>
      </c>
      <c r="D1254" t="inlineStr">
        <is>
          <t>California</t>
        </is>
      </c>
      <c r="E1254" t="inlineStr">
        <is>
          <t>CA</t>
        </is>
      </c>
      <c r="F1254" t="n">
        <v>2024</v>
      </c>
      <c r="G1254" t="n">
        <v>1</v>
      </c>
      <c r="H1254" s="13" t="n">
        <v>1336009</v>
      </c>
      <c r="I1254" s="12" t="n">
        <v>21</v>
      </c>
      <c r="J1254" s="13" t="n">
        <v>45000</v>
      </c>
      <c r="K1254" s="13">
        <f>IFERROR($H1254/$I1254,"")</f>
        <v/>
      </c>
      <c r="L1254" s="13" t="n">
        <v>312950</v>
      </c>
      <c r="M1254" t="inlineStr">
        <is>
          <t>MA, DC, NY</t>
        </is>
      </c>
      <c r="N1254" t="inlineStr">
        <is>
          <t>Yes</t>
        </is>
      </c>
      <c r="O1254" t="inlineStr">
        <is>
          <t>Not stated</t>
        </is>
      </c>
      <c r="Q1254" s="9" t="inlineStr">
        <is>
          <t>https://grantcue.com/foundations/david-a-steinberg-family-foundation-200378796</t>
        </is>
      </c>
    </row>
    <row r="1255">
      <c r="A1255">
        <f>IF($E1255=$E1254,$A1254+1,1)</f>
        <v/>
      </c>
      <c r="B1255" t="inlineStr">
        <is>
          <t>The Kingfisher Foundation</t>
        </is>
      </c>
      <c r="C1255" t="inlineStr">
        <is>
          <t>13-3931294</t>
        </is>
      </c>
      <c r="D1255" t="inlineStr">
        <is>
          <t>California</t>
        </is>
      </c>
      <c r="E1255" t="inlineStr">
        <is>
          <t>CA</t>
        </is>
      </c>
      <c r="F1255" t="n">
        <v>2024</v>
      </c>
      <c r="G1255" t="n">
        <v>2</v>
      </c>
      <c r="H1255" s="13" t="n">
        <v>1334885</v>
      </c>
      <c r="I1255" s="12" t="n">
        <v>20</v>
      </c>
      <c r="J1255" s="13" t="n">
        <v>47500</v>
      </c>
      <c r="K1255" s="13">
        <f>IFERROR($H1255/$I1255,"")</f>
        <v/>
      </c>
      <c r="L1255" s="13" t="n">
        <v>248100</v>
      </c>
      <c r="M1255" t="inlineStr">
        <is>
          <t>MI, MD, DC</t>
        </is>
      </c>
      <c r="N1255" t="inlineStr">
        <is>
          <t>No</t>
        </is>
      </c>
      <c r="O1255" t="inlineStr">
        <is>
          <t>Not stated</t>
        </is>
      </c>
      <c r="Q1255" s="9" t="inlineStr">
        <is>
          <t>https://grantcue.com/foundations/the-kingfisher-foundation-co-evan-abramsfarella-braun-133931294</t>
        </is>
      </c>
    </row>
    <row r="1256">
      <c r="A1256">
        <f>IF($E1256=$E1255,$A1255+1,1)</f>
        <v/>
      </c>
      <c r="B1256" t="inlineStr">
        <is>
          <t>THE SANCTI FOUNDATION INC</t>
        </is>
      </c>
      <c r="C1256" t="inlineStr">
        <is>
          <t>86-1480524</t>
        </is>
      </c>
      <c r="D1256" t="inlineStr">
        <is>
          <t>California</t>
        </is>
      </c>
      <c r="E1256" t="inlineStr">
        <is>
          <t>CA</t>
        </is>
      </c>
      <c r="F1256" t="n">
        <v>2024</v>
      </c>
      <c r="G1256" t="n">
        <v>1</v>
      </c>
      <c r="H1256" s="13" t="n">
        <v>1334300</v>
      </c>
      <c r="I1256" s="12" t="n">
        <v>13</v>
      </c>
      <c r="J1256" s="13" t="n">
        <v>50000</v>
      </c>
      <c r="K1256" s="13">
        <f>IFERROR($H1256/$I1256,"")</f>
        <v/>
      </c>
      <c r="L1256" s="13" t="n">
        <v>450000</v>
      </c>
      <c r="M1256" t="inlineStr">
        <is>
          <t>MA, NY, CT</t>
        </is>
      </c>
      <c r="N1256" t="inlineStr">
        <is>
          <t>Yes</t>
        </is>
      </c>
      <c r="O1256" t="inlineStr">
        <is>
          <t>Not stated</t>
        </is>
      </c>
      <c r="Q1256" s="9" t="inlineStr">
        <is>
          <t>https://grantcue.com/foundations/the-sancti-foundation-inc-861480524</t>
        </is>
      </c>
    </row>
    <row r="1257">
      <c r="A1257">
        <f>IF($E1257=$E1256,$A1256+1,1)</f>
        <v/>
      </c>
      <c r="B1257" t="inlineStr">
        <is>
          <t>JOE &amp; NAN JOHNSON FAMILY FOUNDATION</t>
        </is>
      </c>
      <c r="C1257" t="inlineStr">
        <is>
          <t>20-2784844</t>
        </is>
      </c>
      <c r="D1257" t="inlineStr">
        <is>
          <t>California</t>
        </is>
      </c>
      <c r="E1257" t="inlineStr">
        <is>
          <t>CA</t>
        </is>
      </c>
      <c r="F1257" t="n">
        <v>2024</v>
      </c>
      <c r="G1257" t="n">
        <v>1</v>
      </c>
      <c r="H1257" s="13" t="n">
        <v>1333889</v>
      </c>
      <c r="I1257" s="12" t="n">
        <v>9</v>
      </c>
      <c r="J1257" s="13" t="n">
        <v>25500</v>
      </c>
      <c r="K1257" s="13">
        <f>IFERROR($H1257/$I1257,"")</f>
        <v/>
      </c>
      <c r="L1257" s="13" t="n">
        <v>990000</v>
      </c>
      <c r="M1257" t="inlineStr">
        <is>
          <t>TX, IN</t>
        </is>
      </c>
      <c r="N1257" t="inlineStr">
        <is>
          <t>Yes</t>
        </is>
      </c>
      <c r="O1257" t="inlineStr">
        <is>
          <t>Not stated</t>
        </is>
      </c>
      <c r="Q1257" s="9" t="inlineStr">
        <is>
          <t>https://grantcue.com/foundations/joe-and-nan-johnson-family-foundation-202784844</t>
        </is>
      </c>
    </row>
    <row r="1258">
      <c r="A1258">
        <f>IF($E1258=$E1257,$A1257+1,1)</f>
        <v/>
      </c>
      <c r="B1258" t="inlineStr">
        <is>
          <t>ARTHUR L BUD JOHNSON IN MEMORY OF ELAINE V JOHNSON FOUNDATION</t>
        </is>
      </c>
      <c r="C1258" t="inlineStr">
        <is>
          <t>36-3739494</t>
        </is>
      </c>
      <c r="D1258" t="inlineStr">
        <is>
          <t>California</t>
        </is>
      </c>
      <c r="E1258" t="inlineStr">
        <is>
          <t>CA</t>
        </is>
      </c>
      <c r="F1258" t="n">
        <v>2024</v>
      </c>
      <c r="G1258" t="n">
        <v>1</v>
      </c>
      <c r="H1258" s="13" t="n">
        <v>1330469</v>
      </c>
      <c r="I1258" s="12" t="n">
        <v>37</v>
      </c>
      <c r="J1258" s="13" t="n">
        <v>28898</v>
      </c>
      <c r="K1258" s="13">
        <f>IFERROR($H1258/$I1258,"")</f>
        <v/>
      </c>
      <c r="L1258" s="13" t="n">
        <v>100000</v>
      </c>
      <c r="M1258" t="inlineStr">
        <is>
          <t>OH, AZ, NJ</t>
        </is>
      </c>
      <c r="N1258" t="inlineStr">
        <is>
          <t>Yes</t>
        </is>
      </c>
      <c r="O1258" t="inlineStr">
        <is>
          <t>Yes</t>
        </is>
      </c>
      <c r="P1258" s="9" t="inlineStr">
        <is>
          <t>https://www.aljfoundation.org/</t>
        </is>
      </c>
      <c r="Q1258" s="9" t="inlineStr">
        <is>
          <t>https://grantcue.com/foundations/arthur-l-bud-johnson-in-memory-of-elaine-v-johnson-foundation-363739494</t>
        </is>
      </c>
    </row>
    <row r="1259">
      <c r="A1259">
        <f>IF($E1259=$E1258,$A1258+1,1)</f>
        <v/>
      </c>
      <c r="B1259" t="inlineStr">
        <is>
          <t>THE KHACHATURIAN FOUNDATION</t>
        </is>
      </c>
      <c r="C1259" t="inlineStr">
        <is>
          <t>94-3337684</t>
        </is>
      </c>
      <c r="D1259" t="inlineStr">
        <is>
          <t>California</t>
        </is>
      </c>
      <c r="E1259" t="inlineStr">
        <is>
          <t>CA</t>
        </is>
      </c>
      <c r="F1259" t="n">
        <v>2024</v>
      </c>
      <c r="G1259" t="n">
        <v>1</v>
      </c>
      <c r="H1259" s="13" t="n">
        <v>1329000</v>
      </c>
      <c r="I1259" s="12" t="n">
        <v>28</v>
      </c>
      <c r="J1259" s="13" t="n">
        <v>42000</v>
      </c>
      <c r="K1259" s="13">
        <f>IFERROR($H1259/$I1259,"")</f>
        <v/>
      </c>
      <c r="L1259" s="13" t="n">
        <v>150000</v>
      </c>
      <c r="M1259" t="inlineStr">
        <is>
          <t>DC, TN, NY</t>
        </is>
      </c>
      <c r="N1259" t="inlineStr">
        <is>
          <t>Yes</t>
        </is>
      </c>
      <c r="O1259" t="inlineStr">
        <is>
          <t>Not stated</t>
        </is>
      </c>
      <c r="Q1259" s="9" t="inlineStr">
        <is>
          <t>https://grantcue.com/foundations/the-khachaturian-foundation-943337684</t>
        </is>
      </c>
    </row>
    <row r="1260">
      <c r="A1260">
        <f>IF($E1260=$E1259,$A1259+1,1)</f>
        <v/>
      </c>
      <c r="B1260" t="inlineStr">
        <is>
          <t>GUESS FOUNDATION</t>
        </is>
      </c>
      <c r="C1260" t="inlineStr">
        <is>
          <t>95-4500475</t>
        </is>
      </c>
      <c r="D1260" t="inlineStr">
        <is>
          <t>California</t>
        </is>
      </c>
      <c r="E1260" t="inlineStr">
        <is>
          <t>CA</t>
        </is>
      </c>
      <c r="F1260" t="n">
        <v>2025</v>
      </c>
      <c r="G1260" t="n">
        <v>2</v>
      </c>
      <c r="H1260" s="13" t="n">
        <v>1328000</v>
      </c>
      <c r="I1260" s="12" t="n">
        <v>47</v>
      </c>
      <c r="J1260" s="13" t="n">
        <v>25000</v>
      </c>
      <c r="K1260" s="13">
        <f>IFERROR($H1260/$I1260,"")</f>
        <v/>
      </c>
      <c r="L1260" s="13" t="n">
        <v>150000</v>
      </c>
      <c r="M1260" t="inlineStr">
        <is>
          <t>NY, DC, NC</t>
        </is>
      </c>
      <c r="N1260" t="inlineStr">
        <is>
          <t>Yes</t>
        </is>
      </c>
      <c r="O1260" t="inlineStr">
        <is>
          <t>Not stated</t>
        </is>
      </c>
      <c r="Q1260" s="9" t="inlineStr">
        <is>
          <t>https://grantcue.com/foundations/guess-foundation-954500475</t>
        </is>
      </c>
    </row>
    <row r="1261">
      <c r="A1261">
        <f>IF($E1261=$E1260,$A1260+1,1)</f>
        <v/>
      </c>
      <c r="B1261" t="inlineStr">
        <is>
          <t>MARTIN ARCHITECTURE AND DESIGN WORKSHOP INC</t>
        </is>
      </c>
      <c r="C1261" t="inlineStr">
        <is>
          <t>46-5678182</t>
        </is>
      </c>
      <c r="D1261" t="inlineStr">
        <is>
          <t>California</t>
        </is>
      </c>
      <c r="E1261" t="inlineStr">
        <is>
          <t>CA</t>
        </is>
      </c>
      <c r="F1261" t="n">
        <v>2025</v>
      </c>
      <c r="G1261" t="n">
        <v>2</v>
      </c>
      <c r="H1261" s="13" t="n">
        <v>1325669</v>
      </c>
      <c r="I1261" s="12" t="n">
        <v>18</v>
      </c>
      <c r="J1261" s="13" t="n">
        <v>36032</v>
      </c>
      <c r="K1261" s="13">
        <f>IFERROR($H1261/$I1261,"")</f>
        <v/>
      </c>
      <c r="L1261" s="13" t="n">
        <v>252000</v>
      </c>
      <c r="M1261" t="inlineStr">
        <is>
          <t>NY, IN</t>
        </is>
      </c>
      <c r="N1261" t="inlineStr">
        <is>
          <t>Yes</t>
        </is>
      </c>
      <c r="O1261" t="inlineStr">
        <is>
          <t>Not stated</t>
        </is>
      </c>
      <c r="P1261" s="9" t="inlineStr">
        <is>
          <t>https://www.madworkshop.org/</t>
        </is>
      </c>
      <c r="Q1261" s="9" t="inlineStr">
        <is>
          <t>https://grantcue.com/foundations/martin-architecture-and-design-workshop-inc-465678182</t>
        </is>
      </c>
    </row>
    <row r="1262">
      <c r="A1262">
        <f>IF($E1262=$E1261,$A1261+1,1)</f>
        <v/>
      </c>
      <c r="B1262" t="inlineStr">
        <is>
          <t>The Kirby-Jones Foundation</t>
        </is>
      </c>
      <c r="C1262" t="inlineStr">
        <is>
          <t>20-8067676</t>
        </is>
      </c>
      <c r="D1262" t="inlineStr">
        <is>
          <t>California</t>
        </is>
      </c>
      <c r="E1262" t="inlineStr">
        <is>
          <t>CA</t>
        </is>
      </c>
      <c r="F1262" t="n">
        <v>2024</v>
      </c>
      <c r="G1262" t="n">
        <v>1</v>
      </c>
      <c r="H1262" s="13" t="n">
        <v>1325000</v>
      </c>
      <c r="I1262" s="12" t="n">
        <v>78</v>
      </c>
      <c r="J1262" s="13" t="n">
        <v>12500</v>
      </c>
      <c r="K1262" s="13">
        <f>IFERROR($H1262/$I1262,"")</f>
        <v/>
      </c>
      <c r="L1262" s="13" t="n">
        <v>100000</v>
      </c>
      <c r="M1262" t="inlineStr">
        <is>
          <t>OR, ID, NY</t>
        </is>
      </c>
      <c r="N1262" t="inlineStr">
        <is>
          <t>No</t>
        </is>
      </c>
      <c r="O1262" t="inlineStr">
        <is>
          <t>Not stated</t>
        </is>
      </c>
      <c r="Q1262" s="9" t="inlineStr">
        <is>
          <t>https://grantcue.com/foundations/the-kirby-jones-foundation-208067676</t>
        </is>
      </c>
    </row>
    <row r="1263">
      <c r="A1263">
        <f>IF($E1263=$E1262,$A1262+1,1)</f>
        <v/>
      </c>
      <c r="B1263" t="inlineStr">
        <is>
          <t>ELLIE AND MARK LAINER FAMILY FOUNDATION</t>
        </is>
      </c>
      <c r="C1263" t="inlineStr">
        <is>
          <t>26-0494169</t>
        </is>
      </c>
      <c r="D1263" t="inlineStr">
        <is>
          <t>California</t>
        </is>
      </c>
      <c r="E1263" t="inlineStr">
        <is>
          <t>CA</t>
        </is>
      </c>
      <c r="F1263" t="n">
        <v>2025</v>
      </c>
      <c r="G1263" t="n">
        <v>2</v>
      </c>
      <c r="H1263" s="13" t="n">
        <v>1325000</v>
      </c>
      <c r="I1263" s="12" t="n">
        <v>11</v>
      </c>
      <c r="J1263" s="13" t="n">
        <v>50000</v>
      </c>
      <c r="K1263" s="13">
        <f>IFERROR($H1263/$I1263,"")</f>
        <v/>
      </c>
      <c r="L1263" s="13" t="n">
        <v>450000</v>
      </c>
      <c r="M1263" t="inlineStr">
        <is>
          <t>IN</t>
        </is>
      </c>
      <c r="N1263" t="inlineStr">
        <is>
          <t>No</t>
        </is>
      </c>
      <c r="O1263" t="inlineStr">
        <is>
          <t>Not stated</t>
        </is>
      </c>
      <c r="Q1263" s="9" t="inlineStr">
        <is>
          <t>https://grantcue.com/foundations/ellie-and-mark-lainer-family-foundation-260494169</t>
        </is>
      </c>
    </row>
    <row r="1264">
      <c r="A1264">
        <f>IF($E1264=$E1263,$A1263+1,1)</f>
        <v/>
      </c>
      <c r="B1264" t="inlineStr">
        <is>
          <t>ARAMONT CHARITABLE FOUNDATION</t>
        </is>
      </c>
      <c r="C1264" t="inlineStr">
        <is>
          <t>82-6473663</t>
        </is>
      </c>
      <c r="D1264" t="inlineStr">
        <is>
          <t>California</t>
        </is>
      </c>
      <c r="E1264" t="inlineStr">
        <is>
          <t>CA</t>
        </is>
      </c>
      <c r="F1264" t="n">
        <v>2024</v>
      </c>
      <c r="G1264" t="n">
        <v>1</v>
      </c>
      <c r="H1264" s="13" t="n">
        <v>1325000</v>
      </c>
      <c r="I1264" s="12" t="n">
        <v>13</v>
      </c>
      <c r="J1264" s="13" t="n">
        <v>100000</v>
      </c>
      <c r="K1264" s="13">
        <f>IFERROR($H1264/$I1264,"")</f>
        <v/>
      </c>
      <c r="L1264" s="13" t="n">
        <v>250000</v>
      </c>
      <c r="M1264" t="inlineStr">
        <is>
          <t>DC, NY, PA</t>
        </is>
      </c>
      <c r="N1264" t="inlineStr">
        <is>
          <t>No</t>
        </is>
      </c>
      <c r="O1264" t="inlineStr">
        <is>
          <t>Not stated</t>
        </is>
      </c>
      <c r="Q1264" s="9" t="inlineStr">
        <is>
          <t>https://grantcue.com/foundations/aramont-charitable-foundation-826473663</t>
        </is>
      </c>
    </row>
    <row r="1265">
      <c r="A1265">
        <f>IF($E1265=$E1264,$A1264+1,1)</f>
        <v/>
      </c>
      <c r="B1265" t="inlineStr">
        <is>
          <t>The RuMBa Foundation of Long Beach</t>
        </is>
      </c>
      <c r="C1265" t="inlineStr">
        <is>
          <t>47-4352226</t>
        </is>
      </c>
      <c r="D1265" t="inlineStr">
        <is>
          <t>California</t>
        </is>
      </c>
      <c r="E1265" t="inlineStr">
        <is>
          <t>CA</t>
        </is>
      </c>
      <c r="F1265" t="n">
        <v>2024</v>
      </c>
      <c r="G1265" t="n">
        <v>1</v>
      </c>
      <c r="H1265" s="13" t="n">
        <v>1324604</v>
      </c>
      <c r="I1265" s="12" t="n">
        <v>10</v>
      </c>
      <c r="J1265" s="13" t="n">
        <v>62500</v>
      </c>
      <c r="K1265" s="13">
        <f>IFERROR($H1265/$I1265,"")</f>
        <v/>
      </c>
      <c r="L1265" s="13" t="n">
        <v>600000</v>
      </c>
      <c r="N1265" t="inlineStr">
        <is>
          <t>No</t>
        </is>
      </c>
      <c r="O1265" t="inlineStr">
        <is>
          <t>Not stated</t>
        </is>
      </c>
      <c r="Q1265" s="9" t="inlineStr">
        <is>
          <t>https://grantcue.com/foundations/the-rumba-foundation-of-long-beach-474352226</t>
        </is>
      </c>
    </row>
    <row r="1266">
      <c r="A1266">
        <f>IF($E1266=$E1265,$A1265+1,1)</f>
        <v/>
      </c>
      <c r="B1266" t="inlineStr">
        <is>
          <t>THE PATRICIA AND CHRISTOPHER WEIL FAMILY FOUNDATION</t>
        </is>
      </c>
      <c r="C1266" t="inlineStr">
        <is>
          <t>33-0833801</t>
        </is>
      </c>
      <c r="D1266" t="inlineStr">
        <is>
          <t>California</t>
        </is>
      </c>
      <c r="E1266" t="inlineStr">
        <is>
          <t>CA</t>
        </is>
      </c>
      <c r="F1266" t="n">
        <v>2025</v>
      </c>
      <c r="G1266" t="n">
        <v>2</v>
      </c>
      <c r="H1266" s="13" t="n">
        <v>1323895</v>
      </c>
      <c r="I1266" s="12" t="n">
        <v>44</v>
      </c>
      <c r="J1266" s="13" t="n">
        <v>8875</v>
      </c>
      <c r="K1266" s="13">
        <f>IFERROR($H1266/$I1266,"")</f>
        <v/>
      </c>
      <c r="L1266" s="13" t="n">
        <v>330635</v>
      </c>
      <c r="M1266" t="inlineStr">
        <is>
          <t>DC, GA, OR</t>
        </is>
      </c>
      <c r="N1266" t="inlineStr">
        <is>
          <t>No</t>
        </is>
      </c>
      <c r="O1266" t="inlineStr">
        <is>
          <t>Not stated</t>
        </is>
      </c>
      <c r="Q1266" s="9" t="inlineStr">
        <is>
          <t>https://grantcue.com/foundations/the-patricia-and-christopher-weil-family-foundation-330833801</t>
        </is>
      </c>
    </row>
    <row r="1267">
      <c r="A1267">
        <f>IF($E1267=$E1266,$A1266+1,1)</f>
        <v/>
      </c>
      <c r="B1267" t="inlineStr">
        <is>
          <t>ARYLESSENCE FOUNDATION INC</t>
        </is>
      </c>
      <c r="C1267" t="inlineStr">
        <is>
          <t>27-2789719</t>
        </is>
      </c>
      <c r="D1267" t="inlineStr">
        <is>
          <t>California</t>
        </is>
      </c>
      <c r="E1267" t="inlineStr">
        <is>
          <t>CA</t>
        </is>
      </c>
      <c r="F1267" t="n">
        <v>2025</v>
      </c>
      <c r="G1267" t="n">
        <v>2</v>
      </c>
      <c r="H1267" s="13" t="n">
        <v>1321400</v>
      </c>
      <c r="I1267" s="12" t="n">
        <v>17</v>
      </c>
      <c r="J1267" s="13" t="n">
        <v>50000</v>
      </c>
      <c r="K1267" s="13">
        <f>IFERROR($H1267/$I1267,"")</f>
        <v/>
      </c>
      <c r="L1267" s="13" t="n">
        <v>186000</v>
      </c>
      <c r="M1267" t="inlineStr">
        <is>
          <t>GA, NC, FL</t>
        </is>
      </c>
      <c r="N1267" t="inlineStr">
        <is>
          <t>No</t>
        </is>
      </c>
      <c r="O1267" t="inlineStr">
        <is>
          <t>Not stated</t>
        </is>
      </c>
      <c r="Q1267" s="9" t="inlineStr">
        <is>
          <t>https://grantcue.com/foundations/arylessence-foundation-inc-272789719</t>
        </is>
      </c>
    </row>
    <row r="1268">
      <c r="A1268">
        <f>IF($E1268=$E1267,$A1267+1,1)</f>
        <v/>
      </c>
      <c r="B1268" t="inlineStr">
        <is>
          <t>THE SONDHEIMER FOUNDATION</t>
        </is>
      </c>
      <c r="C1268" t="inlineStr">
        <is>
          <t>26-3060699</t>
        </is>
      </c>
      <c r="D1268" t="inlineStr">
        <is>
          <t>California</t>
        </is>
      </c>
      <c r="E1268" t="inlineStr">
        <is>
          <t>CA</t>
        </is>
      </c>
      <c r="F1268" t="n">
        <v>2025</v>
      </c>
      <c r="G1268" t="n">
        <v>2</v>
      </c>
      <c r="H1268" s="13" t="n">
        <v>1320895</v>
      </c>
      <c r="I1268" s="12" t="n">
        <v>45</v>
      </c>
      <c r="J1268" s="13" t="n">
        <v>25000</v>
      </c>
      <c r="K1268" s="13">
        <f>IFERROR($H1268/$I1268,"")</f>
        <v/>
      </c>
      <c r="L1268" s="13" t="n">
        <v>100000</v>
      </c>
      <c r="M1268" t="inlineStr">
        <is>
          <t>NY, CT, DC</t>
        </is>
      </c>
      <c r="N1268" t="inlineStr">
        <is>
          <t>No</t>
        </is>
      </c>
      <c r="O1268" t="inlineStr">
        <is>
          <t>Not stated</t>
        </is>
      </c>
      <c r="Q1268" s="9" t="inlineStr">
        <is>
          <t>https://grantcue.com/foundations/the-sondheimer-foundation-263060699</t>
        </is>
      </c>
    </row>
    <row r="1269">
      <c r="A1269">
        <f>IF($E1269=$E1268,$A1268+1,1)</f>
        <v/>
      </c>
      <c r="B1269" t="inlineStr">
        <is>
          <t>THE CRAIL-JOHNSON FOUNDATION</t>
        </is>
      </c>
      <c r="C1269" t="inlineStr">
        <is>
          <t>33-0247161</t>
        </is>
      </c>
      <c r="D1269" t="inlineStr">
        <is>
          <t>California</t>
        </is>
      </c>
      <c r="E1269" t="inlineStr">
        <is>
          <t>CA</t>
        </is>
      </c>
      <c r="F1269" t="n">
        <v>2024</v>
      </c>
      <c r="G1269" t="n">
        <v>1</v>
      </c>
      <c r="H1269" s="13" t="n">
        <v>1320164</v>
      </c>
      <c r="I1269" s="12" t="n">
        <v>152</v>
      </c>
      <c r="J1269" s="13" t="n">
        <v>6250</v>
      </c>
      <c r="K1269" s="13">
        <f>IFERROR($H1269/$I1269,"")</f>
        <v/>
      </c>
      <c r="L1269" s="13" t="n">
        <v>261448</v>
      </c>
      <c r="M1269" t="inlineStr">
        <is>
          <t>CO, MD, WA</t>
        </is>
      </c>
      <c r="N1269" t="inlineStr">
        <is>
          <t>Yes</t>
        </is>
      </c>
      <c r="O1269" t="inlineStr">
        <is>
          <t>Yes</t>
        </is>
      </c>
      <c r="P1269" s="9" t="inlineStr">
        <is>
          <t>https://www.crail-johnson.org/</t>
        </is>
      </c>
      <c r="Q1269" s="9" t="inlineStr">
        <is>
          <t>https://grantcue.com/foundations/the-crail-johnson-foundation-330247161</t>
        </is>
      </c>
    </row>
    <row r="1270">
      <c r="A1270">
        <f>IF($E1270=$E1269,$A1269+1,1)</f>
        <v/>
      </c>
      <c r="B1270" t="inlineStr">
        <is>
          <t>THE SVANE FAMILY FOUNDATION</t>
        </is>
      </c>
      <c r="C1270" t="inlineStr">
        <is>
          <t>84-2627980</t>
        </is>
      </c>
      <c r="D1270" t="inlineStr">
        <is>
          <t>California</t>
        </is>
      </c>
      <c r="E1270" t="inlineStr">
        <is>
          <t>CA</t>
        </is>
      </c>
      <c r="F1270" t="n">
        <v>2024</v>
      </c>
      <c r="G1270" t="n">
        <v>1</v>
      </c>
      <c r="H1270" s="13" t="n">
        <v>1320000</v>
      </c>
      <c r="I1270" s="12" t="n">
        <v>19</v>
      </c>
      <c r="J1270" s="13" t="n">
        <v>10000</v>
      </c>
      <c r="K1270" s="13">
        <f>IFERROR($H1270/$I1270,"")</f>
        <v/>
      </c>
      <c r="L1270" s="13" t="n">
        <v>250000</v>
      </c>
      <c r="M1270" t="inlineStr">
        <is>
          <t>NY, PA, TX</t>
        </is>
      </c>
      <c r="N1270" t="inlineStr">
        <is>
          <t>No</t>
        </is>
      </c>
      <c r="O1270" t="inlineStr">
        <is>
          <t>Not stated</t>
        </is>
      </c>
      <c r="Q1270" s="9" t="inlineStr">
        <is>
          <t>https://grantcue.com/foundations/the-svane-family-foundation-c-o-navolio-and-tallman-llp-842627980</t>
        </is>
      </c>
    </row>
    <row r="1271">
      <c r="A1271">
        <f>IF($E1271=$E1270,$A1270+1,1)</f>
        <v/>
      </c>
      <c r="B1271" t="inlineStr">
        <is>
          <t>BYER FOUNDATION</t>
        </is>
      </c>
      <c r="C1271" t="inlineStr">
        <is>
          <t>94-3216991</t>
        </is>
      </c>
      <c r="D1271" t="inlineStr">
        <is>
          <t>California</t>
        </is>
      </c>
      <c r="E1271" t="inlineStr">
        <is>
          <t>CA</t>
        </is>
      </c>
      <c r="F1271" t="n">
        <v>2025</v>
      </c>
      <c r="G1271" t="n">
        <v>2</v>
      </c>
      <c r="H1271" s="13" t="n">
        <v>1320000</v>
      </c>
      <c r="I1271" s="12" t="n">
        <v>66</v>
      </c>
      <c r="J1271" s="13" t="n">
        <v>15000</v>
      </c>
      <c r="K1271" s="13">
        <f>IFERROR($H1271/$I1271,"")</f>
        <v/>
      </c>
      <c r="L1271" s="13" t="n">
        <v>115000</v>
      </c>
      <c r="M1271" t="inlineStr">
        <is>
          <t>NY, FL, OR</t>
        </is>
      </c>
      <c r="N1271" t="inlineStr">
        <is>
          <t>Yes</t>
        </is>
      </c>
      <c r="O1271" t="inlineStr">
        <is>
          <t>Not stated</t>
        </is>
      </c>
      <c r="Q1271" s="9" t="inlineStr">
        <is>
          <t>https://grantcue.com/foundations/byer-foundation-943216991</t>
        </is>
      </c>
    </row>
    <row r="1272">
      <c r="A1272">
        <f>IF($E1272=$E1271,$A1271+1,1)</f>
        <v/>
      </c>
      <c r="B1272" t="inlineStr">
        <is>
          <t>THE JOSEPH W COTCHETT FOUNDATION</t>
        </is>
      </c>
      <c r="C1272" t="inlineStr">
        <is>
          <t>94-3195062</t>
        </is>
      </c>
      <c r="D1272" t="inlineStr">
        <is>
          <t>California</t>
        </is>
      </c>
      <c r="E1272" t="inlineStr">
        <is>
          <t>CA</t>
        </is>
      </c>
      <c r="F1272" t="n">
        <v>2025</v>
      </c>
      <c r="G1272" t="n">
        <v>2</v>
      </c>
      <c r="H1272" s="13" t="n">
        <v>1319000</v>
      </c>
      <c r="I1272" s="12" t="n">
        <v>9</v>
      </c>
      <c r="J1272" s="13" t="n">
        <v>25000</v>
      </c>
      <c r="K1272" s="13">
        <f>IFERROR($H1272/$I1272,"")</f>
        <v/>
      </c>
      <c r="L1272" s="13" t="n">
        <v>1000000</v>
      </c>
      <c r="N1272" t="inlineStr">
        <is>
          <t>No</t>
        </is>
      </c>
      <c r="O1272" t="inlineStr">
        <is>
          <t>Not stated</t>
        </is>
      </c>
      <c r="Q1272" s="9" t="inlineStr">
        <is>
          <t>https://grantcue.com/foundations/the-joseph-w-cotchett-foundation-943195062</t>
        </is>
      </c>
    </row>
    <row r="1273">
      <c r="A1273">
        <f>IF($E1273=$E1272,$A1272+1,1)</f>
        <v/>
      </c>
      <c r="B1273" t="inlineStr">
        <is>
          <t>PATRICIA D &amp; WILLIAM B SMULLIN FOUNDATION</t>
        </is>
      </c>
      <c r="C1273" t="inlineStr">
        <is>
          <t>93-1055546</t>
        </is>
      </c>
      <c r="D1273" t="inlineStr">
        <is>
          <t>California</t>
        </is>
      </c>
      <c r="E1273" t="inlineStr">
        <is>
          <t>CA</t>
        </is>
      </c>
      <c r="F1273" t="n">
        <v>2025</v>
      </c>
      <c r="G1273" t="n">
        <v>2</v>
      </c>
      <c r="H1273" s="13" t="n">
        <v>1318270</v>
      </c>
      <c r="I1273" s="12" t="n">
        <v>60</v>
      </c>
      <c r="J1273" s="13" t="n">
        <v>10000</v>
      </c>
      <c r="K1273" s="13">
        <f>IFERROR($H1273/$I1273,"")</f>
        <v/>
      </c>
      <c r="L1273" s="13" t="n">
        <v>300000</v>
      </c>
      <c r="M1273" t="inlineStr">
        <is>
          <t>OR</t>
        </is>
      </c>
      <c r="N1273" t="inlineStr">
        <is>
          <t>No</t>
        </is>
      </c>
      <c r="O1273" t="inlineStr">
        <is>
          <t>Not stated</t>
        </is>
      </c>
      <c r="Q1273" s="9" t="inlineStr">
        <is>
          <t>https://grantcue.com/foundations/patricia-d-and-william-b-smullin-foundation-931055546</t>
        </is>
      </c>
    </row>
    <row r="1274">
      <c r="A1274">
        <f>IF($E1274=$E1273,$A1273+1,1)</f>
        <v/>
      </c>
      <c r="B1274" t="inlineStr">
        <is>
          <t>BLEY STEIN FOUNDATION</t>
        </is>
      </c>
      <c r="C1274" t="inlineStr">
        <is>
          <t>95-6200100</t>
        </is>
      </c>
      <c r="D1274" t="inlineStr">
        <is>
          <t>California</t>
        </is>
      </c>
      <c r="E1274" t="inlineStr">
        <is>
          <t>CA</t>
        </is>
      </c>
      <c r="F1274" t="n">
        <v>2025</v>
      </c>
      <c r="G1274" t="n">
        <v>2</v>
      </c>
      <c r="H1274" s="13" t="n">
        <v>1317500</v>
      </c>
      <c r="I1274" s="12" t="n">
        <v>58</v>
      </c>
      <c r="J1274" s="13" t="n">
        <v>1000</v>
      </c>
      <c r="K1274" s="13">
        <f>IFERROR($H1274/$I1274,"")</f>
        <v/>
      </c>
      <c r="L1274" s="13" t="n">
        <v>120000</v>
      </c>
      <c r="M1274" t="inlineStr">
        <is>
          <t>OR, NY, DC</t>
        </is>
      </c>
      <c r="N1274" t="inlineStr">
        <is>
          <t>No</t>
        </is>
      </c>
      <c r="O1274" t="inlineStr">
        <is>
          <t>Not stated</t>
        </is>
      </c>
      <c r="Q1274" s="9" t="inlineStr">
        <is>
          <t>https://grantcue.com/foundations/bley-stein-foundation-956200100</t>
        </is>
      </c>
    </row>
    <row r="1275">
      <c r="A1275">
        <f>IF($E1275=$E1274,$A1274+1,1)</f>
        <v/>
      </c>
      <c r="B1275" t="inlineStr">
        <is>
          <t>WILCOX FAMILY FDN</t>
        </is>
      </c>
      <c r="C1275" t="inlineStr">
        <is>
          <t>80-0342340</t>
        </is>
      </c>
      <c r="D1275" t="inlineStr">
        <is>
          <t>California</t>
        </is>
      </c>
      <c r="E1275" t="inlineStr">
        <is>
          <t>CA</t>
        </is>
      </c>
      <c r="F1275" t="n">
        <v>2025</v>
      </c>
      <c r="G1275" t="n">
        <v>2</v>
      </c>
      <c r="H1275" s="13" t="n">
        <v>1317000</v>
      </c>
      <c r="I1275" s="12" t="n">
        <v>20</v>
      </c>
      <c r="J1275" s="13" t="n">
        <v>25500</v>
      </c>
      <c r="K1275" s="13">
        <f>IFERROR($H1275/$I1275,"")</f>
        <v/>
      </c>
      <c r="L1275" s="13" t="n">
        <v>530000</v>
      </c>
      <c r="M1275" t="inlineStr">
        <is>
          <t>SD, MA, PA</t>
        </is>
      </c>
      <c r="N1275" t="inlineStr">
        <is>
          <t>No</t>
        </is>
      </c>
      <c r="O1275" t="inlineStr">
        <is>
          <t>Not stated</t>
        </is>
      </c>
      <c r="Q1275" s="9" t="inlineStr">
        <is>
          <t>https://grantcue.com/foundations/wilcox-family-fdn-800342340</t>
        </is>
      </c>
    </row>
    <row r="1276">
      <c r="A1276">
        <f>IF($E1276=$E1275,$A1275+1,1)</f>
        <v/>
      </c>
      <c r="B1276" t="inlineStr">
        <is>
          <t>ELLIS FAMILY CHARITABLE FOUNDATION</t>
        </is>
      </c>
      <c r="C1276" t="inlineStr">
        <is>
          <t>02-0788743</t>
        </is>
      </c>
      <c r="D1276" t="inlineStr">
        <is>
          <t>California</t>
        </is>
      </c>
      <c r="E1276" t="inlineStr">
        <is>
          <t>CA</t>
        </is>
      </c>
      <c r="F1276" t="n">
        <v>2025</v>
      </c>
      <c r="G1276" t="n">
        <v>2</v>
      </c>
      <c r="H1276" s="13" t="n">
        <v>1316833</v>
      </c>
      <c r="I1276" s="12" t="n">
        <v>17</v>
      </c>
      <c r="J1276" s="13" t="n">
        <v>73800</v>
      </c>
      <c r="K1276" s="13">
        <f>IFERROR($H1276/$I1276,"")</f>
        <v/>
      </c>
      <c r="L1276" s="13" t="n">
        <v>258000</v>
      </c>
      <c r="M1276" t="inlineStr">
        <is>
          <t>NC, VA</t>
        </is>
      </c>
      <c r="N1276" t="inlineStr">
        <is>
          <t>Yes</t>
        </is>
      </c>
      <c r="O1276" t="inlineStr">
        <is>
          <t>Not stated</t>
        </is>
      </c>
      <c r="Q1276" s="9" t="inlineStr">
        <is>
          <t>https://grantcue.com/foundations/ellis-family-charitable-foundation-020788743</t>
        </is>
      </c>
    </row>
    <row r="1277">
      <c r="A1277">
        <f>IF($E1277=$E1276,$A1276+1,1)</f>
        <v/>
      </c>
      <c r="B1277" t="inlineStr">
        <is>
          <t>THE LASHER FOUNDATION INC</t>
        </is>
      </c>
      <c r="C1277" t="inlineStr">
        <is>
          <t>20-4274916</t>
        </is>
      </c>
      <c r="D1277" t="inlineStr">
        <is>
          <t>California</t>
        </is>
      </c>
      <c r="E1277" t="inlineStr">
        <is>
          <t>CA</t>
        </is>
      </c>
      <c r="F1277" t="n">
        <v>2025</v>
      </c>
      <c r="G1277" t="n">
        <v>2</v>
      </c>
      <c r="H1277" s="13" t="n">
        <v>1314700</v>
      </c>
      <c r="I1277" s="12" t="n">
        <v>43</v>
      </c>
      <c r="J1277" s="13" t="n">
        <v>10000</v>
      </c>
      <c r="K1277" s="13">
        <f>IFERROR($H1277/$I1277,"")</f>
        <v/>
      </c>
      <c r="L1277" s="13" t="n">
        <v>250000</v>
      </c>
      <c r="M1277" t="inlineStr">
        <is>
          <t>NV, PA, IL</t>
        </is>
      </c>
      <c r="N1277" t="inlineStr">
        <is>
          <t>Yes</t>
        </is>
      </c>
      <c r="O1277" t="inlineStr">
        <is>
          <t>Not stated</t>
        </is>
      </c>
      <c r="Q1277" s="9" t="inlineStr">
        <is>
          <t>https://grantcue.com/foundations/the-lasher-foundation-inc-204274916</t>
        </is>
      </c>
    </row>
    <row r="1278">
      <c r="A1278">
        <f>IF($E1278=$E1277,$A1277+1,1)</f>
        <v/>
      </c>
      <c r="B1278" t="inlineStr">
        <is>
          <t>THE ALLISON AND BENNETT ROSENTHAL CHARITABLE FOUNDATION</t>
        </is>
      </c>
      <c r="C1278" t="inlineStr">
        <is>
          <t>46-2624095</t>
        </is>
      </c>
      <c r="D1278" t="inlineStr">
        <is>
          <t>California</t>
        </is>
      </c>
      <c r="E1278" t="inlineStr">
        <is>
          <t>CA</t>
        </is>
      </c>
      <c r="F1278" t="n">
        <v>2024</v>
      </c>
      <c r="G1278" t="n">
        <v>1</v>
      </c>
      <c r="H1278" s="13" t="n">
        <v>1314400</v>
      </c>
      <c r="I1278" s="12" t="n">
        <v>20</v>
      </c>
      <c r="J1278" s="13" t="n">
        <v>21500</v>
      </c>
      <c r="K1278" s="13">
        <f>IFERROR($H1278/$I1278,"")</f>
        <v/>
      </c>
      <c r="L1278" s="13" t="n">
        <v>450000</v>
      </c>
      <c r="M1278" t="inlineStr">
        <is>
          <t>NY, DC, MA</t>
        </is>
      </c>
      <c r="N1278" t="inlineStr">
        <is>
          <t>No</t>
        </is>
      </c>
      <c r="O1278" t="inlineStr">
        <is>
          <t>Not stated</t>
        </is>
      </c>
      <c r="Q1278" s="9" t="inlineStr">
        <is>
          <t>https://grantcue.com/foundations/the-allison-and-bennett-rosenthal-charitable-foundation-462624095</t>
        </is>
      </c>
    </row>
    <row r="1279">
      <c r="A1279">
        <f>IF($E1279=$E1278,$A1278+1,1)</f>
        <v/>
      </c>
      <c r="B1279" t="inlineStr">
        <is>
          <t>Mark and Jessie Milano Foundation</t>
        </is>
      </c>
      <c r="C1279" t="inlineStr">
        <is>
          <t>20-8004580</t>
        </is>
      </c>
      <c r="D1279" t="inlineStr">
        <is>
          <t>California</t>
        </is>
      </c>
      <c r="E1279" t="inlineStr">
        <is>
          <t>CA</t>
        </is>
      </c>
      <c r="F1279" t="n">
        <v>2025</v>
      </c>
      <c r="G1279" t="n">
        <v>2</v>
      </c>
      <c r="H1279" s="13" t="n">
        <v>1310050</v>
      </c>
      <c r="I1279" s="12" t="n">
        <v>43</v>
      </c>
      <c r="J1279" s="13" t="n">
        <v>10000</v>
      </c>
      <c r="K1279" s="13">
        <f>IFERROR($H1279/$I1279,"")</f>
        <v/>
      </c>
      <c r="L1279" s="13" t="n">
        <v>400000</v>
      </c>
      <c r="M1279" t="inlineStr">
        <is>
          <t>NY, TX</t>
        </is>
      </c>
      <c r="N1279" t="inlineStr">
        <is>
          <t>No</t>
        </is>
      </c>
      <c r="O1279" t="inlineStr">
        <is>
          <t>Not stated</t>
        </is>
      </c>
      <c r="Q1279" s="9" t="inlineStr">
        <is>
          <t>https://grantcue.com/foundations/mark-and-jessie-milano-foundation-208004580</t>
        </is>
      </c>
    </row>
    <row r="1280">
      <c r="A1280">
        <f>IF($E1280=$E1279,$A1279+1,1)</f>
        <v/>
      </c>
      <c r="B1280" t="inlineStr">
        <is>
          <t>Bill and Linda Tos Family Foundation</t>
        </is>
      </c>
      <c r="C1280" t="inlineStr">
        <is>
          <t>46-1119157</t>
        </is>
      </c>
      <c r="D1280" t="inlineStr">
        <is>
          <t>California</t>
        </is>
      </c>
      <c r="E1280" t="inlineStr">
        <is>
          <t>CA</t>
        </is>
      </c>
      <c r="F1280" t="n">
        <v>2024</v>
      </c>
      <c r="G1280" t="n">
        <v>2</v>
      </c>
      <c r="H1280" s="13" t="n">
        <v>1306846</v>
      </c>
      <c r="I1280" s="12" t="n">
        <v>20</v>
      </c>
      <c r="J1280" s="13" t="n">
        <v>15000</v>
      </c>
      <c r="K1280" s="13">
        <f>IFERROR($H1280/$I1280,"")</f>
        <v/>
      </c>
      <c r="L1280" s="13" t="n">
        <v>780260</v>
      </c>
      <c r="M1280" t="inlineStr">
        <is>
          <t>MI, IA, AZ</t>
        </is>
      </c>
      <c r="N1280" t="inlineStr">
        <is>
          <t>Yes</t>
        </is>
      </c>
      <c r="O1280" t="inlineStr">
        <is>
          <t>Yes</t>
        </is>
      </c>
      <c r="P1280" s="9" t="inlineStr">
        <is>
          <t>https://www.bltosfoundation.org/</t>
        </is>
      </c>
      <c r="Q1280" s="9" t="inlineStr">
        <is>
          <t>https://grantcue.com/foundations/bill-and-linda-tos-family-foundation-461119157</t>
        </is>
      </c>
    </row>
    <row r="1281">
      <c r="A1281">
        <f>IF($E1281=$E1280,$A1280+1,1)</f>
        <v/>
      </c>
      <c r="B1281" t="inlineStr">
        <is>
          <t>DORIS DAY AND TERRY MELCHER FOUNDATION</t>
        </is>
      </c>
      <c r="C1281" t="inlineStr">
        <is>
          <t>27-2805632</t>
        </is>
      </c>
      <c r="D1281" t="inlineStr">
        <is>
          <t>California</t>
        </is>
      </c>
      <c r="E1281" t="inlineStr">
        <is>
          <t>CA</t>
        </is>
      </c>
      <c r="F1281" t="n">
        <v>2024</v>
      </c>
      <c r="G1281" t="n">
        <v>1</v>
      </c>
      <c r="H1281" s="13" t="n">
        <v>1303362</v>
      </c>
      <c r="I1281" s="12" t="n">
        <v>11</v>
      </c>
      <c r="J1281" s="13" t="n">
        <v>100000</v>
      </c>
      <c r="K1281" s="13">
        <f>IFERROR($H1281/$I1281,"")</f>
        <v/>
      </c>
      <c r="L1281" s="13" t="n">
        <v>298362</v>
      </c>
      <c r="M1281" t="inlineStr">
        <is>
          <t>IL, AZ, NJ</t>
        </is>
      </c>
      <c r="N1281" t="inlineStr">
        <is>
          <t>No</t>
        </is>
      </c>
      <c r="O1281" t="inlineStr">
        <is>
          <t>Not stated</t>
        </is>
      </c>
      <c r="Q1281" s="9" t="inlineStr">
        <is>
          <t>https://grantcue.com/foundations/doris-day-and-terry-melcher-foundation-272805632</t>
        </is>
      </c>
    </row>
    <row r="1282">
      <c r="A1282">
        <f>IF($E1282=$E1281,$A1281+1,1)</f>
        <v/>
      </c>
      <c r="B1282" t="inlineStr">
        <is>
          <t>THOMAS OHANA FOUNDATION</t>
        </is>
      </c>
      <c r="C1282" t="inlineStr">
        <is>
          <t>27-1538278</t>
        </is>
      </c>
      <c r="D1282" t="inlineStr">
        <is>
          <t>California</t>
        </is>
      </c>
      <c r="E1282" t="inlineStr">
        <is>
          <t>CA</t>
        </is>
      </c>
      <c r="F1282" t="n">
        <v>2025</v>
      </c>
      <c r="G1282" t="n">
        <v>2</v>
      </c>
      <c r="H1282" s="13" t="n">
        <v>1302500</v>
      </c>
      <c r="I1282" s="12" t="n">
        <v>22</v>
      </c>
      <c r="J1282" s="13" t="n">
        <v>37500</v>
      </c>
      <c r="K1282" s="13">
        <f>IFERROR($H1282/$I1282,"")</f>
        <v/>
      </c>
      <c r="L1282" s="13" t="n">
        <v>300000</v>
      </c>
      <c r="M1282" t="inlineStr">
        <is>
          <t>MN, NY, FL</t>
        </is>
      </c>
      <c r="N1282" t="inlineStr">
        <is>
          <t>No</t>
        </is>
      </c>
      <c r="O1282" t="inlineStr">
        <is>
          <t>Not stated</t>
        </is>
      </c>
      <c r="Q1282" s="9" t="inlineStr">
        <is>
          <t>https://grantcue.com/foundations/thomas-ohana-foundation-271538278</t>
        </is>
      </c>
    </row>
    <row r="1283">
      <c r="A1283">
        <f>IF($E1283=$E1282,$A1282+1,1)</f>
        <v/>
      </c>
      <c r="B1283" t="inlineStr">
        <is>
          <t>THE ROBERT S &amp; STAR PEPPER FOUNDATION</t>
        </is>
      </c>
      <c r="C1283" t="inlineStr">
        <is>
          <t>75-3034316</t>
        </is>
      </c>
      <c r="D1283" t="inlineStr">
        <is>
          <t>California</t>
        </is>
      </c>
      <c r="E1283" t="inlineStr">
        <is>
          <t>CA</t>
        </is>
      </c>
      <c r="F1283" t="n">
        <v>2025</v>
      </c>
      <c r="G1283" t="n">
        <v>2</v>
      </c>
      <c r="H1283" s="13" t="n">
        <v>1301000</v>
      </c>
      <c r="I1283" s="12" t="n">
        <v>25</v>
      </c>
      <c r="J1283" s="13" t="n">
        <v>20000</v>
      </c>
      <c r="K1283" s="13">
        <f>IFERROR($H1283/$I1283,"")</f>
        <v/>
      </c>
      <c r="L1283" s="13" t="n">
        <v>300000</v>
      </c>
      <c r="M1283" t="inlineStr">
        <is>
          <t>VA, DC, TX</t>
        </is>
      </c>
      <c r="N1283" t="inlineStr">
        <is>
          <t>No</t>
        </is>
      </c>
      <c r="O1283" t="inlineStr">
        <is>
          <t>Not stated</t>
        </is>
      </c>
      <c r="Q1283" s="9" t="inlineStr">
        <is>
          <t>https://grantcue.com/foundations/the-robert-s-and-star-pepper-foundation-753034316</t>
        </is>
      </c>
    </row>
    <row r="1284">
      <c r="A1284">
        <f>IF($E1284=$E1283,$A1283+1,1)</f>
        <v/>
      </c>
      <c r="B1284" t="inlineStr">
        <is>
          <t>THE HOLLANDER FAMILY FOUNDATION</t>
        </is>
      </c>
      <c r="C1284" t="inlineStr">
        <is>
          <t>84-3802134</t>
        </is>
      </c>
      <c r="D1284" t="inlineStr">
        <is>
          <t>California</t>
        </is>
      </c>
      <c r="E1284" t="inlineStr">
        <is>
          <t>CA</t>
        </is>
      </c>
      <c r="F1284" t="n">
        <v>2025</v>
      </c>
      <c r="G1284" t="n">
        <v>2</v>
      </c>
      <c r="H1284" s="13" t="n">
        <v>1298600</v>
      </c>
      <c r="I1284" s="12" t="n">
        <v>8</v>
      </c>
      <c r="J1284" s="13" t="n">
        <v>96000</v>
      </c>
      <c r="K1284" s="13">
        <f>IFERROR($H1284/$I1284,"")</f>
        <v/>
      </c>
      <c r="L1284" s="13" t="n">
        <v>570000</v>
      </c>
      <c r="M1284" t="inlineStr">
        <is>
          <t>TX</t>
        </is>
      </c>
      <c r="N1284" t="inlineStr">
        <is>
          <t>No</t>
        </is>
      </c>
      <c r="O1284" t="inlineStr">
        <is>
          <t>Not stated</t>
        </is>
      </c>
      <c r="Q1284" s="9" t="inlineStr">
        <is>
          <t>https://grantcue.com/foundations/the-hollander-family-foundation-843802134</t>
        </is>
      </c>
    </row>
    <row r="1285">
      <c r="A1285">
        <f>IF($E1285=$E1284,$A1284+1,1)</f>
        <v/>
      </c>
      <c r="B1285" t="inlineStr">
        <is>
          <t>ABRAHAM FAMILY FOUNDATION</t>
        </is>
      </c>
      <c r="C1285" t="inlineStr">
        <is>
          <t>47-2581476</t>
        </is>
      </c>
      <c r="D1285" t="inlineStr">
        <is>
          <t>California</t>
        </is>
      </c>
      <c r="E1285" t="inlineStr">
        <is>
          <t>CA</t>
        </is>
      </c>
      <c r="F1285" t="n">
        <v>2024</v>
      </c>
      <c r="G1285" t="n">
        <v>1</v>
      </c>
      <c r="H1285" s="13" t="n">
        <v>1298294</v>
      </c>
      <c r="I1285" s="12" t="n">
        <v>19</v>
      </c>
      <c r="J1285" s="13" t="n">
        <v>15000</v>
      </c>
      <c r="K1285" s="13">
        <f>IFERROR($H1285/$I1285,"")</f>
        <v/>
      </c>
      <c r="L1285" s="13" t="n">
        <v>558500</v>
      </c>
      <c r="M1285" t="inlineStr">
        <is>
          <t>VA, NY, NJ</t>
        </is>
      </c>
      <c r="N1285" t="inlineStr">
        <is>
          <t>No</t>
        </is>
      </c>
      <c r="O1285" t="inlineStr">
        <is>
          <t>Not stated</t>
        </is>
      </c>
      <c r="Q1285" s="9" t="inlineStr">
        <is>
          <t>https://grantcue.com/foundations/abraham-family-foundation-472581476</t>
        </is>
      </c>
    </row>
    <row r="1286">
      <c r="A1286">
        <f>IF($E1286=$E1285,$A1285+1,1)</f>
        <v/>
      </c>
      <c r="B1286" t="inlineStr">
        <is>
          <t>THE MURRAY REESE FOUNDATION</t>
        </is>
      </c>
      <c r="C1286" t="inlineStr">
        <is>
          <t>81-1191280</t>
        </is>
      </c>
      <c r="D1286" t="inlineStr">
        <is>
          <t>California</t>
        </is>
      </c>
      <c r="E1286" t="inlineStr">
        <is>
          <t>CA</t>
        </is>
      </c>
      <c r="F1286" t="n">
        <v>2024</v>
      </c>
      <c r="G1286" t="n">
        <v>1</v>
      </c>
      <c r="H1286" s="13" t="n">
        <v>1294059</v>
      </c>
      <c r="I1286" s="12" t="n">
        <v>48</v>
      </c>
      <c r="J1286" s="13" t="n">
        <v>10000</v>
      </c>
      <c r="K1286" s="13">
        <f>IFERROR($H1286/$I1286,"")</f>
        <v/>
      </c>
      <c r="L1286" s="13" t="n">
        <v>255000</v>
      </c>
      <c r="M1286" t="inlineStr">
        <is>
          <t>NY, MA, DC</t>
        </is>
      </c>
      <c r="N1286" t="inlineStr">
        <is>
          <t>No</t>
        </is>
      </c>
      <c r="O1286" t="inlineStr">
        <is>
          <t>Not stated</t>
        </is>
      </c>
      <c r="Q1286" s="9" t="inlineStr">
        <is>
          <t>https://grantcue.com/foundations/the-murray-reese-foundation-811191280</t>
        </is>
      </c>
    </row>
    <row r="1287">
      <c r="A1287">
        <f>IF($E1287=$E1286,$A1286+1,1)</f>
        <v/>
      </c>
      <c r="B1287" t="inlineStr">
        <is>
          <t>KIRCHGESSNER VISION FOUNDATION</t>
        </is>
      </c>
      <c r="C1287" t="inlineStr">
        <is>
          <t>68-0530356</t>
        </is>
      </c>
      <c r="D1287" t="inlineStr">
        <is>
          <t>California</t>
        </is>
      </c>
      <c r="E1287" t="inlineStr">
        <is>
          <t>CA</t>
        </is>
      </c>
      <c r="F1287" t="n">
        <v>2024</v>
      </c>
      <c r="G1287" t="n">
        <v>2</v>
      </c>
      <c r="H1287" s="13" t="n">
        <v>1292450</v>
      </c>
      <c r="I1287" s="12" t="n">
        <v>47</v>
      </c>
      <c r="J1287" s="13" t="n">
        <v>25000</v>
      </c>
      <c r="K1287" s="13">
        <f>IFERROR($H1287/$I1287,"")</f>
        <v/>
      </c>
      <c r="L1287" s="13" t="n">
        <v>122000</v>
      </c>
      <c r="M1287" t="inlineStr">
        <is>
          <t>NY, IA, MN</t>
        </is>
      </c>
      <c r="N1287" t="inlineStr">
        <is>
          <t>Yes</t>
        </is>
      </c>
      <c r="O1287" t="inlineStr">
        <is>
          <t>Yes</t>
        </is>
      </c>
      <c r="P1287" s="9" t="inlineStr">
        <is>
          <t>https://www.kirchgessnerfoundation.org/</t>
        </is>
      </c>
      <c r="Q1287" s="9" t="inlineStr">
        <is>
          <t>https://grantcue.com/foundations/kirchgessner-vision-foundation-680530356</t>
        </is>
      </c>
    </row>
    <row r="1288">
      <c r="A1288">
        <f>IF($E1288=$E1287,$A1287+1,1)</f>
        <v/>
      </c>
      <c r="B1288" t="inlineStr">
        <is>
          <t>Robben Foundation Inc</t>
        </is>
      </c>
      <c r="C1288" t="inlineStr">
        <is>
          <t>81-2872882</t>
        </is>
      </c>
      <c r="D1288" t="inlineStr">
        <is>
          <t>California</t>
        </is>
      </c>
      <c r="E1288" t="inlineStr">
        <is>
          <t>CA</t>
        </is>
      </c>
      <c r="F1288" t="n">
        <v>2024</v>
      </c>
      <c r="G1288" t="n">
        <v>1</v>
      </c>
      <c r="H1288" s="13" t="n">
        <v>1291237</v>
      </c>
      <c r="I1288" s="12" t="n">
        <v>17</v>
      </c>
      <c r="J1288" s="13" t="n">
        <v>10865</v>
      </c>
      <c r="K1288" s="13">
        <f>IFERROR($H1288/$I1288,"")</f>
        <v/>
      </c>
      <c r="L1288" s="13" t="n">
        <v>804449</v>
      </c>
      <c r="M1288" t="inlineStr">
        <is>
          <t>AZ, Cape Town</t>
        </is>
      </c>
      <c r="N1288" t="inlineStr">
        <is>
          <t>No</t>
        </is>
      </c>
      <c r="O1288" t="inlineStr">
        <is>
          <t>Not stated</t>
        </is>
      </c>
      <c r="Q1288" s="9" t="inlineStr">
        <is>
          <t>https://grantcue.com/foundations/robben-foundation-inc-812872882</t>
        </is>
      </c>
    </row>
    <row r="1289">
      <c r="A1289">
        <f>IF($E1289=$E1288,$A1288+1,1)</f>
        <v/>
      </c>
      <c r="B1289" t="inlineStr">
        <is>
          <t>Friends of Ren Xue International Inc</t>
        </is>
      </c>
      <c r="C1289" t="inlineStr">
        <is>
          <t>83-4347331</t>
        </is>
      </c>
      <c r="D1289" t="inlineStr">
        <is>
          <t>California</t>
        </is>
      </c>
      <c r="E1289" t="inlineStr">
        <is>
          <t>CA</t>
        </is>
      </c>
      <c r="F1289" t="n">
        <v>2025</v>
      </c>
      <c r="G1289" t="n">
        <v>2</v>
      </c>
      <c r="H1289" s="13" t="n">
        <v>1290197</v>
      </c>
      <c r="I1289" s="12" t="n">
        <v>8</v>
      </c>
      <c r="J1289" s="13" t="n">
        <v>29650</v>
      </c>
      <c r="K1289" s="13">
        <f>IFERROR($H1289/$I1289,"")</f>
        <v/>
      </c>
      <c r="L1289" s="13" t="n">
        <v>672246</v>
      </c>
      <c r="N1289" t="inlineStr">
        <is>
          <t>No</t>
        </is>
      </c>
      <c r="O1289" t="inlineStr">
        <is>
          <t>Not stated</t>
        </is>
      </c>
      <c r="Q1289" s="9" t="inlineStr">
        <is>
          <t>https://grantcue.com/foundations/friends-of-ren-xue-international-inc-834347331</t>
        </is>
      </c>
    </row>
    <row r="1290">
      <c r="A1290">
        <f>IF($E1290=$E1289,$A1289+1,1)</f>
        <v/>
      </c>
      <c r="B1290" t="inlineStr">
        <is>
          <t>THE MICHELSON 20MM FOUNDATION INC</t>
        </is>
      </c>
      <c r="C1290" t="inlineStr">
        <is>
          <t>27-2898736</t>
        </is>
      </c>
      <c r="D1290" t="inlineStr">
        <is>
          <t>California</t>
        </is>
      </c>
      <c r="E1290" t="inlineStr">
        <is>
          <t>CA</t>
        </is>
      </c>
      <c r="F1290" t="n">
        <v>2024</v>
      </c>
      <c r="G1290" t="n">
        <v>1</v>
      </c>
      <c r="H1290" s="13" t="n">
        <v>1289397</v>
      </c>
      <c r="I1290" s="12" t="n">
        <v>55</v>
      </c>
      <c r="J1290" s="13" t="n">
        <v>15000</v>
      </c>
      <c r="K1290" s="13">
        <f>IFERROR($H1290/$I1290,"")</f>
        <v/>
      </c>
      <c r="L1290" s="13" t="n">
        <v>125000</v>
      </c>
      <c r="M1290" t="inlineStr">
        <is>
          <t>DC, NY, IL</t>
        </is>
      </c>
      <c r="N1290" t="inlineStr">
        <is>
          <t>No</t>
        </is>
      </c>
      <c r="O1290" t="inlineStr">
        <is>
          <t>Not stated</t>
        </is>
      </c>
      <c r="Q1290" s="9" t="inlineStr">
        <is>
          <t>https://grantcue.com/foundations/the-michelson-20mm-foundation-inc-272898736</t>
        </is>
      </c>
    </row>
    <row r="1291">
      <c r="A1291">
        <f>IF($E1291=$E1290,$A1290+1,1)</f>
        <v/>
      </c>
      <c r="B1291" t="inlineStr">
        <is>
          <t>THE HARRIET E PFLEGER FOUNDATION</t>
        </is>
      </c>
      <c r="C1291" t="inlineStr">
        <is>
          <t>33-0817673</t>
        </is>
      </c>
      <c r="D1291" t="inlineStr">
        <is>
          <t>California</t>
        </is>
      </c>
      <c r="E1291" t="inlineStr">
        <is>
          <t>CA</t>
        </is>
      </c>
      <c r="F1291" t="n">
        <v>2024</v>
      </c>
      <c r="G1291" t="n">
        <v>1</v>
      </c>
      <c r="H1291" s="13" t="n">
        <v>1289000</v>
      </c>
      <c r="I1291" s="12" t="n">
        <v>24</v>
      </c>
      <c r="J1291" s="13" t="n">
        <v>37500</v>
      </c>
      <c r="K1291" s="13">
        <f>IFERROR($H1291/$I1291,"")</f>
        <v/>
      </c>
      <c r="L1291" s="13" t="n">
        <v>160000</v>
      </c>
      <c r="M1291" t="inlineStr">
        <is>
          <t>IN, DC, CO</t>
        </is>
      </c>
      <c r="N1291" t="inlineStr">
        <is>
          <t>No</t>
        </is>
      </c>
      <c r="O1291" t="inlineStr">
        <is>
          <t>Not stated</t>
        </is>
      </c>
      <c r="Q1291" s="9" t="inlineStr">
        <is>
          <t>https://grantcue.com/foundations/the-harriet-e-pfleger-foundation-330817673</t>
        </is>
      </c>
    </row>
    <row r="1292">
      <c r="A1292">
        <f>IF($E1292=$E1291,$A1291+1,1)</f>
        <v/>
      </c>
      <c r="B1292" t="inlineStr">
        <is>
          <t>INGRID D TAUBER FUND INC</t>
        </is>
      </c>
      <c r="C1292" t="inlineStr">
        <is>
          <t>27-4970477</t>
        </is>
      </c>
      <c r="D1292" t="inlineStr">
        <is>
          <t>California</t>
        </is>
      </c>
      <c r="E1292" t="inlineStr">
        <is>
          <t>CA</t>
        </is>
      </c>
      <c r="F1292" t="n">
        <v>2024</v>
      </c>
      <c r="G1292" t="n">
        <v>1</v>
      </c>
      <c r="H1292" s="13" t="n">
        <v>1286755</v>
      </c>
      <c r="I1292" s="12" t="n">
        <v>14</v>
      </c>
      <c r="J1292" s="13" t="n">
        <v>25000</v>
      </c>
      <c r="K1292" s="13">
        <f>IFERROR($H1292/$I1292,"")</f>
        <v/>
      </c>
      <c r="L1292" s="13" t="n">
        <v>606000</v>
      </c>
      <c r="M1292" t="inlineStr">
        <is>
          <t>NY</t>
        </is>
      </c>
      <c r="N1292" t="inlineStr">
        <is>
          <t>No</t>
        </is>
      </c>
      <c r="O1292" t="inlineStr">
        <is>
          <t>Not stated</t>
        </is>
      </c>
      <c r="Q1292" s="9" t="inlineStr">
        <is>
          <t>https://grantcue.com/foundations/ingrid-d-tauber-fund-inc-274970477</t>
        </is>
      </c>
    </row>
    <row r="1293">
      <c r="A1293">
        <f>IF($E1293=$E1292,$A1292+1,1)</f>
        <v/>
      </c>
      <c r="B1293" t="inlineStr">
        <is>
          <t>THE LASZLO N TAUBER FAMILY FOUNDATION INC</t>
        </is>
      </c>
      <c r="C1293" t="inlineStr">
        <is>
          <t>30-0208793</t>
        </is>
      </c>
      <c r="D1293" t="inlineStr">
        <is>
          <t>California</t>
        </is>
      </c>
      <c r="E1293" t="inlineStr">
        <is>
          <t>CA</t>
        </is>
      </c>
      <c r="F1293" t="n">
        <v>2024</v>
      </c>
      <c r="G1293" t="n">
        <v>1</v>
      </c>
      <c r="H1293" s="13" t="n">
        <v>1285081</v>
      </c>
      <c r="I1293" s="12" t="n">
        <v>49</v>
      </c>
      <c r="J1293" s="13" t="n">
        <v>10000</v>
      </c>
      <c r="K1293" s="13">
        <f>IFERROR($H1293/$I1293,"")</f>
        <v/>
      </c>
      <c r="L1293" s="13" t="n">
        <v>336803</v>
      </c>
      <c r="M1293" t="inlineStr">
        <is>
          <t>NY, MA, CT</t>
        </is>
      </c>
      <c r="N1293" t="inlineStr">
        <is>
          <t>No</t>
        </is>
      </c>
      <c r="O1293" t="inlineStr">
        <is>
          <t>Not stated</t>
        </is>
      </c>
      <c r="Q1293" s="9" t="inlineStr">
        <is>
          <t>https://grantcue.com/foundations/the-laszlo-n-tauber-family-foundation-inc-300208793</t>
        </is>
      </c>
    </row>
    <row r="1294">
      <c r="A1294">
        <f>IF($E1294=$E1293,$A1293+1,1)</f>
        <v/>
      </c>
      <c r="B1294" t="inlineStr">
        <is>
          <t>Schiller Foundation</t>
        </is>
      </c>
      <c r="C1294" t="inlineStr">
        <is>
          <t>85-4352041</t>
        </is>
      </c>
      <c r="D1294" t="inlineStr">
        <is>
          <t>California</t>
        </is>
      </c>
      <c r="E1294" t="inlineStr">
        <is>
          <t>CA</t>
        </is>
      </c>
      <c r="F1294" t="n">
        <v>2025</v>
      </c>
      <c r="G1294" t="n">
        <v>2</v>
      </c>
      <c r="H1294" s="13" t="n">
        <v>1283963</v>
      </c>
      <c r="I1294" s="12" t="n">
        <v>36</v>
      </c>
      <c r="J1294" s="13" t="n">
        <v>5000</v>
      </c>
      <c r="K1294" s="13">
        <f>IFERROR($H1294/$I1294,"")</f>
        <v/>
      </c>
      <c r="L1294" s="13" t="n">
        <v>1050000</v>
      </c>
      <c r="M1294" t="inlineStr">
        <is>
          <t>NV, CO, MI</t>
        </is>
      </c>
      <c r="N1294" t="inlineStr">
        <is>
          <t>No</t>
        </is>
      </c>
      <c r="O1294" t="inlineStr">
        <is>
          <t>Not stated</t>
        </is>
      </c>
      <c r="Q1294" s="9" t="inlineStr">
        <is>
          <t>https://grantcue.com/foundations/schiller-foundation-854352041</t>
        </is>
      </c>
    </row>
    <row r="1295">
      <c r="A1295">
        <f>IF($E1295=$E1294,$A1294+1,1)</f>
        <v/>
      </c>
      <c r="B1295" t="inlineStr">
        <is>
          <t>JOHN AND MARILYN WELLS FAMILY FOUNDATION</t>
        </is>
      </c>
      <c r="C1295" t="inlineStr">
        <is>
          <t>68-0526427</t>
        </is>
      </c>
      <c r="D1295" t="inlineStr">
        <is>
          <t>California</t>
        </is>
      </c>
      <c r="E1295" t="inlineStr">
        <is>
          <t>CA</t>
        </is>
      </c>
      <c r="F1295" t="n">
        <v>2024</v>
      </c>
      <c r="G1295" t="n">
        <v>1</v>
      </c>
      <c r="H1295" s="13" t="n">
        <v>1281000</v>
      </c>
      <c r="I1295" s="12" t="n">
        <v>42</v>
      </c>
      <c r="J1295" s="13" t="n">
        <v>5000</v>
      </c>
      <c r="K1295" s="13">
        <f>IFERROR($H1295/$I1295,"")</f>
        <v/>
      </c>
      <c r="L1295" s="13" t="n">
        <v>500000</v>
      </c>
      <c r="M1295" t="inlineStr">
        <is>
          <t>NY, HI, GA</t>
        </is>
      </c>
      <c r="N1295" t="inlineStr">
        <is>
          <t>No</t>
        </is>
      </c>
      <c r="O1295" t="inlineStr">
        <is>
          <t>Not stated</t>
        </is>
      </c>
      <c r="Q1295" s="9" t="inlineStr">
        <is>
          <t>https://grantcue.com/foundations/john-and-marilyn-wells-family-foundation-680526427</t>
        </is>
      </c>
    </row>
    <row r="1296">
      <c r="A1296">
        <f>IF($E1296=$E1295,$A1295+1,1)</f>
        <v/>
      </c>
      <c r="B1296" t="inlineStr">
        <is>
          <t>MARGOLIS FAMILY FOUNDATION</t>
        </is>
      </c>
      <c r="C1296" t="inlineStr">
        <is>
          <t>26-0558342</t>
        </is>
      </c>
      <c r="D1296" t="inlineStr">
        <is>
          <t>California</t>
        </is>
      </c>
      <c r="E1296" t="inlineStr">
        <is>
          <t>CA</t>
        </is>
      </c>
      <c r="F1296" t="n">
        <v>2025</v>
      </c>
      <c r="G1296" t="n">
        <v>2</v>
      </c>
      <c r="H1296" s="13" t="n">
        <v>1280538</v>
      </c>
      <c r="I1296" s="12" t="n">
        <v>48</v>
      </c>
      <c r="J1296" s="13" t="n">
        <v>10000</v>
      </c>
      <c r="K1296" s="13">
        <f>IFERROR($H1296/$I1296,"")</f>
        <v/>
      </c>
      <c r="L1296" s="13" t="n">
        <v>250000</v>
      </c>
      <c r="M1296" t="inlineStr">
        <is>
          <t>MA, MI, NY</t>
        </is>
      </c>
      <c r="N1296" t="inlineStr">
        <is>
          <t>No</t>
        </is>
      </c>
      <c r="O1296" t="inlineStr">
        <is>
          <t>Not stated</t>
        </is>
      </c>
      <c r="Q1296" s="9" t="inlineStr">
        <is>
          <t>https://grantcue.com/foundations/margolis-family-foundation-260558342</t>
        </is>
      </c>
    </row>
    <row r="1297">
      <c r="A1297">
        <f>IF($E1297=$E1296,$A1296+1,1)</f>
        <v/>
      </c>
      <c r="B1297" t="inlineStr">
        <is>
          <t>THE COURTNEY ROBERTS AND STEVE PRESTON FAMILY FOUNDATION</t>
        </is>
      </c>
      <c r="C1297" t="inlineStr">
        <is>
          <t>26-0271526</t>
        </is>
      </c>
      <c r="D1297" t="inlineStr">
        <is>
          <t>California</t>
        </is>
      </c>
      <c r="E1297" t="inlineStr">
        <is>
          <t>CA</t>
        </is>
      </c>
      <c r="F1297" t="n">
        <v>2025</v>
      </c>
      <c r="G1297" t="n">
        <v>2</v>
      </c>
      <c r="H1297" s="13" t="n">
        <v>1280000</v>
      </c>
      <c r="I1297" s="12" t="n">
        <v>23</v>
      </c>
      <c r="J1297" s="13" t="n">
        <v>35000</v>
      </c>
      <c r="K1297" s="13">
        <f>IFERROR($H1297/$I1297,"")</f>
        <v/>
      </c>
      <c r="L1297" s="13" t="n">
        <v>250000</v>
      </c>
      <c r="M1297" t="inlineStr">
        <is>
          <t>UT, MO, VT</t>
        </is>
      </c>
      <c r="N1297" t="inlineStr">
        <is>
          <t>No</t>
        </is>
      </c>
      <c r="O1297" t="inlineStr">
        <is>
          <t>Not stated</t>
        </is>
      </c>
      <c r="Q1297" s="9" t="inlineStr">
        <is>
          <t>https://grantcue.com/foundations/the-courtney-roberts-and-steve-preston-family-foundation-260271526</t>
        </is>
      </c>
    </row>
    <row r="1298">
      <c r="A1298">
        <f>IF($E1298=$E1297,$A1297+1,1)</f>
        <v/>
      </c>
      <c r="B1298" t="inlineStr">
        <is>
          <t>THE BELLWETHER FOUNDATION II</t>
        </is>
      </c>
      <c r="C1298" t="inlineStr">
        <is>
          <t>36-4665428</t>
        </is>
      </c>
      <c r="D1298" t="inlineStr">
        <is>
          <t>California</t>
        </is>
      </c>
      <c r="E1298" t="inlineStr">
        <is>
          <t>CA</t>
        </is>
      </c>
      <c r="F1298" t="n">
        <v>2024</v>
      </c>
      <c r="G1298" t="n">
        <v>2</v>
      </c>
      <c r="H1298" s="13" t="n">
        <v>1280000</v>
      </c>
      <c r="I1298" s="12" t="n">
        <v>24</v>
      </c>
      <c r="J1298" s="13" t="n">
        <v>50000</v>
      </c>
      <c r="K1298" s="13">
        <f>IFERROR($H1298/$I1298,"")</f>
        <v/>
      </c>
      <c r="L1298" s="13" t="n">
        <v>100000</v>
      </c>
      <c r="M1298" t="inlineStr">
        <is>
          <t>DC, NY</t>
        </is>
      </c>
      <c r="N1298" t="inlineStr">
        <is>
          <t>No</t>
        </is>
      </c>
      <c r="O1298" t="inlineStr">
        <is>
          <t>Not stated</t>
        </is>
      </c>
      <c r="Q1298" s="9" t="inlineStr">
        <is>
          <t>https://grantcue.com/foundations/the-bellwether-foundation-ii-364665428</t>
        </is>
      </c>
    </row>
    <row r="1299">
      <c r="A1299">
        <f>IF($E1299=$E1298,$A1298+1,1)</f>
        <v/>
      </c>
      <c r="B1299" t="inlineStr">
        <is>
          <t>VOLENTINE FAMILY FOUNDATION</t>
        </is>
      </c>
      <c r="C1299" t="inlineStr">
        <is>
          <t>77-0203235</t>
        </is>
      </c>
      <c r="D1299" t="inlineStr">
        <is>
          <t>California</t>
        </is>
      </c>
      <c r="E1299" t="inlineStr">
        <is>
          <t>CA</t>
        </is>
      </c>
      <c r="F1299" t="n">
        <v>2024</v>
      </c>
      <c r="G1299" t="n">
        <v>1</v>
      </c>
      <c r="H1299" s="13" t="n">
        <v>1280000</v>
      </c>
      <c r="I1299" s="12" t="n">
        <v>69</v>
      </c>
      <c r="J1299" s="13" t="n">
        <v>15000</v>
      </c>
      <c r="K1299" s="13">
        <f>IFERROR($H1299/$I1299,"")</f>
        <v/>
      </c>
      <c r="L1299" s="13" t="n">
        <v>60000</v>
      </c>
      <c r="M1299" t="inlineStr">
        <is>
          <t>CO, AZ, OK</t>
        </is>
      </c>
      <c r="N1299" t="inlineStr">
        <is>
          <t>No</t>
        </is>
      </c>
      <c r="O1299" t="inlineStr">
        <is>
          <t>Yes</t>
        </is>
      </c>
      <c r="Q1299" s="9" t="inlineStr">
        <is>
          <t>https://grantcue.com/foundations/volentine-family-foundation-770203235</t>
        </is>
      </c>
    </row>
    <row r="1300">
      <c r="A1300">
        <f>IF($E1300=$E1299,$A1299+1,1)</f>
        <v/>
      </c>
      <c r="B1300" t="inlineStr">
        <is>
          <t>THE JEANETTE BERTEA HENNINGS FOUNDATION</t>
        </is>
      </c>
      <c r="C1300" t="inlineStr">
        <is>
          <t>33-0774466</t>
        </is>
      </c>
      <c r="D1300" t="inlineStr">
        <is>
          <t>California</t>
        </is>
      </c>
      <c r="E1300" t="inlineStr">
        <is>
          <t>CA</t>
        </is>
      </c>
      <c r="F1300" t="n">
        <v>2024</v>
      </c>
      <c r="G1300" t="n">
        <v>1</v>
      </c>
      <c r="H1300" s="13" t="n">
        <v>1277000</v>
      </c>
      <c r="I1300" s="12" t="n">
        <v>10</v>
      </c>
      <c r="J1300" s="13" t="n">
        <v>5000</v>
      </c>
      <c r="K1300" s="13">
        <f>IFERROR($H1300/$I1300,"")</f>
        <v/>
      </c>
      <c r="L1300" s="13" t="n">
        <v>983000</v>
      </c>
      <c r="M1300" t="inlineStr">
        <is>
          <t>OR, CO, VA</t>
        </is>
      </c>
      <c r="N1300" t="inlineStr">
        <is>
          <t>No</t>
        </is>
      </c>
      <c r="O1300" t="inlineStr">
        <is>
          <t>Not stated</t>
        </is>
      </c>
      <c r="Q1300" s="9" t="inlineStr">
        <is>
          <t>https://grantcue.com/foundations/the-jeanette-bertea-hennings-foundation-c-o-ed-w-hennings-330774466</t>
        </is>
      </c>
    </row>
    <row r="1301">
      <c r="A1301">
        <f>IF($E1301=$E1300,$A1300+1,1)</f>
        <v/>
      </c>
      <c r="B1301" t="inlineStr">
        <is>
          <t>CHOICE CHARITABLE TRUST</t>
        </is>
      </c>
      <c r="C1301" t="inlineStr">
        <is>
          <t>47-6383420</t>
        </is>
      </c>
      <c r="D1301" t="inlineStr">
        <is>
          <t>California</t>
        </is>
      </c>
      <c r="E1301" t="inlineStr">
        <is>
          <t>CA</t>
        </is>
      </c>
      <c r="F1301" t="n">
        <v>2025</v>
      </c>
      <c r="G1301" t="n">
        <v>2</v>
      </c>
      <c r="H1301" s="13" t="n">
        <v>1275000</v>
      </c>
      <c r="I1301" s="12" t="n">
        <v>8</v>
      </c>
      <c r="J1301" s="13" t="n">
        <v>200000</v>
      </c>
      <c r="K1301" s="13">
        <f>IFERROR($H1301/$I1301,"")</f>
        <v/>
      </c>
      <c r="L1301" s="13" t="n">
        <v>250000</v>
      </c>
      <c r="M1301" t="inlineStr">
        <is>
          <t>WA, DC</t>
        </is>
      </c>
      <c r="N1301" t="inlineStr">
        <is>
          <t>No</t>
        </is>
      </c>
      <c r="O1301" t="inlineStr">
        <is>
          <t>Not stated</t>
        </is>
      </c>
      <c r="Q1301" s="9" t="inlineStr">
        <is>
          <t>https://grantcue.com/foundations/choice-charitable-trust-476383420</t>
        </is>
      </c>
    </row>
    <row r="1302">
      <c r="A1302">
        <f>IF($E1302=$E1301,$A1301+1,1)</f>
        <v/>
      </c>
      <c r="B1302" t="inlineStr">
        <is>
          <t>K&amp;F BAXTER FAMILY FOUNDATION INC</t>
        </is>
      </c>
      <c r="C1302" t="inlineStr">
        <is>
          <t>95-4633505</t>
        </is>
      </c>
      <c r="D1302" t="inlineStr">
        <is>
          <t>California</t>
        </is>
      </c>
      <c r="E1302" t="inlineStr">
        <is>
          <t>CA</t>
        </is>
      </c>
      <c r="F1302" t="n">
        <v>2025</v>
      </c>
      <c r="G1302" t="n">
        <v>2</v>
      </c>
      <c r="H1302" s="13" t="n">
        <v>1272500</v>
      </c>
      <c r="I1302" s="12" t="n">
        <v>63</v>
      </c>
      <c r="J1302" s="13" t="n">
        <v>10000</v>
      </c>
      <c r="K1302" s="13">
        <f>IFERROR($H1302/$I1302,"")</f>
        <v/>
      </c>
      <c r="L1302" s="13" t="n">
        <v>100000</v>
      </c>
      <c r="M1302" t="inlineStr">
        <is>
          <t>VA, AZ, OR</t>
        </is>
      </c>
      <c r="N1302" t="inlineStr">
        <is>
          <t>No</t>
        </is>
      </c>
      <c r="O1302" t="inlineStr">
        <is>
          <t>Not stated</t>
        </is>
      </c>
      <c r="Q1302" s="9" t="inlineStr">
        <is>
          <t>https://grantcue.com/foundations/k-and-f-baxter-family-foundation-inc-c-o-whittier-trust-954633505</t>
        </is>
      </c>
    </row>
    <row r="1303">
      <c r="A1303">
        <f>IF($E1303=$E1302,$A1302+1,1)</f>
        <v/>
      </c>
      <c r="B1303" t="inlineStr">
        <is>
          <t>NATALIE &amp; JONATHAN GERBER FAMILY FOUNDATION</t>
        </is>
      </c>
      <c r="C1303" t="inlineStr">
        <is>
          <t>86-1672574</t>
        </is>
      </c>
      <c r="D1303" t="inlineStr">
        <is>
          <t>California</t>
        </is>
      </c>
      <c r="E1303" t="inlineStr">
        <is>
          <t>CA</t>
        </is>
      </c>
      <c r="F1303" t="n">
        <v>2024</v>
      </c>
      <c r="G1303" t="n">
        <v>2</v>
      </c>
      <c r="H1303" s="13" t="n">
        <v>1271249</v>
      </c>
      <c r="I1303" s="12" t="n">
        <v>33</v>
      </c>
      <c r="J1303" s="13" t="n">
        <v>3700</v>
      </c>
      <c r="K1303" s="13">
        <f>IFERROR($H1303/$I1303,"")</f>
        <v/>
      </c>
      <c r="L1303" s="13" t="n">
        <v>493762</v>
      </c>
      <c r="M1303" t="inlineStr">
        <is>
          <t>NY, NC, VA</t>
        </is>
      </c>
      <c r="N1303" t="inlineStr">
        <is>
          <t>No</t>
        </is>
      </c>
      <c r="O1303" t="inlineStr">
        <is>
          <t>Not stated</t>
        </is>
      </c>
      <c r="Q1303" s="9" t="inlineStr">
        <is>
          <t>https://grantcue.com/foundations/natalie-and-jonathan-gerber-family-foundation-861672574</t>
        </is>
      </c>
    </row>
    <row r="1304">
      <c r="A1304">
        <f>IF($E1304=$E1303,$A1303+1,1)</f>
        <v/>
      </c>
      <c r="B1304" t="inlineStr">
        <is>
          <t>SNYDER FAMILY FOUNDATION</t>
        </is>
      </c>
      <c r="C1304" t="inlineStr">
        <is>
          <t>20-7159050</t>
        </is>
      </c>
      <c r="D1304" t="inlineStr">
        <is>
          <t>California</t>
        </is>
      </c>
      <c r="E1304" t="inlineStr">
        <is>
          <t>CA</t>
        </is>
      </c>
      <c r="F1304" t="n">
        <v>2024</v>
      </c>
      <c r="G1304" t="n">
        <v>1</v>
      </c>
      <c r="H1304" s="13" t="n">
        <v>1271000</v>
      </c>
      <c r="I1304" s="12" t="n">
        <v>24</v>
      </c>
      <c r="J1304" s="13" t="n">
        <v>10000</v>
      </c>
      <c r="K1304" s="13">
        <f>IFERROR($H1304/$I1304,"")</f>
        <v/>
      </c>
      <c r="L1304" s="13" t="n">
        <v>300000</v>
      </c>
      <c r="M1304" t="inlineStr">
        <is>
          <t>HI, DC, IL</t>
        </is>
      </c>
      <c r="N1304" t="inlineStr">
        <is>
          <t>No</t>
        </is>
      </c>
      <c r="O1304" t="inlineStr">
        <is>
          <t>Not stated</t>
        </is>
      </c>
      <c r="Q1304" s="9" t="inlineStr">
        <is>
          <t>https://grantcue.com/foundations/snyder-family-foundation-207159050</t>
        </is>
      </c>
    </row>
    <row r="1305">
      <c r="A1305">
        <f>IF($E1305=$E1304,$A1304+1,1)</f>
        <v/>
      </c>
      <c r="B1305" t="inlineStr">
        <is>
          <t>THE BARBARA A AND THOMAS F WOLFE FOUNDATION INC</t>
        </is>
      </c>
      <c r="C1305" t="inlineStr">
        <is>
          <t>94-3215896</t>
        </is>
      </c>
      <c r="D1305" t="inlineStr">
        <is>
          <t>California</t>
        </is>
      </c>
      <c r="E1305" t="inlineStr">
        <is>
          <t>CA</t>
        </is>
      </c>
      <c r="F1305" t="n">
        <v>2024</v>
      </c>
      <c r="G1305" t="n">
        <v>2</v>
      </c>
      <c r="H1305" s="13" t="n">
        <v>1270025</v>
      </c>
      <c r="I1305" s="12" t="n">
        <v>8</v>
      </c>
      <c r="J1305" s="13" t="n">
        <v>137500</v>
      </c>
      <c r="K1305" s="13">
        <f>IFERROR($H1305/$I1305,"")</f>
        <v/>
      </c>
      <c r="L1305" s="13" t="n">
        <v>350000</v>
      </c>
      <c r="M1305" t="inlineStr">
        <is>
          <t>NY, MD</t>
        </is>
      </c>
      <c r="N1305" t="inlineStr">
        <is>
          <t>No</t>
        </is>
      </c>
      <c r="O1305" t="inlineStr">
        <is>
          <t>Not stated</t>
        </is>
      </c>
      <c r="Q1305" s="9" t="inlineStr">
        <is>
          <t>https://grantcue.com/foundations/the-barbara-a-and-thomas-f-wolfe-foundation-inc-c-o-frank-rimerman-and-co-943215896</t>
        </is>
      </c>
    </row>
    <row r="1306">
      <c r="A1306">
        <f>IF($E1306=$E1305,$A1305+1,1)</f>
        <v/>
      </c>
      <c r="B1306" t="inlineStr">
        <is>
          <t>JOSEPHINE HERBERT GLEIS FOUNDATION</t>
        </is>
      </c>
      <c r="C1306" t="inlineStr">
        <is>
          <t>33-0876494</t>
        </is>
      </c>
      <c r="D1306" t="inlineStr">
        <is>
          <t>California</t>
        </is>
      </c>
      <c r="E1306" t="inlineStr">
        <is>
          <t>CA</t>
        </is>
      </c>
      <c r="F1306" t="n">
        <v>2024</v>
      </c>
      <c r="G1306" t="n">
        <v>1</v>
      </c>
      <c r="H1306" s="13" t="n">
        <v>1270000</v>
      </c>
      <c r="I1306" s="12" t="n">
        <v>34</v>
      </c>
      <c r="J1306" s="13" t="n">
        <v>25000</v>
      </c>
      <c r="K1306" s="13">
        <f>IFERROR($H1306/$I1306,"")</f>
        <v/>
      </c>
      <c r="L1306" s="13" t="n">
        <v>300000</v>
      </c>
      <c r="M1306" t="inlineStr">
        <is>
          <t>NY, VA, DC</t>
        </is>
      </c>
      <c r="N1306" t="inlineStr">
        <is>
          <t>No</t>
        </is>
      </c>
      <c r="O1306" t="inlineStr">
        <is>
          <t>Not stated</t>
        </is>
      </c>
      <c r="Q1306" s="9" t="inlineStr">
        <is>
          <t>https://grantcue.com/foundations/josephine-herbert-gleis-foundation-330876494</t>
        </is>
      </c>
    </row>
    <row r="1307">
      <c r="A1307">
        <f>IF($E1307=$E1306,$A1306+1,1)</f>
        <v/>
      </c>
      <c r="B1307" t="inlineStr">
        <is>
          <t>Chrysopolae Foundation</t>
        </is>
      </c>
      <c r="C1307" t="inlineStr">
        <is>
          <t>94-3265060</t>
        </is>
      </c>
      <c r="D1307" t="inlineStr">
        <is>
          <t>California</t>
        </is>
      </c>
      <c r="E1307" t="inlineStr">
        <is>
          <t>CA</t>
        </is>
      </c>
      <c r="F1307" t="n">
        <v>2025</v>
      </c>
      <c r="G1307" t="n">
        <v>2</v>
      </c>
      <c r="H1307" s="13" t="n">
        <v>1268000</v>
      </c>
      <c r="I1307" s="12" t="n">
        <v>68</v>
      </c>
      <c r="J1307" s="13" t="n">
        <v>10000</v>
      </c>
      <c r="K1307" s="13">
        <f>IFERROR($H1307/$I1307,"")</f>
        <v/>
      </c>
      <c r="L1307" s="13" t="n">
        <v>90000</v>
      </c>
      <c r="M1307" t="inlineStr">
        <is>
          <t>ID, NY, CO</t>
        </is>
      </c>
      <c r="N1307" t="inlineStr">
        <is>
          <t>No</t>
        </is>
      </c>
      <c r="O1307" t="inlineStr">
        <is>
          <t>Not stated</t>
        </is>
      </c>
      <c r="Q1307" s="9" t="inlineStr">
        <is>
          <t>https://grantcue.com/foundations/chrysopolae-foundation-943265060</t>
        </is>
      </c>
    </row>
    <row r="1308">
      <c r="A1308">
        <f>IF($E1308=$E1307,$A1307+1,1)</f>
        <v/>
      </c>
      <c r="B1308" t="inlineStr">
        <is>
          <t>BULL HENRY W FOUNDATION</t>
        </is>
      </c>
      <c r="C1308" t="inlineStr">
        <is>
          <t>95-6062058</t>
        </is>
      </c>
      <c r="D1308" t="inlineStr">
        <is>
          <t>California</t>
        </is>
      </c>
      <c r="E1308" t="inlineStr">
        <is>
          <t>CA</t>
        </is>
      </c>
      <c r="F1308" t="n">
        <v>2025</v>
      </c>
      <c r="G1308" t="n">
        <v>2</v>
      </c>
      <c r="H1308" s="13" t="n">
        <v>1267253</v>
      </c>
      <c r="I1308" s="12" t="n">
        <v>151</v>
      </c>
      <c r="J1308" s="13" t="n">
        <v>5000</v>
      </c>
      <c r="K1308" s="13">
        <f>IFERROR($H1308/$I1308,"")</f>
        <v/>
      </c>
      <c r="L1308" s="13" t="n">
        <v>45000</v>
      </c>
      <c r="M1308" t="inlineStr">
        <is>
          <t>NJ, WA, NY</t>
        </is>
      </c>
      <c r="N1308" t="inlineStr">
        <is>
          <t>Yes</t>
        </is>
      </c>
      <c r="O1308" t="inlineStr">
        <is>
          <t>Yes</t>
        </is>
      </c>
      <c r="Q1308" s="9" t="inlineStr">
        <is>
          <t>https://grantcue.com/foundations/bull-henry-w-foundation-956062058</t>
        </is>
      </c>
    </row>
    <row r="1309">
      <c r="A1309">
        <f>IF($E1309=$E1308,$A1308+1,1)</f>
        <v/>
      </c>
      <c r="B1309" t="inlineStr">
        <is>
          <t>CAPROCK PARTNERS GIVING FOUNDATION</t>
        </is>
      </c>
      <c r="C1309" t="inlineStr">
        <is>
          <t>83-2774342</t>
        </is>
      </c>
      <c r="D1309" t="inlineStr">
        <is>
          <t>California</t>
        </is>
      </c>
      <c r="E1309" t="inlineStr">
        <is>
          <t>CA</t>
        </is>
      </c>
      <c r="F1309" t="n">
        <v>2024</v>
      </c>
      <c r="G1309" t="n">
        <v>1</v>
      </c>
      <c r="H1309" s="13" t="n">
        <v>1265846</v>
      </c>
      <c r="I1309" s="12" t="n">
        <v>25</v>
      </c>
      <c r="J1309" s="13" t="n">
        <v>41952</v>
      </c>
      <c r="K1309" s="13">
        <f>IFERROR($H1309/$I1309,"")</f>
        <v/>
      </c>
      <c r="L1309" s="13" t="n">
        <v>175000</v>
      </c>
      <c r="M1309" t="inlineStr">
        <is>
          <t>VA, TX, IL</t>
        </is>
      </c>
      <c r="N1309" t="inlineStr">
        <is>
          <t>No</t>
        </is>
      </c>
      <c r="O1309" t="inlineStr">
        <is>
          <t>Not stated</t>
        </is>
      </c>
      <c r="Q1309" s="9" t="inlineStr">
        <is>
          <t>https://grantcue.com/foundations/caprock-partners-giving-foundation-832774342</t>
        </is>
      </c>
    </row>
    <row r="1310">
      <c r="A1310">
        <f>IF($E1310=$E1309,$A1309+1,1)</f>
        <v/>
      </c>
      <c r="B1310" t="inlineStr">
        <is>
          <t>Spruce Street Foundation Inc</t>
        </is>
      </c>
      <c r="C1310" t="inlineStr">
        <is>
          <t>22-3343609</t>
        </is>
      </c>
      <c r="D1310" t="inlineStr">
        <is>
          <t>California</t>
        </is>
      </c>
      <c r="E1310" t="inlineStr">
        <is>
          <t>CA</t>
        </is>
      </c>
      <c r="F1310" t="n">
        <v>2023</v>
      </c>
      <c r="G1310" t="n">
        <v>1</v>
      </c>
      <c r="H1310" s="13" t="n">
        <v>1265433</v>
      </c>
      <c r="I1310" s="12" t="n">
        <v>21</v>
      </c>
      <c r="J1310" s="13" t="n">
        <v>25000</v>
      </c>
      <c r="K1310" s="13">
        <f>IFERROR($H1310/$I1310,"")</f>
        <v/>
      </c>
      <c r="L1310" s="13" t="n">
        <v>450000</v>
      </c>
      <c r="M1310" t="inlineStr">
        <is>
          <t>DC, NY, MD</t>
        </is>
      </c>
      <c r="N1310" t="inlineStr">
        <is>
          <t>No</t>
        </is>
      </c>
      <c r="O1310" t="inlineStr">
        <is>
          <t>Yes</t>
        </is>
      </c>
      <c r="Q1310" s="9" t="inlineStr">
        <is>
          <t>https://grantcue.com/foundations/spruce-street-foundation-inc-223343609</t>
        </is>
      </c>
    </row>
    <row r="1311">
      <c r="A1311">
        <f>IF($E1311=$E1310,$A1310+1,1)</f>
        <v/>
      </c>
      <c r="B1311" t="inlineStr">
        <is>
          <t>ALLAN AND PATRICIA BOSCACCI FAMILY FOUNDATION</t>
        </is>
      </c>
      <c r="C1311" t="inlineStr">
        <is>
          <t>20-2407119</t>
        </is>
      </c>
      <c r="D1311" t="inlineStr">
        <is>
          <t>California</t>
        </is>
      </c>
      <c r="E1311" t="inlineStr">
        <is>
          <t>CA</t>
        </is>
      </c>
      <c r="F1311" t="n">
        <v>2024</v>
      </c>
      <c r="G1311" t="n">
        <v>1</v>
      </c>
      <c r="H1311" s="13" t="n">
        <v>1265194</v>
      </c>
      <c r="I1311" s="12" t="n">
        <v>9</v>
      </c>
      <c r="J1311" s="13" t="n">
        <v>25000</v>
      </c>
      <c r="K1311" s="13">
        <f>IFERROR($H1311/$I1311,"")</f>
        <v/>
      </c>
      <c r="L1311" s="13" t="n">
        <v>509694</v>
      </c>
      <c r="M1311" t="inlineStr">
        <is>
          <t>VA</t>
        </is>
      </c>
      <c r="N1311" t="inlineStr">
        <is>
          <t>No</t>
        </is>
      </c>
      <c r="O1311" t="inlineStr">
        <is>
          <t>Not stated</t>
        </is>
      </c>
      <c r="Q1311" s="9" t="inlineStr">
        <is>
          <t>https://grantcue.com/foundations/allan-and-patricia-boscacci-family-foundation-202407119</t>
        </is>
      </c>
    </row>
    <row r="1312">
      <c r="A1312">
        <f>IF($E1312=$E1311,$A1311+1,1)</f>
        <v/>
      </c>
      <c r="B1312" t="inlineStr">
        <is>
          <t>HYMAN LEVINE FAMILY FOUNDATION L'DOR V'DOR</t>
        </is>
      </c>
      <c r="C1312" t="inlineStr">
        <is>
          <t>20-1917833</t>
        </is>
      </c>
      <c r="D1312" t="inlineStr">
        <is>
          <t>California</t>
        </is>
      </c>
      <c r="E1312" t="inlineStr">
        <is>
          <t>CA</t>
        </is>
      </c>
      <c r="F1312" t="n">
        <v>2025</v>
      </c>
      <c r="G1312" t="n">
        <v>2</v>
      </c>
      <c r="H1312" s="13" t="n">
        <v>1263965</v>
      </c>
      <c r="I1312" s="12" t="n">
        <v>209</v>
      </c>
      <c r="J1312" s="13" t="n">
        <v>2500</v>
      </c>
      <c r="K1312" s="13">
        <f>IFERROR($H1312/$I1312,"")</f>
        <v/>
      </c>
      <c r="L1312" s="13" t="n">
        <v>80300</v>
      </c>
      <c r="M1312" t="inlineStr">
        <is>
          <t>NY, DC, VA</t>
        </is>
      </c>
      <c r="N1312" t="inlineStr">
        <is>
          <t>No</t>
        </is>
      </c>
      <c r="O1312" t="inlineStr">
        <is>
          <t>Not stated</t>
        </is>
      </c>
      <c r="Q1312" s="9" t="inlineStr">
        <is>
          <t>https://grantcue.com/foundations/hyman-levine-family-foundation-l-dor-v-dor-201917833</t>
        </is>
      </c>
    </row>
    <row r="1313">
      <c r="A1313">
        <f>IF($E1313=$E1312,$A1312+1,1)</f>
        <v/>
      </c>
      <c r="B1313" t="inlineStr">
        <is>
          <t>PACIFIC THEATRES FOUNDATION</t>
        </is>
      </c>
      <c r="C1313" t="inlineStr">
        <is>
          <t>95-4509765</t>
        </is>
      </c>
      <c r="D1313" t="inlineStr">
        <is>
          <t>California</t>
        </is>
      </c>
      <c r="E1313" t="inlineStr">
        <is>
          <t>CA</t>
        </is>
      </c>
      <c r="F1313" t="n">
        <v>2025</v>
      </c>
      <c r="G1313" t="n">
        <v>2</v>
      </c>
      <c r="H1313" s="13" t="n">
        <v>1262500</v>
      </c>
      <c r="I1313" s="12" t="n">
        <v>5</v>
      </c>
      <c r="J1313" s="13" t="n">
        <v>100000</v>
      </c>
      <c r="K1313" s="13">
        <f>IFERROR($H1313/$I1313,"")</f>
        <v/>
      </c>
      <c r="L1313" s="13" t="n">
        <v>1000000</v>
      </c>
      <c r="N1313" t="inlineStr">
        <is>
          <t>No</t>
        </is>
      </c>
      <c r="O1313" t="inlineStr">
        <is>
          <t>Not stated</t>
        </is>
      </c>
      <c r="Q1313" s="9" t="inlineStr">
        <is>
          <t>https://grantcue.com/foundations/pacific-theatres-foundation-954509765</t>
        </is>
      </c>
    </row>
    <row r="1314">
      <c r="A1314">
        <f>IF($E1314=$E1313,$A1313+1,1)</f>
        <v/>
      </c>
      <c r="B1314" t="inlineStr">
        <is>
          <t>Wilson W Phelps Foundation</t>
        </is>
      </c>
      <c r="C1314" t="inlineStr">
        <is>
          <t>33-0743687</t>
        </is>
      </c>
      <c r="D1314" t="inlineStr">
        <is>
          <t>California</t>
        </is>
      </c>
      <c r="E1314" t="inlineStr">
        <is>
          <t>CA</t>
        </is>
      </c>
      <c r="F1314" t="n">
        <v>2025</v>
      </c>
      <c r="G1314" t="n">
        <v>2</v>
      </c>
      <c r="H1314" s="13" t="n">
        <v>1262413</v>
      </c>
      <c r="I1314" s="12" t="n">
        <v>39</v>
      </c>
      <c r="J1314" s="13" t="n">
        <v>25000</v>
      </c>
      <c r="K1314" s="13">
        <f>IFERROR($H1314/$I1314,"")</f>
        <v/>
      </c>
      <c r="L1314" s="13" t="n">
        <v>178119</v>
      </c>
      <c r="N1314" t="inlineStr">
        <is>
          <t>No</t>
        </is>
      </c>
      <c r="O1314" t="inlineStr">
        <is>
          <t>Not stated</t>
        </is>
      </c>
      <c r="Q1314" s="9" t="inlineStr">
        <is>
          <t>https://grantcue.com/foundations/wilson-w-phelps-foundation-330743687</t>
        </is>
      </c>
    </row>
    <row r="1315">
      <c r="A1315">
        <f>IF($E1315=$E1314,$A1314+1,1)</f>
        <v/>
      </c>
      <c r="B1315" t="inlineStr">
        <is>
          <t>HANLON FOUNDATION</t>
        </is>
      </c>
      <c r="C1315" t="inlineStr">
        <is>
          <t>91-6485795</t>
        </is>
      </c>
      <c r="D1315" t="inlineStr">
        <is>
          <t>California</t>
        </is>
      </c>
      <c r="E1315" t="inlineStr">
        <is>
          <t>CA</t>
        </is>
      </c>
      <c r="F1315" t="n">
        <v>2025</v>
      </c>
      <c r="G1315" t="n">
        <v>3</v>
      </c>
      <c r="H1315" s="13" t="n">
        <v>1262262</v>
      </c>
      <c r="I1315" s="12" t="n">
        <v>41</v>
      </c>
      <c r="J1315" s="13" t="n">
        <v>2000</v>
      </c>
      <c r="K1315" s="13">
        <f>IFERROR($H1315/$I1315,"")</f>
        <v/>
      </c>
      <c r="L1315" s="13" t="n">
        <v>572262</v>
      </c>
      <c r="M1315" t="inlineStr">
        <is>
          <t>OH, WA, PA</t>
        </is>
      </c>
      <c r="N1315" t="inlineStr">
        <is>
          <t>No</t>
        </is>
      </c>
      <c r="O1315" t="inlineStr">
        <is>
          <t>Not stated</t>
        </is>
      </c>
      <c r="Q1315" s="9" t="inlineStr">
        <is>
          <t>https://grantcue.com/foundations/hanlon-foundation-916485795</t>
        </is>
      </c>
    </row>
    <row r="1316">
      <c r="A1316">
        <f>IF($E1316=$E1315,$A1315+1,1)</f>
        <v/>
      </c>
      <c r="B1316" t="inlineStr">
        <is>
          <t>Leestma Family Foundation</t>
        </is>
      </c>
      <c r="C1316" t="inlineStr">
        <is>
          <t>36-3701346</t>
        </is>
      </c>
      <c r="D1316" t="inlineStr">
        <is>
          <t>California</t>
        </is>
      </c>
      <c r="E1316" t="inlineStr">
        <is>
          <t>CA</t>
        </is>
      </c>
      <c r="F1316" t="n">
        <v>2025</v>
      </c>
      <c r="G1316" t="n">
        <v>2</v>
      </c>
      <c r="H1316" s="13" t="n">
        <v>1260500</v>
      </c>
      <c r="I1316" s="12" t="n">
        <v>59</v>
      </c>
      <c r="J1316" s="13" t="n">
        <v>20000</v>
      </c>
      <c r="K1316" s="13">
        <f>IFERROR($H1316/$I1316,"")</f>
        <v/>
      </c>
      <c r="L1316" s="13" t="n">
        <v>90000</v>
      </c>
      <c r="M1316" t="inlineStr">
        <is>
          <t>MI, IL, NY</t>
        </is>
      </c>
      <c r="N1316" t="inlineStr">
        <is>
          <t>No</t>
        </is>
      </c>
      <c r="O1316" t="inlineStr">
        <is>
          <t>Not stated</t>
        </is>
      </c>
      <c r="Q1316" s="9" t="inlineStr">
        <is>
          <t>https://grantcue.com/foundations/leestma-family-foundation-363701346</t>
        </is>
      </c>
    </row>
    <row r="1317">
      <c r="A1317">
        <f>IF($E1317=$E1316,$A1316+1,1)</f>
        <v/>
      </c>
      <c r="B1317" t="inlineStr">
        <is>
          <t>The David &amp; Linda Shaheen Foundation</t>
        </is>
      </c>
      <c r="C1317" t="inlineStr">
        <is>
          <t>58-2489866</t>
        </is>
      </c>
      <c r="D1317" t="inlineStr">
        <is>
          <t>California</t>
        </is>
      </c>
      <c r="E1317" t="inlineStr">
        <is>
          <t>CA</t>
        </is>
      </c>
      <c r="F1317" t="n">
        <v>2025</v>
      </c>
      <c r="G1317" t="n">
        <v>2</v>
      </c>
      <c r="H1317" s="13" t="n">
        <v>1260335</v>
      </c>
      <c r="I1317" s="12" t="n">
        <v>26</v>
      </c>
      <c r="J1317" s="13" t="n">
        <v>12500</v>
      </c>
      <c r="K1317" s="13">
        <f>IFERROR($H1317/$I1317,"")</f>
        <v/>
      </c>
      <c r="L1317" s="13" t="n">
        <v>469250</v>
      </c>
      <c r="M1317" t="inlineStr">
        <is>
          <t>NV, MA, GA</t>
        </is>
      </c>
      <c r="N1317" t="inlineStr">
        <is>
          <t>Yes</t>
        </is>
      </c>
      <c r="O1317" t="inlineStr">
        <is>
          <t>Not stated</t>
        </is>
      </c>
      <c r="P1317" s="9" t="inlineStr">
        <is>
          <t>https://eatyourpeas.org/</t>
        </is>
      </c>
      <c r="Q1317" s="9" t="inlineStr">
        <is>
          <t>https://grantcue.com/foundations/the-david-and-linda-shaheen-foundation-582489866</t>
        </is>
      </c>
    </row>
    <row r="1318">
      <c r="A1318">
        <f>IF($E1318=$E1317,$A1317+1,1)</f>
        <v/>
      </c>
      <c r="B1318" t="inlineStr">
        <is>
          <t>FRANCIS H CLOUGHERTY CHARITABLE TRUST</t>
        </is>
      </c>
      <c r="C1318" t="inlineStr">
        <is>
          <t>95-6818523</t>
        </is>
      </c>
      <c r="D1318" t="inlineStr">
        <is>
          <t>California</t>
        </is>
      </c>
      <c r="E1318" t="inlineStr">
        <is>
          <t>CA</t>
        </is>
      </c>
      <c r="F1318" t="n">
        <v>2025</v>
      </c>
      <c r="G1318" t="n">
        <v>2</v>
      </c>
      <c r="H1318" s="13" t="n">
        <v>1260000</v>
      </c>
      <c r="I1318" s="12" t="n">
        <v>41</v>
      </c>
      <c r="J1318" s="13" t="n">
        <v>15000</v>
      </c>
      <c r="K1318" s="13">
        <f>IFERROR($H1318/$I1318,"")</f>
        <v/>
      </c>
      <c r="L1318" s="13" t="n">
        <v>137000</v>
      </c>
      <c r="M1318" t="inlineStr">
        <is>
          <t>TN, TX</t>
        </is>
      </c>
      <c r="N1318" t="inlineStr">
        <is>
          <t>No</t>
        </is>
      </c>
      <c r="O1318" t="inlineStr">
        <is>
          <t>Not stated</t>
        </is>
      </c>
      <c r="Q1318" s="9" t="inlineStr">
        <is>
          <t>https://grantcue.com/foundations/francis-h-clougherty-charitable-trust-956818523</t>
        </is>
      </c>
    </row>
    <row r="1319">
      <c r="A1319">
        <f>IF($E1319=$E1318,$A1318+1,1)</f>
        <v/>
      </c>
      <c r="B1319" t="inlineStr">
        <is>
          <t>The Marmor Foundation</t>
        </is>
      </c>
      <c r="C1319" t="inlineStr">
        <is>
          <t>23-7005963</t>
        </is>
      </c>
      <c r="D1319" t="inlineStr">
        <is>
          <t>California</t>
        </is>
      </c>
      <c r="E1319" t="inlineStr">
        <is>
          <t>CA</t>
        </is>
      </c>
      <c r="F1319" t="n">
        <v>2024</v>
      </c>
      <c r="G1319" t="n">
        <v>1</v>
      </c>
      <c r="H1319" s="13" t="n">
        <v>1259718</v>
      </c>
      <c r="I1319" s="12" t="n">
        <v>44</v>
      </c>
      <c r="J1319" s="13" t="n">
        <v>6500</v>
      </c>
      <c r="K1319" s="13">
        <f>IFERROR($H1319/$I1319,"")</f>
        <v/>
      </c>
      <c r="L1319" s="13" t="n">
        <v>653550</v>
      </c>
      <c r="M1319" t="inlineStr">
        <is>
          <t>DC, WA, MA</t>
        </is>
      </c>
      <c r="N1319" t="inlineStr">
        <is>
          <t>No</t>
        </is>
      </c>
      <c r="O1319" t="inlineStr">
        <is>
          <t>Not stated</t>
        </is>
      </c>
      <c r="Q1319" s="9" t="inlineStr">
        <is>
          <t>https://grantcue.com/foundations/the-marmor-foundation-237005963</t>
        </is>
      </c>
    </row>
    <row r="1320">
      <c r="A1320">
        <f>IF($E1320=$E1319,$A1319+1,1)</f>
        <v/>
      </c>
      <c r="B1320" t="inlineStr">
        <is>
          <t>ADAMS MASTROVICH FAM FDN</t>
        </is>
      </c>
      <c r="C1320" t="inlineStr">
        <is>
          <t>41-6014092</t>
        </is>
      </c>
      <c r="D1320" t="inlineStr">
        <is>
          <t>California</t>
        </is>
      </c>
      <c r="E1320" t="inlineStr">
        <is>
          <t>CA</t>
        </is>
      </c>
      <c r="F1320" t="n">
        <v>2024</v>
      </c>
      <c r="G1320" t="n">
        <v>1</v>
      </c>
      <c r="H1320" s="13" t="n">
        <v>1255100</v>
      </c>
      <c r="I1320" s="12" t="n">
        <v>71</v>
      </c>
      <c r="J1320" s="13" t="n">
        <v>10000</v>
      </c>
      <c r="K1320" s="13">
        <f>IFERROR($H1320/$I1320,"")</f>
        <v/>
      </c>
      <c r="L1320" s="13" t="n">
        <v>190000</v>
      </c>
      <c r="M1320" t="inlineStr">
        <is>
          <t>SD</t>
        </is>
      </c>
      <c r="N1320" t="inlineStr">
        <is>
          <t>Yes</t>
        </is>
      </c>
      <c r="O1320" t="inlineStr">
        <is>
          <t>Yes</t>
        </is>
      </c>
      <c r="Q1320" s="9" t="inlineStr">
        <is>
          <t>https://grantcue.com/foundations/adams-mastrovich-fam-fdn-416014092</t>
        </is>
      </c>
    </row>
    <row r="1321">
      <c r="A1321">
        <f>IF($E1321=$E1320,$A1320+1,1)</f>
        <v/>
      </c>
      <c r="B1321" t="inlineStr">
        <is>
          <t>THE AIDLIN FOUNDATION</t>
        </is>
      </c>
      <c r="C1321" t="inlineStr">
        <is>
          <t>23-7425882</t>
        </is>
      </c>
      <c r="D1321" t="inlineStr">
        <is>
          <t>California</t>
        </is>
      </c>
      <c r="E1321" t="inlineStr">
        <is>
          <t>CA</t>
        </is>
      </c>
      <c r="F1321" t="n">
        <v>2024</v>
      </c>
      <c r="G1321" t="n">
        <v>1</v>
      </c>
      <c r="H1321" s="13" t="n">
        <v>1255000</v>
      </c>
      <c r="I1321" s="12" t="n">
        <v>11</v>
      </c>
      <c r="J1321" s="13" t="n">
        <v>140000</v>
      </c>
      <c r="K1321" s="13">
        <f>IFERROR($H1321/$I1321,"")</f>
        <v/>
      </c>
      <c r="L1321" s="13" t="n">
        <v>140000</v>
      </c>
      <c r="N1321" t="inlineStr">
        <is>
          <t>Yes</t>
        </is>
      </c>
      <c r="O1321" t="inlineStr">
        <is>
          <t>Yes</t>
        </is>
      </c>
      <c r="Q1321" s="9" t="inlineStr">
        <is>
          <t>https://grantcue.com/foundations/the-aidlin-foundation-237425882</t>
        </is>
      </c>
    </row>
    <row r="1322">
      <c r="A1322">
        <f>IF($E1322=$E1321,$A1321+1,1)</f>
        <v/>
      </c>
      <c r="B1322" t="inlineStr">
        <is>
          <t>PEARLMAN GELLER FAMILY FOUNDATION FKA JEROME &amp; FAITH PEARLMAN FOUNDATION</t>
        </is>
      </c>
      <c r="C1322" t="inlineStr">
        <is>
          <t>95-4261597</t>
        </is>
      </c>
      <c r="D1322" t="inlineStr">
        <is>
          <t>California</t>
        </is>
      </c>
      <c r="E1322" t="inlineStr">
        <is>
          <t>CA</t>
        </is>
      </c>
      <c r="F1322" t="n">
        <v>2024</v>
      </c>
      <c r="G1322" t="n">
        <v>1</v>
      </c>
      <c r="H1322" s="13" t="n">
        <v>1255000</v>
      </c>
      <c r="I1322" s="12" t="n">
        <v>25</v>
      </c>
      <c r="J1322" s="13" t="n">
        <v>10000</v>
      </c>
      <c r="K1322" s="13">
        <f>IFERROR($H1322/$I1322,"")</f>
        <v/>
      </c>
      <c r="L1322" s="13" t="n">
        <v>325000</v>
      </c>
      <c r="M1322" t="inlineStr">
        <is>
          <t>CT, OK</t>
        </is>
      </c>
      <c r="N1322" t="inlineStr">
        <is>
          <t>No</t>
        </is>
      </c>
      <c r="O1322" t="inlineStr">
        <is>
          <t>Not stated</t>
        </is>
      </c>
      <c r="Q1322" s="9" t="inlineStr">
        <is>
          <t>https://grantcue.com/foundations/pearlman-geller-family-foundation-fka-jerome-and-faith-pearlman-foundation-954261597</t>
        </is>
      </c>
    </row>
    <row r="1323">
      <c r="A1323">
        <f>IF($E1323=$E1322,$A1322+1,1)</f>
        <v/>
      </c>
      <c r="B1323" t="inlineStr">
        <is>
          <t>PANGEA CARES FOUNDATION</t>
        </is>
      </c>
      <c r="C1323" t="inlineStr">
        <is>
          <t>20-8916393</t>
        </is>
      </c>
      <c r="D1323" t="inlineStr">
        <is>
          <t>California</t>
        </is>
      </c>
      <c r="E1323" t="inlineStr">
        <is>
          <t>CA</t>
        </is>
      </c>
      <c r="F1323" t="n">
        <v>2024</v>
      </c>
      <c r="G1323" t="n">
        <v>1</v>
      </c>
      <c r="H1323" s="13" t="n">
        <v>1253052</v>
      </c>
      <c r="I1323" s="12" t="n">
        <v>13</v>
      </c>
      <c r="J1323" s="13" t="n">
        <v>35000</v>
      </c>
      <c r="K1323" s="13">
        <f>IFERROR($H1323/$I1323,"")</f>
        <v/>
      </c>
      <c r="L1323" s="13" t="n">
        <v>488052</v>
      </c>
      <c r="M1323" t="inlineStr">
        <is>
          <t>IL, MI, IN</t>
        </is>
      </c>
      <c r="N1323" t="inlineStr">
        <is>
          <t>No</t>
        </is>
      </c>
      <c r="O1323" t="inlineStr">
        <is>
          <t>Not stated</t>
        </is>
      </c>
      <c r="Q1323" s="9" t="inlineStr">
        <is>
          <t>https://grantcue.com/foundations/pangea-cares-foundation-208916393</t>
        </is>
      </c>
    </row>
    <row r="1324">
      <c r="A1324">
        <f>IF($E1324=$E1323,$A1323+1,1)</f>
        <v/>
      </c>
      <c r="B1324" t="inlineStr">
        <is>
          <t>THE FANSLER FOUNDATION</t>
        </is>
      </c>
      <c r="C1324" t="inlineStr">
        <is>
          <t>77-0095125</t>
        </is>
      </c>
      <c r="D1324" t="inlineStr">
        <is>
          <t>California</t>
        </is>
      </c>
      <c r="E1324" t="inlineStr">
        <is>
          <t>CA</t>
        </is>
      </c>
      <c r="F1324" t="n">
        <v>2023</v>
      </c>
      <c r="G1324" t="n">
        <v>1</v>
      </c>
      <c r="H1324" s="13" t="n">
        <v>1252441</v>
      </c>
      <c r="I1324" s="12" t="n">
        <v>26</v>
      </c>
      <c r="J1324" s="13" t="n">
        <v>37660</v>
      </c>
      <c r="K1324" s="13">
        <f>IFERROR($H1324/$I1324,"")</f>
        <v/>
      </c>
      <c r="L1324" s="13" t="n">
        <v>150000</v>
      </c>
      <c r="N1324" t="inlineStr">
        <is>
          <t>Yes</t>
        </is>
      </c>
      <c r="O1324" t="inlineStr">
        <is>
          <t>Yes</t>
        </is>
      </c>
      <c r="P1324" s="9" t="inlineStr">
        <is>
          <t>https://fanslerfoundation.com/</t>
        </is>
      </c>
      <c r="Q1324" s="9" t="inlineStr">
        <is>
          <t>https://grantcue.com/foundations/the-fansler-foundation-770095125</t>
        </is>
      </c>
    </row>
    <row r="1325">
      <c r="A1325">
        <f>IF($E1325=$E1324,$A1324+1,1)</f>
        <v/>
      </c>
      <c r="B1325" t="inlineStr">
        <is>
          <t>CHISICK FAMILY FOUNDATION</t>
        </is>
      </c>
      <c r="C1325" t="inlineStr">
        <is>
          <t>20-0632546</t>
        </is>
      </c>
      <c r="D1325" t="inlineStr">
        <is>
          <t>California</t>
        </is>
      </c>
      <c r="E1325" t="inlineStr">
        <is>
          <t>CA</t>
        </is>
      </c>
      <c r="F1325" t="n">
        <v>2025</v>
      </c>
      <c r="G1325" t="n">
        <v>2</v>
      </c>
      <c r="H1325" s="13" t="n">
        <v>1250000</v>
      </c>
      <c r="I1325" s="12" t="n">
        <v>80</v>
      </c>
      <c r="J1325" s="13" t="n">
        <v>5000</v>
      </c>
      <c r="K1325" s="13">
        <f>IFERROR($H1325/$I1325,"")</f>
        <v/>
      </c>
      <c r="L1325" s="13" t="n">
        <v>555000</v>
      </c>
      <c r="M1325" t="inlineStr">
        <is>
          <t>NY, TN, DC</t>
        </is>
      </c>
      <c r="N1325" t="inlineStr">
        <is>
          <t>No</t>
        </is>
      </c>
      <c r="O1325" t="inlineStr">
        <is>
          <t>Not stated</t>
        </is>
      </c>
      <c r="Q1325" s="9" t="inlineStr">
        <is>
          <t>https://grantcue.com/foundations/chisick-family-foundation-200632546</t>
        </is>
      </c>
    </row>
    <row r="1326">
      <c r="A1326">
        <f>IF($E1326=$E1325,$A1325+1,1)</f>
        <v/>
      </c>
      <c r="B1326" t="inlineStr">
        <is>
          <t>KAREN AND RUSSELL GOLDSMITH FAMILY CHARITABLE TRUST</t>
        </is>
      </c>
      <c r="C1326" t="inlineStr">
        <is>
          <t>81-4663510</t>
        </is>
      </c>
      <c r="D1326" t="inlineStr">
        <is>
          <t>California</t>
        </is>
      </c>
      <c r="E1326" t="inlineStr">
        <is>
          <t>CA</t>
        </is>
      </c>
      <c r="F1326" t="n">
        <v>2025</v>
      </c>
      <c r="G1326" t="n">
        <v>2</v>
      </c>
      <c r="H1326" s="13" t="n">
        <v>1248854</v>
      </c>
      <c r="I1326" s="12" t="n">
        <v>51</v>
      </c>
      <c r="J1326" s="13" t="n">
        <v>10000</v>
      </c>
      <c r="K1326" s="13">
        <f>IFERROR($H1326/$I1326,"")</f>
        <v/>
      </c>
      <c r="L1326" s="13" t="n">
        <v>200000</v>
      </c>
      <c r="M1326" t="inlineStr">
        <is>
          <t>DC, NY, NV</t>
        </is>
      </c>
      <c r="N1326" t="inlineStr">
        <is>
          <t>No</t>
        </is>
      </c>
      <c r="O1326" t="inlineStr">
        <is>
          <t>Not stated</t>
        </is>
      </c>
      <c r="Q1326" s="9" t="inlineStr">
        <is>
          <t>https://grantcue.com/foundations/karen-and-russell-goldsmith-family-charitable-trust-814663510</t>
        </is>
      </c>
    </row>
    <row r="1327">
      <c r="A1327">
        <f>IF($E1327=$E1326,$A1326+1,1)</f>
        <v/>
      </c>
      <c r="B1327" t="inlineStr">
        <is>
          <t>STEPHENSON FOUNDATION</t>
        </is>
      </c>
      <c r="C1327" t="inlineStr">
        <is>
          <t>94-3320092</t>
        </is>
      </c>
      <c r="D1327" t="inlineStr">
        <is>
          <t>California</t>
        </is>
      </c>
      <c r="E1327" t="inlineStr">
        <is>
          <t>CA</t>
        </is>
      </c>
      <c r="F1327" t="n">
        <v>2024</v>
      </c>
      <c r="G1327" t="n">
        <v>1</v>
      </c>
      <c r="H1327" s="13" t="n">
        <v>1248103</v>
      </c>
      <c r="I1327" s="12" t="n">
        <v>30</v>
      </c>
      <c r="J1327" s="13" t="n">
        <v>5000</v>
      </c>
      <c r="K1327" s="13">
        <f>IFERROR($H1327/$I1327,"")</f>
        <v/>
      </c>
      <c r="L1327" s="13" t="n">
        <v>850000</v>
      </c>
      <c r="M1327" t="inlineStr">
        <is>
          <t>OK, MA, DC</t>
        </is>
      </c>
      <c r="N1327" t="inlineStr">
        <is>
          <t>No</t>
        </is>
      </c>
      <c r="O1327" t="inlineStr">
        <is>
          <t>Not stated</t>
        </is>
      </c>
      <c r="Q1327" s="9" t="inlineStr">
        <is>
          <t>https://grantcue.com/foundations/stephenson-foundation-943320092</t>
        </is>
      </c>
    </row>
    <row r="1328">
      <c r="A1328">
        <f>IF($E1328=$E1327,$A1327+1,1)</f>
        <v/>
      </c>
      <c r="B1328" t="inlineStr">
        <is>
          <t>GOLDMAN ENVIRONMENTAL FOUNDATION</t>
        </is>
      </c>
      <c r="C1328" t="inlineStr">
        <is>
          <t>94-3094857</t>
        </is>
      </c>
      <c r="D1328" t="inlineStr">
        <is>
          <t>California</t>
        </is>
      </c>
      <c r="E1328" t="inlineStr">
        <is>
          <t>CA</t>
        </is>
      </c>
      <c r="F1328" t="n">
        <v>2024</v>
      </c>
      <c r="G1328" t="n">
        <v>1</v>
      </c>
      <c r="H1328" s="13" t="n">
        <v>1247000</v>
      </c>
      <c r="I1328" s="12" t="n">
        <v>12</v>
      </c>
      <c r="J1328" s="13" t="n">
        <v>100000</v>
      </c>
      <c r="K1328" s="13">
        <f>IFERROR($H1328/$I1328,"")</f>
        <v/>
      </c>
      <c r="L1328" s="13" t="n">
        <v>200000</v>
      </c>
      <c r="M1328" t="inlineStr">
        <is>
          <t>NY, CO</t>
        </is>
      </c>
      <c r="N1328" t="inlineStr">
        <is>
          <t>Yes</t>
        </is>
      </c>
      <c r="O1328" t="inlineStr">
        <is>
          <t>Yes</t>
        </is>
      </c>
      <c r="P1328" s="9" t="inlineStr">
        <is>
          <t>http://www.goldmanprize.org/</t>
        </is>
      </c>
      <c r="Q1328" s="9" t="inlineStr">
        <is>
          <t>https://grantcue.com/foundations/goldman-environmental-foundation-943094857</t>
        </is>
      </c>
    </row>
    <row r="1329">
      <c r="A1329">
        <f>IF($E1329=$E1328,$A1328+1,1)</f>
        <v/>
      </c>
      <c r="B1329" t="inlineStr">
        <is>
          <t>RAR FAMILY FOUNDATION</t>
        </is>
      </c>
      <c r="C1329" t="inlineStr">
        <is>
          <t>27-4347026</t>
        </is>
      </c>
      <c r="D1329" t="inlineStr">
        <is>
          <t>California</t>
        </is>
      </c>
      <c r="E1329" t="inlineStr">
        <is>
          <t>CA</t>
        </is>
      </c>
      <c r="F1329" t="n">
        <v>2025</v>
      </c>
      <c r="G1329" t="n">
        <v>2</v>
      </c>
      <c r="H1329" s="13" t="n">
        <v>1244000</v>
      </c>
      <c r="I1329" s="12" t="n">
        <v>29</v>
      </c>
      <c r="J1329" s="13" t="n">
        <v>45000</v>
      </c>
      <c r="K1329" s="13">
        <f>IFERROR($H1329/$I1329,"")</f>
        <v/>
      </c>
      <c r="L1329" s="13" t="n">
        <v>100000</v>
      </c>
      <c r="M1329" t="inlineStr">
        <is>
          <t>NY</t>
        </is>
      </c>
      <c r="N1329" t="inlineStr">
        <is>
          <t>No</t>
        </is>
      </c>
      <c r="O1329" t="inlineStr">
        <is>
          <t>Not stated</t>
        </is>
      </c>
      <c r="Q1329" s="9" t="inlineStr">
        <is>
          <t>https://grantcue.com/foundations/rar-family-foundation-c-o-gcbm-274347026</t>
        </is>
      </c>
    </row>
    <row r="1330">
      <c r="A1330">
        <f>IF($E1330=$E1329,$A1329+1,1)</f>
        <v/>
      </c>
      <c r="B1330" t="inlineStr">
        <is>
          <t>Victor Family Foundation</t>
        </is>
      </c>
      <c r="C1330" t="inlineStr">
        <is>
          <t>95-4717634</t>
        </is>
      </c>
      <c r="D1330" t="inlineStr">
        <is>
          <t>California</t>
        </is>
      </c>
      <c r="E1330" t="inlineStr">
        <is>
          <t>CA</t>
        </is>
      </c>
      <c r="F1330" t="n">
        <v>2025</v>
      </c>
      <c r="G1330" t="n">
        <v>2</v>
      </c>
      <c r="H1330" s="13" t="n">
        <v>1243474</v>
      </c>
      <c r="I1330" s="12" t="n">
        <v>32</v>
      </c>
      <c r="J1330" s="13" t="n">
        <v>15000</v>
      </c>
      <c r="K1330" s="13">
        <f>IFERROR($H1330/$I1330,"")</f>
        <v/>
      </c>
      <c r="L1330" s="13" t="n">
        <v>321667</v>
      </c>
      <c r="M1330" t="inlineStr">
        <is>
          <t>NC, MA, NY</t>
        </is>
      </c>
      <c r="N1330" t="inlineStr">
        <is>
          <t>No</t>
        </is>
      </c>
      <c r="O1330" t="inlineStr">
        <is>
          <t>Not stated</t>
        </is>
      </c>
      <c r="Q1330" s="9" t="inlineStr">
        <is>
          <t>https://grantcue.com/foundations/victor-family-foundation-co-jonathan-victor-954717634</t>
        </is>
      </c>
    </row>
    <row r="1331">
      <c r="A1331">
        <f>IF($E1331=$E1330,$A1330+1,1)</f>
        <v/>
      </c>
      <c r="B1331" t="inlineStr">
        <is>
          <t>TANIMURA FAMILY FOUNDATION</t>
        </is>
      </c>
      <c r="C1331" t="inlineStr">
        <is>
          <t>77-0456779</t>
        </is>
      </c>
      <c r="D1331" t="inlineStr">
        <is>
          <t>California</t>
        </is>
      </c>
      <c r="E1331" t="inlineStr">
        <is>
          <t>CA</t>
        </is>
      </c>
      <c r="F1331" t="n">
        <v>2023</v>
      </c>
      <c r="G1331" t="n">
        <v>1</v>
      </c>
      <c r="H1331" s="13" t="n">
        <v>1243000</v>
      </c>
      <c r="I1331" s="12" t="n">
        <v>23</v>
      </c>
      <c r="J1331" s="13" t="n">
        <v>25000</v>
      </c>
      <c r="K1331" s="13">
        <f>IFERROR($H1331/$I1331,"")</f>
        <v/>
      </c>
      <c r="L1331" s="13" t="n">
        <v>310000</v>
      </c>
      <c r="M1331" t="inlineStr">
        <is>
          <t>DC</t>
        </is>
      </c>
      <c r="N1331" t="inlineStr">
        <is>
          <t>No</t>
        </is>
      </c>
      <c r="O1331" t="inlineStr">
        <is>
          <t>Not stated</t>
        </is>
      </c>
      <c r="Q1331" s="9" t="inlineStr">
        <is>
          <t>https://grantcue.com/foundations/tanimura-family-foundation-770456779</t>
        </is>
      </c>
    </row>
    <row r="1332">
      <c r="A1332">
        <f>IF($E1332=$E1331,$A1331+1,1)</f>
        <v/>
      </c>
      <c r="B1332" t="inlineStr">
        <is>
          <t>THE GAP FOUNDATION</t>
        </is>
      </c>
      <c r="C1332" t="inlineStr">
        <is>
          <t>94-2474426</t>
        </is>
      </c>
      <c r="D1332" t="inlineStr">
        <is>
          <t>California</t>
        </is>
      </c>
      <c r="E1332" t="inlineStr">
        <is>
          <t>CA</t>
        </is>
      </c>
      <c r="F1332" t="n">
        <v>2024</v>
      </c>
      <c r="G1332" t="n">
        <v>1</v>
      </c>
      <c r="H1332" s="13" t="n">
        <v>1240600</v>
      </c>
      <c r="I1332" s="12" t="n">
        <v>713</v>
      </c>
      <c r="J1332" s="13" t="n">
        <v>200</v>
      </c>
      <c r="K1332" s="13">
        <f>IFERROR($H1332/$I1332,"")</f>
        <v/>
      </c>
      <c r="L1332" s="13" t="n">
        <v>329000</v>
      </c>
      <c r="M1332" t="inlineStr">
        <is>
          <t>IA, GA, NY</t>
        </is>
      </c>
      <c r="N1332" t="inlineStr">
        <is>
          <t>Yes</t>
        </is>
      </c>
      <c r="O1332" t="inlineStr">
        <is>
          <t>Not stated</t>
        </is>
      </c>
      <c r="Q1332" s="9" t="inlineStr">
        <is>
          <t>https://grantcue.com/foundations/the-gap-foundation-942474426</t>
        </is>
      </c>
    </row>
    <row r="1333">
      <c r="A1333">
        <f>IF($E1333=$E1332,$A1332+1,1)</f>
        <v/>
      </c>
      <c r="B1333" t="inlineStr">
        <is>
          <t>DR NANCY O'REILLY FAMILY FOUNDATION</t>
        </is>
      </c>
      <c r="C1333" t="inlineStr">
        <is>
          <t>47-1837183</t>
        </is>
      </c>
      <c r="D1333" t="inlineStr">
        <is>
          <t>California</t>
        </is>
      </c>
      <c r="E1333" t="inlineStr">
        <is>
          <t>CA</t>
        </is>
      </c>
      <c r="F1333" t="n">
        <v>2024</v>
      </c>
      <c r="G1333" t="n">
        <v>2</v>
      </c>
      <c r="H1333" s="13" t="n">
        <v>1240056</v>
      </c>
      <c r="I1333" s="12" t="n">
        <v>50</v>
      </c>
      <c r="J1333" s="13" t="n">
        <v>11000</v>
      </c>
      <c r="K1333" s="13">
        <f>IFERROR($H1333/$I1333,"")</f>
        <v/>
      </c>
      <c r="L1333" s="13" t="n">
        <v>150000</v>
      </c>
      <c r="M1333" t="inlineStr">
        <is>
          <t>MO, CO, MD</t>
        </is>
      </c>
      <c r="N1333" t="inlineStr">
        <is>
          <t>No</t>
        </is>
      </c>
      <c r="O1333" t="inlineStr">
        <is>
          <t>Not stated</t>
        </is>
      </c>
      <c r="Q1333" s="9" t="inlineStr">
        <is>
          <t>https://grantcue.com/foundations/dr-nancy-o-reilly-family-foundation-471837183</t>
        </is>
      </c>
    </row>
    <row r="1334">
      <c r="A1334">
        <f>IF($E1334=$E1333,$A1333+1,1)</f>
        <v/>
      </c>
      <c r="B1334" t="inlineStr">
        <is>
          <t>PENTAIR FOUNDATION</t>
        </is>
      </c>
      <c r="C1334" t="inlineStr">
        <is>
          <t>41-1890149</t>
        </is>
      </c>
      <c r="D1334" t="inlineStr">
        <is>
          <t>California</t>
        </is>
      </c>
      <c r="E1334" t="inlineStr">
        <is>
          <t>CA</t>
        </is>
      </c>
      <c r="F1334" t="n">
        <v>2024</v>
      </c>
      <c r="G1334" t="n">
        <v>1</v>
      </c>
      <c r="H1334" s="13" t="n">
        <v>1238971</v>
      </c>
      <c r="I1334" s="12" t="n">
        <v>460</v>
      </c>
      <c r="J1334" s="13" t="n">
        <v>50.5</v>
      </c>
      <c r="K1334" s="13">
        <f>IFERROR($H1334/$I1334,"")</f>
        <v/>
      </c>
      <c r="L1334" s="13" t="n">
        <v>350000</v>
      </c>
      <c r="M1334" t="inlineStr">
        <is>
          <t>NY, DC, MN</t>
        </is>
      </c>
      <c r="N1334" t="inlineStr">
        <is>
          <t>Yes</t>
        </is>
      </c>
      <c r="O1334" t="inlineStr">
        <is>
          <t>Yes</t>
        </is>
      </c>
      <c r="P1334" s="9" t="inlineStr">
        <is>
          <t>https://www.pentair.com/</t>
        </is>
      </c>
      <c r="Q1334" s="9" t="inlineStr">
        <is>
          <t>https://grantcue.com/foundations/pentair-foundation-411890149</t>
        </is>
      </c>
    </row>
    <row r="1335">
      <c r="A1335">
        <f>IF($E1335=$E1334,$A1334+1,1)</f>
        <v/>
      </c>
      <c r="B1335" t="inlineStr">
        <is>
          <t>HAROLD MCALISTER CHARITABLE FOUNDATION</t>
        </is>
      </c>
      <c r="C1335" t="inlineStr">
        <is>
          <t>95-6050036</t>
        </is>
      </c>
      <c r="D1335" t="inlineStr">
        <is>
          <t>California</t>
        </is>
      </c>
      <c r="E1335" t="inlineStr">
        <is>
          <t>CA</t>
        </is>
      </c>
      <c r="F1335" t="n">
        <v>2024</v>
      </c>
      <c r="G1335" t="n">
        <v>1</v>
      </c>
      <c r="H1335" s="13" t="n">
        <v>1237000</v>
      </c>
      <c r="I1335" s="12" t="n">
        <v>29</v>
      </c>
      <c r="J1335" s="13" t="n">
        <v>20000</v>
      </c>
      <c r="K1335" s="13">
        <f>IFERROR($H1335/$I1335,"")</f>
        <v/>
      </c>
      <c r="L1335" s="13" t="n">
        <v>250000</v>
      </c>
      <c r="M1335" t="inlineStr">
        <is>
          <t>IA, MI, OR</t>
        </is>
      </c>
      <c r="N1335" t="inlineStr">
        <is>
          <t>No</t>
        </is>
      </c>
      <c r="O1335" t="inlineStr">
        <is>
          <t>Not stated</t>
        </is>
      </c>
      <c r="Q1335" s="9" t="inlineStr">
        <is>
          <t>https://grantcue.com/foundations/harold-mcalister-charitable-foundation-956050036</t>
        </is>
      </c>
    </row>
    <row r="1336">
      <c r="A1336">
        <f>IF($E1336=$E1335,$A1335+1,1)</f>
        <v/>
      </c>
      <c r="B1336" t="inlineStr">
        <is>
          <t>WILLIAMS-CORBETT FOUNDATION</t>
        </is>
      </c>
      <c r="C1336" t="inlineStr">
        <is>
          <t>77-6150330</t>
        </is>
      </c>
      <c r="D1336" t="inlineStr">
        <is>
          <t>California</t>
        </is>
      </c>
      <c r="E1336" t="inlineStr">
        <is>
          <t>CA</t>
        </is>
      </c>
      <c r="F1336" t="n">
        <v>2024</v>
      </c>
      <c r="G1336" t="n">
        <v>1</v>
      </c>
      <c r="H1336" s="13" t="n">
        <v>1234702</v>
      </c>
      <c r="I1336" s="12" t="n">
        <v>79</v>
      </c>
      <c r="J1336" s="13" t="n">
        <v>15000</v>
      </c>
      <c r="K1336" s="13">
        <f>IFERROR($H1336/$I1336,"")</f>
        <v/>
      </c>
      <c r="L1336" s="13" t="n">
        <v>40000</v>
      </c>
      <c r="N1336" t="inlineStr">
        <is>
          <t>Yes</t>
        </is>
      </c>
      <c r="O1336" t="inlineStr">
        <is>
          <t>Yes</t>
        </is>
      </c>
      <c r="Q1336" s="9" t="inlineStr">
        <is>
          <t>https://grantcue.com/foundations/williams-corbett-foundation-776150330</t>
        </is>
      </c>
    </row>
    <row r="1337">
      <c r="A1337">
        <f>IF($E1337=$E1336,$A1336+1,1)</f>
        <v/>
      </c>
      <c r="B1337" t="inlineStr">
        <is>
          <t>THE HENRY T AND ELIZABETH SEGERSTROM CHARITABLE FOUNDATION</t>
        </is>
      </c>
      <c r="C1337" t="inlineStr">
        <is>
          <t>47-2574780</t>
        </is>
      </c>
      <c r="D1337" t="inlineStr">
        <is>
          <t>California</t>
        </is>
      </c>
      <c r="E1337" t="inlineStr">
        <is>
          <t>CA</t>
        </is>
      </c>
      <c r="F1337" t="n">
        <v>2024</v>
      </c>
      <c r="G1337" t="n">
        <v>1</v>
      </c>
      <c r="H1337" s="13" t="n">
        <v>1230000</v>
      </c>
      <c r="I1337" s="12" t="n">
        <v>9</v>
      </c>
      <c r="J1337" s="13" t="n">
        <v>125000</v>
      </c>
      <c r="K1337" s="13">
        <f>IFERROR($H1337/$I1337,"")</f>
        <v/>
      </c>
      <c r="L1337" s="13" t="n">
        <v>230000</v>
      </c>
      <c r="M1337" t="inlineStr">
        <is>
          <t>NY</t>
        </is>
      </c>
      <c r="N1337" t="inlineStr">
        <is>
          <t>No</t>
        </is>
      </c>
      <c r="O1337" t="inlineStr">
        <is>
          <t>Not stated</t>
        </is>
      </c>
      <c r="Q1337" s="9" t="inlineStr">
        <is>
          <t>https://grantcue.com/foundations/the-henry-t-and-elizabeth-segerstrom-charitable-foundation-472574780</t>
        </is>
      </c>
    </row>
    <row r="1338">
      <c r="A1338">
        <f>IF($E1338=$E1337,$A1337+1,1)</f>
        <v/>
      </c>
      <c r="B1338" t="inlineStr">
        <is>
          <t>THE AILEEN GETTY FOUNDATION</t>
        </is>
      </c>
      <c r="C1338" t="inlineStr">
        <is>
          <t>82-2588759</t>
        </is>
      </c>
      <c r="D1338" t="inlineStr">
        <is>
          <t>California</t>
        </is>
      </c>
      <c r="E1338" t="inlineStr">
        <is>
          <t>CA</t>
        </is>
      </c>
      <c r="F1338" t="n">
        <v>2024</v>
      </c>
      <c r="G1338" t="n">
        <v>1</v>
      </c>
      <c r="H1338" s="13" t="n">
        <v>1228412</v>
      </c>
      <c r="I1338" s="12" t="n">
        <v>23</v>
      </c>
      <c r="J1338" s="13" t="n">
        <v>25000</v>
      </c>
      <c r="K1338" s="13">
        <f>IFERROR($H1338/$I1338,"")</f>
        <v/>
      </c>
      <c r="L1338" s="13" t="n">
        <v>250000</v>
      </c>
      <c r="M1338" t="inlineStr">
        <is>
          <t>NY, DC, UT</t>
        </is>
      </c>
      <c r="N1338" t="inlineStr">
        <is>
          <t>No</t>
        </is>
      </c>
      <c r="O1338" t="inlineStr">
        <is>
          <t>Not stated</t>
        </is>
      </c>
      <c r="Q1338" s="9" t="inlineStr">
        <is>
          <t>https://grantcue.com/foundations/the-aileen-getty-foundation-822588759</t>
        </is>
      </c>
    </row>
    <row r="1339">
      <c r="A1339">
        <f>IF($E1339=$E1338,$A1338+1,1)</f>
        <v/>
      </c>
      <c r="B1339" t="inlineStr">
        <is>
          <t>COLAD CHARITABLE TRUST</t>
        </is>
      </c>
      <c r="C1339" t="inlineStr">
        <is>
          <t>27-6983865</t>
        </is>
      </c>
      <c r="D1339" t="inlineStr">
        <is>
          <t>California</t>
        </is>
      </c>
      <c r="E1339" t="inlineStr">
        <is>
          <t>CA</t>
        </is>
      </c>
      <c r="F1339" t="n">
        <v>2025</v>
      </c>
      <c r="G1339" t="n">
        <v>2</v>
      </c>
      <c r="H1339" s="13" t="n">
        <v>1228000</v>
      </c>
      <c r="I1339" s="12" t="n">
        <v>59</v>
      </c>
      <c r="J1339" s="13" t="n">
        <v>11000</v>
      </c>
      <c r="K1339" s="13">
        <f>IFERROR($H1339/$I1339,"")</f>
        <v/>
      </c>
      <c r="L1339" s="13" t="n">
        <v>175000</v>
      </c>
      <c r="M1339" t="inlineStr">
        <is>
          <t>ID, NC, NY</t>
        </is>
      </c>
      <c r="N1339" t="inlineStr">
        <is>
          <t>No</t>
        </is>
      </c>
      <c r="O1339" t="inlineStr">
        <is>
          <t>Not stated</t>
        </is>
      </c>
      <c r="Q1339" s="9" t="inlineStr">
        <is>
          <t>https://grantcue.com/foundations/colad-charitable-trust-276983865</t>
        </is>
      </c>
    </row>
    <row r="1340">
      <c r="A1340">
        <f>IF($E1340=$E1339,$A1339+1,1)</f>
        <v/>
      </c>
      <c r="B1340" t="inlineStr">
        <is>
          <t>EDMUND F MAXWELL FOUNDATION</t>
        </is>
      </c>
      <c r="C1340" t="inlineStr">
        <is>
          <t>91-6181008</t>
        </is>
      </c>
      <c r="D1340" t="inlineStr">
        <is>
          <t>California</t>
        </is>
      </c>
      <c r="E1340" t="inlineStr">
        <is>
          <t>CA</t>
        </is>
      </c>
      <c r="F1340" t="n">
        <v>2025</v>
      </c>
      <c r="G1340" t="n">
        <v>2</v>
      </c>
      <c r="H1340" s="13" t="n">
        <v>1225300</v>
      </c>
      <c r="I1340" s="12" t="n">
        <v>246</v>
      </c>
      <c r="J1340" s="13" t="n">
        <v>5000</v>
      </c>
      <c r="K1340" s="13">
        <f>IFERROR($H1340/$I1340,"")</f>
        <v/>
      </c>
      <c r="L1340" s="13" t="n">
        <v>5000</v>
      </c>
      <c r="M1340" t="inlineStr">
        <is>
          <t>WA, MA, PA</t>
        </is>
      </c>
      <c r="N1340" t="inlineStr">
        <is>
          <t>Yes</t>
        </is>
      </c>
      <c r="O1340" t="inlineStr">
        <is>
          <t>Yes</t>
        </is>
      </c>
      <c r="P1340" s="9" t="inlineStr">
        <is>
          <t>https://www.maxwell.org/</t>
        </is>
      </c>
      <c r="Q1340" s="9" t="inlineStr">
        <is>
          <t>https://grantcue.com/foundations/edmund-f-maxwell-foundation-c-o-william-w-lin-trustee-916181008</t>
        </is>
      </c>
    </row>
    <row r="1341">
      <c r="A1341">
        <f>IF($E1341=$E1340,$A1340+1,1)</f>
        <v/>
      </c>
      <c r="B1341" t="inlineStr">
        <is>
          <t>THE GWLADYS AND JOHN ZURLO CHARITABLE FOUNDATION</t>
        </is>
      </c>
      <c r="C1341" t="inlineStr">
        <is>
          <t>95-7120701</t>
        </is>
      </c>
      <c r="D1341" t="inlineStr">
        <is>
          <t>California</t>
        </is>
      </c>
      <c r="E1341" t="inlineStr">
        <is>
          <t>CA</t>
        </is>
      </c>
      <c r="F1341" t="n">
        <v>2024</v>
      </c>
      <c r="G1341" t="n">
        <v>2</v>
      </c>
      <c r="H1341" s="13" t="n">
        <v>1223000</v>
      </c>
      <c r="I1341" s="12" t="n">
        <v>61</v>
      </c>
      <c r="J1341" s="13" t="n">
        <v>10000</v>
      </c>
      <c r="K1341" s="13">
        <f>IFERROR($H1341/$I1341,"")</f>
        <v/>
      </c>
      <c r="L1341" s="13" t="n">
        <v>115000</v>
      </c>
      <c r="M1341" t="inlineStr">
        <is>
          <t>OR, MN, MD</t>
        </is>
      </c>
      <c r="N1341" t="inlineStr">
        <is>
          <t>No</t>
        </is>
      </c>
      <c r="O1341" t="inlineStr">
        <is>
          <t>Not stated</t>
        </is>
      </c>
      <c r="Q1341" s="9" t="inlineStr">
        <is>
          <t>https://grantcue.com/foundations/the-gwladys-and-john-zurlo-charitable-foundation-957120701</t>
        </is>
      </c>
    </row>
    <row r="1342">
      <c r="A1342">
        <f>IF($E1342=$E1341,$A1341+1,1)</f>
        <v/>
      </c>
      <c r="B1342" t="inlineStr">
        <is>
          <t>Our Little Light Foundation</t>
        </is>
      </c>
      <c r="C1342" t="inlineStr">
        <is>
          <t>46-1544429</t>
        </is>
      </c>
      <c r="D1342" t="inlineStr">
        <is>
          <t>California</t>
        </is>
      </c>
      <c r="E1342" t="inlineStr">
        <is>
          <t>CA</t>
        </is>
      </c>
      <c r="F1342" t="n">
        <v>2024</v>
      </c>
      <c r="G1342" t="n">
        <v>2</v>
      </c>
      <c r="H1342" s="13" t="n">
        <v>1222146</v>
      </c>
      <c r="I1342" s="12" t="n">
        <v>41</v>
      </c>
      <c r="J1342" s="13" t="n">
        <v>20000</v>
      </c>
      <c r="K1342" s="13">
        <f>IFERROR($H1342/$I1342,"")</f>
        <v/>
      </c>
      <c r="L1342" s="13" t="n">
        <v>100000</v>
      </c>
      <c r="M1342" t="inlineStr">
        <is>
          <t>IL, VA, NY</t>
        </is>
      </c>
      <c r="N1342" t="inlineStr">
        <is>
          <t>Yes</t>
        </is>
      </c>
      <c r="O1342" t="inlineStr">
        <is>
          <t>Yes</t>
        </is>
      </c>
      <c r="P1342" s="9" t="inlineStr">
        <is>
          <t>https://www.ourlittlelightfoundation.org/</t>
        </is>
      </c>
      <c r="Q1342" s="9" t="inlineStr">
        <is>
          <t>https://grantcue.com/foundations/our-little-light-foundation-461544429</t>
        </is>
      </c>
    </row>
    <row r="1343">
      <c r="A1343">
        <f>IF($E1343=$E1342,$A1342+1,1)</f>
        <v/>
      </c>
      <c r="B1343" t="inlineStr">
        <is>
          <t>Find Me Faithful</t>
        </is>
      </c>
      <c r="C1343" t="inlineStr">
        <is>
          <t>84-4371434</t>
        </is>
      </c>
      <c r="D1343" t="inlineStr">
        <is>
          <t>California</t>
        </is>
      </c>
      <c r="E1343" t="inlineStr">
        <is>
          <t>CA</t>
        </is>
      </c>
      <c r="F1343" t="n">
        <v>2024</v>
      </c>
      <c r="G1343" t="n">
        <v>1</v>
      </c>
      <c r="H1343" s="13" t="n">
        <v>1220120</v>
      </c>
      <c r="I1343" s="12" t="n">
        <v>8</v>
      </c>
      <c r="J1343" s="13" t="n">
        <v>45510</v>
      </c>
      <c r="K1343" s="13">
        <f>IFERROR($H1343/$I1343,"")</f>
        <v/>
      </c>
      <c r="L1343" s="13" t="n">
        <v>775000</v>
      </c>
      <c r="M1343" t="inlineStr">
        <is>
          <t>CO, FL, KS</t>
        </is>
      </c>
      <c r="N1343" t="inlineStr">
        <is>
          <t>No</t>
        </is>
      </c>
      <c r="O1343" t="inlineStr">
        <is>
          <t>Not stated</t>
        </is>
      </c>
      <c r="Q1343" s="9" t="inlineStr">
        <is>
          <t>https://grantcue.com/foundations/find-me-faithful-844371434</t>
        </is>
      </c>
    </row>
    <row r="1344">
      <c r="A1344">
        <f>IF($E1344=$E1343,$A1343+1,1)</f>
        <v/>
      </c>
      <c r="B1344" t="inlineStr">
        <is>
          <t>THE PHILIP AND MURIEL BERMAN FOUNDATION</t>
        </is>
      </c>
      <c r="C1344" t="inlineStr">
        <is>
          <t>23-6270983</t>
        </is>
      </c>
      <c r="D1344" t="inlineStr">
        <is>
          <t>California</t>
        </is>
      </c>
      <c r="E1344" t="inlineStr">
        <is>
          <t>CA</t>
        </is>
      </c>
      <c r="F1344" t="n">
        <v>2024</v>
      </c>
      <c r="G1344" t="n">
        <v>1</v>
      </c>
      <c r="H1344" s="13" t="n">
        <v>1219766</v>
      </c>
      <c r="I1344" s="12" t="n">
        <v>61</v>
      </c>
      <c r="J1344" s="13" t="n">
        <v>15000</v>
      </c>
      <c r="K1344" s="13">
        <f>IFERROR($H1344/$I1344,"")</f>
        <v/>
      </c>
      <c r="L1344" s="13" t="n">
        <v>100000</v>
      </c>
      <c r="M1344" t="inlineStr">
        <is>
          <t>BRITISH COLUMBIA, NY, PA</t>
        </is>
      </c>
      <c r="N1344" t="inlineStr">
        <is>
          <t>No</t>
        </is>
      </c>
      <c r="O1344" t="inlineStr">
        <is>
          <t>Not stated</t>
        </is>
      </c>
      <c r="Q1344" s="9" t="inlineStr">
        <is>
          <t>https://grantcue.com/foundations/the-philip-and-muriel-berman-foundation-236270983</t>
        </is>
      </c>
    </row>
    <row r="1345">
      <c r="A1345">
        <f>IF($E1345=$E1344,$A1344+1,1)</f>
        <v/>
      </c>
      <c r="B1345" t="inlineStr">
        <is>
          <t>THE KUSTEL FUND</t>
        </is>
      </c>
      <c r="C1345" t="inlineStr">
        <is>
          <t>83-3330698</t>
        </is>
      </c>
      <c r="D1345" t="inlineStr">
        <is>
          <t>California</t>
        </is>
      </c>
      <c r="E1345" t="inlineStr">
        <is>
          <t>CA</t>
        </is>
      </c>
      <c r="F1345" t="n">
        <v>2024</v>
      </c>
      <c r="G1345" t="n">
        <v>1</v>
      </c>
      <c r="H1345" s="13" t="n">
        <v>1218000</v>
      </c>
      <c r="I1345" s="12" t="n">
        <v>36</v>
      </c>
      <c r="J1345" s="13" t="n">
        <v>10000</v>
      </c>
      <c r="K1345" s="13">
        <f>IFERROR($H1345/$I1345,"")</f>
        <v/>
      </c>
      <c r="L1345" s="13" t="n">
        <v>333000</v>
      </c>
      <c r="M1345" t="inlineStr">
        <is>
          <t>NY, NJ, VA</t>
        </is>
      </c>
      <c r="N1345" t="inlineStr">
        <is>
          <t>No</t>
        </is>
      </c>
      <c r="O1345" t="inlineStr">
        <is>
          <t>Not stated</t>
        </is>
      </c>
      <c r="Q1345" s="9" t="inlineStr">
        <is>
          <t>https://grantcue.com/foundations/the-kustel-fund-c-o-alfred-dunner-833330698</t>
        </is>
      </c>
    </row>
    <row r="1346">
      <c r="A1346">
        <f>IF($E1346=$E1345,$A1345+1,1)</f>
        <v/>
      </c>
      <c r="B1346" t="inlineStr">
        <is>
          <t>THE BAILEY WILDLIFE FOUNDATION</t>
        </is>
      </c>
      <c r="C1346" t="inlineStr">
        <is>
          <t>54-6037402</t>
        </is>
      </c>
      <c r="D1346" t="inlineStr">
        <is>
          <t>California</t>
        </is>
      </c>
      <c r="E1346" t="inlineStr">
        <is>
          <t>CA</t>
        </is>
      </c>
      <c r="F1346" t="n">
        <v>2025</v>
      </c>
      <c r="G1346" t="n">
        <v>2</v>
      </c>
      <c r="H1346" s="13" t="n">
        <v>1216615</v>
      </c>
      <c r="I1346" s="12" t="n">
        <v>14</v>
      </c>
      <c r="J1346" s="13" t="n">
        <v>80914</v>
      </c>
      <c r="K1346" s="13">
        <f>IFERROR($H1346/$I1346,"")</f>
        <v/>
      </c>
      <c r="L1346" s="13" t="n">
        <v>150000</v>
      </c>
      <c r="M1346" t="inlineStr">
        <is>
          <t>MD, TN, NY</t>
        </is>
      </c>
      <c r="N1346" t="inlineStr">
        <is>
          <t>No</t>
        </is>
      </c>
      <c r="O1346" t="inlineStr">
        <is>
          <t>Yes</t>
        </is>
      </c>
      <c r="Q1346" s="9" t="inlineStr">
        <is>
          <t>https://grantcue.com/foundations/the-bailey-wildlife-foundation-546037402</t>
        </is>
      </c>
    </row>
    <row r="1347">
      <c r="A1347">
        <f>IF($E1347=$E1346,$A1346+1,1)</f>
        <v/>
      </c>
      <c r="B1347" t="inlineStr">
        <is>
          <t>CHAU FAMILY CHARITABLE FOUNDATION</t>
        </is>
      </c>
      <c r="C1347" t="inlineStr">
        <is>
          <t>82-1922889</t>
        </is>
      </c>
      <c r="D1347" t="inlineStr">
        <is>
          <t>California</t>
        </is>
      </c>
      <c r="E1347" t="inlineStr">
        <is>
          <t>CA</t>
        </is>
      </c>
      <c r="F1347" t="n">
        <v>2025</v>
      </c>
      <c r="G1347" t="n">
        <v>2</v>
      </c>
      <c r="H1347" s="13" t="n">
        <v>1216500</v>
      </c>
      <c r="I1347" s="12" t="n">
        <v>24</v>
      </c>
      <c r="J1347" s="13" t="n">
        <v>30000</v>
      </c>
      <c r="K1347" s="13">
        <f>IFERROR($H1347/$I1347,"")</f>
        <v/>
      </c>
      <c r="L1347" s="13" t="n">
        <v>200000</v>
      </c>
      <c r="M1347" t="inlineStr">
        <is>
          <t>NY, MA, DC</t>
        </is>
      </c>
      <c r="N1347" t="inlineStr">
        <is>
          <t>No</t>
        </is>
      </c>
      <c r="O1347" t="inlineStr">
        <is>
          <t>Not stated</t>
        </is>
      </c>
      <c r="Q1347" s="9" t="inlineStr">
        <is>
          <t>https://grantcue.com/foundations/chau-family-charitable-foundation-821922889</t>
        </is>
      </c>
    </row>
    <row r="1348">
      <c r="A1348">
        <f>IF($E1348=$E1347,$A1347+1,1)</f>
        <v/>
      </c>
      <c r="B1348" t="inlineStr">
        <is>
          <t>THE JOSEPH &amp; MERCEDES MCMICKING FOUNDATION</t>
        </is>
      </c>
      <c r="C1348" t="inlineStr">
        <is>
          <t>94-6058305</t>
        </is>
      </c>
      <c r="D1348" t="inlineStr">
        <is>
          <t>California</t>
        </is>
      </c>
      <c r="E1348" t="inlineStr">
        <is>
          <t>CA</t>
        </is>
      </c>
      <c r="F1348" t="n">
        <v>2025</v>
      </c>
      <c r="G1348" t="n">
        <v>2</v>
      </c>
      <c r="H1348" s="13" t="n">
        <v>1216500</v>
      </c>
      <c r="I1348" s="12" t="n">
        <v>139</v>
      </c>
      <c r="J1348" s="13" t="n">
        <v>7500</v>
      </c>
      <c r="K1348" s="13">
        <f>IFERROR($H1348/$I1348,"")</f>
        <v/>
      </c>
      <c r="L1348" s="13" t="n">
        <v>25000</v>
      </c>
      <c r="M1348" t="inlineStr">
        <is>
          <t>NC, OR, VA</t>
        </is>
      </c>
      <c r="N1348" t="inlineStr">
        <is>
          <t>Yes</t>
        </is>
      </c>
      <c r="O1348" t="inlineStr">
        <is>
          <t>Not stated</t>
        </is>
      </c>
      <c r="P1348" s="9" t="inlineStr">
        <is>
          <t>https://mcmickingfoundation.org/</t>
        </is>
      </c>
      <c r="Q1348" s="9" t="inlineStr">
        <is>
          <t>https://grantcue.com/foundations/the-joseph-and-mercedes-mcmicking-foundation-946058305</t>
        </is>
      </c>
    </row>
    <row r="1349">
      <c r="A1349">
        <f>IF($E1349=$E1348,$A1348+1,1)</f>
        <v/>
      </c>
      <c r="B1349" t="inlineStr">
        <is>
          <t>THE J MILES AND ROSANNE REITER FAMILY FOUNDATION</t>
        </is>
      </c>
      <c r="C1349" t="inlineStr">
        <is>
          <t>26-1465091</t>
        </is>
      </c>
      <c r="D1349" t="inlineStr">
        <is>
          <t>California</t>
        </is>
      </c>
      <c r="E1349" t="inlineStr">
        <is>
          <t>CA</t>
        </is>
      </c>
      <c r="F1349" t="n">
        <v>2024</v>
      </c>
      <c r="G1349" t="n">
        <v>1</v>
      </c>
      <c r="H1349" s="13" t="n">
        <v>1212000</v>
      </c>
      <c r="I1349" s="12" t="n">
        <v>41</v>
      </c>
      <c r="J1349" s="13" t="n">
        <v>5000</v>
      </c>
      <c r="K1349" s="13">
        <f>IFERROR($H1349/$I1349,"")</f>
        <v/>
      </c>
      <c r="L1349" s="13" t="n">
        <v>500000</v>
      </c>
      <c r="M1349" t="inlineStr">
        <is>
          <t>VA, NJ, MD</t>
        </is>
      </c>
      <c r="N1349" t="inlineStr">
        <is>
          <t>No</t>
        </is>
      </c>
      <c r="O1349" t="inlineStr">
        <is>
          <t>Not stated</t>
        </is>
      </c>
      <c r="Q1349" s="9" t="inlineStr">
        <is>
          <t>https://grantcue.com/foundations/the-j-miles-and-rosanne-reiter-family-foundation-261465091</t>
        </is>
      </c>
    </row>
    <row r="1350">
      <c r="A1350">
        <f>IF($E1350=$E1349,$A1349+1,1)</f>
        <v/>
      </c>
      <c r="B1350" t="inlineStr">
        <is>
          <t>BURGESS FLORANCE E TUA</t>
        </is>
      </c>
      <c r="C1350" t="inlineStr">
        <is>
          <t>94-6713665</t>
        </is>
      </c>
      <c r="D1350" t="inlineStr">
        <is>
          <t>California</t>
        </is>
      </c>
      <c r="E1350" t="inlineStr">
        <is>
          <t>CA</t>
        </is>
      </c>
      <c r="F1350" t="n">
        <v>2025</v>
      </c>
      <c r="G1350" t="n">
        <v>2</v>
      </c>
      <c r="H1350" s="13" t="n">
        <v>1211994</v>
      </c>
      <c r="I1350" s="12" t="n">
        <v>14</v>
      </c>
      <c r="J1350" s="13" t="n">
        <v>86571</v>
      </c>
      <c r="K1350" s="13">
        <f>IFERROR($H1350/$I1350,"")</f>
        <v/>
      </c>
      <c r="L1350" s="13" t="n">
        <v>91428</v>
      </c>
      <c r="M1350" t="inlineStr">
        <is>
          <t>DC, TN, NE</t>
        </is>
      </c>
      <c r="N1350" t="inlineStr">
        <is>
          <t>No</t>
        </is>
      </c>
      <c r="O1350" t="inlineStr">
        <is>
          <t>Not stated</t>
        </is>
      </c>
      <c r="Q1350" s="9" t="inlineStr">
        <is>
          <t>https://grantcue.com/foundations/burgess-florance-e-tua-946713665</t>
        </is>
      </c>
    </row>
    <row r="1351">
      <c r="A1351">
        <f>IF($E1351=$E1350,$A1350+1,1)</f>
        <v/>
      </c>
      <c r="B1351" t="inlineStr">
        <is>
          <t>RADHEYA</t>
        </is>
      </c>
      <c r="C1351" t="inlineStr">
        <is>
          <t>45-3981050</t>
        </is>
      </c>
      <c r="D1351" t="inlineStr">
        <is>
          <t>California</t>
        </is>
      </c>
      <c r="E1351" t="inlineStr">
        <is>
          <t>CA</t>
        </is>
      </c>
      <c r="F1351" t="n">
        <v>2024</v>
      </c>
      <c r="G1351" t="n">
        <v>1</v>
      </c>
      <c r="H1351" s="13" t="n">
        <v>1210717</v>
      </c>
      <c r="I1351" s="12" t="n">
        <v>7</v>
      </c>
      <c r="J1351" s="13" t="n">
        <v>200000</v>
      </c>
      <c r="K1351" s="13">
        <f>IFERROR($H1351/$I1351,"")</f>
        <v/>
      </c>
      <c r="L1351" s="13" t="n">
        <v>350122</v>
      </c>
      <c r="M1351" t="inlineStr">
        <is>
          <t>NY</t>
        </is>
      </c>
      <c r="N1351" t="inlineStr">
        <is>
          <t>No</t>
        </is>
      </c>
      <c r="O1351" t="inlineStr">
        <is>
          <t>Not stated</t>
        </is>
      </c>
      <c r="Q1351" s="9" t="inlineStr">
        <is>
          <t>https://grantcue.com/foundations/radheya-453981050</t>
        </is>
      </c>
    </row>
    <row r="1352">
      <c r="A1352">
        <f>IF($E1352=$E1351,$A1351+1,1)</f>
        <v/>
      </c>
      <c r="B1352" t="inlineStr">
        <is>
          <t>THE THENDARA FOUNDATION</t>
        </is>
      </c>
      <c r="C1352" t="inlineStr">
        <is>
          <t>31-1126072</t>
        </is>
      </c>
      <c r="D1352" t="inlineStr">
        <is>
          <t>California</t>
        </is>
      </c>
      <c r="E1352" t="inlineStr">
        <is>
          <t>CA</t>
        </is>
      </c>
      <c r="F1352" t="n">
        <v>2025</v>
      </c>
      <c r="G1352" t="n">
        <v>2</v>
      </c>
      <c r="H1352" s="13" t="n">
        <v>1210325</v>
      </c>
      <c r="I1352" s="12" t="n">
        <v>202</v>
      </c>
      <c r="J1352" s="13" t="n">
        <v>2500</v>
      </c>
      <c r="K1352" s="13">
        <f>IFERROR($H1352/$I1352,"")</f>
        <v/>
      </c>
      <c r="L1352" s="13" t="n">
        <v>63000</v>
      </c>
      <c r="M1352" t="inlineStr">
        <is>
          <t>CO, NY, ME</t>
        </is>
      </c>
      <c r="N1352" t="inlineStr">
        <is>
          <t>No</t>
        </is>
      </c>
      <c r="O1352" t="inlineStr">
        <is>
          <t>Not stated</t>
        </is>
      </c>
      <c r="Q1352" s="9" t="inlineStr">
        <is>
          <t>https://grantcue.com/foundations/the-thendara-foundation-311126072</t>
        </is>
      </c>
    </row>
    <row r="1353">
      <c r="A1353">
        <f>IF($E1353=$E1352,$A1352+1,1)</f>
        <v/>
      </c>
      <c r="B1353" t="inlineStr">
        <is>
          <t>WARNE FAMILY CHARITABLE FOUNDATION</t>
        </is>
      </c>
      <c r="C1353" t="inlineStr">
        <is>
          <t>33-0937768</t>
        </is>
      </c>
      <c r="D1353" t="inlineStr">
        <is>
          <t>California</t>
        </is>
      </c>
      <c r="E1353" t="inlineStr">
        <is>
          <t>CA</t>
        </is>
      </c>
      <c r="F1353" t="n">
        <v>2024</v>
      </c>
      <c r="G1353" t="n">
        <v>1</v>
      </c>
      <c r="H1353" s="13" t="n">
        <v>1209998</v>
      </c>
      <c r="I1353" s="12" t="n">
        <v>20</v>
      </c>
      <c r="J1353" s="13" t="n">
        <v>41666</v>
      </c>
      <c r="K1353" s="13">
        <f>IFERROR($H1353/$I1353,"")</f>
        <v/>
      </c>
      <c r="L1353" s="13" t="n">
        <v>200000</v>
      </c>
      <c r="M1353" t="inlineStr">
        <is>
          <t>OH, AZ, TN</t>
        </is>
      </c>
      <c r="N1353" t="inlineStr">
        <is>
          <t>Yes</t>
        </is>
      </c>
      <c r="O1353" t="inlineStr">
        <is>
          <t>Yes</t>
        </is>
      </c>
      <c r="P1353" s="9" t="inlineStr">
        <is>
          <t>https://warnefoundation.org/</t>
        </is>
      </c>
      <c r="Q1353" s="9" t="inlineStr">
        <is>
          <t>https://grantcue.com/foundations/warne-family-charitable-foundation-co-first-foundation-bank-330937768</t>
        </is>
      </c>
    </row>
    <row r="1354">
      <c r="A1354">
        <f>IF($E1354=$E1353,$A1353+1,1)</f>
        <v/>
      </c>
      <c r="B1354" t="inlineStr">
        <is>
          <t>THE LESLIE AND SUSAN GONDA (GOLDSCHMIED)</t>
        </is>
      </c>
      <c r="C1354" t="inlineStr">
        <is>
          <t>95-4197904</t>
        </is>
      </c>
      <c r="D1354" t="inlineStr">
        <is>
          <t>California</t>
        </is>
      </c>
      <c r="E1354" t="inlineStr">
        <is>
          <t>CA</t>
        </is>
      </c>
      <c r="F1354" t="n">
        <v>2024</v>
      </c>
      <c r="G1354" t="n">
        <v>1</v>
      </c>
      <c r="H1354" s="13" t="n">
        <v>1207381</v>
      </c>
      <c r="I1354" s="12" t="n">
        <v>5</v>
      </c>
      <c r="J1354" s="13" t="n">
        <v>200000</v>
      </c>
      <c r="K1354" s="13">
        <f>IFERROR($H1354/$I1354,"")</f>
        <v/>
      </c>
      <c r="L1354" s="13" t="n">
        <v>613000</v>
      </c>
      <c r="M1354" t="inlineStr">
        <is>
          <t>FL</t>
        </is>
      </c>
      <c r="N1354" t="inlineStr">
        <is>
          <t>No</t>
        </is>
      </c>
      <c r="O1354" t="inlineStr">
        <is>
          <t>Not stated</t>
        </is>
      </c>
      <c r="Q1354" s="9" t="inlineStr">
        <is>
          <t>https://grantcue.com/foundations/the-leslie-and-susan-gonda-goldschmied-954197904</t>
        </is>
      </c>
    </row>
    <row r="1355">
      <c r="A1355">
        <f>IF($E1355=$E1354,$A1354+1,1)</f>
        <v/>
      </c>
      <c r="B1355" t="inlineStr">
        <is>
          <t>TRANSFORMATION TRUST INC</t>
        </is>
      </c>
      <c r="C1355" t="inlineStr">
        <is>
          <t>35-2024586</t>
        </is>
      </c>
      <c r="D1355" t="inlineStr">
        <is>
          <t>California</t>
        </is>
      </c>
      <c r="E1355" t="inlineStr">
        <is>
          <t>CA</t>
        </is>
      </c>
      <c r="F1355" t="n">
        <v>2024</v>
      </c>
      <c r="G1355" t="n">
        <v>1</v>
      </c>
      <c r="H1355" s="13" t="n">
        <v>1207000</v>
      </c>
      <c r="I1355" s="12" t="n">
        <v>13</v>
      </c>
      <c r="J1355" s="13" t="n">
        <v>70000</v>
      </c>
      <c r="K1355" s="13">
        <f>IFERROR($H1355/$I1355,"")</f>
        <v/>
      </c>
      <c r="L1355" s="13" t="n">
        <v>256000</v>
      </c>
      <c r="M1355" t="inlineStr">
        <is>
          <t>UT, IN, NY</t>
        </is>
      </c>
      <c r="N1355" t="inlineStr">
        <is>
          <t>No</t>
        </is>
      </c>
      <c r="O1355" t="inlineStr">
        <is>
          <t>Not stated</t>
        </is>
      </c>
      <c r="Q1355" s="9" t="inlineStr">
        <is>
          <t>https://grantcue.com/foundations/transformation-trust-inc-352024586</t>
        </is>
      </c>
    </row>
    <row r="1356">
      <c r="A1356">
        <f>IF($E1356=$E1355,$A1355+1,1)</f>
        <v/>
      </c>
      <c r="B1356" t="inlineStr">
        <is>
          <t>WILLIAM I SMITH FAMILY FOUNDATION</t>
        </is>
      </c>
      <c r="C1356" t="inlineStr">
        <is>
          <t>45-3368044</t>
        </is>
      </c>
      <c r="D1356" t="inlineStr">
        <is>
          <t>California</t>
        </is>
      </c>
      <c r="E1356" t="inlineStr">
        <is>
          <t>CA</t>
        </is>
      </c>
      <c r="F1356" t="n">
        <v>2025</v>
      </c>
      <c r="G1356" t="n">
        <v>2</v>
      </c>
      <c r="H1356" s="13" t="n">
        <v>1206537</v>
      </c>
      <c r="I1356" s="12" t="n">
        <v>31</v>
      </c>
      <c r="J1356" s="13" t="n">
        <v>14500</v>
      </c>
      <c r="K1356" s="13">
        <f>IFERROR($H1356/$I1356,"")</f>
        <v/>
      </c>
      <c r="L1356" s="13" t="n">
        <v>100000</v>
      </c>
      <c r="M1356" t="inlineStr">
        <is>
          <t>NM, WA, CO</t>
        </is>
      </c>
      <c r="N1356" t="inlineStr">
        <is>
          <t>No</t>
        </is>
      </c>
      <c r="O1356" t="inlineStr">
        <is>
          <t>Not stated</t>
        </is>
      </c>
      <c r="Q1356" s="9" t="inlineStr">
        <is>
          <t>https://grantcue.com/foundations/william-i-smith-family-foundation-453368044</t>
        </is>
      </c>
    </row>
    <row r="1357">
      <c r="A1357">
        <f>IF($E1357=$E1356,$A1356+1,1)</f>
        <v/>
      </c>
      <c r="B1357" t="inlineStr">
        <is>
          <t>ARTHUR &amp; CARLYSE CIOCCA CHARITABLE FOUNDATION</t>
        </is>
      </c>
      <c r="C1357" t="inlineStr">
        <is>
          <t>94-3279919</t>
        </is>
      </c>
      <c r="D1357" t="inlineStr">
        <is>
          <t>California</t>
        </is>
      </c>
      <c r="E1357" t="inlineStr">
        <is>
          <t>CA</t>
        </is>
      </c>
      <c r="F1357" t="n">
        <v>2025</v>
      </c>
      <c r="G1357" t="n">
        <v>2</v>
      </c>
      <c r="H1357" s="13" t="n">
        <v>1205500</v>
      </c>
      <c r="I1357" s="12" t="n">
        <v>13</v>
      </c>
      <c r="J1357" s="13" t="n">
        <v>25000</v>
      </c>
      <c r="K1357" s="13">
        <f>IFERROR($H1357/$I1357,"")</f>
        <v/>
      </c>
      <c r="L1357" s="13" t="n">
        <v>275000</v>
      </c>
      <c r="M1357" t="inlineStr">
        <is>
          <t>MD, DC, TX</t>
        </is>
      </c>
      <c r="N1357" t="inlineStr">
        <is>
          <t>No</t>
        </is>
      </c>
      <c r="O1357" t="inlineStr">
        <is>
          <t>Not stated</t>
        </is>
      </c>
      <c r="Q1357" s="9" t="inlineStr">
        <is>
          <t>https://grantcue.com/foundations/arthur-and-carlyse-ciocca-charitable-foundation-c-o-rosewood-family-advisors-llc-943279919</t>
        </is>
      </c>
    </row>
    <row r="1358">
      <c r="A1358">
        <f>IF($E1358=$E1357,$A1357+1,1)</f>
        <v/>
      </c>
      <c r="B1358" t="inlineStr">
        <is>
          <t>GLANVILLE GRILL FOUNDATION</t>
        </is>
      </c>
      <c r="C1358" t="inlineStr">
        <is>
          <t>81-4693652</t>
        </is>
      </c>
      <c r="D1358" t="inlineStr">
        <is>
          <t>California</t>
        </is>
      </c>
      <c r="E1358" t="inlineStr">
        <is>
          <t>CA</t>
        </is>
      </c>
      <c r="F1358" t="n">
        <v>2025</v>
      </c>
      <c r="G1358" t="n">
        <v>2</v>
      </c>
      <c r="H1358" s="13" t="n">
        <v>1202632</v>
      </c>
      <c r="I1358" s="12" t="n">
        <v>12</v>
      </c>
      <c r="J1358" s="13" t="n">
        <v>93369.5</v>
      </c>
      <c r="K1358" s="13">
        <f>IFERROR($H1358/$I1358,"")</f>
        <v/>
      </c>
      <c r="L1358" s="13" t="n">
        <v>186000</v>
      </c>
      <c r="M1358" t="inlineStr">
        <is>
          <t>TX, VA</t>
        </is>
      </c>
      <c r="N1358" t="inlineStr">
        <is>
          <t>No</t>
        </is>
      </c>
      <c r="O1358" t="inlineStr">
        <is>
          <t>Not stated</t>
        </is>
      </c>
      <c r="Q1358" s="9" t="inlineStr">
        <is>
          <t>https://grantcue.com/foundations/glanville-grill-foundation-814693652</t>
        </is>
      </c>
    </row>
    <row r="1359">
      <c r="A1359">
        <f>IF($E1359=$E1358,$A1358+1,1)</f>
        <v/>
      </c>
      <c r="B1359" t="inlineStr">
        <is>
          <t>CHRISTINE &amp; JALMER BERG FOUNDATION</t>
        </is>
      </c>
      <c r="C1359" t="inlineStr">
        <is>
          <t>94-3148730</t>
        </is>
      </c>
      <c r="D1359" t="inlineStr">
        <is>
          <t>California</t>
        </is>
      </c>
      <c r="E1359" t="inlineStr">
        <is>
          <t>CA</t>
        </is>
      </c>
      <c r="F1359" t="n">
        <v>2025</v>
      </c>
      <c r="G1359" t="n">
        <v>2</v>
      </c>
      <c r="H1359" s="13" t="n">
        <v>1200852</v>
      </c>
      <c r="I1359" s="12" t="n">
        <v>45</v>
      </c>
      <c r="J1359" s="13" t="n">
        <v>23000</v>
      </c>
      <c r="K1359" s="13">
        <f>IFERROR($H1359/$I1359,"")</f>
        <v/>
      </c>
      <c r="L1359" s="13" t="n">
        <v>100600</v>
      </c>
      <c r="M1359" t="inlineStr">
        <is>
          <t>NJ, MO</t>
        </is>
      </c>
      <c r="N1359" t="inlineStr">
        <is>
          <t>Yes</t>
        </is>
      </c>
      <c r="O1359" t="inlineStr">
        <is>
          <t>Yes</t>
        </is>
      </c>
      <c r="Q1359" s="9" t="inlineStr">
        <is>
          <t>https://grantcue.com/foundations/christine-and-jalmer-berg-foundation-943148730</t>
        </is>
      </c>
    </row>
    <row r="1360">
      <c r="A1360">
        <f>IF($E1360=$E1359,$A1359+1,1)</f>
        <v/>
      </c>
      <c r="B1360" t="inlineStr">
        <is>
          <t>RIVERSTYX FOUNDATION</t>
        </is>
      </c>
      <c r="C1360" t="inlineStr">
        <is>
          <t>94-3373712</t>
        </is>
      </c>
      <c r="D1360" t="inlineStr">
        <is>
          <t>California</t>
        </is>
      </c>
      <c r="E1360" t="inlineStr">
        <is>
          <t>CA</t>
        </is>
      </c>
      <c r="F1360" t="n">
        <v>2024</v>
      </c>
      <c r="G1360" t="n">
        <v>1</v>
      </c>
      <c r="H1360" s="13" t="n">
        <v>1200458</v>
      </c>
      <c r="I1360" s="12" t="n">
        <v>47</v>
      </c>
      <c r="J1360" s="13" t="n">
        <v>15000</v>
      </c>
      <c r="K1360" s="13">
        <f>IFERROR($H1360/$I1360,"")</f>
        <v/>
      </c>
      <c r="L1360" s="13" t="n">
        <v>183000</v>
      </c>
      <c r="M1360" t="inlineStr">
        <is>
          <t>MO, NY, OR</t>
        </is>
      </c>
      <c r="N1360" t="inlineStr">
        <is>
          <t>No</t>
        </is>
      </c>
      <c r="O1360" t="inlineStr">
        <is>
          <t>Not stated</t>
        </is>
      </c>
      <c r="Q1360" s="9" t="inlineStr">
        <is>
          <t>https://grantcue.com/foundations/riverstyx-foundation-943373712</t>
        </is>
      </c>
    </row>
    <row r="1361">
      <c r="A1361">
        <f>IF($E1361=$E1360,$A1360+1,1)</f>
        <v/>
      </c>
      <c r="B1361" t="inlineStr">
        <is>
          <t>MADELINE &amp; MARVIN GUSSMAN FAMILY FOUNDATION</t>
        </is>
      </c>
      <c r="C1361" t="inlineStr">
        <is>
          <t>47-2403367</t>
        </is>
      </c>
      <c r="D1361" t="inlineStr">
        <is>
          <t>California</t>
        </is>
      </c>
      <c r="E1361" t="inlineStr">
        <is>
          <t>CA</t>
        </is>
      </c>
      <c r="F1361" t="n">
        <v>2024</v>
      </c>
      <c r="G1361" t="n">
        <v>1</v>
      </c>
      <c r="H1361" s="13" t="n">
        <v>1200000</v>
      </c>
      <c r="I1361" s="12" t="n">
        <v>12</v>
      </c>
      <c r="J1361" s="13" t="n">
        <v>62500</v>
      </c>
      <c r="K1361" s="13">
        <f>IFERROR($H1361/$I1361,"")</f>
        <v/>
      </c>
      <c r="L1361" s="13" t="n">
        <v>250000</v>
      </c>
      <c r="M1361" t="inlineStr">
        <is>
          <t>VA, GA, AZ</t>
        </is>
      </c>
      <c r="N1361" t="inlineStr">
        <is>
          <t>No</t>
        </is>
      </c>
      <c r="O1361" t="inlineStr">
        <is>
          <t>Not stated</t>
        </is>
      </c>
      <c r="Q1361" s="9" t="inlineStr">
        <is>
          <t>https://grantcue.com/foundations/madeline-and-marvin-gussman-family-foundation-472403367</t>
        </is>
      </c>
    </row>
    <row r="1362">
      <c r="A1362">
        <f>IF($E1362=$E1361,$A1361+1,1)</f>
        <v/>
      </c>
      <c r="B1362" t="inlineStr">
        <is>
          <t>GUNZENHAUSER CHAPIN FUND</t>
        </is>
      </c>
      <c r="C1362" t="inlineStr">
        <is>
          <t>56-2089195</t>
        </is>
      </c>
      <c r="D1362" t="inlineStr">
        <is>
          <t>California</t>
        </is>
      </c>
      <c r="E1362" t="inlineStr">
        <is>
          <t>CA</t>
        </is>
      </c>
      <c r="F1362" t="n">
        <v>2024</v>
      </c>
      <c r="G1362" t="n">
        <v>1</v>
      </c>
      <c r="H1362" s="13" t="n">
        <v>1200000</v>
      </c>
      <c r="I1362" s="12" t="n">
        <v>39</v>
      </c>
      <c r="J1362" s="13" t="n">
        <v>30000</v>
      </c>
      <c r="K1362" s="13">
        <f>IFERROR($H1362/$I1362,"")</f>
        <v/>
      </c>
      <c r="L1362" s="13" t="n">
        <v>120000</v>
      </c>
      <c r="M1362" t="inlineStr">
        <is>
          <t>NY, WA, MD</t>
        </is>
      </c>
      <c r="N1362" t="inlineStr">
        <is>
          <t>No</t>
        </is>
      </c>
      <c r="O1362" t="inlineStr">
        <is>
          <t>Not stated</t>
        </is>
      </c>
      <c r="Q1362" s="9" t="inlineStr">
        <is>
          <t>https://grantcue.com/foundations/gunzenhauser-chapin-fund-562089195</t>
        </is>
      </c>
    </row>
    <row r="1363">
      <c r="A1363">
        <f>IF($E1363=$E1362,$A1362+1,1)</f>
        <v/>
      </c>
      <c r="B1363" t="inlineStr">
        <is>
          <t>NING FOUNDATION</t>
        </is>
      </c>
      <c r="C1363" t="inlineStr">
        <is>
          <t>81-4436095</t>
        </is>
      </c>
      <c r="D1363" t="inlineStr">
        <is>
          <t>California</t>
        </is>
      </c>
      <c r="E1363" t="inlineStr">
        <is>
          <t>CA</t>
        </is>
      </c>
      <c r="F1363" t="n">
        <v>2025</v>
      </c>
      <c r="G1363" t="n">
        <v>2</v>
      </c>
      <c r="H1363" s="13" t="n">
        <v>1200000</v>
      </c>
      <c r="I1363" s="12" t="n">
        <v>6</v>
      </c>
      <c r="J1363" s="13" t="n">
        <v>200000</v>
      </c>
      <c r="K1363" s="13">
        <f>IFERROR($H1363/$I1363,"")</f>
        <v/>
      </c>
      <c r="L1363" s="13" t="n">
        <v>200000</v>
      </c>
      <c r="N1363" t="inlineStr">
        <is>
          <t>No</t>
        </is>
      </c>
      <c r="O1363" t="inlineStr">
        <is>
          <t>Not stated</t>
        </is>
      </c>
      <c r="Q1363" s="9" t="inlineStr">
        <is>
          <t>https://grantcue.com/foundations/ning-foundation-814436095</t>
        </is>
      </c>
    </row>
    <row r="1364">
      <c r="A1364">
        <f>IF($E1364=$E1363,$A1363+1,1)</f>
        <v/>
      </c>
      <c r="B1364" t="inlineStr">
        <is>
          <t>David B Rogers Foundation DTD 6282000</t>
        </is>
      </c>
      <c r="C1364" t="inlineStr">
        <is>
          <t>83-0845306</t>
        </is>
      </c>
      <c r="D1364" t="inlineStr">
        <is>
          <t>California</t>
        </is>
      </c>
      <c r="E1364" t="inlineStr">
        <is>
          <t>CA</t>
        </is>
      </c>
      <c r="F1364" t="n">
        <v>2024</v>
      </c>
      <c r="G1364" t="n">
        <v>1</v>
      </c>
      <c r="H1364" s="13" t="n">
        <v>1200000</v>
      </c>
      <c r="I1364" s="12" t="n">
        <v>7</v>
      </c>
      <c r="J1364" s="13" t="n">
        <v>100000</v>
      </c>
      <c r="K1364" s="13">
        <f>IFERROR($H1364/$I1364,"")</f>
        <v/>
      </c>
      <c r="L1364" s="13" t="n">
        <v>450000</v>
      </c>
      <c r="M1364" t="inlineStr">
        <is>
          <t>DC, MD</t>
        </is>
      </c>
      <c r="N1364" t="inlineStr">
        <is>
          <t>No</t>
        </is>
      </c>
      <c r="O1364" t="inlineStr">
        <is>
          <t>Not stated</t>
        </is>
      </c>
      <c r="Q1364" s="9" t="inlineStr">
        <is>
          <t>https://grantcue.com/foundations/david-b-rogers-foundation-dtd-6282000-830845306</t>
        </is>
      </c>
    </row>
    <row r="1365">
      <c r="A1365">
        <f>IF($E1365=$E1364,$A1364+1,1)</f>
        <v/>
      </c>
      <c r="B1365" t="inlineStr">
        <is>
          <t>DONALD AND GIGI GRANT CHARITABLE TRUST</t>
        </is>
      </c>
      <c r="C1365" t="inlineStr">
        <is>
          <t>85-6304593</t>
        </is>
      </c>
      <c r="D1365" t="inlineStr">
        <is>
          <t>California</t>
        </is>
      </c>
      <c r="E1365" t="inlineStr">
        <is>
          <t>CA</t>
        </is>
      </c>
      <c r="F1365" t="n">
        <v>2025</v>
      </c>
      <c r="G1365" t="n">
        <v>2</v>
      </c>
      <c r="H1365" s="13" t="n">
        <v>1200000</v>
      </c>
      <c r="I1365" s="12" t="n">
        <v>8</v>
      </c>
      <c r="J1365" s="13" t="n">
        <v>100000</v>
      </c>
      <c r="K1365" s="13">
        <f>IFERROR($H1365/$I1365,"")</f>
        <v/>
      </c>
      <c r="L1365" s="13" t="n">
        <v>300000</v>
      </c>
      <c r="N1365" t="inlineStr">
        <is>
          <t>No</t>
        </is>
      </c>
      <c r="O1365" t="inlineStr">
        <is>
          <t>Not stated</t>
        </is>
      </c>
      <c r="Q1365" s="9" t="inlineStr">
        <is>
          <t>https://grantcue.com/foundations/donald-and-gigi-grant-charitable-trust-856304593</t>
        </is>
      </c>
    </row>
    <row r="1366">
      <c r="A1366">
        <f>IF($E1366=$E1365,$A1365+1,1)</f>
        <v/>
      </c>
      <c r="B1366" t="inlineStr">
        <is>
          <t>The Orchard House Foundation -A Nevada Non Profit Corporation</t>
        </is>
      </c>
      <c r="C1366" t="inlineStr">
        <is>
          <t>88-0450156</t>
        </is>
      </c>
      <c r="D1366" t="inlineStr">
        <is>
          <t>California</t>
        </is>
      </c>
      <c r="E1366" t="inlineStr">
        <is>
          <t>CA</t>
        </is>
      </c>
      <c r="F1366" t="n">
        <v>2025</v>
      </c>
      <c r="G1366" t="n">
        <v>2</v>
      </c>
      <c r="H1366" s="13" t="n">
        <v>1200000</v>
      </c>
      <c r="I1366" s="12" t="n">
        <v>54</v>
      </c>
      <c r="J1366" s="13" t="n">
        <v>20000</v>
      </c>
      <c r="K1366" s="13">
        <f>IFERROR($H1366/$I1366,"")</f>
        <v/>
      </c>
      <c r="L1366" s="13" t="n">
        <v>100000</v>
      </c>
      <c r="M1366" t="inlineStr">
        <is>
          <t>NV, NY, DC</t>
        </is>
      </c>
      <c r="N1366" t="inlineStr">
        <is>
          <t>No</t>
        </is>
      </c>
      <c r="O1366" t="inlineStr">
        <is>
          <t>Not stated</t>
        </is>
      </c>
      <c r="Q1366" s="9" t="inlineStr">
        <is>
          <t>https://grantcue.com/foundations/the-orchard-house-foundation-a-nevada-non-profit-corporation-880450156</t>
        </is>
      </c>
    </row>
    <row r="1367">
      <c r="A1367">
        <f>IF($E1367=$E1366,$A1366+1,1)</f>
        <v/>
      </c>
      <c r="B1367" t="inlineStr">
        <is>
          <t>THE ENCRANTZ FAMILY FOUNDATION</t>
        </is>
      </c>
      <c r="C1367" t="inlineStr">
        <is>
          <t>88-1565454</t>
        </is>
      </c>
      <c r="D1367" t="inlineStr">
        <is>
          <t>California</t>
        </is>
      </c>
      <c r="E1367" t="inlineStr">
        <is>
          <t>CA</t>
        </is>
      </c>
      <c r="F1367" t="n">
        <v>2024</v>
      </c>
      <c r="G1367" t="n">
        <v>1</v>
      </c>
      <c r="H1367" s="13" t="n">
        <v>1196982</v>
      </c>
      <c r="I1367" s="12" t="n">
        <v>14</v>
      </c>
      <c r="J1367" s="13" t="n">
        <v>40000</v>
      </c>
      <c r="K1367" s="13">
        <f>IFERROR($H1367/$I1367,"")</f>
        <v/>
      </c>
      <c r="L1367" s="13" t="n">
        <v>350000</v>
      </c>
      <c r="N1367" t="inlineStr">
        <is>
          <t>No</t>
        </is>
      </c>
      <c r="O1367" t="inlineStr">
        <is>
          <t>Not stated</t>
        </is>
      </c>
      <c r="Q1367" s="9" t="inlineStr">
        <is>
          <t>https://grantcue.com/foundations/the-encrantz-family-foundation-881565454</t>
        </is>
      </c>
    </row>
    <row r="1368">
      <c r="A1368">
        <f>IF($E1368=$E1367,$A1367+1,1)</f>
        <v/>
      </c>
      <c r="B1368" t="inlineStr">
        <is>
          <t>Pacific Youth Foundation</t>
        </is>
      </c>
      <c r="C1368" t="inlineStr">
        <is>
          <t>80-0162835</t>
        </is>
      </c>
      <c r="D1368" t="inlineStr">
        <is>
          <t>California</t>
        </is>
      </c>
      <c r="E1368" t="inlineStr">
        <is>
          <t>CA</t>
        </is>
      </c>
      <c r="F1368" t="n">
        <v>2024</v>
      </c>
      <c r="G1368" t="n">
        <v>1</v>
      </c>
      <c r="H1368" s="13" t="n">
        <v>1196961</v>
      </c>
      <c r="I1368" s="12" t="n">
        <v>25</v>
      </c>
      <c r="J1368" s="13" t="n">
        <v>25000</v>
      </c>
      <c r="K1368" s="13">
        <f>IFERROR($H1368/$I1368,"")</f>
        <v/>
      </c>
      <c r="L1368" s="13" t="n">
        <v>283500</v>
      </c>
      <c r="M1368" t="inlineStr">
        <is>
          <t>HI, VA</t>
        </is>
      </c>
      <c r="N1368" t="inlineStr">
        <is>
          <t>Yes</t>
        </is>
      </c>
      <c r="O1368" t="inlineStr">
        <is>
          <t>Yes</t>
        </is>
      </c>
      <c r="P1368" s="9" t="inlineStr">
        <is>
          <t>https://www.pyf.org/</t>
        </is>
      </c>
      <c r="Q1368" s="9" t="inlineStr">
        <is>
          <t>https://grantcue.com/foundations/pacific-youth-foundation-800162835</t>
        </is>
      </c>
    </row>
    <row r="1369">
      <c r="A1369">
        <f>IF($E1369=$E1368,$A1368+1,1)</f>
        <v/>
      </c>
      <c r="B1369" t="inlineStr">
        <is>
          <t>PALOHEIMO FOUNDATION (CURTIN-PALOHEIMO T RUST)</t>
        </is>
      </c>
      <c r="C1369" t="inlineStr">
        <is>
          <t>94-6752361</t>
        </is>
      </c>
      <c r="D1369" t="inlineStr">
        <is>
          <t>California</t>
        </is>
      </c>
      <c r="E1369" t="inlineStr">
        <is>
          <t>CA</t>
        </is>
      </c>
      <c r="F1369" t="n">
        <v>2024</v>
      </c>
      <c r="G1369" t="n">
        <v>1</v>
      </c>
      <c r="H1369" s="13" t="n">
        <v>1195102</v>
      </c>
      <c r="I1369" s="12" t="n">
        <v>7</v>
      </c>
      <c r="J1369" s="13" t="n">
        <v>158673</v>
      </c>
      <c r="K1369" s="13">
        <f>IFERROR($H1369/$I1369,"")</f>
        <v/>
      </c>
      <c r="L1369" s="13" t="n">
        <v>383000</v>
      </c>
      <c r="M1369" t="inlineStr">
        <is>
          <t>NM</t>
        </is>
      </c>
      <c r="N1369" t="inlineStr">
        <is>
          <t>No</t>
        </is>
      </c>
      <c r="O1369" t="inlineStr">
        <is>
          <t>Not stated</t>
        </is>
      </c>
      <c r="Q1369" s="9" t="inlineStr">
        <is>
          <t>https://grantcue.com/foundations/paloheimo-foundation-curtin-paloheimo-t-rust-946752361</t>
        </is>
      </c>
    </row>
    <row r="1370">
      <c r="A1370">
        <f>IF($E1370=$E1369,$A1369+1,1)</f>
        <v/>
      </c>
      <c r="B1370" t="inlineStr">
        <is>
          <t>THE MARKKULA FOUNDATION</t>
        </is>
      </c>
      <c r="C1370" t="inlineStr">
        <is>
          <t>77-0272230</t>
        </is>
      </c>
      <c r="D1370" t="inlineStr">
        <is>
          <t>California</t>
        </is>
      </c>
      <c r="E1370" t="inlineStr">
        <is>
          <t>CA</t>
        </is>
      </c>
      <c r="F1370" t="n">
        <v>2024</v>
      </c>
      <c r="G1370" t="n">
        <v>2</v>
      </c>
      <c r="H1370" s="13" t="n">
        <v>1189396</v>
      </c>
      <c r="I1370" s="12" t="n">
        <v>46</v>
      </c>
      <c r="J1370" s="13" t="n">
        <v>10000</v>
      </c>
      <c r="K1370" s="13">
        <f>IFERROR($H1370/$I1370,"")</f>
        <v/>
      </c>
      <c r="L1370" s="13" t="n">
        <v>275000</v>
      </c>
      <c r="M1370" t="inlineStr">
        <is>
          <t>VA, DC, NY</t>
        </is>
      </c>
      <c r="N1370" t="inlineStr">
        <is>
          <t>Yes</t>
        </is>
      </c>
      <c r="O1370" t="inlineStr">
        <is>
          <t>Not stated</t>
        </is>
      </c>
      <c r="Q1370" s="9" t="inlineStr">
        <is>
          <t>https://grantcue.com/foundations/the-markkula-foundation-770272230</t>
        </is>
      </c>
    </row>
    <row r="1371">
      <c r="A1371">
        <f>IF($E1371=$E1370,$A1370+1,1)</f>
        <v/>
      </c>
      <c r="B1371" t="inlineStr">
        <is>
          <t>FARRELL FAMILY FOUNDATION</t>
        </is>
      </c>
      <c r="C1371" t="inlineStr">
        <is>
          <t>91-2167530</t>
        </is>
      </c>
      <c r="D1371" t="inlineStr">
        <is>
          <t>California</t>
        </is>
      </c>
      <c r="E1371" t="inlineStr">
        <is>
          <t>CA</t>
        </is>
      </c>
      <c r="F1371" t="n">
        <v>2024</v>
      </c>
      <c r="G1371" t="n">
        <v>1</v>
      </c>
      <c r="H1371" s="13" t="n">
        <v>1189164</v>
      </c>
      <c r="I1371" s="12" t="n">
        <v>128</v>
      </c>
      <c r="J1371" s="13" t="n">
        <v>2000</v>
      </c>
      <c r="K1371" s="13">
        <f>IFERROR($H1371/$I1371,"")</f>
        <v/>
      </c>
      <c r="L1371" s="13" t="n">
        <v>65840</v>
      </c>
      <c r="M1371" t="inlineStr">
        <is>
          <t>DC, NY, TX</t>
        </is>
      </c>
      <c r="N1371" t="inlineStr">
        <is>
          <t>No</t>
        </is>
      </c>
      <c r="O1371" t="inlineStr">
        <is>
          <t>Not stated</t>
        </is>
      </c>
      <c r="Q1371" s="9" t="inlineStr">
        <is>
          <t>https://grantcue.com/foundations/farrell-family-foundation-912167530</t>
        </is>
      </c>
    </row>
    <row r="1372">
      <c r="A1372">
        <f>IF($E1372=$E1371,$A1371+1,1)</f>
        <v/>
      </c>
      <c r="B1372" t="inlineStr">
        <is>
          <t>VCJ FAMILY FOUNDATION</t>
        </is>
      </c>
      <c r="C1372" t="inlineStr">
        <is>
          <t>41-1876872</t>
        </is>
      </c>
      <c r="D1372" t="inlineStr">
        <is>
          <t>California</t>
        </is>
      </c>
      <c r="E1372" t="inlineStr">
        <is>
          <t>CA</t>
        </is>
      </c>
      <c r="F1372" t="n">
        <v>2025</v>
      </c>
      <c r="G1372" t="n">
        <v>2</v>
      </c>
      <c r="H1372" s="13" t="n">
        <v>1188500</v>
      </c>
      <c r="I1372" s="12" t="n">
        <v>43</v>
      </c>
      <c r="J1372" s="13" t="n">
        <v>20000</v>
      </c>
      <c r="K1372" s="13">
        <f>IFERROR($H1372/$I1372,"")</f>
        <v/>
      </c>
      <c r="L1372" s="13" t="n">
        <v>100000</v>
      </c>
      <c r="M1372" t="inlineStr">
        <is>
          <t>AZ, MN, IL</t>
        </is>
      </c>
      <c r="N1372" t="inlineStr">
        <is>
          <t>No</t>
        </is>
      </c>
      <c r="O1372" t="inlineStr">
        <is>
          <t>Not stated</t>
        </is>
      </c>
      <c r="Q1372" s="9" t="inlineStr">
        <is>
          <t>https://grantcue.com/foundations/vcj-family-foundation-411876872</t>
        </is>
      </c>
    </row>
    <row r="1373">
      <c r="A1373">
        <f>IF($E1373=$E1372,$A1372+1,1)</f>
        <v/>
      </c>
      <c r="B1373" t="inlineStr">
        <is>
          <t>DWIGHT S HALDAN FAMILY CHARITABLE FOUNDATION 58271-0 &amp; -1</t>
        </is>
      </c>
      <c r="C1373" t="inlineStr">
        <is>
          <t>71-0865524</t>
        </is>
      </c>
      <c r="D1373" t="inlineStr">
        <is>
          <t>California</t>
        </is>
      </c>
      <c r="E1373" t="inlineStr">
        <is>
          <t>CA</t>
        </is>
      </c>
      <c r="F1373" t="n">
        <v>2025</v>
      </c>
      <c r="G1373" t="n">
        <v>2</v>
      </c>
      <c r="H1373" s="13" t="n">
        <v>1188050</v>
      </c>
      <c r="I1373" s="12" t="n">
        <v>17</v>
      </c>
      <c r="J1373" s="13" t="n">
        <v>30000</v>
      </c>
      <c r="K1373" s="13">
        <f>IFERROR($H1373/$I1373,"")</f>
        <v/>
      </c>
      <c r="L1373" s="13" t="n">
        <v>250000</v>
      </c>
      <c r="M1373" t="inlineStr">
        <is>
          <t>TN, AZ, OR</t>
        </is>
      </c>
      <c r="N1373" t="inlineStr">
        <is>
          <t>No</t>
        </is>
      </c>
      <c r="O1373" t="inlineStr">
        <is>
          <t>Not stated</t>
        </is>
      </c>
      <c r="Q1373" s="9" t="inlineStr">
        <is>
          <t>https://grantcue.com/foundations/dwight-s-haldan-family-charitable-foundation-58271-0-and-1-710865524</t>
        </is>
      </c>
    </row>
    <row r="1374">
      <c r="A1374">
        <f>IF($E1374=$E1373,$A1373+1,1)</f>
        <v/>
      </c>
      <c r="B1374" t="inlineStr">
        <is>
          <t>THE DITO DEVCAR FOUNDATION</t>
        </is>
      </c>
      <c r="C1374" t="inlineStr">
        <is>
          <t>68-0314645</t>
        </is>
      </c>
      <c r="D1374" t="inlineStr">
        <is>
          <t>California</t>
        </is>
      </c>
      <c r="E1374" t="inlineStr">
        <is>
          <t>CA</t>
        </is>
      </c>
      <c r="F1374" t="n">
        <v>2025</v>
      </c>
      <c r="G1374" t="n">
        <v>2</v>
      </c>
      <c r="H1374" s="13" t="n">
        <v>1187500</v>
      </c>
      <c r="I1374" s="12" t="n">
        <v>18</v>
      </c>
      <c r="J1374" s="13" t="n">
        <v>25000</v>
      </c>
      <c r="K1374" s="13">
        <f>IFERROR($H1374/$I1374,"")</f>
        <v/>
      </c>
      <c r="L1374" s="13" t="n">
        <v>285000</v>
      </c>
      <c r="M1374" t="inlineStr">
        <is>
          <t>TX</t>
        </is>
      </c>
      <c r="N1374" t="inlineStr">
        <is>
          <t>Yes</t>
        </is>
      </c>
      <c r="O1374" t="inlineStr">
        <is>
          <t>Yes</t>
        </is>
      </c>
      <c r="Q1374" s="9" t="inlineStr">
        <is>
          <t>https://grantcue.com/foundations/the-dito-devcar-foundation-680314645</t>
        </is>
      </c>
    </row>
    <row r="1375">
      <c r="A1375">
        <f>IF($E1375=$E1374,$A1374+1,1)</f>
        <v/>
      </c>
      <c r="B1375" t="inlineStr">
        <is>
          <t>V EUGENE &amp; ROSALIE DEFREITAS CHAR FDN</t>
        </is>
      </c>
      <c r="C1375" t="inlineStr">
        <is>
          <t>04-6714542</t>
        </is>
      </c>
      <c r="D1375" t="inlineStr">
        <is>
          <t>California</t>
        </is>
      </c>
      <c r="E1375" t="inlineStr">
        <is>
          <t>CA</t>
        </is>
      </c>
      <c r="F1375" t="n">
        <v>2024</v>
      </c>
      <c r="G1375" t="n">
        <v>2</v>
      </c>
      <c r="H1375" s="13" t="n">
        <v>1185000</v>
      </c>
      <c r="I1375" s="12" t="n">
        <v>28</v>
      </c>
      <c r="J1375" s="13" t="n">
        <v>40000</v>
      </c>
      <c r="K1375" s="13">
        <f>IFERROR($H1375/$I1375,"")</f>
        <v/>
      </c>
      <c r="L1375" s="13" t="n">
        <v>55000</v>
      </c>
      <c r="M1375" t="inlineStr">
        <is>
          <t>MA, CT, GU</t>
        </is>
      </c>
      <c r="N1375" t="inlineStr">
        <is>
          <t>Yes</t>
        </is>
      </c>
      <c r="O1375" t="inlineStr">
        <is>
          <t>Not stated</t>
        </is>
      </c>
      <c r="Q1375" s="9" t="inlineStr">
        <is>
          <t>https://grantcue.com/foundations/v-eugene-and-rosalie-defreitas-char-fdn-046714542</t>
        </is>
      </c>
    </row>
    <row r="1376">
      <c r="A1376">
        <f>IF($E1376=$E1375,$A1375+1,1)</f>
        <v/>
      </c>
      <c r="B1376" t="inlineStr">
        <is>
          <t>THE WILFRED M &amp; JANET A ROOF FOUNDATION</t>
        </is>
      </c>
      <c r="C1376" t="inlineStr">
        <is>
          <t>33-0912823</t>
        </is>
      </c>
      <c r="D1376" t="inlineStr">
        <is>
          <t>California</t>
        </is>
      </c>
      <c r="E1376" t="inlineStr">
        <is>
          <t>CA</t>
        </is>
      </c>
      <c r="F1376" t="n">
        <v>2025</v>
      </c>
      <c r="G1376" t="n">
        <v>2</v>
      </c>
      <c r="H1376" s="13" t="n">
        <v>1185000</v>
      </c>
      <c r="I1376" s="12" t="n">
        <v>26</v>
      </c>
      <c r="J1376" s="13" t="n">
        <v>50000</v>
      </c>
      <c r="K1376" s="13">
        <f>IFERROR($H1376/$I1376,"")</f>
        <v/>
      </c>
      <c r="L1376" s="13" t="n">
        <v>65000</v>
      </c>
      <c r="M1376" t="inlineStr">
        <is>
          <t>AZ, FL, TN</t>
        </is>
      </c>
      <c r="N1376" t="inlineStr">
        <is>
          <t>No</t>
        </is>
      </c>
      <c r="O1376" t="inlineStr">
        <is>
          <t>Not stated</t>
        </is>
      </c>
      <c r="Q1376" s="9" t="inlineStr">
        <is>
          <t>https://grantcue.com/foundations/the-wilfred-m-and-janet-a-roof-foundation-330912823</t>
        </is>
      </c>
    </row>
    <row r="1377">
      <c r="A1377">
        <f>IF($E1377=$E1376,$A1376+1,1)</f>
        <v/>
      </c>
      <c r="B1377" t="inlineStr">
        <is>
          <t>SMIDT FAMILY FOUNDATION</t>
        </is>
      </c>
      <c r="C1377" t="inlineStr">
        <is>
          <t>77-0507427</t>
        </is>
      </c>
      <c r="D1377" t="inlineStr">
        <is>
          <t>California</t>
        </is>
      </c>
      <c r="E1377" t="inlineStr">
        <is>
          <t>CA</t>
        </is>
      </c>
      <c r="F1377" t="n">
        <v>2024</v>
      </c>
      <c r="G1377" t="n">
        <v>1</v>
      </c>
      <c r="H1377" s="13" t="n">
        <v>1185000</v>
      </c>
      <c r="I1377" s="12" t="n">
        <v>57</v>
      </c>
      <c r="J1377" s="13" t="n">
        <v>10000</v>
      </c>
      <c r="K1377" s="13">
        <f>IFERROR($H1377/$I1377,"")</f>
        <v/>
      </c>
      <c r="L1377" s="13" t="n">
        <v>200000</v>
      </c>
      <c r="M1377" t="inlineStr">
        <is>
          <t>IN, OH, VA</t>
        </is>
      </c>
      <c r="N1377" t="inlineStr">
        <is>
          <t>No</t>
        </is>
      </c>
      <c r="O1377" t="inlineStr">
        <is>
          <t>Not stated</t>
        </is>
      </c>
      <c r="Q1377" s="9" t="inlineStr">
        <is>
          <t>https://grantcue.com/foundations/smidt-family-foundation-770507427</t>
        </is>
      </c>
    </row>
    <row r="1378">
      <c r="A1378">
        <f>IF($E1378=$E1377,$A1377+1,1)</f>
        <v/>
      </c>
      <c r="B1378" t="inlineStr">
        <is>
          <t>ALL POINTS NORTH FOUNDATION</t>
        </is>
      </c>
      <c r="C1378" t="inlineStr">
        <is>
          <t>80-6208801</t>
        </is>
      </c>
      <c r="D1378" t="inlineStr">
        <is>
          <t>California</t>
        </is>
      </c>
      <c r="E1378" t="inlineStr">
        <is>
          <t>CA</t>
        </is>
      </c>
      <c r="F1378" t="n">
        <v>2024</v>
      </c>
      <c r="G1378" t="n">
        <v>1</v>
      </c>
      <c r="H1378" s="13" t="n">
        <v>1185000</v>
      </c>
      <c r="I1378" s="12" t="n">
        <v>27</v>
      </c>
      <c r="J1378" s="13" t="n">
        <v>40000</v>
      </c>
      <c r="K1378" s="13">
        <f>IFERROR($H1378/$I1378,"")</f>
        <v/>
      </c>
      <c r="L1378" s="13" t="n">
        <v>100000</v>
      </c>
      <c r="M1378" t="inlineStr">
        <is>
          <t>TX, TN, NY</t>
        </is>
      </c>
      <c r="N1378" t="inlineStr">
        <is>
          <t>No</t>
        </is>
      </c>
      <c r="O1378" t="inlineStr">
        <is>
          <t>Not stated</t>
        </is>
      </c>
      <c r="Q1378" s="9" t="inlineStr">
        <is>
          <t>https://grantcue.com/foundations/all-points-north-foundation-806208801</t>
        </is>
      </c>
    </row>
    <row r="1379">
      <c r="A1379">
        <f>IF($E1379=$E1378,$A1378+1,1)</f>
        <v/>
      </c>
      <c r="B1379" t="inlineStr">
        <is>
          <t>THE PETER &amp; JUDY COPSES FOUNDATION</t>
        </is>
      </c>
      <c r="C1379" t="inlineStr">
        <is>
          <t>86-1549548</t>
        </is>
      </c>
      <c r="D1379" t="inlineStr">
        <is>
          <t>California</t>
        </is>
      </c>
      <c r="E1379" t="inlineStr">
        <is>
          <t>CA</t>
        </is>
      </c>
      <c r="F1379" t="n">
        <v>2024</v>
      </c>
      <c r="G1379" t="n">
        <v>1</v>
      </c>
      <c r="H1379" s="13" t="n">
        <v>1185000</v>
      </c>
      <c r="I1379" s="12" t="n">
        <v>12</v>
      </c>
      <c r="J1379" s="13" t="n">
        <v>100000</v>
      </c>
      <c r="K1379" s="13">
        <f>IFERROR($H1379/$I1379,"")</f>
        <v/>
      </c>
      <c r="L1379" s="13" t="n">
        <v>200000</v>
      </c>
      <c r="M1379" t="inlineStr">
        <is>
          <t>DC, TX, NY</t>
        </is>
      </c>
      <c r="N1379" t="inlineStr">
        <is>
          <t>No</t>
        </is>
      </c>
      <c r="O1379" t="inlineStr">
        <is>
          <t>Not stated</t>
        </is>
      </c>
      <c r="Q1379" s="9" t="inlineStr">
        <is>
          <t>https://grantcue.com/foundations/the-peter-and-judy-copses-foundation-861549548</t>
        </is>
      </c>
    </row>
    <row r="1380">
      <c r="A1380">
        <f>IF($E1380=$E1379,$A1379+1,1)</f>
        <v/>
      </c>
      <c r="B1380" t="inlineStr">
        <is>
          <t>GLOBAL COMPASSION SERVICES</t>
        </is>
      </c>
      <c r="C1380" t="inlineStr">
        <is>
          <t>20-1282397</t>
        </is>
      </c>
      <c r="D1380" t="inlineStr">
        <is>
          <t>California</t>
        </is>
      </c>
      <c r="E1380" t="inlineStr">
        <is>
          <t>CA</t>
        </is>
      </c>
      <c r="F1380" t="n">
        <v>2025</v>
      </c>
      <c r="G1380" t="n">
        <v>2</v>
      </c>
      <c r="H1380" s="13" t="n">
        <v>1182438</v>
      </c>
      <c r="I1380" s="12" t="n">
        <v>94</v>
      </c>
      <c r="J1380" s="13" t="n">
        <v>9100</v>
      </c>
      <c r="K1380" s="13">
        <f>IFERROR($H1380/$I1380,"")</f>
        <v/>
      </c>
      <c r="L1380" s="13" t="n">
        <v>101220</v>
      </c>
      <c r="M1380" t="inlineStr">
        <is>
          <t>MO, VA, FL</t>
        </is>
      </c>
      <c r="N1380" t="inlineStr">
        <is>
          <t>Yes</t>
        </is>
      </c>
      <c r="O1380" t="inlineStr">
        <is>
          <t>Yes</t>
        </is>
      </c>
      <c r="Q1380" s="9" t="inlineStr">
        <is>
          <t>https://grantcue.com/foundations/global-compassion-services-201282397</t>
        </is>
      </c>
    </row>
    <row r="1381">
      <c r="A1381">
        <f>IF($E1381=$E1380,$A1380+1,1)</f>
        <v/>
      </c>
      <c r="B1381" t="inlineStr">
        <is>
          <t>ROCK PAPER SCISSORS FOUNDATION INC</t>
        </is>
      </c>
      <c r="C1381" t="inlineStr">
        <is>
          <t>20-2956444</t>
        </is>
      </c>
      <c r="D1381" t="inlineStr">
        <is>
          <t>California</t>
        </is>
      </c>
      <c r="E1381" t="inlineStr">
        <is>
          <t>CA</t>
        </is>
      </c>
      <c r="F1381" t="n">
        <v>2024</v>
      </c>
      <c r="G1381" t="n">
        <v>1</v>
      </c>
      <c r="H1381" s="13" t="n">
        <v>1180000</v>
      </c>
      <c r="I1381" s="12" t="n">
        <v>15</v>
      </c>
      <c r="J1381" s="13" t="n">
        <v>80000</v>
      </c>
      <c r="K1381" s="13">
        <f>IFERROR($H1381/$I1381,"")</f>
        <v/>
      </c>
      <c r="L1381" s="13" t="n">
        <v>250000</v>
      </c>
      <c r="M1381" t="inlineStr">
        <is>
          <t>NY, DC, GA</t>
        </is>
      </c>
      <c r="N1381" t="inlineStr">
        <is>
          <t>No</t>
        </is>
      </c>
      <c r="O1381" t="inlineStr">
        <is>
          <t>Not stated</t>
        </is>
      </c>
      <c r="Q1381" s="9" t="inlineStr">
        <is>
          <t>https://grantcue.com/foundations/rock-paper-scissors-foundation-inc-202956444</t>
        </is>
      </c>
    </row>
    <row r="1382">
      <c r="A1382">
        <f>IF($E1382=$E1381,$A1381+1,1)</f>
        <v/>
      </c>
      <c r="B1382" t="inlineStr">
        <is>
          <t>SHEPHER FOUNDATION</t>
        </is>
      </c>
      <c r="C1382" t="inlineStr">
        <is>
          <t>45-6748619</t>
        </is>
      </c>
      <c r="D1382" t="inlineStr">
        <is>
          <t>California</t>
        </is>
      </c>
      <c r="E1382" t="inlineStr">
        <is>
          <t>CA</t>
        </is>
      </c>
      <c r="F1382" t="n">
        <v>2025</v>
      </c>
      <c r="G1382" t="n">
        <v>2</v>
      </c>
      <c r="H1382" s="13" t="n">
        <v>1176000</v>
      </c>
      <c r="I1382" s="12" t="n">
        <v>38</v>
      </c>
      <c r="J1382" s="13" t="n">
        <v>7625</v>
      </c>
      <c r="K1382" s="13">
        <f>IFERROR($H1382/$I1382,"")</f>
        <v/>
      </c>
      <c r="L1382" s="13" t="n">
        <v>340000</v>
      </c>
      <c r="M1382" t="inlineStr">
        <is>
          <t>NY, FL, DC</t>
        </is>
      </c>
      <c r="N1382" t="inlineStr">
        <is>
          <t>No</t>
        </is>
      </c>
      <c r="O1382" t="inlineStr">
        <is>
          <t>Not stated</t>
        </is>
      </c>
      <c r="Q1382" s="9" t="inlineStr">
        <is>
          <t>https://grantcue.com/foundations/shepher-foundation-456748619</t>
        </is>
      </c>
    </row>
    <row r="1383">
      <c r="A1383">
        <f>IF($E1383=$E1382,$A1382+1,1)</f>
        <v/>
      </c>
      <c r="B1383" t="inlineStr">
        <is>
          <t>MAGISTRO FAMILY FOUNDATION INC</t>
        </is>
      </c>
      <c r="C1383" t="inlineStr">
        <is>
          <t>68-0527894</t>
        </is>
      </c>
      <c r="D1383" t="inlineStr">
        <is>
          <t>California</t>
        </is>
      </c>
      <c r="E1383" t="inlineStr">
        <is>
          <t>CA</t>
        </is>
      </c>
      <c r="F1383" t="n">
        <v>2025</v>
      </c>
      <c r="G1383" t="n">
        <v>2</v>
      </c>
      <c r="H1383" s="13" t="n">
        <v>1175000</v>
      </c>
      <c r="I1383" s="12" t="n">
        <v>39</v>
      </c>
      <c r="J1383" s="13" t="n">
        <v>20000</v>
      </c>
      <c r="K1383" s="13">
        <f>IFERROR($H1383/$I1383,"")</f>
        <v/>
      </c>
      <c r="L1383" s="13" t="n">
        <v>200000</v>
      </c>
      <c r="M1383" t="inlineStr">
        <is>
          <t>VA, LA, NY</t>
        </is>
      </c>
      <c r="N1383" t="inlineStr">
        <is>
          <t>Yes</t>
        </is>
      </c>
      <c r="O1383" t="inlineStr">
        <is>
          <t>Not stated</t>
        </is>
      </c>
      <c r="Q1383" s="9" t="inlineStr">
        <is>
          <t>https://grantcue.com/foundations/magistro-family-foundation-inc-680527894</t>
        </is>
      </c>
    </row>
    <row r="1384">
      <c r="A1384">
        <f>IF($E1384=$E1383,$A1383+1,1)</f>
        <v/>
      </c>
      <c r="B1384" t="inlineStr">
        <is>
          <t>SO INCLINED PHILANTHROPIC FOUNDATION</t>
        </is>
      </c>
      <c r="C1384" t="inlineStr">
        <is>
          <t>84-3809081</t>
        </is>
      </c>
      <c r="D1384" t="inlineStr">
        <is>
          <t>California</t>
        </is>
      </c>
      <c r="E1384" t="inlineStr">
        <is>
          <t>CA</t>
        </is>
      </c>
      <c r="F1384" t="n">
        <v>2024</v>
      </c>
      <c r="G1384" t="n">
        <v>1</v>
      </c>
      <c r="H1384" s="13" t="n">
        <v>1175000</v>
      </c>
      <c r="I1384" s="12" t="n">
        <v>5</v>
      </c>
      <c r="J1384" s="13" t="n">
        <v>60000</v>
      </c>
      <c r="K1384" s="13">
        <f>IFERROR($H1384/$I1384,"")</f>
        <v/>
      </c>
      <c r="L1384" s="13" t="n">
        <v>1000000</v>
      </c>
      <c r="M1384" t="inlineStr">
        <is>
          <t>NY, NV, DC</t>
        </is>
      </c>
      <c r="N1384" t="inlineStr">
        <is>
          <t>No</t>
        </is>
      </c>
      <c r="O1384" t="inlineStr">
        <is>
          <t>Not stated</t>
        </is>
      </c>
      <c r="Q1384" s="9" t="inlineStr">
        <is>
          <t>https://grantcue.com/foundations/so-inclined-philanthropic-foundation-843809081</t>
        </is>
      </c>
    </row>
    <row r="1385">
      <c r="A1385">
        <f>IF($E1385=$E1384,$A1384+1,1)</f>
        <v/>
      </c>
      <c r="B1385" t="inlineStr">
        <is>
          <t>FLORIDA CHARITIES FDN TAPF</t>
        </is>
      </c>
      <c r="C1385" t="inlineStr">
        <is>
          <t>59-6125203</t>
        </is>
      </c>
      <c r="D1385" t="inlineStr">
        <is>
          <t>California</t>
        </is>
      </c>
      <c r="E1385" t="inlineStr">
        <is>
          <t>CA</t>
        </is>
      </c>
      <c r="F1385" t="n">
        <v>2024</v>
      </c>
      <c r="G1385" t="n">
        <v>2</v>
      </c>
      <c r="H1385" s="13" t="n">
        <v>1174000</v>
      </c>
      <c r="I1385" s="12" t="n">
        <v>13</v>
      </c>
      <c r="J1385" s="13" t="n">
        <v>10000</v>
      </c>
      <c r="K1385" s="13">
        <f>IFERROR($H1385/$I1385,"")</f>
        <v/>
      </c>
      <c r="L1385" s="13" t="n">
        <v>1000000</v>
      </c>
      <c r="M1385" t="inlineStr">
        <is>
          <t>FL, MA, DC</t>
        </is>
      </c>
      <c r="N1385" t="inlineStr">
        <is>
          <t>No</t>
        </is>
      </c>
      <c r="O1385" t="inlineStr">
        <is>
          <t>Not stated</t>
        </is>
      </c>
      <c r="Q1385" s="9" t="inlineStr">
        <is>
          <t>https://grantcue.com/foundations/florida-charities-fdn-tapf-596125203</t>
        </is>
      </c>
    </row>
    <row r="1386">
      <c r="A1386">
        <f>IF($E1386=$E1385,$A1385+1,1)</f>
        <v/>
      </c>
      <c r="B1386" t="inlineStr">
        <is>
          <t>RANDALL A WOLF FAMILY FOUNDATION</t>
        </is>
      </c>
      <c r="C1386" t="inlineStr">
        <is>
          <t>94-6719570</t>
        </is>
      </c>
      <c r="D1386" t="inlineStr">
        <is>
          <t>California</t>
        </is>
      </c>
      <c r="E1386" t="inlineStr">
        <is>
          <t>CA</t>
        </is>
      </c>
      <c r="F1386" t="n">
        <v>2024</v>
      </c>
      <c r="G1386" t="n">
        <v>1</v>
      </c>
      <c r="H1386" s="13" t="n">
        <v>1169719</v>
      </c>
      <c r="I1386" s="12" t="n">
        <v>30</v>
      </c>
      <c r="J1386" s="13" t="n">
        <v>12500</v>
      </c>
      <c r="K1386" s="13">
        <f>IFERROR($H1386/$I1386,"")</f>
        <v/>
      </c>
      <c r="L1386" s="13" t="n">
        <v>205000</v>
      </c>
      <c r="M1386" t="inlineStr">
        <is>
          <t>MD</t>
        </is>
      </c>
      <c r="N1386" t="inlineStr">
        <is>
          <t>No</t>
        </is>
      </c>
      <c r="O1386" t="inlineStr">
        <is>
          <t>Not stated</t>
        </is>
      </c>
      <c r="Q1386" s="9" t="inlineStr">
        <is>
          <t>https://grantcue.com/foundations/randall-a-wolf-family-foundation-946719570</t>
        </is>
      </c>
    </row>
    <row r="1387">
      <c r="A1387">
        <f>IF($E1387=$E1386,$A1386+1,1)</f>
        <v/>
      </c>
      <c r="B1387" t="inlineStr">
        <is>
          <t>MAPLES FAMILY FOUNDATION</t>
        </is>
      </c>
      <c r="C1387" t="inlineStr">
        <is>
          <t>81-4758536</t>
        </is>
      </c>
      <c r="D1387" t="inlineStr">
        <is>
          <t>California</t>
        </is>
      </c>
      <c r="E1387" t="inlineStr">
        <is>
          <t>CA</t>
        </is>
      </c>
      <c r="F1387" t="n">
        <v>2023</v>
      </c>
      <c r="G1387" t="n">
        <v>1</v>
      </c>
      <c r="H1387" s="13" t="n">
        <v>1168000</v>
      </c>
      <c r="I1387" s="12" t="n">
        <v>5</v>
      </c>
      <c r="J1387" s="13" t="n">
        <v>20000</v>
      </c>
      <c r="K1387" s="13">
        <f>IFERROR($H1387/$I1387,"")</f>
        <v/>
      </c>
      <c r="L1387" s="13" t="n">
        <v>1015000</v>
      </c>
      <c r="M1387" t="inlineStr">
        <is>
          <t>PA</t>
        </is>
      </c>
      <c r="N1387" t="inlineStr">
        <is>
          <t>No</t>
        </is>
      </c>
      <c r="O1387" t="inlineStr">
        <is>
          <t>Not stated</t>
        </is>
      </c>
      <c r="Q1387" s="9" t="inlineStr">
        <is>
          <t>https://grantcue.com/foundations/maples-family-foundation-814758536</t>
        </is>
      </c>
    </row>
    <row r="1388">
      <c r="A1388">
        <f>IF($E1388=$E1387,$A1387+1,1)</f>
        <v/>
      </c>
      <c r="B1388" t="inlineStr">
        <is>
          <t>MARA W BREECH FOUNDATION</t>
        </is>
      </c>
      <c r="C1388" t="inlineStr">
        <is>
          <t>95-4474892</t>
        </is>
      </c>
      <c r="D1388" t="inlineStr">
        <is>
          <t>California</t>
        </is>
      </c>
      <c r="E1388" t="inlineStr">
        <is>
          <t>CA</t>
        </is>
      </c>
      <c r="F1388" t="n">
        <v>2025</v>
      </c>
      <c r="G1388" t="n">
        <v>2</v>
      </c>
      <c r="H1388" s="13" t="n">
        <v>1167900</v>
      </c>
      <c r="I1388" s="12" t="n">
        <v>103</v>
      </c>
      <c r="J1388" s="13" t="n">
        <v>7500</v>
      </c>
      <c r="K1388" s="13">
        <f>IFERROR($H1388/$I1388,"")</f>
        <v/>
      </c>
      <c r="L1388" s="13" t="n">
        <v>33000</v>
      </c>
      <c r="M1388" t="inlineStr">
        <is>
          <t>CT, NJ, CO</t>
        </is>
      </c>
      <c r="N1388" t="inlineStr">
        <is>
          <t>Yes</t>
        </is>
      </c>
      <c r="O1388" t="inlineStr">
        <is>
          <t>Yes</t>
        </is>
      </c>
      <c r="Q1388" s="9" t="inlineStr">
        <is>
          <t>https://grantcue.com/foundations/mara-w-breech-foundation-954474892</t>
        </is>
      </c>
    </row>
    <row r="1389">
      <c r="A1389">
        <f>IF($E1389=$E1388,$A1388+1,1)</f>
        <v/>
      </c>
      <c r="B1389" t="inlineStr">
        <is>
          <t>LIGHT AND SALT INTERNATIONAL</t>
        </is>
      </c>
      <c r="C1389" t="inlineStr">
        <is>
          <t>84-2209882</t>
        </is>
      </c>
      <c r="D1389" t="inlineStr">
        <is>
          <t>California</t>
        </is>
      </c>
      <c r="E1389" t="inlineStr">
        <is>
          <t>CA</t>
        </is>
      </c>
      <c r="F1389" t="n">
        <v>2024</v>
      </c>
      <c r="G1389" t="n">
        <v>2</v>
      </c>
      <c r="H1389" s="13" t="n">
        <v>1164322</v>
      </c>
      <c r="I1389" s="12" t="n">
        <v>42</v>
      </c>
      <c r="J1389" s="13" t="n">
        <v>20000</v>
      </c>
      <c r="K1389" s="13">
        <f>IFERROR($H1389/$I1389,"")</f>
        <v/>
      </c>
      <c r="L1389" s="13" t="n">
        <v>168212</v>
      </c>
      <c r="M1389" t="inlineStr">
        <is>
          <t>CO, MO, NC</t>
        </is>
      </c>
      <c r="N1389" t="inlineStr">
        <is>
          <t>No</t>
        </is>
      </c>
      <c r="O1389" t="inlineStr">
        <is>
          <t>Not stated</t>
        </is>
      </c>
      <c r="Q1389" s="9" t="inlineStr">
        <is>
          <t>https://grantcue.com/foundations/light-and-salt-international-842209882</t>
        </is>
      </c>
    </row>
    <row r="1390">
      <c r="A1390">
        <f>IF($E1390=$E1389,$A1389+1,1)</f>
        <v/>
      </c>
      <c r="B1390" t="inlineStr">
        <is>
          <t>EVELYN AND NORMAN FEINTECH FAMILY FOUNDATION</t>
        </is>
      </c>
      <c r="C1390" t="inlineStr">
        <is>
          <t>95-4268945</t>
        </is>
      </c>
      <c r="D1390" t="inlineStr">
        <is>
          <t>California</t>
        </is>
      </c>
      <c r="E1390" t="inlineStr">
        <is>
          <t>CA</t>
        </is>
      </c>
      <c r="F1390" t="n">
        <v>2025</v>
      </c>
      <c r="G1390" t="n">
        <v>2</v>
      </c>
      <c r="H1390" s="13" t="n">
        <v>1164000</v>
      </c>
      <c r="I1390" s="12" t="n">
        <v>40</v>
      </c>
      <c r="J1390" s="13" t="n">
        <v>15000</v>
      </c>
      <c r="K1390" s="13">
        <f>IFERROR($H1390/$I1390,"")</f>
        <v/>
      </c>
      <c r="L1390" s="13" t="n">
        <v>150000</v>
      </c>
      <c r="M1390" t="inlineStr">
        <is>
          <t>NY, DC</t>
        </is>
      </c>
      <c r="N1390" t="inlineStr">
        <is>
          <t>No</t>
        </is>
      </c>
      <c r="O1390" t="inlineStr">
        <is>
          <t>Not stated</t>
        </is>
      </c>
      <c r="Q1390" s="9" t="inlineStr">
        <is>
          <t>https://grantcue.com/foundations/evelyn-and-norman-feintech-family-foundation-954268945</t>
        </is>
      </c>
    </row>
    <row r="1391">
      <c r="A1391">
        <f>IF($E1391=$E1390,$A1390+1,1)</f>
        <v/>
      </c>
      <c r="B1391" t="inlineStr">
        <is>
          <t>VAN KONYNENBURG FOUNDATION</t>
        </is>
      </c>
      <c r="C1391" t="inlineStr">
        <is>
          <t>95-4505575</t>
        </is>
      </c>
      <c r="D1391" t="inlineStr">
        <is>
          <t>California</t>
        </is>
      </c>
      <c r="E1391" t="inlineStr">
        <is>
          <t>CA</t>
        </is>
      </c>
      <c r="F1391" t="n">
        <v>2024</v>
      </c>
      <c r="G1391" t="n">
        <v>1</v>
      </c>
      <c r="H1391" s="13" t="n">
        <v>1162594</v>
      </c>
      <c r="I1391" s="12" t="n">
        <v>53</v>
      </c>
      <c r="J1391" s="13" t="n">
        <v>10000</v>
      </c>
      <c r="K1391" s="13">
        <f>IFERROR($H1391/$I1391,"")</f>
        <v/>
      </c>
      <c r="L1391" s="13" t="n">
        <v>265000</v>
      </c>
      <c r="M1391" t="inlineStr">
        <is>
          <t>NY, ID, TX</t>
        </is>
      </c>
      <c r="N1391" t="inlineStr">
        <is>
          <t>No</t>
        </is>
      </c>
      <c r="O1391" t="inlineStr">
        <is>
          <t>Not stated</t>
        </is>
      </c>
      <c r="Q1391" s="9" t="inlineStr">
        <is>
          <t>https://grantcue.com/foundations/van-konynenburg-foundation-954505575</t>
        </is>
      </c>
    </row>
    <row r="1392">
      <c r="A1392">
        <f>IF($E1392=$E1391,$A1391+1,1)</f>
        <v/>
      </c>
      <c r="B1392" t="inlineStr">
        <is>
          <t>LUCIAN CASTE CHARITABLE FOUNDATION</t>
        </is>
      </c>
      <c r="C1392" t="inlineStr">
        <is>
          <t>25-1877689</t>
        </is>
      </c>
      <c r="D1392" t="inlineStr">
        <is>
          <t>California</t>
        </is>
      </c>
      <c r="E1392" t="inlineStr">
        <is>
          <t>CA</t>
        </is>
      </c>
      <c r="F1392" t="n">
        <v>2025</v>
      </c>
      <c r="G1392" t="n">
        <v>2</v>
      </c>
      <c r="H1392" s="13" t="n">
        <v>1161500</v>
      </c>
      <c r="I1392" s="12" t="n">
        <v>8</v>
      </c>
      <c r="J1392" s="13" t="n">
        <v>160000</v>
      </c>
      <c r="K1392" s="13">
        <f>IFERROR($H1392/$I1392,"")</f>
        <v/>
      </c>
      <c r="L1392" s="13" t="n">
        <v>231500</v>
      </c>
      <c r="M1392" t="inlineStr">
        <is>
          <t>NY, HI, PA</t>
        </is>
      </c>
      <c r="N1392" t="inlineStr">
        <is>
          <t>No</t>
        </is>
      </c>
      <c r="O1392" t="inlineStr">
        <is>
          <t>Not stated</t>
        </is>
      </c>
      <c r="Q1392" s="9" t="inlineStr">
        <is>
          <t>https://grantcue.com/foundations/lucian-caste-charitable-foundation-251877689</t>
        </is>
      </c>
    </row>
    <row r="1393">
      <c r="A1393">
        <f>IF($E1393=$E1392,$A1392+1,1)</f>
        <v/>
      </c>
      <c r="B1393" t="inlineStr">
        <is>
          <t>Zia &amp; Rabia Bhatti Foundation</t>
        </is>
      </c>
      <c r="C1393" t="inlineStr">
        <is>
          <t>92-2117627</t>
        </is>
      </c>
      <c r="D1393" t="inlineStr">
        <is>
          <t>California</t>
        </is>
      </c>
      <c r="E1393" t="inlineStr">
        <is>
          <t>CA</t>
        </is>
      </c>
      <c r="F1393" t="n">
        <v>2025</v>
      </c>
      <c r="G1393" t="n">
        <v>1</v>
      </c>
      <c r="H1393" s="13" t="n">
        <v>1160500</v>
      </c>
      <c r="I1393" s="12" t="n">
        <v>26</v>
      </c>
      <c r="J1393" s="13" t="n">
        <v>10000</v>
      </c>
      <c r="K1393" s="13">
        <f>IFERROR($H1393/$I1393,"")</f>
        <v/>
      </c>
      <c r="L1393" s="13" t="n">
        <v>200000</v>
      </c>
      <c r="M1393" t="inlineStr">
        <is>
          <t>IL, DC, MA</t>
        </is>
      </c>
      <c r="N1393" t="inlineStr">
        <is>
          <t>No</t>
        </is>
      </c>
      <c r="O1393" t="inlineStr">
        <is>
          <t>Not stated</t>
        </is>
      </c>
      <c r="Q1393" s="9" t="inlineStr">
        <is>
          <t>https://grantcue.com/foundations/zia-and-rabia-bhatti-foundation-922117627</t>
        </is>
      </c>
    </row>
    <row r="1394">
      <c r="A1394">
        <f>IF($E1394=$E1393,$A1393+1,1)</f>
        <v/>
      </c>
      <c r="B1394" t="inlineStr">
        <is>
          <t>Westly Foundation</t>
        </is>
      </c>
      <c r="C1394" t="inlineStr">
        <is>
          <t>94-3368338</t>
        </is>
      </c>
      <c r="D1394" t="inlineStr">
        <is>
          <t>California</t>
        </is>
      </c>
      <c r="E1394" t="inlineStr">
        <is>
          <t>CA</t>
        </is>
      </c>
      <c r="F1394" t="n">
        <v>2024</v>
      </c>
      <c r="G1394" t="n">
        <v>1</v>
      </c>
      <c r="H1394" s="13" t="n">
        <v>1158600</v>
      </c>
      <c r="I1394" s="12" t="n">
        <v>55</v>
      </c>
      <c r="J1394" s="13" t="n">
        <v>25000</v>
      </c>
      <c r="K1394" s="13">
        <f>IFERROR($H1394/$I1394,"")</f>
        <v/>
      </c>
      <c r="L1394" s="13" t="n">
        <v>200000</v>
      </c>
      <c r="M1394" t="inlineStr">
        <is>
          <t>DC, MD, CT</t>
        </is>
      </c>
      <c r="N1394" t="inlineStr">
        <is>
          <t>Yes</t>
        </is>
      </c>
      <c r="O1394" t="inlineStr">
        <is>
          <t>Yes</t>
        </is>
      </c>
      <c r="Q1394" s="9" t="inlineStr">
        <is>
          <t>https://grantcue.com/foundations/westly-foundation-943368338</t>
        </is>
      </c>
    </row>
    <row r="1395">
      <c r="A1395">
        <f>IF($E1395=$E1394,$A1394+1,1)</f>
        <v/>
      </c>
      <c r="B1395" t="inlineStr">
        <is>
          <t>OPEN STEWARDSHIP FOUNDATION</t>
        </is>
      </c>
      <c r="C1395" t="inlineStr">
        <is>
          <t>45-3682002</t>
        </is>
      </c>
      <c r="D1395" t="inlineStr">
        <is>
          <t>California</t>
        </is>
      </c>
      <c r="E1395" t="inlineStr">
        <is>
          <t>CA</t>
        </is>
      </c>
      <c r="F1395" t="n">
        <v>2025</v>
      </c>
      <c r="G1395" t="n">
        <v>2</v>
      </c>
      <c r="H1395" s="13" t="n">
        <v>1157500</v>
      </c>
      <c r="I1395" s="12" t="n">
        <v>169</v>
      </c>
      <c r="J1395" s="13" t="n">
        <v>5000</v>
      </c>
      <c r="K1395" s="13">
        <f>IFERROR($H1395/$I1395,"")</f>
        <v/>
      </c>
      <c r="L1395" s="13" t="n">
        <v>200000</v>
      </c>
      <c r="M1395" t="inlineStr">
        <is>
          <t>TX</t>
        </is>
      </c>
      <c r="N1395" t="inlineStr">
        <is>
          <t>Yes</t>
        </is>
      </c>
      <c r="O1395" t="inlineStr">
        <is>
          <t>Yes</t>
        </is>
      </c>
      <c r="P1395" s="9" t="inlineStr">
        <is>
          <t>https://www.openstewardship.com/</t>
        </is>
      </c>
      <c r="Q1395" s="9" t="inlineStr">
        <is>
          <t>https://grantcue.com/foundations/open-stewardship-foundation-453682002</t>
        </is>
      </c>
    </row>
    <row r="1396">
      <c r="A1396">
        <f>IF($E1396=$E1395,$A1395+1,1)</f>
        <v/>
      </c>
      <c r="B1396" t="inlineStr">
        <is>
          <t>HENDRICKSON FAMILY FOUNDATION UAD APRIL 27</t>
        </is>
      </c>
      <c r="C1396" t="inlineStr">
        <is>
          <t>20-7449840</t>
        </is>
      </c>
      <c r="D1396" t="inlineStr">
        <is>
          <t>California</t>
        </is>
      </c>
      <c r="E1396" t="inlineStr">
        <is>
          <t>CA</t>
        </is>
      </c>
      <c r="F1396" t="n">
        <v>2024</v>
      </c>
      <c r="G1396" t="n">
        <v>2</v>
      </c>
      <c r="H1396" s="13" t="n">
        <v>1155650</v>
      </c>
      <c r="I1396" s="12" t="n">
        <v>52</v>
      </c>
      <c r="J1396" s="13" t="n">
        <v>20000</v>
      </c>
      <c r="K1396" s="13">
        <f>IFERROR($H1396/$I1396,"")</f>
        <v/>
      </c>
      <c r="L1396" s="13" t="n">
        <v>55000</v>
      </c>
      <c r="M1396" t="inlineStr">
        <is>
          <t>MO, IL, VT</t>
        </is>
      </c>
      <c r="N1396" t="inlineStr">
        <is>
          <t>No</t>
        </is>
      </c>
      <c r="O1396" t="inlineStr">
        <is>
          <t>Not stated</t>
        </is>
      </c>
      <c r="Q1396" s="9" t="inlineStr">
        <is>
          <t>https://grantcue.com/foundations/hendrickson-family-foundation-uad-april-27-207449840</t>
        </is>
      </c>
    </row>
    <row r="1397">
      <c r="A1397">
        <f>IF($E1397=$E1396,$A1396+1,1)</f>
        <v/>
      </c>
      <c r="B1397" t="inlineStr">
        <is>
          <t>INTREPID PHILANTHROPY FOUNDATION</t>
        </is>
      </c>
      <c r="C1397" t="inlineStr">
        <is>
          <t>30-0527867</t>
        </is>
      </c>
      <c r="D1397" t="inlineStr">
        <is>
          <t>California</t>
        </is>
      </c>
      <c r="E1397" t="inlineStr">
        <is>
          <t>CA</t>
        </is>
      </c>
      <c r="F1397" t="n">
        <v>2025</v>
      </c>
      <c r="G1397" t="n">
        <v>2</v>
      </c>
      <c r="H1397" s="13" t="n">
        <v>1153332</v>
      </c>
      <c r="I1397" s="12" t="n">
        <v>95</v>
      </c>
      <c r="J1397" s="13" t="n">
        <v>10000</v>
      </c>
      <c r="K1397" s="13">
        <f>IFERROR($H1397/$I1397,"")</f>
        <v/>
      </c>
      <c r="L1397" s="13" t="n">
        <v>125000</v>
      </c>
      <c r="M1397" t="inlineStr">
        <is>
          <t>NY, PA, MA</t>
        </is>
      </c>
      <c r="N1397" t="inlineStr">
        <is>
          <t>Yes</t>
        </is>
      </c>
      <c r="O1397" t="inlineStr">
        <is>
          <t>Yes</t>
        </is>
      </c>
      <c r="P1397" s="9" t="inlineStr">
        <is>
          <t>https://www.intrepid-philanthropy.org/</t>
        </is>
      </c>
      <c r="Q1397" s="9" t="inlineStr">
        <is>
          <t>https://grantcue.com/foundations/intrepid-philanthropy-foundation-300527867</t>
        </is>
      </c>
    </row>
    <row r="1398">
      <c r="A1398">
        <f>IF($E1398=$E1397,$A1397+1,1)</f>
        <v/>
      </c>
      <c r="B1398" t="inlineStr">
        <is>
          <t>THE ELIZABETH GEORGE FOUNDATION</t>
        </is>
      </c>
      <c r="C1398" t="inlineStr">
        <is>
          <t>33-0829947</t>
        </is>
      </c>
      <c r="D1398" t="inlineStr">
        <is>
          <t>California</t>
        </is>
      </c>
      <c r="E1398" t="inlineStr">
        <is>
          <t>CA</t>
        </is>
      </c>
      <c r="F1398" t="n">
        <v>2024</v>
      </c>
      <c r="G1398" t="n">
        <v>2</v>
      </c>
      <c r="H1398" s="13" t="n">
        <v>1152700</v>
      </c>
      <c r="I1398" s="12" t="n">
        <v>60</v>
      </c>
      <c r="J1398" s="13" t="n">
        <v>20000</v>
      </c>
      <c r="K1398" s="13">
        <f>IFERROR($H1398/$I1398,"")</f>
        <v/>
      </c>
      <c r="L1398" s="13" t="n">
        <v>30000</v>
      </c>
      <c r="M1398" t="inlineStr">
        <is>
          <t>NY, WI, TX</t>
        </is>
      </c>
      <c r="N1398" t="inlineStr">
        <is>
          <t>Yes</t>
        </is>
      </c>
      <c r="O1398" t="inlineStr">
        <is>
          <t>Not stated</t>
        </is>
      </c>
      <c r="Q1398" s="9" t="inlineStr">
        <is>
          <t>https://grantcue.com/foundations/the-elizabeth-george-foundation-co-susan-e-george-330829947</t>
        </is>
      </c>
    </row>
    <row r="1399">
      <c r="A1399">
        <f>IF($E1399=$E1398,$A1398+1,1)</f>
        <v/>
      </c>
      <c r="B1399" t="inlineStr">
        <is>
          <t>THE VIRGINIA AND ALFRED HARRELL FOUNDATION</t>
        </is>
      </c>
      <c r="C1399" t="inlineStr">
        <is>
          <t>95-3227803</t>
        </is>
      </c>
      <c r="D1399" t="inlineStr">
        <is>
          <t>California</t>
        </is>
      </c>
      <c r="E1399" t="inlineStr">
        <is>
          <t>CA</t>
        </is>
      </c>
      <c r="F1399" t="n">
        <v>2025</v>
      </c>
      <c r="G1399" t="n">
        <v>2</v>
      </c>
      <c r="H1399" s="13" t="n">
        <v>1152080</v>
      </c>
      <c r="I1399" s="12" t="n">
        <v>57</v>
      </c>
      <c r="J1399" s="13" t="n">
        <v>15000</v>
      </c>
      <c r="K1399" s="13">
        <f>IFERROR($H1399/$I1399,"")</f>
        <v/>
      </c>
      <c r="L1399" s="13" t="n">
        <v>79977</v>
      </c>
      <c r="N1399" t="inlineStr">
        <is>
          <t>Yes</t>
        </is>
      </c>
      <c r="O1399" t="inlineStr">
        <is>
          <t>Yes</t>
        </is>
      </c>
      <c r="P1399" s="9" t="inlineStr">
        <is>
          <t>https://www.vahfoundation.org/</t>
        </is>
      </c>
      <c r="Q1399" s="9" t="inlineStr">
        <is>
          <t>https://grantcue.com/foundations/the-virginia-and-alfred-harrell-foundation-953227803</t>
        </is>
      </c>
    </row>
    <row r="1400">
      <c r="A1400">
        <f>IF($E1400=$E1399,$A1399+1,1)</f>
        <v/>
      </c>
      <c r="B1400" t="inlineStr">
        <is>
          <t>THE BLUE FOUNDATION-DIMA</t>
        </is>
      </c>
      <c r="C1400" t="inlineStr">
        <is>
          <t>27-1579792</t>
        </is>
      </c>
      <c r="D1400" t="inlineStr">
        <is>
          <t>California</t>
        </is>
      </c>
      <c r="E1400" t="inlineStr">
        <is>
          <t>CA</t>
        </is>
      </c>
      <c r="F1400" t="n">
        <v>2025</v>
      </c>
      <c r="G1400" t="n">
        <v>2</v>
      </c>
      <c r="H1400" s="13" t="n">
        <v>1152000</v>
      </c>
      <c r="I1400" s="12" t="n">
        <v>10</v>
      </c>
      <c r="J1400" s="13" t="n">
        <v>50000</v>
      </c>
      <c r="K1400" s="13">
        <f>IFERROR($H1400/$I1400,"")</f>
        <v/>
      </c>
      <c r="L1400" s="13" t="n">
        <v>480000</v>
      </c>
      <c r="M1400" t="inlineStr">
        <is>
          <t>VA, MD, WA</t>
        </is>
      </c>
      <c r="N1400" t="inlineStr">
        <is>
          <t>No</t>
        </is>
      </c>
      <c r="O1400" t="inlineStr">
        <is>
          <t>Not stated</t>
        </is>
      </c>
      <c r="Q1400" s="9" t="inlineStr">
        <is>
          <t>https://grantcue.com/foundations/the-blue-foundation-dima-271579792</t>
        </is>
      </c>
    </row>
    <row r="1401">
      <c r="A1401">
        <f>IF($E1401=$E1400,$A1400+1,1)</f>
        <v/>
      </c>
      <c r="B1401" t="inlineStr">
        <is>
          <t>Sieg &amp; Doris Fischer FDN-AGY-MAIN</t>
        </is>
      </c>
      <c r="C1401" t="inlineStr">
        <is>
          <t>81-0832167</t>
        </is>
      </c>
      <c r="D1401" t="inlineStr">
        <is>
          <t>California</t>
        </is>
      </c>
      <c r="E1401" t="inlineStr">
        <is>
          <t>CA</t>
        </is>
      </c>
      <c r="F1401" t="n">
        <v>2025</v>
      </c>
      <c r="G1401" t="n">
        <v>2</v>
      </c>
      <c r="H1401" s="13" t="n">
        <v>1152000</v>
      </c>
      <c r="I1401" s="12" t="n">
        <v>75</v>
      </c>
      <c r="J1401" s="13" t="n">
        <v>14000</v>
      </c>
      <c r="K1401" s="13">
        <f>IFERROR($H1401/$I1401,"")</f>
        <v/>
      </c>
      <c r="L1401" s="13" t="n">
        <v>50000</v>
      </c>
      <c r="N1401" t="inlineStr">
        <is>
          <t>No</t>
        </is>
      </c>
      <c r="O1401" t="inlineStr">
        <is>
          <t>Not stated</t>
        </is>
      </c>
      <c r="Q1401" s="9" t="inlineStr">
        <is>
          <t>https://grantcue.com/foundations/sieg-and-doris-fischer-fdn-agy-main-810832167</t>
        </is>
      </c>
    </row>
    <row r="1402">
      <c r="A1402">
        <f>IF($E1402=$E1401,$A1401+1,1)</f>
        <v/>
      </c>
      <c r="B1402" t="inlineStr">
        <is>
          <t>RAINTREE FOUNDATION</t>
        </is>
      </c>
      <c r="C1402" t="inlineStr">
        <is>
          <t>77-0359291</t>
        </is>
      </c>
      <c r="D1402" t="inlineStr">
        <is>
          <t>California</t>
        </is>
      </c>
      <c r="E1402" t="inlineStr">
        <is>
          <t>CA</t>
        </is>
      </c>
      <c r="F1402" t="n">
        <v>2024</v>
      </c>
      <c r="G1402" t="n">
        <v>1</v>
      </c>
      <c r="H1402" s="13" t="n">
        <v>1150490</v>
      </c>
      <c r="I1402" s="12" t="n">
        <v>32</v>
      </c>
      <c r="J1402" s="13" t="n">
        <v>5000</v>
      </c>
      <c r="K1402" s="13">
        <f>IFERROR($H1402/$I1402,"")</f>
        <v/>
      </c>
      <c r="L1402" s="13" t="n">
        <v>305000</v>
      </c>
      <c r="M1402" t="inlineStr">
        <is>
          <t>WA, WY, AZ</t>
        </is>
      </c>
      <c r="N1402" t="inlineStr">
        <is>
          <t>Yes</t>
        </is>
      </c>
      <c r="O1402" t="inlineStr">
        <is>
          <t>Not stated</t>
        </is>
      </c>
      <c r="Q1402" s="9" t="inlineStr">
        <is>
          <t>https://grantcue.com/foundations/raintree-foundation-770359291</t>
        </is>
      </c>
    </row>
    <row r="1403">
      <c r="A1403">
        <f>IF($E1403=$E1402,$A1402+1,1)</f>
        <v/>
      </c>
      <c r="B1403" t="inlineStr">
        <is>
          <t>TANEJA FAMILY FOUNDATION</t>
        </is>
      </c>
      <c r="C1403" t="inlineStr">
        <is>
          <t>46-1302502</t>
        </is>
      </c>
      <c r="D1403" t="inlineStr">
        <is>
          <t>California</t>
        </is>
      </c>
      <c r="E1403" t="inlineStr">
        <is>
          <t>CA</t>
        </is>
      </c>
      <c r="F1403" t="n">
        <v>2024</v>
      </c>
      <c r="G1403" t="n">
        <v>1</v>
      </c>
      <c r="H1403" s="13" t="n">
        <v>1147518</v>
      </c>
      <c r="I1403" s="12" t="n">
        <v>31</v>
      </c>
      <c r="J1403" s="13" t="n">
        <v>1500</v>
      </c>
      <c r="K1403" s="13">
        <f>IFERROR($H1403/$I1403,"")</f>
        <v/>
      </c>
      <c r="L1403" s="13" t="n">
        <v>500000</v>
      </c>
      <c r="M1403" t="inlineStr">
        <is>
          <t>DE, MN, VA</t>
        </is>
      </c>
      <c r="N1403" t="inlineStr">
        <is>
          <t>No</t>
        </is>
      </c>
      <c r="O1403" t="inlineStr">
        <is>
          <t>Not stated</t>
        </is>
      </c>
      <c r="Q1403" s="9" t="inlineStr">
        <is>
          <t>https://grantcue.com/foundations/taneja-family-foundation-c-o-hemant-taneja-director-461302502</t>
        </is>
      </c>
    </row>
    <row r="1404">
      <c r="A1404">
        <f>IF($E1404=$E1403,$A1403+1,1)</f>
        <v/>
      </c>
      <c r="B1404" t="inlineStr">
        <is>
          <t>LANA VENTO CHARITABLE TRUST</t>
        </is>
      </c>
      <c r="C1404" t="inlineStr">
        <is>
          <t>87-0679459</t>
        </is>
      </c>
      <c r="D1404" t="inlineStr">
        <is>
          <t>California</t>
        </is>
      </c>
      <c r="E1404" t="inlineStr">
        <is>
          <t>CA</t>
        </is>
      </c>
      <c r="F1404" t="n">
        <v>2025</v>
      </c>
      <c r="G1404" t="n">
        <v>2</v>
      </c>
      <c r="H1404" s="13" t="n">
        <v>1146547</v>
      </c>
      <c r="I1404" s="12" t="n">
        <v>26</v>
      </c>
      <c r="J1404" s="13" t="n">
        <v>25000</v>
      </c>
      <c r="K1404" s="13">
        <f>IFERROR($H1404/$I1404,"")</f>
        <v/>
      </c>
      <c r="L1404" s="13" t="n">
        <v>230000</v>
      </c>
      <c r="M1404" t="inlineStr">
        <is>
          <t>VI, NV, DC</t>
        </is>
      </c>
      <c r="N1404" t="inlineStr">
        <is>
          <t>No</t>
        </is>
      </c>
      <c r="O1404" t="inlineStr">
        <is>
          <t>Not stated</t>
        </is>
      </c>
      <c r="Q1404" s="9" t="inlineStr">
        <is>
          <t>https://grantcue.com/foundations/lana-vento-charitable-trust-870679459</t>
        </is>
      </c>
    </row>
    <row r="1405">
      <c r="A1405">
        <f>IF($E1405=$E1404,$A1404+1,1)</f>
        <v/>
      </c>
      <c r="B1405" t="inlineStr">
        <is>
          <t>THE FENTON FAMILY FOUNDATION</t>
        </is>
      </c>
      <c r="C1405" t="inlineStr">
        <is>
          <t>94-3380876</t>
        </is>
      </c>
      <c r="D1405" t="inlineStr">
        <is>
          <t>California</t>
        </is>
      </c>
      <c r="E1405" t="inlineStr">
        <is>
          <t>CA</t>
        </is>
      </c>
      <c r="F1405" t="n">
        <v>2025</v>
      </c>
      <c r="G1405" t="n">
        <v>2</v>
      </c>
      <c r="H1405" s="13" t="n">
        <v>1145300</v>
      </c>
      <c r="I1405" s="12" t="n">
        <v>56</v>
      </c>
      <c r="J1405" s="13" t="n">
        <v>5000</v>
      </c>
      <c r="K1405" s="13">
        <f>IFERROR($H1405/$I1405,"")</f>
        <v/>
      </c>
      <c r="L1405" s="13" t="n">
        <v>135000</v>
      </c>
      <c r="M1405" t="inlineStr">
        <is>
          <t>NY, DC, CT</t>
        </is>
      </c>
      <c r="N1405" t="inlineStr">
        <is>
          <t>No</t>
        </is>
      </c>
      <c r="O1405" t="inlineStr">
        <is>
          <t>Not stated</t>
        </is>
      </c>
      <c r="Q1405" s="9" t="inlineStr">
        <is>
          <t>https://grantcue.com/foundations/the-fenton-family-foundation-c-o-private-bank-of-america-943380876</t>
        </is>
      </c>
    </row>
    <row r="1406">
      <c r="A1406">
        <f>IF($E1406=$E1405,$A1405+1,1)</f>
        <v/>
      </c>
      <c r="B1406" t="inlineStr">
        <is>
          <t>UNIVERSAL SUNLIGHT FOUNDATION</t>
        </is>
      </c>
      <c r="C1406" t="inlineStr">
        <is>
          <t>27-1016751</t>
        </is>
      </c>
      <c r="D1406" t="inlineStr">
        <is>
          <t>California</t>
        </is>
      </c>
      <c r="E1406" t="inlineStr">
        <is>
          <t>CA</t>
        </is>
      </c>
      <c r="F1406" t="n">
        <v>2024</v>
      </c>
      <c r="G1406" t="n">
        <v>1</v>
      </c>
      <c r="H1406" s="13" t="n">
        <v>1141020</v>
      </c>
      <c r="I1406" s="12" t="n">
        <v>7</v>
      </c>
      <c r="J1406" s="13" t="n">
        <v>15000</v>
      </c>
      <c r="K1406" s="13">
        <f>IFERROR($H1406/$I1406,"")</f>
        <v/>
      </c>
      <c r="L1406" s="13" t="n">
        <v>1000000</v>
      </c>
      <c r="M1406" t="inlineStr">
        <is>
          <t>MA, NY</t>
        </is>
      </c>
      <c r="N1406" t="inlineStr">
        <is>
          <t>Yes</t>
        </is>
      </c>
      <c r="O1406" t="inlineStr">
        <is>
          <t>Not stated</t>
        </is>
      </c>
      <c r="Q1406" s="9" t="inlineStr">
        <is>
          <t>https://grantcue.com/foundations/universal-sunlight-foundation-271016751</t>
        </is>
      </c>
    </row>
    <row r="1407">
      <c r="A1407">
        <f>IF($E1407=$E1406,$A1406+1,1)</f>
        <v/>
      </c>
      <c r="B1407" t="inlineStr">
        <is>
          <t>GOCHNAUER FAMILY FOUNDATION</t>
        </is>
      </c>
      <c r="C1407" t="inlineStr">
        <is>
          <t>33-0833479</t>
        </is>
      </c>
      <c r="D1407" t="inlineStr">
        <is>
          <t>California</t>
        </is>
      </c>
      <c r="E1407" t="inlineStr">
        <is>
          <t>CA</t>
        </is>
      </c>
      <c r="F1407" t="n">
        <v>2025</v>
      </c>
      <c r="G1407" t="n">
        <v>2</v>
      </c>
      <c r="H1407" s="13" t="n">
        <v>1140472</v>
      </c>
      <c r="I1407" s="12" t="n">
        <v>94</v>
      </c>
      <c r="J1407" s="13" t="n">
        <v>5000</v>
      </c>
      <c r="K1407" s="13">
        <f>IFERROR($H1407/$I1407,"")</f>
        <v/>
      </c>
      <c r="L1407" s="13" t="n">
        <v>153175</v>
      </c>
      <c r="M1407" t="inlineStr">
        <is>
          <t>IL, WI, NY</t>
        </is>
      </c>
      <c r="N1407" t="inlineStr">
        <is>
          <t>Yes</t>
        </is>
      </c>
      <c r="O1407" t="inlineStr">
        <is>
          <t>Not stated</t>
        </is>
      </c>
      <c r="P1407" s="9" t="inlineStr">
        <is>
          <t>http://www.gochnauer.org/</t>
        </is>
      </c>
      <c r="Q1407" s="9" t="inlineStr">
        <is>
          <t>https://grantcue.com/foundations/gochnauer-family-foundation-330833479</t>
        </is>
      </c>
    </row>
    <row r="1408">
      <c r="A1408">
        <f>IF($E1408=$E1407,$A1407+1,1)</f>
        <v/>
      </c>
      <c r="B1408" t="inlineStr">
        <is>
          <t>MILDRED LUCK LEWIS FOUNDATION</t>
        </is>
      </c>
      <c r="C1408" t="inlineStr">
        <is>
          <t>20-8655653</t>
        </is>
      </c>
      <c r="D1408" t="inlineStr">
        <is>
          <t>California</t>
        </is>
      </c>
      <c r="E1408" t="inlineStr">
        <is>
          <t>CA</t>
        </is>
      </c>
      <c r="F1408" t="n">
        <v>2025</v>
      </c>
      <c r="G1408" t="n">
        <v>2</v>
      </c>
      <c r="H1408" s="13" t="n">
        <v>1131046</v>
      </c>
      <c r="I1408" s="12" t="n">
        <v>20</v>
      </c>
      <c r="J1408" s="13" t="n">
        <v>50000</v>
      </c>
      <c r="K1408" s="13">
        <f>IFERROR($H1408/$I1408,"")</f>
        <v/>
      </c>
      <c r="L1408" s="13" t="n">
        <v>100000</v>
      </c>
      <c r="N1408" t="inlineStr">
        <is>
          <t>Yes</t>
        </is>
      </c>
      <c r="O1408" t="inlineStr">
        <is>
          <t>Yes</t>
        </is>
      </c>
      <c r="P1408" s="9" t="inlineStr">
        <is>
          <t>https://mllfoundation.org/</t>
        </is>
      </c>
      <c r="Q1408" s="9" t="inlineStr">
        <is>
          <t>https://grantcue.com/foundations/mildred-luck-lewis-foundation-208655653</t>
        </is>
      </c>
    </row>
    <row r="1409">
      <c r="A1409">
        <f>IF($E1409=$E1408,$A1408+1,1)</f>
        <v/>
      </c>
      <c r="B1409" t="inlineStr">
        <is>
          <t>STEVEN F ROTH FAMILY FOUNDATION</t>
        </is>
      </c>
      <c r="C1409" t="inlineStr">
        <is>
          <t>20-5690605</t>
        </is>
      </c>
      <c r="D1409" t="inlineStr">
        <is>
          <t>California</t>
        </is>
      </c>
      <c r="E1409" t="inlineStr">
        <is>
          <t>CA</t>
        </is>
      </c>
      <c r="F1409" t="n">
        <v>2025</v>
      </c>
      <c r="G1409" t="n">
        <v>2</v>
      </c>
      <c r="H1409" s="13" t="n">
        <v>1130500</v>
      </c>
      <c r="I1409" s="12" t="n">
        <v>8</v>
      </c>
      <c r="J1409" s="13" t="n">
        <v>150000</v>
      </c>
      <c r="K1409" s="13">
        <f>IFERROR($H1409/$I1409,"")</f>
        <v/>
      </c>
      <c r="L1409" s="13" t="n">
        <v>250000</v>
      </c>
      <c r="N1409" t="inlineStr">
        <is>
          <t>No</t>
        </is>
      </c>
      <c r="O1409" t="inlineStr">
        <is>
          <t>Not stated</t>
        </is>
      </c>
      <c r="Q1409" s="9" t="inlineStr">
        <is>
          <t>https://grantcue.com/foundations/steven-f-roth-family-foundation-205690605</t>
        </is>
      </c>
    </row>
    <row r="1410">
      <c r="A1410">
        <f>IF($E1410=$E1409,$A1409+1,1)</f>
        <v/>
      </c>
      <c r="B1410" t="inlineStr">
        <is>
          <t>JOSHUA S AND BETH C FRIEDMAN FOUNDATION</t>
        </is>
      </c>
      <c r="C1410" t="inlineStr">
        <is>
          <t>95-4245896</t>
        </is>
      </c>
      <c r="D1410" t="inlineStr">
        <is>
          <t>California</t>
        </is>
      </c>
      <c r="E1410" t="inlineStr">
        <is>
          <t>CA</t>
        </is>
      </c>
      <c r="F1410" t="n">
        <v>2024</v>
      </c>
      <c r="G1410" t="n">
        <v>1</v>
      </c>
      <c r="H1410" s="13" t="n">
        <v>1130000</v>
      </c>
      <c r="I1410" s="12" t="n">
        <v>5</v>
      </c>
      <c r="J1410" s="13" t="n">
        <v>100000</v>
      </c>
      <c r="K1410" s="13">
        <f>IFERROR($H1410/$I1410,"")</f>
        <v/>
      </c>
      <c r="L1410" s="13" t="n">
        <v>500000</v>
      </c>
      <c r="M1410" t="inlineStr">
        <is>
          <t>NY, MI</t>
        </is>
      </c>
      <c r="N1410" t="inlineStr">
        <is>
          <t>No</t>
        </is>
      </c>
      <c r="O1410" t="inlineStr">
        <is>
          <t>Not stated</t>
        </is>
      </c>
      <c r="Q1410" s="9" t="inlineStr">
        <is>
          <t>https://grantcue.com/foundations/joshua-s-and-beth-c-friedman-foundation-954245896</t>
        </is>
      </c>
    </row>
    <row r="1411">
      <c r="A1411">
        <f>IF($E1411=$E1410,$A1410+1,1)</f>
        <v/>
      </c>
      <c r="B1411" t="inlineStr">
        <is>
          <t>RUTH BROWN FOUNDATION</t>
        </is>
      </c>
      <c r="C1411" t="inlineStr">
        <is>
          <t>84-6023395</t>
        </is>
      </c>
      <c r="D1411" t="inlineStr">
        <is>
          <t>California</t>
        </is>
      </c>
      <c r="E1411" t="inlineStr">
        <is>
          <t>CA</t>
        </is>
      </c>
      <c r="F1411" t="n">
        <v>2025</v>
      </c>
      <c r="G1411" t="n">
        <v>2</v>
      </c>
      <c r="H1411" s="13" t="n">
        <v>1125700</v>
      </c>
      <c r="I1411" s="12" t="n">
        <v>99</v>
      </c>
      <c r="J1411" s="13" t="n">
        <v>5000</v>
      </c>
      <c r="K1411" s="13">
        <f>IFERROR($H1411/$I1411,"")</f>
        <v/>
      </c>
      <c r="L1411" s="13" t="n">
        <v>250000</v>
      </c>
      <c r="M1411" t="inlineStr">
        <is>
          <t>CO, DC, VT</t>
        </is>
      </c>
      <c r="N1411" t="inlineStr">
        <is>
          <t>No</t>
        </is>
      </c>
      <c r="O1411" t="inlineStr">
        <is>
          <t>Not stated</t>
        </is>
      </c>
      <c r="Q1411" s="9" t="inlineStr">
        <is>
          <t>https://grantcue.com/foundations/ruth-brown-foundation-846023395</t>
        </is>
      </c>
    </row>
    <row r="1412">
      <c r="A1412">
        <f>IF($E1412=$E1411,$A1411+1,1)</f>
        <v/>
      </c>
      <c r="B1412" t="inlineStr">
        <is>
          <t>JOHN AND LINDA MACDONALD FOUNDATION</t>
        </is>
      </c>
      <c r="C1412" t="inlineStr">
        <is>
          <t>46-4310945</t>
        </is>
      </c>
      <c r="D1412" t="inlineStr">
        <is>
          <t>California</t>
        </is>
      </c>
      <c r="E1412" t="inlineStr">
        <is>
          <t>CA</t>
        </is>
      </c>
      <c r="F1412" t="n">
        <v>2024</v>
      </c>
      <c r="G1412" t="n">
        <v>1</v>
      </c>
      <c r="H1412" s="13" t="n">
        <v>1125600</v>
      </c>
      <c r="I1412" s="12" t="n">
        <v>18</v>
      </c>
      <c r="J1412" s="13" t="n">
        <v>50000</v>
      </c>
      <c r="K1412" s="13">
        <f>IFERROR($H1412/$I1412,"")</f>
        <v/>
      </c>
      <c r="L1412" s="13" t="n">
        <v>265000</v>
      </c>
      <c r="M1412" t="inlineStr">
        <is>
          <t>NY, MD, DC</t>
        </is>
      </c>
      <c r="N1412" t="inlineStr">
        <is>
          <t>No</t>
        </is>
      </c>
      <c r="O1412" t="inlineStr">
        <is>
          <t>Not stated</t>
        </is>
      </c>
      <c r="Q1412" s="9" t="inlineStr">
        <is>
          <t>https://grantcue.com/foundations/john-and-linda-macdonald-foundation-464310945</t>
        </is>
      </c>
    </row>
    <row r="1413">
      <c r="A1413">
        <f>IF($E1413=$E1412,$A1412+1,1)</f>
        <v/>
      </c>
      <c r="B1413" t="inlineStr">
        <is>
          <t>Nova Vista Foundation</t>
        </is>
      </c>
      <c r="C1413" t="inlineStr">
        <is>
          <t>99-3682542</t>
        </is>
      </c>
      <c r="D1413" t="inlineStr">
        <is>
          <t>California</t>
        </is>
      </c>
      <c r="E1413" t="inlineStr">
        <is>
          <t>CA</t>
        </is>
      </c>
      <c r="F1413" t="n">
        <v>2025</v>
      </c>
      <c r="G1413" t="n">
        <v>2</v>
      </c>
      <c r="H1413" s="13" t="n">
        <v>1125000</v>
      </c>
      <c r="I1413" s="12" t="n">
        <v>8</v>
      </c>
      <c r="J1413" s="13" t="n">
        <v>62500</v>
      </c>
      <c r="K1413" s="13">
        <f>IFERROR($H1413/$I1413,"")</f>
        <v/>
      </c>
      <c r="L1413" s="13" t="n">
        <v>600000</v>
      </c>
      <c r="M1413" t="inlineStr">
        <is>
          <t>DC, IL, IA</t>
        </is>
      </c>
      <c r="N1413" t="inlineStr">
        <is>
          <t>No</t>
        </is>
      </c>
      <c r="O1413" t="inlineStr">
        <is>
          <t>Not stated</t>
        </is>
      </c>
      <c r="Q1413" s="9" t="inlineStr">
        <is>
          <t>https://grantcue.com/foundations/nova-vista-foundation-993682542</t>
        </is>
      </c>
    </row>
    <row r="1414">
      <c r="A1414">
        <f>IF($E1414=$E1413,$A1413+1,1)</f>
        <v/>
      </c>
      <c r="B1414" t="inlineStr">
        <is>
          <t>ANDREW FOUNDATION</t>
        </is>
      </c>
      <c r="C1414" t="inlineStr">
        <is>
          <t>84-3670804</t>
        </is>
      </c>
      <c r="D1414" t="inlineStr">
        <is>
          <t>California</t>
        </is>
      </c>
      <c r="E1414" t="inlineStr">
        <is>
          <t>CA</t>
        </is>
      </c>
      <c r="F1414" t="n">
        <v>2025</v>
      </c>
      <c r="G1414" t="n">
        <v>2</v>
      </c>
      <c r="H1414" s="13" t="n">
        <v>1124400</v>
      </c>
      <c r="I1414" s="12" t="n">
        <v>13</v>
      </c>
      <c r="J1414" s="13" t="n">
        <v>40000</v>
      </c>
      <c r="K1414" s="13">
        <f>IFERROR($H1414/$I1414,"")</f>
        <v/>
      </c>
      <c r="L1414" s="13" t="n">
        <v>242300</v>
      </c>
      <c r="M1414" t="inlineStr">
        <is>
          <t>VA, GA, DC</t>
        </is>
      </c>
      <c r="N1414" t="inlineStr">
        <is>
          <t>No</t>
        </is>
      </c>
      <c r="O1414" t="inlineStr">
        <is>
          <t>Not stated</t>
        </is>
      </c>
      <c r="Q1414" s="9" t="inlineStr">
        <is>
          <t>https://grantcue.com/foundations/andrew-foundation-c-o-travis-may-843670804</t>
        </is>
      </c>
    </row>
    <row r="1415">
      <c r="A1415">
        <f>IF($E1415=$E1414,$A1414+1,1)</f>
        <v/>
      </c>
      <c r="B1415" t="inlineStr">
        <is>
          <t>THE AUDRE SLATER FOUNDATION</t>
        </is>
      </c>
      <c r="C1415" t="inlineStr">
        <is>
          <t>92-6199545</t>
        </is>
      </c>
      <c r="D1415" t="inlineStr">
        <is>
          <t>California</t>
        </is>
      </c>
      <c r="E1415" t="inlineStr">
        <is>
          <t>CA</t>
        </is>
      </c>
      <c r="F1415" t="n">
        <v>2023</v>
      </c>
      <c r="G1415" t="n">
        <v>1</v>
      </c>
      <c r="H1415" s="13" t="n">
        <v>1123000</v>
      </c>
      <c r="I1415" s="12" t="n">
        <v>19</v>
      </c>
      <c r="J1415" s="13" t="n">
        <v>50000</v>
      </c>
      <c r="K1415" s="13">
        <f>IFERROR($H1415/$I1415,"")</f>
        <v/>
      </c>
      <c r="L1415" s="13" t="n">
        <v>100000</v>
      </c>
      <c r="N1415" t="inlineStr">
        <is>
          <t>No</t>
        </is>
      </c>
      <c r="O1415" t="inlineStr">
        <is>
          <t>Not stated</t>
        </is>
      </c>
      <c r="Q1415" s="9" t="inlineStr">
        <is>
          <t>https://grantcue.com/foundations/the-audre-slater-foundation-926199545</t>
        </is>
      </c>
    </row>
    <row r="1416">
      <c r="A1416">
        <f>IF($E1416=$E1415,$A1415+1,1)</f>
        <v/>
      </c>
      <c r="B1416" t="inlineStr">
        <is>
          <t>J SAMUEL HARWIT ZL AND MANYA HARWIT-AVIV CHARITABLE TRUST</t>
        </is>
      </c>
      <c r="C1416" t="inlineStr">
        <is>
          <t>95-6949206</t>
        </is>
      </c>
      <c r="D1416" t="inlineStr">
        <is>
          <t>California</t>
        </is>
      </c>
      <c r="E1416" t="inlineStr">
        <is>
          <t>CA</t>
        </is>
      </c>
      <c r="F1416" t="n">
        <v>2024</v>
      </c>
      <c r="G1416" t="n">
        <v>2</v>
      </c>
      <c r="H1416" s="13" t="n">
        <v>1122400</v>
      </c>
      <c r="I1416" s="12" t="n">
        <v>67</v>
      </c>
      <c r="J1416" s="13" t="n">
        <v>15000</v>
      </c>
      <c r="K1416" s="13">
        <f>IFERROR($H1416/$I1416,"")</f>
        <v/>
      </c>
      <c r="L1416" s="13" t="n">
        <v>50000</v>
      </c>
      <c r="M1416" t="inlineStr">
        <is>
          <t>NY</t>
        </is>
      </c>
      <c r="N1416" t="inlineStr">
        <is>
          <t>No</t>
        </is>
      </c>
      <c r="O1416" t="inlineStr">
        <is>
          <t>Not stated</t>
        </is>
      </c>
      <c r="Q1416" s="9" t="inlineStr">
        <is>
          <t>https://grantcue.com/foundations/j-samuel-harwit-zl-and-manya-harwit-aviv-charitable-trust-956949206</t>
        </is>
      </c>
    </row>
    <row r="1417">
      <c r="A1417">
        <f>IF($E1417=$E1416,$A1416+1,1)</f>
        <v/>
      </c>
      <c r="B1417" t="inlineStr">
        <is>
          <t>THE BRANDENBURG FAMILY FOUNDATION</t>
        </is>
      </c>
      <c r="C1417" t="inlineStr">
        <is>
          <t>77-0444869</t>
        </is>
      </c>
      <c r="D1417" t="inlineStr">
        <is>
          <t>California</t>
        </is>
      </c>
      <c r="E1417" t="inlineStr">
        <is>
          <t>CA</t>
        </is>
      </c>
      <c r="F1417" t="n">
        <v>2024</v>
      </c>
      <c r="G1417" t="n">
        <v>1</v>
      </c>
      <c r="H1417" s="13" t="n">
        <v>1121721</v>
      </c>
      <c r="I1417" s="12" t="n">
        <v>88</v>
      </c>
      <c r="J1417" s="13" t="n">
        <v>5000</v>
      </c>
      <c r="K1417" s="13">
        <f>IFERROR($H1417/$I1417,"")</f>
        <v/>
      </c>
      <c r="L1417" s="13" t="n">
        <v>252000</v>
      </c>
      <c r="M1417" t="inlineStr">
        <is>
          <t>NY, DC, MO</t>
        </is>
      </c>
      <c r="N1417" t="inlineStr">
        <is>
          <t>No</t>
        </is>
      </c>
      <c r="O1417" t="inlineStr">
        <is>
          <t>Not stated</t>
        </is>
      </c>
      <c r="Q1417" s="9" t="inlineStr">
        <is>
          <t>https://grantcue.com/foundations/the-brandenburg-family-foundation-c-o-diane-m-brandenburg-770444869</t>
        </is>
      </c>
    </row>
    <row r="1418">
      <c r="A1418">
        <f>IF($E1418=$E1417,$A1417+1,1)</f>
        <v/>
      </c>
      <c r="B1418" t="inlineStr">
        <is>
          <t>ALAN G AND JANE A LEHMAN FOUNDATION</t>
        </is>
      </c>
      <c r="C1418" t="inlineStr">
        <is>
          <t>25-6818501</t>
        </is>
      </c>
      <c r="D1418" t="inlineStr">
        <is>
          <t>California</t>
        </is>
      </c>
      <c r="E1418" t="inlineStr">
        <is>
          <t>CA</t>
        </is>
      </c>
      <c r="F1418" t="n">
        <v>2025</v>
      </c>
      <c r="G1418" t="n">
        <v>2</v>
      </c>
      <c r="H1418" s="13" t="n">
        <v>1119600</v>
      </c>
      <c r="I1418" s="12" t="n">
        <v>12</v>
      </c>
      <c r="J1418" s="13" t="n">
        <v>100000</v>
      </c>
      <c r="K1418" s="13">
        <f>IFERROR($H1418/$I1418,"")</f>
        <v/>
      </c>
      <c r="L1418" s="13" t="n">
        <v>305000</v>
      </c>
      <c r="M1418" t="inlineStr">
        <is>
          <t>NY, AL, VA</t>
        </is>
      </c>
      <c r="N1418" t="inlineStr">
        <is>
          <t>No</t>
        </is>
      </c>
      <c r="O1418" t="inlineStr">
        <is>
          <t>Not stated</t>
        </is>
      </c>
      <c r="Q1418" s="9" t="inlineStr">
        <is>
          <t>https://grantcue.com/foundations/alan-g-and-jane-a-lehman-foundation-c-o-ellen-lehman-trustee-256818501</t>
        </is>
      </c>
    </row>
    <row r="1419">
      <c r="A1419">
        <f>IF($E1419=$E1418,$A1418+1,1)</f>
        <v/>
      </c>
      <c r="B1419" t="inlineStr">
        <is>
          <t>NATALIE ORFALEA FOUNDATION</t>
        </is>
      </c>
      <c r="C1419" t="inlineStr">
        <is>
          <t>47-4602133</t>
        </is>
      </c>
      <c r="D1419" t="inlineStr">
        <is>
          <t>California</t>
        </is>
      </c>
      <c r="E1419" t="inlineStr">
        <is>
          <t>CA</t>
        </is>
      </c>
      <c r="F1419" t="n">
        <v>2024</v>
      </c>
      <c r="G1419" t="n">
        <v>1</v>
      </c>
      <c r="H1419" s="13" t="n">
        <v>1117419</v>
      </c>
      <c r="I1419" s="12" t="n">
        <v>29</v>
      </c>
      <c r="J1419" s="13" t="n">
        <v>25000</v>
      </c>
      <c r="K1419" s="13">
        <f>IFERROR($H1419/$I1419,"")</f>
        <v/>
      </c>
      <c r="L1419" s="13" t="n">
        <v>124798</v>
      </c>
      <c r="M1419" t="inlineStr">
        <is>
          <t>VA, DC, WA</t>
        </is>
      </c>
      <c r="N1419" t="inlineStr">
        <is>
          <t>No</t>
        </is>
      </c>
      <c r="O1419" t="inlineStr">
        <is>
          <t>Not stated</t>
        </is>
      </c>
      <c r="Q1419" s="9" t="inlineStr">
        <is>
          <t>https://grantcue.com/foundations/natalie-orfalea-foundation-474602133</t>
        </is>
      </c>
    </row>
    <row r="1420">
      <c r="A1420">
        <f>IF($E1420=$E1419,$A1419+1,1)</f>
        <v/>
      </c>
      <c r="B1420" t="inlineStr">
        <is>
          <t>ALCIBIE ALLIANCE INCORPORATED</t>
        </is>
      </c>
      <c r="C1420" t="inlineStr">
        <is>
          <t>47-2654175</t>
        </is>
      </c>
      <c r="D1420" t="inlineStr">
        <is>
          <t>California</t>
        </is>
      </c>
      <c r="E1420" t="inlineStr">
        <is>
          <t>CA</t>
        </is>
      </c>
      <c r="F1420" t="n">
        <v>2024</v>
      </c>
      <c r="G1420" t="n">
        <v>1</v>
      </c>
      <c r="H1420" s="13" t="n">
        <v>1116333</v>
      </c>
      <c r="I1420" s="12" t="n">
        <v>18</v>
      </c>
      <c r="J1420" s="13" t="n">
        <v>55000</v>
      </c>
      <c r="K1420" s="13">
        <f>IFERROR($H1420/$I1420,"")</f>
        <v/>
      </c>
      <c r="L1420" s="13" t="n">
        <v>158333</v>
      </c>
      <c r="M1420" t="inlineStr">
        <is>
          <t>MA, NJ, NY</t>
        </is>
      </c>
      <c r="N1420" t="inlineStr">
        <is>
          <t>No</t>
        </is>
      </c>
      <c r="O1420" t="inlineStr">
        <is>
          <t>Not stated</t>
        </is>
      </c>
      <c r="Q1420" s="9" t="inlineStr">
        <is>
          <t>https://grantcue.com/foundations/alcibie-alliance-incorporated-472654175</t>
        </is>
      </c>
    </row>
    <row r="1421">
      <c r="A1421">
        <f>IF($E1421=$E1420,$A1420+1,1)</f>
        <v/>
      </c>
      <c r="B1421" t="inlineStr">
        <is>
          <t>ROBERT M GRACE FOUNDATION INC</t>
        </is>
      </c>
      <c r="C1421" t="inlineStr">
        <is>
          <t>88-3571287</t>
        </is>
      </c>
      <c r="D1421" t="inlineStr">
        <is>
          <t>California</t>
        </is>
      </c>
      <c r="E1421" t="inlineStr">
        <is>
          <t>CA</t>
        </is>
      </c>
      <c r="F1421" t="n">
        <v>2024</v>
      </c>
      <c r="G1421" t="n">
        <v>1</v>
      </c>
      <c r="H1421" s="13" t="n">
        <v>1114000</v>
      </c>
      <c r="I1421" s="12" t="n">
        <v>12</v>
      </c>
      <c r="J1421" s="13" t="n">
        <v>25000</v>
      </c>
      <c r="K1421" s="13">
        <f>IFERROR($H1421/$I1421,"")</f>
        <v/>
      </c>
      <c r="L1421" s="13" t="n">
        <v>470000</v>
      </c>
      <c r="M1421" t="inlineStr">
        <is>
          <t>RI, FL, VA</t>
        </is>
      </c>
      <c r="N1421" t="inlineStr">
        <is>
          <t>No</t>
        </is>
      </c>
      <c r="O1421" t="inlineStr">
        <is>
          <t>Not stated</t>
        </is>
      </c>
      <c r="Q1421" s="9" t="inlineStr">
        <is>
          <t>https://grantcue.com/foundations/robert-m-grace-foundation-inc-883571287</t>
        </is>
      </c>
    </row>
    <row r="1422">
      <c r="A1422">
        <f>IF($E1422=$E1421,$A1421+1,1)</f>
        <v/>
      </c>
      <c r="B1422" t="inlineStr">
        <is>
          <t>Lucy &amp; Isadore B Adelman Foundation</t>
        </is>
      </c>
      <c r="C1422" t="inlineStr">
        <is>
          <t>75-1806018</t>
        </is>
      </c>
      <c r="D1422" t="inlineStr">
        <is>
          <t>California</t>
        </is>
      </c>
      <c r="E1422" t="inlineStr">
        <is>
          <t>CA</t>
        </is>
      </c>
      <c r="F1422" t="n">
        <v>2024</v>
      </c>
      <c r="G1422" t="n">
        <v>2</v>
      </c>
      <c r="H1422" s="13" t="n">
        <v>1112077</v>
      </c>
      <c r="I1422" s="12" t="n">
        <v>64</v>
      </c>
      <c r="J1422" s="13" t="n">
        <v>5000</v>
      </c>
      <c r="K1422" s="13">
        <f>IFERROR($H1422/$I1422,"")</f>
        <v/>
      </c>
      <c r="L1422" s="13" t="n">
        <v>150000</v>
      </c>
      <c r="M1422" t="inlineStr">
        <is>
          <t>DC, GA, NY</t>
        </is>
      </c>
      <c r="N1422" t="inlineStr">
        <is>
          <t>No</t>
        </is>
      </c>
      <c r="O1422" t="inlineStr">
        <is>
          <t>Not stated</t>
        </is>
      </c>
      <c r="Q1422" s="9" t="inlineStr">
        <is>
          <t>https://grantcue.com/foundations/lucy-and-isadore-b-adelman-foundation-751806018</t>
        </is>
      </c>
    </row>
    <row r="1423">
      <c r="A1423">
        <f>IF($E1423=$E1422,$A1422+1,1)</f>
        <v/>
      </c>
      <c r="B1423" t="inlineStr">
        <is>
          <t>THE GWENDOLYN SEXTON FOUNDATION</t>
        </is>
      </c>
      <c r="C1423" t="inlineStr">
        <is>
          <t>95-3783371</t>
        </is>
      </c>
      <c r="D1423" t="inlineStr">
        <is>
          <t>California</t>
        </is>
      </c>
      <c r="E1423" t="inlineStr">
        <is>
          <t>CA</t>
        </is>
      </c>
      <c r="F1423" t="n">
        <v>2025</v>
      </c>
      <c r="G1423" t="n">
        <v>2</v>
      </c>
      <c r="H1423" s="13" t="n">
        <v>1111000</v>
      </c>
      <c r="I1423" s="12" t="n">
        <v>19</v>
      </c>
      <c r="J1423" s="13" t="n">
        <v>29600</v>
      </c>
      <c r="K1423" s="13">
        <f>IFERROR($H1423/$I1423,"")</f>
        <v/>
      </c>
      <c r="L1423" s="13" t="n">
        <v>300000</v>
      </c>
      <c r="M1423" t="inlineStr">
        <is>
          <t>DC, VA</t>
        </is>
      </c>
      <c r="N1423" t="inlineStr">
        <is>
          <t>No</t>
        </is>
      </c>
      <c r="O1423" t="inlineStr">
        <is>
          <t>Not stated</t>
        </is>
      </c>
      <c r="Q1423" s="9" t="inlineStr">
        <is>
          <t>https://grantcue.com/foundations/the-gwendolyn-sexton-foundation-953783371</t>
        </is>
      </c>
    </row>
    <row r="1424">
      <c r="A1424">
        <f>IF($E1424=$E1423,$A1423+1,1)</f>
        <v/>
      </c>
      <c r="B1424" t="inlineStr">
        <is>
          <t>THE MARTHA AND HUNTER GRUBB FOUNDATION INC</t>
        </is>
      </c>
      <c r="C1424" t="inlineStr">
        <is>
          <t>51-0201970</t>
        </is>
      </c>
      <c r="D1424" t="inlineStr">
        <is>
          <t>California</t>
        </is>
      </c>
      <c r="E1424" t="inlineStr">
        <is>
          <t>CA</t>
        </is>
      </c>
      <c r="F1424" t="n">
        <v>2024</v>
      </c>
      <c r="G1424" t="n">
        <v>1</v>
      </c>
      <c r="H1424" s="13" t="n">
        <v>1110000</v>
      </c>
      <c r="I1424" s="12" t="n">
        <v>43</v>
      </c>
      <c r="J1424" s="13" t="n">
        <v>25000</v>
      </c>
      <c r="K1424" s="13">
        <f>IFERROR($H1424/$I1424,"")</f>
        <v/>
      </c>
      <c r="L1424" s="13" t="n">
        <v>60000</v>
      </c>
      <c r="M1424" t="inlineStr">
        <is>
          <t>NY, CT, MA</t>
        </is>
      </c>
      <c r="N1424" t="inlineStr">
        <is>
          <t>No</t>
        </is>
      </c>
      <c r="O1424" t="inlineStr">
        <is>
          <t>Not stated</t>
        </is>
      </c>
      <c r="Q1424" s="9" t="inlineStr">
        <is>
          <t>https://grantcue.com/foundations/the-martha-and-hunter-grubb-foundation-inc-510201970</t>
        </is>
      </c>
    </row>
    <row r="1425">
      <c r="A1425">
        <f>IF($E1425=$E1424,$A1424+1,1)</f>
        <v/>
      </c>
      <c r="B1425" t="inlineStr">
        <is>
          <t>Park L Loughlin Charitable Foundation</t>
        </is>
      </c>
      <c r="C1425" t="inlineStr">
        <is>
          <t>85-2573604</t>
        </is>
      </c>
      <c r="D1425" t="inlineStr">
        <is>
          <t>California</t>
        </is>
      </c>
      <c r="E1425" t="inlineStr">
        <is>
          <t>CA</t>
        </is>
      </c>
      <c r="F1425" t="n">
        <v>2024</v>
      </c>
      <c r="G1425" t="n">
        <v>1</v>
      </c>
      <c r="H1425" s="13" t="n">
        <v>1107500</v>
      </c>
      <c r="I1425" s="12" t="n">
        <v>15</v>
      </c>
      <c r="J1425" s="13" t="n">
        <v>50000</v>
      </c>
      <c r="K1425" s="13">
        <f>IFERROR($H1425/$I1425,"")</f>
        <v/>
      </c>
      <c r="L1425" s="13" t="n">
        <v>200000</v>
      </c>
      <c r="M1425" t="inlineStr">
        <is>
          <t>NV, FL, OR</t>
        </is>
      </c>
      <c r="N1425" t="inlineStr">
        <is>
          <t>No</t>
        </is>
      </c>
      <c r="O1425" t="inlineStr">
        <is>
          <t>Not stated</t>
        </is>
      </c>
      <c r="Q1425" s="9" t="inlineStr">
        <is>
          <t>https://grantcue.com/foundations/park-l-loughlin-charitable-foundation-852573604</t>
        </is>
      </c>
    </row>
    <row r="1426">
      <c r="A1426">
        <f>IF($E1426=$E1425,$A1425+1,1)</f>
        <v/>
      </c>
      <c r="B1426" t="inlineStr">
        <is>
          <t>ELLEN BROWNING SCRIPPS FOUNDATION</t>
        </is>
      </c>
      <c r="C1426" t="inlineStr">
        <is>
          <t>95-1644633</t>
        </is>
      </c>
      <c r="D1426" t="inlineStr">
        <is>
          <t>California</t>
        </is>
      </c>
      <c r="E1426" t="inlineStr">
        <is>
          <t>CA</t>
        </is>
      </c>
      <c r="F1426" t="n">
        <v>2024</v>
      </c>
      <c r="G1426" t="n">
        <v>1</v>
      </c>
      <c r="H1426" s="13" t="n">
        <v>1106576</v>
      </c>
      <c r="I1426" s="12" t="n">
        <v>41</v>
      </c>
      <c r="J1426" s="13" t="n">
        <v>20000</v>
      </c>
      <c r="K1426" s="13">
        <f>IFERROR($H1426/$I1426,"")</f>
        <v/>
      </c>
      <c r="L1426" s="13" t="n">
        <v>110000</v>
      </c>
      <c r="M1426" t="inlineStr">
        <is>
          <t>IL, NY</t>
        </is>
      </c>
      <c r="N1426" t="inlineStr">
        <is>
          <t>No</t>
        </is>
      </c>
      <c r="O1426" t="inlineStr">
        <is>
          <t>Not stated</t>
        </is>
      </c>
      <c r="Q1426" s="9" t="inlineStr">
        <is>
          <t>https://grantcue.com/foundations/ellen-browning-scripps-foundation-c-o-e-douglas-dawson-951644633</t>
        </is>
      </c>
    </row>
    <row r="1427">
      <c r="A1427">
        <f>IF($E1427=$E1426,$A1426+1,1)</f>
        <v/>
      </c>
      <c r="B1427" t="inlineStr">
        <is>
          <t>RJA FOUNDATION</t>
        </is>
      </c>
      <c r="C1427" t="inlineStr">
        <is>
          <t>83-2252928</t>
        </is>
      </c>
      <c r="D1427" t="inlineStr">
        <is>
          <t>California</t>
        </is>
      </c>
      <c r="E1427" t="inlineStr">
        <is>
          <t>CA</t>
        </is>
      </c>
      <c r="F1427" t="n">
        <v>2024</v>
      </c>
      <c r="G1427" t="n">
        <v>1</v>
      </c>
      <c r="H1427" s="13" t="n">
        <v>1105000</v>
      </c>
      <c r="I1427" s="12" t="n">
        <v>29</v>
      </c>
      <c r="J1427" s="13" t="n">
        <v>20000</v>
      </c>
      <c r="K1427" s="13">
        <f>IFERROR($H1427/$I1427,"")</f>
        <v/>
      </c>
      <c r="L1427" s="13" t="n">
        <v>200000</v>
      </c>
      <c r="M1427" t="inlineStr">
        <is>
          <t>NY, WA, DC</t>
        </is>
      </c>
      <c r="N1427" t="inlineStr">
        <is>
          <t>No</t>
        </is>
      </c>
      <c r="O1427" t="inlineStr">
        <is>
          <t>Not stated</t>
        </is>
      </c>
      <c r="Q1427" s="9" t="inlineStr">
        <is>
          <t>https://grantcue.com/foundations/rja-foundation-832252928</t>
        </is>
      </c>
    </row>
    <row r="1428">
      <c r="A1428">
        <f>IF($E1428=$E1427,$A1427+1,1)</f>
        <v/>
      </c>
      <c r="B1428" t="inlineStr">
        <is>
          <t>RM LIU FAMILY FOUNDATION</t>
        </is>
      </c>
      <c r="C1428" t="inlineStr">
        <is>
          <t>20-8643551</t>
        </is>
      </c>
      <c r="D1428" t="inlineStr">
        <is>
          <t>California</t>
        </is>
      </c>
      <c r="E1428" t="inlineStr">
        <is>
          <t>CA</t>
        </is>
      </c>
      <c r="F1428" t="n">
        <v>2024</v>
      </c>
      <c r="G1428" t="n">
        <v>1</v>
      </c>
      <c r="H1428" s="13" t="n">
        <v>1104507</v>
      </c>
      <c r="I1428" s="12" t="n">
        <v>9</v>
      </c>
      <c r="J1428" s="13" t="n">
        <v>49200</v>
      </c>
      <c r="K1428" s="13">
        <f>IFERROR($H1428/$I1428,"")</f>
        <v/>
      </c>
      <c r="L1428" s="13" t="n">
        <v>448307</v>
      </c>
      <c r="M1428" t="inlineStr">
        <is>
          <t>IN, IL</t>
        </is>
      </c>
      <c r="N1428" t="inlineStr">
        <is>
          <t>No</t>
        </is>
      </c>
      <c r="O1428" t="inlineStr">
        <is>
          <t>Not stated</t>
        </is>
      </c>
      <c r="Q1428" s="9" t="inlineStr">
        <is>
          <t>https://grantcue.com/foundations/rm-liu-family-foundation-208643551</t>
        </is>
      </c>
    </row>
    <row r="1429">
      <c r="A1429">
        <f>IF($E1429=$E1428,$A1428+1,1)</f>
        <v/>
      </c>
      <c r="B1429" t="inlineStr">
        <is>
          <t>THE M &amp; T FANTASTIC FAMILY FOUNDATION</t>
        </is>
      </c>
      <c r="C1429" t="inlineStr">
        <is>
          <t>81-4637740</t>
        </is>
      </c>
      <c r="D1429" t="inlineStr">
        <is>
          <t>California</t>
        </is>
      </c>
      <c r="E1429" t="inlineStr">
        <is>
          <t>CA</t>
        </is>
      </c>
      <c r="F1429" t="n">
        <v>2024</v>
      </c>
      <c r="G1429" t="n">
        <v>1</v>
      </c>
      <c r="H1429" s="13" t="n">
        <v>1102500</v>
      </c>
      <c r="I1429" s="12" t="n">
        <v>30</v>
      </c>
      <c r="J1429" s="13" t="n">
        <v>25000</v>
      </c>
      <c r="K1429" s="13">
        <f>IFERROR($H1429/$I1429,"")</f>
        <v/>
      </c>
      <c r="L1429" s="13" t="n">
        <v>300000</v>
      </c>
      <c r="M1429" t="inlineStr">
        <is>
          <t>NY, WA, MA</t>
        </is>
      </c>
      <c r="N1429" t="inlineStr">
        <is>
          <t>No</t>
        </is>
      </c>
      <c r="O1429" t="inlineStr">
        <is>
          <t>Not stated</t>
        </is>
      </c>
      <c r="Q1429" s="9" t="inlineStr">
        <is>
          <t>https://grantcue.com/foundations/the-m-and-t-fantastic-family-foundation-c-o-diana-laufer-814637740</t>
        </is>
      </c>
    </row>
    <row r="1430">
      <c r="A1430">
        <f>IF($E1430=$E1429,$A1429+1,1)</f>
        <v/>
      </c>
      <c r="B1430" t="inlineStr">
        <is>
          <t>ARCHER FAMILY FOUNDATION</t>
        </is>
      </c>
      <c r="C1430" t="inlineStr">
        <is>
          <t>95-4509616</t>
        </is>
      </c>
      <c r="D1430" t="inlineStr">
        <is>
          <t>California</t>
        </is>
      </c>
      <c r="E1430" t="inlineStr">
        <is>
          <t>CA</t>
        </is>
      </c>
      <c r="F1430" t="n">
        <v>2024</v>
      </c>
      <c r="G1430" t="n">
        <v>2</v>
      </c>
      <c r="H1430" s="13" t="n">
        <v>1100782</v>
      </c>
      <c r="I1430" s="12" t="n">
        <v>25</v>
      </c>
      <c r="J1430" s="13" t="n">
        <v>25000</v>
      </c>
      <c r="K1430" s="13">
        <f>IFERROR($H1430/$I1430,"")</f>
        <v/>
      </c>
      <c r="L1430" s="13" t="n">
        <v>331782</v>
      </c>
      <c r="M1430" t="inlineStr">
        <is>
          <t>NY</t>
        </is>
      </c>
      <c r="N1430" t="inlineStr">
        <is>
          <t>No</t>
        </is>
      </c>
      <c r="O1430" t="inlineStr">
        <is>
          <t>Not stated</t>
        </is>
      </c>
      <c r="Q1430" s="9" t="inlineStr">
        <is>
          <t>https://grantcue.com/foundations/archer-family-foundation-954509616</t>
        </is>
      </c>
    </row>
    <row r="1431">
      <c r="A1431">
        <f>IF($E1431=$E1430,$A1430+1,1)</f>
        <v/>
      </c>
      <c r="B1431" t="inlineStr">
        <is>
          <t>Justice Justice Foundation</t>
        </is>
      </c>
      <c r="C1431" t="inlineStr">
        <is>
          <t>27-1207919</t>
        </is>
      </c>
      <c r="D1431" t="inlineStr">
        <is>
          <t>California</t>
        </is>
      </c>
      <c r="E1431" t="inlineStr">
        <is>
          <t>CA</t>
        </is>
      </c>
      <c r="F1431" t="n">
        <v>2024</v>
      </c>
      <c r="G1431" t="n">
        <v>1</v>
      </c>
      <c r="H1431" s="13" t="n">
        <v>1100000</v>
      </c>
      <c r="I1431" s="12" t="n">
        <v>46</v>
      </c>
      <c r="J1431" s="13" t="n">
        <v>25000</v>
      </c>
      <c r="K1431" s="13">
        <f>IFERROR($H1431/$I1431,"")</f>
        <v/>
      </c>
      <c r="L1431" s="13" t="n">
        <v>100000</v>
      </c>
      <c r="M1431" t="inlineStr">
        <is>
          <t>DC</t>
        </is>
      </c>
      <c r="N1431" t="inlineStr">
        <is>
          <t>No</t>
        </is>
      </c>
      <c r="O1431" t="inlineStr">
        <is>
          <t>Not stated</t>
        </is>
      </c>
      <c r="Q1431" s="9" t="inlineStr">
        <is>
          <t>https://grantcue.com/foundations/justice-justice-foundation-271207919</t>
        </is>
      </c>
    </row>
    <row r="1432">
      <c r="A1432">
        <f>IF($E1432=$E1431,$A1431+1,1)</f>
        <v/>
      </c>
      <c r="B1432" t="inlineStr">
        <is>
          <t>THE DMK FOUNDATION</t>
        </is>
      </c>
      <c r="C1432" t="inlineStr">
        <is>
          <t>61-1438237</t>
        </is>
      </c>
      <c r="D1432" t="inlineStr">
        <is>
          <t>California</t>
        </is>
      </c>
      <c r="E1432" t="inlineStr">
        <is>
          <t>CA</t>
        </is>
      </c>
      <c r="F1432" t="n">
        <v>2024</v>
      </c>
      <c r="G1432" t="n">
        <v>1</v>
      </c>
      <c r="H1432" s="13" t="n">
        <v>1100000</v>
      </c>
      <c r="I1432" s="12" t="n">
        <v>23</v>
      </c>
      <c r="J1432" s="13" t="n">
        <v>25000</v>
      </c>
      <c r="K1432" s="13">
        <f>IFERROR($H1432/$I1432,"")</f>
        <v/>
      </c>
      <c r="L1432" s="13" t="n">
        <v>200000</v>
      </c>
      <c r="M1432" t="inlineStr">
        <is>
          <t>DC, NY, OR</t>
        </is>
      </c>
      <c r="N1432" t="inlineStr">
        <is>
          <t>No</t>
        </is>
      </c>
      <c r="O1432" t="inlineStr">
        <is>
          <t>Not stated</t>
        </is>
      </c>
      <c r="Q1432" s="9" t="inlineStr">
        <is>
          <t>https://grantcue.com/foundations/the-dmk-foundation-611438237</t>
        </is>
      </c>
    </row>
    <row r="1433">
      <c r="A1433">
        <f>IF($E1433=$E1432,$A1432+1,1)</f>
        <v/>
      </c>
      <c r="B1433" t="inlineStr">
        <is>
          <t>FARMERS &amp; MERCHANTS BANK FOUNDATION</t>
        </is>
      </c>
      <c r="C1433" t="inlineStr">
        <is>
          <t>46-3050206</t>
        </is>
      </c>
      <c r="D1433" t="inlineStr">
        <is>
          <t>California</t>
        </is>
      </c>
      <c r="E1433" t="inlineStr">
        <is>
          <t>CA</t>
        </is>
      </c>
      <c r="F1433" t="n">
        <v>2025</v>
      </c>
      <c r="G1433" t="n">
        <v>2</v>
      </c>
      <c r="H1433" s="13" t="n">
        <v>1099250</v>
      </c>
      <c r="I1433" s="12" t="n">
        <v>324</v>
      </c>
      <c r="J1433" s="13" t="n">
        <v>2500</v>
      </c>
      <c r="K1433" s="13">
        <f>IFERROR($H1433/$I1433,"")</f>
        <v/>
      </c>
      <c r="L1433" s="13" t="n">
        <v>25000</v>
      </c>
      <c r="M1433" t="inlineStr">
        <is>
          <t>MO, DC</t>
        </is>
      </c>
      <c r="N1433" t="inlineStr">
        <is>
          <t>Yes</t>
        </is>
      </c>
      <c r="O1433" t="inlineStr">
        <is>
          <t>Not stated</t>
        </is>
      </c>
      <c r="Q1433" s="9" t="inlineStr">
        <is>
          <t>https://grantcue.com/foundations/farmers-and-merchants-bank-foundation-463050206</t>
        </is>
      </c>
    </row>
    <row r="1434">
      <c r="A1434">
        <f>IF($E1434=$E1433,$A1433+1,1)</f>
        <v/>
      </c>
      <c r="B1434" t="inlineStr">
        <is>
          <t>HARRIS ELISABETH K FND TR MAIN</t>
        </is>
      </c>
      <c r="C1434" t="inlineStr">
        <is>
          <t>20-6769125</t>
        </is>
      </c>
      <c r="D1434" t="inlineStr">
        <is>
          <t>California</t>
        </is>
      </c>
      <c r="E1434" t="inlineStr">
        <is>
          <t>CA</t>
        </is>
      </c>
      <c r="F1434" t="n">
        <v>2025</v>
      </c>
      <c r="G1434" t="n">
        <v>2</v>
      </c>
      <c r="H1434" s="13" t="n">
        <v>1097877</v>
      </c>
      <c r="I1434" s="12" t="n">
        <v>10</v>
      </c>
      <c r="J1434" s="13" t="n">
        <v>128084</v>
      </c>
      <c r="K1434" s="13">
        <f>IFERROR($H1434/$I1434,"")</f>
        <v/>
      </c>
      <c r="L1434" s="13" t="n">
        <v>199829</v>
      </c>
      <c r="M1434" t="inlineStr">
        <is>
          <t>NY</t>
        </is>
      </c>
      <c r="N1434" t="inlineStr">
        <is>
          <t>No</t>
        </is>
      </c>
      <c r="O1434" t="inlineStr">
        <is>
          <t>Not stated</t>
        </is>
      </c>
      <c r="Q1434" s="9" t="inlineStr">
        <is>
          <t>https://grantcue.com/foundations/harris-elisabeth-k-fnd-tr-main-206769125</t>
        </is>
      </c>
    </row>
    <row r="1435">
      <c r="A1435">
        <f>IF($E1435=$E1434,$A1434+1,1)</f>
        <v/>
      </c>
      <c r="B1435" t="inlineStr">
        <is>
          <t>MARTIN AND SHIRLEY BURNS FAMILY FOUNDATION</t>
        </is>
      </c>
      <c r="C1435" t="inlineStr">
        <is>
          <t>82-7022532</t>
        </is>
      </c>
      <c r="D1435" t="inlineStr">
        <is>
          <t>California</t>
        </is>
      </c>
      <c r="E1435" t="inlineStr">
        <is>
          <t>CA</t>
        </is>
      </c>
      <c r="F1435" t="n">
        <v>2025</v>
      </c>
      <c r="G1435" t="n">
        <v>2</v>
      </c>
      <c r="H1435" s="13" t="n">
        <v>1097500</v>
      </c>
      <c r="I1435" s="12" t="n">
        <v>33</v>
      </c>
      <c r="J1435" s="13" t="n">
        <v>25000</v>
      </c>
      <c r="K1435" s="13">
        <f>IFERROR($H1435/$I1435,"")</f>
        <v/>
      </c>
      <c r="L1435" s="13" t="n">
        <v>80000</v>
      </c>
      <c r="M1435" t="inlineStr">
        <is>
          <t>CO, TX, TN</t>
        </is>
      </c>
      <c r="N1435" t="inlineStr">
        <is>
          <t>No</t>
        </is>
      </c>
      <c r="O1435" t="inlineStr">
        <is>
          <t>Not stated</t>
        </is>
      </c>
      <c r="Q1435" s="9" t="inlineStr">
        <is>
          <t>https://grantcue.com/foundations/martin-and-shirley-burns-family-foundation-827022532</t>
        </is>
      </c>
    </row>
    <row r="1436">
      <c r="A1436">
        <f>IF($E1436=$E1435,$A1435+1,1)</f>
        <v/>
      </c>
      <c r="B1436" t="inlineStr">
        <is>
          <t>DAN AND STACEY CASE FAMILY FOUNDATION</t>
        </is>
      </c>
      <c r="C1436" t="inlineStr">
        <is>
          <t>91-2148156</t>
        </is>
      </c>
      <c r="D1436" t="inlineStr">
        <is>
          <t>California</t>
        </is>
      </c>
      <c r="E1436" t="inlineStr">
        <is>
          <t>CA</t>
        </is>
      </c>
      <c r="F1436" t="n">
        <v>2025</v>
      </c>
      <c r="G1436" t="n">
        <v>2</v>
      </c>
      <c r="H1436" s="13" t="n">
        <v>1096730</v>
      </c>
      <c r="I1436" s="12" t="n">
        <v>84</v>
      </c>
      <c r="J1436" s="13" t="n">
        <v>5000</v>
      </c>
      <c r="K1436" s="13">
        <f>IFERROR($H1436/$I1436,"")</f>
        <v/>
      </c>
      <c r="L1436" s="13" t="n">
        <v>100000</v>
      </c>
      <c r="M1436" t="inlineStr">
        <is>
          <t>NY, MA, DC</t>
        </is>
      </c>
      <c r="N1436" t="inlineStr">
        <is>
          <t>No</t>
        </is>
      </c>
      <c r="O1436" t="inlineStr">
        <is>
          <t>Not stated</t>
        </is>
      </c>
      <c r="Q1436" s="9" t="inlineStr">
        <is>
          <t>https://grantcue.com/foundations/dan-and-stacey-case-family-foundation-912148156</t>
        </is>
      </c>
    </row>
    <row r="1437">
      <c r="A1437">
        <f>IF($E1437=$E1436,$A1436+1,1)</f>
        <v/>
      </c>
      <c r="B1437" t="inlineStr">
        <is>
          <t>This is Kari &amp; Philip's Foundation</t>
        </is>
      </c>
      <c r="C1437" t="inlineStr">
        <is>
          <t>83-1877558</t>
        </is>
      </c>
      <c r="D1437" t="inlineStr">
        <is>
          <t>California</t>
        </is>
      </c>
      <c r="E1437" t="inlineStr">
        <is>
          <t>CA</t>
        </is>
      </c>
      <c r="F1437" t="n">
        <v>2025</v>
      </c>
      <c r="G1437" t="n">
        <v>2</v>
      </c>
      <c r="H1437" s="13" t="n">
        <v>1093397</v>
      </c>
      <c r="I1437" s="12" t="n">
        <v>12</v>
      </c>
      <c r="J1437" s="13" t="n">
        <v>51000</v>
      </c>
      <c r="K1437" s="13">
        <f>IFERROR($H1437/$I1437,"")</f>
        <v/>
      </c>
      <c r="L1437" s="13" t="n">
        <v>225000</v>
      </c>
      <c r="M1437" t="inlineStr">
        <is>
          <t>MD, NY</t>
        </is>
      </c>
      <c r="N1437" t="inlineStr">
        <is>
          <t>No</t>
        </is>
      </c>
      <c r="O1437" t="inlineStr">
        <is>
          <t>Not stated</t>
        </is>
      </c>
      <c r="Q1437" s="9" t="inlineStr">
        <is>
          <t>https://grantcue.com/foundations/this-is-kari-and-philip-s-foundation-831877558</t>
        </is>
      </c>
    </row>
    <row r="1438">
      <c r="A1438">
        <f>IF($E1438=$E1437,$A1437+1,1)</f>
        <v/>
      </c>
      <c r="B1438" t="inlineStr">
        <is>
          <t>THE ROGER J TRINCHERO FAMILY FOUNDATION</t>
        </is>
      </c>
      <c r="C1438" t="inlineStr">
        <is>
          <t>82-1327850</t>
        </is>
      </c>
      <c r="D1438" t="inlineStr">
        <is>
          <t>California</t>
        </is>
      </c>
      <c r="E1438" t="inlineStr">
        <is>
          <t>CA</t>
        </is>
      </c>
      <c r="F1438" t="n">
        <v>2024</v>
      </c>
      <c r="G1438" t="n">
        <v>1</v>
      </c>
      <c r="H1438" s="13" t="n">
        <v>1093200</v>
      </c>
      <c r="I1438" s="12" t="n">
        <v>10</v>
      </c>
      <c r="J1438" s="13" t="n">
        <v>100000</v>
      </c>
      <c r="K1438" s="13">
        <f>IFERROR($H1438/$I1438,"")</f>
        <v/>
      </c>
      <c r="L1438" s="13" t="n">
        <v>200000</v>
      </c>
      <c r="M1438" t="inlineStr">
        <is>
          <t>DC, OH, MI</t>
        </is>
      </c>
      <c r="N1438" t="inlineStr">
        <is>
          <t>No</t>
        </is>
      </c>
      <c r="O1438" t="inlineStr">
        <is>
          <t>Not stated</t>
        </is>
      </c>
      <c r="Q1438" s="9" t="inlineStr">
        <is>
          <t>https://grantcue.com/foundations/the-roger-j-trinchero-family-foundation-821327850</t>
        </is>
      </c>
    </row>
    <row r="1439">
      <c r="A1439">
        <f>IF($E1439=$E1438,$A1438+1,1)</f>
        <v/>
      </c>
      <c r="B1439" t="inlineStr">
        <is>
          <t>HUTTON FAMILY FOUNDATION</t>
        </is>
      </c>
      <c r="C1439" t="inlineStr">
        <is>
          <t>47-4305984</t>
        </is>
      </c>
      <c r="D1439" t="inlineStr">
        <is>
          <t>California</t>
        </is>
      </c>
      <c r="E1439" t="inlineStr">
        <is>
          <t>CA</t>
        </is>
      </c>
      <c r="F1439" t="n">
        <v>2024</v>
      </c>
      <c r="G1439" t="n">
        <v>1</v>
      </c>
      <c r="H1439" s="13" t="n">
        <v>1090810</v>
      </c>
      <c r="I1439" s="12" t="n">
        <v>72</v>
      </c>
      <c r="J1439" s="13" t="n">
        <v>5000</v>
      </c>
      <c r="K1439" s="13">
        <f>IFERROR($H1439/$I1439,"")</f>
        <v/>
      </c>
      <c r="L1439" s="13" t="n">
        <v>112500</v>
      </c>
      <c r="M1439" t="inlineStr">
        <is>
          <t>DC, NY, MA</t>
        </is>
      </c>
      <c r="N1439" t="inlineStr">
        <is>
          <t>No</t>
        </is>
      </c>
      <c r="O1439" t="inlineStr">
        <is>
          <t>Not stated</t>
        </is>
      </c>
      <c r="Q1439" s="9" t="inlineStr">
        <is>
          <t>https://grantcue.com/foundations/hutton-family-foundation-474305984</t>
        </is>
      </c>
    </row>
    <row r="1440">
      <c r="A1440">
        <f>IF($E1440=$E1439,$A1439+1,1)</f>
        <v/>
      </c>
      <c r="B1440" t="inlineStr">
        <is>
          <t>RALPH AND HAZEL OSBORN AND LOIS J ROORK CHARITABLE TRUST</t>
        </is>
      </c>
      <c r="C1440" t="inlineStr">
        <is>
          <t>27-6188697</t>
        </is>
      </c>
      <c r="D1440" t="inlineStr">
        <is>
          <t>California</t>
        </is>
      </c>
      <c r="E1440" t="inlineStr">
        <is>
          <t>CA</t>
        </is>
      </c>
      <c r="F1440" t="n">
        <v>2025</v>
      </c>
      <c r="G1440" t="n">
        <v>2</v>
      </c>
      <c r="H1440" s="13" t="n">
        <v>1090000</v>
      </c>
      <c r="I1440" s="12" t="n">
        <v>15</v>
      </c>
      <c r="J1440" s="13" t="n">
        <v>70000</v>
      </c>
      <c r="K1440" s="13">
        <f>IFERROR($H1440/$I1440,"")</f>
        <v/>
      </c>
      <c r="L1440" s="13" t="n">
        <v>125000</v>
      </c>
      <c r="M1440" t="inlineStr">
        <is>
          <t>WA, TN, CT</t>
        </is>
      </c>
      <c r="N1440" t="inlineStr">
        <is>
          <t>No</t>
        </is>
      </c>
      <c r="O1440" t="inlineStr">
        <is>
          <t>Not stated</t>
        </is>
      </c>
      <c r="Q1440" s="9" t="inlineStr">
        <is>
          <t>https://grantcue.com/foundations/ralph-and-hazel-osborn-and-lois-j-roork-charitable-trust-276188697</t>
        </is>
      </c>
    </row>
    <row r="1441">
      <c r="A1441">
        <f>IF($E1441=$E1440,$A1440+1,1)</f>
        <v/>
      </c>
      <c r="B1441" t="inlineStr">
        <is>
          <t>JONAS FAMILY FOUNDATION TRUST</t>
        </is>
      </c>
      <c r="C1441" t="inlineStr">
        <is>
          <t>94-6749856</t>
        </is>
      </c>
      <c r="D1441" t="inlineStr">
        <is>
          <t>California</t>
        </is>
      </c>
      <c r="E1441" t="inlineStr">
        <is>
          <t>CA</t>
        </is>
      </c>
      <c r="F1441" t="n">
        <v>2025</v>
      </c>
      <c r="G1441" t="n">
        <v>2</v>
      </c>
      <c r="H1441" s="13" t="n">
        <v>1089593</v>
      </c>
      <c r="I1441" s="12" t="n">
        <v>48</v>
      </c>
      <c r="J1441" s="13" t="n">
        <v>22046.5</v>
      </c>
      <c r="K1441" s="13">
        <f>IFERROR($H1441/$I1441,"")</f>
        <v/>
      </c>
      <c r="L1441" s="13" t="n">
        <v>43500</v>
      </c>
      <c r="M1441" t="inlineStr">
        <is>
          <t>CO, OR, TN</t>
        </is>
      </c>
      <c r="N1441" t="inlineStr">
        <is>
          <t>No</t>
        </is>
      </c>
      <c r="O1441" t="inlineStr">
        <is>
          <t>Not stated</t>
        </is>
      </c>
      <c r="Q1441" s="9" t="inlineStr">
        <is>
          <t>https://grantcue.com/foundations/jonas-family-foundation-trust-946749856</t>
        </is>
      </c>
    </row>
    <row r="1442">
      <c r="A1442">
        <f>IF($E1442=$E1441,$A1441+1,1)</f>
        <v/>
      </c>
      <c r="B1442" t="inlineStr">
        <is>
          <t>Trust in Diversity</t>
        </is>
      </c>
      <c r="C1442" t="inlineStr">
        <is>
          <t>04-6747335</t>
        </is>
      </c>
      <c r="D1442" t="inlineStr">
        <is>
          <t>California</t>
        </is>
      </c>
      <c r="E1442" t="inlineStr">
        <is>
          <t>CA</t>
        </is>
      </c>
      <c r="F1442" t="n">
        <v>2024</v>
      </c>
      <c r="G1442" t="n">
        <v>2</v>
      </c>
      <c r="H1442" s="13" t="n">
        <v>1083932</v>
      </c>
      <c r="I1442" s="12" t="n">
        <v>10</v>
      </c>
      <c r="J1442" s="13" t="n">
        <v>20000</v>
      </c>
      <c r="K1442" s="13">
        <f>IFERROR($H1442/$I1442,"")</f>
        <v/>
      </c>
      <c r="L1442" s="13" t="n">
        <v>425000</v>
      </c>
      <c r="M1442" t="inlineStr">
        <is>
          <t>NY, ID, MA</t>
        </is>
      </c>
      <c r="N1442" t="inlineStr">
        <is>
          <t>No</t>
        </is>
      </c>
      <c r="O1442" t="inlineStr">
        <is>
          <t>Not stated</t>
        </is>
      </c>
      <c r="Q1442" s="9" t="inlineStr">
        <is>
          <t>https://grantcue.com/foundations/trust-in-diversity-046747335</t>
        </is>
      </c>
    </row>
    <row r="1443">
      <c r="A1443">
        <f>IF($E1443=$E1442,$A1442+1,1)</f>
        <v/>
      </c>
      <c r="B1443" t="inlineStr">
        <is>
          <t>WILLIAM ORR DINGWALL FOUNDATION INC</t>
        </is>
      </c>
      <c r="C1443" t="inlineStr">
        <is>
          <t>52-1877552</t>
        </is>
      </c>
      <c r="D1443" t="inlineStr">
        <is>
          <t>California</t>
        </is>
      </c>
      <c r="E1443" t="inlineStr">
        <is>
          <t>CA</t>
        </is>
      </c>
      <c r="F1443" t="n">
        <v>2024</v>
      </c>
      <c r="G1443" t="n">
        <v>1</v>
      </c>
      <c r="H1443" s="13" t="n">
        <v>1083000</v>
      </c>
      <c r="I1443" s="12" t="n">
        <v>102</v>
      </c>
      <c r="J1443" s="13" t="n">
        <v>10000</v>
      </c>
      <c r="K1443" s="13">
        <f>IFERROR($H1443/$I1443,"")</f>
        <v/>
      </c>
      <c r="L1443" s="13" t="n">
        <v>22500</v>
      </c>
      <c r="M1443" t="inlineStr">
        <is>
          <t>TX, MA, PA</t>
        </is>
      </c>
      <c r="N1443" t="inlineStr">
        <is>
          <t>Yes</t>
        </is>
      </c>
      <c r="O1443" t="inlineStr">
        <is>
          <t>Yes</t>
        </is>
      </c>
      <c r="P1443" s="9" t="inlineStr">
        <is>
          <t>http://www.dingwallfoundation.org/</t>
        </is>
      </c>
      <c r="Q1443" s="9" t="inlineStr">
        <is>
          <t>https://grantcue.com/foundations/william-orr-dingwall-foundation-inc-c-o-john-d-ward-esquire-521877552</t>
        </is>
      </c>
    </row>
    <row r="1444">
      <c r="A1444">
        <f>IF($E1444=$E1443,$A1443+1,1)</f>
        <v/>
      </c>
      <c r="B1444" t="inlineStr">
        <is>
          <t>GRIFFITHS G H &amp; O J CHAR FDN</t>
        </is>
      </c>
      <c r="C1444" t="inlineStr">
        <is>
          <t>30-6265990</t>
        </is>
      </c>
      <c r="D1444" t="inlineStr">
        <is>
          <t>California</t>
        </is>
      </c>
      <c r="E1444" t="inlineStr">
        <is>
          <t>CA</t>
        </is>
      </c>
      <c r="F1444" t="n">
        <v>2025</v>
      </c>
      <c r="G1444" t="n">
        <v>4</v>
      </c>
      <c r="H1444" s="13" t="n">
        <v>1081000</v>
      </c>
      <c r="I1444" s="12" t="n">
        <v>69</v>
      </c>
      <c r="J1444" s="13" t="n">
        <v>15000</v>
      </c>
      <c r="K1444" s="13">
        <f>IFERROR($H1444/$I1444,"")</f>
        <v/>
      </c>
      <c r="L1444" s="13" t="n">
        <v>57500</v>
      </c>
      <c r="M1444" t="inlineStr">
        <is>
          <t>NY</t>
        </is>
      </c>
      <c r="N1444" t="inlineStr">
        <is>
          <t>Yes</t>
        </is>
      </c>
      <c r="O1444" t="inlineStr">
        <is>
          <t>Yes</t>
        </is>
      </c>
      <c r="Q1444" s="9" t="inlineStr">
        <is>
          <t>https://grantcue.com/foundations/griffiths-g-h-and-o-j-char-fdn-306265990</t>
        </is>
      </c>
    </row>
    <row r="1445">
      <c r="A1445">
        <f>IF($E1445=$E1444,$A1444+1,1)</f>
        <v/>
      </c>
      <c r="B1445" t="inlineStr">
        <is>
          <t>THE SHILEY FOUNDATION</t>
        </is>
      </c>
      <c r="C1445" t="inlineStr">
        <is>
          <t>95-3466851</t>
        </is>
      </c>
      <c r="D1445" t="inlineStr">
        <is>
          <t>California</t>
        </is>
      </c>
      <c r="E1445" t="inlineStr">
        <is>
          <t>CA</t>
        </is>
      </c>
      <c r="F1445" t="n">
        <v>2024</v>
      </c>
      <c r="G1445" t="n">
        <v>1</v>
      </c>
      <c r="H1445" s="13" t="n">
        <v>1080430</v>
      </c>
      <c r="I1445" s="12" t="n">
        <v>13</v>
      </c>
      <c r="J1445" s="13" t="n">
        <v>40000</v>
      </c>
      <c r="K1445" s="13">
        <f>IFERROR($H1445/$I1445,"")</f>
        <v/>
      </c>
      <c r="L1445" s="13" t="n">
        <v>500000</v>
      </c>
      <c r="N1445" t="inlineStr">
        <is>
          <t>No</t>
        </is>
      </c>
      <c r="O1445" t="inlineStr">
        <is>
          <t>Not stated</t>
        </is>
      </c>
      <c r="Q1445" s="9" t="inlineStr">
        <is>
          <t>https://grantcue.com/foundations/the-shiley-foundation-953466851</t>
        </is>
      </c>
    </row>
    <row r="1446">
      <c r="A1446">
        <f>IF($E1446=$E1445,$A1445+1,1)</f>
        <v/>
      </c>
      <c r="B1446" t="inlineStr">
        <is>
          <t>THE SANFORD &amp; LINDA GALLANTER FOUNDATION</t>
        </is>
      </c>
      <c r="C1446" t="inlineStr">
        <is>
          <t>26-1506996</t>
        </is>
      </c>
      <c r="D1446" t="inlineStr">
        <is>
          <t>California</t>
        </is>
      </c>
      <c r="E1446" t="inlineStr">
        <is>
          <t>CA</t>
        </is>
      </c>
      <c r="F1446" t="n">
        <v>2024</v>
      </c>
      <c r="G1446" t="n">
        <v>1</v>
      </c>
      <c r="H1446" s="13" t="n">
        <v>1078000</v>
      </c>
      <c r="I1446" s="12" t="n">
        <v>32</v>
      </c>
      <c r="J1446" s="13" t="n">
        <v>6250</v>
      </c>
      <c r="K1446" s="13">
        <f>IFERROR($H1446/$I1446,"")</f>
        <v/>
      </c>
      <c r="L1446" s="13" t="n">
        <v>375000</v>
      </c>
      <c r="M1446" t="inlineStr">
        <is>
          <t>PA, IL, DC</t>
        </is>
      </c>
      <c r="N1446" t="inlineStr">
        <is>
          <t>No</t>
        </is>
      </c>
      <c r="O1446" t="inlineStr">
        <is>
          <t>Not stated</t>
        </is>
      </c>
      <c r="Q1446" s="9" t="inlineStr">
        <is>
          <t>https://grantcue.com/foundations/the-sanford-and-linda-gallanter-foundation-261506996</t>
        </is>
      </c>
    </row>
    <row r="1447">
      <c r="A1447">
        <f>IF($E1447=$E1446,$A1446+1,1)</f>
        <v/>
      </c>
      <c r="B1447" t="inlineStr">
        <is>
          <t>THE CORRY FAMILY FOUNDATION INC</t>
        </is>
      </c>
      <c r="C1447" t="inlineStr">
        <is>
          <t>87-4025602</t>
        </is>
      </c>
      <c r="D1447" t="inlineStr">
        <is>
          <t>California</t>
        </is>
      </c>
      <c r="E1447" t="inlineStr">
        <is>
          <t>CA</t>
        </is>
      </c>
      <c r="F1447" t="n">
        <v>2025</v>
      </c>
      <c r="G1447" t="n">
        <v>2</v>
      </c>
      <c r="H1447" s="13" t="n">
        <v>1077601</v>
      </c>
      <c r="I1447" s="12" t="n">
        <v>26</v>
      </c>
      <c r="J1447" s="13" t="n">
        <v>10650</v>
      </c>
      <c r="K1447" s="13">
        <f>IFERROR($H1447/$I1447,"")</f>
        <v/>
      </c>
      <c r="L1447" s="13" t="n">
        <v>260000</v>
      </c>
      <c r="M1447" t="inlineStr">
        <is>
          <t>FL, PA, NY</t>
        </is>
      </c>
      <c r="N1447" t="inlineStr">
        <is>
          <t>No</t>
        </is>
      </c>
      <c r="O1447" t="inlineStr">
        <is>
          <t>Not stated</t>
        </is>
      </c>
      <c r="Q1447" s="9" t="inlineStr">
        <is>
          <t>https://grantcue.com/foundations/the-corry-family-foundation-inc-874025602</t>
        </is>
      </c>
    </row>
    <row r="1448">
      <c r="A1448">
        <f>IF($E1448=$E1447,$A1447+1,1)</f>
        <v/>
      </c>
      <c r="B1448" t="inlineStr">
        <is>
          <t>ORACLE EDUCATION FOUNDATION</t>
        </is>
      </c>
      <c r="C1448" t="inlineStr">
        <is>
          <t>94-3382118</t>
        </is>
      </c>
      <c r="D1448" t="inlineStr">
        <is>
          <t>California</t>
        </is>
      </c>
      <c r="E1448" t="inlineStr">
        <is>
          <t>CA</t>
        </is>
      </c>
      <c r="F1448" t="n">
        <v>2024</v>
      </c>
      <c r="G1448" t="n">
        <v>2</v>
      </c>
      <c r="H1448" s="13" t="n">
        <v>1077000</v>
      </c>
      <c r="I1448" s="12" t="n">
        <v>8</v>
      </c>
      <c r="J1448" s="13" t="n">
        <v>15000</v>
      </c>
      <c r="K1448" s="13">
        <f>IFERROR($H1448/$I1448,"")</f>
        <v/>
      </c>
      <c r="L1448" s="13" t="n">
        <v>577000</v>
      </c>
      <c r="M1448" t="inlineStr">
        <is>
          <t>TX, MO</t>
        </is>
      </c>
      <c r="N1448" t="inlineStr">
        <is>
          <t>No</t>
        </is>
      </c>
      <c r="O1448" t="inlineStr">
        <is>
          <t>Not stated</t>
        </is>
      </c>
      <c r="Q1448" s="9" t="inlineStr">
        <is>
          <t>https://grantcue.com/foundations/oracle-education-foundation-943382118</t>
        </is>
      </c>
    </row>
    <row r="1449">
      <c r="A1449">
        <f>IF($E1449=$E1448,$A1448+1,1)</f>
        <v/>
      </c>
      <c r="B1449" t="inlineStr">
        <is>
          <t>BLUME FOUNDATION</t>
        </is>
      </c>
      <c r="C1449" t="inlineStr">
        <is>
          <t>94-6073163</t>
        </is>
      </c>
      <c r="D1449" t="inlineStr">
        <is>
          <t>California</t>
        </is>
      </c>
      <c r="E1449" t="inlineStr">
        <is>
          <t>CA</t>
        </is>
      </c>
      <c r="F1449" t="n">
        <v>2023</v>
      </c>
      <c r="G1449" t="n">
        <v>1</v>
      </c>
      <c r="H1449" s="13" t="n">
        <v>1077000</v>
      </c>
      <c r="I1449" s="12" t="n">
        <v>16</v>
      </c>
      <c r="J1449" s="13" t="n">
        <v>35000</v>
      </c>
      <c r="K1449" s="13">
        <f>IFERROR($H1449/$I1449,"")</f>
        <v/>
      </c>
      <c r="L1449" s="13" t="n">
        <v>400000</v>
      </c>
      <c r="N1449" t="inlineStr">
        <is>
          <t>No</t>
        </is>
      </c>
      <c r="O1449" t="inlineStr">
        <is>
          <t>Not stated</t>
        </is>
      </c>
      <c r="Q1449" s="9" t="inlineStr">
        <is>
          <t>https://grantcue.com/foundations/blume-foundation-946073163</t>
        </is>
      </c>
    </row>
    <row r="1450">
      <c r="A1450">
        <f>IF($E1450=$E1449,$A1449+1,1)</f>
        <v/>
      </c>
      <c r="B1450" t="inlineStr">
        <is>
          <t>Double R Family Foundation</t>
        </is>
      </c>
      <c r="C1450" t="inlineStr">
        <is>
          <t>93-4884781</t>
        </is>
      </c>
      <c r="D1450" t="inlineStr">
        <is>
          <t>California</t>
        </is>
      </c>
      <c r="E1450" t="inlineStr">
        <is>
          <t>CA</t>
        </is>
      </c>
      <c r="F1450" t="n">
        <v>2025</v>
      </c>
      <c r="G1450" t="n">
        <v>2</v>
      </c>
      <c r="H1450" s="13" t="n">
        <v>1076247</v>
      </c>
      <c r="I1450" s="12" t="n">
        <v>42</v>
      </c>
      <c r="J1450" s="13" t="n">
        <v>10000</v>
      </c>
      <c r="K1450" s="13">
        <f>IFERROR($H1450/$I1450,"")</f>
        <v/>
      </c>
      <c r="L1450" s="13" t="n">
        <v>200000</v>
      </c>
      <c r="M1450" t="inlineStr">
        <is>
          <t>TX, KY, NY</t>
        </is>
      </c>
      <c r="N1450" t="inlineStr">
        <is>
          <t>Yes</t>
        </is>
      </c>
      <c r="O1450" t="inlineStr">
        <is>
          <t>Yes</t>
        </is>
      </c>
      <c r="Q1450" s="9" t="inlineStr">
        <is>
          <t>https://grantcue.com/foundations/double-r-family-foundation-934884781</t>
        </is>
      </c>
    </row>
    <row r="1451">
      <c r="A1451">
        <f>IF($E1451=$E1450,$A1450+1,1)</f>
        <v/>
      </c>
      <c r="B1451" t="inlineStr">
        <is>
          <t>HUSSEY FOUNDATION</t>
        </is>
      </c>
      <c r="C1451" t="inlineStr">
        <is>
          <t>36-3552592</t>
        </is>
      </c>
      <c r="D1451" t="inlineStr">
        <is>
          <t>California</t>
        </is>
      </c>
      <c r="E1451" t="inlineStr">
        <is>
          <t>CA</t>
        </is>
      </c>
      <c r="F1451" t="n">
        <v>2025</v>
      </c>
      <c r="G1451" t="n">
        <v>2</v>
      </c>
      <c r="H1451" s="13" t="n">
        <v>1076219</v>
      </c>
      <c r="I1451" s="12" t="n">
        <v>33</v>
      </c>
      <c r="J1451" s="13" t="n">
        <v>2500</v>
      </c>
      <c r="K1451" s="13">
        <f>IFERROR($H1451/$I1451,"")</f>
        <v/>
      </c>
      <c r="L1451" s="13" t="n">
        <v>272052</v>
      </c>
      <c r="M1451" t="inlineStr">
        <is>
          <t>IL, TX, NM</t>
        </is>
      </c>
      <c r="N1451" t="inlineStr">
        <is>
          <t>No</t>
        </is>
      </c>
      <c r="O1451" t="inlineStr">
        <is>
          <t>Not stated</t>
        </is>
      </c>
      <c r="Q1451" s="9" t="inlineStr">
        <is>
          <t>https://grantcue.com/foundations/hussey-foundation-363552592</t>
        </is>
      </c>
    </row>
    <row r="1452">
      <c r="A1452">
        <f>IF($E1452=$E1451,$A1451+1,1)</f>
        <v/>
      </c>
      <c r="B1452" t="inlineStr">
        <is>
          <t>THE ELIAS GENEVIEVE AND GEORGIANNA ATOL CHARITABLE TRUST</t>
        </is>
      </c>
      <c r="C1452" t="inlineStr">
        <is>
          <t>51-6590472</t>
        </is>
      </c>
      <c r="D1452" t="inlineStr">
        <is>
          <t>California</t>
        </is>
      </c>
      <c r="E1452" t="inlineStr">
        <is>
          <t>CA</t>
        </is>
      </c>
      <c r="F1452" t="n">
        <v>2024</v>
      </c>
      <c r="G1452" t="n">
        <v>1</v>
      </c>
      <c r="H1452" s="13" t="n">
        <v>1076000</v>
      </c>
      <c r="I1452" s="12" t="n">
        <v>23</v>
      </c>
      <c r="J1452" s="13" t="n">
        <v>20000</v>
      </c>
      <c r="K1452" s="13">
        <f>IFERROR($H1452/$I1452,"")</f>
        <v/>
      </c>
      <c r="L1452" s="13" t="n">
        <v>300000</v>
      </c>
      <c r="M1452" t="inlineStr">
        <is>
          <t>NY, IL, DC</t>
        </is>
      </c>
      <c r="N1452" t="inlineStr">
        <is>
          <t>No</t>
        </is>
      </c>
      <c r="O1452" t="inlineStr">
        <is>
          <t>Not stated</t>
        </is>
      </c>
      <c r="Q1452" s="9" t="inlineStr">
        <is>
          <t>https://grantcue.com/foundations/the-elias-genevieve-and-georgianna-atol-charitable-trust-516590472</t>
        </is>
      </c>
    </row>
    <row r="1453">
      <c r="A1453">
        <f>IF($E1453=$E1452,$A1452+1,1)</f>
        <v/>
      </c>
      <c r="B1453" t="inlineStr">
        <is>
          <t>The Berglund Family Foundation</t>
        </is>
      </c>
      <c r="C1453" t="inlineStr">
        <is>
          <t>26-1350411</t>
        </is>
      </c>
      <c r="D1453" t="inlineStr">
        <is>
          <t>California</t>
        </is>
      </c>
      <c r="E1453" t="inlineStr">
        <is>
          <t>CA</t>
        </is>
      </c>
      <c r="F1453" t="n">
        <v>2024</v>
      </c>
      <c r="G1453" t="n">
        <v>1</v>
      </c>
      <c r="H1453" s="13" t="n">
        <v>1071567</v>
      </c>
      <c r="I1453" s="12" t="n">
        <v>11</v>
      </c>
      <c r="J1453" s="13" t="n">
        <v>100000</v>
      </c>
      <c r="K1453" s="13">
        <f>IFERROR($H1453/$I1453,"")</f>
        <v/>
      </c>
      <c r="L1453" s="13" t="n">
        <v>276667</v>
      </c>
      <c r="M1453" t="inlineStr">
        <is>
          <t>CT, NC, MN</t>
        </is>
      </c>
      <c r="N1453" t="inlineStr">
        <is>
          <t>No</t>
        </is>
      </c>
      <c r="O1453" t="inlineStr">
        <is>
          <t>Not stated</t>
        </is>
      </c>
      <c r="Q1453" s="9" t="inlineStr">
        <is>
          <t>https://grantcue.com/foundations/the-berglund-family-foundation-261350411</t>
        </is>
      </c>
    </row>
    <row r="1454">
      <c r="A1454">
        <f>IF($E1454=$E1453,$A1453+1,1)</f>
        <v/>
      </c>
      <c r="B1454" t="inlineStr">
        <is>
          <t>ZEE FOUNDATION</t>
        </is>
      </c>
      <c r="C1454" t="inlineStr">
        <is>
          <t>33-0592374</t>
        </is>
      </c>
      <c r="D1454" t="inlineStr">
        <is>
          <t>California</t>
        </is>
      </c>
      <c r="E1454" t="inlineStr">
        <is>
          <t>CA</t>
        </is>
      </c>
      <c r="F1454" t="n">
        <v>2024</v>
      </c>
      <c r="G1454" t="n">
        <v>1</v>
      </c>
      <c r="H1454" s="13" t="n">
        <v>1067200</v>
      </c>
      <c r="I1454" s="12" t="n">
        <v>20</v>
      </c>
      <c r="J1454" s="13" t="n">
        <v>19900</v>
      </c>
      <c r="K1454" s="13">
        <f>IFERROR($H1454/$I1454,"")</f>
        <v/>
      </c>
      <c r="L1454" s="13" t="n">
        <v>250000</v>
      </c>
      <c r="M1454" t="inlineStr">
        <is>
          <t>XIAMEN, JIANGSU, ONTARIO</t>
        </is>
      </c>
      <c r="N1454" t="inlineStr">
        <is>
          <t>No</t>
        </is>
      </c>
      <c r="O1454" t="inlineStr">
        <is>
          <t>Not stated</t>
        </is>
      </c>
      <c r="Q1454" s="9" t="inlineStr">
        <is>
          <t>https://grantcue.com/foundations/zee-foundation-330592374</t>
        </is>
      </c>
    </row>
    <row r="1455">
      <c r="A1455">
        <f>IF($E1455=$E1454,$A1454+1,1)</f>
        <v/>
      </c>
      <c r="B1455" t="inlineStr">
        <is>
          <t>THE CHRISTENSEN FAMILY FOUNDATION</t>
        </is>
      </c>
      <c r="C1455" t="inlineStr">
        <is>
          <t>71-0929445</t>
        </is>
      </c>
      <c r="D1455" t="inlineStr">
        <is>
          <t>California</t>
        </is>
      </c>
      <c r="E1455" t="inlineStr">
        <is>
          <t>CA</t>
        </is>
      </c>
      <c r="F1455" t="n">
        <v>2025</v>
      </c>
      <c r="G1455" t="n">
        <v>2</v>
      </c>
      <c r="H1455" s="13" t="n">
        <v>1064500</v>
      </c>
      <c r="I1455" s="12" t="n">
        <v>75</v>
      </c>
      <c r="J1455" s="13" t="n">
        <v>11000</v>
      </c>
      <c r="K1455" s="13">
        <f>IFERROR($H1455/$I1455,"")</f>
        <v/>
      </c>
      <c r="L1455" s="13" t="n">
        <v>84000</v>
      </c>
      <c r="M1455" t="inlineStr">
        <is>
          <t>MN, IL, MA</t>
        </is>
      </c>
      <c r="N1455" t="inlineStr">
        <is>
          <t>No</t>
        </is>
      </c>
      <c r="O1455" t="inlineStr">
        <is>
          <t>Not stated</t>
        </is>
      </c>
      <c r="Q1455" s="9" t="inlineStr">
        <is>
          <t>https://grantcue.com/foundations/the-christensen-family-foundation-710929445</t>
        </is>
      </c>
    </row>
    <row r="1456">
      <c r="A1456">
        <f>IF($E1456=$E1455,$A1455+1,1)</f>
        <v/>
      </c>
      <c r="B1456" t="inlineStr">
        <is>
          <t>The Auen Foundation</t>
        </is>
      </c>
      <c r="C1456" t="inlineStr">
        <is>
          <t>95-4325051</t>
        </is>
      </c>
      <c r="D1456" t="inlineStr">
        <is>
          <t>California</t>
        </is>
      </c>
      <c r="E1456" t="inlineStr">
        <is>
          <t>CA</t>
        </is>
      </c>
      <c r="F1456" t="n">
        <v>2024</v>
      </c>
      <c r="G1456" t="n">
        <v>1</v>
      </c>
      <c r="H1456" s="13" t="n">
        <v>1064000</v>
      </c>
      <c r="I1456" s="12" t="n">
        <v>56</v>
      </c>
      <c r="J1456" s="13" t="n">
        <v>20000</v>
      </c>
      <c r="K1456" s="13">
        <f>IFERROR($H1456/$I1456,"")</f>
        <v/>
      </c>
      <c r="L1456" s="13" t="n">
        <v>50000</v>
      </c>
      <c r="M1456" t="inlineStr">
        <is>
          <t>ID</t>
        </is>
      </c>
      <c r="N1456" t="inlineStr">
        <is>
          <t>No</t>
        </is>
      </c>
      <c r="O1456" t="inlineStr">
        <is>
          <t>Not stated</t>
        </is>
      </c>
      <c r="Q1456" s="9" t="inlineStr">
        <is>
          <t>https://grantcue.com/foundations/the-auen-foundation-954325051</t>
        </is>
      </c>
    </row>
    <row r="1457">
      <c r="A1457">
        <f>IF($E1457=$E1456,$A1456+1,1)</f>
        <v/>
      </c>
      <c r="B1457" t="inlineStr">
        <is>
          <t>THE BARRY AND WENDY MEYER FOUNDATION</t>
        </is>
      </c>
      <c r="C1457" t="inlineStr">
        <is>
          <t>95-4754104</t>
        </is>
      </c>
      <c r="D1457" t="inlineStr">
        <is>
          <t>California</t>
        </is>
      </c>
      <c r="E1457" t="inlineStr">
        <is>
          <t>CA</t>
        </is>
      </c>
      <c r="F1457" t="n">
        <v>2024</v>
      </c>
      <c r="G1457" t="n">
        <v>1</v>
      </c>
      <c r="H1457" s="13" t="n">
        <v>1061560</v>
      </c>
      <c r="I1457" s="12" t="n">
        <v>45</v>
      </c>
      <c r="J1457" s="13" t="n">
        <v>10000</v>
      </c>
      <c r="K1457" s="13">
        <f>IFERROR($H1457/$I1457,"")</f>
        <v/>
      </c>
      <c r="L1457" s="13" t="n">
        <v>255000</v>
      </c>
      <c r="M1457" t="inlineStr">
        <is>
          <t>NY, DC, IL</t>
        </is>
      </c>
      <c r="N1457" t="inlineStr">
        <is>
          <t>No</t>
        </is>
      </c>
      <c r="O1457" t="inlineStr">
        <is>
          <t>Not stated</t>
        </is>
      </c>
      <c r="Q1457" s="9" t="inlineStr">
        <is>
          <t>https://grantcue.com/foundations/the-barry-and-wendy-meyer-foundation-954754104</t>
        </is>
      </c>
    </row>
    <row r="1458">
      <c r="A1458">
        <f>IF($E1458=$E1457,$A1457+1,1)</f>
        <v/>
      </c>
      <c r="B1458" t="inlineStr">
        <is>
          <t>THORNTON S JR AND KATRINA D GLIDE FOUNDATION</t>
        </is>
      </c>
      <c r="C1458" t="inlineStr">
        <is>
          <t>94-3276694</t>
        </is>
      </c>
      <c r="D1458" t="inlineStr">
        <is>
          <t>California</t>
        </is>
      </c>
      <c r="E1458" t="inlineStr">
        <is>
          <t>CA</t>
        </is>
      </c>
      <c r="F1458" t="n">
        <v>2024</v>
      </c>
      <c r="G1458" t="n">
        <v>1</v>
      </c>
      <c r="H1458" s="13" t="n">
        <v>1060000</v>
      </c>
      <c r="I1458" s="12" t="n">
        <v>214</v>
      </c>
      <c r="J1458" s="13" t="n">
        <v>5000</v>
      </c>
      <c r="K1458" s="13">
        <f>IFERROR($H1458/$I1458,"")</f>
        <v/>
      </c>
      <c r="L1458" s="13" t="n">
        <v>48000</v>
      </c>
      <c r="M1458" t="inlineStr">
        <is>
          <t>CO, TX, LA</t>
        </is>
      </c>
      <c r="N1458" t="inlineStr">
        <is>
          <t>Yes</t>
        </is>
      </c>
      <c r="O1458" t="inlineStr">
        <is>
          <t>Yes</t>
        </is>
      </c>
      <c r="P1458" s="9" t="inlineStr">
        <is>
          <t>https://www.glidefoundation.org/</t>
        </is>
      </c>
      <c r="Q1458" s="9" t="inlineStr">
        <is>
          <t>https://grantcue.com/foundations/thornton-s-jr-and-katrina-d-glide-foundation-943276694</t>
        </is>
      </c>
    </row>
    <row r="1459">
      <c r="A1459">
        <f>IF($E1459=$E1458,$A1458+1,1)</f>
        <v/>
      </c>
      <c r="B1459" t="inlineStr">
        <is>
          <t>TAKEO YUKI CHARITABLE TRUST</t>
        </is>
      </c>
      <c r="C1459" t="inlineStr">
        <is>
          <t>94-2558692</t>
        </is>
      </c>
      <c r="D1459" t="inlineStr">
        <is>
          <t>California</t>
        </is>
      </c>
      <c r="E1459" t="inlineStr">
        <is>
          <t>CA</t>
        </is>
      </c>
      <c r="F1459" t="n">
        <v>2024</v>
      </c>
      <c r="G1459" t="n">
        <v>2</v>
      </c>
      <c r="H1459" s="13" t="n">
        <v>1055850</v>
      </c>
      <c r="I1459" s="12" t="n">
        <v>14</v>
      </c>
      <c r="J1459" s="13" t="n">
        <v>15000</v>
      </c>
      <c r="K1459" s="13">
        <f>IFERROR($H1459/$I1459,"")</f>
        <v/>
      </c>
      <c r="L1459" s="13" t="n">
        <v>300000</v>
      </c>
      <c r="N1459" t="inlineStr">
        <is>
          <t>No</t>
        </is>
      </c>
      <c r="O1459" t="inlineStr">
        <is>
          <t>Not stated</t>
        </is>
      </c>
      <c r="Q1459" s="9" t="inlineStr">
        <is>
          <t>https://grantcue.com/foundations/takeo-yuki-charitable-trust-942558692</t>
        </is>
      </c>
    </row>
    <row r="1460">
      <c r="A1460">
        <f>IF($E1460=$E1459,$A1459+1,1)</f>
        <v/>
      </c>
      <c r="B1460" t="inlineStr">
        <is>
          <t>ROSENBERG FOUNDATION</t>
        </is>
      </c>
      <c r="C1460" t="inlineStr">
        <is>
          <t>94-1186182</t>
        </is>
      </c>
      <c r="D1460" t="inlineStr">
        <is>
          <t>California</t>
        </is>
      </c>
      <c r="E1460" t="inlineStr">
        <is>
          <t>CA</t>
        </is>
      </c>
      <c r="F1460" t="n">
        <v>2024</v>
      </c>
      <c r="G1460" t="n">
        <v>1</v>
      </c>
      <c r="H1460" s="13" t="n">
        <v>1055333</v>
      </c>
      <c r="I1460" s="12" t="n">
        <v>52</v>
      </c>
      <c r="J1460" s="13" t="n">
        <v>10000</v>
      </c>
      <c r="K1460" s="13">
        <f>IFERROR($H1460/$I1460,"")</f>
        <v/>
      </c>
      <c r="L1460" s="13" t="n">
        <v>220000</v>
      </c>
      <c r="M1460" t="inlineStr">
        <is>
          <t>TX, OR, NY</t>
        </is>
      </c>
      <c r="N1460" t="inlineStr">
        <is>
          <t>No</t>
        </is>
      </c>
      <c r="O1460" t="inlineStr">
        <is>
          <t>Yes</t>
        </is>
      </c>
      <c r="Q1460" s="9" t="inlineStr">
        <is>
          <t>https://grantcue.com/foundations/rosenberg-foundation-941186182</t>
        </is>
      </c>
    </row>
    <row r="1461">
      <c r="A1461">
        <f>IF($E1461=$E1460,$A1460+1,1)</f>
        <v/>
      </c>
      <c r="B1461" t="inlineStr">
        <is>
          <t>STUART G &amp; J CHAR TUA-MAIN</t>
        </is>
      </c>
      <c r="C1461" t="inlineStr">
        <is>
          <t>27-0522116</t>
        </is>
      </c>
      <c r="D1461" t="inlineStr">
        <is>
          <t>California</t>
        </is>
      </c>
      <c r="E1461" t="inlineStr">
        <is>
          <t>CA</t>
        </is>
      </c>
      <c r="F1461" t="n">
        <v>2025</v>
      </c>
      <c r="G1461" t="n">
        <v>2</v>
      </c>
      <c r="H1461" s="13" t="n">
        <v>1055000</v>
      </c>
      <c r="I1461" s="12" t="n">
        <v>12</v>
      </c>
      <c r="J1461" s="13" t="n">
        <v>90000</v>
      </c>
      <c r="K1461" s="13">
        <f>IFERROR($H1461/$I1461,"")</f>
        <v/>
      </c>
      <c r="L1461" s="13" t="n">
        <v>100000</v>
      </c>
      <c r="N1461" t="inlineStr">
        <is>
          <t>No</t>
        </is>
      </c>
      <c r="O1461" t="inlineStr">
        <is>
          <t>Not stated</t>
        </is>
      </c>
      <c r="Q1461" s="9" t="inlineStr">
        <is>
          <t>https://grantcue.com/foundations/stuart-g-and-j-char-tua-main-270522116</t>
        </is>
      </c>
    </row>
    <row r="1462">
      <c r="A1462">
        <f>IF($E1462=$E1461,$A1461+1,1)</f>
        <v/>
      </c>
      <c r="B1462" t="inlineStr">
        <is>
          <t>BERGELECTRIC CHARITABLE FOUNDATION</t>
        </is>
      </c>
      <c r="C1462" t="inlineStr">
        <is>
          <t>45-5082239</t>
        </is>
      </c>
      <c r="D1462" t="inlineStr">
        <is>
          <t>California</t>
        </is>
      </c>
      <c r="E1462" t="inlineStr">
        <is>
          <t>CA</t>
        </is>
      </c>
      <c r="F1462" t="n">
        <v>2025</v>
      </c>
      <c r="G1462" t="n">
        <v>2</v>
      </c>
      <c r="H1462" s="13" t="n">
        <v>1053265</v>
      </c>
      <c r="I1462" s="12" t="n">
        <v>114</v>
      </c>
      <c r="J1462" s="13" t="n">
        <v>4000</v>
      </c>
      <c r="K1462" s="13">
        <f>IFERROR($H1462/$I1462,"")</f>
        <v/>
      </c>
      <c r="L1462" s="13" t="n">
        <v>50000</v>
      </c>
      <c r="M1462" t="inlineStr">
        <is>
          <t>CO, OR, NY</t>
        </is>
      </c>
      <c r="N1462" t="inlineStr">
        <is>
          <t>No</t>
        </is>
      </c>
      <c r="O1462" t="inlineStr">
        <is>
          <t>Not stated</t>
        </is>
      </c>
      <c r="Q1462" s="9" t="inlineStr">
        <is>
          <t>https://grantcue.com/foundations/bergelectric-charitable-foundation-455082239</t>
        </is>
      </c>
    </row>
    <row r="1463">
      <c r="A1463">
        <f>IF($E1463=$E1462,$A1462+1,1)</f>
        <v/>
      </c>
      <c r="B1463" t="inlineStr">
        <is>
          <t>GREY FAMILY FOUNDATION</t>
        </is>
      </c>
      <c r="C1463" t="inlineStr">
        <is>
          <t>68-0323540</t>
        </is>
      </c>
      <c r="D1463" t="inlineStr">
        <is>
          <t>California</t>
        </is>
      </c>
      <c r="E1463" t="inlineStr">
        <is>
          <t>CA</t>
        </is>
      </c>
      <c r="F1463" t="n">
        <v>2025</v>
      </c>
      <c r="G1463" t="n">
        <v>2</v>
      </c>
      <c r="H1463" s="13" t="n">
        <v>1052091</v>
      </c>
      <c r="I1463" s="12" t="n">
        <v>47</v>
      </c>
      <c r="J1463" s="13" t="n">
        <v>10000</v>
      </c>
      <c r="K1463" s="13">
        <f>IFERROR($H1463/$I1463,"")</f>
        <v/>
      </c>
      <c r="L1463" s="13" t="n">
        <v>202321</v>
      </c>
      <c r="M1463" t="inlineStr">
        <is>
          <t>MT, VA, OR</t>
        </is>
      </c>
      <c r="N1463" t="inlineStr">
        <is>
          <t>No</t>
        </is>
      </c>
      <c r="O1463" t="inlineStr">
        <is>
          <t>Not stated</t>
        </is>
      </c>
      <c r="Q1463" s="9" t="inlineStr">
        <is>
          <t>https://grantcue.com/foundations/grey-family-foundation-680323540</t>
        </is>
      </c>
    </row>
    <row r="1464">
      <c r="A1464">
        <f>IF($E1464=$E1463,$A1463+1,1)</f>
        <v/>
      </c>
      <c r="B1464" t="inlineStr">
        <is>
          <t>TRUST FUNDS INCORPORATED</t>
        </is>
      </c>
      <c r="C1464" t="inlineStr">
        <is>
          <t>94-6062952</t>
        </is>
      </c>
      <c r="D1464" t="inlineStr">
        <is>
          <t>California</t>
        </is>
      </c>
      <c r="E1464" t="inlineStr">
        <is>
          <t>CA</t>
        </is>
      </c>
      <c r="F1464" t="n">
        <v>2025</v>
      </c>
      <c r="G1464" t="n">
        <v>2</v>
      </c>
      <c r="H1464" s="13" t="n">
        <v>1050700</v>
      </c>
      <c r="I1464" s="12" t="n">
        <v>90</v>
      </c>
      <c r="J1464" s="13" t="n">
        <v>10000</v>
      </c>
      <c r="K1464" s="13">
        <f>IFERROR($H1464/$I1464,"")</f>
        <v/>
      </c>
      <c r="L1464" s="13" t="n">
        <v>25000</v>
      </c>
      <c r="M1464" t="inlineStr">
        <is>
          <t>NJ, VA, DC</t>
        </is>
      </c>
      <c r="N1464" t="inlineStr">
        <is>
          <t>No</t>
        </is>
      </c>
      <c r="O1464" t="inlineStr">
        <is>
          <t>Yes</t>
        </is>
      </c>
      <c r="Q1464" s="9" t="inlineStr">
        <is>
          <t>https://grantcue.com/foundations/trust-funds-incorporated-946062952</t>
        </is>
      </c>
    </row>
    <row r="1465">
      <c r="A1465">
        <f>IF($E1465=$E1464,$A1464+1,1)</f>
        <v/>
      </c>
      <c r="B1465" t="inlineStr">
        <is>
          <t>VIRGINIA FRIEDHOFER CHARITABLE TRUST</t>
        </is>
      </c>
      <c r="C1465" t="inlineStr">
        <is>
          <t>95-6995937</t>
        </is>
      </c>
      <c r="D1465" t="inlineStr">
        <is>
          <t>California</t>
        </is>
      </c>
      <c r="E1465" t="inlineStr">
        <is>
          <t>CA</t>
        </is>
      </c>
      <c r="F1465" t="n">
        <v>2025</v>
      </c>
      <c r="G1465" t="n">
        <v>2</v>
      </c>
      <c r="H1465" s="13" t="n">
        <v>1048500</v>
      </c>
      <c r="I1465" s="12" t="n">
        <v>50</v>
      </c>
      <c r="J1465" s="13" t="n">
        <v>12500</v>
      </c>
      <c r="K1465" s="13">
        <f>IFERROR($H1465/$I1465,"")</f>
        <v/>
      </c>
      <c r="L1465" s="13" t="n">
        <v>100000</v>
      </c>
      <c r="M1465" t="inlineStr">
        <is>
          <t>NY, DC, MD</t>
        </is>
      </c>
      <c r="N1465" t="inlineStr">
        <is>
          <t>No</t>
        </is>
      </c>
      <c r="O1465" t="inlineStr">
        <is>
          <t>Not stated</t>
        </is>
      </c>
      <c r="Q1465" s="9" t="inlineStr">
        <is>
          <t>https://grantcue.com/foundations/virginia-friedhofer-charitable-trust-956995937</t>
        </is>
      </c>
    </row>
    <row r="1466">
      <c r="A1466">
        <f>IF($E1466=$E1465,$A1465+1,1)</f>
        <v/>
      </c>
      <c r="B1466" t="inlineStr">
        <is>
          <t>EDELTRAUD MCCARTHY FOUNDATION INC</t>
        </is>
      </c>
      <c r="C1466" t="inlineStr">
        <is>
          <t>26-2804772</t>
        </is>
      </c>
      <c r="D1466" t="inlineStr">
        <is>
          <t>California</t>
        </is>
      </c>
      <c r="E1466" t="inlineStr">
        <is>
          <t>CA</t>
        </is>
      </c>
      <c r="F1466" t="n">
        <v>2025</v>
      </c>
      <c r="G1466" t="n">
        <v>2</v>
      </c>
      <c r="H1466" s="13" t="n">
        <v>1045650</v>
      </c>
      <c r="I1466" s="12" t="n">
        <v>52</v>
      </c>
      <c r="J1466" s="13" t="n">
        <v>5500</v>
      </c>
      <c r="K1466" s="13">
        <f>IFERROR($H1466/$I1466,"")</f>
        <v/>
      </c>
      <c r="L1466" s="13" t="n">
        <v>115000</v>
      </c>
      <c r="M1466" t="inlineStr">
        <is>
          <t>VA, AK, WA</t>
        </is>
      </c>
      <c r="N1466" t="inlineStr">
        <is>
          <t>No</t>
        </is>
      </c>
      <c r="O1466" t="inlineStr">
        <is>
          <t>Not stated</t>
        </is>
      </c>
      <c r="Q1466" s="9" t="inlineStr">
        <is>
          <t>https://grantcue.com/foundations/edeltraud-mccarthy-foundation-inc-262804772</t>
        </is>
      </c>
    </row>
    <row r="1467">
      <c r="A1467">
        <f>IF($E1467=$E1466,$A1466+1,1)</f>
        <v/>
      </c>
      <c r="B1467" t="inlineStr">
        <is>
          <t>YIBING AND PING JIANG FOUNDATION</t>
        </is>
      </c>
      <c r="C1467" t="inlineStr">
        <is>
          <t>20-5945642</t>
        </is>
      </c>
      <c r="D1467" t="inlineStr">
        <is>
          <t>California</t>
        </is>
      </c>
      <c r="E1467" t="inlineStr">
        <is>
          <t>CA</t>
        </is>
      </c>
      <c r="F1467" t="n">
        <v>2025</v>
      </c>
      <c r="G1467" t="n">
        <v>2</v>
      </c>
      <c r="H1467" s="13" t="n">
        <v>1045000</v>
      </c>
      <c r="I1467" s="12" t="n">
        <v>6</v>
      </c>
      <c r="J1467" s="13" t="n">
        <v>87500</v>
      </c>
      <c r="K1467" s="13">
        <f>IFERROR($H1467/$I1467,"")</f>
        <v/>
      </c>
      <c r="L1467" s="13" t="n">
        <v>450000</v>
      </c>
      <c r="M1467" t="inlineStr">
        <is>
          <t>NY</t>
        </is>
      </c>
      <c r="N1467" t="inlineStr">
        <is>
          <t>No</t>
        </is>
      </c>
      <c r="O1467" t="inlineStr">
        <is>
          <t>Not stated</t>
        </is>
      </c>
      <c r="Q1467" s="9" t="inlineStr">
        <is>
          <t>https://grantcue.com/foundations/yibing-and-ping-jiang-foundation-205945642</t>
        </is>
      </c>
    </row>
    <row r="1468">
      <c r="A1468">
        <f>IF($E1468=$E1467,$A1467+1,1)</f>
        <v/>
      </c>
      <c r="B1468" t="inlineStr">
        <is>
          <t>THE LALUYAUX FOUNDATION</t>
        </is>
      </c>
      <c r="C1468" t="inlineStr">
        <is>
          <t>84-4087398</t>
        </is>
      </c>
      <c r="D1468" t="inlineStr">
        <is>
          <t>California</t>
        </is>
      </c>
      <c r="E1468" t="inlineStr">
        <is>
          <t>CA</t>
        </is>
      </c>
      <c r="F1468" t="n">
        <v>2025</v>
      </c>
      <c r="G1468" t="n">
        <v>2</v>
      </c>
      <c r="H1468" s="13" t="n">
        <v>1045000</v>
      </c>
      <c r="I1468" s="12" t="n">
        <v>20</v>
      </c>
      <c r="J1468" s="13" t="n">
        <v>50000</v>
      </c>
      <c r="K1468" s="13">
        <f>IFERROR($H1468/$I1468,"")</f>
        <v/>
      </c>
      <c r="L1468" s="13" t="n">
        <v>100000</v>
      </c>
      <c r="M1468" t="inlineStr">
        <is>
          <t>NY, UT, PA</t>
        </is>
      </c>
      <c r="N1468" t="inlineStr">
        <is>
          <t>No</t>
        </is>
      </c>
      <c r="O1468" t="inlineStr">
        <is>
          <t>Not stated</t>
        </is>
      </c>
      <c r="Q1468" s="9" t="inlineStr">
        <is>
          <t>https://grantcue.com/foundations/the-laluyaux-foundation-844087398</t>
        </is>
      </c>
    </row>
    <row r="1469">
      <c r="A1469">
        <f>IF($E1469=$E1468,$A1468+1,1)</f>
        <v/>
      </c>
      <c r="B1469" t="inlineStr">
        <is>
          <t>BUCKHANTZ VLADIMIR &amp; ARAXIA FOUNDATION</t>
        </is>
      </c>
      <c r="C1469" t="inlineStr">
        <is>
          <t>90-6109515</t>
        </is>
      </c>
      <c r="D1469" t="inlineStr">
        <is>
          <t>California</t>
        </is>
      </c>
      <c r="E1469" t="inlineStr">
        <is>
          <t>CA</t>
        </is>
      </c>
      <c r="F1469" t="n">
        <v>2024</v>
      </c>
      <c r="G1469" t="n">
        <v>2</v>
      </c>
      <c r="H1469" s="13" t="n">
        <v>1040202</v>
      </c>
      <c r="I1469" s="12" t="n">
        <v>81</v>
      </c>
      <c r="J1469" s="13" t="n">
        <v>5000</v>
      </c>
      <c r="K1469" s="13">
        <f>IFERROR($H1469/$I1469,"")</f>
        <v/>
      </c>
      <c r="L1469" s="13" t="n">
        <v>155000</v>
      </c>
      <c r="M1469" t="inlineStr">
        <is>
          <t>NY, MN, PA</t>
        </is>
      </c>
      <c r="N1469" t="inlineStr">
        <is>
          <t>No</t>
        </is>
      </c>
      <c r="O1469" t="inlineStr">
        <is>
          <t>Not stated</t>
        </is>
      </c>
      <c r="Q1469" s="9" t="inlineStr">
        <is>
          <t>https://grantcue.com/foundations/buckhantz-vladimir-and-araxia-foundation-906109515</t>
        </is>
      </c>
    </row>
    <row r="1470">
      <c r="A1470">
        <f>IF($E1470=$E1469,$A1469+1,1)</f>
        <v/>
      </c>
      <c r="B1470" t="inlineStr">
        <is>
          <t>EILEEN HARRIS NORTON FOUNDATION</t>
        </is>
      </c>
      <c r="C1470" t="inlineStr">
        <is>
          <t>26-4465556</t>
        </is>
      </c>
      <c r="D1470" t="inlineStr">
        <is>
          <t>California</t>
        </is>
      </c>
      <c r="E1470" t="inlineStr">
        <is>
          <t>CA</t>
        </is>
      </c>
      <c r="F1470" t="n">
        <v>2024</v>
      </c>
      <c r="G1470" t="n">
        <v>1</v>
      </c>
      <c r="H1470" s="13" t="n">
        <v>1037850</v>
      </c>
      <c r="I1470" s="12" t="n">
        <v>15</v>
      </c>
      <c r="J1470" s="13" t="n">
        <v>2000</v>
      </c>
      <c r="K1470" s="13">
        <f>IFERROR($H1470/$I1470,"")</f>
        <v/>
      </c>
      <c r="L1470" s="13" t="n">
        <v>1000000</v>
      </c>
      <c r="M1470" t="inlineStr">
        <is>
          <t>NY, IL, FL</t>
        </is>
      </c>
      <c r="N1470" t="inlineStr">
        <is>
          <t>No</t>
        </is>
      </c>
      <c r="O1470" t="inlineStr">
        <is>
          <t>Not stated</t>
        </is>
      </c>
      <c r="Q1470" s="9" t="inlineStr">
        <is>
          <t>https://grantcue.com/foundations/eileen-harris-norton-foundation-c-o-taylor-and-lieberman-aac-264465556</t>
        </is>
      </c>
    </row>
    <row r="1471">
      <c r="A1471">
        <f>IF($E1471=$E1470,$A1470+1,1)</f>
        <v/>
      </c>
      <c r="B1471" t="inlineStr">
        <is>
          <t>CARL AND LULU MITCHELL FAMILY FOUNDATION</t>
        </is>
      </c>
      <c r="C1471" t="inlineStr">
        <is>
          <t>46-4272631</t>
        </is>
      </c>
      <c r="D1471" t="inlineStr">
        <is>
          <t>California</t>
        </is>
      </c>
      <c r="E1471" t="inlineStr">
        <is>
          <t>CA</t>
        </is>
      </c>
      <c r="F1471" t="n">
        <v>2024</v>
      </c>
      <c r="G1471" t="n">
        <v>1</v>
      </c>
      <c r="H1471" s="13" t="n">
        <v>1037000</v>
      </c>
      <c r="I1471" s="12" t="n">
        <v>11</v>
      </c>
      <c r="J1471" s="13" t="n">
        <v>100000</v>
      </c>
      <c r="K1471" s="13">
        <f>IFERROR($H1471/$I1471,"")</f>
        <v/>
      </c>
      <c r="L1471" s="13" t="n">
        <v>501000</v>
      </c>
      <c r="M1471" t="inlineStr">
        <is>
          <t>IL</t>
        </is>
      </c>
      <c r="N1471" t="inlineStr">
        <is>
          <t>Yes</t>
        </is>
      </c>
      <c r="O1471" t="inlineStr">
        <is>
          <t>Not stated</t>
        </is>
      </c>
      <c r="Q1471" s="9" t="inlineStr">
        <is>
          <t>https://grantcue.com/foundations/carl-and-lulu-mitchell-family-foundation-464272631</t>
        </is>
      </c>
    </row>
    <row r="1472">
      <c r="A1472">
        <f>IF($E1472=$E1471,$A1471+1,1)</f>
        <v/>
      </c>
      <c r="B1472" t="inlineStr">
        <is>
          <t>MIRNAHILL FOUNDATION</t>
        </is>
      </c>
      <c r="C1472" t="inlineStr">
        <is>
          <t>26-3695626</t>
        </is>
      </c>
      <c r="D1472" t="inlineStr">
        <is>
          <t>California</t>
        </is>
      </c>
      <c r="E1472" t="inlineStr">
        <is>
          <t>CA</t>
        </is>
      </c>
      <c r="F1472" t="n">
        <v>2024</v>
      </c>
      <c r="G1472" t="n">
        <v>1</v>
      </c>
      <c r="H1472" s="13" t="n">
        <v>1036572</v>
      </c>
      <c r="I1472" s="12" t="n">
        <v>122</v>
      </c>
      <c r="J1472" s="13" t="n">
        <v>5000</v>
      </c>
      <c r="K1472" s="13">
        <f>IFERROR($H1472/$I1472,"")</f>
        <v/>
      </c>
      <c r="L1472" s="13" t="n">
        <v>100000</v>
      </c>
      <c r="M1472" t="inlineStr">
        <is>
          <t>PA, CO, NY</t>
        </is>
      </c>
      <c r="N1472" t="inlineStr">
        <is>
          <t>No</t>
        </is>
      </c>
      <c r="O1472" t="inlineStr">
        <is>
          <t>Not stated</t>
        </is>
      </c>
      <c r="Q1472" s="9" t="inlineStr">
        <is>
          <t>https://grantcue.com/foundations/mirnahill-foundation-c-o-hillary-murphy-263695626</t>
        </is>
      </c>
    </row>
    <row r="1473">
      <c r="A1473">
        <f>IF($E1473=$E1472,$A1472+1,1)</f>
        <v/>
      </c>
      <c r="B1473" t="inlineStr">
        <is>
          <t>THE LONG BAY CHARITABLE FOUNDATION</t>
        </is>
      </c>
      <c r="C1473" t="inlineStr">
        <is>
          <t>13-3047543</t>
        </is>
      </c>
      <c r="D1473" t="inlineStr">
        <is>
          <t>California</t>
        </is>
      </c>
      <c r="E1473" t="inlineStr">
        <is>
          <t>CA</t>
        </is>
      </c>
      <c r="F1473" t="n">
        <v>2024</v>
      </c>
      <c r="G1473" t="n">
        <v>1</v>
      </c>
      <c r="H1473" s="13" t="n">
        <v>1036415</v>
      </c>
      <c r="I1473" s="12" t="n">
        <v>13</v>
      </c>
      <c r="J1473" s="13" t="n">
        <v>6000</v>
      </c>
      <c r="K1473" s="13">
        <f>IFERROR($H1473/$I1473,"")</f>
        <v/>
      </c>
      <c r="L1473" s="13" t="n">
        <v>666665</v>
      </c>
      <c r="M1473" t="inlineStr">
        <is>
          <t>FL, NY, DC</t>
        </is>
      </c>
      <c r="N1473" t="inlineStr">
        <is>
          <t>No</t>
        </is>
      </c>
      <c r="O1473" t="inlineStr">
        <is>
          <t>Not stated</t>
        </is>
      </c>
      <c r="Q1473" s="9" t="inlineStr">
        <is>
          <t>https://grantcue.com/foundations/the-long-bay-charitable-foundation-c-o-phoenix-bay-ventures-133047543</t>
        </is>
      </c>
    </row>
    <row r="1474">
      <c r="A1474">
        <f>IF($E1474=$E1473,$A1473+1,1)</f>
        <v/>
      </c>
      <c r="B1474" t="inlineStr">
        <is>
          <t>JAMES AND DEBORAH BURROWS FOUNDATION</t>
        </is>
      </c>
      <c r="C1474" t="inlineStr">
        <is>
          <t>45-6196471</t>
        </is>
      </c>
      <c r="D1474" t="inlineStr">
        <is>
          <t>California</t>
        </is>
      </c>
      <c r="E1474" t="inlineStr">
        <is>
          <t>CA</t>
        </is>
      </c>
      <c r="F1474" t="n">
        <v>2024</v>
      </c>
      <c r="G1474" t="n">
        <v>1</v>
      </c>
      <c r="H1474" s="13" t="n">
        <v>1034275</v>
      </c>
      <c r="I1474" s="12" t="n">
        <v>52</v>
      </c>
      <c r="J1474" s="13" t="n">
        <v>10000</v>
      </c>
      <c r="K1474" s="13">
        <f>IFERROR($H1474/$I1474,"")</f>
        <v/>
      </c>
      <c r="L1474" s="13" t="n">
        <v>100000</v>
      </c>
      <c r="M1474" t="inlineStr">
        <is>
          <t>NY, DC, TX</t>
        </is>
      </c>
      <c r="N1474" t="inlineStr">
        <is>
          <t>Yes</t>
        </is>
      </c>
      <c r="O1474" t="inlineStr">
        <is>
          <t>Not stated</t>
        </is>
      </c>
      <c r="Q1474" s="9" t="inlineStr">
        <is>
          <t>https://grantcue.com/foundations/james-and-deborah-burrows-foundation-456196471</t>
        </is>
      </c>
    </row>
    <row r="1475">
      <c r="A1475">
        <f>IF($E1475=$E1474,$A1474+1,1)</f>
        <v/>
      </c>
      <c r="B1475" t="inlineStr">
        <is>
          <t>BERNSTEIN CHARITABLE TRUST</t>
        </is>
      </c>
      <c r="C1475" t="inlineStr">
        <is>
          <t>95-6934018</t>
        </is>
      </c>
      <c r="D1475" t="inlineStr">
        <is>
          <t>California</t>
        </is>
      </c>
      <c r="E1475" t="inlineStr">
        <is>
          <t>CA</t>
        </is>
      </c>
      <c r="F1475" t="n">
        <v>2025</v>
      </c>
      <c r="G1475" t="n">
        <v>2</v>
      </c>
      <c r="H1475" s="13" t="n">
        <v>1033956</v>
      </c>
      <c r="I1475" s="12" t="n">
        <v>8</v>
      </c>
      <c r="J1475" s="13" t="n">
        <v>129244.5</v>
      </c>
      <c r="K1475" s="13">
        <f>IFERROR($H1475/$I1475,"")</f>
        <v/>
      </c>
      <c r="L1475" s="13" t="n">
        <v>130851</v>
      </c>
      <c r="M1475" t="inlineStr">
        <is>
          <t>NY</t>
        </is>
      </c>
      <c r="N1475" t="inlineStr">
        <is>
          <t>No</t>
        </is>
      </c>
      <c r="O1475" t="inlineStr">
        <is>
          <t>Not stated</t>
        </is>
      </c>
      <c r="Q1475" s="9" t="inlineStr">
        <is>
          <t>https://grantcue.com/foundations/bernstein-charitable-trust-956934018</t>
        </is>
      </c>
    </row>
    <row r="1476">
      <c r="A1476">
        <f>IF($E1476=$E1475,$A1475+1,1)</f>
        <v/>
      </c>
      <c r="B1476" t="inlineStr">
        <is>
          <t>THE J W AND SANDRA L MITCHELL FOUNDATION</t>
        </is>
      </c>
      <c r="C1476" t="inlineStr">
        <is>
          <t>81-2945933</t>
        </is>
      </c>
      <c r="D1476" t="inlineStr">
        <is>
          <t>California</t>
        </is>
      </c>
      <c r="E1476" t="inlineStr">
        <is>
          <t>CA</t>
        </is>
      </c>
      <c r="F1476" t="n">
        <v>2024</v>
      </c>
      <c r="G1476" t="n">
        <v>1</v>
      </c>
      <c r="H1476" s="13" t="n">
        <v>1032000</v>
      </c>
      <c r="I1476" s="12" t="n">
        <v>21</v>
      </c>
      <c r="J1476" s="13" t="n">
        <v>37000</v>
      </c>
      <c r="K1476" s="13">
        <f>IFERROR($H1476/$I1476,"")</f>
        <v/>
      </c>
      <c r="L1476" s="13" t="n">
        <v>150000</v>
      </c>
      <c r="M1476" t="inlineStr">
        <is>
          <t>TN, MD, TX</t>
        </is>
      </c>
      <c r="N1476" t="inlineStr">
        <is>
          <t>No</t>
        </is>
      </c>
      <c r="O1476" t="inlineStr">
        <is>
          <t>Not stated</t>
        </is>
      </c>
      <c r="Q1476" s="9" t="inlineStr">
        <is>
          <t>https://grantcue.com/foundations/the-j-w-and-sandra-l-mitchell-foundation-812945933</t>
        </is>
      </c>
    </row>
    <row r="1477">
      <c r="A1477">
        <f>IF($E1477=$E1476,$A1476+1,1)</f>
        <v/>
      </c>
      <c r="B1477" t="inlineStr">
        <is>
          <t>THE ROBIN-HWAJIN YOON KIM FOUNDATION</t>
        </is>
      </c>
      <c r="C1477" t="inlineStr">
        <is>
          <t>27-5111135</t>
        </is>
      </c>
      <c r="D1477" t="inlineStr">
        <is>
          <t>California</t>
        </is>
      </c>
      <c r="E1477" t="inlineStr">
        <is>
          <t>CA</t>
        </is>
      </c>
      <c r="F1477" t="n">
        <v>2025</v>
      </c>
      <c r="G1477" t="n">
        <v>2</v>
      </c>
      <c r="H1477" s="13" t="n">
        <v>1028507</v>
      </c>
      <c r="I1477" s="12" t="n">
        <v>46</v>
      </c>
      <c r="J1477" s="13" t="n">
        <v>10000</v>
      </c>
      <c r="K1477" s="13">
        <f>IFERROR($H1477/$I1477,"")</f>
        <v/>
      </c>
      <c r="L1477" s="13" t="n">
        <v>222200</v>
      </c>
      <c r="M1477" t="inlineStr">
        <is>
          <t>NY, MA, DC</t>
        </is>
      </c>
      <c r="N1477" t="inlineStr">
        <is>
          <t>No</t>
        </is>
      </c>
      <c r="O1477" t="inlineStr">
        <is>
          <t>Not stated</t>
        </is>
      </c>
      <c r="Q1477" s="9" t="inlineStr">
        <is>
          <t>https://grantcue.com/foundations/the-robin-hwajin-yoon-kim-foundation-275111135</t>
        </is>
      </c>
    </row>
    <row r="1478">
      <c r="A1478">
        <f>IF($E1478=$E1477,$A1477+1,1)</f>
        <v/>
      </c>
      <c r="B1478" t="inlineStr">
        <is>
          <t>OLANDER FAMILY FOUNDATION INC</t>
        </is>
      </c>
      <c r="C1478" t="inlineStr">
        <is>
          <t>94-3400451</t>
        </is>
      </c>
      <c r="D1478" t="inlineStr">
        <is>
          <t>California</t>
        </is>
      </c>
      <c r="E1478" t="inlineStr">
        <is>
          <t>CA</t>
        </is>
      </c>
      <c r="F1478" t="n">
        <v>2025</v>
      </c>
      <c r="G1478" t="n">
        <v>2</v>
      </c>
      <c r="H1478" s="13" t="n">
        <v>1026781</v>
      </c>
      <c r="I1478" s="12" t="n">
        <v>204</v>
      </c>
      <c r="J1478" s="13" t="n">
        <v>4000</v>
      </c>
      <c r="K1478" s="13">
        <f>IFERROR($H1478/$I1478,"")</f>
        <v/>
      </c>
      <c r="L1478" s="13" t="n">
        <v>25000</v>
      </c>
      <c r="M1478" t="inlineStr">
        <is>
          <t>OH, NV, CT</t>
        </is>
      </c>
      <c r="N1478" t="inlineStr">
        <is>
          <t>No</t>
        </is>
      </c>
      <c r="O1478" t="inlineStr">
        <is>
          <t>Not stated</t>
        </is>
      </c>
      <c r="Q1478" s="9" t="inlineStr">
        <is>
          <t>https://grantcue.com/foundations/olander-family-foundation-inc-943400451</t>
        </is>
      </c>
    </row>
    <row r="1479">
      <c r="A1479">
        <f>IF($E1479=$E1478,$A1478+1,1)</f>
        <v/>
      </c>
      <c r="B1479" t="inlineStr">
        <is>
          <t>THE OLD OAK FOUNDATION</t>
        </is>
      </c>
      <c r="C1479" t="inlineStr">
        <is>
          <t>81-4764333</t>
        </is>
      </c>
      <c r="D1479" t="inlineStr">
        <is>
          <t>California</t>
        </is>
      </c>
      <c r="E1479" t="inlineStr">
        <is>
          <t>CA</t>
        </is>
      </c>
      <c r="F1479" t="n">
        <v>2024</v>
      </c>
      <c r="G1479" t="n">
        <v>1</v>
      </c>
      <c r="H1479" s="13" t="n">
        <v>1022795</v>
      </c>
      <c r="I1479" s="12" t="n">
        <v>21</v>
      </c>
      <c r="J1479" s="13" t="n">
        <v>25000</v>
      </c>
      <c r="K1479" s="13">
        <f>IFERROR($H1479/$I1479,"")</f>
        <v/>
      </c>
      <c r="L1479" s="13" t="n">
        <v>270495</v>
      </c>
      <c r="M1479" t="inlineStr">
        <is>
          <t>NY, VA, DC</t>
        </is>
      </c>
      <c r="N1479" t="inlineStr">
        <is>
          <t>No</t>
        </is>
      </c>
      <c r="O1479" t="inlineStr">
        <is>
          <t>Not stated</t>
        </is>
      </c>
      <c r="Q1479" s="9" t="inlineStr">
        <is>
          <t>https://grantcue.com/foundations/the-old-oak-foundation-814764333</t>
        </is>
      </c>
    </row>
    <row r="1480">
      <c r="A1480">
        <f>IF($E1480=$E1479,$A1479+1,1)</f>
        <v/>
      </c>
      <c r="B1480" t="inlineStr">
        <is>
          <t>KINNOULL FOUNDATION</t>
        </is>
      </c>
      <c r="C1480" t="inlineStr">
        <is>
          <t>94-6186982</t>
        </is>
      </c>
      <c r="D1480" t="inlineStr">
        <is>
          <t>California</t>
        </is>
      </c>
      <c r="E1480" t="inlineStr">
        <is>
          <t>CA</t>
        </is>
      </c>
      <c r="F1480" t="n">
        <v>2025</v>
      </c>
      <c r="G1480" t="n">
        <v>2</v>
      </c>
      <c r="H1480" s="13" t="n">
        <v>1022435</v>
      </c>
      <c r="I1480" s="12" t="n">
        <v>38</v>
      </c>
      <c r="J1480" s="13" t="n">
        <v>15000</v>
      </c>
      <c r="K1480" s="13">
        <f>IFERROR($H1480/$I1480,"")</f>
        <v/>
      </c>
      <c r="L1480" s="13" t="n">
        <v>100000</v>
      </c>
      <c r="M1480" t="inlineStr">
        <is>
          <t>MO, LINCOLN'S INN, NY</t>
        </is>
      </c>
      <c r="N1480" t="inlineStr">
        <is>
          <t>No</t>
        </is>
      </c>
      <c r="O1480" t="inlineStr">
        <is>
          <t>Not stated</t>
        </is>
      </c>
      <c r="Q1480" s="9" t="inlineStr">
        <is>
          <t>https://grantcue.com/foundations/kinnoull-foundation-co-mcgilloway-ray-brown-and-kaufman-946186982</t>
        </is>
      </c>
    </row>
    <row r="1481">
      <c r="A1481">
        <f>IF($E1481=$E1480,$A1480+1,1)</f>
        <v/>
      </c>
      <c r="B1481" t="inlineStr">
        <is>
          <t>Inner Spark Foundation</t>
        </is>
      </c>
      <c r="C1481" t="inlineStr">
        <is>
          <t>20-5702918</t>
        </is>
      </c>
      <c r="D1481" t="inlineStr">
        <is>
          <t>California</t>
        </is>
      </c>
      <c r="E1481" t="inlineStr">
        <is>
          <t>CA</t>
        </is>
      </c>
      <c r="F1481" t="n">
        <v>2024</v>
      </c>
      <c r="G1481" t="n">
        <v>2</v>
      </c>
      <c r="H1481" s="13" t="n">
        <v>1021202</v>
      </c>
      <c r="I1481" s="12" t="n">
        <v>41</v>
      </c>
      <c r="J1481" s="13" t="n">
        <v>10300</v>
      </c>
      <c r="K1481" s="13">
        <f>IFERROR($H1481/$I1481,"")</f>
        <v/>
      </c>
      <c r="L1481" s="13" t="n">
        <v>100000</v>
      </c>
      <c r="M1481" t="inlineStr">
        <is>
          <t>ME, MA, DC</t>
        </is>
      </c>
      <c r="N1481" t="inlineStr">
        <is>
          <t>No</t>
        </is>
      </c>
      <c r="O1481" t="inlineStr">
        <is>
          <t>Not stated</t>
        </is>
      </c>
      <c r="Q1481" s="9" t="inlineStr">
        <is>
          <t>https://grantcue.com/foundations/inner-spark-foundation-205702918</t>
        </is>
      </c>
    </row>
    <row r="1482">
      <c r="A1482">
        <f>IF($E1482=$E1481,$A1481+1,1)</f>
        <v/>
      </c>
      <c r="B1482" t="inlineStr">
        <is>
          <t>PINPOINT FOUNDATION</t>
        </is>
      </c>
      <c r="C1482" t="inlineStr">
        <is>
          <t>35-2559691</t>
        </is>
      </c>
      <c r="D1482" t="inlineStr">
        <is>
          <t>California</t>
        </is>
      </c>
      <c r="E1482" t="inlineStr">
        <is>
          <t>CA</t>
        </is>
      </c>
      <c r="F1482" t="n">
        <v>2024</v>
      </c>
      <c r="G1482" t="n">
        <v>1</v>
      </c>
      <c r="H1482" s="13" t="n">
        <v>1020750</v>
      </c>
      <c r="I1482" s="12" t="n">
        <v>65</v>
      </c>
      <c r="J1482" s="13" t="n">
        <v>10000</v>
      </c>
      <c r="K1482" s="13">
        <f>IFERROR($H1482/$I1482,"")</f>
        <v/>
      </c>
      <c r="L1482" s="13" t="n">
        <v>50000</v>
      </c>
      <c r="M1482" t="inlineStr">
        <is>
          <t>LA, DC, NY</t>
        </is>
      </c>
      <c r="N1482" t="inlineStr">
        <is>
          <t>Yes</t>
        </is>
      </c>
      <c r="O1482" t="inlineStr">
        <is>
          <t>Yes</t>
        </is>
      </c>
      <c r="Q1482" s="9" t="inlineStr">
        <is>
          <t>https://grantcue.com/foundations/pinpoint-foundation-352559691</t>
        </is>
      </c>
    </row>
    <row r="1483">
      <c r="A1483">
        <f>IF($E1483=$E1482,$A1482+1,1)</f>
        <v/>
      </c>
      <c r="B1483" t="inlineStr">
        <is>
          <t>COULL FOUNDATION</t>
        </is>
      </c>
      <c r="C1483" t="inlineStr">
        <is>
          <t>20-3292658</t>
        </is>
      </c>
      <c r="D1483" t="inlineStr">
        <is>
          <t>California</t>
        </is>
      </c>
      <c r="E1483" t="inlineStr">
        <is>
          <t>CA</t>
        </is>
      </c>
      <c r="F1483" t="n">
        <v>2024</v>
      </c>
      <c r="G1483" t="n">
        <v>2</v>
      </c>
      <c r="H1483" s="13" t="n">
        <v>1020612</v>
      </c>
      <c r="I1483" s="12" t="n">
        <v>26</v>
      </c>
      <c r="J1483" s="13" t="n">
        <v>30500</v>
      </c>
      <c r="K1483" s="13">
        <f>IFERROR($H1483/$I1483,"")</f>
        <v/>
      </c>
      <c r="L1483" s="13" t="n">
        <v>125000</v>
      </c>
      <c r="M1483" t="inlineStr">
        <is>
          <t>NY, VA</t>
        </is>
      </c>
      <c r="N1483" t="inlineStr">
        <is>
          <t>No</t>
        </is>
      </c>
      <c r="O1483" t="inlineStr">
        <is>
          <t>Not stated</t>
        </is>
      </c>
      <c r="Q1483" s="9" t="inlineStr">
        <is>
          <t>https://grantcue.com/foundations/coull-foundation-203292658</t>
        </is>
      </c>
    </row>
    <row r="1484">
      <c r="A1484">
        <f>IF($E1484=$E1483,$A1483+1,1)</f>
        <v/>
      </c>
      <c r="B1484" t="inlineStr">
        <is>
          <t>GEISER SCHWEERS FAMILY FOUNDATION</t>
        </is>
      </c>
      <c r="C1484" t="inlineStr">
        <is>
          <t>72-1589761</t>
        </is>
      </c>
      <c r="D1484" t="inlineStr">
        <is>
          <t>California</t>
        </is>
      </c>
      <c r="E1484" t="inlineStr">
        <is>
          <t>CA</t>
        </is>
      </c>
      <c r="F1484" t="n">
        <v>2024</v>
      </c>
      <c r="G1484" t="n">
        <v>2</v>
      </c>
      <c r="H1484" s="13" t="n">
        <v>1020000</v>
      </c>
      <c r="I1484" s="12" t="n">
        <v>7</v>
      </c>
      <c r="J1484" s="13" t="n">
        <v>200000</v>
      </c>
      <c r="K1484" s="13">
        <f>IFERROR($H1484/$I1484,"")</f>
        <v/>
      </c>
      <c r="L1484" s="13" t="n">
        <v>250000</v>
      </c>
      <c r="N1484" t="inlineStr">
        <is>
          <t>No</t>
        </is>
      </c>
      <c r="O1484" t="inlineStr">
        <is>
          <t>Not stated</t>
        </is>
      </c>
      <c r="Q1484" s="9" t="inlineStr">
        <is>
          <t>https://grantcue.com/foundations/geiser-schweers-family-foundation-721589761</t>
        </is>
      </c>
    </row>
    <row r="1485">
      <c r="A1485">
        <f>IF($E1485=$E1484,$A1484+1,1)</f>
        <v/>
      </c>
      <c r="B1485" t="inlineStr">
        <is>
          <t>THE BRAVO FOUNDATION</t>
        </is>
      </c>
      <c r="C1485" t="inlineStr">
        <is>
          <t>95-2160081</t>
        </is>
      </c>
      <c r="D1485" t="inlineStr">
        <is>
          <t>California</t>
        </is>
      </c>
      <c r="E1485" t="inlineStr">
        <is>
          <t>CA</t>
        </is>
      </c>
      <c r="F1485" t="n">
        <v>2025</v>
      </c>
      <c r="G1485" t="n">
        <v>2</v>
      </c>
      <c r="H1485" s="13" t="n">
        <v>1020000</v>
      </c>
      <c r="I1485" s="12" t="n">
        <v>51</v>
      </c>
      <c r="J1485" s="13" t="n">
        <v>15000</v>
      </c>
      <c r="K1485" s="13">
        <f>IFERROR($H1485/$I1485,"")</f>
        <v/>
      </c>
      <c r="L1485" s="13" t="n">
        <v>50000</v>
      </c>
      <c r="N1485" t="inlineStr">
        <is>
          <t>No</t>
        </is>
      </c>
      <c r="O1485" t="inlineStr">
        <is>
          <t>Not stated</t>
        </is>
      </c>
      <c r="Q1485" s="9" t="inlineStr">
        <is>
          <t>https://grantcue.com/foundations/the-bravo-foundation-952160081</t>
        </is>
      </c>
    </row>
    <row r="1486">
      <c r="A1486">
        <f>IF($E1486=$E1485,$A1485+1,1)</f>
        <v/>
      </c>
      <c r="B1486" t="inlineStr">
        <is>
          <t>ROBERT R SPRAGUE FOUNDATION</t>
        </is>
      </c>
      <c r="C1486" t="inlineStr">
        <is>
          <t>95-7052355</t>
        </is>
      </c>
      <c r="D1486" t="inlineStr">
        <is>
          <t>California</t>
        </is>
      </c>
      <c r="E1486" t="inlineStr">
        <is>
          <t>CA</t>
        </is>
      </c>
      <c r="F1486" t="n">
        <v>2024</v>
      </c>
      <c r="G1486" t="n">
        <v>1</v>
      </c>
      <c r="H1486" s="13" t="n">
        <v>1019000</v>
      </c>
      <c r="I1486" s="12" t="n">
        <v>19</v>
      </c>
      <c r="J1486" s="13" t="n">
        <v>30000</v>
      </c>
      <c r="K1486" s="13">
        <f>IFERROR($H1486/$I1486,"")</f>
        <v/>
      </c>
      <c r="L1486" s="13" t="n">
        <v>160000</v>
      </c>
      <c r="N1486" t="inlineStr">
        <is>
          <t>No</t>
        </is>
      </c>
      <c r="O1486" t="inlineStr">
        <is>
          <t>Not stated</t>
        </is>
      </c>
      <c r="Q1486" s="9" t="inlineStr">
        <is>
          <t>https://grantcue.com/foundations/robert-r-sprague-foundation-957052355</t>
        </is>
      </c>
    </row>
    <row r="1487">
      <c r="A1487">
        <f>IF($E1487=$E1486,$A1486+1,1)</f>
        <v/>
      </c>
      <c r="B1487" t="inlineStr">
        <is>
          <t>HEZLEP FAMILY FOUNDATION</t>
        </is>
      </c>
      <c r="C1487" t="inlineStr">
        <is>
          <t>95-4517514</t>
        </is>
      </c>
      <c r="D1487" t="inlineStr">
        <is>
          <t>California</t>
        </is>
      </c>
      <c r="E1487" t="inlineStr">
        <is>
          <t>CA</t>
        </is>
      </c>
      <c r="F1487" t="n">
        <v>2025</v>
      </c>
      <c r="G1487" t="n">
        <v>2</v>
      </c>
      <c r="H1487" s="13" t="n">
        <v>1016235</v>
      </c>
      <c r="I1487" s="12" t="n">
        <v>15</v>
      </c>
      <c r="J1487" s="13" t="n">
        <v>2500</v>
      </c>
      <c r="K1487" s="13">
        <f>IFERROR($H1487/$I1487,"")</f>
        <v/>
      </c>
      <c r="L1487" s="13" t="n">
        <v>783735</v>
      </c>
      <c r="M1487" t="inlineStr">
        <is>
          <t>NY, MI</t>
        </is>
      </c>
      <c r="N1487" t="inlineStr">
        <is>
          <t>No</t>
        </is>
      </c>
      <c r="O1487" t="inlineStr">
        <is>
          <t>Not stated</t>
        </is>
      </c>
      <c r="Q1487" s="9" t="inlineStr">
        <is>
          <t>https://grantcue.com/foundations/hezlep-family-foundation-954517514</t>
        </is>
      </c>
    </row>
    <row r="1488">
      <c r="A1488">
        <f>IF($E1488=$E1487,$A1487+1,1)</f>
        <v/>
      </c>
      <c r="B1488" t="inlineStr">
        <is>
          <t>Higher Rock Foundation</t>
        </is>
      </c>
      <c r="C1488" t="inlineStr">
        <is>
          <t>92-1394467</t>
        </is>
      </c>
      <c r="D1488" t="inlineStr">
        <is>
          <t>California</t>
        </is>
      </c>
      <c r="E1488" t="inlineStr">
        <is>
          <t>CA</t>
        </is>
      </c>
      <c r="F1488" t="n">
        <v>2025</v>
      </c>
      <c r="G1488" t="n">
        <v>2</v>
      </c>
      <c r="H1488" s="13" t="n">
        <v>1015469</v>
      </c>
      <c r="I1488" s="12" t="n">
        <v>59</v>
      </c>
      <c r="J1488" s="13" t="n">
        <v>10000</v>
      </c>
      <c r="K1488" s="13">
        <f>IFERROR($H1488/$I1488,"")</f>
        <v/>
      </c>
      <c r="L1488" s="13" t="n">
        <v>98443</v>
      </c>
      <c r="M1488" t="inlineStr">
        <is>
          <t>GA, CO, KS</t>
        </is>
      </c>
      <c r="N1488" t="inlineStr">
        <is>
          <t>Yes</t>
        </is>
      </c>
      <c r="O1488" t="inlineStr">
        <is>
          <t>Not stated</t>
        </is>
      </c>
      <c r="Q1488" s="9" t="inlineStr">
        <is>
          <t>https://grantcue.com/foundations/higher-rock-foundation-921394467</t>
        </is>
      </c>
    </row>
    <row r="1489">
      <c r="A1489">
        <f>IF($E1489=$E1488,$A1488+1,1)</f>
        <v/>
      </c>
      <c r="B1489" t="inlineStr">
        <is>
          <t>FREEDOM REIGN FOUNDATION</t>
        </is>
      </c>
      <c r="C1489" t="inlineStr">
        <is>
          <t>46-2720183</t>
        </is>
      </c>
      <c r="D1489" t="inlineStr">
        <is>
          <t>California</t>
        </is>
      </c>
      <c r="E1489" t="inlineStr">
        <is>
          <t>CA</t>
        </is>
      </c>
      <c r="F1489" t="n">
        <v>2024</v>
      </c>
      <c r="G1489" t="n">
        <v>2</v>
      </c>
      <c r="H1489" s="13" t="n">
        <v>1015454</v>
      </c>
      <c r="I1489" s="12" t="n">
        <v>45</v>
      </c>
      <c r="J1489" s="13" t="n">
        <v>10000</v>
      </c>
      <c r="K1489" s="13">
        <f>IFERROR($H1489/$I1489,"")</f>
        <v/>
      </c>
      <c r="L1489" s="13" t="n">
        <v>100000</v>
      </c>
      <c r="M1489" t="inlineStr">
        <is>
          <t>UT, NY, DC</t>
        </is>
      </c>
      <c r="N1489" t="inlineStr">
        <is>
          <t>No</t>
        </is>
      </c>
      <c r="O1489" t="inlineStr">
        <is>
          <t>Not stated</t>
        </is>
      </c>
      <c r="Q1489" s="9" t="inlineStr">
        <is>
          <t>https://grantcue.com/foundations/freedom-reign-foundation-462720183</t>
        </is>
      </c>
    </row>
    <row r="1490">
      <c r="A1490">
        <f>IF($E1490=$E1489,$A1489+1,1)</f>
        <v/>
      </c>
      <c r="B1490" t="inlineStr">
        <is>
          <t>WACHTER FAMILY FOUNDATION</t>
        </is>
      </c>
      <c r="C1490" t="inlineStr">
        <is>
          <t>80-0963209</t>
        </is>
      </c>
      <c r="D1490" t="inlineStr">
        <is>
          <t>California</t>
        </is>
      </c>
      <c r="E1490" t="inlineStr">
        <is>
          <t>CA</t>
        </is>
      </c>
      <c r="F1490" t="n">
        <v>2025</v>
      </c>
      <c r="G1490" t="n">
        <v>2</v>
      </c>
      <c r="H1490" s="13" t="n">
        <v>1015360</v>
      </c>
      <c r="I1490" s="12" t="n">
        <v>12</v>
      </c>
      <c r="J1490" s="13" t="n">
        <v>85760</v>
      </c>
      <c r="K1490" s="13">
        <f>IFERROR($H1490/$I1490,"")</f>
        <v/>
      </c>
      <c r="L1490" s="13" t="n">
        <v>250000</v>
      </c>
      <c r="M1490" t="inlineStr">
        <is>
          <t>MA, NY, TN</t>
        </is>
      </c>
      <c r="N1490" t="inlineStr">
        <is>
          <t>No</t>
        </is>
      </c>
      <c r="O1490" t="inlineStr">
        <is>
          <t>Not stated</t>
        </is>
      </c>
      <c r="Q1490" s="9" t="inlineStr">
        <is>
          <t>https://grantcue.com/foundations/wachter-family-foundation-800963209</t>
        </is>
      </c>
    </row>
    <row r="1491">
      <c r="A1491">
        <f>IF($E1491=$E1490,$A1490+1,1)</f>
        <v/>
      </c>
      <c r="B1491" t="inlineStr">
        <is>
          <t>MUSIC MATTERS FUND INC</t>
        </is>
      </c>
      <c r="C1491" t="inlineStr">
        <is>
          <t>85-1467296</t>
        </is>
      </c>
      <c r="D1491" t="inlineStr">
        <is>
          <t>California</t>
        </is>
      </c>
      <c r="E1491" t="inlineStr">
        <is>
          <t>CA</t>
        </is>
      </c>
      <c r="F1491" t="n">
        <v>2024</v>
      </c>
      <c r="G1491" t="n">
        <v>1</v>
      </c>
      <c r="H1491" s="13" t="n">
        <v>1013411</v>
      </c>
      <c r="I1491" s="12" t="n">
        <v>59</v>
      </c>
      <c r="J1491" s="13" t="n">
        <v>10000</v>
      </c>
      <c r="K1491" s="13">
        <f>IFERROR($H1491/$I1491,"")</f>
        <v/>
      </c>
      <c r="L1491" s="13" t="n">
        <v>50000</v>
      </c>
      <c r="M1491" t="inlineStr">
        <is>
          <t>FL, WA, ME</t>
        </is>
      </c>
      <c r="N1491" t="inlineStr">
        <is>
          <t>Yes</t>
        </is>
      </c>
      <c r="O1491" t="inlineStr">
        <is>
          <t>Yes</t>
        </is>
      </c>
      <c r="P1491" s="9" t="inlineStr">
        <is>
          <t>https://www.livemusicsociety.org/</t>
        </is>
      </c>
      <c r="Q1491" s="9" t="inlineStr">
        <is>
          <t>https://grantcue.com/foundations/music-matters-fund-inc-851467296</t>
        </is>
      </c>
    </row>
    <row r="1492">
      <c r="A1492">
        <f>IF($E1492=$E1491,$A1491+1,1)</f>
        <v/>
      </c>
      <c r="B1492" t="inlineStr">
        <is>
          <t>SLATTERY FAMILY FOUNDATION</t>
        </is>
      </c>
      <c r="C1492" t="inlineStr">
        <is>
          <t>30-0806333</t>
        </is>
      </c>
      <c r="D1492" t="inlineStr">
        <is>
          <t>California</t>
        </is>
      </c>
      <c r="E1492" t="inlineStr">
        <is>
          <t>CA</t>
        </is>
      </c>
      <c r="F1492" t="n">
        <v>2025</v>
      </c>
      <c r="G1492" t="n">
        <v>2</v>
      </c>
      <c r="H1492" s="13" t="n">
        <v>1012336</v>
      </c>
      <c r="I1492" s="12" t="n">
        <v>8</v>
      </c>
      <c r="J1492" s="13" t="n">
        <v>75000</v>
      </c>
      <c r="K1492" s="13">
        <f>IFERROR($H1492/$I1492,"")</f>
        <v/>
      </c>
      <c r="L1492" s="13" t="n">
        <v>500000</v>
      </c>
      <c r="M1492" t="inlineStr">
        <is>
          <t>CO, FL, OH</t>
        </is>
      </c>
      <c r="N1492" t="inlineStr">
        <is>
          <t>No</t>
        </is>
      </c>
      <c r="O1492" t="inlineStr">
        <is>
          <t>Not stated</t>
        </is>
      </c>
      <c r="Q1492" s="9" t="inlineStr">
        <is>
          <t>https://grantcue.com/foundations/slattery-family-foundation-300806333</t>
        </is>
      </c>
    </row>
    <row r="1493">
      <c r="A1493">
        <f>IF($E1493=$E1492,$A1492+1,1)</f>
        <v/>
      </c>
      <c r="B1493" t="inlineStr">
        <is>
          <t>PRIORY FUND</t>
        </is>
      </c>
      <c r="C1493" t="inlineStr">
        <is>
          <t>27-4014193</t>
        </is>
      </c>
      <c r="D1493" t="inlineStr">
        <is>
          <t>California</t>
        </is>
      </c>
      <c r="E1493" t="inlineStr">
        <is>
          <t>CA</t>
        </is>
      </c>
      <c r="F1493" t="n">
        <v>2024</v>
      </c>
      <c r="G1493" t="n">
        <v>1</v>
      </c>
      <c r="H1493" s="13" t="n">
        <v>1012000</v>
      </c>
      <c r="I1493" s="12" t="n">
        <v>12</v>
      </c>
      <c r="J1493" s="13" t="n">
        <v>37500</v>
      </c>
      <c r="K1493" s="13">
        <f>IFERROR($H1493/$I1493,"")</f>
        <v/>
      </c>
      <c r="L1493" s="13" t="n">
        <v>483000</v>
      </c>
      <c r="M1493" t="inlineStr">
        <is>
          <t>DC, NY, NM</t>
        </is>
      </c>
      <c r="N1493" t="inlineStr">
        <is>
          <t>No</t>
        </is>
      </c>
      <c r="O1493" t="inlineStr">
        <is>
          <t>Not stated</t>
        </is>
      </c>
      <c r="Q1493" s="9" t="inlineStr">
        <is>
          <t>https://grantcue.com/foundations/priory-fund-274014193</t>
        </is>
      </c>
    </row>
    <row r="1494">
      <c r="A1494">
        <f>IF($E1494=$E1493,$A1493+1,1)</f>
        <v/>
      </c>
      <c r="B1494" t="inlineStr">
        <is>
          <t>THE WILD FIG FOUNDATION</t>
        </is>
      </c>
      <c r="C1494" t="inlineStr">
        <is>
          <t>85-3860255</t>
        </is>
      </c>
      <c r="D1494" t="inlineStr">
        <is>
          <t>California</t>
        </is>
      </c>
      <c r="E1494" t="inlineStr">
        <is>
          <t>CA</t>
        </is>
      </c>
      <c r="F1494" t="n">
        <v>2024</v>
      </c>
      <c r="G1494" t="n">
        <v>1</v>
      </c>
      <c r="H1494" s="13" t="n">
        <v>1010191</v>
      </c>
      <c r="I1494" s="12" t="n">
        <v>19</v>
      </c>
      <c r="J1494" s="13" t="n">
        <v>22000</v>
      </c>
      <c r="K1494" s="13">
        <f>IFERROR($H1494/$I1494,"")</f>
        <v/>
      </c>
      <c r="L1494" s="13" t="n">
        <v>143300</v>
      </c>
      <c r="M1494" t="inlineStr">
        <is>
          <t>OH, WI, NC</t>
        </is>
      </c>
      <c r="N1494" t="inlineStr">
        <is>
          <t>No</t>
        </is>
      </c>
      <c r="O1494" t="inlineStr">
        <is>
          <t>Not stated</t>
        </is>
      </c>
      <c r="Q1494" s="9" t="inlineStr">
        <is>
          <t>https://grantcue.com/foundations/the-wild-fig-foundation-853860255</t>
        </is>
      </c>
    </row>
    <row r="1495">
      <c r="A1495">
        <f>IF($E1495=$E1494,$A1494+1,1)</f>
        <v/>
      </c>
      <c r="B1495" t="inlineStr">
        <is>
          <t>JOHN &amp; PATRICIA ADAMS FAMILY FOUNDATION</t>
        </is>
      </c>
      <c r="C1495" t="inlineStr">
        <is>
          <t>75-3171864</t>
        </is>
      </c>
      <c r="D1495" t="inlineStr">
        <is>
          <t>California</t>
        </is>
      </c>
      <c r="E1495" t="inlineStr">
        <is>
          <t>CA</t>
        </is>
      </c>
      <c r="F1495" t="n">
        <v>2024</v>
      </c>
      <c r="G1495" t="n">
        <v>1</v>
      </c>
      <c r="H1495" s="13" t="n">
        <v>1008792</v>
      </c>
      <c r="I1495" s="12" t="n">
        <v>41</v>
      </c>
      <c r="J1495" s="13" t="n">
        <v>10000</v>
      </c>
      <c r="K1495" s="13">
        <f>IFERROR($H1495/$I1495,"")</f>
        <v/>
      </c>
      <c r="L1495" s="13" t="n">
        <v>100000</v>
      </c>
      <c r="M1495" t="inlineStr">
        <is>
          <t>IL, GA, DC</t>
        </is>
      </c>
      <c r="N1495" t="inlineStr">
        <is>
          <t>No</t>
        </is>
      </c>
      <c r="O1495" t="inlineStr">
        <is>
          <t>Not stated</t>
        </is>
      </c>
      <c r="Q1495" s="9" t="inlineStr">
        <is>
          <t>https://grantcue.com/foundations/john-and-patricia-adams-family-foundation-753171864</t>
        </is>
      </c>
    </row>
    <row r="1496">
      <c r="A1496">
        <f>IF($E1496=$E1495,$A1495+1,1)</f>
        <v/>
      </c>
      <c r="B1496" t="inlineStr">
        <is>
          <t>CURCI FUND</t>
        </is>
      </c>
      <c r="C1496" t="inlineStr">
        <is>
          <t>81-4527963</t>
        </is>
      </c>
      <c r="D1496" t="inlineStr">
        <is>
          <t>California</t>
        </is>
      </c>
      <c r="E1496" t="inlineStr">
        <is>
          <t>CA</t>
        </is>
      </c>
      <c r="F1496" t="n">
        <v>2024</v>
      </c>
      <c r="G1496" t="n">
        <v>1</v>
      </c>
      <c r="H1496" s="13" t="n">
        <v>1007000</v>
      </c>
      <c r="I1496" s="12" t="n">
        <v>51</v>
      </c>
      <c r="J1496" s="13" t="n">
        <v>10000</v>
      </c>
      <c r="K1496" s="13">
        <f>IFERROR($H1496/$I1496,"")</f>
        <v/>
      </c>
      <c r="L1496" s="13" t="n">
        <v>250000</v>
      </c>
      <c r="M1496" t="inlineStr">
        <is>
          <t>NJ, NY, DC</t>
        </is>
      </c>
      <c r="N1496" t="inlineStr">
        <is>
          <t>Yes</t>
        </is>
      </c>
      <c r="O1496" t="inlineStr">
        <is>
          <t>Not stated</t>
        </is>
      </c>
      <c r="Q1496" s="9" t="inlineStr">
        <is>
          <t>https://grantcue.com/foundations/curci-fund-814527963</t>
        </is>
      </c>
    </row>
    <row r="1497">
      <c r="A1497">
        <f>IF($E1497=$E1496,$A1496+1,1)</f>
        <v/>
      </c>
      <c r="B1497" t="inlineStr">
        <is>
          <t>TREHAN FOUNDATION</t>
        </is>
      </c>
      <c r="C1497" t="inlineStr">
        <is>
          <t>27-0073510</t>
        </is>
      </c>
      <c r="D1497" t="inlineStr">
        <is>
          <t>California</t>
        </is>
      </c>
      <c r="E1497" t="inlineStr">
        <is>
          <t>CA</t>
        </is>
      </c>
      <c r="F1497" t="n">
        <v>2024</v>
      </c>
      <c r="G1497" t="n">
        <v>1</v>
      </c>
      <c r="H1497" s="13" t="n">
        <v>1006750</v>
      </c>
      <c r="I1497" s="12" t="n">
        <v>17</v>
      </c>
      <c r="J1497" s="13" t="n">
        <v>25000</v>
      </c>
      <c r="K1497" s="13">
        <f>IFERROR($H1497/$I1497,"")</f>
        <v/>
      </c>
      <c r="L1497" s="13" t="n">
        <v>330000</v>
      </c>
      <c r="M1497" t="inlineStr">
        <is>
          <t>MI, DC, IL</t>
        </is>
      </c>
      <c r="N1497" t="inlineStr">
        <is>
          <t>No</t>
        </is>
      </c>
      <c r="O1497" t="inlineStr">
        <is>
          <t>Not stated</t>
        </is>
      </c>
      <c r="Q1497" s="9" t="inlineStr">
        <is>
          <t>https://grantcue.com/foundations/trehan-foundation-270073510</t>
        </is>
      </c>
    </row>
    <row r="1498">
      <c r="A1498">
        <f>IF($E1498=$E1497,$A1497+1,1)</f>
        <v/>
      </c>
      <c r="B1498" t="inlineStr">
        <is>
          <t>LJ SCENIC FOUNDATION</t>
        </is>
      </c>
      <c r="C1498" t="inlineStr">
        <is>
          <t>87-3506925</t>
        </is>
      </c>
      <c r="D1498" t="inlineStr">
        <is>
          <t>California</t>
        </is>
      </c>
      <c r="E1498" t="inlineStr">
        <is>
          <t>CA</t>
        </is>
      </c>
      <c r="F1498" t="n">
        <v>2024</v>
      </c>
      <c r="G1498" t="n">
        <v>1</v>
      </c>
      <c r="H1498" s="13" t="n">
        <v>1004482</v>
      </c>
      <c r="I1498" s="12" t="n">
        <v>15</v>
      </c>
      <c r="J1498" s="13" t="n">
        <v>22500</v>
      </c>
      <c r="K1498" s="13">
        <f>IFERROR($H1498/$I1498,"")</f>
        <v/>
      </c>
      <c r="L1498" s="13" t="n">
        <v>500000</v>
      </c>
      <c r="M1498" t="inlineStr">
        <is>
          <t>NV, UT, NJ</t>
        </is>
      </c>
      <c r="N1498" t="inlineStr">
        <is>
          <t>Yes</t>
        </is>
      </c>
      <c r="O1498" t="inlineStr">
        <is>
          <t>Not stated</t>
        </is>
      </c>
      <c r="Q1498" s="9" t="inlineStr">
        <is>
          <t>https://grantcue.com/foundations/lj-scenic-foundation-873506925</t>
        </is>
      </c>
    </row>
    <row r="1499">
      <c r="A1499">
        <f>IF($E1499=$E1498,$A1498+1,1)</f>
        <v/>
      </c>
      <c r="B1499" t="inlineStr">
        <is>
          <t>THE COTO FOUNDATION</t>
        </is>
      </c>
      <c r="C1499" t="inlineStr">
        <is>
          <t>26-3896152</t>
        </is>
      </c>
      <c r="D1499" t="inlineStr">
        <is>
          <t>California</t>
        </is>
      </c>
      <c r="E1499" t="inlineStr">
        <is>
          <t>CA</t>
        </is>
      </c>
      <c r="F1499" t="n">
        <v>2025</v>
      </c>
      <c r="G1499" t="n">
        <v>2</v>
      </c>
      <c r="H1499" s="13" t="n">
        <v>1003000</v>
      </c>
      <c r="I1499" s="12" t="n">
        <v>17</v>
      </c>
      <c r="J1499" s="13" t="n">
        <v>17000</v>
      </c>
      <c r="K1499" s="13">
        <f>IFERROR($H1499/$I1499,"")</f>
        <v/>
      </c>
      <c r="L1499" s="13" t="n">
        <v>500000</v>
      </c>
      <c r="M1499" t="inlineStr">
        <is>
          <t>KY</t>
        </is>
      </c>
      <c r="N1499" t="inlineStr">
        <is>
          <t>No</t>
        </is>
      </c>
      <c r="O1499" t="inlineStr">
        <is>
          <t>Not stated</t>
        </is>
      </c>
      <c r="Q1499" s="9" t="inlineStr">
        <is>
          <t>https://grantcue.com/foundations/the-coto-foundation-263896152</t>
        </is>
      </c>
    </row>
    <row r="1500">
      <c r="A1500">
        <f>IF($E1500=$E1499,$A1499+1,1)</f>
        <v/>
      </c>
      <c r="B1500" t="inlineStr">
        <is>
          <t>WILL J REID FOUNDATION</t>
        </is>
      </c>
      <c r="C1500" t="inlineStr">
        <is>
          <t>95-6041915</t>
        </is>
      </c>
      <c r="D1500" t="inlineStr">
        <is>
          <t>California</t>
        </is>
      </c>
      <c r="E1500" t="inlineStr">
        <is>
          <t>CA</t>
        </is>
      </c>
      <c r="F1500" t="n">
        <v>2024</v>
      </c>
      <c r="G1500" t="n">
        <v>1</v>
      </c>
      <c r="H1500" s="13" t="n">
        <v>1002000</v>
      </c>
      <c r="I1500" s="12" t="n">
        <v>62</v>
      </c>
      <c r="J1500" s="13" t="n">
        <v>8000</v>
      </c>
      <c r="K1500" s="13">
        <f>IFERROR($H1500/$I1500,"")</f>
        <v/>
      </c>
      <c r="L1500" s="13" t="n">
        <v>100000</v>
      </c>
      <c r="M1500" t="inlineStr">
        <is>
          <t>HI, DC, TX</t>
        </is>
      </c>
      <c r="N1500" t="inlineStr">
        <is>
          <t>No</t>
        </is>
      </c>
      <c r="O1500" t="inlineStr">
        <is>
          <t>Not stated</t>
        </is>
      </c>
      <c r="Q1500" s="9" t="inlineStr">
        <is>
          <t>https://grantcue.com/foundations/will-j-reid-foundation-956041915</t>
        </is>
      </c>
    </row>
    <row r="1501">
      <c r="A1501">
        <f>IF($E1501=$E1500,$A1500+1,1)</f>
        <v/>
      </c>
      <c r="B1501" t="inlineStr">
        <is>
          <t>JOEL DEAN FOUNDATION</t>
        </is>
      </c>
      <c r="C1501" t="inlineStr">
        <is>
          <t>13-6097306</t>
        </is>
      </c>
      <c r="D1501" t="inlineStr">
        <is>
          <t>California</t>
        </is>
      </c>
      <c r="E1501" t="inlineStr">
        <is>
          <t>CA</t>
        </is>
      </c>
      <c r="F1501" t="n">
        <v>2025</v>
      </c>
      <c r="G1501" t="n">
        <v>2</v>
      </c>
      <c r="H1501" s="13" t="n">
        <v>1001000</v>
      </c>
      <c r="I1501" s="12" t="n">
        <v>153</v>
      </c>
      <c r="J1501" s="13" t="n">
        <v>2000</v>
      </c>
      <c r="K1501" s="13">
        <f>IFERROR($H1501/$I1501,"")</f>
        <v/>
      </c>
      <c r="L1501" s="13" t="n">
        <v>112000</v>
      </c>
      <c r="M1501" t="inlineStr">
        <is>
          <t>NY, KY, MD</t>
        </is>
      </c>
      <c r="N1501" t="inlineStr">
        <is>
          <t>No</t>
        </is>
      </c>
      <c r="O1501" t="inlineStr">
        <is>
          <t>Not stated</t>
        </is>
      </c>
      <c r="Q1501" s="9" t="inlineStr">
        <is>
          <t>https://grantcue.com/foundations/joel-dean-foundation-136097306</t>
        </is>
      </c>
    </row>
    <row r="1502">
      <c r="A1502">
        <f>IF($E1502=$E1501,$A1501+1,1)</f>
        <v/>
      </c>
      <c r="B1502" t="inlineStr">
        <is>
          <t>THE DARABONT CHARITABLE TRUST</t>
        </is>
      </c>
      <c r="C1502" t="inlineStr">
        <is>
          <t>87-3427332</t>
        </is>
      </c>
      <c r="D1502" t="inlineStr">
        <is>
          <t>California</t>
        </is>
      </c>
      <c r="E1502" t="inlineStr">
        <is>
          <t>CA</t>
        </is>
      </c>
      <c r="F1502" t="n">
        <v>2024</v>
      </c>
      <c r="G1502" t="n">
        <v>1</v>
      </c>
      <c r="H1502" s="13" t="n">
        <v>1000000</v>
      </c>
      <c r="I1502" s="12" t="n">
        <v>9</v>
      </c>
      <c r="J1502" s="13" t="n">
        <v>30000</v>
      </c>
      <c r="K1502" s="13">
        <f>IFERROR($H1502/$I1502,"")</f>
        <v/>
      </c>
      <c r="L1502" s="13" t="n">
        <v>700000</v>
      </c>
      <c r="M1502" t="inlineStr">
        <is>
          <t>GA, OH, IN</t>
        </is>
      </c>
      <c r="N1502" t="inlineStr">
        <is>
          <t>Yes</t>
        </is>
      </c>
      <c r="O1502" t="inlineStr">
        <is>
          <t>Not stated</t>
        </is>
      </c>
      <c r="Q1502" s="9" t="inlineStr">
        <is>
          <t>https://grantcue.com/foundations/the-darabont-charitable-trust-873427332</t>
        </is>
      </c>
    </row>
    <row r="1503">
      <c r="A1503">
        <f>IF($E1503=$E1502,$A1502+1,1)</f>
        <v/>
      </c>
      <c r="B1503" t="inlineStr">
        <is>
          <t>BOCHOW FAMILY IRREVOCABLE TRUST XXX-XX-XXXX</t>
        </is>
      </c>
      <c r="C1503" t="inlineStr">
        <is>
          <t>92-6361235</t>
        </is>
      </c>
      <c r="D1503" t="inlineStr">
        <is>
          <t>California</t>
        </is>
      </c>
      <c r="E1503" t="inlineStr">
        <is>
          <t>CA</t>
        </is>
      </c>
      <c r="F1503" t="n">
        <v>2025</v>
      </c>
      <c r="G1503" t="n">
        <v>2</v>
      </c>
      <c r="H1503" s="13" t="n">
        <v>1000000</v>
      </c>
      <c r="I1503" s="12" t="n">
        <v>5</v>
      </c>
      <c r="J1503" s="13" t="n">
        <v>200000</v>
      </c>
      <c r="K1503" s="13">
        <f>IFERROR($H1503/$I1503,"")</f>
        <v/>
      </c>
      <c r="L1503" s="13" t="n">
        <v>200000</v>
      </c>
      <c r="M1503" t="inlineStr">
        <is>
          <t>TN</t>
        </is>
      </c>
      <c r="N1503" t="inlineStr">
        <is>
          <t>No</t>
        </is>
      </c>
      <c r="O1503" t="inlineStr">
        <is>
          <t>Not stated</t>
        </is>
      </c>
      <c r="Q1503" s="9" t="inlineStr">
        <is>
          <t>https://grantcue.com/foundations/bochow-family-irrevocable-trust-xxx-xx-xxxx-926361235</t>
        </is>
      </c>
    </row>
    <row r="1504">
      <c r="A1504">
        <f>IF($E1504=$E1503,$A1503+1,1)</f>
        <v/>
      </c>
      <c r="B1504" t="inlineStr">
        <is>
          <t>HGR FAMILY FOUNDATION INC</t>
        </is>
      </c>
      <c r="C1504" t="inlineStr">
        <is>
          <t>93-4957914</t>
        </is>
      </c>
      <c r="D1504" t="inlineStr">
        <is>
          <t>California</t>
        </is>
      </c>
      <c r="E1504" t="inlineStr">
        <is>
          <t>CA</t>
        </is>
      </c>
      <c r="F1504" t="n">
        <v>2024</v>
      </c>
      <c r="G1504" t="n">
        <v>1</v>
      </c>
      <c r="H1504" s="13" t="n">
        <v>1000000</v>
      </c>
      <c r="I1504" s="12" t="n">
        <v>27</v>
      </c>
      <c r="J1504" s="13" t="n">
        <v>20000</v>
      </c>
      <c r="K1504" s="13">
        <f>IFERROR($H1504/$I1504,"")</f>
        <v/>
      </c>
      <c r="L1504" s="13" t="n">
        <v>200000</v>
      </c>
      <c r="M1504" t="inlineStr">
        <is>
          <t>DC, TN, CT</t>
        </is>
      </c>
      <c r="N1504" t="inlineStr">
        <is>
          <t>No</t>
        </is>
      </c>
      <c r="O1504" t="inlineStr">
        <is>
          <t>Not stated</t>
        </is>
      </c>
      <c r="Q1504" s="9" t="inlineStr">
        <is>
          <t>https://grantcue.com/foundations/hgr-family-foundation-inc-934957914</t>
        </is>
      </c>
    </row>
    <row r="1505">
      <c r="A1505">
        <f>IF($E1505=$E1504,$A1504+1,1)</f>
        <v/>
      </c>
      <c r="B1505" t="inlineStr">
        <is>
          <t>Michael &amp; Susan Dell Foundation</t>
        </is>
      </c>
      <c r="C1505" t="inlineStr">
        <is>
          <t>36-4336415</t>
        </is>
      </c>
      <c r="D1505" t="inlineStr">
        <is>
          <t>Colorado</t>
        </is>
      </c>
      <c r="E1505" t="inlineStr">
        <is>
          <t>CO</t>
        </is>
      </c>
      <c r="F1505" t="n">
        <v>2024</v>
      </c>
      <c r="G1505" t="n">
        <v>1</v>
      </c>
      <c r="H1505" s="13" t="n">
        <v>164605599</v>
      </c>
      <c r="I1505" s="12" t="n">
        <v>835</v>
      </c>
      <c r="J1505" s="13" t="n">
        <v>19324</v>
      </c>
      <c r="K1505" s="13">
        <f>IFERROR($H1505/$I1505,"")</f>
        <v/>
      </c>
      <c r="L1505" s="13" t="n">
        <v>50000000</v>
      </c>
      <c r="M1505" t="inlineStr">
        <is>
          <t>TX, NY, CA</t>
        </is>
      </c>
      <c r="N1505" t="inlineStr">
        <is>
          <t>Yes</t>
        </is>
      </c>
      <c r="O1505" t="inlineStr">
        <is>
          <t>Yes</t>
        </is>
      </c>
      <c r="P1505" s="9" t="inlineStr">
        <is>
          <t>https://dell.org/</t>
        </is>
      </c>
      <c r="Q1505" s="9" t="inlineStr">
        <is>
          <t>https://grantcue.com/foundations/michael-and-susan-dell-foundation-364336415</t>
        </is>
      </c>
    </row>
    <row r="1506">
      <c r="A1506">
        <f>IF($E1506=$E1505,$A1505+1,1)</f>
        <v/>
      </c>
      <c r="B1506" t="inlineStr">
        <is>
          <t>THE COLORADO HEALTH FOUNDATION</t>
        </is>
      </c>
      <c r="C1506" t="inlineStr">
        <is>
          <t>74-2568941</t>
        </is>
      </c>
      <c r="D1506" t="inlineStr">
        <is>
          <t>Colorado</t>
        </is>
      </c>
      <c r="E1506" t="inlineStr">
        <is>
          <t>CO</t>
        </is>
      </c>
      <c r="F1506" t="n">
        <v>2024</v>
      </c>
      <c r="G1506" t="n">
        <v>1</v>
      </c>
      <c r="H1506" s="13" t="n">
        <v>102222360</v>
      </c>
      <c r="I1506" s="12" t="n">
        <v>684</v>
      </c>
      <c r="J1506" s="13" t="n">
        <v>80000</v>
      </c>
      <c r="K1506" s="13">
        <f>IFERROR($H1506/$I1506,"")</f>
        <v/>
      </c>
      <c r="L1506" s="13" t="n">
        <v>2952040</v>
      </c>
      <c r="M1506" t="inlineStr">
        <is>
          <t>VA, DC, CA</t>
        </is>
      </c>
      <c r="N1506" t="inlineStr">
        <is>
          <t>Yes</t>
        </is>
      </c>
      <c r="O1506" t="inlineStr">
        <is>
          <t>Yes</t>
        </is>
      </c>
      <c r="P1506" s="9" t="inlineStr">
        <is>
          <t>https://www.coloradohealth.org/</t>
        </is>
      </c>
      <c r="Q1506" s="9" t="inlineStr">
        <is>
          <t>https://grantcue.com/foundations/the-colorado-health-foundation-742568941</t>
        </is>
      </c>
    </row>
    <row r="1507">
      <c r="A1507">
        <f>IF($E1507=$E1506,$A1506+1,1)</f>
        <v/>
      </c>
      <c r="B1507" t="inlineStr">
        <is>
          <t>GATES FAMILY FOUNDATION</t>
        </is>
      </c>
      <c r="C1507" t="inlineStr">
        <is>
          <t>84-0474837</t>
        </is>
      </c>
      <c r="D1507" t="inlineStr">
        <is>
          <t>Colorado</t>
        </is>
      </c>
      <c r="E1507" t="inlineStr">
        <is>
          <t>CO</t>
        </is>
      </c>
      <c r="F1507" t="n">
        <v>2025</v>
      </c>
      <c r="G1507" t="n">
        <v>2</v>
      </c>
      <c r="H1507" s="13" t="n">
        <v>73615707</v>
      </c>
      <c r="I1507" s="12" t="n">
        <v>734</v>
      </c>
      <c r="J1507" s="13" t="n">
        <v>25000</v>
      </c>
      <c r="K1507" s="13">
        <f>IFERROR($H1507/$I1507,"")</f>
        <v/>
      </c>
      <c r="L1507" s="13" t="n">
        <v>20000000</v>
      </c>
      <c r="M1507" t="inlineStr">
        <is>
          <t>NH, CA, DC</t>
        </is>
      </c>
      <c r="N1507" t="inlineStr">
        <is>
          <t>Yes</t>
        </is>
      </c>
      <c r="O1507" t="inlineStr">
        <is>
          <t>Yes</t>
        </is>
      </c>
      <c r="P1507" s="9" t="inlineStr">
        <is>
          <t>https://gatesfamilyfoundation.org/</t>
        </is>
      </c>
      <c r="Q1507" s="9" t="inlineStr">
        <is>
          <t>https://grantcue.com/foundations/gates-family-foundation-840474837</t>
        </is>
      </c>
    </row>
    <row r="1508">
      <c r="A1508">
        <f>IF($E1508=$E1507,$A1507+1,1)</f>
        <v/>
      </c>
      <c r="B1508" t="inlineStr">
        <is>
          <t>DANIELS FUND</t>
        </is>
      </c>
      <c r="C1508" t="inlineStr">
        <is>
          <t>84-1393308</t>
        </is>
      </c>
      <c r="D1508" t="inlineStr">
        <is>
          <t>Colorado</t>
        </is>
      </c>
      <c r="E1508" t="inlineStr">
        <is>
          <t>CO</t>
        </is>
      </c>
      <c r="F1508" t="n">
        <v>2024</v>
      </c>
      <c r="G1508" t="n">
        <v>1</v>
      </c>
      <c r="H1508" s="13" t="n">
        <v>69702756</v>
      </c>
      <c r="I1508" s="12" t="n">
        <v>1593</v>
      </c>
      <c r="J1508" s="13" t="n">
        <v>14091</v>
      </c>
      <c r="K1508" s="13">
        <f>IFERROR($H1508/$I1508,"")</f>
        <v/>
      </c>
      <c r="L1508" s="13" t="n">
        <v>2406662</v>
      </c>
      <c r="M1508" t="inlineStr">
        <is>
          <t>WY, NM, UT</t>
        </is>
      </c>
      <c r="N1508" t="inlineStr">
        <is>
          <t>Yes</t>
        </is>
      </c>
      <c r="O1508" t="inlineStr">
        <is>
          <t>Yes</t>
        </is>
      </c>
      <c r="P1508" s="9" t="inlineStr">
        <is>
          <t>https://www.danielsfund.org/</t>
        </is>
      </c>
      <c r="Q1508" s="9" t="inlineStr">
        <is>
          <t>https://grantcue.com/foundations/daniels-fund-841393308</t>
        </is>
      </c>
    </row>
    <row r="1509">
      <c r="A1509">
        <f>IF($E1509=$E1508,$A1508+1,1)</f>
        <v/>
      </c>
      <c r="B1509" t="inlineStr">
        <is>
          <t>THE ROBERT D AND PATRICIA E KERN FAMILY FOUNDATION INC</t>
        </is>
      </c>
      <c r="C1509" t="inlineStr">
        <is>
          <t>39-1923558</t>
        </is>
      </c>
      <c r="D1509" t="inlineStr">
        <is>
          <t>Colorado</t>
        </is>
      </c>
      <c r="E1509" t="inlineStr">
        <is>
          <t>CO</t>
        </is>
      </c>
      <c r="F1509" t="n">
        <v>2024</v>
      </c>
      <c r="G1509" t="n">
        <v>1</v>
      </c>
      <c r="H1509" s="13" t="n">
        <v>66528519</v>
      </c>
      <c r="I1509" s="12" t="n">
        <v>108</v>
      </c>
      <c r="J1509" s="13" t="n">
        <v>46250</v>
      </c>
      <c r="K1509" s="13">
        <f>IFERROR($H1509/$I1509,"")</f>
        <v/>
      </c>
      <c r="L1509" s="13" t="n">
        <v>14400000</v>
      </c>
      <c r="M1509" t="inlineStr">
        <is>
          <t>AZ, WI, KS</t>
        </is>
      </c>
      <c r="N1509" t="inlineStr">
        <is>
          <t>No</t>
        </is>
      </c>
      <c r="O1509" t="inlineStr">
        <is>
          <t>Not stated</t>
        </is>
      </c>
      <c r="Q1509" s="9" t="inlineStr">
        <is>
          <t>https://grantcue.com/foundations/the-robert-d-and-patricia-e-kern-family-foundation-inc-391923558</t>
        </is>
      </c>
    </row>
    <row r="1510">
      <c r="A1510">
        <f>IF($E1510=$E1509,$A1509+1,1)</f>
        <v/>
      </c>
      <c r="B1510" t="inlineStr">
        <is>
          <t>Wend II Inc</t>
        </is>
      </c>
      <c r="C1510" t="inlineStr">
        <is>
          <t>82-3592173</t>
        </is>
      </c>
      <c r="D1510" t="inlineStr">
        <is>
          <t>Colorado</t>
        </is>
      </c>
      <c r="E1510" t="inlineStr">
        <is>
          <t>CO</t>
        </is>
      </c>
      <c r="F1510" t="n">
        <v>2025</v>
      </c>
      <c r="G1510" t="n">
        <v>2</v>
      </c>
      <c r="H1510" s="13" t="n">
        <v>57781479</v>
      </c>
      <c r="I1510" s="12" t="n">
        <v>160</v>
      </c>
      <c r="J1510" s="13" t="n">
        <v>100000</v>
      </c>
      <c r="K1510" s="13">
        <f>IFERROR($H1510/$I1510,"")</f>
        <v/>
      </c>
      <c r="L1510" s="13" t="n">
        <v>8975224</v>
      </c>
      <c r="M1510" t="inlineStr">
        <is>
          <t>DC, NY, PA</t>
        </is>
      </c>
      <c r="N1510" t="inlineStr">
        <is>
          <t>No</t>
        </is>
      </c>
      <c r="O1510" t="inlineStr">
        <is>
          <t>Not stated</t>
        </is>
      </c>
      <c r="Q1510" s="9" t="inlineStr">
        <is>
          <t>https://grantcue.com/foundations/wend-ii-inc-823592173</t>
        </is>
      </c>
    </row>
    <row r="1511">
      <c r="A1511">
        <f>IF($E1511=$E1510,$A1510+1,1)</f>
        <v/>
      </c>
      <c r="B1511" t="inlineStr">
        <is>
          <t>The Ryan Foundation</t>
        </is>
      </c>
      <c r="C1511" t="inlineStr">
        <is>
          <t>36-3755606</t>
        </is>
      </c>
      <c r="D1511" t="inlineStr">
        <is>
          <t>Colorado</t>
        </is>
      </c>
      <c r="E1511" t="inlineStr">
        <is>
          <t>CO</t>
        </is>
      </c>
      <c r="F1511" t="n">
        <v>2024</v>
      </c>
      <c r="G1511" t="n">
        <v>1</v>
      </c>
      <c r="H1511" s="13" t="n">
        <v>51951644</v>
      </c>
      <c r="I1511" s="12" t="n">
        <v>16</v>
      </c>
      <c r="J1511" s="13" t="n">
        <v>307286.5</v>
      </c>
      <c r="K1511" s="13">
        <f>IFERROR($H1511/$I1511,"")</f>
        <v/>
      </c>
      <c r="L1511" s="13" t="n">
        <v>45900000</v>
      </c>
      <c r="M1511" t="inlineStr">
        <is>
          <t>NE, MO, IA</t>
        </is>
      </c>
      <c r="N1511" t="inlineStr">
        <is>
          <t>Yes</t>
        </is>
      </c>
      <c r="O1511" t="inlineStr">
        <is>
          <t>Yes</t>
        </is>
      </c>
      <c r="P1511" s="9" t="inlineStr">
        <is>
          <t>https://www.ryan.foundation/</t>
        </is>
      </c>
      <c r="Q1511" s="9" t="inlineStr">
        <is>
          <t>https://grantcue.com/foundations/the-ryan-foundation-363755606</t>
        </is>
      </c>
    </row>
    <row r="1512">
      <c r="A1512">
        <f>IF($E1512=$E1511,$A1511+1,1)</f>
        <v/>
      </c>
      <c r="B1512" t="inlineStr">
        <is>
          <t>MERLE CHAMBERS FUND</t>
        </is>
      </c>
      <c r="C1512" t="inlineStr">
        <is>
          <t>84-0929410</t>
        </is>
      </c>
      <c r="D1512" t="inlineStr">
        <is>
          <t>Colorado</t>
        </is>
      </c>
      <c r="E1512" t="inlineStr">
        <is>
          <t>CO</t>
        </is>
      </c>
      <c r="F1512" t="n">
        <v>2025</v>
      </c>
      <c r="G1512" t="n">
        <v>2</v>
      </c>
      <c r="H1512" s="13" t="n">
        <v>50201534</v>
      </c>
      <c r="I1512" s="12" t="n">
        <v>194</v>
      </c>
      <c r="J1512" s="13" t="n">
        <v>50000</v>
      </c>
      <c r="K1512" s="13">
        <f>IFERROR($H1512/$I1512,"")</f>
        <v/>
      </c>
      <c r="L1512" s="13" t="n">
        <v>28459047</v>
      </c>
      <c r="M1512" t="inlineStr">
        <is>
          <t>DC, NC, CA</t>
        </is>
      </c>
      <c r="N1512" t="inlineStr">
        <is>
          <t>No</t>
        </is>
      </c>
      <c r="O1512" t="inlineStr">
        <is>
          <t>Not stated</t>
        </is>
      </c>
      <c r="Q1512" s="9" t="inlineStr">
        <is>
          <t>https://grantcue.com/foundations/merle-chambers-fund-840929410</t>
        </is>
      </c>
    </row>
    <row r="1513">
      <c r="A1513">
        <f>IF($E1513=$E1512,$A1512+1,1)</f>
        <v/>
      </c>
      <c r="B1513" t="inlineStr">
        <is>
          <t>TEMPLE HOYNE BUELL FOUNDATION</t>
        </is>
      </c>
      <c r="C1513" t="inlineStr">
        <is>
          <t>84-6037604</t>
        </is>
      </c>
      <c r="D1513" t="inlineStr">
        <is>
          <t>Colorado</t>
        </is>
      </c>
      <c r="E1513" t="inlineStr">
        <is>
          <t>CO</t>
        </is>
      </c>
      <c r="F1513" t="n">
        <v>2024</v>
      </c>
      <c r="G1513" t="n">
        <v>2</v>
      </c>
      <c r="H1513" s="13" t="n">
        <v>38149574</v>
      </c>
      <c r="I1513" s="12" t="n">
        <v>958</v>
      </c>
      <c r="J1513" s="13" t="n">
        <v>26200</v>
      </c>
      <c r="K1513" s="13">
        <f>IFERROR($H1513/$I1513,"")</f>
        <v/>
      </c>
      <c r="L1513" s="13" t="n">
        <v>1000000</v>
      </c>
      <c r="M1513" t="inlineStr">
        <is>
          <t>CA, NY, TX</t>
        </is>
      </c>
      <c r="N1513" t="inlineStr">
        <is>
          <t>Yes</t>
        </is>
      </c>
      <c r="O1513" t="inlineStr">
        <is>
          <t>Yes</t>
        </is>
      </c>
      <c r="P1513" s="9" t="inlineStr">
        <is>
          <t>https://www.buellfoundation.org/</t>
        </is>
      </c>
      <c r="Q1513" s="9" t="inlineStr">
        <is>
          <t>https://grantcue.com/foundations/temple-hoyne-buell-foundation-846037604</t>
        </is>
      </c>
    </row>
    <row r="1514">
      <c r="A1514">
        <f>IF($E1514=$E1513,$A1513+1,1)</f>
        <v/>
      </c>
      <c r="B1514" t="inlineStr">
        <is>
          <t>Avenir Foundation Inc</t>
        </is>
      </c>
      <c r="C1514" t="inlineStr">
        <is>
          <t>84-1245939</t>
        </is>
      </c>
      <c r="D1514" t="inlineStr">
        <is>
          <t>Colorado</t>
        </is>
      </c>
      <c r="E1514" t="inlineStr">
        <is>
          <t>CO</t>
        </is>
      </c>
      <c r="F1514" t="n">
        <v>2024</v>
      </c>
      <c r="G1514" t="n">
        <v>2</v>
      </c>
      <c r="H1514" s="13" t="n">
        <v>23450000</v>
      </c>
      <c r="I1514" s="12" t="n">
        <v>8</v>
      </c>
      <c r="J1514" s="13" t="n">
        <v>1100000</v>
      </c>
      <c r="K1514" s="13">
        <f>IFERROR($H1514/$I1514,"")</f>
        <v/>
      </c>
      <c r="L1514" s="13" t="n">
        <v>10000000</v>
      </c>
      <c r="M1514" t="inlineStr">
        <is>
          <t>PA, NM, MD</t>
        </is>
      </c>
      <c r="N1514" t="inlineStr">
        <is>
          <t>No</t>
        </is>
      </c>
      <c r="O1514" t="inlineStr">
        <is>
          <t>Not stated</t>
        </is>
      </c>
      <c r="Q1514" s="9" t="inlineStr">
        <is>
          <t>https://grantcue.com/foundations/avenir-foundation-inc-841245939</t>
        </is>
      </c>
    </row>
    <row r="1515">
      <c r="A1515">
        <f>IF($E1515=$E1514,$A1514+1,1)</f>
        <v/>
      </c>
      <c r="B1515" t="inlineStr">
        <is>
          <t>DOROTHY D AND JOSEPH A MOLLER FOUNDATION</t>
        </is>
      </c>
      <c r="C1515" t="inlineStr">
        <is>
          <t>74-6355685</t>
        </is>
      </c>
      <c r="D1515" t="inlineStr">
        <is>
          <t>Colorado</t>
        </is>
      </c>
      <c r="E1515" t="inlineStr">
        <is>
          <t>CO</t>
        </is>
      </c>
      <c r="F1515" t="n">
        <v>2025</v>
      </c>
      <c r="G1515" t="n">
        <v>2</v>
      </c>
      <c r="H1515" s="13" t="n">
        <v>22061175</v>
      </c>
      <c r="I1515" s="12" t="n">
        <v>49</v>
      </c>
      <c r="J1515" s="13" t="n">
        <v>81000</v>
      </c>
      <c r="K1515" s="13">
        <f>IFERROR($H1515/$I1515,"")</f>
        <v/>
      </c>
      <c r="L1515" s="13" t="n">
        <v>2998600</v>
      </c>
      <c r="M1515" t="inlineStr">
        <is>
          <t>OK, MI, AZ</t>
        </is>
      </c>
      <c r="N1515" t="inlineStr">
        <is>
          <t>No</t>
        </is>
      </c>
      <c r="O1515" t="inlineStr">
        <is>
          <t>Not stated</t>
        </is>
      </c>
      <c r="Q1515" s="9" t="inlineStr">
        <is>
          <t>https://grantcue.com/foundations/dorothy-d-and-joseph-a-moller-foundation-746355685</t>
        </is>
      </c>
    </row>
    <row r="1516">
      <c r="A1516">
        <f>IF($E1516=$E1515,$A1515+1,1)</f>
        <v/>
      </c>
      <c r="B1516" t="inlineStr">
        <is>
          <t>THE GRACE AND MERCY FOUNDATION INC</t>
        </is>
      </c>
      <c r="C1516" t="inlineStr">
        <is>
          <t>20-8050779</t>
        </is>
      </c>
      <c r="D1516" t="inlineStr">
        <is>
          <t>Colorado</t>
        </is>
      </c>
      <c r="E1516" t="inlineStr">
        <is>
          <t>CO</t>
        </is>
      </c>
      <c r="F1516" t="n">
        <v>2024</v>
      </c>
      <c r="G1516" t="n">
        <v>1</v>
      </c>
      <c r="H1516" s="13" t="n">
        <v>21741015</v>
      </c>
      <c r="I1516" s="12" t="n">
        <v>71</v>
      </c>
      <c r="J1516" s="13" t="n">
        <v>100000</v>
      </c>
      <c r="K1516" s="13">
        <f>IFERROR($H1516/$I1516,"")</f>
        <v/>
      </c>
      <c r="L1516" s="13" t="n">
        <v>11932315</v>
      </c>
      <c r="M1516" t="inlineStr">
        <is>
          <t>NY, NM, NJ</t>
        </is>
      </c>
      <c r="N1516" t="inlineStr">
        <is>
          <t>No</t>
        </is>
      </c>
      <c r="O1516" t="inlineStr">
        <is>
          <t>Not stated</t>
        </is>
      </c>
      <c r="Q1516" s="9" t="inlineStr">
        <is>
          <t>https://grantcue.com/foundations/the-grace-and-mercy-foundation-inc-208050779</t>
        </is>
      </c>
    </row>
    <row r="1517">
      <c r="A1517">
        <f>IF($E1517=$E1516,$A1516+1,1)</f>
        <v/>
      </c>
      <c r="B1517" t="inlineStr">
        <is>
          <t>MARGULF FOUNDATION</t>
        </is>
      </c>
      <c r="C1517" t="inlineStr">
        <is>
          <t>13-2927245</t>
        </is>
      </c>
      <c r="D1517" t="inlineStr">
        <is>
          <t>Colorado</t>
        </is>
      </c>
      <c r="E1517" t="inlineStr">
        <is>
          <t>CO</t>
        </is>
      </c>
      <c r="F1517" t="n">
        <v>2024</v>
      </c>
      <c r="G1517" t="n">
        <v>2</v>
      </c>
      <c r="H1517" s="13" t="n">
        <v>21502750</v>
      </c>
      <c r="I1517" s="12" t="n">
        <v>290</v>
      </c>
      <c r="J1517" s="13" t="n">
        <v>30000</v>
      </c>
      <c r="K1517" s="13">
        <f>IFERROR($H1517/$I1517,"")</f>
        <v/>
      </c>
      <c r="L1517" s="13" t="n">
        <v>760000</v>
      </c>
      <c r="M1517" t="inlineStr">
        <is>
          <t>CA, NY, LA</t>
        </is>
      </c>
      <c r="N1517" t="inlineStr">
        <is>
          <t>No</t>
        </is>
      </c>
      <c r="O1517" t="inlineStr">
        <is>
          <t>Not stated</t>
        </is>
      </c>
      <c r="Q1517" s="9" t="inlineStr">
        <is>
          <t>https://grantcue.com/foundations/margulf-foundation-132927245</t>
        </is>
      </c>
    </row>
    <row r="1518">
      <c r="A1518">
        <f>IF($E1518=$E1517,$A1517+1,1)</f>
        <v/>
      </c>
      <c r="B1518" t="inlineStr">
        <is>
          <t>EDDIE AND JO ALLISON SMITH FAMILY FOUNDATION INC</t>
        </is>
      </c>
      <c r="C1518" t="inlineStr">
        <is>
          <t>56-1844198</t>
        </is>
      </c>
      <c r="D1518" t="inlineStr">
        <is>
          <t>Colorado</t>
        </is>
      </c>
      <c r="E1518" t="inlineStr">
        <is>
          <t>CO</t>
        </is>
      </c>
      <c r="F1518" t="n">
        <v>2024</v>
      </c>
      <c r="G1518" t="n">
        <v>1</v>
      </c>
      <c r="H1518" s="13" t="n">
        <v>20664818</v>
      </c>
      <c r="I1518" s="12" t="n">
        <v>206</v>
      </c>
      <c r="J1518" s="13" t="n">
        <v>5492</v>
      </c>
      <c r="K1518" s="13">
        <f>IFERROR($H1518/$I1518,"")</f>
        <v/>
      </c>
      <c r="L1518" s="13" t="n">
        <v>10500000</v>
      </c>
      <c r="M1518" t="inlineStr">
        <is>
          <t>NC, NY, MA</t>
        </is>
      </c>
      <c r="N1518" t="inlineStr">
        <is>
          <t>No</t>
        </is>
      </c>
      <c r="O1518" t="inlineStr">
        <is>
          <t>Not stated</t>
        </is>
      </c>
      <c r="Q1518" s="9" t="inlineStr">
        <is>
          <t>https://grantcue.com/foundations/eddie-and-jo-allison-smith-family-foundation-inc-561844198</t>
        </is>
      </c>
    </row>
    <row r="1519">
      <c r="A1519">
        <f>IF($E1519=$E1518,$A1518+1,1)</f>
        <v/>
      </c>
      <c r="B1519" t="inlineStr">
        <is>
          <t>SEEDS OF CHANGE FOUNDATION</t>
        </is>
      </c>
      <c r="C1519" t="inlineStr">
        <is>
          <t>47-1654423</t>
        </is>
      </c>
      <c r="D1519" t="inlineStr">
        <is>
          <t>Colorado</t>
        </is>
      </c>
      <c r="E1519" t="inlineStr">
        <is>
          <t>CO</t>
        </is>
      </c>
      <c r="F1519" t="n">
        <v>2024</v>
      </c>
      <c r="G1519" t="n">
        <v>2</v>
      </c>
      <c r="H1519" s="13" t="n">
        <v>19832057</v>
      </c>
      <c r="I1519" s="12" t="n">
        <v>15</v>
      </c>
      <c r="J1519" s="13" t="n">
        <v>850000</v>
      </c>
      <c r="K1519" s="13">
        <f>IFERROR($H1519/$I1519,"")</f>
        <v/>
      </c>
      <c r="L1519" s="13" t="n">
        <v>4900000</v>
      </c>
      <c r="M1519" t="inlineStr">
        <is>
          <t>SD, MN, TX</t>
        </is>
      </c>
      <c r="N1519" t="inlineStr">
        <is>
          <t>Yes</t>
        </is>
      </c>
      <c r="O1519" t="inlineStr">
        <is>
          <t>Yes</t>
        </is>
      </c>
      <c r="P1519" s="9" t="inlineStr">
        <is>
          <t>https://seedsofchange.org/</t>
        </is>
      </c>
      <c r="Q1519" s="9" t="inlineStr">
        <is>
          <t>https://grantcue.com/foundations/seeds-of-change-foundation-471654423</t>
        </is>
      </c>
    </row>
    <row r="1520">
      <c r="A1520">
        <f>IF($E1520=$E1519,$A1519+1,1)</f>
        <v/>
      </c>
      <c r="B1520" t="inlineStr">
        <is>
          <t>ADOLPH COORS FOUNDATION</t>
        </is>
      </c>
      <c r="C1520" t="inlineStr">
        <is>
          <t>51-0172279</t>
        </is>
      </c>
      <c r="D1520" t="inlineStr">
        <is>
          <t>Colorado</t>
        </is>
      </c>
      <c r="E1520" t="inlineStr">
        <is>
          <t>CO</t>
        </is>
      </c>
      <c r="F1520" t="n">
        <v>2024</v>
      </c>
      <c r="G1520" t="n">
        <v>2</v>
      </c>
      <c r="H1520" s="13" t="n">
        <v>19150580</v>
      </c>
      <c r="I1520" s="12" t="n">
        <v>274</v>
      </c>
      <c r="J1520" s="13" t="n">
        <v>30000</v>
      </c>
      <c r="K1520" s="13">
        <f>IFERROR($H1520/$I1520,"")</f>
        <v/>
      </c>
      <c r="L1520" s="13" t="n">
        <v>700000</v>
      </c>
      <c r="M1520" t="inlineStr">
        <is>
          <t>VA, DC, TX</t>
        </is>
      </c>
      <c r="N1520" t="inlineStr">
        <is>
          <t>Yes</t>
        </is>
      </c>
      <c r="O1520" t="inlineStr">
        <is>
          <t>Yes</t>
        </is>
      </c>
      <c r="P1520" s="9" t="inlineStr">
        <is>
          <t>https://www.coorsfoundation.org/</t>
        </is>
      </c>
      <c r="Q1520" s="9" t="inlineStr">
        <is>
          <t>https://grantcue.com/foundations/adolph-coors-foundation-510172279</t>
        </is>
      </c>
    </row>
    <row r="1521">
      <c r="A1521">
        <f>IF($E1521=$E1520,$A1520+1,1)</f>
        <v/>
      </c>
      <c r="B1521" t="inlineStr">
        <is>
          <t>STEWART FAMILY FOUNDATION INC</t>
        </is>
      </c>
      <c r="C1521" t="inlineStr">
        <is>
          <t>26-3922636</t>
        </is>
      </c>
      <c r="D1521" t="inlineStr">
        <is>
          <t>Colorado</t>
        </is>
      </c>
      <c r="E1521" t="inlineStr">
        <is>
          <t>CO</t>
        </is>
      </c>
      <c r="F1521" t="n">
        <v>2025</v>
      </c>
      <c r="G1521" t="n">
        <v>2</v>
      </c>
      <c r="H1521" s="13" t="n">
        <v>16657274</v>
      </c>
      <c r="I1521" s="12" t="n">
        <v>32</v>
      </c>
      <c r="J1521" s="13" t="n">
        <v>56500</v>
      </c>
      <c r="K1521" s="13">
        <f>IFERROR($H1521/$I1521,"")</f>
        <v/>
      </c>
      <c r="L1521" s="13" t="n">
        <v>4202000</v>
      </c>
      <c r="M1521" t="inlineStr">
        <is>
          <t>NV</t>
        </is>
      </c>
      <c r="N1521" t="inlineStr">
        <is>
          <t>No</t>
        </is>
      </c>
      <c r="O1521" t="inlineStr">
        <is>
          <t>Not stated</t>
        </is>
      </c>
      <c r="Q1521" s="9" t="inlineStr">
        <is>
          <t>https://grantcue.com/foundations/stewart-family-foundation-inc-james-newcomb-263922636</t>
        </is>
      </c>
    </row>
    <row r="1522">
      <c r="A1522">
        <f>IF($E1522=$E1521,$A1521+1,1)</f>
        <v/>
      </c>
      <c r="B1522" t="inlineStr">
        <is>
          <t>LOUIS CALDER FOUNDATION</t>
        </is>
      </c>
      <c r="C1522" t="inlineStr">
        <is>
          <t>13-6015562</t>
        </is>
      </c>
      <c r="D1522" t="inlineStr">
        <is>
          <t>Colorado</t>
        </is>
      </c>
      <c r="E1522" t="inlineStr">
        <is>
          <t>CO</t>
        </is>
      </c>
      <c r="F1522" t="n">
        <v>2024</v>
      </c>
      <c r="G1522" t="n">
        <v>2</v>
      </c>
      <c r="H1522" s="13" t="n">
        <v>15074525</v>
      </c>
      <c r="I1522" s="12" t="n">
        <v>73</v>
      </c>
      <c r="J1522" s="13" t="n">
        <v>140000</v>
      </c>
      <c r="K1522" s="13">
        <f>IFERROR($H1522/$I1522,"")</f>
        <v/>
      </c>
      <c r="L1522" s="13" t="n">
        <v>1000000</v>
      </c>
      <c r="M1522" t="inlineStr">
        <is>
          <t>NY, TN, CA</t>
        </is>
      </c>
      <c r="N1522" t="inlineStr">
        <is>
          <t>Yes</t>
        </is>
      </c>
      <c r="O1522" t="inlineStr">
        <is>
          <t>Yes</t>
        </is>
      </c>
      <c r="P1522" s="9" t="inlineStr">
        <is>
          <t>http://www.louiscalderfdn.org/</t>
        </is>
      </c>
      <c r="Q1522" s="9" t="inlineStr">
        <is>
          <t>https://grantcue.com/foundations/louis-calder-foundation-136015562</t>
        </is>
      </c>
    </row>
    <row r="1523">
      <c r="A1523">
        <f>IF($E1523=$E1522,$A1522+1,1)</f>
        <v/>
      </c>
      <c r="B1523" t="inlineStr">
        <is>
          <t>The Morgridge Family Foundation</t>
        </is>
      </c>
      <c r="C1523" t="inlineStr">
        <is>
          <t>26-2336633</t>
        </is>
      </c>
      <c r="D1523" t="inlineStr">
        <is>
          <t>Colorado</t>
        </is>
      </c>
      <c r="E1523" t="inlineStr">
        <is>
          <t>CO</t>
        </is>
      </c>
      <c r="F1523" t="n">
        <v>2024</v>
      </c>
      <c r="G1523" t="n">
        <v>1</v>
      </c>
      <c r="H1523" s="13" t="n">
        <v>13046742</v>
      </c>
      <c r="I1523" s="12" t="n">
        <v>158</v>
      </c>
      <c r="J1523" s="13" t="n">
        <v>6400</v>
      </c>
      <c r="K1523" s="13">
        <f>IFERROR($H1523/$I1523,"")</f>
        <v/>
      </c>
      <c r="L1523" s="13" t="n">
        <v>2500000</v>
      </c>
      <c r="M1523" t="inlineStr">
        <is>
          <t>IL, CA, FL</t>
        </is>
      </c>
      <c r="N1523" t="inlineStr">
        <is>
          <t>No</t>
        </is>
      </c>
      <c r="O1523" t="inlineStr">
        <is>
          <t>Not stated</t>
        </is>
      </c>
      <c r="Q1523" s="9" t="inlineStr">
        <is>
          <t>https://grantcue.com/foundations/the-morgridge-family-foundation-262336633</t>
        </is>
      </c>
    </row>
    <row r="1524">
      <c r="A1524">
        <f>IF($E1524=$E1523,$A1523+1,1)</f>
        <v/>
      </c>
      <c r="B1524" t="inlineStr">
        <is>
          <t>SCHLESSMAN FOUNDATION INC</t>
        </is>
      </c>
      <c r="C1524" t="inlineStr">
        <is>
          <t>84-6030309</t>
        </is>
      </c>
      <c r="D1524" t="inlineStr">
        <is>
          <t>Colorado</t>
        </is>
      </c>
      <c r="E1524" t="inlineStr">
        <is>
          <t>CO</t>
        </is>
      </c>
      <c r="F1524" t="n">
        <v>2024</v>
      </c>
      <c r="G1524" t="n">
        <v>2</v>
      </c>
      <c r="H1524" s="13" t="n">
        <v>13000833</v>
      </c>
      <c r="I1524" s="12" t="n">
        <v>228</v>
      </c>
      <c r="J1524" s="13" t="n">
        <v>15000</v>
      </c>
      <c r="K1524" s="13">
        <f>IFERROR($H1524/$I1524,"")</f>
        <v/>
      </c>
      <c r="L1524" s="13" t="n">
        <v>1000000</v>
      </c>
      <c r="N1524" t="inlineStr">
        <is>
          <t>No</t>
        </is>
      </c>
      <c r="O1524" t="inlineStr">
        <is>
          <t>Not stated</t>
        </is>
      </c>
      <c r="Q1524" s="9" t="inlineStr">
        <is>
          <t>https://grantcue.com/foundations/schlessman-foundation-inc-846030309</t>
        </is>
      </c>
    </row>
    <row r="1525">
      <c r="A1525">
        <f>IF($E1525=$E1524,$A1524+1,1)</f>
        <v/>
      </c>
      <c r="B1525" t="inlineStr">
        <is>
          <t>THE SOLICH FUND</t>
        </is>
      </c>
      <c r="C1525" t="inlineStr">
        <is>
          <t>46-1417348</t>
        </is>
      </c>
      <c r="D1525" t="inlineStr">
        <is>
          <t>Colorado</t>
        </is>
      </c>
      <c r="E1525" t="inlineStr">
        <is>
          <t>CO</t>
        </is>
      </c>
      <c r="F1525" t="n">
        <v>2025</v>
      </c>
      <c r="G1525" t="n">
        <v>2</v>
      </c>
      <c r="H1525" s="13" t="n">
        <v>11649086</v>
      </c>
      <c r="I1525" s="12" t="n">
        <v>74</v>
      </c>
      <c r="J1525" s="13" t="n">
        <v>25000</v>
      </c>
      <c r="K1525" s="13">
        <f>IFERROR($H1525/$I1525,"")</f>
        <v/>
      </c>
      <c r="L1525" s="13" t="n">
        <v>3000000</v>
      </c>
      <c r="M1525" t="inlineStr">
        <is>
          <t>OH, CA, TX</t>
        </is>
      </c>
      <c r="N1525" t="inlineStr">
        <is>
          <t>No</t>
        </is>
      </c>
      <c r="O1525" t="inlineStr">
        <is>
          <t>Not stated</t>
        </is>
      </c>
      <c r="Q1525" s="9" t="inlineStr">
        <is>
          <t>https://grantcue.com/foundations/the-solich-fund-461417348</t>
        </is>
      </c>
    </row>
    <row r="1526">
      <c r="A1526">
        <f>IF($E1526=$E1525,$A1525+1,1)</f>
        <v/>
      </c>
      <c r="B1526" t="inlineStr">
        <is>
          <t>THE GALENA FOUNDATION</t>
        </is>
      </c>
      <c r="C1526" t="inlineStr">
        <is>
          <t>84-1326379</t>
        </is>
      </c>
      <c r="D1526" t="inlineStr">
        <is>
          <t>Colorado</t>
        </is>
      </c>
      <c r="E1526" t="inlineStr">
        <is>
          <t>CO</t>
        </is>
      </c>
      <c r="F1526" t="n">
        <v>2025</v>
      </c>
      <c r="G1526" t="n">
        <v>2</v>
      </c>
      <c r="H1526" s="13" t="n">
        <v>11184421</v>
      </c>
      <c r="I1526" s="12" t="n">
        <v>47</v>
      </c>
      <c r="J1526" s="13" t="n">
        <v>50000</v>
      </c>
      <c r="K1526" s="13">
        <f>IFERROR($H1526/$I1526,"")</f>
        <v/>
      </c>
      <c r="L1526" s="13" t="n">
        <v>2000000</v>
      </c>
      <c r="M1526" t="inlineStr">
        <is>
          <t>TN, CA, MD</t>
        </is>
      </c>
      <c r="N1526" t="inlineStr">
        <is>
          <t>Yes</t>
        </is>
      </c>
      <c r="O1526" t="inlineStr">
        <is>
          <t>Not stated</t>
        </is>
      </c>
      <c r="Q1526" s="9" t="inlineStr">
        <is>
          <t>https://grantcue.com/foundations/the-galena-foundation-841326379</t>
        </is>
      </c>
    </row>
    <row r="1527">
      <c r="A1527">
        <f>IF($E1527=$E1526,$A1526+1,1)</f>
        <v/>
      </c>
      <c r="B1527" t="inlineStr">
        <is>
          <t>The Looper Foundation</t>
        </is>
      </c>
      <c r="C1527" t="inlineStr">
        <is>
          <t>76-0330594</t>
        </is>
      </c>
      <c r="D1527" t="inlineStr">
        <is>
          <t>Colorado</t>
        </is>
      </c>
      <c r="E1527" t="inlineStr">
        <is>
          <t>CO</t>
        </is>
      </c>
      <c r="F1527" t="n">
        <v>2024</v>
      </c>
      <c r="G1527" t="n">
        <v>2</v>
      </c>
      <c r="H1527" s="13" t="n">
        <v>10575463</v>
      </c>
      <c r="I1527" s="12" t="n">
        <v>60</v>
      </c>
      <c r="J1527" s="13" t="n">
        <v>100000</v>
      </c>
      <c r="K1527" s="13">
        <f>IFERROR($H1527/$I1527,"")</f>
        <v/>
      </c>
      <c r="L1527" s="13" t="n">
        <v>1750000</v>
      </c>
      <c r="M1527" t="inlineStr">
        <is>
          <t>TX, CA, GA</t>
        </is>
      </c>
      <c r="N1527" t="inlineStr">
        <is>
          <t>No</t>
        </is>
      </c>
      <c r="O1527" t="inlineStr">
        <is>
          <t>Not stated</t>
        </is>
      </c>
      <c r="Q1527" s="9" t="inlineStr">
        <is>
          <t>https://grantcue.com/foundations/the-looper-foundation-760330594</t>
        </is>
      </c>
    </row>
    <row r="1528">
      <c r="A1528">
        <f>IF($E1528=$E1527,$A1527+1,1)</f>
        <v/>
      </c>
      <c r="B1528" t="inlineStr">
        <is>
          <t>THE TELLURAY FOUNDATION</t>
        </is>
      </c>
      <c r="C1528" t="inlineStr">
        <is>
          <t>20-1090247</t>
        </is>
      </c>
      <c r="D1528" t="inlineStr">
        <is>
          <t>Colorado</t>
        </is>
      </c>
      <c r="E1528" t="inlineStr">
        <is>
          <t>CO</t>
        </is>
      </c>
      <c r="F1528" t="n">
        <v>2024</v>
      </c>
      <c r="G1528" t="n">
        <v>2</v>
      </c>
      <c r="H1528" s="13" t="n">
        <v>10141674</v>
      </c>
      <c r="I1528" s="12" t="n">
        <v>95</v>
      </c>
      <c r="J1528" s="13" t="n">
        <v>35000</v>
      </c>
      <c r="K1528" s="13">
        <f>IFERROR($H1528/$I1528,"")</f>
        <v/>
      </c>
      <c r="L1528" s="13" t="n">
        <v>3196593</v>
      </c>
      <c r="M1528" t="inlineStr">
        <is>
          <t>CA, VA, MT</t>
        </is>
      </c>
      <c r="N1528" t="inlineStr">
        <is>
          <t>No</t>
        </is>
      </c>
      <c r="O1528" t="inlineStr">
        <is>
          <t>Not stated</t>
        </is>
      </c>
      <c r="Q1528" s="9" t="inlineStr">
        <is>
          <t>https://grantcue.com/foundations/the-telluray-foundation-201090247</t>
        </is>
      </c>
    </row>
    <row r="1529">
      <c r="A1529">
        <f>IF($E1529=$E1528,$A1528+1,1)</f>
        <v/>
      </c>
      <c r="B1529" t="inlineStr">
        <is>
          <t>THE KLUMP FAMILY FOUNDATION INC</t>
        </is>
      </c>
      <c r="C1529" t="inlineStr">
        <is>
          <t>20-5756777</t>
        </is>
      </c>
      <c r="D1529" t="inlineStr">
        <is>
          <t>Colorado</t>
        </is>
      </c>
      <c r="E1529" t="inlineStr">
        <is>
          <t>CO</t>
        </is>
      </c>
      <c r="F1529" t="n">
        <v>2025</v>
      </c>
      <c r="G1529" t="n">
        <v>2</v>
      </c>
      <c r="H1529" s="13" t="n">
        <v>9218750</v>
      </c>
      <c r="I1529" s="12" t="n">
        <v>19</v>
      </c>
      <c r="J1529" s="13" t="n">
        <v>37500</v>
      </c>
      <c r="K1529" s="13">
        <f>IFERROR($H1529/$I1529,"")</f>
        <v/>
      </c>
      <c r="L1529" s="13" t="n">
        <v>3500000</v>
      </c>
      <c r="M1529" t="inlineStr">
        <is>
          <t>GA, MO, NC</t>
        </is>
      </c>
      <c r="N1529" t="inlineStr">
        <is>
          <t>Yes</t>
        </is>
      </c>
      <c r="O1529" t="inlineStr">
        <is>
          <t>Not stated</t>
        </is>
      </c>
      <c r="Q1529" s="9" t="inlineStr">
        <is>
          <t>https://grantcue.com/foundations/the-klump-family-foundation-inc-205756777</t>
        </is>
      </c>
    </row>
    <row r="1530">
      <c r="A1530">
        <f>IF($E1530=$E1529,$A1529+1,1)</f>
        <v/>
      </c>
      <c r="B1530" t="inlineStr">
        <is>
          <t>THE WIEGERS FAMILY FOUNDATION</t>
        </is>
      </c>
      <c r="C1530" t="inlineStr">
        <is>
          <t>84-1214070</t>
        </is>
      </c>
      <c r="D1530" t="inlineStr">
        <is>
          <t>Colorado</t>
        </is>
      </c>
      <c r="E1530" t="inlineStr">
        <is>
          <t>CO</t>
        </is>
      </c>
      <c r="F1530" t="n">
        <v>2025</v>
      </c>
      <c r="G1530" t="n">
        <v>2</v>
      </c>
      <c r="H1530" s="13" t="n">
        <v>9056250</v>
      </c>
      <c r="I1530" s="12" t="n">
        <v>33</v>
      </c>
      <c r="J1530" s="13" t="n">
        <v>10000</v>
      </c>
      <c r="K1530" s="13">
        <f>IFERROR($H1530/$I1530,"")</f>
        <v/>
      </c>
      <c r="L1530" s="13" t="n">
        <v>3000000</v>
      </c>
      <c r="M1530" t="inlineStr">
        <is>
          <t>NY, MA, ID</t>
        </is>
      </c>
      <c r="N1530" t="inlineStr">
        <is>
          <t>No</t>
        </is>
      </c>
      <c r="O1530" t="inlineStr">
        <is>
          <t>Not stated</t>
        </is>
      </c>
      <c r="Q1530" s="9" t="inlineStr">
        <is>
          <t>https://grantcue.com/foundations/the-wiegers-family-foundation-841214070</t>
        </is>
      </c>
    </row>
    <row r="1531">
      <c r="A1531">
        <f>IF($E1531=$E1530,$A1530+1,1)</f>
        <v/>
      </c>
      <c r="B1531" t="inlineStr">
        <is>
          <t>ROCKY MOUNTAIN HEALTH FOUNDATION</t>
        </is>
      </c>
      <c r="C1531" t="inlineStr">
        <is>
          <t>84-1424932</t>
        </is>
      </c>
      <c r="D1531" t="inlineStr">
        <is>
          <t>Colorado</t>
        </is>
      </c>
      <c r="E1531" t="inlineStr">
        <is>
          <t>CO</t>
        </is>
      </c>
      <c r="F1531" t="n">
        <v>2025</v>
      </c>
      <c r="G1531" t="n">
        <v>2</v>
      </c>
      <c r="H1531" s="13" t="n">
        <v>8897500</v>
      </c>
      <c r="I1531" s="12" t="n">
        <v>597</v>
      </c>
      <c r="J1531" s="13" t="n">
        <v>12000</v>
      </c>
      <c r="K1531" s="13">
        <f>IFERROR($H1531/$I1531,"")</f>
        <v/>
      </c>
      <c r="L1531" s="13" t="n">
        <v>108000</v>
      </c>
      <c r="N1531" t="inlineStr">
        <is>
          <t>No</t>
        </is>
      </c>
      <c r="O1531" t="inlineStr">
        <is>
          <t>Not stated</t>
        </is>
      </c>
      <c r="Q1531" s="9" t="inlineStr">
        <is>
          <t>https://grantcue.com/foundations/rocky-mountain-health-foundation-841424932</t>
        </is>
      </c>
    </row>
    <row r="1532">
      <c r="A1532">
        <f>IF($E1532=$E1531,$A1531+1,1)</f>
        <v/>
      </c>
      <c r="B1532" t="inlineStr">
        <is>
          <t>NEXTFIFTY INITIATIVE</t>
        </is>
      </c>
      <c r="C1532" t="inlineStr">
        <is>
          <t>26-2700185</t>
        </is>
      </c>
      <c r="D1532" t="inlineStr">
        <is>
          <t>Colorado</t>
        </is>
      </c>
      <c r="E1532" t="inlineStr">
        <is>
          <t>CO</t>
        </is>
      </c>
      <c r="F1532" t="n">
        <v>2024</v>
      </c>
      <c r="G1532" t="n">
        <v>1</v>
      </c>
      <c r="H1532" s="13" t="n">
        <v>8011949</v>
      </c>
      <c r="I1532" s="12" t="n">
        <v>103</v>
      </c>
      <c r="J1532" s="13" t="n">
        <v>54175</v>
      </c>
      <c r="K1532" s="13">
        <f>IFERROR($H1532/$I1532,"")</f>
        <v/>
      </c>
      <c r="L1532" s="13" t="n">
        <v>600000</v>
      </c>
      <c r="M1532" t="inlineStr">
        <is>
          <t>CA, DC, NY</t>
        </is>
      </c>
      <c r="N1532" t="inlineStr">
        <is>
          <t>Yes</t>
        </is>
      </c>
      <c r="O1532" t="inlineStr">
        <is>
          <t>Yes</t>
        </is>
      </c>
      <c r="P1532" s="9" t="inlineStr">
        <is>
          <t>https://www.next50initiative.org/</t>
        </is>
      </c>
      <c r="Q1532" s="9" t="inlineStr">
        <is>
          <t>https://grantcue.com/foundations/nextfifty-initiative-262700185</t>
        </is>
      </c>
    </row>
    <row r="1533">
      <c r="A1533">
        <f>IF($E1533=$E1532,$A1532+1,1)</f>
        <v/>
      </c>
      <c r="B1533" t="inlineStr">
        <is>
          <t>FRECHETTE FAMILY FOUNDATION</t>
        </is>
      </c>
      <c r="C1533" t="inlineStr">
        <is>
          <t>31-1530248</t>
        </is>
      </c>
      <c r="D1533" t="inlineStr">
        <is>
          <t>Colorado</t>
        </is>
      </c>
      <c r="E1533" t="inlineStr">
        <is>
          <t>CO</t>
        </is>
      </c>
      <c r="F1533" t="n">
        <v>2024</v>
      </c>
      <c r="G1533" t="n">
        <v>1</v>
      </c>
      <c r="H1533" s="13" t="n">
        <v>7712693</v>
      </c>
      <c r="I1533" s="12" t="n">
        <v>83</v>
      </c>
      <c r="J1533" s="13" t="n">
        <v>40000</v>
      </c>
      <c r="K1533" s="13">
        <f>IFERROR($H1533/$I1533,"")</f>
        <v/>
      </c>
      <c r="L1533" s="13" t="n">
        <v>1000000</v>
      </c>
      <c r="M1533" t="inlineStr">
        <is>
          <t>IL, MA, DC</t>
        </is>
      </c>
      <c r="N1533" t="inlineStr">
        <is>
          <t>No</t>
        </is>
      </c>
      <c r="O1533" t="inlineStr">
        <is>
          <t>Not stated</t>
        </is>
      </c>
      <c r="Q1533" s="9" t="inlineStr">
        <is>
          <t>https://grantcue.com/foundations/frechette-family-foundation-311530248</t>
        </is>
      </c>
    </row>
    <row r="1534">
      <c r="A1534">
        <f>IF($E1534=$E1533,$A1533+1,1)</f>
        <v/>
      </c>
      <c r="B1534" t="inlineStr">
        <is>
          <t>PEMA FOUNDATION INC</t>
        </is>
      </c>
      <c r="C1534" t="inlineStr">
        <is>
          <t>30-0202608</t>
        </is>
      </c>
      <c r="D1534" t="inlineStr">
        <is>
          <t>Colorado</t>
        </is>
      </c>
      <c r="E1534" t="inlineStr">
        <is>
          <t>CO</t>
        </is>
      </c>
      <c r="F1534" t="n">
        <v>2024</v>
      </c>
      <c r="G1534" t="n">
        <v>1</v>
      </c>
      <c r="H1534" s="13" t="n">
        <v>6500200</v>
      </c>
      <c r="I1534" s="12" t="n">
        <v>50</v>
      </c>
      <c r="J1534" s="13" t="n">
        <v>10000</v>
      </c>
      <c r="K1534" s="13">
        <f>IFERROR($H1534/$I1534,"")</f>
        <v/>
      </c>
      <c r="L1534" s="13" t="n">
        <v>4250000</v>
      </c>
      <c r="M1534" t="inlineStr">
        <is>
          <t>DC, NH, VA</t>
        </is>
      </c>
      <c r="N1534" t="inlineStr">
        <is>
          <t>No</t>
        </is>
      </c>
      <c r="O1534" t="inlineStr">
        <is>
          <t>Not stated</t>
        </is>
      </c>
      <c r="Q1534" s="9" t="inlineStr">
        <is>
          <t>https://grantcue.com/foundations/pema-foundation-inc-300202608</t>
        </is>
      </c>
    </row>
    <row r="1535">
      <c r="A1535">
        <f>IF($E1535=$E1534,$A1534+1,1)</f>
        <v/>
      </c>
      <c r="B1535" t="inlineStr">
        <is>
          <t>The Norwood Foundation</t>
        </is>
      </c>
      <c r="C1535" t="inlineStr">
        <is>
          <t>01-0705471</t>
        </is>
      </c>
      <c r="D1535" t="inlineStr">
        <is>
          <t>Colorado</t>
        </is>
      </c>
      <c r="E1535" t="inlineStr">
        <is>
          <t>CO</t>
        </is>
      </c>
      <c r="F1535" t="n">
        <v>2024</v>
      </c>
      <c r="G1535" t="n">
        <v>1</v>
      </c>
      <c r="H1535" s="13" t="n">
        <v>6112922</v>
      </c>
      <c r="I1535" s="12" t="n">
        <v>40</v>
      </c>
      <c r="J1535" s="13" t="n">
        <v>10000</v>
      </c>
      <c r="K1535" s="13">
        <f>IFERROR($H1535/$I1535,"")</f>
        <v/>
      </c>
      <c r="L1535" s="13" t="n">
        <v>2800000</v>
      </c>
      <c r="M1535" t="inlineStr">
        <is>
          <t>DC, NH, NC</t>
        </is>
      </c>
      <c r="N1535" t="inlineStr">
        <is>
          <t>Yes</t>
        </is>
      </c>
      <c r="O1535" t="inlineStr">
        <is>
          <t>Not stated</t>
        </is>
      </c>
      <c r="Q1535" s="9" t="inlineStr">
        <is>
          <t>https://grantcue.com/foundations/the-norwood-foundation-010705471</t>
        </is>
      </c>
    </row>
    <row r="1536">
      <c r="A1536">
        <f>IF($E1536=$E1535,$A1535+1,1)</f>
        <v/>
      </c>
      <c r="B1536" t="inlineStr">
        <is>
          <t>AV HUNTER TRUST INCORPORATED</t>
        </is>
      </c>
      <c r="C1536" t="inlineStr">
        <is>
          <t>84-0461332</t>
        </is>
      </c>
      <c r="D1536" t="inlineStr">
        <is>
          <t>Colorado</t>
        </is>
      </c>
      <c r="E1536" t="inlineStr">
        <is>
          <t>CO</t>
        </is>
      </c>
      <c r="F1536" t="n">
        <v>2025</v>
      </c>
      <c r="G1536" t="n">
        <v>2</v>
      </c>
      <c r="H1536" s="13" t="n">
        <v>5940510</v>
      </c>
      <c r="I1536" s="12" t="n">
        <v>240</v>
      </c>
      <c r="J1536" s="13" t="n">
        <v>20000</v>
      </c>
      <c r="K1536" s="13">
        <f>IFERROR($H1536/$I1536,"")</f>
        <v/>
      </c>
      <c r="L1536" s="13" t="n">
        <v>208608</v>
      </c>
      <c r="N1536" t="inlineStr">
        <is>
          <t>Yes</t>
        </is>
      </c>
      <c r="O1536" t="inlineStr">
        <is>
          <t>Yes</t>
        </is>
      </c>
      <c r="P1536" s="9" t="inlineStr">
        <is>
          <t>https://www.avhuntertrust.org/</t>
        </is>
      </c>
      <c r="Q1536" s="9" t="inlineStr">
        <is>
          <t>https://grantcue.com/foundations/av-hunter-trust-incorporated-840461332</t>
        </is>
      </c>
    </row>
    <row r="1537">
      <c r="A1537">
        <f>IF($E1537=$E1536,$A1536+1,1)</f>
        <v/>
      </c>
      <c r="B1537" t="inlineStr">
        <is>
          <t>HADLEY &amp; MARION STUART FOUNDATION</t>
        </is>
      </c>
      <c r="C1537" t="inlineStr">
        <is>
          <t>94-6607854</t>
        </is>
      </c>
      <c r="D1537" t="inlineStr">
        <is>
          <t>Colorado</t>
        </is>
      </c>
      <c r="E1537" t="inlineStr">
        <is>
          <t>CO</t>
        </is>
      </c>
      <c r="F1537" t="n">
        <v>2023</v>
      </c>
      <c r="G1537" t="n">
        <v>1</v>
      </c>
      <c r="H1537" s="13" t="n">
        <v>5860000</v>
      </c>
      <c r="I1537" s="12" t="n">
        <v>21</v>
      </c>
      <c r="J1537" s="13" t="n">
        <v>50000</v>
      </c>
      <c r="K1537" s="13">
        <f>IFERROR($H1537/$I1537,"")</f>
        <v/>
      </c>
      <c r="L1537" s="13" t="n">
        <v>1750000</v>
      </c>
      <c r="M1537" t="inlineStr">
        <is>
          <t>VA, CT, NJ</t>
        </is>
      </c>
      <c r="N1537" t="inlineStr">
        <is>
          <t>No</t>
        </is>
      </c>
      <c r="O1537" t="inlineStr">
        <is>
          <t>Not stated</t>
        </is>
      </c>
      <c r="Q1537" s="9" t="inlineStr">
        <is>
          <t>https://grantcue.com/foundations/hadley-and-marion-stuart-foundation-946607854</t>
        </is>
      </c>
    </row>
    <row r="1538">
      <c r="A1538">
        <f>IF($E1538=$E1537,$A1537+1,1)</f>
        <v/>
      </c>
      <c r="B1538" t="inlineStr">
        <is>
          <t>Find Us Faithful Foundation</t>
        </is>
      </c>
      <c r="C1538" t="inlineStr">
        <is>
          <t>20-5632085</t>
        </is>
      </c>
      <c r="D1538" t="inlineStr">
        <is>
          <t>Colorado</t>
        </is>
      </c>
      <c r="E1538" t="inlineStr">
        <is>
          <t>CO</t>
        </is>
      </c>
      <c r="F1538" t="n">
        <v>2024</v>
      </c>
      <c r="G1538" t="n">
        <v>1</v>
      </c>
      <c r="H1538" s="13" t="n">
        <v>5525548</v>
      </c>
      <c r="I1538" s="12" t="n">
        <v>5</v>
      </c>
      <c r="J1538" s="13" t="n">
        <v>195</v>
      </c>
      <c r="K1538" s="13">
        <f>IFERROR($H1538/$I1538,"")</f>
        <v/>
      </c>
      <c r="L1538" s="13" t="n">
        <v>5525000</v>
      </c>
      <c r="M1538" t="inlineStr">
        <is>
          <t>MN</t>
        </is>
      </c>
      <c r="N1538" t="inlineStr">
        <is>
          <t>No</t>
        </is>
      </c>
      <c r="O1538" t="inlineStr">
        <is>
          <t>Not stated</t>
        </is>
      </c>
      <c r="Q1538" s="9" t="inlineStr">
        <is>
          <t>https://grantcue.com/foundations/find-us-faithful-foundation-205632085</t>
        </is>
      </c>
    </row>
    <row r="1539">
      <c r="A1539">
        <f>IF($E1539=$E1538,$A1538+1,1)</f>
        <v/>
      </c>
      <c r="B1539" t="inlineStr">
        <is>
          <t>HUMMEL FAMILY FOUNDATION</t>
        </is>
      </c>
      <c r="C1539" t="inlineStr">
        <is>
          <t>47-4921414</t>
        </is>
      </c>
      <c r="D1539" t="inlineStr">
        <is>
          <t>Colorado</t>
        </is>
      </c>
      <c r="E1539" t="inlineStr">
        <is>
          <t>CO</t>
        </is>
      </c>
      <c r="F1539" t="n">
        <v>2024</v>
      </c>
      <c r="G1539" t="n">
        <v>1</v>
      </c>
      <c r="H1539" s="13" t="n">
        <v>5200000</v>
      </c>
      <c r="I1539" s="12" t="n">
        <v>19</v>
      </c>
      <c r="J1539" s="13" t="n">
        <v>85000</v>
      </c>
      <c r="K1539" s="13">
        <f>IFERROR($H1539/$I1539,"")</f>
        <v/>
      </c>
      <c r="L1539" s="13" t="n">
        <v>750000</v>
      </c>
      <c r="M1539" t="inlineStr">
        <is>
          <t>MO, OH, WY</t>
        </is>
      </c>
      <c r="N1539" t="inlineStr">
        <is>
          <t>No</t>
        </is>
      </c>
      <c r="O1539" t="inlineStr">
        <is>
          <t>Not stated</t>
        </is>
      </c>
      <c r="Q1539" s="9" t="inlineStr">
        <is>
          <t>https://grantcue.com/foundations/hummel-family-foundation-c-o-bessemer-trust-co-474921414</t>
        </is>
      </c>
    </row>
    <row r="1540">
      <c r="A1540">
        <f>IF($E1540=$E1539,$A1539+1,1)</f>
        <v/>
      </c>
      <c r="B1540" t="inlineStr">
        <is>
          <t>KENNETH KENDAL KING FOUNDATION</t>
        </is>
      </c>
      <c r="C1540" t="inlineStr">
        <is>
          <t>84-1148157</t>
        </is>
      </c>
      <c r="D1540" t="inlineStr">
        <is>
          <t>Colorado</t>
        </is>
      </c>
      <c r="E1540" t="inlineStr">
        <is>
          <t>CO</t>
        </is>
      </c>
      <c r="F1540" t="n">
        <v>2025</v>
      </c>
      <c r="G1540" t="n">
        <v>2</v>
      </c>
      <c r="H1540" s="13" t="n">
        <v>5189525</v>
      </c>
      <c r="I1540" s="12" t="n">
        <v>214</v>
      </c>
      <c r="J1540" s="13" t="n">
        <v>20000</v>
      </c>
      <c r="K1540" s="13">
        <f>IFERROR($H1540/$I1540,"")</f>
        <v/>
      </c>
      <c r="L1540" s="13" t="n">
        <v>200000</v>
      </c>
      <c r="M1540" t="inlineStr">
        <is>
          <t>CA, MA</t>
        </is>
      </c>
      <c r="N1540" t="inlineStr">
        <is>
          <t>Yes</t>
        </is>
      </c>
      <c r="O1540" t="inlineStr">
        <is>
          <t>Yes</t>
        </is>
      </c>
      <c r="P1540" s="9" t="inlineStr">
        <is>
          <t>https://kennethkingfoundation.org/</t>
        </is>
      </c>
      <c r="Q1540" s="9" t="inlineStr">
        <is>
          <t>https://grantcue.com/foundations/kenneth-kendal-king-foundation-841148157</t>
        </is>
      </c>
    </row>
    <row r="1541">
      <c r="A1541">
        <f>IF($E1541=$E1540,$A1540+1,1)</f>
        <v/>
      </c>
      <c r="B1541" t="inlineStr">
        <is>
          <t>THE ANNA AND JOHN J SIE FOUNDATION</t>
        </is>
      </c>
      <c r="C1541" t="inlineStr">
        <is>
          <t>83-6058353</t>
        </is>
      </c>
      <c r="D1541" t="inlineStr">
        <is>
          <t>Colorado</t>
        </is>
      </c>
      <c r="E1541" t="inlineStr">
        <is>
          <t>CO</t>
        </is>
      </c>
      <c r="F1541" t="n">
        <v>2024</v>
      </c>
      <c r="G1541" t="n">
        <v>1</v>
      </c>
      <c r="H1541" s="13" t="n">
        <v>5073043</v>
      </c>
      <c r="I1541" s="12" t="n">
        <v>52</v>
      </c>
      <c r="J1541" s="13" t="n">
        <v>7312.5</v>
      </c>
      <c r="K1541" s="13">
        <f>IFERROR($H1541/$I1541,"")</f>
        <v/>
      </c>
      <c r="L1541" s="13" t="n">
        <v>1437696</v>
      </c>
      <c r="M1541" t="inlineStr">
        <is>
          <t>FL, MN, WA</t>
        </is>
      </c>
      <c r="N1541" t="inlineStr">
        <is>
          <t>No</t>
        </is>
      </c>
      <c r="O1541" t="inlineStr">
        <is>
          <t>Not stated</t>
        </is>
      </c>
      <c r="Q1541" s="9" t="inlineStr">
        <is>
          <t>https://grantcue.com/foundations/the-anna-and-john-j-sie-foundation-836058353</t>
        </is>
      </c>
    </row>
    <row r="1542">
      <c r="A1542">
        <f>IF($E1542=$E1541,$A1541+1,1)</f>
        <v/>
      </c>
      <c r="B1542" t="inlineStr">
        <is>
          <t>FULCRUM FOUNDATION</t>
        </is>
      </c>
      <c r="C1542" t="inlineStr">
        <is>
          <t>23-3081735</t>
        </is>
      </c>
      <c r="D1542" t="inlineStr">
        <is>
          <t>Colorado</t>
        </is>
      </c>
      <c r="E1542" t="inlineStr">
        <is>
          <t>CO</t>
        </is>
      </c>
      <c r="F1542" t="n">
        <v>2025</v>
      </c>
      <c r="G1542" t="n">
        <v>2</v>
      </c>
      <c r="H1542" s="13" t="n">
        <v>5025000</v>
      </c>
      <c r="I1542" s="12" t="n">
        <v>146</v>
      </c>
      <c r="J1542" s="13" t="n">
        <v>25000</v>
      </c>
      <c r="K1542" s="13">
        <f>IFERROR($H1542/$I1542,"")</f>
        <v/>
      </c>
      <c r="L1542" s="13" t="n">
        <v>150000</v>
      </c>
      <c r="M1542" t="inlineStr">
        <is>
          <t>NY, DC, IL</t>
        </is>
      </c>
      <c r="N1542" t="inlineStr">
        <is>
          <t>No</t>
        </is>
      </c>
      <c r="O1542" t="inlineStr">
        <is>
          <t>Not stated</t>
        </is>
      </c>
      <c r="Q1542" s="9" t="inlineStr">
        <is>
          <t>https://grantcue.com/foundations/fulcrum-foundation-233081735</t>
        </is>
      </c>
    </row>
    <row r="1543">
      <c r="A1543">
        <f>IF($E1543=$E1542,$A1542+1,1)</f>
        <v/>
      </c>
      <c r="B1543" t="inlineStr">
        <is>
          <t>HENRY P &amp; SUSAN C CROWELL TRUST</t>
        </is>
      </c>
      <c r="C1543" t="inlineStr">
        <is>
          <t>36-6038028</t>
        </is>
      </c>
      <c r="D1543" t="inlineStr">
        <is>
          <t>Colorado</t>
        </is>
      </c>
      <c r="E1543" t="inlineStr">
        <is>
          <t>CO</t>
        </is>
      </c>
      <c r="F1543" t="n">
        <v>2024</v>
      </c>
      <c r="G1543" t="n">
        <v>1</v>
      </c>
      <c r="H1543" s="13" t="n">
        <v>5021675</v>
      </c>
      <c r="I1543" s="12" t="n">
        <v>106</v>
      </c>
      <c r="J1543" s="13" t="n">
        <v>40000</v>
      </c>
      <c r="K1543" s="13">
        <f>IFERROR($H1543/$I1543,"")</f>
        <v/>
      </c>
      <c r="L1543" s="13" t="n">
        <v>200000</v>
      </c>
      <c r="M1543" t="inlineStr">
        <is>
          <t>CA, GA, TX</t>
        </is>
      </c>
      <c r="N1543" t="inlineStr">
        <is>
          <t>Yes</t>
        </is>
      </c>
      <c r="O1543" t="inlineStr">
        <is>
          <t>Yes</t>
        </is>
      </c>
      <c r="P1543" s="9" t="inlineStr">
        <is>
          <t>https://www.crowelltrust.org/</t>
        </is>
      </c>
      <c r="Q1543" s="9" t="inlineStr">
        <is>
          <t>https://grantcue.com/foundations/henry-p-and-susan-c-crowell-trust-366038028</t>
        </is>
      </c>
    </row>
    <row r="1544">
      <c r="A1544">
        <f>IF($E1544=$E1543,$A1543+1,1)</f>
        <v/>
      </c>
      <c r="B1544" t="inlineStr">
        <is>
          <t>ANGELS AMONG US INC</t>
        </is>
      </c>
      <c r="C1544" t="inlineStr">
        <is>
          <t>26-4682140</t>
        </is>
      </c>
      <c r="D1544" t="inlineStr">
        <is>
          <t>Colorado</t>
        </is>
      </c>
      <c r="E1544" t="inlineStr">
        <is>
          <t>CO</t>
        </is>
      </c>
      <c r="F1544" t="n">
        <v>2024</v>
      </c>
      <c r="G1544" t="n">
        <v>1</v>
      </c>
      <c r="H1544" s="13" t="n">
        <v>4847698</v>
      </c>
      <c r="I1544" s="12" t="n">
        <v>47</v>
      </c>
      <c r="J1544" s="13" t="n">
        <v>19000</v>
      </c>
      <c r="K1544" s="13">
        <f>IFERROR($H1544/$I1544,"")</f>
        <v/>
      </c>
      <c r="L1544" s="13" t="n">
        <v>2000000</v>
      </c>
      <c r="M1544" t="inlineStr">
        <is>
          <t>ID, NY, OH</t>
        </is>
      </c>
      <c r="N1544" t="inlineStr">
        <is>
          <t>Yes</t>
        </is>
      </c>
      <c r="O1544" t="inlineStr">
        <is>
          <t>Yes</t>
        </is>
      </c>
      <c r="P1544" s="9" t="inlineStr">
        <is>
          <t>https://www.aauinc.org/</t>
        </is>
      </c>
      <c r="Q1544" s="9" t="inlineStr">
        <is>
          <t>https://grantcue.com/foundations/angels-among-us-inc-264682140</t>
        </is>
      </c>
    </row>
    <row r="1545">
      <c r="A1545">
        <f>IF($E1545=$E1544,$A1544+1,1)</f>
        <v/>
      </c>
      <c r="B1545" t="inlineStr">
        <is>
          <t>TIMOTHY AND SHEILA PATTON FAMILY CHARITABLE TRUST</t>
        </is>
      </c>
      <c r="C1545" t="inlineStr">
        <is>
          <t>46-6453265</t>
        </is>
      </c>
      <c r="D1545" t="inlineStr">
        <is>
          <t>Colorado</t>
        </is>
      </c>
      <c r="E1545" t="inlineStr">
        <is>
          <t>CO</t>
        </is>
      </c>
      <c r="F1545" t="n">
        <v>2024</v>
      </c>
      <c r="G1545" t="n">
        <v>1</v>
      </c>
      <c r="H1545" s="13" t="n">
        <v>4818033</v>
      </c>
      <c r="I1545" s="12" t="n">
        <v>62</v>
      </c>
      <c r="J1545" s="13" t="n">
        <v>25000</v>
      </c>
      <c r="K1545" s="13">
        <f>IFERROR($H1545/$I1545,"")</f>
        <v/>
      </c>
      <c r="L1545" s="13" t="n">
        <v>1000000</v>
      </c>
      <c r="M1545" t="inlineStr">
        <is>
          <t>OK, MI, TX</t>
        </is>
      </c>
      <c r="N1545" t="inlineStr">
        <is>
          <t>No</t>
        </is>
      </c>
      <c r="O1545" t="inlineStr">
        <is>
          <t>Not stated</t>
        </is>
      </c>
      <c r="Q1545" s="9" t="inlineStr">
        <is>
          <t>https://grantcue.com/foundations/timothy-and-sheila-patton-family-charitable-trust-466453265</t>
        </is>
      </c>
    </row>
    <row r="1546">
      <c r="A1546">
        <f>IF($E1546=$E1545,$A1545+1,1)</f>
        <v/>
      </c>
      <c r="B1546" t="inlineStr">
        <is>
          <t>MIRAMAR CHARITABLE FOUNDATION</t>
        </is>
      </c>
      <c r="C1546" t="inlineStr">
        <is>
          <t>47-3117210</t>
        </is>
      </c>
      <c r="D1546" t="inlineStr">
        <is>
          <t>Colorado</t>
        </is>
      </c>
      <c r="E1546" t="inlineStr">
        <is>
          <t>CO</t>
        </is>
      </c>
      <c r="F1546" t="n">
        <v>2024</v>
      </c>
      <c r="G1546" t="n">
        <v>1</v>
      </c>
      <c r="H1546" s="13" t="n">
        <v>4510150</v>
      </c>
      <c r="I1546" s="12" t="n">
        <v>188</v>
      </c>
      <c r="J1546" s="13" t="n">
        <v>2000</v>
      </c>
      <c r="K1546" s="13">
        <f>IFERROR($H1546/$I1546,"")</f>
        <v/>
      </c>
      <c r="L1546" s="13" t="n">
        <v>1000000</v>
      </c>
      <c r="M1546" t="inlineStr">
        <is>
          <t>NC, CA, NY</t>
        </is>
      </c>
      <c r="N1546" t="inlineStr">
        <is>
          <t>No</t>
        </is>
      </c>
      <c r="O1546" t="inlineStr">
        <is>
          <t>Not stated</t>
        </is>
      </c>
      <c r="Q1546" s="9" t="inlineStr">
        <is>
          <t>https://grantcue.com/foundations/miramar-charitable-foundation-473117210</t>
        </is>
      </c>
    </row>
    <row r="1547">
      <c r="A1547">
        <f>IF($E1547=$E1546,$A1546+1,1)</f>
        <v/>
      </c>
      <c r="B1547" t="inlineStr">
        <is>
          <t>THE WANA BRANDS FOUNDATION</t>
        </is>
      </c>
      <c r="C1547" t="inlineStr">
        <is>
          <t>87-4098170</t>
        </is>
      </c>
      <c r="D1547" t="inlineStr">
        <is>
          <t>Colorado</t>
        </is>
      </c>
      <c r="E1547" t="inlineStr">
        <is>
          <t>CO</t>
        </is>
      </c>
      <c r="F1547" t="n">
        <v>2024</v>
      </c>
      <c r="G1547" t="n">
        <v>1</v>
      </c>
      <c r="H1547" s="13" t="n">
        <v>4509075</v>
      </c>
      <c r="I1547" s="12" t="n">
        <v>130</v>
      </c>
      <c r="J1547" s="13" t="n">
        <v>10000</v>
      </c>
      <c r="K1547" s="13">
        <f>IFERROR($H1547/$I1547,"")</f>
        <v/>
      </c>
      <c r="L1547" s="13" t="n">
        <v>400000</v>
      </c>
      <c r="M1547" t="inlineStr">
        <is>
          <t>MD, OK, NY</t>
        </is>
      </c>
      <c r="N1547" t="inlineStr">
        <is>
          <t>No</t>
        </is>
      </c>
      <c r="O1547" t="inlineStr">
        <is>
          <t>Not stated</t>
        </is>
      </c>
      <c r="Q1547" s="9" t="inlineStr">
        <is>
          <t>https://grantcue.com/foundations/the-wana-brands-foundation-874098170</t>
        </is>
      </c>
    </row>
    <row r="1548">
      <c r="A1548">
        <f>IF($E1548=$E1547,$A1547+1,1)</f>
        <v/>
      </c>
      <c r="B1548" t="inlineStr">
        <is>
          <t>STURM FAMILY FOUNDATION</t>
        </is>
      </c>
      <c r="C1548" t="inlineStr">
        <is>
          <t>84-1483429</t>
        </is>
      </c>
      <c r="D1548" t="inlineStr">
        <is>
          <t>Colorado</t>
        </is>
      </c>
      <c r="E1548" t="inlineStr">
        <is>
          <t>CO</t>
        </is>
      </c>
      <c r="F1548" t="n">
        <v>2024</v>
      </c>
      <c r="G1548" t="n">
        <v>1</v>
      </c>
      <c r="H1548" s="13" t="n">
        <v>4240436</v>
      </c>
      <c r="I1548" s="12" t="n">
        <v>38</v>
      </c>
      <c r="J1548" s="13" t="n">
        <v>37500</v>
      </c>
      <c r="K1548" s="13">
        <f>IFERROR($H1548/$I1548,"")</f>
        <v/>
      </c>
      <c r="L1548" s="13" t="n">
        <v>1000000</v>
      </c>
      <c r="M1548" t="inlineStr">
        <is>
          <t>CA, MN, WA</t>
        </is>
      </c>
      <c r="N1548" t="inlineStr">
        <is>
          <t>No</t>
        </is>
      </c>
      <c r="O1548" t="inlineStr">
        <is>
          <t>Not stated</t>
        </is>
      </c>
      <c r="Q1548" s="9" t="inlineStr">
        <is>
          <t>https://grantcue.com/foundations/sturm-family-foundation-841483429</t>
        </is>
      </c>
    </row>
    <row r="1549">
      <c r="A1549">
        <f>IF($E1549=$E1548,$A1548+1,1)</f>
        <v/>
      </c>
      <c r="B1549" t="inlineStr">
        <is>
          <t>The Patten-Davis Foundation</t>
        </is>
      </c>
      <c r="C1549" t="inlineStr">
        <is>
          <t>83-0300897</t>
        </is>
      </c>
      <c r="D1549" t="inlineStr">
        <is>
          <t>Colorado</t>
        </is>
      </c>
      <c r="E1549" t="inlineStr">
        <is>
          <t>CO</t>
        </is>
      </c>
      <c r="F1549" t="n">
        <v>2025</v>
      </c>
      <c r="G1549" t="n">
        <v>2</v>
      </c>
      <c r="H1549" s="13" t="n">
        <v>4221666</v>
      </c>
      <c r="I1549" s="12" t="n">
        <v>17</v>
      </c>
      <c r="J1549" s="13" t="n">
        <v>190000</v>
      </c>
      <c r="K1549" s="13">
        <f>IFERROR($H1549/$I1549,"")</f>
        <v/>
      </c>
      <c r="L1549" s="13" t="n">
        <v>1475000</v>
      </c>
      <c r="M1549" t="inlineStr">
        <is>
          <t>DC, VA, WY</t>
        </is>
      </c>
      <c r="N1549" t="inlineStr">
        <is>
          <t>No</t>
        </is>
      </c>
      <c r="O1549" t="inlineStr">
        <is>
          <t>Not stated</t>
        </is>
      </c>
      <c r="Q1549" s="9" t="inlineStr">
        <is>
          <t>https://grantcue.com/foundations/the-patten-davis-foundation-830300897</t>
        </is>
      </c>
    </row>
    <row r="1550">
      <c r="A1550">
        <f>IF($E1550=$E1549,$A1549+1,1)</f>
        <v/>
      </c>
      <c r="B1550" t="inlineStr">
        <is>
          <t>LUIS VON AHN FOUNDATION</t>
        </is>
      </c>
      <c r="C1550" t="inlineStr">
        <is>
          <t>87-0993008</t>
        </is>
      </c>
      <c r="D1550" t="inlineStr">
        <is>
          <t>Colorado</t>
        </is>
      </c>
      <c r="E1550" t="inlineStr">
        <is>
          <t>CO</t>
        </is>
      </c>
      <c r="F1550" t="n">
        <v>2024</v>
      </c>
      <c r="G1550" t="n">
        <v>1</v>
      </c>
      <c r="H1550" s="13" t="n">
        <v>4204234</v>
      </c>
      <c r="I1550" s="12" t="n">
        <v>43</v>
      </c>
      <c r="J1550" s="13" t="n">
        <v>60000</v>
      </c>
      <c r="K1550" s="13">
        <f>IFERROR($H1550/$I1550,"")</f>
        <v/>
      </c>
      <c r="L1550" s="13" t="n">
        <v>478000</v>
      </c>
      <c r="M1550" t="inlineStr">
        <is>
          <t>GUATEMALA, NJ, WA</t>
        </is>
      </c>
      <c r="N1550" t="inlineStr">
        <is>
          <t>No</t>
        </is>
      </c>
      <c r="O1550" t="inlineStr">
        <is>
          <t>Not stated</t>
        </is>
      </c>
      <c r="Q1550" s="9" t="inlineStr">
        <is>
          <t>https://grantcue.com/foundations/luis-von-ahn-foundation-870993008</t>
        </is>
      </c>
    </row>
    <row r="1551">
      <c r="A1551">
        <f>IF($E1551=$E1550,$A1550+1,1)</f>
        <v/>
      </c>
      <c r="B1551" t="inlineStr">
        <is>
          <t>GRIZZARD FAMILY FOUNDATION INC</t>
        </is>
      </c>
      <c r="C1551" t="inlineStr">
        <is>
          <t>31-1732808</t>
        </is>
      </c>
      <c r="D1551" t="inlineStr">
        <is>
          <t>Colorado</t>
        </is>
      </c>
      <c r="E1551" t="inlineStr">
        <is>
          <t>CO</t>
        </is>
      </c>
      <c r="F1551" t="n">
        <v>2024</v>
      </c>
      <c r="G1551" t="n">
        <v>1</v>
      </c>
      <c r="H1551" s="13" t="n">
        <v>4120109</v>
      </c>
      <c r="I1551" s="12" t="n">
        <v>15</v>
      </c>
      <c r="J1551" s="13" t="n">
        <v>114980</v>
      </c>
      <c r="K1551" s="13">
        <f>IFERROR($H1551/$I1551,"")</f>
        <v/>
      </c>
      <c r="L1551" s="13" t="n">
        <v>2359905</v>
      </c>
      <c r="M1551" t="inlineStr">
        <is>
          <t>VA, CA, GA</t>
        </is>
      </c>
      <c r="N1551" t="inlineStr">
        <is>
          <t>No</t>
        </is>
      </c>
      <c r="O1551" t="inlineStr">
        <is>
          <t>Not stated</t>
        </is>
      </c>
      <c r="Q1551" s="9" t="inlineStr">
        <is>
          <t>https://grantcue.com/foundations/grizzard-family-foundation-inc-311732808</t>
        </is>
      </c>
    </row>
    <row r="1552">
      <c r="A1552">
        <f>IF($E1552=$E1551,$A1551+1,1)</f>
        <v/>
      </c>
      <c r="B1552" t="inlineStr">
        <is>
          <t>THE BARR FUND</t>
        </is>
      </c>
      <c r="C1552" t="inlineStr">
        <is>
          <t>36-6111449</t>
        </is>
      </c>
      <c r="D1552" t="inlineStr">
        <is>
          <t>Colorado</t>
        </is>
      </c>
      <c r="E1552" t="inlineStr">
        <is>
          <t>CO</t>
        </is>
      </c>
      <c r="F1552" t="n">
        <v>2024</v>
      </c>
      <c r="G1552" t="n">
        <v>1</v>
      </c>
      <c r="H1552" s="13" t="n">
        <v>4075613</v>
      </c>
      <c r="I1552" s="12" t="n">
        <v>6</v>
      </c>
      <c r="J1552" s="13" t="n">
        <v>4300</v>
      </c>
      <c r="K1552" s="13">
        <f>IFERROR($H1552/$I1552,"")</f>
        <v/>
      </c>
      <c r="L1552" s="13" t="n">
        <v>4057371</v>
      </c>
      <c r="M1552" t="inlineStr">
        <is>
          <t>NY, WY</t>
        </is>
      </c>
      <c r="N1552" t="inlineStr">
        <is>
          <t>No</t>
        </is>
      </c>
      <c r="O1552" t="inlineStr">
        <is>
          <t>Not stated</t>
        </is>
      </c>
      <c r="Q1552" s="9" t="inlineStr">
        <is>
          <t>https://grantcue.com/foundations/the-barr-fund-366111449</t>
        </is>
      </c>
    </row>
    <row r="1553">
      <c r="A1553">
        <f>IF($E1553=$E1552,$A1552+1,1)</f>
        <v/>
      </c>
      <c r="B1553" t="inlineStr">
        <is>
          <t>NORTH CAROLINA SPORTS LEGACY FOUNDATION FKA PROMOTE THE YOUTH FOUNDATION</t>
        </is>
      </c>
      <c r="C1553" t="inlineStr">
        <is>
          <t>46-1113072</t>
        </is>
      </c>
      <c r="D1553" t="inlineStr">
        <is>
          <t>Colorado</t>
        </is>
      </c>
      <c r="E1553" t="inlineStr">
        <is>
          <t>CO</t>
        </is>
      </c>
      <c r="F1553" t="n">
        <v>2024</v>
      </c>
      <c r="G1553" t="n">
        <v>2</v>
      </c>
      <c r="H1553" s="13" t="n">
        <v>3999798</v>
      </c>
      <c r="I1553" s="12" t="n">
        <v>15</v>
      </c>
      <c r="J1553" s="13" t="n">
        <v>262500</v>
      </c>
      <c r="K1553" s="13">
        <f>IFERROR($H1553/$I1553,"")</f>
        <v/>
      </c>
      <c r="L1553" s="13" t="n">
        <v>525000</v>
      </c>
      <c r="M1553" t="inlineStr">
        <is>
          <t>TN, CA, IL</t>
        </is>
      </c>
      <c r="N1553" t="inlineStr">
        <is>
          <t>No</t>
        </is>
      </c>
      <c r="O1553" t="inlineStr">
        <is>
          <t>Not stated</t>
        </is>
      </c>
      <c r="Q1553" s="9" t="inlineStr">
        <is>
          <t>https://grantcue.com/foundations/north-carolina-sports-legacy-foundation-fka-promote-the-youth-foundation-461113072</t>
        </is>
      </c>
    </row>
    <row r="1554">
      <c r="A1554">
        <f>IF($E1554=$E1553,$A1553+1,1)</f>
        <v/>
      </c>
      <c r="B1554" t="inlineStr">
        <is>
          <t>THE BETTY KNOEBEL CHARITABLE TRUST</t>
        </is>
      </c>
      <c r="C1554" t="inlineStr">
        <is>
          <t>30-6531335</t>
        </is>
      </c>
      <c r="D1554" t="inlineStr">
        <is>
          <t>Colorado</t>
        </is>
      </c>
      <c r="E1554" t="inlineStr">
        <is>
          <t>CO</t>
        </is>
      </c>
      <c r="F1554" t="n">
        <v>2025</v>
      </c>
      <c r="G1554" t="n">
        <v>2</v>
      </c>
      <c r="H1554" s="13" t="n">
        <v>3930000</v>
      </c>
      <c r="I1554" s="12" t="n">
        <v>5</v>
      </c>
      <c r="J1554" s="13" t="n">
        <v>500000</v>
      </c>
      <c r="K1554" s="13">
        <f>IFERROR($H1554/$I1554,"")</f>
        <v/>
      </c>
      <c r="L1554" s="13" t="n">
        <v>2500000</v>
      </c>
      <c r="M1554" t="inlineStr">
        <is>
          <t>OR</t>
        </is>
      </c>
      <c r="N1554" t="inlineStr">
        <is>
          <t>No</t>
        </is>
      </c>
      <c r="O1554" t="inlineStr">
        <is>
          <t>Not stated</t>
        </is>
      </c>
      <c r="Q1554" s="9" t="inlineStr">
        <is>
          <t>https://grantcue.com/foundations/the-betty-knoebel-charitable-trust-306531335</t>
        </is>
      </c>
    </row>
    <row r="1555">
      <c r="A1555">
        <f>IF($E1555=$E1554,$A1554+1,1)</f>
        <v/>
      </c>
      <c r="B1555" t="inlineStr">
        <is>
          <t>WESTERN UNION FOUNDATION</t>
        </is>
      </c>
      <c r="C1555" t="inlineStr">
        <is>
          <t>31-1738614</t>
        </is>
      </c>
      <c r="D1555" t="inlineStr">
        <is>
          <t>Colorado</t>
        </is>
      </c>
      <c r="E1555" t="inlineStr">
        <is>
          <t>CO</t>
        </is>
      </c>
      <c r="F1555" t="n">
        <v>2024</v>
      </c>
      <c r="G1555" t="n">
        <v>1</v>
      </c>
      <c r="H1555" s="13" t="n">
        <v>3870496</v>
      </c>
      <c r="I1555" s="12" t="n">
        <v>21</v>
      </c>
      <c r="J1555" s="13" t="n">
        <v>125006</v>
      </c>
      <c r="K1555" s="13">
        <f>IFERROR($H1555/$I1555,"")</f>
        <v/>
      </c>
      <c r="L1555" s="13" t="n">
        <v>500000</v>
      </c>
      <c r="M1555" t="inlineStr">
        <is>
          <t>DC, NY, IL</t>
        </is>
      </c>
      <c r="N1555" t="inlineStr">
        <is>
          <t>No</t>
        </is>
      </c>
      <c r="O1555" t="inlineStr">
        <is>
          <t>Not stated</t>
        </is>
      </c>
      <c r="Q1555" s="9" t="inlineStr">
        <is>
          <t>https://grantcue.com/foundations/western-union-foundation-311738614</t>
        </is>
      </c>
    </row>
    <row r="1556">
      <c r="A1556">
        <f>IF($E1556=$E1555,$A1555+1,1)</f>
        <v/>
      </c>
      <c r="B1556" t="inlineStr">
        <is>
          <t>DANIEL COWLES CHARITABLE FOUNDATION</t>
        </is>
      </c>
      <c r="C1556" t="inlineStr">
        <is>
          <t>85-1598884</t>
        </is>
      </c>
      <c r="D1556" t="inlineStr">
        <is>
          <t>Colorado</t>
        </is>
      </c>
      <c r="E1556" t="inlineStr">
        <is>
          <t>CO</t>
        </is>
      </c>
      <c r="F1556" t="n">
        <v>2025</v>
      </c>
      <c r="G1556" t="n">
        <v>2</v>
      </c>
      <c r="H1556" s="13" t="n">
        <v>3819000</v>
      </c>
      <c r="I1556" s="12" t="n">
        <v>58</v>
      </c>
      <c r="J1556" s="13" t="n">
        <v>15500</v>
      </c>
      <c r="K1556" s="13">
        <f>IFERROR($H1556/$I1556,"")</f>
        <v/>
      </c>
      <c r="L1556" s="13" t="n">
        <v>744000</v>
      </c>
      <c r="M1556" t="inlineStr">
        <is>
          <t>MD, NY, VA</t>
        </is>
      </c>
      <c r="N1556" t="inlineStr">
        <is>
          <t>No</t>
        </is>
      </c>
      <c r="O1556" t="inlineStr">
        <is>
          <t>Not stated</t>
        </is>
      </c>
      <c r="Q1556" s="9" t="inlineStr">
        <is>
          <t>https://grantcue.com/foundations/daniel-cowles-charitable-foundation-851598884</t>
        </is>
      </c>
    </row>
    <row r="1557">
      <c r="A1557">
        <f>IF($E1557=$E1556,$A1556+1,1)</f>
        <v/>
      </c>
      <c r="B1557" t="inlineStr">
        <is>
          <t>THE MORTON FOUNDATION INC</t>
        </is>
      </c>
      <c r="C1557" t="inlineStr">
        <is>
          <t>04-3288386</t>
        </is>
      </c>
      <c r="D1557" t="inlineStr">
        <is>
          <t>Colorado</t>
        </is>
      </c>
      <c r="E1557" t="inlineStr">
        <is>
          <t>CO</t>
        </is>
      </c>
      <c r="F1557" t="n">
        <v>2024</v>
      </c>
      <c r="G1557" t="n">
        <v>2</v>
      </c>
      <c r="H1557" s="13" t="n">
        <v>3796374</v>
      </c>
      <c r="I1557" s="12" t="n">
        <v>5</v>
      </c>
      <c r="J1557" s="13" t="n">
        <v>931160</v>
      </c>
      <c r="K1557" s="13">
        <f>IFERROR($H1557/$I1557,"")</f>
        <v/>
      </c>
      <c r="L1557" s="13" t="n">
        <v>949105</v>
      </c>
      <c r="M1557" t="inlineStr">
        <is>
          <t>OH, ME</t>
        </is>
      </c>
      <c r="N1557" t="inlineStr">
        <is>
          <t>No</t>
        </is>
      </c>
      <c r="O1557" t="inlineStr">
        <is>
          <t>Not stated</t>
        </is>
      </c>
      <c r="Q1557" s="9" t="inlineStr">
        <is>
          <t>https://grantcue.com/foundations/the-morton-foundation-inc-043288386</t>
        </is>
      </c>
    </row>
    <row r="1558">
      <c r="A1558">
        <f>IF($E1558=$E1557,$A1557+1,1)</f>
        <v/>
      </c>
      <c r="B1558" t="inlineStr">
        <is>
          <t>LGA FAMILY FOUNDATION</t>
        </is>
      </c>
      <c r="C1558" t="inlineStr">
        <is>
          <t>94-3260209</t>
        </is>
      </c>
      <c r="D1558" t="inlineStr">
        <is>
          <t>Colorado</t>
        </is>
      </c>
      <c r="E1558" t="inlineStr">
        <is>
          <t>CO</t>
        </is>
      </c>
      <c r="F1558" t="n">
        <v>2025</v>
      </c>
      <c r="G1558" t="n">
        <v>2</v>
      </c>
      <c r="H1558" s="13" t="n">
        <v>3784000</v>
      </c>
      <c r="I1558" s="12" t="n">
        <v>34</v>
      </c>
      <c r="J1558" s="13" t="n">
        <v>50000</v>
      </c>
      <c r="K1558" s="13">
        <f>IFERROR($H1558/$I1558,"")</f>
        <v/>
      </c>
      <c r="L1558" s="13" t="n">
        <v>930000</v>
      </c>
      <c r="M1558" t="inlineStr">
        <is>
          <t>HI, CA, DC</t>
        </is>
      </c>
      <c r="N1558" t="inlineStr">
        <is>
          <t>No</t>
        </is>
      </c>
      <c r="O1558" t="inlineStr">
        <is>
          <t>Not stated</t>
        </is>
      </c>
      <c r="Q1558" s="9" t="inlineStr">
        <is>
          <t>https://grantcue.com/foundations/lga-family-foundation-943260209</t>
        </is>
      </c>
    </row>
    <row r="1559">
      <c r="A1559">
        <f>IF($E1559=$E1558,$A1558+1,1)</f>
        <v/>
      </c>
      <c r="B1559" t="inlineStr">
        <is>
          <t>Westmeath Foundation</t>
        </is>
      </c>
      <c r="C1559" t="inlineStr">
        <is>
          <t>46-1350014</t>
        </is>
      </c>
      <c r="D1559" t="inlineStr">
        <is>
          <t>Colorado</t>
        </is>
      </c>
      <c r="E1559" t="inlineStr">
        <is>
          <t>CO</t>
        </is>
      </c>
      <c r="F1559" t="n">
        <v>2024</v>
      </c>
      <c r="G1559" t="n">
        <v>1</v>
      </c>
      <c r="H1559" s="13" t="n">
        <v>3745936</v>
      </c>
      <c r="I1559" s="12" t="n">
        <v>131</v>
      </c>
      <c r="J1559" s="13" t="n">
        <v>15000</v>
      </c>
      <c r="K1559" s="13">
        <f>IFERROR($H1559/$I1559,"")</f>
        <v/>
      </c>
      <c r="L1559" s="13" t="n">
        <v>450000</v>
      </c>
      <c r="M1559" t="inlineStr">
        <is>
          <t>NM, CT, MI</t>
        </is>
      </c>
      <c r="N1559" t="inlineStr">
        <is>
          <t>No</t>
        </is>
      </c>
      <c r="O1559" t="inlineStr">
        <is>
          <t>Not stated</t>
        </is>
      </c>
      <c r="Q1559" s="9" t="inlineStr">
        <is>
          <t>https://grantcue.com/foundations/westmeath-foundation-461350014</t>
        </is>
      </c>
    </row>
    <row r="1560">
      <c r="A1560">
        <f>IF($E1560=$E1559,$A1559+1,1)</f>
        <v/>
      </c>
      <c r="B1560" t="inlineStr">
        <is>
          <t>SINGER FAMILY FOUNDATION</t>
        </is>
      </c>
      <c r="C1560" t="inlineStr">
        <is>
          <t>84-1327455</t>
        </is>
      </c>
      <c r="D1560" t="inlineStr">
        <is>
          <t>Colorado</t>
        </is>
      </c>
      <c r="E1560" t="inlineStr">
        <is>
          <t>CO</t>
        </is>
      </c>
      <c r="F1560" t="n">
        <v>2024</v>
      </c>
      <c r="G1560" t="n">
        <v>1</v>
      </c>
      <c r="H1560" s="13" t="n">
        <v>3490000</v>
      </c>
      <c r="I1560" s="12" t="n">
        <v>62</v>
      </c>
      <c r="J1560" s="13" t="n">
        <v>18000</v>
      </c>
      <c r="K1560" s="13">
        <f>IFERROR($H1560/$I1560,"")</f>
        <v/>
      </c>
      <c r="L1560" s="13" t="n">
        <v>1001000</v>
      </c>
      <c r="M1560" t="inlineStr">
        <is>
          <t>NY, VA, DC</t>
        </is>
      </c>
      <c r="N1560" t="inlineStr">
        <is>
          <t>Yes</t>
        </is>
      </c>
      <c r="O1560" t="inlineStr">
        <is>
          <t>Not stated</t>
        </is>
      </c>
      <c r="Q1560" s="9" t="inlineStr">
        <is>
          <t>https://grantcue.com/foundations/singer-family-foundation-841327455</t>
        </is>
      </c>
    </row>
    <row r="1561">
      <c r="A1561">
        <f>IF($E1561=$E1560,$A1560+1,1)</f>
        <v/>
      </c>
      <c r="B1561" t="inlineStr">
        <is>
          <t>The Simmons Foundation</t>
        </is>
      </c>
      <c r="C1561" t="inlineStr">
        <is>
          <t>76-0398915</t>
        </is>
      </c>
      <c r="D1561" t="inlineStr">
        <is>
          <t>Colorado</t>
        </is>
      </c>
      <c r="E1561" t="inlineStr">
        <is>
          <t>CO</t>
        </is>
      </c>
      <c r="F1561" t="n">
        <v>2024</v>
      </c>
      <c r="G1561" t="n">
        <v>1</v>
      </c>
      <c r="H1561" s="13" t="n">
        <v>3485000</v>
      </c>
      <c r="I1561" s="12" t="n">
        <v>13</v>
      </c>
      <c r="J1561" s="13" t="n">
        <v>25000</v>
      </c>
      <c r="K1561" s="13">
        <f>IFERROR($H1561/$I1561,"")</f>
        <v/>
      </c>
      <c r="L1561" s="13" t="n">
        <v>2000000</v>
      </c>
      <c r="M1561" t="inlineStr">
        <is>
          <t>TX</t>
        </is>
      </c>
      <c r="N1561" t="inlineStr">
        <is>
          <t>No</t>
        </is>
      </c>
      <c r="O1561" t="inlineStr">
        <is>
          <t>Not stated</t>
        </is>
      </c>
      <c r="Q1561" s="9" t="inlineStr">
        <is>
          <t>https://grantcue.com/foundations/the-simmons-foundation-760398915</t>
        </is>
      </c>
    </row>
    <row r="1562">
      <c r="A1562">
        <f>IF($E1562=$E1561,$A1561+1,1)</f>
        <v/>
      </c>
      <c r="B1562" t="inlineStr">
        <is>
          <t>The VF Foundation</t>
        </is>
      </c>
      <c r="C1562" t="inlineStr">
        <is>
          <t>56-2322084</t>
        </is>
      </c>
      <c r="D1562" t="inlineStr">
        <is>
          <t>Colorado</t>
        </is>
      </c>
      <c r="E1562" t="inlineStr">
        <is>
          <t>CO</t>
        </is>
      </c>
      <c r="F1562" t="n">
        <v>2024</v>
      </c>
      <c r="G1562" t="n">
        <v>1</v>
      </c>
      <c r="H1562" s="13" t="n">
        <v>3422000</v>
      </c>
      <c r="I1562" s="12" t="n">
        <v>44</v>
      </c>
      <c r="J1562" s="13" t="n">
        <v>32500</v>
      </c>
      <c r="K1562" s="13">
        <f>IFERROR($H1562/$I1562,"")</f>
        <v/>
      </c>
      <c r="L1562" s="13" t="n">
        <v>380000</v>
      </c>
      <c r="M1562" t="inlineStr">
        <is>
          <t>NY, CA, NC</t>
        </is>
      </c>
      <c r="N1562" t="inlineStr">
        <is>
          <t>Yes</t>
        </is>
      </c>
      <c r="O1562" t="inlineStr">
        <is>
          <t>Yes</t>
        </is>
      </c>
      <c r="Q1562" s="9" t="inlineStr">
        <is>
          <t>https://grantcue.com/foundations/the-vf-foundation-562322084</t>
        </is>
      </c>
    </row>
    <row r="1563">
      <c r="A1563">
        <f>IF($E1563=$E1562,$A1562+1,1)</f>
        <v/>
      </c>
      <c r="B1563" t="inlineStr">
        <is>
          <t>MCPHERSON FAMILY FOUNDATION</t>
        </is>
      </c>
      <c r="C1563" t="inlineStr">
        <is>
          <t>20-2378383</t>
        </is>
      </c>
      <c r="D1563" t="inlineStr">
        <is>
          <t>Colorado</t>
        </is>
      </c>
      <c r="E1563" t="inlineStr">
        <is>
          <t>CO</t>
        </is>
      </c>
      <c r="F1563" t="n">
        <v>2024</v>
      </c>
      <c r="G1563" t="n">
        <v>1</v>
      </c>
      <c r="H1563" s="13" t="n">
        <v>3399679</v>
      </c>
      <c r="I1563" s="12" t="n">
        <v>11</v>
      </c>
      <c r="J1563" s="13" t="n">
        <v>150000</v>
      </c>
      <c r="K1563" s="13">
        <f>IFERROR($H1563/$I1563,"")</f>
        <v/>
      </c>
      <c r="L1563" s="13" t="n">
        <v>1237789</v>
      </c>
      <c r="M1563" t="inlineStr">
        <is>
          <t>AZ, SD, WA</t>
        </is>
      </c>
      <c r="N1563" t="inlineStr">
        <is>
          <t>No</t>
        </is>
      </c>
      <c r="O1563" t="inlineStr">
        <is>
          <t>Not stated</t>
        </is>
      </c>
      <c r="Q1563" s="9" t="inlineStr">
        <is>
          <t>https://grantcue.com/foundations/mcpherson-family-foundation-202378383</t>
        </is>
      </c>
    </row>
    <row r="1564">
      <c r="A1564">
        <f>IF($E1564=$E1563,$A1563+1,1)</f>
        <v/>
      </c>
      <c r="B1564" t="inlineStr">
        <is>
          <t>J LANDIS AND SHARON MARTIN FAMILY FOUNDATION</t>
        </is>
      </c>
      <c r="C1564" t="inlineStr">
        <is>
          <t>84-1466263</t>
        </is>
      </c>
      <c r="D1564" t="inlineStr">
        <is>
          <t>Colorado</t>
        </is>
      </c>
      <c r="E1564" t="inlineStr">
        <is>
          <t>CO</t>
        </is>
      </c>
      <c r="F1564" t="n">
        <v>2025</v>
      </c>
      <c r="G1564" t="n">
        <v>2</v>
      </c>
      <c r="H1564" s="13" t="n">
        <v>3244466</v>
      </c>
      <c r="I1564" s="12" t="n">
        <v>27</v>
      </c>
      <c r="J1564" s="13" t="n">
        <v>8500</v>
      </c>
      <c r="K1564" s="13">
        <f>IFERROR($H1564/$I1564,"")</f>
        <v/>
      </c>
      <c r="L1564" s="13" t="n">
        <v>900000</v>
      </c>
      <c r="M1564" t="inlineStr">
        <is>
          <t>IL, AZ, CA</t>
        </is>
      </c>
      <c r="N1564" t="inlineStr">
        <is>
          <t>No</t>
        </is>
      </c>
      <c r="O1564" t="inlineStr">
        <is>
          <t>Not stated</t>
        </is>
      </c>
      <c r="Q1564" s="9" t="inlineStr">
        <is>
          <t>https://grantcue.com/foundations/j-landis-and-sharon-martin-family-foundation-841466263</t>
        </is>
      </c>
    </row>
    <row r="1565">
      <c r="A1565">
        <f>IF($E1565=$E1564,$A1564+1,1)</f>
        <v/>
      </c>
      <c r="B1565" t="inlineStr">
        <is>
          <t>TYL FOUNDATION</t>
        </is>
      </c>
      <c r="C1565" t="inlineStr">
        <is>
          <t>84-1256356</t>
        </is>
      </c>
      <c r="D1565" t="inlineStr">
        <is>
          <t>Colorado</t>
        </is>
      </c>
      <c r="E1565" t="inlineStr">
        <is>
          <t>CO</t>
        </is>
      </c>
      <c r="F1565" t="n">
        <v>2023</v>
      </c>
      <c r="G1565" t="n">
        <v>1</v>
      </c>
      <c r="H1565" s="13" t="n">
        <v>3164215</v>
      </c>
      <c r="I1565" s="12" t="n">
        <v>68</v>
      </c>
      <c r="J1565" s="13" t="n">
        <v>17500</v>
      </c>
      <c r="K1565" s="13">
        <f>IFERROR($H1565/$I1565,"")</f>
        <v/>
      </c>
      <c r="L1565" s="13" t="n">
        <v>320000</v>
      </c>
      <c r="M1565" t="inlineStr">
        <is>
          <t>CA, HI, NC</t>
        </is>
      </c>
      <c r="N1565" t="inlineStr">
        <is>
          <t>No</t>
        </is>
      </c>
      <c r="O1565" t="inlineStr">
        <is>
          <t>Not stated</t>
        </is>
      </c>
      <c r="Q1565" s="9" t="inlineStr">
        <is>
          <t>https://grantcue.com/foundations/tyl-foundation-841256356</t>
        </is>
      </c>
    </row>
    <row r="1566">
      <c r="A1566">
        <f>IF($E1566=$E1565,$A1565+1,1)</f>
        <v/>
      </c>
      <c r="B1566" t="inlineStr">
        <is>
          <t>MRB FOUNDATION INC</t>
        </is>
      </c>
      <c r="C1566" t="inlineStr">
        <is>
          <t>36-3920061</t>
        </is>
      </c>
      <c r="D1566" t="inlineStr">
        <is>
          <t>Colorado</t>
        </is>
      </c>
      <c r="E1566" t="inlineStr">
        <is>
          <t>CO</t>
        </is>
      </c>
      <c r="F1566" t="n">
        <v>2025</v>
      </c>
      <c r="G1566" t="n">
        <v>2</v>
      </c>
      <c r="H1566" s="13" t="n">
        <v>3103000</v>
      </c>
      <c r="I1566" s="12" t="n">
        <v>208</v>
      </c>
      <c r="J1566" s="13" t="n">
        <v>5000</v>
      </c>
      <c r="K1566" s="13">
        <f>IFERROR($H1566/$I1566,"")</f>
        <v/>
      </c>
      <c r="L1566" s="13" t="n">
        <v>170000</v>
      </c>
      <c r="M1566" t="inlineStr">
        <is>
          <t>NY, DC, IL</t>
        </is>
      </c>
      <c r="N1566" t="inlineStr">
        <is>
          <t>No</t>
        </is>
      </c>
      <c r="O1566" t="inlineStr">
        <is>
          <t>Not stated</t>
        </is>
      </c>
      <c r="Q1566" s="9" t="inlineStr">
        <is>
          <t>https://grantcue.com/foundations/mrb-foundation-inc-363920061</t>
        </is>
      </c>
    </row>
    <row r="1567">
      <c r="A1567">
        <f>IF($E1567=$E1566,$A1566+1,1)</f>
        <v/>
      </c>
      <c r="B1567" t="inlineStr">
        <is>
          <t>Kane Family Foundation Inc</t>
        </is>
      </c>
      <c r="C1567" t="inlineStr">
        <is>
          <t>90-0689673</t>
        </is>
      </c>
      <c r="D1567" t="inlineStr">
        <is>
          <t>Colorado</t>
        </is>
      </c>
      <c r="E1567" t="inlineStr">
        <is>
          <t>CO</t>
        </is>
      </c>
      <c r="F1567" t="n">
        <v>2024</v>
      </c>
      <c r="G1567" t="n">
        <v>2</v>
      </c>
      <c r="H1567" s="13" t="n">
        <v>3013832</v>
      </c>
      <c r="I1567" s="12" t="n">
        <v>17</v>
      </c>
      <c r="J1567" s="13" t="n">
        <v>50000</v>
      </c>
      <c r="K1567" s="13">
        <f>IFERROR($H1567/$I1567,"")</f>
        <v/>
      </c>
      <c r="L1567" s="13" t="n">
        <v>830780</v>
      </c>
      <c r="N1567" t="inlineStr">
        <is>
          <t>Yes</t>
        </is>
      </c>
      <c r="O1567" t="inlineStr">
        <is>
          <t>Not stated</t>
        </is>
      </c>
      <c r="P1567" s="9" t="inlineStr">
        <is>
          <t>https://www.kanefamilyfoundation.com/</t>
        </is>
      </c>
      <c r="Q1567" s="9" t="inlineStr">
        <is>
          <t>https://grantcue.com/foundations/kane-family-foundation-inc-900689673</t>
        </is>
      </c>
    </row>
    <row r="1568">
      <c r="A1568">
        <f>IF($E1568=$E1567,$A1567+1,1)</f>
        <v/>
      </c>
      <c r="B1568" t="inlineStr">
        <is>
          <t>JACQUES M LITTLEFIELD FOUNDATION</t>
        </is>
      </c>
      <c r="C1568" t="inlineStr">
        <is>
          <t>46-4198085</t>
        </is>
      </c>
      <c r="D1568" t="inlineStr">
        <is>
          <t>Colorado</t>
        </is>
      </c>
      <c r="E1568" t="inlineStr">
        <is>
          <t>CO</t>
        </is>
      </c>
      <c r="F1568" t="n">
        <v>2024</v>
      </c>
      <c r="G1568" t="n">
        <v>1</v>
      </c>
      <c r="H1568" s="13" t="n">
        <v>2975038</v>
      </c>
      <c r="I1568" s="12" t="n">
        <v>27</v>
      </c>
      <c r="J1568" s="13" t="n">
        <v>100000</v>
      </c>
      <c r="K1568" s="13">
        <f>IFERROR($H1568/$I1568,"")</f>
        <v/>
      </c>
      <c r="L1568" s="13" t="n">
        <v>410893</v>
      </c>
      <c r="M1568" t="inlineStr">
        <is>
          <t>DC, CA, GA</t>
        </is>
      </c>
      <c r="N1568" t="inlineStr">
        <is>
          <t>No</t>
        </is>
      </c>
      <c r="O1568" t="inlineStr">
        <is>
          <t>Not stated</t>
        </is>
      </c>
      <c r="Q1568" s="9" t="inlineStr">
        <is>
          <t>https://grantcue.com/foundations/jacques-m-littlefield-foundation-464198085</t>
        </is>
      </c>
    </row>
    <row r="1569">
      <c r="A1569">
        <f>IF($E1569=$E1568,$A1568+1,1)</f>
        <v/>
      </c>
      <c r="B1569" t="inlineStr">
        <is>
          <t>THIRY-O'LEARY FOUNDATION</t>
        </is>
      </c>
      <c r="C1569" t="inlineStr">
        <is>
          <t>45-4059068</t>
        </is>
      </c>
      <c r="D1569" t="inlineStr">
        <is>
          <t>Colorado</t>
        </is>
      </c>
      <c r="E1569" t="inlineStr">
        <is>
          <t>CO</t>
        </is>
      </c>
      <c r="F1569" t="n">
        <v>2024</v>
      </c>
      <c r="G1569" t="n">
        <v>1</v>
      </c>
      <c r="H1569" s="13" t="n">
        <v>2939452</v>
      </c>
      <c r="I1569" s="12" t="n">
        <v>49</v>
      </c>
      <c r="J1569" s="13" t="n">
        <v>25000</v>
      </c>
      <c r="K1569" s="13">
        <f>IFERROR($H1569/$I1569,"")</f>
        <v/>
      </c>
      <c r="L1569" s="13" t="n">
        <v>609352</v>
      </c>
      <c r="M1569" t="inlineStr">
        <is>
          <t>CA, VA, MA</t>
        </is>
      </c>
      <c r="N1569" t="inlineStr">
        <is>
          <t>No</t>
        </is>
      </c>
      <c r="O1569" t="inlineStr">
        <is>
          <t>Not stated</t>
        </is>
      </c>
      <c r="Q1569" s="9" t="inlineStr">
        <is>
          <t>https://grantcue.com/foundations/thiry-o-leary-foundation-454059068</t>
        </is>
      </c>
    </row>
    <row r="1570">
      <c r="A1570">
        <f>IF($E1570=$E1569,$A1569+1,1)</f>
        <v/>
      </c>
      <c r="B1570" t="inlineStr">
        <is>
          <t>Drug Prevention and Rehabilitation Foundation</t>
        </is>
      </c>
      <c r="C1570" t="inlineStr">
        <is>
          <t>84-6660126</t>
        </is>
      </c>
      <c r="D1570" t="inlineStr">
        <is>
          <t>Colorado</t>
        </is>
      </c>
      <c r="E1570" t="inlineStr">
        <is>
          <t>CO</t>
        </is>
      </c>
      <c r="F1570" t="n">
        <v>2025</v>
      </c>
      <c r="G1570" t="n">
        <v>2</v>
      </c>
      <c r="H1570" s="13" t="n">
        <v>2901000</v>
      </c>
      <c r="I1570" s="12" t="n">
        <v>10</v>
      </c>
      <c r="J1570" s="13" t="n">
        <v>292000</v>
      </c>
      <c r="K1570" s="13">
        <f>IFERROR($H1570/$I1570,"")</f>
        <v/>
      </c>
      <c r="L1570" s="13" t="n">
        <v>480000</v>
      </c>
      <c r="M1570" t="inlineStr">
        <is>
          <t>CA, FL, VA</t>
        </is>
      </c>
      <c r="N1570" t="inlineStr">
        <is>
          <t>No</t>
        </is>
      </c>
      <c r="O1570" t="inlineStr">
        <is>
          <t>Not stated</t>
        </is>
      </c>
      <c r="Q1570" s="9" t="inlineStr">
        <is>
          <t>https://grantcue.com/foundations/drug-prevention-and-rehabilitation-foundation-846660126</t>
        </is>
      </c>
    </row>
    <row r="1571">
      <c r="A1571">
        <f>IF($E1571=$E1570,$A1570+1,1)</f>
        <v/>
      </c>
      <c r="B1571" t="inlineStr">
        <is>
          <t>ANIMAL ASSISTANCE FOUNDATION</t>
        </is>
      </c>
      <c r="C1571" t="inlineStr">
        <is>
          <t>84-0715412</t>
        </is>
      </c>
      <c r="D1571" t="inlineStr">
        <is>
          <t>Colorado</t>
        </is>
      </c>
      <c r="E1571" t="inlineStr">
        <is>
          <t>CO</t>
        </is>
      </c>
      <c r="F1571" t="n">
        <v>2025</v>
      </c>
      <c r="G1571" t="n">
        <v>2</v>
      </c>
      <c r="H1571" s="13" t="n">
        <v>2891990</v>
      </c>
      <c r="I1571" s="12" t="n">
        <v>127</v>
      </c>
      <c r="J1571" s="13" t="n">
        <v>8000</v>
      </c>
      <c r="K1571" s="13">
        <f>IFERROR($H1571/$I1571,"")</f>
        <v/>
      </c>
      <c r="L1571" s="13" t="n">
        <v>200000</v>
      </c>
      <c r="N1571" t="inlineStr">
        <is>
          <t>No</t>
        </is>
      </c>
      <c r="O1571" t="inlineStr">
        <is>
          <t>Yes</t>
        </is>
      </c>
      <c r="Q1571" s="9" t="inlineStr">
        <is>
          <t>https://grantcue.com/foundations/animal-assistance-foundation-840715412</t>
        </is>
      </c>
    </row>
    <row r="1572">
      <c r="A1572">
        <f>IF($E1572=$E1571,$A1571+1,1)</f>
        <v/>
      </c>
      <c r="B1572" t="inlineStr">
        <is>
          <t>THE HAROLD &amp; MARY LOUISE SHAW FOUNDATION</t>
        </is>
      </c>
      <c r="C1572" t="inlineStr">
        <is>
          <t>31-1577890</t>
        </is>
      </c>
      <c r="D1572" t="inlineStr">
        <is>
          <t>Colorado</t>
        </is>
      </c>
      <c r="E1572" t="inlineStr">
        <is>
          <t>CO</t>
        </is>
      </c>
      <c r="F1572" t="n">
        <v>2024</v>
      </c>
      <c r="G1572" t="n">
        <v>1</v>
      </c>
      <c r="H1572" s="13" t="n">
        <v>2861856</v>
      </c>
      <c r="I1572" s="12" t="n">
        <v>29</v>
      </c>
      <c r="J1572" s="13" t="n">
        <v>50000</v>
      </c>
      <c r="K1572" s="13">
        <f>IFERROR($H1572/$I1572,"")</f>
        <v/>
      </c>
      <c r="L1572" s="13" t="n">
        <v>860000</v>
      </c>
      <c r="M1572" t="inlineStr">
        <is>
          <t>ME, NH, OH</t>
        </is>
      </c>
      <c r="N1572" t="inlineStr">
        <is>
          <t>No</t>
        </is>
      </c>
      <c r="O1572" t="inlineStr">
        <is>
          <t>Not stated</t>
        </is>
      </c>
      <c r="Q1572" s="9" t="inlineStr">
        <is>
          <t>https://grantcue.com/foundations/the-harold-and-mary-louise-shaw-foundation-311577890</t>
        </is>
      </c>
    </row>
    <row r="1573">
      <c r="A1573">
        <f>IF($E1573=$E1572,$A1572+1,1)</f>
        <v/>
      </c>
      <c r="B1573" t="inlineStr">
        <is>
          <t>NOEL BARRETT SHULER FOUNDATION</t>
        </is>
      </c>
      <c r="C1573" t="inlineStr">
        <is>
          <t>82-2650150</t>
        </is>
      </c>
      <c r="D1573" t="inlineStr">
        <is>
          <t>Colorado</t>
        </is>
      </c>
      <c r="E1573" t="inlineStr">
        <is>
          <t>CO</t>
        </is>
      </c>
      <c r="F1573" t="n">
        <v>2025</v>
      </c>
      <c r="G1573" t="n">
        <v>2</v>
      </c>
      <c r="H1573" s="13" t="n">
        <v>2832948</v>
      </c>
      <c r="I1573" s="12" t="n">
        <v>21</v>
      </c>
      <c r="J1573" s="13" t="n">
        <v>100000</v>
      </c>
      <c r="K1573" s="13">
        <f>IFERROR($H1573/$I1573,"")</f>
        <v/>
      </c>
      <c r="L1573" s="13" t="n">
        <v>814000</v>
      </c>
      <c r="M1573" t="inlineStr">
        <is>
          <t>NC, NE, MT</t>
        </is>
      </c>
      <c r="N1573" t="inlineStr">
        <is>
          <t>Yes</t>
        </is>
      </c>
      <c r="O1573" t="inlineStr">
        <is>
          <t>Not stated</t>
        </is>
      </c>
      <c r="Q1573" s="9" t="inlineStr">
        <is>
          <t>https://grantcue.com/foundations/noel-barrett-shuler-foundation-822650150</t>
        </is>
      </c>
    </row>
    <row r="1574">
      <c r="A1574">
        <f>IF($E1574=$E1573,$A1573+1,1)</f>
        <v/>
      </c>
      <c r="B1574" t="inlineStr">
        <is>
          <t>IMA FOUNDATION</t>
        </is>
      </c>
      <c r="C1574" t="inlineStr">
        <is>
          <t>23-7432160</t>
        </is>
      </c>
      <c r="D1574" t="inlineStr">
        <is>
          <t>Colorado</t>
        </is>
      </c>
      <c r="E1574" t="inlineStr">
        <is>
          <t>CO</t>
        </is>
      </c>
      <c r="F1574" t="n">
        <v>2025</v>
      </c>
      <c r="G1574" t="n">
        <v>2</v>
      </c>
      <c r="H1574" s="13" t="n">
        <v>2802278</v>
      </c>
      <c r="I1574" s="12" t="n">
        <v>1263</v>
      </c>
      <c r="J1574" s="13" t="n">
        <v>500</v>
      </c>
      <c r="K1574" s="13">
        <f>IFERROR($H1574/$I1574,"")</f>
        <v/>
      </c>
      <c r="L1574" s="13" t="n">
        <v>40000</v>
      </c>
      <c r="M1574" t="inlineStr">
        <is>
          <t>KS, CA, TX</t>
        </is>
      </c>
      <c r="N1574" t="inlineStr">
        <is>
          <t>No</t>
        </is>
      </c>
      <c r="O1574" t="inlineStr">
        <is>
          <t>Not stated</t>
        </is>
      </c>
      <c r="Q1574" s="9" t="inlineStr">
        <is>
          <t>https://grantcue.com/foundations/ima-foundation-237432160</t>
        </is>
      </c>
    </row>
    <row r="1575">
      <c r="A1575">
        <f>IF($E1575=$E1574,$A1574+1,1)</f>
        <v/>
      </c>
      <c r="B1575" t="inlineStr">
        <is>
          <t>Zarpet Family Foundation</t>
        </is>
      </c>
      <c r="C1575" t="inlineStr">
        <is>
          <t>83-2650413</t>
        </is>
      </c>
      <c r="D1575" t="inlineStr">
        <is>
          <t>Colorado</t>
        </is>
      </c>
      <c r="E1575" t="inlineStr">
        <is>
          <t>CO</t>
        </is>
      </c>
      <c r="F1575" t="n">
        <v>2024</v>
      </c>
      <c r="G1575" t="n">
        <v>1</v>
      </c>
      <c r="H1575" s="13" t="n">
        <v>2768445</v>
      </c>
      <c r="I1575" s="12" t="n">
        <v>8</v>
      </c>
      <c r="J1575" s="13" t="n">
        <v>37500</v>
      </c>
      <c r="K1575" s="13">
        <f>IFERROR($H1575/$I1575,"")</f>
        <v/>
      </c>
      <c r="L1575" s="13" t="n">
        <v>1000000</v>
      </c>
      <c r="M1575" t="inlineStr">
        <is>
          <t>OH, NY</t>
        </is>
      </c>
      <c r="N1575" t="inlineStr">
        <is>
          <t>No</t>
        </is>
      </c>
      <c r="O1575" t="inlineStr">
        <is>
          <t>Not stated</t>
        </is>
      </c>
      <c r="Q1575" s="9" t="inlineStr">
        <is>
          <t>https://grantcue.com/foundations/zarpet-family-foundation-832650413</t>
        </is>
      </c>
    </row>
    <row r="1576">
      <c r="A1576">
        <f>IF($E1576=$E1575,$A1575+1,1)</f>
        <v/>
      </c>
      <c r="B1576" t="inlineStr">
        <is>
          <t>Zellis Family Foundation</t>
        </is>
      </c>
      <c r="C1576" t="inlineStr">
        <is>
          <t>83-2650002</t>
        </is>
      </c>
      <c r="D1576" t="inlineStr">
        <is>
          <t>Colorado</t>
        </is>
      </c>
      <c r="E1576" t="inlineStr">
        <is>
          <t>CO</t>
        </is>
      </c>
      <c r="F1576" t="n">
        <v>2024</v>
      </c>
      <c r="G1576" t="n">
        <v>1</v>
      </c>
      <c r="H1576" s="13" t="n">
        <v>2749139</v>
      </c>
      <c r="I1576" s="12" t="n">
        <v>19</v>
      </c>
      <c r="J1576" s="13" t="n">
        <v>50000</v>
      </c>
      <c r="K1576" s="13">
        <f>IFERROR($H1576/$I1576,"")</f>
        <v/>
      </c>
      <c r="L1576" s="13" t="n">
        <v>500000</v>
      </c>
      <c r="M1576" t="inlineStr">
        <is>
          <t>GA, IL, DC</t>
        </is>
      </c>
      <c r="N1576" t="inlineStr">
        <is>
          <t>No</t>
        </is>
      </c>
      <c r="O1576" t="inlineStr">
        <is>
          <t>Not stated</t>
        </is>
      </c>
      <c r="Q1576" s="9" t="inlineStr">
        <is>
          <t>https://grantcue.com/foundations/zellis-family-foundation-832650002</t>
        </is>
      </c>
    </row>
    <row r="1577">
      <c r="A1577">
        <f>IF($E1577=$E1576,$A1576+1,1)</f>
        <v/>
      </c>
      <c r="B1577" t="inlineStr">
        <is>
          <t>COOPER CLARK FOUNDATION</t>
        </is>
      </c>
      <c r="C1577" t="inlineStr">
        <is>
          <t>74-2252034</t>
        </is>
      </c>
      <c r="D1577" t="inlineStr">
        <is>
          <t>Colorado</t>
        </is>
      </c>
      <c r="E1577" t="inlineStr">
        <is>
          <t>CO</t>
        </is>
      </c>
      <c r="F1577" t="n">
        <v>2025</v>
      </c>
      <c r="G1577" t="n">
        <v>2</v>
      </c>
      <c r="H1577" s="13" t="n">
        <v>2741513</v>
      </c>
      <c r="I1577" s="12" t="n">
        <v>221</v>
      </c>
      <c r="J1577" s="13" t="n">
        <v>5000</v>
      </c>
      <c r="K1577" s="13">
        <f>IFERROR($H1577/$I1577,"")</f>
        <v/>
      </c>
      <c r="L1577" s="13" t="n">
        <v>215000</v>
      </c>
      <c r="M1577" t="inlineStr">
        <is>
          <t>KS, OK</t>
        </is>
      </c>
      <c r="N1577" t="inlineStr">
        <is>
          <t>Yes</t>
        </is>
      </c>
      <c r="O1577" t="inlineStr">
        <is>
          <t>Not stated</t>
        </is>
      </c>
      <c r="Q1577" s="9" t="inlineStr">
        <is>
          <t>https://grantcue.com/foundations/cooper-clark-foundation-742252034</t>
        </is>
      </c>
    </row>
    <row r="1578">
      <c r="A1578">
        <f>IF($E1578=$E1577,$A1577+1,1)</f>
        <v/>
      </c>
      <c r="B1578" t="inlineStr">
        <is>
          <t>GREENWALD FOUNDATION</t>
        </is>
      </c>
      <c r="C1578" t="inlineStr">
        <is>
          <t>38-2640444</t>
        </is>
      </c>
      <c r="D1578" t="inlineStr">
        <is>
          <t>Colorado</t>
        </is>
      </c>
      <c r="E1578" t="inlineStr">
        <is>
          <t>CO</t>
        </is>
      </c>
      <c r="F1578" t="n">
        <v>2024</v>
      </c>
      <c r="G1578" t="n">
        <v>2</v>
      </c>
      <c r="H1578" s="13" t="n">
        <v>2676103</v>
      </c>
      <c r="I1578" s="12" t="n">
        <v>66</v>
      </c>
      <c r="J1578" s="13" t="n">
        <v>5081</v>
      </c>
      <c r="K1578" s="13">
        <f>IFERROR($H1578/$I1578,"")</f>
        <v/>
      </c>
      <c r="L1578" s="13" t="n">
        <v>250000</v>
      </c>
      <c r="M1578" t="inlineStr">
        <is>
          <t>CA, DC, NY</t>
        </is>
      </c>
      <c r="N1578" t="inlineStr">
        <is>
          <t>Yes</t>
        </is>
      </c>
      <c r="O1578" t="inlineStr">
        <is>
          <t>Not stated</t>
        </is>
      </c>
      <c r="Q1578" s="9" t="inlineStr">
        <is>
          <t>https://grantcue.com/foundations/greenwald-foundation-382640444</t>
        </is>
      </c>
    </row>
    <row r="1579">
      <c r="A1579">
        <f>IF($E1579=$E1578,$A1578+1,1)</f>
        <v/>
      </c>
      <c r="B1579" t="inlineStr">
        <is>
          <t>PAUL R AND ANNA LEE WHITE FAMILY CHARITABLE</t>
        </is>
      </c>
      <c r="C1579" t="inlineStr">
        <is>
          <t>84-6191934</t>
        </is>
      </c>
      <c r="D1579" t="inlineStr">
        <is>
          <t>Colorado</t>
        </is>
      </c>
      <c r="E1579" t="inlineStr">
        <is>
          <t>CO</t>
        </is>
      </c>
      <c r="F1579" t="n">
        <v>2025</v>
      </c>
      <c r="G1579" t="n">
        <v>2</v>
      </c>
      <c r="H1579" s="13" t="n">
        <v>2644800</v>
      </c>
      <c r="I1579" s="12" t="n">
        <v>49</v>
      </c>
      <c r="J1579" s="13" t="n">
        <v>35000</v>
      </c>
      <c r="K1579" s="13">
        <f>IFERROR($H1579/$I1579,"")</f>
        <v/>
      </c>
      <c r="L1579" s="13" t="n">
        <v>270000</v>
      </c>
      <c r="M1579" t="inlineStr">
        <is>
          <t>WY, NM, DC</t>
        </is>
      </c>
      <c r="N1579" t="inlineStr">
        <is>
          <t>No</t>
        </is>
      </c>
      <c r="O1579" t="inlineStr">
        <is>
          <t>Not stated</t>
        </is>
      </c>
      <c r="Q1579" s="9" t="inlineStr">
        <is>
          <t>https://grantcue.com/foundations/paul-r-and-anna-lee-white-family-charitable-846191934</t>
        </is>
      </c>
    </row>
    <row r="1580">
      <c r="A1580">
        <f>IF($E1580=$E1579,$A1579+1,1)</f>
        <v/>
      </c>
      <c r="B1580" t="inlineStr">
        <is>
          <t>Anschutz Family Foundation</t>
        </is>
      </c>
      <c r="C1580" t="inlineStr">
        <is>
          <t>74-2132676</t>
        </is>
      </c>
      <c r="D1580" t="inlineStr">
        <is>
          <t>Colorado</t>
        </is>
      </c>
      <c r="E1580" t="inlineStr">
        <is>
          <t>CO</t>
        </is>
      </c>
      <c r="F1580" t="n">
        <v>2023</v>
      </c>
      <c r="G1580" t="n">
        <v>1</v>
      </c>
      <c r="H1580" s="13" t="n">
        <v>2611900</v>
      </c>
      <c r="I1580" s="12" t="n">
        <v>305</v>
      </c>
      <c r="J1580" s="13" t="n">
        <v>8500</v>
      </c>
      <c r="K1580" s="13">
        <f>IFERROR($H1580/$I1580,"")</f>
        <v/>
      </c>
      <c r="L1580" s="13" t="n">
        <v>30000</v>
      </c>
      <c r="M1580" t="inlineStr">
        <is>
          <t>KS, CT, MI</t>
        </is>
      </c>
      <c r="N1580" t="inlineStr">
        <is>
          <t>Yes</t>
        </is>
      </c>
      <c r="O1580" t="inlineStr">
        <is>
          <t>Yes</t>
        </is>
      </c>
      <c r="P1580" s="9" t="inlineStr">
        <is>
          <t>https://www.anschutzfamilyfoundation.org/</t>
        </is>
      </c>
      <c r="Q1580" s="9" t="inlineStr">
        <is>
          <t>https://grantcue.com/foundations/anschutz-family-foundation-742132676</t>
        </is>
      </c>
    </row>
    <row r="1581">
      <c r="A1581">
        <f>IF($E1581=$E1580,$A1580+1,1)</f>
        <v/>
      </c>
      <c r="B1581" t="inlineStr">
        <is>
          <t>The Dankis Christian Foundation Inc</t>
        </is>
      </c>
      <c r="C1581" t="inlineStr">
        <is>
          <t>04-3700494</t>
        </is>
      </c>
      <c r="D1581" t="inlineStr">
        <is>
          <t>Colorado</t>
        </is>
      </c>
      <c r="E1581" t="inlineStr">
        <is>
          <t>CO</t>
        </is>
      </c>
      <c r="F1581" t="n">
        <v>2024</v>
      </c>
      <c r="G1581" t="n">
        <v>1</v>
      </c>
      <c r="H1581" s="13" t="n">
        <v>2600000</v>
      </c>
      <c r="I1581" s="12" t="n">
        <v>9</v>
      </c>
      <c r="J1581" s="13" t="n">
        <v>150000</v>
      </c>
      <c r="K1581" s="13">
        <f>IFERROR($H1581/$I1581,"")</f>
        <v/>
      </c>
      <c r="L1581" s="13" t="n">
        <v>1300000</v>
      </c>
      <c r="M1581" t="inlineStr">
        <is>
          <t>NY, TX, NC</t>
        </is>
      </c>
      <c r="N1581" t="inlineStr">
        <is>
          <t>No</t>
        </is>
      </c>
      <c r="O1581" t="inlineStr">
        <is>
          <t>Not stated</t>
        </is>
      </c>
      <c r="Q1581" s="9" t="inlineStr">
        <is>
          <t>https://grantcue.com/foundations/the-dankis-christian-foundation-inc-043700494</t>
        </is>
      </c>
    </row>
    <row r="1582">
      <c r="A1582">
        <f>IF($E1582=$E1581,$A1581+1,1)</f>
        <v/>
      </c>
      <c r="B1582" t="inlineStr">
        <is>
          <t>Eight Torches Foundation</t>
        </is>
      </c>
      <c r="C1582" t="inlineStr">
        <is>
          <t>82-3337600</t>
        </is>
      </c>
      <c r="D1582" t="inlineStr">
        <is>
          <t>Colorado</t>
        </is>
      </c>
      <c r="E1582" t="inlineStr">
        <is>
          <t>CO</t>
        </is>
      </c>
      <c r="F1582" t="n">
        <v>2024</v>
      </c>
      <c r="G1582" t="n">
        <v>1</v>
      </c>
      <c r="H1582" s="13" t="n">
        <v>2592000</v>
      </c>
      <c r="I1582" s="12" t="n">
        <v>12</v>
      </c>
      <c r="J1582" s="13" t="n">
        <v>47500</v>
      </c>
      <c r="K1582" s="13">
        <f>IFERROR($H1582/$I1582,"")</f>
        <v/>
      </c>
      <c r="L1582" s="13" t="n">
        <v>1292000</v>
      </c>
      <c r="M1582" t="inlineStr">
        <is>
          <t>FL, IN, NY</t>
        </is>
      </c>
      <c r="N1582" t="inlineStr">
        <is>
          <t>No</t>
        </is>
      </c>
      <c r="O1582" t="inlineStr">
        <is>
          <t>Not stated</t>
        </is>
      </c>
      <c r="Q1582" s="9" t="inlineStr">
        <is>
          <t>https://grantcue.com/foundations/eight-torches-foundation-823337600</t>
        </is>
      </c>
    </row>
    <row r="1583">
      <c r="A1583">
        <f>IF($E1583=$E1582,$A1582+1,1)</f>
        <v/>
      </c>
      <c r="B1583" t="inlineStr">
        <is>
          <t>THE JOHN E AND MARGARET L LANE FOUNDATION</t>
        </is>
      </c>
      <c r="C1583" t="inlineStr">
        <is>
          <t>31-1531619</t>
        </is>
      </c>
      <c r="D1583" t="inlineStr">
        <is>
          <t>Colorado</t>
        </is>
      </c>
      <c r="E1583" t="inlineStr">
        <is>
          <t>CO</t>
        </is>
      </c>
      <c r="F1583" t="n">
        <v>2024</v>
      </c>
      <c r="G1583" t="n">
        <v>1</v>
      </c>
      <c r="H1583" s="13" t="n">
        <v>2549350</v>
      </c>
      <c r="I1583" s="12" t="n">
        <v>26</v>
      </c>
      <c r="J1583" s="13" t="n">
        <v>32500</v>
      </c>
      <c r="K1583" s="13">
        <f>IFERROR($H1583/$I1583,"")</f>
        <v/>
      </c>
      <c r="L1583" s="13" t="n">
        <v>500000</v>
      </c>
      <c r="M1583" t="inlineStr">
        <is>
          <t>AZ, GA, IL</t>
        </is>
      </c>
      <c r="N1583" t="inlineStr">
        <is>
          <t>No</t>
        </is>
      </c>
      <c r="O1583" t="inlineStr">
        <is>
          <t>Not stated</t>
        </is>
      </c>
      <c r="Q1583" s="9" t="inlineStr">
        <is>
          <t>https://grantcue.com/foundations/the-john-e-and-margaret-l-lane-foundation-311531619</t>
        </is>
      </c>
    </row>
    <row r="1584">
      <c r="A1584">
        <f>IF($E1584=$E1583,$A1583+1,1)</f>
        <v/>
      </c>
      <c r="B1584" t="inlineStr">
        <is>
          <t>THE MARTIN FAMILY FOUNDATION</t>
        </is>
      </c>
      <c r="C1584" t="inlineStr">
        <is>
          <t>83-0335099</t>
        </is>
      </c>
      <c r="D1584" t="inlineStr">
        <is>
          <t>Colorado</t>
        </is>
      </c>
      <c r="E1584" t="inlineStr">
        <is>
          <t>CO</t>
        </is>
      </c>
      <c r="F1584" t="n">
        <v>2024</v>
      </c>
      <c r="G1584" t="n">
        <v>1</v>
      </c>
      <c r="H1584" s="13" t="n">
        <v>2407500</v>
      </c>
      <c r="I1584" s="12" t="n">
        <v>51</v>
      </c>
      <c r="J1584" s="13" t="n">
        <v>25000</v>
      </c>
      <c r="K1584" s="13">
        <f>IFERROR($H1584/$I1584,"")</f>
        <v/>
      </c>
      <c r="L1584" s="13" t="n">
        <v>515000</v>
      </c>
      <c r="M1584" t="inlineStr">
        <is>
          <t>WY, MT, VA</t>
        </is>
      </c>
      <c r="N1584" t="inlineStr">
        <is>
          <t>No</t>
        </is>
      </c>
      <c r="O1584" t="inlineStr">
        <is>
          <t>Not stated</t>
        </is>
      </c>
      <c r="Q1584" s="9" t="inlineStr">
        <is>
          <t>https://grantcue.com/foundations/the-martin-family-foundation-c-o-larry-bean-830335099</t>
        </is>
      </c>
    </row>
    <row r="1585">
      <c r="A1585">
        <f>IF($E1585=$E1584,$A1584+1,1)</f>
        <v/>
      </c>
      <c r="B1585" t="inlineStr">
        <is>
          <t>Schmitz Family Foundation</t>
        </is>
      </c>
      <c r="C1585" t="inlineStr">
        <is>
          <t>84-1548781</t>
        </is>
      </c>
      <c r="D1585" t="inlineStr">
        <is>
          <t>Colorado</t>
        </is>
      </c>
      <c r="E1585" t="inlineStr">
        <is>
          <t>CO</t>
        </is>
      </c>
      <c r="F1585" t="n">
        <v>2024</v>
      </c>
      <c r="G1585" t="n">
        <v>1</v>
      </c>
      <c r="H1585" s="13" t="n">
        <v>2392750</v>
      </c>
      <c r="I1585" s="12" t="n">
        <v>18</v>
      </c>
      <c r="J1585" s="13" t="n">
        <v>4500</v>
      </c>
      <c r="K1585" s="13">
        <f>IFERROR($H1585/$I1585,"")</f>
        <v/>
      </c>
      <c r="L1585" s="13" t="n">
        <v>2107750</v>
      </c>
      <c r="M1585" t="inlineStr">
        <is>
          <t>NY, NJ, FL</t>
        </is>
      </c>
      <c r="N1585" t="inlineStr">
        <is>
          <t>No</t>
        </is>
      </c>
      <c r="O1585" t="inlineStr">
        <is>
          <t>Not stated</t>
        </is>
      </c>
      <c r="Q1585" s="9" t="inlineStr">
        <is>
          <t>https://grantcue.com/foundations/schmitz-family-foundation-co-ann-mcbournie-841548781</t>
        </is>
      </c>
    </row>
    <row r="1586">
      <c r="A1586">
        <f>IF($E1586=$E1585,$A1585+1,1)</f>
        <v/>
      </c>
      <c r="B1586" t="inlineStr">
        <is>
          <t>THE MONIKER FOUNDATION</t>
        </is>
      </c>
      <c r="C1586" t="inlineStr">
        <is>
          <t>84-1461847</t>
        </is>
      </c>
      <c r="D1586" t="inlineStr">
        <is>
          <t>Colorado</t>
        </is>
      </c>
      <c r="E1586" t="inlineStr">
        <is>
          <t>CO</t>
        </is>
      </c>
      <c r="F1586" t="n">
        <v>2025</v>
      </c>
      <c r="G1586" t="n">
        <v>2</v>
      </c>
      <c r="H1586" s="13" t="n">
        <v>2374550</v>
      </c>
      <c r="I1586" s="12" t="n">
        <v>165</v>
      </c>
      <c r="J1586" s="13" t="n">
        <v>10000</v>
      </c>
      <c r="K1586" s="13">
        <f>IFERROR($H1586/$I1586,"")</f>
        <v/>
      </c>
      <c r="L1586" s="13" t="n">
        <v>286018</v>
      </c>
      <c r="M1586" t="inlineStr">
        <is>
          <t>NY</t>
        </is>
      </c>
      <c r="N1586" t="inlineStr">
        <is>
          <t>No</t>
        </is>
      </c>
      <c r="O1586" t="inlineStr">
        <is>
          <t>Not stated</t>
        </is>
      </c>
      <c r="Q1586" s="9" t="inlineStr">
        <is>
          <t>https://grantcue.com/foundations/the-moniker-foundation-841461847</t>
        </is>
      </c>
    </row>
    <row r="1587">
      <c r="A1587">
        <f>IF($E1587=$E1586,$A1586+1,1)</f>
        <v/>
      </c>
      <c r="B1587" t="inlineStr">
        <is>
          <t>HARLAN E ANDERSON FOUNDATION</t>
        </is>
      </c>
      <c r="C1587" t="inlineStr">
        <is>
          <t>23-7011480</t>
        </is>
      </c>
      <c r="D1587" t="inlineStr">
        <is>
          <t>Colorado</t>
        </is>
      </c>
      <c r="E1587" t="inlineStr">
        <is>
          <t>CO</t>
        </is>
      </c>
      <c r="F1587" t="n">
        <v>2025</v>
      </c>
      <c r="G1587" t="n">
        <v>2</v>
      </c>
      <c r="H1587" s="13" t="n">
        <v>2355403</v>
      </c>
      <c r="I1587" s="12" t="n">
        <v>22</v>
      </c>
      <c r="J1587" s="13" t="n">
        <v>100000</v>
      </c>
      <c r="K1587" s="13">
        <f>IFERROR($H1587/$I1587,"")</f>
        <v/>
      </c>
      <c r="L1587" s="13" t="n">
        <v>312000</v>
      </c>
      <c r="M1587" t="inlineStr">
        <is>
          <t>GA, WA, NY</t>
        </is>
      </c>
      <c r="N1587" t="inlineStr">
        <is>
          <t>Yes</t>
        </is>
      </c>
      <c r="O1587" t="inlineStr">
        <is>
          <t>Not stated</t>
        </is>
      </c>
      <c r="Q1587" s="9" t="inlineStr">
        <is>
          <t>https://grantcue.com/foundations/harlan-e-anderson-foundation-237011480</t>
        </is>
      </c>
    </row>
    <row r="1588">
      <c r="A1588">
        <f>IF($E1588=$E1587,$A1587+1,1)</f>
        <v/>
      </c>
      <c r="B1588" t="inlineStr">
        <is>
          <t>MARY JOHN GOREE LAS ANIMAS COUNTY SCHOLARSHIP FOUNDATION</t>
        </is>
      </c>
      <c r="C1588" t="inlineStr">
        <is>
          <t>27-5026539</t>
        </is>
      </c>
      <c r="D1588" t="inlineStr">
        <is>
          <t>Colorado</t>
        </is>
      </c>
      <c r="E1588" t="inlineStr">
        <is>
          <t>CO</t>
        </is>
      </c>
      <c r="F1588" t="n">
        <v>2024</v>
      </c>
      <c r="G1588" t="n">
        <v>3</v>
      </c>
      <c r="H1588" s="13" t="n">
        <v>2338411</v>
      </c>
      <c r="I1588" s="12" t="n">
        <v>38</v>
      </c>
      <c r="J1588" s="13" t="n">
        <v>59233.5</v>
      </c>
      <c r="K1588" s="13">
        <f>IFERROR($H1588/$I1588,"")</f>
        <v/>
      </c>
      <c r="L1588" s="13" t="n">
        <v>167610</v>
      </c>
      <c r="M1588" t="inlineStr">
        <is>
          <t>TX, IN, FL</t>
        </is>
      </c>
      <c r="N1588" t="inlineStr">
        <is>
          <t>No</t>
        </is>
      </c>
      <c r="O1588" t="inlineStr">
        <is>
          <t>Not stated</t>
        </is>
      </c>
      <c r="Q1588" s="9" t="inlineStr">
        <is>
          <t>https://grantcue.com/foundations/mary-john-goree-las-animas-county-scholarship-foundation-275026539</t>
        </is>
      </c>
    </row>
    <row r="1589">
      <c r="A1589">
        <f>IF($E1589=$E1588,$A1588+1,1)</f>
        <v/>
      </c>
      <c r="B1589" t="inlineStr">
        <is>
          <t>COLORADO ACCESS FOUNDATION</t>
        </is>
      </c>
      <c r="C1589" t="inlineStr">
        <is>
          <t>87-3255527</t>
        </is>
      </c>
      <c r="D1589" t="inlineStr">
        <is>
          <t>Colorado</t>
        </is>
      </c>
      <c r="E1589" t="inlineStr">
        <is>
          <t>CO</t>
        </is>
      </c>
      <c r="F1589" t="n">
        <v>2024</v>
      </c>
      <c r="G1589" t="n">
        <v>1</v>
      </c>
      <c r="H1589" s="13" t="n">
        <v>2245049</v>
      </c>
      <c r="I1589" s="12" t="n">
        <v>16</v>
      </c>
      <c r="J1589" s="13" t="n">
        <v>125000</v>
      </c>
      <c r="K1589" s="13">
        <f>IFERROR($H1589/$I1589,"")</f>
        <v/>
      </c>
      <c r="L1589" s="13" t="n">
        <v>514225</v>
      </c>
      <c r="N1589" t="inlineStr">
        <is>
          <t>No</t>
        </is>
      </c>
      <c r="O1589" t="inlineStr">
        <is>
          <t>Not stated</t>
        </is>
      </c>
      <c r="Q1589" s="9" t="inlineStr">
        <is>
          <t>https://grantcue.com/foundations/colorado-access-foundation-873255527</t>
        </is>
      </c>
    </row>
    <row r="1590">
      <c r="A1590">
        <f>IF($E1590=$E1589,$A1589+1,1)</f>
        <v/>
      </c>
      <c r="B1590" t="inlineStr">
        <is>
          <t>GROW FOUNDATION INC</t>
        </is>
      </c>
      <c r="C1590" t="inlineStr">
        <is>
          <t>26-0534422</t>
        </is>
      </c>
      <c r="D1590" t="inlineStr">
        <is>
          <t>Colorado</t>
        </is>
      </c>
      <c r="E1590" t="inlineStr">
        <is>
          <t>CO</t>
        </is>
      </c>
      <c r="F1590" t="n">
        <v>2024</v>
      </c>
      <c r="G1590" t="n">
        <v>1</v>
      </c>
      <c r="H1590" s="13" t="n">
        <v>2166185</v>
      </c>
      <c r="I1590" s="12" t="n">
        <v>5</v>
      </c>
      <c r="J1590" s="13" t="n">
        <v>60000</v>
      </c>
      <c r="K1590" s="13">
        <f>IFERROR($H1590/$I1590,"")</f>
        <v/>
      </c>
      <c r="L1590" s="13" t="n">
        <v>1327539</v>
      </c>
      <c r="M1590" t="inlineStr">
        <is>
          <t>FL, NY</t>
        </is>
      </c>
      <c r="N1590" t="inlineStr">
        <is>
          <t>No</t>
        </is>
      </c>
      <c r="O1590" t="inlineStr">
        <is>
          <t>Not stated</t>
        </is>
      </c>
      <c r="Q1590" s="9" t="inlineStr">
        <is>
          <t>https://grantcue.com/foundations/grow-foundation-inc-260534422</t>
        </is>
      </c>
    </row>
    <row r="1591">
      <c r="A1591">
        <f>IF($E1591=$E1590,$A1590+1,1)</f>
        <v/>
      </c>
      <c r="B1591" t="inlineStr">
        <is>
          <t>ISAIAH 5812 FOUNDATION INC</t>
        </is>
      </c>
      <c r="C1591" t="inlineStr">
        <is>
          <t>46-1645386</t>
        </is>
      </c>
      <c r="D1591" t="inlineStr">
        <is>
          <t>Colorado</t>
        </is>
      </c>
      <c r="E1591" t="inlineStr">
        <is>
          <t>CO</t>
        </is>
      </c>
      <c r="F1591" t="n">
        <v>2024</v>
      </c>
      <c r="G1591" t="n">
        <v>1</v>
      </c>
      <c r="H1591" s="13" t="n">
        <v>2162377</v>
      </c>
      <c r="I1591" s="12" t="n">
        <v>31</v>
      </c>
      <c r="J1591" s="13" t="n">
        <v>30000</v>
      </c>
      <c r="K1591" s="13">
        <f>IFERROR($H1591/$I1591,"")</f>
        <v/>
      </c>
      <c r="L1591" s="13" t="n">
        <v>500000</v>
      </c>
      <c r="M1591" t="inlineStr">
        <is>
          <t>CA, TX, PA</t>
        </is>
      </c>
      <c r="N1591" t="inlineStr">
        <is>
          <t>Yes</t>
        </is>
      </c>
      <c r="O1591" t="inlineStr">
        <is>
          <t>Not stated</t>
        </is>
      </c>
      <c r="Q1591" s="9" t="inlineStr">
        <is>
          <t>https://grantcue.com/foundations/isaiah-5812-foundation-inc-461645386</t>
        </is>
      </c>
    </row>
    <row r="1592">
      <c r="A1592">
        <f>IF($E1592=$E1591,$A1591+1,1)</f>
        <v/>
      </c>
      <c r="B1592" t="inlineStr">
        <is>
          <t>MICHAEL E MCGOLDRICK CHARITABLE FOUNDATION</t>
        </is>
      </c>
      <c r="C1592" t="inlineStr">
        <is>
          <t>92-1057598</t>
        </is>
      </c>
      <c r="D1592" t="inlineStr">
        <is>
          <t>Colorado</t>
        </is>
      </c>
      <c r="E1592" t="inlineStr">
        <is>
          <t>CO</t>
        </is>
      </c>
      <c r="F1592" t="n">
        <v>2024</v>
      </c>
      <c r="G1592" t="n">
        <v>1</v>
      </c>
      <c r="H1592" s="13" t="n">
        <v>2154300</v>
      </c>
      <c r="I1592" s="12" t="n">
        <v>54</v>
      </c>
      <c r="J1592" s="13" t="n">
        <v>30000</v>
      </c>
      <c r="K1592" s="13">
        <f>IFERROR($H1592/$I1592,"")</f>
        <v/>
      </c>
      <c r="L1592" s="13" t="n">
        <v>200000</v>
      </c>
      <c r="M1592" t="inlineStr">
        <is>
          <t>WA, OR, CA</t>
        </is>
      </c>
      <c r="N1592" t="inlineStr">
        <is>
          <t>No</t>
        </is>
      </c>
      <c r="O1592" t="inlineStr">
        <is>
          <t>Not stated</t>
        </is>
      </c>
      <c r="Q1592" s="9" t="inlineStr">
        <is>
          <t>https://grantcue.com/foundations/michael-e-mcgoldrick-charitable-foundation-921057598</t>
        </is>
      </c>
    </row>
    <row r="1593">
      <c r="A1593">
        <f>IF($E1593=$E1592,$A1592+1,1)</f>
        <v/>
      </c>
      <c r="B1593" t="inlineStr">
        <is>
          <t>Stewart Universal Reserve Foundation</t>
        </is>
      </c>
      <c r="C1593" t="inlineStr">
        <is>
          <t>83-2703247</t>
        </is>
      </c>
      <c r="D1593" t="inlineStr">
        <is>
          <t>Colorado</t>
        </is>
      </c>
      <c r="E1593" t="inlineStr">
        <is>
          <t>CO</t>
        </is>
      </c>
      <c r="F1593" t="n">
        <v>2025</v>
      </c>
      <c r="G1593" t="n">
        <v>2</v>
      </c>
      <c r="H1593" s="13" t="n">
        <v>2150000</v>
      </c>
      <c r="I1593" s="12" t="n">
        <v>5</v>
      </c>
      <c r="J1593" s="13" t="n">
        <v>250000</v>
      </c>
      <c r="K1593" s="13">
        <f>IFERROR($H1593/$I1593,"")</f>
        <v/>
      </c>
      <c r="L1593" s="13" t="n">
        <v>1000000</v>
      </c>
      <c r="M1593" t="inlineStr">
        <is>
          <t>IL</t>
        </is>
      </c>
      <c r="N1593" t="inlineStr">
        <is>
          <t>No</t>
        </is>
      </c>
      <c r="O1593" t="inlineStr">
        <is>
          <t>Not stated</t>
        </is>
      </c>
      <c r="Q1593" s="9" t="inlineStr">
        <is>
          <t>https://grantcue.com/foundations/stewart-universal-reserve-foundation-832703247</t>
        </is>
      </c>
    </row>
    <row r="1594">
      <c r="A1594">
        <f>IF($E1594=$E1593,$A1593+1,1)</f>
        <v/>
      </c>
      <c r="B1594" t="inlineStr">
        <is>
          <t>The Frederic C Hamilton Family Foundation</t>
        </is>
      </c>
      <c r="C1594" t="inlineStr">
        <is>
          <t>54-2099318</t>
        </is>
      </c>
      <c r="D1594" t="inlineStr">
        <is>
          <t>Colorado</t>
        </is>
      </c>
      <c r="E1594" t="inlineStr">
        <is>
          <t>CO</t>
        </is>
      </c>
      <c r="F1594" t="n">
        <v>2024</v>
      </c>
      <c r="G1594" t="n">
        <v>1</v>
      </c>
      <c r="H1594" s="13" t="n">
        <v>2129083</v>
      </c>
      <c r="I1594" s="12" t="n">
        <v>58</v>
      </c>
      <c r="J1594" s="13" t="n">
        <v>20000</v>
      </c>
      <c r="K1594" s="13">
        <f>IFERROR($H1594/$I1594,"")</f>
        <v/>
      </c>
      <c r="L1594" s="13" t="n">
        <v>500000</v>
      </c>
      <c r="M1594" t="inlineStr">
        <is>
          <t>FL, NY, TX</t>
        </is>
      </c>
      <c r="N1594" t="inlineStr">
        <is>
          <t>No</t>
        </is>
      </c>
      <c r="O1594" t="inlineStr">
        <is>
          <t>Not stated</t>
        </is>
      </c>
      <c r="Q1594" s="9" t="inlineStr">
        <is>
          <t>https://grantcue.com/foundations/the-frederic-c-hamilton-family-foundation-542099318</t>
        </is>
      </c>
    </row>
    <row r="1595">
      <c r="A1595">
        <f>IF($E1595=$E1594,$A1594+1,1)</f>
        <v/>
      </c>
      <c r="B1595" t="inlineStr">
        <is>
          <t>THE WILLIAMS FAMILY FOUNDATION</t>
        </is>
      </c>
      <c r="C1595" t="inlineStr">
        <is>
          <t>84-6023379</t>
        </is>
      </c>
      <c r="D1595" t="inlineStr">
        <is>
          <t>Colorado</t>
        </is>
      </c>
      <c r="E1595" t="inlineStr">
        <is>
          <t>CO</t>
        </is>
      </c>
      <c r="F1595" t="n">
        <v>2025</v>
      </c>
      <c r="G1595" t="n">
        <v>2</v>
      </c>
      <c r="H1595" s="13" t="n">
        <v>2117187</v>
      </c>
      <c r="I1595" s="12" t="n">
        <v>51</v>
      </c>
      <c r="J1595" s="13" t="n">
        <v>5000</v>
      </c>
      <c r="K1595" s="13">
        <f>IFERROR($H1595/$I1595,"")</f>
        <v/>
      </c>
      <c r="L1595" s="13" t="n">
        <v>965609</v>
      </c>
      <c r="M1595" t="inlineStr">
        <is>
          <t>CA, NY</t>
        </is>
      </c>
      <c r="N1595" t="inlineStr">
        <is>
          <t>Yes</t>
        </is>
      </c>
      <c r="O1595" t="inlineStr">
        <is>
          <t>Yes</t>
        </is>
      </c>
      <c r="Q1595" s="9" t="inlineStr">
        <is>
          <t>https://grantcue.com/foundations/the-williams-family-foundation-846023379</t>
        </is>
      </c>
    </row>
    <row r="1596">
      <c r="A1596">
        <f>IF($E1596=$E1595,$A1595+1,1)</f>
        <v/>
      </c>
      <c r="B1596" t="inlineStr">
        <is>
          <t>LEPRINO FOODS COMPANY FOUNDATION</t>
        </is>
      </c>
      <c r="C1596" t="inlineStr">
        <is>
          <t>47-3608278</t>
        </is>
      </c>
      <c r="D1596" t="inlineStr">
        <is>
          <t>Colorado</t>
        </is>
      </c>
      <c r="E1596" t="inlineStr">
        <is>
          <t>CO</t>
        </is>
      </c>
      <c r="F1596" t="n">
        <v>2025</v>
      </c>
      <c r="G1596" t="n">
        <v>2</v>
      </c>
      <c r="H1596" s="13" t="n">
        <v>2115841</v>
      </c>
      <c r="I1596" s="12" t="n">
        <v>95</v>
      </c>
      <c r="J1596" s="13" t="n">
        <v>15000</v>
      </c>
      <c r="K1596" s="13">
        <f>IFERROR($H1596/$I1596,"")</f>
        <v/>
      </c>
      <c r="L1596" s="13" t="n">
        <v>125018</v>
      </c>
      <c r="M1596" t="inlineStr">
        <is>
          <t>CA, TN, TX</t>
        </is>
      </c>
      <c r="N1596" t="inlineStr">
        <is>
          <t>No</t>
        </is>
      </c>
      <c r="O1596" t="inlineStr">
        <is>
          <t>Not stated</t>
        </is>
      </c>
      <c r="Q1596" s="9" t="inlineStr">
        <is>
          <t>https://grantcue.com/foundations/leprino-foods-company-foundation-473608278</t>
        </is>
      </c>
    </row>
    <row r="1597">
      <c r="A1597">
        <f>IF($E1597=$E1596,$A1596+1,1)</f>
        <v/>
      </c>
      <c r="B1597" t="inlineStr">
        <is>
          <t>SAND DOLLAR W FOUNDATION</t>
        </is>
      </c>
      <c r="C1597" t="inlineStr">
        <is>
          <t>26-0239404</t>
        </is>
      </c>
      <c r="D1597" t="inlineStr">
        <is>
          <t>Colorado</t>
        </is>
      </c>
      <c r="E1597" t="inlineStr">
        <is>
          <t>CO</t>
        </is>
      </c>
      <c r="F1597" t="n">
        <v>2024</v>
      </c>
      <c r="G1597" t="n">
        <v>1</v>
      </c>
      <c r="H1597" s="13" t="n">
        <v>2075428</v>
      </c>
      <c r="I1597" s="12" t="n">
        <v>12</v>
      </c>
      <c r="J1597" s="13" t="n">
        <v>2750</v>
      </c>
      <c r="K1597" s="13">
        <f>IFERROR($H1597/$I1597,"")</f>
        <v/>
      </c>
      <c r="L1597" s="13" t="n">
        <v>1105652</v>
      </c>
      <c r="M1597" t="inlineStr">
        <is>
          <t>MA, NY, NH</t>
        </is>
      </c>
      <c r="N1597" t="inlineStr">
        <is>
          <t>No</t>
        </is>
      </c>
      <c r="O1597" t="inlineStr">
        <is>
          <t>Not stated</t>
        </is>
      </c>
      <c r="Q1597" s="9" t="inlineStr">
        <is>
          <t>https://grantcue.com/foundations/sand-dollar-w-foundation-c-o-jeremy-wintersteen-260239404</t>
        </is>
      </c>
    </row>
    <row r="1598">
      <c r="A1598">
        <f>IF($E1598=$E1597,$A1597+1,1)</f>
        <v/>
      </c>
      <c r="B1598" t="inlineStr">
        <is>
          <t>CRAIG-SCHECKMAN FAMILY FOUNDATION</t>
        </is>
      </c>
      <c r="C1598" t="inlineStr">
        <is>
          <t>20-2835678</t>
        </is>
      </c>
      <c r="D1598" t="inlineStr">
        <is>
          <t>Colorado</t>
        </is>
      </c>
      <c r="E1598" t="inlineStr">
        <is>
          <t>CO</t>
        </is>
      </c>
      <c r="F1598" t="n">
        <v>2024</v>
      </c>
      <c r="G1598" t="n">
        <v>1</v>
      </c>
      <c r="H1598" s="13" t="n">
        <v>1991450</v>
      </c>
      <c r="I1598" s="12" t="n">
        <v>61</v>
      </c>
      <c r="J1598" s="13" t="n">
        <v>30000</v>
      </c>
      <c r="K1598" s="13">
        <f>IFERROR($H1598/$I1598,"")</f>
        <v/>
      </c>
      <c r="L1598" s="13" t="n">
        <v>150000</v>
      </c>
      <c r="M1598" t="inlineStr">
        <is>
          <t>CA, NY, OR</t>
        </is>
      </c>
      <c r="N1598" t="inlineStr">
        <is>
          <t>Yes</t>
        </is>
      </c>
      <c r="O1598" t="inlineStr">
        <is>
          <t>Yes</t>
        </is>
      </c>
      <c r="P1598" s="9" t="inlineStr">
        <is>
          <t>https://www.csff.org/</t>
        </is>
      </c>
      <c r="Q1598" s="9" t="inlineStr">
        <is>
          <t>https://grantcue.com/foundations/craig-scheckman-family-foundation-202835678</t>
        </is>
      </c>
    </row>
    <row r="1599">
      <c r="A1599">
        <f>IF($E1599=$E1598,$A1598+1,1)</f>
        <v/>
      </c>
      <c r="B1599" t="inlineStr">
        <is>
          <t>FOUNDATION FOR EDUCATIONAL EXCELLENCE</t>
        </is>
      </c>
      <c r="C1599" t="inlineStr">
        <is>
          <t>84-1396597</t>
        </is>
      </c>
      <c r="D1599" t="inlineStr">
        <is>
          <t>Colorado</t>
        </is>
      </c>
      <c r="E1599" t="inlineStr">
        <is>
          <t>CO</t>
        </is>
      </c>
      <c r="F1599" t="n">
        <v>2024</v>
      </c>
      <c r="G1599" t="n">
        <v>1</v>
      </c>
      <c r="H1599" s="13" t="n">
        <v>1988337</v>
      </c>
      <c r="I1599" s="12" t="n">
        <v>28</v>
      </c>
      <c r="J1599" s="13" t="n">
        <v>53815</v>
      </c>
      <c r="K1599" s="13">
        <f>IFERROR($H1599/$I1599,"")</f>
        <v/>
      </c>
      <c r="L1599" s="13" t="n">
        <v>400000</v>
      </c>
      <c r="M1599" t="inlineStr">
        <is>
          <t>OH, MA, IL</t>
        </is>
      </c>
      <c r="N1599" t="inlineStr">
        <is>
          <t>Yes</t>
        </is>
      </c>
      <c r="O1599" t="inlineStr">
        <is>
          <t>Yes</t>
        </is>
      </c>
      <c r="P1599" s="9" t="inlineStr">
        <is>
          <t>https://www.buildinggreatcommunities.com/</t>
        </is>
      </c>
      <c r="Q1599" s="9" t="inlineStr">
        <is>
          <t>https://grantcue.com/foundations/foundation-for-educational-excellence-841396597</t>
        </is>
      </c>
    </row>
    <row r="1600">
      <c r="A1600">
        <f>IF($E1600=$E1599,$A1599+1,1)</f>
        <v/>
      </c>
      <c r="B1600" t="inlineStr">
        <is>
          <t>LIBERTY EARS INC</t>
        </is>
      </c>
      <c r="C1600" t="inlineStr">
        <is>
          <t>87-3537886</t>
        </is>
      </c>
      <c r="D1600" t="inlineStr">
        <is>
          <t>Colorado</t>
        </is>
      </c>
      <c r="E1600" t="inlineStr">
        <is>
          <t>CO</t>
        </is>
      </c>
      <c r="F1600" t="n">
        <v>2024</v>
      </c>
      <c r="G1600" t="n">
        <v>1</v>
      </c>
      <c r="H1600" s="13" t="n">
        <v>1984188</v>
      </c>
      <c r="I1600" s="12" t="n">
        <v>7</v>
      </c>
      <c r="J1600" s="13" t="n">
        <v>200000</v>
      </c>
      <c r="K1600" s="13">
        <f>IFERROR($H1600/$I1600,"")</f>
        <v/>
      </c>
      <c r="L1600" s="13" t="n">
        <v>1000000</v>
      </c>
      <c r="M1600" t="inlineStr">
        <is>
          <t>PA, NY, CA</t>
        </is>
      </c>
      <c r="N1600" t="inlineStr">
        <is>
          <t>No</t>
        </is>
      </c>
      <c r="O1600" t="inlineStr">
        <is>
          <t>Not stated</t>
        </is>
      </c>
      <c r="Q1600" s="9" t="inlineStr">
        <is>
          <t>https://grantcue.com/foundations/liberty-ears-inc-873537886</t>
        </is>
      </c>
    </row>
    <row r="1601">
      <c r="A1601">
        <f>IF($E1601=$E1600,$A1600+1,1)</f>
        <v/>
      </c>
      <c r="B1601" t="inlineStr">
        <is>
          <t>PHILIP S MILLER CHARITABLE TRUST</t>
        </is>
      </c>
      <c r="C1601" t="inlineStr">
        <is>
          <t>84-6290472</t>
        </is>
      </c>
      <c r="D1601" t="inlineStr">
        <is>
          <t>Colorado</t>
        </is>
      </c>
      <c r="E1601" t="inlineStr">
        <is>
          <t>CO</t>
        </is>
      </c>
      <c r="F1601" t="n">
        <v>2024</v>
      </c>
      <c r="G1601" t="n">
        <v>1</v>
      </c>
      <c r="H1601" s="13" t="n">
        <v>1983031</v>
      </c>
      <c r="I1601" s="12" t="n">
        <v>8</v>
      </c>
      <c r="J1601" s="13" t="n">
        <v>297454.5</v>
      </c>
      <c r="K1601" s="13">
        <f>IFERROR($H1601/$I1601,"")</f>
        <v/>
      </c>
      <c r="L1601" s="13" t="n">
        <v>436267</v>
      </c>
      <c r="M1601" t="inlineStr">
        <is>
          <t>FL</t>
        </is>
      </c>
      <c r="N1601" t="inlineStr">
        <is>
          <t>No</t>
        </is>
      </c>
      <c r="O1601" t="inlineStr">
        <is>
          <t>Not stated</t>
        </is>
      </c>
      <c r="Q1601" s="9" t="inlineStr">
        <is>
          <t>https://grantcue.com/foundations/philip-s-miller-charitable-trust-846290472</t>
        </is>
      </c>
    </row>
    <row r="1602">
      <c r="A1602">
        <f>IF($E1602=$E1601,$A1601+1,1)</f>
        <v/>
      </c>
      <c r="B1602" t="inlineStr">
        <is>
          <t>THE NEW-LAND FOUNDATION INC</t>
        </is>
      </c>
      <c r="C1602" t="inlineStr">
        <is>
          <t>13-6086562</t>
        </is>
      </c>
      <c r="D1602" t="inlineStr">
        <is>
          <t>Colorado</t>
        </is>
      </c>
      <c r="E1602" t="inlineStr">
        <is>
          <t>CO</t>
        </is>
      </c>
      <c r="F1602" t="n">
        <v>2024</v>
      </c>
      <c r="G1602" t="n">
        <v>1</v>
      </c>
      <c r="H1602" s="13" t="n">
        <v>1975000</v>
      </c>
      <c r="I1602" s="12" t="n">
        <v>92</v>
      </c>
      <c r="J1602" s="13" t="n">
        <v>20000</v>
      </c>
      <c r="K1602" s="13">
        <f>IFERROR($H1602/$I1602,"")</f>
        <v/>
      </c>
      <c r="L1602" s="13" t="n">
        <v>100000</v>
      </c>
      <c r="M1602" t="inlineStr">
        <is>
          <t>DC, CA, NM</t>
        </is>
      </c>
      <c r="N1602" t="inlineStr">
        <is>
          <t>Yes</t>
        </is>
      </c>
      <c r="O1602" t="inlineStr">
        <is>
          <t>Yes</t>
        </is>
      </c>
      <c r="Q1602" s="9" t="inlineStr">
        <is>
          <t>https://grantcue.com/foundations/the-new-land-foundation-inc-136086562</t>
        </is>
      </c>
    </row>
    <row r="1603">
      <c r="A1603">
        <f>IF($E1603=$E1602,$A1602+1,1)</f>
        <v/>
      </c>
      <c r="B1603" t="inlineStr">
        <is>
          <t>DORNICK FOUNDATION INC</t>
        </is>
      </c>
      <c r="C1603" t="inlineStr">
        <is>
          <t>56-2057825</t>
        </is>
      </c>
      <c r="D1603" t="inlineStr">
        <is>
          <t>Colorado</t>
        </is>
      </c>
      <c r="E1603" t="inlineStr">
        <is>
          <t>CO</t>
        </is>
      </c>
      <c r="F1603" t="n">
        <v>2025</v>
      </c>
      <c r="G1603" t="n">
        <v>2</v>
      </c>
      <c r="H1603" s="13" t="n">
        <v>1961934</v>
      </c>
      <c r="I1603" s="12" t="n">
        <v>21</v>
      </c>
      <c r="J1603" s="13" t="n">
        <v>35000</v>
      </c>
      <c r="K1603" s="13">
        <f>IFERROR($H1603/$I1603,"")</f>
        <v/>
      </c>
      <c r="L1603" s="13" t="n">
        <v>406934</v>
      </c>
      <c r="M1603" t="inlineStr">
        <is>
          <t>TX, CA, WA</t>
        </is>
      </c>
      <c r="N1603" t="inlineStr">
        <is>
          <t>No</t>
        </is>
      </c>
      <c r="O1603" t="inlineStr">
        <is>
          <t>Not stated</t>
        </is>
      </c>
      <c r="Q1603" s="9" t="inlineStr">
        <is>
          <t>https://grantcue.com/foundations/dornick-foundation-inc-562057825</t>
        </is>
      </c>
    </row>
    <row r="1604">
      <c r="A1604">
        <f>IF($E1604=$E1603,$A1603+1,1)</f>
        <v/>
      </c>
      <c r="B1604" t="inlineStr">
        <is>
          <t>Siquentis Foundation</t>
        </is>
      </c>
      <c r="C1604" t="inlineStr">
        <is>
          <t>47-5310640</t>
        </is>
      </c>
      <c r="D1604" t="inlineStr">
        <is>
          <t>Colorado</t>
        </is>
      </c>
      <c r="E1604" t="inlineStr">
        <is>
          <t>CO</t>
        </is>
      </c>
      <c r="F1604" t="n">
        <v>2025</v>
      </c>
      <c r="G1604" t="n">
        <v>2</v>
      </c>
      <c r="H1604" s="13" t="n">
        <v>1934000</v>
      </c>
      <c r="I1604" s="12" t="n">
        <v>46</v>
      </c>
      <c r="J1604" s="13" t="n">
        <v>20000</v>
      </c>
      <c r="K1604" s="13">
        <f>IFERROR($H1604/$I1604,"")</f>
        <v/>
      </c>
      <c r="L1604" s="13" t="n">
        <v>1000000</v>
      </c>
      <c r="M1604" t="inlineStr">
        <is>
          <t>TX, NE, OR</t>
        </is>
      </c>
      <c r="N1604" t="inlineStr">
        <is>
          <t>Yes</t>
        </is>
      </c>
      <c r="O1604" t="inlineStr">
        <is>
          <t>Not stated</t>
        </is>
      </c>
      <c r="Q1604" s="9" t="inlineStr">
        <is>
          <t>https://grantcue.com/foundations/siquentis-foundation-475310640</t>
        </is>
      </c>
    </row>
    <row r="1605">
      <c r="A1605">
        <f>IF($E1605=$E1604,$A1604+1,1)</f>
        <v/>
      </c>
      <c r="B1605" t="inlineStr">
        <is>
          <t>THE RIESCHEL FOUNDATION</t>
        </is>
      </c>
      <c r="C1605" t="inlineStr">
        <is>
          <t>83-3594839</t>
        </is>
      </c>
      <c r="D1605" t="inlineStr">
        <is>
          <t>Colorado</t>
        </is>
      </c>
      <c r="E1605" t="inlineStr">
        <is>
          <t>CO</t>
        </is>
      </c>
      <c r="F1605" t="n">
        <v>2024</v>
      </c>
      <c r="G1605" t="n">
        <v>1</v>
      </c>
      <c r="H1605" s="13" t="n">
        <v>1925950</v>
      </c>
      <c r="I1605" s="12" t="n">
        <v>46</v>
      </c>
      <c r="J1605" s="13" t="n">
        <v>10000</v>
      </c>
      <c r="K1605" s="13">
        <f>IFERROR($H1605/$I1605,"")</f>
        <v/>
      </c>
      <c r="L1605" s="13" t="n">
        <v>1000000</v>
      </c>
      <c r="M1605" t="inlineStr">
        <is>
          <t>MT, DC, CA</t>
        </is>
      </c>
      <c r="N1605" t="inlineStr">
        <is>
          <t>No</t>
        </is>
      </c>
      <c r="O1605" t="inlineStr">
        <is>
          <t>Not stated</t>
        </is>
      </c>
      <c r="Q1605" s="9" t="inlineStr">
        <is>
          <t>https://grantcue.com/foundations/the-rieschel-foundation-833594839</t>
        </is>
      </c>
    </row>
    <row r="1606">
      <c r="A1606">
        <f>IF($E1606=$E1605,$A1605+1,1)</f>
        <v/>
      </c>
      <c r="B1606" t="inlineStr">
        <is>
          <t>Johnson Foundation of the Rockies</t>
        </is>
      </c>
      <c r="C1606" t="inlineStr">
        <is>
          <t>47-4702259</t>
        </is>
      </c>
      <c r="D1606" t="inlineStr">
        <is>
          <t>Colorado</t>
        </is>
      </c>
      <c r="E1606" t="inlineStr">
        <is>
          <t>CO</t>
        </is>
      </c>
      <c r="F1606" t="n">
        <v>2024</v>
      </c>
      <c r="G1606" t="n">
        <v>1</v>
      </c>
      <c r="H1606" s="13" t="n">
        <v>1925000</v>
      </c>
      <c r="I1606" s="12" t="n">
        <v>109</v>
      </c>
      <c r="J1606" s="13" t="n">
        <v>15000</v>
      </c>
      <c r="K1606" s="13">
        <f>IFERROR($H1606/$I1606,"")</f>
        <v/>
      </c>
      <c r="L1606" s="13" t="n">
        <v>95000</v>
      </c>
      <c r="M1606" t="inlineStr">
        <is>
          <t>UT, MT, ID</t>
        </is>
      </c>
      <c r="N1606" t="inlineStr">
        <is>
          <t>No</t>
        </is>
      </c>
      <c r="O1606" t="inlineStr">
        <is>
          <t>Not stated</t>
        </is>
      </c>
      <c r="Q1606" s="9" t="inlineStr">
        <is>
          <t>https://grantcue.com/foundations/johnson-foundation-of-the-rockies-474702259</t>
        </is>
      </c>
    </row>
    <row r="1607">
      <c r="A1607">
        <f>IF($E1607=$E1606,$A1606+1,1)</f>
        <v/>
      </c>
      <c r="B1607" t="inlineStr">
        <is>
          <t>Saeman Family Foundation a Charitable Trust</t>
        </is>
      </c>
      <c r="C1607" t="inlineStr">
        <is>
          <t>84-1442064</t>
        </is>
      </c>
      <c r="D1607" t="inlineStr">
        <is>
          <t>Colorado</t>
        </is>
      </c>
      <c r="E1607" t="inlineStr">
        <is>
          <t>CO</t>
        </is>
      </c>
      <c r="F1607" t="n">
        <v>2025</v>
      </c>
      <c r="G1607" t="n">
        <v>2</v>
      </c>
      <c r="H1607" s="13" t="n">
        <v>1912377</v>
      </c>
      <c r="I1607" s="12" t="n">
        <v>25</v>
      </c>
      <c r="J1607" s="13" t="n">
        <v>75000</v>
      </c>
      <c r="K1607" s="13">
        <f>IFERROR($H1607/$I1607,"")</f>
        <v/>
      </c>
      <c r="L1607" s="13" t="n">
        <v>312373</v>
      </c>
      <c r="M1607" t="inlineStr">
        <is>
          <t>PA, IA, CA</t>
        </is>
      </c>
      <c r="N1607" t="inlineStr">
        <is>
          <t>No</t>
        </is>
      </c>
      <c r="O1607" t="inlineStr">
        <is>
          <t>Not stated</t>
        </is>
      </c>
      <c r="Q1607" s="9" t="inlineStr">
        <is>
          <t>https://grantcue.com/foundations/saeman-family-foundation-a-charitable-trust-841442064</t>
        </is>
      </c>
    </row>
    <row r="1608">
      <c r="A1608">
        <f>IF($E1608=$E1607,$A1607+1,1)</f>
        <v/>
      </c>
      <c r="B1608" t="inlineStr">
        <is>
          <t>THE MUSE FAMILY FOUNDATION</t>
        </is>
      </c>
      <c r="C1608" t="inlineStr">
        <is>
          <t>75-2824936</t>
        </is>
      </c>
      <c r="D1608" t="inlineStr">
        <is>
          <t>Colorado</t>
        </is>
      </c>
      <c r="E1608" t="inlineStr">
        <is>
          <t>CO</t>
        </is>
      </c>
      <c r="F1608" t="n">
        <v>2024</v>
      </c>
      <c r="G1608" t="n">
        <v>1</v>
      </c>
      <c r="H1608" s="13" t="n">
        <v>1900043</v>
      </c>
      <c r="I1608" s="12" t="n">
        <v>24</v>
      </c>
      <c r="J1608" s="13" t="n">
        <v>22500</v>
      </c>
      <c r="K1608" s="13">
        <f>IFERROR($H1608/$I1608,"")</f>
        <v/>
      </c>
      <c r="L1608" s="13" t="n">
        <v>500000</v>
      </c>
      <c r="M1608" t="inlineStr">
        <is>
          <t>TX, MA, NY</t>
        </is>
      </c>
      <c r="N1608" t="inlineStr">
        <is>
          <t>Yes</t>
        </is>
      </c>
      <c r="O1608" t="inlineStr">
        <is>
          <t>Not stated</t>
        </is>
      </c>
      <c r="Q1608" s="9" t="inlineStr">
        <is>
          <t>https://grantcue.com/foundations/the-muse-family-foundation-752824936</t>
        </is>
      </c>
    </row>
    <row r="1609">
      <c r="A1609">
        <f>IF($E1609=$E1608,$A1608+1,1)</f>
        <v/>
      </c>
      <c r="B1609" t="inlineStr">
        <is>
          <t>NAGEL FOUNDATION</t>
        </is>
      </c>
      <c r="C1609" t="inlineStr">
        <is>
          <t>84-1285137</t>
        </is>
      </c>
      <c r="D1609" t="inlineStr">
        <is>
          <t>Colorado</t>
        </is>
      </c>
      <c r="E1609" t="inlineStr">
        <is>
          <t>CO</t>
        </is>
      </c>
      <c r="F1609" t="n">
        <v>2024</v>
      </c>
      <c r="G1609" t="n">
        <v>1</v>
      </c>
      <c r="H1609" s="13" t="n">
        <v>1895000</v>
      </c>
      <c r="I1609" s="12" t="n">
        <v>11</v>
      </c>
      <c r="J1609" s="13" t="n">
        <v>35000</v>
      </c>
      <c r="K1609" s="13">
        <f>IFERROR($H1609/$I1609,"")</f>
        <v/>
      </c>
      <c r="L1609" s="13" t="n">
        <v>1080000</v>
      </c>
      <c r="M1609" t="inlineStr">
        <is>
          <t>NC</t>
        </is>
      </c>
      <c r="N1609" t="inlineStr">
        <is>
          <t>Yes</t>
        </is>
      </c>
      <c r="O1609" t="inlineStr">
        <is>
          <t>Yes</t>
        </is>
      </c>
      <c r="Q1609" s="9" t="inlineStr">
        <is>
          <t>https://grantcue.com/foundations/nagel-foundation-841285137</t>
        </is>
      </c>
    </row>
    <row r="1610">
      <c r="A1610">
        <f>IF($E1610=$E1609,$A1609+1,1)</f>
        <v/>
      </c>
      <c r="B1610" t="inlineStr">
        <is>
          <t>W&amp;H FOUNDATION</t>
        </is>
      </c>
      <c r="C1610" t="inlineStr">
        <is>
          <t>93-4887393</t>
        </is>
      </c>
      <c r="D1610" t="inlineStr">
        <is>
          <t>Colorado</t>
        </is>
      </c>
      <c r="E1610" t="inlineStr">
        <is>
          <t>CO</t>
        </is>
      </c>
      <c r="F1610" t="n">
        <v>2024</v>
      </c>
      <c r="G1610" t="n">
        <v>1</v>
      </c>
      <c r="H1610" s="13" t="n">
        <v>1894500</v>
      </c>
      <c r="I1610" s="12" t="n">
        <v>43</v>
      </c>
      <c r="J1610" s="13" t="n">
        <v>10000</v>
      </c>
      <c r="K1610" s="13">
        <f>IFERROR($H1610/$I1610,"")</f>
        <v/>
      </c>
      <c r="L1610" s="13" t="n">
        <v>1375000</v>
      </c>
      <c r="M1610" t="inlineStr">
        <is>
          <t>TN, IL, DC</t>
        </is>
      </c>
      <c r="N1610" t="inlineStr">
        <is>
          <t>No</t>
        </is>
      </c>
      <c r="O1610" t="inlineStr">
        <is>
          <t>Not stated</t>
        </is>
      </c>
      <c r="Q1610" s="9" t="inlineStr">
        <is>
          <t>https://grantcue.com/foundations/w-and-h-foundation-934887393</t>
        </is>
      </c>
    </row>
    <row r="1611">
      <c r="A1611">
        <f>IF($E1611=$E1610,$A1610+1,1)</f>
        <v/>
      </c>
      <c r="B1611" t="inlineStr">
        <is>
          <t>BARBARA BLUHM-KAUL FOUNDATION (F/K/A MAYFAIR FOUNDATION)</t>
        </is>
      </c>
      <c r="C1611" t="inlineStr">
        <is>
          <t>36-7435405</t>
        </is>
      </c>
      <c r="D1611" t="inlineStr">
        <is>
          <t>Colorado</t>
        </is>
      </c>
      <c r="E1611" t="inlineStr">
        <is>
          <t>CO</t>
        </is>
      </c>
      <c r="F1611" t="n">
        <v>2025</v>
      </c>
      <c r="G1611" t="n">
        <v>2</v>
      </c>
      <c r="H1611" s="13" t="n">
        <v>1889550</v>
      </c>
      <c r="I1611" s="12" t="n">
        <v>41</v>
      </c>
      <c r="J1611" s="13" t="n">
        <v>20000</v>
      </c>
      <c r="K1611" s="13">
        <f>IFERROR($H1611/$I1611,"")</f>
        <v/>
      </c>
      <c r="L1611" s="13" t="n">
        <v>537300</v>
      </c>
      <c r="M1611" t="inlineStr">
        <is>
          <t>IL, CA, DC</t>
        </is>
      </c>
      <c r="N1611" t="inlineStr">
        <is>
          <t>No</t>
        </is>
      </c>
      <c r="O1611" t="inlineStr">
        <is>
          <t>Not stated</t>
        </is>
      </c>
      <c r="Q1611" s="9" t="inlineStr">
        <is>
          <t>https://grantcue.com/foundations/barbara-bluhm-kaul-foundation-f-k-a-mayfair-foundation-367435405</t>
        </is>
      </c>
    </row>
    <row r="1612">
      <c r="A1612">
        <f>IF($E1612=$E1611,$A1611+1,1)</f>
        <v/>
      </c>
      <c r="B1612" t="inlineStr">
        <is>
          <t>Grant Family Foundation</t>
        </is>
      </c>
      <c r="C1612" t="inlineStr">
        <is>
          <t>82-0682075</t>
        </is>
      </c>
      <c r="D1612" t="inlineStr">
        <is>
          <t>Colorado</t>
        </is>
      </c>
      <c r="E1612" t="inlineStr">
        <is>
          <t>CO</t>
        </is>
      </c>
      <c r="F1612" t="n">
        <v>2024</v>
      </c>
      <c r="G1612" t="n">
        <v>2</v>
      </c>
      <c r="H1612" s="13" t="n">
        <v>1796000</v>
      </c>
      <c r="I1612" s="12" t="n">
        <v>6</v>
      </c>
      <c r="J1612" s="13" t="n">
        <v>37500</v>
      </c>
      <c r="K1612" s="13">
        <f>IFERROR($H1612/$I1612,"")</f>
        <v/>
      </c>
      <c r="L1612" s="13" t="n">
        <v>880000</v>
      </c>
      <c r="M1612" t="inlineStr">
        <is>
          <t>NE, IA, CA</t>
        </is>
      </c>
      <c r="N1612" t="inlineStr">
        <is>
          <t>No</t>
        </is>
      </c>
      <c r="O1612" t="inlineStr">
        <is>
          <t>Not stated</t>
        </is>
      </c>
      <c r="Q1612" s="9" t="inlineStr">
        <is>
          <t>https://grantcue.com/foundations/grant-family-foundation-820682075</t>
        </is>
      </c>
    </row>
    <row r="1613">
      <c r="A1613">
        <f>IF($E1613=$E1612,$A1612+1,1)</f>
        <v/>
      </c>
      <c r="B1613" t="inlineStr">
        <is>
          <t>MB GLASSMAN FOUNDATION</t>
        </is>
      </c>
      <c r="C1613" t="inlineStr">
        <is>
          <t>45-2385853</t>
        </is>
      </c>
      <c r="D1613" t="inlineStr">
        <is>
          <t>Colorado</t>
        </is>
      </c>
      <c r="E1613" t="inlineStr">
        <is>
          <t>CO</t>
        </is>
      </c>
      <c r="F1613" t="n">
        <v>2025</v>
      </c>
      <c r="G1613" t="n">
        <v>2</v>
      </c>
      <c r="H1613" s="13" t="n">
        <v>1742670</v>
      </c>
      <c r="I1613" s="12" t="n">
        <v>89</v>
      </c>
      <c r="J1613" s="13" t="n">
        <v>7500</v>
      </c>
      <c r="K1613" s="13">
        <f>IFERROR($H1613/$I1613,"")</f>
        <v/>
      </c>
      <c r="L1613" s="13" t="n">
        <v>283500</v>
      </c>
      <c r="M1613" t="inlineStr">
        <is>
          <t>NY, NJ, MD</t>
        </is>
      </c>
      <c r="N1613" t="inlineStr">
        <is>
          <t>Yes</t>
        </is>
      </c>
      <c r="O1613" t="inlineStr">
        <is>
          <t>Not stated</t>
        </is>
      </c>
      <c r="Q1613" s="9" t="inlineStr">
        <is>
          <t>https://grantcue.com/foundations/mb-glassman-foundation-c-o-rob-marsh-452385853</t>
        </is>
      </c>
    </row>
    <row r="1614">
      <c r="A1614">
        <f>IF($E1614=$E1613,$A1613+1,1)</f>
        <v/>
      </c>
      <c r="B1614" t="inlineStr">
        <is>
          <t>MIGHTY ARROW FAMILY FOUNDATION</t>
        </is>
      </c>
      <c r="C1614" t="inlineStr">
        <is>
          <t>46-1557560</t>
        </is>
      </c>
      <c r="D1614" t="inlineStr">
        <is>
          <t>Colorado</t>
        </is>
      </c>
      <c r="E1614" t="inlineStr">
        <is>
          <t>CO</t>
        </is>
      </c>
      <c r="F1614" t="n">
        <v>2024</v>
      </c>
      <c r="G1614" t="n">
        <v>1</v>
      </c>
      <c r="H1614" s="13" t="n">
        <v>1721207</v>
      </c>
      <c r="I1614" s="12" t="n">
        <v>71</v>
      </c>
      <c r="J1614" s="13" t="n">
        <v>25000</v>
      </c>
      <c r="K1614" s="13">
        <f>IFERROR($H1614/$I1614,"")</f>
        <v/>
      </c>
      <c r="L1614" s="13" t="n">
        <v>100000</v>
      </c>
      <c r="M1614" t="inlineStr">
        <is>
          <t>CA, AZ, NY</t>
        </is>
      </c>
      <c r="N1614" t="inlineStr">
        <is>
          <t>No</t>
        </is>
      </c>
      <c r="O1614" t="inlineStr">
        <is>
          <t>Not stated</t>
        </is>
      </c>
      <c r="Q1614" s="9" t="inlineStr">
        <is>
          <t>https://grantcue.com/foundations/mighty-arrow-family-foundation-461557560</t>
        </is>
      </c>
    </row>
    <row r="1615">
      <c r="A1615">
        <f>IF($E1615=$E1614,$A1614+1,1)</f>
        <v/>
      </c>
      <c r="B1615" t="inlineStr">
        <is>
          <t>ROBERT HOAG RAWLINGS FOUNDATION</t>
        </is>
      </c>
      <c r="C1615" t="inlineStr">
        <is>
          <t>84-1090907</t>
        </is>
      </c>
      <c r="D1615" t="inlineStr">
        <is>
          <t>Colorado</t>
        </is>
      </c>
      <c r="E1615" t="inlineStr">
        <is>
          <t>CO</t>
        </is>
      </c>
      <c r="F1615" t="n">
        <v>2024</v>
      </c>
      <c r="G1615" t="n">
        <v>1</v>
      </c>
      <c r="H1615" s="13" t="n">
        <v>1707725</v>
      </c>
      <c r="I1615" s="12" t="n">
        <v>70</v>
      </c>
      <c r="J1615" s="13" t="n">
        <v>8575</v>
      </c>
      <c r="K1615" s="13">
        <f>IFERROR($H1615/$I1615,"")</f>
        <v/>
      </c>
      <c r="L1615" s="13" t="n">
        <v>544000</v>
      </c>
      <c r="N1615" t="inlineStr">
        <is>
          <t>Yes</t>
        </is>
      </c>
      <c r="O1615" t="inlineStr">
        <is>
          <t>Yes</t>
        </is>
      </c>
      <c r="P1615" s="9" t="inlineStr">
        <is>
          <t>https://rawlingsfoundation.com/</t>
        </is>
      </c>
      <c r="Q1615" s="9" t="inlineStr">
        <is>
          <t>https://grantcue.com/foundations/robert-hoag-rawlings-foundation-841090907</t>
        </is>
      </c>
    </row>
    <row r="1616">
      <c r="A1616">
        <f>IF($E1616=$E1615,$A1615+1,1)</f>
        <v/>
      </c>
      <c r="B1616" t="inlineStr">
        <is>
          <t>TECUMSEH FOUNDATION</t>
        </is>
      </c>
      <c r="C1616" t="inlineStr">
        <is>
          <t>74-2807652</t>
        </is>
      </c>
      <c r="D1616" t="inlineStr">
        <is>
          <t>Colorado</t>
        </is>
      </c>
      <c r="E1616" t="inlineStr">
        <is>
          <t>CO</t>
        </is>
      </c>
      <c r="F1616" t="n">
        <v>2024</v>
      </c>
      <c r="G1616" t="n">
        <v>1</v>
      </c>
      <c r="H1616" s="13" t="n">
        <v>1706400</v>
      </c>
      <c r="I1616" s="12" t="n">
        <v>40</v>
      </c>
      <c r="J1616" s="13" t="n">
        <v>10000</v>
      </c>
      <c r="K1616" s="13">
        <f>IFERROR($H1616/$I1616,"")</f>
        <v/>
      </c>
      <c r="L1616" s="13" t="n">
        <v>210200</v>
      </c>
      <c r="M1616" t="inlineStr">
        <is>
          <t>TX, NM, NY</t>
        </is>
      </c>
      <c r="N1616" t="inlineStr">
        <is>
          <t>Yes</t>
        </is>
      </c>
      <c r="O1616" t="inlineStr">
        <is>
          <t>Not stated</t>
        </is>
      </c>
      <c r="Q1616" s="9" t="inlineStr">
        <is>
          <t>https://grantcue.com/foundations/tecumseh-foundation-742807652</t>
        </is>
      </c>
    </row>
    <row r="1617">
      <c r="A1617">
        <f>IF($E1617=$E1616,$A1616+1,1)</f>
        <v/>
      </c>
      <c r="B1617" t="inlineStr">
        <is>
          <t>Chrest Foundation Inc</t>
        </is>
      </c>
      <c r="C1617" t="inlineStr">
        <is>
          <t>75-2840026</t>
        </is>
      </c>
      <c r="D1617" t="inlineStr">
        <is>
          <t>Colorado</t>
        </is>
      </c>
      <c r="E1617" t="inlineStr">
        <is>
          <t>CO</t>
        </is>
      </c>
      <c r="F1617" t="n">
        <v>2024</v>
      </c>
      <c r="G1617" t="n">
        <v>1</v>
      </c>
      <c r="H1617" s="13" t="n">
        <v>1705000</v>
      </c>
      <c r="I1617" s="12" t="n">
        <v>24</v>
      </c>
      <c r="J1617" s="13" t="n">
        <v>80000</v>
      </c>
      <c r="K1617" s="13">
        <f>IFERROR($H1617/$I1617,"")</f>
        <v/>
      </c>
      <c r="L1617" s="13" t="n">
        <v>150000</v>
      </c>
      <c r="M1617" t="inlineStr">
        <is>
          <t>TX, CA, MT</t>
        </is>
      </c>
      <c r="N1617" t="inlineStr">
        <is>
          <t>No</t>
        </is>
      </c>
      <c r="O1617" t="inlineStr">
        <is>
          <t>Not stated</t>
        </is>
      </c>
      <c r="Q1617" s="9" t="inlineStr">
        <is>
          <t>https://grantcue.com/foundations/chrest-foundation-inc-752840026</t>
        </is>
      </c>
    </row>
    <row r="1618">
      <c r="A1618">
        <f>IF($E1618=$E1617,$A1617+1,1)</f>
        <v/>
      </c>
      <c r="B1618" t="inlineStr">
        <is>
          <t>The Pittsburgh Childrens Foundation Inc</t>
        </is>
      </c>
      <c r="C1618" t="inlineStr">
        <is>
          <t>30-0022490</t>
        </is>
      </c>
      <c r="D1618" t="inlineStr">
        <is>
          <t>Colorado</t>
        </is>
      </c>
      <c r="E1618" t="inlineStr">
        <is>
          <t>CO</t>
        </is>
      </c>
      <c r="F1618" t="n">
        <v>2025</v>
      </c>
      <c r="G1618" t="n">
        <v>2</v>
      </c>
      <c r="H1618" s="13" t="n">
        <v>1702039</v>
      </c>
      <c r="I1618" s="12" t="n">
        <v>84</v>
      </c>
      <c r="J1618" s="13" t="n">
        <v>5000</v>
      </c>
      <c r="K1618" s="13">
        <f>IFERROR($H1618/$I1618,"")</f>
        <v/>
      </c>
      <c r="L1618" s="13" t="n">
        <v>500000</v>
      </c>
      <c r="M1618" t="inlineStr">
        <is>
          <t>AZ, CA, FL</t>
        </is>
      </c>
      <c r="N1618" t="inlineStr">
        <is>
          <t>No</t>
        </is>
      </c>
      <c r="O1618" t="inlineStr">
        <is>
          <t>Not stated</t>
        </is>
      </c>
      <c r="Q1618" s="9" t="inlineStr">
        <is>
          <t>https://grantcue.com/foundations/the-pittsburgh-childrens-foundation-inc-300022490</t>
        </is>
      </c>
    </row>
    <row r="1619">
      <c r="A1619">
        <f>IF($E1619=$E1618,$A1618+1,1)</f>
        <v/>
      </c>
      <c r="B1619" t="inlineStr">
        <is>
          <t>Ronald And Carol Moore Family Foundation</t>
        </is>
      </c>
      <c r="C1619" t="inlineStr">
        <is>
          <t>27-0039609</t>
        </is>
      </c>
      <c r="D1619" t="inlineStr">
        <is>
          <t>Colorado</t>
        </is>
      </c>
      <c r="E1619" t="inlineStr">
        <is>
          <t>CO</t>
        </is>
      </c>
      <c r="F1619" t="n">
        <v>2024</v>
      </c>
      <c r="G1619" t="n">
        <v>1</v>
      </c>
      <c r="H1619" s="13" t="n">
        <v>1680000</v>
      </c>
      <c r="I1619" s="12" t="n">
        <v>23</v>
      </c>
      <c r="J1619" s="13" t="n">
        <v>50000</v>
      </c>
      <c r="K1619" s="13">
        <f>IFERROR($H1619/$I1619,"")</f>
        <v/>
      </c>
      <c r="L1619" s="13" t="n">
        <v>400000</v>
      </c>
      <c r="M1619" t="inlineStr">
        <is>
          <t>IL, IN, CA</t>
        </is>
      </c>
      <c r="N1619" t="inlineStr">
        <is>
          <t>No</t>
        </is>
      </c>
      <c r="O1619" t="inlineStr">
        <is>
          <t>Not stated</t>
        </is>
      </c>
      <c r="Q1619" s="9" t="inlineStr">
        <is>
          <t>https://grantcue.com/foundations/ronald-and-carol-moore-family-foundation-270039609</t>
        </is>
      </c>
    </row>
    <row r="1620">
      <c r="A1620">
        <f>IF($E1620=$E1619,$A1619+1,1)</f>
        <v/>
      </c>
      <c r="B1620" t="inlineStr">
        <is>
          <t>JACQUELINE G ARCHER CHARITABLE TRUST</t>
        </is>
      </c>
      <c r="C1620" t="inlineStr">
        <is>
          <t>68-6218949</t>
        </is>
      </c>
      <c r="D1620" t="inlineStr">
        <is>
          <t>Colorado</t>
        </is>
      </c>
      <c r="E1620" t="inlineStr">
        <is>
          <t>CO</t>
        </is>
      </c>
      <c r="F1620" t="n">
        <v>2025</v>
      </c>
      <c r="G1620" t="n">
        <v>2</v>
      </c>
      <c r="H1620" s="13" t="n">
        <v>1671761</v>
      </c>
      <c r="I1620" s="12" t="n">
        <v>52</v>
      </c>
      <c r="J1620" s="13" t="n">
        <v>26298</v>
      </c>
      <c r="K1620" s="13">
        <f>IFERROR($H1620/$I1620,"")</f>
        <v/>
      </c>
      <c r="L1620" s="13" t="n">
        <v>172150</v>
      </c>
      <c r="M1620" t="inlineStr">
        <is>
          <t>SD, TN, MT</t>
        </is>
      </c>
      <c r="N1620" t="inlineStr">
        <is>
          <t>No</t>
        </is>
      </c>
      <c r="O1620" t="inlineStr">
        <is>
          <t>Not stated</t>
        </is>
      </c>
      <c r="Q1620" s="9" t="inlineStr">
        <is>
          <t>https://grantcue.com/foundations/jacqueline-g-archer-charitable-trust-686218949</t>
        </is>
      </c>
    </row>
    <row r="1621">
      <c r="A1621">
        <f>IF($E1621=$E1620,$A1620+1,1)</f>
        <v/>
      </c>
      <c r="B1621" t="inlineStr">
        <is>
          <t>KITZMILLER-BALES TRUST</t>
        </is>
      </c>
      <c r="C1621" t="inlineStr">
        <is>
          <t>84-6178085</t>
        </is>
      </c>
      <c r="D1621" t="inlineStr">
        <is>
          <t>Colorado</t>
        </is>
      </c>
      <c r="E1621" t="inlineStr">
        <is>
          <t>CO</t>
        </is>
      </c>
      <c r="F1621" t="n">
        <v>2025</v>
      </c>
      <c r="G1621" t="n">
        <v>2</v>
      </c>
      <c r="H1621" s="13" t="n">
        <v>1671446</v>
      </c>
      <c r="I1621" s="12" t="n">
        <v>17</v>
      </c>
      <c r="J1621" s="13" t="n">
        <v>85396</v>
      </c>
      <c r="K1621" s="13">
        <f>IFERROR($H1621/$I1621,"")</f>
        <v/>
      </c>
      <c r="L1621" s="13" t="n">
        <v>244678</v>
      </c>
      <c r="N1621" t="inlineStr">
        <is>
          <t>Yes</t>
        </is>
      </c>
      <c r="O1621" t="inlineStr">
        <is>
          <t>Yes</t>
        </is>
      </c>
      <c r="Q1621" s="9" t="inlineStr">
        <is>
          <t>https://grantcue.com/foundations/kitzmiller-bales-trust-846178085</t>
        </is>
      </c>
    </row>
    <row r="1622">
      <c r="A1622">
        <f>IF($E1622=$E1621,$A1621+1,1)</f>
        <v/>
      </c>
      <c r="B1622" t="inlineStr">
        <is>
          <t>IRON HORSE FAMILY FOUNDATION INC</t>
        </is>
      </c>
      <c r="C1622" t="inlineStr">
        <is>
          <t>82-5342406</t>
        </is>
      </c>
      <c r="D1622" t="inlineStr">
        <is>
          <t>Colorado</t>
        </is>
      </c>
      <c r="E1622" t="inlineStr">
        <is>
          <t>CO</t>
        </is>
      </c>
      <c r="F1622" t="n">
        <v>2025</v>
      </c>
      <c r="G1622" t="n">
        <v>2</v>
      </c>
      <c r="H1622" s="13" t="n">
        <v>1666709</v>
      </c>
      <c r="I1622" s="12" t="n">
        <v>38</v>
      </c>
      <c r="J1622" s="13" t="n">
        <v>21000</v>
      </c>
      <c r="K1622" s="13">
        <f>IFERROR($H1622/$I1622,"")</f>
        <v/>
      </c>
      <c r="L1622" s="13" t="n">
        <v>350000</v>
      </c>
      <c r="M1622" t="inlineStr">
        <is>
          <t>FL, MA, VA</t>
        </is>
      </c>
      <c r="N1622" t="inlineStr">
        <is>
          <t>No</t>
        </is>
      </c>
      <c r="O1622" t="inlineStr">
        <is>
          <t>Not stated</t>
        </is>
      </c>
      <c r="Q1622" s="9" t="inlineStr">
        <is>
          <t>https://grantcue.com/foundations/iron-horse-family-foundation-inc-825342406</t>
        </is>
      </c>
    </row>
    <row r="1623">
      <c r="A1623">
        <f>IF($E1623=$E1622,$A1622+1,1)</f>
        <v/>
      </c>
      <c r="B1623" t="inlineStr">
        <is>
          <t>THE MESDAG FAMILY FOUNDATION</t>
        </is>
      </c>
      <c r="C1623" t="inlineStr">
        <is>
          <t>13-3651269</t>
        </is>
      </c>
      <c r="D1623" t="inlineStr">
        <is>
          <t>Colorado</t>
        </is>
      </c>
      <c r="E1623" t="inlineStr">
        <is>
          <t>CO</t>
        </is>
      </c>
      <c r="F1623" t="n">
        <v>2024</v>
      </c>
      <c r="G1623" t="n">
        <v>2</v>
      </c>
      <c r="H1623" s="13" t="n">
        <v>1632900</v>
      </c>
      <c r="I1623" s="12" t="n">
        <v>101</v>
      </c>
      <c r="J1623" s="13" t="n">
        <v>10000</v>
      </c>
      <c r="K1623" s="13">
        <f>IFERROR($H1623/$I1623,"")</f>
        <v/>
      </c>
      <c r="L1623" s="13" t="n">
        <v>100000</v>
      </c>
      <c r="M1623" t="inlineStr">
        <is>
          <t>CA, NY, IL</t>
        </is>
      </c>
      <c r="N1623" t="inlineStr">
        <is>
          <t>No</t>
        </is>
      </c>
      <c r="O1623" t="inlineStr">
        <is>
          <t>Not stated</t>
        </is>
      </c>
      <c r="Q1623" s="9" t="inlineStr">
        <is>
          <t>https://grantcue.com/foundations/the-mesdag-family-foundation-133651269</t>
        </is>
      </c>
    </row>
    <row r="1624">
      <c r="A1624">
        <f>IF($E1624=$E1623,$A1623+1,1)</f>
        <v/>
      </c>
      <c r="B1624" t="inlineStr">
        <is>
          <t>OUTCALT FOUNDATION</t>
        </is>
      </c>
      <c r="C1624" t="inlineStr">
        <is>
          <t>20-7432649</t>
        </is>
      </c>
      <c r="D1624" t="inlineStr">
        <is>
          <t>Colorado</t>
        </is>
      </c>
      <c r="E1624" t="inlineStr">
        <is>
          <t>CO</t>
        </is>
      </c>
      <c r="F1624" t="n">
        <v>2024</v>
      </c>
      <c r="G1624" t="n">
        <v>1</v>
      </c>
      <c r="H1624" s="13" t="n">
        <v>1617447</v>
      </c>
      <c r="I1624" s="12" t="n">
        <v>37</v>
      </c>
      <c r="J1624" s="13" t="n">
        <v>5000</v>
      </c>
      <c r="K1624" s="13">
        <f>IFERROR($H1624/$I1624,"")</f>
        <v/>
      </c>
      <c r="L1624" s="13" t="n">
        <v>500000</v>
      </c>
      <c r="M1624" t="inlineStr">
        <is>
          <t>FL, TN, DC</t>
        </is>
      </c>
      <c r="N1624" t="inlineStr">
        <is>
          <t>Yes</t>
        </is>
      </c>
      <c r="O1624" t="inlineStr">
        <is>
          <t>Yes</t>
        </is>
      </c>
      <c r="P1624" s="9" t="inlineStr">
        <is>
          <t>https://outcaltfoundation.org/</t>
        </is>
      </c>
      <c r="Q1624" s="9" t="inlineStr">
        <is>
          <t>https://grantcue.com/foundations/outcalt-foundation-207432649</t>
        </is>
      </c>
    </row>
    <row r="1625">
      <c r="A1625">
        <f>IF($E1625=$E1624,$A1624+1,1)</f>
        <v/>
      </c>
      <c r="B1625" t="inlineStr">
        <is>
          <t>Edwards Family Foundation</t>
        </is>
      </c>
      <c r="C1625" t="inlineStr">
        <is>
          <t>27-4374843</t>
        </is>
      </c>
      <c r="D1625" t="inlineStr">
        <is>
          <t>Colorado</t>
        </is>
      </c>
      <c r="E1625" t="inlineStr">
        <is>
          <t>CO</t>
        </is>
      </c>
      <c r="F1625" t="n">
        <v>2025</v>
      </c>
      <c r="G1625" t="n">
        <v>2</v>
      </c>
      <c r="H1625" s="13" t="n">
        <v>1617000</v>
      </c>
      <c r="I1625" s="12" t="n">
        <v>8</v>
      </c>
      <c r="J1625" s="13" t="n">
        <v>158500</v>
      </c>
      <c r="K1625" s="13">
        <f>IFERROR($H1625/$I1625,"")</f>
        <v/>
      </c>
      <c r="L1625" s="13" t="n">
        <v>500000</v>
      </c>
      <c r="M1625" t="inlineStr">
        <is>
          <t>TX, SD</t>
        </is>
      </c>
      <c r="N1625" t="inlineStr">
        <is>
          <t>No</t>
        </is>
      </c>
      <c r="O1625" t="inlineStr">
        <is>
          <t>Not stated</t>
        </is>
      </c>
      <c r="Q1625" s="9" t="inlineStr">
        <is>
          <t>https://grantcue.com/foundations/edwards-family-foundation-274374843</t>
        </is>
      </c>
    </row>
    <row r="1626">
      <c r="A1626">
        <f>IF($E1626=$E1625,$A1625+1,1)</f>
        <v/>
      </c>
      <c r="B1626" t="inlineStr">
        <is>
          <t>THE BALL FOUNDATION</t>
        </is>
      </c>
      <c r="C1626" t="inlineStr">
        <is>
          <t>27-4099620</t>
        </is>
      </c>
      <c r="D1626" t="inlineStr">
        <is>
          <t>Colorado</t>
        </is>
      </c>
      <c r="E1626" t="inlineStr">
        <is>
          <t>CO</t>
        </is>
      </c>
      <c r="F1626" t="n">
        <v>2024</v>
      </c>
      <c r="G1626" t="n">
        <v>1</v>
      </c>
      <c r="H1626" s="13" t="n">
        <v>1607500</v>
      </c>
      <c r="I1626" s="12" t="n">
        <v>12</v>
      </c>
      <c r="J1626" s="13" t="n">
        <v>51250</v>
      </c>
      <c r="K1626" s="13">
        <f>IFERROR($H1626/$I1626,"")</f>
        <v/>
      </c>
      <c r="L1626" s="13" t="n">
        <v>400000</v>
      </c>
      <c r="M1626" t="inlineStr">
        <is>
          <t>PA, VA, NH</t>
        </is>
      </c>
      <c r="N1626" t="inlineStr">
        <is>
          <t>Yes</t>
        </is>
      </c>
      <c r="O1626" t="inlineStr">
        <is>
          <t>Yes</t>
        </is>
      </c>
      <c r="Q1626" s="9" t="inlineStr">
        <is>
          <t>https://grantcue.com/foundations/the-ball-foundation-274099620</t>
        </is>
      </c>
    </row>
    <row r="1627">
      <c r="A1627">
        <f>IF($E1627=$E1626,$A1626+1,1)</f>
        <v/>
      </c>
      <c r="B1627" t="inlineStr">
        <is>
          <t>Daniel &amp; Joylene Hegel Family Foundation</t>
        </is>
      </c>
      <c r="C1627" t="inlineStr">
        <is>
          <t>85-4122221</t>
        </is>
      </c>
      <c r="D1627" t="inlineStr">
        <is>
          <t>Colorado</t>
        </is>
      </c>
      <c r="E1627" t="inlineStr">
        <is>
          <t>CO</t>
        </is>
      </c>
      <c r="F1627" t="n">
        <v>2025</v>
      </c>
      <c r="G1627" t="n">
        <v>2</v>
      </c>
      <c r="H1627" s="13" t="n">
        <v>1603985</v>
      </c>
      <c r="I1627" s="12" t="n">
        <v>33</v>
      </c>
      <c r="J1627" s="13" t="n">
        <v>33480</v>
      </c>
      <c r="K1627" s="13">
        <f>IFERROR($H1627/$I1627,"")</f>
        <v/>
      </c>
      <c r="L1627" s="13" t="n">
        <v>200000</v>
      </c>
      <c r="M1627" t="inlineStr">
        <is>
          <t>CA, GA, ID</t>
        </is>
      </c>
      <c r="N1627" t="inlineStr">
        <is>
          <t>No</t>
        </is>
      </c>
      <c r="O1627" t="inlineStr">
        <is>
          <t>Not stated</t>
        </is>
      </c>
      <c r="Q1627" s="9" t="inlineStr">
        <is>
          <t>https://grantcue.com/foundations/daniel-and-joylene-hegel-family-foundation-854122221</t>
        </is>
      </c>
    </row>
    <row r="1628">
      <c r="A1628">
        <f>IF($E1628=$E1627,$A1627+1,1)</f>
        <v/>
      </c>
      <c r="B1628" t="inlineStr">
        <is>
          <t>CARL &amp; CAROLINE SWANSON FOUNDATION</t>
        </is>
      </c>
      <c r="C1628" t="inlineStr">
        <is>
          <t>47-6024644</t>
        </is>
      </c>
      <c r="D1628" t="inlineStr">
        <is>
          <t>Colorado</t>
        </is>
      </c>
      <c r="E1628" t="inlineStr">
        <is>
          <t>CO</t>
        </is>
      </c>
      <c r="F1628" t="n">
        <v>2024</v>
      </c>
      <c r="G1628" t="n">
        <v>1</v>
      </c>
      <c r="H1628" s="13" t="n">
        <v>1591000</v>
      </c>
      <c r="I1628" s="12" t="n">
        <v>16</v>
      </c>
      <c r="J1628" s="13" t="n">
        <v>25000</v>
      </c>
      <c r="K1628" s="13">
        <f>IFERROR($H1628/$I1628,"")</f>
        <v/>
      </c>
      <c r="L1628" s="13" t="n">
        <v>800000</v>
      </c>
      <c r="M1628" t="inlineStr">
        <is>
          <t>WY, NE, IL</t>
        </is>
      </c>
      <c r="N1628" t="inlineStr">
        <is>
          <t>Yes</t>
        </is>
      </c>
      <c r="O1628" t="inlineStr">
        <is>
          <t>Not stated</t>
        </is>
      </c>
      <c r="Q1628" s="9" t="inlineStr">
        <is>
          <t>https://grantcue.com/foundations/carl-and-caroline-swanson-foundation-476024644</t>
        </is>
      </c>
    </row>
    <row r="1629">
      <c r="A1629">
        <f>IF($E1629=$E1628,$A1628+1,1)</f>
        <v/>
      </c>
      <c r="B1629" t="inlineStr">
        <is>
          <t>FRED &amp; JEAN ALLEGRETTI FOUNDATION</t>
        </is>
      </c>
      <c r="C1629" t="inlineStr">
        <is>
          <t>36-4110761</t>
        </is>
      </c>
      <c r="D1629" t="inlineStr">
        <is>
          <t>Colorado</t>
        </is>
      </c>
      <c r="E1629" t="inlineStr">
        <is>
          <t>CO</t>
        </is>
      </c>
      <c r="F1629" t="n">
        <v>2024</v>
      </c>
      <c r="G1629" t="n">
        <v>2</v>
      </c>
      <c r="H1629" s="13" t="n">
        <v>1573870</v>
      </c>
      <c r="I1629" s="12" t="n">
        <v>174</v>
      </c>
      <c r="J1629" s="13" t="n">
        <v>5000</v>
      </c>
      <c r="K1629" s="13">
        <f>IFERROR($H1629/$I1629,"")</f>
        <v/>
      </c>
      <c r="L1629" s="13" t="n">
        <v>45000</v>
      </c>
      <c r="M1629" t="inlineStr">
        <is>
          <t>FL, IL, AZ</t>
        </is>
      </c>
      <c r="N1629" t="inlineStr">
        <is>
          <t>Yes</t>
        </is>
      </c>
      <c r="O1629" t="inlineStr">
        <is>
          <t>Not stated</t>
        </is>
      </c>
      <c r="P1629" s="9" t="inlineStr">
        <is>
          <t>https://allegrettifoundation.org/</t>
        </is>
      </c>
      <c r="Q1629" s="9" t="inlineStr">
        <is>
          <t>https://grantcue.com/foundations/fred-and-jean-allegretti-foundation-364110761</t>
        </is>
      </c>
    </row>
    <row r="1630">
      <c r="A1630">
        <f>IF($E1630=$E1629,$A1629+1,1)</f>
        <v/>
      </c>
      <c r="B1630" t="inlineStr">
        <is>
          <t>CARUTHERS FAMILY FOUNDATION</t>
        </is>
      </c>
      <c r="C1630" t="inlineStr">
        <is>
          <t>84-1289459</t>
        </is>
      </c>
      <c r="D1630" t="inlineStr">
        <is>
          <t>Colorado</t>
        </is>
      </c>
      <c r="E1630" t="inlineStr">
        <is>
          <t>CO</t>
        </is>
      </c>
      <c r="F1630" t="n">
        <v>2024</v>
      </c>
      <c r="G1630" t="n">
        <v>2</v>
      </c>
      <c r="H1630" s="13" t="n">
        <v>1571000</v>
      </c>
      <c r="I1630" s="12" t="n">
        <v>49</v>
      </c>
      <c r="J1630" s="13" t="n">
        <v>5000</v>
      </c>
      <c r="K1630" s="13">
        <f>IFERROR($H1630/$I1630,"")</f>
        <v/>
      </c>
      <c r="L1630" s="13" t="n">
        <v>200000</v>
      </c>
      <c r="M1630" t="inlineStr">
        <is>
          <t>NY, TX, HI</t>
        </is>
      </c>
      <c r="N1630" t="inlineStr">
        <is>
          <t>No</t>
        </is>
      </c>
      <c r="O1630" t="inlineStr">
        <is>
          <t>Not stated</t>
        </is>
      </c>
      <c r="Q1630" s="9" t="inlineStr">
        <is>
          <t>https://grantcue.com/foundations/caruthers-family-foundation-841289459</t>
        </is>
      </c>
    </row>
    <row r="1631">
      <c r="A1631">
        <f>IF($E1631=$E1630,$A1630+1,1)</f>
        <v/>
      </c>
      <c r="B1631" t="inlineStr">
        <is>
          <t>THE MANN FAMILY FOUNDATION</t>
        </is>
      </c>
      <c r="C1631" t="inlineStr">
        <is>
          <t>05-0494136</t>
        </is>
      </c>
      <c r="D1631" t="inlineStr">
        <is>
          <t>Colorado</t>
        </is>
      </c>
      <c r="E1631" t="inlineStr">
        <is>
          <t>CO</t>
        </is>
      </c>
      <c r="F1631" t="n">
        <v>2025</v>
      </c>
      <c r="G1631" t="n">
        <v>2</v>
      </c>
      <c r="H1631" s="13" t="n">
        <v>1562659</v>
      </c>
      <c r="I1631" s="12" t="n">
        <v>152</v>
      </c>
      <c r="J1631" s="13" t="n">
        <v>5000</v>
      </c>
      <c r="K1631" s="13">
        <f>IFERROR($H1631/$I1631,"")</f>
        <v/>
      </c>
      <c r="L1631" s="13" t="n">
        <v>155000</v>
      </c>
      <c r="M1631" t="inlineStr">
        <is>
          <t>RI, NY, MI</t>
        </is>
      </c>
      <c r="N1631" t="inlineStr">
        <is>
          <t>Yes</t>
        </is>
      </c>
      <c r="O1631" t="inlineStr">
        <is>
          <t>Not stated</t>
        </is>
      </c>
      <c r="Q1631" s="9" t="inlineStr">
        <is>
          <t>https://grantcue.com/foundations/the-mann-family-foundation-050494136</t>
        </is>
      </c>
    </row>
    <row r="1632">
      <c r="A1632">
        <f>IF($E1632=$E1631,$A1631+1,1)</f>
        <v/>
      </c>
      <c r="B1632" t="inlineStr">
        <is>
          <t>Monfort Family Foundation</t>
        </is>
      </c>
      <c r="C1632" t="inlineStr">
        <is>
          <t>23-7068253</t>
        </is>
      </c>
      <c r="D1632" t="inlineStr">
        <is>
          <t>Colorado</t>
        </is>
      </c>
      <c r="E1632" t="inlineStr">
        <is>
          <t>CO</t>
        </is>
      </c>
      <c r="F1632" t="n">
        <v>2024</v>
      </c>
      <c r="G1632" t="n">
        <v>1</v>
      </c>
      <c r="H1632" s="13" t="n">
        <v>1548000</v>
      </c>
      <c r="I1632" s="12" t="n">
        <v>5</v>
      </c>
      <c r="J1632" s="13" t="n">
        <v>228000</v>
      </c>
      <c r="K1632" s="13">
        <f>IFERROR($H1632/$I1632,"")</f>
        <v/>
      </c>
      <c r="L1632" s="13" t="n">
        <v>700000</v>
      </c>
      <c r="M1632" t="inlineStr">
        <is>
          <t>GA</t>
        </is>
      </c>
      <c r="N1632" t="inlineStr">
        <is>
          <t>Yes</t>
        </is>
      </c>
      <c r="O1632" t="inlineStr">
        <is>
          <t>Not stated</t>
        </is>
      </c>
      <c r="Q1632" s="9" t="inlineStr">
        <is>
          <t>https://grantcue.com/foundations/monfort-family-foundation-237068253</t>
        </is>
      </c>
    </row>
    <row r="1633">
      <c r="A1633">
        <f>IF($E1633=$E1632,$A1632+1,1)</f>
        <v/>
      </c>
      <c r="B1633" t="inlineStr">
        <is>
          <t>THE CHOTIN FAMILY FOUNDATION</t>
        </is>
      </c>
      <c r="C1633" t="inlineStr">
        <is>
          <t>71-0950446</t>
        </is>
      </c>
      <c r="D1633" t="inlineStr">
        <is>
          <t>Colorado</t>
        </is>
      </c>
      <c r="E1633" t="inlineStr">
        <is>
          <t>CO</t>
        </is>
      </c>
      <c r="F1633" t="n">
        <v>2025</v>
      </c>
      <c r="G1633" t="n">
        <v>2</v>
      </c>
      <c r="H1633" s="13" t="n">
        <v>1546448</v>
      </c>
      <c r="I1633" s="12" t="n">
        <v>94</v>
      </c>
      <c r="J1633" s="13" t="n">
        <v>2500</v>
      </c>
      <c r="K1633" s="13">
        <f>IFERROR($H1633/$I1633,"")</f>
        <v/>
      </c>
      <c r="L1633" s="13" t="n">
        <v>363411</v>
      </c>
      <c r="M1633" t="inlineStr">
        <is>
          <t>NY, WI, MN</t>
        </is>
      </c>
      <c r="N1633" t="inlineStr">
        <is>
          <t>No</t>
        </is>
      </c>
      <c r="O1633" t="inlineStr">
        <is>
          <t>Not stated</t>
        </is>
      </c>
      <c r="Q1633" s="9" t="inlineStr">
        <is>
          <t>https://grantcue.com/foundations/the-chotin-family-foundation-710950446</t>
        </is>
      </c>
    </row>
    <row r="1634">
      <c r="A1634">
        <f>IF($E1634=$E1633,$A1633+1,1)</f>
        <v/>
      </c>
      <c r="B1634" t="inlineStr">
        <is>
          <t>THE JOHN A MILLER FAMILY FOUNDATION</t>
        </is>
      </c>
      <c r="C1634" t="inlineStr">
        <is>
          <t>36-4233458</t>
        </is>
      </c>
      <c r="D1634" t="inlineStr">
        <is>
          <t>Colorado</t>
        </is>
      </c>
      <c r="E1634" t="inlineStr">
        <is>
          <t>CO</t>
        </is>
      </c>
      <c r="F1634" t="n">
        <v>2024</v>
      </c>
      <c r="G1634" t="n">
        <v>1</v>
      </c>
      <c r="H1634" s="13" t="n">
        <v>1543144</v>
      </c>
      <c r="I1634" s="12" t="n">
        <v>26</v>
      </c>
      <c r="J1634" s="13" t="n">
        <v>5000</v>
      </c>
      <c r="K1634" s="13">
        <f>IFERROR($H1634/$I1634,"")</f>
        <v/>
      </c>
      <c r="L1634" s="13" t="n">
        <v>1114811</v>
      </c>
      <c r="M1634" t="inlineStr">
        <is>
          <t>CA, IL, VA</t>
        </is>
      </c>
      <c r="N1634" t="inlineStr">
        <is>
          <t>No</t>
        </is>
      </c>
      <c r="O1634" t="inlineStr">
        <is>
          <t>Not stated</t>
        </is>
      </c>
      <c r="Q1634" s="9" t="inlineStr">
        <is>
          <t>https://grantcue.com/foundations/the-john-a-miller-family-foundation-c-o-rellim-capital-management-llc-364233458</t>
        </is>
      </c>
    </row>
    <row r="1635">
      <c r="A1635">
        <f>IF($E1635=$E1634,$A1634+1,1)</f>
        <v/>
      </c>
      <c r="B1635" t="inlineStr">
        <is>
          <t>GAMBEE FAMILY FOUNDATION</t>
        </is>
      </c>
      <c r="C1635" t="inlineStr">
        <is>
          <t>87-3632566</t>
        </is>
      </c>
      <c r="D1635" t="inlineStr">
        <is>
          <t>Colorado</t>
        </is>
      </c>
      <c r="E1635" t="inlineStr">
        <is>
          <t>CO</t>
        </is>
      </c>
      <c r="F1635" t="n">
        <v>2024</v>
      </c>
      <c r="G1635" t="n">
        <v>1</v>
      </c>
      <c r="H1635" s="13" t="n">
        <v>1522500</v>
      </c>
      <c r="I1635" s="12" t="n">
        <v>10</v>
      </c>
      <c r="J1635" s="13" t="n">
        <v>5000</v>
      </c>
      <c r="K1635" s="13">
        <f>IFERROR($H1635/$I1635,"")</f>
        <v/>
      </c>
      <c r="L1635" s="13" t="n">
        <v>1400000</v>
      </c>
      <c r="M1635" t="inlineStr">
        <is>
          <t>OR, TX</t>
        </is>
      </c>
      <c r="N1635" t="inlineStr">
        <is>
          <t>No</t>
        </is>
      </c>
      <c r="O1635" t="inlineStr">
        <is>
          <t>Not stated</t>
        </is>
      </c>
      <c r="Q1635" s="9" t="inlineStr">
        <is>
          <t>https://grantcue.com/foundations/gambee-family-foundation-873632566</t>
        </is>
      </c>
    </row>
    <row r="1636">
      <c r="A1636">
        <f>IF($E1636=$E1635,$A1635+1,1)</f>
        <v/>
      </c>
      <c r="B1636" t="inlineStr">
        <is>
          <t>LIBERTYGIVES FOUNDATION</t>
        </is>
      </c>
      <c r="C1636" t="inlineStr">
        <is>
          <t>20-8004437</t>
        </is>
      </c>
      <c r="D1636" t="inlineStr">
        <is>
          <t>Colorado</t>
        </is>
      </c>
      <c r="E1636" t="inlineStr">
        <is>
          <t>CO</t>
        </is>
      </c>
      <c r="F1636" t="n">
        <v>2025</v>
      </c>
      <c r="G1636" t="n">
        <v>2</v>
      </c>
      <c r="H1636" s="13" t="n">
        <v>1519126</v>
      </c>
      <c r="I1636" s="12" t="n">
        <v>213</v>
      </c>
      <c r="J1636" s="13" t="n">
        <v>1500</v>
      </c>
      <c r="K1636" s="13">
        <f>IFERROR($H1636/$I1636,"")</f>
        <v/>
      </c>
      <c r="L1636" s="13" t="n">
        <v>65392</v>
      </c>
      <c r="M1636" t="inlineStr">
        <is>
          <t>NY, CA, MI</t>
        </is>
      </c>
      <c r="N1636" t="inlineStr">
        <is>
          <t>Yes</t>
        </is>
      </c>
      <c r="O1636" t="inlineStr">
        <is>
          <t>Yes</t>
        </is>
      </c>
      <c r="P1636" s="9" t="inlineStr">
        <is>
          <t>https://libertymedia.com/</t>
        </is>
      </c>
      <c r="Q1636" s="9" t="inlineStr">
        <is>
          <t>https://grantcue.com/foundations/libertygives-foundation-208004437</t>
        </is>
      </c>
    </row>
    <row r="1637">
      <c r="A1637">
        <f>IF($E1637=$E1636,$A1636+1,1)</f>
        <v/>
      </c>
      <c r="B1637" t="inlineStr">
        <is>
          <t>BELLCO FOUNDATION</t>
        </is>
      </c>
      <c r="C1637" t="inlineStr">
        <is>
          <t>47-4045582</t>
        </is>
      </c>
      <c r="D1637" t="inlineStr">
        <is>
          <t>Colorado</t>
        </is>
      </c>
      <c r="E1637" t="inlineStr">
        <is>
          <t>CO</t>
        </is>
      </c>
      <c r="F1637" t="n">
        <v>2025</v>
      </c>
      <c r="G1637" t="n">
        <v>2</v>
      </c>
      <c r="H1637" s="13" t="n">
        <v>1510200</v>
      </c>
      <c r="I1637" s="12" t="n">
        <v>49</v>
      </c>
      <c r="J1637" s="13" t="n">
        <v>10000</v>
      </c>
      <c r="K1637" s="13">
        <f>IFERROR($H1637/$I1637,"")</f>
        <v/>
      </c>
      <c r="L1637" s="13" t="n">
        <v>210000</v>
      </c>
      <c r="M1637" t="inlineStr">
        <is>
          <t>WI, WA, WY</t>
        </is>
      </c>
      <c r="N1637" t="inlineStr">
        <is>
          <t>No</t>
        </is>
      </c>
      <c r="O1637" t="inlineStr">
        <is>
          <t>Not stated</t>
        </is>
      </c>
      <c r="Q1637" s="9" t="inlineStr">
        <is>
          <t>https://grantcue.com/foundations/bellco-foundation-474045582</t>
        </is>
      </c>
    </row>
    <row r="1638">
      <c r="A1638">
        <f>IF($E1638=$E1637,$A1637+1,1)</f>
        <v/>
      </c>
      <c r="B1638" t="inlineStr">
        <is>
          <t>JACK PETTEYS MEMORIAL FOUNDATION</t>
        </is>
      </c>
      <c r="C1638" t="inlineStr">
        <is>
          <t>84-6036239</t>
        </is>
      </c>
      <c r="D1638" t="inlineStr">
        <is>
          <t>Colorado</t>
        </is>
      </c>
      <c r="E1638" t="inlineStr">
        <is>
          <t>CO</t>
        </is>
      </c>
      <c r="F1638" t="n">
        <v>2025</v>
      </c>
      <c r="G1638" t="n">
        <v>2</v>
      </c>
      <c r="H1638" s="13" t="n">
        <v>1485191</v>
      </c>
      <c r="I1638" s="12" t="n">
        <v>40</v>
      </c>
      <c r="J1638" s="13" t="n">
        <v>6000</v>
      </c>
      <c r="K1638" s="13">
        <f>IFERROR($H1638/$I1638,"")</f>
        <v/>
      </c>
      <c r="L1638" s="13" t="n">
        <v>310000</v>
      </c>
      <c r="M1638" t="inlineStr">
        <is>
          <t>TX, IA, MT</t>
        </is>
      </c>
      <c r="N1638" t="inlineStr">
        <is>
          <t>Yes</t>
        </is>
      </c>
      <c r="O1638" t="inlineStr">
        <is>
          <t>Yes</t>
        </is>
      </c>
      <c r="Q1638" s="9" t="inlineStr">
        <is>
          <t>https://grantcue.com/foundations/jack-petteys-memorial-foundation-846036239</t>
        </is>
      </c>
    </row>
    <row r="1639">
      <c r="A1639">
        <f>IF($E1639=$E1638,$A1638+1,1)</f>
        <v/>
      </c>
      <c r="B1639" t="inlineStr">
        <is>
          <t>THE ARSENAULT FAMILY FOUNDATION INC</t>
        </is>
      </c>
      <c r="C1639" t="inlineStr">
        <is>
          <t>84-1569419</t>
        </is>
      </c>
      <c r="D1639" t="inlineStr">
        <is>
          <t>Colorado</t>
        </is>
      </c>
      <c r="E1639" t="inlineStr">
        <is>
          <t>CO</t>
        </is>
      </c>
      <c r="F1639" t="n">
        <v>2024</v>
      </c>
      <c r="G1639" t="n">
        <v>1</v>
      </c>
      <c r="H1639" s="13" t="n">
        <v>1483011</v>
      </c>
      <c r="I1639" s="12" t="n">
        <v>17</v>
      </c>
      <c r="J1639" s="13" t="n">
        <v>75000</v>
      </c>
      <c r="K1639" s="13">
        <f>IFERROR($H1639/$I1639,"")</f>
        <v/>
      </c>
      <c r="L1639" s="13" t="n">
        <v>256400</v>
      </c>
      <c r="M1639" t="inlineStr">
        <is>
          <t>DC, CA, NY</t>
        </is>
      </c>
      <c r="N1639" t="inlineStr">
        <is>
          <t>No</t>
        </is>
      </c>
      <c r="O1639" t="inlineStr">
        <is>
          <t>Not stated</t>
        </is>
      </c>
      <c r="Q1639" s="9" t="inlineStr">
        <is>
          <t>https://grantcue.com/foundations/the-arsenault-family-foundation-inc-841569419</t>
        </is>
      </c>
    </row>
    <row r="1640">
      <c r="A1640">
        <f>IF($E1640=$E1639,$A1639+1,1)</f>
        <v/>
      </c>
      <c r="B1640" t="inlineStr">
        <is>
          <t>The Caruso Foundation dba Caruso Entrepreneurship Initiative</t>
        </is>
      </c>
      <c r="C1640" t="inlineStr">
        <is>
          <t>84-1559444</t>
        </is>
      </c>
      <c r="D1640" t="inlineStr">
        <is>
          <t>Colorado</t>
        </is>
      </c>
      <c r="E1640" t="inlineStr">
        <is>
          <t>CO</t>
        </is>
      </c>
      <c r="F1640" t="n">
        <v>2024</v>
      </c>
      <c r="G1640" t="n">
        <v>1</v>
      </c>
      <c r="H1640" s="13" t="n">
        <v>1482191</v>
      </c>
      <c r="I1640" s="12" t="n">
        <v>32</v>
      </c>
      <c r="J1640" s="13" t="n">
        <v>10000</v>
      </c>
      <c r="K1640" s="13">
        <f>IFERROR($H1640/$I1640,"")</f>
        <v/>
      </c>
      <c r="L1640" s="13" t="n">
        <v>355000</v>
      </c>
      <c r="M1640" t="inlineStr">
        <is>
          <t>IL, NM, AZ</t>
        </is>
      </c>
      <c r="N1640" t="inlineStr">
        <is>
          <t>No</t>
        </is>
      </c>
      <c r="O1640" t="inlineStr">
        <is>
          <t>Not stated</t>
        </is>
      </c>
      <c r="Q1640" s="9" t="inlineStr">
        <is>
          <t>https://grantcue.com/foundations/the-caruso-foundation-dba-caruso-entrepreneurship-initiative-841559444</t>
        </is>
      </c>
    </row>
    <row r="1641">
      <c r="A1641">
        <f>IF($E1641=$E1640,$A1640+1,1)</f>
        <v/>
      </c>
      <c r="B1641" t="inlineStr">
        <is>
          <t>THE CLENNAN FAMILY FOUNDATION</t>
        </is>
      </c>
      <c r="C1641" t="inlineStr">
        <is>
          <t>26-3838840</t>
        </is>
      </c>
      <c r="D1641" t="inlineStr">
        <is>
          <t>Colorado</t>
        </is>
      </c>
      <c r="E1641" t="inlineStr">
        <is>
          <t>CO</t>
        </is>
      </c>
      <c r="F1641" t="n">
        <v>2024</v>
      </c>
      <c r="G1641" t="n">
        <v>1</v>
      </c>
      <c r="H1641" s="13" t="n">
        <v>1445500</v>
      </c>
      <c r="I1641" s="12" t="n">
        <v>7</v>
      </c>
      <c r="J1641" s="13" t="n">
        <v>25000</v>
      </c>
      <c r="K1641" s="13">
        <f>IFERROR($H1641/$I1641,"")</f>
        <v/>
      </c>
      <c r="L1641" s="13" t="n">
        <v>1000000</v>
      </c>
      <c r="M1641" t="inlineStr">
        <is>
          <t>CA, AZ</t>
        </is>
      </c>
      <c r="N1641" t="inlineStr">
        <is>
          <t>No</t>
        </is>
      </c>
      <c r="O1641" t="inlineStr">
        <is>
          <t>Not stated</t>
        </is>
      </c>
      <c r="Q1641" s="9" t="inlineStr">
        <is>
          <t>https://grantcue.com/foundations/the-clennan-family-foundation-263838840</t>
        </is>
      </c>
    </row>
    <row r="1642">
      <c r="A1642">
        <f>IF($E1642=$E1641,$A1641+1,1)</f>
        <v/>
      </c>
      <c r="B1642" t="inlineStr">
        <is>
          <t>BORGEN FAMILY FOUNDATION</t>
        </is>
      </c>
      <c r="C1642" t="inlineStr">
        <is>
          <t>84-1236286</t>
        </is>
      </c>
      <c r="D1642" t="inlineStr">
        <is>
          <t>Colorado</t>
        </is>
      </c>
      <c r="E1642" t="inlineStr">
        <is>
          <t>CO</t>
        </is>
      </c>
      <c r="F1642" t="n">
        <v>2024</v>
      </c>
      <c r="G1642" t="n">
        <v>1</v>
      </c>
      <c r="H1642" s="13" t="n">
        <v>1444850</v>
      </c>
      <c r="I1642" s="12" t="n">
        <v>49</v>
      </c>
      <c r="J1642" s="13" t="n">
        <v>10000</v>
      </c>
      <c r="K1642" s="13">
        <f>IFERROR($H1642/$I1642,"")</f>
        <v/>
      </c>
      <c r="L1642" s="13" t="n">
        <v>300000</v>
      </c>
      <c r="M1642" t="inlineStr">
        <is>
          <t>WI, DC, NH</t>
        </is>
      </c>
      <c r="N1642" t="inlineStr">
        <is>
          <t>No</t>
        </is>
      </c>
      <c r="O1642" t="inlineStr">
        <is>
          <t>Not stated</t>
        </is>
      </c>
      <c r="Q1642" s="9" t="inlineStr">
        <is>
          <t>https://grantcue.com/foundations/borgen-family-foundation-841236286</t>
        </is>
      </c>
    </row>
    <row r="1643">
      <c r="A1643">
        <f>IF($E1643=$E1642,$A1642+1,1)</f>
        <v/>
      </c>
      <c r="B1643" t="inlineStr">
        <is>
          <t>The Nord Foundation</t>
        </is>
      </c>
      <c r="C1643" t="inlineStr">
        <is>
          <t>84-1409115</t>
        </is>
      </c>
      <c r="D1643" t="inlineStr">
        <is>
          <t>Colorado</t>
        </is>
      </c>
      <c r="E1643" t="inlineStr">
        <is>
          <t>CO</t>
        </is>
      </c>
      <c r="F1643" t="n">
        <v>2024</v>
      </c>
      <c r="G1643" t="n">
        <v>2</v>
      </c>
      <c r="H1643" s="13" t="n">
        <v>1442473</v>
      </c>
      <c r="I1643" s="12" t="n">
        <v>45</v>
      </c>
      <c r="J1643" s="13" t="n">
        <v>15000</v>
      </c>
      <c r="K1643" s="13">
        <f>IFERROR($H1643/$I1643,"")</f>
        <v/>
      </c>
      <c r="L1643" s="13" t="n">
        <v>111200</v>
      </c>
      <c r="M1643" t="inlineStr">
        <is>
          <t>CA, OR, PA</t>
        </is>
      </c>
      <c r="N1643" t="inlineStr">
        <is>
          <t>No</t>
        </is>
      </c>
      <c r="O1643" t="inlineStr">
        <is>
          <t>Not stated</t>
        </is>
      </c>
      <c r="Q1643" s="9" t="inlineStr">
        <is>
          <t>https://grantcue.com/foundations/the-nord-foundation-841409115</t>
        </is>
      </c>
    </row>
    <row r="1644">
      <c r="A1644">
        <f>IF($E1644=$E1643,$A1643+1,1)</f>
        <v/>
      </c>
      <c r="B1644" t="inlineStr">
        <is>
          <t>THE POOLE FAMILY FOUNDATION INC</t>
        </is>
      </c>
      <c r="C1644" t="inlineStr">
        <is>
          <t>22-3480365</t>
        </is>
      </c>
      <c r="D1644" t="inlineStr">
        <is>
          <t>Colorado</t>
        </is>
      </c>
      <c r="E1644" t="inlineStr">
        <is>
          <t>CO</t>
        </is>
      </c>
      <c r="F1644" t="n">
        <v>2024</v>
      </c>
      <c r="G1644" t="n">
        <v>1</v>
      </c>
      <c r="H1644" s="13" t="n">
        <v>1441950</v>
      </c>
      <c r="I1644" s="12" t="n">
        <v>55</v>
      </c>
      <c r="J1644" s="13" t="n">
        <v>9247</v>
      </c>
      <c r="K1644" s="13">
        <f>IFERROR($H1644/$I1644,"")</f>
        <v/>
      </c>
      <c r="L1644" s="13" t="n">
        <v>293977</v>
      </c>
      <c r="M1644" t="inlineStr">
        <is>
          <t>FL, VA, GA</t>
        </is>
      </c>
      <c r="N1644" t="inlineStr">
        <is>
          <t>No</t>
        </is>
      </c>
      <c r="O1644" t="inlineStr">
        <is>
          <t>Not stated</t>
        </is>
      </c>
      <c r="Q1644" s="9" t="inlineStr">
        <is>
          <t>https://grantcue.com/foundations/the-poole-family-foundation-inc-223480365</t>
        </is>
      </c>
    </row>
    <row r="1645">
      <c r="A1645">
        <f>IF($E1645=$E1644,$A1644+1,1)</f>
        <v/>
      </c>
      <c r="B1645" t="inlineStr">
        <is>
          <t>BENSON FAMILY FOUNDATION</t>
        </is>
      </c>
      <c r="C1645" t="inlineStr">
        <is>
          <t>43-1969687</t>
        </is>
      </c>
      <c r="D1645" t="inlineStr">
        <is>
          <t>Colorado</t>
        </is>
      </c>
      <c r="E1645" t="inlineStr">
        <is>
          <t>CO</t>
        </is>
      </c>
      <c r="F1645" t="n">
        <v>2025</v>
      </c>
      <c r="G1645" t="n">
        <v>2</v>
      </c>
      <c r="H1645" s="13" t="n">
        <v>1439000</v>
      </c>
      <c r="I1645" s="12" t="n">
        <v>36</v>
      </c>
      <c r="J1645" s="13" t="n">
        <v>25000</v>
      </c>
      <c r="K1645" s="13">
        <f>IFERROR($H1645/$I1645,"")</f>
        <v/>
      </c>
      <c r="L1645" s="13" t="n">
        <v>150000</v>
      </c>
      <c r="M1645" t="inlineStr">
        <is>
          <t>OR, DC, PA</t>
        </is>
      </c>
      <c r="N1645" t="inlineStr">
        <is>
          <t>No</t>
        </is>
      </c>
      <c r="O1645" t="inlineStr">
        <is>
          <t>Not stated</t>
        </is>
      </c>
      <c r="Q1645" s="9" t="inlineStr">
        <is>
          <t>https://grantcue.com/foundations/benson-family-foundation-431969687</t>
        </is>
      </c>
    </row>
    <row r="1646">
      <c r="A1646">
        <f>IF($E1646=$E1645,$A1645+1,1)</f>
        <v/>
      </c>
      <c r="B1646" t="inlineStr">
        <is>
          <t>SAXER FAMILY FOUNDATION</t>
        </is>
      </c>
      <c r="C1646" t="inlineStr">
        <is>
          <t>47-2294729</t>
        </is>
      </c>
      <c r="D1646" t="inlineStr">
        <is>
          <t>Colorado</t>
        </is>
      </c>
      <c r="E1646" t="inlineStr">
        <is>
          <t>CO</t>
        </is>
      </c>
      <c r="F1646" t="n">
        <v>2025</v>
      </c>
      <c r="G1646" t="n">
        <v>2</v>
      </c>
      <c r="H1646" s="13" t="n">
        <v>1430000</v>
      </c>
      <c r="I1646" s="12" t="n">
        <v>46</v>
      </c>
      <c r="J1646" s="13" t="n">
        <v>22500</v>
      </c>
      <c r="K1646" s="13">
        <f>IFERROR($H1646/$I1646,"")</f>
        <v/>
      </c>
      <c r="L1646" s="13" t="n">
        <v>150000</v>
      </c>
      <c r="M1646" t="inlineStr">
        <is>
          <t>NC, CA, VA</t>
        </is>
      </c>
      <c r="N1646" t="inlineStr">
        <is>
          <t>No</t>
        </is>
      </c>
      <c r="O1646" t="inlineStr">
        <is>
          <t>Not stated</t>
        </is>
      </c>
      <c r="Q1646" s="9" t="inlineStr">
        <is>
          <t>https://grantcue.com/foundations/saxer-family-foundation-472294729</t>
        </is>
      </c>
    </row>
    <row r="1647">
      <c r="A1647">
        <f>IF($E1647=$E1646,$A1646+1,1)</f>
        <v/>
      </c>
      <c r="B1647" t="inlineStr">
        <is>
          <t>WILLIAM C DEMETREE JR FOUNDATION INC</t>
        </is>
      </c>
      <c r="C1647" t="inlineStr">
        <is>
          <t>59-2750694</t>
        </is>
      </c>
      <c r="D1647" t="inlineStr">
        <is>
          <t>Colorado</t>
        </is>
      </c>
      <c r="E1647" t="inlineStr">
        <is>
          <t>CO</t>
        </is>
      </c>
      <c r="F1647" t="n">
        <v>2024</v>
      </c>
      <c r="G1647" t="n">
        <v>2</v>
      </c>
      <c r="H1647" s="13" t="n">
        <v>1417061</v>
      </c>
      <c r="I1647" s="12" t="n">
        <v>7</v>
      </c>
      <c r="J1647" s="13" t="n">
        <v>50000</v>
      </c>
      <c r="K1647" s="13">
        <f>IFERROR($H1647/$I1647,"")</f>
        <v/>
      </c>
      <c r="L1647" s="13" t="n">
        <v>621667</v>
      </c>
      <c r="M1647" t="inlineStr">
        <is>
          <t>FL, VA</t>
        </is>
      </c>
      <c r="N1647" t="inlineStr">
        <is>
          <t>Yes</t>
        </is>
      </c>
      <c r="O1647" t="inlineStr">
        <is>
          <t>Not stated</t>
        </is>
      </c>
      <c r="Q1647" s="9" t="inlineStr">
        <is>
          <t>https://grantcue.com/foundations/william-c-demetree-jr-foundation-inc-592750694</t>
        </is>
      </c>
    </row>
    <row r="1648">
      <c r="A1648">
        <f>IF($E1648=$E1647,$A1647+1,1)</f>
        <v/>
      </c>
      <c r="B1648" t="inlineStr">
        <is>
          <t>WINDY PINES FOUNDATION</t>
        </is>
      </c>
      <c r="C1648" t="inlineStr">
        <is>
          <t>87-3209367</t>
        </is>
      </c>
      <c r="D1648" t="inlineStr">
        <is>
          <t>Colorado</t>
        </is>
      </c>
      <c r="E1648" t="inlineStr">
        <is>
          <t>CO</t>
        </is>
      </c>
      <c r="F1648" t="n">
        <v>2024</v>
      </c>
      <c r="G1648" t="n">
        <v>1</v>
      </c>
      <c r="H1648" s="13" t="n">
        <v>1405420</v>
      </c>
      <c r="I1648" s="12" t="n">
        <v>26</v>
      </c>
      <c r="J1648" s="13" t="n">
        <v>10000</v>
      </c>
      <c r="K1648" s="13">
        <f>IFERROR($H1648/$I1648,"")</f>
        <v/>
      </c>
      <c r="L1648" s="13" t="n">
        <v>355000</v>
      </c>
      <c r="M1648" t="inlineStr">
        <is>
          <t>MA</t>
        </is>
      </c>
      <c r="N1648" t="inlineStr">
        <is>
          <t>No</t>
        </is>
      </c>
      <c r="O1648" t="inlineStr">
        <is>
          <t>Not stated</t>
        </is>
      </c>
      <c r="Q1648" s="9" t="inlineStr">
        <is>
          <t>https://grantcue.com/foundations/windy-pines-foundation-873209367</t>
        </is>
      </c>
    </row>
    <row r="1649">
      <c r="A1649">
        <f>IF($E1649=$E1648,$A1648+1,1)</f>
        <v/>
      </c>
      <c r="B1649" t="inlineStr">
        <is>
          <t>JORGENSEN CHARITABLE TRUST - CLOSING</t>
        </is>
      </c>
      <c r="C1649" t="inlineStr">
        <is>
          <t>84-6239208</t>
        </is>
      </c>
      <c r="D1649" t="inlineStr">
        <is>
          <t>Colorado</t>
        </is>
      </c>
      <c r="E1649" t="inlineStr">
        <is>
          <t>CO</t>
        </is>
      </c>
      <c r="F1649" t="n">
        <v>2025</v>
      </c>
      <c r="G1649" t="n">
        <v>2</v>
      </c>
      <c r="H1649" s="13" t="n">
        <v>1403808</v>
      </c>
      <c r="I1649" s="12" t="n">
        <v>10</v>
      </c>
      <c r="J1649" s="13" t="n">
        <v>10000</v>
      </c>
      <c r="K1649" s="13">
        <f>IFERROR($H1649/$I1649,"")</f>
        <v/>
      </c>
      <c r="L1649" s="13" t="n">
        <v>1323808</v>
      </c>
      <c r="N1649" t="inlineStr">
        <is>
          <t>Yes</t>
        </is>
      </c>
      <c r="O1649" t="inlineStr">
        <is>
          <t>Yes</t>
        </is>
      </c>
      <c r="Q1649" s="9" t="inlineStr">
        <is>
          <t>https://grantcue.com/foundations/jorgensen-charitable-trust-closing-846239208</t>
        </is>
      </c>
    </row>
    <row r="1650">
      <c r="A1650">
        <f>IF($E1650=$E1649,$A1649+1,1)</f>
        <v/>
      </c>
      <c r="B1650" t="inlineStr">
        <is>
          <t>BRUCE BENSON FOUNDATION</t>
        </is>
      </c>
      <c r="C1650" t="inlineStr">
        <is>
          <t>26-0272148</t>
        </is>
      </c>
      <c r="D1650" t="inlineStr">
        <is>
          <t>Colorado</t>
        </is>
      </c>
      <c r="E1650" t="inlineStr">
        <is>
          <t>CO</t>
        </is>
      </c>
      <c r="F1650" t="n">
        <v>2025</v>
      </c>
      <c r="G1650" t="n">
        <v>2</v>
      </c>
      <c r="H1650" s="13" t="n">
        <v>1386000</v>
      </c>
      <c r="I1650" s="12" t="n">
        <v>39</v>
      </c>
      <c r="J1650" s="13" t="n">
        <v>10000</v>
      </c>
      <c r="K1650" s="13">
        <f>IFERROR($H1650/$I1650,"")</f>
        <v/>
      </c>
      <c r="L1650" s="13" t="n">
        <v>400000</v>
      </c>
      <c r="M1650" t="inlineStr">
        <is>
          <t>PA, TX, NY</t>
        </is>
      </c>
      <c r="N1650" t="inlineStr">
        <is>
          <t>No</t>
        </is>
      </c>
      <c r="O1650" t="inlineStr">
        <is>
          <t>Not stated</t>
        </is>
      </c>
      <c r="Q1650" s="9" t="inlineStr">
        <is>
          <t>https://grantcue.com/foundations/bruce-benson-foundation-260272148</t>
        </is>
      </c>
    </row>
    <row r="1651">
      <c r="A1651">
        <f>IF($E1651=$E1650,$A1650+1,1)</f>
        <v/>
      </c>
      <c r="B1651" t="inlineStr">
        <is>
          <t>CLARENCE V LAGUARDIA FOUNDATION</t>
        </is>
      </c>
      <c r="C1651" t="inlineStr">
        <is>
          <t>27-3514771</t>
        </is>
      </c>
      <c r="D1651" t="inlineStr">
        <is>
          <t>Colorado</t>
        </is>
      </c>
      <c r="E1651" t="inlineStr">
        <is>
          <t>CO</t>
        </is>
      </c>
      <c r="F1651" t="n">
        <v>2024</v>
      </c>
      <c r="G1651" t="n">
        <v>3</v>
      </c>
      <c r="H1651" s="13" t="n">
        <v>1356500</v>
      </c>
      <c r="I1651" s="12" t="n">
        <v>45</v>
      </c>
      <c r="J1651" s="13" t="n">
        <v>25000</v>
      </c>
      <c r="K1651" s="13">
        <f>IFERROR($H1651/$I1651,"")</f>
        <v/>
      </c>
      <c r="L1651" s="13" t="n">
        <v>75000</v>
      </c>
      <c r="N1651" t="inlineStr">
        <is>
          <t>Yes</t>
        </is>
      </c>
      <c r="O1651" t="inlineStr">
        <is>
          <t>Yes</t>
        </is>
      </c>
      <c r="Q1651" s="9" t="inlineStr">
        <is>
          <t>https://grantcue.com/foundations/clarence-v-laguardia-foundation-273514771</t>
        </is>
      </c>
    </row>
    <row r="1652">
      <c r="A1652">
        <f>IF($E1652=$E1651,$A1651+1,1)</f>
        <v/>
      </c>
      <c r="B1652" t="inlineStr">
        <is>
          <t>TIM AND LISA WALSH FAMILY FOUNDATION</t>
        </is>
      </c>
      <c r="C1652" t="inlineStr">
        <is>
          <t>85-4344241</t>
        </is>
      </c>
      <c r="D1652" t="inlineStr">
        <is>
          <t>Colorado</t>
        </is>
      </c>
      <c r="E1652" t="inlineStr">
        <is>
          <t>CO</t>
        </is>
      </c>
      <c r="F1652" t="n">
        <v>2023</v>
      </c>
      <c r="G1652" t="n">
        <v>1</v>
      </c>
      <c r="H1652" s="13" t="n">
        <v>1349301</v>
      </c>
      <c r="I1652" s="12" t="n">
        <v>17</v>
      </c>
      <c r="J1652" s="13" t="n">
        <v>26500</v>
      </c>
      <c r="K1652" s="13">
        <f>IFERROR($H1652/$I1652,"")</f>
        <v/>
      </c>
      <c r="L1652" s="13" t="n">
        <v>340000</v>
      </c>
      <c r="M1652" t="inlineStr">
        <is>
          <t>CA, VA, TX</t>
        </is>
      </c>
      <c r="N1652" t="inlineStr">
        <is>
          <t>No</t>
        </is>
      </c>
      <c r="O1652" t="inlineStr">
        <is>
          <t>Not stated</t>
        </is>
      </c>
      <c r="Q1652" s="9" t="inlineStr">
        <is>
          <t>https://grantcue.com/foundations/tim-and-lisa-walsh-family-foundation-854344241</t>
        </is>
      </c>
    </row>
    <row r="1653">
      <c r="A1653">
        <f>IF($E1653=$E1652,$A1652+1,1)</f>
        <v/>
      </c>
      <c r="B1653" t="inlineStr">
        <is>
          <t>FLORA AND MORRIS MIZEL FOUNDATION I</t>
        </is>
      </c>
      <c r="C1653" t="inlineStr">
        <is>
          <t>84-1383695</t>
        </is>
      </c>
      <c r="D1653" t="inlineStr">
        <is>
          <t>Colorado</t>
        </is>
      </c>
      <c r="E1653" t="inlineStr">
        <is>
          <t>CO</t>
        </is>
      </c>
      <c r="F1653" t="n">
        <v>2024</v>
      </c>
      <c r="G1653" t="n">
        <v>1</v>
      </c>
      <c r="H1653" s="13" t="n">
        <v>1317001</v>
      </c>
      <c r="I1653" s="12" t="n">
        <v>8</v>
      </c>
      <c r="J1653" s="13" t="n">
        <v>9250</v>
      </c>
      <c r="K1653" s="13">
        <f>IFERROR($H1653/$I1653,"")</f>
        <v/>
      </c>
      <c r="L1653" s="13" t="n">
        <v>1256000</v>
      </c>
      <c r="M1653" t="inlineStr">
        <is>
          <t>CA, OK, VA</t>
        </is>
      </c>
      <c r="N1653" t="inlineStr">
        <is>
          <t>No</t>
        </is>
      </c>
      <c r="O1653" t="inlineStr">
        <is>
          <t>Not stated</t>
        </is>
      </c>
      <c r="Q1653" s="9" t="inlineStr">
        <is>
          <t>https://grantcue.com/foundations/flora-and-morris-mizel-foundation-i-841383695</t>
        </is>
      </c>
    </row>
    <row r="1654">
      <c r="A1654">
        <f>IF($E1654=$E1653,$A1653+1,1)</f>
        <v/>
      </c>
      <c r="B1654" t="inlineStr">
        <is>
          <t>ALBERT E AND ETHEL I CARLTON FOUNDATION</t>
        </is>
      </c>
      <c r="C1654" t="inlineStr">
        <is>
          <t>84-6331869</t>
        </is>
      </c>
      <c r="D1654" t="inlineStr">
        <is>
          <t>Colorado</t>
        </is>
      </c>
      <c r="E1654" t="inlineStr">
        <is>
          <t>CO</t>
        </is>
      </c>
      <c r="F1654" t="n">
        <v>2024</v>
      </c>
      <c r="G1654" t="n">
        <v>2</v>
      </c>
      <c r="H1654" s="13" t="n">
        <v>1313395</v>
      </c>
      <c r="I1654" s="12" t="n">
        <v>6</v>
      </c>
      <c r="J1654" s="13" t="n">
        <v>218526.5</v>
      </c>
      <c r="K1654" s="13">
        <f>IFERROR($H1654/$I1654,"")</f>
        <v/>
      </c>
      <c r="L1654" s="13" t="n">
        <v>232673</v>
      </c>
      <c r="N1654" t="inlineStr">
        <is>
          <t>No</t>
        </is>
      </c>
      <c r="O1654" t="inlineStr">
        <is>
          <t>Not stated</t>
        </is>
      </c>
      <c r="Q1654" s="9" t="inlineStr">
        <is>
          <t>https://grantcue.com/foundations/albert-e-and-ethel-i-carlton-foundation-846331869</t>
        </is>
      </c>
    </row>
    <row r="1655">
      <c r="A1655">
        <f>IF($E1655=$E1654,$A1654+1,1)</f>
        <v/>
      </c>
      <c r="B1655" t="inlineStr">
        <is>
          <t>Elaine and Jeffrey Lovell Foundation</t>
        </is>
      </c>
      <c r="C1655" t="inlineStr">
        <is>
          <t>87-3947251</t>
        </is>
      </c>
      <c r="D1655" t="inlineStr">
        <is>
          <t>Colorado</t>
        </is>
      </c>
      <c r="E1655" t="inlineStr">
        <is>
          <t>CO</t>
        </is>
      </c>
      <c r="F1655" t="n">
        <v>2025</v>
      </c>
      <c r="G1655" t="n">
        <v>2</v>
      </c>
      <c r="H1655" s="13" t="n">
        <v>1307500</v>
      </c>
      <c r="I1655" s="12" t="n">
        <v>62</v>
      </c>
      <c r="J1655" s="13" t="n">
        <v>5000</v>
      </c>
      <c r="K1655" s="13">
        <f>IFERROR($H1655/$I1655,"")</f>
        <v/>
      </c>
      <c r="L1655" s="13" t="n">
        <v>250000</v>
      </c>
      <c r="M1655" t="inlineStr">
        <is>
          <t>FL, CA, TX</t>
        </is>
      </c>
      <c r="N1655" t="inlineStr">
        <is>
          <t>No</t>
        </is>
      </c>
      <c r="O1655" t="inlineStr">
        <is>
          <t>Not stated</t>
        </is>
      </c>
      <c r="Q1655" s="9" t="inlineStr">
        <is>
          <t>https://grantcue.com/foundations/elaine-and-jeffrey-lovell-foundation-873947251</t>
        </is>
      </c>
    </row>
    <row r="1656">
      <c r="A1656">
        <f>IF($E1656=$E1655,$A1655+1,1)</f>
        <v/>
      </c>
      <c r="B1656" t="inlineStr">
        <is>
          <t>THE CAMPOS EPC FOUNDATION</t>
        </is>
      </c>
      <c r="C1656" t="inlineStr">
        <is>
          <t>47-1348260</t>
        </is>
      </c>
      <c r="D1656" t="inlineStr">
        <is>
          <t>Colorado</t>
        </is>
      </c>
      <c r="E1656" t="inlineStr">
        <is>
          <t>CO</t>
        </is>
      </c>
      <c r="F1656" t="n">
        <v>2024</v>
      </c>
      <c r="G1656" t="n">
        <v>1</v>
      </c>
      <c r="H1656" s="13" t="n">
        <v>1299397</v>
      </c>
      <c r="I1656" s="12" t="n">
        <v>46</v>
      </c>
      <c r="J1656" s="13" t="n">
        <v>1825</v>
      </c>
      <c r="K1656" s="13">
        <f>IFERROR($H1656/$I1656,"")</f>
        <v/>
      </c>
      <c r="L1656" s="13" t="n">
        <v>537500</v>
      </c>
      <c r="M1656" t="inlineStr">
        <is>
          <t>NY, GA, CA</t>
        </is>
      </c>
      <c r="N1656" t="inlineStr">
        <is>
          <t>No</t>
        </is>
      </c>
      <c r="O1656" t="inlineStr">
        <is>
          <t>Not stated</t>
        </is>
      </c>
      <c r="Q1656" s="9" t="inlineStr">
        <is>
          <t>https://grantcue.com/foundations/the-campos-epc-foundation-471348260</t>
        </is>
      </c>
    </row>
    <row r="1657">
      <c r="A1657">
        <f>IF($E1657=$E1656,$A1656+1,1)</f>
        <v/>
      </c>
      <c r="B1657" t="inlineStr">
        <is>
          <t>THE JOSHUA MAX SIMON CHARITABLE FOUNDATION</t>
        </is>
      </c>
      <c r="C1657" t="inlineStr">
        <is>
          <t>35-6692310</t>
        </is>
      </c>
      <c r="D1657" t="inlineStr">
        <is>
          <t>Colorado</t>
        </is>
      </c>
      <c r="E1657" t="inlineStr">
        <is>
          <t>CO</t>
        </is>
      </c>
      <c r="F1657" t="n">
        <v>2024</v>
      </c>
      <c r="G1657" t="n">
        <v>1</v>
      </c>
      <c r="H1657" s="13" t="n">
        <v>1280000</v>
      </c>
      <c r="I1657" s="12" t="n">
        <v>6</v>
      </c>
      <c r="J1657" s="13" t="n">
        <v>250000</v>
      </c>
      <c r="K1657" s="13">
        <f>IFERROR($H1657/$I1657,"")</f>
        <v/>
      </c>
      <c r="L1657" s="13" t="n">
        <v>250000</v>
      </c>
      <c r="N1657" t="inlineStr">
        <is>
          <t>No</t>
        </is>
      </c>
      <c r="O1657" t="inlineStr">
        <is>
          <t>Not stated</t>
        </is>
      </c>
      <c r="Q1657" s="9" t="inlineStr">
        <is>
          <t>https://grantcue.com/foundations/the-joshua-max-simon-charitable-foundation-356692310</t>
        </is>
      </c>
    </row>
    <row r="1658">
      <c r="A1658">
        <f>IF($E1658=$E1657,$A1657+1,1)</f>
        <v/>
      </c>
      <c r="B1658" t="inlineStr">
        <is>
          <t>BCS FAMILY FOUNDATION</t>
        </is>
      </c>
      <c r="C1658" t="inlineStr">
        <is>
          <t>47-5519064</t>
        </is>
      </c>
      <c r="D1658" t="inlineStr">
        <is>
          <t>Colorado</t>
        </is>
      </c>
      <c r="E1658" t="inlineStr">
        <is>
          <t>CO</t>
        </is>
      </c>
      <c r="F1658" t="n">
        <v>2025</v>
      </c>
      <c r="G1658" t="n">
        <v>2</v>
      </c>
      <c r="H1658" s="13" t="n">
        <v>1275000</v>
      </c>
      <c r="I1658" s="12" t="n">
        <v>19</v>
      </c>
      <c r="J1658" s="13" t="n">
        <v>50000</v>
      </c>
      <c r="K1658" s="13">
        <f>IFERROR($H1658/$I1658,"")</f>
        <v/>
      </c>
      <c r="L1658" s="13" t="n">
        <v>200000</v>
      </c>
      <c r="M1658" t="inlineStr">
        <is>
          <t>MN, MO, OK</t>
        </is>
      </c>
      <c r="N1658" t="inlineStr">
        <is>
          <t>No</t>
        </is>
      </c>
      <c r="O1658" t="inlineStr">
        <is>
          <t>Not stated</t>
        </is>
      </c>
      <c r="Q1658" s="9" t="inlineStr">
        <is>
          <t>https://grantcue.com/foundations/bcs-family-foundation-475519064</t>
        </is>
      </c>
    </row>
    <row r="1659">
      <c r="A1659">
        <f>IF($E1659=$E1658,$A1658+1,1)</f>
        <v/>
      </c>
      <c r="B1659" t="inlineStr">
        <is>
          <t>The Vandermark Foundation</t>
        </is>
      </c>
      <c r="C1659" t="inlineStr">
        <is>
          <t>45-4507813</t>
        </is>
      </c>
      <c r="D1659" t="inlineStr">
        <is>
          <t>Colorado</t>
        </is>
      </c>
      <c r="E1659" t="inlineStr">
        <is>
          <t>CO</t>
        </is>
      </c>
      <c r="F1659" t="n">
        <v>2025</v>
      </c>
      <c r="G1659" t="n">
        <v>2</v>
      </c>
      <c r="H1659" s="13" t="n">
        <v>1274500</v>
      </c>
      <c r="I1659" s="12" t="n">
        <v>27</v>
      </c>
      <c r="J1659" s="13" t="n">
        <v>50000</v>
      </c>
      <c r="K1659" s="13">
        <f>IFERROR($H1659/$I1659,"")</f>
        <v/>
      </c>
      <c r="L1659" s="13" t="n">
        <v>200000</v>
      </c>
      <c r="M1659" t="inlineStr">
        <is>
          <t>MA, NY, PA</t>
        </is>
      </c>
      <c r="N1659" t="inlineStr">
        <is>
          <t>No</t>
        </is>
      </c>
      <c r="O1659" t="inlineStr">
        <is>
          <t>Not stated</t>
        </is>
      </c>
      <c r="Q1659" s="9" t="inlineStr">
        <is>
          <t>https://grantcue.com/foundations/the-vandermark-foundation-454507813</t>
        </is>
      </c>
    </row>
    <row r="1660">
      <c r="A1660">
        <f>IF($E1660=$E1659,$A1659+1,1)</f>
        <v/>
      </c>
      <c r="B1660" t="inlineStr">
        <is>
          <t>G E Johnson Foundation</t>
        </is>
      </c>
      <c r="C1660" t="inlineStr">
        <is>
          <t>46-3645477</t>
        </is>
      </c>
      <c r="D1660" t="inlineStr">
        <is>
          <t>Colorado</t>
        </is>
      </c>
      <c r="E1660" t="inlineStr">
        <is>
          <t>CO</t>
        </is>
      </c>
      <c r="F1660" t="n">
        <v>2024</v>
      </c>
      <c r="G1660" t="n">
        <v>1</v>
      </c>
      <c r="H1660" s="13" t="n">
        <v>1260332</v>
      </c>
      <c r="I1660" s="12" t="n">
        <v>26</v>
      </c>
      <c r="J1660" s="13" t="n">
        <v>10000</v>
      </c>
      <c r="K1660" s="13">
        <f>IFERROR($H1660/$I1660,"")</f>
        <v/>
      </c>
      <c r="L1660" s="13" t="n">
        <v>280000</v>
      </c>
      <c r="N1660" t="inlineStr">
        <is>
          <t>No</t>
        </is>
      </c>
      <c r="O1660" t="inlineStr">
        <is>
          <t>Not stated</t>
        </is>
      </c>
      <c r="Q1660" s="9" t="inlineStr">
        <is>
          <t>https://grantcue.com/foundations/g-e-johnson-foundation-463645477</t>
        </is>
      </c>
    </row>
    <row r="1661">
      <c r="A1661">
        <f>IF($E1661=$E1660,$A1660+1,1)</f>
        <v/>
      </c>
      <c r="B1661" t="inlineStr">
        <is>
          <t>WILLIAM C BORST TRUST UW</t>
        </is>
      </c>
      <c r="C1661" t="inlineStr">
        <is>
          <t>84-6018056</t>
        </is>
      </c>
      <c r="D1661" t="inlineStr">
        <is>
          <t>Colorado</t>
        </is>
      </c>
      <c r="E1661" t="inlineStr">
        <is>
          <t>CO</t>
        </is>
      </c>
      <c r="F1661" t="n">
        <v>2025</v>
      </c>
      <c r="G1661" t="n">
        <v>2</v>
      </c>
      <c r="H1661" s="13" t="n">
        <v>1251600</v>
      </c>
      <c r="I1661" s="12" t="n">
        <v>19</v>
      </c>
      <c r="J1661" s="13" t="n">
        <v>56600</v>
      </c>
      <c r="K1661" s="13">
        <f>IFERROR($H1661/$I1661,"")</f>
        <v/>
      </c>
      <c r="L1661" s="13" t="n">
        <v>100000</v>
      </c>
      <c r="M1661" t="inlineStr">
        <is>
          <t>OR, DC, IL</t>
        </is>
      </c>
      <c r="N1661" t="inlineStr">
        <is>
          <t>No</t>
        </is>
      </c>
      <c r="O1661" t="inlineStr">
        <is>
          <t>Not stated</t>
        </is>
      </c>
      <c r="Q1661" s="9" t="inlineStr">
        <is>
          <t>https://grantcue.com/foundations/william-c-borst-trust-uw-846018056</t>
        </is>
      </c>
    </row>
    <row r="1662">
      <c r="A1662">
        <f>IF($E1662=$E1661,$A1661+1,1)</f>
        <v/>
      </c>
      <c r="B1662" t="inlineStr">
        <is>
          <t>ONE EARTH FUTURE FOUNDATION INC</t>
        </is>
      </c>
      <c r="C1662" t="inlineStr">
        <is>
          <t>26-1532117</t>
        </is>
      </c>
      <c r="D1662" t="inlineStr">
        <is>
          <t>Colorado</t>
        </is>
      </c>
      <c r="E1662" t="inlineStr">
        <is>
          <t>CO</t>
        </is>
      </c>
      <c r="F1662" t="n">
        <v>2024</v>
      </c>
      <c r="G1662" t="n">
        <v>1</v>
      </c>
      <c r="H1662" s="13" t="n">
        <v>1247748</v>
      </c>
      <c r="I1662" s="12" t="n">
        <v>5</v>
      </c>
      <c r="J1662" s="13" t="n">
        <v>5000</v>
      </c>
      <c r="K1662" s="13">
        <f>IFERROR($H1662/$I1662,"")</f>
        <v/>
      </c>
      <c r="L1662" s="13" t="n">
        <v>1229748</v>
      </c>
      <c r="M1662" t="inlineStr">
        <is>
          <t>DC, NJ</t>
        </is>
      </c>
      <c r="N1662" t="inlineStr">
        <is>
          <t>No</t>
        </is>
      </c>
      <c r="O1662" t="inlineStr">
        <is>
          <t>Not stated</t>
        </is>
      </c>
      <c r="Q1662" s="9" t="inlineStr">
        <is>
          <t>https://grantcue.com/foundations/one-earth-future-foundation-inc-261532117</t>
        </is>
      </c>
    </row>
    <row r="1663">
      <c r="A1663">
        <f>IF($E1663=$E1662,$A1662+1,1)</f>
        <v/>
      </c>
      <c r="B1663" t="inlineStr">
        <is>
          <t>WILLIAMS-MALONE FOUNDATION INC</t>
        </is>
      </c>
      <c r="C1663" t="inlineStr">
        <is>
          <t>26-3876112</t>
        </is>
      </c>
      <c r="D1663" t="inlineStr">
        <is>
          <t>Colorado</t>
        </is>
      </c>
      <c r="E1663" t="inlineStr">
        <is>
          <t>CO</t>
        </is>
      </c>
      <c r="F1663" t="n">
        <v>2025</v>
      </c>
      <c r="G1663" t="n">
        <v>2</v>
      </c>
      <c r="H1663" s="13" t="n">
        <v>1244000</v>
      </c>
      <c r="I1663" s="12" t="n">
        <v>61</v>
      </c>
      <c r="J1663" s="13" t="n">
        <v>15000</v>
      </c>
      <c r="K1663" s="13">
        <f>IFERROR($H1663/$I1663,"")</f>
        <v/>
      </c>
      <c r="L1663" s="13" t="n">
        <v>90000</v>
      </c>
      <c r="M1663" t="inlineStr">
        <is>
          <t>MT, CA, AZ</t>
        </is>
      </c>
      <c r="N1663" t="inlineStr">
        <is>
          <t>No</t>
        </is>
      </c>
      <c r="O1663" t="inlineStr">
        <is>
          <t>Not stated</t>
        </is>
      </c>
      <c r="Q1663" s="9" t="inlineStr">
        <is>
          <t>https://grantcue.com/foundations/williams-malone-foundation-inc-263876112</t>
        </is>
      </c>
    </row>
    <row r="1664">
      <c r="A1664">
        <f>IF($E1664=$E1663,$A1663+1,1)</f>
        <v/>
      </c>
      <c r="B1664" t="inlineStr">
        <is>
          <t>BACON FAMILY FOUNDATION</t>
        </is>
      </c>
      <c r="C1664" t="inlineStr">
        <is>
          <t>84-1269589</t>
        </is>
      </c>
      <c r="D1664" t="inlineStr">
        <is>
          <t>Colorado</t>
        </is>
      </c>
      <c r="E1664" t="inlineStr">
        <is>
          <t>CO</t>
        </is>
      </c>
      <c r="F1664" t="n">
        <v>2024</v>
      </c>
      <c r="G1664" t="n">
        <v>2</v>
      </c>
      <c r="H1664" s="13" t="n">
        <v>1240500</v>
      </c>
      <c r="I1664" s="12" t="n">
        <v>51</v>
      </c>
      <c r="J1664" s="13" t="n">
        <v>15000</v>
      </c>
      <c r="K1664" s="13">
        <f>IFERROR($H1664/$I1664,"")</f>
        <v/>
      </c>
      <c r="L1664" s="13" t="n">
        <v>200000</v>
      </c>
      <c r="N1664" t="inlineStr">
        <is>
          <t>Yes</t>
        </is>
      </c>
      <c r="O1664" t="inlineStr">
        <is>
          <t>Not stated</t>
        </is>
      </c>
      <c r="Q1664" s="9" t="inlineStr">
        <is>
          <t>https://grantcue.com/foundations/bacon-family-foundation-841269589</t>
        </is>
      </c>
    </row>
    <row r="1665">
      <c r="A1665">
        <f>IF($E1665=$E1664,$A1664+1,1)</f>
        <v/>
      </c>
      <c r="B1665" t="inlineStr">
        <is>
          <t>RICHARD REED FOUNDATION</t>
        </is>
      </c>
      <c r="C1665" t="inlineStr">
        <is>
          <t>47-3818599</t>
        </is>
      </c>
      <c r="D1665" t="inlineStr">
        <is>
          <t>Colorado</t>
        </is>
      </c>
      <c r="E1665" t="inlineStr">
        <is>
          <t>CO</t>
        </is>
      </c>
      <c r="F1665" t="n">
        <v>2025</v>
      </c>
      <c r="G1665" t="n">
        <v>2</v>
      </c>
      <c r="H1665" s="13" t="n">
        <v>1210735</v>
      </c>
      <c r="I1665" s="12" t="n">
        <v>127</v>
      </c>
      <c r="J1665" s="13" t="n">
        <v>10000</v>
      </c>
      <c r="K1665" s="13">
        <f>IFERROR($H1665/$I1665,"")</f>
        <v/>
      </c>
      <c r="L1665" s="13" t="n">
        <v>25000</v>
      </c>
      <c r="M1665" t="inlineStr">
        <is>
          <t>CA, AZ, JALISCO</t>
        </is>
      </c>
      <c r="N1665" t="inlineStr">
        <is>
          <t>Yes</t>
        </is>
      </c>
      <c r="O1665" t="inlineStr">
        <is>
          <t>Yes</t>
        </is>
      </c>
      <c r="P1665" s="9" t="inlineStr">
        <is>
          <t>https://www.richardreedfoundation.org/</t>
        </is>
      </c>
      <c r="Q1665" s="9" t="inlineStr">
        <is>
          <t>https://grantcue.com/foundations/richard-reed-foundation-473818599</t>
        </is>
      </c>
    </row>
    <row r="1666">
      <c r="A1666">
        <f>IF($E1666=$E1665,$A1665+1,1)</f>
        <v/>
      </c>
      <c r="B1666" t="inlineStr">
        <is>
          <t>HUNTER ESTELLE CHAR-MAIN</t>
        </is>
      </c>
      <c r="C1666" t="inlineStr">
        <is>
          <t>84-6016605</t>
        </is>
      </c>
      <c r="D1666" t="inlineStr">
        <is>
          <t>Colorado</t>
        </is>
      </c>
      <c r="E1666" t="inlineStr">
        <is>
          <t>CO</t>
        </is>
      </c>
      <c r="F1666" t="n">
        <v>2025</v>
      </c>
      <c r="G1666" t="n">
        <v>2</v>
      </c>
      <c r="H1666" s="13" t="n">
        <v>1200000</v>
      </c>
      <c r="I1666" s="12" t="n">
        <v>9</v>
      </c>
      <c r="J1666" s="13" t="n">
        <v>150000</v>
      </c>
      <c r="K1666" s="13">
        <f>IFERROR($H1666/$I1666,"")</f>
        <v/>
      </c>
      <c r="L1666" s="13" t="n">
        <v>225000</v>
      </c>
      <c r="N1666" t="inlineStr">
        <is>
          <t>No</t>
        </is>
      </c>
      <c r="O1666" t="inlineStr">
        <is>
          <t>Not stated</t>
        </is>
      </c>
      <c r="Q1666" s="9" t="inlineStr">
        <is>
          <t>https://grantcue.com/foundations/hunter-estelle-char-main-846016605</t>
        </is>
      </c>
    </row>
    <row r="1667">
      <c r="A1667">
        <f>IF($E1667=$E1666,$A1666+1,1)</f>
        <v/>
      </c>
      <c r="B1667" t="inlineStr">
        <is>
          <t>Green Fund</t>
        </is>
      </c>
      <c r="C1667" t="inlineStr">
        <is>
          <t>84-1155083</t>
        </is>
      </c>
      <c r="D1667" t="inlineStr">
        <is>
          <t>Colorado</t>
        </is>
      </c>
      <c r="E1667" t="inlineStr">
        <is>
          <t>CO</t>
        </is>
      </c>
      <c r="F1667" t="n">
        <v>2025</v>
      </c>
      <c r="G1667" t="n">
        <v>2</v>
      </c>
      <c r="H1667" s="13" t="n">
        <v>1152000</v>
      </c>
      <c r="I1667" s="12" t="n">
        <v>65</v>
      </c>
      <c r="J1667" s="13" t="n">
        <v>10000</v>
      </c>
      <c r="K1667" s="13">
        <f>IFERROR($H1667/$I1667,"")</f>
        <v/>
      </c>
      <c r="L1667" s="13" t="n">
        <v>75000</v>
      </c>
      <c r="M1667" t="inlineStr">
        <is>
          <t>MD, MA, NY</t>
        </is>
      </c>
      <c r="N1667" t="inlineStr">
        <is>
          <t>No</t>
        </is>
      </c>
      <c r="O1667" t="inlineStr">
        <is>
          <t>Not stated</t>
        </is>
      </c>
      <c r="Q1667" s="9" t="inlineStr">
        <is>
          <t>https://grantcue.com/foundations/green-fund-841155083</t>
        </is>
      </c>
    </row>
    <row r="1668">
      <c r="A1668">
        <f>IF($E1668=$E1667,$A1667+1,1)</f>
        <v/>
      </c>
      <c r="B1668" t="inlineStr">
        <is>
          <t>The Namaste Foundation Inc</t>
        </is>
      </c>
      <c r="C1668" t="inlineStr">
        <is>
          <t>35-1814583</t>
        </is>
      </c>
      <c r="D1668" t="inlineStr">
        <is>
          <t>Colorado</t>
        </is>
      </c>
      <c r="E1668" t="inlineStr">
        <is>
          <t>CO</t>
        </is>
      </c>
      <c r="F1668" t="n">
        <v>2025</v>
      </c>
      <c r="G1668" t="n">
        <v>2</v>
      </c>
      <c r="H1668" s="13" t="n">
        <v>1151000</v>
      </c>
      <c r="I1668" s="12" t="n">
        <v>51</v>
      </c>
      <c r="J1668" s="13" t="n">
        <v>17000</v>
      </c>
      <c r="K1668" s="13">
        <f>IFERROR($H1668/$I1668,"")</f>
        <v/>
      </c>
      <c r="L1668" s="13" t="n">
        <v>75000</v>
      </c>
      <c r="M1668" t="inlineStr">
        <is>
          <t>IN, WA, CA</t>
        </is>
      </c>
      <c r="N1668" t="inlineStr">
        <is>
          <t>No</t>
        </is>
      </c>
      <c r="O1668" t="inlineStr">
        <is>
          <t>Not stated</t>
        </is>
      </c>
      <c r="Q1668" s="9" t="inlineStr">
        <is>
          <t>https://grantcue.com/foundations/the-namaste-foundation-inc-351814583</t>
        </is>
      </c>
    </row>
    <row r="1669">
      <c r="A1669">
        <f>IF($E1669=$E1668,$A1668+1,1)</f>
        <v/>
      </c>
      <c r="B1669" t="inlineStr">
        <is>
          <t>DONAHUE FOUNDATION</t>
        </is>
      </c>
      <c r="C1669" t="inlineStr">
        <is>
          <t>84-1151637</t>
        </is>
      </c>
      <c r="D1669" t="inlineStr">
        <is>
          <t>Colorado</t>
        </is>
      </c>
      <c r="E1669" t="inlineStr">
        <is>
          <t>CO</t>
        </is>
      </c>
      <c r="F1669" t="n">
        <v>2025</v>
      </c>
      <c r="G1669" t="n">
        <v>2</v>
      </c>
      <c r="H1669" s="13" t="n">
        <v>1149359</v>
      </c>
      <c r="I1669" s="12" t="n">
        <v>38</v>
      </c>
      <c r="J1669" s="13" t="n">
        <v>30000</v>
      </c>
      <c r="K1669" s="13">
        <f>IFERROR($H1669/$I1669,"")</f>
        <v/>
      </c>
      <c r="L1669" s="13" t="n">
        <v>90000</v>
      </c>
      <c r="M1669" t="inlineStr">
        <is>
          <t>AZ, FL</t>
        </is>
      </c>
      <c r="N1669" t="inlineStr">
        <is>
          <t>Yes</t>
        </is>
      </c>
      <c r="O1669" t="inlineStr">
        <is>
          <t>Yes</t>
        </is>
      </c>
      <c r="P1669" s="9" t="inlineStr">
        <is>
          <t>https://donahuefoundation.org/</t>
        </is>
      </c>
      <c r="Q1669" s="9" t="inlineStr">
        <is>
          <t>https://grantcue.com/foundations/donahue-foundation-841151637</t>
        </is>
      </c>
    </row>
    <row r="1670">
      <c r="A1670">
        <f>IF($E1670=$E1669,$A1669+1,1)</f>
        <v/>
      </c>
      <c r="B1670" t="inlineStr">
        <is>
          <t>BUCK FOUNDATION</t>
        </is>
      </c>
      <c r="C1670" t="inlineStr">
        <is>
          <t>74-2405298</t>
        </is>
      </c>
      <c r="D1670" t="inlineStr">
        <is>
          <t>Colorado</t>
        </is>
      </c>
      <c r="E1670" t="inlineStr">
        <is>
          <t>CO</t>
        </is>
      </c>
      <c r="F1670" t="n">
        <v>2025</v>
      </c>
      <c r="G1670" t="n">
        <v>2</v>
      </c>
      <c r="H1670" s="13" t="n">
        <v>1147376</v>
      </c>
      <c r="I1670" s="12" t="n">
        <v>68</v>
      </c>
      <c r="J1670" s="13" t="n">
        <v>15000</v>
      </c>
      <c r="K1670" s="13">
        <f>IFERROR($H1670/$I1670,"")</f>
        <v/>
      </c>
      <c r="L1670" s="13" t="n">
        <v>40000</v>
      </c>
      <c r="M1670" t="inlineStr">
        <is>
          <t>CA, PA, WI</t>
        </is>
      </c>
      <c r="N1670" t="inlineStr">
        <is>
          <t>Yes</t>
        </is>
      </c>
      <c r="O1670" t="inlineStr">
        <is>
          <t>Yes</t>
        </is>
      </c>
      <c r="P1670" s="9" t="inlineStr">
        <is>
          <t>https://www.thebuckfoundation.org/</t>
        </is>
      </c>
      <c r="Q1670" s="9" t="inlineStr">
        <is>
          <t>https://grantcue.com/foundations/buck-foundation-c-o-andrew-buck-742405298</t>
        </is>
      </c>
    </row>
    <row r="1671">
      <c r="A1671">
        <f>IF($E1671=$E1670,$A1670+1,1)</f>
        <v/>
      </c>
      <c r="B1671" t="inlineStr">
        <is>
          <t>SKP FOUNDATION</t>
        </is>
      </c>
      <c r="C1671" t="inlineStr">
        <is>
          <t>84-1185862</t>
        </is>
      </c>
      <c r="D1671" t="inlineStr">
        <is>
          <t>Colorado</t>
        </is>
      </c>
      <c r="E1671" t="inlineStr">
        <is>
          <t>CO</t>
        </is>
      </c>
      <c r="F1671" t="n">
        <v>2025</v>
      </c>
      <c r="G1671" t="n">
        <v>3</v>
      </c>
      <c r="H1671" s="13" t="n">
        <v>1141466</v>
      </c>
      <c r="I1671" s="12" t="n">
        <v>8</v>
      </c>
      <c r="J1671" s="13" t="n">
        <v>27500</v>
      </c>
      <c r="K1671" s="13">
        <f>IFERROR($H1671/$I1671,"")</f>
        <v/>
      </c>
      <c r="L1671" s="13" t="n">
        <v>871091</v>
      </c>
      <c r="M1671" t="inlineStr">
        <is>
          <t>IN, MA, DC</t>
        </is>
      </c>
      <c r="N1671" t="inlineStr">
        <is>
          <t>No</t>
        </is>
      </c>
      <c r="O1671" t="inlineStr">
        <is>
          <t>Not stated</t>
        </is>
      </c>
      <c r="Q1671" s="9" t="inlineStr">
        <is>
          <t>https://grantcue.com/foundations/skp-foundation-c-o-stephan-potts-841185862</t>
        </is>
      </c>
    </row>
    <row r="1672">
      <c r="A1672">
        <f>IF($E1672=$E1671,$A1671+1,1)</f>
        <v/>
      </c>
      <c r="B1672" t="inlineStr">
        <is>
          <t>KNU For Kids Foundation</t>
        </is>
      </c>
      <c r="C1672" t="inlineStr">
        <is>
          <t>81-1469521</t>
        </is>
      </c>
      <c r="D1672" t="inlineStr">
        <is>
          <t>Colorado</t>
        </is>
      </c>
      <c r="E1672" t="inlineStr">
        <is>
          <t>CO</t>
        </is>
      </c>
      <c r="F1672" t="n">
        <v>2025</v>
      </c>
      <c r="G1672" t="n">
        <v>2</v>
      </c>
      <c r="H1672" s="13" t="n">
        <v>1127000</v>
      </c>
      <c r="I1672" s="12" t="n">
        <v>35</v>
      </c>
      <c r="J1672" s="13" t="n">
        <v>35000</v>
      </c>
      <c r="K1672" s="13">
        <f>IFERROR($H1672/$I1672,"")</f>
        <v/>
      </c>
      <c r="L1672" s="13" t="n">
        <v>60000</v>
      </c>
      <c r="M1672" t="inlineStr">
        <is>
          <t>CA, DC</t>
        </is>
      </c>
      <c r="N1672" t="inlineStr">
        <is>
          <t>No</t>
        </is>
      </c>
      <c r="O1672" t="inlineStr">
        <is>
          <t>Not stated</t>
        </is>
      </c>
      <c r="Q1672" s="9" t="inlineStr">
        <is>
          <t>https://grantcue.com/foundations/knu-for-kids-foundation-811469521</t>
        </is>
      </c>
    </row>
    <row r="1673">
      <c r="A1673">
        <f>IF($E1673=$E1672,$A1672+1,1)</f>
        <v/>
      </c>
      <c r="B1673" t="inlineStr">
        <is>
          <t>ENTEGRIS FOUNDATION INC</t>
        </is>
      </c>
      <c r="C1673" t="inlineStr">
        <is>
          <t>85-3863257</t>
        </is>
      </c>
      <c r="D1673" t="inlineStr">
        <is>
          <t>Colorado</t>
        </is>
      </c>
      <c r="E1673" t="inlineStr">
        <is>
          <t>CO</t>
        </is>
      </c>
      <c r="F1673" t="n">
        <v>2025</v>
      </c>
      <c r="G1673" t="n">
        <v>2</v>
      </c>
      <c r="H1673" s="13" t="n">
        <v>1125000</v>
      </c>
      <c r="I1673" s="12" t="n">
        <v>25</v>
      </c>
      <c r="J1673" s="13" t="n">
        <v>25000</v>
      </c>
      <c r="K1673" s="13">
        <f>IFERROR($H1673/$I1673,"")</f>
        <v/>
      </c>
      <c r="L1673" s="13" t="n">
        <v>100000</v>
      </c>
      <c r="M1673" t="inlineStr">
        <is>
          <t>MA, MN, NY</t>
        </is>
      </c>
      <c r="N1673" t="inlineStr">
        <is>
          <t>No</t>
        </is>
      </c>
      <c r="O1673" t="inlineStr">
        <is>
          <t>Not stated</t>
        </is>
      </c>
      <c r="Q1673" s="9" t="inlineStr">
        <is>
          <t>https://grantcue.com/foundations/entegris-foundation-inc-853863257</t>
        </is>
      </c>
    </row>
    <row r="1674">
      <c r="A1674">
        <f>IF($E1674=$E1673,$A1673+1,1)</f>
        <v/>
      </c>
      <c r="B1674" t="inlineStr">
        <is>
          <t>THE SCROOBY FOUNDATION</t>
        </is>
      </c>
      <c r="C1674" t="inlineStr">
        <is>
          <t>41-1795397</t>
        </is>
      </c>
      <c r="D1674" t="inlineStr">
        <is>
          <t>Colorado</t>
        </is>
      </c>
      <c r="E1674" t="inlineStr">
        <is>
          <t>CO</t>
        </is>
      </c>
      <c r="F1674" t="n">
        <v>2024</v>
      </c>
      <c r="G1674" t="n">
        <v>1</v>
      </c>
      <c r="H1674" s="13" t="n">
        <v>1120000</v>
      </c>
      <c r="I1674" s="12" t="n">
        <v>18</v>
      </c>
      <c r="J1674" s="13" t="n">
        <v>22500</v>
      </c>
      <c r="K1674" s="13">
        <f>IFERROR($H1674/$I1674,"")</f>
        <v/>
      </c>
      <c r="L1674" s="13" t="n">
        <v>500000</v>
      </c>
      <c r="M1674" t="inlineStr">
        <is>
          <t>MN, FL, DC</t>
        </is>
      </c>
      <c r="N1674" t="inlineStr">
        <is>
          <t>No</t>
        </is>
      </c>
      <c r="O1674" t="inlineStr">
        <is>
          <t>Not stated</t>
        </is>
      </c>
      <c r="Q1674" s="9" t="inlineStr">
        <is>
          <t>https://grantcue.com/foundations/the-scrooby-foundation-411795397</t>
        </is>
      </c>
    </row>
    <row r="1675">
      <c r="A1675">
        <f>IF($E1675=$E1674,$A1674+1,1)</f>
        <v/>
      </c>
      <c r="B1675" t="inlineStr">
        <is>
          <t>DCF FAMILY FOUNDATION</t>
        </is>
      </c>
      <c r="C1675" t="inlineStr">
        <is>
          <t>87-3909922</t>
        </is>
      </c>
      <c r="D1675" t="inlineStr">
        <is>
          <t>Colorado</t>
        </is>
      </c>
      <c r="E1675" t="inlineStr">
        <is>
          <t>CO</t>
        </is>
      </c>
      <c r="F1675" t="n">
        <v>2025</v>
      </c>
      <c r="G1675" t="n">
        <v>2</v>
      </c>
      <c r="H1675" s="13" t="n">
        <v>1115360</v>
      </c>
      <c r="I1675" s="12" t="n">
        <v>8</v>
      </c>
      <c r="J1675" s="13" t="n">
        <v>5000</v>
      </c>
      <c r="K1675" s="13">
        <f>IFERROR($H1675/$I1675,"")</f>
        <v/>
      </c>
      <c r="L1675" s="13" t="n">
        <v>562800</v>
      </c>
      <c r="M1675" t="inlineStr">
        <is>
          <t>CA, IA</t>
        </is>
      </c>
      <c r="N1675" t="inlineStr">
        <is>
          <t>No</t>
        </is>
      </c>
      <c r="O1675" t="inlineStr">
        <is>
          <t>Not stated</t>
        </is>
      </c>
      <c r="Q1675" s="9" t="inlineStr">
        <is>
          <t>https://grantcue.com/foundations/dcf-family-foundation-873909922</t>
        </is>
      </c>
    </row>
    <row r="1676">
      <c r="A1676">
        <f>IF($E1676=$E1675,$A1675+1,1)</f>
        <v/>
      </c>
      <c r="B1676" t="inlineStr">
        <is>
          <t>THE RAWSON FAMILY FOUNDATION</t>
        </is>
      </c>
      <c r="C1676" t="inlineStr">
        <is>
          <t>26-0970760</t>
        </is>
      </c>
      <c r="D1676" t="inlineStr">
        <is>
          <t>Colorado</t>
        </is>
      </c>
      <c r="E1676" t="inlineStr">
        <is>
          <t>CO</t>
        </is>
      </c>
      <c r="F1676" t="n">
        <v>2025</v>
      </c>
      <c r="G1676" t="n">
        <v>2</v>
      </c>
      <c r="H1676" s="13" t="n">
        <v>1110693</v>
      </c>
      <c r="I1676" s="12" t="n">
        <v>28</v>
      </c>
      <c r="J1676" s="13" t="n">
        <v>16750</v>
      </c>
      <c r="K1676" s="13">
        <f>IFERROR($H1676/$I1676,"")</f>
        <v/>
      </c>
      <c r="L1676" s="13" t="n">
        <v>361003</v>
      </c>
      <c r="M1676" t="inlineStr">
        <is>
          <t>NM, AR, NC</t>
        </is>
      </c>
      <c r="N1676" t="inlineStr">
        <is>
          <t>No</t>
        </is>
      </c>
      <c r="O1676" t="inlineStr">
        <is>
          <t>Not stated</t>
        </is>
      </c>
      <c r="Q1676" s="9" t="inlineStr">
        <is>
          <t>https://grantcue.com/foundations/the-rawson-family-foundation-260970760</t>
        </is>
      </c>
    </row>
    <row r="1677">
      <c r="A1677">
        <f>IF($E1677=$E1676,$A1676+1,1)</f>
        <v/>
      </c>
      <c r="B1677" t="inlineStr">
        <is>
          <t>LIVING CLOSER FOUNDATION</t>
        </is>
      </c>
      <c r="C1677" t="inlineStr">
        <is>
          <t>45-5091111</t>
        </is>
      </c>
      <c r="D1677" t="inlineStr">
        <is>
          <t>Colorado</t>
        </is>
      </c>
      <c r="E1677" t="inlineStr">
        <is>
          <t>CO</t>
        </is>
      </c>
      <c r="F1677" t="n">
        <v>2024</v>
      </c>
      <c r="G1677" t="n">
        <v>1</v>
      </c>
      <c r="H1677" s="13" t="n">
        <v>1097709</v>
      </c>
      <c r="I1677" s="12" t="n">
        <v>17</v>
      </c>
      <c r="J1677" s="13" t="n">
        <v>12360</v>
      </c>
      <c r="K1677" s="13">
        <f>IFERROR($H1677/$I1677,"")</f>
        <v/>
      </c>
      <c r="L1677" s="13" t="n">
        <v>458100</v>
      </c>
      <c r="M1677" t="inlineStr">
        <is>
          <t>NY, CA, MA</t>
        </is>
      </c>
      <c r="N1677" t="inlineStr">
        <is>
          <t>No</t>
        </is>
      </c>
      <c r="O1677" t="inlineStr">
        <is>
          <t>Not stated</t>
        </is>
      </c>
      <c r="Q1677" s="9" t="inlineStr">
        <is>
          <t>https://grantcue.com/foundations/living-closer-foundation-455091111</t>
        </is>
      </c>
    </row>
    <row r="1678">
      <c r="A1678">
        <f>IF($E1678=$E1677,$A1677+1,1)</f>
        <v/>
      </c>
      <c r="B1678" t="inlineStr">
        <is>
          <t>CAROLYN S &amp; DONALD F OBRECHT FOUNDATION</t>
        </is>
      </c>
      <c r="C1678" t="inlineStr">
        <is>
          <t>52-6415869</t>
        </is>
      </c>
      <c r="D1678" t="inlineStr">
        <is>
          <t>Colorado</t>
        </is>
      </c>
      <c r="E1678" t="inlineStr">
        <is>
          <t>CO</t>
        </is>
      </c>
      <c r="F1678" t="n">
        <v>2025</v>
      </c>
      <c r="G1678" t="n">
        <v>2</v>
      </c>
      <c r="H1678" s="13" t="n">
        <v>1090250</v>
      </c>
      <c r="I1678" s="12" t="n">
        <v>35</v>
      </c>
      <c r="J1678" s="13" t="n">
        <v>25000</v>
      </c>
      <c r="K1678" s="13">
        <f>IFERROR($H1678/$I1678,"")</f>
        <v/>
      </c>
      <c r="L1678" s="13" t="n">
        <v>180000</v>
      </c>
      <c r="M1678" t="inlineStr">
        <is>
          <t>MD, CA, DE</t>
        </is>
      </c>
      <c r="N1678" t="inlineStr">
        <is>
          <t>No</t>
        </is>
      </c>
      <c r="O1678" t="inlineStr">
        <is>
          <t>Not stated</t>
        </is>
      </c>
      <c r="Q1678" s="9" t="inlineStr">
        <is>
          <t>https://grantcue.com/foundations/carolyn-s-and-donald-f-obrecht-foundation-526415869</t>
        </is>
      </c>
    </row>
    <row r="1679">
      <c r="A1679">
        <f>IF($E1679=$E1678,$A1678+1,1)</f>
        <v/>
      </c>
      <c r="B1679" t="inlineStr">
        <is>
          <t>Harold and Virginia Simpson Foundation</t>
        </is>
      </c>
      <c r="C1679" t="inlineStr">
        <is>
          <t>86-6332558</t>
        </is>
      </c>
      <c r="D1679" t="inlineStr">
        <is>
          <t>Colorado</t>
        </is>
      </c>
      <c r="E1679" t="inlineStr">
        <is>
          <t>CO</t>
        </is>
      </c>
      <c r="F1679" t="n">
        <v>2025</v>
      </c>
      <c r="G1679" t="n">
        <v>2</v>
      </c>
      <c r="H1679" s="13" t="n">
        <v>1085000</v>
      </c>
      <c r="I1679" s="12" t="n">
        <v>15</v>
      </c>
      <c r="J1679" s="13" t="n">
        <v>100000</v>
      </c>
      <c r="K1679" s="13">
        <f>IFERROR($H1679/$I1679,"")</f>
        <v/>
      </c>
      <c r="L1679" s="13" t="n">
        <v>150000</v>
      </c>
      <c r="M1679" t="inlineStr">
        <is>
          <t>AZ, FL, NC</t>
        </is>
      </c>
      <c r="N1679" t="inlineStr">
        <is>
          <t>No</t>
        </is>
      </c>
      <c r="O1679" t="inlineStr">
        <is>
          <t>Not stated</t>
        </is>
      </c>
      <c r="Q1679" s="9" t="inlineStr">
        <is>
          <t>https://grantcue.com/foundations/harold-and-virginia-simpson-foundation-866332558</t>
        </is>
      </c>
    </row>
    <row r="1680">
      <c r="A1680">
        <f>IF($E1680=$E1679,$A1679+1,1)</f>
        <v/>
      </c>
      <c r="B1680" t="inlineStr">
        <is>
          <t>THE VANCE R AND COLLEEN H ANDRUS FAMILY FOUNDATION AKA THE INDIGO OAK FUND</t>
        </is>
      </c>
      <c r="C1680" t="inlineStr">
        <is>
          <t>87-3080136</t>
        </is>
      </c>
      <c r="D1680" t="inlineStr">
        <is>
          <t>Colorado</t>
        </is>
      </c>
      <c r="E1680" t="inlineStr">
        <is>
          <t>CO</t>
        </is>
      </c>
      <c r="F1680" t="n">
        <v>2024</v>
      </c>
      <c r="G1680" t="n">
        <v>2</v>
      </c>
      <c r="H1680" s="13" t="n">
        <v>1072608</v>
      </c>
      <c r="I1680" s="12" t="n">
        <v>172</v>
      </c>
      <c r="J1680" s="13" t="n">
        <v>2720</v>
      </c>
      <c r="K1680" s="13">
        <f>IFERROR($H1680/$I1680,"")</f>
        <v/>
      </c>
      <c r="L1680" s="13" t="n">
        <v>25000</v>
      </c>
      <c r="M1680" t="inlineStr">
        <is>
          <t>CA, DC, NY</t>
        </is>
      </c>
      <c r="N1680" t="inlineStr">
        <is>
          <t>No</t>
        </is>
      </c>
      <c r="O1680" t="inlineStr">
        <is>
          <t>Not stated</t>
        </is>
      </c>
      <c r="Q1680" s="9" t="inlineStr">
        <is>
          <t>https://grantcue.com/foundations/the-vance-r-and-colleen-h-andrus-family-foundation-aka-the-indigo-oak-fund-873080136</t>
        </is>
      </c>
    </row>
    <row r="1681">
      <c r="A1681">
        <f>IF($E1681=$E1680,$A1680+1,1)</f>
        <v/>
      </c>
      <c r="B1681" t="inlineStr">
        <is>
          <t>MARK J HEIDER CHARITABLE FOUNDATION</t>
        </is>
      </c>
      <c r="C1681" t="inlineStr">
        <is>
          <t>92-0910135</t>
        </is>
      </c>
      <c r="D1681" t="inlineStr">
        <is>
          <t>Colorado</t>
        </is>
      </c>
      <c r="E1681" t="inlineStr">
        <is>
          <t>CO</t>
        </is>
      </c>
      <c r="F1681" t="n">
        <v>2025</v>
      </c>
      <c r="G1681" t="n">
        <v>2</v>
      </c>
      <c r="H1681" s="13" t="n">
        <v>1070000</v>
      </c>
      <c r="I1681" s="12" t="n">
        <v>13</v>
      </c>
      <c r="J1681" s="13" t="n">
        <v>50000</v>
      </c>
      <c r="K1681" s="13">
        <f>IFERROR($H1681/$I1681,"")</f>
        <v/>
      </c>
      <c r="L1681" s="13" t="n">
        <v>300000</v>
      </c>
      <c r="M1681" t="inlineStr">
        <is>
          <t>NE, IL</t>
        </is>
      </c>
      <c r="N1681" t="inlineStr">
        <is>
          <t>No</t>
        </is>
      </c>
      <c r="O1681" t="inlineStr">
        <is>
          <t>Not stated</t>
        </is>
      </c>
      <c r="Q1681" s="9" t="inlineStr">
        <is>
          <t>https://grantcue.com/foundations/mark-j-heider-charitable-foundation-920910135</t>
        </is>
      </c>
    </row>
    <row r="1682">
      <c r="A1682">
        <f>IF($E1682=$E1681,$A1681+1,1)</f>
        <v/>
      </c>
      <c r="B1682" t="inlineStr">
        <is>
          <t>CATTO SHAW FOUNDATION</t>
        </is>
      </c>
      <c r="C1682" t="inlineStr">
        <is>
          <t>46-5064265</t>
        </is>
      </c>
      <c r="D1682" t="inlineStr">
        <is>
          <t>Colorado</t>
        </is>
      </c>
      <c r="E1682" t="inlineStr">
        <is>
          <t>CO</t>
        </is>
      </c>
      <c r="F1682" t="n">
        <v>2024</v>
      </c>
      <c r="G1682" t="n">
        <v>1</v>
      </c>
      <c r="H1682" s="13" t="n">
        <v>1065861</v>
      </c>
      <c r="I1682" s="12" t="n">
        <v>12</v>
      </c>
      <c r="J1682" s="13" t="n">
        <v>87500</v>
      </c>
      <c r="K1682" s="13">
        <f>IFERROR($H1682/$I1682,"")</f>
        <v/>
      </c>
      <c r="L1682" s="13" t="n">
        <v>278500</v>
      </c>
      <c r="M1682" t="inlineStr">
        <is>
          <t>DC, NY, CA</t>
        </is>
      </c>
      <c r="N1682" t="inlineStr">
        <is>
          <t>No</t>
        </is>
      </c>
      <c r="O1682" t="inlineStr">
        <is>
          <t>Not stated</t>
        </is>
      </c>
      <c r="Q1682" s="9" t="inlineStr">
        <is>
          <t>https://grantcue.com/foundations/catto-shaw-foundation-c-o-woody-creek-management-group-465064265</t>
        </is>
      </c>
    </row>
    <row r="1683">
      <c r="A1683">
        <f>IF($E1683=$E1682,$A1682+1,1)</f>
        <v/>
      </c>
      <c r="B1683" t="inlineStr">
        <is>
          <t>THE SAM S BLOOM FOUNDATION</t>
        </is>
      </c>
      <c r="C1683" t="inlineStr">
        <is>
          <t>84-0929690</t>
        </is>
      </c>
      <c r="D1683" t="inlineStr">
        <is>
          <t>Colorado</t>
        </is>
      </c>
      <c r="E1683" t="inlineStr">
        <is>
          <t>CO</t>
        </is>
      </c>
      <c r="F1683" t="n">
        <v>2024</v>
      </c>
      <c r="G1683" t="n">
        <v>2</v>
      </c>
      <c r="H1683" s="13" t="n">
        <v>1059800</v>
      </c>
      <c r="I1683" s="12" t="n">
        <v>156</v>
      </c>
      <c r="J1683" s="13" t="n">
        <v>5000</v>
      </c>
      <c r="K1683" s="13">
        <f>IFERROR($H1683/$I1683,"")</f>
        <v/>
      </c>
      <c r="L1683" s="13" t="n">
        <v>30000</v>
      </c>
      <c r="N1683" t="inlineStr">
        <is>
          <t>Yes</t>
        </is>
      </c>
      <c r="O1683" t="inlineStr">
        <is>
          <t>Yes</t>
        </is>
      </c>
      <c r="P1683" s="9" t="inlineStr">
        <is>
          <t>http://www.guidestar.org/</t>
        </is>
      </c>
      <c r="Q1683" s="9" t="inlineStr">
        <is>
          <t>https://grantcue.com/foundations/the-sam-s-bloom-foundation-840929690</t>
        </is>
      </c>
    </row>
    <row r="1684">
      <c r="A1684">
        <f>IF($E1684=$E1683,$A1683+1,1)</f>
        <v/>
      </c>
      <c r="B1684" t="inlineStr">
        <is>
          <t>THE HBB FOUNDATION</t>
        </is>
      </c>
      <c r="C1684" t="inlineStr">
        <is>
          <t>36-6104969</t>
        </is>
      </c>
      <c r="D1684" t="inlineStr">
        <is>
          <t>Colorado</t>
        </is>
      </c>
      <c r="E1684" t="inlineStr">
        <is>
          <t>CO</t>
        </is>
      </c>
      <c r="F1684" t="n">
        <v>2024</v>
      </c>
      <c r="G1684" t="n">
        <v>1</v>
      </c>
      <c r="H1684" s="13" t="n">
        <v>1057500</v>
      </c>
      <c r="I1684" s="12" t="n">
        <v>22</v>
      </c>
      <c r="J1684" s="13" t="n">
        <v>22500</v>
      </c>
      <c r="K1684" s="13">
        <f>IFERROR($H1684/$I1684,"")</f>
        <v/>
      </c>
      <c r="L1684" s="13" t="n">
        <v>225000</v>
      </c>
      <c r="M1684" t="inlineStr">
        <is>
          <t>CA, GA, MA</t>
        </is>
      </c>
      <c r="N1684" t="inlineStr">
        <is>
          <t>No</t>
        </is>
      </c>
      <c r="O1684" t="inlineStr">
        <is>
          <t>Not stated</t>
        </is>
      </c>
      <c r="Q1684" s="9" t="inlineStr">
        <is>
          <t>https://grantcue.com/foundations/the-hbb-foundation-366104969</t>
        </is>
      </c>
    </row>
    <row r="1685">
      <c r="A1685">
        <f>IF($E1685=$E1684,$A1684+1,1)</f>
        <v/>
      </c>
      <c r="B1685" t="inlineStr">
        <is>
          <t>THE LONE WOLF TRUST</t>
        </is>
      </c>
      <c r="C1685" t="inlineStr">
        <is>
          <t>82-6627989</t>
        </is>
      </c>
      <c r="D1685" t="inlineStr">
        <is>
          <t>Colorado</t>
        </is>
      </c>
      <c r="E1685" t="inlineStr">
        <is>
          <t>CO</t>
        </is>
      </c>
      <c r="F1685" t="n">
        <v>2025</v>
      </c>
      <c r="G1685" t="n">
        <v>2</v>
      </c>
      <c r="H1685" s="13" t="n">
        <v>1053006</v>
      </c>
      <c r="I1685" s="12" t="n">
        <v>12</v>
      </c>
      <c r="J1685" s="13" t="n">
        <v>74313.5</v>
      </c>
      <c r="K1685" s="13">
        <f>IFERROR($H1685/$I1685,"")</f>
        <v/>
      </c>
      <c r="L1685" s="13" t="n">
        <v>179843</v>
      </c>
      <c r="M1685" t="inlineStr">
        <is>
          <t>FL, IL, DC</t>
        </is>
      </c>
      <c r="N1685" t="inlineStr">
        <is>
          <t>No</t>
        </is>
      </c>
      <c r="O1685" t="inlineStr">
        <is>
          <t>Not stated</t>
        </is>
      </c>
      <c r="Q1685" s="9" t="inlineStr">
        <is>
          <t>https://grantcue.com/foundations/the-lone-wolf-trust-826627989</t>
        </is>
      </c>
    </row>
    <row r="1686">
      <c r="A1686">
        <f>IF($E1686=$E1685,$A1685+1,1)</f>
        <v/>
      </c>
      <c r="B1686" t="inlineStr">
        <is>
          <t>TIMMIS FAMILY FOUNDATION INC</t>
        </is>
      </c>
      <c r="C1686" t="inlineStr">
        <is>
          <t>26-4217844</t>
        </is>
      </c>
      <c r="D1686" t="inlineStr">
        <is>
          <t>Colorado</t>
        </is>
      </c>
      <c r="E1686" t="inlineStr">
        <is>
          <t>CO</t>
        </is>
      </c>
      <c r="F1686" t="n">
        <v>2024</v>
      </c>
      <c r="G1686" t="n">
        <v>2</v>
      </c>
      <c r="H1686" s="13" t="n">
        <v>1051812</v>
      </c>
      <c r="I1686" s="12" t="n">
        <v>27</v>
      </c>
      <c r="J1686" s="13" t="n">
        <v>5000</v>
      </c>
      <c r="K1686" s="13">
        <f>IFERROR($H1686/$I1686,"")</f>
        <v/>
      </c>
      <c r="L1686" s="13" t="n">
        <v>700000</v>
      </c>
      <c r="M1686" t="inlineStr">
        <is>
          <t>IL, VA, TN</t>
        </is>
      </c>
      <c r="N1686" t="inlineStr">
        <is>
          <t>No</t>
        </is>
      </c>
      <c r="O1686" t="inlineStr">
        <is>
          <t>Not stated</t>
        </is>
      </c>
      <c r="Q1686" s="9" t="inlineStr">
        <is>
          <t>https://grantcue.com/foundations/timmis-family-foundation-inc-264217844</t>
        </is>
      </c>
    </row>
    <row r="1687">
      <c r="A1687">
        <f>IF($E1687=$E1686,$A1686+1,1)</f>
        <v/>
      </c>
      <c r="B1687" t="inlineStr">
        <is>
          <t>THE LOCKRIDGE CHARITABLE FOUNDATION TRUST</t>
        </is>
      </c>
      <c r="C1687" t="inlineStr">
        <is>
          <t>77-6198547</t>
        </is>
      </c>
      <c r="D1687" t="inlineStr">
        <is>
          <t>Colorado</t>
        </is>
      </c>
      <c r="E1687" t="inlineStr">
        <is>
          <t>CO</t>
        </is>
      </c>
      <c r="F1687" t="n">
        <v>2025</v>
      </c>
      <c r="G1687" t="n">
        <v>2</v>
      </c>
      <c r="H1687" s="13" t="n">
        <v>1044469</v>
      </c>
      <c r="I1687" s="12" t="n">
        <v>38</v>
      </c>
      <c r="J1687" s="13" t="n">
        <v>5000</v>
      </c>
      <c r="K1687" s="13">
        <f>IFERROR($H1687/$I1687,"")</f>
        <v/>
      </c>
      <c r="L1687" s="13" t="n">
        <v>237944</v>
      </c>
      <c r="M1687" t="inlineStr">
        <is>
          <t>CA, NY, DC</t>
        </is>
      </c>
      <c r="N1687" t="inlineStr">
        <is>
          <t>No</t>
        </is>
      </c>
      <c r="O1687" t="inlineStr">
        <is>
          <t>Not stated</t>
        </is>
      </c>
      <c r="Q1687" s="9" t="inlineStr">
        <is>
          <t>https://grantcue.com/foundations/the-lockridge-charitable-foundation-trust-776198547</t>
        </is>
      </c>
    </row>
    <row r="1688">
      <c r="A1688">
        <f>IF($E1688=$E1687,$A1687+1,1)</f>
        <v/>
      </c>
      <c r="B1688" t="inlineStr">
        <is>
          <t>GHADAR FOUNDATION</t>
        </is>
      </c>
      <c r="C1688" t="inlineStr">
        <is>
          <t>88-2426521</t>
        </is>
      </c>
      <c r="D1688" t="inlineStr">
        <is>
          <t>Colorado</t>
        </is>
      </c>
      <c r="E1688" t="inlineStr">
        <is>
          <t>CO</t>
        </is>
      </c>
      <c r="F1688" t="n">
        <v>2025</v>
      </c>
      <c r="G1688" t="n">
        <v>2</v>
      </c>
      <c r="H1688" s="13" t="n">
        <v>1044306</v>
      </c>
      <c r="I1688" s="12" t="n">
        <v>17</v>
      </c>
      <c r="J1688" s="13" t="n">
        <v>10000</v>
      </c>
      <c r="K1688" s="13">
        <f>IFERROR($H1688/$I1688,"")</f>
        <v/>
      </c>
      <c r="L1688" s="13" t="n">
        <v>508980</v>
      </c>
      <c r="M1688" t="inlineStr">
        <is>
          <t>PA, DC, CA</t>
        </is>
      </c>
      <c r="N1688" t="inlineStr">
        <is>
          <t>No</t>
        </is>
      </c>
      <c r="O1688" t="inlineStr">
        <is>
          <t>Not stated</t>
        </is>
      </c>
      <c r="Q1688" s="9" t="inlineStr">
        <is>
          <t>https://grantcue.com/foundations/ghadar-foundation-882426521</t>
        </is>
      </c>
    </row>
    <row r="1689">
      <c r="A1689">
        <f>IF($E1689=$E1688,$A1688+1,1)</f>
        <v/>
      </c>
      <c r="B1689" t="inlineStr">
        <is>
          <t>Ferguson Family Foundation</t>
        </is>
      </c>
      <c r="C1689" t="inlineStr">
        <is>
          <t>84-1568584</t>
        </is>
      </c>
      <c r="D1689" t="inlineStr">
        <is>
          <t>Colorado</t>
        </is>
      </c>
      <c r="E1689" t="inlineStr">
        <is>
          <t>CO</t>
        </is>
      </c>
      <c r="F1689" t="n">
        <v>2025</v>
      </c>
      <c r="G1689" t="n">
        <v>2</v>
      </c>
      <c r="H1689" s="13" t="n">
        <v>1043000</v>
      </c>
      <c r="I1689" s="12" t="n">
        <v>9</v>
      </c>
      <c r="J1689" s="13" t="n">
        <v>100000</v>
      </c>
      <c r="K1689" s="13">
        <f>IFERROR($H1689/$I1689,"")</f>
        <v/>
      </c>
      <c r="L1689" s="13" t="n">
        <v>300000</v>
      </c>
      <c r="M1689" t="inlineStr">
        <is>
          <t>MN</t>
        </is>
      </c>
      <c r="N1689" t="inlineStr">
        <is>
          <t>No</t>
        </is>
      </c>
      <c r="O1689" t="inlineStr">
        <is>
          <t>Not stated</t>
        </is>
      </c>
      <c r="Q1689" s="9" t="inlineStr">
        <is>
          <t>https://grantcue.com/foundations/ferguson-family-foundation-c-o-kathy-c-ferguson-841568584</t>
        </is>
      </c>
    </row>
    <row r="1690">
      <c r="A1690">
        <f>IF($E1690=$E1689,$A1689+1,1)</f>
        <v/>
      </c>
      <c r="B1690" t="inlineStr">
        <is>
          <t>SESSIONS FAMILY FOUNDATION INC</t>
        </is>
      </c>
      <c r="C1690" t="inlineStr">
        <is>
          <t>81-3846746</t>
        </is>
      </c>
      <c r="D1690" t="inlineStr">
        <is>
          <t>Colorado</t>
        </is>
      </c>
      <c r="E1690" t="inlineStr">
        <is>
          <t>CO</t>
        </is>
      </c>
      <c r="F1690" t="n">
        <v>2025</v>
      </c>
      <c r="G1690" t="n">
        <v>2</v>
      </c>
      <c r="H1690" s="13" t="n">
        <v>1042754</v>
      </c>
      <c r="I1690" s="12" t="n">
        <v>45</v>
      </c>
      <c r="J1690" s="13" t="n">
        <v>20000</v>
      </c>
      <c r="K1690" s="13">
        <f>IFERROR($H1690/$I1690,"")</f>
        <v/>
      </c>
      <c r="L1690" s="13" t="n">
        <v>84000</v>
      </c>
      <c r="M1690" t="inlineStr">
        <is>
          <t>AR, TX, NC</t>
        </is>
      </c>
      <c r="N1690" t="inlineStr">
        <is>
          <t>Yes</t>
        </is>
      </c>
      <c r="O1690" t="inlineStr">
        <is>
          <t>Yes</t>
        </is>
      </c>
      <c r="Q1690" s="9" t="inlineStr">
        <is>
          <t>https://grantcue.com/foundations/sessions-family-foundation-inc-813846746</t>
        </is>
      </c>
    </row>
    <row r="1691">
      <c r="A1691">
        <f>IF($E1691=$E1690,$A1690+1,1)</f>
        <v/>
      </c>
      <c r="B1691" t="inlineStr">
        <is>
          <t>MCINNES S AND J CHAR TR</t>
        </is>
      </c>
      <c r="C1691" t="inlineStr">
        <is>
          <t>46-3186189</t>
        </is>
      </c>
      <c r="D1691" t="inlineStr">
        <is>
          <t>Colorado</t>
        </is>
      </c>
      <c r="E1691" t="inlineStr">
        <is>
          <t>CO</t>
        </is>
      </c>
      <c r="F1691" t="n">
        <v>2025</v>
      </c>
      <c r="G1691" t="n">
        <v>2</v>
      </c>
      <c r="H1691" s="13" t="n">
        <v>1040600</v>
      </c>
      <c r="I1691" s="12" t="n">
        <v>50</v>
      </c>
      <c r="J1691" s="13" t="n">
        <v>20000</v>
      </c>
      <c r="K1691" s="13">
        <f>IFERROR($H1691/$I1691,"")</f>
        <v/>
      </c>
      <c r="L1691" s="13" t="n">
        <v>50000</v>
      </c>
      <c r="M1691" t="inlineStr">
        <is>
          <t>FL, TX, CA</t>
        </is>
      </c>
      <c r="N1691" t="inlineStr">
        <is>
          <t>Yes</t>
        </is>
      </c>
      <c r="O1691" t="inlineStr">
        <is>
          <t>Yes</t>
        </is>
      </c>
      <c r="Q1691" s="9" t="inlineStr">
        <is>
          <t>https://grantcue.com/foundations/mcinnes-s-and-j-char-tr-463186189</t>
        </is>
      </c>
    </row>
    <row r="1692">
      <c r="A1692">
        <f>IF($E1692=$E1691,$A1691+1,1)</f>
        <v/>
      </c>
      <c r="B1692" t="inlineStr">
        <is>
          <t>THE AJL CHARITABLE FOUNDATION</t>
        </is>
      </c>
      <c r="C1692" t="inlineStr">
        <is>
          <t>45-0677796</t>
        </is>
      </c>
      <c r="D1692" t="inlineStr">
        <is>
          <t>Colorado</t>
        </is>
      </c>
      <c r="E1692" t="inlineStr">
        <is>
          <t>CO</t>
        </is>
      </c>
      <c r="F1692" t="n">
        <v>2024</v>
      </c>
      <c r="G1692" t="n">
        <v>1</v>
      </c>
      <c r="H1692" s="13" t="n">
        <v>1034540</v>
      </c>
      <c r="I1692" s="12" t="n">
        <v>46</v>
      </c>
      <c r="J1692" s="13" t="n">
        <v>20000</v>
      </c>
      <c r="K1692" s="13">
        <f>IFERROR($H1692/$I1692,"")</f>
        <v/>
      </c>
      <c r="L1692" s="13" t="n">
        <v>150000</v>
      </c>
      <c r="M1692" t="inlineStr">
        <is>
          <t>CA, VA</t>
        </is>
      </c>
      <c r="N1692" t="inlineStr">
        <is>
          <t>No</t>
        </is>
      </c>
      <c r="O1692" t="inlineStr">
        <is>
          <t>Yes</t>
        </is>
      </c>
      <c r="Q1692" s="9" t="inlineStr">
        <is>
          <t>https://grantcue.com/foundations/the-ajl-charitable-foundation-450677796</t>
        </is>
      </c>
    </row>
    <row r="1693">
      <c r="A1693">
        <f>IF($E1693=$E1692,$A1692+1,1)</f>
        <v/>
      </c>
      <c r="B1693" t="inlineStr">
        <is>
          <t>LARRK Foundation</t>
        </is>
      </c>
      <c r="C1693" t="inlineStr">
        <is>
          <t>26-3818473</t>
        </is>
      </c>
      <c r="D1693" t="inlineStr">
        <is>
          <t>Colorado</t>
        </is>
      </c>
      <c r="E1693" t="inlineStr">
        <is>
          <t>CO</t>
        </is>
      </c>
      <c r="F1693" t="n">
        <v>2024</v>
      </c>
      <c r="G1693" t="n">
        <v>1</v>
      </c>
      <c r="H1693" s="13" t="n">
        <v>1027697</v>
      </c>
      <c r="I1693" s="12" t="n">
        <v>41</v>
      </c>
      <c r="J1693" s="13" t="n">
        <v>10000</v>
      </c>
      <c r="K1693" s="13">
        <f>IFERROR($H1693/$I1693,"")</f>
        <v/>
      </c>
      <c r="L1693" s="13" t="n">
        <v>150000</v>
      </c>
      <c r="M1693" t="inlineStr">
        <is>
          <t>PA, CA, FL</t>
        </is>
      </c>
      <c r="N1693" t="inlineStr">
        <is>
          <t>No</t>
        </is>
      </c>
      <c r="O1693" t="inlineStr">
        <is>
          <t>Yes</t>
        </is>
      </c>
      <c r="Q1693" s="9" t="inlineStr">
        <is>
          <t>https://grantcue.com/foundations/larrk-foundation-263818473</t>
        </is>
      </c>
    </row>
    <row r="1694">
      <c r="A1694">
        <f>IF($E1694=$E1693,$A1693+1,1)</f>
        <v/>
      </c>
      <c r="B1694" t="inlineStr">
        <is>
          <t>Rob and Molly Cohen Family Foundation</t>
        </is>
      </c>
      <c r="C1694" t="inlineStr">
        <is>
          <t>27-1545200</t>
        </is>
      </c>
      <c r="D1694" t="inlineStr">
        <is>
          <t>Colorado</t>
        </is>
      </c>
      <c r="E1694" t="inlineStr">
        <is>
          <t>CO</t>
        </is>
      </c>
      <c r="F1694" t="n">
        <v>2025</v>
      </c>
      <c r="G1694" t="n">
        <v>2</v>
      </c>
      <c r="H1694" s="13" t="n">
        <v>1019613</v>
      </c>
      <c r="I1694" s="12" t="n">
        <v>10</v>
      </c>
      <c r="J1694" s="13" t="n">
        <v>62500</v>
      </c>
      <c r="K1694" s="13">
        <f>IFERROR($H1694/$I1694,"")</f>
        <v/>
      </c>
      <c r="L1694" s="13" t="n">
        <v>349613</v>
      </c>
      <c r="M1694" t="inlineStr">
        <is>
          <t>IN, NE</t>
        </is>
      </c>
      <c r="N1694" t="inlineStr">
        <is>
          <t>No</t>
        </is>
      </c>
      <c r="O1694" t="inlineStr">
        <is>
          <t>Not stated</t>
        </is>
      </c>
      <c r="Q1694" s="9" t="inlineStr">
        <is>
          <t>https://grantcue.com/foundations/rob-and-molly-cohen-family-foundation-271545200</t>
        </is>
      </c>
    </row>
    <row r="1695">
      <c r="A1695">
        <f>IF($E1695=$E1694,$A1694+1,1)</f>
        <v/>
      </c>
      <c r="B1695" t="inlineStr">
        <is>
          <t>WEATHERTOP FOUNDATION F/K/A THOMAS NELSON URBAN JR</t>
        </is>
      </c>
      <c r="C1695" t="inlineStr">
        <is>
          <t>42-1431036</t>
        </is>
      </c>
      <c r="D1695" t="inlineStr">
        <is>
          <t>Colorado</t>
        </is>
      </c>
      <c r="E1695" t="inlineStr">
        <is>
          <t>CO</t>
        </is>
      </c>
      <c r="F1695" t="n">
        <v>2024</v>
      </c>
      <c r="G1695" t="n">
        <v>1</v>
      </c>
      <c r="H1695" s="13" t="n">
        <v>1017500</v>
      </c>
      <c r="I1695" s="12" t="n">
        <v>76</v>
      </c>
      <c r="J1695" s="13" t="n">
        <v>5000</v>
      </c>
      <c r="K1695" s="13">
        <f>IFERROR($H1695/$I1695,"")</f>
        <v/>
      </c>
      <c r="L1695" s="13" t="n">
        <v>311000</v>
      </c>
      <c r="M1695" t="inlineStr">
        <is>
          <t>OH, BRITISH COLUMBIA, MA</t>
        </is>
      </c>
      <c r="N1695" t="inlineStr">
        <is>
          <t>No</t>
        </is>
      </c>
      <c r="O1695" t="inlineStr">
        <is>
          <t>Not stated</t>
        </is>
      </c>
      <c r="Q1695" s="9" t="inlineStr">
        <is>
          <t>https://grantcue.com/foundations/weathertop-foundation-f-k-a-thomas-nelson-urban-jr-421431036</t>
        </is>
      </c>
    </row>
    <row r="1696">
      <c r="A1696">
        <f>IF($E1696=$E1695,$A1695+1,1)</f>
        <v/>
      </c>
      <c r="B1696" t="inlineStr">
        <is>
          <t>Sonscope Foundation</t>
        </is>
      </c>
      <c r="C1696" t="inlineStr">
        <is>
          <t>46-4239579</t>
        </is>
      </c>
      <c r="D1696" t="inlineStr">
        <is>
          <t>Colorado</t>
        </is>
      </c>
      <c r="E1696" t="inlineStr">
        <is>
          <t>CO</t>
        </is>
      </c>
      <c r="F1696" t="n">
        <v>2024</v>
      </c>
      <c r="G1696" t="n">
        <v>1</v>
      </c>
      <c r="H1696" s="13" t="n">
        <v>1012250</v>
      </c>
      <c r="I1696" s="12" t="n">
        <v>18</v>
      </c>
      <c r="J1696" s="13" t="n">
        <v>26000</v>
      </c>
      <c r="K1696" s="13">
        <f>IFERROR($H1696/$I1696,"")</f>
        <v/>
      </c>
      <c r="L1696" s="13" t="n">
        <v>200000</v>
      </c>
      <c r="M1696" t="inlineStr">
        <is>
          <t>TN, KS, NC</t>
        </is>
      </c>
      <c r="N1696" t="inlineStr">
        <is>
          <t>No</t>
        </is>
      </c>
      <c r="O1696" t="inlineStr">
        <is>
          <t>Not stated</t>
        </is>
      </c>
      <c r="Q1696" s="9" t="inlineStr">
        <is>
          <t>https://grantcue.com/foundations/sonscope-foundation-464239579</t>
        </is>
      </c>
    </row>
    <row r="1697">
      <c r="A1697">
        <f>IF($E1697=$E1696,$A1696+1,1)</f>
        <v/>
      </c>
      <c r="B1697" t="inlineStr">
        <is>
          <t>HEWIT FAMILY FOUNDATION</t>
        </is>
      </c>
      <c r="C1697" t="inlineStr">
        <is>
          <t>74-2397040</t>
        </is>
      </c>
      <c r="D1697" t="inlineStr">
        <is>
          <t>Colorado</t>
        </is>
      </c>
      <c r="E1697" t="inlineStr">
        <is>
          <t>CO</t>
        </is>
      </c>
      <c r="F1697" t="n">
        <v>2023</v>
      </c>
      <c r="G1697" t="n">
        <v>1</v>
      </c>
      <c r="H1697" s="13" t="n">
        <v>1005000</v>
      </c>
      <c r="I1697" s="12" t="n">
        <v>7</v>
      </c>
      <c r="J1697" s="13" t="n">
        <v>30000</v>
      </c>
      <c r="K1697" s="13">
        <f>IFERROR($H1697/$I1697,"")</f>
        <v/>
      </c>
      <c r="L1697" s="13" t="n">
        <v>600000</v>
      </c>
      <c r="M1697" t="inlineStr">
        <is>
          <t>FL, TX</t>
        </is>
      </c>
      <c r="N1697" t="inlineStr">
        <is>
          <t>Yes</t>
        </is>
      </c>
      <c r="O1697" t="inlineStr">
        <is>
          <t>Not stated</t>
        </is>
      </c>
      <c r="Q1697" s="9" t="inlineStr">
        <is>
          <t>https://grantcue.com/foundations/hewit-family-foundation-742397040</t>
        </is>
      </c>
    </row>
    <row r="1698">
      <c r="A1698">
        <f>IF($E1698=$E1697,$A1697+1,1)</f>
        <v/>
      </c>
      <c r="B1698" t="inlineStr">
        <is>
          <t>JJP Family Foundation Inc</t>
        </is>
      </c>
      <c r="C1698" t="inlineStr">
        <is>
          <t>84-1517947</t>
        </is>
      </c>
      <c r="D1698" t="inlineStr">
        <is>
          <t>Colorado</t>
        </is>
      </c>
      <c r="E1698" t="inlineStr">
        <is>
          <t>CO</t>
        </is>
      </c>
      <c r="F1698" t="n">
        <v>2025</v>
      </c>
      <c r="G1698" t="n">
        <v>2</v>
      </c>
      <c r="H1698" s="13" t="n">
        <v>1004377</v>
      </c>
      <c r="I1698" s="12" t="n">
        <v>15</v>
      </c>
      <c r="J1698" s="13" t="n">
        <v>10000</v>
      </c>
      <c r="K1698" s="13">
        <f>IFERROR($H1698/$I1698,"")</f>
        <v/>
      </c>
      <c r="L1698" s="13" t="n">
        <v>704877</v>
      </c>
      <c r="M1698" t="inlineStr">
        <is>
          <t>SC, MN, MI</t>
        </is>
      </c>
      <c r="N1698" t="inlineStr">
        <is>
          <t>No</t>
        </is>
      </c>
      <c r="O1698" t="inlineStr">
        <is>
          <t>Not stated</t>
        </is>
      </c>
      <c r="Q1698" s="9" t="inlineStr">
        <is>
          <t>https://grantcue.com/foundations/jjp-family-foundation-inc-841517947</t>
        </is>
      </c>
    </row>
    <row r="1699">
      <c r="A1699">
        <f>IF($E1699=$E1698,$A1698+1,1)</f>
        <v/>
      </c>
      <c r="B1699" t="inlineStr">
        <is>
          <t>Big Joy Foundation</t>
        </is>
      </c>
      <c r="C1699" t="inlineStr">
        <is>
          <t>87-2389539</t>
        </is>
      </c>
      <c r="D1699" t="inlineStr">
        <is>
          <t>Colorado</t>
        </is>
      </c>
      <c r="E1699" t="inlineStr">
        <is>
          <t>CO</t>
        </is>
      </c>
      <c r="F1699" t="n">
        <v>2025</v>
      </c>
      <c r="G1699" t="n">
        <v>2</v>
      </c>
      <c r="H1699" s="13" t="n">
        <v>1000157</v>
      </c>
      <c r="I1699" s="12" t="n">
        <v>24</v>
      </c>
      <c r="J1699" s="13" t="n">
        <v>35638</v>
      </c>
      <c r="K1699" s="13">
        <f>IFERROR($H1699/$I1699,"")</f>
        <v/>
      </c>
      <c r="L1699" s="13" t="n">
        <v>139498</v>
      </c>
      <c r="M1699" t="inlineStr">
        <is>
          <t>TX, IN, DC</t>
        </is>
      </c>
      <c r="N1699" t="inlineStr">
        <is>
          <t>Yes</t>
        </is>
      </c>
      <c r="O1699" t="inlineStr">
        <is>
          <t>Yes</t>
        </is>
      </c>
      <c r="P1699" s="9" t="inlineStr">
        <is>
          <t>https://www.bigjoyfoundation.org/</t>
        </is>
      </c>
      <c r="Q1699" s="9" t="inlineStr">
        <is>
          <t>https://grantcue.com/foundations/big-joy-foundation-872389539</t>
        </is>
      </c>
    </row>
    <row r="1700">
      <c r="A1700">
        <f>IF($E1700=$E1699,$A1699+1,1)</f>
        <v/>
      </c>
      <c r="B1700" t="inlineStr">
        <is>
          <t>THE FREEMAN FOUNDATION</t>
        </is>
      </c>
      <c r="C1700" t="inlineStr">
        <is>
          <t>13-2965090</t>
        </is>
      </c>
      <c r="D1700" t="inlineStr">
        <is>
          <t>Hawaii</t>
        </is>
      </c>
      <c r="E1700" t="inlineStr">
        <is>
          <t>HI</t>
        </is>
      </c>
      <c r="F1700" t="n">
        <v>2024</v>
      </c>
      <c r="G1700" t="n">
        <v>2</v>
      </c>
      <c r="H1700" s="13" t="n">
        <v>40840280</v>
      </c>
      <c r="I1700" s="12" t="n">
        <v>190</v>
      </c>
      <c r="J1700" s="13" t="n">
        <v>100000</v>
      </c>
      <c r="K1700" s="13">
        <f>IFERROR($H1700/$I1700,"")</f>
        <v/>
      </c>
      <c r="L1700" s="13" t="n">
        <v>1650000</v>
      </c>
      <c r="M1700" t="inlineStr">
        <is>
          <t>CO, VT, NY</t>
        </is>
      </c>
      <c r="N1700" t="inlineStr">
        <is>
          <t>Yes</t>
        </is>
      </c>
      <c r="O1700" t="inlineStr">
        <is>
          <t>Not stated</t>
        </is>
      </c>
      <c r="Q1700" s="9" t="inlineStr">
        <is>
          <t>https://grantcue.com/foundations/the-freeman-foundation-132965090</t>
        </is>
      </c>
    </row>
    <row r="1701">
      <c r="A1701">
        <f>IF($E1701=$E1700,$A1700+1,1)</f>
        <v/>
      </c>
      <c r="B1701" t="inlineStr">
        <is>
          <t>THE OAK FOUNDATION USA</t>
        </is>
      </c>
      <c r="C1701" t="inlineStr">
        <is>
          <t>13-3321196</t>
        </is>
      </c>
      <c r="D1701" t="inlineStr">
        <is>
          <t>Hawaii</t>
        </is>
      </c>
      <c r="E1701" t="inlineStr">
        <is>
          <t>HI</t>
        </is>
      </c>
      <c r="F1701" t="n">
        <v>2025</v>
      </c>
      <c r="G1701" t="n">
        <v>2</v>
      </c>
      <c r="H1701" s="13" t="n">
        <v>14315394</v>
      </c>
      <c r="I1701" s="12" t="n">
        <v>16</v>
      </c>
      <c r="J1701" s="13" t="n">
        <v>400760</v>
      </c>
      <c r="K1701" s="13">
        <f>IFERROR($H1701/$I1701,"")</f>
        <v/>
      </c>
      <c r="L1701" s="13" t="n">
        <v>4598750</v>
      </c>
      <c r="M1701" t="inlineStr">
        <is>
          <t>MA, NC, NY</t>
        </is>
      </c>
      <c r="N1701" t="inlineStr">
        <is>
          <t>Yes</t>
        </is>
      </c>
      <c r="O1701" t="inlineStr">
        <is>
          <t>Not stated</t>
        </is>
      </c>
      <c r="P1701" s="9" t="inlineStr">
        <is>
          <t>https://www.oakfnd.org/</t>
        </is>
      </c>
      <c r="Q1701" s="9" t="inlineStr">
        <is>
          <t>https://grantcue.com/foundations/the-oak-foundation-usa-c-o-kemnay-advisory-services-inc-133321196</t>
        </is>
      </c>
    </row>
    <row r="1702">
      <c r="A1702">
        <f>IF($E1702=$E1701,$A1701+1,1)</f>
        <v/>
      </c>
      <c r="B1702" t="inlineStr">
        <is>
          <t>THOMAS J VINCENT FOUNDATION INC</t>
        </is>
      </c>
      <c r="C1702" t="inlineStr">
        <is>
          <t>91-2140465</t>
        </is>
      </c>
      <c r="D1702" t="inlineStr">
        <is>
          <t>Hawaii</t>
        </is>
      </c>
      <c r="E1702" t="inlineStr">
        <is>
          <t>HI</t>
        </is>
      </c>
      <c r="F1702" t="n">
        <v>2024</v>
      </c>
      <c r="G1702" t="n">
        <v>2</v>
      </c>
      <c r="H1702" s="13" t="n">
        <v>11334803</v>
      </c>
      <c r="I1702" s="12" t="n">
        <v>17</v>
      </c>
      <c r="J1702" s="13" t="n">
        <v>25000</v>
      </c>
      <c r="K1702" s="13">
        <f>IFERROR($H1702/$I1702,"")</f>
        <v/>
      </c>
      <c r="L1702" s="13" t="n">
        <v>6210881</v>
      </c>
      <c r="M1702" t="inlineStr">
        <is>
          <t>MA, FL, TN</t>
        </is>
      </c>
      <c r="N1702" t="inlineStr">
        <is>
          <t>No</t>
        </is>
      </c>
      <c r="O1702" t="inlineStr">
        <is>
          <t>Not stated</t>
        </is>
      </c>
      <c r="Q1702" s="9" t="inlineStr">
        <is>
          <t>https://grantcue.com/foundations/thomas-j-vincent-foundation-inc-912140465</t>
        </is>
      </c>
    </row>
    <row r="1703">
      <c r="A1703">
        <f>IF($E1703=$E1702,$A1702+1,1)</f>
        <v/>
      </c>
      <c r="B1703" t="inlineStr">
        <is>
          <t>HAROLD KL CASTLE FOUNDATION</t>
        </is>
      </c>
      <c r="C1703" t="inlineStr">
        <is>
          <t>99-6005445</t>
        </is>
      </c>
      <c r="D1703" t="inlineStr">
        <is>
          <t>Hawaii</t>
        </is>
      </c>
      <c r="E1703" t="inlineStr">
        <is>
          <t>HI</t>
        </is>
      </c>
      <c r="F1703" t="n">
        <v>2024</v>
      </c>
      <c r="G1703" t="n">
        <v>1</v>
      </c>
      <c r="H1703" s="13" t="n">
        <v>6886001</v>
      </c>
      <c r="I1703" s="12" t="n">
        <v>106</v>
      </c>
      <c r="J1703" s="13" t="n">
        <v>25000</v>
      </c>
      <c r="K1703" s="13">
        <f>IFERROR($H1703/$I1703,"")</f>
        <v/>
      </c>
      <c r="L1703" s="13" t="n">
        <v>550000</v>
      </c>
      <c r="M1703" t="inlineStr">
        <is>
          <t>CA, DC</t>
        </is>
      </c>
      <c r="N1703" t="inlineStr">
        <is>
          <t>Yes</t>
        </is>
      </c>
      <c r="O1703" t="inlineStr">
        <is>
          <t>Yes</t>
        </is>
      </c>
      <c r="P1703" s="9" t="inlineStr">
        <is>
          <t>https://www.castlefoundation.org/</t>
        </is>
      </c>
      <c r="Q1703" s="9" t="inlineStr">
        <is>
          <t>https://grantcue.com/foundations/harold-kl-castle-foundation-996005445</t>
        </is>
      </c>
    </row>
    <row r="1704">
      <c r="A1704">
        <f>IF($E1704=$E1703,$A1703+1,1)</f>
        <v/>
      </c>
      <c r="B1704" t="inlineStr">
        <is>
          <t>HAU'OLI MAU LOA FOUNDATION</t>
        </is>
      </c>
      <c r="C1704" t="inlineStr">
        <is>
          <t>13-3588071</t>
        </is>
      </c>
      <c r="D1704" t="inlineStr">
        <is>
          <t>Hawaii</t>
        </is>
      </c>
      <c r="E1704" t="inlineStr">
        <is>
          <t>HI</t>
        </is>
      </c>
      <c r="F1704" t="n">
        <v>2024</v>
      </c>
      <c r="G1704" t="n">
        <v>1</v>
      </c>
      <c r="H1704" s="13" t="n">
        <v>6835915</v>
      </c>
      <c r="I1704" s="12" t="n">
        <v>28</v>
      </c>
      <c r="J1704" s="13" t="n">
        <v>180000</v>
      </c>
      <c r="K1704" s="13">
        <f>IFERROR($H1704/$I1704,"")</f>
        <v/>
      </c>
      <c r="L1704" s="13" t="n">
        <v>1440357</v>
      </c>
      <c r="M1704" t="inlineStr">
        <is>
          <t>CT, NY, CO</t>
        </is>
      </c>
      <c r="N1704" t="inlineStr">
        <is>
          <t>No</t>
        </is>
      </c>
      <c r="O1704" t="inlineStr">
        <is>
          <t>Not stated</t>
        </is>
      </c>
      <c r="Q1704" s="9" t="inlineStr">
        <is>
          <t>https://grantcue.com/foundations/hau-oli-mau-loa-foundation-133588071</t>
        </is>
      </c>
    </row>
    <row r="1705">
      <c r="A1705">
        <f>IF($E1705=$E1704,$A1704+1,1)</f>
        <v/>
      </c>
      <c r="B1705" t="inlineStr">
        <is>
          <t>THE CLARENCE TC CHING FOUNDATION</t>
        </is>
      </c>
      <c r="C1705" t="inlineStr">
        <is>
          <t>99-6014634</t>
        </is>
      </c>
      <c r="D1705" t="inlineStr">
        <is>
          <t>Hawaii</t>
        </is>
      </c>
      <c r="E1705" t="inlineStr">
        <is>
          <t>HI</t>
        </is>
      </c>
      <c r="F1705" t="n">
        <v>2024</v>
      </c>
      <c r="G1705" t="n">
        <v>1</v>
      </c>
      <c r="H1705" s="13" t="n">
        <v>5387700</v>
      </c>
      <c r="I1705" s="12" t="n">
        <v>63</v>
      </c>
      <c r="J1705" s="13" t="n">
        <v>25000</v>
      </c>
      <c r="K1705" s="13">
        <f>IFERROR($H1705/$I1705,"")</f>
        <v/>
      </c>
      <c r="L1705" s="13" t="n">
        <v>600000</v>
      </c>
      <c r="M1705" t="inlineStr">
        <is>
          <t>NY, VA</t>
        </is>
      </c>
      <c r="N1705" t="inlineStr">
        <is>
          <t>Yes</t>
        </is>
      </c>
      <c r="O1705" t="inlineStr">
        <is>
          <t>Yes</t>
        </is>
      </c>
      <c r="P1705" s="9" t="inlineStr">
        <is>
          <t>https://www.clarencetcchingfoundation.org/</t>
        </is>
      </c>
      <c r="Q1705" s="9" t="inlineStr">
        <is>
          <t>https://grantcue.com/foundations/the-clarence-tc-ching-foundation-996014634</t>
        </is>
      </c>
    </row>
    <row r="1706">
      <c r="A1706">
        <f>IF($E1706=$E1705,$A1705+1,1)</f>
        <v/>
      </c>
      <c r="B1706" t="inlineStr">
        <is>
          <t>KOSASA FOUNDATION</t>
        </is>
      </c>
      <c r="C1706" t="inlineStr">
        <is>
          <t>99-0313279</t>
        </is>
      </c>
      <c r="D1706" t="inlineStr">
        <is>
          <t>Hawaii</t>
        </is>
      </c>
      <c r="E1706" t="inlineStr">
        <is>
          <t>HI</t>
        </is>
      </c>
      <c r="F1706" t="n">
        <v>2024</v>
      </c>
      <c r="G1706" t="n">
        <v>1</v>
      </c>
      <c r="H1706" s="13" t="n">
        <v>5190270</v>
      </c>
      <c r="I1706" s="12" t="n">
        <v>84</v>
      </c>
      <c r="J1706" s="13" t="n">
        <v>45000</v>
      </c>
      <c r="K1706" s="13">
        <f>IFERROR($H1706/$I1706,"")</f>
        <v/>
      </c>
      <c r="L1706" s="13" t="n">
        <v>500000</v>
      </c>
      <c r="M1706" t="inlineStr">
        <is>
          <t>MN, CA</t>
        </is>
      </c>
      <c r="N1706" t="inlineStr">
        <is>
          <t>Yes</t>
        </is>
      </c>
      <c r="O1706" t="inlineStr">
        <is>
          <t>Not stated</t>
        </is>
      </c>
      <c r="P1706" s="9" t="inlineStr">
        <is>
          <t>https://www.kosasafoundation.org/</t>
        </is>
      </c>
      <c r="Q1706" s="9" t="inlineStr">
        <is>
          <t>https://grantcue.com/foundations/kosasa-foundation-990313279</t>
        </is>
      </c>
    </row>
    <row r="1707">
      <c r="A1707">
        <f>IF($E1707=$E1706,$A1706+1,1)</f>
        <v/>
      </c>
      <c r="B1707" t="inlineStr">
        <is>
          <t>THE BELL CHARITABLE FOUNDATION</t>
        </is>
      </c>
      <c r="C1707" t="inlineStr">
        <is>
          <t>84-2387549</t>
        </is>
      </c>
      <c r="D1707" t="inlineStr">
        <is>
          <t>Hawaii</t>
        </is>
      </c>
      <c r="E1707" t="inlineStr">
        <is>
          <t>HI</t>
        </is>
      </c>
      <c r="F1707" t="n">
        <v>2025</v>
      </c>
      <c r="G1707" t="n">
        <v>2</v>
      </c>
      <c r="H1707" s="13" t="n">
        <v>3323110</v>
      </c>
      <c r="I1707" s="12" t="n">
        <v>57</v>
      </c>
      <c r="J1707" s="13" t="n">
        <v>20000</v>
      </c>
      <c r="K1707" s="13">
        <f>IFERROR($H1707/$I1707,"")</f>
        <v/>
      </c>
      <c r="L1707" s="13" t="n">
        <v>2250000</v>
      </c>
      <c r="M1707" t="inlineStr">
        <is>
          <t>OH, KY, VA</t>
        </is>
      </c>
      <c r="N1707" t="inlineStr">
        <is>
          <t>No</t>
        </is>
      </c>
      <c r="O1707" t="inlineStr">
        <is>
          <t>Not stated</t>
        </is>
      </c>
      <c r="Q1707" s="9" t="inlineStr">
        <is>
          <t>https://grantcue.com/foundations/the-bell-charitable-foundation-842387549</t>
        </is>
      </c>
    </row>
    <row r="1708">
      <c r="A1708">
        <f>IF($E1708=$E1707,$A1707+1,1)</f>
        <v/>
      </c>
      <c r="B1708" t="inlineStr">
        <is>
          <t>THE STRONG FOUNDATION</t>
        </is>
      </c>
      <c r="C1708" t="inlineStr">
        <is>
          <t>99-0090807</t>
        </is>
      </c>
      <c r="D1708" t="inlineStr">
        <is>
          <t>Hawaii</t>
        </is>
      </c>
      <c r="E1708" t="inlineStr">
        <is>
          <t>HI</t>
        </is>
      </c>
      <c r="F1708" t="n">
        <v>2024</v>
      </c>
      <c r="G1708" t="n">
        <v>2</v>
      </c>
      <c r="H1708" s="13" t="n">
        <v>3150000</v>
      </c>
      <c r="I1708" s="12" t="n">
        <v>32</v>
      </c>
      <c r="J1708" s="13" t="n">
        <v>100000</v>
      </c>
      <c r="K1708" s="13">
        <f>IFERROR($H1708/$I1708,"")</f>
        <v/>
      </c>
      <c r="L1708" s="13" t="n">
        <v>200000</v>
      </c>
      <c r="M1708" t="inlineStr">
        <is>
          <t>CO</t>
        </is>
      </c>
      <c r="N1708" t="inlineStr">
        <is>
          <t>Yes</t>
        </is>
      </c>
      <c r="O1708" t="inlineStr">
        <is>
          <t>Yes</t>
        </is>
      </c>
      <c r="Q1708" s="9" t="inlineStr">
        <is>
          <t>https://grantcue.com/foundations/the-strong-foundation-990090807</t>
        </is>
      </c>
    </row>
    <row r="1709">
      <c r="A1709">
        <f>IF($E1709=$E1708,$A1708+1,1)</f>
        <v/>
      </c>
      <c r="B1709" t="inlineStr">
        <is>
          <t>MOSHER GALT FOUNDATION</t>
        </is>
      </c>
      <c r="C1709" t="inlineStr">
        <is>
          <t>99-6003337</t>
        </is>
      </c>
      <c r="D1709" t="inlineStr">
        <is>
          <t>Hawaii</t>
        </is>
      </c>
      <c r="E1709" t="inlineStr">
        <is>
          <t>HI</t>
        </is>
      </c>
      <c r="F1709" t="n">
        <v>2024</v>
      </c>
      <c r="G1709" t="n">
        <v>1</v>
      </c>
      <c r="H1709" s="13" t="n">
        <v>3100000</v>
      </c>
      <c r="I1709" s="12" t="n">
        <v>11</v>
      </c>
      <c r="J1709" s="13" t="n">
        <v>200000</v>
      </c>
      <c r="K1709" s="13">
        <f>IFERROR($H1709/$I1709,"")</f>
        <v/>
      </c>
      <c r="L1709" s="13" t="n">
        <v>500000</v>
      </c>
      <c r="M1709" t="inlineStr">
        <is>
          <t>DC, WA, NJ</t>
        </is>
      </c>
      <c r="N1709" t="inlineStr">
        <is>
          <t>No</t>
        </is>
      </c>
      <c r="O1709" t="inlineStr">
        <is>
          <t>Not stated</t>
        </is>
      </c>
      <c r="Q1709" s="9" t="inlineStr">
        <is>
          <t>https://grantcue.com/foundations/mosher-galt-foundation-996003337</t>
        </is>
      </c>
    </row>
    <row r="1710">
      <c r="A1710">
        <f>IF($E1710=$E1709,$A1709+1,1)</f>
        <v/>
      </c>
      <c r="B1710" t="inlineStr">
        <is>
          <t>Maurice and Joanna Sullivan Family Foundation</t>
        </is>
      </c>
      <c r="C1710" t="inlineStr">
        <is>
          <t>48-1259090</t>
        </is>
      </c>
      <c r="D1710" t="inlineStr">
        <is>
          <t>Hawaii</t>
        </is>
      </c>
      <c r="E1710" t="inlineStr">
        <is>
          <t>HI</t>
        </is>
      </c>
      <c r="F1710" t="n">
        <v>2024</v>
      </c>
      <c r="G1710" t="n">
        <v>1</v>
      </c>
      <c r="H1710" s="13" t="n">
        <v>2975000</v>
      </c>
      <c r="I1710" s="12" t="n">
        <v>27</v>
      </c>
      <c r="J1710" s="13" t="n">
        <v>100000</v>
      </c>
      <c r="K1710" s="13">
        <f>IFERROR($H1710/$I1710,"")</f>
        <v/>
      </c>
      <c r="L1710" s="13" t="n">
        <v>250000</v>
      </c>
      <c r="M1710" t="inlineStr">
        <is>
          <t>CA</t>
        </is>
      </c>
      <c r="N1710" t="inlineStr">
        <is>
          <t>No</t>
        </is>
      </c>
      <c r="O1710" t="inlineStr">
        <is>
          <t>Not stated</t>
        </is>
      </c>
      <c r="Q1710" s="9" t="inlineStr">
        <is>
          <t>https://grantcue.com/foundations/maurice-and-joanna-sullivan-family-foundation-481259090</t>
        </is>
      </c>
    </row>
    <row r="1711">
      <c r="A1711">
        <f>IF($E1711=$E1710,$A1710+1,1)</f>
        <v/>
      </c>
      <c r="B1711" t="inlineStr">
        <is>
          <t>COOKE FOUNDATION LIMITED</t>
        </is>
      </c>
      <c r="C1711" t="inlineStr">
        <is>
          <t>23-7120804</t>
        </is>
      </c>
      <c r="D1711" t="inlineStr">
        <is>
          <t>Hawaii</t>
        </is>
      </c>
      <c r="E1711" t="inlineStr">
        <is>
          <t>HI</t>
        </is>
      </c>
      <c r="F1711" t="n">
        <v>2024</v>
      </c>
      <c r="G1711" t="n">
        <v>2</v>
      </c>
      <c r="H1711" s="13" t="n">
        <v>2941717</v>
      </c>
      <c r="I1711" s="12" t="n">
        <v>102</v>
      </c>
      <c r="J1711" s="13" t="n">
        <v>20000</v>
      </c>
      <c r="K1711" s="13">
        <f>IFERROR($H1711/$I1711,"")</f>
        <v/>
      </c>
      <c r="L1711" s="13" t="n">
        <v>391859</v>
      </c>
      <c r="M1711" t="inlineStr">
        <is>
          <t>CA, VA</t>
        </is>
      </c>
      <c r="N1711" t="inlineStr">
        <is>
          <t>Yes</t>
        </is>
      </c>
      <c r="O1711" t="inlineStr">
        <is>
          <t>Yes</t>
        </is>
      </c>
      <c r="P1711" s="9" t="inlineStr">
        <is>
          <t>https://www.cookefoundationlimited.org/</t>
        </is>
      </c>
      <c r="Q1711" s="9" t="inlineStr">
        <is>
          <t>https://grantcue.com/foundations/cooke-foundation-limited-237120804</t>
        </is>
      </c>
    </row>
    <row r="1712">
      <c r="A1712">
        <f>IF($E1712=$E1711,$A1711+1,1)</f>
        <v/>
      </c>
      <c r="B1712" t="inlineStr">
        <is>
          <t>TRADEWIND GROUP FOUNDATION</t>
        </is>
      </c>
      <c r="C1712" t="inlineStr">
        <is>
          <t>71-0894475</t>
        </is>
      </c>
      <c r="D1712" t="inlineStr">
        <is>
          <t>Hawaii</t>
        </is>
      </c>
      <c r="E1712" t="inlineStr">
        <is>
          <t>HI</t>
        </is>
      </c>
      <c r="F1712" t="n">
        <v>2025</v>
      </c>
      <c r="G1712" t="n">
        <v>2</v>
      </c>
      <c r="H1712" s="13" t="n">
        <v>2882739</v>
      </c>
      <c r="I1712" s="12" t="n">
        <v>293</v>
      </c>
      <c r="J1712" s="13" t="n">
        <v>4596</v>
      </c>
      <c r="K1712" s="13">
        <f>IFERROR($H1712/$I1712,"")</f>
        <v/>
      </c>
      <c r="L1712" s="13" t="n">
        <v>100510</v>
      </c>
      <c r="N1712" t="inlineStr">
        <is>
          <t>Yes</t>
        </is>
      </c>
      <c r="O1712" t="inlineStr">
        <is>
          <t>Yes</t>
        </is>
      </c>
      <c r="Q1712" s="9" t="inlineStr">
        <is>
          <t>https://grantcue.com/foundations/tradewind-group-foundation-710894475</t>
        </is>
      </c>
    </row>
    <row r="1713">
      <c r="A1713">
        <f>IF($E1713=$E1712,$A1712+1,1)</f>
        <v/>
      </c>
      <c r="B1713" t="inlineStr">
        <is>
          <t>FROST FAMILY FOUNDATION</t>
        </is>
      </c>
      <c r="C1713" t="inlineStr">
        <is>
          <t>27-3374284</t>
        </is>
      </c>
      <c r="D1713" t="inlineStr">
        <is>
          <t>Hawaii</t>
        </is>
      </c>
      <c r="E1713" t="inlineStr">
        <is>
          <t>HI</t>
        </is>
      </c>
      <c r="F1713" t="n">
        <v>2024</v>
      </c>
      <c r="G1713" t="n">
        <v>2</v>
      </c>
      <c r="H1713" s="13" t="n">
        <v>2385000</v>
      </c>
      <c r="I1713" s="12" t="n">
        <v>27</v>
      </c>
      <c r="J1713" s="13" t="n">
        <v>25000</v>
      </c>
      <c r="K1713" s="13">
        <f>IFERROR($H1713/$I1713,"")</f>
        <v/>
      </c>
      <c r="L1713" s="13" t="n">
        <v>1075000</v>
      </c>
      <c r="M1713" t="inlineStr">
        <is>
          <t>DC, NY, CA</t>
        </is>
      </c>
      <c r="N1713" t="inlineStr">
        <is>
          <t>Yes</t>
        </is>
      </c>
      <c r="O1713" t="inlineStr">
        <is>
          <t>Yes</t>
        </is>
      </c>
      <c r="P1713" s="9" t="inlineStr">
        <is>
          <t>https://frostfamilyfoundation.org/</t>
        </is>
      </c>
      <c r="Q1713" s="9" t="inlineStr">
        <is>
          <t>https://grantcue.com/foundations/frost-family-foundation-273374284</t>
        </is>
      </c>
    </row>
    <row r="1714">
      <c r="A1714">
        <f>IF($E1714=$E1713,$A1713+1,1)</f>
        <v/>
      </c>
      <c r="B1714" t="inlineStr">
        <is>
          <t>GARMAR FOUNDATION</t>
        </is>
      </c>
      <c r="C1714" t="inlineStr">
        <is>
          <t>94-3276214</t>
        </is>
      </c>
      <c r="D1714" t="inlineStr">
        <is>
          <t>Hawaii</t>
        </is>
      </c>
      <c r="E1714" t="inlineStr">
        <is>
          <t>HI</t>
        </is>
      </c>
      <c r="F1714" t="n">
        <v>2025</v>
      </c>
      <c r="G1714" t="n">
        <v>3</v>
      </c>
      <c r="H1714" s="13" t="n">
        <v>2370000</v>
      </c>
      <c r="I1714" s="12" t="n">
        <v>71</v>
      </c>
      <c r="J1714" s="13" t="n">
        <v>25000</v>
      </c>
      <c r="K1714" s="13">
        <f>IFERROR($H1714/$I1714,"")</f>
        <v/>
      </c>
      <c r="L1714" s="13" t="n">
        <v>130000</v>
      </c>
      <c r="N1714" t="inlineStr">
        <is>
          <t>No</t>
        </is>
      </c>
      <c r="O1714" t="inlineStr">
        <is>
          <t>Not stated</t>
        </is>
      </c>
      <c r="Q1714" s="9" t="inlineStr">
        <is>
          <t>https://grantcue.com/foundations/garmar-foundation-943276214</t>
        </is>
      </c>
    </row>
    <row r="1715">
      <c r="A1715">
        <f>IF($E1715=$E1714,$A1714+1,1)</f>
        <v/>
      </c>
      <c r="B1715" t="inlineStr">
        <is>
          <t>Barbara Barnard Smith Foundation</t>
        </is>
      </c>
      <c r="C1715" t="inlineStr">
        <is>
          <t>85-1059772</t>
        </is>
      </c>
      <c r="D1715" t="inlineStr">
        <is>
          <t>Hawaii</t>
        </is>
      </c>
      <c r="E1715" t="inlineStr">
        <is>
          <t>HI</t>
        </is>
      </c>
      <c r="F1715" t="n">
        <v>2024</v>
      </c>
      <c r="G1715" t="n">
        <v>1</v>
      </c>
      <c r="H1715" s="13" t="n">
        <v>2225000</v>
      </c>
      <c r="I1715" s="12" t="n">
        <v>6</v>
      </c>
      <c r="J1715" s="13" t="n">
        <v>25000</v>
      </c>
      <c r="K1715" s="13">
        <f>IFERROR($H1715/$I1715,"")</f>
        <v/>
      </c>
      <c r="L1715" s="13" t="n">
        <v>2100000</v>
      </c>
      <c r="M1715" t="inlineStr">
        <is>
          <t>CA, VT</t>
        </is>
      </c>
      <c r="N1715" t="inlineStr">
        <is>
          <t>No</t>
        </is>
      </c>
      <c r="O1715" t="inlineStr">
        <is>
          <t>Not stated</t>
        </is>
      </c>
      <c r="Q1715" s="9" t="inlineStr">
        <is>
          <t>https://grantcue.com/foundations/barbara-barnard-smith-foundation-851059772</t>
        </is>
      </c>
    </row>
    <row r="1716">
      <c r="A1716">
        <f>IF($E1716=$E1715,$A1715+1,1)</f>
        <v/>
      </c>
      <c r="B1716" t="inlineStr">
        <is>
          <t>HMSA FOUNDATION</t>
        </is>
      </c>
      <c r="C1716" t="inlineStr">
        <is>
          <t>99-0250429</t>
        </is>
      </c>
      <c r="D1716" t="inlineStr">
        <is>
          <t>Hawaii</t>
        </is>
      </c>
      <c r="E1716" t="inlineStr">
        <is>
          <t>HI</t>
        </is>
      </c>
      <c r="F1716" t="n">
        <v>2024</v>
      </c>
      <c r="G1716" t="n">
        <v>1</v>
      </c>
      <c r="H1716" s="13" t="n">
        <v>2068000</v>
      </c>
      <c r="I1716" s="12" t="n">
        <v>19</v>
      </c>
      <c r="J1716" s="13" t="n">
        <v>50000</v>
      </c>
      <c r="K1716" s="13">
        <f>IFERROR($H1716/$I1716,"")</f>
        <v/>
      </c>
      <c r="L1716" s="13" t="n">
        <v>1200000</v>
      </c>
      <c r="N1716" t="inlineStr">
        <is>
          <t>Yes</t>
        </is>
      </c>
      <c r="O1716" t="inlineStr">
        <is>
          <t>Not stated</t>
        </is>
      </c>
      <c r="P1716" s="9" t="inlineStr">
        <is>
          <t>https://www.hmsafoundation.org/</t>
        </is>
      </c>
      <c r="Q1716" s="9" t="inlineStr">
        <is>
          <t>https://grantcue.com/foundations/hmsa-foundation-990250429</t>
        </is>
      </c>
    </row>
    <row r="1717">
      <c r="A1717">
        <f>IF($E1717=$E1716,$A1716+1,1)</f>
        <v/>
      </c>
      <c r="B1717" t="inlineStr">
        <is>
          <t>GARY O GALIHER FOUNDATION INC</t>
        </is>
      </c>
      <c r="C1717" t="inlineStr">
        <is>
          <t>81-0898248</t>
        </is>
      </c>
      <c r="D1717" t="inlineStr">
        <is>
          <t>Hawaii</t>
        </is>
      </c>
      <c r="E1717" t="inlineStr">
        <is>
          <t>HI</t>
        </is>
      </c>
      <c r="F1717" t="n">
        <v>2024</v>
      </c>
      <c r="G1717" t="n">
        <v>1</v>
      </c>
      <c r="H1717" s="13" t="n">
        <v>2051547</v>
      </c>
      <c r="I1717" s="12" t="n">
        <v>13</v>
      </c>
      <c r="J1717" s="13" t="n">
        <v>22000</v>
      </c>
      <c r="K1717" s="13">
        <f>IFERROR($H1717/$I1717,"")</f>
        <v/>
      </c>
      <c r="L1717" s="13" t="n">
        <v>1325000</v>
      </c>
      <c r="M1717" t="inlineStr">
        <is>
          <t>CA, GA</t>
        </is>
      </c>
      <c r="N1717" t="inlineStr">
        <is>
          <t>No</t>
        </is>
      </c>
      <c r="O1717" t="inlineStr">
        <is>
          <t>Not stated</t>
        </is>
      </c>
      <c r="Q1717" s="9" t="inlineStr">
        <is>
          <t>https://grantcue.com/foundations/gary-o-galiher-foundation-inc-810898248</t>
        </is>
      </c>
    </row>
    <row r="1718">
      <c r="A1718">
        <f>IF($E1718=$E1717,$A1717+1,1)</f>
        <v/>
      </c>
      <c r="B1718" t="inlineStr">
        <is>
          <t>John R Peterson Foundation</t>
        </is>
      </c>
      <c r="C1718" t="inlineStr">
        <is>
          <t>84-4820511</t>
        </is>
      </c>
      <c r="D1718" t="inlineStr">
        <is>
          <t>Hawaii</t>
        </is>
      </c>
      <c r="E1718" t="inlineStr">
        <is>
          <t>HI</t>
        </is>
      </c>
      <c r="F1718" t="n">
        <v>2025</v>
      </c>
      <c r="G1718" t="n">
        <v>2</v>
      </c>
      <c r="H1718" s="13" t="n">
        <v>2017489</v>
      </c>
      <c r="I1718" s="12" t="n">
        <v>30</v>
      </c>
      <c r="J1718" s="13" t="n">
        <v>29000</v>
      </c>
      <c r="K1718" s="13">
        <f>IFERROR($H1718/$I1718,"")</f>
        <v/>
      </c>
      <c r="L1718" s="13" t="n">
        <v>256003</v>
      </c>
      <c r="M1718" t="inlineStr">
        <is>
          <t>CA, VA, FL</t>
        </is>
      </c>
      <c r="N1718" t="inlineStr">
        <is>
          <t>No</t>
        </is>
      </c>
      <c r="O1718" t="inlineStr">
        <is>
          <t>Not stated</t>
        </is>
      </c>
      <c r="Q1718" s="9" t="inlineStr">
        <is>
          <t>https://grantcue.com/foundations/john-r-peterson-foundation-844820511</t>
        </is>
      </c>
    </row>
    <row r="1719">
      <c r="A1719">
        <f>IF($E1719=$E1718,$A1718+1,1)</f>
        <v/>
      </c>
      <c r="B1719" t="inlineStr">
        <is>
          <t>MT CUBA ASTRONOMICAL FOUNDATION</t>
        </is>
      </c>
      <c r="C1719" t="inlineStr">
        <is>
          <t>20-5012202</t>
        </is>
      </c>
      <c r="D1719" t="inlineStr">
        <is>
          <t>Hawaii</t>
        </is>
      </c>
      <c r="E1719" t="inlineStr">
        <is>
          <t>HI</t>
        </is>
      </c>
      <c r="F1719" t="n">
        <v>2025</v>
      </c>
      <c r="G1719" t="n">
        <v>2</v>
      </c>
      <c r="H1719" s="13" t="n">
        <v>1922311</v>
      </c>
      <c r="I1719" s="12" t="n">
        <v>30</v>
      </c>
      <c r="J1719" s="13" t="n">
        <v>13078</v>
      </c>
      <c r="K1719" s="13">
        <f>IFERROR($H1719/$I1719,"")</f>
        <v/>
      </c>
      <c r="L1719" s="13" t="n">
        <v>329545</v>
      </c>
      <c r="M1719" t="inlineStr">
        <is>
          <t>CA, MA, AZ</t>
        </is>
      </c>
      <c r="N1719" t="inlineStr">
        <is>
          <t>Yes</t>
        </is>
      </c>
      <c r="O1719" t="inlineStr">
        <is>
          <t>Yes</t>
        </is>
      </c>
      <c r="P1719" s="9" t="inlineStr">
        <is>
          <t>https://www.mtcubaastrofnd.org/</t>
        </is>
      </c>
      <c r="Q1719" s="9" t="inlineStr">
        <is>
          <t>https://grantcue.com/foundations/mt-cuba-astronomical-foundation-c-o-ashford-capital-management-inc-205012202</t>
        </is>
      </c>
    </row>
    <row r="1720">
      <c r="A1720">
        <f>IF($E1720=$E1719,$A1719+1,1)</f>
        <v/>
      </c>
      <c r="B1720" t="inlineStr">
        <is>
          <t>FIRST HAWAIIAN BANK FOUNDATION</t>
        </is>
      </c>
      <c r="C1720" t="inlineStr">
        <is>
          <t>23-7437822</t>
        </is>
      </c>
      <c r="D1720" t="inlineStr">
        <is>
          <t>Hawaii</t>
        </is>
      </c>
      <c r="E1720" t="inlineStr">
        <is>
          <t>HI</t>
        </is>
      </c>
      <c r="F1720" t="n">
        <v>2024</v>
      </c>
      <c r="G1720" t="n">
        <v>1</v>
      </c>
      <c r="H1720" s="13" t="n">
        <v>1848900</v>
      </c>
      <c r="I1720" s="12" t="n">
        <v>69</v>
      </c>
      <c r="J1720" s="13" t="n">
        <v>25000</v>
      </c>
      <c r="K1720" s="13">
        <f>IFERROR($H1720/$I1720,"")</f>
        <v/>
      </c>
      <c r="L1720" s="13" t="n">
        <v>250000</v>
      </c>
      <c r="M1720" t="inlineStr">
        <is>
          <t>CA, AP</t>
        </is>
      </c>
      <c r="N1720" t="inlineStr">
        <is>
          <t>Yes</t>
        </is>
      </c>
      <c r="O1720" t="inlineStr">
        <is>
          <t>Yes</t>
        </is>
      </c>
      <c r="Q1720" s="9" t="inlineStr">
        <is>
          <t>https://grantcue.com/foundations/first-hawaiian-bank-foundation-237437822</t>
        </is>
      </c>
    </row>
    <row r="1721">
      <c r="A1721">
        <f>IF($E1721=$E1720,$A1720+1,1)</f>
        <v/>
      </c>
      <c r="B1721" t="inlineStr">
        <is>
          <t>HAWAII LOA OHANA</t>
        </is>
      </c>
      <c r="C1721" t="inlineStr">
        <is>
          <t>87-3672064</t>
        </is>
      </c>
      <c r="D1721" t="inlineStr">
        <is>
          <t>Hawaii</t>
        </is>
      </c>
      <c r="E1721" t="inlineStr">
        <is>
          <t>HI</t>
        </is>
      </c>
      <c r="F1721" t="n">
        <v>2024</v>
      </c>
      <c r="G1721" t="n">
        <v>1</v>
      </c>
      <c r="H1721" s="13" t="n">
        <v>1784000</v>
      </c>
      <c r="I1721" s="12" t="n">
        <v>33</v>
      </c>
      <c r="J1721" s="13" t="n">
        <v>15000</v>
      </c>
      <c r="K1721" s="13">
        <f>IFERROR($H1721/$I1721,"")</f>
        <v/>
      </c>
      <c r="L1721" s="13" t="n">
        <v>400000</v>
      </c>
      <c r="M1721" t="inlineStr">
        <is>
          <t>CA, DC, MT</t>
        </is>
      </c>
      <c r="N1721" t="inlineStr">
        <is>
          <t>No</t>
        </is>
      </c>
      <c r="O1721" t="inlineStr">
        <is>
          <t>Not stated</t>
        </is>
      </c>
      <c r="Q1721" s="9" t="inlineStr">
        <is>
          <t>https://grantcue.com/foundations/hawaii-loa-ohana-873672064</t>
        </is>
      </c>
    </row>
    <row r="1722">
      <c r="A1722">
        <f>IF($E1722=$E1721,$A1721+1,1)</f>
        <v/>
      </c>
      <c r="B1722" t="inlineStr">
        <is>
          <t>Abigail K K Kawananakoa Foundation</t>
        </is>
      </c>
      <c r="C1722" t="inlineStr">
        <is>
          <t>47-0864911</t>
        </is>
      </c>
      <c r="D1722" t="inlineStr">
        <is>
          <t>Hawaii</t>
        </is>
      </c>
      <c r="E1722" t="inlineStr">
        <is>
          <t>HI</t>
        </is>
      </c>
      <c r="F1722" t="n">
        <v>2024</v>
      </c>
      <c r="G1722" t="n">
        <v>1</v>
      </c>
      <c r="H1722" s="13" t="n">
        <v>1670496</v>
      </c>
      <c r="I1722" s="12" t="n">
        <v>25</v>
      </c>
      <c r="J1722" s="13" t="n">
        <v>50000</v>
      </c>
      <c r="K1722" s="13">
        <f>IFERROR($H1722/$I1722,"")</f>
        <v/>
      </c>
      <c r="L1722" s="13" t="n">
        <v>467852</v>
      </c>
      <c r="M1722" t="inlineStr">
        <is>
          <t>WA</t>
        </is>
      </c>
      <c r="N1722" t="inlineStr">
        <is>
          <t>No</t>
        </is>
      </c>
      <c r="O1722" t="inlineStr">
        <is>
          <t>Not stated</t>
        </is>
      </c>
      <c r="Q1722" s="9" t="inlineStr">
        <is>
          <t>https://grantcue.com/foundations/abigail-k-k-kawananakoa-foundation-470864911</t>
        </is>
      </c>
    </row>
    <row r="1723">
      <c r="A1723">
        <f>IF($E1723=$E1722,$A1722+1,1)</f>
        <v/>
      </c>
      <c r="B1723" t="inlineStr">
        <is>
          <t>JAMES &amp; ABIGAIL CAMPBELL FAMILY FOUNDATION</t>
        </is>
      </c>
      <c r="C1723" t="inlineStr">
        <is>
          <t>99-0203078</t>
        </is>
      </c>
      <c r="D1723" t="inlineStr">
        <is>
          <t>Hawaii</t>
        </is>
      </c>
      <c r="E1723" t="inlineStr">
        <is>
          <t>HI</t>
        </is>
      </c>
      <c r="F1723" t="n">
        <v>2024</v>
      </c>
      <c r="G1723" t="n">
        <v>1</v>
      </c>
      <c r="H1723" s="13" t="n">
        <v>1608737</v>
      </c>
      <c r="I1723" s="12" t="n">
        <v>26</v>
      </c>
      <c r="J1723" s="13" t="n">
        <v>25000</v>
      </c>
      <c r="K1723" s="13">
        <f>IFERROR($H1723/$I1723,"")</f>
        <v/>
      </c>
      <c r="L1723" s="13" t="n">
        <v>771150</v>
      </c>
      <c r="M1723" t="inlineStr">
        <is>
          <t>FL, DC</t>
        </is>
      </c>
      <c r="N1723" t="inlineStr">
        <is>
          <t>Yes</t>
        </is>
      </c>
      <c r="O1723" t="inlineStr">
        <is>
          <t>Yes</t>
        </is>
      </c>
      <c r="P1723" s="9" t="inlineStr">
        <is>
          <t>https://www.campbellfamilyfoundation.org/</t>
        </is>
      </c>
      <c r="Q1723" s="9" t="inlineStr">
        <is>
          <t>https://grantcue.com/foundations/james-and-abigail-campbell-family-foundation-990203078</t>
        </is>
      </c>
    </row>
    <row r="1724">
      <c r="A1724">
        <f>IF($E1724=$E1723,$A1723+1,1)</f>
        <v/>
      </c>
      <c r="B1724" t="inlineStr">
        <is>
          <t>THE DODS FOUNDATION</t>
        </is>
      </c>
      <c r="C1724" t="inlineStr">
        <is>
          <t>47-5440930</t>
        </is>
      </c>
      <c r="D1724" t="inlineStr">
        <is>
          <t>Hawaii</t>
        </is>
      </c>
      <c r="E1724" t="inlineStr">
        <is>
          <t>HI</t>
        </is>
      </c>
      <c r="F1724" t="n">
        <v>2024</v>
      </c>
      <c r="G1724" t="n">
        <v>1</v>
      </c>
      <c r="H1724" s="13" t="n">
        <v>1582924</v>
      </c>
      <c r="I1724" s="12" t="n">
        <v>22</v>
      </c>
      <c r="J1724" s="13" t="n">
        <v>5000</v>
      </c>
      <c r="K1724" s="13">
        <f>IFERROR($H1724/$I1724,"")</f>
        <v/>
      </c>
      <c r="L1724" s="13" t="n">
        <v>1096424</v>
      </c>
      <c r="M1724" t="inlineStr">
        <is>
          <t>MO</t>
        </is>
      </c>
      <c r="N1724" t="inlineStr">
        <is>
          <t>No</t>
        </is>
      </c>
      <c r="O1724" t="inlineStr">
        <is>
          <t>Not stated</t>
        </is>
      </c>
      <c r="Q1724" s="9" t="inlineStr">
        <is>
          <t>https://grantcue.com/foundations/the-dods-foundation-475440930</t>
        </is>
      </c>
    </row>
    <row r="1725">
      <c r="A1725">
        <f>IF($E1725=$E1724,$A1724+1,1)</f>
        <v/>
      </c>
      <c r="B1725" t="inlineStr">
        <is>
          <t>MAMORU &amp; AIKO TAKITANI FOUNDATION INC</t>
        </is>
      </c>
      <c r="C1725" t="inlineStr">
        <is>
          <t>51-0212114</t>
        </is>
      </c>
      <c r="D1725" t="inlineStr">
        <is>
          <t>Hawaii</t>
        </is>
      </c>
      <c r="E1725" t="inlineStr">
        <is>
          <t>HI</t>
        </is>
      </c>
      <c r="F1725" t="n">
        <v>2024</v>
      </c>
      <c r="G1725" t="n">
        <v>1</v>
      </c>
      <c r="H1725" s="13" t="n">
        <v>1581080</v>
      </c>
      <c r="I1725" s="12" t="n">
        <v>164</v>
      </c>
      <c r="J1725" s="13" t="n">
        <v>3000</v>
      </c>
      <c r="K1725" s="13">
        <f>IFERROR($H1725/$I1725,"")</f>
        <v/>
      </c>
      <c r="L1725" s="13" t="n">
        <v>350000</v>
      </c>
      <c r="M1725" t="inlineStr">
        <is>
          <t>CA, OR, MA</t>
        </is>
      </c>
      <c r="N1725" t="inlineStr">
        <is>
          <t>No</t>
        </is>
      </c>
      <c r="O1725" t="inlineStr">
        <is>
          <t>Yes</t>
        </is>
      </c>
      <c r="Q1725" s="9" t="inlineStr">
        <is>
          <t>https://grantcue.com/foundations/mamoru-and-aiko-takitani-foundation-inc-510212114</t>
        </is>
      </c>
    </row>
    <row r="1726">
      <c r="A1726">
        <f>IF($E1726=$E1725,$A1725+1,1)</f>
        <v/>
      </c>
      <c r="B1726" t="inlineStr">
        <is>
          <t>BOTTON FOUNDATION</t>
        </is>
      </c>
      <c r="C1726" t="inlineStr">
        <is>
          <t>83-1767886</t>
        </is>
      </c>
      <c r="D1726" t="inlineStr">
        <is>
          <t>Hawaii</t>
        </is>
      </c>
      <c r="E1726" t="inlineStr">
        <is>
          <t>HI</t>
        </is>
      </c>
      <c r="F1726" t="n">
        <v>2025</v>
      </c>
      <c r="G1726" t="n">
        <v>2</v>
      </c>
      <c r="H1726" s="13" t="n">
        <v>1575000</v>
      </c>
      <c r="I1726" s="12" t="n">
        <v>25</v>
      </c>
      <c r="J1726" s="13" t="n">
        <v>50000</v>
      </c>
      <c r="K1726" s="13">
        <f>IFERROR($H1726/$I1726,"")</f>
        <v/>
      </c>
      <c r="L1726" s="13" t="n">
        <v>150000</v>
      </c>
      <c r="M1726" t="inlineStr">
        <is>
          <t>CA</t>
        </is>
      </c>
      <c r="N1726" t="inlineStr">
        <is>
          <t>No</t>
        </is>
      </c>
      <c r="O1726" t="inlineStr">
        <is>
          <t>Not stated</t>
        </is>
      </c>
      <c r="Q1726" s="9" t="inlineStr">
        <is>
          <t>https://grantcue.com/foundations/botton-foundation-831767886</t>
        </is>
      </c>
    </row>
    <row r="1727">
      <c r="A1727">
        <f>IF($E1727=$E1726,$A1726+1,1)</f>
        <v/>
      </c>
      <c r="B1727" t="inlineStr">
        <is>
          <t>HANS AND CLARA ZIMMERMAN FOUNDATION</t>
        </is>
      </c>
      <c r="C1727" t="inlineStr">
        <is>
          <t>99-6006669</t>
        </is>
      </c>
      <c r="D1727" t="inlineStr">
        <is>
          <t>Hawaii</t>
        </is>
      </c>
      <c r="E1727" t="inlineStr">
        <is>
          <t>HI</t>
        </is>
      </c>
      <c r="F1727" t="n">
        <v>2025</v>
      </c>
      <c r="G1727" t="n">
        <v>2</v>
      </c>
      <c r="H1727" s="13" t="n">
        <v>1415233</v>
      </c>
      <c r="I1727" s="12" t="n">
        <v>181</v>
      </c>
      <c r="J1727" s="13" t="n">
        <v>6000</v>
      </c>
      <c r="K1727" s="13">
        <f>IFERROR($H1727/$I1727,"")</f>
        <v/>
      </c>
      <c r="L1727" s="13" t="n">
        <v>241053</v>
      </c>
      <c r="M1727" t="inlineStr">
        <is>
          <t>CA, WA, OR</t>
        </is>
      </c>
      <c r="N1727" t="inlineStr">
        <is>
          <t>Yes</t>
        </is>
      </c>
      <c r="O1727" t="inlineStr">
        <is>
          <t>Not stated</t>
        </is>
      </c>
      <c r="Q1727" s="9" t="inlineStr">
        <is>
          <t>https://grantcue.com/foundations/hans-and-clara-zimmerman-foundation-996006669</t>
        </is>
      </c>
    </row>
    <row r="1728">
      <c r="A1728">
        <f>IF($E1728=$E1727,$A1727+1,1)</f>
        <v/>
      </c>
      <c r="B1728" t="inlineStr">
        <is>
          <t>PADOSI FOUNDATION</t>
        </is>
      </c>
      <c r="C1728" t="inlineStr">
        <is>
          <t>47-3227718</t>
        </is>
      </c>
      <c r="D1728" t="inlineStr">
        <is>
          <t>Hawaii</t>
        </is>
      </c>
      <c r="E1728" t="inlineStr">
        <is>
          <t>HI</t>
        </is>
      </c>
      <c r="F1728" t="n">
        <v>2025</v>
      </c>
      <c r="G1728" t="n">
        <v>2</v>
      </c>
      <c r="H1728" s="13" t="n">
        <v>1381079</v>
      </c>
      <c r="I1728" s="12" t="n">
        <v>73</v>
      </c>
      <c r="J1728" s="13" t="n">
        <v>2500</v>
      </c>
      <c r="K1728" s="13">
        <f>IFERROR($H1728/$I1728,"")</f>
        <v/>
      </c>
      <c r="L1728" s="13" t="n">
        <v>250000</v>
      </c>
      <c r="M1728" t="inlineStr">
        <is>
          <t>OR, TX, NY</t>
        </is>
      </c>
      <c r="N1728" t="inlineStr">
        <is>
          <t>No</t>
        </is>
      </c>
      <c r="O1728" t="inlineStr">
        <is>
          <t>Not stated</t>
        </is>
      </c>
      <c r="Q1728" s="9" t="inlineStr">
        <is>
          <t>https://grantcue.com/foundations/padosi-foundation-473227718</t>
        </is>
      </c>
    </row>
    <row r="1729">
      <c r="A1729">
        <f>IF($E1729=$E1728,$A1728+1,1)</f>
        <v/>
      </c>
      <c r="B1729" t="inlineStr">
        <is>
          <t>BANK OF HAWAII CHARITABLE FDN</t>
        </is>
      </c>
      <c r="C1729" t="inlineStr">
        <is>
          <t>99-0210467</t>
        </is>
      </c>
      <c r="D1729" t="inlineStr">
        <is>
          <t>Hawaii</t>
        </is>
      </c>
      <c r="E1729" t="inlineStr">
        <is>
          <t>HI</t>
        </is>
      </c>
      <c r="F1729" t="n">
        <v>2024</v>
      </c>
      <c r="G1729" t="n">
        <v>1</v>
      </c>
      <c r="H1729" s="13" t="n">
        <v>1378285</v>
      </c>
      <c r="I1729" s="12" t="n">
        <v>40</v>
      </c>
      <c r="J1729" s="13" t="n">
        <v>25000</v>
      </c>
      <c r="K1729" s="13">
        <f>IFERROR($H1729/$I1729,"")</f>
        <v/>
      </c>
      <c r="L1729" s="13" t="n">
        <v>297500</v>
      </c>
      <c r="M1729" t="inlineStr">
        <is>
          <t>VA, CA, HAGATNA</t>
        </is>
      </c>
      <c r="N1729" t="inlineStr">
        <is>
          <t>Yes</t>
        </is>
      </c>
      <c r="O1729" t="inlineStr">
        <is>
          <t>Yes</t>
        </is>
      </c>
      <c r="Q1729" s="9" t="inlineStr">
        <is>
          <t>https://grantcue.com/foundations/bank-of-hawaii-charitable-fdn-990210467</t>
        </is>
      </c>
    </row>
    <row r="1730">
      <c r="A1730">
        <f>IF($E1730=$E1729,$A1729+1,1)</f>
        <v/>
      </c>
      <c r="B1730" t="inlineStr">
        <is>
          <t>HARRY CHOW AND NEE CHANG CHOCK WONG FOUNDATION</t>
        </is>
      </c>
      <c r="C1730" t="inlineStr">
        <is>
          <t>99-6012585</t>
        </is>
      </c>
      <c r="D1730" t="inlineStr">
        <is>
          <t>Hawaii</t>
        </is>
      </c>
      <c r="E1730" t="inlineStr">
        <is>
          <t>HI</t>
        </is>
      </c>
      <c r="F1730" t="n">
        <v>2025</v>
      </c>
      <c r="G1730" t="n">
        <v>2</v>
      </c>
      <c r="H1730" s="13" t="n">
        <v>1370000</v>
      </c>
      <c r="I1730" s="12" t="n">
        <v>48</v>
      </c>
      <c r="J1730" s="13" t="n">
        <v>5000</v>
      </c>
      <c r="K1730" s="13">
        <f>IFERROR($H1730/$I1730,"")</f>
        <v/>
      </c>
      <c r="L1730" s="13" t="n">
        <v>250000</v>
      </c>
      <c r="N1730" t="inlineStr">
        <is>
          <t>No</t>
        </is>
      </c>
      <c r="O1730" t="inlineStr">
        <is>
          <t>Not stated</t>
        </is>
      </c>
      <c r="Q1730" s="9" t="inlineStr">
        <is>
          <t>https://grantcue.com/foundations/harry-chow-and-nee-chang-chock-wong-foundation-996012585</t>
        </is>
      </c>
    </row>
    <row r="1731">
      <c r="A1731">
        <f>IF($E1731=$E1730,$A1730+1,1)</f>
        <v/>
      </c>
      <c r="B1731" t="inlineStr">
        <is>
          <t>THE RICHARD MEIER FOUNDATION</t>
        </is>
      </c>
      <c r="C1731" t="inlineStr">
        <is>
          <t>13-3978415</t>
        </is>
      </c>
      <c r="D1731" t="inlineStr">
        <is>
          <t>Hawaii</t>
        </is>
      </c>
      <c r="E1731" t="inlineStr">
        <is>
          <t>HI</t>
        </is>
      </c>
      <c r="F1731" t="n">
        <v>2024</v>
      </c>
      <c r="G1731" t="n">
        <v>1</v>
      </c>
      <c r="H1731" s="13" t="n">
        <v>1367000</v>
      </c>
      <c r="I1731" s="12" t="n">
        <v>8</v>
      </c>
      <c r="J1731" s="13" t="n">
        <v>32500</v>
      </c>
      <c r="K1731" s="13">
        <f>IFERROR($H1731/$I1731,"")</f>
        <v/>
      </c>
      <c r="L1731" s="13" t="n">
        <v>900000</v>
      </c>
      <c r="M1731" t="inlineStr">
        <is>
          <t>NY, FL, LA</t>
        </is>
      </c>
      <c r="N1731" t="inlineStr">
        <is>
          <t>Yes</t>
        </is>
      </c>
      <c r="O1731" t="inlineStr">
        <is>
          <t>Yes</t>
        </is>
      </c>
      <c r="Q1731" s="9" t="inlineStr">
        <is>
          <t>https://grantcue.com/foundations/the-richard-meier-foundation-133978415</t>
        </is>
      </c>
    </row>
    <row r="1732">
      <c r="A1732">
        <f>IF($E1732=$E1731,$A1731+1,1)</f>
        <v/>
      </c>
      <c r="B1732" t="inlineStr">
        <is>
          <t>HAWAII REALTORS CHARITABLE FOUNDATION</t>
        </is>
      </c>
      <c r="C1732" t="inlineStr">
        <is>
          <t>84-2111693</t>
        </is>
      </c>
      <c r="D1732" t="inlineStr">
        <is>
          <t>Hawaii</t>
        </is>
      </c>
      <c r="E1732" t="inlineStr">
        <is>
          <t>HI</t>
        </is>
      </c>
      <c r="F1732" t="n">
        <v>2024</v>
      </c>
      <c r="G1732" t="n">
        <v>1</v>
      </c>
      <c r="H1732" s="13" t="n">
        <v>1326493</v>
      </c>
      <c r="I1732" s="12" t="n">
        <v>568</v>
      </c>
      <c r="J1732" s="13" t="n">
        <v>2500</v>
      </c>
      <c r="K1732" s="13">
        <f>IFERROR($H1732/$I1732,"")</f>
        <v/>
      </c>
      <c r="L1732" s="13" t="n">
        <v>3000</v>
      </c>
      <c r="M1732" t="inlineStr">
        <is>
          <t>CA, OR, NY</t>
        </is>
      </c>
      <c r="N1732" t="inlineStr">
        <is>
          <t>Yes</t>
        </is>
      </c>
      <c r="O1732" t="inlineStr">
        <is>
          <t>Yes</t>
        </is>
      </c>
      <c r="P1732" s="9" t="inlineStr">
        <is>
          <t>https://www.hawaiirealtors.com/</t>
        </is>
      </c>
      <c r="Q1732" s="9" t="inlineStr">
        <is>
          <t>https://grantcue.com/foundations/hawaii-realtors-charitable-foundation-842111693</t>
        </is>
      </c>
    </row>
    <row r="1733">
      <c r="A1733">
        <f>IF($E1733=$E1732,$A1732+1,1)</f>
        <v/>
      </c>
      <c r="B1733" t="inlineStr">
        <is>
          <t>EARL M AND MARGERY C CHAPMAN FOUNDATION</t>
        </is>
      </c>
      <c r="C1733" t="inlineStr">
        <is>
          <t>99-0292614</t>
        </is>
      </c>
      <c r="D1733" t="inlineStr">
        <is>
          <t>Hawaii</t>
        </is>
      </c>
      <c r="E1733" t="inlineStr">
        <is>
          <t>HI</t>
        </is>
      </c>
      <c r="F1733" t="n">
        <v>2024</v>
      </c>
      <c r="G1733" t="n">
        <v>2</v>
      </c>
      <c r="H1733" s="13" t="n">
        <v>1196000</v>
      </c>
      <c r="I1733" s="12" t="n">
        <v>59</v>
      </c>
      <c r="J1733" s="13" t="n">
        <v>15000</v>
      </c>
      <c r="K1733" s="13">
        <f>IFERROR($H1733/$I1733,"")</f>
        <v/>
      </c>
      <c r="L1733" s="13" t="n">
        <v>110000</v>
      </c>
      <c r="M1733" t="inlineStr">
        <is>
          <t>NV, NY, DC</t>
        </is>
      </c>
      <c r="N1733" t="inlineStr">
        <is>
          <t>No</t>
        </is>
      </c>
      <c r="O1733" t="inlineStr">
        <is>
          <t>Not stated</t>
        </is>
      </c>
      <c r="Q1733" s="9" t="inlineStr">
        <is>
          <t>https://grantcue.com/foundations/earl-m-and-margery-c-chapman-foundation-990292614</t>
        </is>
      </c>
    </row>
    <row r="1734">
      <c r="A1734">
        <f>IF($E1734=$E1733,$A1733+1,1)</f>
        <v/>
      </c>
      <c r="B1734" t="inlineStr">
        <is>
          <t>THE LAURENCE H DORCY HAWAIIAN FOUNDATION</t>
        </is>
      </c>
      <c r="C1734" t="inlineStr">
        <is>
          <t>46-2117762</t>
        </is>
      </c>
      <c r="D1734" t="inlineStr">
        <is>
          <t>Hawaii</t>
        </is>
      </c>
      <c r="E1734" t="inlineStr">
        <is>
          <t>HI</t>
        </is>
      </c>
      <c r="F1734" t="n">
        <v>2024</v>
      </c>
      <c r="G1734" t="n">
        <v>1</v>
      </c>
      <c r="H1734" s="13" t="n">
        <v>1168523</v>
      </c>
      <c r="I1734" s="12" t="n">
        <v>37</v>
      </c>
      <c r="J1734" s="13" t="n">
        <v>25000</v>
      </c>
      <c r="K1734" s="13">
        <f>IFERROR($H1734/$I1734,"")</f>
        <v/>
      </c>
      <c r="L1734" s="13" t="n">
        <v>325000</v>
      </c>
      <c r="M1734" t="inlineStr">
        <is>
          <t>CA</t>
        </is>
      </c>
      <c r="N1734" t="inlineStr">
        <is>
          <t>Yes</t>
        </is>
      </c>
      <c r="O1734" t="inlineStr">
        <is>
          <t>Yes</t>
        </is>
      </c>
      <c r="Q1734" s="9" t="inlineStr">
        <is>
          <t>https://grantcue.com/foundations/the-laurence-h-dorcy-hawaiian-foundation-462117762</t>
        </is>
      </c>
    </row>
    <row r="1735">
      <c r="A1735">
        <f>IF($E1735=$E1734,$A1734+1,1)</f>
        <v/>
      </c>
      <c r="B1735" t="inlineStr">
        <is>
          <t>CHARLES AND MITCH OTA FOUNDATION</t>
        </is>
      </c>
      <c r="C1735" t="inlineStr">
        <is>
          <t>46-3255584</t>
        </is>
      </c>
      <c r="D1735" t="inlineStr">
        <is>
          <t>Hawaii</t>
        </is>
      </c>
      <c r="E1735" t="inlineStr">
        <is>
          <t>HI</t>
        </is>
      </c>
      <c r="F1735" t="n">
        <v>2024</v>
      </c>
      <c r="G1735" t="n">
        <v>1</v>
      </c>
      <c r="H1735" s="13" t="n">
        <v>1075000</v>
      </c>
      <c r="I1735" s="12" t="n">
        <v>39</v>
      </c>
      <c r="J1735" s="13" t="n">
        <v>20000</v>
      </c>
      <c r="K1735" s="13">
        <f>IFERROR($H1735/$I1735,"")</f>
        <v/>
      </c>
      <c r="L1735" s="13" t="n">
        <v>100000</v>
      </c>
      <c r="M1735" t="inlineStr">
        <is>
          <t>OR, IL, WA</t>
        </is>
      </c>
      <c r="N1735" t="inlineStr">
        <is>
          <t>Yes</t>
        </is>
      </c>
      <c r="O1735" t="inlineStr">
        <is>
          <t>Yes</t>
        </is>
      </c>
      <c r="Q1735" s="9" t="inlineStr">
        <is>
          <t>https://grantcue.com/foundations/charles-and-mitch-ota-foundation-463255584</t>
        </is>
      </c>
    </row>
    <row r="1736">
      <c r="A1736">
        <f>IF($E1736=$E1735,$A1735+1,1)</f>
        <v/>
      </c>
      <c r="B1736" t="inlineStr">
        <is>
          <t>ALTRES FOUNDATION</t>
        </is>
      </c>
      <c r="C1736" t="inlineStr">
        <is>
          <t>36-4942620</t>
        </is>
      </c>
      <c r="D1736" t="inlineStr">
        <is>
          <t>Hawaii</t>
        </is>
      </c>
      <c r="E1736" t="inlineStr">
        <is>
          <t>HI</t>
        </is>
      </c>
      <c r="F1736" t="n">
        <v>2025</v>
      </c>
      <c r="G1736" t="n">
        <v>2</v>
      </c>
      <c r="H1736" s="13" t="n">
        <v>1023802</v>
      </c>
      <c r="I1736" s="12" t="n">
        <v>172</v>
      </c>
      <c r="J1736" s="13" t="n">
        <v>500</v>
      </c>
      <c r="K1736" s="13">
        <f>IFERROR($H1736/$I1736,"")</f>
        <v/>
      </c>
      <c r="L1736" s="13" t="n">
        <v>200000</v>
      </c>
      <c r="M1736" t="inlineStr">
        <is>
          <t>TX, FL, MD</t>
        </is>
      </c>
      <c r="N1736" t="inlineStr">
        <is>
          <t>Yes</t>
        </is>
      </c>
      <c r="O1736" t="inlineStr">
        <is>
          <t>Not stated</t>
        </is>
      </c>
      <c r="P1736" s="9" t="inlineStr">
        <is>
          <t>https://www.altres.com/GIVING-BACK/</t>
        </is>
      </c>
      <c r="Q1736" s="9" t="inlineStr">
        <is>
          <t>https://grantcue.com/foundations/altres-foundation-364942620</t>
        </is>
      </c>
    </row>
    <row r="1737">
      <c r="A1737">
        <f>IF($E1737=$E1736,$A1736+1,1)</f>
        <v/>
      </c>
      <c r="B1737" t="inlineStr">
        <is>
          <t>JA &amp; KATHRYN ALBERTSON FOUNDATION INC</t>
        </is>
      </c>
      <c r="C1737" t="inlineStr">
        <is>
          <t>82-6012000</t>
        </is>
      </c>
      <c r="D1737" t="inlineStr">
        <is>
          <t>Idaho</t>
        </is>
      </c>
      <c r="E1737" t="inlineStr">
        <is>
          <t>ID</t>
        </is>
      </c>
      <c r="F1737" t="n">
        <v>2024</v>
      </c>
      <c r="G1737" t="n">
        <v>1</v>
      </c>
      <c r="H1737" s="13" t="n">
        <v>27646262</v>
      </c>
      <c r="I1737" s="12" t="n">
        <v>44</v>
      </c>
      <c r="J1737" s="13" t="n">
        <v>222867.5</v>
      </c>
      <c r="K1737" s="13">
        <f>IFERROR($H1737/$I1737,"")</f>
        <v/>
      </c>
      <c r="L1737" s="13" t="n">
        <v>7237605</v>
      </c>
      <c r="M1737" t="inlineStr">
        <is>
          <t>CA, GA, CO</t>
        </is>
      </c>
      <c r="N1737" t="inlineStr">
        <is>
          <t>Yes</t>
        </is>
      </c>
      <c r="O1737" t="inlineStr">
        <is>
          <t>Not stated</t>
        </is>
      </c>
      <c r="P1737" s="9" t="inlineStr">
        <is>
          <t>https://jkaf.org/</t>
        </is>
      </c>
      <c r="Q1737" s="9" t="inlineStr">
        <is>
          <t>https://grantcue.com/foundations/ja-and-kathryn-albertson-foundation-inc-826012000</t>
        </is>
      </c>
    </row>
    <row r="1738">
      <c r="A1738">
        <f>IF($E1738=$E1737,$A1737+1,1)</f>
        <v/>
      </c>
      <c r="B1738" t="inlineStr">
        <is>
          <t>LAURA MOORE CUNNINGHAM FOUNDATION INC</t>
        </is>
      </c>
      <c r="C1738" t="inlineStr">
        <is>
          <t>82-6008294</t>
        </is>
      </c>
      <c r="D1738" t="inlineStr">
        <is>
          <t>Idaho</t>
        </is>
      </c>
      <c r="E1738" t="inlineStr">
        <is>
          <t>ID</t>
        </is>
      </c>
      <c r="F1738" t="n">
        <v>2024</v>
      </c>
      <c r="G1738" t="n">
        <v>2</v>
      </c>
      <c r="H1738" s="13" t="n">
        <v>9975387</v>
      </c>
      <c r="I1738" s="12" t="n">
        <v>209</v>
      </c>
      <c r="J1738" s="13" t="n">
        <v>15000</v>
      </c>
      <c r="K1738" s="13">
        <f>IFERROR($H1738/$I1738,"")</f>
        <v/>
      </c>
      <c r="L1738" s="13" t="n">
        <v>480050</v>
      </c>
      <c r="M1738" t="inlineStr">
        <is>
          <t>OR, MN, NV</t>
        </is>
      </c>
      <c r="N1738" t="inlineStr">
        <is>
          <t>Yes</t>
        </is>
      </c>
      <c r="O1738" t="inlineStr">
        <is>
          <t>Yes</t>
        </is>
      </c>
      <c r="P1738" s="9" t="inlineStr">
        <is>
          <t>https://www.lauramoorecunningham.org/</t>
        </is>
      </c>
      <c r="Q1738" s="9" t="inlineStr">
        <is>
          <t>https://grantcue.com/foundations/laura-moore-cunningham-foundation-inc-826008294</t>
        </is>
      </c>
    </row>
    <row r="1739">
      <c r="A1739">
        <f>IF($E1739=$E1738,$A1738+1,1)</f>
        <v/>
      </c>
      <c r="B1739" t="inlineStr">
        <is>
          <t>HRH FOUNDATION</t>
        </is>
      </c>
      <c r="C1739" t="inlineStr">
        <is>
          <t>94-3381908</t>
        </is>
      </c>
      <c r="D1739" t="inlineStr">
        <is>
          <t>Idaho</t>
        </is>
      </c>
      <c r="E1739" t="inlineStr">
        <is>
          <t>ID</t>
        </is>
      </c>
      <c r="F1739" t="n">
        <v>2025</v>
      </c>
      <c r="G1739" t="n">
        <v>2</v>
      </c>
      <c r="H1739" s="13" t="n">
        <v>7710000</v>
      </c>
      <c r="I1739" s="12" t="n">
        <v>120</v>
      </c>
      <c r="J1739" s="13" t="n">
        <v>25000</v>
      </c>
      <c r="K1739" s="13">
        <f>IFERROR($H1739/$I1739,"")</f>
        <v/>
      </c>
      <c r="L1739" s="13" t="n">
        <v>1650000</v>
      </c>
      <c r="M1739" t="inlineStr">
        <is>
          <t>CA, MN, DC</t>
        </is>
      </c>
      <c r="N1739" t="inlineStr">
        <is>
          <t>No</t>
        </is>
      </c>
      <c r="O1739" t="inlineStr">
        <is>
          <t>Not stated</t>
        </is>
      </c>
      <c r="Q1739" s="9" t="inlineStr">
        <is>
          <t>https://grantcue.com/foundations/hrh-foundation-943381908</t>
        </is>
      </c>
    </row>
    <row r="1740">
      <c r="A1740">
        <f>IF($E1740=$E1739,$A1739+1,1)</f>
        <v/>
      </c>
      <c r="B1740" t="inlineStr">
        <is>
          <t>SIMPLOT COMPANY FOUNDATION INC</t>
        </is>
      </c>
      <c r="C1740" t="inlineStr">
        <is>
          <t>82-0522113</t>
        </is>
      </c>
      <c r="D1740" t="inlineStr">
        <is>
          <t>Idaho</t>
        </is>
      </c>
      <c r="E1740" t="inlineStr">
        <is>
          <t>ID</t>
        </is>
      </c>
      <c r="F1740" t="n">
        <v>2025</v>
      </c>
      <c r="G1740" t="n">
        <v>2</v>
      </c>
      <c r="H1740" s="13" t="n">
        <v>6705418</v>
      </c>
      <c r="I1740" s="12" t="n">
        <v>270</v>
      </c>
      <c r="J1740" s="13" t="n">
        <v>2000</v>
      </c>
      <c r="K1740" s="13">
        <f>IFERROR($H1740/$I1740,"")</f>
        <v/>
      </c>
      <c r="L1740" s="13" t="n">
        <v>517905</v>
      </c>
      <c r="M1740" t="inlineStr">
        <is>
          <t>NV, MANITOBA, ND</t>
        </is>
      </c>
      <c r="N1740" t="inlineStr">
        <is>
          <t>No</t>
        </is>
      </c>
      <c r="O1740" t="inlineStr">
        <is>
          <t>Not stated</t>
        </is>
      </c>
      <c r="Q1740" s="9" t="inlineStr">
        <is>
          <t>https://grantcue.com/foundations/simplot-company-foundation-inc-820522113</t>
        </is>
      </c>
    </row>
    <row r="1741">
      <c r="A1741">
        <f>IF($E1741=$E1740,$A1740+1,1)</f>
        <v/>
      </c>
      <c r="B1741" t="inlineStr">
        <is>
          <t>IDAHO ELKS REHAB HOSPITAL INC</t>
        </is>
      </c>
      <c r="C1741" t="inlineStr">
        <is>
          <t>82-0302317</t>
        </is>
      </c>
      <c r="D1741" t="inlineStr">
        <is>
          <t>Idaho</t>
        </is>
      </c>
      <c r="E1741" t="inlineStr">
        <is>
          <t>ID</t>
        </is>
      </c>
      <c r="F1741" t="n">
        <v>2024</v>
      </c>
      <c r="G1741" t="n">
        <v>2</v>
      </c>
      <c r="H1741" s="13" t="n">
        <v>6473133</v>
      </c>
      <c r="I1741" s="12" t="n">
        <v>11</v>
      </c>
      <c r="J1741" s="13" t="n">
        <v>25500</v>
      </c>
      <c r="K1741" s="13">
        <f>IFERROR($H1741/$I1741,"")</f>
        <v/>
      </c>
      <c r="L1741" s="13" t="n">
        <v>3652000</v>
      </c>
      <c r="N1741" t="inlineStr">
        <is>
          <t>Yes</t>
        </is>
      </c>
      <c r="O1741" t="inlineStr">
        <is>
          <t>Yes</t>
        </is>
      </c>
      <c r="Q1741" s="9" t="inlineStr">
        <is>
          <t>https://grantcue.com/foundations/idaho-elks-rehab-hospital-inc-820302317</t>
        </is>
      </c>
    </row>
    <row r="1742">
      <c r="A1742">
        <f>IF($E1742=$E1741,$A1741+1,1)</f>
        <v/>
      </c>
      <c r="B1742" t="inlineStr">
        <is>
          <t>JR SIMPLOT FOUNDATION INC</t>
        </is>
      </c>
      <c r="C1742" t="inlineStr">
        <is>
          <t>82-6003437</t>
        </is>
      </c>
      <c r="D1742" t="inlineStr">
        <is>
          <t>Idaho</t>
        </is>
      </c>
      <c r="E1742" t="inlineStr">
        <is>
          <t>ID</t>
        </is>
      </c>
      <c r="F1742" t="n">
        <v>2024</v>
      </c>
      <c r="G1742" t="n">
        <v>2</v>
      </c>
      <c r="H1742" s="13" t="n">
        <v>6153530</v>
      </c>
      <c r="I1742" s="12" t="n">
        <v>52</v>
      </c>
      <c r="J1742" s="13" t="n">
        <v>5000</v>
      </c>
      <c r="K1742" s="13">
        <f>IFERROR($H1742/$I1742,"")</f>
        <v/>
      </c>
      <c r="L1742" s="13" t="n">
        <v>2300000</v>
      </c>
      <c r="N1742" t="inlineStr">
        <is>
          <t>No</t>
        </is>
      </c>
      <c r="O1742" t="inlineStr">
        <is>
          <t>Not stated</t>
        </is>
      </c>
      <c r="Q1742" s="9" t="inlineStr">
        <is>
          <t>https://grantcue.com/foundations/jr-simplot-foundation-inc-826003437</t>
        </is>
      </c>
    </row>
    <row r="1743">
      <c r="A1743">
        <f>IF($E1743=$E1742,$A1742+1,1)</f>
        <v/>
      </c>
      <c r="B1743" t="inlineStr">
        <is>
          <t>Payette River Foundation</t>
        </is>
      </c>
      <c r="C1743" t="inlineStr">
        <is>
          <t>20-3875601</t>
        </is>
      </c>
      <c r="D1743" t="inlineStr">
        <is>
          <t>Idaho</t>
        </is>
      </c>
      <c r="E1743" t="inlineStr">
        <is>
          <t>ID</t>
        </is>
      </c>
      <c r="F1743" t="n">
        <v>2025</v>
      </c>
      <c r="G1743" t="n">
        <v>2</v>
      </c>
      <c r="H1743" s="13" t="n">
        <v>4318240</v>
      </c>
      <c r="I1743" s="12" t="n">
        <v>22</v>
      </c>
      <c r="J1743" s="13" t="n">
        <v>100000</v>
      </c>
      <c r="K1743" s="13">
        <f>IFERROR($H1743/$I1743,"")</f>
        <v/>
      </c>
      <c r="L1743" s="13" t="n">
        <v>1134500</v>
      </c>
      <c r="M1743" t="inlineStr">
        <is>
          <t>CA</t>
        </is>
      </c>
      <c r="N1743" t="inlineStr">
        <is>
          <t>Yes</t>
        </is>
      </c>
      <c r="O1743" t="inlineStr">
        <is>
          <t>Yes</t>
        </is>
      </c>
      <c r="Q1743" s="9" t="inlineStr">
        <is>
          <t>https://grantcue.com/foundations/payette-river-foundation-203875601</t>
        </is>
      </c>
    </row>
    <row r="1744">
      <c r="A1744">
        <f>IF($E1744=$E1743,$A1743+1,1)</f>
        <v/>
      </c>
      <c r="B1744" t="inlineStr">
        <is>
          <t>BLUE CROSS OF IDAHO FOUNDATION FOR HEALTH INC</t>
        </is>
      </c>
      <c r="C1744" t="inlineStr">
        <is>
          <t>26-0024334</t>
        </is>
      </c>
      <c r="D1744" t="inlineStr">
        <is>
          <t>Idaho</t>
        </is>
      </c>
      <c r="E1744" t="inlineStr">
        <is>
          <t>ID</t>
        </is>
      </c>
      <c r="F1744" t="n">
        <v>2024</v>
      </c>
      <c r="G1744" t="n">
        <v>1</v>
      </c>
      <c r="H1744" s="13" t="n">
        <v>4083383</v>
      </c>
      <c r="I1744" s="12" t="n">
        <v>282</v>
      </c>
      <c r="J1744" s="13" t="n">
        <v>1000</v>
      </c>
      <c r="K1744" s="13">
        <f>IFERROR($H1744/$I1744,"")</f>
        <v/>
      </c>
      <c r="L1744" s="13" t="n">
        <v>300000</v>
      </c>
      <c r="M1744" t="inlineStr">
        <is>
          <t>TX</t>
        </is>
      </c>
      <c r="N1744" t="inlineStr">
        <is>
          <t>No</t>
        </is>
      </c>
      <c r="O1744" t="inlineStr">
        <is>
          <t>Not stated</t>
        </is>
      </c>
      <c r="Q1744" s="9" t="inlineStr">
        <is>
          <t>https://grantcue.com/foundations/blue-cross-of-idaho-foundation-for-health-inc-260024334</t>
        </is>
      </c>
    </row>
    <row r="1745">
      <c r="A1745">
        <f>IF($E1745=$E1744,$A1744+1,1)</f>
        <v/>
      </c>
      <c r="B1745" t="inlineStr">
        <is>
          <t>LARRY AND MARIANNE WILLIAMS FAMILY FOUNDATION</t>
        </is>
      </c>
      <c r="C1745" t="inlineStr">
        <is>
          <t>26-2029619</t>
        </is>
      </c>
      <c r="D1745" t="inlineStr">
        <is>
          <t>Idaho</t>
        </is>
      </c>
      <c r="E1745" t="inlineStr">
        <is>
          <t>ID</t>
        </is>
      </c>
      <c r="F1745" t="n">
        <v>2024</v>
      </c>
      <c r="G1745" t="n">
        <v>1</v>
      </c>
      <c r="H1745" s="13" t="n">
        <v>2807125</v>
      </c>
      <c r="I1745" s="12" t="n">
        <v>46</v>
      </c>
      <c r="J1745" s="13" t="n">
        <v>22500</v>
      </c>
      <c r="K1745" s="13">
        <f>IFERROR($H1745/$I1745,"")</f>
        <v/>
      </c>
      <c r="L1745" s="13" t="n">
        <v>750000</v>
      </c>
      <c r="M1745" t="inlineStr">
        <is>
          <t>FL, AZ, NC</t>
        </is>
      </c>
      <c r="N1745" t="inlineStr">
        <is>
          <t>No</t>
        </is>
      </c>
      <c r="O1745" t="inlineStr">
        <is>
          <t>Not stated</t>
        </is>
      </c>
      <c r="Q1745" s="9" t="inlineStr">
        <is>
          <t>https://grantcue.com/foundations/larry-and-marianne-williams-family-foundation-262029619</t>
        </is>
      </c>
    </row>
    <row r="1746">
      <c r="A1746">
        <f>IF($E1746=$E1745,$A1745+1,1)</f>
        <v/>
      </c>
      <c r="B1746" t="inlineStr">
        <is>
          <t>S R SIMPLOT FOUNDATION INC</t>
        </is>
      </c>
      <c r="C1746" t="inlineStr">
        <is>
          <t>47-5445541</t>
        </is>
      </c>
      <c r="D1746" t="inlineStr">
        <is>
          <t>Idaho</t>
        </is>
      </c>
      <c r="E1746" t="inlineStr">
        <is>
          <t>ID</t>
        </is>
      </c>
      <c r="F1746" t="n">
        <v>2025</v>
      </c>
      <c r="G1746" t="n">
        <v>2</v>
      </c>
      <c r="H1746" s="13" t="n">
        <v>2685000</v>
      </c>
      <c r="I1746" s="12" t="n">
        <v>10</v>
      </c>
      <c r="J1746" s="13" t="n">
        <v>100000</v>
      </c>
      <c r="K1746" s="13">
        <f>IFERROR($H1746/$I1746,"")</f>
        <v/>
      </c>
      <c r="L1746" s="13" t="n">
        <v>1110000</v>
      </c>
      <c r="M1746" t="inlineStr">
        <is>
          <t>NY</t>
        </is>
      </c>
      <c r="N1746" t="inlineStr">
        <is>
          <t>No</t>
        </is>
      </c>
      <c r="O1746" t="inlineStr">
        <is>
          <t>Not stated</t>
        </is>
      </c>
      <c r="Q1746" s="9" t="inlineStr">
        <is>
          <t>https://grantcue.com/foundations/s-r-simplot-foundation-inc-475445541</t>
        </is>
      </c>
    </row>
    <row r="1747">
      <c r="A1747">
        <f>IF($E1747=$E1746,$A1746+1,1)</f>
        <v/>
      </c>
      <c r="B1747" t="inlineStr">
        <is>
          <t>THE REBHOLTZ FAMILY FOUNDATION INC</t>
        </is>
      </c>
      <c r="C1747" t="inlineStr">
        <is>
          <t>82-0496018</t>
        </is>
      </c>
      <c r="D1747" t="inlineStr">
        <is>
          <t>Idaho</t>
        </is>
      </c>
      <c r="E1747" t="inlineStr">
        <is>
          <t>ID</t>
        </is>
      </c>
      <c r="F1747" t="n">
        <v>2024</v>
      </c>
      <c r="G1747" t="n">
        <v>2</v>
      </c>
      <c r="H1747" s="13" t="n">
        <v>2525000</v>
      </c>
      <c r="I1747" s="12" t="n">
        <v>13</v>
      </c>
      <c r="J1747" s="13" t="n">
        <v>200000</v>
      </c>
      <c r="K1747" s="13">
        <f>IFERROR($H1747/$I1747,"")</f>
        <v/>
      </c>
      <c r="L1747" s="13" t="n">
        <v>500000</v>
      </c>
      <c r="M1747" t="inlineStr">
        <is>
          <t>WA, OR</t>
        </is>
      </c>
      <c r="N1747" t="inlineStr">
        <is>
          <t>No</t>
        </is>
      </c>
      <c r="O1747" t="inlineStr">
        <is>
          <t>Not stated</t>
        </is>
      </c>
      <c r="Q1747" s="9" t="inlineStr">
        <is>
          <t>https://grantcue.com/foundations/the-rebholtz-family-foundation-inc-820496018</t>
        </is>
      </c>
    </row>
    <row r="1748">
      <c r="A1748">
        <f>IF($E1748=$E1747,$A1747+1,1)</f>
        <v/>
      </c>
      <c r="B1748" t="inlineStr">
        <is>
          <t>JANICE SEAGRAVES FAMILY FOUNDATION INC</t>
        </is>
      </c>
      <c r="C1748" t="inlineStr">
        <is>
          <t>82-0511735</t>
        </is>
      </c>
      <c r="D1748" t="inlineStr">
        <is>
          <t>Idaho</t>
        </is>
      </c>
      <c r="E1748" t="inlineStr">
        <is>
          <t>ID</t>
        </is>
      </c>
      <c r="F1748" t="n">
        <v>2025</v>
      </c>
      <c r="G1748" t="n">
        <v>2</v>
      </c>
      <c r="H1748" s="13" t="n">
        <v>2456957</v>
      </c>
      <c r="I1748" s="12" t="n">
        <v>138</v>
      </c>
      <c r="J1748" s="13" t="n">
        <v>5000</v>
      </c>
      <c r="K1748" s="13">
        <f>IFERROR($H1748/$I1748,"")</f>
        <v/>
      </c>
      <c r="L1748" s="13" t="n">
        <v>401200</v>
      </c>
      <c r="M1748" t="inlineStr">
        <is>
          <t>MO, MN, OK</t>
        </is>
      </c>
      <c r="N1748" t="inlineStr">
        <is>
          <t>Yes</t>
        </is>
      </c>
      <c r="O1748" t="inlineStr">
        <is>
          <t>Yes</t>
        </is>
      </c>
      <c r="P1748" s="9" t="inlineStr">
        <is>
          <t>https://seagravesfamilyfoundation.org/</t>
        </is>
      </c>
      <c r="Q1748" s="9" t="inlineStr">
        <is>
          <t>https://grantcue.com/foundations/janice-seagraves-family-foundation-inc-820511735</t>
        </is>
      </c>
    </row>
    <row r="1749">
      <c r="A1749">
        <f>IF($E1749=$E1748,$A1748+1,1)</f>
        <v/>
      </c>
      <c r="B1749" t="inlineStr">
        <is>
          <t>LEWIS-CLARK VALLEY HEALTHCARE FOUNDATION</t>
        </is>
      </c>
      <c r="C1749" t="inlineStr">
        <is>
          <t>82-1558798</t>
        </is>
      </c>
      <c r="D1749" t="inlineStr">
        <is>
          <t>Idaho</t>
        </is>
      </c>
      <c r="E1749" t="inlineStr">
        <is>
          <t>ID</t>
        </is>
      </c>
      <c r="F1749" t="n">
        <v>2025</v>
      </c>
      <c r="G1749" t="n">
        <v>2</v>
      </c>
      <c r="H1749" s="13" t="n">
        <v>2293292</v>
      </c>
      <c r="I1749" s="12" t="n">
        <v>141</v>
      </c>
      <c r="J1749" s="13" t="n">
        <v>10000</v>
      </c>
      <c r="K1749" s="13">
        <f>IFERROR($H1749/$I1749,"")</f>
        <v/>
      </c>
      <c r="L1749" s="13" t="n">
        <v>91776</v>
      </c>
      <c r="M1749" t="inlineStr">
        <is>
          <t>WA, OR</t>
        </is>
      </c>
      <c r="N1749" t="inlineStr">
        <is>
          <t>Yes</t>
        </is>
      </c>
      <c r="O1749" t="inlineStr">
        <is>
          <t>Yes</t>
        </is>
      </c>
      <c r="P1749" s="9" t="inlineStr">
        <is>
          <t>https://lewisclarkhealth.org/</t>
        </is>
      </c>
      <c r="Q1749" s="9" t="inlineStr">
        <is>
          <t>https://grantcue.com/foundations/lewis-clark-valley-healthcare-foundation-821558798</t>
        </is>
      </c>
    </row>
    <row r="1750">
      <c r="A1750">
        <f>IF($E1750=$E1749,$A1749+1,1)</f>
        <v/>
      </c>
      <c r="B1750" t="inlineStr">
        <is>
          <t>MOTT FAMILY FOUNDATION INC</t>
        </is>
      </c>
      <c r="C1750" t="inlineStr">
        <is>
          <t>82-0517818</t>
        </is>
      </c>
      <c r="D1750" t="inlineStr">
        <is>
          <t>Idaho</t>
        </is>
      </c>
      <c r="E1750" t="inlineStr">
        <is>
          <t>ID</t>
        </is>
      </c>
      <c r="F1750" t="n">
        <v>2024</v>
      </c>
      <c r="G1750" t="n">
        <v>1</v>
      </c>
      <c r="H1750" s="13" t="n">
        <v>2143915</v>
      </c>
      <c r="I1750" s="12" t="n">
        <v>17</v>
      </c>
      <c r="J1750" s="13" t="n">
        <v>25070</v>
      </c>
      <c r="K1750" s="13">
        <f>IFERROR($H1750/$I1750,"")</f>
        <v/>
      </c>
      <c r="L1750" s="13" t="n">
        <v>1000000</v>
      </c>
      <c r="M1750" t="inlineStr">
        <is>
          <t>NC</t>
        </is>
      </c>
      <c r="N1750" t="inlineStr">
        <is>
          <t>No</t>
        </is>
      </c>
      <c r="O1750" t="inlineStr">
        <is>
          <t>Not stated</t>
        </is>
      </c>
      <c r="Q1750" s="9" t="inlineStr">
        <is>
          <t>https://grantcue.com/foundations/mott-family-foundation-inc-820517818</t>
        </is>
      </c>
    </row>
    <row r="1751">
      <c r="A1751">
        <f>IF($E1751=$E1750,$A1750+1,1)</f>
        <v/>
      </c>
      <c r="B1751" t="inlineStr">
        <is>
          <t>MILLER FAMILY FOUNDATION</t>
        </is>
      </c>
      <c r="C1751" t="inlineStr">
        <is>
          <t>47-3881585</t>
        </is>
      </c>
      <c r="D1751" t="inlineStr">
        <is>
          <t>Idaho</t>
        </is>
      </c>
      <c r="E1751" t="inlineStr">
        <is>
          <t>ID</t>
        </is>
      </c>
      <c r="F1751" t="n">
        <v>2025</v>
      </c>
      <c r="G1751" t="n">
        <v>2</v>
      </c>
      <c r="H1751" s="13" t="n">
        <v>2133869</v>
      </c>
      <c r="I1751" s="12" t="n">
        <v>59</v>
      </c>
      <c r="J1751" s="13" t="n">
        <v>21600</v>
      </c>
      <c r="K1751" s="13">
        <f>IFERROR($H1751/$I1751,"")</f>
        <v/>
      </c>
      <c r="L1751" s="13" t="n">
        <v>250000</v>
      </c>
      <c r="M1751" t="inlineStr">
        <is>
          <t>OR, VA, CA</t>
        </is>
      </c>
      <c r="N1751" t="inlineStr">
        <is>
          <t>No</t>
        </is>
      </c>
      <c r="O1751" t="inlineStr">
        <is>
          <t>Not stated</t>
        </is>
      </c>
      <c r="Q1751" s="9" t="inlineStr">
        <is>
          <t>https://grantcue.com/foundations/miller-family-foundation-co-robert-j-miller-473881585</t>
        </is>
      </c>
    </row>
    <row r="1752">
      <c r="A1752">
        <f>IF($E1752=$E1751,$A1751+1,1)</f>
        <v/>
      </c>
      <c r="B1752" t="inlineStr">
        <is>
          <t>HANSBERGER FOUNDATION</t>
        </is>
      </c>
      <c r="C1752" t="inlineStr">
        <is>
          <t>85-4386244</t>
        </is>
      </c>
      <c r="D1752" t="inlineStr">
        <is>
          <t>Idaho</t>
        </is>
      </c>
      <c r="E1752" t="inlineStr">
        <is>
          <t>ID</t>
        </is>
      </c>
      <c r="F1752" t="n">
        <v>2024</v>
      </c>
      <c r="G1752" t="n">
        <v>1</v>
      </c>
      <c r="H1752" s="13" t="n">
        <v>1915000</v>
      </c>
      <c r="I1752" s="12" t="n">
        <v>25</v>
      </c>
      <c r="J1752" s="13" t="n">
        <v>50000</v>
      </c>
      <c r="K1752" s="13">
        <f>IFERROR($H1752/$I1752,"")</f>
        <v/>
      </c>
      <c r="L1752" s="13" t="n">
        <v>200000</v>
      </c>
      <c r="N1752" t="inlineStr">
        <is>
          <t>Yes</t>
        </is>
      </c>
      <c r="O1752" t="inlineStr">
        <is>
          <t>Not stated</t>
        </is>
      </c>
      <c r="Q1752" s="9" t="inlineStr">
        <is>
          <t>https://grantcue.com/foundations/hansberger-foundation-854386244</t>
        </is>
      </c>
    </row>
    <row r="1753">
      <c r="A1753">
        <f>IF($E1753=$E1752,$A1752+1,1)</f>
        <v/>
      </c>
      <c r="B1753" t="inlineStr">
        <is>
          <t>The Hop &amp; Mae Adams Foundation</t>
        </is>
      </c>
      <c r="C1753" t="inlineStr">
        <is>
          <t>27-1393341</t>
        </is>
      </c>
      <c r="D1753" t="inlineStr">
        <is>
          <t>Idaho</t>
        </is>
      </c>
      <c r="E1753" t="inlineStr">
        <is>
          <t>ID</t>
        </is>
      </c>
      <c r="F1753" t="n">
        <v>2024</v>
      </c>
      <c r="G1753" t="n">
        <v>2</v>
      </c>
      <c r="H1753" s="13" t="n">
        <v>1901406</v>
      </c>
      <c r="I1753" s="12" t="n">
        <v>13</v>
      </c>
      <c r="J1753" s="13" t="n">
        <v>61650</v>
      </c>
      <c r="K1753" s="13">
        <f>IFERROR($H1753/$I1753,"")</f>
        <v/>
      </c>
      <c r="L1753" s="13" t="n">
        <v>1031081</v>
      </c>
      <c r="M1753" t="inlineStr">
        <is>
          <t>NV</t>
        </is>
      </c>
      <c r="N1753" t="inlineStr">
        <is>
          <t>No</t>
        </is>
      </c>
      <c r="O1753" t="inlineStr">
        <is>
          <t>Not stated</t>
        </is>
      </c>
      <c r="Q1753" s="9" t="inlineStr">
        <is>
          <t>https://grantcue.com/foundations/the-hop-and-mae-adams-foundation-271393341</t>
        </is>
      </c>
    </row>
    <row r="1754">
      <c r="A1754">
        <f>IF($E1754=$E1753,$A1753+1,1)</f>
        <v/>
      </c>
      <c r="B1754" t="inlineStr">
        <is>
          <t>THE BEWS FOUNDATION</t>
        </is>
      </c>
      <c r="C1754" t="inlineStr">
        <is>
          <t>81-2200028</t>
        </is>
      </c>
      <c r="D1754" t="inlineStr">
        <is>
          <t>Idaho</t>
        </is>
      </c>
      <c r="E1754" t="inlineStr">
        <is>
          <t>ID</t>
        </is>
      </c>
      <c r="F1754" t="n">
        <v>2025</v>
      </c>
      <c r="G1754" t="n">
        <v>2</v>
      </c>
      <c r="H1754" s="13" t="n">
        <v>1831000</v>
      </c>
      <c r="I1754" s="12" t="n">
        <v>67</v>
      </c>
      <c r="J1754" s="13" t="n">
        <v>10000</v>
      </c>
      <c r="K1754" s="13">
        <f>IFERROR($H1754/$I1754,"")</f>
        <v/>
      </c>
      <c r="L1754" s="13" t="n">
        <v>200000</v>
      </c>
      <c r="M1754" t="inlineStr">
        <is>
          <t>OH, OR</t>
        </is>
      </c>
      <c r="N1754" t="inlineStr">
        <is>
          <t>Yes</t>
        </is>
      </c>
      <c r="O1754" t="inlineStr">
        <is>
          <t>Yes</t>
        </is>
      </c>
      <c r="P1754" s="9" t="inlineStr">
        <is>
          <t>https://www.bewsfoundation.org/</t>
        </is>
      </c>
      <c r="Q1754" s="9" t="inlineStr">
        <is>
          <t>https://grantcue.com/foundations/the-bews-foundation-812200028</t>
        </is>
      </c>
    </row>
    <row r="1755">
      <c r="A1755">
        <f>IF($E1755=$E1754,$A1754+1,1)</f>
        <v/>
      </c>
      <c r="B1755" t="inlineStr">
        <is>
          <t>EL&amp; BG LIGHTFOOT FOUNDATION</t>
        </is>
      </c>
      <c r="C1755" t="inlineStr">
        <is>
          <t>82-0454166</t>
        </is>
      </c>
      <c r="D1755" t="inlineStr">
        <is>
          <t>Idaho</t>
        </is>
      </c>
      <c r="E1755" t="inlineStr">
        <is>
          <t>ID</t>
        </is>
      </c>
      <c r="F1755" t="n">
        <v>2024</v>
      </c>
      <c r="G1755" t="n">
        <v>1</v>
      </c>
      <c r="H1755" s="13" t="n">
        <v>1715694</v>
      </c>
      <c r="I1755" s="12" t="n">
        <v>120</v>
      </c>
      <c r="J1755" s="13" t="n">
        <v>3000</v>
      </c>
      <c r="K1755" s="13">
        <f>IFERROR($H1755/$I1755,"")</f>
        <v/>
      </c>
      <c r="L1755" s="13" t="n">
        <v>382000</v>
      </c>
      <c r="M1755" t="inlineStr">
        <is>
          <t>OR, UT, MT</t>
        </is>
      </c>
      <c r="N1755" t="inlineStr">
        <is>
          <t>Yes</t>
        </is>
      </c>
      <c r="O1755" t="inlineStr">
        <is>
          <t>Yes</t>
        </is>
      </c>
      <c r="P1755" s="9" t="inlineStr">
        <is>
          <t>https://www.lightfootfoundation.com/</t>
        </is>
      </c>
      <c r="Q1755" s="9" t="inlineStr">
        <is>
          <t>https://grantcue.com/foundations/el-and-bg-lightfoot-foundation-c-o-us-bank-na-820454166</t>
        </is>
      </c>
    </row>
    <row r="1756">
      <c r="A1756">
        <f>IF($E1756=$E1755,$A1755+1,1)</f>
        <v/>
      </c>
      <c r="B1756" t="inlineStr">
        <is>
          <t>JOHN &amp; ORAH BRANDT FOUNDATION</t>
        </is>
      </c>
      <c r="C1756" t="inlineStr">
        <is>
          <t>94-3124992</t>
        </is>
      </c>
      <c r="D1756" t="inlineStr">
        <is>
          <t>Idaho</t>
        </is>
      </c>
      <c r="E1756" t="inlineStr">
        <is>
          <t>ID</t>
        </is>
      </c>
      <c r="F1756" t="n">
        <v>2024</v>
      </c>
      <c r="G1756" t="n">
        <v>1</v>
      </c>
      <c r="H1756" s="13" t="n">
        <v>1654000</v>
      </c>
      <c r="I1756" s="12" t="n">
        <v>31</v>
      </c>
      <c r="J1756" s="13" t="n">
        <v>30000</v>
      </c>
      <c r="K1756" s="13">
        <f>IFERROR($H1756/$I1756,"")</f>
        <v/>
      </c>
      <c r="L1756" s="13" t="n">
        <v>180000</v>
      </c>
      <c r="N1756" t="inlineStr">
        <is>
          <t>Yes</t>
        </is>
      </c>
      <c r="O1756" t="inlineStr">
        <is>
          <t>Not stated</t>
        </is>
      </c>
      <c r="Q1756" s="9" t="inlineStr">
        <is>
          <t>https://grantcue.com/foundations/john-and-orah-brandt-foundation-943124992</t>
        </is>
      </c>
    </row>
    <row r="1757">
      <c r="A1757">
        <f>IF($E1757=$E1756,$A1756+1,1)</f>
        <v/>
      </c>
      <c r="B1757" t="inlineStr">
        <is>
          <t>HAROLD E &amp; PHYLLIS S THOMAS FOUNDATION</t>
        </is>
      </c>
      <c r="C1757" t="inlineStr">
        <is>
          <t>82-0477243</t>
        </is>
      </c>
      <c r="D1757" t="inlineStr">
        <is>
          <t>Idaho</t>
        </is>
      </c>
      <c r="E1757" t="inlineStr">
        <is>
          <t>ID</t>
        </is>
      </c>
      <c r="F1757" t="n">
        <v>2024</v>
      </c>
      <c r="G1757" t="n">
        <v>1</v>
      </c>
      <c r="H1757" s="13" t="n">
        <v>1599490</v>
      </c>
      <c r="I1757" s="12" t="n">
        <v>35</v>
      </c>
      <c r="J1757" s="13" t="n">
        <v>40000</v>
      </c>
      <c r="K1757" s="13">
        <f>IFERROR($H1757/$I1757,"")</f>
        <v/>
      </c>
      <c r="L1757" s="13" t="n">
        <v>100000</v>
      </c>
      <c r="M1757" t="inlineStr">
        <is>
          <t>WA, OR, SC</t>
        </is>
      </c>
      <c r="N1757" t="inlineStr">
        <is>
          <t>Yes</t>
        </is>
      </c>
      <c r="O1757" t="inlineStr">
        <is>
          <t>Yes</t>
        </is>
      </c>
      <c r="Q1757" s="9" t="inlineStr">
        <is>
          <t>https://grantcue.com/foundations/harold-e-and-phyllis-s-thomas-foundation-820477243</t>
        </is>
      </c>
    </row>
    <row r="1758">
      <c r="A1758">
        <f>IF($E1758=$E1757,$A1757+1,1)</f>
        <v/>
      </c>
      <c r="B1758" t="inlineStr">
        <is>
          <t>CHC FOUNDATION</t>
        </is>
      </c>
      <c r="C1758" t="inlineStr">
        <is>
          <t>82-0211282</t>
        </is>
      </c>
      <c r="D1758" t="inlineStr">
        <is>
          <t>Idaho</t>
        </is>
      </c>
      <c r="E1758" t="inlineStr">
        <is>
          <t>ID</t>
        </is>
      </c>
      <c r="F1758" t="n">
        <v>2025</v>
      </c>
      <c r="G1758" t="n">
        <v>2</v>
      </c>
      <c r="H1758" s="13" t="n">
        <v>1394724</v>
      </c>
      <c r="I1758" s="12" t="n">
        <v>83</v>
      </c>
      <c r="J1758" s="13" t="n">
        <v>10000</v>
      </c>
      <c r="K1758" s="13">
        <f>IFERROR($H1758/$I1758,"")</f>
        <v/>
      </c>
      <c r="L1758" s="13" t="n">
        <v>150000</v>
      </c>
      <c r="N1758" t="inlineStr">
        <is>
          <t>Yes</t>
        </is>
      </c>
      <c r="O1758" t="inlineStr">
        <is>
          <t>Yes</t>
        </is>
      </c>
      <c r="P1758" s="9" t="inlineStr">
        <is>
          <t>https://www.chcfoundation.net/</t>
        </is>
      </c>
      <c r="Q1758" s="9" t="inlineStr">
        <is>
          <t>https://grantcue.com/foundations/chc-foundation-820211282</t>
        </is>
      </c>
    </row>
    <row r="1759">
      <c r="A1759">
        <f>IF($E1759=$E1758,$A1758+1,1)</f>
        <v/>
      </c>
      <c r="B1759" t="inlineStr">
        <is>
          <t>THE JOHN F NAGEL FOUNDATION</t>
        </is>
      </c>
      <c r="C1759" t="inlineStr">
        <is>
          <t>82-0431505</t>
        </is>
      </c>
      <c r="D1759" t="inlineStr">
        <is>
          <t>Idaho</t>
        </is>
      </c>
      <c r="E1759" t="inlineStr">
        <is>
          <t>ID</t>
        </is>
      </c>
      <c r="F1759" t="n">
        <v>2024</v>
      </c>
      <c r="G1759" t="n">
        <v>1</v>
      </c>
      <c r="H1759" s="13" t="n">
        <v>1375560</v>
      </c>
      <c r="I1759" s="12" t="n">
        <v>20</v>
      </c>
      <c r="J1759" s="13" t="n">
        <v>60000</v>
      </c>
      <c r="K1759" s="13">
        <f>IFERROR($H1759/$I1759,"")</f>
        <v/>
      </c>
      <c r="L1759" s="13" t="n">
        <v>224000</v>
      </c>
      <c r="M1759" t="inlineStr">
        <is>
          <t>NY</t>
        </is>
      </c>
      <c r="N1759" t="inlineStr">
        <is>
          <t>Yes</t>
        </is>
      </c>
      <c r="O1759" t="inlineStr">
        <is>
          <t>Yes</t>
        </is>
      </c>
      <c r="P1759" s="9" t="inlineStr">
        <is>
          <t>https://www.nagelfoundation.com/</t>
        </is>
      </c>
      <c r="Q1759" s="9" t="inlineStr">
        <is>
          <t>https://grantcue.com/foundations/the-john-f-nagel-foundation-820431505</t>
        </is>
      </c>
    </row>
    <row r="1760">
      <c r="A1760">
        <f>IF($E1760=$E1759,$A1759+1,1)</f>
        <v/>
      </c>
      <c r="B1760" t="inlineStr">
        <is>
          <t>The Moscrip Family Foundation Inc</t>
        </is>
      </c>
      <c r="C1760" t="inlineStr">
        <is>
          <t>85-3874074</t>
        </is>
      </c>
      <c r="D1760" t="inlineStr">
        <is>
          <t>Idaho</t>
        </is>
      </c>
      <c r="E1760" t="inlineStr">
        <is>
          <t>ID</t>
        </is>
      </c>
      <c r="F1760" t="n">
        <v>2025</v>
      </c>
      <c r="G1760" t="n">
        <v>2</v>
      </c>
      <c r="H1760" s="13" t="n">
        <v>1273114</v>
      </c>
      <c r="I1760" s="12" t="n">
        <v>52</v>
      </c>
      <c r="J1760" s="13" t="n">
        <v>10000</v>
      </c>
      <c r="K1760" s="13">
        <f>IFERROR($H1760/$I1760,"")</f>
        <v/>
      </c>
      <c r="L1760" s="13" t="n">
        <v>300000</v>
      </c>
      <c r="M1760" t="inlineStr">
        <is>
          <t>OR, IN, CA</t>
        </is>
      </c>
      <c r="N1760" t="inlineStr">
        <is>
          <t>No</t>
        </is>
      </c>
      <c r="O1760" t="inlineStr">
        <is>
          <t>Not stated</t>
        </is>
      </c>
      <c r="Q1760" s="9" t="inlineStr">
        <is>
          <t>https://grantcue.com/foundations/the-moscrip-family-foundation-inc-853874074</t>
        </is>
      </c>
    </row>
    <row r="1761">
      <c r="A1761">
        <f>IF($E1761=$E1760,$A1760+1,1)</f>
        <v/>
      </c>
      <c r="B1761" t="inlineStr">
        <is>
          <t>THE LORRAINE KLAHR FOUNDATION</t>
        </is>
      </c>
      <c r="C1761" t="inlineStr">
        <is>
          <t>87-6367429</t>
        </is>
      </c>
      <c r="D1761" t="inlineStr">
        <is>
          <t>Idaho</t>
        </is>
      </c>
      <c r="E1761" t="inlineStr">
        <is>
          <t>ID</t>
        </is>
      </c>
      <c r="F1761" t="n">
        <v>2025</v>
      </c>
      <c r="G1761" t="n">
        <v>2</v>
      </c>
      <c r="H1761" s="13" t="n">
        <v>1258823</v>
      </c>
      <c r="I1761" s="12" t="n">
        <v>12</v>
      </c>
      <c r="J1761" s="13" t="n">
        <v>105000</v>
      </c>
      <c r="K1761" s="13">
        <f>IFERROR($H1761/$I1761,"")</f>
        <v/>
      </c>
      <c r="L1761" s="13" t="n">
        <v>109000</v>
      </c>
      <c r="M1761" t="inlineStr">
        <is>
          <t>FL</t>
        </is>
      </c>
      <c r="N1761" t="inlineStr">
        <is>
          <t>No</t>
        </is>
      </c>
      <c r="O1761" t="inlineStr">
        <is>
          <t>Not stated</t>
        </is>
      </c>
      <c r="Q1761" s="9" t="inlineStr">
        <is>
          <t>https://grantcue.com/foundations/the-lorraine-klahr-foundation-876367429</t>
        </is>
      </c>
    </row>
    <row r="1762">
      <c r="A1762">
        <f>IF($E1762=$E1761,$A1761+1,1)</f>
        <v/>
      </c>
      <c r="B1762" t="inlineStr">
        <is>
          <t>THE JAMES &amp; BARBARA CIMINO FOUNDATION INC</t>
        </is>
      </c>
      <c r="C1762" t="inlineStr">
        <is>
          <t>82-0474867</t>
        </is>
      </c>
      <c r="D1762" t="inlineStr">
        <is>
          <t>Idaho</t>
        </is>
      </c>
      <c r="E1762" t="inlineStr">
        <is>
          <t>ID</t>
        </is>
      </c>
      <c r="F1762" t="n">
        <v>2024</v>
      </c>
      <c r="G1762" t="n">
        <v>1</v>
      </c>
      <c r="H1762" s="13" t="n">
        <v>1146000</v>
      </c>
      <c r="I1762" s="12" t="n">
        <v>34</v>
      </c>
      <c r="J1762" s="13" t="n">
        <v>7500</v>
      </c>
      <c r="K1762" s="13">
        <f>IFERROR($H1762/$I1762,"")</f>
        <v/>
      </c>
      <c r="L1762" s="13" t="n">
        <v>220000</v>
      </c>
      <c r="M1762" t="inlineStr">
        <is>
          <t>PR, MT, DC</t>
        </is>
      </c>
      <c r="N1762" t="inlineStr">
        <is>
          <t>Yes</t>
        </is>
      </c>
      <c r="O1762" t="inlineStr">
        <is>
          <t>Not stated</t>
        </is>
      </c>
      <c r="Q1762" s="9" t="inlineStr">
        <is>
          <t>https://grantcue.com/foundations/the-james-and-barbara-cimino-foundation-inc-820474867</t>
        </is>
      </c>
    </row>
    <row r="1763">
      <c r="A1763">
        <f>IF($E1763=$E1762,$A1762+1,1)</f>
        <v/>
      </c>
      <c r="B1763" t="inlineStr">
        <is>
          <t>THE BORBONUS FAMILY FOUNDATION INC</t>
        </is>
      </c>
      <c r="C1763" t="inlineStr">
        <is>
          <t>26-0152973</t>
        </is>
      </c>
      <c r="D1763" t="inlineStr">
        <is>
          <t>Idaho</t>
        </is>
      </c>
      <c r="E1763" t="inlineStr">
        <is>
          <t>ID</t>
        </is>
      </c>
      <c r="F1763" t="n">
        <v>2024</v>
      </c>
      <c r="G1763" t="n">
        <v>1</v>
      </c>
      <c r="H1763" s="13" t="n">
        <v>1134290</v>
      </c>
      <c r="I1763" s="12" t="n">
        <v>18</v>
      </c>
      <c r="J1763" s="13" t="n">
        <v>45000</v>
      </c>
      <c r="K1763" s="13">
        <f>IFERROR($H1763/$I1763,"")</f>
        <v/>
      </c>
      <c r="L1763" s="13" t="n">
        <v>220790</v>
      </c>
      <c r="M1763" t="inlineStr">
        <is>
          <t>CA</t>
        </is>
      </c>
      <c r="N1763" t="inlineStr">
        <is>
          <t>No</t>
        </is>
      </c>
      <c r="O1763" t="inlineStr">
        <is>
          <t>Not stated</t>
        </is>
      </c>
      <c r="Q1763" s="9" t="inlineStr">
        <is>
          <t>https://grantcue.com/foundations/the-borbonus-family-foundation-inc-260152973</t>
        </is>
      </c>
    </row>
    <row r="1764">
      <c r="A1764">
        <f>IF($E1764=$E1763,$A1763+1,1)</f>
        <v/>
      </c>
      <c r="B1764" t="inlineStr">
        <is>
          <t>The Julius C Jeker Foundation Inc</t>
        </is>
      </c>
      <c r="C1764" t="inlineStr">
        <is>
          <t>20-3902260</t>
        </is>
      </c>
      <c r="D1764" t="inlineStr">
        <is>
          <t>Idaho</t>
        </is>
      </c>
      <c r="E1764" t="inlineStr">
        <is>
          <t>ID</t>
        </is>
      </c>
      <c r="F1764" t="n">
        <v>2024</v>
      </c>
      <c r="G1764" t="n">
        <v>2</v>
      </c>
      <c r="H1764" s="13" t="n">
        <v>1117000</v>
      </c>
      <c r="I1764" s="12" t="n">
        <v>46</v>
      </c>
      <c r="J1764" s="13" t="n">
        <v>20000</v>
      </c>
      <c r="K1764" s="13">
        <f>IFERROR($H1764/$I1764,"")</f>
        <v/>
      </c>
      <c r="L1764" s="13" t="n">
        <v>66000</v>
      </c>
      <c r="N1764" t="inlineStr">
        <is>
          <t>No</t>
        </is>
      </c>
      <c r="O1764" t="inlineStr">
        <is>
          <t>Not stated</t>
        </is>
      </c>
      <c r="Q1764" s="9" t="inlineStr">
        <is>
          <t>https://grantcue.com/foundations/the-julius-c-jeker-foundation-inc-203902260</t>
        </is>
      </c>
    </row>
    <row r="1765">
      <c r="A1765">
        <f>IF($E1765=$E1764,$A1764+1,1)</f>
        <v/>
      </c>
      <c r="B1765" t="inlineStr">
        <is>
          <t>Morrison Knudsen Foundation Inc</t>
        </is>
      </c>
      <c r="C1765" t="inlineStr">
        <is>
          <t>82-6005410</t>
        </is>
      </c>
      <c r="D1765" t="inlineStr">
        <is>
          <t>Idaho</t>
        </is>
      </c>
      <c r="E1765" t="inlineStr">
        <is>
          <t>ID</t>
        </is>
      </c>
      <c r="F1765" t="n">
        <v>2025</v>
      </c>
      <c r="G1765" t="n">
        <v>2</v>
      </c>
      <c r="H1765" s="13" t="n">
        <v>1115818</v>
      </c>
      <c r="I1765" s="12" t="n">
        <v>23</v>
      </c>
      <c r="J1765" s="13" t="n">
        <v>1000</v>
      </c>
      <c r="K1765" s="13">
        <f>IFERROR($H1765/$I1765,"")</f>
        <v/>
      </c>
      <c r="L1765" s="13" t="n">
        <v>524242</v>
      </c>
      <c r="M1765" t="inlineStr">
        <is>
          <t>VA</t>
        </is>
      </c>
      <c r="N1765" t="inlineStr">
        <is>
          <t>Yes</t>
        </is>
      </c>
      <c r="O1765" t="inlineStr">
        <is>
          <t>Not stated</t>
        </is>
      </c>
      <c r="P1765" s="9" t="inlineStr">
        <is>
          <t>https://www.mk-foundation.org/</t>
        </is>
      </c>
      <c r="Q1765" s="9" t="inlineStr">
        <is>
          <t>https://grantcue.com/foundations/morrison-knudsen-foundation-inc-826005410</t>
        </is>
      </c>
    </row>
    <row r="1766">
      <c r="A1766">
        <f>IF($E1766=$E1765,$A1765+1,1)</f>
        <v/>
      </c>
      <c r="B1766" t="inlineStr">
        <is>
          <t>DENNIS &amp; PHYLLIS WASHINGTON FOUNDATION</t>
        </is>
      </c>
      <c r="C1766" t="inlineStr">
        <is>
          <t>36-3606913</t>
        </is>
      </c>
      <c r="D1766" t="inlineStr">
        <is>
          <t>Montana</t>
        </is>
      </c>
      <c r="E1766" t="inlineStr">
        <is>
          <t>MT</t>
        </is>
      </c>
      <c r="F1766" t="n">
        <v>2024</v>
      </c>
      <c r="G1766" t="n">
        <v>1</v>
      </c>
      <c r="H1766" s="13" t="n">
        <v>50004658</v>
      </c>
      <c r="I1766" s="12" t="n">
        <v>547</v>
      </c>
      <c r="J1766" s="13" t="n">
        <v>10000</v>
      </c>
      <c r="K1766" s="13">
        <f>IFERROR($H1766/$I1766,"")</f>
        <v/>
      </c>
      <c r="L1766" s="13" t="n">
        <v>5000000</v>
      </c>
      <c r="M1766" t="inlineStr">
        <is>
          <t>CA, OR, VA</t>
        </is>
      </c>
      <c r="N1766" t="inlineStr">
        <is>
          <t>Yes</t>
        </is>
      </c>
      <c r="O1766" t="inlineStr">
        <is>
          <t>Yes</t>
        </is>
      </c>
      <c r="P1766" s="9" t="inlineStr">
        <is>
          <t>https://www.dpwfoundation.org/</t>
        </is>
      </c>
      <c r="Q1766" s="9" t="inlineStr">
        <is>
          <t>https://grantcue.com/foundations/dennis-and-phyllis-washington-foundation-363606913</t>
        </is>
      </c>
    </row>
    <row r="1767">
      <c r="A1767">
        <f>IF($E1767=$E1766,$A1766+1,1)</f>
        <v/>
      </c>
      <c r="B1767" t="inlineStr">
        <is>
          <t>THE LIZ CLAIBORNE &amp; ART ORTENBERG FOUNDATION</t>
        </is>
      </c>
      <c r="C1767" t="inlineStr">
        <is>
          <t>13-3200329</t>
        </is>
      </c>
      <c r="D1767" t="inlineStr">
        <is>
          <t>Montana</t>
        </is>
      </c>
      <c r="E1767" t="inlineStr">
        <is>
          <t>MT</t>
        </is>
      </c>
      <c r="F1767" t="n">
        <v>2024</v>
      </c>
      <c r="G1767" t="n">
        <v>2</v>
      </c>
      <c r="H1767" s="13" t="n">
        <v>19373872</v>
      </c>
      <c r="I1767" s="12" t="n">
        <v>141</v>
      </c>
      <c r="J1767" s="13" t="n">
        <v>100000</v>
      </c>
      <c r="K1767" s="13">
        <f>IFERROR($H1767/$I1767,"")</f>
        <v/>
      </c>
      <c r="L1767" s="13" t="n">
        <v>1100000</v>
      </c>
      <c r="M1767" t="inlineStr">
        <is>
          <t>NY, CA, VT</t>
        </is>
      </c>
      <c r="N1767" t="inlineStr">
        <is>
          <t>No</t>
        </is>
      </c>
      <c r="O1767" t="inlineStr">
        <is>
          <t>Not stated</t>
        </is>
      </c>
      <c r="Q1767" s="9" t="inlineStr">
        <is>
          <t>https://grantcue.com/foundations/the-liz-claiborne-and-art-ortenberg-foundation-133200329</t>
        </is>
      </c>
    </row>
    <row r="1768">
      <c r="A1768">
        <f>IF($E1768=$E1767,$A1767+1,1)</f>
        <v/>
      </c>
      <c r="B1768" t="inlineStr">
        <is>
          <t>Wayne and Nan Kocourek Foundation</t>
        </is>
      </c>
      <c r="C1768" t="inlineStr">
        <is>
          <t>47-6807414</t>
        </is>
      </c>
      <c r="D1768" t="inlineStr">
        <is>
          <t>Montana</t>
        </is>
      </c>
      <c r="E1768" t="inlineStr">
        <is>
          <t>MT</t>
        </is>
      </c>
      <c r="F1768" t="n">
        <v>2024</v>
      </c>
      <c r="G1768" t="n">
        <v>1</v>
      </c>
      <c r="H1768" s="13" t="n">
        <v>15335895</v>
      </c>
      <c r="I1768" s="12" t="n">
        <v>33</v>
      </c>
      <c r="J1768" s="13" t="n">
        <v>100000</v>
      </c>
      <c r="K1768" s="13">
        <f>IFERROR($H1768/$I1768,"")</f>
        <v/>
      </c>
      <c r="L1768" s="13" t="n">
        <v>5493500</v>
      </c>
      <c r="M1768" t="inlineStr">
        <is>
          <t>IL, NY, NC</t>
        </is>
      </c>
      <c r="N1768" t="inlineStr">
        <is>
          <t>No</t>
        </is>
      </c>
      <c r="O1768" t="inlineStr">
        <is>
          <t>Not stated</t>
        </is>
      </c>
      <c r="Q1768" s="9" t="inlineStr">
        <is>
          <t>https://grantcue.com/foundations/wayne-and-nan-kocourek-foundation-476807414</t>
        </is>
      </c>
    </row>
    <row r="1769">
      <c r="A1769">
        <f>IF($E1769=$E1768,$A1768+1,1)</f>
        <v/>
      </c>
      <c r="B1769" t="inlineStr">
        <is>
          <t>GIANFORTE FAMILY CHARITABLE TRUST</t>
        </is>
      </c>
      <c r="C1769" t="inlineStr">
        <is>
          <t>30-6089834</t>
        </is>
      </c>
      <c r="D1769" t="inlineStr">
        <is>
          <t>Montana</t>
        </is>
      </c>
      <c r="E1769" t="inlineStr">
        <is>
          <t>MT</t>
        </is>
      </c>
      <c r="F1769" t="n">
        <v>2024</v>
      </c>
      <c r="G1769" t="n">
        <v>1</v>
      </c>
      <c r="H1769" s="13" t="n">
        <v>12086864</v>
      </c>
      <c r="I1769" s="12" t="n">
        <v>256</v>
      </c>
      <c r="J1769" s="13" t="n">
        <v>10000</v>
      </c>
      <c r="K1769" s="13">
        <f>IFERROR($H1769/$I1769,"")</f>
        <v/>
      </c>
      <c r="L1769" s="13" t="n">
        <v>1014059</v>
      </c>
      <c r="M1769" t="inlineStr">
        <is>
          <t>MD, NY, CO</t>
        </is>
      </c>
      <c r="N1769" t="inlineStr">
        <is>
          <t>No</t>
        </is>
      </c>
      <c r="O1769" t="inlineStr">
        <is>
          <t>Not stated</t>
        </is>
      </c>
      <c r="Q1769" s="9" t="inlineStr">
        <is>
          <t>https://grantcue.com/foundations/gianforte-family-charitable-trust-306089834</t>
        </is>
      </c>
    </row>
    <row r="1770">
      <c r="A1770">
        <f>IF($E1770=$E1769,$A1769+1,1)</f>
        <v/>
      </c>
      <c r="B1770" t="inlineStr">
        <is>
          <t>PINE ROCK FOUNDATION INC</t>
        </is>
      </c>
      <c r="C1770" t="inlineStr">
        <is>
          <t>41-1698350</t>
        </is>
      </c>
      <c r="D1770" t="inlineStr">
        <is>
          <t>Montana</t>
        </is>
      </c>
      <c r="E1770" t="inlineStr">
        <is>
          <t>MT</t>
        </is>
      </c>
      <c r="F1770" t="n">
        <v>2025</v>
      </c>
      <c r="G1770" t="n">
        <v>2</v>
      </c>
      <c r="H1770" s="13" t="n">
        <v>10871500</v>
      </c>
      <c r="I1770" s="12" t="n">
        <v>67</v>
      </c>
      <c r="J1770" s="13" t="n">
        <v>50000</v>
      </c>
      <c r="K1770" s="13">
        <f>IFERROR($H1770/$I1770,"")</f>
        <v/>
      </c>
      <c r="L1770" s="13" t="n">
        <v>3000000</v>
      </c>
      <c r="M1770" t="inlineStr">
        <is>
          <t>MN, FL, AZ</t>
        </is>
      </c>
      <c r="N1770" t="inlineStr">
        <is>
          <t>No</t>
        </is>
      </c>
      <c r="O1770" t="inlineStr">
        <is>
          <t>Not stated</t>
        </is>
      </c>
      <c r="Q1770" s="9" t="inlineStr">
        <is>
          <t>https://grantcue.com/foundations/pine-rock-foundation-inc-411698350</t>
        </is>
      </c>
    </row>
    <row r="1771">
      <c r="A1771">
        <f>IF($E1771=$E1770,$A1770+1,1)</f>
        <v/>
      </c>
      <c r="B1771" t="inlineStr">
        <is>
          <t>First Interstate BancSystem Foundation Inc</t>
        </is>
      </c>
      <c r="C1771" t="inlineStr">
        <is>
          <t>81-0465899</t>
        </is>
      </c>
      <c r="D1771" t="inlineStr">
        <is>
          <t>Montana</t>
        </is>
      </c>
      <c r="E1771" t="inlineStr">
        <is>
          <t>MT</t>
        </is>
      </c>
      <c r="F1771" t="n">
        <v>2025</v>
      </c>
      <c r="G1771" t="n">
        <v>2</v>
      </c>
      <c r="H1771" s="13" t="n">
        <v>9785053</v>
      </c>
      <c r="I1771" s="12" t="n">
        <v>1525</v>
      </c>
      <c r="J1771" s="13" t="n">
        <v>2500</v>
      </c>
      <c r="K1771" s="13">
        <f>IFERROR($H1771/$I1771,"")</f>
        <v/>
      </c>
      <c r="L1771" s="13" t="n">
        <v>687546</v>
      </c>
      <c r="M1771" t="inlineStr">
        <is>
          <t>SC, SD, OR</t>
        </is>
      </c>
      <c r="N1771" t="inlineStr">
        <is>
          <t>Yes</t>
        </is>
      </c>
      <c r="O1771" t="inlineStr">
        <is>
          <t>Yes</t>
        </is>
      </c>
      <c r="P1771" s="9" t="inlineStr">
        <is>
          <t>https://firstinterstatebank.com/</t>
        </is>
      </c>
      <c r="Q1771" s="9" t="inlineStr">
        <is>
          <t>https://grantcue.com/foundations/first-interstate-bancsystem-foundation-inc-810465899</t>
        </is>
      </c>
    </row>
    <row r="1772">
      <c r="A1772">
        <f>IF($E1772=$E1771,$A1771+1,1)</f>
        <v/>
      </c>
      <c r="B1772" t="inlineStr">
        <is>
          <t>SPLIT ROCK CHARITABLE FOUNDATION INC</t>
        </is>
      </c>
      <c r="C1772" t="inlineStr">
        <is>
          <t>46-1362612</t>
        </is>
      </c>
      <c r="D1772" t="inlineStr">
        <is>
          <t>Montana</t>
        </is>
      </c>
      <c r="E1772" t="inlineStr">
        <is>
          <t>MT</t>
        </is>
      </c>
      <c r="F1772" t="n">
        <v>2024</v>
      </c>
      <c r="G1772" t="n">
        <v>1</v>
      </c>
      <c r="H1772" s="13" t="n">
        <v>9545845</v>
      </c>
      <c r="I1772" s="12" t="n">
        <v>24</v>
      </c>
      <c r="J1772" s="13" t="n">
        <v>6250</v>
      </c>
      <c r="K1772" s="13">
        <f>IFERROR($H1772/$I1772,"")</f>
        <v/>
      </c>
      <c r="L1772" s="13" t="n">
        <v>3072837</v>
      </c>
      <c r="M1772" t="inlineStr">
        <is>
          <t>FL, NY, CA</t>
        </is>
      </c>
      <c r="N1772" t="inlineStr">
        <is>
          <t>No</t>
        </is>
      </c>
      <c r="O1772" t="inlineStr">
        <is>
          <t>Not stated</t>
        </is>
      </c>
      <c r="Q1772" s="9" t="inlineStr">
        <is>
          <t>https://grantcue.com/foundations/split-rock-charitable-foundation-inc-461362612</t>
        </is>
      </c>
    </row>
    <row r="1773">
      <c r="A1773">
        <f>IF($E1773=$E1772,$A1772+1,1)</f>
        <v/>
      </c>
      <c r="B1773" t="inlineStr">
        <is>
          <t>HEADWATERS HEALTH FOUNDATION OF WESTERN MONTANA</t>
        </is>
      </c>
      <c r="C1773" t="inlineStr">
        <is>
          <t>81-1099715</t>
        </is>
      </c>
      <c r="D1773" t="inlineStr">
        <is>
          <t>Montana</t>
        </is>
      </c>
      <c r="E1773" t="inlineStr">
        <is>
          <t>MT</t>
        </is>
      </c>
      <c r="F1773" t="n">
        <v>2024</v>
      </c>
      <c r="G1773" t="n">
        <v>1</v>
      </c>
      <c r="H1773" s="13" t="n">
        <v>6265000</v>
      </c>
      <c r="I1773" s="12" t="n">
        <v>131</v>
      </c>
      <c r="J1773" s="13" t="n">
        <v>7500</v>
      </c>
      <c r="K1773" s="13">
        <f>IFERROR($H1773/$I1773,"")</f>
        <v/>
      </c>
      <c r="L1773" s="13" t="n">
        <v>595000</v>
      </c>
      <c r="M1773" t="inlineStr">
        <is>
          <t>CA, AZ</t>
        </is>
      </c>
      <c r="N1773" t="inlineStr">
        <is>
          <t>Yes</t>
        </is>
      </c>
      <c r="O1773" t="inlineStr">
        <is>
          <t>Yes</t>
        </is>
      </c>
      <c r="P1773" s="9" t="inlineStr">
        <is>
          <t>https://www.headwatersmt.org/</t>
        </is>
      </c>
      <c r="Q1773" s="9" t="inlineStr">
        <is>
          <t>https://grantcue.com/foundations/headwaters-health-foundation-of-western-montana-811099715</t>
        </is>
      </c>
    </row>
    <row r="1774">
      <c r="A1774">
        <f>IF($E1774=$E1773,$A1773+1,1)</f>
        <v/>
      </c>
      <c r="B1774" t="inlineStr">
        <is>
          <t>HALL-HALLIBURTON FOUNDATION INC</t>
        </is>
      </c>
      <c r="C1774" t="inlineStr">
        <is>
          <t>59-1731934</t>
        </is>
      </c>
      <c r="D1774" t="inlineStr">
        <is>
          <t>Montana</t>
        </is>
      </c>
      <c r="E1774" t="inlineStr">
        <is>
          <t>MT</t>
        </is>
      </c>
      <c r="F1774" t="n">
        <v>2025</v>
      </c>
      <c r="G1774" t="n">
        <v>3</v>
      </c>
      <c r="H1774" s="13" t="n">
        <v>5397663</v>
      </c>
      <c r="I1774" s="12" t="n">
        <v>41</v>
      </c>
      <c r="J1774" s="13" t="n">
        <v>30000</v>
      </c>
      <c r="K1774" s="13">
        <f>IFERROR($H1774/$I1774,"")</f>
        <v/>
      </c>
      <c r="L1774" s="13" t="n">
        <v>1000000</v>
      </c>
      <c r="M1774" t="inlineStr">
        <is>
          <t>FL, MD, AL</t>
        </is>
      </c>
      <c r="N1774" t="inlineStr">
        <is>
          <t>Yes</t>
        </is>
      </c>
      <c r="O1774" t="inlineStr">
        <is>
          <t>Not stated</t>
        </is>
      </c>
      <c r="Q1774" s="9" t="inlineStr">
        <is>
          <t>https://grantcue.com/foundations/hall-halliburton-foundation-inc-c-o-randolph-b-mahoney-591731934</t>
        </is>
      </c>
    </row>
    <row r="1775">
      <c r="A1775">
        <f>IF($E1775=$E1774,$A1774+1,1)</f>
        <v/>
      </c>
      <c r="B1775" t="inlineStr">
        <is>
          <t>MONTANA HEALTHCARE FOUNDATION</t>
        </is>
      </c>
      <c r="C1775" t="inlineStr">
        <is>
          <t>46-6854005</t>
        </is>
      </c>
      <c r="D1775" t="inlineStr">
        <is>
          <t>Montana</t>
        </is>
      </c>
      <c r="E1775" t="inlineStr">
        <is>
          <t>MT</t>
        </is>
      </c>
      <c r="F1775" t="n">
        <v>2024</v>
      </c>
      <c r="G1775" t="n">
        <v>1</v>
      </c>
      <c r="H1775" s="13" t="n">
        <v>5168456</v>
      </c>
      <c r="I1775" s="12" t="n">
        <v>162</v>
      </c>
      <c r="J1775" s="13" t="n">
        <v>25000</v>
      </c>
      <c r="K1775" s="13">
        <f>IFERROR($H1775/$I1775,"")</f>
        <v/>
      </c>
      <c r="L1775" s="13" t="n">
        <v>200000</v>
      </c>
      <c r="M1775" t="inlineStr">
        <is>
          <t>CA</t>
        </is>
      </c>
      <c r="N1775" t="inlineStr">
        <is>
          <t>Yes</t>
        </is>
      </c>
      <c r="O1775" t="inlineStr">
        <is>
          <t>Yes</t>
        </is>
      </c>
      <c r="P1775" s="9" t="inlineStr">
        <is>
          <t>https://www.mthf.org/</t>
        </is>
      </c>
      <c r="Q1775" s="9" t="inlineStr">
        <is>
          <t>https://grantcue.com/foundations/montana-healthcare-foundation-466854005</t>
        </is>
      </c>
    </row>
    <row r="1776">
      <c r="A1776">
        <f>IF($E1776=$E1775,$A1775+1,1)</f>
        <v/>
      </c>
      <c r="B1776" t="inlineStr">
        <is>
          <t>TREACY FOUNDATION</t>
        </is>
      </c>
      <c r="C1776" t="inlineStr">
        <is>
          <t>81-0270257</t>
        </is>
      </c>
      <c r="D1776" t="inlineStr">
        <is>
          <t>Montana</t>
        </is>
      </c>
      <c r="E1776" t="inlineStr">
        <is>
          <t>MT</t>
        </is>
      </c>
      <c r="F1776" t="n">
        <v>2025</v>
      </c>
      <c r="G1776" t="n">
        <v>2</v>
      </c>
      <c r="H1776" s="13" t="n">
        <v>4598678</v>
      </c>
      <c r="I1776" s="12" t="n">
        <v>203</v>
      </c>
      <c r="J1776" s="13" t="n">
        <v>15000</v>
      </c>
      <c r="K1776" s="13">
        <f>IFERROR($H1776/$I1776,"")</f>
        <v/>
      </c>
      <c r="L1776" s="13" t="n">
        <v>102500</v>
      </c>
      <c r="M1776" t="inlineStr">
        <is>
          <t>ND, OR, WA</t>
        </is>
      </c>
      <c r="N1776" t="inlineStr">
        <is>
          <t>Yes</t>
        </is>
      </c>
      <c r="O1776" t="inlineStr">
        <is>
          <t>Yes</t>
        </is>
      </c>
      <c r="P1776" s="9" t="inlineStr">
        <is>
          <t>https://treacyfoundation.org/</t>
        </is>
      </c>
      <c r="Q1776" s="9" t="inlineStr">
        <is>
          <t>https://grantcue.com/foundations/treacy-foundation-810270257</t>
        </is>
      </c>
    </row>
    <row r="1777">
      <c r="A1777">
        <f>IF($E1777=$E1776,$A1776+1,1)</f>
        <v/>
      </c>
      <c r="B1777" t="inlineStr">
        <is>
          <t>THE DOVANA FOUNDATION INC</t>
        </is>
      </c>
      <c r="C1777" t="inlineStr">
        <is>
          <t>16-1643936</t>
        </is>
      </c>
      <c r="D1777" t="inlineStr">
        <is>
          <t>Montana</t>
        </is>
      </c>
      <c r="E1777" t="inlineStr">
        <is>
          <t>MT</t>
        </is>
      </c>
      <c r="F1777" t="n">
        <v>2025</v>
      </c>
      <c r="G1777" t="n">
        <v>2</v>
      </c>
      <c r="H1777" s="13" t="n">
        <v>4512494</v>
      </c>
      <c r="I1777" s="12" t="n">
        <v>52</v>
      </c>
      <c r="J1777" s="13" t="n">
        <v>52198</v>
      </c>
      <c r="K1777" s="13">
        <f>IFERROR($H1777/$I1777,"")</f>
        <v/>
      </c>
      <c r="L1777" s="13" t="n">
        <v>720670</v>
      </c>
      <c r="M1777" t="inlineStr">
        <is>
          <t>CA, MD, NE</t>
        </is>
      </c>
      <c r="N1777" t="inlineStr">
        <is>
          <t>No</t>
        </is>
      </c>
      <c r="O1777" t="inlineStr">
        <is>
          <t>Not stated</t>
        </is>
      </c>
      <c r="Q1777" s="9" t="inlineStr">
        <is>
          <t>https://grantcue.com/foundations/the-dovana-foundation-inc-c-o-benchmark-tax-and-accounting-llp-161643936</t>
        </is>
      </c>
    </row>
    <row r="1778">
      <c r="A1778">
        <f>IF($E1778=$E1777,$A1777+1,1)</f>
        <v/>
      </c>
      <c r="B1778" t="inlineStr">
        <is>
          <t>CHARLES M BAIR MEMORIAL TRUST US BANK TRUST DEPT</t>
        </is>
      </c>
      <c r="C1778" t="inlineStr">
        <is>
          <t>81-0370774</t>
        </is>
      </c>
      <c r="D1778" t="inlineStr">
        <is>
          <t>Montana</t>
        </is>
      </c>
      <c r="E1778" t="inlineStr">
        <is>
          <t>MT</t>
        </is>
      </c>
      <c r="F1778" t="n">
        <v>2024</v>
      </c>
      <c r="G1778" t="n">
        <v>2</v>
      </c>
      <c r="H1778" s="13" t="n">
        <v>3539050</v>
      </c>
      <c r="I1778" s="12" t="n">
        <v>80</v>
      </c>
      <c r="J1778" s="13" t="n">
        <v>22248</v>
      </c>
      <c r="K1778" s="13">
        <f>IFERROR($H1778/$I1778,"")</f>
        <v/>
      </c>
      <c r="L1778" s="13" t="n">
        <v>575000</v>
      </c>
      <c r="M1778" t="inlineStr">
        <is>
          <t>MA</t>
        </is>
      </c>
      <c r="N1778" t="inlineStr">
        <is>
          <t>Yes</t>
        </is>
      </c>
      <c r="O1778" t="inlineStr">
        <is>
          <t>Yes</t>
        </is>
      </c>
      <c r="P1778" s="9" t="inlineStr">
        <is>
          <t>https://www.guidestar.org/ORGANIZATIONS/81-0108184</t>
        </is>
      </c>
      <c r="Q1778" s="9" t="inlineStr">
        <is>
          <t>https://grantcue.com/foundations/charles-m-bair-memorial-trust-us-bank-trust-dept-810370774</t>
        </is>
      </c>
    </row>
    <row r="1779">
      <c r="A1779">
        <f>IF($E1779=$E1778,$A1778+1,1)</f>
        <v/>
      </c>
      <c r="B1779" t="inlineStr">
        <is>
          <t>SIMPERMAN-CORETTE FOUNDATION</t>
        </is>
      </c>
      <c r="C1779" t="inlineStr">
        <is>
          <t>91-1656462</t>
        </is>
      </c>
      <c r="D1779" t="inlineStr">
        <is>
          <t>Montana</t>
        </is>
      </c>
      <c r="E1779" t="inlineStr">
        <is>
          <t>MT</t>
        </is>
      </c>
      <c r="F1779" t="n">
        <v>2025</v>
      </c>
      <c r="G1779" t="n">
        <v>3</v>
      </c>
      <c r="H1779" s="13" t="n">
        <v>3463416</v>
      </c>
      <c r="I1779" s="12" t="n">
        <v>13</v>
      </c>
      <c r="J1779" s="13" t="n">
        <v>100000</v>
      </c>
      <c r="K1779" s="13">
        <f>IFERROR($H1779/$I1779,"")</f>
        <v/>
      </c>
      <c r="L1779" s="13" t="n">
        <v>1359416</v>
      </c>
      <c r="M1779" t="inlineStr">
        <is>
          <t>WA, HI</t>
        </is>
      </c>
      <c r="N1779" t="inlineStr">
        <is>
          <t>Yes</t>
        </is>
      </c>
      <c r="O1779" t="inlineStr">
        <is>
          <t>Yes</t>
        </is>
      </c>
      <c r="P1779" s="9" t="inlineStr">
        <is>
          <t>https://www.simpermancorette.org/</t>
        </is>
      </c>
      <c r="Q1779" s="9" t="inlineStr">
        <is>
          <t>https://grantcue.com/foundations/simperman-corette-foundation-911656462</t>
        </is>
      </c>
    </row>
    <row r="1780">
      <c r="A1780">
        <f>IF($E1780=$E1779,$A1779+1,1)</f>
        <v/>
      </c>
      <c r="B1780" t="inlineStr">
        <is>
          <t>The High Stakes Foundation</t>
        </is>
      </c>
      <c r="C1780" t="inlineStr">
        <is>
          <t>20-5815274</t>
        </is>
      </c>
      <c r="D1780" t="inlineStr">
        <is>
          <t>Montana</t>
        </is>
      </c>
      <c r="E1780" t="inlineStr">
        <is>
          <t>MT</t>
        </is>
      </c>
      <c r="F1780" t="n">
        <v>2025</v>
      </c>
      <c r="G1780" t="n">
        <v>2</v>
      </c>
      <c r="H1780" s="13" t="n">
        <v>3070275</v>
      </c>
      <c r="I1780" s="12" t="n">
        <v>146</v>
      </c>
      <c r="J1780" s="13" t="n">
        <v>20000</v>
      </c>
      <c r="K1780" s="13">
        <f>IFERROR($H1780/$I1780,"")</f>
        <v/>
      </c>
      <c r="L1780" s="13" t="n">
        <v>60000</v>
      </c>
      <c r="M1780" t="inlineStr">
        <is>
          <t>CO, OR, DC</t>
        </is>
      </c>
      <c r="N1780" t="inlineStr">
        <is>
          <t>Yes</t>
        </is>
      </c>
      <c r="O1780" t="inlineStr">
        <is>
          <t>Yes</t>
        </is>
      </c>
      <c r="P1780" s="9" t="inlineStr">
        <is>
          <t>https://www.highstakesfoundation.org/</t>
        </is>
      </c>
      <c r="Q1780" s="9" t="inlineStr">
        <is>
          <t>https://grantcue.com/foundations/the-high-stakes-foundation-205815274</t>
        </is>
      </c>
    </row>
    <row r="1781">
      <c r="A1781">
        <f>IF($E1781=$E1780,$A1780+1,1)</f>
        <v/>
      </c>
      <c r="B1781" t="inlineStr">
        <is>
          <t>TOWN PUMP CHARITABLE FOUNDATION</t>
        </is>
      </c>
      <c r="C1781" t="inlineStr">
        <is>
          <t>81-0523786</t>
        </is>
      </c>
      <c r="D1781" t="inlineStr">
        <is>
          <t>Montana</t>
        </is>
      </c>
      <c r="E1781" t="inlineStr">
        <is>
          <t>MT</t>
        </is>
      </c>
      <c r="F1781" t="n">
        <v>2024</v>
      </c>
      <c r="G1781" t="n">
        <v>1</v>
      </c>
      <c r="H1781" s="13" t="n">
        <v>2831000</v>
      </c>
      <c r="I1781" s="12" t="n">
        <v>622</v>
      </c>
      <c r="J1781" s="13" t="n">
        <v>1000</v>
      </c>
      <c r="K1781" s="13">
        <f>IFERROR($H1781/$I1781,"")</f>
        <v/>
      </c>
      <c r="L1781" s="13" t="n">
        <v>110900</v>
      </c>
      <c r="N1781" t="inlineStr">
        <is>
          <t>Yes</t>
        </is>
      </c>
      <c r="O1781" t="inlineStr">
        <is>
          <t>Not stated</t>
        </is>
      </c>
      <c r="P1781" s="9" t="inlineStr">
        <is>
          <t>https://www.townpumpfoundation.com/</t>
        </is>
      </c>
      <c r="Q1781" s="9" t="inlineStr">
        <is>
          <t>https://grantcue.com/foundations/town-pump-charitable-foundation-810523786</t>
        </is>
      </c>
    </row>
    <row r="1782">
      <c r="A1782">
        <f>IF($E1782=$E1781,$A1781+1,1)</f>
        <v/>
      </c>
      <c r="B1782" t="inlineStr">
        <is>
          <t>CROSS CHARITABLE FOUNDATION</t>
        </is>
      </c>
      <c r="C1782" t="inlineStr">
        <is>
          <t>83-0331707</t>
        </is>
      </c>
      <c r="D1782" t="inlineStr">
        <is>
          <t>Montana</t>
        </is>
      </c>
      <c r="E1782" t="inlineStr">
        <is>
          <t>MT</t>
        </is>
      </c>
      <c r="F1782" t="n">
        <v>2024</v>
      </c>
      <c r="G1782" t="n">
        <v>1</v>
      </c>
      <c r="H1782" s="13" t="n">
        <v>2572000</v>
      </c>
      <c r="I1782" s="12" t="n">
        <v>110</v>
      </c>
      <c r="J1782" s="13" t="n">
        <v>20000</v>
      </c>
      <c r="K1782" s="13">
        <f>IFERROR($H1782/$I1782,"")</f>
        <v/>
      </c>
      <c r="L1782" s="13" t="n">
        <v>100000</v>
      </c>
      <c r="M1782" t="inlineStr">
        <is>
          <t>UT, ID, WA</t>
        </is>
      </c>
      <c r="N1782" t="inlineStr">
        <is>
          <t>Yes</t>
        </is>
      </c>
      <c r="O1782" t="inlineStr">
        <is>
          <t>Yes</t>
        </is>
      </c>
      <c r="P1782" s="9" t="inlineStr">
        <is>
          <t>https://crosscharitablefoundation.org/</t>
        </is>
      </c>
      <c r="Q1782" s="9" t="inlineStr">
        <is>
          <t>https://grantcue.com/foundations/cross-charitable-foundation-attn-john-r-clark-830331707</t>
        </is>
      </c>
    </row>
    <row r="1783">
      <c r="A1783">
        <f>IF($E1783=$E1782,$A1782+1,1)</f>
        <v/>
      </c>
      <c r="B1783" t="inlineStr">
        <is>
          <t>Dave and Wendy Morgan Foundation</t>
        </is>
      </c>
      <c r="C1783" t="inlineStr">
        <is>
          <t>85-2477960</t>
        </is>
      </c>
      <c r="D1783" t="inlineStr">
        <is>
          <t>Montana</t>
        </is>
      </c>
      <c r="E1783" t="inlineStr">
        <is>
          <t>MT</t>
        </is>
      </c>
      <c r="F1783" t="n">
        <v>2025</v>
      </c>
      <c r="G1783" t="n">
        <v>2</v>
      </c>
      <c r="H1783" s="13" t="n">
        <v>2353500</v>
      </c>
      <c r="I1783" s="12" t="n">
        <v>56</v>
      </c>
      <c r="J1783" s="13" t="n">
        <v>25000</v>
      </c>
      <c r="K1783" s="13">
        <f>IFERROR($H1783/$I1783,"")</f>
        <v/>
      </c>
      <c r="L1783" s="13" t="n">
        <v>170000</v>
      </c>
      <c r="M1783" t="inlineStr">
        <is>
          <t>TX, AZ, UT</t>
        </is>
      </c>
      <c r="N1783" t="inlineStr">
        <is>
          <t>No</t>
        </is>
      </c>
      <c r="O1783" t="inlineStr">
        <is>
          <t>Not stated</t>
        </is>
      </c>
      <c r="Q1783" s="9" t="inlineStr">
        <is>
          <t>https://grantcue.com/foundations/dave-and-wendy-morgan-foundation-852477960</t>
        </is>
      </c>
    </row>
    <row r="1784">
      <c r="A1784">
        <f>IF($E1784=$E1783,$A1783+1,1)</f>
        <v/>
      </c>
      <c r="B1784" t="inlineStr">
        <is>
          <t>BROUSSARD CHARITABLE FOUNDATION TR</t>
        </is>
      </c>
      <c r="C1784" t="inlineStr">
        <is>
          <t>35-6634227</t>
        </is>
      </c>
      <c r="D1784" t="inlineStr">
        <is>
          <t>Montana</t>
        </is>
      </c>
      <c r="E1784" t="inlineStr">
        <is>
          <t>MT</t>
        </is>
      </c>
      <c r="F1784" t="n">
        <v>2025</v>
      </c>
      <c r="G1784" t="n">
        <v>2</v>
      </c>
      <c r="H1784" s="13" t="n">
        <v>2209250</v>
      </c>
      <c r="I1784" s="12" t="n">
        <v>83</v>
      </c>
      <c r="J1784" s="13" t="n">
        <v>9000</v>
      </c>
      <c r="K1784" s="13">
        <f>IFERROR($H1784/$I1784,"")</f>
        <v/>
      </c>
      <c r="L1784" s="13" t="n">
        <v>305000</v>
      </c>
      <c r="M1784" t="inlineStr">
        <is>
          <t>VA, MA, LA</t>
        </is>
      </c>
      <c r="N1784" t="inlineStr">
        <is>
          <t>No</t>
        </is>
      </c>
      <c r="O1784" t="inlineStr">
        <is>
          <t>Not stated</t>
        </is>
      </c>
      <c r="Q1784" s="9" t="inlineStr">
        <is>
          <t>https://grantcue.com/foundations/broussard-charitable-foundation-tr-356634227</t>
        </is>
      </c>
    </row>
    <row r="1785">
      <c r="A1785">
        <f>IF($E1785=$E1784,$A1784+1,1)</f>
        <v/>
      </c>
      <c r="B1785" t="inlineStr">
        <is>
          <t>ORO Y PLATA FOUNDATION</t>
        </is>
      </c>
      <c r="C1785" t="inlineStr">
        <is>
          <t>46-0512750</t>
        </is>
      </c>
      <c r="D1785" t="inlineStr">
        <is>
          <t>Montana</t>
        </is>
      </c>
      <c r="E1785" t="inlineStr">
        <is>
          <t>MT</t>
        </is>
      </c>
      <c r="F1785" t="n">
        <v>2024</v>
      </c>
      <c r="G1785" t="n">
        <v>1</v>
      </c>
      <c r="H1785" s="13" t="n">
        <v>1804000</v>
      </c>
      <c r="I1785" s="12" t="n">
        <v>84</v>
      </c>
      <c r="J1785" s="13" t="n">
        <v>25000</v>
      </c>
      <c r="K1785" s="13">
        <f>IFERROR($H1785/$I1785,"")</f>
        <v/>
      </c>
      <c r="L1785" s="13" t="n">
        <v>86000</v>
      </c>
      <c r="M1785" t="inlineStr">
        <is>
          <t>GA, CA</t>
        </is>
      </c>
      <c r="N1785" t="inlineStr">
        <is>
          <t>No</t>
        </is>
      </c>
      <c r="O1785" t="inlineStr">
        <is>
          <t>Not stated</t>
        </is>
      </c>
      <c r="Q1785" s="9" t="inlineStr">
        <is>
          <t>https://grantcue.com/foundations/oro-y-plata-foundation-460512750</t>
        </is>
      </c>
    </row>
    <row r="1786">
      <c r="A1786">
        <f>IF($E1786=$E1785,$A1785+1,1)</f>
        <v/>
      </c>
      <c r="B1786" t="inlineStr">
        <is>
          <t>JANE S HEMAN FOUNDATION INC</t>
        </is>
      </c>
      <c r="C1786" t="inlineStr">
        <is>
          <t>81-0526846</t>
        </is>
      </c>
      <c r="D1786" t="inlineStr">
        <is>
          <t>Montana</t>
        </is>
      </c>
      <c r="E1786" t="inlineStr">
        <is>
          <t>MT</t>
        </is>
      </c>
      <c r="F1786" t="n">
        <v>2025</v>
      </c>
      <c r="G1786" t="n">
        <v>2</v>
      </c>
      <c r="H1786" s="13" t="n">
        <v>1746838</v>
      </c>
      <c r="I1786" s="12" t="n">
        <v>60</v>
      </c>
      <c r="J1786" s="13" t="n">
        <v>25000</v>
      </c>
      <c r="K1786" s="13">
        <f>IFERROR($H1786/$I1786,"")</f>
        <v/>
      </c>
      <c r="L1786" s="13" t="n">
        <v>131000</v>
      </c>
      <c r="M1786" t="inlineStr">
        <is>
          <t>SD</t>
        </is>
      </c>
      <c r="N1786" t="inlineStr">
        <is>
          <t>Yes</t>
        </is>
      </c>
      <c r="O1786" t="inlineStr">
        <is>
          <t>Yes</t>
        </is>
      </c>
      <c r="Q1786" s="9" t="inlineStr">
        <is>
          <t>https://grantcue.com/foundations/jane-s-heman-foundation-inc-c-o-bob-thomas-810526846</t>
        </is>
      </c>
    </row>
    <row r="1787">
      <c r="A1787">
        <f>IF($E1787=$E1786,$A1786+1,1)</f>
        <v/>
      </c>
      <c r="B1787" t="inlineStr">
        <is>
          <t>OP &amp; WE EDWARDS FOUNDATION INC</t>
        </is>
      </c>
      <c r="C1787" t="inlineStr">
        <is>
          <t>13-6100965</t>
        </is>
      </c>
      <c r="D1787" t="inlineStr">
        <is>
          <t>Montana</t>
        </is>
      </c>
      <c r="E1787" t="inlineStr">
        <is>
          <t>MT</t>
        </is>
      </c>
      <c r="F1787" t="n">
        <v>2024</v>
      </c>
      <c r="G1787" t="n">
        <v>1</v>
      </c>
      <c r="H1787" s="13" t="n">
        <v>1607573</v>
      </c>
      <c r="I1787" s="12" t="n">
        <v>63</v>
      </c>
      <c r="J1787" s="13" t="n">
        <v>20000</v>
      </c>
      <c r="K1787" s="13">
        <f>IFERROR($H1787/$I1787,"")</f>
        <v/>
      </c>
      <c r="L1787" s="13" t="n">
        <v>155358</v>
      </c>
      <c r="M1787" t="inlineStr">
        <is>
          <t>OH, VT, PR</t>
        </is>
      </c>
      <c r="N1787" t="inlineStr">
        <is>
          <t>No</t>
        </is>
      </c>
      <c r="O1787" t="inlineStr">
        <is>
          <t>Not stated</t>
        </is>
      </c>
      <c r="Q1787" s="9" t="inlineStr">
        <is>
          <t>https://grantcue.com/foundations/op-and-we-edwards-foundation-inc-136100965</t>
        </is>
      </c>
    </row>
    <row r="1788">
      <c r="A1788">
        <f>IF($E1788=$E1787,$A1787+1,1)</f>
        <v/>
      </c>
      <c r="B1788" t="inlineStr">
        <is>
          <t>EDUCATIONAL PROMISE FOUNDATION</t>
        </is>
      </c>
      <c r="C1788" t="inlineStr">
        <is>
          <t>68-0554437</t>
        </is>
      </c>
      <c r="D1788" t="inlineStr">
        <is>
          <t>Montana</t>
        </is>
      </c>
      <c r="E1788" t="inlineStr">
        <is>
          <t>MT</t>
        </is>
      </c>
      <c r="F1788" t="n">
        <v>2025</v>
      </c>
      <c r="G1788" t="n">
        <v>2</v>
      </c>
      <c r="H1788" s="13" t="n">
        <v>1580275</v>
      </c>
      <c r="I1788" s="12" t="n">
        <v>24</v>
      </c>
      <c r="J1788" s="13" t="n">
        <v>50000</v>
      </c>
      <c r="K1788" s="13">
        <f>IFERROR($H1788/$I1788,"")</f>
        <v/>
      </c>
      <c r="L1788" s="13" t="n">
        <v>175000</v>
      </c>
      <c r="M1788" t="inlineStr">
        <is>
          <t>MI, IN, DC</t>
        </is>
      </c>
      <c r="N1788" t="inlineStr">
        <is>
          <t>No</t>
        </is>
      </c>
      <c r="O1788" t="inlineStr">
        <is>
          <t>Not stated</t>
        </is>
      </c>
      <c r="Q1788" s="9" t="inlineStr">
        <is>
          <t>https://grantcue.com/foundations/educational-promise-foundation-680554437</t>
        </is>
      </c>
    </row>
    <row r="1789">
      <c r="A1789">
        <f>IF($E1789=$E1788,$A1788+1,1)</f>
        <v/>
      </c>
      <c r="B1789" t="inlineStr">
        <is>
          <t>DOWD FAMILY FOUNDATION</t>
        </is>
      </c>
      <c r="C1789" t="inlineStr">
        <is>
          <t>38-7066627</t>
        </is>
      </c>
      <c r="D1789" t="inlineStr">
        <is>
          <t>Montana</t>
        </is>
      </c>
      <c r="E1789" t="inlineStr">
        <is>
          <t>MT</t>
        </is>
      </c>
      <c r="F1789" t="n">
        <v>2025</v>
      </c>
      <c r="G1789" t="n">
        <v>2</v>
      </c>
      <c r="H1789" s="13" t="n">
        <v>1506180</v>
      </c>
      <c r="I1789" s="12" t="n">
        <v>19</v>
      </c>
      <c r="J1789" s="13" t="n">
        <v>25000</v>
      </c>
      <c r="K1789" s="13">
        <f>IFERROR($H1789/$I1789,"")</f>
        <v/>
      </c>
      <c r="L1789" s="13" t="n">
        <v>525000</v>
      </c>
      <c r="M1789" t="inlineStr">
        <is>
          <t>FL, TN, WI</t>
        </is>
      </c>
      <c r="N1789" t="inlineStr">
        <is>
          <t>No</t>
        </is>
      </c>
      <c r="O1789" t="inlineStr">
        <is>
          <t>Not stated</t>
        </is>
      </c>
      <c r="Q1789" s="9" t="inlineStr">
        <is>
          <t>https://grantcue.com/foundations/dowd-family-foundation-387066627</t>
        </is>
      </c>
    </row>
    <row r="1790">
      <c r="A1790">
        <f>IF($E1790=$E1789,$A1789+1,1)</f>
        <v/>
      </c>
      <c r="B1790" t="inlineStr">
        <is>
          <t>AGL FOUNDATION</t>
        </is>
      </c>
      <c r="C1790" t="inlineStr">
        <is>
          <t>65-0098771</t>
        </is>
      </c>
      <c r="D1790" t="inlineStr">
        <is>
          <t>Montana</t>
        </is>
      </c>
      <c r="E1790" t="inlineStr">
        <is>
          <t>MT</t>
        </is>
      </c>
      <c r="F1790" t="n">
        <v>2025</v>
      </c>
      <c r="G1790" t="n">
        <v>2</v>
      </c>
      <c r="H1790" s="13" t="n">
        <v>1452433</v>
      </c>
      <c r="I1790" s="12" t="n">
        <v>12</v>
      </c>
      <c r="J1790" s="13" t="n">
        <v>75000</v>
      </c>
      <c r="K1790" s="13">
        <f>IFERROR($H1790/$I1790,"")</f>
        <v/>
      </c>
      <c r="L1790" s="13" t="n">
        <v>548022</v>
      </c>
      <c r="M1790" t="inlineStr">
        <is>
          <t>MN, NC, ID</t>
        </is>
      </c>
      <c r="N1790" t="inlineStr">
        <is>
          <t>No</t>
        </is>
      </c>
      <c r="O1790" t="inlineStr">
        <is>
          <t>Not stated</t>
        </is>
      </c>
      <c r="Q1790" s="9" t="inlineStr">
        <is>
          <t>https://grantcue.com/foundations/agl-foundation-650098771</t>
        </is>
      </c>
    </row>
    <row r="1791">
      <c r="A1791">
        <f>IF($E1791=$E1790,$A1790+1,1)</f>
        <v/>
      </c>
      <c r="B1791" t="inlineStr">
        <is>
          <t>DAVIDSON FAMILY FOUNDATION</t>
        </is>
      </c>
      <c r="C1791" t="inlineStr">
        <is>
          <t>81-0545443</t>
        </is>
      </c>
      <c r="D1791" t="inlineStr">
        <is>
          <t>Montana</t>
        </is>
      </c>
      <c r="E1791" t="inlineStr">
        <is>
          <t>MT</t>
        </is>
      </c>
      <c r="F1791" t="n">
        <v>2025</v>
      </c>
      <c r="G1791" t="n">
        <v>2</v>
      </c>
      <c r="H1791" s="13" t="n">
        <v>1285000</v>
      </c>
      <c r="I1791" s="12" t="n">
        <v>66</v>
      </c>
      <c r="J1791" s="13" t="n">
        <v>10000</v>
      </c>
      <c r="K1791" s="13">
        <f>IFERROR($H1791/$I1791,"")</f>
        <v/>
      </c>
      <c r="L1791" s="13" t="n">
        <v>185000</v>
      </c>
      <c r="M1791" t="inlineStr">
        <is>
          <t>WA, DC</t>
        </is>
      </c>
      <c r="N1791" t="inlineStr">
        <is>
          <t>No</t>
        </is>
      </c>
      <c r="O1791" t="inlineStr">
        <is>
          <t>Not stated</t>
        </is>
      </c>
      <c r="Q1791" s="9" t="inlineStr">
        <is>
          <t>https://grantcue.com/foundations/davidson-family-foundation-810545443</t>
        </is>
      </c>
    </row>
    <row r="1792">
      <c r="A1792">
        <f>IF($E1792=$E1791,$A1791+1,1)</f>
        <v/>
      </c>
      <c r="B1792" t="inlineStr">
        <is>
          <t>TILLIE S PATTERSON MEMORIAL FOUNDATION</t>
        </is>
      </c>
      <c r="C1792" t="inlineStr">
        <is>
          <t>81-2756642</t>
        </is>
      </c>
      <c r="D1792" t="inlineStr">
        <is>
          <t>Montana</t>
        </is>
      </c>
      <c r="E1792" t="inlineStr">
        <is>
          <t>MT</t>
        </is>
      </c>
      <c r="F1792" t="n">
        <v>2025</v>
      </c>
      <c r="G1792" t="n">
        <v>2</v>
      </c>
      <c r="H1792" s="13" t="n">
        <v>1281144</v>
      </c>
      <c r="I1792" s="12" t="n">
        <v>23</v>
      </c>
      <c r="J1792" s="13" t="n">
        <v>31706</v>
      </c>
      <c r="K1792" s="13">
        <f>IFERROR($H1792/$I1792,"")</f>
        <v/>
      </c>
      <c r="L1792" s="13" t="n">
        <v>201350</v>
      </c>
      <c r="M1792" t="inlineStr">
        <is>
          <t>MN, OK</t>
        </is>
      </c>
      <c r="N1792" t="inlineStr">
        <is>
          <t>No</t>
        </is>
      </c>
      <c r="O1792" t="inlineStr">
        <is>
          <t>Not stated</t>
        </is>
      </c>
      <c r="Q1792" s="9" t="inlineStr">
        <is>
          <t>https://grantcue.com/foundations/tillie-s-patterson-memorial-foundation-812756642</t>
        </is>
      </c>
    </row>
    <row r="1793">
      <c r="A1793">
        <f>IF($E1793=$E1792,$A1792+1,1)</f>
        <v/>
      </c>
      <c r="B1793" t="inlineStr">
        <is>
          <t>OAKLAND FAMILY FOUNDATION</t>
        </is>
      </c>
      <c r="C1793" t="inlineStr">
        <is>
          <t>84-4352868</t>
        </is>
      </c>
      <c r="D1793" t="inlineStr">
        <is>
          <t>Montana</t>
        </is>
      </c>
      <c r="E1793" t="inlineStr">
        <is>
          <t>MT</t>
        </is>
      </c>
      <c r="F1793" t="n">
        <v>2025</v>
      </c>
      <c r="G1793" t="n">
        <v>2</v>
      </c>
      <c r="H1793" s="13" t="n">
        <v>1121000</v>
      </c>
      <c r="I1793" s="12" t="n">
        <v>31</v>
      </c>
      <c r="J1793" s="13" t="n">
        <v>25000</v>
      </c>
      <c r="K1793" s="13">
        <f>IFERROR($H1793/$I1793,"")</f>
        <v/>
      </c>
      <c r="L1793" s="13" t="n">
        <v>165000</v>
      </c>
      <c r="N1793" t="inlineStr">
        <is>
          <t>No</t>
        </is>
      </c>
      <c r="O1793" t="inlineStr">
        <is>
          <t>Not stated</t>
        </is>
      </c>
      <c r="Q1793" s="9" t="inlineStr">
        <is>
          <t>https://grantcue.com/foundations/oakland-family-foundation-844352868</t>
        </is>
      </c>
    </row>
    <row r="1794">
      <c r="A1794">
        <f>IF($E1794=$E1793,$A1793+1,1)</f>
        <v/>
      </c>
      <c r="B1794" t="inlineStr">
        <is>
          <t>LIPPARD-CLAWITER FOUNDATION</t>
        </is>
      </c>
      <c r="C1794" t="inlineStr">
        <is>
          <t>81-0394026</t>
        </is>
      </c>
      <c r="D1794" t="inlineStr">
        <is>
          <t>Montana</t>
        </is>
      </c>
      <c r="E1794" t="inlineStr">
        <is>
          <t>MT</t>
        </is>
      </c>
      <c r="F1794" t="n">
        <v>2025</v>
      </c>
      <c r="G1794" t="n">
        <v>2</v>
      </c>
      <c r="H1794" s="13" t="n">
        <v>1034150</v>
      </c>
      <c r="I1794" s="12" t="n">
        <v>94</v>
      </c>
      <c r="J1794" s="13" t="n">
        <v>5000</v>
      </c>
      <c r="K1794" s="13">
        <f>IFERROR($H1794/$I1794,"")</f>
        <v/>
      </c>
      <c r="L1794" s="13" t="n">
        <v>87890</v>
      </c>
      <c r="N1794" t="inlineStr">
        <is>
          <t>Yes</t>
        </is>
      </c>
      <c r="O1794" t="inlineStr">
        <is>
          <t>Yes</t>
        </is>
      </c>
      <c r="Q1794" s="9" t="inlineStr">
        <is>
          <t>https://grantcue.com/foundations/lippard-clawiter-foundation-810394026</t>
        </is>
      </c>
    </row>
    <row r="1795">
      <c r="A1795">
        <f>IF($E1795=$E1794,$A1794+1,1)</f>
        <v/>
      </c>
      <c r="B1795" t="inlineStr">
        <is>
          <t>Charles M Bair Family Trust</t>
        </is>
      </c>
      <c r="C1795" t="inlineStr">
        <is>
          <t>81-6075761</t>
        </is>
      </c>
      <c r="D1795" t="inlineStr">
        <is>
          <t>Montana</t>
        </is>
      </c>
      <c r="E1795" t="inlineStr">
        <is>
          <t>MT</t>
        </is>
      </c>
      <c r="F1795" t="n">
        <v>2024</v>
      </c>
      <c r="G1795" t="n">
        <v>1</v>
      </c>
      <c r="H1795" s="13" t="n">
        <v>1029721</v>
      </c>
      <c r="I1795" s="12" t="n">
        <v>49</v>
      </c>
      <c r="J1795" s="13" t="n">
        <v>15000</v>
      </c>
      <c r="K1795" s="13">
        <f>IFERROR($H1795/$I1795,"")</f>
        <v/>
      </c>
      <c r="L1795" s="13" t="n">
        <v>75000</v>
      </c>
      <c r="N1795" t="inlineStr">
        <is>
          <t>Yes</t>
        </is>
      </c>
      <c r="O1795" t="inlineStr">
        <is>
          <t>Yes</t>
        </is>
      </c>
      <c r="P1795" s="9" t="inlineStr">
        <is>
          <t>https://www.charlesmbairtrusts.org/</t>
        </is>
      </c>
      <c r="Q1795" s="9" t="inlineStr">
        <is>
          <t>https://grantcue.com/foundations/charles-m-bair-family-trust-c-o-us-bank-na-816075761</t>
        </is>
      </c>
    </row>
    <row r="1796">
      <c r="A1796">
        <f>IF($E1796=$E1795,$A1795+1,1)</f>
        <v/>
      </c>
      <c r="B1796" t="inlineStr">
        <is>
          <t>RANGELAND FOUNDATION</t>
        </is>
      </c>
      <c r="C1796" t="inlineStr">
        <is>
          <t>86-1795960</t>
        </is>
      </c>
      <c r="D1796" t="inlineStr">
        <is>
          <t>Montana</t>
        </is>
      </c>
      <c r="E1796" t="inlineStr">
        <is>
          <t>MT</t>
        </is>
      </c>
      <c r="F1796" t="n">
        <v>2024</v>
      </c>
      <c r="G1796" t="n">
        <v>1</v>
      </c>
      <c r="H1796" s="13" t="n">
        <v>1022000</v>
      </c>
      <c r="I1796" s="12" t="n">
        <v>18</v>
      </c>
      <c r="J1796" s="13" t="n">
        <v>50000</v>
      </c>
      <c r="K1796" s="13">
        <f>IFERROR($H1796/$I1796,"")</f>
        <v/>
      </c>
      <c r="L1796" s="13" t="n">
        <v>100000</v>
      </c>
      <c r="M1796" t="inlineStr">
        <is>
          <t>WA, ID, VA</t>
        </is>
      </c>
      <c r="N1796" t="inlineStr">
        <is>
          <t>No</t>
        </is>
      </c>
      <c r="O1796" t="inlineStr">
        <is>
          <t>Not stated</t>
        </is>
      </c>
      <c r="Q1796" s="9" t="inlineStr">
        <is>
          <t>https://grantcue.com/foundations/rangeland-foundation-861795960</t>
        </is>
      </c>
    </row>
    <row r="1797">
      <c r="A1797">
        <f>IF($E1797=$E1796,$A1796+1,1)</f>
        <v/>
      </c>
      <c r="B1797" t="inlineStr">
        <is>
          <t>THE LLEWELLYN FOUNDATION</t>
        </is>
      </c>
      <c r="C1797" t="inlineStr">
        <is>
          <t>31-1534056</t>
        </is>
      </c>
      <c r="D1797" t="inlineStr">
        <is>
          <t>Montana</t>
        </is>
      </c>
      <c r="E1797" t="inlineStr">
        <is>
          <t>MT</t>
        </is>
      </c>
      <c r="F1797" t="n">
        <v>2024</v>
      </c>
      <c r="G1797" t="n">
        <v>1</v>
      </c>
      <c r="H1797" s="13" t="n">
        <v>1020600</v>
      </c>
      <c r="I1797" s="12" t="n">
        <v>51</v>
      </c>
      <c r="J1797" s="13" t="n">
        <v>20000</v>
      </c>
      <c r="K1797" s="13">
        <f>IFERROR($H1797/$I1797,"")</f>
        <v/>
      </c>
      <c r="L1797" s="13" t="n">
        <v>100000</v>
      </c>
      <c r="M1797" t="inlineStr">
        <is>
          <t>MA, OH, TX</t>
        </is>
      </c>
      <c r="N1797" t="inlineStr">
        <is>
          <t>Yes</t>
        </is>
      </c>
      <c r="O1797" t="inlineStr">
        <is>
          <t>Yes</t>
        </is>
      </c>
      <c r="P1797" s="9" t="inlineStr">
        <is>
          <t>https://llewellynfoundation.org/</t>
        </is>
      </c>
      <c r="Q1797" s="9" t="inlineStr">
        <is>
          <t>https://grantcue.com/foundations/the-llewellyn-foundation-c-o-melissa-hallmark-311534056</t>
        </is>
      </c>
    </row>
    <row r="1798">
      <c r="A1798">
        <f>IF($E1798=$E1797,$A1797+1,1)</f>
        <v/>
      </c>
      <c r="B1798" t="inlineStr">
        <is>
          <t>DAVE &amp; CHERYL DUFFIELD FOUNDATION</t>
        </is>
      </c>
      <c r="C1798" t="inlineStr">
        <is>
          <t>47-4279721</t>
        </is>
      </c>
      <c r="D1798" t="inlineStr">
        <is>
          <t>Nevada</t>
        </is>
      </c>
      <c r="E1798" t="inlineStr">
        <is>
          <t>NV</t>
        </is>
      </c>
      <c r="F1798" t="n">
        <v>2024</v>
      </c>
      <c r="G1798" t="n">
        <v>2</v>
      </c>
      <c r="H1798" s="13" t="n">
        <v>22132205</v>
      </c>
      <c r="I1798" s="12" t="n">
        <v>46</v>
      </c>
      <c r="J1798" s="13" t="n">
        <v>92980</v>
      </c>
      <c r="K1798" s="13">
        <f>IFERROR($H1798/$I1798,"")</f>
        <v/>
      </c>
      <c r="L1798" s="13" t="n">
        <v>3885049</v>
      </c>
      <c r="M1798" t="inlineStr">
        <is>
          <t>NY, FL, HI</t>
        </is>
      </c>
      <c r="N1798" t="inlineStr">
        <is>
          <t>No</t>
        </is>
      </c>
      <c r="O1798" t="inlineStr">
        <is>
          <t>Not stated</t>
        </is>
      </c>
      <c r="Q1798" s="9" t="inlineStr">
        <is>
          <t>https://grantcue.com/foundations/dave-and-cheryl-duffield-foundation-474279721</t>
        </is>
      </c>
    </row>
    <row r="1799">
      <c r="A1799">
        <f>IF($E1799=$E1798,$A1798+1,1)</f>
        <v/>
      </c>
      <c r="B1799" t="inlineStr">
        <is>
          <t>THE BOYD FAMILY FOUNDATION</t>
        </is>
      </c>
      <c r="C1799" t="inlineStr">
        <is>
          <t>88-0220082</t>
        </is>
      </c>
      <c r="D1799" t="inlineStr">
        <is>
          <t>Nevada</t>
        </is>
      </c>
      <c r="E1799" t="inlineStr">
        <is>
          <t>NV</t>
        </is>
      </c>
      <c r="F1799" t="n">
        <v>2025</v>
      </c>
      <c r="G1799" t="n">
        <v>4</v>
      </c>
      <c r="H1799" s="13" t="n">
        <v>12421000</v>
      </c>
      <c r="I1799" s="12" t="n">
        <v>153</v>
      </c>
      <c r="J1799" s="13" t="n">
        <v>10000</v>
      </c>
      <c r="K1799" s="13">
        <f>IFERROR($H1799/$I1799,"")</f>
        <v/>
      </c>
      <c r="L1799" s="13" t="n">
        <v>1553500</v>
      </c>
      <c r="M1799" t="inlineStr">
        <is>
          <t>CA, NY, VA</t>
        </is>
      </c>
      <c r="N1799" t="inlineStr">
        <is>
          <t>Yes</t>
        </is>
      </c>
      <c r="O1799" t="inlineStr">
        <is>
          <t>Not stated</t>
        </is>
      </c>
      <c r="Q1799" s="9" t="inlineStr">
        <is>
          <t>https://grantcue.com/foundations/the-boyd-family-foundation-c-o-william-s-boyd-880220082</t>
        </is>
      </c>
    </row>
    <row r="1800">
      <c r="A1800">
        <f>IF($E1800=$E1799,$A1799+1,1)</f>
        <v/>
      </c>
      <c r="B1800" t="inlineStr">
        <is>
          <t>The Molina Healthcare Charitable Foundation</t>
        </is>
      </c>
      <c r="C1800" t="inlineStr">
        <is>
          <t>85-1496438</t>
        </is>
      </c>
      <c r="D1800" t="inlineStr">
        <is>
          <t>Nevada</t>
        </is>
      </c>
      <c r="E1800" t="inlineStr">
        <is>
          <t>NV</t>
        </is>
      </c>
      <c r="F1800" t="n">
        <v>2024</v>
      </c>
      <c r="G1800" t="n">
        <v>2</v>
      </c>
      <c r="H1800" s="13" t="n">
        <v>9595055</v>
      </c>
      <c r="I1800" s="12" t="n">
        <v>233</v>
      </c>
      <c r="J1800" s="13" t="n">
        <v>20000</v>
      </c>
      <c r="K1800" s="13">
        <f>IFERROR($H1800/$I1800,"")</f>
        <v/>
      </c>
      <c r="L1800" s="13" t="n">
        <v>300000</v>
      </c>
      <c r="M1800" t="inlineStr">
        <is>
          <t>OH, MS, IA</t>
        </is>
      </c>
      <c r="N1800" t="inlineStr">
        <is>
          <t>No</t>
        </is>
      </c>
      <c r="O1800" t="inlineStr">
        <is>
          <t>Not stated</t>
        </is>
      </c>
      <c r="Q1800" s="9" t="inlineStr">
        <is>
          <t>https://grantcue.com/foundations/the-molina-healthcare-charitable-foundation-851496438</t>
        </is>
      </c>
    </row>
    <row r="1801">
      <c r="A1801">
        <f>IF($E1801=$E1800,$A1800+1,1)</f>
        <v/>
      </c>
      <c r="B1801" t="inlineStr">
        <is>
          <t>NV Energy Charitable Foundation</t>
        </is>
      </c>
      <c r="C1801" t="inlineStr">
        <is>
          <t>88-0244735</t>
        </is>
      </c>
      <c r="D1801" t="inlineStr">
        <is>
          <t>Nevada</t>
        </is>
      </c>
      <c r="E1801" t="inlineStr">
        <is>
          <t>NV</t>
        </is>
      </c>
      <c r="F1801" t="n">
        <v>2025</v>
      </c>
      <c r="G1801" t="n">
        <v>2</v>
      </c>
      <c r="H1801" s="13" t="n">
        <v>9227739</v>
      </c>
      <c r="I1801" s="12" t="n">
        <v>425</v>
      </c>
      <c r="J1801" s="13" t="n">
        <v>10000</v>
      </c>
      <c r="K1801" s="13">
        <f>IFERROR($H1801/$I1801,"")</f>
        <v/>
      </c>
      <c r="L1801" s="13" t="n">
        <v>500000</v>
      </c>
      <c r="M1801" t="inlineStr">
        <is>
          <t>CA, DC, UT</t>
        </is>
      </c>
      <c r="N1801" t="inlineStr">
        <is>
          <t>Yes</t>
        </is>
      </c>
      <c r="O1801" t="inlineStr">
        <is>
          <t>Yes</t>
        </is>
      </c>
      <c r="P1801" s="9" t="inlineStr">
        <is>
          <t>https://www.nvenergy.com/about-nvenergy/community/foundation</t>
        </is>
      </c>
      <c r="Q1801" s="9" t="inlineStr">
        <is>
          <t>https://grantcue.com/foundations/nv-energy-charitable-foundation-880244735</t>
        </is>
      </c>
    </row>
    <row r="1802">
      <c r="A1802">
        <f>IF($E1802=$E1801,$A1801+1,1)</f>
        <v/>
      </c>
      <c r="B1802" t="inlineStr">
        <is>
          <t>The Nell J Redfield Foundation</t>
        </is>
      </c>
      <c r="C1802" t="inlineStr">
        <is>
          <t>27-1017158</t>
        </is>
      </c>
      <c r="D1802" t="inlineStr">
        <is>
          <t>Nevada</t>
        </is>
      </c>
      <c r="E1802" t="inlineStr">
        <is>
          <t>NV</t>
        </is>
      </c>
      <c r="F1802" t="n">
        <v>2025</v>
      </c>
      <c r="G1802" t="n">
        <v>2</v>
      </c>
      <c r="H1802" s="13" t="n">
        <v>9151494</v>
      </c>
      <c r="I1802" s="12" t="n">
        <v>197</v>
      </c>
      <c r="J1802" s="13" t="n">
        <v>20000</v>
      </c>
      <c r="K1802" s="13">
        <f>IFERROR($H1802/$I1802,"")</f>
        <v/>
      </c>
      <c r="L1802" s="13" t="n">
        <v>500000</v>
      </c>
      <c r="M1802" t="inlineStr">
        <is>
          <t>ID, CA</t>
        </is>
      </c>
      <c r="N1802" t="inlineStr">
        <is>
          <t>Yes</t>
        </is>
      </c>
      <c r="O1802" t="inlineStr">
        <is>
          <t>Yes</t>
        </is>
      </c>
      <c r="P1802" s="9" t="inlineStr">
        <is>
          <t>https://www.nelljredfieldfoundation.org/</t>
        </is>
      </c>
      <c r="Q1802" s="9" t="inlineStr">
        <is>
          <t>https://grantcue.com/foundations/the-nell-j-redfield-foundation-271017158</t>
        </is>
      </c>
    </row>
    <row r="1803">
      <c r="A1803">
        <f>IF($E1803=$E1802,$A1802+1,1)</f>
        <v/>
      </c>
      <c r="B1803" t="inlineStr">
        <is>
          <t>ELAINE P WYNN AND FAMILY FOUNDATION BT</t>
        </is>
      </c>
      <c r="C1803" t="inlineStr">
        <is>
          <t>45-6310545</t>
        </is>
      </c>
      <c r="D1803" t="inlineStr">
        <is>
          <t>Nevada</t>
        </is>
      </c>
      <c r="E1803" t="inlineStr">
        <is>
          <t>NV</t>
        </is>
      </c>
      <c r="F1803" t="n">
        <v>2024</v>
      </c>
      <c r="G1803" t="n">
        <v>1</v>
      </c>
      <c r="H1803" s="13" t="n">
        <v>7471286</v>
      </c>
      <c r="I1803" s="12" t="n">
        <v>48</v>
      </c>
      <c r="J1803" s="13" t="n">
        <v>17500</v>
      </c>
      <c r="K1803" s="13">
        <f>IFERROR($H1803/$I1803,"")</f>
        <v/>
      </c>
      <c r="L1803" s="13" t="n">
        <v>1365527</v>
      </c>
      <c r="M1803" t="inlineStr">
        <is>
          <t>CA, VA, NY</t>
        </is>
      </c>
      <c r="N1803" t="inlineStr">
        <is>
          <t>No</t>
        </is>
      </c>
      <c r="O1803" t="inlineStr">
        <is>
          <t>Not stated</t>
        </is>
      </c>
      <c r="Q1803" s="9" t="inlineStr">
        <is>
          <t>https://grantcue.com/foundations/elaine-p-wynn-and-family-foundation-bt-456310545</t>
        </is>
      </c>
    </row>
    <row r="1804">
      <c r="A1804">
        <f>IF($E1804=$E1803,$A1803+1,1)</f>
        <v/>
      </c>
      <c r="B1804" t="inlineStr">
        <is>
          <t>THE JOHN C KISH FOUNDATION</t>
        </is>
      </c>
      <c r="C1804" t="inlineStr">
        <is>
          <t>73-1688377</t>
        </is>
      </c>
      <c r="D1804" t="inlineStr">
        <is>
          <t>Nevada</t>
        </is>
      </c>
      <c r="E1804" t="inlineStr">
        <is>
          <t>NV</t>
        </is>
      </c>
      <c r="F1804" t="n">
        <v>2025</v>
      </c>
      <c r="G1804" t="n">
        <v>2</v>
      </c>
      <c r="H1804" s="13" t="n">
        <v>7200000</v>
      </c>
      <c r="I1804" s="12" t="n">
        <v>153</v>
      </c>
      <c r="J1804" s="13" t="n">
        <v>25000</v>
      </c>
      <c r="K1804" s="13">
        <f>IFERROR($H1804/$I1804,"")</f>
        <v/>
      </c>
      <c r="L1804" s="13" t="n">
        <v>1000000</v>
      </c>
      <c r="M1804" t="inlineStr">
        <is>
          <t>UT, AL, CA</t>
        </is>
      </c>
      <c r="N1804" t="inlineStr">
        <is>
          <t>No</t>
        </is>
      </c>
      <c r="O1804" t="inlineStr">
        <is>
          <t>Not stated</t>
        </is>
      </c>
      <c r="Q1804" s="9" t="inlineStr">
        <is>
          <t>https://grantcue.com/foundations/the-john-c-kish-foundation-731688377</t>
        </is>
      </c>
    </row>
    <row r="1805">
      <c r="A1805">
        <f>IF($E1805=$E1804,$A1804+1,1)</f>
        <v/>
      </c>
      <c r="B1805" t="inlineStr">
        <is>
          <t>The Bretzlaff Foundation Inc</t>
        </is>
      </c>
      <c r="C1805" t="inlineStr">
        <is>
          <t>88-0241424</t>
        </is>
      </c>
      <c r="D1805" t="inlineStr">
        <is>
          <t>Nevada</t>
        </is>
      </c>
      <c r="E1805" t="inlineStr">
        <is>
          <t>NV</t>
        </is>
      </c>
      <c r="F1805" t="n">
        <v>2024</v>
      </c>
      <c r="G1805" t="n">
        <v>2</v>
      </c>
      <c r="H1805" s="13" t="n">
        <v>6610000</v>
      </c>
      <c r="I1805" s="12" t="n">
        <v>37</v>
      </c>
      <c r="J1805" s="13" t="n">
        <v>20000</v>
      </c>
      <c r="K1805" s="13">
        <f>IFERROR($H1805/$I1805,"")</f>
        <v/>
      </c>
      <c r="L1805" s="13" t="n">
        <v>1000000</v>
      </c>
      <c r="M1805" t="inlineStr">
        <is>
          <t>HI, VA</t>
        </is>
      </c>
      <c r="N1805" t="inlineStr">
        <is>
          <t>No</t>
        </is>
      </c>
      <c r="O1805" t="inlineStr">
        <is>
          <t>Not stated</t>
        </is>
      </c>
      <c r="Q1805" s="9" t="inlineStr">
        <is>
          <t>https://grantcue.com/foundations/the-bretzlaff-foundation-inc-880241424</t>
        </is>
      </c>
    </row>
    <row r="1806">
      <c r="A1806">
        <f>IF($E1806=$E1805,$A1805+1,1)</f>
        <v/>
      </c>
      <c r="B1806" t="inlineStr">
        <is>
          <t>SIRIWAN SINGHASIRI AND KENNETH LIN FOUNDATION</t>
        </is>
      </c>
      <c r="C1806" t="inlineStr">
        <is>
          <t>85-4367685</t>
        </is>
      </c>
      <c r="D1806" t="inlineStr">
        <is>
          <t>Nevada</t>
        </is>
      </c>
      <c r="E1806" t="inlineStr">
        <is>
          <t>NV</t>
        </is>
      </c>
      <c r="F1806" t="n">
        <v>2024</v>
      </c>
      <c r="G1806" t="n">
        <v>1</v>
      </c>
      <c r="H1806" s="13" t="n">
        <v>6535000</v>
      </c>
      <c r="I1806" s="12" t="n">
        <v>19</v>
      </c>
      <c r="J1806" s="13" t="n">
        <v>250000</v>
      </c>
      <c r="K1806" s="13">
        <f>IFERROR($H1806/$I1806,"")</f>
        <v/>
      </c>
      <c r="L1806" s="13" t="n">
        <v>1500000</v>
      </c>
      <c r="M1806" t="inlineStr">
        <is>
          <t>NY, CA, DC</t>
        </is>
      </c>
      <c r="N1806" t="inlineStr">
        <is>
          <t>No</t>
        </is>
      </c>
      <c r="O1806" t="inlineStr">
        <is>
          <t>Not stated</t>
        </is>
      </c>
      <c r="Q1806" s="9" t="inlineStr">
        <is>
          <t>https://grantcue.com/foundations/siriwan-singhasiri-and-kenneth-lin-foundation-854367685</t>
        </is>
      </c>
    </row>
    <row r="1807">
      <c r="A1807">
        <f>IF($E1807=$E1806,$A1806+1,1)</f>
        <v/>
      </c>
      <c r="B1807" t="inlineStr">
        <is>
          <t>Stella Roy Foundation</t>
        </is>
      </c>
      <c r="C1807" t="inlineStr">
        <is>
          <t>88-3957641</t>
        </is>
      </c>
      <c r="D1807" t="inlineStr">
        <is>
          <t>Nevada</t>
        </is>
      </c>
      <c r="E1807" t="inlineStr">
        <is>
          <t>NV</t>
        </is>
      </c>
      <c r="F1807" t="n">
        <v>2025</v>
      </c>
      <c r="G1807" t="n">
        <v>2</v>
      </c>
      <c r="H1807" s="13" t="n">
        <v>6206334</v>
      </c>
      <c r="I1807" s="12" t="n">
        <v>21</v>
      </c>
      <c r="J1807" s="13" t="n">
        <v>100000</v>
      </c>
      <c r="K1807" s="13">
        <f>IFERROR($H1807/$I1807,"")</f>
        <v/>
      </c>
      <c r="L1807" s="13" t="n">
        <v>1000000</v>
      </c>
      <c r="M1807" t="inlineStr">
        <is>
          <t>TN, VA, DC</t>
        </is>
      </c>
      <c r="N1807" t="inlineStr">
        <is>
          <t>No</t>
        </is>
      </c>
      <c r="O1807" t="inlineStr">
        <is>
          <t>Not stated</t>
        </is>
      </c>
      <c r="Q1807" s="9" t="inlineStr">
        <is>
          <t>https://grantcue.com/foundations/stella-roy-foundation-883957641</t>
        </is>
      </c>
    </row>
    <row r="1808">
      <c r="A1808">
        <f>IF($E1808=$E1807,$A1807+1,1)</f>
        <v/>
      </c>
      <c r="B1808" t="inlineStr">
        <is>
          <t>The Dixie &amp; Anne Leavitt Family Foundation</t>
        </is>
      </c>
      <c r="C1808" t="inlineStr">
        <is>
          <t>87-0663523</t>
        </is>
      </c>
      <c r="D1808" t="inlineStr">
        <is>
          <t>Nevada</t>
        </is>
      </c>
      <c r="E1808" t="inlineStr">
        <is>
          <t>NV</t>
        </is>
      </c>
      <c r="F1808" t="n">
        <v>2025</v>
      </c>
      <c r="G1808" t="n">
        <v>2</v>
      </c>
      <c r="H1808" s="13" t="n">
        <v>6043410</v>
      </c>
      <c r="I1808" s="12" t="n">
        <v>31</v>
      </c>
      <c r="J1808" s="13" t="n">
        <v>8000</v>
      </c>
      <c r="K1808" s="13">
        <f>IFERROR($H1808/$I1808,"")</f>
        <v/>
      </c>
      <c r="L1808" s="13" t="n">
        <v>3455877</v>
      </c>
      <c r="M1808" t="inlineStr">
        <is>
          <t>UT, MI</t>
        </is>
      </c>
      <c r="N1808" t="inlineStr">
        <is>
          <t>No</t>
        </is>
      </c>
      <c r="O1808" t="inlineStr">
        <is>
          <t>Not stated</t>
        </is>
      </c>
      <c r="Q1808" s="9" t="inlineStr">
        <is>
          <t>https://grantcue.com/foundations/the-dixie-and-anne-leavitt-family-foundation-870663523</t>
        </is>
      </c>
    </row>
    <row r="1809">
      <c r="A1809">
        <f>IF($E1809=$E1808,$A1808+1,1)</f>
        <v/>
      </c>
      <c r="B1809" t="inlineStr">
        <is>
          <t>Canarelli Family Foundation</t>
        </is>
      </c>
      <c r="C1809" t="inlineStr">
        <is>
          <t>84-3517054</t>
        </is>
      </c>
      <c r="D1809" t="inlineStr">
        <is>
          <t>Nevada</t>
        </is>
      </c>
      <c r="E1809" t="inlineStr">
        <is>
          <t>NV</t>
        </is>
      </c>
      <c r="F1809" t="n">
        <v>2025</v>
      </c>
      <c r="G1809" t="n">
        <v>2</v>
      </c>
      <c r="H1809" s="13" t="n">
        <v>6015927</v>
      </c>
      <c r="I1809" s="12" t="n">
        <v>151</v>
      </c>
      <c r="J1809" s="13" t="n">
        <v>20000</v>
      </c>
      <c r="K1809" s="13">
        <f>IFERROR($H1809/$I1809,"")</f>
        <v/>
      </c>
      <c r="L1809" s="13" t="n">
        <v>250000</v>
      </c>
      <c r="M1809" t="inlineStr">
        <is>
          <t>CA, NY, AZ</t>
        </is>
      </c>
      <c r="N1809" t="inlineStr">
        <is>
          <t>No</t>
        </is>
      </c>
      <c r="O1809" t="inlineStr">
        <is>
          <t>Not stated</t>
        </is>
      </c>
      <c r="Q1809" s="9" t="inlineStr">
        <is>
          <t>https://grantcue.com/foundations/canarelli-family-foundation-843517054</t>
        </is>
      </c>
    </row>
    <row r="1810">
      <c r="A1810">
        <f>IF($E1810=$E1809,$A1809+1,1)</f>
        <v/>
      </c>
      <c r="B1810" t="inlineStr">
        <is>
          <t>CHARLES AND PHYLLIS M FRIAS CHARITABLE TRUST</t>
        </is>
      </c>
      <c r="C1810" t="inlineStr">
        <is>
          <t>82-3338279</t>
        </is>
      </c>
      <c r="D1810" t="inlineStr">
        <is>
          <t>Nevada</t>
        </is>
      </c>
      <c r="E1810" t="inlineStr">
        <is>
          <t>NV</t>
        </is>
      </c>
      <c r="F1810" t="n">
        <v>2024</v>
      </c>
      <c r="G1810" t="n">
        <v>1</v>
      </c>
      <c r="H1810" s="13" t="n">
        <v>5729627</v>
      </c>
      <c r="I1810" s="12" t="n">
        <v>10</v>
      </c>
      <c r="J1810" s="13" t="n">
        <v>140238.5</v>
      </c>
      <c r="K1810" s="13">
        <f>IFERROR($H1810/$I1810,"")</f>
        <v/>
      </c>
      <c r="L1810" s="13" t="n">
        <v>2211000</v>
      </c>
      <c r="N1810" t="inlineStr">
        <is>
          <t>No</t>
        </is>
      </c>
      <c r="O1810" t="inlineStr">
        <is>
          <t>Not stated</t>
        </is>
      </c>
      <c r="Q1810" s="9" t="inlineStr">
        <is>
          <t>https://grantcue.com/foundations/charles-and-phyllis-m-frias-charitable-trust-823338279</t>
        </is>
      </c>
    </row>
    <row r="1811">
      <c r="A1811">
        <f>IF($E1811=$E1810,$A1810+1,1)</f>
        <v/>
      </c>
      <c r="B1811" t="inlineStr">
        <is>
          <t>KJS FAMILY FOUNDATION</t>
        </is>
      </c>
      <c r="C1811" t="inlineStr">
        <is>
          <t>14-1942475</t>
        </is>
      </c>
      <c r="D1811" t="inlineStr">
        <is>
          <t>Nevada</t>
        </is>
      </c>
      <c r="E1811" t="inlineStr">
        <is>
          <t>NV</t>
        </is>
      </c>
      <c r="F1811" t="n">
        <v>2024</v>
      </c>
      <c r="G1811" t="n">
        <v>2</v>
      </c>
      <c r="H1811" s="13" t="n">
        <v>5194504</v>
      </c>
      <c r="I1811" s="12" t="n">
        <v>20</v>
      </c>
      <c r="J1811" s="13" t="n">
        <v>25000</v>
      </c>
      <c r="K1811" s="13">
        <f>IFERROR($H1811/$I1811,"")</f>
        <v/>
      </c>
      <c r="L1811" s="13" t="n">
        <v>2575000</v>
      </c>
      <c r="M1811" t="inlineStr">
        <is>
          <t>NY, DC, CA</t>
        </is>
      </c>
      <c r="N1811" t="inlineStr">
        <is>
          <t>No</t>
        </is>
      </c>
      <c r="O1811" t="inlineStr">
        <is>
          <t>Not stated</t>
        </is>
      </c>
      <c r="Q1811" s="9" t="inlineStr">
        <is>
          <t>https://grantcue.com/foundations/kjs-family-foundation-141942475</t>
        </is>
      </c>
    </row>
    <row r="1812">
      <c r="A1812">
        <f>IF($E1812=$E1811,$A1811+1,1)</f>
        <v/>
      </c>
      <c r="B1812" t="inlineStr">
        <is>
          <t>Thomas Nelson Abdella MD Foundation</t>
        </is>
      </c>
      <c r="C1812" t="inlineStr">
        <is>
          <t>85-0953840</t>
        </is>
      </c>
      <c r="D1812" t="inlineStr">
        <is>
          <t>Nevada</t>
        </is>
      </c>
      <c r="E1812" t="inlineStr">
        <is>
          <t>NV</t>
        </is>
      </c>
      <c r="F1812" t="n">
        <v>2025</v>
      </c>
      <c r="G1812" t="n">
        <v>2</v>
      </c>
      <c r="H1812" s="13" t="n">
        <v>4088523</v>
      </c>
      <c r="I1812" s="12" t="n">
        <v>169</v>
      </c>
      <c r="J1812" s="13" t="n">
        <v>15000</v>
      </c>
      <c r="K1812" s="13">
        <f>IFERROR($H1812/$I1812,"")</f>
        <v/>
      </c>
      <c r="L1812" s="13" t="n">
        <v>252500</v>
      </c>
      <c r="M1812" t="inlineStr">
        <is>
          <t>GA, AZ, TN</t>
        </is>
      </c>
      <c r="N1812" t="inlineStr">
        <is>
          <t>No</t>
        </is>
      </c>
      <c r="O1812" t="inlineStr">
        <is>
          <t>Not stated</t>
        </is>
      </c>
      <c r="Q1812" s="9" t="inlineStr">
        <is>
          <t>https://grantcue.com/foundations/thomas-nelson-abdella-md-foundation-850953840</t>
        </is>
      </c>
    </row>
    <row r="1813">
      <c r="A1813">
        <f>IF($E1813=$E1812,$A1812+1,1)</f>
        <v/>
      </c>
      <c r="B1813" t="inlineStr">
        <is>
          <t>THE GEORGE W GILLEMOT FOUNDATION</t>
        </is>
      </c>
      <c r="C1813" t="inlineStr">
        <is>
          <t>43-2058994</t>
        </is>
      </c>
      <c r="D1813" t="inlineStr">
        <is>
          <t>Nevada</t>
        </is>
      </c>
      <c r="E1813" t="inlineStr">
        <is>
          <t>NV</t>
        </is>
      </c>
      <c r="F1813" t="n">
        <v>2024</v>
      </c>
      <c r="G1813" t="n">
        <v>1</v>
      </c>
      <c r="H1813" s="13" t="n">
        <v>3829225</v>
      </c>
      <c r="I1813" s="12" t="n">
        <v>7</v>
      </c>
      <c r="J1813" s="13" t="n">
        <v>47500</v>
      </c>
      <c r="K1813" s="13">
        <f>IFERROR($H1813/$I1813,"")</f>
        <v/>
      </c>
      <c r="L1813" s="13" t="n">
        <v>3500000</v>
      </c>
      <c r="M1813" t="inlineStr">
        <is>
          <t>MD</t>
        </is>
      </c>
      <c r="N1813" t="inlineStr">
        <is>
          <t>Yes</t>
        </is>
      </c>
      <c r="O1813" t="inlineStr">
        <is>
          <t>Not stated</t>
        </is>
      </c>
      <c r="Q1813" s="9" t="inlineStr">
        <is>
          <t>https://grantcue.com/foundations/the-george-w-gillemot-foundation-432058994</t>
        </is>
      </c>
    </row>
    <row r="1814">
      <c r="A1814">
        <f>IF($E1814=$E1813,$A1813+1,1)</f>
        <v/>
      </c>
      <c r="B1814" t="inlineStr">
        <is>
          <t>THE ROGERS FOUNDATION</t>
        </is>
      </c>
      <c r="C1814" t="inlineStr">
        <is>
          <t>47-2340132</t>
        </is>
      </c>
      <c r="D1814" t="inlineStr">
        <is>
          <t>Nevada</t>
        </is>
      </c>
      <c r="E1814" t="inlineStr">
        <is>
          <t>NV</t>
        </is>
      </c>
      <c r="F1814" t="n">
        <v>2024</v>
      </c>
      <c r="G1814" t="n">
        <v>1</v>
      </c>
      <c r="H1814" s="13" t="n">
        <v>3796310</v>
      </c>
      <c r="I1814" s="12" t="n">
        <v>50</v>
      </c>
      <c r="J1814" s="13" t="n">
        <v>9145.5</v>
      </c>
      <c r="K1814" s="13">
        <f>IFERROR($H1814/$I1814,"")</f>
        <v/>
      </c>
      <c r="L1814" s="13" t="n">
        <v>1192496</v>
      </c>
      <c r="M1814" t="inlineStr">
        <is>
          <t>KY, CA, MA</t>
        </is>
      </c>
      <c r="N1814" t="inlineStr">
        <is>
          <t>Yes</t>
        </is>
      </c>
      <c r="O1814" t="inlineStr">
        <is>
          <t>Yes</t>
        </is>
      </c>
      <c r="Q1814" s="9" t="inlineStr">
        <is>
          <t>https://grantcue.com/foundations/the-rogers-foundation-472340132</t>
        </is>
      </c>
    </row>
    <row r="1815">
      <c r="A1815">
        <f>IF($E1815=$E1814,$A1814+1,1)</f>
        <v/>
      </c>
      <c r="B1815" t="inlineStr">
        <is>
          <t>ANDRE AGASSI FOUNDATION FOR EDUCATION</t>
        </is>
      </c>
      <c r="C1815" t="inlineStr">
        <is>
          <t>34-1759295</t>
        </is>
      </c>
      <c r="D1815" t="inlineStr">
        <is>
          <t>Nevada</t>
        </is>
      </c>
      <c r="E1815" t="inlineStr">
        <is>
          <t>NV</t>
        </is>
      </c>
      <c r="F1815" t="n">
        <v>2024</v>
      </c>
      <c r="G1815" t="n">
        <v>1</v>
      </c>
      <c r="H1815" s="13" t="n">
        <v>3768232</v>
      </c>
      <c r="I1815" s="12" t="n">
        <v>38</v>
      </c>
      <c r="J1815" s="13" t="n">
        <v>25000</v>
      </c>
      <c r="K1815" s="13">
        <f>IFERROR($H1815/$I1815,"")</f>
        <v/>
      </c>
      <c r="L1815" s="13" t="n">
        <v>624796</v>
      </c>
      <c r="M1815" t="inlineStr">
        <is>
          <t>DC, NY, MI</t>
        </is>
      </c>
      <c r="N1815" t="inlineStr">
        <is>
          <t>No</t>
        </is>
      </c>
      <c r="O1815" t="inlineStr">
        <is>
          <t>Not stated</t>
        </is>
      </c>
      <c r="Q1815" s="9" t="inlineStr">
        <is>
          <t>https://grantcue.com/foundations/andre-agassi-foundation-for-education-341759295</t>
        </is>
      </c>
    </row>
    <row r="1816">
      <c r="A1816">
        <f>IF($E1816=$E1815,$A1815+1,1)</f>
        <v/>
      </c>
      <c r="B1816" t="inlineStr">
        <is>
          <t>STEPHEN J WOLFE JR PRIVATE FOUNDATION</t>
        </is>
      </c>
      <c r="C1816" t="inlineStr">
        <is>
          <t>82-2982417</t>
        </is>
      </c>
      <c r="D1816" t="inlineStr">
        <is>
          <t>Nevada</t>
        </is>
      </c>
      <c r="E1816" t="inlineStr">
        <is>
          <t>NV</t>
        </is>
      </c>
      <c r="F1816" t="n">
        <v>2025</v>
      </c>
      <c r="G1816" t="n">
        <v>2</v>
      </c>
      <c r="H1816" s="13" t="n">
        <v>3682630</v>
      </c>
      <c r="I1816" s="12" t="n">
        <v>39</v>
      </c>
      <c r="J1816" s="13" t="n">
        <v>50000</v>
      </c>
      <c r="K1816" s="13">
        <f>IFERROR($H1816/$I1816,"")</f>
        <v/>
      </c>
      <c r="L1816" s="13" t="n">
        <v>800000</v>
      </c>
      <c r="M1816" t="inlineStr">
        <is>
          <t>CA, MD, OH</t>
        </is>
      </c>
      <c r="N1816" t="inlineStr">
        <is>
          <t>No</t>
        </is>
      </c>
      <c r="O1816" t="inlineStr">
        <is>
          <t>Not stated</t>
        </is>
      </c>
      <c r="Q1816" s="9" t="inlineStr">
        <is>
          <t>https://grantcue.com/foundations/stephen-j-wolfe-jr-private-foundation-822982417</t>
        </is>
      </c>
    </row>
    <row r="1817">
      <c r="A1817">
        <f>IF($E1817=$E1816,$A1816+1,1)</f>
        <v/>
      </c>
      <c r="B1817" t="inlineStr">
        <is>
          <t>THE E L CORD FOUNDATION</t>
        </is>
      </c>
      <c r="C1817" t="inlineStr">
        <is>
          <t>36-6072793</t>
        </is>
      </c>
      <c r="D1817" t="inlineStr">
        <is>
          <t>Nevada</t>
        </is>
      </c>
      <c r="E1817" t="inlineStr">
        <is>
          <t>NV</t>
        </is>
      </c>
      <c r="F1817" t="n">
        <v>2024</v>
      </c>
      <c r="G1817" t="n">
        <v>1</v>
      </c>
      <c r="H1817" s="13" t="n">
        <v>3593750</v>
      </c>
      <c r="I1817" s="12" t="n">
        <v>90</v>
      </c>
      <c r="J1817" s="13" t="n">
        <v>20000</v>
      </c>
      <c r="K1817" s="13">
        <f>IFERROR($H1817/$I1817,"")</f>
        <v/>
      </c>
      <c r="L1817" s="13" t="n">
        <v>830000</v>
      </c>
      <c r="M1817" t="inlineStr">
        <is>
          <t>CA, OH</t>
        </is>
      </c>
      <c r="N1817" t="inlineStr">
        <is>
          <t>Yes</t>
        </is>
      </c>
      <c r="O1817" t="inlineStr">
        <is>
          <t>Yes</t>
        </is>
      </c>
      <c r="Q1817" s="9" t="inlineStr">
        <is>
          <t>https://grantcue.com/foundations/the-e-l-cord-foundation-366072793</t>
        </is>
      </c>
    </row>
    <row r="1818">
      <c r="A1818">
        <f>IF($E1818=$E1817,$A1817+1,1)</f>
        <v/>
      </c>
      <c r="B1818" t="inlineStr">
        <is>
          <t>CAROL FRANC BUCK FOUNDATION</t>
        </is>
      </c>
      <c r="C1818" t="inlineStr">
        <is>
          <t>88-0163505</t>
        </is>
      </c>
      <c r="D1818" t="inlineStr">
        <is>
          <t>Nevada</t>
        </is>
      </c>
      <c r="E1818" t="inlineStr">
        <is>
          <t>NV</t>
        </is>
      </c>
      <c r="F1818" t="n">
        <v>2024</v>
      </c>
      <c r="G1818" t="n">
        <v>2</v>
      </c>
      <c r="H1818" s="13" t="n">
        <v>2994500</v>
      </c>
      <c r="I1818" s="12" t="n">
        <v>38</v>
      </c>
      <c r="J1818" s="13" t="n">
        <v>50000</v>
      </c>
      <c r="K1818" s="13">
        <f>IFERROR($H1818/$I1818,"")</f>
        <v/>
      </c>
      <c r="L1818" s="13" t="n">
        <v>750000</v>
      </c>
      <c r="M1818" t="inlineStr">
        <is>
          <t>TX, CA, NY</t>
        </is>
      </c>
      <c r="N1818" t="inlineStr">
        <is>
          <t>No</t>
        </is>
      </c>
      <c r="O1818" t="inlineStr">
        <is>
          <t>Not stated</t>
        </is>
      </c>
      <c r="Q1818" s="9" t="inlineStr">
        <is>
          <t>https://grantcue.com/foundations/carol-franc-buck-foundation-880163505</t>
        </is>
      </c>
    </row>
    <row r="1819">
      <c r="A1819">
        <f>IF($E1819=$E1818,$A1818+1,1)</f>
        <v/>
      </c>
      <c r="B1819" t="inlineStr">
        <is>
          <t>KatherineJames Foundation</t>
        </is>
      </c>
      <c r="C1819" t="inlineStr">
        <is>
          <t>66-0888427</t>
        </is>
      </c>
      <c r="D1819" t="inlineStr">
        <is>
          <t>Nevada</t>
        </is>
      </c>
      <c r="E1819" t="inlineStr">
        <is>
          <t>NV</t>
        </is>
      </c>
      <c r="F1819" t="n">
        <v>2024</v>
      </c>
      <c r="G1819" t="n">
        <v>1</v>
      </c>
      <c r="H1819" s="13" t="n">
        <v>2969999</v>
      </c>
      <c r="I1819" s="12" t="n">
        <v>26</v>
      </c>
      <c r="J1819" s="13" t="n">
        <v>50000</v>
      </c>
      <c r="K1819" s="13">
        <f>IFERROR($H1819/$I1819,"")</f>
        <v/>
      </c>
      <c r="L1819" s="13" t="n">
        <v>500000</v>
      </c>
      <c r="M1819" t="inlineStr">
        <is>
          <t>CA, PR, MI</t>
        </is>
      </c>
      <c r="N1819" t="inlineStr">
        <is>
          <t>No</t>
        </is>
      </c>
      <c r="O1819" t="inlineStr">
        <is>
          <t>Not stated</t>
        </is>
      </c>
      <c r="Q1819" s="9" t="inlineStr">
        <is>
          <t>https://grantcue.com/foundations/katherinejames-foundation-660888427</t>
        </is>
      </c>
    </row>
    <row r="1820">
      <c r="A1820">
        <f>IF($E1820=$E1819,$A1819+1,1)</f>
        <v/>
      </c>
      <c r="B1820" t="inlineStr">
        <is>
          <t>AJA FOUNDATION</t>
        </is>
      </c>
      <c r="C1820" t="inlineStr">
        <is>
          <t>20-2054545</t>
        </is>
      </c>
      <c r="D1820" t="inlineStr">
        <is>
          <t>Nevada</t>
        </is>
      </c>
      <c r="E1820" t="inlineStr">
        <is>
          <t>NV</t>
        </is>
      </c>
      <c r="F1820" t="n">
        <v>2024</v>
      </c>
      <c r="G1820" t="n">
        <v>2</v>
      </c>
      <c r="H1820" s="13" t="n">
        <v>2774100</v>
      </c>
      <c r="I1820" s="12" t="n">
        <v>58</v>
      </c>
      <c r="J1820" s="13" t="n">
        <v>22500</v>
      </c>
      <c r="K1820" s="13">
        <f>IFERROR($H1820/$I1820,"")</f>
        <v/>
      </c>
      <c r="L1820" s="13" t="n">
        <v>224000</v>
      </c>
      <c r="M1820" t="inlineStr">
        <is>
          <t>CA, CT, VA</t>
        </is>
      </c>
      <c r="N1820" t="inlineStr">
        <is>
          <t>Yes</t>
        </is>
      </c>
      <c r="O1820" t="inlineStr">
        <is>
          <t>Yes</t>
        </is>
      </c>
      <c r="P1820" s="9" t="inlineStr">
        <is>
          <t>https://www.ajafoundation.org/</t>
        </is>
      </c>
      <c r="Q1820" s="9" t="inlineStr">
        <is>
          <t>https://grantcue.com/foundations/aja-foundation-202054545</t>
        </is>
      </c>
    </row>
    <row r="1821">
      <c r="A1821">
        <f>IF($E1821=$E1820,$A1820+1,1)</f>
        <v/>
      </c>
      <c r="B1821" t="inlineStr">
        <is>
          <t>PEPPER WHISTON FOUNDATION</t>
        </is>
      </c>
      <c r="C1821" t="inlineStr">
        <is>
          <t>88-2811358</t>
        </is>
      </c>
      <c r="D1821" t="inlineStr">
        <is>
          <t>Nevada</t>
        </is>
      </c>
      <c r="E1821" t="inlineStr">
        <is>
          <t>NV</t>
        </is>
      </c>
      <c r="F1821" t="n">
        <v>2025</v>
      </c>
      <c r="G1821" t="n">
        <v>2</v>
      </c>
      <c r="H1821" s="13" t="n">
        <v>2674000</v>
      </c>
      <c r="I1821" s="12" t="n">
        <v>35</v>
      </c>
      <c r="J1821" s="13" t="n">
        <v>40000</v>
      </c>
      <c r="K1821" s="13">
        <f>IFERROR($H1821/$I1821,"")</f>
        <v/>
      </c>
      <c r="L1821" s="13" t="n">
        <v>500000</v>
      </c>
      <c r="M1821" t="inlineStr">
        <is>
          <t>DC, CT, NC</t>
        </is>
      </c>
      <c r="N1821" t="inlineStr">
        <is>
          <t>No</t>
        </is>
      </c>
      <c r="O1821" t="inlineStr">
        <is>
          <t>Not stated</t>
        </is>
      </c>
      <c r="Q1821" s="9" t="inlineStr">
        <is>
          <t>https://grantcue.com/foundations/pepper-whiston-foundation-882811358</t>
        </is>
      </c>
    </row>
    <row r="1822">
      <c r="A1822">
        <f>IF($E1822=$E1821,$A1821+1,1)</f>
        <v/>
      </c>
      <c r="B1822" t="inlineStr">
        <is>
          <t>The Mel &amp; Ruth Wolzinger Foundation</t>
        </is>
      </c>
      <c r="C1822" t="inlineStr">
        <is>
          <t>88-0468356</t>
        </is>
      </c>
      <c r="D1822" t="inlineStr">
        <is>
          <t>Nevada</t>
        </is>
      </c>
      <c r="E1822" t="inlineStr">
        <is>
          <t>NV</t>
        </is>
      </c>
      <c r="F1822" t="n">
        <v>2025</v>
      </c>
      <c r="G1822" t="n">
        <v>2</v>
      </c>
      <c r="H1822" s="13" t="n">
        <v>2550000</v>
      </c>
      <c r="I1822" s="12" t="n">
        <v>22</v>
      </c>
      <c r="J1822" s="13" t="n">
        <v>1000</v>
      </c>
      <c r="K1822" s="13">
        <f>IFERROR($H1822/$I1822,"")</f>
        <v/>
      </c>
      <c r="L1822" s="13" t="n">
        <v>2500000</v>
      </c>
      <c r="M1822" t="inlineStr">
        <is>
          <t>IL</t>
        </is>
      </c>
      <c r="N1822" t="inlineStr">
        <is>
          <t>No</t>
        </is>
      </c>
      <c r="O1822" t="inlineStr">
        <is>
          <t>Not stated</t>
        </is>
      </c>
      <c r="Q1822" s="9" t="inlineStr">
        <is>
          <t>https://grantcue.com/foundations/the-mel-and-ruth-wolzinger-foundation-880468356</t>
        </is>
      </c>
    </row>
    <row r="1823">
      <c r="A1823">
        <f>IF($E1823=$E1822,$A1822+1,1)</f>
        <v/>
      </c>
      <c r="B1823" t="inlineStr">
        <is>
          <t>ESTELLE J KELSEY FOUNDATION</t>
        </is>
      </c>
      <c r="C1823" t="inlineStr">
        <is>
          <t>46-3362061</t>
        </is>
      </c>
      <c r="D1823" t="inlineStr">
        <is>
          <t>Nevada</t>
        </is>
      </c>
      <c r="E1823" t="inlineStr">
        <is>
          <t>NV</t>
        </is>
      </c>
      <c r="F1823" t="n">
        <v>2025</v>
      </c>
      <c r="G1823" t="n">
        <v>2</v>
      </c>
      <c r="H1823" s="13" t="n">
        <v>2450060</v>
      </c>
      <c r="I1823" s="12" t="n">
        <v>72</v>
      </c>
      <c r="J1823" s="13" t="n">
        <v>15000</v>
      </c>
      <c r="K1823" s="13">
        <f>IFERROR($H1823/$I1823,"")</f>
        <v/>
      </c>
      <c r="L1823" s="13" t="n">
        <v>250000</v>
      </c>
      <c r="M1823" t="inlineStr">
        <is>
          <t>CA</t>
        </is>
      </c>
      <c r="N1823" t="inlineStr">
        <is>
          <t>Yes</t>
        </is>
      </c>
      <c r="O1823" t="inlineStr">
        <is>
          <t>Yes</t>
        </is>
      </c>
      <c r="P1823" s="9" t="inlineStr">
        <is>
          <t>https://ejkfoundation.com/</t>
        </is>
      </c>
      <c r="Q1823" s="9" t="inlineStr">
        <is>
          <t>https://grantcue.com/foundations/estelle-j-kelsey-foundation-463362061</t>
        </is>
      </c>
    </row>
    <row r="1824">
      <c r="A1824">
        <f>IF($E1824=$E1823,$A1823+1,1)</f>
        <v/>
      </c>
      <c r="B1824" t="inlineStr">
        <is>
          <t>STEVE &amp; DEANA CAMPBELL FAMILY FDN CAMPBELL</t>
        </is>
      </c>
      <c r="C1824" t="inlineStr">
        <is>
          <t>26-1522911</t>
        </is>
      </c>
      <c r="D1824" t="inlineStr">
        <is>
          <t>Nevada</t>
        </is>
      </c>
      <c r="E1824" t="inlineStr">
        <is>
          <t>NV</t>
        </is>
      </c>
      <c r="F1824" t="n">
        <v>2025</v>
      </c>
      <c r="G1824" t="n">
        <v>2</v>
      </c>
      <c r="H1824" s="13" t="n">
        <v>2415126</v>
      </c>
      <c r="I1824" s="12" t="n">
        <v>6</v>
      </c>
      <c r="J1824" s="13" t="n">
        <v>425420.5</v>
      </c>
      <c r="K1824" s="13">
        <f>IFERROR($H1824/$I1824,"")</f>
        <v/>
      </c>
      <c r="L1824" s="13" t="n">
        <v>714285</v>
      </c>
      <c r="M1824" t="inlineStr">
        <is>
          <t>CA</t>
        </is>
      </c>
      <c r="N1824" t="inlineStr">
        <is>
          <t>No</t>
        </is>
      </c>
      <c r="O1824" t="inlineStr">
        <is>
          <t>Not stated</t>
        </is>
      </c>
      <c r="Q1824" s="9" t="inlineStr">
        <is>
          <t>https://grantcue.com/foundations/steve-and-deana-campbell-family-fdn-campbell-261522911</t>
        </is>
      </c>
    </row>
    <row r="1825">
      <c r="A1825">
        <f>IF($E1825=$E1824,$A1824+1,1)</f>
        <v/>
      </c>
      <c r="B1825" t="inlineStr">
        <is>
          <t>Edwin M Posin Family Foundation</t>
        </is>
      </c>
      <c r="C1825" t="inlineStr">
        <is>
          <t>92-2385989</t>
        </is>
      </c>
      <c r="D1825" t="inlineStr">
        <is>
          <t>Nevada</t>
        </is>
      </c>
      <c r="E1825" t="inlineStr">
        <is>
          <t>NV</t>
        </is>
      </c>
      <c r="F1825" t="n">
        <v>2025</v>
      </c>
      <c r="G1825" t="n">
        <v>2</v>
      </c>
      <c r="H1825" s="13" t="n">
        <v>2262500</v>
      </c>
      <c r="I1825" s="12" t="n">
        <v>18</v>
      </c>
      <c r="J1825" s="13" t="n">
        <v>100000</v>
      </c>
      <c r="K1825" s="13">
        <f>IFERROR($H1825/$I1825,"")</f>
        <v/>
      </c>
      <c r="L1825" s="13" t="n">
        <v>365000</v>
      </c>
      <c r="M1825" t="inlineStr">
        <is>
          <t>CA, NC, TX</t>
        </is>
      </c>
      <c r="N1825" t="inlineStr">
        <is>
          <t>No</t>
        </is>
      </c>
      <c r="O1825" t="inlineStr">
        <is>
          <t>Not stated</t>
        </is>
      </c>
      <c r="Q1825" s="9" t="inlineStr">
        <is>
          <t>https://grantcue.com/foundations/edwin-m-posin-family-foundation-922385989</t>
        </is>
      </c>
    </row>
    <row r="1826">
      <c r="A1826">
        <f>IF($E1826=$E1825,$A1825+1,1)</f>
        <v/>
      </c>
      <c r="B1826" t="inlineStr">
        <is>
          <t>Vincent C and Pamela A Immordino Charitable Foundation</t>
        </is>
      </c>
      <c r="C1826" t="inlineStr">
        <is>
          <t>81-2727904</t>
        </is>
      </c>
      <c r="D1826" t="inlineStr">
        <is>
          <t>Nevada</t>
        </is>
      </c>
      <c r="E1826" t="inlineStr">
        <is>
          <t>NV</t>
        </is>
      </c>
      <c r="F1826" t="n">
        <v>2025</v>
      </c>
      <c r="G1826" t="n">
        <v>2</v>
      </c>
      <c r="H1826" s="13" t="n">
        <v>2006000</v>
      </c>
      <c r="I1826" s="12" t="n">
        <v>142</v>
      </c>
      <c r="J1826" s="13" t="n">
        <v>10000</v>
      </c>
      <c r="K1826" s="13">
        <f>IFERROR($H1826/$I1826,"")</f>
        <v/>
      </c>
      <c r="L1826" s="13" t="n">
        <v>100000</v>
      </c>
      <c r="M1826" t="inlineStr">
        <is>
          <t>CA, AZ, MN</t>
        </is>
      </c>
      <c r="N1826" t="inlineStr">
        <is>
          <t>No</t>
        </is>
      </c>
      <c r="O1826" t="inlineStr">
        <is>
          <t>Not stated</t>
        </is>
      </c>
      <c r="Q1826" s="9" t="inlineStr">
        <is>
          <t>https://grantcue.com/foundations/vincent-c-and-pamela-a-immordino-charitable-foundation-812727904</t>
        </is>
      </c>
    </row>
    <row r="1827">
      <c r="A1827">
        <f>IF($E1827=$E1826,$A1826+1,1)</f>
        <v/>
      </c>
      <c r="B1827" t="inlineStr">
        <is>
          <t>TONY AND RENEE MARLON CHARITABLE FOUNDAT</t>
        </is>
      </c>
      <c r="C1827" t="inlineStr">
        <is>
          <t>20-5104500</t>
        </is>
      </c>
      <c r="D1827" t="inlineStr">
        <is>
          <t>Nevada</t>
        </is>
      </c>
      <c r="E1827" t="inlineStr">
        <is>
          <t>NV</t>
        </is>
      </c>
      <c r="F1827" t="n">
        <v>2024</v>
      </c>
      <c r="G1827" t="n">
        <v>1</v>
      </c>
      <c r="H1827" s="13" t="n">
        <v>1972160</v>
      </c>
      <c r="I1827" s="12" t="n">
        <v>39</v>
      </c>
      <c r="J1827" s="13" t="n">
        <v>30000</v>
      </c>
      <c r="K1827" s="13">
        <f>IFERROR($H1827/$I1827,"")</f>
        <v/>
      </c>
      <c r="L1827" s="13" t="n">
        <v>446053</v>
      </c>
      <c r="M1827" t="inlineStr">
        <is>
          <t>UT, ME, NY</t>
        </is>
      </c>
      <c r="N1827" t="inlineStr">
        <is>
          <t>No</t>
        </is>
      </c>
      <c r="O1827" t="inlineStr">
        <is>
          <t>Not stated</t>
        </is>
      </c>
      <c r="Q1827" s="9" t="inlineStr">
        <is>
          <t>https://grantcue.com/foundations/tony-and-renee-marlon-charitable-foundat-205104500</t>
        </is>
      </c>
    </row>
    <row r="1828">
      <c r="A1828">
        <f>IF($E1828=$E1827,$A1827+1,1)</f>
        <v/>
      </c>
      <c r="B1828" t="inlineStr">
        <is>
          <t>American Independence Foundation Blanchard Krasner &amp; French</t>
        </is>
      </c>
      <c r="C1828" t="inlineStr">
        <is>
          <t>84-3475886</t>
        </is>
      </c>
      <c r="D1828" t="inlineStr">
        <is>
          <t>Nevada</t>
        </is>
      </c>
      <c r="E1828" t="inlineStr">
        <is>
          <t>NV</t>
        </is>
      </c>
      <c r="F1828" t="n">
        <v>2025</v>
      </c>
      <c r="G1828" t="n">
        <v>2</v>
      </c>
      <c r="H1828" s="13" t="n">
        <v>1833700</v>
      </c>
      <c r="I1828" s="12" t="n">
        <v>16</v>
      </c>
      <c r="J1828" s="13" t="n">
        <v>100000</v>
      </c>
      <c r="K1828" s="13">
        <f>IFERROR($H1828/$I1828,"")</f>
        <v/>
      </c>
      <c r="L1828" s="13" t="n">
        <v>600000</v>
      </c>
      <c r="M1828" t="inlineStr">
        <is>
          <t>AZ, CA, TN</t>
        </is>
      </c>
      <c r="N1828" t="inlineStr">
        <is>
          <t>No</t>
        </is>
      </c>
      <c r="O1828" t="inlineStr">
        <is>
          <t>Not stated</t>
        </is>
      </c>
      <c r="Q1828" s="9" t="inlineStr">
        <is>
          <t>https://grantcue.com/foundations/american-independence-foundation-blanchard-krasner-and-french-843475886</t>
        </is>
      </c>
    </row>
    <row r="1829">
      <c r="A1829">
        <f>IF($E1829=$E1828,$A1828+1,1)</f>
        <v/>
      </c>
      <c r="B1829" t="inlineStr">
        <is>
          <t>GAUGHAN FAMILY FOUNDATION</t>
        </is>
      </c>
      <c r="C1829" t="inlineStr">
        <is>
          <t>86-0873950</t>
        </is>
      </c>
      <c r="D1829" t="inlineStr">
        <is>
          <t>Nevada</t>
        </is>
      </c>
      <c r="E1829" t="inlineStr">
        <is>
          <t>NV</t>
        </is>
      </c>
      <c r="F1829" t="n">
        <v>2024</v>
      </c>
      <c r="G1829" t="n">
        <v>1</v>
      </c>
      <c r="H1829" s="13" t="n">
        <v>1800000</v>
      </c>
      <c r="I1829" s="12" t="n">
        <v>13</v>
      </c>
      <c r="J1829" s="13" t="n">
        <v>25000</v>
      </c>
      <c r="K1829" s="13">
        <f>IFERROR($H1829/$I1829,"")</f>
        <v/>
      </c>
      <c r="L1829" s="13" t="n">
        <v>800000</v>
      </c>
      <c r="M1829" t="inlineStr">
        <is>
          <t>CA, NE, CO</t>
        </is>
      </c>
      <c r="N1829" t="inlineStr">
        <is>
          <t>No</t>
        </is>
      </c>
      <c r="O1829" t="inlineStr">
        <is>
          <t>Not stated</t>
        </is>
      </c>
      <c r="Q1829" s="9" t="inlineStr">
        <is>
          <t>https://grantcue.com/foundations/gaughan-family-foundation-860873950</t>
        </is>
      </c>
    </row>
    <row r="1830">
      <c r="A1830">
        <f>IF($E1830=$E1829,$A1829+1,1)</f>
        <v/>
      </c>
      <c r="B1830" t="inlineStr">
        <is>
          <t>BURDEN FAMILY CHARITABLE TRUST MAIN</t>
        </is>
      </c>
      <c r="C1830" t="inlineStr">
        <is>
          <t>83-1715667</t>
        </is>
      </c>
      <c r="D1830" t="inlineStr">
        <is>
          <t>Nevada</t>
        </is>
      </c>
      <c r="E1830" t="inlineStr">
        <is>
          <t>NV</t>
        </is>
      </c>
      <c r="F1830" t="n">
        <v>2025</v>
      </c>
      <c r="G1830" t="n">
        <v>2</v>
      </c>
      <c r="H1830" s="13" t="n">
        <v>1713525</v>
      </c>
      <c r="I1830" s="12" t="n">
        <v>6</v>
      </c>
      <c r="J1830" s="13" t="n">
        <v>285587.5</v>
      </c>
      <c r="K1830" s="13">
        <f>IFERROR($H1830/$I1830,"")</f>
        <v/>
      </c>
      <c r="L1830" s="13" t="n">
        <v>288225</v>
      </c>
      <c r="M1830" t="inlineStr">
        <is>
          <t>UT</t>
        </is>
      </c>
      <c r="N1830" t="inlineStr">
        <is>
          <t>No</t>
        </is>
      </c>
      <c r="O1830" t="inlineStr">
        <is>
          <t>Not stated</t>
        </is>
      </c>
      <c r="Q1830" s="9" t="inlineStr">
        <is>
          <t>https://grantcue.com/foundations/burden-family-charitable-trust-main-831715667</t>
        </is>
      </c>
    </row>
    <row r="1831">
      <c r="A1831">
        <f>IF($E1831=$E1830,$A1830+1,1)</f>
        <v/>
      </c>
      <c r="B1831" t="inlineStr">
        <is>
          <t>LYNNE RUFFIN-SMITH CHARITABLE FOUNDATION</t>
        </is>
      </c>
      <c r="C1831" t="inlineStr">
        <is>
          <t>45-0521059</t>
        </is>
      </c>
      <c r="D1831" t="inlineStr">
        <is>
          <t>Nevada</t>
        </is>
      </c>
      <c r="E1831" t="inlineStr">
        <is>
          <t>NV</t>
        </is>
      </c>
      <c r="F1831" t="n">
        <v>2025</v>
      </c>
      <c r="G1831" t="n">
        <v>2</v>
      </c>
      <c r="H1831" s="13" t="n">
        <v>1662500</v>
      </c>
      <c r="I1831" s="12" t="n">
        <v>32</v>
      </c>
      <c r="J1831" s="13" t="n">
        <v>25000</v>
      </c>
      <c r="K1831" s="13">
        <f>IFERROR($H1831/$I1831,"")</f>
        <v/>
      </c>
      <c r="L1831" s="13" t="n">
        <v>360000</v>
      </c>
      <c r="M1831" t="inlineStr">
        <is>
          <t>KS, KY, CA</t>
        </is>
      </c>
      <c r="N1831" t="inlineStr">
        <is>
          <t>Yes</t>
        </is>
      </c>
      <c r="O1831" t="inlineStr">
        <is>
          <t>Not stated</t>
        </is>
      </c>
      <c r="Q1831" s="9" t="inlineStr">
        <is>
          <t>https://grantcue.com/foundations/lynne-ruffin-smith-charitable-foundation-450521059</t>
        </is>
      </c>
    </row>
    <row r="1832">
      <c r="A1832">
        <f>IF($E1832=$E1831,$A1831+1,1)</f>
        <v/>
      </c>
      <c r="B1832" t="inlineStr">
        <is>
          <t>The Eleanor Kagi Foundation A Lynn M Legacy</t>
        </is>
      </c>
      <c r="C1832" t="inlineStr">
        <is>
          <t>94-3189650</t>
        </is>
      </c>
      <c r="D1832" t="inlineStr">
        <is>
          <t>Nevada</t>
        </is>
      </c>
      <c r="E1832" t="inlineStr">
        <is>
          <t>NV</t>
        </is>
      </c>
      <c r="F1832" t="n">
        <v>2025</v>
      </c>
      <c r="G1832" t="n">
        <v>2</v>
      </c>
      <c r="H1832" s="13" t="n">
        <v>1647721</v>
      </c>
      <c r="I1832" s="12" t="n">
        <v>8</v>
      </c>
      <c r="J1832" s="13" t="n">
        <v>100000</v>
      </c>
      <c r="K1832" s="13">
        <f>IFERROR($H1832/$I1832,"")</f>
        <v/>
      </c>
      <c r="L1832" s="13" t="n">
        <v>711465</v>
      </c>
      <c r="N1832" t="inlineStr">
        <is>
          <t>Yes</t>
        </is>
      </c>
      <c r="O1832" t="inlineStr">
        <is>
          <t>Not stated</t>
        </is>
      </c>
      <c r="Q1832" s="9" t="inlineStr">
        <is>
          <t>https://grantcue.com/foundations/the-eleanor-kagi-foundation-a-lynn-m-legacy-943189650</t>
        </is>
      </c>
    </row>
    <row r="1833">
      <c r="A1833">
        <f>IF($E1833=$E1832,$A1832+1,1)</f>
        <v/>
      </c>
      <c r="B1833" t="inlineStr">
        <is>
          <t>THE LIONEL FOUNDATION</t>
        </is>
      </c>
      <c r="C1833" t="inlineStr">
        <is>
          <t>88-0460290</t>
        </is>
      </c>
      <c r="D1833" t="inlineStr">
        <is>
          <t>Nevada</t>
        </is>
      </c>
      <c r="E1833" t="inlineStr">
        <is>
          <t>NV</t>
        </is>
      </c>
      <c r="F1833" t="n">
        <v>2025</v>
      </c>
      <c r="G1833" t="n">
        <v>2</v>
      </c>
      <c r="H1833" s="13" t="n">
        <v>1600300</v>
      </c>
      <c r="I1833" s="12" t="n">
        <v>63</v>
      </c>
      <c r="J1833" s="13" t="n">
        <v>10000</v>
      </c>
      <c r="K1833" s="13">
        <f>IFERROR($H1833/$I1833,"")</f>
        <v/>
      </c>
      <c r="L1833" s="13" t="n">
        <v>410000</v>
      </c>
      <c r="M1833" t="inlineStr">
        <is>
          <t>NY, CA, HI</t>
        </is>
      </c>
      <c r="N1833" t="inlineStr">
        <is>
          <t>No</t>
        </is>
      </c>
      <c r="O1833" t="inlineStr">
        <is>
          <t>Not stated</t>
        </is>
      </c>
      <c r="Q1833" s="9" t="inlineStr">
        <is>
          <t>https://grantcue.com/foundations/the-lionel-foundation-c-o-samuel-lionel-880460290</t>
        </is>
      </c>
    </row>
    <row r="1834">
      <c r="A1834">
        <f>IF($E1834=$E1833,$A1833+1,1)</f>
        <v/>
      </c>
      <c r="B1834" t="inlineStr">
        <is>
          <t>A GARY ANDERSON FAMILY FOUNDATION</t>
        </is>
      </c>
      <c r="C1834" t="inlineStr">
        <is>
          <t>27-1878882</t>
        </is>
      </c>
      <c r="D1834" t="inlineStr">
        <is>
          <t>Nevada</t>
        </is>
      </c>
      <c r="E1834" t="inlineStr">
        <is>
          <t>NV</t>
        </is>
      </c>
      <c r="F1834" t="n">
        <v>2024</v>
      </c>
      <c r="G1834" t="n">
        <v>1</v>
      </c>
      <c r="H1834" s="13" t="n">
        <v>1543000</v>
      </c>
      <c r="I1834" s="12" t="n">
        <v>37</v>
      </c>
      <c r="J1834" s="13" t="n">
        <v>10000</v>
      </c>
      <c r="K1834" s="13">
        <f>IFERROR($H1834/$I1834,"")</f>
        <v/>
      </c>
      <c r="L1834" s="13" t="n">
        <v>500000</v>
      </c>
      <c r="M1834" t="inlineStr">
        <is>
          <t>ID, CA, CO</t>
        </is>
      </c>
      <c r="N1834" t="inlineStr">
        <is>
          <t>Yes</t>
        </is>
      </c>
      <c r="O1834" t="inlineStr">
        <is>
          <t>Not stated</t>
        </is>
      </c>
      <c r="Q1834" s="9" t="inlineStr">
        <is>
          <t>https://grantcue.com/foundations/a-gary-anderson-family-foundation-271878882</t>
        </is>
      </c>
    </row>
    <row r="1835">
      <c r="A1835">
        <f>IF($E1835=$E1834,$A1834+1,1)</f>
        <v/>
      </c>
      <c r="B1835" t="inlineStr">
        <is>
          <t>Cashman Family Foundation</t>
        </is>
      </c>
      <c r="C1835" t="inlineStr">
        <is>
          <t>88-0506225</t>
        </is>
      </c>
      <c r="D1835" t="inlineStr">
        <is>
          <t>Nevada</t>
        </is>
      </c>
      <c r="E1835" t="inlineStr">
        <is>
          <t>NV</t>
        </is>
      </c>
      <c r="F1835" t="n">
        <v>2025</v>
      </c>
      <c r="G1835" t="n">
        <v>2</v>
      </c>
      <c r="H1835" s="13" t="n">
        <v>1379750</v>
      </c>
      <c r="I1835" s="12" t="n">
        <v>42</v>
      </c>
      <c r="J1835" s="13" t="n">
        <v>20000</v>
      </c>
      <c r="K1835" s="13">
        <f>IFERROR($H1835/$I1835,"")</f>
        <v/>
      </c>
      <c r="L1835" s="13" t="n">
        <v>145000</v>
      </c>
      <c r="M1835" t="inlineStr">
        <is>
          <t>MT, DC, MD</t>
        </is>
      </c>
      <c r="N1835" t="inlineStr">
        <is>
          <t>Yes</t>
        </is>
      </c>
      <c r="O1835" t="inlineStr">
        <is>
          <t>Not stated</t>
        </is>
      </c>
      <c r="Q1835" s="9" t="inlineStr">
        <is>
          <t>https://grantcue.com/foundations/cashman-family-foundation-880506225</t>
        </is>
      </c>
    </row>
    <row r="1836">
      <c r="A1836">
        <f>IF($E1836=$E1835,$A1835+1,1)</f>
        <v/>
      </c>
      <c r="B1836" t="inlineStr">
        <is>
          <t>THOMAS A PLEIN FOUNDATION LTD</t>
        </is>
      </c>
      <c r="C1836" t="inlineStr">
        <is>
          <t>39-1558684</t>
        </is>
      </c>
      <c r="D1836" t="inlineStr">
        <is>
          <t>Nevada</t>
        </is>
      </c>
      <c r="E1836" t="inlineStr">
        <is>
          <t>NV</t>
        </is>
      </c>
      <c r="F1836" t="n">
        <v>2025</v>
      </c>
      <c r="G1836" t="n">
        <v>2</v>
      </c>
      <c r="H1836" s="13" t="n">
        <v>1368250</v>
      </c>
      <c r="I1836" s="12" t="n">
        <v>53</v>
      </c>
      <c r="J1836" s="13" t="n">
        <v>20000</v>
      </c>
      <c r="K1836" s="13">
        <f>IFERROR($H1836/$I1836,"")</f>
        <v/>
      </c>
      <c r="L1836" s="13" t="n">
        <v>365000</v>
      </c>
      <c r="M1836" t="inlineStr">
        <is>
          <t>WI, FL, CO</t>
        </is>
      </c>
      <c r="N1836" t="inlineStr">
        <is>
          <t>Yes</t>
        </is>
      </c>
      <c r="O1836" t="inlineStr">
        <is>
          <t>Yes</t>
        </is>
      </c>
      <c r="Q1836" s="9" t="inlineStr">
        <is>
          <t>https://grantcue.com/foundations/thomas-a-plein-foundation-ltd-391558684</t>
        </is>
      </c>
    </row>
    <row r="1837">
      <c r="A1837">
        <f>IF($E1837=$E1836,$A1836+1,1)</f>
        <v/>
      </c>
      <c r="B1837" t="inlineStr">
        <is>
          <t>WRAY FAMILY FOUNDATION</t>
        </is>
      </c>
      <c r="C1837" t="inlineStr">
        <is>
          <t>99-3202855</t>
        </is>
      </c>
      <c r="D1837" t="inlineStr">
        <is>
          <t>Nevada</t>
        </is>
      </c>
      <c r="E1837" t="inlineStr">
        <is>
          <t>NV</t>
        </is>
      </c>
      <c r="F1837" t="n">
        <v>2025</v>
      </c>
      <c r="G1837" t="n">
        <v>2</v>
      </c>
      <c r="H1837" s="13" t="n">
        <v>1343750</v>
      </c>
      <c r="I1837" s="12" t="n">
        <v>46</v>
      </c>
      <c r="J1837" s="13" t="n">
        <v>25000</v>
      </c>
      <c r="K1837" s="13">
        <f>IFERROR($H1837/$I1837,"")</f>
        <v/>
      </c>
      <c r="L1837" s="13" t="n">
        <v>100000</v>
      </c>
      <c r="M1837" t="inlineStr">
        <is>
          <t>AZ, CA, IA</t>
        </is>
      </c>
      <c r="N1837" t="inlineStr">
        <is>
          <t>No</t>
        </is>
      </c>
      <c r="O1837" t="inlineStr">
        <is>
          <t>Not stated</t>
        </is>
      </c>
      <c r="Q1837" s="9" t="inlineStr">
        <is>
          <t>https://grantcue.com/foundations/wray-family-foundation-993202855</t>
        </is>
      </c>
    </row>
    <row r="1838">
      <c r="A1838">
        <f>IF($E1838=$E1837,$A1837+1,1)</f>
        <v/>
      </c>
      <c r="B1838" t="inlineStr">
        <is>
          <t>The Richard J Reviglio Foundation</t>
        </is>
      </c>
      <c r="C1838" t="inlineStr">
        <is>
          <t>82-3013069</t>
        </is>
      </c>
      <c r="D1838" t="inlineStr">
        <is>
          <t>Nevada</t>
        </is>
      </c>
      <c r="E1838" t="inlineStr">
        <is>
          <t>NV</t>
        </is>
      </c>
      <c r="F1838" t="n">
        <v>2025</v>
      </c>
      <c r="G1838" t="n">
        <v>2</v>
      </c>
      <c r="H1838" s="13" t="n">
        <v>1325000</v>
      </c>
      <c r="I1838" s="12" t="n">
        <v>6</v>
      </c>
      <c r="J1838" s="13" t="n">
        <v>175000</v>
      </c>
      <c r="K1838" s="13">
        <f>IFERROR($H1838/$I1838,"")</f>
        <v/>
      </c>
      <c r="L1838" s="13" t="n">
        <v>500000</v>
      </c>
      <c r="M1838" t="inlineStr">
        <is>
          <t>CA</t>
        </is>
      </c>
      <c r="N1838" t="inlineStr">
        <is>
          <t>No</t>
        </is>
      </c>
      <c r="O1838" t="inlineStr">
        <is>
          <t>Not stated</t>
        </is>
      </c>
      <c r="Q1838" s="9" t="inlineStr">
        <is>
          <t>https://grantcue.com/foundations/the-richard-j-reviglio-foundation-823013069</t>
        </is>
      </c>
    </row>
    <row r="1839">
      <c r="A1839">
        <f>IF($E1839=$E1838,$A1838+1,1)</f>
        <v/>
      </c>
      <c r="B1839" t="inlineStr">
        <is>
          <t>ROBERT Z HAWKINS FOUNDATION</t>
        </is>
      </c>
      <c r="C1839" t="inlineStr">
        <is>
          <t>88-0162645</t>
        </is>
      </c>
      <c r="D1839" t="inlineStr">
        <is>
          <t>Nevada</t>
        </is>
      </c>
      <c r="E1839" t="inlineStr">
        <is>
          <t>NV</t>
        </is>
      </c>
      <c r="F1839" t="n">
        <v>2024</v>
      </c>
      <c r="G1839" t="n">
        <v>1</v>
      </c>
      <c r="H1839" s="13" t="n">
        <v>1321805</v>
      </c>
      <c r="I1839" s="12" t="n">
        <v>50</v>
      </c>
      <c r="J1839" s="13" t="n">
        <v>16932.5</v>
      </c>
      <c r="K1839" s="13">
        <f>IFERROR($H1839/$I1839,"")</f>
        <v/>
      </c>
      <c r="L1839" s="13" t="n">
        <v>200000</v>
      </c>
      <c r="M1839" t="inlineStr">
        <is>
          <t>CA</t>
        </is>
      </c>
      <c r="N1839" t="inlineStr">
        <is>
          <t>Yes</t>
        </is>
      </c>
      <c r="O1839" t="inlineStr">
        <is>
          <t>Yes</t>
        </is>
      </c>
      <c r="Q1839" s="9" t="inlineStr">
        <is>
          <t>https://grantcue.com/foundations/robert-z-hawkins-foundation-880162645</t>
        </is>
      </c>
    </row>
    <row r="1840">
      <c r="A1840">
        <f>IF($E1840=$E1839,$A1839+1,1)</f>
        <v/>
      </c>
      <c r="B1840" t="inlineStr">
        <is>
          <t>Thelma B &amp; Thomas P Hart Foundation</t>
        </is>
      </c>
      <c r="C1840" t="inlineStr">
        <is>
          <t>86-0881550</t>
        </is>
      </c>
      <c r="D1840" t="inlineStr">
        <is>
          <t>Nevada</t>
        </is>
      </c>
      <c r="E1840" t="inlineStr">
        <is>
          <t>NV</t>
        </is>
      </c>
      <c r="F1840" t="n">
        <v>2024</v>
      </c>
      <c r="G1840" t="n">
        <v>1</v>
      </c>
      <c r="H1840" s="13" t="n">
        <v>1229125</v>
      </c>
      <c r="I1840" s="12" t="n">
        <v>39</v>
      </c>
      <c r="J1840" s="13" t="n">
        <v>20000</v>
      </c>
      <c r="K1840" s="13">
        <f>IFERROR($H1840/$I1840,"")</f>
        <v/>
      </c>
      <c r="L1840" s="13" t="n">
        <v>150000</v>
      </c>
      <c r="M1840" t="inlineStr">
        <is>
          <t>CA, WA</t>
        </is>
      </c>
      <c r="N1840" t="inlineStr">
        <is>
          <t>Yes</t>
        </is>
      </c>
      <c r="O1840" t="inlineStr">
        <is>
          <t>Yes</t>
        </is>
      </c>
      <c r="Q1840" s="9" t="inlineStr">
        <is>
          <t>https://grantcue.com/foundations/thelma-b-and-thomas-p-hart-foundation-860881550</t>
        </is>
      </c>
    </row>
    <row r="1841">
      <c r="A1841">
        <f>IF($E1841=$E1840,$A1840+1,1)</f>
        <v/>
      </c>
      <c r="B1841" t="inlineStr">
        <is>
          <t>THE BENNETT FAMILY FOUNDATION</t>
        </is>
      </c>
      <c r="C1841" t="inlineStr">
        <is>
          <t>26-2785614</t>
        </is>
      </c>
      <c r="D1841" t="inlineStr">
        <is>
          <t>Nevada</t>
        </is>
      </c>
      <c r="E1841" t="inlineStr">
        <is>
          <t>NV</t>
        </is>
      </c>
      <c r="F1841" t="n">
        <v>2024</v>
      </c>
      <c r="G1841" t="n">
        <v>1</v>
      </c>
      <c r="H1841" s="13" t="n">
        <v>1206806</v>
      </c>
      <c r="I1841" s="12" t="n">
        <v>16</v>
      </c>
      <c r="J1841" s="13" t="n">
        <v>25000</v>
      </c>
      <c r="K1841" s="13">
        <f>IFERROR($H1841/$I1841,"")</f>
        <v/>
      </c>
      <c r="L1841" s="13" t="n">
        <v>517480</v>
      </c>
      <c r="M1841" t="inlineStr">
        <is>
          <t>BC</t>
        </is>
      </c>
      <c r="N1841" t="inlineStr">
        <is>
          <t>Yes</t>
        </is>
      </c>
      <c r="O1841" t="inlineStr">
        <is>
          <t>Yes</t>
        </is>
      </c>
      <c r="Q1841" s="9" t="inlineStr">
        <is>
          <t>https://grantcue.com/foundations/the-bennett-family-foundation-262785614</t>
        </is>
      </c>
    </row>
    <row r="1842">
      <c r="A1842">
        <f>IF($E1842=$E1841,$A1841+1,1)</f>
        <v/>
      </c>
      <c r="B1842" t="inlineStr">
        <is>
          <t>HORNBUCKLE FAMILY FOUNDATION</t>
        </is>
      </c>
      <c r="C1842" t="inlineStr">
        <is>
          <t>86-3251367</t>
        </is>
      </c>
      <c r="D1842" t="inlineStr">
        <is>
          <t>Nevada</t>
        </is>
      </c>
      <c r="E1842" t="inlineStr">
        <is>
          <t>NV</t>
        </is>
      </c>
      <c r="F1842" t="n">
        <v>2025</v>
      </c>
      <c r="G1842" t="n">
        <v>2</v>
      </c>
      <c r="H1842" s="13" t="n">
        <v>1186706</v>
      </c>
      <c r="I1842" s="12" t="n">
        <v>49</v>
      </c>
      <c r="J1842" s="13" t="n">
        <v>10000</v>
      </c>
      <c r="K1842" s="13">
        <f>IFERROR($H1842/$I1842,"")</f>
        <v/>
      </c>
      <c r="L1842" s="13" t="n">
        <v>200000</v>
      </c>
      <c r="M1842" t="inlineStr">
        <is>
          <t>CA, CT, UT</t>
        </is>
      </c>
      <c r="N1842" t="inlineStr">
        <is>
          <t>No</t>
        </is>
      </c>
      <c r="O1842" t="inlineStr">
        <is>
          <t>Not stated</t>
        </is>
      </c>
      <c r="Q1842" s="9" t="inlineStr">
        <is>
          <t>https://grantcue.com/foundations/hornbuckle-family-foundation-863251367</t>
        </is>
      </c>
    </row>
    <row r="1843">
      <c r="A1843">
        <f>IF($E1843=$E1842,$A1842+1,1)</f>
        <v/>
      </c>
      <c r="B1843" t="inlineStr">
        <is>
          <t>UFC FOUNDATION</t>
        </is>
      </c>
      <c r="C1843" t="inlineStr">
        <is>
          <t>86-1853067</t>
        </is>
      </c>
      <c r="D1843" t="inlineStr">
        <is>
          <t>Nevada</t>
        </is>
      </c>
      <c r="E1843" t="inlineStr">
        <is>
          <t>NV</t>
        </is>
      </c>
      <c r="F1843" t="n">
        <v>2025</v>
      </c>
      <c r="G1843" t="n">
        <v>2</v>
      </c>
      <c r="H1843" s="13" t="n">
        <v>1170481</v>
      </c>
      <c r="I1843" s="12" t="n">
        <v>102</v>
      </c>
      <c r="J1843" s="13" t="n">
        <v>5250</v>
      </c>
      <c r="K1843" s="13">
        <f>IFERROR($H1843/$I1843,"")</f>
        <v/>
      </c>
      <c r="L1843" s="13" t="n">
        <v>150000</v>
      </c>
      <c r="M1843" t="inlineStr">
        <is>
          <t>FL, OK, CA</t>
        </is>
      </c>
      <c r="N1843" t="inlineStr">
        <is>
          <t>Yes</t>
        </is>
      </c>
      <c r="O1843" t="inlineStr">
        <is>
          <t>Not stated</t>
        </is>
      </c>
      <c r="Q1843" s="9" t="inlineStr">
        <is>
          <t>https://grantcue.com/foundations/ufc-foundation-861853067</t>
        </is>
      </c>
    </row>
    <row r="1844">
      <c r="A1844">
        <f>IF($E1844=$E1843,$A1843+1,1)</f>
        <v/>
      </c>
      <c r="B1844" t="inlineStr">
        <is>
          <t>RICHARDSON CHARITABLE FOUNDATION</t>
        </is>
      </c>
      <c r="C1844" t="inlineStr">
        <is>
          <t>84-3517088</t>
        </is>
      </c>
      <c r="D1844" t="inlineStr">
        <is>
          <t>Nevada</t>
        </is>
      </c>
      <c r="E1844" t="inlineStr">
        <is>
          <t>NV</t>
        </is>
      </c>
      <c r="F1844" t="n">
        <v>2024</v>
      </c>
      <c r="G1844" t="n">
        <v>1</v>
      </c>
      <c r="H1844" s="13" t="n">
        <v>1103598</v>
      </c>
      <c r="I1844" s="12" t="n">
        <v>12</v>
      </c>
      <c r="J1844" s="13" t="n">
        <v>16000</v>
      </c>
      <c r="K1844" s="13">
        <f>IFERROR($H1844/$I1844,"")</f>
        <v/>
      </c>
      <c r="L1844" s="13" t="n">
        <v>505498</v>
      </c>
      <c r="M1844" t="inlineStr">
        <is>
          <t>CA, DC, NY</t>
        </is>
      </c>
      <c r="N1844" t="inlineStr">
        <is>
          <t>No</t>
        </is>
      </c>
      <c r="O1844" t="inlineStr">
        <is>
          <t>Not stated</t>
        </is>
      </c>
      <c r="Q1844" s="9" t="inlineStr">
        <is>
          <t>https://grantcue.com/foundations/richardson-charitable-foundation-843517088</t>
        </is>
      </c>
    </row>
    <row r="1845">
      <c r="A1845">
        <f>IF($E1845=$E1844,$A1844+1,1)</f>
        <v/>
      </c>
      <c r="B1845" t="inlineStr">
        <is>
          <t>Elizabeth E Heyer Charitable Trust</t>
        </is>
      </c>
      <c r="C1845" t="inlineStr">
        <is>
          <t>81-3066836</t>
        </is>
      </c>
      <c r="D1845" t="inlineStr">
        <is>
          <t>Nevada</t>
        </is>
      </c>
      <c r="E1845" t="inlineStr">
        <is>
          <t>NV</t>
        </is>
      </c>
      <c r="F1845" t="n">
        <v>2025</v>
      </c>
      <c r="G1845" t="n">
        <v>2</v>
      </c>
      <c r="H1845" s="13" t="n">
        <v>1100000</v>
      </c>
      <c r="I1845" s="12" t="n">
        <v>6</v>
      </c>
      <c r="J1845" s="13" t="n">
        <v>155000</v>
      </c>
      <c r="K1845" s="13">
        <f>IFERROR($H1845/$I1845,"")</f>
        <v/>
      </c>
      <c r="L1845" s="13" t="n">
        <v>400000</v>
      </c>
      <c r="M1845" t="inlineStr">
        <is>
          <t>VA, PA</t>
        </is>
      </c>
      <c r="N1845" t="inlineStr">
        <is>
          <t>No</t>
        </is>
      </c>
      <c r="O1845" t="inlineStr">
        <is>
          <t>Not stated</t>
        </is>
      </c>
      <c r="Q1845" s="9" t="inlineStr">
        <is>
          <t>https://grantcue.com/foundations/elizabeth-e-heyer-charitable-trust-813066836</t>
        </is>
      </c>
    </row>
    <row r="1846">
      <c r="A1846">
        <f>IF($E1846=$E1845,$A1845+1,1)</f>
        <v/>
      </c>
      <c r="B1846" t="inlineStr">
        <is>
          <t>HILLTOP FOUNDATION</t>
        </is>
      </c>
      <c r="C1846" t="inlineStr">
        <is>
          <t>88-0377908</t>
        </is>
      </c>
      <c r="D1846" t="inlineStr">
        <is>
          <t>Nevada</t>
        </is>
      </c>
      <c r="E1846" t="inlineStr">
        <is>
          <t>NV</t>
        </is>
      </c>
      <c r="F1846" t="n">
        <v>2024</v>
      </c>
      <c r="G1846" t="n">
        <v>1</v>
      </c>
      <c r="H1846" s="13" t="n">
        <v>1082992</v>
      </c>
      <c r="I1846" s="12" t="n">
        <v>64</v>
      </c>
      <c r="J1846" s="13" t="n">
        <v>14624.5</v>
      </c>
      <c r="K1846" s="13">
        <f>IFERROR($H1846/$I1846,"")</f>
        <v/>
      </c>
      <c r="L1846" s="13" t="n">
        <v>60000</v>
      </c>
      <c r="M1846" t="inlineStr">
        <is>
          <t>CA, IN, VA</t>
        </is>
      </c>
      <c r="N1846" t="inlineStr">
        <is>
          <t>No</t>
        </is>
      </c>
      <c r="O1846" t="inlineStr">
        <is>
          <t>Not stated</t>
        </is>
      </c>
      <c r="Q1846" s="9" t="inlineStr">
        <is>
          <t>https://grantcue.com/foundations/hilltop-foundation-880377908</t>
        </is>
      </c>
    </row>
    <row r="1847">
      <c r="A1847">
        <f>IF($E1847=$E1846,$A1846+1,1)</f>
        <v/>
      </c>
      <c r="B1847" t="inlineStr">
        <is>
          <t>THE HUELSMANN FOUNDATION</t>
        </is>
      </c>
      <c r="C1847" t="inlineStr">
        <is>
          <t>41-1893927</t>
        </is>
      </c>
      <c r="D1847" t="inlineStr">
        <is>
          <t>Nevada</t>
        </is>
      </c>
      <c r="E1847" t="inlineStr">
        <is>
          <t>NV</t>
        </is>
      </c>
      <c r="F1847" t="n">
        <v>2025</v>
      </c>
      <c r="G1847" t="n">
        <v>2</v>
      </c>
      <c r="H1847" s="13" t="n">
        <v>1078156</v>
      </c>
      <c r="I1847" s="12" t="n">
        <v>18</v>
      </c>
      <c r="J1847" s="13" t="n">
        <v>50000</v>
      </c>
      <c r="K1847" s="13">
        <f>IFERROR($H1847/$I1847,"")</f>
        <v/>
      </c>
      <c r="L1847" s="13" t="n">
        <v>275000</v>
      </c>
      <c r="M1847" t="inlineStr">
        <is>
          <t>WI, MN</t>
        </is>
      </c>
      <c r="N1847" t="inlineStr">
        <is>
          <t>No</t>
        </is>
      </c>
      <c r="O1847" t="inlineStr">
        <is>
          <t>Not stated</t>
        </is>
      </c>
      <c r="Q1847" s="9" t="inlineStr">
        <is>
          <t>https://grantcue.com/foundations/the-huelsmann-foundation-411893927</t>
        </is>
      </c>
    </row>
    <row r="1848">
      <c r="A1848">
        <f>IF($E1848=$E1847,$A1847+1,1)</f>
        <v/>
      </c>
      <c r="B1848" t="inlineStr">
        <is>
          <t>CODD FAMILY FOUNDATION</t>
        </is>
      </c>
      <c r="C1848" t="inlineStr">
        <is>
          <t>84-6866357</t>
        </is>
      </c>
      <c r="D1848" t="inlineStr">
        <is>
          <t>Nevada</t>
        </is>
      </c>
      <c r="E1848" t="inlineStr">
        <is>
          <t>NV</t>
        </is>
      </c>
      <c r="F1848" t="n">
        <v>2025</v>
      </c>
      <c r="G1848" t="n">
        <v>2</v>
      </c>
      <c r="H1848" s="13" t="n">
        <v>1074000</v>
      </c>
      <c r="I1848" s="12" t="n">
        <v>60</v>
      </c>
      <c r="J1848" s="13" t="n">
        <v>10000</v>
      </c>
      <c r="K1848" s="13">
        <f>IFERROR($H1848/$I1848,"")</f>
        <v/>
      </c>
      <c r="L1848" s="13" t="n">
        <v>100000</v>
      </c>
      <c r="M1848" t="inlineStr">
        <is>
          <t>DC, KS, CA</t>
        </is>
      </c>
      <c r="N1848" t="inlineStr">
        <is>
          <t>No</t>
        </is>
      </c>
      <c r="O1848" t="inlineStr">
        <is>
          <t>Not stated</t>
        </is>
      </c>
      <c r="Q1848" s="9" t="inlineStr">
        <is>
          <t>https://grantcue.com/foundations/codd-family-foundation-846866357</t>
        </is>
      </c>
    </row>
    <row r="1849">
      <c r="A1849">
        <f>IF($E1849=$E1848,$A1848+1,1)</f>
        <v/>
      </c>
      <c r="B1849" t="inlineStr">
        <is>
          <t>PEEK FAMILY CHARITABLE FOUNDATION</t>
        </is>
      </c>
      <c r="C1849" t="inlineStr">
        <is>
          <t>87-3956915</t>
        </is>
      </c>
      <c r="D1849" t="inlineStr">
        <is>
          <t>Nevada</t>
        </is>
      </c>
      <c r="E1849" t="inlineStr">
        <is>
          <t>NV</t>
        </is>
      </c>
      <c r="F1849" t="n">
        <v>2024</v>
      </c>
      <c r="G1849" t="n">
        <v>1</v>
      </c>
      <c r="H1849" s="13" t="n">
        <v>1021000</v>
      </c>
      <c r="I1849" s="12" t="n">
        <v>65</v>
      </c>
      <c r="J1849" s="13" t="n">
        <v>5000</v>
      </c>
      <c r="K1849" s="13">
        <f>IFERROR($H1849/$I1849,"")</f>
        <v/>
      </c>
      <c r="L1849" s="13" t="n">
        <v>155500</v>
      </c>
      <c r="M1849" t="inlineStr">
        <is>
          <t>MO, ID, MD</t>
        </is>
      </c>
      <c r="N1849" t="inlineStr">
        <is>
          <t>Yes</t>
        </is>
      </c>
      <c r="O1849" t="inlineStr">
        <is>
          <t>Yes</t>
        </is>
      </c>
      <c r="Q1849" s="9" t="inlineStr">
        <is>
          <t>https://grantcue.com/foundations/peek-family-charitable-foundation-873956915</t>
        </is>
      </c>
    </row>
    <row r="1850">
      <c r="A1850">
        <f>IF($E1850=$E1849,$A1849+1,1)</f>
        <v/>
      </c>
      <c r="B1850" t="inlineStr">
        <is>
          <t>BEAN SPACE FOUNDATION</t>
        </is>
      </c>
      <c r="C1850" t="inlineStr">
        <is>
          <t>86-2654801</t>
        </is>
      </c>
      <c r="D1850" t="inlineStr">
        <is>
          <t>Nevada</t>
        </is>
      </c>
      <c r="E1850" t="inlineStr">
        <is>
          <t>NV</t>
        </is>
      </c>
      <c r="F1850" t="n">
        <v>2024</v>
      </c>
      <c r="G1850" t="n">
        <v>1</v>
      </c>
      <c r="H1850" s="13" t="n">
        <v>1014668</v>
      </c>
      <c r="I1850" s="12" t="n">
        <v>7</v>
      </c>
      <c r="J1850" s="13" t="n">
        <v>48000</v>
      </c>
      <c r="K1850" s="13">
        <f>IFERROR($H1850/$I1850,"")</f>
        <v/>
      </c>
      <c r="L1850" s="13" t="n">
        <v>691805</v>
      </c>
      <c r="N1850" t="inlineStr">
        <is>
          <t>No</t>
        </is>
      </c>
      <c r="O1850" t="inlineStr">
        <is>
          <t>Not stated</t>
        </is>
      </c>
      <c r="Q1850" s="9" t="inlineStr">
        <is>
          <t>https://grantcue.com/foundations/bean-space-foundation-862654801</t>
        </is>
      </c>
    </row>
    <row r="1851">
      <c r="A1851">
        <f>IF($E1851=$E1850,$A1850+1,1)</f>
        <v/>
      </c>
      <c r="B1851" t="inlineStr">
        <is>
          <t>Shelby Cullom Davis Charitable Fund Inc</t>
        </is>
      </c>
      <c r="C1851" t="inlineStr">
        <is>
          <t>20-3734688</t>
        </is>
      </c>
      <c r="D1851" t="inlineStr">
        <is>
          <t>New Mexico</t>
        </is>
      </c>
      <c r="E1851" t="inlineStr">
        <is>
          <t>NM</t>
        </is>
      </c>
      <c r="F1851" t="n">
        <v>2024</v>
      </c>
      <c r="G1851" t="n">
        <v>1</v>
      </c>
      <c r="H1851" s="13" t="n">
        <v>120240558</v>
      </c>
      <c r="I1851" s="12" t="n">
        <v>118</v>
      </c>
      <c r="J1851" s="13" t="n">
        <v>200000</v>
      </c>
      <c r="K1851" s="13">
        <f>IFERROR($H1851/$I1851,"")</f>
        <v/>
      </c>
      <c r="L1851" s="13" t="n">
        <v>26000000</v>
      </c>
      <c r="M1851" t="inlineStr">
        <is>
          <t>NY, CA, OK</t>
        </is>
      </c>
      <c r="N1851" t="inlineStr">
        <is>
          <t>No</t>
        </is>
      </c>
      <c r="O1851" t="inlineStr">
        <is>
          <t>Not stated</t>
        </is>
      </c>
      <c r="Q1851" s="9" t="inlineStr">
        <is>
          <t>https://grantcue.com/foundations/shelby-cullom-davis-charitable-fund-inc-203734688</t>
        </is>
      </c>
    </row>
    <row r="1852">
      <c r="A1852">
        <f>IF($E1852=$E1851,$A1851+1,1)</f>
        <v/>
      </c>
      <c r="B1852" t="inlineStr">
        <is>
          <t>WINIARSKI FAMILY FOUNDATION</t>
        </is>
      </c>
      <c r="C1852" t="inlineStr">
        <is>
          <t>26-0474242</t>
        </is>
      </c>
      <c r="D1852" t="inlineStr">
        <is>
          <t>New Mexico</t>
        </is>
      </c>
      <c r="E1852" t="inlineStr">
        <is>
          <t>NM</t>
        </is>
      </c>
      <c r="F1852" t="n">
        <v>2025</v>
      </c>
      <c r="G1852" t="n">
        <v>2</v>
      </c>
      <c r="H1852" s="13" t="n">
        <v>57274521</v>
      </c>
      <c r="I1852" s="12" t="n">
        <v>9</v>
      </c>
      <c r="J1852" s="13" t="n">
        <v>1579500</v>
      </c>
      <c r="K1852" s="13">
        <f>IFERROR($H1852/$I1852,"")</f>
        <v/>
      </c>
      <c r="L1852" s="13" t="n">
        <v>37500000</v>
      </c>
      <c r="M1852" t="inlineStr">
        <is>
          <t>CA, DC, CO</t>
        </is>
      </c>
      <c r="N1852" t="inlineStr">
        <is>
          <t>No</t>
        </is>
      </c>
      <c r="O1852" t="inlineStr">
        <is>
          <t>Not stated</t>
        </is>
      </c>
      <c r="Q1852" s="9" t="inlineStr">
        <is>
          <t>https://grantcue.com/foundations/winiarski-family-foundation-260474242</t>
        </is>
      </c>
    </row>
    <row r="1853">
      <c r="A1853">
        <f>IF($E1853=$E1852,$A1852+1,1)</f>
        <v/>
      </c>
      <c r="B1853" t="inlineStr">
        <is>
          <t>CARROLL PETRIE FOUNDATION</t>
        </is>
      </c>
      <c r="C1853" t="inlineStr">
        <is>
          <t>13-3912203</t>
        </is>
      </c>
      <c r="D1853" t="inlineStr">
        <is>
          <t>New Mexico</t>
        </is>
      </c>
      <c r="E1853" t="inlineStr">
        <is>
          <t>NM</t>
        </is>
      </c>
      <c r="F1853" t="n">
        <v>2024</v>
      </c>
      <c r="G1853" t="n">
        <v>2</v>
      </c>
      <c r="H1853" s="13" t="n">
        <v>29811500</v>
      </c>
      <c r="I1853" s="12" t="n">
        <v>252</v>
      </c>
      <c r="J1853" s="13" t="n">
        <v>50000</v>
      </c>
      <c r="K1853" s="13">
        <f>IFERROR($H1853/$I1853,"")</f>
        <v/>
      </c>
      <c r="L1853" s="13" t="n">
        <v>3862500</v>
      </c>
      <c r="M1853" t="inlineStr">
        <is>
          <t>DC, RI, VA</t>
        </is>
      </c>
      <c r="N1853" t="inlineStr">
        <is>
          <t>No</t>
        </is>
      </c>
      <c r="O1853" t="inlineStr">
        <is>
          <t>Not stated</t>
        </is>
      </c>
      <c r="Q1853" s="9" t="inlineStr">
        <is>
          <t>https://grantcue.com/foundations/carroll-petrie-foundation-133912203</t>
        </is>
      </c>
    </row>
    <row r="1854">
      <c r="A1854">
        <f>IF($E1854=$E1853,$A1853+1,1)</f>
        <v/>
      </c>
      <c r="B1854" t="inlineStr">
        <is>
          <t>FOUNDATION FOR OPIOID RESPONSE EFFORTS</t>
        </is>
      </c>
      <c r="C1854" t="inlineStr">
        <is>
          <t>82-4973537</t>
        </is>
      </c>
      <c r="D1854" t="inlineStr">
        <is>
          <t>New Mexico</t>
        </is>
      </c>
      <c r="E1854" t="inlineStr">
        <is>
          <t>NM</t>
        </is>
      </c>
      <c r="F1854" t="n">
        <v>2024</v>
      </c>
      <c r="G1854" t="n">
        <v>2</v>
      </c>
      <c r="H1854" s="13" t="n">
        <v>18392636</v>
      </c>
      <c r="I1854" s="12" t="n">
        <v>173</v>
      </c>
      <c r="J1854" s="13" t="n">
        <v>67500</v>
      </c>
      <c r="K1854" s="13">
        <f>IFERROR($H1854/$I1854,"")</f>
        <v/>
      </c>
      <c r="L1854" s="13" t="n">
        <v>450000</v>
      </c>
      <c r="M1854" t="inlineStr">
        <is>
          <t>DC, CA, NY</t>
        </is>
      </c>
      <c r="N1854" t="inlineStr">
        <is>
          <t>No</t>
        </is>
      </c>
      <c r="O1854" t="inlineStr">
        <is>
          <t>Not stated</t>
        </is>
      </c>
      <c r="Q1854" s="9" t="inlineStr">
        <is>
          <t>https://grantcue.com/foundations/foundation-for-opioid-response-efforts-824973537</t>
        </is>
      </c>
    </row>
    <row r="1855">
      <c r="A1855">
        <f>IF($E1855=$E1854,$A1854+1,1)</f>
        <v/>
      </c>
      <c r="B1855" t="inlineStr">
        <is>
          <t>PY Foundation</t>
        </is>
      </c>
      <c r="C1855" t="inlineStr">
        <is>
          <t>46-0951214</t>
        </is>
      </c>
      <c r="D1855" t="inlineStr">
        <is>
          <t>New Mexico</t>
        </is>
      </c>
      <c r="E1855" t="inlineStr">
        <is>
          <t>NM</t>
        </is>
      </c>
      <c r="F1855" t="n">
        <v>2024</v>
      </c>
      <c r="G1855" t="n">
        <v>2</v>
      </c>
      <c r="H1855" s="13" t="n">
        <v>16213400</v>
      </c>
      <c r="I1855" s="12" t="n">
        <v>50</v>
      </c>
      <c r="J1855" s="13" t="n">
        <v>29000</v>
      </c>
      <c r="K1855" s="13">
        <f>IFERROR($H1855/$I1855,"")</f>
        <v/>
      </c>
      <c r="L1855" s="13" t="n">
        <v>5900000</v>
      </c>
      <c r="M1855" t="inlineStr">
        <is>
          <t>TX</t>
        </is>
      </c>
      <c r="N1855" t="inlineStr">
        <is>
          <t>No</t>
        </is>
      </c>
      <c r="O1855" t="inlineStr">
        <is>
          <t>Not stated</t>
        </is>
      </c>
      <c r="Q1855" s="9" t="inlineStr">
        <is>
          <t>https://grantcue.com/foundations/py-foundation-460951214</t>
        </is>
      </c>
    </row>
    <row r="1856">
      <c r="A1856">
        <f>IF($E1856=$E1855,$A1855+1,1)</f>
        <v/>
      </c>
      <c r="B1856" t="inlineStr">
        <is>
          <t>WILLIAM H MILLER III FOUNDATION INC</t>
        </is>
      </c>
      <c r="C1856" t="inlineStr">
        <is>
          <t>92-1047594</t>
        </is>
      </c>
      <c r="D1856" t="inlineStr">
        <is>
          <t>New Mexico</t>
        </is>
      </c>
      <c r="E1856" t="inlineStr">
        <is>
          <t>NM</t>
        </is>
      </c>
      <c r="F1856" t="n">
        <v>2025</v>
      </c>
      <c r="G1856" t="n">
        <v>2</v>
      </c>
      <c r="H1856" s="13" t="n">
        <v>9364125</v>
      </c>
      <c r="I1856" s="12" t="n">
        <v>9</v>
      </c>
      <c r="J1856" s="13" t="n">
        <v>100000</v>
      </c>
      <c r="K1856" s="13">
        <f>IFERROR($H1856/$I1856,"")</f>
        <v/>
      </c>
      <c r="L1856" s="13" t="n">
        <v>7724125</v>
      </c>
      <c r="M1856" t="inlineStr">
        <is>
          <t>NY, MD, CA</t>
        </is>
      </c>
      <c r="N1856" t="inlineStr">
        <is>
          <t>No</t>
        </is>
      </c>
      <c r="O1856" t="inlineStr">
        <is>
          <t>Not stated</t>
        </is>
      </c>
      <c r="Q1856" s="9" t="inlineStr">
        <is>
          <t>https://grantcue.com/foundations/william-h-miller-iii-foundation-inc-c-o-william-h-miller-iii-921047594</t>
        </is>
      </c>
    </row>
    <row r="1857">
      <c r="A1857">
        <f>IF($E1857=$E1856,$A1856+1,1)</f>
        <v/>
      </c>
      <c r="B1857" t="inlineStr">
        <is>
          <t>CORIO FOUNDATION</t>
        </is>
      </c>
      <c r="C1857" t="inlineStr">
        <is>
          <t>81-4737356</t>
        </is>
      </c>
      <c r="D1857" t="inlineStr">
        <is>
          <t>New Mexico</t>
        </is>
      </c>
      <c r="E1857" t="inlineStr">
        <is>
          <t>NM</t>
        </is>
      </c>
      <c r="F1857" t="n">
        <v>2024</v>
      </c>
      <c r="G1857" t="n">
        <v>2</v>
      </c>
      <c r="H1857" s="13" t="n">
        <v>6675300</v>
      </c>
      <c r="I1857" s="12" t="n">
        <v>35</v>
      </c>
      <c r="J1857" s="13" t="n">
        <v>100000</v>
      </c>
      <c r="K1857" s="13">
        <f>IFERROR($H1857/$I1857,"")</f>
        <v/>
      </c>
      <c r="L1857" s="13" t="n">
        <v>850000</v>
      </c>
      <c r="M1857" t="inlineStr">
        <is>
          <t>MA, CA, NY</t>
        </is>
      </c>
      <c r="N1857" t="inlineStr">
        <is>
          <t>No</t>
        </is>
      </c>
      <c r="O1857" t="inlineStr">
        <is>
          <t>Not stated</t>
        </is>
      </c>
      <c r="Q1857" s="9" t="inlineStr">
        <is>
          <t>https://grantcue.com/foundations/corio-foundation-814737356</t>
        </is>
      </c>
    </row>
    <row r="1858">
      <c r="A1858">
        <f>IF($E1858=$E1857,$A1857+1,1)</f>
        <v/>
      </c>
      <c r="B1858" t="inlineStr">
        <is>
          <t>THORNBURG FOUNDATION</t>
        </is>
      </c>
      <c r="C1858" t="inlineStr">
        <is>
          <t>85-0457010</t>
        </is>
      </c>
      <c r="D1858" t="inlineStr">
        <is>
          <t>New Mexico</t>
        </is>
      </c>
      <c r="E1858" t="inlineStr">
        <is>
          <t>NM</t>
        </is>
      </c>
      <c r="F1858" t="n">
        <v>2024</v>
      </c>
      <c r="G1858" t="n">
        <v>1</v>
      </c>
      <c r="H1858" s="13" t="n">
        <v>6436684</v>
      </c>
      <c r="I1858" s="12" t="n">
        <v>144</v>
      </c>
      <c r="J1858" s="13" t="n">
        <v>25000</v>
      </c>
      <c r="K1858" s="13">
        <f>IFERROR($H1858/$I1858,"")</f>
        <v/>
      </c>
      <c r="L1858" s="13" t="n">
        <v>225000</v>
      </c>
      <c r="M1858" t="inlineStr">
        <is>
          <t>DC, NY, CA</t>
        </is>
      </c>
      <c r="N1858" t="inlineStr">
        <is>
          <t>No</t>
        </is>
      </c>
      <c r="O1858" t="inlineStr">
        <is>
          <t>Not stated</t>
        </is>
      </c>
      <c r="Q1858" s="9" t="inlineStr">
        <is>
          <t>https://grantcue.com/foundations/thornburg-foundation-850457010</t>
        </is>
      </c>
    </row>
    <row r="1859">
      <c r="A1859">
        <f>IF($E1859=$E1858,$A1858+1,1)</f>
        <v/>
      </c>
      <c r="B1859" t="inlineStr">
        <is>
          <t>GOD'S LIGHT IN THE DARKNESS FOUNDATION</t>
        </is>
      </c>
      <c r="C1859" t="inlineStr">
        <is>
          <t>83-1057698</t>
        </is>
      </c>
      <c r="D1859" t="inlineStr">
        <is>
          <t>New Mexico</t>
        </is>
      </c>
      <c r="E1859" t="inlineStr">
        <is>
          <t>NM</t>
        </is>
      </c>
      <c r="F1859" t="n">
        <v>2024</v>
      </c>
      <c r="G1859" t="n">
        <v>1</v>
      </c>
      <c r="H1859" s="13" t="n">
        <v>4521218</v>
      </c>
      <c r="I1859" s="12" t="n">
        <v>43</v>
      </c>
      <c r="J1859" s="13" t="n">
        <v>25000</v>
      </c>
      <c r="K1859" s="13">
        <f>IFERROR($H1859/$I1859,"")</f>
        <v/>
      </c>
      <c r="L1859" s="13" t="n">
        <v>1240000</v>
      </c>
      <c r="M1859" t="inlineStr">
        <is>
          <t>TX, CO, CA</t>
        </is>
      </c>
      <c r="N1859" t="inlineStr">
        <is>
          <t>Yes</t>
        </is>
      </c>
      <c r="O1859" t="inlineStr">
        <is>
          <t>Yes</t>
        </is>
      </c>
      <c r="Q1859" s="9" t="inlineStr">
        <is>
          <t>https://grantcue.com/foundations/god-s-light-in-the-darkness-foundation-831057698</t>
        </is>
      </c>
    </row>
    <row r="1860">
      <c r="A1860">
        <f>IF($E1860=$E1859,$A1859+1,1)</f>
        <v/>
      </c>
      <c r="B1860" t="inlineStr">
        <is>
          <t>JF Maddox Foundation</t>
        </is>
      </c>
      <c r="C1860" t="inlineStr">
        <is>
          <t>75-6023767</t>
        </is>
      </c>
      <c r="D1860" t="inlineStr">
        <is>
          <t>New Mexico</t>
        </is>
      </c>
      <c r="E1860" t="inlineStr">
        <is>
          <t>NM</t>
        </is>
      </c>
      <c r="F1860" t="n">
        <v>2024</v>
      </c>
      <c r="G1860" t="n">
        <v>1</v>
      </c>
      <c r="H1860" s="13" t="n">
        <v>4160529</v>
      </c>
      <c r="I1860" s="12" t="n">
        <v>159</v>
      </c>
      <c r="J1860" s="13" t="n">
        <v>5000</v>
      </c>
      <c r="K1860" s="13">
        <f>IFERROR($H1860/$I1860,"")</f>
        <v/>
      </c>
      <c r="L1860" s="13" t="n">
        <v>515500</v>
      </c>
      <c r="M1860" t="inlineStr">
        <is>
          <t>IL, MO, TX</t>
        </is>
      </c>
      <c r="N1860" t="inlineStr">
        <is>
          <t>Yes</t>
        </is>
      </c>
      <c r="O1860" t="inlineStr">
        <is>
          <t>Yes</t>
        </is>
      </c>
      <c r="P1860" s="9" t="inlineStr">
        <is>
          <t>https://www.jfmaddox.org/</t>
        </is>
      </c>
      <c r="Q1860" s="9" t="inlineStr">
        <is>
          <t>https://grantcue.com/foundations/jf-maddox-foundation-756023767</t>
        </is>
      </c>
    </row>
    <row r="1861">
      <c r="A1861">
        <f>IF($E1861=$E1860,$A1860+1,1)</f>
        <v/>
      </c>
      <c r="B1861" t="inlineStr">
        <is>
          <t>HEALY FOUNDATION NM MD &amp; FL 058704-000</t>
        </is>
      </c>
      <c r="C1861" t="inlineStr">
        <is>
          <t>03-0466977</t>
        </is>
      </c>
      <c r="D1861" t="inlineStr">
        <is>
          <t>New Mexico</t>
        </is>
      </c>
      <c r="E1861" t="inlineStr">
        <is>
          <t>NM</t>
        </is>
      </c>
      <c r="F1861" t="n">
        <v>2025</v>
      </c>
      <c r="G1861" t="n">
        <v>2</v>
      </c>
      <c r="H1861" s="13" t="n">
        <v>3579800</v>
      </c>
      <c r="I1861" s="12" t="n">
        <v>110</v>
      </c>
      <c r="J1861" s="13" t="n">
        <v>20000</v>
      </c>
      <c r="K1861" s="13">
        <f>IFERROR($H1861/$I1861,"")</f>
        <v/>
      </c>
      <c r="L1861" s="13" t="n">
        <v>215000</v>
      </c>
      <c r="M1861" t="inlineStr">
        <is>
          <t>FL, MD, CO</t>
        </is>
      </c>
      <c r="N1861" t="inlineStr">
        <is>
          <t>No</t>
        </is>
      </c>
      <c r="O1861" t="inlineStr">
        <is>
          <t>Not stated</t>
        </is>
      </c>
      <c r="Q1861" s="9" t="inlineStr">
        <is>
          <t>https://grantcue.com/foundations/healy-foundation-nm-md-and-fl-058704-000-030466977</t>
        </is>
      </c>
    </row>
    <row r="1862">
      <c r="A1862">
        <f>IF($E1862=$E1861,$A1861+1,1)</f>
        <v/>
      </c>
      <c r="B1862" t="inlineStr">
        <is>
          <t>THE KBK FOUNDATION</t>
        </is>
      </c>
      <c r="C1862" t="inlineStr">
        <is>
          <t>84-1186316</t>
        </is>
      </c>
      <c r="D1862" t="inlineStr">
        <is>
          <t>New Mexico</t>
        </is>
      </c>
      <c r="E1862" t="inlineStr">
        <is>
          <t>NM</t>
        </is>
      </c>
      <c r="F1862" t="n">
        <v>2025</v>
      </c>
      <c r="G1862" t="n">
        <v>2</v>
      </c>
      <c r="H1862" s="13" t="n">
        <v>3390802</v>
      </c>
      <c r="I1862" s="12" t="n">
        <v>28</v>
      </c>
      <c r="J1862" s="13" t="n">
        <v>35000</v>
      </c>
      <c r="K1862" s="13">
        <f>IFERROR($H1862/$I1862,"")</f>
        <v/>
      </c>
      <c r="L1862" s="13" t="n">
        <v>1284802</v>
      </c>
      <c r="M1862" t="inlineStr">
        <is>
          <t>MA, DC, VA</t>
        </is>
      </c>
      <c r="N1862" t="inlineStr">
        <is>
          <t>No</t>
        </is>
      </c>
      <c r="O1862" t="inlineStr">
        <is>
          <t>Not stated</t>
        </is>
      </c>
      <c r="Q1862" s="9" t="inlineStr">
        <is>
          <t>https://grantcue.com/foundations/the-kbk-foundation-841186316</t>
        </is>
      </c>
    </row>
    <row r="1863">
      <c r="A1863">
        <f>IF($E1863=$E1862,$A1862+1,1)</f>
        <v/>
      </c>
      <c r="B1863" t="inlineStr">
        <is>
          <t>The Estelle H Yates Foundation</t>
        </is>
      </c>
      <c r="C1863" t="inlineStr">
        <is>
          <t>27-6185888</t>
        </is>
      </c>
      <c r="D1863" t="inlineStr">
        <is>
          <t>New Mexico</t>
        </is>
      </c>
      <c r="E1863" t="inlineStr">
        <is>
          <t>NM</t>
        </is>
      </c>
      <c r="F1863" t="n">
        <v>2025</v>
      </c>
      <c r="G1863" t="n">
        <v>2</v>
      </c>
      <c r="H1863" s="13" t="n">
        <v>3379145</v>
      </c>
      <c r="I1863" s="12" t="n">
        <v>24</v>
      </c>
      <c r="J1863" s="13" t="n">
        <v>57957</v>
      </c>
      <c r="K1863" s="13">
        <f>IFERROR($H1863/$I1863,"")</f>
        <v/>
      </c>
      <c r="L1863" s="13" t="n">
        <v>1453512</v>
      </c>
      <c r="M1863" t="inlineStr">
        <is>
          <t>TX, CO</t>
        </is>
      </c>
      <c r="N1863" t="inlineStr">
        <is>
          <t>No</t>
        </is>
      </c>
      <c r="O1863" t="inlineStr">
        <is>
          <t>Not stated</t>
        </is>
      </c>
      <c r="Q1863" s="9" t="inlineStr">
        <is>
          <t>https://grantcue.com/foundations/the-estelle-h-yates-foundation-276185888</t>
        </is>
      </c>
    </row>
    <row r="1864">
      <c r="A1864">
        <f>IF($E1864=$E1863,$A1863+1,1)</f>
        <v/>
      </c>
      <c r="B1864" t="inlineStr">
        <is>
          <t>MARSHALL L AND PERRINE D MCCUNE CHARITABLE FOUNDATION INC</t>
        </is>
      </c>
      <c r="C1864" t="inlineStr">
        <is>
          <t>85-0429439</t>
        </is>
      </c>
      <c r="D1864" t="inlineStr">
        <is>
          <t>New Mexico</t>
        </is>
      </c>
      <c r="E1864" t="inlineStr">
        <is>
          <t>NM</t>
        </is>
      </c>
      <c r="F1864" t="n">
        <v>2024</v>
      </c>
      <c r="G1864" t="n">
        <v>1</v>
      </c>
      <c r="H1864" s="13" t="n">
        <v>3170700</v>
      </c>
      <c r="I1864" s="12" t="n">
        <v>139</v>
      </c>
      <c r="J1864" s="13" t="n">
        <v>15000</v>
      </c>
      <c r="K1864" s="13">
        <f>IFERROR($H1864/$I1864,"")</f>
        <v/>
      </c>
      <c r="L1864" s="13" t="n">
        <v>200000</v>
      </c>
      <c r="M1864" t="inlineStr">
        <is>
          <t>NY, CO, CA</t>
        </is>
      </c>
      <c r="N1864" t="inlineStr">
        <is>
          <t>Yes</t>
        </is>
      </c>
      <c r="O1864" t="inlineStr">
        <is>
          <t>Yes</t>
        </is>
      </c>
      <c r="P1864" s="9" t="inlineStr">
        <is>
          <t>https://www.nmmccune.org/</t>
        </is>
      </c>
      <c r="Q1864" s="9" t="inlineStr">
        <is>
          <t>https://grantcue.com/foundations/marshall-l-and-perrine-d-mccune-charitable-foundation-inc-850429439</t>
        </is>
      </c>
    </row>
    <row r="1865">
      <c r="A1865">
        <f>IF($E1865=$E1864,$A1864+1,1)</f>
        <v/>
      </c>
      <c r="B1865" t="inlineStr">
        <is>
          <t>GALE FAMILY FOUNDATION</t>
        </is>
      </c>
      <c r="C1865" t="inlineStr">
        <is>
          <t>56-2676045</t>
        </is>
      </c>
      <c r="D1865" t="inlineStr">
        <is>
          <t>New Mexico</t>
        </is>
      </c>
      <c r="E1865" t="inlineStr">
        <is>
          <t>NM</t>
        </is>
      </c>
      <c r="F1865" t="n">
        <v>2025</v>
      </c>
      <c r="G1865" t="n">
        <v>2</v>
      </c>
      <c r="H1865" s="13" t="n">
        <v>3166900</v>
      </c>
      <c r="I1865" s="12" t="n">
        <v>87</v>
      </c>
      <c r="J1865" s="13" t="n">
        <v>20000</v>
      </c>
      <c r="K1865" s="13">
        <f>IFERROR($H1865/$I1865,"")</f>
        <v/>
      </c>
      <c r="L1865" s="13" t="n">
        <v>250000</v>
      </c>
      <c r="M1865" t="inlineStr">
        <is>
          <t>NY, CA, MN</t>
        </is>
      </c>
      <c r="N1865" t="inlineStr">
        <is>
          <t>No</t>
        </is>
      </c>
      <c r="O1865" t="inlineStr">
        <is>
          <t>Not stated</t>
        </is>
      </c>
      <c r="Q1865" s="9" t="inlineStr">
        <is>
          <t>https://grantcue.com/foundations/gale-family-foundation-c-o-gordon-heinson-562676045</t>
        </is>
      </c>
    </row>
    <row r="1866">
      <c r="A1866">
        <f>IF($E1866=$E1865,$A1865+1,1)</f>
        <v/>
      </c>
      <c r="B1866" t="inlineStr">
        <is>
          <t>LYDIA B STOKES FOUNDATION</t>
        </is>
      </c>
      <c r="C1866" t="inlineStr">
        <is>
          <t>21-6016107</t>
        </is>
      </c>
      <c r="D1866" t="inlineStr">
        <is>
          <t>New Mexico</t>
        </is>
      </c>
      <c r="E1866" t="inlineStr">
        <is>
          <t>NM</t>
        </is>
      </c>
      <c r="F1866" t="n">
        <v>2024</v>
      </c>
      <c r="G1866" t="n">
        <v>2</v>
      </c>
      <c r="H1866" s="13" t="n">
        <v>2592857</v>
      </c>
      <c r="I1866" s="12" t="n">
        <v>45</v>
      </c>
      <c r="J1866" s="13" t="n">
        <v>21600</v>
      </c>
      <c r="K1866" s="13">
        <f>IFERROR($H1866/$I1866,"")</f>
        <v/>
      </c>
      <c r="L1866" s="13" t="n">
        <v>370000</v>
      </c>
      <c r="M1866" t="inlineStr">
        <is>
          <t>VA, FL, MA</t>
        </is>
      </c>
      <c r="N1866" t="inlineStr">
        <is>
          <t>No</t>
        </is>
      </c>
      <c r="O1866" t="inlineStr">
        <is>
          <t>Not stated</t>
        </is>
      </c>
      <c r="Q1866" s="9" t="inlineStr">
        <is>
          <t>https://grantcue.com/foundations/lydia-b-stokes-foundation-216016107</t>
        </is>
      </c>
    </row>
    <row r="1867">
      <c r="A1867">
        <f>IF($E1867=$E1866,$A1866+1,1)</f>
        <v/>
      </c>
      <c r="B1867" t="inlineStr">
        <is>
          <t>KING-CARPENTER FOUNDATION</t>
        </is>
      </c>
      <c r="C1867" t="inlineStr">
        <is>
          <t>27-0244287</t>
        </is>
      </c>
      <c r="D1867" t="inlineStr">
        <is>
          <t>New Mexico</t>
        </is>
      </c>
      <c r="E1867" t="inlineStr">
        <is>
          <t>NM</t>
        </is>
      </c>
      <c r="F1867" t="n">
        <v>2024</v>
      </c>
      <c r="G1867" t="n">
        <v>1</v>
      </c>
      <c r="H1867" s="13" t="n">
        <v>2344500</v>
      </c>
      <c r="I1867" s="12" t="n">
        <v>26</v>
      </c>
      <c r="J1867" s="13" t="n">
        <v>5500</v>
      </c>
      <c r="K1867" s="13">
        <f>IFERROR($H1867/$I1867,"")</f>
        <v/>
      </c>
      <c r="L1867" s="13" t="n">
        <v>2030000</v>
      </c>
      <c r="M1867" t="inlineStr">
        <is>
          <t>CO</t>
        </is>
      </c>
      <c r="N1867" t="inlineStr">
        <is>
          <t>No</t>
        </is>
      </c>
      <c r="O1867" t="inlineStr">
        <is>
          <t>Not stated</t>
        </is>
      </c>
      <c r="Q1867" s="9" t="inlineStr">
        <is>
          <t>https://grantcue.com/foundations/king-carpenter-foundation-270244287</t>
        </is>
      </c>
    </row>
    <row r="1868">
      <c r="A1868">
        <f>IF($E1868=$E1867,$A1867+1,1)</f>
        <v/>
      </c>
      <c r="B1868" t="inlineStr">
        <is>
          <t>ALVIN I AND PEGGY S BROWN FAMILY CHARITABLE FOUNDATION</t>
        </is>
      </c>
      <c r="C1868" t="inlineStr">
        <is>
          <t>52-6041735</t>
        </is>
      </c>
      <c r="D1868" t="inlineStr">
        <is>
          <t>New Mexico</t>
        </is>
      </c>
      <c r="E1868" t="inlineStr">
        <is>
          <t>NM</t>
        </is>
      </c>
      <c r="F1868" t="n">
        <v>2024</v>
      </c>
      <c r="G1868" t="n">
        <v>1</v>
      </c>
      <c r="H1868" s="13" t="n">
        <v>1767964</v>
      </c>
      <c r="I1868" s="12" t="n">
        <v>41</v>
      </c>
      <c r="J1868" s="13" t="n">
        <v>10000</v>
      </c>
      <c r="K1868" s="13">
        <f>IFERROR($H1868/$I1868,"")</f>
        <v/>
      </c>
      <c r="L1868" s="13" t="n">
        <v>375000</v>
      </c>
      <c r="M1868" t="inlineStr">
        <is>
          <t>NY, CA, CO</t>
        </is>
      </c>
      <c r="N1868" t="inlineStr">
        <is>
          <t>No</t>
        </is>
      </c>
      <c r="O1868" t="inlineStr">
        <is>
          <t>Not stated</t>
        </is>
      </c>
      <c r="Q1868" s="9" t="inlineStr">
        <is>
          <t>https://grantcue.com/foundations/alvin-i-and-peggy-s-brown-family-charitable-foundation-526041735</t>
        </is>
      </c>
    </row>
    <row r="1869">
      <c r="A1869">
        <f>IF($E1869=$E1868,$A1868+1,1)</f>
        <v/>
      </c>
      <c r="B1869" t="inlineStr">
        <is>
          <t>LA LIGA</t>
        </is>
      </c>
      <c r="C1869" t="inlineStr">
        <is>
          <t>85-4207429</t>
        </is>
      </c>
      <c r="D1869" t="inlineStr">
        <is>
          <t>New Mexico</t>
        </is>
      </c>
      <c r="E1869" t="inlineStr">
        <is>
          <t>NM</t>
        </is>
      </c>
      <c r="F1869" t="n">
        <v>2025</v>
      </c>
      <c r="G1869" t="n">
        <v>2</v>
      </c>
      <c r="H1869" s="13" t="n">
        <v>1703193</v>
      </c>
      <c r="I1869" s="12" t="n">
        <v>64</v>
      </c>
      <c r="J1869" s="13" t="n">
        <v>20000</v>
      </c>
      <c r="K1869" s="13">
        <f>IFERROR($H1869/$I1869,"")</f>
        <v/>
      </c>
      <c r="L1869" s="13" t="n">
        <v>110000</v>
      </c>
      <c r="M1869" t="inlineStr">
        <is>
          <t>WA, DC, LONDON</t>
        </is>
      </c>
      <c r="N1869" t="inlineStr">
        <is>
          <t>Yes</t>
        </is>
      </c>
      <c r="O1869" t="inlineStr">
        <is>
          <t>Not stated</t>
        </is>
      </c>
      <c r="Q1869" s="9" t="inlineStr">
        <is>
          <t>https://grantcue.com/foundations/la-liga-854207429</t>
        </is>
      </c>
    </row>
    <row r="1870">
      <c r="A1870">
        <f>IF($E1870=$E1869,$A1869+1,1)</f>
        <v/>
      </c>
      <c r="B1870" t="inlineStr">
        <is>
          <t>BRINDLE FOUNDATION</t>
        </is>
      </c>
      <c r="C1870" t="inlineStr">
        <is>
          <t>03-0466957</t>
        </is>
      </c>
      <c r="D1870" t="inlineStr">
        <is>
          <t>New Mexico</t>
        </is>
      </c>
      <c r="E1870" t="inlineStr">
        <is>
          <t>NM</t>
        </is>
      </c>
      <c r="F1870" t="n">
        <v>2024</v>
      </c>
      <c r="G1870" t="n">
        <v>1</v>
      </c>
      <c r="H1870" s="13" t="n">
        <v>1608500</v>
      </c>
      <c r="I1870" s="12" t="n">
        <v>72</v>
      </c>
      <c r="J1870" s="13" t="n">
        <v>20500</v>
      </c>
      <c r="K1870" s="13">
        <f>IFERROR($H1870/$I1870,"")</f>
        <v/>
      </c>
      <c r="L1870" s="13" t="n">
        <v>60000</v>
      </c>
      <c r="M1870" t="inlineStr">
        <is>
          <t>OR, MA</t>
        </is>
      </c>
      <c r="N1870" t="inlineStr">
        <is>
          <t>Yes</t>
        </is>
      </c>
      <c r="O1870" t="inlineStr">
        <is>
          <t>Yes</t>
        </is>
      </c>
      <c r="P1870" s="9" t="inlineStr">
        <is>
          <t>https://www.brindlefoundation.org/</t>
        </is>
      </c>
      <c r="Q1870" s="9" t="inlineStr">
        <is>
          <t>https://grantcue.com/foundations/brindle-foundation-030466957</t>
        </is>
      </c>
    </row>
    <row r="1871">
      <c r="A1871">
        <f>IF($E1871=$E1870,$A1870+1,1)</f>
        <v/>
      </c>
      <c r="B1871" t="inlineStr">
        <is>
          <t>ABRAM AND RAY KAPLAN FOUNDATION</t>
        </is>
      </c>
      <c r="C1871" t="inlineStr">
        <is>
          <t>13-3798875</t>
        </is>
      </c>
      <c r="D1871" t="inlineStr">
        <is>
          <t>New Mexico</t>
        </is>
      </c>
      <c r="E1871" t="inlineStr">
        <is>
          <t>NM</t>
        </is>
      </c>
      <c r="F1871" t="n">
        <v>2024</v>
      </c>
      <c r="G1871" t="n">
        <v>1</v>
      </c>
      <c r="H1871" s="13" t="n">
        <v>1350000</v>
      </c>
      <c r="I1871" s="12" t="n">
        <v>27</v>
      </c>
      <c r="J1871" s="13" t="n">
        <v>50000</v>
      </c>
      <c r="K1871" s="13">
        <f>IFERROR($H1871/$I1871,"")</f>
        <v/>
      </c>
      <c r="L1871" s="13" t="n">
        <v>50000</v>
      </c>
      <c r="M1871" t="inlineStr">
        <is>
          <t>NY, CO, DC</t>
        </is>
      </c>
      <c r="N1871" t="inlineStr">
        <is>
          <t>No</t>
        </is>
      </c>
      <c r="O1871" t="inlineStr">
        <is>
          <t>Not stated</t>
        </is>
      </c>
      <c r="Q1871" s="9" t="inlineStr">
        <is>
          <t>https://grantcue.com/foundations/abram-and-ray-kaplan-foundation-133798875</t>
        </is>
      </c>
    </row>
    <row r="1872">
      <c r="A1872">
        <f>IF($E1872=$E1871,$A1871+1,1)</f>
        <v/>
      </c>
      <c r="B1872" t="inlineStr">
        <is>
          <t>THE FROST FOUNDATION</t>
        </is>
      </c>
      <c r="C1872" t="inlineStr">
        <is>
          <t>72-0520342</t>
        </is>
      </c>
      <c r="D1872" t="inlineStr">
        <is>
          <t>New Mexico</t>
        </is>
      </c>
      <c r="E1872" t="inlineStr">
        <is>
          <t>NM</t>
        </is>
      </c>
      <c r="F1872" t="n">
        <v>2024</v>
      </c>
      <c r="G1872" t="n">
        <v>1</v>
      </c>
      <c r="H1872" s="13" t="n">
        <v>1326000</v>
      </c>
      <c r="I1872" s="12" t="n">
        <v>69</v>
      </c>
      <c r="J1872" s="13" t="n">
        <v>10000</v>
      </c>
      <c r="K1872" s="13">
        <f>IFERROR($H1872/$I1872,"")</f>
        <v/>
      </c>
      <c r="L1872" s="13" t="n">
        <v>260000</v>
      </c>
      <c r="M1872" t="inlineStr">
        <is>
          <t>LA, FL, CO</t>
        </is>
      </c>
      <c r="N1872" t="inlineStr">
        <is>
          <t>Yes</t>
        </is>
      </c>
      <c r="O1872" t="inlineStr">
        <is>
          <t>Yes</t>
        </is>
      </c>
      <c r="P1872" s="9" t="inlineStr">
        <is>
          <t>https://www.frostfound.org/</t>
        </is>
      </c>
      <c r="Q1872" s="9" t="inlineStr">
        <is>
          <t>https://grantcue.com/foundations/the-frost-foundation-720520342</t>
        </is>
      </c>
    </row>
    <row r="1873">
      <c r="A1873">
        <f>IF($E1873=$E1872,$A1872+1,1)</f>
        <v/>
      </c>
      <c r="B1873" t="inlineStr">
        <is>
          <t>PNM TNMP FOUNDATION</t>
        </is>
      </c>
      <c r="C1873" t="inlineStr">
        <is>
          <t>85-0309005</t>
        </is>
      </c>
      <c r="D1873" t="inlineStr">
        <is>
          <t>New Mexico</t>
        </is>
      </c>
      <c r="E1873" t="inlineStr">
        <is>
          <t>NM</t>
        </is>
      </c>
      <c r="F1873" t="n">
        <v>2024</v>
      </c>
      <c r="G1873" t="n">
        <v>1</v>
      </c>
      <c r="H1873" s="13" t="n">
        <v>1318131</v>
      </c>
      <c r="I1873" s="12" t="n">
        <v>169</v>
      </c>
      <c r="J1873" s="13" t="n">
        <v>5000</v>
      </c>
      <c r="K1873" s="13">
        <f>IFERROR($H1873/$I1873,"")</f>
        <v/>
      </c>
      <c r="L1873" s="13" t="n">
        <v>75000</v>
      </c>
      <c r="M1873" t="inlineStr">
        <is>
          <t>TX, PA, VA</t>
        </is>
      </c>
      <c r="N1873" t="inlineStr">
        <is>
          <t>Yes</t>
        </is>
      </c>
      <c r="O1873" t="inlineStr">
        <is>
          <t>Yes</t>
        </is>
      </c>
      <c r="P1873" s="9" t="inlineStr">
        <is>
          <t>https://www.pnm.com/FOUNDATION</t>
        </is>
      </c>
      <c r="Q1873" s="9" t="inlineStr">
        <is>
          <t>https://grantcue.com/foundations/pnm-tnmp-foundation-850309005</t>
        </is>
      </c>
    </row>
    <row r="1874">
      <c r="A1874">
        <f>IF($E1874=$E1873,$A1873+1,1)</f>
        <v/>
      </c>
      <c r="B1874" t="inlineStr">
        <is>
          <t>CHASE FOUNDATION</t>
        </is>
      </c>
      <c r="C1874" t="inlineStr">
        <is>
          <t>36-7466258</t>
        </is>
      </c>
      <c r="D1874" t="inlineStr">
        <is>
          <t>New Mexico</t>
        </is>
      </c>
      <c r="E1874" t="inlineStr">
        <is>
          <t>NM</t>
        </is>
      </c>
      <c r="F1874" t="n">
        <v>2024</v>
      </c>
      <c r="G1874" t="n">
        <v>1</v>
      </c>
      <c r="H1874" s="13" t="n">
        <v>1307716</v>
      </c>
      <c r="I1874" s="12" t="n">
        <v>75</v>
      </c>
      <c r="J1874" s="13" t="n">
        <v>6250</v>
      </c>
      <c r="K1874" s="13">
        <f>IFERROR($H1874/$I1874,"")</f>
        <v/>
      </c>
      <c r="L1874" s="13" t="n">
        <v>206000</v>
      </c>
      <c r="M1874" t="inlineStr">
        <is>
          <t>TX, WY, OK</t>
        </is>
      </c>
      <c r="N1874" t="inlineStr">
        <is>
          <t>Yes</t>
        </is>
      </c>
      <c r="O1874" t="inlineStr">
        <is>
          <t>Yes</t>
        </is>
      </c>
      <c r="P1874" s="9" t="inlineStr">
        <is>
          <t>https://www.chasefoundation.com/</t>
        </is>
      </c>
      <c r="Q1874" s="9" t="inlineStr">
        <is>
          <t>https://grantcue.com/foundations/chase-foundation-mack-c-chase-trustee-367466258</t>
        </is>
      </c>
    </row>
    <row r="1875">
      <c r="A1875">
        <f>IF($E1875=$E1874,$A1874+1,1)</f>
        <v/>
      </c>
      <c r="B1875" t="inlineStr">
        <is>
          <t>ROBERT T KEELER FOUNDATION</t>
        </is>
      </c>
      <c r="C1875" t="inlineStr">
        <is>
          <t>31-1420552</t>
        </is>
      </c>
      <c r="D1875" t="inlineStr">
        <is>
          <t>New Mexico</t>
        </is>
      </c>
      <c r="E1875" t="inlineStr">
        <is>
          <t>NM</t>
        </is>
      </c>
      <c r="F1875" t="n">
        <v>2024</v>
      </c>
      <c r="G1875" t="n">
        <v>1</v>
      </c>
      <c r="H1875" s="13" t="n">
        <v>1303503</v>
      </c>
      <c r="I1875" s="12" t="n">
        <v>40</v>
      </c>
      <c r="J1875" s="13" t="n">
        <v>20000</v>
      </c>
      <c r="K1875" s="13">
        <f>IFERROR($H1875/$I1875,"")</f>
        <v/>
      </c>
      <c r="L1875" s="13" t="n">
        <v>150000</v>
      </c>
      <c r="M1875" t="inlineStr">
        <is>
          <t>NY, ME, LA</t>
        </is>
      </c>
      <c r="N1875" t="inlineStr">
        <is>
          <t>No</t>
        </is>
      </c>
      <c r="O1875" t="inlineStr">
        <is>
          <t>Not stated</t>
        </is>
      </c>
      <c r="Q1875" s="9" t="inlineStr">
        <is>
          <t>https://grantcue.com/foundations/robert-t-keeler-foundation-311420552</t>
        </is>
      </c>
    </row>
    <row r="1876">
      <c r="A1876">
        <f>IF($E1876=$E1875,$A1875+1,1)</f>
        <v/>
      </c>
      <c r="B1876" t="inlineStr">
        <is>
          <t>Outride fka The Specialized Foundation</t>
        </is>
      </c>
      <c r="C1876" t="inlineStr">
        <is>
          <t>47-2817949</t>
        </is>
      </c>
      <c r="D1876" t="inlineStr">
        <is>
          <t>New Mexico</t>
        </is>
      </c>
      <c r="E1876" t="inlineStr">
        <is>
          <t>NM</t>
        </is>
      </c>
      <c r="F1876" t="n">
        <v>2024</v>
      </c>
      <c r="G1876" t="n">
        <v>1</v>
      </c>
      <c r="H1876" s="13" t="n">
        <v>1234941</v>
      </c>
      <c r="I1876" s="12" t="n">
        <v>103</v>
      </c>
      <c r="J1876" s="13" t="n">
        <v>12420</v>
      </c>
      <c r="K1876" s="13">
        <f>IFERROR($H1876/$I1876,"")</f>
        <v/>
      </c>
      <c r="L1876" s="13" t="n">
        <v>135784</v>
      </c>
      <c r="M1876" t="inlineStr">
        <is>
          <t>CA, NY, CO</t>
        </is>
      </c>
      <c r="N1876" t="inlineStr">
        <is>
          <t>No</t>
        </is>
      </c>
      <c r="O1876" t="inlineStr">
        <is>
          <t>Not stated</t>
        </is>
      </c>
      <c r="Q1876" s="9" t="inlineStr">
        <is>
          <t>https://grantcue.com/foundations/outride-fka-the-specialized-foundation-472817949</t>
        </is>
      </c>
    </row>
    <row r="1877">
      <c r="A1877">
        <f>IF($E1877=$E1876,$A1876+1,1)</f>
        <v/>
      </c>
      <c r="B1877" t="inlineStr">
        <is>
          <t>HANKINS FOUNDATION</t>
        </is>
      </c>
      <c r="C1877" t="inlineStr">
        <is>
          <t>88-1604553</t>
        </is>
      </c>
      <c r="D1877" t="inlineStr">
        <is>
          <t>New Mexico</t>
        </is>
      </c>
      <c r="E1877" t="inlineStr">
        <is>
          <t>NM</t>
        </is>
      </c>
      <c r="F1877" t="n">
        <v>2025</v>
      </c>
      <c r="G1877" t="n">
        <v>2</v>
      </c>
      <c r="H1877" s="13" t="n">
        <v>1229500</v>
      </c>
      <c r="I1877" s="12" t="n">
        <v>24</v>
      </c>
      <c r="J1877" s="13" t="n">
        <v>20000</v>
      </c>
      <c r="K1877" s="13">
        <f>IFERROR($H1877/$I1877,"")</f>
        <v/>
      </c>
      <c r="L1877" s="13" t="n">
        <v>200000</v>
      </c>
      <c r="M1877" t="inlineStr">
        <is>
          <t>CO</t>
        </is>
      </c>
      <c r="N1877" t="inlineStr">
        <is>
          <t>No</t>
        </is>
      </c>
      <c r="O1877" t="inlineStr">
        <is>
          <t>Not stated</t>
        </is>
      </c>
      <c r="Q1877" s="9" t="inlineStr">
        <is>
          <t>https://grantcue.com/foundations/hankins-foundation-881604553</t>
        </is>
      </c>
    </row>
    <row r="1878">
      <c r="A1878">
        <f>IF($E1878=$E1877,$A1877+1,1)</f>
        <v/>
      </c>
      <c r="B1878" t="inlineStr">
        <is>
          <t>CHICAGO WOODMAN FOUNDATION</t>
        </is>
      </c>
      <c r="C1878" t="inlineStr">
        <is>
          <t>84-7003170</t>
        </is>
      </c>
      <c r="D1878" t="inlineStr">
        <is>
          <t>New Mexico</t>
        </is>
      </c>
      <c r="E1878" t="inlineStr">
        <is>
          <t>NM</t>
        </is>
      </c>
      <c r="F1878" t="n">
        <v>2025</v>
      </c>
      <c r="G1878" t="n">
        <v>2</v>
      </c>
      <c r="H1878" s="13" t="n">
        <v>1223746</v>
      </c>
      <c r="I1878" s="12" t="n">
        <v>7</v>
      </c>
      <c r="J1878" s="13" t="n">
        <v>7000</v>
      </c>
      <c r="K1878" s="13">
        <f>IFERROR($H1878/$I1878,"")</f>
        <v/>
      </c>
      <c r="L1878" s="13" t="n">
        <v>1168656</v>
      </c>
      <c r="N1878" t="inlineStr">
        <is>
          <t>No</t>
        </is>
      </c>
      <c r="O1878" t="inlineStr">
        <is>
          <t>Not stated</t>
        </is>
      </c>
      <c r="Q1878" s="9" t="inlineStr">
        <is>
          <t>https://grantcue.com/foundations/chicago-woodman-foundation-847003170</t>
        </is>
      </c>
    </row>
    <row r="1879">
      <c r="A1879">
        <f>IF($E1879=$E1878,$A1878+1,1)</f>
        <v/>
      </c>
      <c r="B1879" t="inlineStr">
        <is>
          <t>THOMAS A AND MARY E DUGAN FOUNDATION</t>
        </is>
      </c>
      <c r="C1879" t="inlineStr">
        <is>
          <t>27-2892319</t>
        </is>
      </c>
      <c r="D1879" t="inlineStr">
        <is>
          <t>New Mexico</t>
        </is>
      </c>
      <c r="E1879" t="inlineStr">
        <is>
          <t>NM</t>
        </is>
      </c>
      <c r="F1879" t="n">
        <v>2025</v>
      </c>
      <c r="G1879" t="n">
        <v>2</v>
      </c>
      <c r="H1879" s="13" t="n">
        <v>1161730</v>
      </c>
      <c r="I1879" s="12" t="n">
        <v>48</v>
      </c>
      <c r="J1879" s="13" t="n">
        <v>10000</v>
      </c>
      <c r="K1879" s="13">
        <f>IFERROR($H1879/$I1879,"")</f>
        <v/>
      </c>
      <c r="L1879" s="13" t="n">
        <v>250000</v>
      </c>
      <c r="M1879" t="inlineStr">
        <is>
          <t>CO, GA, NY</t>
        </is>
      </c>
      <c r="N1879" t="inlineStr">
        <is>
          <t>No</t>
        </is>
      </c>
      <c r="O1879" t="inlineStr">
        <is>
          <t>Not stated</t>
        </is>
      </c>
      <c r="Q1879" s="9" t="inlineStr">
        <is>
          <t>https://grantcue.com/foundations/thomas-a-and-mary-e-dugan-foundation-272892319</t>
        </is>
      </c>
    </row>
    <row r="1880">
      <c r="A1880">
        <f>IF($E1880=$E1879,$A1879+1,1)</f>
        <v/>
      </c>
      <c r="B1880" t="inlineStr">
        <is>
          <t>CORRALES FRIENDS OF ANIMALS FOUNDATION DBA DENNIS FRIENDS FOUNDATION</t>
        </is>
      </c>
      <c r="C1880" t="inlineStr">
        <is>
          <t>47-4300822</t>
        </is>
      </c>
      <c r="D1880" t="inlineStr">
        <is>
          <t>New Mexico</t>
        </is>
      </c>
      <c r="E1880" t="inlineStr">
        <is>
          <t>NM</t>
        </is>
      </c>
      <c r="F1880" t="n">
        <v>2025</v>
      </c>
      <c r="G1880" t="n">
        <v>2</v>
      </c>
      <c r="H1880" s="13" t="n">
        <v>1093051</v>
      </c>
      <c r="I1880" s="12" t="n">
        <v>42</v>
      </c>
      <c r="J1880" s="13" t="n">
        <v>20000</v>
      </c>
      <c r="K1880" s="13">
        <f>IFERROR($H1880/$I1880,"")</f>
        <v/>
      </c>
      <c r="L1880" s="13" t="n">
        <v>100000</v>
      </c>
      <c r="M1880" t="inlineStr">
        <is>
          <t>CO, DC, NC</t>
        </is>
      </c>
      <c r="N1880" t="inlineStr">
        <is>
          <t>No</t>
        </is>
      </c>
      <c r="O1880" t="inlineStr">
        <is>
          <t>Not stated</t>
        </is>
      </c>
      <c r="Q1880" s="9" t="inlineStr">
        <is>
          <t>https://grantcue.com/foundations/corrales-friends-of-animals-foundation-dba-dennis-friends-foundation-474300822</t>
        </is>
      </c>
    </row>
    <row r="1881">
      <c r="A1881">
        <f>IF($E1881=$E1880,$A1880+1,1)</f>
        <v/>
      </c>
      <c r="B1881" t="inlineStr">
        <is>
          <t>AKERSON FAMILY FOUNDATION</t>
        </is>
      </c>
      <c r="C1881" t="inlineStr">
        <is>
          <t>85-0427304</t>
        </is>
      </c>
      <c r="D1881" t="inlineStr">
        <is>
          <t>New Mexico</t>
        </is>
      </c>
      <c r="E1881" t="inlineStr">
        <is>
          <t>NM</t>
        </is>
      </c>
      <c r="F1881" t="n">
        <v>2025</v>
      </c>
      <c r="G1881" t="n">
        <v>2</v>
      </c>
      <c r="H1881" s="13" t="n">
        <v>1086000</v>
      </c>
      <c r="I1881" s="12" t="n">
        <v>49</v>
      </c>
      <c r="J1881" s="13" t="n">
        <v>23000</v>
      </c>
      <c r="K1881" s="13">
        <f>IFERROR($H1881/$I1881,"")</f>
        <v/>
      </c>
      <c r="L1881" s="13" t="n">
        <v>40000</v>
      </c>
      <c r="M1881" t="inlineStr">
        <is>
          <t>TX, OR, CA</t>
        </is>
      </c>
      <c r="N1881" t="inlineStr">
        <is>
          <t>No</t>
        </is>
      </c>
      <c r="O1881" t="inlineStr">
        <is>
          <t>Not stated</t>
        </is>
      </c>
      <c r="Q1881" s="9" t="inlineStr">
        <is>
          <t>https://grantcue.com/foundations/akerson-family-foundation-850427304</t>
        </is>
      </c>
    </row>
    <row r="1882">
      <c r="A1882">
        <f>IF($E1882=$E1881,$A1881+1,1)</f>
        <v/>
      </c>
      <c r="B1882" t="inlineStr">
        <is>
          <t>CON ALMA HEALTH FOUNDATION INC</t>
        </is>
      </c>
      <c r="C1882" t="inlineStr">
        <is>
          <t>85-0484396</t>
        </is>
      </c>
      <c r="D1882" t="inlineStr">
        <is>
          <t>New Mexico</t>
        </is>
      </c>
      <c r="E1882" t="inlineStr">
        <is>
          <t>NM</t>
        </is>
      </c>
      <c r="F1882" t="n">
        <v>2024</v>
      </c>
      <c r="G1882" t="n">
        <v>1</v>
      </c>
      <c r="H1882" s="13" t="n">
        <v>1026000</v>
      </c>
      <c r="I1882" s="12" t="n">
        <v>56</v>
      </c>
      <c r="J1882" s="13" t="n">
        <v>20000</v>
      </c>
      <c r="K1882" s="13">
        <f>IFERROR($H1882/$I1882,"")</f>
        <v/>
      </c>
      <c r="L1882" s="13" t="n">
        <v>46250</v>
      </c>
      <c r="M1882" t="inlineStr">
        <is>
          <t>CO</t>
        </is>
      </c>
      <c r="N1882" t="inlineStr">
        <is>
          <t>Yes</t>
        </is>
      </c>
      <c r="O1882" t="inlineStr">
        <is>
          <t>Yes</t>
        </is>
      </c>
      <c r="P1882" s="9" t="inlineStr">
        <is>
          <t>https://www.conalma.org/</t>
        </is>
      </c>
      <c r="Q1882" s="9" t="inlineStr">
        <is>
          <t>https://grantcue.com/foundations/con-alma-health-foundation-inc-850484396</t>
        </is>
      </c>
    </row>
    <row r="1883">
      <c r="A1883">
        <f>IF($E1883=$E1882,$A1882+1,1)</f>
        <v/>
      </c>
      <c r="B1883" t="inlineStr">
        <is>
          <t>KNIGHT FOUNDATION</t>
        </is>
      </c>
      <c r="C1883" t="inlineStr">
        <is>
          <t>91-1791788</t>
        </is>
      </c>
      <c r="D1883" t="inlineStr">
        <is>
          <t>Oregon</t>
        </is>
      </c>
      <c r="E1883" t="inlineStr">
        <is>
          <t>OR</t>
        </is>
      </c>
      <c r="F1883" t="n">
        <v>2024</v>
      </c>
      <c r="G1883" t="n">
        <v>1</v>
      </c>
      <c r="H1883" s="13" t="n">
        <v>226548000</v>
      </c>
      <c r="I1883" s="12" t="n">
        <v>9</v>
      </c>
      <c r="J1883" s="13" t="n">
        <v>7500000</v>
      </c>
      <c r="K1883" s="13">
        <f>IFERROR($H1883/$I1883,"")</f>
        <v/>
      </c>
      <c r="L1883" s="13" t="n">
        <v>182000000</v>
      </c>
      <c r="M1883" t="inlineStr">
        <is>
          <t>NY, DC, LAOIS</t>
        </is>
      </c>
      <c r="N1883" t="inlineStr">
        <is>
          <t>No</t>
        </is>
      </c>
      <c r="O1883" t="inlineStr">
        <is>
          <t>Not stated</t>
        </is>
      </c>
      <c r="Q1883" s="9" t="inlineStr">
        <is>
          <t>https://grantcue.com/foundations/knight-foundation-attn-lisa-mckillips-911791788</t>
        </is>
      </c>
    </row>
    <row r="1884">
      <c r="A1884">
        <f>IF($E1884=$E1883,$A1883+1,1)</f>
        <v/>
      </c>
      <c r="B1884" t="inlineStr">
        <is>
          <t>MEYER MEMORIAL TRUST</t>
        </is>
      </c>
      <c r="C1884" t="inlineStr">
        <is>
          <t>93-0806316</t>
        </is>
      </c>
      <c r="D1884" t="inlineStr">
        <is>
          <t>Oregon</t>
        </is>
      </c>
      <c r="E1884" t="inlineStr">
        <is>
          <t>OR</t>
        </is>
      </c>
      <c r="F1884" t="n">
        <v>2024</v>
      </c>
      <c r="G1884" t="n">
        <v>2</v>
      </c>
      <c r="H1884" s="13" t="n">
        <v>89811306</v>
      </c>
      <c r="I1884" s="12" t="n">
        <v>838</v>
      </c>
      <c r="J1884" s="13" t="n">
        <v>100000</v>
      </c>
      <c r="K1884" s="13">
        <f>IFERROR($H1884/$I1884,"")</f>
        <v/>
      </c>
      <c r="L1884" s="13" t="n">
        <v>1050000</v>
      </c>
      <c r="M1884" t="inlineStr">
        <is>
          <t>WA, CA, DC</t>
        </is>
      </c>
      <c r="N1884" t="inlineStr">
        <is>
          <t>Yes</t>
        </is>
      </c>
      <c r="O1884" t="inlineStr">
        <is>
          <t>Yes</t>
        </is>
      </c>
      <c r="P1884" s="9" t="inlineStr">
        <is>
          <t>https://www.mmt.org/</t>
        </is>
      </c>
      <c r="Q1884" s="9" t="inlineStr">
        <is>
          <t>https://grantcue.com/foundations/meyer-memorial-trust-930806316</t>
        </is>
      </c>
    </row>
    <row r="1885">
      <c r="A1885">
        <f>IF($E1885=$E1884,$A1884+1,1)</f>
        <v/>
      </c>
      <c r="B1885" t="inlineStr">
        <is>
          <t>The Ford Family Foundation</t>
        </is>
      </c>
      <c r="C1885" t="inlineStr">
        <is>
          <t>93-6026156</t>
        </is>
      </c>
      <c r="D1885" t="inlineStr">
        <is>
          <t>Oregon</t>
        </is>
      </c>
      <c r="E1885" t="inlineStr">
        <is>
          <t>OR</t>
        </is>
      </c>
      <c r="F1885" t="n">
        <v>2024</v>
      </c>
      <c r="G1885" t="n">
        <v>1</v>
      </c>
      <c r="H1885" s="13" t="n">
        <v>37375285</v>
      </c>
      <c r="I1885" s="12" t="n">
        <v>1992</v>
      </c>
      <c r="J1885" s="13" t="n">
        <v>10000</v>
      </c>
      <c r="K1885" s="13">
        <f>IFERROR($H1885/$I1885,"")</f>
        <v/>
      </c>
      <c r="L1885" s="13" t="n">
        <v>523000</v>
      </c>
      <c r="M1885" t="inlineStr">
        <is>
          <t>CA, DC, IL</t>
        </is>
      </c>
      <c r="N1885" t="inlineStr">
        <is>
          <t>Yes</t>
        </is>
      </c>
      <c r="O1885" t="inlineStr">
        <is>
          <t>Yes</t>
        </is>
      </c>
      <c r="P1885" s="9" t="inlineStr">
        <is>
          <t>https://www.tfff.org/</t>
        </is>
      </c>
      <c r="Q1885" s="9" t="inlineStr">
        <is>
          <t>https://grantcue.com/foundations/the-ford-family-foundation-936026156</t>
        </is>
      </c>
    </row>
    <row r="1886">
      <c r="A1886">
        <f>IF($E1886=$E1885,$A1885+1,1)</f>
        <v/>
      </c>
      <c r="B1886" t="inlineStr">
        <is>
          <t>The Dell Loy Hansen Foundation</t>
        </is>
      </c>
      <c r="C1886" t="inlineStr">
        <is>
          <t>26-1609090</t>
        </is>
      </c>
      <c r="D1886" t="inlineStr">
        <is>
          <t>Oregon</t>
        </is>
      </c>
      <c r="E1886" t="inlineStr">
        <is>
          <t>OR</t>
        </is>
      </c>
      <c r="F1886" t="n">
        <v>2024</v>
      </c>
      <c r="G1886" t="n">
        <v>1</v>
      </c>
      <c r="H1886" s="13" t="n">
        <v>34988050</v>
      </c>
      <c r="I1886" s="12" t="n">
        <v>20</v>
      </c>
      <c r="J1886" s="13" t="n">
        <v>50000</v>
      </c>
      <c r="K1886" s="13">
        <f>IFERROR($H1886/$I1886,"")</f>
        <v/>
      </c>
      <c r="L1886" s="13" t="n">
        <v>33522035</v>
      </c>
      <c r="M1886" t="inlineStr">
        <is>
          <t>UT, HI, DC</t>
        </is>
      </c>
      <c r="N1886" t="inlineStr">
        <is>
          <t>Yes</t>
        </is>
      </c>
      <c r="O1886" t="inlineStr">
        <is>
          <t>Yes</t>
        </is>
      </c>
      <c r="Q1886" s="9" t="inlineStr">
        <is>
          <t>https://grantcue.com/foundations/the-dell-loy-hansen-foundation-261609090</t>
        </is>
      </c>
    </row>
    <row r="1887">
      <c r="A1887">
        <f>IF($E1887=$E1886,$A1886+1,1)</f>
        <v/>
      </c>
      <c r="B1887" t="inlineStr">
        <is>
          <t>MARIE LAMFROM CHARITABLE FOUNDATION TRUST</t>
        </is>
      </c>
      <c r="C1887" t="inlineStr">
        <is>
          <t>93-1254171</t>
        </is>
      </c>
      <c r="D1887" t="inlineStr">
        <is>
          <t>Oregon</t>
        </is>
      </c>
      <c r="E1887" t="inlineStr">
        <is>
          <t>OR</t>
        </is>
      </c>
      <c r="F1887" t="n">
        <v>2024</v>
      </c>
      <c r="G1887" t="n">
        <v>1</v>
      </c>
      <c r="H1887" s="13" t="n">
        <v>20451016</v>
      </c>
      <c r="I1887" s="12" t="n">
        <v>663</v>
      </c>
      <c r="J1887" s="13" t="n">
        <v>18000</v>
      </c>
      <c r="K1887" s="13">
        <f>IFERROR($H1887/$I1887,"")</f>
        <v/>
      </c>
      <c r="L1887" s="13" t="n">
        <v>450000</v>
      </c>
      <c r="M1887" t="inlineStr">
        <is>
          <t>WA, MA, CA</t>
        </is>
      </c>
      <c r="N1887" t="inlineStr">
        <is>
          <t>Yes</t>
        </is>
      </c>
      <c r="O1887" t="inlineStr">
        <is>
          <t>Yes</t>
        </is>
      </c>
      <c r="P1887" s="9" t="inlineStr">
        <is>
          <t>https://www.marielamfrom.org/</t>
        </is>
      </c>
      <c r="Q1887" s="9" t="inlineStr">
        <is>
          <t>https://grantcue.com/foundations/marie-lamfrom-charitable-foundation-trust-931254171</t>
        </is>
      </c>
    </row>
    <row r="1888">
      <c r="A1888">
        <f>IF($E1888=$E1887,$A1887+1,1)</f>
        <v/>
      </c>
      <c r="B1888" t="inlineStr">
        <is>
          <t>THE ROUNDHOUSE FOUNDATION</t>
        </is>
      </c>
      <c r="C1888" t="inlineStr">
        <is>
          <t>22-6930631</t>
        </is>
      </c>
      <c r="D1888" t="inlineStr">
        <is>
          <t>Oregon</t>
        </is>
      </c>
      <c r="E1888" t="inlineStr">
        <is>
          <t>OR</t>
        </is>
      </c>
      <c r="F1888" t="n">
        <v>2024</v>
      </c>
      <c r="G1888" t="n">
        <v>1</v>
      </c>
      <c r="H1888" s="13" t="n">
        <v>15570259</v>
      </c>
      <c r="I1888" s="12" t="n">
        <v>621</v>
      </c>
      <c r="J1888" s="13" t="n">
        <v>10000</v>
      </c>
      <c r="K1888" s="13">
        <f>IFERROR($H1888/$I1888,"")</f>
        <v/>
      </c>
      <c r="L1888" s="13" t="n">
        <v>1250000</v>
      </c>
      <c r="M1888" t="inlineStr">
        <is>
          <t>CA, WA, IL</t>
        </is>
      </c>
      <c r="N1888" t="inlineStr">
        <is>
          <t>Yes</t>
        </is>
      </c>
      <c r="O1888" t="inlineStr">
        <is>
          <t>Yes</t>
        </is>
      </c>
      <c r="P1888" s="9" t="inlineStr">
        <is>
          <t>https://roundhousefoundation.org/</t>
        </is>
      </c>
      <c r="Q1888" s="9" t="inlineStr">
        <is>
          <t>https://grantcue.com/foundations/the-roundhouse-foundation-226930631</t>
        </is>
      </c>
    </row>
    <row r="1889">
      <c r="A1889">
        <f>IF($E1889=$E1888,$A1888+1,1)</f>
        <v/>
      </c>
      <c r="B1889" t="inlineStr">
        <is>
          <t>DORIS AND BILL SCHARPF FOUNDATION</t>
        </is>
      </c>
      <c r="C1889" t="inlineStr">
        <is>
          <t>81-1410990</t>
        </is>
      </c>
      <c r="D1889" t="inlineStr">
        <is>
          <t>Oregon</t>
        </is>
      </c>
      <c r="E1889" t="inlineStr">
        <is>
          <t>OR</t>
        </is>
      </c>
      <c r="F1889" t="n">
        <v>2024</v>
      </c>
      <c r="G1889" t="n">
        <v>1</v>
      </c>
      <c r="H1889" s="13" t="n">
        <v>14678000</v>
      </c>
      <c r="I1889" s="12" t="n">
        <v>39</v>
      </c>
      <c r="J1889" s="13" t="n">
        <v>150000</v>
      </c>
      <c r="K1889" s="13">
        <f>IFERROR($H1889/$I1889,"")</f>
        <v/>
      </c>
      <c r="L1889" s="13" t="n">
        <v>2500000</v>
      </c>
      <c r="M1889" t="inlineStr">
        <is>
          <t>MO, HI, WA</t>
        </is>
      </c>
      <c r="N1889" t="inlineStr">
        <is>
          <t>No</t>
        </is>
      </c>
      <c r="O1889" t="inlineStr">
        <is>
          <t>Not stated</t>
        </is>
      </c>
      <c r="Q1889" s="9" t="inlineStr">
        <is>
          <t>https://grantcue.com/foundations/doris-and-bill-scharpf-foundation-811410990</t>
        </is>
      </c>
    </row>
    <row r="1890">
      <c r="A1890">
        <f>IF($E1890=$E1889,$A1889+1,1)</f>
        <v/>
      </c>
      <c r="B1890" t="inlineStr">
        <is>
          <t>JTMF Foundation</t>
        </is>
      </c>
      <c r="C1890" t="inlineStr">
        <is>
          <t>46-2345457</t>
        </is>
      </c>
      <c r="D1890" t="inlineStr">
        <is>
          <t>Oregon</t>
        </is>
      </c>
      <c r="E1890" t="inlineStr">
        <is>
          <t>OR</t>
        </is>
      </c>
      <c r="F1890" t="n">
        <v>2024</v>
      </c>
      <c r="G1890" t="n">
        <v>1</v>
      </c>
      <c r="H1890" s="13" t="n">
        <v>12337324</v>
      </c>
      <c r="I1890" s="12" t="n">
        <v>121</v>
      </c>
      <c r="J1890" s="13" t="n">
        <v>25000</v>
      </c>
      <c r="K1890" s="13">
        <f>IFERROR($H1890/$I1890,"")</f>
        <v/>
      </c>
      <c r="L1890" s="13" t="n">
        <v>1000000</v>
      </c>
      <c r="M1890" t="inlineStr">
        <is>
          <t>CA, IL, NY</t>
        </is>
      </c>
      <c r="N1890" t="inlineStr">
        <is>
          <t>No</t>
        </is>
      </c>
      <c r="O1890" t="inlineStr">
        <is>
          <t>Not stated</t>
        </is>
      </c>
      <c r="Q1890" s="9" t="inlineStr">
        <is>
          <t>https://grantcue.com/foundations/jtmf-foundation-462345457</t>
        </is>
      </c>
    </row>
    <row r="1891">
      <c r="A1891">
        <f>IF($E1891=$E1890,$A1890+1,1)</f>
        <v/>
      </c>
      <c r="B1891" t="inlineStr">
        <is>
          <t>HEATHERINGTON FOUNDATION FOR INNOVATION AND EDUCATION IN HEALTH CARE</t>
        </is>
      </c>
      <c r="C1891" t="inlineStr">
        <is>
          <t>93-0988354</t>
        </is>
      </c>
      <c r="D1891" t="inlineStr">
        <is>
          <t>Oregon</t>
        </is>
      </c>
      <c r="E1891" t="inlineStr">
        <is>
          <t>OR</t>
        </is>
      </c>
      <c r="F1891" t="n">
        <v>2024</v>
      </c>
      <c r="G1891" t="n">
        <v>1</v>
      </c>
      <c r="H1891" s="13" t="n">
        <v>12237075</v>
      </c>
      <c r="I1891" s="12" t="n">
        <v>38</v>
      </c>
      <c r="J1891" s="13" t="n">
        <v>100000</v>
      </c>
      <c r="K1891" s="13">
        <f>IFERROR($H1891/$I1891,"")</f>
        <v/>
      </c>
      <c r="L1891" s="13" t="n">
        <v>6495000</v>
      </c>
      <c r="M1891" t="inlineStr">
        <is>
          <t>IL, FL</t>
        </is>
      </c>
      <c r="N1891" t="inlineStr">
        <is>
          <t>Yes</t>
        </is>
      </c>
      <c r="O1891" t="inlineStr">
        <is>
          <t>Not stated</t>
        </is>
      </c>
      <c r="Q1891" s="9" t="inlineStr">
        <is>
          <t>https://grantcue.com/foundations/heatherington-foundation-for-innovation-and-education-in-health-care-930988354</t>
        </is>
      </c>
    </row>
    <row r="1892">
      <c r="A1892">
        <f>IF($E1892=$E1891,$A1891+1,1)</f>
        <v/>
      </c>
      <c r="B1892" t="inlineStr">
        <is>
          <t>JAMES F &amp; MARION L MILLER FOUNDATION</t>
        </is>
      </c>
      <c r="C1892" t="inlineStr">
        <is>
          <t>03-0373895</t>
        </is>
      </c>
      <c r="D1892" t="inlineStr">
        <is>
          <t>Oregon</t>
        </is>
      </c>
      <c r="E1892" t="inlineStr">
        <is>
          <t>OR</t>
        </is>
      </c>
      <c r="F1892" t="n">
        <v>2024</v>
      </c>
      <c r="G1892" t="n">
        <v>1</v>
      </c>
      <c r="H1892" s="13" t="n">
        <v>11927552</v>
      </c>
      <c r="I1892" s="12" t="n">
        <v>237</v>
      </c>
      <c r="J1892" s="13" t="n">
        <v>23500</v>
      </c>
      <c r="K1892" s="13">
        <f>IFERROR($H1892/$I1892,"")</f>
        <v/>
      </c>
      <c r="L1892" s="13" t="n">
        <v>1166667</v>
      </c>
      <c r="N1892" t="inlineStr">
        <is>
          <t>Yes</t>
        </is>
      </c>
      <c r="O1892" t="inlineStr">
        <is>
          <t>Yes</t>
        </is>
      </c>
      <c r="P1892" s="9" t="inlineStr">
        <is>
          <t>https://www.millerfound.org/</t>
        </is>
      </c>
      <c r="Q1892" s="9" t="inlineStr">
        <is>
          <t>https://grantcue.com/foundations/james-f-and-marion-l-miller-foundation-030373895</t>
        </is>
      </c>
    </row>
    <row r="1893">
      <c r="A1893">
        <f>IF($E1893=$E1892,$A1892+1,1)</f>
        <v/>
      </c>
      <c r="B1893" t="inlineStr">
        <is>
          <t>THE COLLINS FOUNDATION</t>
        </is>
      </c>
      <c r="C1893" t="inlineStr">
        <is>
          <t>93-6021893</t>
        </is>
      </c>
      <c r="D1893" t="inlineStr">
        <is>
          <t>Oregon</t>
        </is>
      </c>
      <c r="E1893" t="inlineStr">
        <is>
          <t>OR</t>
        </is>
      </c>
      <c r="F1893" t="n">
        <v>2024</v>
      </c>
      <c r="G1893" t="n">
        <v>1</v>
      </c>
      <c r="H1893" s="13" t="n">
        <v>10754760</v>
      </c>
      <c r="I1893" s="12" t="n">
        <v>209</v>
      </c>
      <c r="J1893" s="13" t="n">
        <v>40000</v>
      </c>
      <c r="K1893" s="13">
        <f>IFERROR($H1893/$I1893,"")</f>
        <v/>
      </c>
      <c r="L1893" s="13" t="n">
        <v>360000</v>
      </c>
      <c r="M1893" t="inlineStr">
        <is>
          <t>SC, CA, WA</t>
        </is>
      </c>
      <c r="N1893" t="inlineStr">
        <is>
          <t>Yes</t>
        </is>
      </c>
      <c r="O1893" t="inlineStr">
        <is>
          <t>Yes</t>
        </is>
      </c>
      <c r="P1893" s="9" t="inlineStr">
        <is>
          <t>https://www.collinsfoundation.org/</t>
        </is>
      </c>
      <c r="Q1893" s="9" t="inlineStr">
        <is>
          <t>https://grantcue.com/foundations/the-collins-foundation-936021893</t>
        </is>
      </c>
    </row>
    <row r="1894">
      <c r="A1894">
        <f>IF($E1894=$E1893,$A1893+1,1)</f>
        <v/>
      </c>
      <c r="B1894" t="inlineStr">
        <is>
          <t>JAMES AND SHIRLEY RIPPEY FAMILY FOUNDATION</t>
        </is>
      </c>
      <c r="C1894" t="inlineStr">
        <is>
          <t>94-3192331</t>
        </is>
      </c>
      <c r="D1894" t="inlineStr">
        <is>
          <t>Oregon</t>
        </is>
      </c>
      <c r="E1894" t="inlineStr">
        <is>
          <t>OR</t>
        </is>
      </c>
      <c r="F1894" t="n">
        <v>2025</v>
      </c>
      <c r="G1894" t="n">
        <v>2</v>
      </c>
      <c r="H1894" s="13" t="n">
        <v>9387000</v>
      </c>
      <c r="I1894" s="12" t="n">
        <v>104</v>
      </c>
      <c r="J1894" s="13" t="n">
        <v>75000</v>
      </c>
      <c r="K1894" s="13">
        <f>IFERROR($H1894/$I1894,"")</f>
        <v/>
      </c>
      <c r="L1894" s="13" t="n">
        <v>600000</v>
      </c>
      <c r="M1894" t="inlineStr">
        <is>
          <t>MN, CA, WA</t>
        </is>
      </c>
      <c r="N1894" t="inlineStr">
        <is>
          <t>Yes</t>
        </is>
      </c>
      <c r="O1894" t="inlineStr">
        <is>
          <t>Yes</t>
        </is>
      </c>
      <c r="P1894" s="9" t="inlineStr">
        <is>
          <t>https://rippeyfamilyfoundation.org/</t>
        </is>
      </c>
      <c r="Q1894" s="9" t="inlineStr">
        <is>
          <t>https://grantcue.com/foundations/james-and-shirley-rippey-family-foundation-943192331</t>
        </is>
      </c>
    </row>
    <row r="1895">
      <c r="A1895">
        <f>IF($E1895=$E1894,$A1894+1,1)</f>
        <v/>
      </c>
      <c r="B1895" t="inlineStr">
        <is>
          <t>LEE H &amp; MARION B THOMPSON FOUNDATION</t>
        </is>
      </c>
      <c r="C1895" t="inlineStr">
        <is>
          <t>94-3112077</t>
        </is>
      </c>
      <c r="D1895" t="inlineStr">
        <is>
          <t>Oregon</t>
        </is>
      </c>
      <c r="E1895" t="inlineStr">
        <is>
          <t>OR</t>
        </is>
      </c>
      <c r="F1895" t="n">
        <v>2024</v>
      </c>
      <c r="G1895" t="n">
        <v>2</v>
      </c>
      <c r="H1895" s="13" t="n">
        <v>8998252</v>
      </c>
      <c r="I1895" s="12" t="n">
        <v>78</v>
      </c>
      <c r="J1895" s="13" t="n">
        <v>25000</v>
      </c>
      <c r="K1895" s="13">
        <f>IFERROR($H1895/$I1895,"")</f>
        <v/>
      </c>
      <c r="L1895" s="13" t="n">
        <v>1050000</v>
      </c>
      <c r="M1895" t="inlineStr">
        <is>
          <t>WA, TN</t>
        </is>
      </c>
      <c r="N1895" t="inlineStr">
        <is>
          <t>No</t>
        </is>
      </c>
      <c r="O1895" t="inlineStr">
        <is>
          <t>Not stated</t>
        </is>
      </c>
      <c r="Q1895" s="9" t="inlineStr">
        <is>
          <t>https://grantcue.com/foundations/lee-h-and-marion-b-thompson-foundation-943112077</t>
        </is>
      </c>
    </row>
    <row r="1896">
      <c r="A1896">
        <f>IF($E1896=$E1895,$A1895+1,1)</f>
        <v/>
      </c>
      <c r="B1896" t="inlineStr">
        <is>
          <t>THE HAROLD &amp; ARLENE SCHNITZER CARE FOUNDATION</t>
        </is>
      </c>
      <c r="C1896" t="inlineStr">
        <is>
          <t>93-1159884</t>
        </is>
      </c>
      <c r="D1896" t="inlineStr">
        <is>
          <t>Oregon</t>
        </is>
      </c>
      <c r="E1896" t="inlineStr">
        <is>
          <t>OR</t>
        </is>
      </c>
      <c r="F1896" t="n">
        <v>2024</v>
      </c>
      <c r="G1896" t="n">
        <v>1</v>
      </c>
      <c r="H1896" s="13" t="n">
        <v>8249628</v>
      </c>
      <c r="I1896" s="12" t="n">
        <v>245</v>
      </c>
      <c r="J1896" s="13" t="n">
        <v>6056</v>
      </c>
      <c r="K1896" s="13">
        <f>IFERROR($H1896/$I1896,"")</f>
        <v/>
      </c>
      <c r="L1896" s="13" t="n">
        <v>1970998</v>
      </c>
      <c r="M1896" t="inlineStr">
        <is>
          <t>NY, CA, AZ</t>
        </is>
      </c>
      <c r="N1896" t="inlineStr">
        <is>
          <t>No</t>
        </is>
      </c>
      <c r="O1896" t="inlineStr">
        <is>
          <t>Not stated</t>
        </is>
      </c>
      <c r="Q1896" s="9" t="inlineStr">
        <is>
          <t>https://grantcue.com/foundations/the-harold-and-arlene-schnitzer-care-foundation-931159884</t>
        </is>
      </c>
    </row>
    <row r="1897">
      <c r="A1897">
        <f>IF($E1897=$E1896,$A1896+1,1)</f>
        <v/>
      </c>
      <c r="B1897" t="inlineStr">
        <is>
          <t>MAYBELLE CLARK MACDONALD FUND</t>
        </is>
      </c>
      <c r="C1897" t="inlineStr">
        <is>
          <t>23-7108002</t>
        </is>
      </c>
      <c r="D1897" t="inlineStr">
        <is>
          <t>Oregon</t>
        </is>
      </c>
      <c r="E1897" t="inlineStr">
        <is>
          <t>OR</t>
        </is>
      </c>
      <c r="F1897" t="n">
        <v>2024</v>
      </c>
      <c r="G1897" t="n">
        <v>1</v>
      </c>
      <c r="H1897" s="13" t="n">
        <v>7210725</v>
      </c>
      <c r="I1897" s="12" t="n">
        <v>165</v>
      </c>
      <c r="J1897" s="13" t="n">
        <v>25000</v>
      </c>
      <c r="K1897" s="13">
        <f>IFERROR($H1897/$I1897,"")</f>
        <v/>
      </c>
      <c r="L1897" s="13" t="n">
        <v>366950</v>
      </c>
      <c r="M1897" t="inlineStr">
        <is>
          <t>WA, IL, TX</t>
        </is>
      </c>
      <c r="N1897" t="inlineStr">
        <is>
          <t>No</t>
        </is>
      </c>
      <c r="O1897" t="inlineStr">
        <is>
          <t>Not stated</t>
        </is>
      </c>
      <c r="Q1897" s="9" t="inlineStr">
        <is>
          <t>https://grantcue.com/foundations/maybelle-clark-macdonald-fund-237108002</t>
        </is>
      </c>
    </row>
    <row r="1898">
      <c r="A1898">
        <f>IF($E1898=$E1897,$A1897+1,1)</f>
        <v/>
      </c>
      <c r="B1898" t="inlineStr">
        <is>
          <t>The Lematta Foundation</t>
        </is>
      </c>
      <c r="C1898" t="inlineStr">
        <is>
          <t>91-1914392</t>
        </is>
      </c>
      <c r="D1898" t="inlineStr">
        <is>
          <t>Oregon</t>
        </is>
      </c>
      <c r="E1898" t="inlineStr">
        <is>
          <t>OR</t>
        </is>
      </c>
      <c r="F1898" t="n">
        <v>2025</v>
      </c>
      <c r="G1898" t="n">
        <v>2</v>
      </c>
      <c r="H1898" s="13" t="n">
        <v>7092534</v>
      </c>
      <c r="I1898" s="12" t="n">
        <v>13</v>
      </c>
      <c r="J1898" s="13" t="n">
        <v>50000</v>
      </c>
      <c r="K1898" s="13">
        <f>IFERROR($H1898/$I1898,"")</f>
        <v/>
      </c>
      <c r="L1898" s="13" t="n">
        <v>5652534</v>
      </c>
      <c r="M1898" t="inlineStr">
        <is>
          <t>WA, UT, AZ</t>
        </is>
      </c>
      <c r="N1898" t="inlineStr">
        <is>
          <t>Yes</t>
        </is>
      </c>
      <c r="O1898" t="inlineStr">
        <is>
          <t>Not stated</t>
        </is>
      </c>
      <c r="Q1898" s="9" t="inlineStr">
        <is>
          <t>https://grantcue.com/foundations/the-lematta-foundation-co-bank-of-america-private-bank-911914392</t>
        </is>
      </c>
    </row>
    <row r="1899">
      <c r="A1899">
        <f>IF($E1899=$E1898,$A1898+1,1)</f>
        <v/>
      </c>
      <c r="B1899" t="inlineStr">
        <is>
          <t>RONALD W NAITO MD FOUNDATION</t>
        </is>
      </c>
      <c r="C1899" t="inlineStr">
        <is>
          <t>83-6622391</t>
        </is>
      </c>
      <c r="D1899" t="inlineStr">
        <is>
          <t>Oregon</t>
        </is>
      </c>
      <c r="E1899" t="inlineStr">
        <is>
          <t>OR</t>
        </is>
      </c>
      <c r="F1899" t="n">
        <v>2024</v>
      </c>
      <c r="G1899" t="n">
        <v>2</v>
      </c>
      <c r="H1899" s="13" t="n">
        <v>6951295</v>
      </c>
      <c r="I1899" s="12" t="n">
        <v>332</v>
      </c>
      <c r="J1899" s="13" t="n">
        <v>20000</v>
      </c>
      <c r="K1899" s="13">
        <f>IFERROR($H1899/$I1899,"")</f>
        <v/>
      </c>
      <c r="L1899" s="13" t="n">
        <v>50000</v>
      </c>
      <c r="M1899" t="inlineStr">
        <is>
          <t>CA, DC, NY</t>
        </is>
      </c>
      <c r="N1899" t="inlineStr">
        <is>
          <t>Yes</t>
        </is>
      </c>
      <c r="O1899" t="inlineStr">
        <is>
          <t>Yes</t>
        </is>
      </c>
      <c r="P1899" s="9" t="inlineStr">
        <is>
          <t>https://www.rwnfoundation.org/</t>
        </is>
      </c>
      <c r="Q1899" s="9" t="inlineStr">
        <is>
          <t>https://grantcue.com/foundations/ronald-w-naito-md-foundation-836622391</t>
        </is>
      </c>
    </row>
    <row r="1900">
      <c r="A1900">
        <f>IF($E1900=$E1899,$A1899+1,1)</f>
        <v/>
      </c>
      <c r="B1900" t="inlineStr">
        <is>
          <t>HITZ FOUNDATION</t>
        </is>
      </c>
      <c r="C1900" t="inlineStr">
        <is>
          <t>94-3379521</t>
        </is>
      </c>
      <c r="D1900" t="inlineStr">
        <is>
          <t>Oregon</t>
        </is>
      </c>
      <c r="E1900" t="inlineStr">
        <is>
          <t>OR</t>
        </is>
      </c>
      <c r="F1900" t="n">
        <v>2024</v>
      </c>
      <c r="G1900" t="n">
        <v>1</v>
      </c>
      <c r="H1900" s="13" t="n">
        <v>5938000</v>
      </c>
      <c r="I1900" s="12" t="n">
        <v>6</v>
      </c>
      <c r="J1900" s="13" t="n">
        <v>490000</v>
      </c>
      <c r="K1900" s="13">
        <f>IFERROR($H1900/$I1900,"")</f>
        <v/>
      </c>
      <c r="L1900" s="13" t="n">
        <v>3600000</v>
      </c>
      <c r="M1900" t="inlineStr">
        <is>
          <t>FL, CA, NY</t>
        </is>
      </c>
      <c r="N1900" t="inlineStr">
        <is>
          <t>No</t>
        </is>
      </c>
      <c r="O1900" t="inlineStr">
        <is>
          <t>Not stated</t>
        </is>
      </c>
      <c r="Q1900" s="9" t="inlineStr">
        <is>
          <t>https://grantcue.com/foundations/hitz-foundation-c-o-frank-rimerman-co-llp-943379521</t>
        </is>
      </c>
    </row>
    <row r="1901">
      <c r="A1901">
        <f>IF($E1901=$E1900,$A1900+1,1)</f>
        <v/>
      </c>
      <c r="B1901" t="inlineStr">
        <is>
          <t>THE WILKENS FAMILY FOUNDATION</t>
        </is>
      </c>
      <c r="C1901" t="inlineStr">
        <is>
          <t>47-5634424</t>
        </is>
      </c>
      <c r="D1901" t="inlineStr">
        <is>
          <t>Oregon</t>
        </is>
      </c>
      <c r="E1901" t="inlineStr">
        <is>
          <t>OR</t>
        </is>
      </c>
      <c r="F1901" t="n">
        <v>2025</v>
      </c>
      <c r="G1901" t="n">
        <v>2</v>
      </c>
      <c r="H1901" s="13" t="n">
        <v>5905900</v>
      </c>
      <c r="I1901" s="12" t="n">
        <v>68</v>
      </c>
      <c r="J1901" s="13" t="n">
        <v>68168</v>
      </c>
      <c r="K1901" s="13">
        <f>IFERROR($H1901/$I1901,"")</f>
        <v/>
      </c>
      <c r="L1901" s="13" t="n">
        <v>457233</v>
      </c>
      <c r="M1901" t="inlineStr">
        <is>
          <t>VT, FL, IL</t>
        </is>
      </c>
      <c r="N1901" t="inlineStr">
        <is>
          <t>No</t>
        </is>
      </c>
      <c r="O1901" t="inlineStr">
        <is>
          <t>Not stated</t>
        </is>
      </c>
      <c r="Q1901" s="9" t="inlineStr">
        <is>
          <t>https://grantcue.com/foundations/the-wilkens-family-foundation-475634424</t>
        </is>
      </c>
    </row>
    <row r="1902">
      <c r="A1902">
        <f>IF($E1902=$E1901,$A1901+1,1)</f>
        <v/>
      </c>
      <c r="B1902" t="inlineStr">
        <is>
          <t>CARRICO FAMILY FOUNDATION</t>
        </is>
      </c>
      <c r="C1902" t="inlineStr">
        <is>
          <t>46-1237162</t>
        </is>
      </c>
      <c r="D1902" t="inlineStr">
        <is>
          <t>Oregon</t>
        </is>
      </c>
      <c r="E1902" t="inlineStr">
        <is>
          <t>OR</t>
        </is>
      </c>
      <c r="F1902" t="n">
        <v>2025</v>
      </c>
      <c r="G1902" t="n">
        <v>2</v>
      </c>
      <c r="H1902" s="13" t="n">
        <v>5872951</v>
      </c>
      <c r="I1902" s="12" t="n">
        <v>141</v>
      </c>
      <c r="J1902" s="13" t="n">
        <v>15000</v>
      </c>
      <c r="K1902" s="13">
        <f>IFERROR($H1902/$I1902,"")</f>
        <v/>
      </c>
      <c r="L1902" s="13" t="n">
        <v>350000</v>
      </c>
      <c r="M1902" t="inlineStr">
        <is>
          <t>CA, VT, IL</t>
        </is>
      </c>
      <c r="N1902" t="inlineStr">
        <is>
          <t>Yes</t>
        </is>
      </c>
      <c r="O1902" t="inlineStr">
        <is>
          <t>Not stated</t>
        </is>
      </c>
      <c r="Q1902" s="9" t="inlineStr">
        <is>
          <t>https://grantcue.com/foundations/carrico-family-foundation-c-o-magna-o-carrico-lowman-461237162</t>
        </is>
      </c>
    </row>
    <row r="1903">
      <c r="A1903">
        <f>IF($E1903=$E1902,$A1902+1,1)</f>
        <v/>
      </c>
      <c r="B1903" t="inlineStr">
        <is>
          <t>SILVER FAMILY FOUNDATION</t>
        </is>
      </c>
      <c r="C1903" t="inlineStr">
        <is>
          <t>06-1532898</t>
        </is>
      </c>
      <c r="D1903" t="inlineStr">
        <is>
          <t>Oregon</t>
        </is>
      </c>
      <c r="E1903" t="inlineStr">
        <is>
          <t>OR</t>
        </is>
      </c>
      <c r="F1903" t="n">
        <v>2024</v>
      </c>
      <c r="G1903" t="n">
        <v>2</v>
      </c>
      <c r="H1903" s="13" t="n">
        <v>5634570</v>
      </c>
      <c r="I1903" s="12" t="n">
        <v>99</v>
      </c>
      <c r="J1903" s="13" t="n">
        <v>35000</v>
      </c>
      <c r="K1903" s="13">
        <f>IFERROR($H1903/$I1903,"")</f>
        <v/>
      </c>
      <c r="L1903" s="13" t="n">
        <v>500000</v>
      </c>
      <c r="M1903" t="inlineStr">
        <is>
          <t>WA, ID, CO</t>
        </is>
      </c>
      <c r="N1903" t="inlineStr">
        <is>
          <t>Yes</t>
        </is>
      </c>
      <c r="O1903" t="inlineStr">
        <is>
          <t>Yes</t>
        </is>
      </c>
      <c r="P1903" s="9" t="inlineStr">
        <is>
          <t>https://silverfoundation.org/</t>
        </is>
      </c>
      <c r="Q1903" s="9" t="inlineStr">
        <is>
          <t>https://grantcue.com/foundations/silver-family-foundation-c-o-walter-berlingo-and-company-061532898</t>
        </is>
      </c>
    </row>
    <row r="1904">
      <c r="A1904">
        <f>IF($E1904=$E1903,$A1903+1,1)</f>
        <v/>
      </c>
      <c r="B1904" t="inlineStr">
        <is>
          <t>TYKESON FAMILY CHARITABLE TRUST</t>
        </is>
      </c>
      <c r="C1904" t="inlineStr">
        <is>
          <t>36-7428977</t>
        </is>
      </c>
      <c r="D1904" t="inlineStr">
        <is>
          <t>Oregon</t>
        </is>
      </c>
      <c r="E1904" t="inlineStr">
        <is>
          <t>OR</t>
        </is>
      </c>
      <c r="F1904" t="n">
        <v>2024</v>
      </c>
      <c r="G1904" t="n">
        <v>1</v>
      </c>
      <c r="H1904" s="13" t="n">
        <v>5629023</v>
      </c>
      <c r="I1904" s="12" t="n">
        <v>85</v>
      </c>
      <c r="J1904" s="13" t="n">
        <v>8000</v>
      </c>
      <c r="K1904" s="13">
        <f>IFERROR($H1904/$I1904,"")</f>
        <v/>
      </c>
      <c r="L1904" s="13" t="n">
        <v>500000</v>
      </c>
      <c r="M1904" t="inlineStr">
        <is>
          <t>MT, PA, CA</t>
        </is>
      </c>
      <c r="N1904" t="inlineStr">
        <is>
          <t>No</t>
        </is>
      </c>
      <c r="O1904" t="inlineStr">
        <is>
          <t>Not stated</t>
        </is>
      </c>
      <c r="Q1904" s="9" t="inlineStr">
        <is>
          <t>https://grantcue.com/foundations/tykeson-family-charitable-trust-367428977</t>
        </is>
      </c>
    </row>
    <row r="1905">
      <c r="A1905">
        <f>IF($E1905=$E1904,$A1904+1,1)</f>
        <v/>
      </c>
      <c r="B1905" t="inlineStr">
        <is>
          <t>MISSION INCREASE FOUNDATION</t>
        </is>
      </c>
      <c r="C1905" t="inlineStr">
        <is>
          <t>81-0618279</t>
        </is>
      </c>
      <c r="D1905" t="inlineStr">
        <is>
          <t>Oregon</t>
        </is>
      </c>
      <c r="E1905" t="inlineStr">
        <is>
          <t>OR</t>
        </is>
      </c>
      <c r="F1905" t="n">
        <v>2024</v>
      </c>
      <c r="G1905" t="n">
        <v>3</v>
      </c>
      <c r="H1905" s="13" t="n">
        <v>5248946</v>
      </c>
      <c r="I1905" s="12" t="n">
        <v>5</v>
      </c>
      <c r="J1905" s="13" t="n">
        <v>1290113</v>
      </c>
      <c r="K1905" s="13">
        <f>IFERROR($H1905/$I1905,"")</f>
        <v/>
      </c>
      <c r="L1905" s="13" t="n">
        <v>2240000</v>
      </c>
      <c r="N1905" t="inlineStr">
        <is>
          <t>No</t>
        </is>
      </c>
      <c r="O1905" t="inlineStr">
        <is>
          <t>Not stated</t>
        </is>
      </c>
      <c r="Q1905" s="9" t="inlineStr">
        <is>
          <t>https://grantcue.com/foundations/mission-increase-foundation-810618279</t>
        </is>
      </c>
    </row>
    <row r="1906">
      <c r="A1906">
        <f>IF($E1906=$E1905,$A1905+1,1)</f>
        <v/>
      </c>
      <c r="B1906" t="inlineStr">
        <is>
          <t>GIUSTINA FOUNDATION</t>
        </is>
      </c>
      <c r="C1906" t="inlineStr">
        <is>
          <t>91-1776086</t>
        </is>
      </c>
      <c r="D1906" t="inlineStr">
        <is>
          <t>Oregon</t>
        </is>
      </c>
      <c r="E1906" t="inlineStr">
        <is>
          <t>OR</t>
        </is>
      </c>
      <c r="F1906" t="n">
        <v>2025</v>
      </c>
      <c r="G1906" t="n">
        <v>2</v>
      </c>
      <c r="H1906" s="13" t="n">
        <v>5216500</v>
      </c>
      <c r="I1906" s="12" t="n">
        <v>38</v>
      </c>
      <c r="J1906" s="13" t="n">
        <v>5000</v>
      </c>
      <c r="K1906" s="13">
        <f>IFERROR($H1906/$I1906,"")</f>
        <v/>
      </c>
      <c r="L1906" s="13" t="n">
        <v>4080000</v>
      </c>
      <c r="M1906" t="inlineStr">
        <is>
          <t>CA</t>
        </is>
      </c>
      <c r="N1906" t="inlineStr">
        <is>
          <t>No</t>
        </is>
      </c>
      <c r="O1906" t="inlineStr">
        <is>
          <t>Not stated</t>
        </is>
      </c>
      <c r="Q1906" s="9" t="inlineStr">
        <is>
          <t>https://grantcue.com/foundations/giustina-foundation-911776086</t>
        </is>
      </c>
    </row>
    <row r="1907">
      <c r="A1907">
        <f>IF($E1907=$E1906,$A1906+1,1)</f>
        <v/>
      </c>
      <c r="B1907" t="inlineStr">
        <is>
          <t>THE RENAISSANCE FOUNDATION</t>
        </is>
      </c>
      <c r="C1907" t="inlineStr">
        <is>
          <t>93-1306116</t>
        </is>
      </c>
      <c r="D1907" t="inlineStr">
        <is>
          <t>Oregon</t>
        </is>
      </c>
      <c r="E1907" t="inlineStr">
        <is>
          <t>OR</t>
        </is>
      </c>
      <c r="F1907" t="n">
        <v>2024</v>
      </c>
      <c r="G1907" t="n">
        <v>1</v>
      </c>
      <c r="H1907" s="13" t="n">
        <v>4677293</v>
      </c>
      <c r="I1907" s="12" t="n">
        <v>228</v>
      </c>
      <c r="J1907" s="13" t="n">
        <v>5000</v>
      </c>
      <c r="K1907" s="13">
        <f>IFERROR($H1907/$I1907,"")</f>
        <v/>
      </c>
      <c r="L1907" s="13" t="n">
        <v>405501</v>
      </c>
      <c r="M1907" t="inlineStr">
        <is>
          <t>IL, CA, NC</t>
        </is>
      </c>
      <c r="N1907" t="inlineStr">
        <is>
          <t>Yes</t>
        </is>
      </c>
      <c r="O1907" t="inlineStr">
        <is>
          <t>Not stated</t>
        </is>
      </c>
      <c r="P1907" s="9" t="inlineStr">
        <is>
          <t>https://www.trfwebsite.org/</t>
        </is>
      </c>
      <c r="Q1907" s="9" t="inlineStr">
        <is>
          <t>https://grantcue.com/foundations/the-renaissance-foundation-931306116</t>
        </is>
      </c>
    </row>
    <row r="1908">
      <c r="A1908">
        <f>IF($E1908=$E1907,$A1907+1,1)</f>
        <v/>
      </c>
      <c r="B1908" t="inlineStr">
        <is>
          <t>JW &amp; HM GOODMAN FAMILY CHARITABLE FOUNDATION</t>
        </is>
      </c>
      <c r="C1908" t="inlineStr">
        <is>
          <t>77-0559337</t>
        </is>
      </c>
      <c r="D1908" t="inlineStr">
        <is>
          <t>Oregon</t>
        </is>
      </c>
      <c r="E1908" t="inlineStr">
        <is>
          <t>OR</t>
        </is>
      </c>
      <c r="F1908" t="n">
        <v>2025</v>
      </c>
      <c r="G1908" t="n">
        <v>2</v>
      </c>
      <c r="H1908" s="13" t="n">
        <v>4431900</v>
      </c>
      <c r="I1908" s="12" t="n">
        <v>67</v>
      </c>
      <c r="J1908" s="13" t="n">
        <v>10000</v>
      </c>
      <c r="K1908" s="13">
        <f>IFERROR($H1908/$I1908,"")</f>
        <v/>
      </c>
      <c r="L1908" s="13" t="n">
        <v>1511000</v>
      </c>
      <c r="M1908" t="inlineStr">
        <is>
          <t>CA, HI</t>
        </is>
      </c>
      <c r="N1908" t="inlineStr">
        <is>
          <t>Yes</t>
        </is>
      </c>
      <c r="O1908" t="inlineStr">
        <is>
          <t>Yes</t>
        </is>
      </c>
      <c r="P1908" s="9" t="inlineStr">
        <is>
          <t>https://www.goodmanfamilyfoundation.org/</t>
        </is>
      </c>
      <c r="Q1908" s="9" t="inlineStr">
        <is>
          <t>https://grantcue.com/foundations/jw-and-hm-goodman-family-charitable-foundation-770559337</t>
        </is>
      </c>
    </row>
    <row r="1909">
      <c r="A1909">
        <f>IF($E1909=$E1908,$A1908+1,1)</f>
        <v/>
      </c>
      <c r="B1909" t="inlineStr">
        <is>
          <t>ARIA FOUNDATION</t>
        </is>
      </c>
      <c r="C1909" t="inlineStr">
        <is>
          <t>13-3603275</t>
        </is>
      </c>
      <c r="D1909" t="inlineStr">
        <is>
          <t>Oregon</t>
        </is>
      </c>
      <c r="E1909" t="inlineStr">
        <is>
          <t>OR</t>
        </is>
      </c>
      <c r="F1909" t="n">
        <v>2024</v>
      </c>
      <c r="G1909" t="n">
        <v>2</v>
      </c>
      <c r="H1909" s="13" t="n">
        <v>3958112</v>
      </c>
      <c r="I1909" s="12" t="n">
        <v>137</v>
      </c>
      <c r="J1909" s="13" t="n">
        <v>20000</v>
      </c>
      <c r="K1909" s="13">
        <f>IFERROR($H1909/$I1909,"")</f>
        <v/>
      </c>
      <c r="L1909" s="13" t="n">
        <v>208019</v>
      </c>
      <c r="M1909" t="inlineStr">
        <is>
          <t>CA, NY, DC</t>
        </is>
      </c>
      <c r="N1909" t="inlineStr">
        <is>
          <t>No</t>
        </is>
      </c>
      <c r="O1909" t="inlineStr">
        <is>
          <t>Not stated</t>
        </is>
      </c>
      <c r="Q1909" s="9" t="inlineStr">
        <is>
          <t>https://grantcue.com/foundations/aria-foundation-co-tg-tax-and-accounting-services-llc-133603275</t>
        </is>
      </c>
    </row>
    <row r="1910">
      <c r="A1910">
        <f>IF($E1910=$E1909,$A1909+1,1)</f>
        <v/>
      </c>
      <c r="B1910" t="inlineStr">
        <is>
          <t>AUSTIN FAMILY FOUNDATION</t>
        </is>
      </c>
      <c r="C1910" t="inlineStr">
        <is>
          <t>47-5352542</t>
        </is>
      </c>
      <c r="D1910" t="inlineStr">
        <is>
          <t>Oregon</t>
        </is>
      </c>
      <c r="E1910" t="inlineStr">
        <is>
          <t>OR</t>
        </is>
      </c>
      <c r="F1910" t="n">
        <v>2024</v>
      </c>
      <c r="G1910" t="n">
        <v>1</v>
      </c>
      <c r="H1910" s="13" t="n">
        <v>3849080</v>
      </c>
      <c r="I1910" s="12" t="n">
        <v>62</v>
      </c>
      <c r="J1910" s="13" t="n">
        <v>10000</v>
      </c>
      <c r="K1910" s="13">
        <f>IFERROR($H1910/$I1910,"")</f>
        <v/>
      </c>
      <c r="L1910" s="13" t="n">
        <v>1000000</v>
      </c>
      <c r="M1910" t="inlineStr">
        <is>
          <t>TX</t>
        </is>
      </c>
      <c r="N1910" t="inlineStr">
        <is>
          <t>Yes</t>
        </is>
      </c>
      <c r="O1910" t="inlineStr">
        <is>
          <t>Not stated</t>
        </is>
      </c>
      <c r="Q1910" s="9" t="inlineStr">
        <is>
          <t>https://grantcue.com/foundations/austin-family-foundation-475352542</t>
        </is>
      </c>
    </row>
    <row r="1911">
      <c r="A1911">
        <f>IF($E1911=$E1910,$A1910+1,1)</f>
        <v/>
      </c>
      <c r="B1911" t="inlineStr">
        <is>
          <t>BP LESTER &amp; REGINA JOHN FOUNDATION</t>
        </is>
      </c>
      <c r="C1911" t="inlineStr">
        <is>
          <t>23-7110263</t>
        </is>
      </c>
      <c r="D1911" t="inlineStr">
        <is>
          <t>Oregon</t>
        </is>
      </c>
      <c r="E1911" t="inlineStr">
        <is>
          <t>OR</t>
        </is>
      </c>
      <c r="F1911" t="n">
        <v>2025</v>
      </c>
      <c r="G1911" t="n">
        <v>2</v>
      </c>
      <c r="H1911" s="13" t="n">
        <v>3706790</v>
      </c>
      <c r="I1911" s="12" t="n">
        <v>160</v>
      </c>
      <c r="J1911" s="13" t="n">
        <v>15000</v>
      </c>
      <c r="K1911" s="13">
        <f>IFERROR($H1911/$I1911,"")</f>
        <v/>
      </c>
      <c r="L1911" s="13" t="n">
        <v>169865</v>
      </c>
      <c r="M1911" t="inlineStr">
        <is>
          <t>CA, WA, NY</t>
        </is>
      </c>
      <c r="N1911" t="inlineStr">
        <is>
          <t>No</t>
        </is>
      </c>
      <c r="O1911" t="inlineStr">
        <is>
          <t>Not stated</t>
        </is>
      </c>
      <c r="Q1911" s="9" t="inlineStr">
        <is>
          <t>https://grantcue.com/foundations/bp-lester-and-regina-john-foundation-237110263</t>
        </is>
      </c>
    </row>
    <row r="1912">
      <c r="A1912">
        <f>IF($E1912=$E1911,$A1911+1,1)</f>
        <v/>
      </c>
      <c r="B1912" t="inlineStr">
        <is>
          <t>JOHN &amp; JEAN LOOSLEY CHARITABLE FOUNDATION</t>
        </is>
      </c>
      <c r="C1912" t="inlineStr">
        <is>
          <t>93-6279827</t>
        </is>
      </c>
      <c r="D1912" t="inlineStr">
        <is>
          <t>Oregon</t>
        </is>
      </c>
      <c r="E1912" t="inlineStr">
        <is>
          <t>OR</t>
        </is>
      </c>
      <c r="F1912" t="n">
        <v>2025</v>
      </c>
      <c r="G1912" t="n">
        <v>2</v>
      </c>
      <c r="H1912" s="13" t="n">
        <v>3695500</v>
      </c>
      <c r="I1912" s="12" t="n">
        <v>14</v>
      </c>
      <c r="J1912" s="13" t="n">
        <v>8750</v>
      </c>
      <c r="K1912" s="13">
        <f>IFERROR($H1912/$I1912,"")</f>
        <v/>
      </c>
      <c r="L1912" s="13" t="n">
        <v>2500000</v>
      </c>
      <c r="M1912" t="inlineStr">
        <is>
          <t>FL, CO, TX</t>
        </is>
      </c>
      <c r="N1912" t="inlineStr">
        <is>
          <t>No</t>
        </is>
      </c>
      <c r="O1912" t="inlineStr">
        <is>
          <t>Not stated</t>
        </is>
      </c>
      <c r="Q1912" s="9" t="inlineStr">
        <is>
          <t>https://grantcue.com/foundations/john-and-jean-loosley-charitable-foundation-936279827</t>
        </is>
      </c>
    </row>
    <row r="1913">
      <c r="A1913">
        <f>IF($E1913=$E1912,$A1912+1,1)</f>
        <v/>
      </c>
      <c r="B1913" t="inlineStr">
        <is>
          <t>JAY AND DIANE ZIDELL CHARITABLE FOUNDATION</t>
        </is>
      </c>
      <c r="C1913" t="inlineStr">
        <is>
          <t>20-3912349</t>
        </is>
      </c>
      <c r="D1913" t="inlineStr">
        <is>
          <t>Oregon</t>
        </is>
      </c>
      <c r="E1913" t="inlineStr">
        <is>
          <t>OR</t>
        </is>
      </c>
      <c r="F1913" t="n">
        <v>2025</v>
      </c>
      <c r="G1913" t="n">
        <v>2</v>
      </c>
      <c r="H1913" s="13" t="n">
        <v>3617188</v>
      </c>
      <c r="I1913" s="12" t="n">
        <v>79</v>
      </c>
      <c r="J1913" s="13" t="n">
        <v>18000</v>
      </c>
      <c r="K1913" s="13">
        <f>IFERROR($H1913/$I1913,"")</f>
        <v/>
      </c>
      <c r="L1913" s="13" t="n">
        <v>297944</v>
      </c>
      <c r="M1913" t="inlineStr">
        <is>
          <t>WA, LA, DC</t>
        </is>
      </c>
      <c r="N1913" t="inlineStr">
        <is>
          <t>Yes</t>
        </is>
      </c>
      <c r="O1913" t="inlineStr">
        <is>
          <t>Not stated</t>
        </is>
      </c>
      <c r="P1913" s="9" t="inlineStr">
        <is>
          <t>https://www.zidellfp.org/</t>
        </is>
      </c>
      <c r="Q1913" s="9" t="inlineStr">
        <is>
          <t>https://grantcue.com/foundations/jay-and-diane-zidell-charitable-foundation-203912349</t>
        </is>
      </c>
    </row>
    <row r="1914">
      <c r="A1914">
        <f>IF($E1914=$E1913,$A1913+1,1)</f>
        <v/>
      </c>
      <c r="B1914" t="inlineStr">
        <is>
          <t>THE CLEMENS FOUNDATION</t>
        </is>
      </c>
      <c r="C1914" t="inlineStr">
        <is>
          <t>93-6023941</t>
        </is>
      </c>
      <c r="D1914" t="inlineStr">
        <is>
          <t>Oregon</t>
        </is>
      </c>
      <c r="E1914" t="inlineStr">
        <is>
          <t>OR</t>
        </is>
      </c>
      <c r="F1914" t="n">
        <v>2025</v>
      </c>
      <c r="G1914" t="n">
        <v>2</v>
      </c>
      <c r="H1914" s="13" t="n">
        <v>3412322</v>
      </c>
      <c r="I1914" s="12" t="n">
        <v>7</v>
      </c>
      <c r="J1914" s="13" t="n">
        <v>10000</v>
      </c>
      <c r="K1914" s="13">
        <f>IFERROR($H1914/$I1914,"")</f>
        <v/>
      </c>
      <c r="L1914" s="13" t="n">
        <v>1704002</v>
      </c>
      <c r="N1914" t="inlineStr">
        <is>
          <t>Yes</t>
        </is>
      </c>
      <c r="O1914" t="inlineStr">
        <is>
          <t>Yes</t>
        </is>
      </c>
      <c r="Q1914" s="9" t="inlineStr">
        <is>
          <t>https://grantcue.com/foundations/the-clemens-foundation-936023941</t>
        </is>
      </c>
    </row>
    <row r="1915">
      <c r="A1915">
        <f>IF($E1915=$E1914,$A1914+1,1)</f>
        <v/>
      </c>
      <c r="B1915" t="inlineStr">
        <is>
          <t>ROBERT AND MARY JANE SMITH FOUNDATION</t>
        </is>
      </c>
      <c r="C1915" t="inlineStr">
        <is>
          <t>81-4452918</t>
        </is>
      </c>
      <c r="D1915" t="inlineStr">
        <is>
          <t>Oregon</t>
        </is>
      </c>
      <c r="E1915" t="inlineStr">
        <is>
          <t>OR</t>
        </is>
      </c>
      <c r="F1915" t="n">
        <v>2025</v>
      </c>
      <c r="G1915" t="n">
        <v>2</v>
      </c>
      <c r="H1915" s="13" t="n">
        <v>3390000</v>
      </c>
      <c r="I1915" s="12" t="n">
        <v>96</v>
      </c>
      <c r="J1915" s="13" t="n">
        <v>20000</v>
      </c>
      <c r="K1915" s="13">
        <f>IFERROR($H1915/$I1915,"")</f>
        <v/>
      </c>
      <c r="L1915" s="13" t="n">
        <v>500000</v>
      </c>
      <c r="M1915" t="inlineStr">
        <is>
          <t>NC, CO, WA</t>
        </is>
      </c>
      <c r="N1915" t="inlineStr">
        <is>
          <t>Yes</t>
        </is>
      </c>
      <c r="O1915" t="inlineStr">
        <is>
          <t>Yes</t>
        </is>
      </c>
      <c r="P1915" s="9" t="inlineStr">
        <is>
          <t>https://rmjsfoundation.org/</t>
        </is>
      </c>
      <c r="Q1915" s="9" t="inlineStr">
        <is>
          <t>https://grantcue.com/foundations/robert-and-mary-jane-smith-foundation-814452918</t>
        </is>
      </c>
    </row>
    <row r="1916">
      <c r="A1916">
        <f>IF($E1916=$E1915,$A1915+1,1)</f>
        <v/>
      </c>
      <c r="B1916" t="inlineStr">
        <is>
          <t>SANDERS FAMILY FOUNDATION</t>
        </is>
      </c>
      <c r="C1916" t="inlineStr">
        <is>
          <t>20-5679987</t>
        </is>
      </c>
      <c r="D1916" t="inlineStr">
        <is>
          <t>Oregon</t>
        </is>
      </c>
      <c r="E1916" t="inlineStr">
        <is>
          <t>OR</t>
        </is>
      </c>
      <c r="F1916" t="n">
        <v>2025</v>
      </c>
      <c r="G1916" t="n">
        <v>2</v>
      </c>
      <c r="H1916" s="13" t="n">
        <v>3330000</v>
      </c>
      <c r="I1916" s="12" t="n">
        <v>20</v>
      </c>
      <c r="J1916" s="13" t="n">
        <v>57500</v>
      </c>
      <c r="K1916" s="13">
        <f>IFERROR($H1916/$I1916,"")</f>
        <v/>
      </c>
      <c r="L1916" s="13" t="n">
        <v>750000</v>
      </c>
      <c r="M1916" t="inlineStr">
        <is>
          <t>WA, MD</t>
        </is>
      </c>
      <c r="N1916" t="inlineStr">
        <is>
          <t>No</t>
        </is>
      </c>
      <c r="O1916" t="inlineStr">
        <is>
          <t>Not stated</t>
        </is>
      </c>
      <c r="Q1916" s="9" t="inlineStr">
        <is>
          <t>https://grantcue.com/foundations/sanders-family-foundation-205679987</t>
        </is>
      </c>
    </row>
    <row r="1917">
      <c r="A1917">
        <f>IF($E1917=$E1916,$A1916+1,1)</f>
        <v/>
      </c>
      <c r="B1917" t="inlineStr">
        <is>
          <t>Umpqua Bank Charitable Foundation</t>
        </is>
      </c>
      <c r="C1917" t="inlineStr">
        <is>
          <t>47-1247608</t>
        </is>
      </c>
      <c r="D1917" t="inlineStr">
        <is>
          <t>Oregon</t>
        </is>
      </c>
      <c r="E1917" t="inlineStr">
        <is>
          <t>OR</t>
        </is>
      </c>
      <c r="F1917" t="n">
        <v>2024</v>
      </c>
      <c r="G1917" t="n">
        <v>1</v>
      </c>
      <c r="H1917" s="13" t="n">
        <v>3201774</v>
      </c>
      <c r="I1917" s="12" t="n">
        <v>317</v>
      </c>
      <c r="J1917" s="13" t="n">
        <v>6000</v>
      </c>
      <c r="K1917" s="13">
        <f>IFERROR($H1917/$I1917,"")</f>
        <v/>
      </c>
      <c r="L1917" s="13" t="n">
        <v>150000</v>
      </c>
      <c r="M1917" t="inlineStr">
        <is>
          <t>WA, CA, TX</t>
        </is>
      </c>
      <c r="N1917" t="inlineStr">
        <is>
          <t>Yes</t>
        </is>
      </c>
      <c r="O1917" t="inlineStr">
        <is>
          <t>Yes</t>
        </is>
      </c>
      <c r="P1917" s="9" t="inlineStr">
        <is>
          <t>https://www.umpquabank.com/community</t>
        </is>
      </c>
      <c r="Q1917" s="9" t="inlineStr">
        <is>
          <t>https://grantcue.com/foundations/umpqua-bank-charitable-foundation-471247608</t>
        </is>
      </c>
    </row>
    <row r="1918">
      <c r="A1918">
        <f>IF($E1918=$E1917,$A1917+1,1)</f>
        <v/>
      </c>
      <c r="B1918" t="inlineStr">
        <is>
          <t>THE RESER FAMILY FOUNDATION</t>
        </is>
      </c>
      <c r="C1918" t="inlineStr">
        <is>
          <t>27-2624875</t>
        </is>
      </c>
      <c r="D1918" t="inlineStr">
        <is>
          <t>Oregon</t>
        </is>
      </c>
      <c r="E1918" t="inlineStr">
        <is>
          <t>OR</t>
        </is>
      </c>
      <c r="F1918" t="n">
        <v>2024</v>
      </c>
      <c r="G1918" t="n">
        <v>1</v>
      </c>
      <c r="H1918" s="13" t="n">
        <v>3050000</v>
      </c>
      <c r="I1918" s="12" t="n">
        <v>131</v>
      </c>
      <c r="J1918" s="13" t="n">
        <v>9000</v>
      </c>
      <c r="K1918" s="13">
        <f>IFERROR($H1918/$I1918,"")</f>
        <v/>
      </c>
      <c r="L1918" s="13" t="n">
        <v>1000000</v>
      </c>
      <c r="N1918" t="inlineStr">
        <is>
          <t>Yes</t>
        </is>
      </c>
      <c r="O1918" t="inlineStr">
        <is>
          <t>Yes</t>
        </is>
      </c>
      <c r="P1918" s="9" t="inlineStr">
        <is>
          <t>https://www.thereserfamilyfoundation.org/</t>
        </is>
      </c>
      <c r="Q1918" s="9" t="inlineStr">
        <is>
          <t>https://grantcue.com/foundations/the-reser-family-foundation-272624875</t>
        </is>
      </c>
    </row>
    <row r="1919">
      <c r="A1919">
        <f>IF($E1919=$E1918,$A1918+1,1)</f>
        <v/>
      </c>
      <c r="B1919" t="inlineStr">
        <is>
          <t>PAUL LIEBMAN FAMILY FOUNDATION</t>
        </is>
      </c>
      <c r="C1919" t="inlineStr">
        <is>
          <t>81-4563334</t>
        </is>
      </c>
      <c r="D1919" t="inlineStr">
        <is>
          <t>Oregon</t>
        </is>
      </c>
      <c r="E1919" t="inlineStr">
        <is>
          <t>OR</t>
        </is>
      </c>
      <c r="F1919" t="n">
        <v>2025</v>
      </c>
      <c r="G1919" t="n">
        <v>2</v>
      </c>
      <c r="H1919" s="13" t="n">
        <v>3020000</v>
      </c>
      <c r="I1919" s="12" t="n">
        <v>83</v>
      </c>
      <c r="J1919" s="13" t="n">
        <v>20000</v>
      </c>
      <c r="K1919" s="13">
        <f>IFERROR($H1919/$I1919,"")</f>
        <v/>
      </c>
      <c r="L1919" s="13" t="n">
        <v>300000</v>
      </c>
      <c r="M1919" t="inlineStr">
        <is>
          <t>NY, MN, PA</t>
        </is>
      </c>
      <c r="N1919" t="inlineStr">
        <is>
          <t>No</t>
        </is>
      </c>
      <c r="O1919" t="inlineStr">
        <is>
          <t>Not stated</t>
        </is>
      </c>
      <c r="Q1919" s="9" t="inlineStr">
        <is>
          <t>https://grantcue.com/foundations/paul-liebman-family-foundation-c-o-harrison-llp-814563334</t>
        </is>
      </c>
    </row>
    <row r="1920">
      <c r="A1920">
        <f>IF($E1920=$E1919,$A1919+1,1)</f>
        <v/>
      </c>
      <c r="B1920" t="inlineStr">
        <is>
          <t>THE TOM AND CATHY HUI FOUNDATION</t>
        </is>
      </c>
      <c r="C1920" t="inlineStr">
        <is>
          <t>85-3967028</t>
        </is>
      </c>
      <c r="D1920" t="inlineStr">
        <is>
          <t>Oregon</t>
        </is>
      </c>
      <c r="E1920" t="inlineStr">
        <is>
          <t>OR</t>
        </is>
      </c>
      <c r="F1920" t="n">
        <v>2025</v>
      </c>
      <c r="G1920" t="n">
        <v>2</v>
      </c>
      <c r="H1920" s="13" t="n">
        <v>2963539</v>
      </c>
      <c r="I1920" s="12" t="n">
        <v>31</v>
      </c>
      <c r="J1920" s="13" t="n">
        <v>10000</v>
      </c>
      <c r="K1920" s="13">
        <f>IFERROR($H1920/$I1920,"")</f>
        <v/>
      </c>
      <c r="L1920" s="13" t="n">
        <v>1050000</v>
      </c>
      <c r="M1920" t="inlineStr">
        <is>
          <t>CA, AZ, SEOUL</t>
        </is>
      </c>
      <c r="N1920" t="inlineStr">
        <is>
          <t>No</t>
        </is>
      </c>
      <c r="O1920" t="inlineStr">
        <is>
          <t>Not stated</t>
        </is>
      </c>
      <c r="Q1920" s="9" t="inlineStr">
        <is>
          <t>https://grantcue.com/foundations/the-tom-and-cathy-hui-foundation-853967028</t>
        </is>
      </c>
    </row>
    <row r="1921">
      <c r="A1921">
        <f>IF($E1921=$E1920,$A1920+1,1)</f>
        <v/>
      </c>
      <c r="B1921" t="inlineStr">
        <is>
          <t>BRENDEN FAMILY FOUNDATION</t>
        </is>
      </c>
      <c r="C1921" t="inlineStr">
        <is>
          <t>47-5373459</t>
        </is>
      </c>
      <c r="D1921" t="inlineStr">
        <is>
          <t>Oregon</t>
        </is>
      </c>
      <c r="E1921" t="inlineStr">
        <is>
          <t>OR</t>
        </is>
      </c>
      <c r="F1921" t="n">
        <v>2025</v>
      </c>
      <c r="G1921" t="n">
        <v>2</v>
      </c>
      <c r="H1921" s="13" t="n">
        <v>2910000</v>
      </c>
      <c r="I1921" s="12" t="n">
        <v>10</v>
      </c>
      <c r="J1921" s="13" t="n">
        <v>225000</v>
      </c>
      <c r="K1921" s="13">
        <f>IFERROR($H1921/$I1921,"")</f>
        <v/>
      </c>
      <c r="L1921" s="13" t="n">
        <v>570000</v>
      </c>
      <c r="M1921" t="inlineStr">
        <is>
          <t>AZ, TX</t>
        </is>
      </c>
      <c r="N1921" t="inlineStr">
        <is>
          <t>No</t>
        </is>
      </c>
      <c r="O1921" t="inlineStr">
        <is>
          <t>Not stated</t>
        </is>
      </c>
      <c r="Q1921" s="9" t="inlineStr">
        <is>
          <t>https://grantcue.com/foundations/brenden-family-foundation-475373459</t>
        </is>
      </c>
    </row>
    <row r="1922">
      <c r="A1922">
        <f>IF($E1922=$E1921,$A1921+1,1)</f>
        <v/>
      </c>
      <c r="B1922" t="inlineStr">
        <is>
          <t>The Eva Mathis Foundation</t>
        </is>
      </c>
      <c r="C1922" t="inlineStr">
        <is>
          <t>84-4035771</t>
        </is>
      </c>
      <c r="D1922" t="inlineStr">
        <is>
          <t>Oregon</t>
        </is>
      </c>
      <c r="E1922" t="inlineStr">
        <is>
          <t>OR</t>
        </is>
      </c>
      <c r="F1922" t="n">
        <v>2025</v>
      </c>
      <c r="G1922" t="n">
        <v>2</v>
      </c>
      <c r="H1922" s="13" t="n">
        <v>2878000</v>
      </c>
      <c r="I1922" s="12" t="n">
        <v>23</v>
      </c>
      <c r="J1922" s="13" t="n">
        <v>50000</v>
      </c>
      <c r="K1922" s="13">
        <f>IFERROR($H1922/$I1922,"")</f>
        <v/>
      </c>
      <c r="L1922" s="13" t="n">
        <v>978000</v>
      </c>
      <c r="M1922" t="inlineStr">
        <is>
          <t>DC, NY, PA</t>
        </is>
      </c>
      <c r="N1922" t="inlineStr">
        <is>
          <t>Yes</t>
        </is>
      </c>
      <c r="O1922" t="inlineStr">
        <is>
          <t>Yes</t>
        </is>
      </c>
      <c r="Q1922" s="9" t="inlineStr">
        <is>
          <t>https://grantcue.com/foundations/the-eva-mathis-foundation-844035771</t>
        </is>
      </c>
    </row>
    <row r="1923">
      <c r="A1923">
        <f>IF($E1923=$E1922,$A1922+1,1)</f>
        <v/>
      </c>
      <c r="B1923" t="inlineStr">
        <is>
          <t>LAWRENCE E TOKARSKI CHARITABLE TRUST</t>
        </is>
      </c>
      <c r="C1923" t="inlineStr">
        <is>
          <t>26-6048651</t>
        </is>
      </c>
      <c r="D1923" t="inlineStr">
        <is>
          <t>Oregon</t>
        </is>
      </c>
      <c r="E1923" t="inlineStr">
        <is>
          <t>OR</t>
        </is>
      </c>
      <c r="F1923" t="n">
        <v>2024</v>
      </c>
      <c r="G1923" t="n">
        <v>1</v>
      </c>
      <c r="H1923" s="13" t="n">
        <v>2795500</v>
      </c>
      <c r="I1923" s="12" t="n">
        <v>13</v>
      </c>
      <c r="J1923" s="13" t="n">
        <v>93000</v>
      </c>
      <c r="K1923" s="13">
        <f>IFERROR($H1923/$I1923,"")</f>
        <v/>
      </c>
      <c r="L1923" s="13" t="n">
        <v>800000</v>
      </c>
      <c r="M1923" t="inlineStr">
        <is>
          <t>UT</t>
        </is>
      </c>
      <c r="N1923" t="inlineStr">
        <is>
          <t>No</t>
        </is>
      </c>
      <c r="O1923" t="inlineStr">
        <is>
          <t>Not stated</t>
        </is>
      </c>
      <c r="Q1923" s="9" t="inlineStr">
        <is>
          <t>https://grantcue.com/foundations/lawrence-e-tokarski-charitable-trust-c-o-eric-jamieson-trustee-266048651</t>
        </is>
      </c>
    </row>
    <row r="1924">
      <c r="A1924">
        <f>IF($E1924=$E1923,$A1923+1,1)</f>
        <v/>
      </c>
      <c r="B1924" t="inlineStr">
        <is>
          <t>Cambia Health Foundation</t>
        </is>
      </c>
      <c r="C1924" t="inlineStr">
        <is>
          <t>32-0200578</t>
        </is>
      </c>
      <c r="D1924" t="inlineStr">
        <is>
          <t>Oregon</t>
        </is>
      </c>
      <c r="E1924" t="inlineStr">
        <is>
          <t>OR</t>
        </is>
      </c>
      <c r="F1924" t="n">
        <v>2024</v>
      </c>
      <c r="G1924" t="n">
        <v>1</v>
      </c>
      <c r="H1924" s="13" t="n">
        <v>2743563</v>
      </c>
      <c r="I1924" s="12" t="n">
        <v>31</v>
      </c>
      <c r="J1924" s="13" t="n">
        <v>50000</v>
      </c>
      <c r="K1924" s="13">
        <f>IFERROR($H1924/$I1924,"")</f>
        <v/>
      </c>
      <c r="L1924" s="13" t="n">
        <v>892563</v>
      </c>
      <c r="M1924" t="inlineStr">
        <is>
          <t>WA, UT, SC</t>
        </is>
      </c>
      <c r="N1924" t="inlineStr">
        <is>
          <t>Yes</t>
        </is>
      </c>
      <c r="O1924" t="inlineStr">
        <is>
          <t>Yes</t>
        </is>
      </c>
      <c r="P1924" s="9" t="inlineStr">
        <is>
          <t>https://www.cambiahealthfoundation.org/</t>
        </is>
      </c>
      <c r="Q1924" s="9" t="inlineStr">
        <is>
          <t>https://grantcue.com/foundations/cambia-health-foundation-320200578</t>
        </is>
      </c>
    </row>
    <row r="1925">
      <c r="A1925">
        <f>IF($E1925=$E1924,$A1924+1,1)</f>
        <v/>
      </c>
      <c r="B1925" t="inlineStr">
        <is>
          <t>BRAEMAR CHARITABLE TRUST</t>
        </is>
      </c>
      <c r="C1925" t="inlineStr">
        <is>
          <t>93-6272124</t>
        </is>
      </c>
      <c r="D1925" t="inlineStr">
        <is>
          <t>Oregon</t>
        </is>
      </c>
      <c r="E1925" t="inlineStr">
        <is>
          <t>OR</t>
        </is>
      </c>
      <c r="F1925" t="n">
        <v>2024</v>
      </c>
      <c r="G1925" t="n">
        <v>2</v>
      </c>
      <c r="H1925" s="13" t="n">
        <v>2683886</v>
      </c>
      <c r="I1925" s="12" t="n">
        <v>232</v>
      </c>
      <c r="J1925" s="13" t="n">
        <v>14000</v>
      </c>
      <c r="K1925" s="13">
        <f>IFERROR($H1925/$I1925,"")</f>
        <v/>
      </c>
      <c r="L1925" s="13" t="n">
        <v>90000</v>
      </c>
      <c r="M1925" t="inlineStr">
        <is>
          <t>PR, AK</t>
        </is>
      </c>
      <c r="N1925" t="inlineStr">
        <is>
          <t>Yes</t>
        </is>
      </c>
      <c r="O1925" t="inlineStr">
        <is>
          <t>Yes</t>
        </is>
      </c>
      <c r="P1925" s="9" t="inlineStr">
        <is>
          <t>https://trustmanagementservices.net/</t>
        </is>
      </c>
      <c r="Q1925" s="9" t="inlineStr">
        <is>
          <t>https://grantcue.com/foundations/braemar-charitable-trust-936272124</t>
        </is>
      </c>
    </row>
    <row r="1926">
      <c r="A1926">
        <f>IF($E1926=$E1925,$A1925+1,1)</f>
        <v/>
      </c>
      <c r="B1926" t="inlineStr">
        <is>
          <t>MARIO AND ALMA PASTEGA FAMILY FOUNDATION</t>
        </is>
      </c>
      <c r="C1926" t="inlineStr">
        <is>
          <t>93-1232789</t>
        </is>
      </c>
      <c r="D1926" t="inlineStr">
        <is>
          <t>Oregon</t>
        </is>
      </c>
      <c r="E1926" t="inlineStr">
        <is>
          <t>OR</t>
        </is>
      </c>
      <c r="F1926" t="n">
        <v>2025</v>
      </c>
      <c r="G1926" t="n">
        <v>2</v>
      </c>
      <c r="H1926" s="13" t="n">
        <v>2603888</v>
      </c>
      <c r="I1926" s="12" t="n">
        <v>147</v>
      </c>
      <c r="J1926" s="13" t="n">
        <v>4000</v>
      </c>
      <c r="K1926" s="13">
        <f>IFERROR($H1926/$I1926,"")</f>
        <v/>
      </c>
      <c r="L1926" s="13" t="n">
        <v>647000</v>
      </c>
      <c r="M1926" t="inlineStr">
        <is>
          <t>WA, NY, IA</t>
        </is>
      </c>
      <c r="N1926" t="inlineStr">
        <is>
          <t>Yes</t>
        </is>
      </c>
      <c r="O1926" t="inlineStr">
        <is>
          <t>Not stated</t>
        </is>
      </c>
      <c r="Q1926" s="9" t="inlineStr">
        <is>
          <t>https://grantcue.com/foundations/mario-and-alma-pastega-family-foundation-931232789</t>
        </is>
      </c>
    </row>
    <row r="1927">
      <c r="A1927">
        <f>IF($E1927=$E1926,$A1926+1,1)</f>
        <v/>
      </c>
      <c r="B1927" t="inlineStr">
        <is>
          <t>THE SWIGERT-WARREN FOUNDATION</t>
        </is>
      </c>
      <c r="C1927" t="inlineStr">
        <is>
          <t>93-1083078</t>
        </is>
      </c>
      <c r="D1927" t="inlineStr">
        <is>
          <t>Oregon</t>
        </is>
      </c>
      <c r="E1927" t="inlineStr">
        <is>
          <t>OR</t>
        </is>
      </c>
      <c r="F1927" t="n">
        <v>2025</v>
      </c>
      <c r="G1927" t="n">
        <v>2</v>
      </c>
      <c r="H1927" s="13" t="n">
        <v>2583750</v>
      </c>
      <c r="I1927" s="12" t="n">
        <v>125</v>
      </c>
      <c r="J1927" s="13" t="n">
        <v>10000</v>
      </c>
      <c r="K1927" s="13">
        <f>IFERROR($H1927/$I1927,"")</f>
        <v/>
      </c>
      <c r="L1927" s="13" t="n">
        <v>275000</v>
      </c>
      <c r="M1927" t="inlineStr">
        <is>
          <t>NY, FL, UT</t>
        </is>
      </c>
      <c r="N1927" t="inlineStr">
        <is>
          <t>No</t>
        </is>
      </c>
      <c r="O1927" t="inlineStr">
        <is>
          <t>Not stated</t>
        </is>
      </c>
      <c r="Q1927" s="9" t="inlineStr">
        <is>
          <t>https://grantcue.com/foundations/the-swigert-warren-foundation-931083078</t>
        </is>
      </c>
    </row>
    <row r="1928">
      <c r="A1928">
        <f>IF($E1928=$E1927,$A1927+1,1)</f>
        <v/>
      </c>
      <c r="B1928" t="inlineStr">
        <is>
          <t>D27 Foundation</t>
        </is>
      </c>
      <c r="C1928" t="inlineStr">
        <is>
          <t>84-4673681</t>
        </is>
      </c>
      <c r="D1928" t="inlineStr">
        <is>
          <t>Oregon</t>
        </is>
      </c>
      <c r="E1928" t="inlineStr">
        <is>
          <t>OR</t>
        </is>
      </c>
      <c r="F1928" t="n">
        <v>2025</v>
      </c>
      <c r="G1928" t="n">
        <v>2</v>
      </c>
      <c r="H1928" s="13" t="n">
        <v>2536000</v>
      </c>
      <c r="I1928" s="12" t="n">
        <v>113</v>
      </c>
      <c r="J1928" s="13" t="n">
        <v>10000</v>
      </c>
      <c r="K1928" s="13">
        <f>IFERROR($H1928/$I1928,"")</f>
        <v/>
      </c>
      <c r="L1928" s="13" t="n">
        <v>750000</v>
      </c>
      <c r="M1928" t="inlineStr">
        <is>
          <t>CA, PA, NY</t>
        </is>
      </c>
      <c r="N1928" t="inlineStr">
        <is>
          <t>No</t>
        </is>
      </c>
      <c r="O1928" t="inlineStr">
        <is>
          <t>Not stated</t>
        </is>
      </c>
      <c r="Q1928" s="9" t="inlineStr">
        <is>
          <t>https://grantcue.com/foundations/d27-foundation-844673681</t>
        </is>
      </c>
    </row>
    <row r="1929">
      <c r="A1929">
        <f>IF($E1929=$E1928,$A1928+1,1)</f>
        <v/>
      </c>
      <c r="B1929" t="inlineStr">
        <is>
          <t>Marcia H Randall Foundation</t>
        </is>
      </c>
      <c r="C1929" t="inlineStr">
        <is>
          <t>75-3098324</t>
        </is>
      </c>
      <c r="D1929" t="inlineStr">
        <is>
          <t>Oregon</t>
        </is>
      </c>
      <c r="E1929" t="inlineStr">
        <is>
          <t>OR</t>
        </is>
      </c>
      <c r="F1929" t="n">
        <v>2024</v>
      </c>
      <c r="G1929" t="n">
        <v>1</v>
      </c>
      <c r="H1929" s="13" t="n">
        <v>2505125</v>
      </c>
      <c r="I1929" s="12" t="n">
        <v>26</v>
      </c>
      <c r="J1929" s="13" t="n">
        <v>11250</v>
      </c>
      <c r="K1929" s="13">
        <f>IFERROR($H1929/$I1929,"")</f>
        <v/>
      </c>
      <c r="L1929" s="13" t="n">
        <v>1030125</v>
      </c>
      <c r="N1929" t="inlineStr">
        <is>
          <t>No</t>
        </is>
      </c>
      <c r="O1929" t="inlineStr">
        <is>
          <t>Not stated</t>
        </is>
      </c>
      <c r="Q1929" s="9" t="inlineStr">
        <is>
          <t>https://grantcue.com/foundations/marcia-h-randall-foundation-753098324</t>
        </is>
      </c>
    </row>
    <row r="1930">
      <c r="A1930">
        <f>IF($E1930=$E1929,$A1929+1,1)</f>
        <v/>
      </c>
      <c r="B1930" t="inlineStr">
        <is>
          <t>THE WOLLENBERG FOUNDATION</t>
        </is>
      </c>
      <c r="C1930" t="inlineStr">
        <is>
          <t>94-6072264</t>
        </is>
      </c>
      <c r="D1930" t="inlineStr">
        <is>
          <t>Oregon</t>
        </is>
      </c>
      <c r="E1930" t="inlineStr">
        <is>
          <t>OR</t>
        </is>
      </c>
      <c r="F1930" t="n">
        <v>2024</v>
      </c>
      <c r="G1930" t="n">
        <v>1</v>
      </c>
      <c r="H1930" s="13" t="n">
        <v>2479100</v>
      </c>
      <c r="I1930" s="12" t="n">
        <v>80</v>
      </c>
      <c r="J1930" s="13" t="n">
        <v>10000</v>
      </c>
      <c r="K1930" s="13">
        <f>IFERROR($H1930/$I1930,"")</f>
        <v/>
      </c>
      <c r="L1930" s="13" t="n">
        <v>450000</v>
      </c>
      <c r="M1930" t="inlineStr">
        <is>
          <t>WA, CA, MA</t>
        </is>
      </c>
      <c r="N1930" t="inlineStr">
        <is>
          <t>No</t>
        </is>
      </c>
      <c r="O1930" t="inlineStr">
        <is>
          <t>Not stated</t>
        </is>
      </c>
      <c r="Q1930" s="9" t="inlineStr">
        <is>
          <t>https://grantcue.com/foundations/the-wollenberg-foundation-946072264</t>
        </is>
      </c>
    </row>
    <row r="1931">
      <c r="A1931">
        <f>IF($E1931=$E1930,$A1930+1,1)</f>
        <v/>
      </c>
      <c r="B1931" t="inlineStr">
        <is>
          <t>THE KINSMAN FOUNDATION</t>
        </is>
      </c>
      <c r="C1931" t="inlineStr">
        <is>
          <t>93-0861885</t>
        </is>
      </c>
      <c r="D1931" t="inlineStr">
        <is>
          <t>Oregon</t>
        </is>
      </c>
      <c r="E1931" t="inlineStr">
        <is>
          <t>OR</t>
        </is>
      </c>
      <c r="F1931" t="n">
        <v>2025</v>
      </c>
      <c r="G1931" t="n">
        <v>2</v>
      </c>
      <c r="H1931" s="13" t="n">
        <v>2406301</v>
      </c>
      <c r="I1931" s="12" t="n">
        <v>208</v>
      </c>
      <c r="J1931" s="13" t="n">
        <v>10000</v>
      </c>
      <c r="K1931" s="13">
        <f>IFERROR($H1931/$I1931,"")</f>
        <v/>
      </c>
      <c r="L1931" s="13" t="n">
        <v>80000</v>
      </c>
      <c r="M1931" t="inlineStr">
        <is>
          <t>WA, UT, NY</t>
        </is>
      </c>
      <c r="N1931" t="inlineStr">
        <is>
          <t>Yes</t>
        </is>
      </c>
      <c r="O1931" t="inlineStr">
        <is>
          <t>Yes</t>
        </is>
      </c>
      <c r="Q1931" s="9" t="inlineStr">
        <is>
          <t>https://grantcue.com/foundations/the-kinsman-foundation-930861885</t>
        </is>
      </c>
    </row>
    <row r="1932">
      <c r="A1932">
        <f>IF($E1932=$E1931,$A1931+1,1)</f>
        <v/>
      </c>
      <c r="B1932" t="inlineStr">
        <is>
          <t>THE ANJULICIA FOUNDATION</t>
        </is>
      </c>
      <c r="C1932" t="inlineStr">
        <is>
          <t>26-1234177</t>
        </is>
      </c>
      <c r="D1932" t="inlineStr">
        <is>
          <t>Oregon</t>
        </is>
      </c>
      <c r="E1932" t="inlineStr">
        <is>
          <t>OR</t>
        </is>
      </c>
      <c r="F1932" t="n">
        <v>2024</v>
      </c>
      <c r="G1932" t="n">
        <v>1</v>
      </c>
      <c r="H1932" s="13" t="n">
        <v>2374865</v>
      </c>
      <c r="I1932" s="12" t="n">
        <v>87</v>
      </c>
      <c r="J1932" s="13" t="n">
        <v>10000</v>
      </c>
      <c r="K1932" s="13">
        <f>IFERROR($H1932/$I1932,"")</f>
        <v/>
      </c>
      <c r="L1932" s="13" t="n">
        <v>500000</v>
      </c>
      <c r="M1932" t="inlineStr">
        <is>
          <t>CA, UT, CO</t>
        </is>
      </c>
      <c r="N1932" t="inlineStr">
        <is>
          <t>Yes</t>
        </is>
      </c>
      <c r="O1932" t="inlineStr">
        <is>
          <t>Not stated</t>
        </is>
      </c>
      <c r="Q1932" s="9" t="inlineStr">
        <is>
          <t>https://grantcue.com/foundations/the-anjulicia-foundation-261234177</t>
        </is>
      </c>
    </row>
    <row r="1933">
      <c r="A1933">
        <f>IF($E1933=$E1932,$A1932+1,1)</f>
        <v/>
      </c>
      <c r="B1933" t="inlineStr">
        <is>
          <t>WILLIAMS FAMILY PRIVATE FOUNDATION</t>
        </is>
      </c>
      <c r="C1933" t="inlineStr">
        <is>
          <t>27-2203213</t>
        </is>
      </c>
      <c r="D1933" t="inlineStr">
        <is>
          <t>Oregon</t>
        </is>
      </c>
      <c r="E1933" t="inlineStr">
        <is>
          <t>OR</t>
        </is>
      </c>
      <c r="F1933" t="n">
        <v>2024</v>
      </c>
      <c r="G1933" t="n">
        <v>1</v>
      </c>
      <c r="H1933" s="13" t="n">
        <v>2265000</v>
      </c>
      <c r="I1933" s="12" t="n">
        <v>11</v>
      </c>
      <c r="J1933" s="13" t="n">
        <v>75000</v>
      </c>
      <c r="K1933" s="13">
        <f>IFERROR($H1933/$I1933,"")</f>
        <v/>
      </c>
      <c r="L1933" s="13" t="n">
        <v>1000000</v>
      </c>
      <c r="M1933" t="inlineStr">
        <is>
          <t>CA, NC, CO</t>
        </is>
      </c>
      <c r="N1933" t="inlineStr">
        <is>
          <t>No</t>
        </is>
      </c>
      <c r="O1933" t="inlineStr">
        <is>
          <t>Not stated</t>
        </is>
      </c>
      <c r="Q1933" s="9" t="inlineStr">
        <is>
          <t>https://grantcue.com/foundations/williams-family-private-foundation-272203213</t>
        </is>
      </c>
    </row>
    <row r="1934">
      <c r="A1934">
        <f>IF($E1934=$E1933,$A1933+1,1)</f>
        <v/>
      </c>
      <c r="B1934" t="inlineStr">
        <is>
          <t>CHAMBERS FAMILY FOUNDATION</t>
        </is>
      </c>
      <c r="C1934" t="inlineStr">
        <is>
          <t>93-1266648</t>
        </is>
      </c>
      <c r="D1934" t="inlineStr">
        <is>
          <t>Oregon</t>
        </is>
      </c>
      <c r="E1934" t="inlineStr">
        <is>
          <t>OR</t>
        </is>
      </c>
      <c r="F1934" t="n">
        <v>2025</v>
      </c>
      <c r="G1934" t="n">
        <v>2</v>
      </c>
      <c r="H1934" s="13" t="n">
        <v>2226259</v>
      </c>
      <c r="I1934" s="12" t="n">
        <v>229</v>
      </c>
      <c r="J1934" s="13" t="n">
        <v>5000</v>
      </c>
      <c r="K1934" s="13">
        <f>IFERROR($H1934/$I1934,"")</f>
        <v/>
      </c>
      <c r="L1934" s="13" t="n">
        <v>305500</v>
      </c>
      <c r="M1934" t="inlineStr">
        <is>
          <t>PA, WA</t>
        </is>
      </c>
      <c r="N1934" t="inlineStr">
        <is>
          <t>Yes</t>
        </is>
      </c>
      <c r="O1934" t="inlineStr">
        <is>
          <t>Yes</t>
        </is>
      </c>
      <c r="P1934" s="9" t="inlineStr">
        <is>
          <t>https://www.chambersfamilyfoundation.com/</t>
        </is>
      </c>
      <c r="Q1934" s="9" t="inlineStr">
        <is>
          <t>https://grantcue.com/foundations/chambers-family-foundation-931266648</t>
        </is>
      </c>
    </row>
    <row r="1935">
      <c r="A1935">
        <f>IF($E1935=$E1934,$A1934+1,1)</f>
        <v/>
      </c>
      <c r="B1935" t="inlineStr">
        <is>
          <t>WY'EAST FOUNDATION</t>
        </is>
      </c>
      <c r="C1935" t="inlineStr">
        <is>
          <t>81-5366149</t>
        </is>
      </c>
      <c r="D1935" t="inlineStr">
        <is>
          <t>Oregon</t>
        </is>
      </c>
      <c r="E1935" t="inlineStr">
        <is>
          <t>OR</t>
        </is>
      </c>
      <c r="F1935" t="n">
        <v>2025</v>
      </c>
      <c r="G1935" t="n">
        <v>2</v>
      </c>
      <c r="H1935" s="13" t="n">
        <v>2193334</v>
      </c>
      <c r="I1935" s="12" t="n">
        <v>35</v>
      </c>
      <c r="J1935" s="13" t="n">
        <v>50000</v>
      </c>
      <c r="K1935" s="13">
        <f>IFERROR($H1935/$I1935,"")</f>
        <v/>
      </c>
      <c r="L1935" s="13" t="n">
        <v>129167</v>
      </c>
      <c r="M1935" t="inlineStr">
        <is>
          <t>CO, NY, NJ</t>
        </is>
      </c>
      <c r="N1935" t="inlineStr">
        <is>
          <t>No</t>
        </is>
      </c>
      <c r="O1935" t="inlineStr">
        <is>
          <t>Not stated</t>
        </is>
      </c>
      <c r="Q1935" s="9" t="inlineStr">
        <is>
          <t>https://grantcue.com/foundations/wy-east-foundation-815366149</t>
        </is>
      </c>
    </row>
    <row r="1936">
      <c r="A1936">
        <f>IF($E1936=$E1935,$A1935+1,1)</f>
        <v/>
      </c>
      <c r="B1936" t="inlineStr">
        <is>
          <t>NORTHWEST FOUNDATION</t>
        </is>
      </c>
      <c r="C1936" t="inlineStr">
        <is>
          <t>46-3224756</t>
        </is>
      </c>
      <c r="D1936" t="inlineStr">
        <is>
          <t>Oregon</t>
        </is>
      </c>
      <c r="E1936" t="inlineStr">
        <is>
          <t>OR</t>
        </is>
      </c>
      <c r="F1936" t="n">
        <v>2025</v>
      </c>
      <c r="G1936" t="n">
        <v>3</v>
      </c>
      <c r="H1936" s="13" t="n">
        <v>2031464</v>
      </c>
      <c r="I1936" s="12" t="n">
        <v>105</v>
      </c>
      <c r="J1936" s="13" t="n">
        <v>10000</v>
      </c>
      <c r="K1936" s="13">
        <f>IFERROR($H1936/$I1936,"")</f>
        <v/>
      </c>
      <c r="L1936" s="13" t="n">
        <v>142500</v>
      </c>
      <c r="M1936" t="inlineStr">
        <is>
          <t>AZ, TN, SD</t>
        </is>
      </c>
      <c r="N1936" t="inlineStr">
        <is>
          <t>No</t>
        </is>
      </c>
      <c r="O1936" t="inlineStr">
        <is>
          <t>Not stated</t>
        </is>
      </c>
      <c r="Q1936" s="9" t="inlineStr">
        <is>
          <t>https://grantcue.com/foundations/northwest-foundation-c-o-tara-mortenson-463224756</t>
        </is>
      </c>
    </row>
    <row r="1937">
      <c r="A1937">
        <f>IF($E1937=$E1936,$A1936+1,1)</f>
        <v/>
      </c>
      <c r="B1937" t="inlineStr">
        <is>
          <t>YARG FOUNDATION</t>
        </is>
      </c>
      <c r="C1937" t="inlineStr">
        <is>
          <t>36-4708840</t>
        </is>
      </c>
      <c r="D1937" t="inlineStr">
        <is>
          <t>Oregon</t>
        </is>
      </c>
      <c r="E1937" t="inlineStr">
        <is>
          <t>OR</t>
        </is>
      </c>
      <c r="F1937" t="n">
        <v>2024</v>
      </c>
      <c r="G1937" t="n">
        <v>1</v>
      </c>
      <c r="H1937" s="13" t="n">
        <v>2026250</v>
      </c>
      <c r="I1937" s="12" t="n">
        <v>49</v>
      </c>
      <c r="J1937" s="13" t="n">
        <v>40000</v>
      </c>
      <c r="K1937" s="13">
        <f>IFERROR($H1937/$I1937,"")</f>
        <v/>
      </c>
      <c r="L1937" s="13" t="n">
        <v>150000</v>
      </c>
      <c r="M1937" t="inlineStr">
        <is>
          <t>PA</t>
        </is>
      </c>
      <c r="N1937" t="inlineStr">
        <is>
          <t>No</t>
        </is>
      </c>
      <c r="O1937" t="inlineStr">
        <is>
          <t>Not stated</t>
        </is>
      </c>
      <c r="Q1937" s="9" t="inlineStr">
        <is>
          <t>https://grantcue.com/foundations/yarg-foundation-364708840</t>
        </is>
      </c>
    </row>
    <row r="1938">
      <c r="A1938">
        <f>IF($E1938=$E1937,$A1937+1,1)</f>
        <v/>
      </c>
      <c r="B1938" t="inlineStr">
        <is>
          <t>THE SWIGERT FOUNDATION</t>
        </is>
      </c>
      <c r="C1938" t="inlineStr">
        <is>
          <t>94-3122667</t>
        </is>
      </c>
      <c r="D1938" t="inlineStr">
        <is>
          <t>Oregon</t>
        </is>
      </c>
      <c r="E1938" t="inlineStr">
        <is>
          <t>OR</t>
        </is>
      </c>
      <c r="F1938" t="n">
        <v>2025</v>
      </c>
      <c r="G1938" t="n">
        <v>2</v>
      </c>
      <c r="H1938" s="13" t="n">
        <v>1986000</v>
      </c>
      <c r="I1938" s="12" t="n">
        <v>84</v>
      </c>
      <c r="J1938" s="13" t="n">
        <v>10000</v>
      </c>
      <c r="K1938" s="13">
        <f>IFERROR($H1938/$I1938,"")</f>
        <v/>
      </c>
      <c r="L1938" s="13" t="n">
        <v>500000</v>
      </c>
      <c r="M1938" t="inlineStr">
        <is>
          <t>WA, VA</t>
        </is>
      </c>
      <c r="N1938" t="inlineStr">
        <is>
          <t>Yes</t>
        </is>
      </c>
      <c r="O1938" t="inlineStr">
        <is>
          <t>Yes</t>
        </is>
      </c>
      <c r="P1938" s="9" t="inlineStr">
        <is>
          <t>https://swigertfoundation.org/</t>
        </is>
      </c>
      <c r="Q1938" s="9" t="inlineStr">
        <is>
          <t>https://grantcue.com/foundations/the-swigert-foundation-c-o-shawn-m-duburg-943122667</t>
        </is>
      </c>
    </row>
    <row r="1939">
      <c r="A1939">
        <f>IF($E1939=$E1938,$A1938+1,1)</f>
        <v/>
      </c>
      <c r="B1939" t="inlineStr">
        <is>
          <t>KELLER FOUNDATION</t>
        </is>
      </c>
      <c r="C1939" t="inlineStr">
        <is>
          <t>91-1811697</t>
        </is>
      </c>
      <c r="D1939" t="inlineStr">
        <is>
          <t>Oregon</t>
        </is>
      </c>
      <c r="E1939" t="inlineStr">
        <is>
          <t>OR</t>
        </is>
      </c>
      <c r="F1939" t="n">
        <v>2024</v>
      </c>
      <c r="G1939" t="n">
        <v>1</v>
      </c>
      <c r="H1939" s="13" t="n">
        <v>1970000</v>
      </c>
      <c r="I1939" s="12" t="n">
        <v>35</v>
      </c>
      <c r="J1939" s="13" t="n">
        <v>25000</v>
      </c>
      <c r="K1939" s="13">
        <f>IFERROR($H1939/$I1939,"")</f>
        <v/>
      </c>
      <c r="L1939" s="13" t="n">
        <v>200000</v>
      </c>
      <c r="M1939" t="inlineStr">
        <is>
          <t>WA, NE, MA</t>
        </is>
      </c>
      <c r="N1939" t="inlineStr">
        <is>
          <t>No</t>
        </is>
      </c>
      <c r="O1939" t="inlineStr">
        <is>
          <t>Not stated</t>
        </is>
      </c>
      <c r="Q1939" s="9" t="inlineStr">
        <is>
          <t>https://grantcue.com/foundations/keller-foundation-911811697</t>
        </is>
      </c>
    </row>
    <row r="1940">
      <c r="A1940">
        <f>IF($E1940=$E1939,$A1939+1,1)</f>
        <v/>
      </c>
      <c r="B1940" t="inlineStr">
        <is>
          <t>STOLLER FAMILY FOUNDATION</t>
        </is>
      </c>
      <c r="C1940" t="inlineStr">
        <is>
          <t>42-1566765</t>
        </is>
      </c>
      <c r="D1940" t="inlineStr">
        <is>
          <t>Oregon</t>
        </is>
      </c>
      <c r="E1940" t="inlineStr">
        <is>
          <t>OR</t>
        </is>
      </c>
      <c r="F1940" t="n">
        <v>2024</v>
      </c>
      <c r="G1940" t="n">
        <v>1</v>
      </c>
      <c r="H1940" s="13" t="n">
        <v>1942450</v>
      </c>
      <c r="I1940" s="12" t="n">
        <v>39</v>
      </c>
      <c r="J1940" s="13" t="n">
        <v>5000</v>
      </c>
      <c r="K1940" s="13">
        <f>IFERROR($H1940/$I1940,"")</f>
        <v/>
      </c>
      <c r="L1940" s="13" t="n">
        <v>925000</v>
      </c>
      <c r="M1940" t="inlineStr">
        <is>
          <t>WA, OK, OH</t>
        </is>
      </c>
      <c r="N1940" t="inlineStr">
        <is>
          <t>No</t>
        </is>
      </c>
      <c r="O1940" t="inlineStr">
        <is>
          <t>Not stated</t>
        </is>
      </c>
      <c r="Q1940" s="9" t="inlineStr">
        <is>
          <t>https://grantcue.com/foundations/stoller-family-foundation-421566765</t>
        </is>
      </c>
    </row>
    <row r="1941">
      <c r="A1941">
        <f>IF($E1941=$E1940,$A1940+1,1)</f>
        <v/>
      </c>
      <c r="B1941" t="inlineStr">
        <is>
          <t>Inspirational Giving</t>
        </is>
      </c>
      <c r="C1941" t="inlineStr">
        <is>
          <t>87-1333403</t>
        </is>
      </c>
      <c r="D1941" t="inlineStr">
        <is>
          <t>Oregon</t>
        </is>
      </c>
      <c r="E1941" t="inlineStr">
        <is>
          <t>OR</t>
        </is>
      </c>
      <c r="F1941" t="n">
        <v>2025</v>
      </c>
      <c r="G1941" t="n">
        <v>2</v>
      </c>
      <c r="H1941" s="13" t="n">
        <v>1912136</v>
      </c>
      <c r="I1941" s="12" t="n">
        <v>73</v>
      </c>
      <c r="J1941" s="13" t="n">
        <v>19006</v>
      </c>
      <c r="K1941" s="13">
        <f>IFERROR($H1941/$I1941,"")</f>
        <v/>
      </c>
      <c r="L1941" s="13" t="n">
        <v>188000</v>
      </c>
      <c r="M1941" t="inlineStr">
        <is>
          <t>CA, AZ, AK</t>
        </is>
      </c>
      <c r="N1941" t="inlineStr">
        <is>
          <t>Yes</t>
        </is>
      </c>
      <c r="O1941" t="inlineStr">
        <is>
          <t>Yes</t>
        </is>
      </c>
      <c r="Q1941" s="9" t="inlineStr">
        <is>
          <t>https://grantcue.com/foundations/inspirational-giving-871333403</t>
        </is>
      </c>
    </row>
    <row r="1942">
      <c r="A1942">
        <f>IF($E1942=$E1941,$A1941+1,1)</f>
        <v/>
      </c>
      <c r="B1942" t="inlineStr">
        <is>
          <t>THE HONZEL FAMILY FOUNDATION</t>
        </is>
      </c>
      <c r="C1942" t="inlineStr">
        <is>
          <t>93-1223928</t>
        </is>
      </c>
      <c r="D1942" t="inlineStr">
        <is>
          <t>Oregon</t>
        </is>
      </c>
      <c r="E1942" t="inlineStr">
        <is>
          <t>OR</t>
        </is>
      </c>
      <c r="F1942" t="n">
        <v>2024</v>
      </c>
      <c r="G1942" t="n">
        <v>1</v>
      </c>
      <c r="H1942" s="13" t="n">
        <v>1905000</v>
      </c>
      <c r="I1942" s="12" t="n">
        <v>26</v>
      </c>
      <c r="J1942" s="13" t="n">
        <v>75000</v>
      </c>
      <c r="K1942" s="13">
        <f>IFERROR($H1942/$I1942,"")</f>
        <v/>
      </c>
      <c r="L1942" s="13" t="n">
        <v>175000</v>
      </c>
      <c r="M1942" t="inlineStr">
        <is>
          <t>WA, CA</t>
        </is>
      </c>
      <c r="N1942" t="inlineStr">
        <is>
          <t>No</t>
        </is>
      </c>
      <c r="O1942" t="inlineStr">
        <is>
          <t>Not stated</t>
        </is>
      </c>
      <c r="Q1942" s="9" t="inlineStr">
        <is>
          <t>https://grantcue.com/foundations/the-honzel-family-foundation-931223928</t>
        </is>
      </c>
    </row>
    <row r="1943">
      <c r="A1943">
        <f>IF($E1943=$E1942,$A1942+1,1)</f>
        <v/>
      </c>
      <c r="B1943" t="inlineStr">
        <is>
          <t>RAYMOND FAMILY FOUNDATION</t>
        </is>
      </c>
      <c r="C1943" t="inlineStr">
        <is>
          <t>56-6502391</t>
        </is>
      </c>
      <c r="D1943" t="inlineStr">
        <is>
          <t>Oregon</t>
        </is>
      </c>
      <c r="E1943" t="inlineStr">
        <is>
          <t>OR</t>
        </is>
      </c>
      <c r="F1943" t="n">
        <v>2024</v>
      </c>
      <c r="G1943" t="n">
        <v>1</v>
      </c>
      <c r="H1943" s="13" t="n">
        <v>1855375</v>
      </c>
      <c r="I1943" s="12" t="n">
        <v>110</v>
      </c>
      <c r="J1943" s="13" t="n">
        <v>5000</v>
      </c>
      <c r="K1943" s="13">
        <f>IFERROR($H1943/$I1943,"")</f>
        <v/>
      </c>
      <c r="L1943" s="13" t="n">
        <v>225000</v>
      </c>
      <c r="M1943" t="inlineStr">
        <is>
          <t>ME, MO, MA</t>
        </is>
      </c>
      <c r="N1943" t="inlineStr">
        <is>
          <t>No</t>
        </is>
      </c>
      <c r="O1943" t="inlineStr">
        <is>
          <t>Not stated</t>
        </is>
      </c>
      <c r="Q1943" s="9" t="inlineStr">
        <is>
          <t>https://grantcue.com/foundations/raymond-family-foundation-566502391</t>
        </is>
      </c>
    </row>
    <row r="1944">
      <c r="A1944">
        <f>IF($E1944=$E1943,$A1943+1,1)</f>
        <v/>
      </c>
      <c r="B1944" t="inlineStr">
        <is>
          <t>THE CARPENTER FOUNDATION</t>
        </is>
      </c>
      <c r="C1944" t="inlineStr">
        <is>
          <t>93-0491360</t>
        </is>
      </c>
      <c r="D1944" t="inlineStr">
        <is>
          <t>Oregon</t>
        </is>
      </c>
      <c r="E1944" t="inlineStr">
        <is>
          <t>OR</t>
        </is>
      </c>
      <c r="F1944" t="n">
        <v>2024</v>
      </c>
      <c r="G1944" t="n">
        <v>2</v>
      </c>
      <c r="H1944" s="13" t="n">
        <v>1855250</v>
      </c>
      <c r="I1944" s="12" t="n">
        <v>217</v>
      </c>
      <c r="J1944" s="13" t="n">
        <v>6000</v>
      </c>
      <c r="K1944" s="13">
        <f>IFERROR($H1944/$I1944,"")</f>
        <v/>
      </c>
      <c r="L1944" s="13" t="n">
        <v>30000</v>
      </c>
      <c r="M1944" t="inlineStr">
        <is>
          <t>NY, VA, WA</t>
        </is>
      </c>
      <c r="N1944" t="inlineStr">
        <is>
          <t>Yes</t>
        </is>
      </c>
      <c r="O1944" t="inlineStr">
        <is>
          <t>Yes</t>
        </is>
      </c>
      <c r="P1944" s="9" t="inlineStr">
        <is>
          <t>https://www.carpenter-foundation.org/</t>
        </is>
      </c>
      <c r="Q1944" s="9" t="inlineStr">
        <is>
          <t>https://grantcue.com/foundations/the-carpenter-foundation-930491360</t>
        </is>
      </c>
    </row>
    <row r="1945">
      <c r="A1945">
        <f>IF($E1945=$E1944,$A1944+1,1)</f>
        <v/>
      </c>
      <c r="B1945" t="inlineStr">
        <is>
          <t>STORMS FAMILY FOUNDATION</t>
        </is>
      </c>
      <c r="C1945" t="inlineStr">
        <is>
          <t>26-2020553</t>
        </is>
      </c>
      <c r="D1945" t="inlineStr">
        <is>
          <t>Oregon</t>
        </is>
      </c>
      <c r="E1945" t="inlineStr">
        <is>
          <t>OR</t>
        </is>
      </c>
      <c r="F1945" t="n">
        <v>2025</v>
      </c>
      <c r="G1945" t="n">
        <v>2</v>
      </c>
      <c r="H1945" s="13" t="n">
        <v>1846425</v>
      </c>
      <c r="I1945" s="12" t="n">
        <v>12</v>
      </c>
      <c r="J1945" s="13" t="n">
        <v>150000</v>
      </c>
      <c r="K1945" s="13">
        <f>IFERROR($H1945/$I1945,"")</f>
        <v/>
      </c>
      <c r="L1945" s="13" t="n">
        <v>312500</v>
      </c>
      <c r="N1945" t="inlineStr">
        <is>
          <t>Yes</t>
        </is>
      </c>
      <c r="O1945" t="inlineStr">
        <is>
          <t>Yes</t>
        </is>
      </c>
      <c r="P1945" s="9" t="inlineStr">
        <is>
          <t>https://www.stormsfamilyfoundation.org/</t>
        </is>
      </c>
      <c r="Q1945" s="9" t="inlineStr">
        <is>
          <t>https://grantcue.com/foundations/storms-family-foundation-262020553</t>
        </is>
      </c>
    </row>
    <row r="1946">
      <c r="A1946">
        <f>IF($E1946=$E1945,$A1945+1,1)</f>
        <v/>
      </c>
      <c r="B1946" t="inlineStr">
        <is>
          <t>WHEELER FOUNDATION</t>
        </is>
      </c>
      <c r="C1946" t="inlineStr">
        <is>
          <t>93-0553801</t>
        </is>
      </c>
      <c r="D1946" t="inlineStr">
        <is>
          <t>Oregon</t>
        </is>
      </c>
      <c r="E1946" t="inlineStr">
        <is>
          <t>OR</t>
        </is>
      </c>
      <c r="F1946" t="n">
        <v>2025</v>
      </c>
      <c r="G1946" t="n">
        <v>2</v>
      </c>
      <c r="H1946" s="13" t="n">
        <v>1824483</v>
      </c>
      <c r="I1946" s="12" t="n">
        <v>140</v>
      </c>
      <c r="J1946" s="13" t="n">
        <v>11500</v>
      </c>
      <c r="K1946" s="13">
        <f>IFERROR($H1946/$I1946,"")</f>
        <v/>
      </c>
      <c r="L1946" s="13" t="n">
        <v>85000</v>
      </c>
      <c r="M1946" t="inlineStr">
        <is>
          <t>WA, AZ, CA</t>
        </is>
      </c>
      <c r="N1946" t="inlineStr">
        <is>
          <t>Yes</t>
        </is>
      </c>
      <c r="O1946" t="inlineStr">
        <is>
          <t>Not stated</t>
        </is>
      </c>
      <c r="Q1946" s="9" t="inlineStr">
        <is>
          <t>https://grantcue.com/foundations/wheeler-foundation-930553801</t>
        </is>
      </c>
    </row>
    <row r="1947">
      <c r="A1947">
        <f>IF($E1947=$E1946,$A1946+1,1)</f>
        <v/>
      </c>
      <c r="B1947" t="inlineStr">
        <is>
          <t>AMERICAS FOUNDATION INC</t>
        </is>
      </c>
      <c r="C1947" t="inlineStr">
        <is>
          <t>33-0164422</t>
        </is>
      </c>
      <c r="D1947" t="inlineStr">
        <is>
          <t>Oregon</t>
        </is>
      </c>
      <c r="E1947" t="inlineStr">
        <is>
          <t>OR</t>
        </is>
      </c>
      <c r="F1947" t="n">
        <v>2024</v>
      </c>
      <c r="G1947" t="n">
        <v>1</v>
      </c>
      <c r="H1947" s="13" t="n">
        <v>1821000</v>
      </c>
      <c r="I1947" s="12" t="n">
        <v>21</v>
      </c>
      <c r="J1947" s="13" t="n">
        <v>50000</v>
      </c>
      <c r="K1947" s="13">
        <f>IFERROR($H1947/$I1947,"")</f>
        <v/>
      </c>
      <c r="L1947" s="13" t="n">
        <v>400000</v>
      </c>
      <c r="M1947" t="inlineStr">
        <is>
          <t>MT, WA, CT</t>
        </is>
      </c>
      <c r="N1947" t="inlineStr">
        <is>
          <t>Yes</t>
        </is>
      </c>
      <c r="O1947" t="inlineStr">
        <is>
          <t>Not stated</t>
        </is>
      </c>
      <c r="Q1947" s="9" t="inlineStr">
        <is>
          <t>https://grantcue.com/foundations/americas-foundation-inc-330164422</t>
        </is>
      </c>
    </row>
    <row r="1948">
      <c r="A1948">
        <f>IF($E1948=$E1947,$A1947+1,1)</f>
        <v/>
      </c>
      <c r="B1948" t="inlineStr">
        <is>
          <t>THE AUTZEN FOUNDATION</t>
        </is>
      </c>
      <c r="C1948" t="inlineStr">
        <is>
          <t>93-6021333</t>
        </is>
      </c>
      <c r="D1948" t="inlineStr">
        <is>
          <t>Oregon</t>
        </is>
      </c>
      <c r="E1948" t="inlineStr">
        <is>
          <t>OR</t>
        </is>
      </c>
      <c r="F1948" t="n">
        <v>2024</v>
      </c>
      <c r="G1948" t="n">
        <v>1</v>
      </c>
      <c r="H1948" s="13" t="n">
        <v>1818840</v>
      </c>
      <c r="I1948" s="12" t="n">
        <v>305</v>
      </c>
      <c r="J1948" s="13" t="n">
        <v>5000</v>
      </c>
      <c r="K1948" s="13">
        <f>IFERROR($H1948/$I1948,"")</f>
        <v/>
      </c>
      <c r="L1948" s="13" t="n">
        <v>25000</v>
      </c>
      <c r="M1948" t="inlineStr">
        <is>
          <t>CA, WA</t>
        </is>
      </c>
      <c r="N1948" t="inlineStr">
        <is>
          <t>Yes</t>
        </is>
      </c>
      <c r="O1948" t="inlineStr">
        <is>
          <t>Yes</t>
        </is>
      </c>
      <c r="P1948" s="9" t="inlineStr">
        <is>
          <t>https://www.autzenfoundation.org/</t>
        </is>
      </c>
      <c r="Q1948" s="9" t="inlineStr">
        <is>
          <t>https://grantcue.com/foundations/the-autzen-foundation-936021333</t>
        </is>
      </c>
    </row>
    <row r="1949">
      <c r="A1949">
        <f>IF($E1949=$E1948,$A1948+1,1)</f>
        <v/>
      </c>
      <c r="B1949" t="inlineStr">
        <is>
          <t>PUTCHIE FOUNDATION</t>
        </is>
      </c>
      <c r="C1949" t="inlineStr">
        <is>
          <t>84-3229178</t>
        </is>
      </c>
      <c r="D1949" t="inlineStr">
        <is>
          <t>Oregon</t>
        </is>
      </c>
      <c r="E1949" t="inlineStr">
        <is>
          <t>OR</t>
        </is>
      </c>
      <c r="F1949" t="n">
        <v>2025</v>
      </c>
      <c r="G1949" t="n">
        <v>2</v>
      </c>
      <c r="H1949" s="13" t="n">
        <v>1740000</v>
      </c>
      <c r="I1949" s="12" t="n">
        <v>12</v>
      </c>
      <c r="J1949" s="13" t="n">
        <v>137500</v>
      </c>
      <c r="K1949" s="13">
        <f>IFERROR($H1949/$I1949,"")</f>
        <v/>
      </c>
      <c r="L1949" s="13" t="n">
        <v>300000</v>
      </c>
      <c r="N1949" t="inlineStr">
        <is>
          <t>No</t>
        </is>
      </c>
      <c r="O1949" t="inlineStr">
        <is>
          <t>Not stated</t>
        </is>
      </c>
      <c r="Q1949" s="9" t="inlineStr">
        <is>
          <t>https://grantcue.com/foundations/putchie-foundation-c-o-intentional-philanthropy-llc-843229178</t>
        </is>
      </c>
    </row>
    <row r="1950">
      <c r="A1950">
        <f>IF($E1950=$E1949,$A1949+1,1)</f>
        <v/>
      </c>
      <c r="B1950" t="inlineStr">
        <is>
          <t>RALPH HULL FOUNDATION</t>
        </is>
      </c>
      <c r="C1950" t="inlineStr">
        <is>
          <t>93-1247987</t>
        </is>
      </c>
      <c r="D1950" t="inlineStr">
        <is>
          <t>Oregon</t>
        </is>
      </c>
      <c r="E1950" t="inlineStr">
        <is>
          <t>OR</t>
        </is>
      </c>
      <c r="F1950" t="n">
        <v>2024</v>
      </c>
      <c r="G1950" t="n">
        <v>2</v>
      </c>
      <c r="H1950" s="13" t="n">
        <v>1739877</v>
      </c>
      <c r="I1950" s="12" t="n">
        <v>87</v>
      </c>
      <c r="J1950" s="13" t="n">
        <v>10309</v>
      </c>
      <c r="K1950" s="13">
        <f>IFERROR($H1950/$I1950,"")</f>
        <v/>
      </c>
      <c r="L1950" s="13" t="n">
        <v>112500</v>
      </c>
      <c r="M1950" t="inlineStr">
        <is>
          <t>MI, MN, MA</t>
        </is>
      </c>
      <c r="N1950" t="inlineStr">
        <is>
          <t>Yes</t>
        </is>
      </c>
      <c r="O1950" t="inlineStr">
        <is>
          <t>Not stated</t>
        </is>
      </c>
      <c r="Q1950" s="9" t="inlineStr">
        <is>
          <t>https://grantcue.com/foundations/ralph-hull-foundation-931247987</t>
        </is>
      </c>
    </row>
    <row r="1951">
      <c r="A1951">
        <f>IF($E1951=$E1950,$A1950+1,1)</f>
        <v/>
      </c>
      <c r="B1951" t="inlineStr">
        <is>
          <t>LAMB FOUNDATION</t>
        </is>
      </c>
      <c r="C1951" t="inlineStr">
        <is>
          <t>22-2768469</t>
        </is>
      </c>
      <c r="D1951" t="inlineStr">
        <is>
          <t>Oregon</t>
        </is>
      </c>
      <c r="E1951" t="inlineStr">
        <is>
          <t>OR</t>
        </is>
      </c>
      <c r="F1951" t="n">
        <v>2025</v>
      </c>
      <c r="G1951" t="n">
        <v>2</v>
      </c>
      <c r="H1951" s="13" t="n">
        <v>1709975</v>
      </c>
      <c r="I1951" s="12" t="n">
        <v>20</v>
      </c>
      <c r="J1951" s="13" t="n">
        <v>34839.5</v>
      </c>
      <c r="K1951" s="13">
        <f>IFERROR($H1951/$I1951,"")</f>
        <v/>
      </c>
      <c r="L1951" s="13" t="n">
        <v>500000</v>
      </c>
      <c r="M1951" t="inlineStr">
        <is>
          <t>MN, DC, GA</t>
        </is>
      </c>
      <c r="N1951" t="inlineStr">
        <is>
          <t>No</t>
        </is>
      </c>
      <c r="O1951" t="inlineStr">
        <is>
          <t>Not stated</t>
        </is>
      </c>
      <c r="Q1951" s="9" t="inlineStr">
        <is>
          <t>https://grantcue.com/foundations/lamb-foundation-222768469</t>
        </is>
      </c>
    </row>
    <row r="1952">
      <c r="A1952">
        <f>IF($E1952=$E1951,$A1951+1,1)</f>
        <v/>
      </c>
      <c r="B1952" t="inlineStr">
        <is>
          <t>RMF FOUNDATION</t>
        </is>
      </c>
      <c r="C1952" t="inlineStr">
        <is>
          <t>80-0875249</t>
        </is>
      </c>
      <c r="D1952" t="inlineStr">
        <is>
          <t>Oregon</t>
        </is>
      </c>
      <c r="E1952" t="inlineStr">
        <is>
          <t>OR</t>
        </is>
      </c>
      <c r="F1952" t="n">
        <v>2024</v>
      </c>
      <c r="G1952" t="n">
        <v>1</v>
      </c>
      <c r="H1952" s="13" t="n">
        <v>1688938</v>
      </c>
      <c r="I1952" s="12" t="n">
        <v>21</v>
      </c>
      <c r="J1952" s="13" t="n">
        <v>50000</v>
      </c>
      <c r="K1952" s="13">
        <f>IFERROR($H1952/$I1952,"")</f>
        <v/>
      </c>
      <c r="L1952" s="13" t="n">
        <v>300000</v>
      </c>
      <c r="M1952" t="inlineStr">
        <is>
          <t>WA, CA</t>
        </is>
      </c>
      <c r="N1952" t="inlineStr">
        <is>
          <t>No</t>
        </is>
      </c>
      <c r="O1952" t="inlineStr">
        <is>
          <t>Not stated</t>
        </is>
      </c>
      <c r="Q1952" s="9" t="inlineStr">
        <is>
          <t>https://grantcue.com/foundations/rmf-foundation-800875249</t>
        </is>
      </c>
    </row>
    <row r="1953">
      <c r="A1953">
        <f>IF($E1953=$E1952,$A1952+1,1)</f>
        <v/>
      </c>
      <c r="B1953" t="inlineStr">
        <is>
          <t>THE SHULTZ FAMILY FOUNDATION</t>
        </is>
      </c>
      <c r="C1953" t="inlineStr">
        <is>
          <t>20-5158436</t>
        </is>
      </c>
      <c r="D1953" t="inlineStr">
        <is>
          <t>Oregon</t>
        </is>
      </c>
      <c r="E1953" t="inlineStr">
        <is>
          <t>OR</t>
        </is>
      </c>
      <c r="F1953" t="n">
        <v>2024</v>
      </c>
      <c r="G1953" t="n">
        <v>1</v>
      </c>
      <c r="H1953" s="13" t="n">
        <v>1655000</v>
      </c>
      <c r="I1953" s="12" t="n">
        <v>12</v>
      </c>
      <c r="J1953" s="13" t="n">
        <v>22500</v>
      </c>
      <c r="K1953" s="13">
        <f>IFERROR($H1953/$I1953,"")</f>
        <v/>
      </c>
      <c r="L1953" s="13" t="n">
        <v>1000000</v>
      </c>
      <c r="M1953" t="inlineStr">
        <is>
          <t>AZ, CA, CO</t>
        </is>
      </c>
      <c r="N1953" t="inlineStr">
        <is>
          <t>No</t>
        </is>
      </c>
      <c r="O1953" t="inlineStr">
        <is>
          <t>Not stated</t>
        </is>
      </c>
      <c r="Q1953" s="9" t="inlineStr">
        <is>
          <t>https://grantcue.com/foundations/the-shultz-family-foundation-205158436</t>
        </is>
      </c>
    </row>
    <row r="1954">
      <c r="A1954">
        <f>IF($E1954=$E1953,$A1953+1,1)</f>
        <v/>
      </c>
      <c r="B1954" t="inlineStr">
        <is>
          <t>CLARK FOUNDATION</t>
        </is>
      </c>
      <c r="C1954" t="inlineStr">
        <is>
          <t>23-7423789</t>
        </is>
      </c>
      <c r="D1954" t="inlineStr">
        <is>
          <t>Oregon</t>
        </is>
      </c>
      <c r="E1954" t="inlineStr">
        <is>
          <t>OR</t>
        </is>
      </c>
      <c r="F1954" t="n">
        <v>2024</v>
      </c>
      <c r="G1954" t="n">
        <v>1</v>
      </c>
      <c r="H1954" s="13" t="n">
        <v>1643000</v>
      </c>
      <c r="I1954" s="12" t="n">
        <v>114</v>
      </c>
      <c r="J1954" s="13" t="n">
        <v>10000</v>
      </c>
      <c r="K1954" s="13">
        <f>IFERROR($H1954/$I1954,"")</f>
        <v/>
      </c>
      <c r="L1954" s="13" t="n">
        <v>150000</v>
      </c>
      <c r="M1954" t="inlineStr">
        <is>
          <t>CA, CO, IN</t>
        </is>
      </c>
      <c r="N1954" t="inlineStr">
        <is>
          <t>Yes</t>
        </is>
      </c>
      <c r="O1954" t="inlineStr">
        <is>
          <t>Yes</t>
        </is>
      </c>
      <c r="Q1954" s="9" t="inlineStr">
        <is>
          <t>https://grantcue.com/foundations/clark-foundation-237423789</t>
        </is>
      </c>
    </row>
    <row r="1955">
      <c r="A1955">
        <f>IF($E1955=$E1954,$A1954+1,1)</f>
        <v/>
      </c>
      <c r="B1955" t="inlineStr">
        <is>
          <t>ROSE E TUCKER CHARITABLE TRUST</t>
        </is>
      </c>
      <c r="C1955" t="inlineStr">
        <is>
          <t>93-6119091</t>
        </is>
      </c>
      <c r="D1955" t="inlineStr">
        <is>
          <t>Oregon</t>
        </is>
      </c>
      <c r="E1955" t="inlineStr">
        <is>
          <t>OR</t>
        </is>
      </c>
      <c r="F1955" t="n">
        <v>2024</v>
      </c>
      <c r="G1955" t="n">
        <v>1</v>
      </c>
      <c r="H1955" s="13" t="n">
        <v>1583390</v>
      </c>
      <c r="I1955" s="12" t="n">
        <v>107</v>
      </c>
      <c r="J1955" s="13" t="n">
        <v>7500</v>
      </c>
      <c r="K1955" s="13">
        <f>IFERROR($H1955/$I1955,"")</f>
        <v/>
      </c>
      <c r="L1955" s="13" t="n">
        <v>250000</v>
      </c>
      <c r="M1955" t="inlineStr">
        <is>
          <t>WA, CO</t>
        </is>
      </c>
      <c r="N1955" t="inlineStr">
        <is>
          <t>Yes</t>
        </is>
      </c>
      <c r="O1955" t="inlineStr">
        <is>
          <t>Not stated</t>
        </is>
      </c>
      <c r="Q1955" s="9" t="inlineStr">
        <is>
          <t>https://grantcue.com/foundations/rose-e-tucker-charitable-trust-936119091</t>
        </is>
      </c>
    </row>
    <row r="1956">
      <c r="A1956">
        <f>IF($E1956=$E1955,$A1955+1,1)</f>
        <v/>
      </c>
      <c r="B1956" t="inlineStr">
        <is>
          <t>JOSEPH &amp; ELIZABETH HOFFART CHARITABLE FOUNDATION</t>
        </is>
      </c>
      <c r="C1956" t="inlineStr">
        <is>
          <t>81-3813601</t>
        </is>
      </c>
      <c r="D1956" t="inlineStr">
        <is>
          <t>Oregon</t>
        </is>
      </c>
      <c r="E1956" t="inlineStr">
        <is>
          <t>OR</t>
        </is>
      </c>
      <c r="F1956" t="n">
        <v>2025</v>
      </c>
      <c r="G1956" t="n">
        <v>2</v>
      </c>
      <c r="H1956" s="13" t="n">
        <v>1575000</v>
      </c>
      <c r="I1956" s="12" t="n">
        <v>29</v>
      </c>
      <c r="J1956" s="13" t="n">
        <v>30000</v>
      </c>
      <c r="K1956" s="13">
        <f>IFERROR($H1956/$I1956,"")</f>
        <v/>
      </c>
      <c r="L1956" s="13" t="n">
        <v>375000</v>
      </c>
      <c r="M1956" t="inlineStr">
        <is>
          <t>PA, ND, WA</t>
        </is>
      </c>
      <c r="N1956" t="inlineStr">
        <is>
          <t>No</t>
        </is>
      </c>
      <c r="O1956" t="inlineStr">
        <is>
          <t>Not stated</t>
        </is>
      </c>
      <c r="Q1956" s="9" t="inlineStr">
        <is>
          <t>https://grantcue.com/foundations/joseph-and-elizabeth-hoffart-charitable-foundation-813813601</t>
        </is>
      </c>
    </row>
    <row r="1957">
      <c r="A1957">
        <f>IF($E1957=$E1956,$A1956+1,1)</f>
        <v/>
      </c>
      <c r="B1957" t="inlineStr">
        <is>
          <t>Bob &amp; Evelyn Dieringer Family Foundation Foundation</t>
        </is>
      </c>
      <c r="C1957" t="inlineStr">
        <is>
          <t>27-3650979</t>
        </is>
      </c>
      <c r="D1957" t="inlineStr">
        <is>
          <t>Oregon</t>
        </is>
      </c>
      <c r="E1957" t="inlineStr">
        <is>
          <t>OR</t>
        </is>
      </c>
      <c r="F1957" t="n">
        <v>2025</v>
      </c>
      <c r="G1957" t="n">
        <v>2</v>
      </c>
      <c r="H1957" s="13" t="n">
        <v>1500000</v>
      </c>
      <c r="I1957" s="12" t="n">
        <v>12</v>
      </c>
      <c r="J1957" s="13" t="n">
        <v>103125</v>
      </c>
      <c r="K1957" s="13">
        <f>IFERROR($H1957/$I1957,"")</f>
        <v/>
      </c>
      <c r="L1957" s="13" t="n">
        <v>300000</v>
      </c>
      <c r="N1957" t="inlineStr">
        <is>
          <t>No</t>
        </is>
      </c>
      <c r="O1957" t="inlineStr">
        <is>
          <t>Not stated</t>
        </is>
      </c>
      <c r="Q1957" s="9" t="inlineStr">
        <is>
          <t>https://grantcue.com/foundations/bob-and-evelyn-dieringer-family-foundation-foundation-273650979</t>
        </is>
      </c>
    </row>
    <row r="1958">
      <c r="A1958">
        <f>IF($E1958=$E1957,$A1957+1,1)</f>
        <v/>
      </c>
      <c r="B1958" t="inlineStr">
        <is>
          <t>PACIFICSOURCE FOUNDATION FOR HEALTH IMPROVEMENT</t>
        </is>
      </c>
      <c r="C1958" t="inlineStr">
        <is>
          <t>93-1100080</t>
        </is>
      </c>
      <c r="D1958" t="inlineStr">
        <is>
          <t>Oregon</t>
        </is>
      </c>
      <c r="E1958" t="inlineStr">
        <is>
          <t>OR</t>
        </is>
      </c>
      <c r="F1958" t="n">
        <v>2024</v>
      </c>
      <c r="G1958" t="n">
        <v>1</v>
      </c>
      <c r="H1958" s="13" t="n">
        <v>1500000</v>
      </c>
      <c r="I1958" s="12" t="n">
        <v>47</v>
      </c>
      <c r="J1958" s="13" t="n">
        <v>30000</v>
      </c>
      <c r="K1958" s="13">
        <f>IFERROR($H1958/$I1958,"")</f>
        <v/>
      </c>
      <c r="L1958" s="13" t="n">
        <v>60000</v>
      </c>
      <c r="M1958" t="inlineStr">
        <is>
          <t>ID, MT, WA</t>
        </is>
      </c>
      <c r="N1958" t="inlineStr">
        <is>
          <t>Yes</t>
        </is>
      </c>
      <c r="O1958" t="inlineStr">
        <is>
          <t>Yes</t>
        </is>
      </c>
      <c r="P1958" s="9" t="inlineStr">
        <is>
          <t>https://www.pacificsource.com/COMMUNITY/FOUNDATION</t>
        </is>
      </c>
      <c r="Q1958" s="9" t="inlineStr">
        <is>
          <t>https://grantcue.com/foundations/pacificsource-foundation-for-health-improvement-931100080</t>
        </is>
      </c>
    </row>
    <row r="1959">
      <c r="A1959">
        <f>IF($E1959=$E1958,$A1958+1,1)</f>
        <v/>
      </c>
      <c r="B1959" t="inlineStr">
        <is>
          <t>VC Fund</t>
        </is>
      </c>
      <c r="C1959" t="inlineStr">
        <is>
          <t>94-3189006</t>
        </is>
      </c>
      <c r="D1959" t="inlineStr">
        <is>
          <t>Oregon</t>
        </is>
      </c>
      <c r="E1959" t="inlineStr">
        <is>
          <t>OR</t>
        </is>
      </c>
      <c r="F1959" t="n">
        <v>2025</v>
      </c>
      <c r="G1959" t="n">
        <v>2</v>
      </c>
      <c r="H1959" s="13" t="n">
        <v>1421634</v>
      </c>
      <c r="I1959" s="12" t="n">
        <v>52</v>
      </c>
      <c r="J1959" s="13" t="n">
        <v>15000</v>
      </c>
      <c r="K1959" s="13">
        <f>IFERROR($H1959/$I1959,"")</f>
        <v/>
      </c>
      <c r="L1959" s="13" t="n">
        <v>152317</v>
      </c>
      <c r="M1959" t="inlineStr">
        <is>
          <t>CA, WA, KY</t>
        </is>
      </c>
      <c r="N1959" t="inlineStr">
        <is>
          <t>Yes</t>
        </is>
      </c>
      <c r="O1959" t="inlineStr">
        <is>
          <t>Yes</t>
        </is>
      </c>
      <c r="Q1959" s="9" t="inlineStr">
        <is>
          <t>https://grantcue.com/foundations/vc-fund-943189006</t>
        </is>
      </c>
    </row>
    <row r="1960">
      <c r="A1960">
        <f>IF($E1960=$E1959,$A1959+1,1)</f>
        <v/>
      </c>
      <c r="B1960" t="inlineStr">
        <is>
          <t>ARTHUR R DUBS FOUNDATION</t>
        </is>
      </c>
      <c r="C1960" t="inlineStr">
        <is>
          <t>93-1192741</t>
        </is>
      </c>
      <c r="D1960" t="inlineStr">
        <is>
          <t>Oregon</t>
        </is>
      </c>
      <c r="E1960" t="inlineStr">
        <is>
          <t>OR</t>
        </is>
      </c>
      <c r="F1960" t="n">
        <v>2024</v>
      </c>
      <c r="G1960" t="n">
        <v>1</v>
      </c>
      <c r="H1960" s="13" t="n">
        <v>1410487</v>
      </c>
      <c r="I1960" s="12" t="n">
        <v>73</v>
      </c>
      <c r="J1960" s="13" t="n">
        <v>15000</v>
      </c>
      <c r="K1960" s="13">
        <f>IFERROR($H1960/$I1960,"")</f>
        <v/>
      </c>
      <c r="L1960" s="13" t="n">
        <v>148954</v>
      </c>
      <c r="M1960" t="inlineStr">
        <is>
          <t>CA, LA, UT</t>
        </is>
      </c>
      <c r="N1960" t="inlineStr">
        <is>
          <t>Yes</t>
        </is>
      </c>
      <c r="O1960" t="inlineStr">
        <is>
          <t>Yes</t>
        </is>
      </c>
      <c r="P1960" s="9" t="inlineStr">
        <is>
          <t>https://www.ardubsfoundation.org/</t>
        </is>
      </c>
      <c r="Q1960" s="9" t="inlineStr">
        <is>
          <t>https://grantcue.com/foundations/arthur-r-dubs-foundation-931192741</t>
        </is>
      </c>
    </row>
    <row r="1961">
      <c r="A1961">
        <f>IF($E1961=$E1960,$A1960+1,1)</f>
        <v/>
      </c>
      <c r="B1961" t="inlineStr">
        <is>
          <t>MERRILL FAMILY FOUNDATION INC</t>
        </is>
      </c>
      <c r="C1961" t="inlineStr">
        <is>
          <t>93-1191941</t>
        </is>
      </c>
      <c r="D1961" t="inlineStr">
        <is>
          <t>Oregon</t>
        </is>
      </c>
      <c r="E1961" t="inlineStr">
        <is>
          <t>OR</t>
        </is>
      </c>
      <c r="F1961" t="n">
        <v>2025</v>
      </c>
      <c r="G1961" t="n">
        <v>2</v>
      </c>
      <c r="H1961" s="13" t="n">
        <v>1392395</v>
      </c>
      <c r="I1961" s="12" t="n">
        <v>8</v>
      </c>
      <c r="J1961" s="13" t="n">
        <v>200000</v>
      </c>
      <c r="K1961" s="13">
        <f>IFERROR($H1961/$I1961,"")</f>
        <v/>
      </c>
      <c r="L1961" s="13" t="n">
        <v>300000</v>
      </c>
      <c r="M1961" t="inlineStr">
        <is>
          <t>NY</t>
        </is>
      </c>
      <c r="N1961" t="inlineStr">
        <is>
          <t>No</t>
        </is>
      </c>
      <c r="O1961" t="inlineStr">
        <is>
          <t>Not stated</t>
        </is>
      </c>
      <c r="Q1961" s="9" t="inlineStr">
        <is>
          <t>https://grantcue.com/foundations/merrill-family-foundation-inc-931191941</t>
        </is>
      </c>
    </row>
    <row r="1962">
      <c r="A1962">
        <f>IF($E1962=$E1961,$A1961+1,1)</f>
        <v/>
      </c>
      <c r="B1962" t="inlineStr">
        <is>
          <t>THE GOATIE FOUNDATION TA 20 -102300680120</t>
        </is>
      </c>
      <c r="C1962" t="inlineStr">
        <is>
          <t>34-7158309</t>
        </is>
      </c>
      <c r="D1962" t="inlineStr">
        <is>
          <t>Oregon</t>
        </is>
      </c>
      <c r="E1962" t="inlineStr">
        <is>
          <t>OR</t>
        </is>
      </c>
      <c r="F1962" t="n">
        <v>2024</v>
      </c>
      <c r="G1962" t="n">
        <v>1</v>
      </c>
      <c r="H1962" s="13" t="n">
        <v>1325000</v>
      </c>
      <c r="I1962" s="12" t="n">
        <v>14</v>
      </c>
      <c r="J1962" s="13" t="n">
        <v>50000</v>
      </c>
      <c r="K1962" s="13">
        <f>IFERROR($H1962/$I1962,"")</f>
        <v/>
      </c>
      <c r="L1962" s="13" t="n">
        <v>500000</v>
      </c>
      <c r="M1962" t="inlineStr">
        <is>
          <t>NY, CA, DC</t>
        </is>
      </c>
      <c r="N1962" t="inlineStr">
        <is>
          <t>Yes</t>
        </is>
      </c>
      <c r="O1962" t="inlineStr">
        <is>
          <t>Yes</t>
        </is>
      </c>
      <c r="Q1962" s="9" t="inlineStr">
        <is>
          <t>https://grantcue.com/foundations/the-goatie-foundation-ta-20-102300680120-c-o-keybank-347158309</t>
        </is>
      </c>
    </row>
    <row r="1963">
      <c r="A1963">
        <f>IF($E1963=$E1962,$A1962+1,1)</f>
        <v/>
      </c>
      <c r="B1963" t="inlineStr">
        <is>
          <t>WYSS FOUNDATION</t>
        </is>
      </c>
      <c r="C1963" t="inlineStr">
        <is>
          <t>93-1010019</t>
        </is>
      </c>
      <c r="D1963" t="inlineStr">
        <is>
          <t>Oregon</t>
        </is>
      </c>
      <c r="E1963" t="inlineStr">
        <is>
          <t>OR</t>
        </is>
      </c>
      <c r="F1963" t="n">
        <v>2024</v>
      </c>
      <c r="G1963" t="n">
        <v>1</v>
      </c>
      <c r="H1963" s="13" t="n">
        <v>1300000</v>
      </c>
      <c r="I1963" s="12" t="n">
        <v>105</v>
      </c>
      <c r="J1963" s="13" t="n">
        <v>10000</v>
      </c>
      <c r="K1963" s="13">
        <f>IFERROR($H1963/$I1963,"")</f>
        <v/>
      </c>
      <c r="L1963" s="13" t="n">
        <v>75000</v>
      </c>
      <c r="M1963" t="inlineStr">
        <is>
          <t>CA, WA, VA</t>
        </is>
      </c>
      <c r="N1963" t="inlineStr">
        <is>
          <t>No</t>
        </is>
      </c>
      <c r="O1963" t="inlineStr">
        <is>
          <t>Not stated</t>
        </is>
      </c>
      <c r="Q1963" s="9" t="inlineStr">
        <is>
          <t>https://grantcue.com/foundations/wyss-foundation-931010019</t>
        </is>
      </c>
    </row>
    <row r="1964">
      <c r="A1964">
        <f>IF($E1964=$E1963,$A1963+1,1)</f>
        <v/>
      </c>
      <c r="B1964" t="inlineStr">
        <is>
          <t>Bill Block Foundation</t>
        </is>
      </c>
      <c r="C1964" t="inlineStr">
        <is>
          <t>93-1241377</t>
        </is>
      </c>
      <c r="D1964" t="inlineStr">
        <is>
          <t>Oregon</t>
        </is>
      </c>
      <c r="E1964" t="inlineStr">
        <is>
          <t>OR</t>
        </is>
      </c>
      <c r="F1964" t="n">
        <v>2024</v>
      </c>
      <c r="G1964" t="n">
        <v>1</v>
      </c>
      <c r="H1964" s="13" t="n">
        <v>1300000</v>
      </c>
      <c r="I1964" s="12" t="n">
        <v>41</v>
      </c>
      <c r="J1964" s="13" t="n">
        <v>25000</v>
      </c>
      <c r="K1964" s="13">
        <f>IFERROR($H1964/$I1964,"")</f>
        <v/>
      </c>
      <c r="L1964" s="13" t="n">
        <v>75000</v>
      </c>
      <c r="M1964" t="inlineStr">
        <is>
          <t>AZ, CA, HI</t>
        </is>
      </c>
      <c r="N1964" t="inlineStr">
        <is>
          <t>No</t>
        </is>
      </c>
      <c r="O1964" t="inlineStr">
        <is>
          <t>Not stated</t>
        </is>
      </c>
      <c r="Q1964" s="9" t="inlineStr">
        <is>
          <t>https://grantcue.com/foundations/bill-block-foundation-931241377</t>
        </is>
      </c>
    </row>
    <row r="1965">
      <c r="A1965">
        <f>IF($E1965=$E1964,$A1964+1,1)</f>
        <v/>
      </c>
      <c r="B1965" t="inlineStr">
        <is>
          <t>COLLINS MCDONALD TRUST FUND</t>
        </is>
      </c>
      <c r="C1965" t="inlineStr">
        <is>
          <t>93-6021894</t>
        </is>
      </c>
      <c r="D1965" t="inlineStr">
        <is>
          <t>Oregon</t>
        </is>
      </c>
      <c r="E1965" t="inlineStr">
        <is>
          <t>OR</t>
        </is>
      </c>
      <c r="F1965" t="n">
        <v>2025</v>
      </c>
      <c r="G1965" t="n">
        <v>2</v>
      </c>
      <c r="H1965" s="13" t="n">
        <v>1285203</v>
      </c>
      <c r="I1965" s="12" t="n">
        <v>88</v>
      </c>
      <c r="J1965" s="13" t="n">
        <v>10800</v>
      </c>
      <c r="K1965" s="13">
        <f>IFERROR($H1965/$I1965,"")</f>
        <v/>
      </c>
      <c r="L1965" s="13" t="n">
        <v>200000</v>
      </c>
      <c r="N1965" t="inlineStr">
        <is>
          <t>Yes</t>
        </is>
      </c>
      <c r="O1965" t="inlineStr">
        <is>
          <t>Yes</t>
        </is>
      </c>
      <c r="Q1965" s="9" t="inlineStr">
        <is>
          <t>https://grantcue.com/foundations/collins-mcdonald-trust-fund-936021894</t>
        </is>
      </c>
    </row>
    <row r="1966">
      <c r="A1966">
        <f>IF($E1966=$E1965,$A1965+1,1)</f>
        <v/>
      </c>
      <c r="B1966" t="inlineStr">
        <is>
          <t>R H PARKERUNITED FOUNDATION</t>
        </is>
      </c>
      <c r="C1966" t="inlineStr">
        <is>
          <t>93-1155287</t>
        </is>
      </c>
      <c r="D1966" t="inlineStr">
        <is>
          <t>Oregon</t>
        </is>
      </c>
      <c r="E1966" t="inlineStr">
        <is>
          <t>OR</t>
        </is>
      </c>
      <c r="F1966" t="n">
        <v>2025</v>
      </c>
      <c r="G1966" t="n">
        <v>2</v>
      </c>
      <c r="H1966" s="13" t="n">
        <v>1271424</v>
      </c>
      <c r="I1966" s="12" t="n">
        <v>187</v>
      </c>
      <c r="J1966" s="13" t="n">
        <v>3000</v>
      </c>
      <c r="K1966" s="13">
        <f>IFERROR($H1966/$I1966,"")</f>
        <v/>
      </c>
      <c r="L1966" s="13" t="n">
        <v>150000</v>
      </c>
      <c r="M1966" t="inlineStr">
        <is>
          <t>WA, NV, DC</t>
        </is>
      </c>
      <c r="N1966" t="inlineStr">
        <is>
          <t>Yes</t>
        </is>
      </c>
      <c r="O1966" t="inlineStr">
        <is>
          <t>Yes</t>
        </is>
      </c>
      <c r="Q1966" s="9" t="inlineStr">
        <is>
          <t>https://grantcue.com/foundations/r-h-parkerunited-foundation-931155287</t>
        </is>
      </c>
    </row>
    <row r="1967">
      <c r="A1967">
        <f>IF($E1967=$E1966,$A1966+1,1)</f>
        <v/>
      </c>
      <c r="B1967" t="inlineStr">
        <is>
          <t>CADDOCK FOUNDATION INC</t>
        </is>
      </c>
      <c r="C1967" t="inlineStr">
        <is>
          <t>95-2559728</t>
        </is>
      </c>
      <c r="D1967" t="inlineStr">
        <is>
          <t>Oregon</t>
        </is>
      </c>
      <c r="E1967" t="inlineStr">
        <is>
          <t>OR</t>
        </is>
      </c>
      <c r="F1967" t="n">
        <v>2025</v>
      </c>
      <c r="G1967" t="n">
        <v>2</v>
      </c>
      <c r="H1967" s="13" t="n">
        <v>1244970</v>
      </c>
      <c r="I1967" s="12" t="n">
        <v>31</v>
      </c>
      <c r="J1967" s="13" t="n">
        <v>16000</v>
      </c>
      <c r="K1967" s="13">
        <f>IFERROR($H1967/$I1967,"")</f>
        <v/>
      </c>
      <c r="L1967" s="13" t="n">
        <v>374500</v>
      </c>
      <c r="M1967" t="inlineStr">
        <is>
          <t>TX, CO, CA</t>
        </is>
      </c>
      <c r="N1967" t="inlineStr">
        <is>
          <t>Yes</t>
        </is>
      </c>
      <c r="O1967" t="inlineStr">
        <is>
          <t>Not stated</t>
        </is>
      </c>
      <c r="Q1967" s="9" t="inlineStr">
        <is>
          <t>https://grantcue.com/foundations/caddock-foundation-inc-952559728</t>
        </is>
      </c>
    </row>
    <row r="1968">
      <c r="A1968">
        <f>IF($E1968=$E1967,$A1967+1,1)</f>
        <v/>
      </c>
      <c r="B1968" t="inlineStr">
        <is>
          <t>THE SINGER FOUNDATION</t>
        </is>
      </c>
      <c r="C1968" t="inlineStr">
        <is>
          <t>94-3027910</t>
        </is>
      </c>
      <c r="D1968" t="inlineStr">
        <is>
          <t>Oregon</t>
        </is>
      </c>
      <c r="E1968" t="inlineStr">
        <is>
          <t>OR</t>
        </is>
      </c>
      <c r="F1968" t="n">
        <v>2025</v>
      </c>
      <c r="G1968" t="n">
        <v>2</v>
      </c>
      <c r="H1968" s="13" t="n">
        <v>1236552</v>
      </c>
      <c r="I1968" s="12" t="n">
        <v>7</v>
      </c>
      <c r="J1968" s="13" t="n">
        <v>177955</v>
      </c>
      <c r="K1968" s="13">
        <f>IFERROR($H1968/$I1968,"")</f>
        <v/>
      </c>
      <c r="L1968" s="13" t="n">
        <v>376834</v>
      </c>
      <c r="N1968" t="inlineStr">
        <is>
          <t>Yes</t>
        </is>
      </c>
      <c r="O1968" t="inlineStr">
        <is>
          <t>Not stated</t>
        </is>
      </c>
      <c r="Q1968" s="9" t="inlineStr">
        <is>
          <t>https://grantcue.com/foundations/the-singer-foundation-943027910</t>
        </is>
      </c>
    </row>
    <row r="1969">
      <c r="A1969">
        <f>IF($E1969=$E1968,$A1968+1,1)</f>
        <v/>
      </c>
      <c r="B1969" t="inlineStr">
        <is>
          <t>WALKER FAMILY FOUNDATION</t>
        </is>
      </c>
      <c r="C1969" t="inlineStr">
        <is>
          <t>91-1796945</t>
        </is>
      </c>
      <c r="D1969" t="inlineStr">
        <is>
          <t>Oregon</t>
        </is>
      </c>
      <c r="E1969" t="inlineStr">
        <is>
          <t>OR</t>
        </is>
      </c>
      <c r="F1969" t="n">
        <v>2025</v>
      </c>
      <c r="G1969" t="n">
        <v>2</v>
      </c>
      <c r="H1969" s="13" t="n">
        <v>1222000</v>
      </c>
      <c r="I1969" s="12" t="n">
        <v>60</v>
      </c>
      <c r="J1969" s="13" t="n">
        <v>10000</v>
      </c>
      <c r="K1969" s="13">
        <f>IFERROR($H1969/$I1969,"")</f>
        <v/>
      </c>
      <c r="L1969" s="13" t="n">
        <v>260000</v>
      </c>
      <c r="M1969" t="inlineStr">
        <is>
          <t>WA, CA, PA</t>
        </is>
      </c>
      <c r="N1969" t="inlineStr">
        <is>
          <t>No</t>
        </is>
      </c>
      <c r="O1969" t="inlineStr">
        <is>
          <t>Not stated</t>
        </is>
      </c>
      <c r="Q1969" s="9" t="inlineStr">
        <is>
          <t>https://grantcue.com/foundations/walker-family-foundation-911796945</t>
        </is>
      </c>
    </row>
    <row r="1970">
      <c r="A1970">
        <f>IF($E1970=$E1969,$A1969+1,1)</f>
        <v/>
      </c>
      <c r="B1970" t="inlineStr">
        <is>
          <t>KINNIE FAMILY FOUNDATION</t>
        </is>
      </c>
      <c r="C1970" t="inlineStr">
        <is>
          <t>26-0015458</t>
        </is>
      </c>
      <c r="D1970" t="inlineStr">
        <is>
          <t>Oregon</t>
        </is>
      </c>
      <c r="E1970" t="inlineStr">
        <is>
          <t>OR</t>
        </is>
      </c>
      <c r="F1970" t="n">
        <v>2025</v>
      </c>
      <c r="G1970" t="n">
        <v>2</v>
      </c>
      <c r="H1970" s="13" t="n">
        <v>1220000</v>
      </c>
      <c r="I1970" s="12" t="n">
        <v>62</v>
      </c>
      <c r="J1970" s="13" t="n">
        <v>18000</v>
      </c>
      <c r="K1970" s="13">
        <f>IFERROR($H1970/$I1970,"")</f>
        <v/>
      </c>
      <c r="L1970" s="13" t="n">
        <v>48000</v>
      </c>
      <c r="M1970" t="inlineStr">
        <is>
          <t>MA, CT, CA</t>
        </is>
      </c>
      <c r="N1970" t="inlineStr">
        <is>
          <t>No</t>
        </is>
      </c>
      <c r="O1970" t="inlineStr">
        <is>
          <t>Yes</t>
        </is>
      </c>
      <c r="Q1970" s="9" t="inlineStr">
        <is>
          <t>https://grantcue.com/foundations/kinnie-family-foundation-260015458</t>
        </is>
      </c>
    </row>
    <row r="1971">
      <c r="A1971">
        <f>IF($E1971=$E1970,$A1970+1,1)</f>
        <v/>
      </c>
      <c r="B1971" t="inlineStr">
        <is>
          <t>JUDITH ANN MOGAN FOUNDATION</t>
        </is>
      </c>
      <c r="C1971" t="inlineStr">
        <is>
          <t>84-4560891</t>
        </is>
      </c>
      <c r="D1971" t="inlineStr">
        <is>
          <t>Oregon</t>
        </is>
      </c>
      <c r="E1971" t="inlineStr">
        <is>
          <t>OR</t>
        </is>
      </c>
      <c r="F1971" t="n">
        <v>2024</v>
      </c>
      <c r="G1971" t="n">
        <v>1</v>
      </c>
      <c r="H1971" s="13" t="n">
        <v>1213653</v>
      </c>
      <c r="I1971" s="12" t="n">
        <v>62</v>
      </c>
      <c r="J1971" s="13" t="n">
        <v>10000</v>
      </c>
      <c r="K1971" s="13">
        <f>IFERROR($H1971/$I1971,"")</f>
        <v/>
      </c>
      <c r="L1971" s="13" t="n">
        <v>167000</v>
      </c>
      <c r="M1971" t="inlineStr">
        <is>
          <t>FL</t>
        </is>
      </c>
      <c r="N1971" t="inlineStr">
        <is>
          <t>No</t>
        </is>
      </c>
      <c r="O1971" t="inlineStr">
        <is>
          <t>Not stated</t>
        </is>
      </c>
      <c r="Q1971" s="9" t="inlineStr">
        <is>
          <t>https://grantcue.com/foundations/judith-ann-mogan-foundation-844560891</t>
        </is>
      </c>
    </row>
    <row r="1972">
      <c r="A1972">
        <f>IF($E1972=$E1971,$A1971+1,1)</f>
        <v/>
      </c>
      <c r="B1972" t="inlineStr">
        <is>
          <t>THOMAS D TAYLOR FOUNDATION</t>
        </is>
      </c>
      <c r="C1972" t="inlineStr">
        <is>
          <t>93-6187704</t>
        </is>
      </c>
      <c r="D1972" t="inlineStr">
        <is>
          <t>Oregon</t>
        </is>
      </c>
      <c r="E1972" t="inlineStr">
        <is>
          <t>OR</t>
        </is>
      </c>
      <c r="F1972" t="n">
        <v>2023</v>
      </c>
      <c r="G1972" t="n">
        <v>1</v>
      </c>
      <c r="H1972" s="13" t="n">
        <v>1212380</v>
      </c>
      <c r="I1972" s="12" t="n">
        <v>13</v>
      </c>
      <c r="J1972" s="13" t="n">
        <v>52185</v>
      </c>
      <c r="K1972" s="13">
        <f>IFERROR($H1972/$I1972,"")</f>
        <v/>
      </c>
      <c r="L1972" s="13" t="n">
        <v>554615</v>
      </c>
      <c r="M1972" t="inlineStr">
        <is>
          <t>NC, WA</t>
        </is>
      </c>
      <c r="N1972" t="inlineStr">
        <is>
          <t>No</t>
        </is>
      </c>
      <c r="O1972" t="inlineStr">
        <is>
          <t>Not stated</t>
        </is>
      </c>
      <c r="Q1972" s="9" t="inlineStr">
        <is>
          <t>https://grantcue.com/foundations/thomas-d-taylor-foundation-936187704</t>
        </is>
      </c>
    </row>
    <row r="1973">
      <c r="A1973">
        <f>IF($E1973=$E1972,$A1972+1,1)</f>
        <v/>
      </c>
      <c r="B1973" t="inlineStr">
        <is>
          <t>WILLIAM H &amp; MARY L BAUMAN FOUNDATION</t>
        </is>
      </c>
      <c r="C1973" t="inlineStr">
        <is>
          <t>93-6234071</t>
        </is>
      </c>
      <c r="D1973" t="inlineStr">
        <is>
          <t>Oregon</t>
        </is>
      </c>
      <c r="E1973" t="inlineStr">
        <is>
          <t>OR</t>
        </is>
      </c>
      <c r="F1973" t="n">
        <v>2025</v>
      </c>
      <c r="G1973" t="n">
        <v>2</v>
      </c>
      <c r="H1973" s="13" t="n">
        <v>1210500</v>
      </c>
      <c r="I1973" s="12" t="n">
        <v>27</v>
      </c>
      <c r="J1973" s="13" t="n">
        <v>30000</v>
      </c>
      <c r="K1973" s="13">
        <f>IFERROR($H1973/$I1973,"")</f>
        <v/>
      </c>
      <c r="L1973" s="13" t="n">
        <v>200000</v>
      </c>
      <c r="M1973" t="inlineStr">
        <is>
          <t>IN</t>
        </is>
      </c>
      <c r="N1973" t="inlineStr">
        <is>
          <t>No</t>
        </is>
      </c>
      <c r="O1973" t="inlineStr">
        <is>
          <t>Not stated</t>
        </is>
      </c>
      <c r="Q1973" s="9" t="inlineStr">
        <is>
          <t>https://grantcue.com/foundations/william-h-and-mary-l-bauman-foundation-936234071</t>
        </is>
      </c>
    </row>
    <row r="1974">
      <c r="A1974">
        <f>IF($E1974=$E1973,$A1973+1,1)</f>
        <v/>
      </c>
      <c r="B1974" t="inlineStr">
        <is>
          <t>WILLARD L &amp; RUTH P ECCLES FOUNDATION</t>
        </is>
      </c>
      <c r="C1974" t="inlineStr">
        <is>
          <t>47-6330351</t>
        </is>
      </c>
      <c r="D1974" t="inlineStr">
        <is>
          <t>Oregon</t>
        </is>
      </c>
      <c r="E1974" t="inlineStr">
        <is>
          <t>OR</t>
        </is>
      </c>
      <c r="F1974" t="n">
        <v>2024</v>
      </c>
      <c r="G1974" t="n">
        <v>1</v>
      </c>
      <c r="H1974" s="13" t="n">
        <v>1180000</v>
      </c>
      <c r="I1974" s="12" t="n">
        <v>49</v>
      </c>
      <c r="J1974" s="13" t="n">
        <v>17000</v>
      </c>
      <c r="K1974" s="13">
        <f>IFERROR($H1974/$I1974,"")</f>
        <v/>
      </c>
      <c r="L1974" s="13" t="n">
        <v>100000</v>
      </c>
      <c r="M1974" t="inlineStr">
        <is>
          <t>CO, ID, UT</t>
        </is>
      </c>
      <c r="N1974" t="inlineStr">
        <is>
          <t>No</t>
        </is>
      </c>
      <c r="O1974" t="inlineStr">
        <is>
          <t>Not stated</t>
        </is>
      </c>
      <c r="Q1974" s="9" t="inlineStr">
        <is>
          <t>https://grantcue.com/foundations/willard-l-and-ruth-p-eccles-foundation-c-o-whittier-trust-co-of-nevada-476330351</t>
        </is>
      </c>
    </row>
    <row r="1975">
      <c r="A1975">
        <f>IF($E1975=$E1974,$A1974+1,1)</f>
        <v/>
      </c>
      <c r="B1975" t="inlineStr">
        <is>
          <t>THE CAROL AND VELMA SALING FOUNDATION</t>
        </is>
      </c>
      <c r="C1975" t="inlineStr">
        <is>
          <t>93-1260713</t>
        </is>
      </c>
      <c r="D1975" t="inlineStr">
        <is>
          <t>Oregon</t>
        </is>
      </c>
      <c r="E1975" t="inlineStr">
        <is>
          <t>OR</t>
        </is>
      </c>
      <c r="F1975" t="n">
        <v>2025</v>
      </c>
      <c r="G1975" t="n">
        <v>2</v>
      </c>
      <c r="H1975" s="13" t="n">
        <v>1162700</v>
      </c>
      <c r="I1975" s="12" t="n">
        <v>51</v>
      </c>
      <c r="J1975" s="13" t="n">
        <v>20000</v>
      </c>
      <c r="K1975" s="13">
        <f>IFERROR($H1975/$I1975,"")</f>
        <v/>
      </c>
      <c r="L1975" s="13" t="n">
        <v>60000</v>
      </c>
      <c r="M1975" t="inlineStr">
        <is>
          <t>VA, DC, WA</t>
        </is>
      </c>
      <c r="N1975" t="inlineStr">
        <is>
          <t>No</t>
        </is>
      </c>
      <c r="O1975" t="inlineStr">
        <is>
          <t>Not stated</t>
        </is>
      </c>
      <c r="Q1975" s="9" t="inlineStr">
        <is>
          <t>https://grantcue.com/foundations/the-carol-and-velma-saling-foundation-c-o-nay-and-friedenberg-931260713</t>
        </is>
      </c>
    </row>
    <row r="1976">
      <c r="A1976">
        <f>IF($E1976=$E1975,$A1975+1,1)</f>
        <v/>
      </c>
      <c r="B1976" t="inlineStr">
        <is>
          <t>THE HAUGLAND FAMILY FOUNDATION FKA ROSARIA P HAUGLAND FOUNDATION</t>
        </is>
      </c>
      <c r="C1976" t="inlineStr">
        <is>
          <t>20-0270777</t>
        </is>
      </c>
      <c r="D1976" t="inlineStr">
        <is>
          <t>Oregon</t>
        </is>
      </c>
      <c r="E1976" t="inlineStr">
        <is>
          <t>OR</t>
        </is>
      </c>
      <c r="F1976" t="n">
        <v>2023</v>
      </c>
      <c r="G1976" t="n">
        <v>1</v>
      </c>
      <c r="H1976" s="13" t="n">
        <v>1160500</v>
      </c>
      <c r="I1976" s="12" t="n">
        <v>25</v>
      </c>
      <c r="J1976" s="13" t="n">
        <v>15000</v>
      </c>
      <c r="K1976" s="13">
        <f>IFERROR($H1976/$I1976,"")</f>
        <v/>
      </c>
      <c r="L1976" s="13" t="n">
        <v>500000</v>
      </c>
      <c r="M1976" t="inlineStr">
        <is>
          <t>NY, OH, CA</t>
        </is>
      </c>
      <c r="N1976" t="inlineStr">
        <is>
          <t>No</t>
        </is>
      </c>
      <c r="O1976" t="inlineStr">
        <is>
          <t>Not stated</t>
        </is>
      </c>
      <c r="Q1976" s="9" t="inlineStr">
        <is>
          <t>https://grantcue.com/foundations/the-haugland-family-foundation-fka-rosaria-p-haugland-foundation-200270777</t>
        </is>
      </c>
    </row>
    <row r="1977">
      <c r="A1977">
        <f>IF($E1977=$E1976,$A1976+1,1)</f>
        <v/>
      </c>
      <c r="B1977" t="inlineStr">
        <is>
          <t>FRANKLIN CONKLIN FOUNDATION</t>
        </is>
      </c>
      <c r="C1977" t="inlineStr">
        <is>
          <t>91-1844877</t>
        </is>
      </c>
      <c r="D1977" t="inlineStr">
        <is>
          <t>Oregon</t>
        </is>
      </c>
      <c r="E1977" t="inlineStr">
        <is>
          <t>OR</t>
        </is>
      </c>
      <c r="F1977" t="n">
        <v>2025</v>
      </c>
      <c r="G1977" t="n">
        <v>3</v>
      </c>
      <c r="H1977" s="13" t="n">
        <v>1152700</v>
      </c>
      <c r="I1977" s="12" t="n">
        <v>213</v>
      </c>
      <c r="J1977" s="13" t="n">
        <v>5000</v>
      </c>
      <c r="K1977" s="13">
        <f>IFERROR($H1977/$I1977,"")</f>
        <v/>
      </c>
      <c r="L1977" s="13" t="n">
        <v>26000</v>
      </c>
      <c r="M1977" t="inlineStr">
        <is>
          <t>NY, DC, CA</t>
        </is>
      </c>
      <c r="N1977" t="inlineStr">
        <is>
          <t>No</t>
        </is>
      </c>
      <c r="O1977" t="inlineStr">
        <is>
          <t>Not stated</t>
        </is>
      </c>
      <c r="Q1977" s="9" t="inlineStr">
        <is>
          <t>https://grantcue.com/foundations/franklin-conklin-foundation-911844877</t>
        </is>
      </c>
    </row>
    <row r="1978">
      <c r="A1978">
        <f>IF($E1978=$E1977,$A1977+1,1)</f>
        <v/>
      </c>
      <c r="B1978" t="inlineStr">
        <is>
          <t>COLLINS MEDICAL TRUST</t>
        </is>
      </c>
      <c r="C1978" t="inlineStr">
        <is>
          <t>93-6021895</t>
        </is>
      </c>
      <c r="D1978" t="inlineStr">
        <is>
          <t>Oregon</t>
        </is>
      </c>
      <c r="E1978" t="inlineStr">
        <is>
          <t>OR</t>
        </is>
      </c>
      <c r="F1978" t="n">
        <v>2024</v>
      </c>
      <c r="G1978" t="n">
        <v>2</v>
      </c>
      <c r="H1978" s="13" t="n">
        <v>1150120</v>
      </c>
      <c r="I1978" s="12" t="n">
        <v>33</v>
      </c>
      <c r="J1978" s="13" t="n">
        <v>30000</v>
      </c>
      <c r="K1978" s="13">
        <f>IFERROR($H1978/$I1978,"")</f>
        <v/>
      </c>
      <c r="L1978" s="13" t="n">
        <v>65000</v>
      </c>
      <c r="N1978" t="inlineStr">
        <is>
          <t>Yes</t>
        </is>
      </c>
      <c r="O1978" t="inlineStr">
        <is>
          <t>Not stated</t>
        </is>
      </c>
      <c r="Q1978" s="9" t="inlineStr">
        <is>
          <t>https://grantcue.com/foundations/collins-medical-trust-936021895</t>
        </is>
      </c>
    </row>
    <row r="1979">
      <c r="A1979">
        <f>IF($E1979=$E1978,$A1978+1,1)</f>
        <v/>
      </c>
      <c r="B1979" t="inlineStr">
        <is>
          <t>BECHEN FAMILY FOUNDATION</t>
        </is>
      </c>
      <c r="C1979" t="inlineStr">
        <is>
          <t>91-1811266</t>
        </is>
      </c>
      <c r="D1979" t="inlineStr">
        <is>
          <t>Oregon</t>
        </is>
      </c>
      <c r="E1979" t="inlineStr">
        <is>
          <t>OR</t>
        </is>
      </c>
      <c r="F1979" t="n">
        <v>2025</v>
      </c>
      <c r="G1979" t="n">
        <v>2</v>
      </c>
      <c r="H1979" s="13" t="n">
        <v>1148905</v>
      </c>
      <c r="I1979" s="12" t="n">
        <v>38</v>
      </c>
      <c r="J1979" s="13" t="n">
        <v>5050</v>
      </c>
      <c r="K1979" s="13">
        <f>IFERROR($H1979/$I1979,"")</f>
        <v/>
      </c>
      <c r="L1979" s="13" t="n">
        <v>500000</v>
      </c>
      <c r="M1979" t="inlineStr">
        <is>
          <t>CA, DC, TN</t>
        </is>
      </c>
      <c r="N1979" t="inlineStr">
        <is>
          <t>No</t>
        </is>
      </c>
      <c r="O1979" t="inlineStr">
        <is>
          <t>Not stated</t>
        </is>
      </c>
      <c r="Q1979" s="9" t="inlineStr">
        <is>
          <t>https://grantcue.com/foundations/bechen-family-foundation-911811266</t>
        </is>
      </c>
    </row>
    <row r="1980">
      <c r="A1980">
        <f>IF($E1980=$E1979,$A1979+1,1)</f>
        <v/>
      </c>
      <c r="B1980" t="inlineStr">
        <is>
          <t>Jehovah - Jireh Foundation</t>
        </is>
      </c>
      <c r="C1980" t="inlineStr">
        <is>
          <t>65-1104291</t>
        </is>
      </c>
      <c r="D1980" t="inlineStr">
        <is>
          <t>Oregon</t>
        </is>
      </c>
      <c r="E1980" t="inlineStr">
        <is>
          <t>OR</t>
        </is>
      </c>
      <c r="F1980" t="n">
        <v>2024</v>
      </c>
      <c r="G1980" t="n">
        <v>1</v>
      </c>
      <c r="H1980" s="13" t="n">
        <v>1146700</v>
      </c>
      <c r="I1980" s="12" t="n">
        <v>37</v>
      </c>
      <c r="J1980" s="13" t="n">
        <v>20000</v>
      </c>
      <c r="K1980" s="13">
        <f>IFERROR($H1980/$I1980,"")</f>
        <v/>
      </c>
      <c r="L1980" s="13" t="n">
        <v>80000</v>
      </c>
      <c r="M1980" t="inlineStr">
        <is>
          <t>OH, AZ, WA</t>
        </is>
      </c>
      <c r="N1980" t="inlineStr">
        <is>
          <t>Yes</t>
        </is>
      </c>
      <c r="O1980" t="inlineStr">
        <is>
          <t>Not stated</t>
        </is>
      </c>
      <c r="P1980" s="9" t="inlineStr">
        <is>
          <t>https://jehovahjirehministries.org/</t>
        </is>
      </c>
      <c r="Q1980" s="9" t="inlineStr">
        <is>
          <t>https://grantcue.com/foundations/jehovah-jireh-foundation-651104291</t>
        </is>
      </c>
    </row>
    <row r="1981">
      <c r="A1981">
        <f>IF($E1981=$E1980,$A1980+1,1)</f>
        <v/>
      </c>
      <c r="B1981" t="inlineStr">
        <is>
          <t>DAVID P WATSON FOUNDATION</t>
        </is>
      </c>
      <c r="C1981" t="inlineStr">
        <is>
          <t>46-3491365</t>
        </is>
      </c>
      <c r="D1981" t="inlineStr">
        <is>
          <t>Oregon</t>
        </is>
      </c>
      <c r="E1981" t="inlineStr">
        <is>
          <t>OR</t>
        </is>
      </c>
      <c r="F1981" t="n">
        <v>2025</v>
      </c>
      <c r="G1981" t="n">
        <v>2</v>
      </c>
      <c r="H1981" s="13" t="n">
        <v>1122000</v>
      </c>
      <c r="I1981" s="12" t="n">
        <v>17</v>
      </c>
      <c r="J1981" s="13" t="n">
        <v>80000</v>
      </c>
      <c r="K1981" s="13">
        <f>IFERROR($H1981/$I1981,"")</f>
        <v/>
      </c>
      <c r="L1981" s="13" t="n">
        <v>120000</v>
      </c>
      <c r="M1981" t="inlineStr">
        <is>
          <t>CA, CO</t>
        </is>
      </c>
      <c r="N1981" t="inlineStr">
        <is>
          <t>No</t>
        </is>
      </c>
      <c r="O1981" t="inlineStr">
        <is>
          <t>Not stated</t>
        </is>
      </c>
      <c r="Q1981" s="9" t="inlineStr">
        <is>
          <t>https://grantcue.com/foundations/david-p-watson-foundation-463491365</t>
        </is>
      </c>
    </row>
    <row r="1982">
      <c r="A1982">
        <f>IF($E1982=$E1981,$A1981+1,1)</f>
        <v/>
      </c>
      <c r="B1982" t="inlineStr">
        <is>
          <t>SO HUM FOUNDATION</t>
        </is>
      </c>
      <c r="C1982" t="inlineStr">
        <is>
          <t>31-1634639</t>
        </is>
      </c>
      <c r="D1982" t="inlineStr">
        <is>
          <t>Oregon</t>
        </is>
      </c>
      <c r="E1982" t="inlineStr">
        <is>
          <t>OR</t>
        </is>
      </c>
      <c r="F1982" t="n">
        <v>2024</v>
      </c>
      <c r="G1982" t="n">
        <v>1</v>
      </c>
      <c r="H1982" s="13" t="n">
        <v>1119475</v>
      </c>
      <c r="I1982" s="12" t="n">
        <v>59</v>
      </c>
      <c r="J1982" s="13" t="n">
        <v>5000</v>
      </c>
      <c r="K1982" s="13">
        <f>IFERROR($H1982/$I1982,"")</f>
        <v/>
      </c>
      <c r="L1982" s="13" t="n">
        <v>125000</v>
      </c>
      <c r="M1982" t="inlineStr">
        <is>
          <t>CA, NY, VA</t>
        </is>
      </c>
      <c r="N1982" t="inlineStr">
        <is>
          <t>No</t>
        </is>
      </c>
      <c r="O1982" t="inlineStr">
        <is>
          <t>Not stated</t>
        </is>
      </c>
      <c r="Q1982" s="9" t="inlineStr">
        <is>
          <t>https://grantcue.com/foundations/so-hum-foundation-311634639</t>
        </is>
      </c>
    </row>
    <row r="1983">
      <c r="A1983">
        <f>IF($E1983=$E1982,$A1982+1,1)</f>
        <v/>
      </c>
      <c r="B1983" t="inlineStr">
        <is>
          <t>THE RYAN EVANS FOUNDATION</t>
        </is>
      </c>
      <c r="C1983" t="inlineStr">
        <is>
          <t>20-2060209</t>
        </is>
      </c>
      <c r="D1983" t="inlineStr">
        <is>
          <t>Oregon</t>
        </is>
      </c>
      <c r="E1983" t="inlineStr">
        <is>
          <t>OR</t>
        </is>
      </c>
      <c r="F1983" t="n">
        <v>2024</v>
      </c>
      <c r="G1983" t="n">
        <v>2</v>
      </c>
      <c r="H1983" s="13" t="n">
        <v>1110000</v>
      </c>
      <c r="I1983" s="12" t="n">
        <v>17</v>
      </c>
      <c r="J1983" s="13" t="n">
        <v>36000</v>
      </c>
      <c r="K1983" s="13">
        <f>IFERROR($H1983/$I1983,"")</f>
        <v/>
      </c>
      <c r="L1983" s="13" t="n">
        <v>200000</v>
      </c>
      <c r="M1983" t="inlineStr">
        <is>
          <t>CA, NY</t>
        </is>
      </c>
      <c r="N1983" t="inlineStr">
        <is>
          <t>No</t>
        </is>
      </c>
      <c r="O1983" t="inlineStr">
        <is>
          <t>Not stated</t>
        </is>
      </c>
      <c r="Q1983" s="9" t="inlineStr">
        <is>
          <t>https://grantcue.com/foundations/the-ryan-evans-foundation-202060209</t>
        </is>
      </c>
    </row>
    <row r="1984">
      <c r="A1984">
        <f>IF($E1984=$E1983,$A1983+1,1)</f>
        <v/>
      </c>
      <c r="B1984" t="inlineStr">
        <is>
          <t>Leo Adler Trust</t>
        </is>
      </c>
      <c r="C1984" t="inlineStr">
        <is>
          <t>93-6289087</t>
        </is>
      </c>
      <c r="D1984" t="inlineStr">
        <is>
          <t>Oregon</t>
        </is>
      </c>
      <c r="E1984" t="inlineStr">
        <is>
          <t>OR</t>
        </is>
      </c>
      <c r="F1984" t="n">
        <v>2024</v>
      </c>
      <c r="G1984" t="n">
        <v>1</v>
      </c>
      <c r="H1984" s="13" t="n">
        <v>1108410</v>
      </c>
      <c r="I1984" s="12" t="n">
        <v>200</v>
      </c>
      <c r="J1984" s="13" t="n">
        <v>3500</v>
      </c>
      <c r="K1984" s="13">
        <f>IFERROR($H1984/$I1984,"")</f>
        <v/>
      </c>
      <c r="L1984" s="13" t="n">
        <v>76835</v>
      </c>
      <c r="M1984" t="inlineStr">
        <is>
          <t>ID, WA, UT</t>
        </is>
      </c>
      <c r="N1984" t="inlineStr">
        <is>
          <t>Yes</t>
        </is>
      </c>
      <c r="O1984" t="inlineStr">
        <is>
          <t>Not stated</t>
        </is>
      </c>
      <c r="Q1984" s="9" t="inlineStr">
        <is>
          <t>https://grantcue.com/foundations/leo-adler-trust-936289087</t>
        </is>
      </c>
    </row>
    <row r="1985">
      <c r="A1985">
        <f>IF($E1985=$E1984,$A1984+1,1)</f>
        <v/>
      </c>
      <c r="B1985" t="inlineStr">
        <is>
          <t>EP BINNEY CHARITABLE FND</t>
        </is>
      </c>
      <c r="C1985" t="inlineStr">
        <is>
          <t>04-6020266</t>
        </is>
      </c>
      <c r="D1985" t="inlineStr">
        <is>
          <t>Oregon</t>
        </is>
      </c>
      <c r="E1985" t="inlineStr">
        <is>
          <t>OR</t>
        </is>
      </c>
      <c r="F1985" t="n">
        <v>2024</v>
      </c>
      <c r="G1985" t="n">
        <v>1</v>
      </c>
      <c r="H1985" s="13" t="n">
        <v>1089516</v>
      </c>
      <c r="I1985" s="12" t="n">
        <v>17</v>
      </c>
      <c r="J1985" s="13" t="n">
        <v>43581</v>
      </c>
      <c r="K1985" s="13">
        <f>IFERROR($H1985/$I1985,"")</f>
        <v/>
      </c>
      <c r="L1985" s="13" t="n">
        <v>108951</v>
      </c>
      <c r="M1985" t="inlineStr">
        <is>
          <t>CT, NE, VA</t>
        </is>
      </c>
      <c r="N1985" t="inlineStr">
        <is>
          <t>Yes</t>
        </is>
      </c>
      <c r="O1985" t="inlineStr">
        <is>
          <t>Yes</t>
        </is>
      </c>
      <c r="Q1985" s="9" t="inlineStr">
        <is>
          <t>https://grantcue.com/foundations/ep-binney-charitable-fnd-046020266</t>
        </is>
      </c>
    </row>
    <row r="1986">
      <c r="A1986">
        <f>IF($E1986=$E1985,$A1985+1,1)</f>
        <v/>
      </c>
      <c r="B1986" t="inlineStr">
        <is>
          <t>HARRY A MERLO FOUNDATION INC</t>
        </is>
      </c>
      <c r="C1986" t="inlineStr">
        <is>
          <t>94-3086742</t>
        </is>
      </c>
      <c r="D1986" t="inlineStr">
        <is>
          <t>Oregon</t>
        </is>
      </c>
      <c r="E1986" t="inlineStr">
        <is>
          <t>OR</t>
        </is>
      </c>
      <c r="F1986" t="n">
        <v>2024</v>
      </c>
      <c r="G1986" t="n">
        <v>1</v>
      </c>
      <c r="H1986" s="13" t="n">
        <v>1074300</v>
      </c>
      <c r="I1986" s="12" t="n">
        <v>44</v>
      </c>
      <c r="J1986" s="13" t="n">
        <v>17500</v>
      </c>
      <c r="K1986" s="13">
        <f>IFERROR($H1986/$I1986,"")</f>
        <v/>
      </c>
      <c r="L1986" s="13" t="n">
        <v>100000</v>
      </c>
      <c r="M1986" t="inlineStr">
        <is>
          <t>CA, WA, GA</t>
        </is>
      </c>
      <c r="N1986" t="inlineStr">
        <is>
          <t>Yes</t>
        </is>
      </c>
      <c r="O1986" t="inlineStr">
        <is>
          <t>Not stated</t>
        </is>
      </c>
      <c r="P1986" s="9" t="inlineStr">
        <is>
          <t>https://merlofoundation.org/</t>
        </is>
      </c>
      <c r="Q1986" s="9" t="inlineStr">
        <is>
          <t>https://grantcue.com/foundations/harry-a-merlo-foundation-inc-943086742</t>
        </is>
      </c>
    </row>
    <row r="1987">
      <c r="A1987">
        <f>IF($E1987=$E1986,$A1986+1,1)</f>
        <v/>
      </c>
      <c r="B1987" t="inlineStr">
        <is>
          <t>VATHEUER FAMILY FOUNDATION INC</t>
        </is>
      </c>
      <c r="C1987" t="inlineStr">
        <is>
          <t>93-1218806</t>
        </is>
      </c>
      <c r="D1987" t="inlineStr">
        <is>
          <t>Oregon</t>
        </is>
      </c>
      <c r="E1987" t="inlineStr">
        <is>
          <t>OR</t>
        </is>
      </c>
      <c r="F1987" t="n">
        <v>2024</v>
      </c>
      <c r="G1987" t="n">
        <v>1</v>
      </c>
      <c r="H1987" s="13" t="n">
        <v>1055735</v>
      </c>
      <c r="I1987" s="12" t="n">
        <v>52</v>
      </c>
      <c r="J1987" s="13" t="n">
        <v>1648</v>
      </c>
      <c r="K1987" s="13">
        <f>IFERROR($H1987/$I1987,"")</f>
        <v/>
      </c>
      <c r="L1987" s="13" t="n">
        <v>230000</v>
      </c>
      <c r="M1987" t="inlineStr">
        <is>
          <t>WA, CA, OAXACA</t>
        </is>
      </c>
      <c r="N1987" t="inlineStr">
        <is>
          <t>No</t>
        </is>
      </c>
      <c r="O1987" t="inlineStr">
        <is>
          <t>Not stated</t>
        </is>
      </c>
      <c r="Q1987" s="9" t="inlineStr">
        <is>
          <t>https://grantcue.com/foundations/vatheuer-family-foundation-inc-931218806</t>
        </is>
      </c>
    </row>
    <row r="1988">
      <c r="A1988">
        <f>IF($E1988=$E1987,$A1987+1,1)</f>
        <v/>
      </c>
      <c r="B1988" t="inlineStr">
        <is>
          <t>AMY HERYFORD OUSLEY AND JAMES HERYFORD OUSLEY</t>
        </is>
      </c>
      <c r="C1988" t="inlineStr">
        <is>
          <t>59-7271578</t>
        </is>
      </c>
      <c r="D1988" t="inlineStr">
        <is>
          <t>Oregon</t>
        </is>
      </c>
      <c r="E1988" t="inlineStr">
        <is>
          <t>OR</t>
        </is>
      </c>
      <c r="F1988" t="n">
        <v>2024</v>
      </c>
      <c r="G1988" t="n">
        <v>2</v>
      </c>
      <c r="H1988" s="13" t="n">
        <v>1054544</v>
      </c>
      <c r="I1988" s="12" t="n">
        <v>45</v>
      </c>
      <c r="J1988" s="13" t="n">
        <v>11400</v>
      </c>
      <c r="K1988" s="13">
        <f>IFERROR($H1988/$I1988,"")</f>
        <v/>
      </c>
      <c r="L1988" s="13" t="n">
        <v>278000</v>
      </c>
      <c r="M1988" t="inlineStr">
        <is>
          <t>ID, MT, TX</t>
        </is>
      </c>
      <c r="N1988" t="inlineStr">
        <is>
          <t>Yes</t>
        </is>
      </c>
      <c r="O1988" t="inlineStr">
        <is>
          <t>Yes</t>
        </is>
      </c>
      <c r="Q1988" s="9" t="inlineStr">
        <is>
          <t>https://grantcue.com/foundations/amy-heryford-ousley-and-james-heryford-ousley-597271578</t>
        </is>
      </c>
    </row>
    <row r="1989">
      <c r="A1989">
        <f>IF($E1989=$E1988,$A1988+1,1)</f>
        <v/>
      </c>
      <c r="B1989" t="inlineStr">
        <is>
          <t>NATIONAL ENDOWMENT FOR FINANCIAL EDUCATION</t>
        </is>
      </c>
      <c r="C1989" t="inlineStr">
        <is>
          <t>84-0632115</t>
        </is>
      </c>
      <c r="D1989" t="inlineStr">
        <is>
          <t>Oregon</t>
        </is>
      </c>
      <c r="E1989" t="inlineStr">
        <is>
          <t>OR</t>
        </is>
      </c>
      <c r="F1989" t="n">
        <v>2025</v>
      </c>
      <c r="G1989" t="n">
        <v>2</v>
      </c>
      <c r="H1989" s="13" t="n">
        <v>1043065</v>
      </c>
      <c r="I1989" s="12" t="n">
        <v>27</v>
      </c>
      <c r="J1989" s="13" t="n">
        <v>25000</v>
      </c>
      <c r="K1989" s="13">
        <f>IFERROR($H1989/$I1989,"")</f>
        <v/>
      </c>
      <c r="L1989" s="13" t="n">
        <v>117000</v>
      </c>
      <c r="M1989" t="inlineStr">
        <is>
          <t>CA, MT, AL</t>
        </is>
      </c>
      <c r="N1989" t="inlineStr">
        <is>
          <t>Yes</t>
        </is>
      </c>
      <c r="O1989" t="inlineStr">
        <is>
          <t>Yes</t>
        </is>
      </c>
      <c r="P1989" s="9" t="inlineStr">
        <is>
          <t>https://www.nefe.org/</t>
        </is>
      </c>
      <c r="Q1989" s="9" t="inlineStr">
        <is>
          <t>https://grantcue.com/foundations/national-endowment-for-financial-education-840632115</t>
        </is>
      </c>
    </row>
    <row r="1990">
      <c r="A1990">
        <f>IF($E1990=$E1989,$A1989+1,1)</f>
        <v/>
      </c>
      <c r="B1990" t="inlineStr">
        <is>
          <t>LORA L AND MARTIN N KELLEY FAMILY FOUNDATION TRUST</t>
        </is>
      </c>
      <c r="C1990" t="inlineStr">
        <is>
          <t>47-6174269</t>
        </is>
      </c>
      <c r="D1990" t="inlineStr">
        <is>
          <t>Oregon</t>
        </is>
      </c>
      <c r="E1990" t="inlineStr">
        <is>
          <t>OR</t>
        </is>
      </c>
      <c r="F1990" t="n">
        <v>2024</v>
      </c>
      <c r="G1990" t="n">
        <v>1</v>
      </c>
      <c r="H1990" s="13" t="n">
        <v>1023012</v>
      </c>
      <c r="I1990" s="12" t="n">
        <v>51</v>
      </c>
      <c r="J1990" s="13" t="n">
        <v>10000</v>
      </c>
      <c r="K1990" s="13">
        <f>IFERROR($H1990/$I1990,"")</f>
        <v/>
      </c>
      <c r="L1990" s="13" t="n">
        <v>110000</v>
      </c>
      <c r="M1990" t="inlineStr">
        <is>
          <t>WA, NC, CA</t>
        </is>
      </c>
      <c r="N1990" t="inlineStr">
        <is>
          <t>No</t>
        </is>
      </c>
      <c r="O1990" t="inlineStr">
        <is>
          <t>Not stated</t>
        </is>
      </c>
      <c r="Q1990" s="9" t="inlineStr">
        <is>
          <t>https://grantcue.com/foundations/lora-l-and-martin-n-kelley-family-foundation-trust-476174269</t>
        </is>
      </c>
    </row>
    <row r="1991">
      <c r="A1991">
        <f>IF($E1991=$E1990,$A1990+1,1)</f>
        <v/>
      </c>
      <c r="B1991" t="inlineStr">
        <is>
          <t>ASHER STUDENT FOUNDATION</t>
        </is>
      </c>
      <c r="C1991" t="inlineStr">
        <is>
          <t>38-1690200</t>
        </is>
      </c>
      <c r="D1991" t="inlineStr">
        <is>
          <t>Oregon</t>
        </is>
      </c>
      <c r="E1991" t="inlineStr">
        <is>
          <t>OR</t>
        </is>
      </c>
      <c r="F1991" t="n">
        <v>2024</v>
      </c>
      <c r="G1991" t="n">
        <v>2</v>
      </c>
      <c r="H1991" s="13" t="n">
        <v>1018184</v>
      </c>
      <c r="I1991" s="12" t="n">
        <v>139</v>
      </c>
      <c r="J1991" s="13" t="n">
        <v>5000</v>
      </c>
      <c r="K1991" s="13">
        <f>IFERROR($H1991/$I1991,"")</f>
        <v/>
      </c>
      <c r="L1991" s="13" t="n">
        <v>86000</v>
      </c>
      <c r="M1991" t="inlineStr">
        <is>
          <t>CA, MO, WA</t>
        </is>
      </c>
      <c r="N1991" t="inlineStr">
        <is>
          <t>No</t>
        </is>
      </c>
      <c r="O1991" t="inlineStr">
        <is>
          <t>Not stated</t>
        </is>
      </c>
      <c r="Q1991" s="9" t="inlineStr">
        <is>
          <t>https://grantcue.com/foundations/asher-student-foundation-381690200</t>
        </is>
      </c>
    </row>
    <row r="1992">
      <c r="A1992">
        <f>IF($E1992=$E1991,$A1991+1,1)</f>
        <v/>
      </c>
      <c r="B1992" t="inlineStr">
        <is>
          <t>GEORGE AND KATHLEEN ANDERSON CHARITABLE TRUST</t>
        </is>
      </c>
      <c r="C1992" t="inlineStr">
        <is>
          <t>92-6274337</t>
        </is>
      </c>
      <c r="D1992" t="inlineStr">
        <is>
          <t>Oregon</t>
        </is>
      </c>
      <c r="E1992" t="inlineStr">
        <is>
          <t>OR</t>
        </is>
      </c>
      <c r="F1992" t="n">
        <v>2025</v>
      </c>
      <c r="G1992" t="n">
        <v>2</v>
      </c>
      <c r="H1992" s="13" t="n">
        <v>1010000</v>
      </c>
      <c r="I1992" s="12" t="n">
        <v>42</v>
      </c>
      <c r="J1992" s="13" t="n">
        <v>17500</v>
      </c>
      <c r="K1992" s="13">
        <f>IFERROR($H1992/$I1992,"")</f>
        <v/>
      </c>
      <c r="L1992" s="13" t="n">
        <v>85000</v>
      </c>
      <c r="M1992" t="inlineStr">
        <is>
          <t>CA, WA, DC</t>
        </is>
      </c>
      <c r="N1992" t="inlineStr">
        <is>
          <t>No</t>
        </is>
      </c>
      <c r="O1992" t="inlineStr">
        <is>
          <t>Not stated</t>
        </is>
      </c>
      <c r="Q1992" s="9" t="inlineStr">
        <is>
          <t>https://grantcue.com/foundations/george-and-kathleen-anderson-charitable-trust-926274337</t>
        </is>
      </c>
    </row>
    <row r="1993">
      <c r="A1993">
        <f>IF($E1993=$E1992,$A1992+1,1)</f>
        <v/>
      </c>
      <c r="B1993" t="inlineStr">
        <is>
          <t>THE ALSAM FOUNDATION</t>
        </is>
      </c>
      <c r="C1993" t="inlineStr">
        <is>
          <t>74-2364289</t>
        </is>
      </c>
      <c r="D1993" t="inlineStr">
        <is>
          <t>Utah</t>
        </is>
      </c>
      <c r="E1993" t="inlineStr">
        <is>
          <t>UT</t>
        </is>
      </c>
      <c r="F1993" t="n">
        <v>2024</v>
      </c>
      <c r="G1993" t="n">
        <v>1</v>
      </c>
      <c r="H1993" s="13" t="n">
        <v>49056610</v>
      </c>
      <c r="I1993" s="12" t="n">
        <v>20</v>
      </c>
      <c r="J1993" s="13" t="n">
        <v>750000</v>
      </c>
      <c r="K1993" s="13">
        <f>IFERROR($H1993/$I1993,"")</f>
        <v/>
      </c>
      <c r="L1993" s="13" t="n">
        <v>16650237</v>
      </c>
      <c r="M1993" t="inlineStr">
        <is>
          <t>CA, ID, MT</t>
        </is>
      </c>
      <c r="N1993" t="inlineStr">
        <is>
          <t>No</t>
        </is>
      </c>
      <c r="O1993" t="inlineStr">
        <is>
          <t>Not stated</t>
        </is>
      </c>
      <c r="Q1993" s="9" t="inlineStr">
        <is>
          <t>https://grantcue.com/foundations/the-alsam-foundation-742364289</t>
        </is>
      </c>
    </row>
    <row r="1994">
      <c r="A1994">
        <f>IF($E1994=$E1993,$A1993+1,1)</f>
        <v/>
      </c>
      <c r="B1994" t="inlineStr">
        <is>
          <t>Larry H Miller and Gail Miller Family Foundation</t>
        </is>
      </c>
      <c r="C1994" t="inlineStr">
        <is>
          <t>51-0641922</t>
        </is>
      </c>
      <c r="D1994" t="inlineStr">
        <is>
          <t>Utah</t>
        </is>
      </c>
      <c r="E1994" t="inlineStr">
        <is>
          <t>UT</t>
        </is>
      </c>
      <c r="F1994" t="n">
        <v>2024</v>
      </c>
      <c r="G1994" t="n">
        <v>1</v>
      </c>
      <c r="H1994" s="13" t="n">
        <v>33201549</v>
      </c>
      <c r="I1994" s="12" t="n">
        <v>324</v>
      </c>
      <c r="J1994" s="13" t="n">
        <v>25000</v>
      </c>
      <c r="K1994" s="13">
        <f>IFERROR($H1994/$I1994,"")</f>
        <v/>
      </c>
      <c r="L1994" s="13" t="n">
        <v>10035000</v>
      </c>
      <c r="M1994" t="inlineStr">
        <is>
          <t>DC, AZ, CA</t>
        </is>
      </c>
      <c r="N1994" t="inlineStr">
        <is>
          <t>No</t>
        </is>
      </c>
      <c r="O1994" t="inlineStr">
        <is>
          <t>Not stated</t>
        </is>
      </c>
      <c r="Q1994" s="9" t="inlineStr">
        <is>
          <t>https://grantcue.com/foundations/larry-h-miller-and-gail-miller-family-foundation-510641922</t>
        </is>
      </c>
    </row>
    <row r="1995">
      <c r="A1995">
        <f>IF($E1995=$E1994,$A1994+1,1)</f>
        <v/>
      </c>
      <c r="B1995" t="inlineStr">
        <is>
          <t>SORENSON LEGACY FOUNDATION</t>
        </is>
      </c>
      <c r="C1995" t="inlineStr">
        <is>
          <t>45-3240491</t>
        </is>
      </c>
      <c r="D1995" t="inlineStr">
        <is>
          <t>Utah</t>
        </is>
      </c>
      <c r="E1995" t="inlineStr">
        <is>
          <t>UT</t>
        </is>
      </c>
      <c r="F1995" t="n">
        <v>2024</v>
      </c>
      <c r="G1995" t="n">
        <v>1</v>
      </c>
      <c r="H1995" s="13" t="n">
        <v>28012367</v>
      </c>
      <c r="I1995" s="12" t="n">
        <v>266</v>
      </c>
      <c r="J1995" s="13" t="n">
        <v>20000</v>
      </c>
      <c r="K1995" s="13">
        <f>IFERROR($H1995/$I1995,"")</f>
        <v/>
      </c>
      <c r="L1995" s="13" t="n">
        <v>5675000</v>
      </c>
      <c r="M1995" t="inlineStr">
        <is>
          <t>MD, VA, TX</t>
        </is>
      </c>
      <c r="N1995" t="inlineStr">
        <is>
          <t>Yes</t>
        </is>
      </c>
      <c r="O1995" t="inlineStr">
        <is>
          <t>Yes</t>
        </is>
      </c>
      <c r="P1995" s="9" t="inlineStr">
        <is>
          <t>https://sorensonlegacyfoundation.org/</t>
        </is>
      </c>
      <c r="Q1995" s="9" t="inlineStr">
        <is>
          <t>https://grantcue.com/foundations/sorenson-legacy-foundation-453240491</t>
        </is>
      </c>
    </row>
    <row r="1996">
      <c r="A1996">
        <f>IF($E1996=$E1995,$A1995+1,1)</f>
        <v/>
      </c>
      <c r="B1996" t="inlineStr">
        <is>
          <t>GEORGE S AND DOLORES DORE ECCLES FOUNDATION</t>
        </is>
      </c>
      <c r="C1996" t="inlineStr">
        <is>
          <t>87-6118245</t>
        </is>
      </c>
      <c r="D1996" t="inlineStr">
        <is>
          <t>Utah</t>
        </is>
      </c>
      <c r="E1996" t="inlineStr">
        <is>
          <t>UT</t>
        </is>
      </c>
      <c r="F1996" t="n">
        <v>2024</v>
      </c>
      <c r="G1996" t="n">
        <v>1</v>
      </c>
      <c r="H1996" s="13" t="n">
        <v>26994251</v>
      </c>
      <c r="I1996" s="12" t="n">
        <v>400</v>
      </c>
      <c r="J1996" s="13" t="n">
        <v>17750</v>
      </c>
      <c r="K1996" s="13">
        <f>IFERROR($H1996/$I1996,"")</f>
        <v/>
      </c>
      <c r="L1996" s="13" t="n">
        <v>5575000</v>
      </c>
      <c r="M1996" t="inlineStr">
        <is>
          <t>IL, MN, TN</t>
        </is>
      </c>
      <c r="N1996" t="inlineStr">
        <is>
          <t>Yes</t>
        </is>
      </c>
      <c r="O1996" t="inlineStr">
        <is>
          <t>Yes</t>
        </is>
      </c>
      <c r="P1996" s="9" t="inlineStr">
        <is>
          <t>https://www.gsecclesfoundation.org/</t>
        </is>
      </c>
      <c r="Q1996" s="9" t="inlineStr">
        <is>
          <t>https://grantcue.com/foundations/george-s-and-dolores-dore-eccles-foundation-876118245</t>
        </is>
      </c>
    </row>
    <row r="1997">
      <c r="A1997">
        <f>IF($E1997=$E1996,$A1996+1,1)</f>
        <v/>
      </c>
      <c r="B1997" t="inlineStr">
        <is>
          <t>DICK AND TIMMY BURTON FOUNDATION</t>
        </is>
      </c>
      <c r="C1997" t="inlineStr">
        <is>
          <t>26-6208503</t>
        </is>
      </c>
      <c r="D1997" t="inlineStr">
        <is>
          <t>Utah</t>
        </is>
      </c>
      <c r="E1997" t="inlineStr">
        <is>
          <t>UT</t>
        </is>
      </c>
      <c r="F1997" t="n">
        <v>2024</v>
      </c>
      <c r="G1997" t="n">
        <v>2</v>
      </c>
      <c r="H1997" s="13" t="n">
        <v>26241000</v>
      </c>
      <c r="I1997" s="12" t="n">
        <v>17</v>
      </c>
      <c r="J1997" s="13" t="n">
        <v>100000</v>
      </c>
      <c r="K1997" s="13">
        <f>IFERROR($H1997/$I1997,"")</f>
        <v/>
      </c>
      <c r="L1997" s="13" t="n">
        <v>5060000</v>
      </c>
      <c r="N1997" t="inlineStr">
        <is>
          <t>No</t>
        </is>
      </c>
      <c r="O1997" t="inlineStr">
        <is>
          <t>Not stated</t>
        </is>
      </c>
      <c r="Q1997" s="9" t="inlineStr">
        <is>
          <t>https://grantcue.com/foundations/dick-and-timmy-burton-foundation-266208503</t>
        </is>
      </c>
    </row>
    <row r="1998">
      <c r="A1998">
        <f>IF($E1998=$E1997,$A1997+1,1)</f>
        <v/>
      </c>
      <c r="B1998" t="inlineStr">
        <is>
          <t>JOHN AND MARCIA PRICE FAMILY FOUNDATION</t>
        </is>
      </c>
      <c r="C1998" t="inlineStr">
        <is>
          <t>84-1402027</t>
        </is>
      </c>
      <c r="D1998" t="inlineStr">
        <is>
          <t>Utah</t>
        </is>
      </c>
      <c r="E1998" t="inlineStr">
        <is>
          <t>UT</t>
        </is>
      </c>
      <c r="F1998" t="n">
        <v>2025</v>
      </c>
      <c r="G1998" t="n">
        <v>2</v>
      </c>
      <c r="H1998" s="13" t="n">
        <v>11143103</v>
      </c>
      <c r="I1998" s="12" t="n">
        <v>106</v>
      </c>
      <c r="J1998" s="13" t="n">
        <v>4850</v>
      </c>
      <c r="K1998" s="13">
        <f>IFERROR($H1998/$I1998,"")</f>
        <v/>
      </c>
      <c r="L1998" s="13" t="n">
        <v>3080600</v>
      </c>
      <c r="M1998" t="inlineStr">
        <is>
          <t>DC, CA, NY</t>
        </is>
      </c>
      <c r="N1998" t="inlineStr">
        <is>
          <t>Yes</t>
        </is>
      </c>
      <c r="O1998" t="inlineStr">
        <is>
          <t>Not stated</t>
        </is>
      </c>
      <c r="Q1998" s="9" t="inlineStr">
        <is>
          <t>https://grantcue.com/foundations/john-and-marcia-price-family-foundation-841402027</t>
        </is>
      </c>
    </row>
    <row r="1999">
      <c r="A1999">
        <f>IF($E1999=$E1998,$A1998+1,1)</f>
        <v/>
      </c>
      <c r="B1999" t="inlineStr">
        <is>
          <t>EMMA ECCLES JONES FOUNDATION</t>
        </is>
      </c>
      <c r="C1999" t="inlineStr">
        <is>
          <t>87-6155073</t>
        </is>
      </c>
      <c r="D1999" t="inlineStr">
        <is>
          <t>Utah</t>
        </is>
      </c>
      <c r="E1999" t="inlineStr">
        <is>
          <t>UT</t>
        </is>
      </c>
      <c r="F1999" t="n">
        <v>2024</v>
      </c>
      <c r="G1999" t="n">
        <v>2</v>
      </c>
      <c r="H1999" s="13" t="n">
        <v>10133994</v>
      </c>
      <c r="I1999" s="12" t="n">
        <v>80</v>
      </c>
      <c r="J1999" s="13" t="n">
        <v>25000</v>
      </c>
      <c r="K1999" s="13">
        <f>IFERROR($H1999/$I1999,"")</f>
        <v/>
      </c>
      <c r="L1999" s="13" t="n">
        <v>2200000</v>
      </c>
      <c r="M1999" t="inlineStr">
        <is>
          <t>GA</t>
        </is>
      </c>
      <c r="N1999" t="inlineStr">
        <is>
          <t>No</t>
        </is>
      </c>
      <c r="O1999" t="inlineStr">
        <is>
          <t>Not stated</t>
        </is>
      </c>
      <c r="Q1999" s="9" t="inlineStr">
        <is>
          <t>https://grantcue.com/foundations/emma-eccles-jones-foundation-876155073</t>
        </is>
      </c>
    </row>
    <row r="2000">
      <c r="A2000">
        <f>IF($E2000=$E1999,$A1999+1,1)</f>
        <v/>
      </c>
      <c r="B2000" t="inlineStr">
        <is>
          <t>C SCOTT &amp; DOROTHY E WATKINS CHARITABLE FOUNDATION</t>
        </is>
      </c>
      <c r="C2000" t="inlineStr">
        <is>
          <t>87-6218993</t>
        </is>
      </c>
      <c r="D2000" t="inlineStr">
        <is>
          <t>Utah</t>
        </is>
      </c>
      <c r="E2000" t="inlineStr">
        <is>
          <t>UT</t>
        </is>
      </c>
      <c r="F2000" t="n">
        <v>2025</v>
      </c>
      <c r="G2000" t="n">
        <v>2</v>
      </c>
      <c r="H2000" s="13" t="n">
        <v>9550000</v>
      </c>
      <c r="I2000" s="12" t="n">
        <v>219</v>
      </c>
      <c r="J2000" s="13" t="n">
        <v>26000</v>
      </c>
      <c r="K2000" s="13">
        <f>IFERROR($H2000/$I2000,"")</f>
        <v/>
      </c>
      <c r="L2000" s="13" t="n">
        <v>350000</v>
      </c>
      <c r="M2000" t="inlineStr">
        <is>
          <t>VA, TX, NM</t>
        </is>
      </c>
      <c r="N2000" t="inlineStr">
        <is>
          <t>Yes</t>
        </is>
      </c>
      <c r="O2000" t="inlineStr">
        <is>
          <t>Yes</t>
        </is>
      </c>
      <c r="P2000" s="9" t="inlineStr">
        <is>
          <t>https://watkinsgiving.org/</t>
        </is>
      </c>
      <c r="Q2000" s="9" t="inlineStr">
        <is>
          <t>https://grantcue.com/foundations/c-scott-and-dorothy-e-watkins-charitable-foundation-876218993</t>
        </is>
      </c>
    </row>
    <row r="2001">
      <c r="A2001">
        <f>IF($E2001=$E2000,$A2000+1,1)</f>
        <v/>
      </c>
      <c r="B2001" t="inlineStr">
        <is>
          <t>FLORENCE J GILLMOR FOUNDATION</t>
        </is>
      </c>
      <c r="C2001" t="inlineStr">
        <is>
          <t>87-0483666</t>
        </is>
      </c>
      <c r="D2001" t="inlineStr">
        <is>
          <t>Utah</t>
        </is>
      </c>
      <c r="E2001" t="inlineStr">
        <is>
          <t>UT</t>
        </is>
      </c>
      <c r="F2001" t="n">
        <v>2025</v>
      </c>
      <c r="G2001" t="n">
        <v>2</v>
      </c>
      <c r="H2001" s="13" t="n">
        <v>9495000</v>
      </c>
      <c r="I2001" s="12" t="n">
        <v>62</v>
      </c>
      <c r="J2001" s="13" t="n">
        <v>75000</v>
      </c>
      <c r="K2001" s="13">
        <f>IFERROR($H2001/$I2001,"")</f>
        <v/>
      </c>
      <c r="L2001" s="13" t="n">
        <v>2500000</v>
      </c>
      <c r="M2001" t="inlineStr">
        <is>
          <t>IL</t>
        </is>
      </c>
      <c r="N2001" t="inlineStr">
        <is>
          <t>No</t>
        </is>
      </c>
      <c r="O2001" t="inlineStr">
        <is>
          <t>Not stated</t>
        </is>
      </c>
      <c r="Q2001" s="9" t="inlineStr">
        <is>
          <t>https://grantcue.com/foundations/florence-j-gillmor-foundation-870483666</t>
        </is>
      </c>
    </row>
    <row r="2002">
      <c r="A2002">
        <f>IF($E2002=$E2001,$A2001+1,1)</f>
        <v/>
      </c>
      <c r="B2002" t="inlineStr">
        <is>
          <t>CLARK AND CHRISTINE IVORY FOUNDATION</t>
        </is>
      </c>
      <c r="C2002" t="inlineStr">
        <is>
          <t>20-0478665</t>
        </is>
      </c>
      <c r="D2002" t="inlineStr">
        <is>
          <t>Utah</t>
        </is>
      </c>
      <c r="E2002" t="inlineStr">
        <is>
          <t>UT</t>
        </is>
      </c>
      <c r="F2002" t="n">
        <v>2024</v>
      </c>
      <c r="G2002" t="n">
        <v>1</v>
      </c>
      <c r="H2002" s="13" t="n">
        <v>9035916</v>
      </c>
      <c r="I2002" s="12" t="n">
        <v>62</v>
      </c>
      <c r="J2002" s="13" t="n">
        <v>15000</v>
      </c>
      <c r="K2002" s="13">
        <f>IFERROR($H2002/$I2002,"")</f>
        <v/>
      </c>
      <c r="L2002" s="13" t="n">
        <v>4121332</v>
      </c>
      <c r="M2002" t="inlineStr">
        <is>
          <t>CA, OR, MA</t>
        </is>
      </c>
      <c r="N2002" t="inlineStr">
        <is>
          <t>No</t>
        </is>
      </c>
      <c r="O2002" t="inlineStr">
        <is>
          <t>Not stated</t>
        </is>
      </c>
      <c r="Q2002" s="9" t="inlineStr">
        <is>
          <t>https://grantcue.com/foundations/clark-and-christine-ivory-foundation-200478665</t>
        </is>
      </c>
    </row>
    <row r="2003">
      <c r="A2003">
        <f>IF($E2003=$E2002,$A2002+1,1)</f>
        <v/>
      </c>
      <c r="B2003" t="inlineStr">
        <is>
          <t>THE HUNTSMAN FOUNDATION</t>
        </is>
      </c>
      <c r="C2003" t="inlineStr">
        <is>
          <t>74-2521914</t>
        </is>
      </c>
      <c r="D2003" t="inlineStr">
        <is>
          <t>Utah</t>
        </is>
      </c>
      <c r="E2003" t="inlineStr">
        <is>
          <t>UT</t>
        </is>
      </c>
      <c r="F2003" t="n">
        <v>2024</v>
      </c>
      <c r="G2003" t="n">
        <v>1</v>
      </c>
      <c r="H2003" s="13" t="n">
        <v>8713157</v>
      </c>
      <c r="I2003" s="12" t="n">
        <v>63</v>
      </c>
      <c r="J2003" s="13" t="n">
        <v>25000</v>
      </c>
      <c r="K2003" s="13">
        <f>IFERROR($H2003/$I2003,"")</f>
        <v/>
      </c>
      <c r="L2003" s="13" t="n">
        <v>1800000</v>
      </c>
      <c r="M2003" t="inlineStr">
        <is>
          <t>IL, PA, NY</t>
        </is>
      </c>
      <c r="N2003" t="inlineStr">
        <is>
          <t>No</t>
        </is>
      </c>
      <c r="O2003" t="inlineStr">
        <is>
          <t>Not stated</t>
        </is>
      </c>
      <c r="Q2003" s="9" t="inlineStr">
        <is>
          <t>https://grantcue.com/foundations/the-huntsman-foundation-742521914</t>
        </is>
      </c>
    </row>
    <row r="2004">
      <c r="A2004">
        <f>IF($E2004=$E2003,$A2003+1,1)</f>
        <v/>
      </c>
      <c r="B2004" t="inlineStr">
        <is>
          <t>TANNER CHARITABLE TRUST</t>
        </is>
      </c>
      <c r="C2004" t="inlineStr">
        <is>
          <t>87-6125059</t>
        </is>
      </c>
      <c r="D2004" t="inlineStr">
        <is>
          <t>Utah</t>
        </is>
      </c>
      <c r="E2004" t="inlineStr">
        <is>
          <t>UT</t>
        </is>
      </c>
      <c r="F2004" t="n">
        <v>2025</v>
      </c>
      <c r="G2004" t="n">
        <v>2</v>
      </c>
      <c r="H2004" s="13" t="n">
        <v>5407780</v>
      </c>
      <c r="I2004" s="12" t="n">
        <v>29</v>
      </c>
      <c r="J2004" s="13" t="n">
        <v>50000</v>
      </c>
      <c r="K2004" s="13">
        <f>IFERROR($H2004/$I2004,"")</f>
        <v/>
      </c>
      <c r="L2004" s="13" t="n">
        <v>1500000</v>
      </c>
      <c r="M2004" t="inlineStr">
        <is>
          <t>CA, GA</t>
        </is>
      </c>
      <c r="N2004" t="inlineStr">
        <is>
          <t>No</t>
        </is>
      </c>
      <c r="O2004" t="inlineStr">
        <is>
          <t>Not stated</t>
        </is>
      </c>
      <c r="Q2004" s="9" t="inlineStr">
        <is>
          <t>https://grantcue.com/foundations/tanner-charitable-trust-876125059</t>
        </is>
      </c>
    </row>
    <row r="2005">
      <c r="A2005">
        <f>IF($E2005=$E2004,$A2004+1,1)</f>
        <v/>
      </c>
      <c r="B2005" t="inlineStr">
        <is>
          <t>CROCKER CATALYST FOUNDATION FKA THE ONEIRIC FOUNDATION</t>
        </is>
      </c>
      <c r="C2005" t="inlineStr">
        <is>
          <t>84-4051295</t>
        </is>
      </c>
      <c r="D2005" t="inlineStr">
        <is>
          <t>Utah</t>
        </is>
      </c>
      <c r="E2005" t="inlineStr">
        <is>
          <t>UT</t>
        </is>
      </c>
      <c r="F2005" t="n">
        <v>2024</v>
      </c>
      <c r="G2005" t="n">
        <v>1</v>
      </c>
      <c r="H2005" s="13" t="n">
        <v>5299045</v>
      </c>
      <c r="I2005" s="12" t="n">
        <v>33</v>
      </c>
      <c r="J2005" s="13" t="n">
        <v>45000</v>
      </c>
      <c r="K2005" s="13">
        <f>IFERROR($H2005/$I2005,"")</f>
        <v/>
      </c>
      <c r="L2005" s="13" t="n">
        <v>1625000</v>
      </c>
      <c r="M2005" t="inlineStr">
        <is>
          <t>CA, MA, OH</t>
        </is>
      </c>
      <c r="N2005" t="inlineStr">
        <is>
          <t>No</t>
        </is>
      </c>
      <c r="O2005" t="inlineStr">
        <is>
          <t>Not stated</t>
        </is>
      </c>
      <c r="Q2005" s="9" t="inlineStr">
        <is>
          <t>https://grantcue.com/foundations/crocker-catalyst-foundation-fka-the-oneiric-foundation-844051295</t>
        </is>
      </c>
    </row>
    <row r="2006">
      <c r="A2006">
        <f>IF($E2006=$E2005,$A2005+1,1)</f>
        <v/>
      </c>
      <c r="B2006" t="inlineStr">
        <is>
          <t>ROCKY WOODS CHARITABLE FOUNDATION</t>
        </is>
      </c>
      <c r="C2006" t="inlineStr">
        <is>
          <t>46-5696556</t>
        </is>
      </c>
      <c r="D2006" t="inlineStr">
        <is>
          <t>Utah</t>
        </is>
      </c>
      <c r="E2006" t="inlineStr">
        <is>
          <t>UT</t>
        </is>
      </c>
      <c r="F2006" t="n">
        <v>2024</v>
      </c>
      <c r="G2006" t="n">
        <v>1</v>
      </c>
      <c r="H2006" s="13" t="n">
        <v>5250000</v>
      </c>
      <c r="I2006" s="12" t="n">
        <v>21</v>
      </c>
      <c r="J2006" s="13" t="n">
        <v>25000</v>
      </c>
      <c r="K2006" s="13">
        <f>IFERROR($H2006/$I2006,"")</f>
        <v/>
      </c>
      <c r="L2006" s="13" t="n">
        <v>3830000</v>
      </c>
      <c r="M2006" t="inlineStr">
        <is>
          <t>WA, MD, SACATEPEQUEZ</t>
        </is>
      </c>
      <c r="N2006" t="inlineStr">
        <is>
          <t>No</t>
        </is>
      </c>
      <c r="O2006" t="inlineStr">
        <is>
          <t>Not stated</t>
        </is>
      </c>
      <c r="Q2006" s="9" t="inlineStr">
        <is>
          <t>https://grantcue.com/foundations/rocky-woods-charitable-foundation-465696556</t>
        </is>
      </c>
    </row>
    <row r="2007">
      <c r="A2007">
        <f>IF($E2007=$E2006,$A2006+1,1)</f>
        <v/>
      </c>
      <c r="B2007" t="inlineStr">
        <is>
          <t>RYAN AND ASHLEY SMITH FOUNDATION</t>
        </is>
      </c>
      <c r="C2007" t="inlineStr">
        <is>
          <t>84-1918005</t>
        </is>
      </c>
      <c r="D2007" t="inlineStr">
        <is>
          <t>Utah</t>
        </is>
      </c>
      <c r="E2007" t="inlineStr">
        <is>
          <t>UT</t>
        </is>
      </c>
      <c r="F2007" t="n">
        <v>2024</v>
      </c>
      <c r="G2007" t="n">
        <v>1</v>
      </c>
      <c r="H2007" s="13" t="n">
        <v>5195000</v>
      </c>
      <c r="I2007" s="12" t="n">
        <v>5</v>
      </c>
      <c r="J2007" s="13" t="n">
        <v>80000</v>
      </c>
      <c r="K2007" s="13">
        <f>IFERROR($H2007/$I2007,"")</f>
        <v/>
      </c>
      <c r="L2007" s="13" t="n">
        <v>5000000</v>
      </c>
      <c r="M2007" t="inlineStr">
        <is>
          <t>VA, CA</t>
        </is>
      </c>
      <c r="N2007" t="inlineStr">
        <is>
          <t>No</t>
        </is>
      </c>
      <c r="O2007" t="inlineStr">
        <is>
          <t>Not stated</t>
        </is>
      </c>
      <c r="Q2007" s="9" t="inlineStr">
        <is>
          <t>https://grantcue.com/foundations/ryan-and-ashley-smith-foundation-841918005</t>
        </is>
      </c>
    </row>
    <row r="2008">
      <c r="A2008">
        <f>IF($E2008=$E2007,$A2007+1,1)</f>
        <v/>
      </c>
      <c r="B2008" t="inlineStr">
        <is>
          <t>Bill and Pat Child Family Foundation</t>
        </is>
      </c>
      <c r="C2008" t="inlineStr">
        <is>
          <t>84-1407793</t>
        </is>
      </c>
      <c r="D2008" t="inlineStr">
        <is>
          <t>Utah</t>
        </is>
      </c>
      <c r="E2008" t="inlineStr">
        <is>
          <t>UT</t>
        </is>
      </c>
      <c r="F2008" t="n">
        <v>2025</v>
      </c>
      <c r="G2008" t="n">
        <v>2</v>
      </c>
      <c r="H2008" s="13" t="n">
        <v>5071120</v>
      </c>
      <c r="I2008" s="12" t="n">
        <v>100</v>
      </c>
      <c r="J2008" s="13" t="n">
        <v>1750</v>
      </c>
      <c r="K2008" s="13">
        <f>IFERROR($H2008/$I2008,"")</f>
        <v/>
      </c>
      <c r="L2008" s="13" t="n">
        <v>1335000</v>
      </c>
      <c r="M2008" t="inlineStr">
        <is>
          <t>NC, VA, CA</t>
        </is>
      </c>
      <c r="N2008" t="inlineStr">
        <is>
          <t>No</t>
        </is>
      </c>
      <c r="O2008" t="inlineStr">
        <is>
          <t>Not stated</t>
        </is>
      </c>
      <c r="Q2008" s="9" t="inlineStr">
        <is>
          <t>https://grantcue.com/foundations/bill-and-pat-child-family-foundation-841407793</t>
        </is>
      </c>
    </row>
    <row r="2009">
      <c r="A2009">
        <f>IF($E2009=$E2008,$A2008+1,1)</f>
        <v/>
      </c>
      <c r="B2009" t="inlineStr">
        <is>
          <t>BEESLEY FAMILY FOUNDATION</t>
        </is>
      </c>
      <c r="C2009" t="inlineStr">
        <is>
          <t>87-0568595</t>
        </is>
      </c>
      <c r="D2009" t="inlineStr">
        <is>
          <t>Utah</t>
        </is>
      </c>
      <c r="E2009" t="inlineStr">
        <is>
          <t>UT</t>
        </is>
      </c>
      <c r="F2009" t="n">
        <v>2024</v>
      </c>
      <c r="G2009" t="n">
        <v>1</v>
      </c>
      <c r="H2009" s="13" t="n">
        <v>4740218</v>
      </c>
      <c r="I2009" s="12" t="n">
        <v>92</v>
      </c>
      <c r="J2009" s="13" t="n">
        <v>11500</v>
      </c>
      <c r="K2009" s="13">
        <f>IFERROR($H2009/$I2009,"")</f>
        <v/>
      </c>
      <c r="L2009" s="13" t="n">
        <v>1520468</v>
      </c>
      <c r="M2009" t="inlineStr">
        <is>
          <t>MD, CA, IL</t>
        </is>
      </c>
      <c r="N2009" t="inlineStr">
        <is>
          <t>No</t>
        </is>
      </c>
      <c r="O2009" t="inlineStr">
        <is>
          <t>Not stated</t>
        </is>
      </c>
      <c r="Q2009" s="9" t="inlineStr">
        <is>
          <t>https://grantcue.com/foundations/beesley-family-foundation-870568595</t>
        </is>
      </c>
    </row>
    <row r="2010">
      <c r="A2010">
        <f>IF($E2010=$E2009,$A2009+1,1)</f>
        <v/>
      </c>
      <c r="B2010" t="inlineStr">
        <is>
          <t>MARRINER S ECCLES FOUNDATION</t>
        </is>
      </c>
      <c r="C2010" t="inlineStr">
        <is>
          <t>23-7185855</t>
        </is>
      </c>
      <c r="D2010" t="inlineStr">
        <is>
          <t>Utah</t>
        </is>
      </c>
      <c r="E2010" t="inlineStr">
        <is>
          <t>UT</t>
        </is>
      </c>
      <c r="F2010" t="n">
        <v>2024</v>
      </c>
      <c r="G2010" t="n">
        <v>2</v>
      </c>
      <c r="H2010" s="13" t="n">
        <v>4589000</v>
      </c>
      <c r="I2010" s="12" t="n">
        <v>211</v>
      </c>
      <c r="J2010" s="13" t="n">
        <v>10000</v>
      </c>
      <c r="K2010" s="13">
        <f>IFERROR($H2010/$I2010,"")</f>
        <v/>
      </c>
      <c r="L2010" s="13" t="n">
        <v>200000</v>
      </c>
      <c r="N2010" t="inlineStr">
        <is>
          <t>No</t>
        </is>
      </c>
      <c r="O2010" t="inlineStr">
        <is>
          <t>Not stated</t>
        </is>
      </c>
      <c r="Q2010" s="9" t="inlineStr">
        <is>
          <t>https://grantcue.com/foundations/marriner-s-eccles-foundation-237185855</t>
        </is>
      </c>
    </row>
    <row r="2011">
      <c r="A2011">
        <f>IF($E2011=$E2010,$A2010+1,1)</f>
        <v/>
      </c>
      <c r="B2011" t="inlineStr">
        <is>
          <t>BERTIN FAMILY FOUNDATION</t>
        </is>
      </c>
      <c r="C2011" t="inlineStr">
        <is>
          <t>87-0638640</t>
        </is>
      </c>
      <c r="D2011" t="inlineStr">
        <is>
          <t>Utah</t>
        </is>
      </c>
      <c r="E2011" t="inlineStr">
        <is>
          <t>UT</t>
        </is>
      </c>
      <c r="F2011" t="n">
        <v>2025</v>
      </c>
      <c r="G2011" t="n">
        <v>2</v>
      </c>
      <c r="H2011" s="13" t="n">
        <v>4402800</v>
      </c>
      <c r="I2011" s="12" t="n">
        <v>104</v>
      </c>
      <c r="J2011" s="13" t="n">
        <v>10000</v>
      </c>
      <c r="K2011" s="13">
        <f>IFERROR($H2011/$I2011,"")</f>
        <v/>
      </c>
      <c r="L2011" s="13" t="n">
        <v>765000</v>
      </c>
      <c r="M2011" t="inlineStr">
        <is>
          <t>CA, DC, NY</t>
        </is>
      </c>
      <c r="N2011" t="inlineStr">
        <is>
          <t>No</t>
        </is>
      </c>
      <c r="O2011" t="inlineStr">
        <is>
          <t>Not stated</t>
        </is>
      </c>
      <c r="Q2011" s="9" t="inlineStr">
        <is>
          <t>https://grantcue.com/foundations/bertin-family-foundation-870638640</t>
        </is>
      </c>
    </row>
    <row r="2012">
      <c r="A2012">
        <f>IF($E2012=$E2011,$A2011+1,1)</f>
        <v/>
      </c>
      <c r="B2012" t="inlineStr">
        <is>
          <t>SJ and Jessie E Quinney Foundation</t>
        </is>
      </c>
      <c r="C2012" t="inlineStr">
        <is>
          <t>87-0389312</t>
        </is>
      </c>
      <c r="D2012" t="inlineStr">
        <is>
          <t>Utah</t>
        </is>
      </c>
      <c r="E2012" t="inlineStr">
        <is>
          <t>UT</t>
        </is>
      </c>
      <c r="F2012" t="n">
        <v>2024</v>
      </c>
      <c r="G2012" t="n">
        <v>1</v>
      </c>
      <c r="H2012" s="13" t="n">
        <v>4254500</v>
      </c>
      <c r="I2012" s="12" t="n">
        <v>49</v>
      </c>
      <c r="J2012" s="13" t="n">
        <v>10000</v>
      </c>
      <c r="K2012" s="13">
        <f>IFERROR($H2012/$I2012,"")</f>
        <v/>
      </c>
      <c r="L2012" s="13" t="n">
        <v>1395000</v>
      </c>
      <c r="M2012" t="inlineStr">
        <is>
          <t>IN, CA, ID</t>
        </is>
      </c>
      <c r="N2012" t="inlineStr">
        <is>
          <t>No</t>
        </is>
      </c>
      <c r="O2012" t="inlineStr">
        <is>
          <t>Not stated</t>
        </is>
      </c>
      <c r="Q2012" s="9" t="inlineStr">
        <is>
          <t>https://grantcue.com/foundations/sj-and-jessie-e-quinney-foundation-870389312</t>
        </is>
      </c>
    </row>
    <row r="2013">
      <c r="A2013">
        <f>IF($E2013=$E2012,$A2012+1,1)</f>
        <v/>
      </c>
      <c r="B2013" t="inlineStr">
        <is>
          <t>Janet Q Lawson Foundation</t>
        </is>
      </c>
      <c r="C2013" t="inlineStr">
        <is>
          <t>87-0481508</t>
        </is>
      </c>
      <c r="D2013" t="inlineStr">
        <is>
          <t>Utah</t>
        </is>
      </c>
      <c r="E2013" t="inlineStr">
        <is>
          <t>UT</t>
        </is>
      </c>
      <c r="F2013" t="n">
        <v>2024</v>
      </c>
      <c r="G2013" t="n">
        <v>1</v>
      </c>
      <c r="H2013" s="13" t="n">
        <v>3889500</v>
      </c>
      <c r="I2013" s="12" t="n">
        <v>54</v>
      </c>
      <c r="J2013" s="13" t="n">
        <v>10000</v>
      </c>
      <c r="K2013" s="13">
        <f>IFERROR($H2013/$I2013,"")</f>
        <v/>
      </c>
      <c r="L2013" s="13" t="n">
        <v>1381000</v>
      </c>
      <c r="M2013" t="inlineStr">
        <is>
          <t>IN, MA, ID</t>
        </is>
      </c>
      <c r="N2013" t="inlineStr">
        <is>
          <t>No</t>
        </is>
      </c>
      <c r="O2013" t="inlineStr">
        <is>
          <t>Not stated</t>
        </is>
      </c>
      <c r="Q2013" s="9" t="inlineStr">
        <is>
          <t>https://grantcue.com/foundations/janet-q-lawson-foundation-870481508</t>
        </is>
      </c>
    </row>
    <row r="2014">
      <c r="A2014">
        <f>IF($E2014=$E2013,$A2013+1,1)</f>
        <v/>
      </c>
      <c r="B2014" t="inlineStr">
        <is>
          <t>JOSEPH AND KATHLEEN SORENSON LEGACY FOUN</t>
        </is>
      </c>
      <c r="C2014" t="inlineStr">
        <is>
          <t>83-2297329</t>
        </is>
      </c>
      <c r="D2014" t="inlineStr">
        <is>
          <t>Utah</t>
        </is>
      </c>
      <c r="E2014" t="inlineStr">
        <is>
          <t>UT</t>
        </is>
      </c>
      <c r="F2014" t="n">
        <v>2024</v>
      </c>
      <c r="G2014" t="n">
        <v>1</v>
      </c>
      <c r="H2014" s="13" t="n">
        <v>3736000</v>
      </c>
      <c r="I2014" s="12" t="n">
        <v>63</v>
      </c>
      <c r="J2014" s="13" t="n">
        <v>20000</v>
      </c>
      <c r="K2014" s="13">
        <f>IFERROR($H2014/$I2014,"")</f>
        <v/>
      </c>
      <c r="L2014" s="13" t="n">
        <v>500000</v>
      </c>
      <c r="M2014" t="inlineStr">
        <is>
          <t>MA, DC, VA</t>
        </is>
      </c>
      <c r="N2014" t="inlineStr">
        <is>
          <t>No</t>
        </is>
      </c>
      <c r="O2014" t="inlineStr">
        <is>
          <t>Not stated</t>
        </is>
      </c>
      <c r="Q2014" s="9" t="inlineStr">
        <is>
          <t>https://grantcue.com/foundations/joseph-and-kathleen-sorenson-legacy-foun-832297329</t>
        </is>
      </c>
    </row>
    <row r="2015">
      <c r="A2015">
        <f>IF($E2015=$E2014,$A2014+1,1)</f>
        <v/>
      </c>
      <c r="B2015" t="inlineStr">
        <is>
          <t>CG Charitable Fund</t>
        </is>
      </c>
      <c r="C2015" t="inlineStr">
        <is>
          <t>20-0495002</t>
        </is>
      </c>
      <c r="D2015" t="inlineStr">
        <is>
          <t>Utah</t>
        </is>
      </c>
      <c r="E2015" t="inlineStr">
        <is>
          <t>UT</t>
        </is>
      </c>
      <c r="F2015" t="n">
        <v>2024</v>
      </c>
      <c r="G2015" t="n">
        <v>1</v>
      </c>
      <c r="H2015" s="13" t="n">
        <v>3723000</v>
      </c>
      <c r="I2015" s="12" t="n">
        <v>23</v>
      </c>
      <c r="J2015" s="13" t="n">
        <v>80000</v>
      </c>
      <c r="K2015" s="13">
        <f>IFERROR($H2015/$I2015,"")</f>
        <v/>
      </c>
      <c r="L2015" s="13" t="n">
        <v>1350000</v>
      </c>
      <c r="M2015" t="inlineStr">
        <is>
          <t>TX, MN, WA</t>
        </is>
      </c>
      <c r="N2015" t="inlineStr">
        <is>
          <t>No</t>
        </is>
      </c>
      <c r="O2015" t="inlineStr">
        <is>
          <t>Not stated</t>
        </is>
      </c>
      <c r="Q2015" s="9" t="inlineStr">
        <is>
          <t>https://grantcue.com/foundations/cg-charitable-fund-200495002</t>
        </is>
      </c>
    </row>
    <row r="2016">
      <c r="A2016">
        <f>IF($E2016=$E2015,$A2015+1,1)</f>
        <v/>
      </c>
      <c r="B2016" t="inlineStr">
        <is>
          <t>THE CALL FOUNDATION</t>
        </is>
      </c>
      <c r="C2016" t="inlineStr">
        <is>
          <t>20-8389909</t>
        </is>
      </c>
      <c r="D2016" t="inlineStr">
        <is>
          <t>Utah</t>
        </is>
      </c>
      <c r="E2016" t="inlineStr">
        <is>
          <t>UT</t>
        </is>
      </c>
      <c r="F2016" t="n">
        <v>2024</v>
      </c>
      <c r="G2016" t="n">
        <v>1</v>
      </c>
      <c r="H2016" s="13" t="n">
        <v>3542447</v>
      </c>
      <c r="I2016" s="12" t="n">
        <v>73</v>
      </c>
      <c r="J2016" s="13" t="n">
        <v>15000</v>
      </c>
      <c r="K2016" s="13">
        <f>IFERROR($H2016/$I2016,"")</f>
        <v/>
      </c>
      <c r="L2016" s="13" t="n">
        <v>1000000</v>
      </c>
      <c r="M2016" t="inlineStr">
        <is>
          <t>IL, OH, CO</t>
        </is>
      </c>
      <c r="N2016" t="inlineStr">
        <is>
          <t>No</t>
        </is>
      </c>
      <c r="O2016" t="inlineStr">
        <is>
          <t>Not stated</t>
        </is>
      </c>
      <c r="Q2016" s="9" t="inlineStr">
        <is>
          <t>https://grantcue.com/foundations/the-call-foundation-208389909</t>
        </is>
      </c>
    </row>
    <row r="2017">
      <c r="A2017">
        <f>IF($E2017=$E2016,$A2016+1,1)</f>
        <v/>
      </c>
      <c r="B2017" t="inlineStr">
        <is>
          <t>BLH FOUNDATION</t>
        </is>
      </c>
      <c r="C2017" t="inlineStr">
        <is>
          <t>88-3612201</t>
        </is>
      </c>
      <c r="D2017" t="inlineStr">
        <is>
          <t>Utah</t>
        </is>
      </c>
      <c r="E2017" t="inlineStr">
        <is>
          <t>UT</t>
        </is>
      </c>
      <c r="F2017" t="n">
        <v>2025</v>
      </c>
      <c r="G2017" t="n">
        <v>2</v>
      </c>
      <c r="H2017" s="13" t="n">
        <v>3279550</v>
      </c>
      <c r="I2017" s="12" t="n">
        <v>59</v>
      </c>
      <c r="J2017" s="13" t="n">
        <v>25000</v>
      </c>
      <c r="K2017" s="13">
        <f>IFERROR($H2017/$I2017,"")</f>
        <v/>
      </c>
      <c r="L2017" s="13" t="n">
        <v>400000</v>
      </c>
      <c r="M2017" t="inlineStr">
        <is>
          <t>VA, DC, IL</t>
        </is>
      </c>
      <c r="N2017" t="inlineStr">
        <is>
          <t>No</t>
        </is>
      </c>
      <c r="O2017" t="inlineStr">
        <is>
          <t>Not stated</t>
        </is>
      </c>
      <c r="Q2017" s="9" t="inlineStr">
        <is>
          <t>https://grantcue.com/foundations/blh-foundation-883612201</t>
        </is>
      </c>
    </row>
    <row r="2018">
      <c r="A2018">
        <f>IF($E2018=$E2017,$A2017+1,1)</f>
        <v/>
      </c>
      <c r="B2018" t="inlineStr">
        <is>
          <t>JEFFREY S &amp; HELEN H CARDON FOUNDATION</t>
        </is>
      </c>
      <c r="C2018" t="inlineStr">
        <is>
          <t>20-2029087</t>
        </is>
      </c>
      <c r="D2018" t="inlineStr">
        <is>
          <t>Utah</t>
        </is>
      </c>
      <c r="E2018" t="inlineStr">
        <is>
          <t>UT</t>
        </is>
      </c>
      <c r="F2018" t="n">
        <v>2025</v>
      </c>
      <c r="G2018" t="n">
        <v>2</v>
      </c>
      <c r="H2018" s="13" t="n">
        <v>3027072</v>
      </c>
      <c r="I2018" s="12" t="n">
        <v>124</v>
      </c>
      <c r="J2018" s="13" t="n">
        <v>10000</v>
      </c>
      <c r="K2018" s="13">
        <f>IFERROR($H2018/$I2018,"")</f>
        <v/>
      </c>
      <c r="L2018" s="13" t="n">
        <v>535500</v>
      </c>
      <c r="M2018" t="inlineStr">
        <is>
          <t>IN, ID, NY</t>
        </is>
      </c>
      <c r="N2018" t="inlineStr">
        <is>
          <t>No</t>
        </is>
      </c>
      <c r="O2018" t="inlineStr">
        <is>
          <t>Not stated</t>
        </is>
      </c>
      <c r="Q2018" s="9" t="inlineStr">
        <is>
          <t>https://grantcue.com/foundations/jeffrey-s-and-helen-h-cardon-foundation-202029087</t>
        </is>
      </c>
    </row>
    <row r="2019">
      <c r="A2019">
        <f>IF($E2019=$E2018,$A2018+1,1)</f>
        <v/>
      </c>
      <c r="B2019" t="inlineStr">
        <is>
          <t>RLC Family Foundation</t>
        </is>
      </c>
      <c r="C2019" t="inlineStr">
        <is>
          <t>26-2071653</t>
        </is>
      </c>
      <c r="D2019" t="inlineStr">
        <is>
          <t>Utah</t>
        </is>
      </c>
      <c r="E2019" t="inlineStr">
        <is>
          <t>UT</t>
        </is>
      </c>
      <c r="F2019" t="n">
        <v>2024</v>
      </c>
      <c r="G2019" t="n">
        <v>1</v>
      </c>
      <c r="H2019" s="13" t="n">
        <v>2821650</v>
      </c>
      <c r="I2019" s="12" t="n">
        <v>23</v>
      </c>
      <c r="J2019" s="13" t="n">
        <v>80000</v>
      </c>
      <c r="K2019" s="13">
        <f>IFERROR($H2019/$I2019,"")</f>
        <v/>
      </c>
      <c r="L2019" s="13" t="n">
        <v>675000</v>
      </c>
      <c r="N2019" t="inlineStr">
        <is>
          <t>No</t>
        </is>
      </c>
      <c r="O2019" t="inlineStr">
        <is>
          <t>Not stated</t>
        </is>
      </c>
      <c r="Q2019" s="9" t="inlineStr">
        <is>
          <t>https://grantcue.com/foundations/rlc-family-foundation-262071653</t>
        </is>
      </c>
    </row>
    <row r="2020">
      <c r="A2020">
        <f>IF($E2020=$E2019,$A2019+1,1)</f>
        <v/>
      </c>
      <c r="B2020" t="inlineStr">
        <is>
          <t>DONNELL B &amp; ELIZABETH D STEWART EDUCATION FOUNDATION</t>
        </is>
      </c>
      <c r="C2020" t="inlineStr">
        <is>
          <t>87-6179880</t>
        </is>
      </c>
      <c r="D2020" t="inlineStr">
        <is>
          <t>Utah</t>
        </is>
      </c>
      <c r="E2020" t="inlineStr">
        <is>
          <t>UT</t>
        </is>
      </c>
      <c r="F2020" t="n">
        <v>2024</v>
      </c>
      <c r="G2020" t="n">
        <v>1</v>
      </c>
      <c r="H2020" s="13" t="n">
        <v>2727136</v>
      </c>
      <c r="I2020" s="12" t="n">
        <v>63</v>
      </c>
      <c r="J2020" s="13" t="n">
        <v>5000</v>
      </c>
      <c r="K2020" s="13">
        <f>IFERROR($H2020/$I2020,"")</f>
        <v/>
      </c>
      <c r="L2020" s="13" t="n">
        <v>1864136</v>
      </c>
      <c r="M2020" t="inlineStr">
        <is>
          <t>NY, ID, WA</t>
        </is>
      </c>
      <c r="N2020" t="inlineStr">
        <is>
          <t>Yes</t>
        </is>
      </c>
      <c r="O2020" t="inlineStr">
        <is>
          <t>Yes</t>
        </is>
      </c>
      <c r="Q2020" s="9" t="inlineStr">
        <is>
          <t>https://grantcue.com/foundations/donnell-b-and-elizabeth-d-stewart-education-foundation-876179880</t>
        </is>
      </c>
    </row>
    <row r="2021">
      <c r="A2021">
        <f>IF($E2021=$E2020,$A2020+1,1)</f>
        <v/>
      </c>
      <c r="B2021" t="inlineStr">
        <is>
          <t>Robert H &amp; Katharine B Garff Foundation</t>
        </is>
      </c>
      <c r="C2021" t="inlineStr">
        <is>
          <t>20-1412845</t>
        </is>
      </c>
      <c r="D2021" t="inlineStr">
        <is>
          <t>Utah</t>
        </is>
      </c>
      <c r="E2021" t="inlineStr">
        <is>
          <t>UT</t>
        </is>
      </c>
      <c r="F2021" t="n">
        <v>2024</v>
      </c>
      <c r="G2021" t="n">
        <v>1</v>
      </c>
      <c r="H2021" s="13" t="n">
        <v>2632761</v>
      </c>
      <c r="I2021" s="12" t="n">
        <v>48</v>
      </c>
      <c r="J2021" s="13" t="n">
        <v>5000</v>
      </c>
      <c r="K2021" s="13">
        <f>IFERROR($H2021/$I2021,"")</f>
        <v/>
      </c>
      <c r="L2021" s="13" t="n">
        <v>2037350</v>
      </c>
      <c r="M2021" t="inlineStr">
        <is>
          <t>GA, IA, AZ</t>
        </is>
      </c>
      <c r="N2021" t="inlineStr">
        <is>
          <t>No</t>
        </is>
      </c>
      <c r="O2021" t="inlineStr">
        <is>
          <t>Not stated</t>
        </is>
      </c>
      <c r="Q2021" s="9" t="inlineStr">
        <is>
          <t>https://grantcue.com/foundations/robert-h-and-katharine-b-garff-foundation-201412845</t>
        </is>
      </c>
    </row>
    <row r="2022">
      <c r="A2022">
        <f>IF($E2022=$E2021,$A2021+1,1)</f>
        <v/>
      </c>
      <c r="B2022" t="inlineStr">
        <is>
          <t>Mountain America Foundation</t>
        </is>
      </c>
      <c r="C2022" t="inlineStr">
        <is>
          <t>84-3574217</t>
        </is>
      </c>
      <c r="D2022" t="inlineStr">
        <is>
          <t>Utah</t>
        </is>
      </c>
      <c r="E2022" t="inlineStr">
        <is>
          <t>UT</t>
        </is>
      </c>
      <c r="F2022" t="n">
        <v>2025</v>
      </c>
      <c r="G2022" t="n">
        <v>2</v>
      </c>
      <c r="H2022" s="13" t="n">
        <v>2629582</v>
      </c>
      <c r="I2022" s="12" t="n">
        <v>423</v>
      </c>
      <c r="J2022" s="13" t="n">
        <v>2000</v>
      </c>
      <c r="K2022" s="13">
        <f>IFERROR($H2022/$I2022,"")</f>
        <v/>
      </c>
      <c r="L2022" s="13" t="n">
        <v>600000</v>
      </c>
      <c r="M2022" t="inlineStr">
        <is>
          <t>WA, ID, MT</t>
        </is>
      </c>
      <c r="N2022" t="inlineStr">
        <is>
          <t>No</t>
        </is>
      </c>
      <c r="O2022" t="inlineStr">
        <is>
          <t>Not stated</t>
        </is>
      </c>
      <c r="Q2022" s="9" t="inlineStr">
        <is>
          <t>https://grantcue.com/foundations/mountain-america-foundation-843574217</t>
        </is>
      </c>
    </row>
    <row r="2023">
      <c r="A2023">
        <f>IF($E2023=$E2022,$A2022+1,1)</f>
        <v/>
      </c>
      <c r="B2023" t="inlineStr">
        <is>
          <t>James Lee Sorenson Family Foundation</t>
        </is>
      </c>
      <c r="C2023" t="inlineStr">
        <is>
          <t>45-6794415</t>
        </is>
      </c>
      <c r="D2023" t="inlineStr">
        <is>
          <t>Utah</t>
        </is>
      </c>
      <c r="E2023" t="inlineStr">
        <is>
          <t>UT</t>
        </is>
      </c>
      <c r="F2023" t="n">
        <v>2024</v>
      </c>
      <c r="G2023" t="n">
        <v>1</v>
      </c>
      <c r="H2023" s="13" t="n">
        <v>2580040</v>
      </c>
      <c r="I2023" s="12" t="n">
        <v>31</v>
      </c>
      <c r="J2023" s="13" t="n">
        <v>500</v>
      </c>
      <c r="K2023" s="13">
        <f>IFERROR($H2023/$I2023,"")</f>
        <v/>
      </c>
      <c r="L2023" s="13" t="n">
        <v>1592540</v>
      </c>
      <c r="M2023" t="inlineStr">
        <is>
          <t>DC, NY, CA</t>
        </is>
      </c>
      <c r="N2023" t="inlineStr">
        <is>
          <t>No</t>
        </is>
      </c>
      <c r="O2023" t="inlineStr">
        <is>
          <t>Not stated</t>
        </is>
      </c>
      <c r="Q2023" s="9" t="inlineStr">
        <is>
          <t>https://grantcue.com/foundations/james-lee-sorenson-family-foundation-456794415</t>
        </is>
      </c>
    </row>
    <row r="2024">
      <c r="A2024">
        <f>IF($E2024=$E2023,$A2023+1,1)</f>
        <v/>
      </c>
      <c r="B2024" t="inlineStr">
        <is>
          <t>JOAN AND TIM FENTON FAMILY FOUNDATION</t>
        </is>
      </c>
      <c r="C2024" t="inlineStr">
        <is>
          <t>81-1409665</t>
        </is>
      </c>
      <c r="D2024" t="inlineStr">
        <is>
          <t>Utah</t>
        </is>
      </c>
      <c r="E2024" t="inlineStr">
        <is>
          <t>UT</t>
        </is>
      </c>
      <c r="F2024" t="n">
        <v>2024</v>
      </c>
      <c r="G2024" t="n">
        <v>1</v>
      </c>
      <c r="H2024" s="13" t="n">
        <v>2244000</v>
      </c>
      <c r="I2024" s="12" t="n">
        <v>29</v>
      </c>
      <c r="J2024" s="13" t="n">
        <v>25000</v>
      </c>
      <c r="K2024" s="13">
        <f>IFERROR($H2024/$I2024,"")</f>
        <v/>
      </c>
      <c r="L2024" s="13" t="n">
        <v>300000</v>
      </c>
      <c r="M2024" t="inlineStr">
        <is>
          <t>TN, DC, CA</t>
        </is>
      </c>
      <c r="N2024" t="inlineStr">
        <is>
          <t>Yes</t>
        </is>
      </c>
      <c r="O2024" t="inlineStr">
        <is>
          <t>Yes</t>
        </is>
      </c>
      <c r="Q2024" s="9" t="inlineStr">
        <is>
          <t>https://grantcue.com/foundations/joan-and-tim-fenton-family-foundation-811409665</t>
        </is>
      </c>
    </row>
    <row r="2025">
      <c r="A2025">
        <f>IF($E2025=$E2024,$A2024+1,1)</f>
        <v/>
      </c>
      <c r="B2025" t="inlineStr">
        <is>
          <t>THE LEON &amp; ARLINE HARMAN FOUNDATION</t>
        </is>
      </c>
      <c r="C2025" t="inlineStr">
        <is>
          <t>20-1738267</t>
        </is>
      </c>
      <c r="D2025" t="inlineStr">
        <is>
          <t>Utah</t>
        </is>
      </c>
      <c r="E2025" t="inlineStr">
        <is>
          <t>UT</t>
        </is>
      </c>
      <c r="F2025" t="n">
        <v>2025</v>
      </c>
      <c r="G2025" t="n">
        <v>2</v>
      </c>
      <c r="H2025" s="13" t="n">
        <v>2114699</v>
      </c>
      <c r="I2025" s="12" t="n">
        <v>7</v>
      </c>
      <c r="J2025" s="13" t="n">
        <v>3000</v>
      </c>
      <c r="K2025" s="13">
        <f>IFERROR($H2025/$I2025,"")</f>
        <v/>
      </c>
      <c r="L2025" s="13" t="n">
        <v>1112150</v>
      </c>
      <c r="M2025" t="inlineStr">
        <is>
          <t>FL, MD</t>
        </is>
      </c>
      <c r="N2025" t="inlineStr">
        <is>
          <t>No</t>
        </is>
      </c>
      <c r="O2025" t="inlineStr">
        <is>
          <t>Not stated</t>
        </is>
      </c>
      <c r="Q2025" s="9" t="inlineStr">
        <is>
          <t>https://grantcue.com/foundations/the-leon-and-arline-harman-foundation-201738267</t>
        </is>
      </c>
    </row>
    <row r="2026">
      <c r="A2026">
        <f>IF($E2026=$E2025,$A2025+1,1)</f>
        <v/>
      </c>
      <c r="B2026" t="inlineStr">
        <is>
          <t>PETERSEN BRUCE &amp; CECILIA FDN-MAIN</t>
        </is>
      </c>
      <c r="C2026" t="inlineStr">
        <is>
          <t>82-2622856</t>
        </is>
      </c>
      <c r="D2026" t="inlineStr">
        <is>
          <t>Utah</t>
        </is>
      </c>
      <c r="E2026" t="inlineStr">
        <is>
          <t>UT</t>
        </is>
      </c>
      <c r="F2026" t="n">
        <v>2025</v>
      </c>
      <c r="G2026" t="n">
        <v>2</v>
      </c>
      <c r="H2026" s="13" t="n">
        <v>2060000</v>
      </c>
      <c r="I2026" s="12" t="n">
        <v>81</v>
      </c>
      <c r="J2026" s="13" t="n">
        <v>20000</v>
      </c>
      <c r="K2026" s="13">
        <f>IFERROR($H2026/$I2026,"")</f>
        <v/>
      </c>
      <c r="L2026" s="13" t="n">
        <v>160000</v>
      </c>
      <c r="M2026" t="inlineStr">
        <is>
          <t>DC, PA, SD</t>
        </is>
      </c>
      <c r="N2026" t="inlineStr">
        <is>
          <t>No</t>
        </is>
      </c>
      <c r="O2026" t="inlineStr">
        <is>
          <t>Not stated</t>
        </is>
      </c>
      <c r="Q2026" s="9" t="inlineStr">
        <is>
          <t>https://grantcue.com/foundations/petersen-bruce-and-cecilia-fdn-main-822622856</t>
        </is>
      </c>
    </row>
    <row r="2027">
      <c r="A2027">
        <f>IF($E2027=$E2026,$A2026+1,1)</f>
        <v/>
      </c>
      <c r="B2027" t="inlineStr">
        <is>
          <t>DAVID W BERNOLFO MEMORIAL FOUNDATION INC</t>
        </is>
      </c>
      <c r="C2027" t="inlineStr">
        <is>
          <t>87-4293165</t>
        </is>
      </c>
      <c r="D2027" t="inlineStr">
        <is>
          <t>Utah</t>
        </is>
      </c>
      <c r="E2027" t="inlineStr">
        <is>
          <t>UT</t>
        </is>
      </c>
      <c r="F2027" t="n">
        <v>2024</v>
      </c>
      <c r="G2027" t="n">
        <v>1</v>
      </c>
      <c r="H2027" s="13" t="n">
        <v>2000000</v>
      </c>
      <c r="I2027" s="12" t="n">
        <v>5</v>
      </c>
      <c r="J2027" s="13" t="n">
        <v>100000</v>
      </c>
      <c r="K2027" s="13">
        <f>IFERROR($H2027/$I2027,"")</f>
        <v/>
      </c>
      <c r="L2027" s="13" t="n">
        <v>1000000</v>
      </c>
      <c r="N2027" t="inlineStr">
        <is>
          <t>No</t>
        </is>
      </c>
      <c r="O2027" t="inlineStr">
        <is>
          <t>Not stated</t>
        </is>
      </c>
      <c r="Q2027" s="9" t="inlineStr">
        <is>
          <t>https://grantcue.com/foundations/david-w-bernolfo-memorial-foundation-inc-874293165</t>
        </is>
      </c>
    </row>
    <row r="2028">
      <c r="A2028">
        <f>IF($E2028=$E2027,$A2027+1,1)</f>
        <v/>
      </c>
      <c r="B2028" t="inlineStr">
        <is>
          <t>THE JULIE M AND DAVID S LAYTON FOUNDAT</t>
        </is>
      </c>
      <c r="C2028" t="inlineStr">
        <is>
          <t>20-8104877</t>
        </is>
      </c>
      <c r="D2028" t="inlineStr">
        <is>
          <t>Utah</t>
        </is>
      </c>
      <c r="E2028" t="inlineStr">
        <is>
          <t>UT</t>
        </is>
      </c>
      <c r="F2028" t="n">
        <v>2024</v>
      </c>
      <c r="G2028" t="n">
        <v>1</v>
      </c>
      <c r="H2028" s="13" t="n">
        <v>1991880</v>
      </c>
      <c r="I2028" s="12" t="n">
        <v>8</v>
      </c>
      <c r="J2028" s="13" t="n">
        <v>109000</v>
      </c>
      <c r="K2028" s="13">
        <f>IFERROR($H2028/$I2028,"")</f>
        <v/>
      </c>
      <c r="L2028" s="13" t="n">
        <v>1000000</v>
      </c>
      <c r="M2028" t="inlineStr">
        <is>
          <t>TX, VA</t>
        </is>
      </c>
      <c r="N2028" t="inlineStr">
        <is>
          <t>No</t>
        </is>
      </c>
      <c r="O2028" t="inlineStr">
        <is>
          <t>Not stated</t>
        </is>
      </c>
      <c r="Q2028" s="9" t="inlineStr">
        <is>
          <t>https://grantcue.com/foundations/the-julie-m-and-david-s-layton-foundat-208104877</t>
        </is>
      </c>
    </row>
    <row r="2029">
      <c r="A2029">
        <f>IF($E2029=$E2028,$A2028+1,1)</f>
        <v/>
      </c>
      <c r="B2029" t="inlineStr">
        <is>
          <t>Bastian Family Foundation</t>
        </is>
      </c>
      <c r="C2029" t="inlineStr">
        <is>
          <t>27-1271726</t>
        </is>
      </c>
      <c r="D2029" t="inlineStr">
        <is>
          <t>Utah</t>
        </is>
      </c>
      <c r="E2029" t="inlineStr">
        <is>
          <t>UT</t>
        </is>
      </c>
      <c r="F2029" t="n">
        <v>2024</v>
      </c>
      <c r="G2029" t="n">
        <v>1</v>
      </c>
      <c r="H2029" s="13" t="n">
        <v>1785397</v>
      </c>
      <c r="I2029" s="12" t="n">
        <v>12</v>
      </c>
      <c r="J2029" s="13" t="n">
        <v>4300</v>
      </c>
      <c r="K2029" s="13">
        <f>IFERROR($H2029/$I2029,"")</f>
        <v/>
      </c>
      <c r="L2029" s="13" t="n">
        <v>1579233</v>
      </c>
      <c r="M2029" t="inlineStr">
        <is>
          <t>NY, VA, MD</t>
        </is>
      </c>
      <c r="N2029" t="inlineStr">
        <is>
          <t>No</t>
        </is>
      </c>
      <c r="O2029" t="inlineStr">
        <is>
          <t>Not stated</t>
        </is>
      </c>
      <c r="Q2029" s="9" t="inlineStr">
        <is>
          <t>https://grantcue.com/foundations/bastian-family-foundation-271271726</t>
        </is>
      </c>
    </row>
    <row r="2030">
      <c r="A2030">
        <f>IF($E2030=$E2029,$A2029+1,1)</f>
        <v/>
      </c>
      <c r="B2030" t="inlineStr">
        <is>
          <t>MCCARTHEY FAMILY FOUNDATION</t>
        </is>
      </c>
      <c r="C2030" t="inlineStr">
        <is>
          <t>20-8067695</t>
        </is>
      </c>
      <c r="D2030" t="inlineStr">
        <is>
          <t>Utah</t>
        </is>
      </c>
      <c r="E2030" t="inlineStr">
        <is>
          <t>UT</t>
        </is>
      </c>
      <c r="F2030" t="n">
        <v>2024</v>
      </c>
      <c r="G2030" t="n">
        <v>1</v>
      </c>
      <c r="H2030" s="13" t="n">
        <v>1775126</v>
      </c>
      <c r="I2030" s="12" t="n">
        <v>80</v>
      </c>
      <c r="J2030" s="13" t="n">
        <v>10000</v>
      </c>
      <c r="K2030" s="13">
        <f>IFERROR($H2030/$I2030,"")</f>
        <v/>
      </c>
      <c r="L2030" s="13" t="n">
        <v>200000</v>
      </c>
      <c r="M2030" t="inlineStr">
        <is>
          <t>WA, CA, RI</t>
        </is>
      </c>
      <c r="N2030" t="inlineStr">
        <is>
          <t>Yes</t>
        </is>
      </c>
      <c r="O2030" t="inlineStr">
        <is>
          <t>Not stated</t>
        </is>
      </c>
      <c r="Q2030" s="9" t="inlineStr">
        <is>
          <t>https://grantcue.com/foundations/mccarthey-family-foundation-208067695</t>
        </is>
      </c>
    </row>
    <row r="2031">
      <c r="A2031">
        <f>IF($E2031=$E2030,$A2030+1,1)</f>
        <v/>
      </c>
      <c r="B2031" t="inlineStr">
        <is>
          <t>David Kelby Johnson Memorial Foundation</t>
        </is>
      </c>
      <c r="C2031" t="inlineStr">
        <is>
          <t>47-1051277</t>
        </is>
      </c>
      <c r="D2031" t="inlineStr">
        <is>
          <t>Utah</t>
        </is>
      </c>
      <c r="E2031" t="inlineStr">
        <is>
          <t>UT</t>
        </is>
      </c>
      <c r="F2031" t="n">
        <v>2024</v>
      </c>
      <c r="G2031" t="n">
        <v>1</v>
      </c>
      <c r="H2031" s="13" t="n">
        <v>1700270</v>
      </c>
      <c r="I2031" s="12" t="n">
        <v>69</v>
      </c>
      <c r="J2031" s="13" t="n">
        <v>15000</v>
      </c>
      <c r="K2031" s="13">
        <f>IFERROR($H2031/$I2031,"")</f>
        <v/>
      </c>
      <c r="L2031" s="13" t="n">
        <v>200000</v>
      </c>
      <c r="M2031" t="inlineStr">
        <is>
          <t>DC, VA, AZ</t>
        </is>
      </c>
      <c r="N2031" t="inlineStr">
        <is>
          <t>No</t>
        </is>
      </c>
      <c r="O2031" t="inlineStr">
        <is>
          <t>Not stated</t>
        </is>
      </c>
      <c r="Q2031" s="9" t="inlineStr">
        <is>
          <t>https://grantcue.com/foundations/david-kelby-johnson-memorial-foundation-471051277</t>
        </is>
      </c>
    </row>
    <row r="2032">
      <c r="A2032">
        <f>IF($E2032=$E2031,$A2031+1,1)</f>
        <v/>
      </c>
      <c r="B2032" t="inlineStr">
        <is>
          <t>SIMMONS FAMILY FOUNDATION</t>
        </is>
      </c>
      <c r="C2032" t="inlineStr">
        <is>
          <t>13-3420599</t>
        </is>
      </c>
      <c r="D2032" t="inlineStr">
        <is>
          <t>Utah</t>
        </is>
      </c>
      <c r="E2032" t="inlineStr">
        <is>
          <t>UT</t>
        </is>
      </c>
      <c r="F2032" t="n">
        <v>2023</v>
      </c>
      <c r="G2032" t="n">
        <v>3</v>
      </c>
      <c r="H2032" s="13" t="n">
        <v>1692967</v>
      </c>
      <c r="I2032" s="12" t="n">
        <v>63</v>
      </c>
      <c r="J2032" s="13" t="n">
        <v>20000</v>
      </c>
      <c r="K2032" s="13">
        <f>IFERROR($H2032/$I2032,"")</f>
        <v/>
      </c>
      <c r="L2032" s="13" t="n">
        <v>202351</v>
      </c>
      <c r="M2032" t="inlineStr">
        <is>
          <t>WY</t>
        </is>
      </c>
      <c r="N2032" t="inlineStr">
        <is>
          <t>No</t>
        </is>
      </c>
      <c r="O2032" t="inlineStr">
        <is>
          <t>Not stated</t>
        </is>
      </c>
      <c r="Q2032" s="9" t="inlineStr">
        <is>
          <t>https://grantcue.com/foundations/simmons-family-foundation-133420599</t>
        </is>
      </c>
    </row>
    <row r="2033">
      <c r="A2033">
        <f>IF($E2033=$E2032,$A2032+1,1)</f>
        <v/>
      </c>
      <c r="B2033" t="inlineStr">
        <is>
          <t>JERRY AND KATHLEEN GRUNDHOFER FOUNDATION</t>
        </is>
      </c>
      <c r="C2033" t="inlineStr">
        <is>
          <t>84-3718835</t>
        </is>
      </c>
      <c r="D2033" t="inlineStr">
        <is>
          <t>Utah</t>
        </is>
      </c>
      <c r="E2033" t="inlineStr">
        <is>
          <t>UT</t>
        </is>
      </c>
      <c r="F2033" t="n">
        <v>2024</v>
      </c>
      <c r="G2033" t="n">
        <v>1</v>
      </c>
      <c r="H2033" s="13" t="n">
        <v>1646140</v>
      </c>
      <c r="I2033" s="12" t="n">
        <v>11</v>
      </c>
      <c r="J2033" s="13" t="n">
        <v>100000</v>
      </c>
      <c r="K2033" s="13">
        <f>IFERROR($H2033/$I2033,"")</f>
        <v/>
      </c>
      <c r="L2033" s="13" t="n">
        <v>529710</v>
      </c>
      <c r="M2033" t="inlineStr">
        <is>
          <t>CA, IL</t>
        </is>
      </c>
      <c r="N2033" t="inlineStr">
        <is>
          <t>No</t>
        </is>
      </c>
      <c r="O2033" t="inlineStr">
        <is>
          <t>Not stated</t>
        </is>
      </c>
      <c r="Q2033" s="9" t="inlineStr">
        <is>
          <t>https://grantcue.com/foundations/jerry-and-kathleen-grundhofer-foundation-843718835</t>
        </is>
      </c>
    </row>
    <row r="2034">
      <c r="A2034">
        <f>IF($E2034=$E2033,$A2033+1,1)</f>
        <v/>
      </c>
      <c r="B2034" t="inlineStr">
        <is>
          <t>WADMAN FOUNDATION</t>
        </is>
      </c>
      <c r="C2034" t="inlineStr">
        <is>
          <t>84-1392243</t>
        </is>
      </c>
      <c r="D2034" t="inlineStr">
        <is>
          <t>Utah</t>
        </is>
      </c>
      <c r="E2034" t="inlineStr">
        <is>
          <t>UT</t>
        </is>
      </c>
      <c r="F2034" t="n">
        <v>2024</v>
      </c>
      <c r="G2034" t="n">
        <v>1</v>
      </c>
      <c r="H2034" s="13" t="n">
        <v>1630617</v>
      </c>
      <c r="I2034" s="12" t="n">
        <v>23</v>
      </c>
      <c r="J2034" s="13" t="n">
        <v>2000</v>
      </c>
      <c r="K2034" s="13">
        <f>IFERROR($H2034/$I2034,"")</f>
        <v/>
      </c>
      <c r="L2034" s="13" t="n">
        <v>1261933</v>
      </c>
      <c r="M2034" t="inlineStr">
        <is>
          <t>DC</t>
        </is>
      </c>
      <c r="N2034" t="inlineStr">
        <is>
          <t>Yes</t>
        </is>
      </c>
      <c r="O2034" t="inlineStr">
        <is>
          <t>Yes</t>
        </is>
      </c>
      <c r="Q2034" s="9" t="inlineStr">
        <is>
          <t>https://grantcue.com/foundations/wadman-foundation-841392243</t>
        </is>
      </c>
    </row>
    <row r="2035">
      <c r="A2035">
        <f>IF($E2035=$E2034,$A2034+1,1)</f>
        <v/>
      </c>
      <c r="B2035" t="inlineStr">
        <is>
          <t>THE BIOPHILIA FOUNDATION INC</t>
        </is>
      </c>
      <c r="C2035" t="inlineStr">
        <is>
          <t>52-2199334</t>
        </is>
      </c>
      <c r="D2035" t="inlineStr">
        <is>
          <t>Utah</t>
        </is>
      </c>
      <c r="E2035" t="inlineStr">
        <is>
          <t>UT</t>
        </is>
      </c>
      <c r="F2035" t="n">
        <v>2025</v>
      </c>
      <c r="G2035" t="n">
        <v>2</v>
      </c>
      <c r="H2035" s="13" t="n">
        <v>1545697</v>
      </c>
      <c r="I2035" s="12" t="n">
        <v>36</v>
      </c>
      <c r="J2035" s="13" t="n">
        <v>40500</v>
      </c>
      <c r="K2035" s="13">
        <f>IFERROR($H2035/$I2035,"")</f>
        <v/>
      </c>
      <c r="L2035" s="13" t="n">
        <v>100248</v>
      </c>
      <c r="M2035" t="inlineStr">
        <is>
          <t>CO, AZ, MD</t>
        </is>
      </c>
      <c r="N2035" t="inlineStr">
        <is>
          <t>No</t>
        </is>
      </c>
      <c r="O2035" t="inlineStr">
        <is>
          <t>Not stated</t>
        </is>
      </c>
      <c r="Q2035" s="9" t="inlineStr">
        <is>
          <t>https://grantcue.com/foundations/the-biophilia-foundation-inc-522199334</t>
        </is>
      </c>
    </row>
    <row r="2036">
      <c r="A2036">
        <f>IF($E2036=$E2035,$A2035+1,1)</f>
        <v/>
      </c>
      <c r="B2036" t="inlineStr">
        <is>
          <t>LS Peery Foundation</t>
        </is>
      </c>
      <c r="C2036" t="inlineStr">
        <is>
          <t>81-0614105</t>
        </is>
      </c>
      <c r="D2036" t="inlineStr">
        <is>
          <t>Utah</t>
        </is>
      </c>
      <c r="E2036" t="inlineStr">
        <is>
          <t>UT</t>
        </is>
      </c>
      <c r="F2036" t="n">
        <v>2024</v>
      </c>
      <c r="G2036" t="n">
        <v>1</v>
      </c>
      <c r="H2036" s="13" t="n">
        <v>1521000</v>
      </c>
      <c r="I2036" s="12" t="n">
        <v>19</v>
      </c>
      <c r="J2036" s="13" t="n">
        <v>10000</v>
      </c>
      <c r="K2036" s="13">
        <f>IFERROR($H2036/$I2036,"")</f>
        <v/>
      </c>
      <c r="L2036" s="13" t="n">
        <v>1000000</v>
      </c>
      <c r="M2036" t="inlineStr">
        <is>
          <t>ID, CA</t>
        </is>
      </c>
      <c r="N2036" t="inlineStr">
        <is>
          <t>No</t>
        </is>
      </c>
      <c r="O2036" t="inlineStr">
        <is>
          <t>Not stated</t>
        </is>
      </c>
      <c r="Q2036" s="9" t="inlineStr">
        <is>
          <t>https://grantcue.com/foundations/ls-peery-foundation-810614105</t>
        </is>
      </c>
    </row>
    <row r="2037">
      <c r="A2037">
        <f>IF($E2037=$E2036,$A2036+1,1)</f>
        <v/>
      </c>
      <c r="B2037" t="inlineStr">
        <is>
          <t>Willard L Eccles Charitable Foundation</t>
        </is>
      </c>
      <c r="C2037" t="inlineStr">
        <is>
          <t>94-2759395</t>
        </is>
      </c>
      <c r="D2037" t="inlineStr">
        <is>
          <t>Utah</t>
        </is>
      </c>
      <c r="E2037" t="inlineStr">
        <is>
          <t>UT</t>
        </is>
      </c>
      <c r="F2037" t="n">
        <v>2024</v>
      </c>
      <c r="G2037" t="n">
        <v>1</v>
      </c>
      <c r="H2037" s="13" t="n">
        <v>1516071</v>
      </c>
      <c r="I2037" s="12" t="n">
        <v>80</v>
      </c>
      <c r="J2037" s="13" t="n">
        <v>10000</v>
      </c>
      <c r="K2037" s="13">
        <f>IFERROR($H2037/$I2037,"")</f>
        <v/>
      </c>
      <c r="L2037" s="13" t="n">
        <v>100000</v>
      </c>
      <c r="M2037" t="inlineStr">
        <is>
          <t>ID, MT, DC</t>
        </is>
      </c>
      <c r="N2037" t="inlineStr">
        <is>
          <t>No</t>
        </is>
      </c>
      <c r="O2037" t="inlineStr">
        <is>
          <t>Not stated</t>
        </is>
      </c>
      <c r="Q2037" s="9" t="inlineStr">
        <is>
          <t>https://grantcue.com/foundations/willard-l-eccles-charitable-foundation-942759395</t>
        </is>
      </c>
    </row>
    <row r="2038">
      <c r="A2038">
        <f>IF($E2038=$E2037,$A2037+1,1)</f>
        <v/>
      </c>
      <c r="B2038" t="inlineStr">
        <is>
          <t>Capital Impact Foundation</t>
        </is>
      </c>
      <c r="C2038" t="inlineStr">
        <is>
          <t>27-1817842</t>
        </is>
      </c>
      <c r="D2038" t="inlineStr">
        <is>
          <t>Utah</t>
        </is>
      </c>
      <c r="E2038" t="inlineStr">
        <is>
          <t>UT</t>
        </is>
      </c>
      <c r="F2038" t="n">
        <v>2024</v>
      </c>
      <c r="G2038" t="n">
        <v>1</v>
      </c>
      <c r="H2038" s="13" t="n">
        <v>1497260</v>
      </c>
      <c r="I2038" s="12" t="n">
        <v>43</v>
      </c>
      <c r="J2038" s="13" t="n">
        <v>2280</v>
      </c>
      <c r="K2038" s="13">
        <f>IFERROR($H2038/$I2038,"")</f>
        <v/>
      </c>
      <c r="L2038" s="13" t="n">
        <v>961000</v>
      </c>
      <c r="M2038" t="inlineStr">
        <is>
          <t>MA, CA, NH</t>
        </is>
      </c>
      <c r="N2038" t="inlineStr">
        <is>
          <t>No</t>
        </is>
      </c>
      <c r="O2038" t="inlineStr">
        <is>
          <t>Not stated</t>
        </is>
      </c>
      <c r="Q2038" s="9" t="inlineStr">
        <is>
          <t>https://grantcue.com/foundations/capital-impact-foundation-271817842</t>
        </is>
      </c>
    </row>
    <row r="2039">
      <c r="A2039">
        <f>IF($E2039=$E2038,$A2038+1,1)</f>
        <v/>
      </c>
      <c r="B2039" t="inlineStr">
        <is>
          <t>Bur Oak Foundation</t>
        </is>
      </c>
      <c r="C2039" t="inlineStr">
        <is>
          <t>86-1247291</t>
        </is>
      </c>
      <c r="D2039" t="inlineStr">
        <is>
          <t>Utah</t>
        </is>
      </c>
      <c r="E2039" t="inlineStr">
        <is>
          <t>UT</t>
        </is>
      </c>
      <c r="F2039" t="n">
        <v>2025</v>
      </c>
      <c r="G2039" t="n">
        <v>2</v>
      </c>
      <c r="H2039" s="13" t="n">
        <v>1488483</v>
      </c>
      <c r="I2039" s="12" t="n">
        <v>46</v>
      </c>
      <c r="J2039" s="13" t="n">
        <v>13491.5</v>
      </c>
      <c r="K2039" s="13">
        <f>IFERROR($H2039/$I2039,"")</f>
        <v/>
      </c>
      <c r="L2039" s="13" t="n">
        <v>175000</v>
      </c>
      <c r="M2039" t="inlineStr">
        <is>
          <t>VT, CA, NY</t>
        </is>
      </c>
      <c r="N2039" t="inlineStr">
        <is>
          <t>No</t>
        </is>
      </c>
      <c r="O2039" t="inlineStr">
        <is>
          <t>Not stated</t>
        </is>
      </c>
      <c r="Q2039" s="9" t="inlineStr">
        <is>
          <t>https://grantcue.com/foundations/bur-oak-foundation-861247291</t>
        </is>
      </c>
    </row>
    <row r="2040">
      <c r="A2040">
        <f>IF($E2040=$E2039,$A2039+1,1)</f>
        <v/>
      </c>
      <c r="B2040" t="inlineStr">
        <is>
          <t>BOYER FAMILY FOUNDATION</t>
        </is>
      </c>
      <c r="C2040" t="inlineStr">
        <is>
          <t>03-6112076</t>
        </is>
      </c>
      <c r="D2040" t="inlineStr">
        <is>
          <t>Utah</t>
        </is>
      </c>
      <c r="E2040" t="inlineStr">
        <is>
          <t>UT</t>
        </is>
      </c>
      <c r="F2040" t="n">
        <v>2024</v>
      </c>
      <c r="G2040" t="n">
        <v>1</v>
      </c>
      <c r="H2040" s="13" t="n">
        <v>1432000</v>
      </c>
      <c r="I2040" s="12" t="n">
        <v>12</v>
      </c>
      <c r="J2040" s="13" t="n">
        <v>10000</v>
      </c>
      <c r="K2040" s="13">
        <f>IFERROR($H2040/$I2040,"")</f>
        <v/>
      </c>
      <c r="L2040" s="13" t="n">
        <v>1300000</v>
      </c>
      <c r="M2040" t="inlineStr">
        <is>
          <t>DC, AZ</t>
        </is>
      </c>
      <c r="N2040" t="inlineStr">
        <is>
          <t>No</t>
        </is>
      </c>
      <c r="O2040" t="inlineStr">
        <is>
          <t>Not stated</t>
        </is>
      </c>
      <c r="Q2040" s="9" t="inlineStr">
        <is>
          <t>https://grantcue.com/foundations/boyer-family-foundation-036112076</t>
        </is>
      </c>
    </row>
    <row r="2041">
      <c r="A2041">
        <f>IF($E2041=$E2040,$A2040+1,1)</f>
        <v/>
      </c>
      <c r="B2041" t="inlineStr">
        <is>
          <t>THE ZIONS BANCORPORATION FOUNDATION</t>
        </is>
      </c>
      <c r="C2041" t="inlineStr">
        <is>
          <t>84-1411938</t>
        </is>
      </c>
      <c r="D2041" t="inlineStr">
        <is>
          <t>Utah</t>
        </is>
      </c>
      <c r="E2041" t="inlineStr">
        <is>
          <t>UT</t>
        </is>
      </c>
      <c r="F2041" t="n">
        <v>2024</v>
      </c>
      <c r="G2041" t="n">
        <v>1</v>
      </c>
      <c r="H2041" s="13" t="n">
        <v>1427860</v>
      </c>
      <c r="I2041" s="12" t="n">
        <v>178</v>
      </c>
      <c r="J2041" s="13" t="n">
        <v>2570</v>
      </c>
      <c r="K2041" s="13">
        <f>IFERROR($H2041/$I2041,"")</f>
        <v/>
      </c>
      <c r="L2041" s="13" t="n">
        <v>100000</v>
      </c>
      <c r="M2041" t="inlineStr">
        <is>
          <t>TX, CA, NV</t>
        </is>
      </c>
      <c r="N2041" t="inlineStr">
        <is>
          <t>No</t>
        </is>
      </c>
      <c r="O2041" t="inlineStr">
        <is>
          <t>Not stated</t>
        </is>
      </c>
      <c r="Q2041" s="9" t="inlineStr">
        <is>
          <t>https://grantcue.com/foundations/the-zions-bancorporation-foundation-841411938</t>
        </is>
      </c>
    </row>
    <row r="2042">
      <c r="A2042">
        <f>IF($E2042=$E2041,$A2041+1,1)</f>
        <v/>
      </c>
      <c r="B2042" t="inlineStr">
        <is>
          <t>WCF FOUNDATION</t>
        </is>
      </c>
      <c r="C2042" t="inlineStr">
        <is>
          <t>81-2893553</t>
        </is>
      </c>
      <c r="D2042" t="inlineStr">
        <is>
          <t>Utah</t>
        </is>
      </c>
      <c r="E2042" t="inlineStr">
        <is>
          <t>UT</t>
        </is>
      </c>
      <c r="F2042" t="n">
        <v>2024</v>
      </c>
      <c r="G2042" t="n">
        <v>1</v>
      </c>
      <c r="H2042" s="13" t="n">
        <v>1389365</v>
      </c>
      <c r="I2042" s="12" t="n">
        <v>61</v>
      </c>
      <c r="J2042" s="13" t="n">
        <v>5800</v>
      </c>
      <c r="K2042" s="13">
        <f>IFERROR($H2042/$I2042,"")</f>
        <v/>
      </c>
      <c r="L2042" s="13" t="n">
        <v>200000</v>
      </c>
      <c r="M2042" t="inlineStr">
        <is>
          <t>CA, IA, NY</t>
        </is>
      </c>
      <c r="N2042" t="inlineStr">
        <is>
          <t>No</t>
        </is>
      </c>
      <c r="O2042" t="inlineStr">
        <is>
          <t>Not stated</t>
        </is>
      </c>
      <c r="Q2042" s="9" t="inlineStr">
        <is>
          <t>https://grantcue.com/foundations/wcf-foundation-812893553</t>
        </is>
      </c>
    </row>
    <row r="2043">
      <c r="A2043">
        <f>IF($E2043=$E2042,$A2042+1,1)</f>
        <v/>
      </c>
      <c r="B2043" t="inlineStr">
        <is>
          <t>DEREK AND SHELAINE MAXFIELD FAMILY FOUND</t>
        </is>
      </c>
      <c r="C2043" t="inlineStr">
        <is>
          <t>87-6844867</t>
        </is>
      </c>
      <c r="D2043" t="inlineStr">
        <is>
          <t>Utah</t>
        </is>
      </c>
      <c r="E2043" t="inlineStr">
        <is>
          <t>UT</t>
        </is>
      </c>
      <c r="F2043" t="n">
        <v>2024</v>
      </c>
      <c r="G2043" t="n">
        <v>1</v>
      </c>
      <c r="H2043" s="13" t="n">
        <v>1386000</v>
      </c>
      <c r="I2043" s="12" t="n">
        <v>27</v>
      </c>
      <c r="J2043" s="13" t="n">
        <v>15000</v>
      </c>
      <c r="K2043" s="13">
        <f>IFERROR($H2043/$I2043,"")</f>
        <v/>
      </c>
      <c r="L2043" s="13" t="n">
        <v>500000</v>
      </c>
      <c r="M2043" t="inlineStr">
        <is>
          <t>HI, CA, TX</t>
        </is>
      </c>
      <c r="N2043" t="inlineStr">
        <is>
          <t>No</t>
        </is>
      </c>
      <c r="O2043" t="inlineStr">
        <is>
          <t>Not stated</t>
        </is>
      </c>
      <c r="Q2043" s="9" t="inlineStr">
        <is>
          <t>https://grantcue.com/foundations/derek-and-shelaine-maxfield-family-found-876844867</t>
        </is>
      </c>
    </row>
    <row r="2044">
      <c r="A2044">
        <f>IF($E2044=$E2043,$A2043+1,1)</f>
        <v/>
      </c>
      <c r="B2044" t="inlineStr">
        <is>
          <t>THE ALAN AND JEANNE HALL FOUNDATION</t>
        </is>
      </c>
      <c r="C2044" t="inlineStr">
        <is>
          <t>87-0644251</t>
        </is>
      </c>
      <c r="D2044" t="inlineStr">
        <is>
          <t>Utah</t>
        </is>
      </c>
      <c r="E2044" t="inlineStr">
        <is>
          <t>UT</t>
        </is>
      </c>
      <c r="F2044" t="n">
        <v>2024</v>
      </c>
      <c r="G2044" t="n">
        <v>1</v>
      </c>
      <c r="H2044" s="13" t="n">
        <v>1362600</v>
      </c>
      <c r="I2044" s="12" t="n">
        <v>42</v>
      </c>
      <c r="J2044" s="13" t="n">
        <v>8750</v>
      </c>
      <c r="K2044" s="13">
        <f>IFERROR($H2044/$I2044,"")</f>
        <v/>
      </c>
      <c r="L2044" s="13" t="n">
        <v>579500</v>
      </c>
      <c r="M2044" t="inlineStr">
        <is>
          <t>VA, NY</t>
        </is>
      </c>
      <c r="N2044" t="inlineStr">
        <is>
          <t>No</t>
        </is>
      </c>
      <c r="O2044" t="inlineStr">
        <is>
          <t>Not stated</t>
        </is>
      </c>
      <c r="Q2044" s="9" t="inlineStr">
        <is>
          <t>https://grantcue.com/foundations/the-alan-and-jeanne-hall-foundation-870644251</t>
        </is>
      </c>
    </row>
    <row r="2045">
      <c r="A2045">
        <f>IF($E2045=$E2044,$A2044+1,1)</f>
        <v/>
      </c>
      <c r="B2045" t="inlineStr">
        <is>
          <t>MARIE ECCLES CAINE FOUNDATION-RUSSELL FAMILY</t>
        </is>
      </c>
      <c r="C2045" t="inlineStr">
        <is>
          <t>94-2764258</t>
        </is>
      </c>
      <c r="D2045" t="inlineStr">
        <is>
          <t>Utah</t>
        </is>
      </c>
      <c r="E2045" t="inlineStr">
        <is>
          <t>UT</t>
        </is>
      </c>
      <c r="F2045" t="n">
        <v>2024</v>
      </c>
      <c r="G2045" t="n">
        <v>1</v>
      </c>
      <c r="H2045" s="13" t="n">
        <v>1342000</v>
      </c>
      <c r="I2045" s="12" t="n">
        <v>12</v>
      </c>
      <c r="J2045" s="13" t="n">
        <v>62500</v>
      </c>
      <c r="K2045" s="13">
        <f>IFERROR($H2045/$I2045,"")</f>
        <v/>
      </c>
      <c r="L2045" s="13" t="n">
        <v>497000</v>
      </c>
      <c r="N2045" t="inlineStr">
        <is>
          <t>No</t>
        </is>
      </c>
      <c r="O2045" t="inlineStr">
        <is>
          <t>Not stated</t>
        </is>
      </c>
      <c r="Q2045" s="9" t="inlineStr">
        <is>
          <t>https://grantcue.com/foundations/marie-eccles-caine-foundation-russell-family-942764258</t>
        </is>
      </c>
    </row>
    <row r="2046">
      <c r="A2046">
        <f>IF($E2046=$E2045,$A2045+1,1)</f>
        <v/>
      </c>
      <c r="B2046" t="inlineStr">
        <is>
          <t>Beverley Taylor Sorenson Foundation</t>
        </is>
      </c>
      <c r="C2046" t="inlineStr">
        <is>
          <t>46-3784084</t>
        </is>
      </c>
      <c r="D2046" t="inlineStr">
        <is>
          <t>Utah</t>
        </is>
      </c>
      <c r="E2046" t="inlineStr">
        <is>
          <t>UT</t>
        </is>
      </c>
      <c r="F2046" t="n">
        <v>2024</v>
      </c>
      <c r="G2046" t="n">
        <v>1</v>
      </c>
      <c r="H2046" s="13" t="n">
        <v>1317000</v>
      </c>
      <c r="I2046" s="12" t="n">
        <v>21</v>
      </c>
      <c r="J2046" s="13" t="n">
        <v>50000</v>
      </c>
      <c r="K2046" s="13">
        <f>IFERROR($H2046/$I2046,"")</f>
        <v/>
      </c>
      <c r="L2046" s="13" t="n">
        <v>200000</v>
      </c>
      <c r="N2046" t="inlineStr">
        <is>
          <t>No</t>
        </is>
      </c>
      <c r="O2046" t="inlineStr">
        <is>
          <t>Not stated</t>
        </is>
      </c>
      <c r="Q2046" s="9" t="inlineStr">
        <is>
          <t>https://grantcue.com/foundations/beverley-taylor-sorenson-foundation-463784084</t>
        </is>
      </c>
    </row>
    <row r="2047">
      <c r="A2047">
        <f>IF($E2047=$E2046,$A2046+1,1)</f>
        <v/>
      </c>
      <c r="B2047" t="inlineStr">
        <is>
          <t>The Mark and Kathie Miller Foundation</t>
        </is>
      </c>
      <c r="C2047" t="inlineStr">
        <is>
          <t>87-0676533</t>
        </is>
      </c>
      <c r="D2047" t="inlineStr">
        <is>
          <t>Utah</t>
        </is>
      </c>
      <c r="E2047" t="inlineStr">
        <is>
          <t>UT</t>
        </is>
      </c>
      <c r="F2047" t="n">
        <v>2025</v>
      </c>
      <c r="G2047" t="n">
        <v>2</v>
      </c>
      <c r="H2047" s="13" t="n">
        <v>1306446</v>
      </c>
      <c r="I2047" s="12" t="n">
        <v>30</v>
      </c>
      <c r="J2047" s="13" t="n">
        <v>25000</v>
      </c>
      <c r="K2047" s="13">
        <f>IFERROR($H2047/$I2047,"")</f>
        <v/>
      </c>
      <c r="L2047" s="13" t="n">
        <v>250000</v>
      </c>
      <c r="N2047" t="inlineStr">
        <is>
          <t>Yes</t>
        </is>
      </c>
      <c r="O2047" t="inlineStr">
        <is>
          <t>Not stated</t>
        </is>
      </c>
      <c r="Q2047" s="9" t="inlineStr">
        <is>
          <t>https://grantcue.com/foundations/the-mark-and-kathie-miller-foundation-870676533</t>
        </is>
      </c>
    </row>
    <row r="2048">
      <c r="A2048">
        <f>IF($E2048=$E2047,$A2047+1,1)</f>
        <v/>
      </c>
      <c r="B2048" t="inlineStr">
        <is>
          <t>STEINER FOUNDATION INC</t>
        </is>
      </c>
      <c r="C2048" t="inlineStr">
        <is>
          <t>87-6119190</t>
        </is>
      </c>
      <c r="D2048" t="inlineStr">
        <is>
          <t>Utah</t>
        </is>
      </c>
      <c r="E2048" t="inlineStr">
        <is>
          <t>UT</t>
        </is>
      </c>
      <c r="F2048" t="n">
        <v>2024</v>
      </c>
      <c r="G2048" t="n">
        <v>2</v>
      </c>
      <c r="H2048" s="13" t="n">
        <v>1306000</v>
      </c>
      <c r="I2048" s="12" t="n">
        <v>66</v>
      </c>
      <c r="J2048" s="13" t="n">
        <v>6000</v>
      </c>
      <c r="K2048" s="13">
        <f>IFERROR($H2048/$I2048,"")</f>
        <v/>
      </c>
      <c r="L2048" s="13" t="n">
        <v>111250</v>
      </c>
      <c r="N2048" t="inlineStr">
        <is>
          <t>No</t>
        </is>
      </c>
      <c r="O2048" t="inlineStr">
        <is>
          <t>Not stated</t>
        </is>
      </c>
      <c r="Q2048" s="9" t="inlineStr">
        <is>
          <t>https://grantcue.com/foundations/steiner-foundation-inc-876119190</t>
        </is>
      </c>
    </row>
    <row r="2049">
      <c r="A2049">
        <f>IF($E2049=$E2048,$A2048+1,1)</f>
        <v/>
      </c>
      <c r="B2049" t="inlineStr">
        <is>
          <t>SPENCER F AND CLEONE P ECCLES FAMILY FOUNDATION</t>
        </is>
      </c>
      <c r="C2049" t="inlineStr">
        <is>
          <t>87-6227329</t>
        </is>
      </c>
      <c r="D2049" t="inlineStr">
        <is>
          <t>Utah</t>
        </is>
      </c>
      <c r="E2049" t="inlineStr">
        <is>
          <t>UT</t>
        </is>
      </c>
      <c r="F2049" t="n">
        <v>2024</v>
      </c>
      <c r="G2049" t="n">
        <v>2</v>
      </c>
      <c r="H2049" s="13" t="n">
        <v>1304000</v>
      </c>
      <c r="I2049" s="12" t="n">
        <v>66</v>
      </c>
      <c r="J2049" s="13" t="n">
        <v>5000</v>
      </c>
      <c r="K2049" s="13">
        <f>IFERROR($H2049/$I2049,"")</f>
        <v/>
      </c>
      <c r="L2049" s="13" t="n">
        <v>250000</v>
      </c>
      <c r="M2049" t="inlineStr">
        <is>
          <t>VA, CA, GA</t>
        </is>
      </c>
      <c r="N2049" t="inlineStr">
        <is>
          <t>No</t>
        </is>
      </c>
      <c r="O2049" t="inlineStr">
        <is>
          <t>Not stated</t>
        </is>
      </c>
      <c r="Q2049" s="9" t="inlineStr">
        <is>
          <t>https://grantcue.com/foundations/spencer-f-and-cleone-p-eccles-family-foundation-876227329</t>
        </is>
      </c>
    </row>
    <row r="2050">
      <c r="A2050">
        <f>IF($E2050=$E2049,$A2049+1,1)</f>
        <v/>
      </c>
      <c r="B2050" t="inlineStr">
        <is>
          <t>THE BACKCOUNTRY CHARITABLE TRUST</t>
        </is>
      </c>
      <c r="C2050" t="inlineStr">
        <is>
          <t>26-1214808</t>
        </is>
      </c>
      <c r="D2050" t="inlineStr">
        <is>
          <t>Utah</t>
        </is>
      </c>
      <c r="E2050" t="inlineStr">
        <is>
          <t>UT</t>
        </is>
      </c>
      <c r="F2050" t="n">
        <v>2025</v>
      </c>
      <c r="G2050" t="n">
        <v>2</v>
      </c>
      <c r="H2050" s="13" t="n">
        <v>1293252</v>
      </c>
      <c r="I2050" s="12" t="n">
        <v>12</v>
      </c>
      <c r="J2050" s="13" t="n">
        <v>18500</v>
      </c>
      <c r="K2050" s="13">
        <f>IFERROR($H2050/$I2050,"")</f>
        <v/>
      </c>
      <c r="L2050" s="13" t="n">
        <v>646000</v>
      </c>
      <c r="M2050" t="inlineStr">
        <is>
          <t>WA, PA, DC</t>
        </is>
      </c>
      <c r="N2050" t="inlineStr">
        <is>
          <t>No</t>
        </is>
      </c>
      <c r="O2050" t="inlineStr">
        <is>
          <t>Not stated</t>
        </is>
      </c>
      <c r="Q2050" s="9" t="inlineStr">
        <is>
          <t>https://grantcue.com/foundations/the-backcountry-charitable-trust-261214808</t>
        </is>
      </c>
    </row>
    <row r="2051">
      <c r="A2051">
        <f>IF($E2051=$E2050,$A2050+1,1)</f>
        <v/>
      </c>
      <c r="B2051" t="inlineStr">
        <is>
          <t>MELDRUM FOUNDATION</t>
        </is>
      </c>
      <c r="C2051" t="inlineStr">
        <is>
          <t>87-0657244</t>
        </is>
      </c>
      <c r="D2051" t="inlineStr">
        <is>
          <t>Utah</t>
        </is>
      </c>
      <c r="E2051" t="inlineStr">
        <is>
          <t>UT</t>
        </is>
      </c>
      <c r="F2051" t="n">
        <v>2024</v>
      </c>
      <c r="G2051" t="n">
        <v>1</v>
      </c>
      <c r="H2051" s="13" t="n">
        <v>1261000</v>
      </c>
      <c r="I2051" s="12" t="n">
        <v>21</v>
      </c>
      <c r="J2051" s="13" t="n">
        <v>15000</v>
      </c>
      <c r="K2051" s="13">
        <f>IFERROR($H2051/$I2051,"")</f>
        <v/>
      </c>
      <c r="L2051" s="13" t="n">
        <v>750000</v>
      </c>
      <c r="M2051" t="inlineStr">
        <is>
          <t>NC, MA, CO</t>
        </is>
      </c>
      <c r="N2051" t="inlineStr">
        <is>
          <t>No</t>
        </is>
      </c>
      <c r="O2051" t="inlineStr">
        <is>
          <t>Not stated</t>
        </is>
      </c>
      <c r="Q2051" s="9" t="inlineStr">
        <is>
          <t>https://grantcue.com/foundations/meldrum-foundation-870657244</t>
        </is>
      </c>
    </row>
    <row r="2052">
      <c r="A2052">
        <f>IF($E2052=$E2051,$A2051+1,1)</f>
        <v/>
      </c>
      <c r="B2052" t="inlineStr">
        <is>
          <t>THE BRENT &amp; ANN WILSON FOUNDATION</t>
        </is>
      </c>
      <c r="C2052" t="inlineStr">
        <is>
          <t>46-1529910</t>
        </is>
      </c>
      <c r="D2052" t="inlineStr">
        <is>
          <t>Utah</t>
        </is>
      </c>
      <c r="E2052" t="inlineStr">
        <is>
          <t>UT</t>
        </is>
      </c>
      <c r="F2052" t="n">
        <v>2024</v>
      </c>
      <c r="G2052" t="n">
        <v>1</v>
      </c>
      <c r="H2052" s="13" t="n">
        <v>1224577</v>
      </c>
      <c r="I2052" s="12" t="n">
        <v>24</v>
      </c>
      <c r="J2052" s="13" t="n">
        <v>10000</v>
      </c>
      <c r="K2052" s="13">
        <f>IFERROR($H2052/$I2052,"")</f>
        <v/>
      </c>
      <c r="L2052" s="13" t="n">
        <v>435000</v>
      </c>
      <c r="N2052" t="inlineStr">
        <is>
          <t>No</t>
        </is>
      </c>
      <c r="O2052" t="inlineStr">
        <is>
          <t>Not stated</t>
        </is>
      </c>
      <c r="Q2052" s="9" t="inlineStr">
        <is>
          <t>https://grantcue.com/foundations/the-brent-and-ann-wilson-foundation-461529910</t>
        </is>
      </c>
    </row>
    <row r="2053">
      <c r="A2053">
        <f>IF($E2053=$E2052,$A2052+1,1)</f>
        <v/>
      </c>
      <c r="B2053" t="inlineStr">
        <is>
          <t>YALE-SCRIPPS TRUST-CUST</t>
        </is>
      </c>
      <c r="C2053" t="inlineStr">
        <is>
          <t>06-0983815</t>
        </is>
      </c>
      <c r="D2053" t="inlineStr">
        <is>
          <t>Utah</t>
        </is>
      </c>
      <c r="E2053" t="inlineStr">
        <is>
          <t>UT</t>
        </is>
      </c>
      <c r="F2053" t="n">
        <v>2025</v>
      </c>
      <c r="G2053" t="n">
        <v>2</v>
      </c>
      <c r="H2053" s="13" t="n">
        <v>1222386</v>
      </c>
      <c r="I2053" s="12" t="n">
        <v>12</v>
      </c>
      <c r="J2053" s="13" t="n">
        <v>101865.5</v>
      </c>
      <c r="K2053" s="13">
        <f>IFERROR($H2053/$I2053,"")</f>
        <v/>
      </c>
      <c r="L2053" s="13" t="n">
        <v>102780</v>
      </c>
      <c r="M2053" t="inlineStr">
        <is>
          <t>IA, IL, VA</t>
        </is>
      </c>
      <c r="N2053" t="inlineStr">
        <is>
          <t>No</t>
        </is>
      </c>
      <c r="O2053" t="inlineStr">
        <is>
          <t>Not stated</t>
        </is>
      </c>
      <c r="Q2053" s="9" t="inlineStr">
        <is>
          <t>https://grantcue.com/foundations/yale-scripps-trust-cust-060983815</t>
        </is>
      </c>
    </row>
    <row r="2054">
      <c r="A2054">
        <f>IF($E2054=$E2053,$A2053+1,1)</f>
        <v/>
      </c>
      <c r="B2054" t="inlineStr">
        <is>
          <t>The GFC Foundation</t>
        </is>
      </c>
      <c r="C2054" t="inlineStr">
        <is>
          <t>87-0529248</t>
        </is>
      </c>
      <c r="D2054" t="inlineStr">
        <is>
          <t>Utah</t>
        </is>
      </c>
      <c r="E2054" t="inlineStr">
        <is>
          <t>UT</t>
        </is>
      </c>
      <c r="F2054" t="n">
        <v>2024</v>
      </c>
      <c r="G2054" t="n">
        <v>1</v>
      </c>
      <c r="H2054" s="13" t="n">
        <v>1216492</v>
      </c>
      <c r="I2054" s="12" t="n">
        <v>14</v>
      </c>
      <c r="J2054" s="13" t="n">
        <v>10000</v>
      </c>
      <c r="K2054" s="13">
        <f>IFERROR($H2054/$I2054,"")</f>
        <v/>
      </c>
      <c r="L2054" s="13" t="n">
        <v>1053230</v>
      </c>
      <c r="M2054" t="inlineStr">
        <is>
          <t>VA, PA, DC</t>
        </is>
      </c>
      <c r="N2054" t="inlineStr">
        <is>
          <t>No</t>
        </is>
      </c>
      <c r="O2054" t="inlineStr">
        <is>
          <t>Not stated</t>
        </is>
      </c>
      <c r="Q2054" s="9" t="inlineStr">
        <is>
          <t>https://grantcue.com/foundations/the-gfc-foundation-870529248</t>
        </is>
      </c>
    </row>
    <row r="2055">
      <c r="A2055">
        <f>IF($E2055=$E2054,$A2054+1,1)</f>
        <v/>
      </c>
      <c r="B2055" t="inlineStr">
        <is>
          <t>King Family Foundation</t>
        </is>
      </c>
      <c r="C2055" t="inlineStr">
        <is>
          <t>84-1390525</t>
        </is>
      </c>
      <c r="D2055" t="inlineStr">
        <is>
          <t>Utah</t>
        </is>
      </c>
      <c r="E2055" t="inlineStr">
        <is>
          <t>UT</t>
        </is>
      </c>
      <c r="F2055" t="n">
        <v>2025</v>
      </c>
      <c r="G2055" t="n">
        <v>2</v>
      </c>
      <c r="H2055" s="13" t="n">
        <v>1169000</v>
      </c>
      <c r="I2055" s="12" t="n">
        <v>110</v>
      </c>
      <c r="J2055" s="13" t="n">
        <v>10000</v>
      </c>
      <c r="K2055" s="13">
        <f>IFERROR($H2055/$I2055,"")</f>
        <v/>
      </c>
      <c r="L2055" s="13" t="n">
        <v>25000</v>
      </c>
      <c r="M2055" t="inlineStr">
        <is>
          <t>NY, MN</t>
        </is>
      </c>
      <c r="N2055" t="inlineStr">
        <is>
          <t>Yes</t>
        </is>
      </c>
      <c r="O2055" t="inlineStr">
        <is>
          <t>Yes</t>
        </is>
      </c>
      <c r="Q2055" s="9" t="inlineStr">
        <is>
          <t>https://grantcue.com/foundations/king-family-foundation-841390525</t>
        </is>
      </c>
    </row>
    <row r="2056">
      <c r="A2056">
        <f>IF($E2056=$E2055,$A2055+1,1)</f>
        <v/>
      </c>
      <c r="B2056" t="inlineStr">
        <is>
          <t>Frederick Q Lawson Foundation</t>
        </is>
      </c>
      <c r="C2056" t="inlineStr">
        <is>
          <t>87-0481510</t>
        </is>
      </c>
      <c r="D2056" t="inlineStr">
        <is>
          <t>Utah</t>
        </is>
      </c>
      <c r="E2056" t="inlineStr">
        <is>
          <t>UT</t>
        </is>
      </c>
      <c r="F2056" t="n">
        <v>2024</v>
      </c>
      <c r="G2056" t="n">
        <v>1</v>
      </c>
      <c r="H2056" s="13" t="n">
        <v>1050000</v>
      </c>
      <c r="I2056" s="12" t="n">
        <v>7</v>
      </c>
      <c r="J2056" s="13" t="n">
        <v>100000</v>
      </c>
      <c r="K2056" s="13">
        <f>IFERROR($H2056/$I2056,"")</f>
        <v/>
      </c>
      <c r="L2056" s="13" t="n">
        <v>350000</v>
      </c>
      <c r="M2056" t="inlineStr">
        <is>
          <t>NY</t>
        </is>
      </c>
      <c r="N2056" t="inlineStr">
        <is>
          <t>No</t>
        </is>
      </c>
      <c r="O2056" t="inlineStr">
        <is>
          <t>Not stated</t>
        </is>
      </c>
      <c r="Q2056" s="9" t="inlineStr">
        <is>
          <t>https://grantcue.com/foundations/frederick-q-lawson-foundation-870481510</t>
        </is>
      </c>
    </row>
    <row r="2057">
      <c r="A2057">
        <f>IF($E2057=$E2056,$A2056+1,1)</f>
        <v/>
      </c>
      <c r="B2057" t="inlineStr">
        <is>
          <t>Cumming Foundation</t>
        </is>
      </c>
      <c r="C2057" t="inlineStr">
        <is>
          <t>87-0440091</t>
        </is>
      </c>
      <c r="D2057" t="inlineStr">
        <is>
          <t>Utah</t>
        </is>
      </c>
      <c r="E2057" t="inlineStr">
        <is>
          <t>UT</t>
        </is>
      </c>
      <c r="F2057" t="n">
        <v>2024</v>
      </c>
      <c r="G2057" t="n">
        <v>2</v>
      </c>
      <c r="H2057" s="13" t="n">
        <v>1040512</v>
      </c>
      <c r="I2057" s="12" t="n">
        <v>9</v>
      </c>
      <c r="J2057" s="13" t="n">
        <v>50000</v>
      </c>
      <c r="K2057" s="13">
        <f>IFERROR($H2057/$I2057,"")</f>
        <v/>
      </c>
      <c r="L2057" s="13" t="n">
        <v>500000</v>
      </c>
      <c r="M2057" t="inlineStr">
        <is>
          <t>CA, DC, NY</t>
        </is>
      </c>
      <c r="N2057" t="inlineStr">
        <is>
          <t>No</t>
        </is>
      </c>
      <c r="O2057" t="inlineStr">
        <is>
          <t>Not stated</t>
        </is>
      </c>
      <c r="Q2057" s="9" t="inlineStr">
        <is>
          <t>https://grantcue.com/foundations/cumming-foundation-870440091</t>
        </is>
      </c>
    </row>
    <row r="2058">
      <c r="A2058">
        <f>IF($E2058=$E2057,$A2057+1,1)</f>
        <v/>
      </c>
      <c r="B2058" t="inlineStr">
        <is>
          <t>ROBERT F ORR CHARITABLE FOUNDATION</t>
        </is>
      </c>
      <c r="C2058" t="inlineStr">
        <is>
          <t>87-0680982</t>
        </is>
      </c>
      <c r="D2058" t="inlineStr">
        <is>
          <t>Utah</t>
        </is>
      </c>
      <c r="E2058" t="inlineStr">
        <is>
          <t>UT</t>
        </is>
      </c>
      <c r="F2058" t="n">
        <v>2025</v>
      </c>
      <c r="G2058" t="n">
        <v>2</v>
      </c>
      <c r="H2058" s="13" t="n">
        <v>1036652</v>
      </c>
      <c r="I2058" s="12" t="n">
        <v>51</v>
      </c>
      <c r="J2058" s="13" t="n">
        <v>10000</v>
      </c>
      <c r="K2058" s="13">
        <f>IFERROR($H2058/$I2058,"")</f>
        <v/>
      </c>
      <c r="L2058" s="13" t="n">
        <v>150000</v>
      </c>
      <c r="M2058" t="inlineStr">
        <is>
          <t>ID, HI, DC</t>
        </is>
      </c>
      <c r="N2058" t="inlineStr">
        <is>
          <t>No</t>
        </is>
      </c>
      <c r="O2058" t="inlineStr">
        <is>
          <t>Not stated</t>
        </is>
      </c>
      <c r="Q2058" s="9" t="inlineStr">
        <is>
          <t>https://grantcue.com/foundations/robert-f-orr-charitable-foundation-870680982</t>
        </is>
      </c>
    </row>
    <row r="2059">
      <c r="A2059">
        <f>IF($E2059=$E2058,$A2058+1,1)</f>
        <v/>
      </c>
      <c r="B2059" t="inlineStr">
        <is>
          <t>THE JACQUELYN &amp; GREGORY ZEHNER FOUNDATION</t>
        </is>
      </c>
      <c r="C2059" t="inlineStr">
        <is>
          <t>13-3971019</t>
        </is>
      </c>
      <c r="D2059" t="inlineStr">
        <is>
          <t>Utah</t>
        </is>
      </c>
      <c r="E2059" t="inlineStr">
        <is>
          <t>UT</t>
        </is>
      </c>
      <c r="F2059" t="n">
        <v>2024</v>
      </c>
      <c r="G2059" t="n">
        <v>1</v>
      </c>
      <c r="H2059" s="13" t="n">
        <v>1033500</v>
      </c>
      <c r="I2059" s="12" t="n">
        <v>41</v>
      </c>
      <c r="J2059" s="13" t="n">
        <v>10000</v>
      </c>
      <c r="K2059" s="13">
        <f>IFERROR($H2059/$I2059,"")</f>
        <v/>
      </c>
      <c r="L2059" s="13" t="n">
        <v>250000</v>
      </c>
      <c r="M2059" t="inlineStr">
        <is>
          <t>CA, CT, DC</t>
        </is>
      </c>
      <c r="N2059" t="inlineStr">
        <is>
          <t>No</t>
        </is>
      </c>
      <c r="O2059" t="inlineStr">
        <is>
          <t>Not stated</t>
        </is>
      </c>
      <c r="Q2059" s="9" t="inlineStr">
        <is>
          <t>https://grantcue.com/foundations/the-jacquelyn-and-gregory-zehner-foundation-133971019</t>
        </is>
      </c>
    </row>
    <row r="2060">
      <c r="A2060">
        <f>IF($E2060=$E2059,$A2059+1,1)</f>
        <v/>
      </c>
      <c r="B2060" t="inlineStr">
        <is>
          <t>The Brent and Kathryn Wood Foundation</t>
        </is>
      </c>
      <c r="C2060" t="inlineStr">
        <is>
          <t>77-0711206</t>
        </is>
      </c>
      <c r="D2060" t="inlineStr">
        <is>
          <t>Utah</t>
        </is>
      </c>
      <c r="E2060" t="inlineStr">
        <is>
          <t>UT</t>
        </is>
      </c>
      <c r="F2060" t="n">
        <v>2024</v>
      </c>
      <c r="G2060" t="n">
        <v>1</v>
      </c>
      <c r="H2060" s="13" t="n">
        <v>1031530</v>
      </c>
      <c r="I2060" s="12" t="n">
        <v>13</v>
      </c>
      <c r="J2060" s="13" t="n">
        <v>25000</v>
      </c>
      <c r="K2060" s="13">
        <f>IFERROR($H2060/$I2060,"")</f>
        <v/>
      </c>
      <c r="L2060" s="13" t="n">
        <v>330000</v>
      </c>
      <c r="M2060" t="inlineStr">
        <is>
          <t>HI, WA</t>
        </is>
      </c>
      <c r="N2060" t="inlineStr">
        <is>
          <t>No</t>
        </is>
      </c>
      <c r="O2060" t="inlineStr">
        <is>
          <t>Not stated</t>
        </is>
      </c>
      <c r="Q2060" s="9" t="inlineStr">
        <is>
          <t>https://grantcue.com/foundations/the-brent-and-kathryn-wood-foundation-770711206</t>
        </is>
      </c>
    </row>
    <row r="2061">
      <c r="A2061">
        <f>IF($E2061=$E2060,$A2060+1,1)</f>
        <v/>
      </c>
      <c r="B2061" t="inlineStr">
        <is>
          <t>Paul T Walton Jr Charitable Foundation dba PT Walton Jr Foundation</t>
        </is>
      </c>
      <c r="C2061" t="inlineStr">
        <is>
          <t>81-2645760</t>
        </is>
      </c>
      <c r="D2061" t="inlineStr">
        <is>
          <t>Utah</t>
        </is>
      </c>
      <c r="E2061" t="inlineStr">
        <is>
          <t>UT</t>
        </is>
      </c>
      <c r="F2061" t="n">
        <v>2025</v>
      </c>
      <c r="G2061" t="n">
        <v>2</v>
      </c>
      <c r="H2061" s="13" t="n">
        <v>1013300</v>
      </c>
      <c r="I2061" s="12" t="n">
        <v>31</v>
      </c>
      <c r="J2061" s="13" t="n">
        <v>10000</v>
      </c>
      <c r="K2061" s="13">
        <f>IFERROR($H2061/$I2061,"")</f>
        <v/>
      </c>
      <c r="L2061" s="13" t="n">
        <v>277500</v>
      </c>
      <c r="M2061" t="inlineStr">
        <is>
          <t>WY, NY</t>
        </is>
      </c>
      <c r="N2061" t="inlineStr">
        <is>
          <t>No</t>
        </is>
      </c>
      <c r="O2061" t="inlineStr">
        <is>
          <t>Not stated</t>
        </is>
      </c>
      <c r="Q2061" s="9" t="inlineStr">
        <is>
          <t>https://grantcue.com/foundations/paul-t-walton-jr-charitable-foundation-dba-pt-walton-jr-foundation-812645760</t>
        </is>
      </c>
    </row>
    <row r="2062">
      <c r="A2062">
        <f>IF($E2062=$E2061,$A2061+1,1)</f>
        <v/>
      </c>
      <c r="B2062" t="inlineStr">
        <is>
          <t>M J MURDOCK CHARITABLE TRUST</t>
        </is>
      </c>
      <c r="C2062" t="inlineStr">
        <is>
          <t>23-7456468</t>
        </is>
      </c>
      <c r="D2062" t="inlineStr">
        <is>
          <t>Washington</t>
        </is>
      </c>
      <c r="E2062" t="inlineStr">
        <is>
          <t>WA</t>
        </is>
      </c>
      <c r="F2062" t="n">
        <v>2024</v>
      </c>
      <c r="G2062" t="n">
        <v>1</v>
      </c>
      <c r="H2062" s="13" t="n">
        <v>116638055</v>
      </c>
      <c r="I2062" s="12" t="n">
        <v>797</v>
      </c>
      <c r="J2062" s="13" t="n">
        <v>87000</v>
      </c>
      <c r="K2062" s="13">
        <f>IFERROR($H2062/$I2062,"")</f>
        <v/>
      </c>
      <c r="L2062" s="13" t="n">
        <v>1548170</v>
      </c>
      <c r="M2062" t="inlineStr">
        <is>
          <t>OR, MT, ID</t>
        </is>
      </c>
      <c r="N2062" t="inlineStr">
        <is>
          <t>Yes</t>
        </is>
      </c>
      <c r="O2062" t="inlineStr">
        <is>
          <t>Yes</t>
        </is>
      </c>
      <c r="P2062" s="9" t="inlineStr">
        <is>
          <t>https://www.murdocktrust.org/</t>
        </is>
      </c>
      <c r="Q2062" s="9" t="inlineStr">
        <is>
          <t>https://grantcue.com/foundations/m-j-murdock-charitable-trust-237456468</t>
        </is>
      </c>
    </row>
    <row r="2063">
      <c r="A2063">
        <f>IF($E2063=$E2062,$A2062+1,1)</f>
        <v/>
      </c>
      <c r="B2063" t="inlineStr">
        <is>
          <t>THE ALDARRA FOUNDATION</t>
        </is>
      </c>
      <c r="C2063" t="inlineStr">
        <is>
          <t>46-0512048</t>
        </is>
      </c>
      <c r="D2063" t="inlineStr">
        <is>
          <t>Washington</t>
        </is>
      </c>
      <c r="E2063" t="inlineStr">
        <is>
          <t>WA</t>
        </is>
      </c>
      <c r="F2063" t="n">
        <v>2024</v>
      </c>
      <c r="G2063" t="n">
        <v>1</v>
      </c>
      <c r="H2063" s="13" t="n">
        <v>100000000</v>
      </c>
      <c r="I2063" s="12" t="n">
        <v>14</v>
      </c>
      <c r="J2063" s="13" t="n">
        <v>2175000</v>
      </c>
      <c r="K2063" s="13">
        <f>IFERROR($H2063/$I2063,"")</f>
        <v/>
      </c>
      <c r="L2063" s="13" t="n">
        <v>51000000</v>
      </c>
      <c r="M2063" t="inlineStr">
        <is>
          <t>CA</t>
        </is>
      </c>
      <c r="N2063" t="inlineStr">
        <is>
          <t>No</t>
        </is>
      </c>
      <c r="O2063" t="inlineStr">
        <is>
          <t>Not stated</t>
        </is>
      </c>
      <c r="Q2063" s="9" t="inlineStr">
        <is>
          <t>https://grantcue.com/foundations/the-aldarra-foundation-460512048</t>
        </is>
      </c>
    </row>
    <row r="2064">
      <c r="A2064">
        <f>IF($E2064=$E2063,$A2063+1,1)</f>
        <v/>
      </c>
      <c r="B2064" t="inlineStr">
        <is>
          <t>THE NORCLIFFE FOUNDATION</t>
        </is>
      </c>
      <c r="C2064" t="inlineStr">
        <is>
          <t>91-6029352</t>
        </is>
      </c>
      <c r="D2064" t="inlineStr">
        <is>
          <t>Washington</t>
        </is>
      </c>
      <c r="E2064" t="inlineStr">
        <is>
          <t>WA</t>
        </is>
      </c>
      <c r="F2064" t="n">
        <v>2024</v>
      </c>
      <c r="G2064" t="n">
        <v>2</v>
      </c>
      <c r="H2064" s="13" t="n">
        <v>96983578</v>
      </c>
      <c r="I2064" s="12" t="n">
        <v>1040</v>
      </c>
      <c r="J2064" s="13" t="n">
        <v>15000</v>
      </c>
      <c r="K2064" s="13">
        <f>IFERROR($H2064/$I2064,"")</f>
        <v/>
      </c>
      <c r="L2064" s="13" t="n">
        <v>7112025</v>
      </c>
      <c r="M2064" t="inlineStr">
        <is>
          <t>TN, CT, IL</t>
        </is>
      </c>
      <c r="N2064" t="inlineStr">
        <is>
          <t>Yes</t>
        </is>
      </c>
      <c r="O2064" t="inlineStr">
        <is>
          <t>Not stated</t>
        </is>
      </c>
      <c r="P2064" s="9" t="inlineStr">
        <is>
          <t>https://www.norcliffefoundation.org/</t>
        </is>
      </c>
      <c r="Q2064" s="9" t="inlineStr">
        <is>
          <t>https://grantcue.com/foundations/the-norcliffe-foundation-916029352</t>
        </is>
      </c>
    </row>
    <row r="2065">
      <c r="A2065">
        <f>IF($E2065=$E2064,$A2064+1,1)</f>
        <v/>
      </c>
      <c r="B2065" t="inlineStr">
        <is>
          <t>T CAUSEMETICS FOUNDATION DBA THRIVE CAUSEMETICS FOUNDATION</t>
        </is>
      </c>
      <c r="C2065" t="inlineStr">
        <is>
          <t>82-4806875</t>
        </is>
      </c>
      <c r="D2065" t="inlineStr">
        <is>
          <t>Washington</t>
        </is>
      </c>
      <c r="E2065" t="inlineStr">
        <is>
          <t>WA</t>
        </is>
      </c>
      <c r="F2065" t="n">
        <v>2024</v>
      </c>
      <c r="G2065" t="n">
        <v>3</v>
      </c>
      <c r="H2065" s="13" t="n">
        <v>77799257</v>
      </c>
      <c r="I2065" s="12" t="n">
        <v>215</v>
      </c>
      <c r="J2065" s="13" t="n">
        <v>93280</v>
      </c>
      <c r="K2065" s="13">
        <f>IFERROR($H2065/$I2065,"")</f>
        <v/>
      </c>
      <c r="L2065" s="13" t="n">
        <v>26837725</v>
      </c>
      <c r="M2065" t="inlineStr">
        <is>
          <t>TX, CA, MD</t>
        </is>
      </c>
      <c r="N2065" t="inlineStr">
        <is>
          <t>No</t>
        </is>
      </c>
      <c r="O2065" t="inlineStr">
        <is>
          <t>Not stated</t>
        </is>
      </c>
      <c r="Q2065" s="9" t="inlineStr">
        <is>
          <t>https://grantcue.com/foundations/t-causemetics-foundation-dba-thrive-causemetics-foundation-824806875</t>
        </is>
      </c>
    </row>
    <row r="2066">
      <c r="A2066">
        <f>IF($E2066=$E2065,$A2065+1,1)</f>
        <v/>
      </c>
      <c r="B2066" t="inlineStr">
        <is>
          <t>ALLEN FAMILY PHILANTHROPIES</t>
        </is>
      </c>
      <c r="C2066" t="inlineStr">
        <is>
          <t>94-3082532</t>
        </is>
      </c>
      <c r="D2066" t="inlineStr">
        <is>
          <t>Washington</t>
        </is>
      </c>
      <c r="E2066" t="inlineStr">
        <is>
          <t>WA</t>
        </is>
      </c>
      <c r="F2066" t="n">
        <v>2024</v>
      </c>
      <c r="G2066" t="n">
        <v>1</v>
      </c>
      <c r="H2066" s="13" t="n">
        <v>57950248</v>
      </c>
      <c r="I2066" s="12" t="n">
        <v>112</v>
      </c>
      <c r="J2066" s="13" t="n">
        <v>300000</v>
      </c>
      <c r="K2066" s="13">
        <f>IFERROR($H2066/$I2066,"")</f>
        <v/>
      </c>
      <c r="L2066" s="13" t="n">
        <v>10422623</v>
      </c>
      <c r="M2066" t="inlineStr">
        <is>
          <t>NY, CA, MA</t>
        </is>
      </c>
      <c r="N2066" t="inlineStr">
        <is>
          <t>No</t>
        </is>
      </c>
      <c r="O2066" t="inlineStr">
        <is>
          <t>Not stated</t>
        </is>
      </c>
      <c r="Q2066" s="9" t="inlineStr">
        <is>
          <t>https://grantcue.com/foundations/allen-family-philanthropies-943082532</t>
        </is>
      </c>
    </row>
    <row r="2067">
      <c r="A2067">
        <f>IF($E2067=$E2066,$A2066+1,1)</f>
        <v/>
      </c>
      <c r="B2067" t="inlineStr">
        <is>
          <t>THE SATTERBERG FOUNDATION INC</t>
        </is>
      </c>
      <c r="C2067" t="inlineStr">
        <is>
          <t>91-1501066</t>
        </is>
      </c>
      <c r="D2067" t="inlineStr">
        <is>
          <t>Washington</t>
        </is>
      </c>
      <c r="E2067" t="inlineStr">
        <is>
          <t>WA</t>
        </is>
      </c>
      <c r="F2067" t="n">
        <v>2024</v>
      </c>
      <c r="G2067" t="n">
        <v>1</v>
      </c>
      <c r="H2067" s="13" t="n">
        <v>42623686</v>
      </c>
      <c r="I2067" s="12" t="n">
        <v>286</v>
      </c>
      <c r="J2067" s="13" t="n">
        <v>125000</v>
      </c>
      <c r="K2067" s="13">
        <f>IFERROR($H2067/$I2067,"")</f>
        <v/>
      </c>
      <c r="L2067" s="13" t="n">
        <v>1033231</v>
      </c>
      <c r="M2067" t="inlineStr">
        <is>
          <t>CA, DC, AZ</t>
        </is>
      </c>
      <c r="N2067" t="inlineStr">
        <is>
          <t>Yes</t>
        </is>
      </c>
      <c r="O2067" t="inlineStr">
        <is>
          <t>Yes</t>
        </is>
      </c>
      <c r="P2067" s="9" t="inlineStr">
        <is>
          <t>https://www.satterberg.org/</t>
        </is>
      </c>
      <c r="Q2067" s="9" t="inlineStr">
        <is>
          <t>https://grantcue.com/foundations/the-satterberg-foundation-inc-911501066</t>
        </is>
      </c>
    </row>
    <row r="2068">
      <c r="A2068">
        <f>IF($E2068=$E2067,$A2067+1,1)</f>
        <v/>
      </c>
      <c r="B2068" t="inlineStr">
        <is>
          <t>THE BLACKROCK CHARITABLE FOUNDATION</t>
        </is>
      </c>
      <c r="C2068" t="inlineStr">
        <is>
          <t>84-2144591</t>
        </is>
      </c>
      <c r="D2068" t="inlineStr">
        <is>
          <t>Washington</t>
        </is>
      </c>
      <c r="E2068" t="inlineStr">
        <is>
          <t>WA</t>
        </is>
      </c>
      <c r="F2068" t="n">
        <v>2024</v>
      </c>
      <c r="G2068" t="n">
        <v>1</v>
      </c>
      <c r="H2068" s="13" t="n">
        <v>38117963</v>
      </c>
      <c r="I2068" s="12" t="n">
        <v>43</v>
      </c>
      <c r="J2068" s="13" t="n">
        <v>250000</v>
      </c>
      <c r="K2068" s="13">
        <f>IFERROR($H2068/$I2068,"")</f>
        <v/>
      </c>
      <c r="L2068" s="13" t="n">
        <v>20000000</v>
      </c>
      <c r="M2068" t="inlineStr">
        <is>
          <t>NY, DC, MA</t>
        </is>
      </c>
      <c r="N2068" t="inlineStr">
        <is>
          <t>No</t>
        </is>
      </c>
      <c r="O2068" t="inlineStr">
        <is>
          <t>Not stated</t>
        </is>
      </c>
      <c r="Q2068" s="9" t="inlineStr">
        <is>
          <t>https://grantcue.com/foundations/the-blackrock-charitable-foundation-842144591</t>
        </is>
      </c>
    </row>
    <row r="2069">
      <c r="A2069">
        <f>IF($E2069=$E2068,$A2068+1,1)</f>
        <v/>
      </c>
      <c r="B2069" t="inlineStr">
        <is>
          <t>WASHINGTON RESEARCH FOUNDATION</t>
        </is>
      </c>
      <c r="C2069" t="inlineStr">
        <is>
          <t>46-4105873</t>
        </is>
      </c>
      <c r="D2069" t="inlineStr">
        <is>
          <t>Washington</t>
        </is>
      </c>
      <c r="E2069" t="inlineStr">
        <is>
          <t>WA</t>
        </is>
      </c>
      <c r="F2069" t="n">
        <v>2024</v>
      </c>
      <c r="G2069" t="n">
        <v>2</v>
      </c>
      <c r="H2069" s="13" t="n">
        <v>32886701</v>
      </c>
      <c r="I2069" s="12" t="n">
        <v>184</v>
      </c>
      <c r="J2069" s="13" t="n">
        <v>99925.5</v>
      </c>
      <c r="K2069" s="13">
        <f>IFERROR($H2069/$I2069,"")</f>
        <v/>
      </c>
      <c r="L2069" s="13" t="n">
        <v>3180000</v>
      </c>
      <c r="M2069" t="inlineStr">
        <is>
          <t>MA, TX</t>
        </is>
      </c>
      <c r="N2069" t="inlineStr">
        <is>
          <t>No</t>
        </is>
      </c>
      <c r="O2069" t="inlineStr">
        <is>
          <t>Not stated</t>
        </is>
      </c>
      <c r="Q2069" s="9" t="inlineStr">
        <is>
          <t>https://grantcue.com/foundations/washington-research-foundation-464105873</t>
        </is>
      </c>
    </row>
    <row r="2070">
      <c r="A2070">
        <f>IF($E2070=$E2069,$A2069+1,1)</f>
        <v/>
      </c>
      <c r="B2070" t="inlineStr">
        <is>
          <t>LARRY BENAROYA FAMILY FOUNDATION</t>
        </is>
      </c>
      <c r="C2070" t="inlineStr">
        <is>
          <t>20-3890382</t>
        </is>
      </c>
      <c r="D2070" t="inlineStr">
        <is>
          <t>Washington</t>
        </is>
      </c>
      <c r="E2070" t="inlineStr">
        <is>
          <t>WA</t>
        </is>
      </c>
      <c r="F2070" t="n">
        <v>2025</v>
      </c>
      <c r="G2070" t="n">
        <v>2</v>
      </c>
      <c r="H2070" s="13" t="n">
        <v>28504992</v>
      </c>
      <c r="I2070" s="12" t="n">
        <v>43</v>
      </c>
      <c r="J2070" s="13" t="n">
        <v>15000</v>
      </c>
      <c r="K2070" s="13">
        <f>IFERROR($H2070/$I2070,"")</f>
        <v/>
      </c>
      <c r="L2070" s="13" t="n">
        <v>10000000</v>
      </c>
      <c r="M2070" t="inlineStr">
        <is>
          <t>CA, PA, NY</t>
        </is>
      </c>
      <c r="N2070" t="inlineStr">
        <is>
          <t>Yes</t>
        </is>
      </c>
      <c r="O2070" t="inlineStr">
        <is>
          <t>Not stated</t>
        </is>
      </c>
      <c r="Q2070" s="9" t="inlineStr">
        <is>
          <t>https://grantcue.com/foundations/larry-benaroya-family-foundation-203890382</t>
        </is>
      </c>
    </row>
    <row r="2071">
      <c r="A2071">
        <f>IF($E2071=$E2070,$A2070+1,1)</f>
        <v/>
      </c>
      <c r="B2071" t="inlineStr">
        <is>
          <t>WILLIAM LAWRENCE AND BLANCHE HUGHES FOUNDATION INC</t>
        </is>
      </c>
      <c r="C2071" t="inlineStr">
        <is>
          <t>95-4536657</t>
        </is>
      </c>
      <c r="D2071" t="inlineStr">
        <is>
          <t>Washington</t>
        </is>
      </c>
      <c r="E2071" t="inlineStr">
        <is>
          <t>WA</t>
        </is>
      </c>
      <c r="F2071" t="n">
        <v>2024</v>
      </c>
      <c r="G2071" t="n">
        <v>2</v>
      </c>
      <c r="H2071" s="13" t="n">
        <v>25100000</v>
      </c>
      <c r="I2071" s="12" t="n">
        <v>8</v>
      </c>
      <c r="J2071" s="13" t="n">
        <v>3000000</v>
      </c>
      <c r="K2071" s="13">
        <f>IFERROR($H2071/$I2071,"")</f>
        <v/>
      </c>
      <c r="L2071" s="13" t="n">
        <v>8500000</v>
      </c>
      <c r="M2071" t="inlineStr">
        <is>
          <t>CA, MA, IL</t>
        </is>
      </c>
      <c r="N2071" t="inlineStr">
        <is>
          <t>Yes</t>
        </is>
      </c>
      <c r="O2071" t="inlineStr">
        <is>
          <t>Yes</t>
        </is>
      </c>
      <c r="Q2071" s="9" t="inlineStr">
        <is>
          <t>https://grantcue.com/foundations/william-lawrence-and-blanche-hughes-foundation-inc-954536657</t>
        </is>
      </c>
    </row>
    <row r="2072">
      <c r="A2072">
        <f>IF($E2072=$E2071,$A2071+1,1)</f>
        <v/>
      </c>
      <c r="B2072" t="inlineStr">
        <is>
          <t>DAVID AND AMY FULTON FOUNDATION</t>
        </is>
      </c>
      <c r="C2072" t="inlineStr">
        <is>
          <t>91-1811411</t>
        </is>
      </c>
      <c r="D2072" t="inlineStr">
        <is>
          <t>Washington</t>
        </is>
      </c>
      <c r="E2072" t="inlineStr">
        <is>
          <t>WA</t>
        </is>
      </c>
      <c r="F2072" t="n">
        <v>2024</v>
      </c>
      <c r="G2072" t="n">
        <v>2</v>
      </c>
      <c r="H2072" s="13" t="n">
        <v>24823026</v>
      </c>
      <c r="I2072" s="12" t="n">
        <v>5</v>
      </c>
      <c r="J2072" s="13" t="n">
        <v>2750000</v>
      </c>
      <c r="K2072" s="13">
        <f>IFERROR($H2072/$I2072,"")</f>
        <v/>
      </c>
      <c r="L2072" s="13" t="n">
        <v>17341300</v>
      </c>
      <c r="M2072" t="inlineStr">
        <is>
          <t>LA</t>
        </is>
      </c>
      <c r="N2072" t="inlineStr">
        <is>
          <t>No</t>
        </is>
      </c>
      <c r="O2072" t="inlineStr">
        <is>
          <t>Not stated</t>
        </is>
      </c>
      <c r="Q2072" s="9" t="inlineStr">
        <is>
          <t>https://grantcue.com/foundations/david-and-amy-fulton-foundation-k-and-l-gates-911811411</t>
        </is>
      </c>
    </row>
    <row r="2073">
      <c r="A2073">
        <f>IF($E2073=$E2072,$A2072+1,1)</f>
        <v/>
      </c>
      <c r="B2073" t="inlineStr">
        <is>
          <t>WILBURFORCE FOUNDATION</t>
        </is>
      </c>
      <c r="C2073" t="inlineStr">
        <is>
          <t>94-3137894</t>
        </is>
      </c>
      <c r="D2073" t="inlineStr">
        <is>
          <t>Washington</t>
        </is>
      </c>
      <c r="E2073" t="inlineStr">
        <is>
          <t>WA</t>
        </is>
      </c>
      <c r="F2073" t="n">
        <v>2024</v>
      </c>
      <c r="G2073" t="n">
        <v>1</v>
      </c>
      <c r="H2073" s="13" t="n">
        <v>19341000</v>
      </c>
      <c r="I2073" s="12" t="n">
        <v>225</v>
      </c>
      <c r="J2073" s="13" t="n">
        <v>50000</v>
      </c>
      <c r="K2073" s="13">
        <f>IFERROR($H2073/$I2073,"")</f>
        <v/>
      </c>
      <c r="L2073" s="13" t="n">
        <v>800000</v>
      </c>
      <c r="M2073" t="inlineStr">
        <is>
          <t>DC, MT, BRITISH COLUMBIA</t>
        </is>
      </c>
      <c r="N2073" t="inlineStr">
        <is>
          <t>Yes</t>
        </is>
      </c>
      <c r="O2073" t="inlineStr">
        <is>
          <t>Yes</t>
        </is>
      </c>
      <c r="P2073" s="9" t="inlineStr">
        <is>
          <t>https://www.wilburforce.org/</t>
        </is>
      </c>
      <c r="Q2073" s="9" t="inlineStr">
        <is>
          <t>https://grantcue.com/foundations/wilburforce-foundation-c-o-lisa-weinstein-943137894</t>
        </is>
      </c>
    </row>
    <row r="2074">
      <c r="A2074">
        <f>IF($E2074=$E2073,$A2073+1,1)</f>
        <v/>
      </c>
      <c r="B2074" t="inlineStr">
        <is>
          <t>ISLANDS FUND</t>
        </is>
      </c>
      <c r="C2074" t="inlineStr">
        <is>
          <t>91-1663838</t>
        </is>
      </c>
      <c r="D2074" t="inlineStr">
        <is>
          <t>Washington</t>
        </is>
      </c>
      <c r="E2074" t="inlineStr">
        <is>
          <t>WA</t>
        </is>
      </c>
      <c r="F2074" t="n">
        <v>2024</v>
      </c>
      <c r="G2074" t="n">
        <v>1</v>
      </c>
      <c r="H2074" s="13" t="n">
        <v>16231597</v>
      </c>
      <c r="I2074" s="12" t="n">
        <v>81</v>
      </c>
      <c r="J2074" s="13" t="n">
        <v>70000</v>
      </c>
      <c r="K2074" s="13">
        <f>IFERROR($H2074/$I2074,"")</f>
        <v/>
      </c>
      <c r="L2074" s="13" t="n">
        <v>2365000</v>
      </c>
      <c r="M2074" t="inlineStr">
        <is>
          <t>CO, VT, CA</t>
        </is>
      </c>
      <c r="N2074" t="inlineStr">
        <is>
          <t>No</t>
        </is>
      </c>
      <c r="O2074" t="inlineStr">
        <is>
          <t>Not stated</t>
        </is>
      </c>
      <c r="Q2074" s="9" t="inlineStr">
        <is>
          <t>https://grantcue.com/foundations/islands-fund-c-o-john-munn-911663838</t>
        </is>
      </c>
    </row>
    <row r="2075">
      <c r="A2075">
        <f>IF($E2075=$E2074,$A2074+1,1)</f>
        <v/>
      </c>
      <c r="B2075" t="inlineStr">
        <is>
          <t>The Laura Ellen &amp; Robert Muglia Family Foundation</t>
        </is>
      </c>
      <c r="C2075" t="inlineStr">
        <is>
          <t>91-6525838</t>
        </is>
      </c>
      <c r="D2075" t="inlineStr">
        <is>
          <t>Washington</t>
        </is>
      </c>
      <c r="E2075" t="inlineStr">
        <is>
          <t>WA</t>
        </is>
      </c>
      <c r="F2075" t="n">
        <v>2025</v>
      </c>
      <c r="G2075" t="n">
        <v>2</v>
      </c>
      <c r="H2075" s="13" t="n">
        <v>16227500</v>
      </c>
      <c r="I2075" s="12" t="n">
        <v>25</v>
      </c>
      <c r="J2075" s="13" t="n">
        <v>50000</v>
      </c>
      <c r="K2075" s="13">
        <f>IFERROR($H2075/$I2075,"")</f>
        <v/>
      </c>
      <c r="L2075" s="13" t="n">
        <v>6000000</v>
      </c>
      <c r="M2075" t="inlineStr">
        <is>
          <t>NY, CA, MD</t>
        </is>
      </c>
      <c r="N2075" t="inlineStr">
        <is>
          <t>No</t>
        </is>
      </c>
      <c r="O2075" t="inlineStr">
        <is>
          <t>Not stated</t>
        </is>
      </c>
      <c r="Q2075" s="9" t="inlineStr">
        <is>
          <t>https://grantcue.com/foundations/the-laura-ellen-and-robert-muglia-family-foundation-916525838</t>
        </is>
      </c>
    </row>
    <row r="2076">
      <c r="A2076">
        <f>IF($E2076=$E2075,$A2075+1,1)</f>
        <v/>
      </c>
      <c r="B2076" t="inlineStr">
        <is>
          <t>BERNIER MCCAW FOUNDATION</t>
        </is>
      </c>
      <c r="C2076" t="inlineStr">
        <is>
          <t>83-2091267</t>
        </is>
      </c>
      <c r="D2076" t="inlineStr">
        <is>
          <t>Washington</t>
        </is>
      </c>
      <c r="E2076" t="inlineStr">
        <is>
          <t>WA</t>
        </is>
      </c>
      <c r="F2076" t="n">
        <v>2025</v>
      </c>
      <c r="G2076" t="n">
        <v>3</v>
      </c>
      <c r="H2076" s="13" t="n">
        <v>13950497</v>
      </c>
      <c r="I2076" s="12" t="n">
        <v>68</v>
      </c>
      <c r="J2076" s="13" t="n">
        <v>150000</v>
      </c>
      <c r="K2076" s="13">
        <f>IFERROR($H2076/$I2076,"")</f>
        <v/>
      </c>
      <c r="L2076" s="13" t="n">
        <v>1000000</v>
      </c>
      <c r="M2076" t="inlineStr">
        <is>
          <t>DC, AZ, MA</t>
        </is>
      </c>
      <c r="N2076" t="inlineStr">
        <is>
          <t>No</t>
        </is>
      </c>
      <c r="O2076" t="inlineStr">
        <is>
          <t>Not stated</t>
        </is>
      </c>
      <c r="Q2076" s="9" t="inlineStr">
        <is>
          <t>https://grantcue.com/foundations/bernier-mccaw-foundation-832091267</t>
        </is>
      </c>
    </row>
    <row r="2077">
      <c r="A2077">
        <f>IF($E2077=$E2076,$A2076+1,1)</f>
        <v/>
      </c>
      <c r="B2077" t="inlineStr">
        <is>
          <t>KONZEN FAMILY FOUNDATION</t>
        </is>
      </c>
      <c r="C2077" t="inlineStr">
        <is>
          <t>85-3910161</t>
        </is>
      </c>
      <c r="D2077" t="inlineStr">
        <is>
          <t>Washington</t>
        </is>
      </c>
      <c r="E2077" t="inlineStr">
        <is>
          <t>WA</t>
        </is>
      </c>
      <c r="F2077" t="n">
        <v>2025</v>
      </c>
      <c r="G2077" t="n">
        <v>2</v>
      </c>
      <c r="H2077" s="13" t="n">
        <v>12933682</v>
      </c>
      <c r="I2077" s="12" t="n">
        <v>118</v>
      </c>
      <c r="J2077" s="13" t="n">
        <v>75000</v>
      </c>
      <c r="K2077" s="13">
        <f>IFERROR($H2077/$I2077,"")</f>
        <v/>
      </c>
      <c r="L2077" s="13" t="n">
        <v>650000</v>
      </c>
      <c r="M2077" t="inlineStr">
        <is>
          <t>CA, DC, NY</t>
        </is>
      </c>
      <c r="N2077" t="inlineStr">
        <is>
          <t>No</t>
        </is>
      </c>
      <c r="O2077" t="inlineStr">
        <is>
          <t>Not stated</t>
        </is>
      </c>
      <c r="Q2077" s="9" t="inlineStr">
        <is>
          <t>https://grantcue.com/foundations/konzen-family-foundation-853910161</t>
        </is>
      </c>
    </row>
    <row r="2078">
      <c r="A2078">
        <f>IF($E2078=$E2077,$A2077+1,1)</f>
        <v/>
      </c>
      <c r="B2078" t="inlineStr">
        <is>
          <t>SCHULTZ FAMILY FOUNDATION</t>
        </is>
      </c>
      <c r="C2078" t="inlineStr">
        <is>
          <t>91-1746414</t>
        </is>
      </c>
      <c r="D2078" t="inlineStr">
        <is>
          <t>Washington</t>
        </is>
      </c>
      <c r="E2078" t="inlineStr">
        <is>
          <t>WA</t>
        </is>
      </c>
      <c r="F2078" t="n">
        <v>2024</v>
      </c>
      <c r="G2078" t="n">
        <v>1</v>
      </c>
      <c r="H2078" s="13" t="n">
        <v>12144851</v>
      </c>
      <c r="I2078" s="12" t="n">
        <v>66</v>
      </c>
      <c r="J2078" s="13" t="n">
        <v>100000</v>
      </c>
      <c r="K2078" s="13">
        <f>IFERROR($H2078/$I2078,"")</f>
        <v/>
      </c>
      <c r="L2078" s="13" t="n">
        <v>1350000</v>
      </c>
      <c r="M2078" t="inlineStr">
        <is>
          <t>DC, PA, NY</t>
        </is>
      </c>
      <c r="N2078" t="inlineStr">
        <is>
          <t>Yes</t>
        </is>
      </c>
      <c r="O2078" t="inlineStr">
        <is>
          <t>Yes</t>
        </is>
      </c>
      <c r="P2078" s="9" t="inlineStr">
        <is>
          <t>https://www.schultzfamilyfoundation.org/</t>
        </is>
      </c>
      <c r="Q2078" s="9" t="inlineStr">
        <is>
          <t>https://grantcue.com/foundations/schultz-family-foundation-911746414</t>
        </is>
      </c>
    </row>
    <row r="2079">
      <c r="A2079">
        <f>IF($E2079=$E2078,$A2078+1,1)</f>
        <v/>
      </c>
      <c r="B2079" t="inlineStr">
        <is>
          <t>Moccasin Lake Foundation</t>
        </is>
      </c>
      <c r="C2079" t="inlineStr">
        <is>
          <t>91-1545081</t>
        </is>
      </c>
      <c r="D2079" t="inlineStr">
        <is>
          <t>Washington</t>
        </is>
      </c>
      <c r="E2079" t="inlineStr">
        <is>
          <t>WA</t>
        </is>
      </c>
      <c r="F2079" t="n">
        <v>2025</v>
      </c>
      <c r="G2079" t="n">
        <v>2</v>
      </c>
      <c r="H2079" s="13" t="n">
        <v>12124000</v>
      </c>
      <c r="I2079" s="12" t="n">
        <v>234</v>
      </c>
      <c r="J2079" s="13" t="n">
        <v>10000</v>
      </c>
      <c r="K2079" s="13">
        <f>IFERROR($H2079/$I2079,"")</f>
        <v/>
      </c>
      <c r="L2079" s="13" t="n">
        <v>750000</v>
      </c>
      <c r="M2079" t="inlineStr">
        <is>
          <t>CA, IL, CT</t>
        </is>
      </c>
      <c r="N2079" t="inlineStr">
        <is>
          <t>Yes</t>
        </is>
      </c>
      <c r="O2079" t="inlineStr">
        <is>
          <t>Not stated</t>
        </is>
      </c>
      <c r="P2079" s="9" t="inlineStr">
        <is>
          <t>https://www.moccasinlakefoundation.org/</t>
        </is>
      </c>
      <c r="Q2079" s="9" t="inlineStr">
        <is>
          <t>https://grantcue.com/foundations/moccasin-lake-foundation-911545081</t>
        </is>
      </c>
    </row>
    <row r="2080">
      <c r="A2080">
        <f>IF($E2080=$E2079,$A2079+1,1)</f>
        <v/>
      </c>
      <c r="B2080" t="inlineStr">
        <is>
          <t>TOM AND MEG NAMES FAMILY FDN</t>
        </is>
      </c>
      <c r="C2080" t="inlineStr">
        <is>
          <t>47-4742634</t>
        </is>
      </c>
      <c r="D2080" t="inlineStr">
        <is>
          <t>Washington</t>
        </is>
      </c>
      <c r="E2080" t="inlineStr">
        <is>
          <t>WA</t>
        </is>
      </c>
      <c r="F2080" t="n">
        <v>2025</v>
      </c>
      <c r="G2080" t="n">
        <v>2</v>
      </c>
      <c r="H2080" s="13" t="n">
        <v>11963602</v>
      </c>
      <c r="I2080" s="12" t="n">
        <v>44</v>
      </c>
      <c r="J2080" s="13" t="n">
        <v>100000</v>
      </c>
      <c r="K2080" s="13">
        <f>IFERROR($H2080/$I2080,"")</f>
        <v/>
      </c>
      <c r="L2080" s="13" t="n">
        <v>2800000</v>
      </c>
      <c r="M2080" t="inlineStr">
        <is>
          <t>CA, OR, CO</t>
        </is>
      </c>
      <c r="N2080" t="inlineStr">
        <is>
          <t>Yes</t>
        </is>
      </c>
      <c r="O2080" t="inlineStr">
        <is>
          <t>Yes</t>
        </is>
      </c>
      <c r="P2080" s="9" t="inlineStr">
        <is>
          <t>https://tomandmegnamesfoundation.org/</t>
        </is>
      </c>
      <c r="Q2080" s="9" t="inlineStr">
        <is>
          <t>https://grantcue.com/foundations/tom-and-meg-names-family-fdn-474742634</t>
        </is>
      </c>
    </row>
    <row r="2081">
      <c r="A2081">
        <f>IF($E2081=$E2080,$A2080+1,1)</f>
        <v/>
      </c>
      <c r="B2081" t="inlineStr">
        <is>
          <t>GROUSEMONT FOUNDATION</t>
        </is>
      </c>
      <c r="C2081" t="inlineStr">
        <is>
          <t>91-1276047</t>
        </is>
      </c>
      <c r="D2081" t="inlineStr">
        <is>
          <t>Washington</t>
        </is>
      </c>
      <c r="E2081" t="inlineStr">
        <is>
          <t>WA</t>
        </is>
      </c>
      <c r="F2081" t="n">
        <v>2024</v>
      </c>
      <c r="G2081" t="n">
        <v>1</v>
      </c>
      <c r="H2081" s="13" t="n">
        <v>10205500</v>
      </c>
      <c r="I2081" s="12" t="n">
        <v>179</v>
      </c>
      <c r="J2081" s="13" t="n">
        <v>25000</v>
      </c>
      <c r="K2081" s="13">
        <f>IFERROR($H2081/$I2081,"")</f>
        <v/>
      </c>
      <c r="L2081" s="13" t="n">
        <v>1250000</v>
      </c>
      <c r="M2081" t="inlineStr">
        <is>
          <t>CA, MA, CT</t>
        </is>
      </c>
      <c r="N2081" t="inlineStr">
        <is>
          <t>No</t>
        </is>
      </c>
      <c r="O2081" t="inlineStr">
        <is>
          <t>Not stated</t>
        </is>
      </c>
      <c r="Q2081" s="9" t="inlineStr">
        <is>
          <t>https://grantcue.com/foundations/grousemont-foundation-911276047</t>
        </is>
      </c>
    </row>
    <row r="2082">
      <c r="A2082">
        <f>IF($E2082=$E2081,$A2081+1,1)</f>
        <v/>
      </c>
      <c r="B2082" t="inlineStr">
        <is>
          <t>CANOPY NEURODIVERSITY FOUNDATION</t>
        </is>
      </c>
      <c r="C2082" t="inlineStr">
        <is>
          <t>92-1982555</t>
        </is>
      </c>
      <c r="D2082" t="inlineStr">
        <is>
          <t>Washington</t>
        </is>
      </c>
      <c r="E2082" t="inlineStr">
        <is>
          <t>WA</t>
        </is>
      </c>
      <c r="F2082" t="n">
        <v>2025</v>
      </c>
      <c r="G2082" t="n">
        <v>2</v>
      </c>
      <c r="H2082" s="13" t="n">
        <v>10137378</v>
      </c>
      <c r="I2082" s="12" t="n">
        <v>16</v>
      </c>
      <c r="J2082" s="13" t="n">
        <v>10000</v>
      </c>
      <c r="K2082" s="13">
        <f>IFERROR($H2082/$I2082,"")</f>
        <v/>
      </c>
      <c r="L2082" s="13" t="n">
        <v>10000000</v>
      </c>
      <c r="M2082" t="inlineStr">
        <is>
          <t>MD, MO</t>
        </is>
      </c>
      <c r="N2082" t="inlineStr">
        <is>
          <t>No</t>
        </is>
      </c>
      <c r="O2082" t="inlineStr">
        <is>
          <t>Not stated</t>
        </is>
      </c>
      <c r="Q2082" s="9" t="inlineStr">
        <is>
          <t>https://grantcue.com/foundations/canopy-neurodiversity-foundation-921982555</t>
        </is>
      </c>
    </row>
    <row r="2083">
      <c r="A2083">
        <f>IF($E2083=$E2082,$A2082+1,1)</f>
        <v/>
      </c>
      <c r="B2083" t="inlineStr">
        <is>
          <t>THE BERWICK DEGEL FAMILY FOUNDATION</t>
        </is>
      </c>
      <c r="C2083" t="inlineStr">
        <is>
          <t>91-2083120</t>
        </is>
      </c>
      <c r="D2083" t="inlineStr">
        <is>
          <t>Washington</t>
        </is>
      </c>
      <c r="E2083" t="inlineStr">
        <is>
          <t>WA</t>
        </is>
      </c>
      <c r="F2083" t="n">
        <v>2025</v>
      </c>
      <c r="G2083" t="n">
        <v>2</v>
      </c>
      <c r="H2083" s="13" t="n">
        <v>10078333</v>
      </c>
      <c r="I2083" s="12" t="n">
        <v>46</v>
      </c>
      <c r="J2083" s="13" t="n">
        <v>67500</v>
      </c>
      <c r="K2083" s="13">
        <f>IFERROR($H2083/$I2083,"")</f>
        <v/>
      </c>
      <c r="L2083" s="13" t="n">
        <v>1500000</v>
      </c>
      <c r="M2083" t="inlineStr">
        <is>
          <t>CA, NY, CDMX, CPO</t>
        </is>
      </c>
      <c r="N2083" t="inlineStr">
        <is>
          <t>No</t>
        </is>
      </c>
      <c r="O2083" t="inlineStr">
        <is>
          <t>Not stated</t>
        </is>
      </c>
      <c r="Q2083" s="9" t="inlineStr">
        <is>
          <t>https://grantcue.com/foundations/the-berwick-degel-family-foundation-c-o-james-a-degel-912083120</t>
        </is>
      </c>
    </row>
    <row r="2084">
      <c r="A2084">
        <f>IF($E2084=$E2083,$A2083+1,1)</f>
        <v/>
      </c>
      <c r="B2084" t="inlineStr">
        <is>
          <t>CAPE FLATTERY FOUNDATION</t>
        </is>
      </c>
      <c r="C2084" t="inlineStr">
        <is>
          <t>48-0948600</t>
        </is>
      </c>
      <c r="D2084" t="inlineStr">
        <is>
          <t>Washington</t>
        </is>
      </c>
      <c r="E2084" t="inlineStr">
        <is>
          <t>WA</t>
        </is>
      </c>
      <c r="F2084" t="n">
        <v>2025</v>
      </c>
      <c r="G2084" t="n">
        <v>2</v>
      </c>
      <c r="H2084" s="13" t="n">
        <v>9647240</v>
      </c>
      <c r="I2084" s="12" t="n">
        <v>11</v>
      </c>
      <c r="J2084" s="13" t="n">
        <v>50000</v>
      </c>
      <c r="K2084" s="13">
        <f>IFERROR($H2084/$I2084,"")</f>
        <v/>
      </c>
      <c r="L2084" s="13" t="n">
        <v>9145340</v>
      </c>
      <c r="M2084" t="inlineStr">
        <is>
          <t>DC</t>
        </is>
      </c>
      <c r="N2084" t="inlineStr">
        <is>
          <t>No</t>
        </is>
      </c>
      <c r="O2084" t="inlineStr">
        <is>
          <t>Not stated</t>
        </is>
      </c>
      <c r="Q2084" s="9" t="inlineStr">
        <is>
          <t>https://grantcue.com/foundations/cape-flattery-foundation-480948600</t>
        </is>
      </c>
    </row>
    <row r="2085">
      <c r="A2085">
        <f>IF($E2085=$E2084,$A2084+1,1)</f>
        <v/>
      </c>
      <c r="B2085" t="inlineStr">
        <is>
          <t>GARY E MILGARD FAMILY FOUNDATION-CARI</t>
        </is>
      </c>
      <c r="C2085" t="inlineStr">
        <is>
          <t>81-1292744</t>
        </is>
      </c>
      <c r="D2085" t="inlineStr">
        <is>
          <t>Washington</t>
        </is>
      </c>
      <c r="E2085" t="inlineStr">
        <is>
          <t>WA</t>
        </is>
      </c>
      <c r="F2085" t="n">
        <v>2025</v>
      </c>
      <c r="G2085" t="n">
        <v>2</v>
      </c>
      <c r="H2085" s="13" t="n">
        <v>9462000</v>
      </c>
      <c r="I2085" s="12" t="n">
        <v>44</v>
      </c>
      <c r="J2085" s="13" t="n">
        <v>150000</v>
      </c>
      <c r="K2085" s="13">
        <f>IFERROR($H2085/$I2085,"")</f>
        <v/>
      </c>
      <c r="L2085" s="13" t="n">
        <v>1000000</v>
      </c>
      <c r="M2085" t="inlineStr">
        <is>
          <t>OR</t>
        </is>
      </c>
      <c r="N2085" t="inlineStr">
        <is>
          <t>Yes</t>
        </is>
      </c>
      <c r="O2085" t="inlineStr">
        <is>
          <t>Yes</t>
        </is>
      </c>
      <c r="P2085" s="9" t="inlineStr">
        <is>
          <t>https://www.garymilgardfamilyfoundation.org/</t>
        </is>
      </c>
      <c r="Q2085" s="9" t="inlineStr">
        <is>
          <t>https://grantcue.com/foundations/gary-e-milgard-family-foundation-cari-811292744</t>
        </is>
      </c>
    </row>
    <row r="2086">
      <c r="A2086">
        <f>IF($E2086=$E2085,$A2085+1,1)</f>
        <v/>
      </c>
      <c r="B2086" t="inlineStr">
        <is>
          <t>KAREN AND GARY SCHWARTZ FOUNDATION</t>
        </is>
      </c>
      <c r="C2086" t="inlineStr">
        <is>
          <t>91-6575043</t>
        </is>
      </c>
      <c r="D2086" t="inlineStr">
        <is>
          <t>Washington</t>
        </is>
      </c>
      <c r="E2086" t="inlineStr">
        <is>
          <t>WA</t>
        </is>
      </c>
      <c r="F2086" t="n">
        <v>2025</v>
      </c>
      <c r="G2086" t="n">
        <v>2</v>
      </c>
      <c r="H2086" s="13" t="n">
        <v>9440000</v>
      </c>
      <c r="I2086" s="12" t="n">
        <v>22</v>
      </c>
      <c r="J2086" s="13" t="n">
        <v>17500</v>
      </c>
      <c r="K2086" s="13">
        <f>IFERROR($H2086/$I2086,"")</f>
        <v/>
      </c>
      <c r="L2086" s="13" t="n">
        <v>3000000</v>
      </c>
      <c r="M2086" t="inlineStr">
        <is>
          <t>TX, AZ</t>
        </is>
      </c>
      <c r="N2086" t="inlineStr">
        <is>
          <t>No</t>
        </is>
      </c>
      <c r="O2086" t="inlineStr">
        <is>
          <t>Not stated</t>
        </is>
      </c>
      <c r="Q2086" s="9" t="inlineStr">
        <is>
          <t>https://grantcue.com/foundations/karen-and-gary-schwartz-foundation-916575043</t>
        </is>
      </c>
    </row>
    <row r="2087">
      <c r="A2087">
        <f>IF($E2087=$E2086,$A2086+1,1)</f>
        <v/>
      </c>
      <c r="B2087" t="inlineStr">
        <is>
          <t>D&amp;G CHARITABLE FUND</t>
        </is>
      </c>
      <c r="C2087" t="inlineStr">
        <is>
          <t>47-7440095</t>
        </is>
      </c>
      <c r="D2087" t="inlineStr">
        <is>
          <t>Washington</t>
        </is>
      </c>
      <c r="E2087" t="inlineStr">
        <is>
          <t>WA</t>
        </is>
      </c>
      <c r="F2087" t="n">
        <v>2024</v>
      </c>
      <c r="G2087" t="n">
        <v>1</v>
      </c>
      <c r="H2087" s="13" t="n">
        <v>9050000</v>
      </c>
      <c r="I2087" s="12" t="n">
        <v>8</v>
      </c>
      <c r="J2087" s="13" t="n">
        <v>750000</v>
      </c>
      <c r="K2087" s="13">
        <f>IFERROR($H2087/$I2087,"")</f>
        <v/>
      </c>
      <c r="L2087" s="13" t="n">
        <v>3000000</v>
      </c>
      <c r="M2087" t="inlineStr">
        <is>
          <t>CA</t>
        </is>
      </c>
      <c r="N2087" t="inlineStr">
        <is>
          <t>No</t>
        </is>
      </c>
      <c r="O2087" t="inlineStr">
        <is>
          <t>Not stated</t>
        </is>
      </c>
      <c r="Q2087" s="9" t="inlineStr">
        <is>
          <t>https://grantcue.com/foundations/d-and-g-charitable-fund-477440095</t>
        </is>
      </c>
    </row>
    <row r="2088">
      <c r="A2088">
        <f>IF($E2088=$E2087,$A2087+1,1)</f>
        <v/>
      </c>
      <c r="B2088" t="inlineStr">
        <is>
          <t>AVEN FOUNDATION</t>
        </is>
      </c>
      <c r="C2088" t="inlineStr">
        <is>
          <t>91-2009458</t>
        </is>
      </c>
      <c r="D2088" t="inlineStr">
        <is>
          <t>Washington</t>
        </is>
      </c>
      <c r="E2088" t="inlineStr">
        <is>
          <t>WA</t>
        </is>
      </c>
      <c r="F2088" t="n">
        <v>2024</v>
      </c>
      <c r="G2088" t="n">
        <v>1</v>
      </c>
      <c r="H2088" s="13" t="n">
        <v>9024361</v>
      </c>
      <c r="I2088" s="12" t="n">
        <v>48</v>
      </c>
      <c r="J2088" s="13" t="n">
        <v>25000</v>
      </c>
      <c r="K2088" s="13">
        <f>IFERROR($H2088/$I2088,"")</f>
        <v/>
      </c>
      <c r="L2088" s="13" t="n">
        <v>3249282</v>
      </c>
      <c r="M2088" t="inlineStr">
        <is>
          <t>PA, NC, FL</t>
        </is>
      </c>
      <c r="N2088" t="inlineStr">
        <is>
          <t>Yes</t>
        </is>
      </c>
      <c r="O2088" t="inlineStr">
        <is>
          <t>Not stated</t>
        </is>
      </c>
      <c r="Q2088" s="9" t="inlineStr">
        <is>
          <t>https://grantcue.com/foundations/aven-foundation-912009458</t>
        </is>
      </c>
    </row>
    <row r="2089">
      <c r="A2089">
        <f>IF($E2089=$E2088,$A2088+1,1)</f>
        <v/>
      </c>
      <c r="B2089" t="inlineStr">
        <is>
          <t>THE HERBERT JONES FOUNDATION</t>
        </is>
      </c>
      <c r="C2089" t="inlineStr">
        <is>
          <t>94-3124801</t>
        </is>
      </c>
      <c r="D2089" t="inlineStr">
        <is>
          <t>Washington</t>
        </is>
      </c>
      <c r="E2089" t="inlineStr">
        <is>
          <t>WA</t>
        </is>
      </c>
      <c r="F2089" t="n">
        <v>2024</v>
      </c>
      <c r="G2089" t="n">
        <v>2</v>
      </c>
      <c r="H2089" s="13" t="n">
        <v>8906468</v>
      </c>
      <c r="I2089" s="12" t="n">
        <v>29</v>
      </c>
      <c r="J2089" s="13" t="n">
        <v>240500</v>
      </c>
      <c r="K2089" s="13">
        <f>IFERROR($H2089/$I2089,"")</f>
        <v/>
      </c>
      <c r="L2089" s="13" t="n">
        <v>1500000</v>
      </c>
      <c r="N2089" t="inlineStr">
        <is>
          <t>No</t>
        </is>
      </c>
      <c r="O2089" t="inlineStr">
        <is>
          <t>Not stated</t>
        </is>
      </c>
      <c r="Q2089" s="9" t="inlineStr">
        <is>
          <t>https://grantcue.com/foundations/the-herbert-jones-foundation-c-o-keybank-private-bank-trust-officer-943124801</t>
        </is>
      </c>
    </row>
    <row r="2090">
      <c r="A2090">
        <f>IF($E2090=$E2089,$A2089+1,1)</f>
        <v/>
      </c>
      <c r="B2090" t="inlineStr">
        <is>
          <t>STOLTE FAMILY FOUNDATION</t>
        </is>
      </c>
      <c r="C2090" t="inlineStr">
        <is>
          <t>47-1545801</t>
        </is>
      </c>
      <c r="D2090" t="inlineStr">
        <is>
          <t>Washington</t>
        </is>
      </c>
      <c r="E2090" t="inlineStr">
        <is>
          <t>WA</t>
        </is>
      </c>
      <c r="F2090" t="n">
        <v>2024</v>
      </c>
      <c r="G2090" t="n">
        <v>1</v>
      </c>
      <c r="H2090" s="13" t="n">
        <v>8379538</v>
      </c>
      <c r="I2090" s="12" t="n">
        <v>97</v>
      </c>
      <c r="J2090" s="13" t="n">
        <v>50000</v>
      </c>
      <c r="K2090" s="13">
        <f>IFERROR($H2090/$I2090,"")</f>
        <v/>
      </c>
      <c r="L2090" s="13" t="n">
        <v>650000</v>
      </c>
      <c r="M2090" t="inlineStr">
        <is>
          <t>MI, DC, CA</t>
        </is>
      </c>
      <c r="N2090" t="inlineStr">
        <is>
          <t>No</t>
        </is>
      </c>
      <c r="O2090" t="inlineStr">
        <is>
          <t>Not stated</t>
        </is>
      </c>
      <c r="Q2090" s="9" t="inlineStr">
        <is>
          <t>https://grantcue.com/foundations/stolte-family-foundation-471545801</t>
        </is>
      </c>
    </row>
    <row r="2091">
      <c r="A2091">
        <f>IF($E2091=$E2090,$A2090+1,1)</f>
        <v/>
      </c>
      <c r="B2091" t="inlineStr">
        <is>
          <t>SAMIS FOUNDATION</t>
        </is>
      </c>
      <c r="C2091" t="inlineStr">
        <is>
          <t>91-1641746</t>
        </is>
      </c>
      <c r="D2091" t="inlineStr">
        <is>
          <t>Washington</t>
        </is>
      </c>
      <c r="E2091" t="inlineStr">
        <is>
          <t>WA</t>
        </is>
      </c>
      <c r="F2091" t="n">
        <v>2024</v>
      </c>
      <c r="G2091" t="n">
        <v>1</v>
      </c>
      <c r="H2091" s="13" t="n">
        <v>8322959</v>
      </c>
      <c r="I2091" s="12" t="n">
        <v>73</v>
      </c>
      <c r="J2091" s="13" t="n">
        <v>20000</v>
      </c>
      <c r="K2091" s="13">
        <f>IFERROR($H2091/$I2091,"")</f>
        <v/>
      </c>
      <c r="L2091" s="13" t="n">
        <v>1636448</v>
      </c>
      <c r="M2091" t="inlineStr">
        <is>
          <t>NY, DC, MA</t>
        </is>
      </c>
      <c r="N2091" t="inlineStr">
        <is>
          <t>No</t>
        </is>
      </c>
      <c r="O2091" t="inlineStr">
        <is>
          <t>Not stated</t>
        </is>
      </c>
      <c r="Q2091" s="9" t="inlineStr">
        <is>
          <t>https://grantcue.com/foundations/samis-foundation-911641746</t>
        </is>
      </c>
    </row>
    <row r="2092">
      <c r="A2092">
        <f>IF($E2092=$E2091,$A2091+1,1)</f>
        <v/>
      </c>
      <c r="B2092" t="inlineStr">
        <is>
          <t>KAISER BORSARI FOUNDATION</t>
        </is>
      </c>
      <c r="C2092" t="inlineStr">
        <is>
          <t>91-1749100</t>
        </is>
      </c>
      <c r="D2092" t="inlineStr">
        <is>
          <t>Washington</t>
        </is>
      </c>
      <c r="E2092" t="inlineStr">
        <is>
          <t>WA</t>
        </is>
      </c>
      <c r="F2092" t="n">
        <v>2025</v>
      </c>
      <c r="G2092" t="n">
        <v>4</v>
      </c>
      <c r="H2092" s="13" t="n">
        <v>8288102</v>
      </c>
      <c r="I2092" s="12" t="n">
        <v>9</v>
      </c>
      <c r="J2092" s="13" t="n">
        <v>200000</v>
      </c>
      <c r="K2092" s="13">
        <f>IFERROR($H2092/$I2092,"")</f>
        <v/>
      </c>
      <c r="L2092" s="13" t="n">
        <v>2000000</v>
      </c>
      <c r="M2092" t="inlineStr">
        <is>
          <t>LOMBARDY</t>
        </is>
      </c>
      <c r="N2092" t="inlineStr">
        <is>
          <t>No</t>
        </is>
      </c>
      <c r="O2092" t="inlineStr">
        <is>
          <t>Not stated</t>
        </is>
      </c>
      <c r="Q2092" s="9" t="inlineStr">
        <is>
          <t>https://grantcue.com/foundations/kaiser-borsari-foundation-911749100</t>
        </is>
      </c>
    </row>
    <row r="2093">
      <c r="A2093">
        <f>IF($E2093=$E2092,$A2092+1,1)</f>
        <v/>
      </c>
      <c r="B2093" t="inlineStr">
        <is>
          <t>WAYNE D KUNI AND JOAN E KUNI FOUNDATION</t>
        </is>
      </c>
      <c r="C2093" t="inlineStr">
        <is>
          <t>81-5181832</t>
        </is>
      </c>
      <c r="D2093" t="inlineStr">
        <is>
          <t>Washington</t>
        </is>
      </c>
      <c r="E2093" t="inlineStr">
        <is>
          <t>WA</t>
        </is>
      </c>
      <c r="F2093" t="n">
        <v>2024</v>
      </c>
      <c r="G2093" t="n">
        <v>1</v>
      </c>
      <c r="H2093" s="13" t="n">
        <v>7608058</v>
      </c>
      <c r="I2093" s="12" t="n">
        <v>42</v>
      </c>
      <c r="J2093" s="13" t="n">
        <v>25000</v>
      </c>
      <c r="K2093" s="13">
        <f>IFERROR($H2093/$I2093,"")</f>
        <v/>
      </c>
      <c r="L2093" s="13" t="n">
        <v>2026766</v>
      </c>
      <c r="M2093" t="inlineStr">
        <is>
          <t>OR, VA, DC</t>
        </is>
      </c>
      <c r="N2093" t="inlineStr">
        <is>
          <t>No</t>
        </is>
      </c>
      <c r="O2093" t="inlineStr">
        <is>
          <t>Yes</t>
        </is>
      </c>
      <c r="Q2093" s="9" t="inlineStr">
        <is>
          <t>https://grantcue.com/foundations/wayne-d-kuni-and-joan-e-kuni-foundation-815181832</t>
        </is>
      </c>
    </row>
    <row r="2094">
      <c r="A2094">
        <f>IF($E2094=$E2093,$A2093+1,1)</f>
        <v/>
      </c>
      <c r="B2094" t="inlineStr">
        <is>
          <t>COLLEGE SPARK WASHINGTON</t>
        </is>
      </c>
      <c r="C2094" t="inlineStr">
        <is>
          <t>91-1215725</t>
        </is>
      </c>
      <c r="D2094" t="inlineStr">
        <is>
          <t>Washington</t>
        </is>
      </c>
      <c r="E2094" t="inlineStr">
        <is>
          <t>WA</t>
        </is>
      </c>
      <c r="F2094" t="n">
        <v>2024</v>
      </c>
      <c r="G2094" t="n">
        <v>2</v>
      </c>
      <c r="H2094" s="13" t="n">
        <v>7529389</v>
      </c>
      <c r="I2094" s="12" t="n">
        <v>98</v>
      </c>
      <c r="J2094" s="13" t="n">
        <v>60000</v>
      </c>
      <c r="K2094" s="13">
        <f>IFERROR($H2094/$I2094,"")</f>
        <v/>
      </c>
      <c r="L2094" s="13" t="n">
        <v>360000</v>
      </c>
      <c r="M2094" t="inlineStr">
        <is>
          <t>OR, CA</t>
        </is>
      </c>
      <c r="N2094" t="inlineStr">
        <is>
          <t>Yes</t>
        </is>
      </c>
      <c r="O2094" t="inlineStr">
        <is>
          <t>Yes</t>
        </is>
      </c>
      <c r="P2094" s="9" t="inlineStr">
        <is>
          <t>https://www.collegespark.org/</t>
        </is>
      </c>
      <c r="Q2094" s="9" t="inlineStr">
        <is>
          <t>https://grantcue.com/foundations/college-spark-washington-911215725</t>
        </is>
      </c>
    </row>
    <row r="2095">
      <c r="A2095">
        <f>IF($E2095=$E2094,$A2094+1,1)</f>
        <v/>
      </c>
      <c r="B2095" t="inlineStr">
        <is>
          <t>ANGELA J BOWEN CONSERVANCY FOUNDATION</t>
        </is>
      </c>
      <c r="C2095" t="inlineStr">
        <is>
          <t>91-2015916</t>
        </is>
      </c>
      <c r="D2095" t="inlineStr">
        <is>
          <t>Washington</t>
        </is>
      </c>
      <c r="E2095" t="inlineStr">
        <is>
          <t>WA</t>
        </is>
      </c>
      <c r="F2095" t="n">
        <v>2025</v>
      </c>
      <c r="G2095" t="n">
        <v>2</v>
      </c>
      <c r="H2095" s="13" t="n">
        <v>7427231</v>
      </c>
      <c r="I2095" s="12" t="n">
        <v>14</v>
      </c>
      <c r="J2095" s="13" t="n">
        <v>194830.5</v>
      </c>
      <c r="K2095" s="13">
        <f>IFERROR($H2095/$I2095,"")</f>
        <v/>
      </c>
      <c r="L2095" s="13" t="n">
        <v>2072000</v>
      </c>
      <c r="M2095" t="inlineStr">
        <is>
          <t>MS, FL</t>
        </is>
      </c>
      <c r="N2095" t="inlineStr">
        <is>
          <t>No</t>
        </is>
      </c>
      <c r="O2095" t="inlineStr">
        <is>
          <t>Not stated</t>
        </is>
      </c>
      <c r="Q2095" s="9" t="inlineStr">
        <is>
          <t>https://grantcue.com/foundations/angela-j-bowen-conservancy-foundation-912015916</t>
        </is>
      </c>
    </row>
    <row r="2096">
      <c r="A2096">
        <f>IF($E2096=$E2095,$A2095+1,1)</f>
        <v/>
      </c>
      <c r="B2096" t="inlineStr">
        <is>
          <t>CRABBY BEACH FOUNDATION</t>
        </is>
      </c>
      <c r="C2096" t="inlineStr">
        <is>
          <t>30-0179374</t>
        </is>
      </c>
      <c r="D2096" t="inlineStr">
        <is>
          <t>Washington</t>
        </is>
      </c>
      <c r="E2096" t="inlineStr">
        <is>
          <t>WA</t>
        </is>
      </c>
      <c r="F2096" t="n">
        <v>2024</v>
      </c>
      <c r="G2096" t="n">
        <v>1</v>
      </c>
      <c r="H2096" s="13" t="n">
        <v>7195000</v>
      </c>
      <c r="I2096" s="12" t="n">
        <v>46</v>
      </c>
      <c r="J2096" s="13" t="n">
        <v>125000</v>
      </c>
      <c r="K2096" s="13">
        <f>IFERROR($H2096/$I2096,"")</f>
        <v/>
      </c>
      <c r="L2096" s="13" t="n">
        <v>500000</v>
      </c>
      <c r="M2096" t="inlineStr">
        <is>
          <t>DC, GA, CA</t>
        </is>
      </c>
      <c r="N2096" t="inlineStr">
        <is>
          <t>No</t>
        </is>
      </c>
      <c r="O2096" t="inlineStr">
        <is>
          <t>Not stated</t>
        </is>
      </c>
      <c r="Q2096" s="9" t="inlineStr">
        <is>
          <t>https://grantcue.com/foundations/crabby-beach-foundation-c-o-jeanne-becker-300179374</t>
        </is>
      </c>
    </row>
    <row r="2097">
      <c r="A2097">
        <f>IF($E2097=$E2096,$A2096+1,1)</f>
        <v/>
      </c>
      <c r="B2097" t="inlineStr">
        <is>
          <t>NAMES FAMILY FOUNDATION</t>
        </is>
      </c>
      <c r="C2097" t="inlineStr">
        <is>
          <t>94-3250195</t>
        </is>
      </c>
      <c r="D2097" t="inlineStr">
        <is>
          <t>Washington</t>
        </is>
      </c>
      <c r="E2097" t="inlineStr">
        <is>
          <t>WA</t>
        </is>
      </c>
      <c r="F2097" t="n">
        <v>2024</v>
      </c>
      <c r="G2097" t="n">
        <v>1</v>
      </c>
      <c r="H2097" s="13" t="n">
        <v>7020410</v>
      </c>
      <c r="I2097" s="12" t="n">
        <v>177</v>
      </c>
      <c r="J2097" s="13" t="n">
        <v>10000</v>
      </c>
      <c r="K2097" s="13">
        <f>IFERROR($H2097/$I2097,"")</f>
        <v/>
      </c>
      <c r="L2097" s="13" t="n">
        <v>1489010</v>
      </c>
      <c r="M2097" t="inlineStr">
        <is>
          <t>CA, AZ, OR</t>
        </is>
      </c>
      <c r="N2097" t="inlineStr">
        <is>
          <t>Yes</t>
        </is>
      </c>
      <c r="O2097" t="inlineStr">
        <is>
          <t>Yes</t>
        </is>
      </c>
      <c r="P2097" s="9" t="inlineStr">
        <is>
          <t>https://www.namesfoundation.org/</t>
        </is>
      </c>
      <c r="Q2097" s="9" t="inlineStr">
        <is>
          <t>https://grantcue.com/foundations/names-family-foundation-943250195</t>
        </is>
      </c>
    </row>
    <row r="2098">
      <c r="A2098">
        <f>IF($E2098=$E2097,$A2097+1,1)</f>
        <v/>
      </c>
      <c r="B2098" t="inlineStr">
        <is>
          <t>ECHO FOUNDATION</t>
        </is>
      </c>
      <c r="C2098" t="inlineStr">
        <is>
          <t>85-3538325</t>
        </is>
      </c>
      <c r="D2098" t="inlineStr">
        <is>
          <t>Washington</t>
        </is>
      </c>
      <c r="E2098" t="inlineStr">
        <is>
          <t>WA</t>
        </is>
      </c>
      <c r="F2098" t="n">
        <v>2025</v>
      </c>
      <c r="G2098" t="n">
        <v>2</v>
      </c>
      <c r="H2098" s="13" t="n">
        <v>6610720</v>
      </c>
      <c r="I2098" s="12" t="n">
        <v>44</v>
      </c>
      <c r="J2098" s="13" t="n">
        <v>50000</v>
      </c>
      <c r="K2098" s="13">
        <f>IFERROR($H2098/$I2098,"")</f>
        <v/>
      </c>
      <c r="L2098" s="13" t="n">
        <v>1000000</v>
      </c>
      <c r="M2098" t="inlineStr">
        <is>
          <t>DC, AK, OR</t>
        </is>
      </c>
      <c r="N2098" t="inlineStr">
        <is>
          <t>No</t>
        </is>
      </c>
      <c r="O2098" t="inlineStr">
        <is>
          <t>Not stated</t>
        </is>
      </c>
      <c r="Q2098" s="9" t="inlineStr">
        <is>
          <t>https://grantcue.com/foundations/echo-foundation-853538325</t>
        </is>
      </c>
    </row>
    <row r="2099">
      <c r="A2099">
        <f>IF($E2099=$E2098,$A2098+1,1)</f>
        <v/>
      </c>
      <c r="B2099" t="inlineStr">
        <is>
          <t>ESTATE OF JOSEPH L STUBBLEFIELD</t>
        </is>
      </c>
      <c r="C2099" t="inlineStr">
        <is>
          <t>91-6031350</t>
        </is>
      </c>
      <c r="D2099" t="inlineStr">
        <is>
          <t>Washington</t>
        </is>
      </c>
      <c r="E2099" t="inlineStr">
        <is>
          <t>WA</t>
        </is>
      </c>
      <c r="F2099" t="n">
        <v>2025</v>
      </c>
      <c r="G2099" t="n">
        <v>2</v>
      </c>
      <c r="H2099" s="13" t="n">
        <v>6604984</v>
      </c>
      <c r="I2099" s="12" t="n">
        <v>40</v>
      </c>
      <c r="J2099" s="13" t="n">
        <v>9550</v>
      </c>
      <c r="K2099" s="13">
        <f>IFERROR($H2099/$I2099,"")</f>
        <v/>
      </c>
      <c r="L2099" s="13" t="n">
        <v>3212500</v>
      </c>
      <c r="M2099" t="inlineStr">
        <is>
          <t>CA, UT</t>
        </is>
      </c>
      <c r="N2099" t="inlineStr">
        <is>
          <t>Yes</t>
        </is>
      </c>
      <c r="O2099" t="inlineStr">
        <is>
          <t>Not stated</t>
        </is>
      </c>
      <c r="Q2099" s="9" t="inlineStr">
        <is>
          <t>https://grantcue.com/foundations/estate-of-joseph-l-stubblefield-916031350</t>
        </is>
      </c>
    </row>
    <row r="2100">
      <c r="A2100">
        <f>IF($E2100=$E2099,$A2099+1,1)</f>
        <v/>
      </c>
      <c r="B2100" t="inlineStr">
        <is>
          <t>THE JOHN C &amp; KARYL KAY HUGHES FOUNDATION</t>
        </is>
      </c>
      <c r="C2100" t="inlineStr">
        <is>
          <t>91-1286019</t>
        </is>
      </c>
      <c r="D2100" t="inlineStr">
        <is>
          <t>Washington</t>
        </is>
      </c>
      <c r="E2100" t="inlineStr">
        <is>
          <t>WA</t>
        </is>
      </c>
      <c r="F2100" t="n">
        <v>2024</v>
      </c>
      <c r="G2100" t="n">
        <v>2</v>
      </c>
      <c r="H2100" s="13" t="n">
        <v>6497000</v>
      </c>
      <c r="I2100" s="12" t="n">
        <v>56</v>
      </c>
      <c r="J2100" s="13" t="n">
        <v>50000</v>
      </c>
      <c r="K2100" s="13">
        <f>IFERROR($H2100/$I2100,"")</f>
        <v/>
      </c>
      <c r="L2100" s="13" t="n">
        <v>682000</v>
      </c>
      <c r="M2100" t="inlineStr">
        <is>
          <t>GA, MA, AZ</t>
        </is>
      </c>
      <c r="N2100" t="inlineStr">
        <is>
          <t>No</t>
        </is>
      </c>
      <c r="O2100" t="inlineStr">
        <is>
          <t>Not stated</t>
        </is>
      </c>
      <c r="Q2100" s="9" t="inlineStr">
        <is>
          <t>https://grantcue.com/foundations/the-john-c-and-karyl-kay-hughes-foundation-911286019</t>
        </is>
      </c>
    </row>
    <row r="2101">
      <c r="A2101">
        <f>IF($E2101=$E2100,$A2100+1,1)</f>
        <v/>
      </c>
      <c r="B2101" t="inlineStr">
        <is>
          <t>CASEY FAMILY PROGRAMS</t>
        </is>
      </c>
      <c r="C2101" t="inlineStr">
        <is>
          <t>91-0793881</t>
        </is>
      </c>
      <c r="D2101" t="inlineStr">
        <is>
          <t>Washington</t>
        </is>
      </c>
      <c r="E2101" t="inlineStr">
        <is>
          <t>WA</t>
        </is>
      </c>
      <c r="F2101" t="n">
        <v>2024</v>
      </c>
      <c r="G2101" t="n">
        <v>1</v>
      </c>
      <c r="H2101" s="13" t="n">
        <v>6025045</v>
      </c>
      <c r="I2101" s="12" t="n">
        <v>201</v>
      </c>
      <c r="J2101" s="13" t="n">
        <v>1000</v>
      </c>
      <c r="K2101" s="13">
        <f>IFERROR($H2101/$I2101,"")</f>
        <v/>
      </c>
      <c r="L2101" s="13" t="n">
        <v>555000</v>
      </c>
      <c r="M2101" t="inlineStr">
        <is>
          <t>DC, NY, SD</t>
        </is>
      </c>
      <c r="N2101" t="inlineStr">
        <is>
          <t>No</t>
        </is>
      </c>
      <c r="O2101" t="inlineStr">
        <is>
          <t>Not stated</t>
        </is>
      </c>
      <c r="Q2101" s="9" t="inlineStr">
        <is>
          <t>https://grantcue.com/foundations/casey-family-programs-910793881</t>
        </is>
      </c>
    </row>
    <row r="2102">
      <c r="A2102">
        <f>IF($E2102=$E2101,$A2101+1,1)</f>
        <v/>
      </c>
      <c r="B2102" t="inlineStr">
        <is>
          <t>REID ROBERT AND JEAN FAMILY FDN</t>
        </is>
      </c>
      <c r="C2102" t="inlineStr">
        <is>
          <t>46-7048885</t>
        </is>
      </c>
      <c r="D2102" t="inlineStr">
        <is>
          <t>Washington</t>
        </is>
      </c>
      <c r="E2102" t="inlineStr">
        <is>
          <t>WA</t>
        </is>
      </c>
      <c r="F2102" t="n">
        <v>2025</v>
      </c>
      <c r="G2102" t="n">
        <v>2</v>
      </c>
      <c r="H2102" s="13" t="n">
        <v>5925000</v>
      </c>
      <c r="I2102" s="12" t="n">
        <v>16</v>
      </c>
      <c r="J2102" s="13" t="n">
        <v>167500</v>
      </c>
      <c r="K2102" s="13">
        <f>IFERROR($H2102/$I2102,"")</f>
        <v/>
      </c>
      <c r="L2102" s="13" t="n">
        <v>1317500</v>
      </c>
      <c r="N2102" t="inlineStr">
        <is>
          <t>No</t>
        </is>
      </c>
      <c r="O2102" t="inlineStr">
        <is>
          <t>Not stated</t>
        </is>
      </c>
      <c r="Q2102" s="9" t="inlineStr">
        <is>
          <t>https://grantcue.com/foundations/reid-robert-and-jean-family-fdn-467048885</t>
        </is>
      </c>
    </row>
    <row r="2103">
      <c r="A2103">
        <f>IF($E2103=$E2102,$A2102+1,1)</f>
        <v/>
      </c>
      <c r="B2103" t="inlineStr">
        <is>
          <t>APEX FOUNDATION</t>
        </is>
      </c>
      <c r="C2103" t="inlineStr">
        <is>
          <t>91-1950397</t>
        </is>
      </c>
      <c r="D2103" t="inlineStr">
        <is>
          <t>Washington</t>
        </is>
      </c>
      <c r="E2103" t="inlineStr">
        <is>
          <t>WA</t>
        </is>
      </c>
      <c r="F2103" t="n">
        <v>2024</v>
      </c>
      <c r="G2103" t="n">
        <v>1</v>
      </c>
      <c r="H2103" s="13" t="n">
        <v>5707914</v>
      </c>
      <c r="I2103" s="12" t="n">
        <v>202</v>
      </c>
      <c r="J2103" s="13" t="n">
        <v>5000</v>
      </c>
      <c r="K2103" s="13">
        <f>IFERROR($H2103/$I2103,"")</f>
        <v/>
      </c>
      <c r="L2103" s="13" t="n">
        <v>750000</v>
      </c>
      <c r="M2103" t="inlineStr">
        <is>
          <t>NY, AZ, OH</t>
        </is>
      </c>
      <c r="N2103" t="inlineStr">
        <is>
          <t>No</t>
        </is>
      </c>
      <c r="O2103" t="inlineStr">
        <is>
          <t>Not stated</t>
        </is>
      </c>
      <c r="Q2103" s="9" t="inlineStr">
        <is>
          <t>https://grantcue.com/foundations/apex-foundation-911950397</t>
        </is>
      </c>
    </row>
    <row r="2104">
      <c r="A2104">
        <f>IF($E2104=$E2103,$A2103+1,1)</f>
        <v/>
      </c>
      <c r="B2104" t="inlineStr">
        <is>
          <t>STEWARDSHIP FOUNDATION</t>
        </is>
      </c>
      <c r="C2104" t="inlineStr">
        <is>
          <t>91-6020515</t>
        </is>
      </c>
      <c r="D2104" t="inlineStr">
        <is>
          <t>Washington</t>
        </is>
      </c>
      <c r="E2104" t="inlineStr">
        <is>
          <t>WA</t>
        </is>
      </c>
      <c r="F2104" t="n">
        <v>2024</v>
      </c>
      <c r="G2104" t="n">
        <v>1</v>
      </c>
      <c r="H2104" s="13" t="n">
        <v>5528829</v>
      </c>
      <c r="I2104" s="12" t="n">
        <v>101</v>
      </c>
      <c r="J2104" s="13" t="n">
        <v>50000</v>
      </c>
      <c r="K2104" s="13">
        <f>IFERROR($H2104/$I2104,"")</f>
        <v/>
      </c>
      <c r="L2104" s="13" t="n">
        <v>200000</v>
      </c>
      <c r="M2104" t="inlineStr">
        <is>
          <t>CA, CO, MI</t>
        </is>
      </c>
      <c r="N2104" t="inlineStr">
        <is>
          <t>Yes</t>
        </is>
      </c>
      <c r="O2104" t="inlineStr">
        <is>
          <t>Yes</t>
        </is>
      </c>
      <c r="P2104" s="9" t="inlineStr">
        <is>
          <t>https://www.stewardshipfdn.org/</t>
        </is>
      </c>
      <c r="Q2104" s="9" t="inlineStr">
        <is>
          <t>https://grantcue.com/foundations/stewardship-foundation-916020515</t>
        </is>
      </c>
    </row>
    <row r="2105">
      <c r="A2105">
        <f>IF($E2105=$E2104,$A2104+1,1)</f>
        <v/>
      </c>
      <c r="B2105" t="inlineStr">
        <is>
          <t>NEUKOM FAMILY FOUNDATION</t>
        </is>
      </c>
      <c r="C2105" t="inlineStr">
        <is>
          <t>91-1737888</t>
        </is>
      </c>
      <c r="D2105" t="inlineStr">
        <is>
          <t>Washington</t>
        </is>
      </c>
      <c r="E2105" t="inlineStr">
        <is>
          <t>WA</t>
        </is>
      </c>
      <c r="F2105" t="n">
        <v>2024</v>
      </c>
      <c r="G2105" t="n">
        <v>2</v>
      </c>
      <c r="H2105" s="13" t="n">
        <v>5500000</v>
      </c>
      <c r="I2105" s="12" t="n">
        <v>18</v>
      </c>
      <c r="J2105" s="13" t="n">
        <v>250000</v>
      </c>
      <c r="K2105" s="13">
        <f>IFERROR($H2105/$I2105,"")</f>
        <v/>
      </c>
      <c r="L2105" s="13" t="n">
        <v>1500000</v>
      </c>
      <c r="M2105" t="inlineStr">
        <is>
          <t>DC, NY, TX</t>
        </is>
      </c>
      <c r="N2105" t="inlineStr">
        <is>
          <t>No</t>
        </is>
      </c>
      <c r="O2105" t="inlineStr">
        <is>
          <t>Not stated</t>
        </is>
      </c>
      <c r="Q2105" s="9" t="inlineStr">
        <is>
          <t>https://grantcue.com/foundations/neukom-family-foundation-911737888</t>
        </is>
      </c>
    </row>
    <row r="2106">
      <c r="A2106">
        <f>IF($E2106=$E2105,$A2105+1,1)</f>
        <v/>
      </c>
      <c r="B2106" t="inlineStr">
        <is>
          <t>THE ALLEN INSTITUTE FOR ARTIFICIAL INTELLIGENCE</t>
        </is>
      </c>
      <c r="C2106" t="inlineStr">
        <is>
          <t>82-4083177</t>
        </is>
      </c>
      <c r="D2106" t="inlineStr">
        <is>
          <t>Washington</t>
        </is>
      </c>
      <c r="E2106" t="inlineStr">
        <is>
          <t>WA</t>
        </is>
      </c>
      <c r="F2106" t="n">
        <v>2024</v>
      </c>
      <c r="G2106" t="n">
        <v>1</v>
      </c>
      <c r="H2106" s="13" t="n">
        <v>5457933</v>
      </c>
      <c r="I2106" s="12" t="n">
        <v>8</v>
      </c>
      <c r="J2106" s="13" t="n">
        <v>100000</v>
      </c>
      <c r="K2106" s="13">
        <f>IFERROR($H2106/$I2106,"")</f>
        <v/>
      </c>
      <c r="L2106" s="13" t="n">
        <v>2300000</v>
      </c>
      <c r="M2106" t="inlineStr">
        <is>
          <t>IL, OH, NY</t>
        </is>
      </c>
      <c r="N2106" t="inlineStr">
        <is>
          <t>No</t>
        </is>
      </c>
      <c r="O2106" t="inlineStr">
        <is>
          <t>Not stated</t>
        </is>
      </c>
      <c r="Q2106" s="9" t="inlineStr">
        <is>
          <t>https://grantcue.com/foundations/the-allen-institute-for-artificial-intelligence-824083177</t>
        </is>
      </c>
    </row>
    <row r="2107">
      <c r="A2107">
        <f>IF($E2107=$E2106,$A2106+1,1)</f>
        <v/>
      </c>
      <c r="B2107" t="inlineStr">
        <is>
          <t>JOHN AND WAUNA HARMAN FOUNDATION</t>
        </is>
      </c>
      <c r="C2107" t="inlineStr">
        <is>
          <t>91-1999241</t>
        </is>
      </c>
      <c r="D2107" t="inlineStr">
        <is>
          <t>Washington</t>
        </is>
      </c>
      <c r="E2107" t="inlineStr">
        <is>
          <t>WA</t>
        </is>
      </c>
      <c r="F2107" t="n">
        <v>2025</v>
      </c>
      <c r="G2107" t="n">
        <v>2</v>
      </c>
      <c r="H2107" s="13" t="n">
        <v>5260507</v>
      </c>
      <c r="I2107" s="12" t="n">
        <v>28</v>
      </c>
      <c r="J2107" s="13" t="n">
        <v>25000</v>
      </c>
      <c r="K2107" s="13">
        <f>IFERROR($H2107/$I2107,"")</f>
        <v/>
      </c>
      <c r="L2107" s="13" t="n">
        <v>1670000</v>
      </c>
      <c r="M2107" t="inlineStr">
        <is>
          <t>CA, KS, DC</t>
        </is>
      </c>
      <c r="N2107" t="inlineStr">
        <is>
          <t>No</t>
        </is>
      </c>
      <c r="O2107" t="inlineStr">
        <is>
          <t>Not stated</t>
        </is>
      </c>
      <c r="Q2107" s="9" t="inlineStr">
        <is>
          <t>https://grantcue.com/foundations/john-and-wauna-harman-foundation-911999241</t>
        </is>
      </c>
    </row>
    <row r="2108">
      <c r="A2108">
        <f>IF($E2108=$E2107,$A2107+1,1)</f>
        <v/>
      </c>
      <c r="B2108" t="inlineStr">
        <is>
          <t>RICHARD AND FRANCINE LOEB FAMILY FOUNDATION</t>
        </is>
      </c>
      <c r="C2108" t="inlineStr">
        <is>
          <t>20-0334683</t>
        </is>
      </c>
      <c r="D2108" t="inlineStr">
        <is>
          <t>Washington</t>
        </is>
      </c>
      <c r="E2108" t="inlineStr">
        <is>
          <t>WA</t>
        </is>
      </c>
      <c r="F2108" t="n">
        <v>2024</v>
      </c>
      <c r="G2108" t="n">
        <v>1</v>
      </c>
      <c r="H2108" s="13" t="n">
        <v>5198954</v>
      </c>
      <c r="I2108" s="12" t="n">
        <v>10</v>
      </c>
      <c r="J2108" s="13" t="n">
        <v>25000</v>
      </c>
      <c r="K2108" s="13">
        <f>IFERROR($H2108/$I2108,"")</f>
        <v/>
      </c>
      <c r="L2108" s="13" t="n">
        <v>3300000</v>
      </c>
      <c r="M2108" t="inlineStr">
        <is>
          <t>NY</t>
        </is>
      </c>
      <c r="N2108" t="inlineStr">
        <is>
          <t>No</t>
        </is>
      </c>
      <c r="O2108" t="inlineStr">
        <is>
          <t>Not stated</t>
        </is>
      </c>
      <c r="Q2108" s="9" t="inlineStr">
        <is>
          <t>https://grantcue.com/foundations/richard-and-francine-loeb-family-foundation-c-o-pmnw-llc-200334683</t>
        </is>
      </c>
    </row>
    <row r="2109">
      <c r="A2109">
        <f>IF($E2109=$E2108,$A2108+1,1)</f>
        <v/>
      </c>
      <c r="B2109" t="inlineStr">
        <is>
          <t>B CORRY AND DONNA J MCFARLAND FOUNDATION</t>
        </is>
      </c>
      <c r="C2109" t="inlineStr">
        <is>
          <t>91-6571187</t>
        </is>
      </c>
      <c r="D2109" t="inlineStr">
        <is>
          <t>Washington</t>
        </is>
      </c>
      <c r="E2109" t="inlineStr">
        <is>
          <t>WA</t>
        </is>
      </c>
      <c r="F2109" t="n">
        <v>2025</v>
      </c>
      <c r="G2109" t="n">
        <v>2</v>
      </c>
      <c r="H2109" s="13" t="n">
        <v>5105370</v>
      </c>
      <c r="I2109" s="12" t="n">
        <v>36</v>
      </c>
      <c r="J2109" s="13" t="n">
        <v>100000</v>
      </c>
      <c r="K2109" s="13">
        <f>IFERROR($H2109/$I2109,"")</f>
        <v/>
      </c>
      <c r="L2109" s="13" t="n">
        <v>536000</v>
      </c>
      <c r="M2109" t="inlineStr">
        <is>
          <t>NY, CO, CA</t>
        </is>
      </c>
      <c r="N2109" t="inlineStr">
        <is>
          <t>Yes</t>
        </is>
      </c>
      <c r="O2109" t="inlineStr">
        <is>
          <t>Not stated</t>
        </is>
      </c>
      <c r="Q2109" s="9" t="inlineStr">
        <is>
          <t>https://grantcue.com/foundations/b-corry-and-donna-j-mcfarland-foundation-916571187</t>
        </is>
      </c>
    </row>
    <row r="2110">
      <c r="A2110">
        <f>IF($E2110=$E2109,$A2109+1,1)</f>
        <v/>
      </c>
      <c r="B2110" t="inlineStr">
        <is>
          <t>HARNISH FOUNDATION</t>
        </is>
      </c>
      <c r="C2110" t="inlineStr">
        <is>
          <t>38-3730146</t>
        </is>
      </c>
      <c r="D2110" t="inlineStr">
        <is>
          <t>Washington</t>
        </is>
      </c>
      <c r="E2110" t="inlineStr">
        <is>
          <t>WA</t>
        </is>
      </c>
      <c r="F2110" t="n">
        <v>2024</v>
      </c>
      <c r="G2110" t="n">
        <v>1</v>
      </c>
      <c r="H2110" s="13" t="n">
        <v>4989750</v>
      </c>
      <c r="I2110" s="12" t="n">
        <v>62</v>
      </c>
      <c r="J2110" s="13" t="n">
        <v>50000</v>
      </c>
      <c r="K2110" s="13">
        <f>IFERROR($H2110/$I2110,"")</f>
        <v/>
      </c>
      <c r="L2110" s="13" t="n">
        <v>280000</v>
      </c>
      <c r="M2110" t="inlineStr">
        <is>
          <t>MT, CA, AK</t>
        </is>
      </c>
      <c r="N2110" t="inlineStr">
        <is>
          <t>No</t>
        </is>
      </c>
      <c r="O2110" t="inlineStr">
        <is>
          <t>Not stated</t>
        </is>
      </c>
      <c r="Q2110" s="9" t="inlineStr">
        <is>
          <t>https://grantcue.com/foundations/harnish-foundation-383730146</t>
        </is>
      </c>
    </row>
    <row r="2111">
      <c r="A2111">
        <f>IF($E2111=$E2110,$A2110+1,1)</f>
        <v/>
      </c>
      <c r="B2111" t="inlineStr">
        <is>
          <t>GARY E MILGARD FAMILY FOUNDATION - MARK</t>
        </is>
      </c>
      <c r="C2111" t="inlineStr">
        <is>
          <t>81-1386818</t>
        </is>
      </c>
      <c r="D2111" t="inlineStr">
        <is>
          <t>Washington</t>
        </is>
      </c>
      <c r="E2111" t="inlineStr">
        <is>
          <t>WA</t>
        </is>
      </c>
      <c r="F2111" t="n">
        <v>2024</v>
      </c>
      <c r="G2111" t="n">
        <v>1</v>
      </c>
      <c r="H2111" s="13" t="n">
        <v>4900000</v>
      </c>
      <c r="I2111" s="12" t="n">
        <v>45</v>
      </c>
      <c r="J2111" s="13" t="n">
        <v>50000</v>
      </c>
      <c r="K2111" s="13">
        <f>IFERROR($H2111/$I2111,"")</f>
        <v/>
      </c>
      <c r="L2111" s="13" t="n">
        <v>1200000</v>
      </c>
      <c r="M2111" t="inlineStr">
        <is>
          <t>WY, TN, GA</t>
        </is>
      </c>
      <c r="N2111" t="inlineStr">
        <is>
          <t>Yes</t>
        </is>
      </c>
      <c r="O2111" t="inlineStr">
        <is>
          <t>Yes</t>
        </is>
      </c>
      <c r="P2111" s="9" t="inlineStr">
        <is>
          <t>https://www.garymilgardfamilyfoundation.org/</t>
        </is>
      </c>
      <c r="Q2111" s="9" t="inlineStr">
        <is>
          <t>https://grantcue.com/foundations/gary-e-milgard-family-foundation-mark-811386818</t>
        </is>
      </c>
    </row>
    <row r="2112">
      <c r="A2112">
        <f>IF($E2112=$E2111,$A2111+1,1)</f>
        <v/>
      </c>
      <c r="B2112" t="inlineStr">
        <is>
          <t>MEDINA FOUNDATION</t>
        </is>
      </c>
      <c r="C2112" t="inlineStr">
        <is>
          <t>91-0745225</t>
        </is>
      </c>
      <c r="D2112" t="inlineStr">
        <is>
          <t>Washington</t>
        </is>
      </c>
      <c r="E2112" t="inlineStr">
        <is>
          <t>WA</t>
        </is>
      </c>
      <c r="F2112" t="n">
        <v>2024</v>
      </c>
      <c r="G2112" t="n">
        <v>1</v>
      </c>
      <c r="H2112" s="13" t="n">
        <v>4756825</v>
      </c>
      <c r="I2112" s="12" t="n">
        <v>220</v>
      </c>
      <c r="J2112" s="13" t="n">
        <v>20000</v>
      </c>
      <c r="K2112" s="13">
        <f>IFERROR($H2112/$I2112,"")</f>
        <v/>
      </c>
      <c r="L2112" s="13" t="n">
        <v>250000</v>
      </c>
      <c r="M2112" t="inlineStr">
        <is>
          <t>MA, OR, CA</t>
        </is>
      </c>
      <c r="N2112" t="inlineStr">
        <is>
          <t>Yes</t>
        </is>
      </c>
      <c r="O2112" t="inlineStr">
        <is>
          <t>Yes</t>
        </is>
      </c>
      <c r="P2112" s="9" t="inlineStr">
        <is>
          <t>https://www.medinafoundation.org/</t>
        </is>
      </c>
      <c r="Q2112" s="9" t="inlineStr">
        <is>
          <t>https://grantcue.com/foundations/medina-foundation-910745225</t>
        </is>
      </c>
    </row>
    <row r="2113">
      <c r="A2113">
        <f>IF($E2113=$E2112,$A2112+1,1)</f>
        <v/>
      </c>
      <c r="B2113" t="inlineStr">
        <is>
          <t>MARITZ FAMILY FOUNDATION</t>
        </is>
      </c>
      <c r="C2113" t="inlineStr">
        <is>
          <t>81-0691752</t>
        </is>
      </c>
      <c r="D2113" t="inlineStr">
        <is>
          <t>Washington</t>
        </is>
      </c>
      <c r="E2113" t="inlineStr">
        <is>
          <t>WA</t>
        </is>
      </c>
      <c r="F2113" t="n">
        <v>2025</v>
      </c>
      <c r="G2113" t="n">
        <v>2</v>
      </c>
      <c r="H2113" s="13" t="n">
        <v>4568827</v>
      </c>
      <c r="I2113" s="12" t="n">
        <v>44</v>
      </c>
      <c r="J2113" s="13" t="n">
        <v>22500</v>
      </c>
      <c r="K2113" s="13">
        <f>IFERROR($H2113/$I2113,"")</f>
        <v/>
      </c>
      <c r="L2113" s="13" t="n">
        <v>1330000</v>
      </c>
      <c r="M2113" t="inlineStr">
        <is>
          <t>IL, NM, NY</t>
        </is>
      </c>
      <c r="N2113" t="inlineStr">
        <is>
          <t>No</t>
        </is>
      </c>
      <c r="O2113" t="inlineStr">
        <is>
          <t>Not stated</t>
        </is>
      </c>
      <c r="Q2113" s="9" t="inlineStr">
        <is>
          <t>https://grantcue.com/foundations/maritz-family-foundation-810691752</t>
        </is>
      </c>
    </row>
    <row r="2114">
      <c r="A2114">
        <f>IF($E2114=$E2113,$A2113+1,1)</f>
        <v/>
      </c>
      <c r="B2114" t="inlineStr">
        <is>
          <t>IHERB CHARITABLE FOUNDATION</t>
        </is>
      </c>
      <c r="C2114" t="inlineStr">
        <is>
          <t>46-4349259</t>
        </is>
      </c>
      <c r="D2114" t="inlineStr">
        <is>
          <t>Washington</t>
        </is>
      </c>
      <c r="E2114" t="inlineStr">
        <is>
          <t>WA</t>
        </is>
      </c>
      <c r="F2114" t="n">
        <v>2025</v>
      </c>
      <c r="G2114" t="n">
        <v>2</v>
      </c>
      <c r="H2114" s="13" t="n">
        <v>4524920</v>
      </c>
      <c r="I2114" s="12" t="n">
        <v>14</v>
      </c>
      <c r="J2114" s="13" t="n">
        <v>230000</v>
      </c>
      <c r="K2114" s="13">
        <f>IFERROR($H2114/$I2114,"")</f>
        <v/>
      </c>
      <c r="L2114" s="13" t="n">
        <v>1082000</v>
      </c>
      <c r="M2114" t="inlineStr">
        <is>
          <t>CA, NY, TX</t>
        </is>
      </c>
      <c r="N2114" t="inlineStr">
        <is>
          <t>No</t>
        </is>
      </c>
      <c r="O2114" t="inlineStr">
        <is>
          <t>Not stated</t>
        </is>
      </c>
      <c r="Q2114" s="9" t="inlineStr">
        <is>
          <t>https://grantcue.com/foundations/iherb-charitable-foundation-464349259</t>
        </is>
      </c>
    </row>
    <row r="2115">
      <c r="A2115">
        <f>IF($E2115=$E2114,$A2114+1,1)</f>
        <v/>
      </c>
      <c r="B2115" t="inlineStr">
        <is>
          <t>Sinegal Family Foundation</t>
        </is>
      </c>
      <c r="C2115" t="inlineStr">
        <is>
          <t>91-6466551</t>
        </is>
      </c>
      <c r="D2115" t="inlineStr">
        <is>
          <t>Washington</t>
        </is>
      </c>
      <c r="E2115" t="inlineStr">
        <is>
          <t>WA</t>
        </is>
      </c>
      <c r="F2115" t="n">
        <v>2025</v>
      </c>
      <c r="G2115" t="n">
        <v>2</v>
      </c>
      <c r="H2115" s="13" t="n">
        <v>4400380</v>
      </c>
      <c r="I2115" s="12" t="n">
        <v>34</v>
      </c>
      <c r="J2115" s="13" t="n">
        <v>100000</v>
      </c>
      <c r="K2115" s="13">
        <f>IFERROR($H2115/$I2115,"")</f>
        <v/>
      </c>
      <c r="L2115" s="13" t="n">
        <v>750000</v>
      </c>
      <c r="M2115" t="inlineStr">
        <is>
          <t>CT, IN, CA</t>
        </is>
      </c>
      <c r="N2115" t="inlineStr">
        <is>
          <t>No</t>
        </is>
      </c>
      <c r="O2115" t="inlineStr">
        <is>
          <t>Not stated</t>
        </is>
      </c>
      <c r="Q2115" s="9" t="inlineStr">
        <is>
          <t>https://grantcue.com/foundations/sinegal-family-foundation-916466551</t>
        </is>
      </c>
    </row>
    <row r="2116">
      <c r="A2116">
        <f>IF($E2116=$E2115,$A2115+1,1)</f>
        <v/>
      </c>
      <c r="B2116" t="inlineStr">
        <is>
          <t>THE AVISTA FOUNDATION</t>
        </is>
      </c>
      <c r="C2116" t="inlineStr">
        <is>
          <t>75-3003371</t>
        </is>
      </c>
      <c r="D2116" t="inlineStr">
        <is>
          <t>Washington</t>
        </is>
      </c>
      <c r="E2116" t="inlineStr">
        <is>
          <t>WA</t>
        </is>
      </c>
      <c r="F2116" t="n">
        <v>2025</v>
      </c>
      <c r="G2116" t="n">
        <v>2</v>
      </c>
      <c r="H2116" s="13" t="n">
        <v>4288791</v>
      </c>
      <c r="I2116" s="12" t="n">
        <v>1184</v>
      </c>
      <c r="J2116" s="13" t="n">
        <v>750</v>
      </c>
      <c r="K2116" s="13">
        <f>IFERROR($H2116/$I2116,"")</f>
        <v/>
      </c>
      <c r="L2116" s="13" t="n">
        <v>350000</v>
      </c>
      <c r="M2116" t="inlineStr">
        <is>
          <t>ID, AK, OR</t>
        </is>
      </c>
      <c r="N2116" t="inlineStr">
        <is>
          <t>Yes</t>
        </is>
      </c>
      <c r="O2116" t="inlineStr">
        <is>
          <t>Yes</t>
        </is>
      </c>
      <c r="P2116" s="9" t="inlineStr">
        <is>
          <t>https://www.avistafoundation/</t>
        </is>
      </c>
      <c r="Q2116" s="9" t="inlineStr">
        <is>
          <t>https://grantcue.com/foundations/the-avista-foundation-753003371</t>
        </is>
      </c>
    </row>
    <row r="2117">
      <c r="A2117">
        <f>IF($E2117=$E2116,$A2116+1,1)</f>
        <v/>
      </c>
      <c r="B2117" t="inlineStr">
        <is>
          <t>The Tudor Foundation</t>
        </is>
      </c>
      <c r="C2117" t="inlineStr">
        <is>
          <t>91-1708176</t>
        </is>
      </c>
      <c r="D2117" t="inlineStr">
        <is>
          <t>Washington</t>
        </is>
      </c>
      <c r="E2117" t="inlineStr">
        <is>
          <t>WA</t>
        </is>
      </c>
      <c r="F2117" t="n">
        <v>2025</v>
      </c>
      <c r="G2117" t="n">
        <v>2</v>
      </c>
      <c r="H2117" s="13" t="n">
        <v>4077644</v>
      </c>
      <c r="I2117" s="12" t="n">
        <v>69</v>
      </c>
      <c r="J2117" s="13" t="n">
        <v>12720</v>
      </c>
      <c r="K2117" s="13">
        <f>IFERROR($H2117/$I2117,"")</f>
        <v/>
      </c>
      <c r="L2117" s="13" t="n">
        <v>714205</v>
      </c>
      <c r="M2117" t="inlineStr">
        <is>
          <t>KS, OR, MN</t>
        </is>
      </c>
      <c r="N2117" t="inlineStr">
        <is>
          <t>No</t>
        </is>
      </c>
      <c r="O2117" t="inlineStr">
        <is>
          <t>Not stated</t>
        </is>
      </c>
      <c r="Q2117" s="9" t="inlineStr">
        <is>
          <t>https://grantcue.com/foundations/the-tudor-foundation-co-roger-rieger-911708176</t>
        </is>
      </c>
    </row>
    <row r="2118">
      <c r="A2118">
        <f>IF($E2118=$E2117,$A2117+1,1)</f>
        <v/>
      </c>
      <c r="B2118" t="inlineStr">
        <is>
          <t>ANDERSON FAMILY FOUNDATION</t>
        </is>
      </c>
      <c r="C2118" t="inlineStr">
        <is>
          <t>51-0147901</t>
        </is>
      </c>
      <c r="D2118" t="inlineStr">
        <is>
          <t>Washington</t>
        </is>
      </c>
      <c r="E2118" t="inlineStr">
        <is>
          <t>WA</t>
        </is>
      </c>
      <c r="F2118" t="n">
        <v>2023</v>
      </c>
      <c r="G2118" t="n">
        <v>1</v>
      </c>
      <c r="H2118" s="13" t="n">
        <v>3887786</v>
      </c>
      <c r="I2118" s="12" t="n">
        <v>20</v>
      </c>
      <c r="J2118" s="13" t="n">
        <v>200000</v>
      </c>
      <c r="K2118" s="13">
        <f>IFERROR($H2118/$I2118,"")</f>
        <v/>
      </c>
      <c r="L2118" s="13" t="n">
        <v>313125</v>
      </c>
      <c r="M2118" t="inlineStr">
        <is>
          <t>IL, VA, OR</t>
        </is>
      </c>
      <c r="N2118" t="inlineStr">
        <is>
          <t>No</t>
        </is>
      </c>
      <c r="O2118" t="inlineStr">
        <is>
          <t>Not stated</t>
        </is>
      </c>
      <c r="Q2118" s="9" t="inlineStr">
        <is>
          <t>https://grantcue.com/foundations/anderson-family-foundation-510147901</t>
        </is>
      </c>
    </row>
    <row r="2119">
      <c r="A2119">
        <f>IF($E2119=$E2118,$A2118+1,1)</f>
        <v/>
      </c>
      <c r="B2119" t="inlineStr">
        <is>
          <t>RAVEN TRUST FUND</t>
        </is>
      </c>
      <c r="C2119" t="inlineStr">
        <is>
          <t>91-1816037</t>
        </is>
      </c>
      <c r="D2119" t="inlineStr">
        <is>
          <t>Washington</t>
        </is>
      </c>
      <c r="E2119" t="inlineStr">
        <is>
          <t>WA</t>
        </is>
      </c>
      <c r="F2119" t="n">
        <v>2024</v>
      </c>
      <c r="G2119" t="n">
        <v>1</v>
      </c>
      <c r="H2119" s="13" t="n">
        <v>3866227</v>
      </c>
      <c r="I2119" s="12" t="n">
        <v>65</v>
      </c>
      <c r="J2119" s="13" t="n">
        <v>5000</v>
      </c>
      <c r="K2119" s="13">
        <f>IFERROR($H2119/$I2119,"")</f>
        <v/>
      </c>
      <c r="L2119" s="13" t="n">
        <v>3570000</v>
      </c>
      <c r="M2119" t="inlineStr">
        <is>
          <t>ID, HI</t>
        </is>
      </c>
      <c r="N2119" t="inlineStr">
        <is>
          <t>No</t>
        </is>
      </c>
      <c r="O2119" t="inlineStr">
        <is>
          <t>Not stated</t>
        </is>
      </c>
      <c r="Q2119" s="9" t="inlineStr">
        <is>
          <t>https://grantcue.com/foundations/raven-trust-fund-911816037</t>
        </is>
      </c>
    </row>
    <row r="2120">
      <c r="A2120">
        <f>IF($E2120=$E2119,$A2119+1,1)</f>
        <v/>
      </c>
      <c r="B2120" t="inlineStr">
        <is>
          <t>ANDUIN FOUNDATION</t>
        </is>
      </c>
      <c r="C2120" t="inlineStr">
        <is>
          <t>26-3904200</t>
        </is>
      </c>
      <c r="D2120" t="inlineStr">
        <is>
          <t>Washington</t>
        </is>
      </c>
      <c r="E2120" t="inlineStr">
        <is>
          <t>WA</t>
        </is>
      </c>
      <c r="F2120" t="n">
        <v>2025</v>
      </c>
      <c r="G2120" t="n">
        <v>2</v>
      </c>
      <c r="H2120" s="13" t="n">
        <v>3724500</v>
      </c>
      <c r="I2120" s="12" t="n">
        <v>37</v>
      </c>
      <c r="J2120" s="13" t="n">
        <v>50000</v>
      </c>
      <c r="K2120" s="13">
        <f>IFERROR($H2120/$I2120,"")</f>
        <v/>
      </c>
      <c r="L2120" s="13" t="n">
        <v>600000</v>
      </c>
      <c r="M2120" t="inlineStr">
        <is>
          <t>AZ</t>
        </is>
      </c>
      <c r="N2120" t="inlineStr">
        <is>
          <t>No</t>
        </is>
      </c>
      <c r="O2120" t="inlineStr">
        <is>
          <t>Not stated</t>
        </is>
      </c>
      <c r="Q2120" s="9" t="inlineStr">
        <is>
          <t>https://grantcue.com/foundations/anduin-foundation-263904200</t>
        </is>
      </c>
    </row>
    <row r="2121">
      <c r="A2121">
        <f>IF($E2121=$E2120,$A2120+1,1)</f>
        <v/>
      </c>
      <c r="B2121" t="inlineStr">
        <is>
          <t>THE CONRU FOUNDATION</t>
        </is>
      </c>
      <c r="C2121" t="inlineStr">
        <is>
          <t>82-1387085</t>
        </is>
      </c>
      <c r="D2121" t="inlineStr">
        <is>
          <t>Washington</t>
        </is>
      </c>
      <c r="E2121" t="inlineStr">
        <is>
          <t>WA</t>
        </is>
      </c>
      <c r="F2121" t="n">
        <v>2025</v>
      </c>
      <c r="G2121" t="n">
        <v>2</v>
      </c>
      <c r="H2121" s="13" t="n">
        <v>3658294</v>
      </c>
      <c r="I2121" s="12" t="n">
        <v>132</v>
      </c>
      <c r="J2121" s="13" t="n">
        <v>10000</v>
      </c>
      <c r="K2121" s="13">
        <f>IFERROR($H2121/$I2121,"")</f>
        <v/>
      </c>
      <c r="L2121" s="13" t="n">
        <v>350000</v>
      </c>
      <c r="M2121" t="inlineStr">
        <is>
          <t>IN, NY, TN</t>
        </is>
      </c>
      <c r="N2121" t="inlineStr">
        <is>
          <t>Yes</t>
        </is>
      </c>
      <c r="O2121" t="inlineStr">
        <is>
          <t>Not stated</t>
        </is>
      </c>
      <c r="P2121" s="9" t="inlineStr">
        <is>
          <t>https://www.conru.org/</t>
        </is>
      </c>
      <c r="Q2121" s="9" t="inlineStr">
        <is>
          <t>https://grantcue.com/foundations/the-conru-foundation-821387085</t>
        </is>
      </c>
    </row>
    <row r="2122">
      <c r="A2122">
        <f>IF($E2122=$E2121,$A2121+1,1)</f>
        <v/>
      </c>
      <c r="B2122" t="inlineStr">
        <is>
          <t>HELEN MULL FOUNDATION</t>
        </is>
      </c>
      <c r="C2122" t="inlineStr">
        <is>
          <t>27-6027572</t>
        </is>
      </c>
      <c r="D2122" t="inlineStr">
        <is>
          <t>Washington</t>
        </is>
      </c>
      <c r="E2122" t="inlineStr">
        <is>
          <t>WA</t>
        </is>
      </c>
      <c r="F2122" t="n">
        <v>2025</v>
      </c>
      <c r="G2122" t="n">
        <v>2</v>
      </c>
      <c r="H2122" s="13" t="n">
        <v>3607410</v>
      </c>
      <c r="I2122" s="12" t="n">
        <v>10</v>
      </c>
      <c r="J2122" s="13" t="n">
        <v>360741</v>
      </c>
      <c r="K2122" s="13">
        <f>IFERROR($H2122/$I2122,"")</f>
        <v/>
      </c>
      <c r="L2122" s="13" t="n">
        <v>383411</v>
      </c>
      <c r="N2122" t="inlineStr">
        <is>
          <t>No</t>
        </is>
      </c>
      <c r="O2122" t="inlineStr">
        <is>
          <t>Not stated</t>
        </is>
      </c>
      <c r="Q2122" s="9" t="inlineStr">
        <is>
          <t>https://grantcue.com/foundations/helen-mull-foundation-276027572</t>
        </is>
      </c>
    </row>
    <row r="2123">
      <c r="A2123">
        <f>IF($E2123=$E2122,$A2122+1,1)</f>
        <v/>
      </c>
      <c r="B2123" t="inlineStr">
        <is>
          <t>Sorenson Impact Foundation</t>
        </is>
      </c>
      <c r="C2123" t="inlineStr">
        <is>
          <t>45-3203840</t>
        </is>
      </c>
      <c r="D2123" t="inlineStr">
        <is>
          <t>Washington</t>
        </is>
      </c>
      <c r="E2123" t="inlineStr">
        <is>
          <t>WA</t>
        </is>
      </c>
      <c r="F2123" t="n">
        <v>2024</v>
      </c>
      <c r="G2123" t="n">
        <v>1</v>
      </c>
      <c r="H2123" s="13" t="n">
        <v>3603000</v>
      </c>
      <c r="I2123" s="12" t="n">
        <v>12</v>
      </c>
      <c r="J2123" s="13" t="n">
        <v>250000</v>
      </c>
      <c r="K2123" s="13">
        <f>IFERROR($H2123/$I2123,"")</f>
        <v/>
      </c>
      <c r="L2123" s="13" t="n">
        <v>1000000</v>
      </c>
      <c r="M2123" t="inlineStr">
        <is>
          <t>UT, DC, FL</t>
        </is>
      </c>
      <c r="N2123" t="inlineStr">
        <is>
          <t>No</t>
        </is>
      </c>
      <c r="O2123" t="inlineStr">
        <is>
          <t>Not stated</t>
        </is>
      </c>
      <c r="Q2123" s="9" t="inlineStr">
        <is>
          <t>https://grantcue.com/foundations/sorenson-impact-foundation-453203840</t>
        </is>
      </c>
    </row>
    <row r="2124">
      <c r="A2124">
        <f>IF($E2124=$E2123,$A2123+1,1)</f>
        <v/>
      </c>
      <c r="B2124" t="inlineStr">
        <is>
          <t>BIELLA FOUNDATION</t>
        </is>
      </c>
      <c r="C2124" t="inlineStr">
        <is>
          <t>91-1428508</t>
        </is>
      </c>
      <c r="D2124" t="inlineStr">
        <is>
          <t>Washington</t>
        </is>
      </c>
      <c r="E2124" t="inlineStr">
        <is>
          <t>WA</t>
        </is>
      </c>
      <c r="F2124" t="n">
        <v>2024</v>
      </c>
      <c r="G2124" t="n">
        <v>1</v>
      </c>
      <c r="H2124" s="13" t="n">
        <v>3564650</v>
      </c>
      <c r="I2124" s="12" t="n">
        <v>164</v>
      </c>
      <c r="J2124" s="13" t="n">
        <v>10000</v>
      </c>
      <c r="K2124" s="13">
        <f>IFERROR($H2124/$I2124,"")</f>
        <v/>
      </c>
      <c r="L2124" s="13" t="n">
        <v>408000</v>
      </c>
      <c r="M2124" t="inlineStr">
        <is>
          <t>CA, VA, AZ</t>
        </is>
      </c>
      <c r="N2124" t="inlineStr">
        <is>
          <t>No</t>
        </is>
      </c>
      <c r="O2124" t="inlineStr">
        <is>
          <t>Not stated</t>
        </is>
      </c>
      <c r="Q2124" s="9" t="inlineStr">
        <is>
          <t>https://grantcue.com/foundations/biella-foundation-911428508</t>
        </is>
      </c>
    </row>
    <row r="2125">
      <c r="A2125">
        <f>IF($E2125=$E2124,$A2124+1,1)</f>
        <v/>
      </c>
      <c r="B2125" t="inlineStr">
        <is>
          <t>BEN B CHENEY FOUNDATION INC</t>
        </is>
      </c>
      <c r="C2125" t="inlineStr">
        <is>
          <t>91-6053760</t>
        </is>
      </c>
      <c r="D2125" t="inlineStr">
        <is>
          <t>Washington</t>
        </is>
      </c>
      <c r="E2125" t="inlineStr">
        <is>
          <t>WA</t>
        </is>
      </c>
      <c r="F2125" t="n">
        <v>2024</v>
      </c>
      <c r="G2125" t="n">
        <v>1</v>
      </c>
      <c r="H2125" s="13" t="n">
        <v>3411165</v>
      </c>
      <c r="I2125" s="12" t="n">
        <v>136</v>
      </c>
      <c r="J2125" s="13" t="n">
        <v>5000</v>
      </c>
      <c r="K2125" s="13">
        <f>IFERROR($H2125/$I2125,"")</f>
        <v/>
      </c>
      <c r="L2125" s="13" t="n">
        <v>525000</v>
      </c>
      <c r="M2125" t="inlineStr">
        <is>
          <t>OR, CA, ID</t>
        </is>
      </c>
      <c r="N2125" t="inlineStr">
        <is>
          <t>Yes</t>
        </is>
      </c>
      <c r="O2125" t="inlineStr">
        <is>
          <t>Not stated</t>
        </is>
      </c>
      <c r="P2125" s="9" t="inlineStr">
        <is>
          <t>https://www.benbcheneyfoundation.org/</t>
        </is>
      </c>
      <c r="Q2125" s="9" t="inlineStr">
        <is>
          <t>https://grantcue.com/foundations/ben-b-cheney-foundation-inc-916053760</t>
        </is>
      </c>
    </row>
    <row r="2126">
      <c r="A2126">
        <f>IF($E2126=$E2125,$A2125+1,1)</f>
        <v/>
      </c>
      <c r="B2126" t="inlineStr">
        <is>
          <t>MARY GARNER ESARY TRUST</t>
        </is>
      </c>
      <c r="C2126" t="inlineStr">
        <is>
          <t>91-1901307</t>
        </is>
      </c>
      <c r="D2126" t="inlineStr">
        <is>
          <t>Washington</t>
        </is>
      </c>
      <c r="E2126" t="inlineStr">
        <is>
          <t>WA</t>
        </is>
      </c>
      <c r="F2126" t="n">
        <v>2024</v>
      </c>
      <c r="G2126" t="n">
        <v>1</v>
      </c>
      <c r="H2126" s="13" t="n">
        <v>3400589</v>
      </c>
      <c r="I2126" s="12" t="n">
        <v>22</v>
      </c>
      <c r="J2126" s="13" t="n">
        <v>3500</v>
      </c>
      <c r="K2126" s="13">
        <f>IFERROR($H2126/$I2126,"")</f>
        <v/>
      </c>
      <c r="L2126" s="13" t="n">
        <v>3303881</v>
      </c>
      <c r="N2126" t="inlineStr">
        <is>
          <t>Yes</t>
        </is>
      </c>
      <c r="O2126" t="inlineStr">
        <is>
          <t>Yes</t>
        </is>
      </c>
      <c r="Q2126" s="9" t="inlineStr">
        <is>
          <t>https://grantcue.com/foundations/mary-garner-esary-trust-911901307</t>
        </is>
      </c>
    </row>
    <row r="2127">
      <c r="A2127">
        <f>IF($E2127=$E2126,$A2126+1,1)</f>
        <v/>
      </c>
      <c r="B2127" t="inlineStr">
        <is>
          <t>Pinecone Foundation Corp</t>
        </is>
      </c>
      <c r="C2127" t="inlineStr">
        <is>
          <t>22-3574994</t>
        </is>
      </c>
      <c r="D2127" t="inlineStr">
        <is>
          <t>Washington</t>
        </is>
      </c>
      <c r="E2127" t="inlineStr">
        <is>
          <t>WA</t>
        </is>
      </c>
      <c r="F2127" t="n">
        <v>2024</v>
      </c>
      <c r="G2127" t="n">
        <v>1</v>
      </c>
      <c r="H2127" s="13" t="n">
        <v>3400000</v>
      </c>
      <c r="I2127" s="12" t="n">
        <v>11</v>
      </c>
      <c r="J2127" s="13" t="n">
        <v>150000</v>
      </c>
      <c r="K2127" s="13">
        <f>IFERROR($H2127/$I2127,"")</f>
        <v/>
      </c>
      <c r="L2127" s="13" t="n">
        <v>2000000</v>
      </c>
      <c r="M2127" t="inlineStr">
        <is>
          <t>NJ, NY, CA</t>
        </is>
      </c>
      <c r="N2127" t="inlineStr">
        <is>
          <t>No</t>
        </is>
      </c>
      <c r="O2127" t="inlineStr">
        <is>
          <t>Not stated</t>
        </is>
      </c>
      <c r="Q2127" s="9" t="inlineStr">
        <is>
          <t>https://grantcue.com/foundations/pinecone-foundation-corp-223574994</t>
        </is>
      </c>
    </row>
    <row r="2128">
      <c r="A2128">
        <f>IF($E2128=$E2127,$A2127+1,1)</f>
        <v/>
      </c>
      <c r="B2128" t="inlineStr">
        <is>
          <t>ANDERSON FOUNDATION</t>
        </is>
      </c>
      <c r="C2128" t="inlineStr">
        <is>
          <t>91-6031724</t>
        </is>
      </c>
      <c r="D2128" t="inlineStr">
        <is>
          <t>Washington</t>
        </is>
      </c>
      <c r="E2128" t="inlineStr">
        <is>
          <t>WA</t>
        </is>
      </c>
      <c r="F2128" t="n">
        <v>2024</v>
      </c>
      <c r="G2128" t="n">
        <v>2</v>
      </c>
      <c r="H2128" s="13" t="n">
        <v>3347000</v>
      </c>
      <c r="I2128" s="12" t="n">
        <v>74</v>
      </c>
      <c r="J2128" s="13" t="n">
        <v>30000</v>
      </c>
      <c r="K2128" s="13">
        <f>IFERROR($H2128/$I2128,"")</f>
        <v/>
      </c>
      <c r="L2128" s="13" t="n">
        <v>250000</v>
      </c>
      <c r="M2128" t="inlineStr">
        <is>
          <t>CA, OR, CO</t>
        </is>
      </c>
      <c r="N2128" t="inlineStr">
        <is>
          <t>No</t>
        </is>
      </c>
      <c r="O2128" t="inlineStr">
        <is>
          <t>Not stated</t>
        </is>
      </c>
      <c r="Q2128" s="9" t="inlineStr">
        <is>
          <t>https://grantcue.com/foundations/anderson-foundation-916031724</t>
        </is>
      </c>
    </row>
    <row r="2129">
      <c r="A2129">
        <f>IF($E2129=$E2128,$A2128+1,1)</f>
        <v/>
      </c>
      <c r="B2129" t="inlineStr">
        <is>
          <t>THE BAMFORD FOUNDATION</t>
        </is>
      </c>
      <c r="C2129" t="inlineStr">
        <is>
          <t>91-1504193</t>
        </is>
      </c>
      <c r="D2129" t="inlineStr">
        <is>
          <t>Washington</t>
        </is>
      </c>
      <c r="E2129" t="inlineStr">
        <is>
          <t>WA</t>
        </is>
      </c>
      <c r="F2129" t="n">
        <v>2025</v>
      </c>
      <c r="G2129" t="n">
        <v>2</v>
      </c>
      <c r="H2129" s="13" t="n">
        <v>3247423</v>
      </c>
      <c r="I2129" s="12" t="n">
        <v>296</v>
      </c>
      <c r="J2129" s="13" t="n">
        <v>7500</v>
      </c>
      <c r="K2129" s="13">
        <f>IFERROR($H2129/$I2129,"")</f>
        <v/>
      </c>
      <c r="L2129" s="13" t="n">
        <v>166667</v>
      </c>
      <c r="M2129" t="inlineStr">
        <is>
          <t>IL, CA, MA</t>
        </is>
      </c>
      <c r="N2129" t="inlineStr">
        <is>
          <t>Yes</t>
        </is>
      </c>
      <c r="O2129" t="inlineStr">
        <is>
          <t>Yes</t>
        </is>
      </c>
      <c r="P2129" s="9" t="inlineStr">
        <is>
          <t>https://www.bamfordfoundation.org/</t>
        </is>
      </c>
      <c r="Q2129" s="9" t="inlineStr">
        <is>
          <t>https://grantcue.com/foundations/the-bamford-foundation-911504193</t>
        </is>
      </c>
    </row>
    <row r="2130">
      <c r="A2130">
        <f>IF($E2130=$E2129,$A2129+1,1)</f>
        <v/>
      </c>
      <c r="B2130" t="inlineStr">
        <is>
          <t>CHARLES EDWARD STUART CHARITABLE FOUNDATION</t>
        </is>
      </c>
      <c r="C2130" t="inlineStr">
        <is>
          <t>91-1088288</t>
        </is>
      </c>
      <c r="D2130" t="inlineStr">
        <is>
          <t>Washington</t>
        </is>
      </c>
      <c r="E2130" t="inlineStr">
        <is>
          <t>WA</t>
        </is>
      </c>
      <c r="F2130" t="n">
        <v>2024</v>
      </c>
      <c r="G2130" t="n">
        <v>1</v>
      </c>
      <c r="H2130" s="13" t="n">
        <v>3240088</v>
      </c>
      <c r="I2130" s="12" t="n">
        <v>11</v>
      </c>
      <c r="J2130" s="13" t="n">
        <v>169459</v>
      </c>
      <c r="K2130" s="13">
        <f>IFERROR($H2130/$I2130,"")</f>
        <v/>
      </c>
      <c r="L2130" s="13" t="n">
        <v>1016756</v>
      </c>
      <c r="M2130" t="inlineStr">
        <is>
          <t>TX</t>
        </is>
      </c>
      <c r="N2130" t="inlineStr">
        <is>
          <t>No</t>
        </is>
      </c>
      <c r="O2130" t="inlineStr">
        <is>
          <t>Not stated</t>
        </is>
      </c>
      <c r="Q2130" s="9" t="inlineStr">
        <is>
          <t>https://grantcue.com/foundations/charles-edward-stuart-charitable-foundation-911088288</t>
        </is>
      </c>
    </row>
    <row r="2131">
      <c r="A2131">
        <f>IF($E2131=$E2130,$A2130+1,1)</f>
        <v/>
      </c>
      <c r="B2131" t="inlineStr">
        <is>
          <t>THE BRETTLER FAMILY FOUNDATION</t>
        </is>
      </c>
      <c r="C2131" t="inlineStr">
        <is>
          <t>91-2014618</t>
        </is>
      </c>
      <c r="D2131" t="inlineStr">
        <is>
          <t>Washington</t>
        </is>
      </c>
      <c r="E2131" t="inlineStr">
        <is>
          <t>WA</t>
        </is>
      </c>
      <c r="F2131" t="n">
        <v>2024</v>
      </c>
      <c r="G2131" t="n">
        <v>1</v>
      </c>
      <c r="H2131" s="13" t="n">
        <v>3183260</v>
      </c>
      <c r="I2131" s="12" t="n">
        <v>48</v>
      </c>
      <c r="J2131" s="13" t="n">
        <v>50000</v>
      </c>
      <c r="K2131" s="13">
        <f>IFERROR($H2131/$I2131,"")</f>
        <v/>
      </c>
      <c r="L2131" s="13" t="n">
        <v>385833</v>
      </c>
      <c r="M2131" t="inlineStr">
        <is>
          <t>DC, HI, NC</t>
        </is>
      </c>
      <c r="N2131" t="inlineStr">
        <is>
          <t>No</t>
        </is>
      </c>
      <c r="O2131" t="inlineStr">
        <is>
          <t>Not stated</t>
        </is>
      </c>
      <c r="Q2131" s="9" t="inlineStr">
        <is>
          <t>https://grantcue.com/foundations/the-brettler-family-foundation-912014618</t>
        </is>
      </c>
    </row>
    <row r="2132">
      <c r="A2132">
        <f>IF($E2132=$E2131,$A2131+1,1)</f>
        <v/>
      </c>
      <c r="B2132" t="inlineStr">
        <is>
          <t>KORUM FOR KIDS FOUNDATION</t>
        </is>
      </c>
      <c r="C2132" t="inlineStr">
        <is>
          <t>91-6528752</t>
        </is>
      </c>
      <c r="D2132" t="inlineStr">
        <is>
          <t>Washington</t>
        </is>
      </c>
      <c r="E2132" t="inlineStr">
        <is>
          <t>WA</t>
        </is>
      </c>
      <c r="F2132" t="n">
        <v>2025</v>
      </c>
      <c r="G2132" t="n">
        <v>2</v>
      </c>
      <c r="H2132" s="13" t="n">
        <v>3169409</v>
      </c>
      <c r="I2132" s="12" t="n">
        <v>158</v>
      </c>
      <c r="J2132" s="13" t="n">
        <v>5000</v>
      </c>
      <c r="K2132" s="13">
        <f>IFERROR($H2132/$I2132,"")</f>
        <v/>
      </c>
      <c r="L2132" s="13" t="n">
        <v>415000</v>
      </c>
      <c r="M2132" t="inlineStr">
        <is>
          <t>MN, MO, CA</t>
        </is>
      </c>
      <c r="N2132" t="inlineStr">
        <is>
          <t>Yes</t>
        </is>
      </c>
      <c r="O2132" t="inlineStr">
        <is>
          <t>Not stated</t>
        </is>
      </c>
      <c r="P2132" s="9" t="inlineStr">
        <is>
          <t>https://www.korumforkids.org/</t>
        </is>
      </c>
      <c r="Q2132" s="9" t="inlineStr">
        <is>
          <t>https://grantcue.com/foundations/korum-for-kids-foundation-916528752</t>
        </is>
      </c>
    </row>
    <row r="2133">
      <c r="A2133">
        <f>IF($E2133=$E2132,$A2132+1,1)</f>
        <v/>
      </c>
      <c r="B2133" t="inlineStr">
        <is>
          <t>SVANEE'S FOUNDATION</t>
        </is>
      </c>
      <c r="C2133" t="inlineStr">
        <is>
          <t>46-1169463</t>
        </is>
      </c>
      <c r="D2133" t="inlineStr">
        <is>
          <t>Washington</t>
        </is>
      </c>
      <c r="E2133" t="inlineStr">
        <is>
          <t>WA</t>
        </is>
      </c>
      <c r="F2133" t="n">
        <v>2025</v>
      </c>
      <c r="G2133" t="n">
        <v>2</v>
      </c>
      <c r="H2133" s="13" t="n">
        <v>3133425</v>
      </c>
      <c r="I2133" s="12" t="n">
        <v>50</v>
      </c>
      <c r="J2133" s="13" t="n">
        <v>20000</v>
      </c>
      <c r="K2133" s="13">
        <f>IFERROR($H2133/$I2133,"")</f>
        <v/>
      </c>
      <c r="L2133" s="13" t="n">
        <v>1025000</v>
      </c>
      <c r="M2133" t="inlineStr">
        <is>
          <t>DC, NY</t>
        </is>
      </c>
      <c r="N2133" t="inlineStr">
        <is>
          <t>No</t>
        </is>
      </c>
      <c r="O2133" t="inlineStr">
        <is>
          <t>Not stated</t>
        </is>
      </c>
      <c r="Q2133" s="9" t="inlineStr">
        <is>
          <t>https://grantcue.com/foundations/svanee-s-foundation-461169463</t>
        </is>
      </c>
    </row>
    <row r="2134">
      <c r="A2134">
        <f>IF($E2134=$E2133,$A2133+1,1)</f>
        <v/>
      </c>
      <c r="B2134" t="inlineStr">
        <is>
          <t>JAMES D AND SHERRY RAISBECK FOUNDATION TRUST</t>
        </is>
      </c>
      <c r="C2134" t="inlineStr">
        <is>
          <t>91-6478077</t>
        </is>
      </c>
      <c r="D2134" t="inlineStr">
        <is>
          <t>Washington</t>
        </is>
      </c>
      <c r="E2134" t="inlineStr">
        <is>
          <t>WA</t>
        </is>
      </c>
      <c r="F2134" t="n">
        <v>2024</v>
      </c>
      <c r="G2134" t="n">
        <v>1</v>
      </c>
      <c r="H2134" s="13" t="n">
        <v>3127469</v>
      </c>
      <c r="I2134" s="12" t="n">
        <v>15</v>
      </c>
      <c r="J2134" s="13" t="n">
        <v>50000</v>
      </c>
      <c r="K2134" s="13">
        <f>IFERROR($H2134/$I2134,"")</f>
        <v/>
      </c>
      <c r="L2134" s="13" t="n">
        <v>1215000</v>
      </c>
      <c r="N2134" t="inlineStr">
        <is>
          <t>No</t>
        </is>
      </c>
      <c r="O2134" t="inlineStr">
        <is>
          <t>Not stated</t>
        </is>
      </c>
      <c r="Q2134" s="9" t="inlineStr">
        <is>
          <t>https://grantcue.com/foundations/james-d-and-sherry-raisbeck-foundation-trust-916478077</t>
        </is>
      </c>
    </row>
    <row r="2135">
      <c r="A2135">
        <f>IF($E2135=$E2134,$A2134+1,1)</f>
        <v/>
      </c>
      <c r="B2135" t="inlineStr">
        <is>
          <t>KEITH &amp; MARY KAY MCCAW FAMILY FOUND</t>
        </is>
      </c>
      <c r="C2135" t="inlineStr">
        <is>
          <t>91-1920617</t>
        </is>
      </c>
      <c r="D2135" t="inlineStr">
        <is>
          <t>Washington</t>
        </is>
      </c>
      <c r="E2135" t="inlineStr">
        <is>
          <t>WA</t>
        </is>
      </c>
      <c r="F2135" t="n">
        <v>2025</v>
      </c>
      <c r="G2135" t="n">
        <v>2</v>
      </c>
      <c r="H2135" s="13" t="n">
        <v>3121632</v>
      </c>
      <c r="I2135" s="12" t="n">
        <v>124</v>
      </c>
      <c r="J2135" s="13" t="n">
        <v>10000</v>
      </c>
      <c r="K2135" s="13">
        <f>IFERROR($H2135/$I2135,"")</f>
        <v/>
      </c>
      <c r="L2135" s="13" t="n">
        <v>315000</v>
      </c>
      <c r="M2135" t="inlineStr">
        <is>
          <t>NV, CA, IA</t>
        </is>
      </c>
      <c r="N2135" t="inlineStr">
        <is>
          <t>No</t>
        </is>
      </c>
      <c r="O2135" t="inlineStr">
        <is>
          <t>Not stated</t>
        </is>
      </c>
      <c r="Q2135" s="9" t="inlineStr">
        <is>
          <t>https://grantcue.com/foundations/keith-and-mary-kay-mccaw-family-found-911920617</t>
        </is>
      </c>
    </row>
    <row r="2136">
      <c r="A2136">
        <f>IF($E2136=$E2135,$A2135+1,1)</f>
        <v/>
      </c>
      <c r="B2136" t="inlineStr">
        <is>
          <t>HARDER FOUNDATION</t>
        </is>
      </c>
      <c r="C2136" t="inlineStr">
        <is>
          <t>38-6048242</t>
        </is>
      </c>
      <c r="D2136" t="inlineStr">
        <is>
          <t>Washington</t>
        </is>
      </c>
      <c r="E2136" t="inlineStr">
        <is>
          <t>WA</t>
        </is>
      </c>
      <c r="F2136" t="n">
        <v>2025</v>
      </c>
      <c r="G2136" t="n">
        <v>2</v>
      </c>
      <c r="H2136" s="13" t="n">
        <v>3100000</v>
      </c>
      <c r="I2136" s="12" t="n">
        <v>87</v>
      </c>
      <c r="J2136" s="13" t="n">
        <v>30000</v>
      </c>
      <c r="K2136" s="13">
        <f>IFERROR($H2136/$I2136,"")</f>
        <v/>
      </c>
      <c r="L2136" s="13" t="n">
        <v>122500</v>
      </c>
      <c r="M2136" t="inlineStr">
        <is>
          <t>MT, OR, AK</t>
        </is>
      </c>
      <c r="N2136" t="inlineStr">
        <is>
          <t>No</t>
        </is>
      </c>
      <c r="O2136" t="inlineStr">
        <is>
          <t>Not stated</t>
        </is>
      </c>
      <c r="Q2136" s="9" t="inlineStr">
        <is>
          <t>https://grantcue.com/foundations/harder-foundation-386048242</t>
        </is>
      </c>
    </row>
    <row r="2137">
      <c r="A2137">
        <f>IF($E2137=$E2136,$A2136+1,1)</f>
        <v/>
      </c>
      <c r="B2137" t="inlineStr">
        <is>
          <t>JOSHUA GREEN FOUNDATION INC</t>
        </is>
      </c>
      <c r="C2137" t="inlineStr">
        <is>
          <t>91-6050748</t>
        </is>
      </c>
      <c r="D2137" t="inlineStr">
        <is>
          <t>Washington</t>
        </is>
      </c>
      <c r="E2137" t="inlineStr">
        <is>
          <t>WA</t>
        </is>
      </c>
      <c r="F2137" t="n">
        <v>2024</v>
      </c>
      <c r="G2137" t="n">
        <v>1</v>
      </c>
      <c r="H2137" s="13" t="n">
        <v>3099229</v>
      </c>
      <c r="I2137" s="12" t="n">
        <v>82</v>
      </c>
      <c r="J2137" s="13" t="n">
        <v>5000</v>
      </c>
      <c r="K2137" s="13">
        <f>IFERROR($H2137/$I2137,"")</f>
        <v/>
      </c>
      <c r="L2137" s="13" t="n">
        <v>500000</v>
      </c>
      <c r="M2137" t="inlineStr">
        <is>
          <t>VA, DC, GA</t>
        </is>
      </c>
      <c r="N2137" t="inlineStr">
        <is>
          <t>Yes</t>
        </is>
      </c>
      <c r="O2137" t="inlineStr">
        <is>
          <t>Yes</t>
        </is>
      </c>
      <c r="P2137" s="9" t="inlineStr">
        <is>
          <t>https://www.joshuagreencorp.com/FOUNDATION</t>
        </is>
      </c>
      <c r="Q2137" s="9" t="inlineStr">
        <is>
          <t>https://grantcue.com/foundations/joshua-green-foundation-inc-916050748</t>
        </is>
      </c>
    </row>
    <row r="2138">
      <c r="A2138">
        <f>IF($E2138=$E2137,$A2137+1,1)</f>
        <v/>
      </c>
      <c r="B2138" t="inlineStr">
        <is>
          <t>TEW FOUNDATION</t>
        </is>
      </c>
      <c r="C2138" t="inlineStr">
        <is>
          <t>91-1817398</t>
        </is>
      </c>
      <c r="D2138" t="inlineStr">
        <is>
          <t>Washington</t>
        </is>
      </c>
      <c r="E2138" t="inlineStr">
        <is>
          <t>WA</t>
        </is>
      </c>
      <c r="F2138" t="n">
        <v>2024</v>
      </c>
      <c r="G2138" t="n">
        <v>1</v>
      </c>
      <c r="H2138" s="13" t="n">
        <v>3032500</v>
      </c>
      <c r="I2138" s="12" t="n">
        <v>42</v>
      </c>
      <c r="J2138" s="13" t="n">
        <v>50000</v>
      </c>
      <c r="K2138" s="13">
        <f>IFERROR($H2138/$I2138,"")</f>
        <v/>
      </c>
      <c r="L2138" s="13" t="n">
        <v>500000</v>
      </c>
      <c r="M2138" t="inlineStr">
        <is>
          <t>PA, MD, ME</t>
        </is>
      </c>
      <c r="N2138" t="inlineStr">
        <is>
          <t>No</t>
        </is>
      </c>
      <c r="O2138" t="inlineStr">
        <is>
          <t>Not stated</t>
        </is>
      </c>
      <c r="Q2138" s="9" t="inlineStr">
        <is>
          <t>https://grantcue.com/foundations/tew-foundation-911817398</t>
        </is>
      </c>
    </row>
    <row r="2139">
      <c r="A2139">
        <f>IF($E2139=$E2138,$A2138+1,1)</f>
        <v/>
      </c>
      <c r="B2139" t="inlineStr">
        <is>
          <t>FUCHSG &amp; M FDN TAI</t>
        </is>
      </c>
      <c r="C2139" t="inlineStr">
        <is>
          <t>91-6022284</t>
        </is>
      </c>
      <c r="D2139" t="inlineStr">
        <is>
          <t>Washington</t>
        </is>
      </c>
      <c r="E2139" t="inlineStr">
        <is>
          <t>WA</t>
        </is>
      </c>
      <c r="F2139" t="n">
        <v>2025</v>
      </c>
      <c r="G2139" t="n">
        <v>2</v>
      </c>
      <c r="H2139" s="13" t="n">
        <v>2998900</v>
      </c>
      <c r="I2139" s="12" t="n">
        <v>235</v>
      </c>
      <c r="J2139" s="13" t="n">
        <v>6000</v>
      </c>
      <c r="K2139" s="13">
        <f>IFERROR($H2139/$I2139,"")</f>
        <v/>
      </c>
      <c r="L2139" s="13" t="n">
        <v>139200</v>
      </c>
      <c r="M2139" t="inlineStr">
        <is>
          <t>NJ, VA, CA</t>
        </is>
      </c>
      <c r="N2139" t="inlineStr">
        <is>
          <t>Yes</t>
        </is>
      </c>
      <c r="O2139" t="inlineStr">
        <is>
          <t>Not stated</t>
        </is>
      </c>
      <c r="Q2139" s="9" t="inlineStr">
        <is>
          <t>https://grantcue.com/foundations/fuchsg-and-m-fdn-tai-916022284</t>
        </is>
      </c>
    </row>
    <row r="2140">
      <c r="A2140">
        <f>IF($E2140=$E2139,$A2139+1,1)</f>
        <v/>
      </c>
      <c r="B2140" t="inlineStr">
        <is>
          <t>OSCAR T AND OLIVANN HOKOLD FOUNDATION</t>
        </is>
      </c>
      <c r="C2140" t="inlineStr">
        <is>
          <t>20-4298535</t>
        </is>
      </c>
      <c r="D2140" t="inlineStr">
        <is>
          <t>Washington</t>
        </is>
      </c>
      <c r="E2140" t="inlineStr">
        <is>
          <t>WA</t>
        </is>
      </c>
      <c r="F2140" t="n">
        <v>2024</v>
      </c>
      <c r="G2140" t="n">
        <v>1</v>
      </c>
      <c r="H2140" s="13" t="n">
        <v>2779034</v>
      </c>
      <c r="I2140" s="12" t="n">
        <v>31</v>
      </c>
      <c r="J2140" s="13" t="n">
        <v>50000</v>
      </c>
      <c r="K2140" s="13">
        <f>IFERROR($H2140/$I2140,"")</f>
        <v/>
      </c>
      <c r="L2140" s="13" t="n">
        <v>1000000</v>
      </c>
      <c r="N2140" t="inlineStr">
        <is>
          <t>No</t>
        </is>
      </c>
      <c r="O2140" t="inlineStr">
        <is>
          <t>Not stated</t>
        </is>
      </c>
      <c r="Q2140" s="9" t="inlineStr">
        <is>
          <t>https://grantcue.com/foundations/oscar-t-and-olivann-hokold-foundation-204298535</t>
        </is>
      </c>
    </row>
    <row r="2141">
      <c r="A2141">
        <f>IF($E2141=$E2140,$A2140+1,1)</f>
        <v/>
      </c>
      <c r="B2141" t="inlineStr">
        <is>
          <t>Lorna Jordan Charitable Organization AKA Lorna Jordan Foundation</t>
        </is>
      </c>
      <c r="C2141" t="inlineStr">
        <is>
          <t>88-1557110</t>
        </is>
      </c>
      <c r="D2141" t="inlineStr">
        <is>
          <t>Washington</t>
        </is>
      </c>
      <c r="E2141" t="inlineStr">
        <is>
          <t>WA</t>
        </is>
      </c>
      <c r="F2141" t="n">
        <v>2024</v>
      </c>
      <c r="G2141" t="n">
        <v>1</v>
      </c>
      <c r="H2141" s="13" t="n">
        <v>2735000</v>
      </c>
      <c r="I2141" s="12" t="n">
        <v>49</v>
      </c>
      <c r="J2141" s="13" t="n">
        <v>75000</v>
      </c>
      <c r="K2141" s="13">
        <f>IFERROR($H2141/$I2141,"")</f>
        <v/>
      </c>
      <c r="L2141" s="13" t="n">
        <v>150000</v>
      </c>
      <c r="M2141" t="inlineStr">
        <is>
          <t>NY, CA, HI</t>
        </is>
      </c>
      <c r="N2141" t="inlineStr">
        <is>
          <t>No</t>
        </is>
      </c>
      <c r="O2141" t="inlineStr">
        <is>
          <t>Not stated</t>
        </is>
      </c>
      <c r="Q2141" s="9" t="inlineStr">
        <is>
          <t>https://grantcue.com/foundations/lorna-jordan-charitable-organization-aka-lorna-jordan-foundation-881557110</t>
        </is>
      </c>
    </row>
    <row r="2142">
      <c r="A2142">
        <f>IF($E2142=$E2141,$A2141+1,1)</f>
        <v/>
      </c>
      <c r="B2142" t="inlineStr">
        <is>
          <t>CLARA AND ART BALD TRUST</t>
        </is>
      </c>
      <c r="C2142" t="inlineStr">
        <is>
          <t>91-6275061</t>
        </is>
      </c>
      <c r="D2142" t="inlineStr">
        <is>
          <t>Washington</t>
        </is>
      </c>
      <c r="E2142" t="inlineStr">
        <is>
          <t>WA</t>
        </is>
      </c>
      <c r="F2142" t="n">
        <v>2024</v>
      </c>
      <c r="G2142" t="n">
        <v>1</v>
      </c>
      <c r="H2142" s="13" t="n">
        <v>2719318</v>
      </c>
      <c r="I2142" s="12" t="n">
        <v>23</v>
      </c>
      <c r="J2142" s="13" t="n">
        <v>3500</v>
      </c>
      <c r="K2142" s="13">
        <f>IFERROR($H2142/$I2142,"")</f>
        <v/>
      </c>
      <c r="L2142" s="13" t="n">
        <v>2629629</v>
      </c>
      <c r="N2142" t="inlineStr">
        <is>
          <t>Yes</t>
        </is>
      </c>
      <c r="O2142" t="inlineStr">
        <is>
          <t>Yes</t>
        </is>
      </c>
      <c r="Q2142" s="9" t="inlineStr">
        <is>
          <t>https://grantcue.com/foundations/clara-and-art-bald-trust-916275061</t>
        </is>
      </c>
    </row>
    <row r="2143">
      <c r="A2143">
        <f>IF($E2143=$E2142,$A2142+1,1)</f>
        <v/>
      </c>
      <c r="B2143" t="inlineStr">
        <is>
          <t>GARY E MILGARD FAMILY FOUNDATION- SUNSHINE</t>
        </is>
      </c>
      <c r="C2143" t="inlineStr">
        <is>
          <t>81-1315385</t>
        </is>
      </c>
      <c r="D2143" t="inlineStr">
        <is>
          <t>Washington</t>
        </is>
      </c>
      <c r="E2143" t="inlineStr">
        <is>
          <t>WA</t>
        </is>
      </c>
      <c r="F2143" t="n">
        <v>2025</v>
      </c>
      <c r="G2143" t="n">
        <v>2</v>
      </c>
      <c r="H2143" s="13" t="n">
        <v>2711294</v>
      </c>
      <c r="I2143" s="12" t="n">
        <v>137</v>
      </c>
      <c r="J2143" s="13" t="n">
        <v>15000</v>
      </c>
      <c r="K2143" s="13">
        <f>IFERROR($H2143/$I2143,"")</f>
        <v/>
      </c>
      <c r="L2143" s="13" t="n">
        <v>140000</v>
      </c>
      <c r="M2143" t="inlineStr">
        <is>
          <t>PA, CA, MA</t>
        </is>
      </c>
      <c r="N2143" t="inlineStr">
        <is>
          <t>Yes</t>
        </is>
      </c>
      <c r="O2143" t="inlineStr">
        <is>
          <t>Yes</t>
        </is>
      </c>
      <c r="P2143" s="9" t="inlineStr">
        <is>
          <t>https://www.garymilgardfamilyfoundation.org/</t>
        </is>
      </c>
      <c r="Q2143" s="9" t="inlineStr">
        <is>
          <t>https://grantcue.com/foundations/gary-e-milgard-family-foundation-sunshine-811315385</t>
        </is>
      </c>
    </row>
    <row r="2144">
      <c r="A2144">
        <f>IF($E2144=$E2143,$A2143+1,1)</f>
        <v/>
      </c>
      <c r="B2144" t="inlineStr">
        <is>
          <t>THE GUNNAR AND RUTH LIE FOUNDATION</t>
        </is>
      </c>
      <c r="C2144" t="inlineStr">
        <is>
          <t>91-2090480</t>
        </is>
      </c>
      <c r="D2144" t="inlineStr">
        <is>
          <t>Washington</t>
        </is>
      </c>
      <c r="E2144" t="inlineStr">
        <is>
          <t>WA</t>
        </is>
      </c>
      <c r="F2144" t="n">
        <v>2025</v>
      </c>
      <c r="G2144" t="n">
        <v>2</v>
      </c>
      <c r="H2144" s="13" t="n">
        <v>2653500</v>
      </c>
      <c r="I2144" s="12" t="n">
        <v>10</v>
      </c>
      <c r="J2144" s="13" t="n">
        <v>100000</v>
      </c>
      <c r="K2144" s="13">
        <f>IFERROR($H2144/$I2144,"")</f>
        <v/>
      </c>
      <c r="L2144" s="13" t="n">
        <v>1500000</v>
      </c>
      <c r="M2144" t="inlineStr">
        <is>
          <t>CO, TX, CA</t>
        </is>
      </c>
      <c r="N2144" t="inlineStr">
        <is>
          <t>No</t>
        </is>
      </c>
      <c r="O2144" t="inlineStr">
        <is>
          <t>Not stated</t>
        </is>
      </c>
      <c r="Q2144" s="9" t="inlineStr">
        <is>
          <t>https://grantcue.com/foundations/the-gunnar-and-ruth-lie-foundation-912090480</t>
        </is>
      </c>
    </row>
    <row r="2145">
      <c r="A2145">
        <f>IF($E2145=$E2144,$A2144+1,1)</f>
        <v/>
      </c>
      <c r="B2145" t="inlineStr">
        <is>
          <t>Chung Foundation</t>
        </is>
      </c>
      <c r="C2145" t="inlineStr">
        <is>
          <t>82-3760826</t>
        </is>
      </c>
      <c r="D2145" t="inlineStr">
        <is>
          <t>Washington</t>
        </is>
      </c>
      <c r="E2145" t="inlineStr">
        <is>
          <t>WA</t>
        </is>
      </c>
      <c r="F2145" t="n">
        <v>2025</v>
      </c>
      <c r="G2145" t="n">
        <v>2</v>
      </c>
      <c r="H2145" s="13" t="n">
        <v>2641500</v>
      </c>
      <c r="I2145" s="12" t="n">
        <v>12</v>
      </c>
      <c r="J2145" s="13" t="n">
        <v>39250</v>
      </c>
      <c r="K2145" s="13">
        <f>IFERROR($H2145/$I2145,"")</f>
        <v/>
      </c>
      <c r="L2145" s="13" t="n">
        <v>1100000</v>
      </c>
      <c r="M2145" t="inlineStr">
        <is>
          <t>DC, CO, FL</t>
        </is>
      </c>
      <c r="N2145" t="inlineStr">
        <is>
          <t>No</t>
        </is>
      </c>
      <c r="O2145" t="inlineStr">
        <is>
          <t>Not stated</t>
        </is>
      </c>
      <c r="Q2145" s="9" t="inlineStr">
        <is>
          <t>https://grantcue.com/foundations/chung-foundation-823760826</t>
        </is>
      </c>
    </row>
    <row r="2146">
      <c r="A2146">
        <f>IF($E2146=$E2145,$A2145+1,1)</f>
        <v/>
      </c>
      <c r="B2146" t="inlineStr">
        <is>
          <t>LOPKER FAMILY FOUNDATION</t>
        </is>
      </c>
      <c r="C2146" t="inlineStr">
        <is>
          <t>77-0448078</t>
        </is>
      </c>
      <c r="D2146" t="inlineStr">
        <is>
          <t>Washington</t>
        </is>
      </c>
      <c r="E2146" t="inlineStr">
        <is>
          <t>WA</t>
        </is>
      </c>
      <c r="F2146" t="n">
        <v>2024</v>
      </c>
      <c r="G2146" t="n">
        <v>1</v>
      </c>
      <c r="H2146" s="13" t="n">
        <v>2627744</v>
      </c>
      <c r="I2146" s="12" t="n">
        <v>32</v>
      </c>
      <c r="J2146" s="13" t="n">
        <v>7530</v>
      </c>
      <c r="K2146" s="13">
        <f>IFERROR($H2146/$I2146,"")</f>
        <v/>
      </c>
      <c r="L2146" s="13" t="n">
        <v>1000000</v>
      </c>
      <c r="M2146" t="inlineStr">
        <is>
          <t>CA, DE, DC</t>
        </is>
      </c>
      <c r="N2146" t="inlineStr">
        <is>
          <t>Yes</t>
        </is>
      </c>
      <c r="O2146" t="inlineStr">
        <is>
          <t>Not stated</t>
        </is>
      </c>
      <c r="Q2146" s="9" t="inlineStr">
        <is>
          <t>https://grantcue.com/foundations/lopker-family-foundation-770448078</t>
        </is>
      </c>
    </row>
    <row r="2147">
      <c r="A2147">
        <f>IF($E2147=$E2146,$A2146+1,1)</f>
        <v/>
      </c>
      <c r="B2147" t="inlineStr">
        <is>
          <t>MCKINSTRY CHARITABLE FOUNDATION</t>
        </is>
      </c>
      <c r="C2147" t="inlineStr">
        <is>
          <t>91-1942024</t>
        </is>
      </c>
      <c r="D2147" t="inlineStr">
        <is>
          <t>Washington</t>
        </is>
      </c>
      <c r="E2147" t="inlineStr">
        <is>
          <t>WA</t>
        </is>
      </c>
      <c r="F2147" t="n">
        <v>2025</v>
      </c>
      <c r="G2147" t="n">
        <v>2</v>
      </c>
      <c r="H2147" s="13" t="n">
        <v>2608800</v>
      </c>
      <c r="I2147" s="12" t="n">
        <v>639</v>
      </c>
      <c r="J2147" s="13" t="n">
        <v>500</v>
      </c>
      <c r="K2147" s="13">
        <f>IFERROR($H2147/$I2147,"")</f>
        <v/>
      </c>
      <c r="L2147" s="13" t="n">
        <v>200000</v>
      </c>
      <c r="M2147" t="inlineStr">
        <is>
          <t>CO, OR, CA</t>
        </is>
      </c>
      <c r="N2147" t="inlineStr">
        <is>
          <t>No</t>
        </is>
      </c>
      <c r="O2147" t="inlineStr">
        <is>
          <t>Not stated</t>
        </is>
      </c>
      <c r="Q2147" s="9" t="inlineStr">
        <is>
          <t>https://grantcue.com/foundations/mckinstry-charitable-foundation-911942024</t>
        </is>
      </c>
    </row>
    <row r="2148">
      <c r="A2148">
        <f>IF($E2148=$E2147,$A2147+1,1)</f>
        <v/>
      </c>
      <c r="B2148" t="inlineStr">
        <is>
          <t>ELLISON FOUNDATION</t>
        </is>
      </c>
      <c r="C2148" t="inlineStr">
        <is>
          <t>91-6557865</t>
        </is>
      </c>
      <c r="D2148" t="inlineStr">
        <is>
          <t>Washington</t>
        </is>
      </c>
      <c r="E2148" t="inlineStr">
        <is>
          <t>WA</t>
        </is>
      </c>
      <c r="F2148" t="n">
        <v>2024</v>
      </c>
      <c r="G2148" t="n">
        <v>1</v>
      </c>
      <c r="H2148" s="13" t="n">
        <v>2593481</v>
      </c>
      <c r="I2148" s="12" t="n">
        <v>103</v>
      </c>
      <c r="J2148" s="13" t="n">
        <v>10000</v>
      </c>
      <c r="K2148" s="13">
        <f>IFERROR($H2148/$I2148,"")</f>
        <v/>
      </c>
      <c r="L2148" s="13" t="n">
        <v>252000</v>
      </c>
      <c r="M2148" t="inlineStr">
        <is>
          <t>ID, NY, VT</t>
        </is>
      </c>
      <c r="N2148" t="inlineStr">
        <is>
          <t>Yes</t>
        </is>
      </c>
      <c r="O2148" t="inlineStr">
        <is>
          <t>Not stated</t>
        </is>
      </c>
      <c r="Q2148" s="9" t="inlineStr">
        <is>
          <t>https://grantcue.com/foundations/ellison-foundation-916557865</t>
        </is>
      </c>
    </row>
    <row r="2149">
      <c r="A2149">
        <f>IF($E2149=$E2148,$A2148+1,1)</f>
        <v/>
      </c>
      <c r="B2149" t="inlineStr">
        <is>
          <t>Center for State Enforcement of Antitrust &amp; Consumer Protection La</t>
        </is>
      </c>
      <c r="C2149" t="inlineStr">
        <is>
          <t>20-1994925</t>
        </is>
      </c>
      <c r="D2149" t="inlineStr">
        <is>
          <t>Washington</t>
        </is>
      </c>
      <c r="E2149" t="inlineStr">
        <is>
          <t>WA</t>
        </is>
      </c>
      <c r="F2149" t="n">
        <v>2025</v>
      </c>
      <c r="G2149" t="n">
        <v>2</v>
      </c>
      <c r="H2149" s="13" t="n">
        <v>2540569</v>
      </c>
      <c r="I2149" s="12" t="n">
        <v>15</v>
      </c>
      <c r="J2149" s="13" t="n">
        <v>23284</v>
      </c>
      <c r="K2149" s="13">
        <f>IFERROR($H2149/$I2149,"")</f>
        <v/>
      </c>
      <c r="L2149" s="13" t="n">
        <v>1200000</v>
      </c>
      <c r="M2149" t="inlineStr">
        <is>
          <t>IA, MN, MD</t>
        </is>
      </c>
      <c r="N2149" t="inlineStr">
        <is>
          <t>No</t>
        </is>
      </c>
      <c r="O2149" t="inlineStr">
        <is>
          <t>Not stated</t>
        </is>
      </c>
      <c r="Q2149" s="9" t="inlineStr">
        <is>
          <t>https://grantcue.com/foundations/center-for-state-enforcement-of-antitrust-and-consumer-protection-la-201994925</t>
        </is>
      </c>
    </row>
    <row r="2150">
      <c r="A2150">
        <f>IF($E2150=$E2149,$A2149+1,1)</f>
        <v/>
      </c>
      <c r="B2150" t="inlineStr">
        <is>
          <t>GLENN H KAWASAKI FOUNDATION</t>
        </is>
      </c>
      <c r="C2150" t="inlineStr">
        <is>
          <t>91-2169829</t>
        </is>
      </c>
      <c r="D2150" t="inlineStr">
        <is>
          <t>Washington</t>
        </is>
      </c>
      <c r="E2150" t="inlineStr">
        <is>
          <t>WA</t>
        </is>
      </c>
      <c r="F2150" t="n">
        <v>2024</v>
      </c>
      <c r="G2150" t="n">
        <v>1</v>
      </c>
      <c r="H2150" s="13" t="n">
        <v>2501500</v>
      </c>
      <c r="I2150" s="12" t="n">
        <v>19</v>
      </c>
      <c r="J2150" s="13" t="n">
        <v>26500</v>
      </c>
      <c r="K2150" s="13">
        <f>IFERROR($H2150/$I2150,"")</f>
        <v/>
      </c>
      <c r="L2150" s="13" t="n">
        <v>925000</v>
      </c>
      <c r="M2150" t="inlineStr">
        <is>
          <t>OR, PA, TX</t>
        </is>
      </c>
      <c r="N2150" t="inlineStr">
        <is>
          <t>No</t>
        </is>
      </c>
      <c r="O2150" t="inlineStr">
        <is>
          <t>Not stated</t>
        </is>
      </c>
      <c r="Q2150" s="9" t="inlineStr">
        <is>
          <t>https://grantcue.com/foundations/glenn-h-kawasaki-foundation-912169829</t>
        </is>
      </c>
    </row>
    <row r="2151">
      <c r="A2151">
        <f>IF($E2151=$E2150,$A2150+1,1)</f>
        <v/>
      </c>
      <c r="B2151" t="inlineStr">
        <is>
          <t>THE BULLITT FOUNDATION</t>
        </is>
      </c>
      <c r="C2151" t="inlineStr">
        <is>
          <t>91-6027795</t>
        </is>
      </c>
      <c r="D2151" t="inlineStr">
        <is>
          <t>Washington</t>
        </is>
      </c>
      <c r="E2151" t="inlineStr">
        <is>
          <t>WA</t>
        </is>
      </c>
      <c r="F2151" t="n">
        <v>2024</v>
      </c>
      <c r="G2151" t="n">
        <v>1</v>
      </c>
      <c r="H2151" s="13" t="n">
        <v>2441654</v>
      </c>
      <c r="I2151" s="12" t="n">
        <v>56</v>
      </c>
      <c r="J2151" s="13" t="n">
        <v>45000</v>
      </c>
      <c r="K2151" s="13">
        <f>IFERROR($H2151/$I2151,"")</f>
        <v/>
      </c>
      <c r="L2151" s="13" t="n">
        <v>125000</v>
      </c>
      <c r="M2151" t="inlineStr">
        <is>
          <t>OR, DC, CA</t>
        </is>
      </c>
      <c r="N2151" t="inlineStr">
        <is>
          <t>No</t>
        </is>
      </c>
      <c r="O2151" t="inlineStr">
        <is>
          <t>Not stated</t>
        </is>
      </c>
      <c r="Q2151" s="9" t="inlineStr">
        <is>
          <t>https://grantcue.com/foundations/the-bullitt-foundation-916027795</t>
        </is>
      </c>
    </row>
    <row r="2152">
      <c r="A2152">
        <f>IF($E2152=$E2151,$A2151+1,1)</f>
        <v/>
      </c>
      <c r="B2152" t="inlineStr">
        <is>
          <t>MARY H STORER FOUNDATION</t>
        </is>
      </c>
      <c r="C2152" t="inlineStr">
        <is>
          <t>83-0335956</t>
        </is>
      </c>
      <c r="D2152" t="inlineStr">
        <is>
          <t>Washington</t>
        </is>
      </c>
      <c r="E2152" t="inlineStr">
        <is>
          <t>WA</t>
        </is>
      </c>
      <c r="F2152" t="n">
        <v>2025</v>
      </c>
      <c r="G2152" t="n">
        <v>2</v>
      </c>
      <c r="H2152" s="13" t="n">
        <v>2440000</v>
      </c>
      <c r="I2152" s="12" t="n">
        <v>52</v>
      </c>
      <c r="J2152" s="13" t="n">
        <v>30000</v>
      </c>
      <c r="K2152" s="13">
        <f>IFERROR($H2152/$I2152,"")</f>
        <v/>
      </c>
      <c r="L2152" s="13" t="n">
        <v>375000</v>
      </c>
      <c r="M2152" t="inlineStr">
        <is>
          <t>WY, AZ, CO</t>
        </is>
      </c>
      <c r="N2152" t="inlineStr">
        <is>
          <t>No</t>
        </is>
      </c>
      <c r="O2152" t="inlineStr">
        <is>
          <t>Not stated</t>
        </is>
      </c>
      <c r="Q2152" s="9" t="inlineStr">
        <is>
          <t>https://grantcue.com/foundations/mary-h-storer-foundation-830335956</t>
        </is>
      </c>
    </row>
    <row r="2153">
      <c r="A2153">
        <f>IF($E2153=$E2152,$A2152+1,1)</f>
        <v/>
      </c>
      <c r="B2153" t="inlineStr">
        <is>
          <t>The Wren Foundation</t>
        </is>
      </c>
      <c r="C2153" t="inlineStr">
        <is>
          <t>36-4335176</t>
        </is>
      </c>
      <c r="D2153" t="inlineStr">
        <is>
          <t>Washington</t>
        </is>
      </c>
      <c r="E2153" t="inlineStr">
        <is>
          <t>WA</t>
        </is>
      </c>
      <c r="F2153" t="n">
        <v>2025</v>
      </c>
      <c r="G2153" t="n">
        <v>2</v>
      </c>
      <c r="H2153" s="13" t="n">
        <v>2427213</v>
      </c>
      <c r="I2153" s="12" t="n">
        <v>16</v>
      </c>
      <c r="J2153" s="13" t="n">
        <v>73993</v>
      </c>
      <c r="K2153" s="13">
        <f>IFERROR($H2153/$I2153,"")</f>
        <v/>
      </c>
      <c r="L2153" s="13" t="n">
        <v>645107</v>
      </c>
      <c r="M2153" t="inlineStr">
        <is>
          <t>ODISHA, TAILAPEATA, MON NAEALAND</t>
        </is>
      </c>
      <c r="N2153" t="inlineStr">
        <is>
          <t>Yes</t>
        </is>
      </c>
      <c r="O2153" t="inlineStr">
        <is>
          <t>Not stated</t>
        </is>
      </c>
      <c r="Q2153" s="9" t="inlineStr">
        <is>
          <t>https://grantcue.com/foundations/the-wren-foundation-364335176</t>
        </is>
      </c>
    </row>
    <row r="2154">
      <c r="A2154">
        <f>IF($E2154=$E2153,$A2153+1,1)</f>
        <v/>
      </c>
      <c r="B2154" t="inlineStr">
        <is>
          <t>LILY POINTE FOUNDATION</t>
        </is>
      </c>
      <c r="C2154" t="inlineStr">
        <is>
          <t>27-1540216</t>
        </is>
      </c>
      <c r="D2154" t="inlineStr">
        <is>
          <t>Washington</t>
        </is>
      </c>
      <c r="E2154" t="inlineStr">
        <is>
          <t>WA</t>
        </is>
      </c>
      <c r="F2154" t="n">
        <v>2025</v>
      </c>
      <c r="G2154" t="n">
        <v>2</v>
      </c>
      <c r="H2154" s="13" t="n">
        <v>2375000</v>
      </c>
      <c r="I2154" s="12" t="n">
        <v>32</v>
      </c>
      <c r="J2154" s="13" t="n">
        <v>50000</v>
      </c>
      <c r="K2154" s="13">
        <f>IFERROR($H2154/$I2154,"")</f>
        <v/>
      </c>
      <c r="L2154" s="13" t="n">
        <v>500000</v>
      </c>
      <c r="M2154" t="inlineStr">
        <is>
          <t>CA, CO, NV</t>
        </is>
      </c>
      <c r="N2154" t="inlineStr">
        <is>
          <t>No</t>
        </is>
      </c>
      <c r="O2154" t="inlineStr">
        <is>
          <t>Not stated</t>
        </is>
      </c>
      <c r="Q2154" s="9" t="inlineStr">
        <is>
          <t>https://grantcue.com/foundations/lily-pointe-foundation-271540216</t>
        </is>
      </c>
    </row>
    <row r="2155">
      <c r="A2155">
        <f>IF($E2155=$E2154,$A2154+1,1)</f>
        <v/>
      </c>
      <c r="B2155" t="inlineStr">
        <is>
          <t>SUSKIN FOUNDATION</t>
        </is>
      </c>
      <c r="C2155" t="inlineStr">
        <is>
          <t>91-2015382</t>
        </is>
      </c>
      <c r="D2155" t="inlineStr">
        <is>
          <t>Washington</t>
        </is>
      </c>
      <c r="E2155" t="inlineStr">
        <is>
          <t>WA</t>
        </is>
      </c>
      <c r="F2155" t="n">
        <v>2025</v>
      </c>
      <c r="G2155" t="n">
        <v>2</v>
      </c>
      <c r="H2155" s="13" t="n">
        <v>2375000</v>
      </c>
      <c r="I2155" s="12" t="n">
        <v>84</v>
      </c>
      <c r="J2155" s="13" t="n">
        <v>30000</v>
      </c>
      <c r="K2155" s="13">
        <f>IFERROR($H2155/$I2155,"")</f>
        <v/>
      </c>
      <c r="L2155" s="13" t="n">
        <v>70000</v>
      </c>
      <c r="M2155" t="inlineStr">
        <is>
          <t>CA, PA, AZ</t>
        </is>
      </c>
      <c r="N2155" t="inlineStr">
        <is>
          <t>No</t>
        </is>
      </c>
      <c r="O2155" t="inlineStr">
        <is>
          <t>Not stated</t>
        </is>
      </c>
      <c r="Q2155" s="9" t="inlineStr">
        <is>
          <t>https://grantcue.com/foundations/suskin-foundation-912015382</t>
        </is>
      </c>
    </row>
    <row r="2156">
      <c r="A2156">
        <f>IF($E2156=$E2155,$A2155+1,1)</f>
        <v/>
      </c>
      <c r="B2156" t="inlineStr">
        <is>
          <t>MARK H AND BLANCHE M HARRINGTON FOUNDATION</t>
        </is>
      </c>
      <c r="C2156" t="inlineStr">
        <is>
          <t>95-6025594</t>
        </is>
      </c>
      <c r="D2156" t="inlineStr">
        <is>
          <t>Washington</t>
        </is>
      </c>
      <c r="E2156" t="inlineStr">
        <is>
          <t>WA</t>
        </is>
      </c>
      <c r="F2156" t="n">
        <v>2025</v>
      </c>
      <c r="G2156" t="n">
        <v>2</v>
      </c>
      <c r="H2156" s="13" t="n">
        <v>2369652</v>
      </c>
      <c r="I2156" s="12" t="n">
        <v>157</v>
      </c>
      <c r="J2156" s="13" t="n">
        <v>6000</v>
      </c>
      <c r="K2156" s="13">
        <f>IFERROR($H2156/$I2156,"")</f>
        <v/>
      </c>
      <c r="L2156" s="13" t="n">
        <v>269000</v>
      </c>
      <c r="M2156" t="inlineStr">
        <is>
          <t>CA, NC, VA</t>
        </is>
      </c>
      <c r="N2156" t="inlineStr">
        <is>
          <t>Yes</t>
        </is>
      </c>
      <c r="O2156" t="inlineStr">
        <is>
          <t>Not stated</t>
        </is>
      </c>
      <c r="Q2156" s="9" t="inlineStr">
        <is>
          <t>https://grantcue.com/foundations/mark-h-and-blanche-m-harrington-foundation-956025594</t>
        </is>
      </c>
    </row>
    <row r="2157">
      <c r="A2157">
        <f>IF($E2157=$E2156,$A2156+1,1)</f>
        <v/>
      </c>
      <c r="B2157" t="inlineStr">
        <is>
          <t>HAZEL MILLER FOUNDATION</t>
        </is>
      </c>
      <c r="C2157" t="inlineStr">
        <is>
          <t>27-1173049</t>
        </is>
      </c>
      <c r="D2157" t="inlineStr">
        <is>
          <t>Washington</t>
        </is>
      </c>
      <c r="E2157" t="inlineStr">
        <is>
          <t>WA</t>
        </is>
      </c>
      <c r="F2157" t="n">
        <v>2025</v>
      </c>
      <c r="G2157" t="n">
        <v>2</v>
      </c>
      <c r="H2157" s="13" t="n">
        <v>2368515</v>
      </c>
      <c r="I2157" s="12" t="n">
        <v>143</v>
      </c>
      <c r="J2157" s="13" t="n">
        <v>7500</v>
      </c>
      <c r="K2157" s="13">
        <f>IFERROR($H2157/$I2157,"")</f>
        <v/>
      </c>
      <c r="L2157" s="13" t="n">
        <v>250000</v>
      </c>
      <c r="N2157" t="inlineStr">
        <is>
          <t>Yes</t>
        </is>
      </c>
      <c r="O2157" t="inlineStr">
        <is>
          <t>Yes</t>
        </is>
      </c>
      <c r="P2157" s="9" t="inlineStr">
        <is>
          <t>http://www.hazelmillerfoundation.org/</t>
        </is>
      </c>
      <c r="Q2157" s="9" t="inlineStr">
        <is>
          <t>https://grantcue.com/foundations/hazel-miller-foundation-271173049</t>
        </is>
      </c>
    </row>
    <row r="2158">
      <c r="A2158">
        <f>IF($E2158=$E2157,$A2157+1,1)</f>
        <v/>
      </c>
      <c r="B2158" t="inlineStr">
        <is>
          <t>Wallace H Coulter Foundation</t>
        </is>
      </c>
      <c r="C2158" t="inlineStr">
        <is>
          <t>31-1546126</t>
        </is>
      </c>
      <c r="D2158" t="inlineStr">
        <is>
          <t>Washington</t>
        </is>
      </c>
      <c r="E2158" t="inlineStr">
        <is>
          <t>WA</t>
        </is>
      </c>
      <c r="F2158" t="n">
        <v>2024</v>
      </c>
      <c r="G2158" t="n">
        <v>1</v>
      </c>
      <c r="H2158" s="13" t="n">
        <v>2347500</v>
      </c>
      <c r="I2158" s="12" t="n">
        <v>21</v>
      </c>
      <c r="J2158" s="13" t="n">
        <v>50000</v>
      </c>
      <c r="K2158" s="13">
        <f>IFERROR($H2158/$I2158,"")</f>
        <v/>
      </c>
      <c r="L2158" s="13" t="n">
        <v>750000</v>
      </c>
      <c r="M2158" t="inlineStr">
        <is>
          <t>DC, AK, NY</t>
        </is>
      </c>
      <c r="N2158" t="inlineStr">
        <is>
          <t>No</t>
        </is>
      </c>
      <c r="O2158" t="inlineStr">
        <is>
          <t>Not stated</t>
        </is>
      </c>
      <c r="Q2158" s="9" t="inlineStr">
        <is>
          <t>https://grantcue.com/foundations/wallace-h-coulter-foundation-311546126</t>
        </is>
      </c>
    </row>
    <row r="2159">
      <c r="A2159">
        <f>IF($E2159=$E2158,$A2158+1,1)</f>
        <v/>
      </c>
      <c r="B2159" t="inlineStr">
        <is>
          <t>ROMA CHARITABLE FOUNDATION</t>
        </is>
      </c>
      <c r="C2159" t="inlineStr">
        <is>
          <t>94-3142398</t>
        </is>
      </c>
      <c r="D2159" t="inlineStr">
        <is>
          <t>Washington</t>
        </is>
      </c>
      <c r="E2159" t="inlineStr">
        <is>
          <t>WA</t>
        </is>
      </c>
      <c r="F2159" t="n">
        <v>2023</v>
      </c>
      <c r="G2159" t="n">
        <v>1</v>
      </c>
      <c r="H2159" s="13" t="n">
        <v>2317645</v>
      </c>
      <c r="I2159" s="12" t="n">
        <v>19</v>
      </c>
      <c r="J2159" s="13" t="n">
        <v>85000</v>
      </c>
      <c r="K2159" s="13">
        <f>IFERROR($H2159/$I2159,"")</f>
        <v/>
      </c>
      <c r="L2159" s="13" t="n">
        <v>303186</v>
      </c>
      <c r="M2159" t="inlineStr">
        <is>
          <t>OR, VA, CA</t>
        </is>
      </c>
      <c r="N2159" t="inlineStr">
        <is>
          <t>No</t>
        </is>
      </c>
      <c r="O2159" t="inlineStr">
        <is>
          <t>Not stated</t>
        </is>
      </c>
      <c r="Q2159" s="9" t="inlineStr">
        <is>
          <t>https://grantcue.com/foundations/roma-charitable-foundation-943142398</t>
        </is>
      </c>
    </row>
    <row r="2160">
      <c r="A2160">
        <f>IF($E2160=$E2159,$A2159+1,1)</f>
        <v/>
      </c>
      <c r="B2160" t="inlineStr">
        <is>
          <t>THE FOSTER FOUNDATION</t>
        </is>
      </c>
      <c r="C2160" t="inlineStr">
        <is>
          <t>91-1265474</t>
        </is>
      </c>
      <c r="D2160" t="inlineStr">
        <is>
          <t>Washington</t>
        </is>
      </c>
      <c r="E2160" t="inlineStr">
        <is>
          <t>WA</t>
        </is>
      </c>
      <c r="F2160" t="n">
        <v>2024</v>
      </c>
      <c r="G2160" t="n">
        <v>1</v>
      </c>
      <c r="H2160" s="13" t="n">
        <v>2297792</v>
      </c>
      <c r="I2160" s="12" t="n">
        <v>59</v>
      </c>
      <c r="J2160" s="13" t="n">
        <v>10000</v>
      </c>
      <c r="K2160" s="13">
        <f>IFERROR($H2160/$I2160,"")</f>
        <v/>
      </c>
      <c r="L2160" s="13" t="n">
        <v>750000</v>
      </c>
      <c r="M2160" t="inlineStr">
        <is>
          <t>IL</t>
        </is>
      </c>
      <c r="N2160" t="inlineStr">
        <is>
          <t>Yes</t>
        </is>
      </c>
      <c r="O2160" t="inlineStr">
        <is>
          <t>Yes</t>
        </is>
      </c>
      <c r="P2160" s="9" t="inlineStr">
        <is>
          <t>https://www.thefosterfoundation.org/</t>
        </is>
      </c>
      <c r="Q2160" s="9" t="inlineStr">
        <is>
          <t>https://grantcue.com/foundations/the-foster-foundation-911265474</t>
        </is>
      </c>
    </row>
    <row r="2161">
      <c r="A2161">
        <f>IF($E2161=$E2160,$A2160+1,1)</f>
        <v/>
      </c>
      <c r="B2161" t="inlineStr">
        <is>
          <t>ARAKAWA FOUNDATION</t>
        </is>
      </c>
      <c r="C2161" t="inlineStr">
        <is>
          <t>47-2462681</t>
        </is>
      </c>
      <c r="D2161" t="inlineStr">
        <is>
          <t>Washington</t>
        </is>
      </c>
      <c r="E2161" t="inlineStr">
        <is>
          <t>WA</t>
        </is>
      </c>
      <c r="F2161" t="n">
        <v>2025</v>
      </c>
      <c r="G2161" t="n">
        <v>2</v>
      </c>
      <c r="H2161" s="13" t="n">
        <v>2260000</v>
      </c>
      <c r="I2161" s="12" t="n">
        <v>26</v>
      </c>
      <c r="J2161" s="13" t="n">
        <v>87500</v>
      </c>
      <c r="K2161" s="13">
        <f>IFERROR($H2161/$I2161,"")</f>
        <v/>
      </c>
      <c r="L2161" s="13" t="n">
        <v>150000</v>
      </c>
      <c r="M2161" t="inlineStr">
        <is>
          <t>MA, HI</t>
        </is>
      </c>
      <c r="N2161" t="inlineStr">
        <is>
          <t>No</t>
        </is>
      </c>
      <c r="O2161" t="inlineStr">
        <is>
          <t>Not stated</t>
        </is>
      </c>
      <c r="Q2161" s="9" t="inlineStr">
        <is>
          <t>https://grantcue.com/foundations/arakawa-foundation-472462681</t>
        </is>
      </c>
    </row>
    <row r="2162">
      <c r="A2162">
        <f>IF($E2162=$E2161,$A2161+1,1)</f>
        <v/>
      </c>
      <c r="B2162" t="inlineStr">
        <is>
          <t>FOUNDATION OF CARING FUND</t>
        </is>
      </c>
      <c r="C2162" t="inlineStr">
        <is>
          <t>91-1461620</t>
        </is>
      </c>
      <c r="D2162" t="inlineStr">
        <is>
          <t>Washington</t>
        </is>
      </c>
      <c r="E2162" t="inlineStr">
        <is>
          <t>WA</t>
        </is>
      </c>
      <c r="F2162" t="n">
        <v>2025</v>
      </c>
      <c r="G2162" t="n">
        <v>2</v>
      </c>
      <c r="H2162" s="13" t="n">
        <v>2250000</v>
      </c>
      <c r="I2162" s="12" t="n">
        <v>5</v>
      </c>
      <c r="J2162" s="13" t="n">
        <v>500000</v>
      </c>
      <c r="K2162" s="13">
        <f>IFERROR($H2162/$I2162,"")</f>
        <v/>
      </c>
      <c r="L2162" s="13" t="n">
        <v>650000</v>
      </c>
      <c r="M2162" t="inlineStr">
        <is>
          <t>TN</t>
        </is>
      </c>
      <c r="N2162" t="inlineStr">
        <is>
          <t>No</t>
        </is>
      </c>
      <c r="O2162" t="inlineStr">
        <is>
          <t>Not stated</t>
        </is>
      </c>
      <c r="Q2162" s="9" t="inlineStr">
        <is>
          <t>https://grantcue.com/foundations/foundation-of-caring-fund-911461620</t>
        </is>
      </c>
    </row>
    <row r="2163">
      <c r="A2163">
        <f>IF($E2163=$E2162,$A2162+1,1)</f>
        <v/>
      </c>
      <c r="B2163" t="inlineStr">
        <is>
          <t>BRANT FOUNDATION</t>
        </is>
      </c>
      <c r="C2163" t="inlineStr">
        <is>
          <t>91-1724951</t>
        </is>
      </c>
      <c r="D2163" t="inlineStr">
        <is>
          <t>Washington</t>
        </is>
      </c>
      <c r="E2163" t="inlineStr">
        <is>
          <t>WA</t>
        </is>
      </c>
      <c r="F2163" t="n">
        <v>2025</v>
      </c>
      <c r="G2163" t="n">
        <v>2</v>
      </c>
      <c r="H2163" s="13" t="n">
        <v>2249000</v>
      </c>
      <c r="I2163" s="12" t="n">
        <v>56</v>
      </c>
      <c r="J2163" s="13" t="n">
        <v>5000</v>
      </c>
      <c r="K2163" s="13">
        <f>IFERROR($H2163/$I2163,"")</f>
        <v/>
      </c>
      <c r="L2163" s="13" t="n">
        <v>750000</v>
      </c>
      <c r="M2163" t="inlineStr">
        <is>
          <t>CA, ME, AL</t>
        </is>
      </c>
      <c r="N2163" t="inlineStr">
        <is>
          <t>No</t>
        </is>
      </c>
      <c r="O2163" t="inlineStr">
        <is>
          <t>Not stated</t>
        </is>
      </c>
      <c r="Q2163" s="9" t="inlineStr">
        <is>
          <t>https://grantcue.com/foundations/brant-foundation-c-o-perelson-weiner-llp-911724951</t>
        </is>
      </c>
    </row>
    <row r="2164">
      <c r="A2164">
        <f>IF($E2164=$E2163,$A2163+1,1)</f>
        <v/>
      </c>
      <c r="B2164" t="inlineStr">
        <is>
          <t>The Firoz and Najma Lalji Foundation</t>
        </is>
      </c>
      <c r="C2164" t="inlineStr">
        <is>
          <t>20-8817765</t>
        </is>
      </c>
      <c r="D2164" t="inlineStr">
        <is>
          <t>Washington</t>
        </is>
      </c>
      <c r="E2164" t="inlineStr">
        <is>
          <t>WA</t>
        </is>
      </c>
      <c r="F2164" t="n">
        <v>2023</v>
      </c>
      <c r="G2164" t="n">
        <v>1</v>
      </c>
      <c r="H2164" s="13" t="n">
        <v>2248547</v>
      </c>
      <c r="I2164" s="12" t="n">
        <v>6</v>
      </c>
      <c r="J2164" s="13" t="n">
        <v>33773.5</v>
      </c>
      <c r="K2164" s="13">
        <f>IFERROR($H2164/$I2164,"")</f>
        <v/>
      </c>
      <c r="L2164" s="13" t="n">
        <v>2000000</v>
      </c>
      <c r="M2164" t="inlineStr">
        <is>
          <t>NY</t>
        </is>
      </c>
      <c r="N2164" t="inlineStr">
        <is>
          <t>No</t>
        </is>
      </c>
      <c r="O2164" t="inlineStr">
        <is>
          <t>Not stated</t>
        </is>
      </c>
      <c r="Q2164" s="9" t="inlineStr">
        <is>
          <t>https://grantcue.com/foundations/the-firoz-and-najma-lalji-foundation-208817765</t>
        </is>
      </c>
    </row>
    <row r="2165">
      <c r="A2165">
        <f>IF($E2165=$E2164,$A2164+1,1)</f>
        <v/>
      </c>
      <c r="B2165" t="inlineStr">
        <is>
          <t>KHAKI FOUNDATION</t>
        </is>
      </c>
      <c r="C2165" t="inlineStr">
        <is>
          <t>20-0461805</t>
        </is>
      </c>
      <c r="D2165" t="inlineStr">
        <is>
          <t>Washington</t>
        </is>
      </c>
      <c r="E2165" t="inlineStr">
        <is>
          <t>WA</t>
        </is>
      </c>
      <c r="F2165" t="n">
        <v>2025</v>
      </c>
      <c r="G2165" t="n">
        <v>2</v>
      </c>
      <c r="H2165" s="13" t="n">
        <v>2216751</v>
      </c>
      <c r="I2165" s="12" t="n">
        <v>12</v>
      </c>
      <c r="J2165" s="13" t="n">
        <v>85530.5</v>
      </c>
      <c r="K2165" s="13">
        <f>IFERROR($H2165/$I2165,"")</f>
        <v/>
      </c>
      <c r="L2165" s="13" t="n">
        <v>945697</v>
      </c>
      <c r="M2165" t="inlineStr">
        <is>
          <t>MT, IL</t>
        </is>
      </c>
      <c r="N2165" t="inlineStr">
        <is>
          <t>No</t>
        </is>
      </c>
      <c r="O2165" t="inlineStr">
        <is>
          <t>Not stated</t>
        </is>
      </c>
      <c r="Q2165" s="9" t="inlineStr">
        <is>
          <t>https://grantcue.com/foundations/khaki-foundation-200461805</t>
        </is>
      </c>
    </row>
    <row r="2166">
      <c r="A2166">
        <f>IF($E2166=$E2165,$A2165+1,1)</f>
        <v/>
      </c>
      <c r="B2166" t="inlineStr">
        <is>
          <t>LOOKOUT FOUNDATION INC</t>
        </is>
      </c>
      <c r="C2166" t="inlineStr">
        <is>
          <t>22-3745074</t>
        </is>
      </c>
      <c r="D2166" t="inlineStr">
        <is>
          <t>Washington</t>
        </is>
      </c>
      <c r="E2166" t="inlineStr">
        <is>
          <t>WA</t>
        </is>
      </c>
      <c r="F2166" t="n">
        <v>2025</v>
      </c>
      <c r="G2166" t="n">
        <v>2</v>
      </c>
      <c r="H2166" s="13" t="n">
        <v>2178531</v>
      </c>
      <c r="I2166" s="12" t="n">
        <v>131</v>
      </c>
      <c r="J2166" s="13" t="n">
        <v>9000</v>
      </c>
      <c r="K2166" s="13">
        <f>IFERROR($H2166/$I2166,"")</f>
        <v/>
      </c>
      <c r="L2166" s="13" t="n">
        <v>100000</v>
      </c>
      <c r="M2166" t="inlineStr">
        <is>
          <t>FL, DC, IN</t>
        </is>
      </c>
      <c r="N2166" t="inlineStr">
        <is>
          <t>No</t>
        </is>
      </c>
      <c r="O2166" t="inlineStr">
        <is>
          <t>Not stated</t>
        </is>
      </c>
      <c r="Q2166" s="9" t="inlineStr">
        <is>
          <t>https://grantcue.com/foundations/lookout-foundation-inc-223745074</t>
        </is>
      </c>
    </row>
    <row r="2167">
      <c r="A2167">
        <f>IF($E2167=$E2166,$A2166+1,1)</f>
        <v/>
      </c>
      <c r="B2167" t="inlineStr">
        <is>
          <t>THE OKI FOUNDATION</t>
        </is>
      </c>
      <c r="C2167" t="inlineStr">
        <is>
          <t>91-1394156</t>
        </is>
      </c>
      <c r="D2167" t="inlineStr">
        <is>
          <t>Washington</t>
        </is>
      </c>
      <c r="E2167" t="inlineStr">
        <is>
          <t>WA</t>
        </is>
      </c>
      <c r="F2167" t="n">
        <v>2025</v>
      </c>
      <c r="G2167" t="n">
        <v>2</v>
      </c>
      <c r="H2167" s="13" t="n">
        <v>2177500</v>
      </c>
      <c r="I2167" s="12" t="n">
        <v>63</v>
      </c>
      <c r="J2167" s="13" t="n">
        <v>10000</v>
      </c>
      <c r="K2167" s="13">
        <f>IFERROR($H2167/$I2167,"")</f>
        <v/>
      </c>
      <c r="L2167" s="13" t="n">
        <v>860000</v>
      </c>
      <c r="M2167" t="inlineStr">
        <is>
          <t>CO, GA, DC</t>
        </is>
      </c>
      <c r="N2167" t="inlineStr">
        <is>
          <t>No</t>
        </is>
      </c>
      <c r="O2167" t="inlineStr">
        <is>
          <t>Not stated</t>
        </is>
      </c>
      <c r="Q2167" s="9" t="inlineStr">
        <is>
          <t>https://grantcue.com/foundations/the-oki-foundation-911394156</t>
        </is>
      </c>
    </row>
    <row r="2168">
      <c r="A2168">
        <f>IF($E2168=$E2167,$A2167+1,1)</f>
        <v/>
      </c>
      <c r="B2168" t="inlineStr">
        <is>
          <t>THE BURNING FOUNDATION</t>
        </is>
      </c>
      <c r="C2168" t="inlineStr">
        <is>
          <t>91-1815335</t>
        </is>
      </c>
      <c r="D2168" t="inlineStr">
        <is>
          <t>Washington</t>
        </is>
      </c>
      <c r="E2168" t="inlineStr">
        <is>
          <t>WA</t>
        </is>
      </c>
      <c r="F2168" t="n">
        <v>2025</v>
      </c>
      <c r="G2168" t="n">
        <v>2</v>
      </c>
      <c r="H2168" s="13" t="n">
        <v>2176000</v>
      </c>
      <c r="I2168" s="12" t="n">
        <v>110</v>
      </c>
      <c r="J2168" s="13" t="n">
        <v>20000</v>
      </c>
      <c r="K2168" s="13">
        <f>IFERROR($H2168/$I2168,"")</f>
        <v/>
      </c>
      <c r="L2168" s="13" t="n">
        <v>30000</v>
      </c>
      <c r="M2168" t="inlineStr">
        <is>
          <t>OR, DC, ID</t>
        </is>
      </c>
      <c r="N2168" t="inlineStr">
        <is>
          <t>Yes</t>
        </is>
      </c>
      <c r="O2168" t="inlineStr">
        <is>
          <t>Yes</t>
        </is>
      </c>
      <c r="P2168" s="9" t="inlineStr">
        <is>
          <t>https://burningfoundation.org/</t>
        </is>
      </c>
      <c r="Q2168" s="9" t="inlineStr">
        <is>
          <t>https://grantcue.com/foundations/the-burning-foundation-911815335</t>
        </is>
      </c>
    </row>
    <row r="2169">
      <c r="A2169">
        <f>IF($E2169=$E2168,$A2168+1,1)</f>
        <v/>
      </c>
      <c r="B2169" t="inlineStr">
        <is>
          <t>THE TOD AND MAXINE MCCLASKEY FAMILY FOUNDATION</t>
        </is>
      </c>
      <c r="C2169" t="inlineStr">
        <is>
          <t>91-2010845</t>
        </is>
      </c>
      <c r="D2169" t="inlineStr">
        <is>
          <t>Washington</t>
        </is>
      </c>
      <c r="E2169" t="inlineStr">
        <is>
          <t>WA</t>
        </is>
      </c>
      <c r="F2169" t="n">
        <v>2025</v>
      </c>
      <c r="G2169" t="n">
        <v>2</v>
      </c>
      <c r="H2169" s="13" t="n">
        <v>2144775</v>
      </c>
      <c r="I2169" s="12" t="n">
        <v>35</v>
      </c>
      <c r="J2169" s="13" t="n">
        <v>15000</v>
      </c>
      <c r="K2169" s="13">
        <f>IFERROR($H2169/$I2169,"")</f>
        <v/>
      </c>
      <c r="L2169" s="13" t="n">
        <v>525000</v>
      </c>
      <c r="M2169" t="inlineStr">
        <is>
          <t>OR, CA, NY</t>
        </is>
      </c>
      <c r="N2169" t="inlineStr">
        <is>
          <t>No</t>
        </is>
      </c>
      <c r="O2169" t="inlineStr">
        <is>
          <t>Not stated</t>
        </is>
      </c>
      <c r="Q2169" s="9" t="inlineStr">
        <is>
          <t>https://grantcue.com/foundations/the-tod-and-maxine-mcclaskey-family-foundation-912010845</t>
        </is>
      </c>
    </row>
    <row r="2170">
      <c r="A2170">
        <f>IF($E2170=$E2169,$A2169+1,1)</f>
        <v/>
      </c>
      <c r="B2170" t="inlineStr">
        <is>
          <t>MARKS FAMILY FOUNDATION</t>
        </is>
      </c>
      <c r="C2170" t="inlineStr">
        <is>
          <t>46-1352263</t>
        </is>
      </c>
      <c r="D2170" t="inlineStr">
        <is>
          <t>Washington</t>
        </is>
      </c>
      <c r="E2170" t="inlineStr">
        <is>
          <t>WA</t>
        </is>
      </c>
      <c r="F2170" t="n">
        <v>2025</v>
      </c>
      <c r="G2170" t="n">
        <v>2</v>
      </c>
      <c r="H2170" s="13" t="n">
        <v>2133284</v>
      </c>
      <c r="I2170" s="12" t="n">
        <v>58</v>
      </c>
      <c r="J2170" s="13" t="n">
        <v>10000</v>
      </c>
      <c r="K2170" s="13">
        <f>IFERROR($H2170/$I2170,"")</f>
        <v/>
      </c>
      <c r="L2170" s="13" t="n">
        <v>259000</v>
      </c>
      <c r="M2170" t="inlineStr">
        <is>
          <t>GA, CO, NY</t>
        </is>
      </c>
      <c r="N2170" t="inlineStr">
        <is>
          <t>No</t>
        </is>
      </c>
      <c r="O2170" t="inlineStr">
        <is>
          <t>Not stated</t>
        </is>
      </c>
      <c r="Q2170" s="9" t="inlineStr">
        <is>
          <t>https://grantcue.com/foundations/marks-family-foundation-461352263</t>
        </is>
      </c>
    </row>
    <row r="2171">
      <c r="A2171">
        <f>IF($E2171=$E2170,$A2170+1,1)</f>
        <v/>
      </c>
      <c r="B2171" t="inlineStr">
        <is>
          <t>Mount Baker Foundation</t>
        </is>
      </c>
      <c r="C2171" t="inlineStr">
        <is>
          <t>61-1862747</t>
        </is>
      </c>
      <c r="D2171" t="inlineStr">
        <is>
          <t>Washington</t>
        </is>
      </c>
      <c r="E2171" t="inlineStr">
        <is>
          <t>WA</t>
        </is>
      </c>
      <c r="F2171" t="n">
        <v>2024</v>
      </c>
      <c r="G2171" t="n">
        <v>1</v>
      </c>
      <c r="H2171" s="13" t="n">
        <v>2073021</v>
      </c>
      <c r="I2171" s="12" t="n">
        <v>45</v>
      </c>
      <c r="J2171" s="13" t="n">
        <v>10000</v>
      </c>
      <c r="K2171" s="13">
        <f>IFERROR($H2171/$I2171,"")</f>
        <v/>
      </c>
      <c r="L2171" s="13" t="n">
        <v>300000</v>
      </c>
      <c r="M2171" t="inlineStr">
        <is>
          <t>VA</t>
        </is>
      </c>
      <c r="N2171" t="inlineStr">
        <is>
          <t>Yes</t>
        </is>
      </c>
      <c r="O2171" t="inlineStr">
        <is>
          <t>Not stated</t>
        </is>
      </c>
      <c r="P2171" s="9" t="inlineStr">
        <is>
          <t>https://www.mtbakerfoundation.org/</t>
        </is>
      </c>
      <c r="Q2171" s="9" t="inlineStr">
        <is>
          <t>https://grantcue.com/foundations/mount-baker-foundation-611862747</t>
        </is>
      </c>
    </row>
    <row r="2172">
      <c r="A2172">
        <f>IF($E2172=$E2171,$A2171+1,1)</f>
        <v/>
      </c>
      <c r="B2172" t="inlineStr">
        <is>
          <t>BJB FOUNDATION</t>
        </is>
      </c>
      <c r="C2172" t="inlineStr">
        <is>
          <t>47-1516608</t>
        </is>
      </c>
      <c r="D2172" t="inlineStr">
        <is>
          <t>Washington</t>
        </is>
      </c>
      <c r="E2172" t="inlineStr">
        <is>
          <t>WA</t>
        </is>
      </c>
      <c r="F2172" t="n">
        <v>2024</v>
      </c>
      <c r="G2172" t="n">
        <v>1</v>
      </c>
      <c r="H2172" s="13" t="n">
        <v>2064486</v>
      </c>
      <c r="I2172" s="12" t="n">
        <v>13</v>
      </c>
      <c r="J2172" s="13" t="n">
        <v>20000</v>
      </c>
      <c r="K2172" s="13">
        <f>IFERROR($H2172/$I2172,"")</f>
        <v/>
      </c>
      <c r="L2172" s="13" t="n">
        <v>1309486</v>
      </c>
      <c r="M2172" t="inlineStr">
        <is>
          <t>IL, PA, NY</t>
        </is>
      </c>
      <c r="N2172" t="inlineStr">
        <is>
          <t>No</t>
        </is>
      </c>
      <c r="O2172" t="inlineStr">
        <is>
          <t>Not stated</t>
        </is>
      </c>
      <c r="Q2172" s="9" t="inlineStr">
        <is>
          <t>https://grantcue.com/foundations/bjb-foundation-471516608</t>
        </is>
      </c>
    </row>
    <row r="2173">
      <c r="A2173">
        <f>IF($E2173=$E2172,$A2172+1,1)</f>
        <v/>
      </c>
      <c r="B2173" t="inlineStr">
        <is>
          <t>WASHINGTON FEDERAL FOUNDATION</t>
        </is>
      </c>
      <c r="C2173" t="inlineStr">
        <is>
          <t>20-8777284</t>
        </is>
      </c>
      <c r="D2173" t="inlineStr">
        <is>
          <t>Washington</t>
        </is>
      </c>
      <c r="E2173" t="inlineStr">
        <is>
          <t>WA</t>
        </is>
      </c>
      <c r="F2173" t="n">
        <v>2025</v>
      </c>
      <c r="G2173" t="n">
        <v>2</v>
      </c>
      <c r="H2173" s="13" t="n">
        <v>2030920</v>
      </c>
      <c r="I2173" s="12" t="n">
        <v>445</v>
      </c>
      <c r="J2173" s="13" t="n">
        <v>2500</v>
      </c>
      <c r="K2173" s="13">
        <f>IFERROR($H2173/$I2173,"")</f>
        <v/>
      </c>
      <c r="L2173" s="13" t="n">
        <v>100000</v>
      </c>
      <c r="M2173" t="inlineStr">
        <is>
          <t>OR, AZ, CA</t>
        </is>
      </c>
      <c r="N2173" t="inlineStr">
        <is>
          <t>Yes</t>
        </is>
      </c>
      <c r="O2173" t="inlineStr">
        <is>
          <t>Yes</t>
        </is>
      </c>
      <c r="Q2173" s="9" t="inlineStr">
        <is>
          <t>https://grantcue.com/foundations/washington-federal-foundation-208777284</t>
        </is>
      </c>
    </row>
    <row r="2174">
      <c r="A2174">
        <f>IF($E2174=$E2173,$A2173+1,1)</f>
        <v/>
      </c>
      <c r="B2174" t="inlineStr">
        <is>
          <t>The Wilke Family Foundation</t>
        </is>
      </c>
      <c r="C2174" t="inlineStr">
        <is>
          <t>26-1207948</t>
        </is>
      </c>
      <c r="D2174" t="inlineStr">
        <is>
          <t>Washington</t>
        </is>
      </c>
      <c r="E2174" t="inlineStr">
        <is>
          <t>WA</t>
        </is>
      </c>
      <c r="F2174" t="n">
        <v>2024</v>
      </c>
      <c r="G2174" t="n">
        <v>1</v>
      </c>
      <c r="H2174" s="13" t="n">
        <v>2016474</v>
      </c>
      <c r="I2174" s="12" t="n">
        <v>30</v>
      </c>
      <c r="J2174" s="13" t="n">
        <v>25000</v>
      </c>
      <c r="K2174" s="13">
        <f>IFERROR($H2174/$I2174,"")</f>
        <v/>
      </c>
      <c r="L2174" s="13" t="n">
        <v>500000</v>
      </c>
      <c r="M2174" t="inlineStr">
        <is>
          <t>NY, DC, CA</t>
        </is>
      </c>
      <c r="N2174" t="inlineStr">
        <is>
          <t>No</t>
        </is>
      </c>
      <c r="O2174" t="inlineStr">
        <is>
          <t>Not stated</t>
        </is>
      </c>
      <c r="Q2174" s="9" t="inlineStr">
        <is>
          <t>https://grantcue.com/foundations/the-wilke-family-foundation-261207948</t>
        </is>
      </c>
    </row>
    <row r="2175">
      <c r="A2175">
        <f>IF($E2175=$E2174,$A2174+1,1)</f>
        <v/>
      </c>
      <c r="B2175" t="inlineStr">
        <is>
          <t>FOREST FOUNDATION</t>
        </is>
      </c>
      <c r="C2175" t="inlineStr">
        <is>
          <t>91-6020514</t>
        </is>
      </c>
      <c r="D2175" t="inlineStr">
        <is>
          <t>Washington</t>
        </is>
      </c>
      <c r="E2175" t="inlineStr">
        <is>
          <t>WA</t>
        </is>
      </c>
      <c r="F2175" t="n">
        <v>2024</v>
      </c>
      <c r="G2175" t="n">
        <v>2</v>
      </c>
      <c r="H2175" s="13" t="n">
        <v>1972000</v>
      </c>
      <c r="I2175" s="12" t="n">
        <v>117</v>
      </c>
      <c r="J2175" s="13" t="n">
        <v>10000</v>
      </c>
      <c r="K2175" s="13">
        <f>IFERROR($H2175/$I2175,"")</f>
        <v/>
      </c>
      <c r="L2175" s="13" t="n">
        <v>100000</v>
      </c>
      <c r="N2175" t="inlineStr">
        <is>
          <t>Yes</t>
        </is>
      </c>
      <c r="O2175" t="inlineStr">
        <is>
          <t>Yes</t>
        </is>
      </c>
      <c r="P2175" s="9" t="inlineStr">
        <is>
          <t>https://forestfound.org/</t>
        </is>
      </c>
      <c r="Q2175" s="9" t="inlineStr">
        <is>
          <t>https://grantcue.com/foundations/forest-foundation-916020514</t>
        </is>
      </c>
    </row>
    <row r="2176">
      <c r="A2176">
        <f>IF($E2176=$E2175,$A2175+1,1)</f>
        <v/>
      </c>
      <c r="B2176" t="inlineStr">
        <is>
          <t>GOW FAMILY FOUNDATION</t>
        </is>
      </c>
      <c r="C2176" t="inlineStr">
        <is>
          <t>46-0986449</t>
        </is>
      </c>
      <c r="D2176" t="inlineStr">
        <is>
          <t>Washington</t>
        </is>
      </c>
      <c r="E2176" t="inlineStr">
        <is>
          <t>WA</t>
        </is>
      </c>
      <c r="F2176" t="n">
        <v>2024</v>
      </c>
      <c r="G2176" t="n">
        <v>1</v>
      </c>
      <c r="H2176" s="13" t="n">
        <v>1960000</v>
      </c>
      <c r="I2176" s="12" t="n">
        <v>34</v>
      </c>
      <c r="J2176" s="13" t="n">
        <v>37500</v>
      </c>
      <c r="K2176" s="13">
        <f>IFERROR($H2176/$I2176,"")</f>
        <v/>
      </c>
      <c r="L2176" s="13" t="n">
        <v>220000</v>
      </c>
      <c r="M2176" t="inlineStr">
        <is>
          <t>CA, MA, BRITISH COLUMBIA</t>
        </is>
      </c>
      <c r="N2176" t="inlineStr">
        <is>
          <t>Yes</t>
        </is>
      </c>
      <c r="O2176" t="inlineStr">
        <is>
          <t>Not stated</t>
        </is>
      </c>
      <c r="Q2176" s="9" t="inlineStr">
        <is>
          <t>https://grantcue.com/foundations/gow-family-foundation-460986449</t>
        </is>
      </c>
    </row>
    <row r="2177">
      <c r="A2177">
        <f>IF($E2177=$E2176,$A2176+1,1)</f>
        <v/>
      </c>
      <c r="B2177" t="inlineStr">
        <is>
          <t>THE RUSSELL FAMILY FOUNDATION</t>
        </is>
      </c>
      <c r="C2177" t="inlineStr">
        <is>
          <t>91-1663336</t>
        </is>
      </c>
      <c r="D2177" t="inlineStr">
        <is>
          <t>Washington</t>
        </is>
      </c>
      <c r="E2177" t="inlineStr">
        <is>
          <t>WA</t>
        </is>
      </c>
      <c r="F2177" t="n">
        <v>2024</v>
      </c>
      <c r="G2177" t="n">
        <v>1</v>
      </c>
      <c r="H2177" s="13" t="n">
        <v>1951250</v>
      </c>
      <c r="I2177" s="12" t="n">
        <v>128</v>
      </c>
      <c r="J2177" s="13" t="n">
        <v>8500</v>
      </c>
      <c r="K2177" s="13">
        <f>IFERROR($H2177/$I2177,"")</f>
        <v/>
      </c>
      <c r="L2177" s="13" t="n">
        <v>75000</v>
      </c>
      <c r="M2177" t="inlineStr">
        <is>
          <t>DC, CA, OR</t>
        </is>
      </c>
      <c r="N2177" t="inlineStr">
        <is>
          <t>Yes</t>
        </is>
      </c>
      <c r="O2177" t="inlineStr">
        <is>
          <t>Yes</t>
        </is>
      </c>
      <c r="P2177" s="9" t="inlineStr">
        <is>
          <t>https://www.trff.org/</t>
        </is>
      </c>
      <c r="Q2177" s="9" t="inlineStr">
        <is>
          <t>https://grantcue.com/foundations/the-russell-family-foundation-911663336</t>
        </is>
      </c>
    </row>
    <row r="2178">
      <c r="A2178">
        <f>IF($E2178=$E2177,$A2177+1,1)</f>
        <v/>
      </c>
      <c r="B2178" t="inlineStr">
        <is>
          <t>47TH AVENUE FOUNDATION</t>
        </is>
      </c>
      <c r="C2178" t="inlineStr">
        <is>
          <t>84-6884500</t>
        </is>
      </c>
      <c r="D2178" t="inlineStr">
        <is>
          <t>Washington</t>
        </is>
      </c>
      <c r="E2178" t="inlineStr">
        <is>
          <t>WA</t>
        </is>
      </c>
      <c r="F2178" t="n">
        <v>2024</v>
      </c>
      <c r="G2178" t="n">
        <v>1</v>
      </c>
      <c r="H2178" s="13" t="n">
        <v>1938316</v>
      </c>
      <c r="I2178" s="12" t="n">
        <v>50</v>
      </c>
      <c r="J2178" s="13" t="n">
        <v>23750</v>
      </c>
      <c r="K2178" s="13">
        <f>IFERROR($H2178/$I2178,"")</f>
        <v/>
      </c>
      <c r="L2178" s="13" t="n">
        <v>300000</v>
      </c>
      <c r="M2178" t="inlineStr">
        <is>
          <t>NC, NY</t>
        </is>
      </c>
      <c r="N2178" t="inlineStr">
        <is>
          <t>No</t>
        </is>
      </c>
      <c r="O2178" t="inlineStr">
        <is>
          <t>Not stated</t>
        </is>
      </c>
      <c r="Q2178" s="9" t="inlineStr">
        <is>
          <t>https://grantcue.com/foundations/47th-avenue-foundation-846884500</t>
        </is>
      </c>
    </row>
    <row r="2179">
      <c r="A2179">
        <f>IF($E2179=$E2178,$A2178+1,1)</f>
        <v/>
      </c>
      <c r="B2179" t="inlineStr">
        <is>
          <t>Stanard Family Foundation</t>
        </is>
      </c>
      <c r="C2179" t="inlineStr">
        <is>
          <t>13-4316669</t>
        </is>
      </c>
      <c r="D2179" t="inlineStr">
        <is>
          <t>Washington</t>
        </is>
      </c>
      <c r="E2179" t="inlineStr">
        <is>
          <t>WA</t>
        </is>
      </c>
      <c r="F2179" t="n">
        <v>2025</v>
      </c>
      <c r="G2179" t="n">
        <v>2</v>
      </c>
      <c r="H2179" s="13" t="n">
        <v>1925000</v>
      </c>
      <c r="I2179" s="12" t="n">
        <v>6</v>
      </c>
      <c r="J2179" s="13" t="n">
        <v>175000</v>
      </c>
      <c r="K2179" s="13">
        <f>IFERROR($H2179/$I2179,"")</f>
        <v/>
      </c>
      <c r="L2179" s="13" t="n">
        <v>1175000</v>
      </c>
      <c r="M2179" t="inlineStr">
        <is>
          <t>PA, NC, GA</t>
        </is>
      </c>
      <c r="N2179" t="inlineStr">
        <is>
          <t>No</t>
        </is>
      </c>
      <c r="O2179" t="inlineStr">
        <is>
          <t>Not stated</t>
        </is>
      </c>
      <c r="Q2179" s="9" t="inlineStr">
        <is>
          <t>https://grantcue.com/foundations/stanard-family-foundation-c-o-cohen-and-co-134316669</t>
        </is>
      </c>
    </row>
    <row r="2180">
      <c r="A2180">
        <f>IF($E2180=$E2179,$A2179+1,1)</f>
        <v/>
      </c>
      <c r="B2180" t="inlineStr">
        <is>
          <t>Encourage &amp; Impact Foundation</t>
        </is>
      </c>
      <c r="C2180" t="inlineStr">
        <is>
          <t>84-4221561</t>
        </is>
      </c>
      <c r="D2180" t="inlineStr">
        <is>
          <t>Washington</t>
        </is>
      </c>
      <c r="E2180" t="inlineStr">
        <is>
          <t>WA</t>
        </is>
      </c>
      <c r="F2180" t="n">
        <v>2025</v>
      </c>
      <c r="G2180" t="n">
        <v>2</v>
      </c>
      <c r="H2180" s="13" t="n">
        <v>1902094</v>
      </c>
      <c r="I2180" s="12" t="n">
        <v>64</v>
      </c>
      <c r="J2180" s="13" t="n">
        <v>10000</v>
      </c>
      <c r="K2180" s="13">
        <f>IFERROR($H2180/$I2180,"")</f>
        <v/>
      </c>
      <c r="L2180" s="13" t="n">
        <v>500000</v>
      </c>
      <c r="M2180" t="inlineStr">
        <is>
          <t>GA, MS, CO</t>
        </is>
      </c>
      <c r="N2180" t="inlineStr">
        <is>
          <t>No</t>
        </is>
      </c>
      <c r="O2180" t="inlineStr">
        <is>
          <t>Not stated</t>
        </is>
      </c>
      <c r="Q2180" s="9" t="inlineStr">
        <is>
          <t>https://grantcue.com/foundations/encourage-and-impact-foundation-844221561</t>
        </is>
      </c>
    </row>
    <row r="2181">
      <c r="A2181">
        <f>IF($E2181=$E2180,$A2180+1,1)</f>
        <v/>
      </c>
      <c r="B2181" t="inlineStr">
        <is>
          <t>THE NU SKIN FORCE FOR GOOD FOUNDATION</t>
        </is>
      </c>
      <c r="C2181" t="inlineStr">
        <is>
          <t>87-0577244</t>
        </is>
      </c>
      <c r="D2181" t="inlineStr">
        <is>
          <t>Washington</t>
        </is>
      </c>
      <c r="E2181" t="inlineStr">
        <is>
          <t>WA</t>
        </is>
      </c>
      <c r="F2181" t="n">
        <v>2024</v>
      </c>
      <c r="G2181" t="n">
        <v>1</v>
      </c>
      <c r="H2181" s="13" t="n">
        <v>1886723</v>
      </c>
      <c r="I2181" s="12" t="n">
        <v>22</v>
      </c>
      <c r="J2181" s="13" t="n">
        <v>20000</v>
      </c>
      <c r="K2181" s="13">
        <f>IFERROR($H2181/$I2181,"")</f>
        <v/>
      </c>
      <c r="L2181" s="13" t="n">
        <v>1147051</v>
      </c>
      <c r="M2181" t="inlineStr">
        <is>
          <t>UT, CA, GA</t>
        </is>
      </c>
      <c r="N2181" t="inlineStr">
        <is>
          <t>No</t>
        </is>
      </c>
      <c r="O2181" t="inlineStr">
        <is>
          <t>Not stated</t>
        </is>
      </c>
      <c r="Q2181" s="9" t="inlineStr">
        <is>
          <t>https://grantcue.com/foundations/the-nu-skin-force-for-good-foundation-870577244</t>
        </is>
      </c>
    </row>
    <row r="2182">
      <c r="A2182">
        <f>IF($E2182=$E2181,$A2181+1,1)</f>
        <v/>
      </c>
      <c r="B2182" t="inlineStr">
        <is>
          <t>LADY FOUNDATION</t>
        </is>
      </c>
      <c r="C2182" t="inlineStr">
        <is>
          <t>27-0400100</t>
        </is>
      </c>
      <c r="D2182" t="inlineStr">
        <is>
          <t>Washington</t>
        </is>
      </c>
      <c r="E2182" t="inlineStr">
        <is>
          <t>WA</t>
        </is>
      </c>
      <c r="F2182" t="n">
        <v>2025</v>
      </c>
      <c r="G2182" t="n">
        <v>2</v>
      </c>
      <c r="H2182" s="13" t="n">
        <v>1886666</v>
      </c>
      <c r="I2182" s="12" t="n">
        <v>7</v>
      </c>
      <c r="J2182" s="13" t="n">
        <v>83333</v>
      </c>
      <c r="K2182" s="13">
        <f>IFERROR($H2182/$I2182,"")</f>
        <v/>
      </c>
      <c r="L2182" s="13" t="n">
        <v>1000000</v>
      </c>
      <c r="N2182" t="inlineStr">
        <is>
          <t>No</t>
        </is>
      </c>
      <c r="O2182" t="inlineStr">
        <is>
          <t>Not stated</t>
        </is>
      </c>
      <c r="Q2182" s="9" t="inlineStr">
        <is>
          <t>https://grantcue.com/foundations/lady-foundation-270400100</t>
        </is>
      </c>
    </row>
    <row r="2183">
      <c r="A2183">
        <f>IF($E2183=$E2182,$A2182+1,1)</f>
        <v/>
      </c>
      <c r="B2183" t="inlineStr">
        <is>
          <t>STEVENSON FAMILY CHARITABLE TRUST</t>
        </is>
      </c>
      <c r="C2183" t="inlineStr">
        <is>
          <t>04-6629590</t>
        </is>
      </c>
      <c r="D2183" t="inlineStr">
        <is>
          <t>Washington</t>
        </is>
      </c>
      <c r="E2183" t="inlineStr">
        <is>
          <t>WA</t>
        </is>
      </c>
      <c r="F2183" t="n">
        <v>2024</v>
      </c>
      <c r="G2183" t="n">
        <v>1</v>
      </c>
      <c r="H2183" s="13" t="n">
        <v>1822450</v>
      </c>
      <c r="I2183" s="12" t="n">
        <v>89</v>
      </c>
      <c r="J2183" s="13" t="n">
        <v>1000</v>
      </c>
      <c r="K2183" s="13">
        <f>IFERROR($H2183/$I2183,"")</f>
        <v/>
      </c>
      <c r="L2183" s="13" t="n">
        <v>1000000</v>
      </c>
      <c r="M2183" t="inlineStr">
        <is>
          <t>MA, CA, DC</t>
        </is>
      </c>
      <c r="N2183" t="inlineStr">
        <is>
          <t>No</t>
        </is>
      </c>
      <c r="O2183" t="inlineStr">
        <is>
          <t>Not stated</t>
        </is>
      </c>
      <c r="Q2183" s="9" t="inlineStr">
        <is>
          <t>https://grantcue.com/foundations/stevenson-family-charitable-trust-046629590</t>
        </is>
      </c>
    </row>
    <row r="2184">
      <c r="A2184">
        <f>IF($E2184=$E2183,$A2183+1,1)</f>
        <v/>
      </c>
      <c r="B2184" t="inlineStr">
        <is>
          <t>Lucky Seven Foundation</t>
        </is>
      </c>
      <c r="C2184" t="inlineStr">
        <is>
          <t>91-1722000</t>
        </is>
      </c>
      <c r="D2184" t="inlineStr">
        <is>
          <t>Washington</t>
        </is>
      </c>
      <c r="E2184" t="inlineStr">
        <is>
          <t>WA</t>
        </is>
      </c>
      <c r="F2184" t="n">
        <v>2024</v>
      </c>
      <c r="G2184" t="n">
        <v>1</v>
      </c>
      <c r="H2184" s="13" t="n">
        <v>1820100</v>
      </c>
      <c r="I2184" s="12" t="n">
        <v>215</v>
      </c>
      <c r="J2184" s="13" t="n">
        <v>2000</v>
      </c>
      <c r="K2184" s="13">
        <f>IFERROR($H2184/$I2184,"")</f>
        <v/>
      </c>
      <c r="L2184" s="13" t="n">
        <v>240000</v>
      </c>
      <c r="M2184" t="inlineStr">
        <is>
          <t>CA, OR, MA</t>
        </is>
      </c>
      <c r="N2184" t="inlineStr">
        <is>
          <t>Yes</t>
        </is>
      </c>
      <c r="O2184" t="inlineStr">
        <is>
          <t>Yes</t>
        </is>
      </c>
      <c r="Q2184" s="9" t="inlineStr">
        <is>
          <t>https://grantcue.com/foundations/lucky-seven-foundation-911722000</t>
        </is>
      </c>
    </row>
    <row r="2185">
      <c r="A2185">
        <f>IF($E2185=$E2184,$A2184+1,1)</f>
        <v/>
      </c>
      <c r="B2185" t="inlineStr">
        <is>
          <t>RECKITT GLOBAL HYGIENE INSTITUTE</t>
        </is>
      </c>
      <c r="C2185" t="inlineStr">
        <is>
          <t>85-1783796</t>
        </is>
      </c>
      <c r="D2185" t="inlineStr">
        <is>
          <t>Washington</t>
        </is>
      </c>
      <c r="E2185" t="inlineStr">
        <is>
          <t>WA</t>
        </is>
      </c>
      <c r="F2185" t="n">
        <v>2024</v>
      </c>
      <c r="G2185" t="n">
        <v>1</v>
      </c>
      <c r="H2185" s="13" t="n">
        <v>1780891</v>
      </c>
      <c r="I2185" s="12" t="n">
        <v>20</v>
      </c>
      <c r="J2185" s="13" t="n">
        <v>69882</v>
      </c>
      <c r="K2185" s="13">
        <f>IFERROR($H2185/$I2185,"")</f>
        <v/>
      </c>
      <c r="L2185" s="13" t="n">
        <v>187500</v>
      </c>
      <c r="M2185" t="inlineStr">
        <is>
          <t>MA, IA, CT</t>
        </is>
      </c>
      <c r="N2185" t="inlineStr">
        <is>
          <t>No</t>
        </is>
      </c>
      <c r="O2185" t="inlineStr">
        <is>
          <t>Not stated</t>
        </is>
      </c>
      <c r="Q2185" s="9" t="inlineStr">
        <is>
          <t>https://grantcue.com/foundations/reckitt-global-hygiene-institute-851783796</t>
        </is>
      </c>
    </row>
    <row r="2186">
      <c r="A2186">
        <f>IF($E2186=$E2185,$A2185+1,1)</f>
        <v/>
      </c>
      <c r="B2186" t="inlineStr">
        <is>
          <t>VINCENT J COATES FOUNDATION</t>
        </is>
      </c>
      <c r="C2186" t="inlineStr">
        <is>
          <t>77-0533167</t>
        </is>
      </c>
      <c r="D2186" t="inlineStr">
        <is>
          <t>Washington</t>
        </is>
      </c>
      <c r="E2186" t="inlineStr">
        <is>
          <t>WA</t>
        </is>
      </c>
      <c r="F2186" t="n">
        <v>2024</v>
      </c>
      <c r="G2186" t="n">
        <v>1</v>
      </c>
      <c r="H2186" s="13" t="n">
        <v>1768255</v>
      </c>
      <c r="I2186" s="12" t="n">
        <v>22</v>
      </c>
      <c r="J2186" s="13" t="n">
        <v>50000</v>
      </c>
      <c r="K2186" s="13">
        <f>IFERROR($H2186/$I2186,"")</f>
        <v/>
      </c>
      <c r="L2186" s="13" t="n">
        <v>500000</v>
      </c>
      <c r="M2186" t="inlineStr">
        <is>
          <t>FL, RI, CA</t>
        </is>
      </c>
      <c r="N2186" t="inlineStr">
        <is>
          <t>No</t>
        </is>
      </c>
      <c r="O2186" t="inlineStr">
        <is>
          <t>Not stated</t>
        </is>
      </c>
      <c r="Q2186" s="9" t="inlineStr">
        <is>
          <t>https://grantcue.com/foundations/vincent-j-coates-foundation-770533167</t>
        </is>
      </c>
    </row>
    <row r="2187">
      <c r="A2187">
        <f>IF($E2187=$E2186,$A2186+1,1)</f>
        <v/>
      </c>
      <c r="B2187" t="inlineStr">
        <is>
          <t>SARAH M HUGHES FOUNDATION</t>
        </is>
      </c>
      <c r="C2187" t="inlineStr">
        <is>
          <t>35-2428957</t>
        </is>
      </c>
      <c r="D2187" t="inlineStr">
        <is>
          <t>Washington</t>
        </is>
      </c>
      <c r="E2187" t="inlineStr">
        <is>
          <t>WA</t>
        </is>
      </c>
      <c r="F2187" t="n">
        <v>2025</v>
      </c>
      <c r="G2187" t="n">
        <v>2</v>
      </c>
      <c r="H2187" s="13" t="n">
        <v>1750000</v>
      </c>
      <c r="I2187" s="12" t="n">
        <v>8</v>
      </c>
      <c r="J2187" s="13" t="n">
        <v>187500</v>
      </c>
      <c r="K2187" s="13">
        <f>IFERROR($H2187/$I2187,"")</f>
        <v/>
      </c>
      <c r="L2187" s="13" t="n">
        <v>575000</v>
      </c>
      <c r="N2187" t="inlineStr">
        <is>
          <t>No</t>
        </is>
      </c>
      <c r="O2187" t="inlineStr">
        <is>
          <t>Not stated</t>
        </is>
      </c>
      <c r="Q2187" s="9" t="inlineStr">
        <is>
          <t>https://grantcue.com/foundations/sarah-m-hughes-foundation-352428957</t>
        </is>
      </c>
    </row>
    <row r="2188">
      <c r="A2188">
        <f>IF($E2188=$E2187,$A2187+1,1)</f>
        <v/>
      </c>
      <c r="B2188" t="inlineStr">
        <is>
          <t>FAIRVIEW FOUNDATION</t>
        </is>
      </c>
      <c r="C2188" t="inlineStr">
        <is>
          <t>47-3482435</t>
        </is>
      </c>
      <c r="D2188" t="inlineStr">
        <is>
          <t>Washington</t>
        </is>
      </c>
      <c r="E2188" t="inlineStr">
        <is>
          <t>WA</t>
        </is>
      </c>
      <c r="F2188" t="n">
        <v>2024</v>
      </c>
      <c r="G2188" t="n">
        <v>1</v>
      </c>
      <c r="H2188" s="13" t="n">
        <v>1735000</v>
      </c>
      <c r="I2188" s="12" t="n">
        <v>6</v>
      </c>
      <c r="J2188" s="13" t="n">
        <v>72500</v>
      </c>
      <c r="K2188" s="13">
        <f>IFERROR($H2188/$I2188,"")</f>
        <v/>
      </c>
      <c r="L2188" s="13" t="n">
        <v>1075000</v>
      </c>
      <c r="M2188" t="inlineStr">
        <is>
          <t>UT</t>
        </is>
      </c>
      <c r="N2188" t="inlineStr">
        <is>
          <t>No</t>
        </is>
      </c>
      <c r="O2188" t="inlineStr">
        <is>
          <t>Not stated</t>
        </is>
      </c>
      <c r="Q2188" s="9" t="inlineStr">
        <is>
          <t>https://grantcue.com/foundations/fairview-foundation-473482435</t>
        </is>
      </c>
    </row>
    <row r="2189">
      <c r="A2189">
        <f>IF($E2189=$E2188,$A2188+1,1)</f>
        <v/>
      </c>
      <c r="B2189" t="inlineStr">
        <is>
          <t>BATES FAMILY FOUNDATION</t>
        </is>
      </c>
      <c r="C2189" t="inlineStr">
        <is>
          <t>36-7294980</t>
        </is>
      </c>
      <c r="D2189" t="inlineStr">
        <is>
          <t>Washington</t>
        </is>
      </c>
      <c r="E2189" t="inlineStr">
        <is>
          <t>WA</t>
        </is>
      </c>
      <c r="F2189" t="n">
        <v>2024</v>
      </c>
      <c r="G2189" t="n">
        <v>1</v>
      </c>
      <c r="H2189" s="13" t="n">
        <v>1707000</v>
      </c>
      <c r="I2189" s="12" t="n">
        <v>36</v>
      </c>
      <c r="J2189" s="13" t="n">
        <v>12500</v>
      </c>
      <c r="K2189" s="13">
        <f>IFERROR($H2189/$I2189,"")</f>
        <v/>
      </c>
      <c r="L2189" s="13" t="n">
        <v>720000</v>
      </c>
      <c r="M2189" t="inlineStr">
        <is>
          <t>ME, IL, MN</t>
        </is>
      </c>
      <c r="N2189" t="inlineStr">
        <is>
          <t>No</t>
        </is>
      </c>
      <c r="O2189" t="inlineStr">
        <is>
          <t>Not stated</t>
        </is>
      </c>
      <c r="Q2189" s="9" t="inlineStr">
        <is>
          <t>https://grantcue.com/foundations/bates-family-foundation-367294980</t>
        </is>
      </c>
    </row>
    <row r="2190">
      <c r="A2190">
        <f>IF($E2190=$E2189,$A2189+1,1)</f>
        <v/>
      </c>
      <c r="B2190" t="inlineStr">
        <is>
          <t>J-Z Greenberg Educational Foundation</t>
        </is>
      </c>
      <c r="C2190" t="inlineStr">
        <is>
          <t>83-3841771</t>
        </is>
      </c>
      <c r="D2190" t="inlineStr">
        <is>
          <t>Washington</t>
        </is>
      </c>
      <c r="E2190" t="inlineStr">
        <is>
          <t>WA</t>
        </is>
      </c>
      <c r="F2190" t="n">
        <v>2024</v>
      </c>
      <c r="G2190" t="n">
        <v>2</v>
      </c>
      <c r="H2190" s="13" t="n">
        <v>1695327</v>
      </c>
      <c r="I2190" s="12" t="n">
        <v>6</v>
      </c>
      <c r="J2190" s="13" t="n">
        <v>216462.5</v>
      </c>
      <c r="K2190" s="13">
        <f>IFERROR($H2190/$I2190,"")</f>
        <v/>
      </c>
      <c r="L2190" s="13" t="n">
        <v>415116</v>
      </c>
      <c r="N2190" t="inlineStr">
        <is>
          <t>No</t>
        </is>
      </c>
      <c r="O2190" t="inlineStr">
        <is>
          <t>Not stated</t>
        </is>
      </c>
      <c r="Q2190" s="9" t="inlineStr">
        <is>
          <t>https://grantcue.com/foundations/j-z-greenberg-educational-foundation-833841771</t>
        </is>
      </c>
    </row>
    <row r="2191">
      <c r="A2191">
        <f>IF($E2191=$E2190,$A2190+1,1)</f>
        <v/>
      </c>
      <c r="B2191" t="inlineStr">
        <is>
          <t>Cedarmere Foundation</t>
        </is>
      </c>
      <c r="C2191" t="inlineStr">
        <is>
          <t>20-3811488</t>
        </is>
      </c>
      <c r="D2191" t="inlineStr">
        <is>
          <t>Washington</t>
        </is>
      </c>
      <c r="E2191" t="inlineStr">
        <is>
          <t>WA</t>
        </is>
      </c>
      <c r="F2191" t="n">
        <v>2024</v>
      </c>
      <c r="G2191" t="n">
        <v>1</v>
      </c>
      <c r="H2191" s="13" t="n">
        <v>1684224</v>
      </c>
      <c r="I2191" s="12" t="n">
        <v>13</v>
      </c>
      <c r="J2191" s="13" t="n">
        <v>90000</v>
      </c>
      <c r="K2191" s="13">
        <f>IFERROR($H2191/$I2191,"")</f>
        <v/>
      </c>
      <c r="L2191" s="13" t="n">
        <v>1000000</v>
      </c>
      <c r="M2191" t="inlineStr">
        <is>
          <t>CA</t>
        </is>
      </c>
      <c r="N2191" t="inlineStr">
        <is>
          <t>No</t>
        </is>
      </c>
      <c r="O2191" t="inlineStr">
        <is>
          <t>Not stated</t>
        </is>
      </c>
      <c r="Q2191" s="9" t="inlineStr">
        <is>
          <t>https://grantcue.com/foundations/cedarmere-foundation-203811488</t>
        </is>
      </c>
    </row>
    <row r="2192">
      <c r="A2192">
        <f>IF($E2192=$E2191,$A2191+1,1)</f>
        <v/>
      </c>
      <c r="B2192" t="inlineStr">
        <is>
          <t>SCHULER FAMILY FOUNDATION</t>
        </is>
      </c>
      <c r="C2192" t="inlineStr">
        <is>
          <t>99-0316347</t>
        </is>
      </c>
      <c r="D2192" t="inlineStr">
        <is>
          <t>Washington</t>
        </is>
      </c>
      <c r="E2192" t="inlineStr">
        <is>
          <t>WA</t>
        </is>
      </c>
      <c r="F2192" t="n">
        <v>2024</v>
      </c>
      <c r="G2192" t="n">
        <v>1</v>
      </c>
      <c r="H2192" s="13" t="n">
        <v>1683000</v>
      </c>
      <c r="I2192" s="12" t="n">
        <v>99</v>
      </c>
      <c r="J2192" s="13" t="n">
        <v>1000</v>
      </c>
      <c r="K2192" s="13">
        <f>IFERROR($H2192/$I2192,"")</f>
        <v/>
      </c>
      <c r="L2192" s="13" t="n">
        <v>200000</v>
      </c>
      <c r="M2192" t="inlineStr">
        <is>
          <t>HI, CA, CO</t>
        </is>
      </c>
      <c r="N2192" t="inlineStr">
        <is>
          <t>No</t>
        </is>
      </c>
      <c r="O2192" t="inlineStr">
        <is>
          <t>Not stated</t>
        </is>
      </c>
      <c r="Q2192" s="9" t="inlineStr">
        <is>
          <t>https://grantcue.com/foundations/schuler-family-foundation-990316347</t>
        </is>
      </c>
    </row>
    <row r="2193">
      <c r="A2193">
        <f>IF($E2193=$E2192,$A2192+1,1)</f>
        <v/>
      </c>
      <c r="B2193" t="inlineStr">
        <is>
          <t>PENDLETON AND ELISABETH CAREY MILLER CHARITABLE FOUNDATION</t>
        </is>
      </c>
      <c r="C2193" t="inlineStr">
        <is>
          <t>91-1671814</t>
        </is>
      </c>
      <c r="D2193" t="inlineStr">
        <is>
          <t>Washington</t>
        </is>
      </c>
      <c r="E2193" t="inlineStr">
        <is>
          <t>WA</t>
        </is>
      </c>
      <c r="F2193" t="n">
        <v>2025</v>
      </c>
      <c r="G2193" t="n">
        <v>2</v>
      </c>
      <c r="H2193" s="13" t="n">
        <v>1665969</v>
      </c>
      <c r="I2193" s="12" t="n">
        <v>33</v>
      </c>
      <c r="J2193" s="13" t="n">
        <v>22500</v>
      </c>
      <c r="K2193" s="13">
        <f>IFERROR($H2193/$I2193,"")</f>
        <v/>
      </c>
      <c r="L2193" s="13" t="n">
        <v>358534</v>
      </c>
      <c r="M2193" t="inlineStr">
        <is>
          <t>DC, NY</t>
        </is>
      </c>
      <c r="N2193" t="inlineStr">
        <is>
          <t>Yes</t>
        </is>
      </c>
      <c r="O2193" t="inlineStr">
        <is>
          <t>Yes</t>
        </is>
      </c>
      <c r="P2193" s="9" t="inlineStr">
        <is>
          <t>https://www.millercharitablefoundation.org/</t>
        </is>
      </c>
      <c r="Q2193" s="9" t="inlineStr">
        <is>
          <t>https://grantcue.com/foundations/pendleton-and-elisabeth-carey-miller-charitable-foundation-911671814</t>
        </is>
      </c>
    </row>
    <row r="2194">
      <c r="A2194">
        <f>IF($E2194=$E2193,$A2193+1,1)</f>
        <v/>
      </c>
      <c r="B2194" t="inlineStr">
        <is>
          <t>LAIRD NORTON FAMILY FOUNDATION</t>
        </is>
      </c>
      <c r="C2194" t="inlineStr">
        <is>
          <t>91-6339917</t>
        </is>
      </c>
      <c r="D2194" t="inlineStr">
        <is>
          <t>Washington</t>
        </is>
      </c>
      <c r="E2194" t="inlineStr">
        <is>
          <t>WA</t>
        </is>
      </c>
      <c r="F2194" t="n">
        <v>2024</v>
      </c>
      <c r="G2194" t="n">
        <v>1</v>
      </c>
      <c r="H2194" s="13" t="n">
        <v>1652500</v>
      </c>
      <c r="I2194" s="12" t="n">
        <v>126</v>
      </c>
      <c r="J2194" s="13" t="n">
        <v>10000</v>
      </c>
      <c r="K2194" s="13">
        <f>IFERROR($H2194/$I2194,"")</f>
        <v/>
      </c>
      <c r="L2194" s="13" t="n">
        <v>50000</v>
      </c>
      <c r="M2194" t="inlineStr">
        <is>
          <t>CA, OR, WI</t>
        </is>
      </c>
      <c r="N2194" t="inlineStr">
        <is>
          <t>No</t>
        </is>
      </c>
      <c r="O2194" t="inlineStr">
        <is>
          <t>Not stated</t>
        </is>
      </c>
      <c r="Q2194" s="9" t="inlineStr">
        <is>
          <t>https://grantcue.com/foundations/laird-norton-family-foundation-916339917</t>
        </is>
      </c>
    </row>
    <row r="2195">
      <c r="A2195">
        <f>IF($E2195=$E2194,$A2194+1,1)</f>
        <v/>
      </c>
      <c r="B2195" t="inlineStr">
        <is>
          <t>WOODWORTH FAMILY FOUNDATION</t>
        </is>
      </c>
      <c r="C2195" t="inlineStr">
        <is>
          <t>90-0283284</t>
        </is>
      </c>
      <c r="D2195" t="inlineStr">
        <is>
          <t>Washington</t>
        </is>
      </c>
      <c r="E2195" t="inlineStr">
        <is>
          <t>WA</t>
        </is>
      </c>
      <c r="F2195" t="n">
        <v>2024</v>
      </c>
      <c r="G2195" t="n">
        <v>1</v>
      </c>
      <c r="H2195" s="13" t="n">
        <v>1643500</v>
      </c>
      <c r="I2195" s="12" t="n">
        <v>58</v>
      </c>
      <c r="J2195" s="13" t="n">
        <v>10000</v>
      </c>
      <c r="K2195" s="13">
        <f>IFERROR($H2195/$I2195,"")</f>
        <v/>
      </c>
      <c r="L2195" s="13" t="n">
        <v>185000</v>
      </c>
      <c r="N2195" t="inlineStr">
        <is>
          <t>Yes</t>
        </is>
      </c>
      <c r="O2195" t="inlineStr">
        <is>
          <t>Yes</t>
        </is>
      </c>
      <c r="P2195" s="9" t="inlineStr">
        <is>
          <t>https://woodworthfamilyfoundation.org/</t>
        </is>
      </c>
      <c r="Q2195" s="9" t="inlineStr">
        <is>
          <t>https://grantcue.com/foundations/woodworth-family-foundation-900283284</t>
        </is>
      </c>
    </row>
    <row r="2196">
      <c r="A2196">
        <f>IF($E2196=$E2195,$A2195+1,1)</f>
        <v/>
      </c>
      <c r="B2196" t="inlineStr">
        <is>
          <t>JANET WRIGHT KETCHAM FOUNDATION</t>
        </is>
      </c>
      <c r="C2196" t="inlineStr">
        <is>
          <t>91-1276055</t>
        </is>
      </c>
      <c r="D2196" t="inlineStr">
        <is>
          <t>Washington</t>
        </is>
      </c>
      <c r="E2196" t="inlineStr">
        <is>
          <t>WA</t>
        </is>
      </c>
      <c r="F2196" t="n">
        <v>2025</v>
      </c>
      <c r="G2196" t="n">
        <v>2</v>
      </c>
      <c r="H2196" s="13" t="n">
        <v>1637250</v>
      </c>
      <c r="I2196" s="12" t="n">
        <v>47</v>
      </c>
      <c r="J2196" s="13" t="n">
        <v>10000</v>
      </c>
      <c r="K2196" s="13">
        <f>IFERROR($H2196/$I2196,"")</f>
        <v/>
      </c>
      <c r="L2196" s="13" t="n">
        <v>286500</v>
      </c>
      <c r="M2196" t="inlineStr">
        <is>
          <t>CA, NY, MA</t>
        </is>
      </c>
      <c r="N2196" t="inlineStr">
        <is>
          <t>No</t>
        </is>
      </c>
      <c r="O2196" t="inlineStr">
        <is>
          <t>Not stated</t>
        </is>
      </c>
      <c r="Q2196" s="9" t="inlineStr">
        <is>
          <t>https://grantcue.com/foundations/janet-wright-ketcham-foundation-911276055</t>
        </is>
      </c>
    </row>
    <row r="2197">
      <c r="A2197">
        <f>IF($E2197=$E2196,$A2196+1,1)</f>
        <v/>
      </c>
      <c r="B2197" t="inlineStr">
        <is>
          <t>FROST &amp;AMP MARGARET SNYDER FOUNDATION</t>
        </is>
      </c>
      <c r="C2197" t="inlineStr">
        <is>
          <t>91-6030549</t>
        </is>
      </c>
      <c r="D2197" t="inlineStr">
        <is>
          <t>Washington</t>
        </is>
      </c>
      <c r="E2197" t="inlineStr">
        <is>
          <t>WA</t>
        </is>
      </c>
      <c r="F2197" t="n">
        <v>2025</v>
      </c>
      <c r="G2197" t="n">
        <v>2</v>
      </c>
      <c r="H2197" s="13" t="n">
        <v>1619000</v>
      </c>
      <c r="I2197" s="12" t="n">
        <v>27</v>
      </c>
      <c r="J2197" s="13" t="n">
        <v>50000</v>
      </c>
      <c r="K2197" s="13">
        <f>IFERROR($H2197/$I2197,"")</f>
        <v/>
      </c>
      <c r="L2197" s="13" t="n">
        <v>138000</v>
      </c>
      <c r="M2197" t="inlineStr">
        <is>
          <t>OR, NC, IL</t>
        </is>
      </c>
      <c r="N2197" t="inlineStr">
        <is>
          <t>Yes</t>
        </is>
      </c>
      <c r="O2197" t="inlineStr">
        <is>
          <t>Yes</t>
        </is>
      </c>
      <c r="Q2197" s="9" t="inlineStr">
        <is>
          <t>https://grantcue.com/foundations/frost-and-amp-margaret-snyder-foundation-916030549</t>
        </is>
      </c>
    </row>
    <row r="2198">
      <c r="A2198">
        <f>IF($E2198=$E2197,$A2197+1,1)</f>
        <v/>
      </c>
      <c r="B2198" t="inlineStr">
        <is>
          <t>THE BRADBURD FAMILY FOUNDATION</t>
        </is>
      </c>
      <c r="C2198" t="inlineStr">
        <is>
          <t>23-7978514</t>
        </is>
      </c>
      <c r="D2198" t="inlineStr">
        <is>
          <t>Washington</t>
        </is>
      </c>
      <c r="E2198" t="inlineStr">
        <is>
          <t>WA</t>
        </is>
      </c>
      <c r="F2198" t="n">
        <v>2024</v>
      </c>
      <c r="G2198" t="n">
        <v>1</v>
      </c>
      <c r="H2198" s="13" t="n">
        <v>1602000</v>
      </c>
      <c r="I2198" s="12" t="n">
        <v>70</v>
      </c>
      <c r="J2198" s="13" t="n">
        <v>10000</v>
      </c>
      <c r="K2198" s="13">
        <f>IFERROR($H2198/$I2198,"")</f>
        <v/>
      </c>
      <c r="L2198" s="13" t="n">
        <v>150000</v>
      </c>
      <c r="M2198" t="inlineStr">
        <is>
          <t>MA, IL, NM</t>
        </is>
      </c>
      <c r="N2198" t="inlineStr">
        <is>
          <t>Yes</t>
        </is>
      </c>
      <c r="O2198" t="inlineStr">
        <is>
          <t>Not stated</t>
        </is>
      </c>
      <c r="Q2198" s="9" t="inlineStr">
        <is>
          <t>https://grantcue.com/foundations/the-bradburd-family-foundation-237978514</t>
        </is>
      </c>
    </row>
    <row r="2199">
      <c r="A2199">
        <f>IF($E2199=$E2198,$A2198+1,1)</f>
        <v/>
      </c>
      <c r="B2199" t="inlineStr">
        <is>
          <t>WIANCKO CHARITABLE FOUNDATION INC</t>
        </is>
      </c>
      <c r="C2199" t="inlineStr">
        <is>
          <t>83-0291490</t>
        </is>
      </c>
      <c r="D2199" t="inlineStr">
        <is>
          <t>Washington</t>
        </is>
      </c>
      <c r="E2199" t="inlineStr">
        <is>
          <t>WA</t>
        </is>
      </c>
      <c r="F2199" t="n">
        <v>2024</v>
      </c>
      <c r="G2199" t="n">
        <v>1</v>
      </c>
      <c r="H2199" s="13" t="n">
        <v>1600000</v>
      </c>
      <c r="I2199" s="12" t="n">
        <v>35</v>
      </c>
      <c r="J2199" s="13" t="n">
        <v>35000</v>
      </c>
      <c r="K2199" s="13">
        <f>IFERROR($H2199/$I2199,"")</f>
        <v/>
      </c>
      <c r="L2199" s="13" t="n">
        <v>260000</v>
      </c>
      <c r="M2199" t="inlineStr">
        <is>
          <t>OR, DC, CO</t>
        </is>
      </c>
      <c r="N2199" t="inlineStr">
        <is>
          <t>No</t>
        </is>
      </c>
      <c r="O2199" t="inlineStr">
        <is>
          <t>Not stated</t>
        </is>
      </c>
      <c r="Q2199" s="9" t="inlineStr">
        <is>
          <t>https://grantcue.com/foundations/wiancko-charitable-foundation-inc-830291490</t>
        </is>
      </c>
    </row>
    <row r="2200">
      <c r="A2200">
        <f>IF($E2200=$E2199,$A2199+1,1)</f>
        <v/>
      </c>
      <c r="B2200" t="inlineStr">
        <is>
          <t>BROOKS FOUNDATION</t>
        </is>
      </c>
      <c r="C2200" t="inlineStr">
        <is>
          <t>83-2764877</t>
        </is>
      </c>
      <c r="D2200" t="inlineStr">
        <is>
          <t>Washington</t>
        </is>
      </c>
      <c r="E2200" t="inlineStr">
        <is>
          <t>WA</t>
        </is>
      </c>
      <c r="F2200" t="n">
        <v>2025</v>
      </c>
      <c r="G2200" t="n">
        <v>2</v>
      </c>
      <c r="H2200" s="13" t="n">
        <v>1550000</v>
      </c>
      <c r="I2200" s="12" t="n">
        <v>32</v>
      </c>
      <c r="J2200" s="13" t="n">
        <v>25000</v>
      </c>
      <c r="K2200" s="13">
        <f>IFERROR($H2200/$I2200,"")</f>
        <v/>
      </c>
      <c r="L2200" s="13" t="n">
        <v>300000</v>
      </c>
      <c r="M2200" t="inlineStr">
        <is>
          <t>DC, CA, IL</t>
        </is>
      </c>
      <c r="N2200" t="inlineStr">
        <is>
          <t>No</t>
        </is>
      </c>
      <c r="O2200" t="inlineStr">
        <is>
          <t>Not stated</t>
        </is>
      </c>
      <c r="Q2200" s="9" t="inlineStr">
        <is>
          <t>https://grantcue.com/foundations/brooks-foundation-c-o-eide-bailly-llp-832764877</t>
        </is>
      </c>
    </row>
    <row r="2201">
      <c r="A2201">
        <f>IF($E2201=$E2200,$A2200+1,1)</f>
        <v/>
      </c>
      <c r="B2201" t="inlineStr">
        <is>
          <t>CAMPION FOUNDATION</t>
        </is>
      </c>
      <c r="C2201" t="inlineStr">
        <is>
          <t>20-3421717</t>
        </is>
      </c>
      <c r="D2201" t="inlineStr">
        <is>
          <t>Washington</t>
        </is>
      </c>
      <c r="E2201" t="inlineStr">
        <is>
          <t>WA</t>
        </is>
      </c>
      <c r="F2201" t="n">
        <v>2024</v>
      </c>
      <c r="G2201" t="n">
        <v>1</v>
      </c>
      <c r="H2201" s="13" t="n">
        <v>1530750</v>
      </c>
      <c r="I2201" s="12" t="n">
        <v>40</v>
      </c>
      <c r="J2201" s="13" t="n">
        <v>15000</v>
      </c>
      <c r="K2201" s="13">
        <f>IFERROR($H2201/$I2201,"")</f>
        <v/>
      </c>
      <c r="L2201" s="13" t="n">
        <v>225000</v>
      </c>
      <c r="M2201" t="inlineStr">
        <is>
          <t>DC, NY, AK</t>
        </is>
      </c>
      <c r="N2201" t="inlineStr">
        <is>
          <t>No</t>
        </is>
      </c>
      <c r="O2201" t="inlineStr">
        <is>
          <t>Not stated</t>
        </is>
      </c>
      <c r="Q2201" s="9" t="inlineStr">
        <is>
          <t>https://grantcue.com/foundations/campion-foundation-203421717</t>
        </is>
      </c>
    </row>
    <row r="2202">
      <c r="A2202">
        <f>IF($E2202=$E2201,$A2201+1,1)</f>
        <v/>
      </c>
      <c r="B2202" t="inlineStr">
        <is>
          <t>SEQUOIA FOUNDATION</t>
        </is>
      </c>
      <c r="C2202" t="inlineStr">
        <is>
          <t>91-1178052</t>
        </is>
      </c>
      <c r="D2202" t="inlineStr">
        <is>
          <t>Washington</t>
        </is>
      </c>
      <c r="E2202" t="inlineStr">
        <is>
          <t>WA</t>
        </is>
      </c>
      <c r="F2202" t="n">
        <v>2024</v>
      </c>
      <c r="G2202" t="n">
        <v>1</v>
      </c>
      <c r="H2202" s="13" t="n">
        <v>1528500</v>
      </c>
      <c r="I2202" s="12" t="n">
        <v>61</v>
      </c>
      <c r="J2202" s="13" t="n">
        <v>15000</v>
      </c>
      <c r="K2202" s="13">
        <f>IFERROR($H2202/$I2202,"")</f>
        <v/>
      </c>
      <c r="L2202" s="13" t="n">
        <v>150000</v>
      </c>
      <c r="M2202" t="inlineStr">
        <is>
          <t>NY, NH, NC</t>
        </is>
      </c>
      <c r="N2202" t="inlineStr">
        <is>
          <t>Yes</t>
        </is>
      </c>
      <c r="O2202" t="inlineStr">
        <is>
          <t>Yes</t>
        </is>
      </c>
      <c r="P2202" s="9" t="inlineStr">
        <is>
          <t>https://sequoiafound.org/</t>
        </is>
      </c>
      <c r="Q2202" s="9" t="inlineStr">
        <is>
          <t>https://grantcue.com/foundations/sequoia-foundation-911178052</t>
        </is>
      </c>
    </row>
    <row r="2203">
      <c r="A2203">
        <f>IF($E2203=$E2202,$A2202+1,1)</f>
        <v/>
      </c>
      <c r="B2203" t="inlineStr">
        <is>
          <t>SILVER CLOUD HOTELS FOUNDATION</t>
        </is>
      </c>
      <c r="C2203" t="inlineStr">
        <is>
          <t>46-2925131</t>
        </is>
      </c>
      <c r="D2203" t="inlineStr">
        <is>
          <t>Washington</t>
        </is>
      </c>
      <c r="E2203" t="inlineStr">
        <is>
          <t>WA</t>
        </is>
      </c>
      <c r="F2203" t="n">
        <v>2024</v>
      </c>
      <c r="G2203" t="n">
        <v>1</v>
      </c>
      <c r="H2203" s="13" t="n">
        <v>1523682</v>
      </c>
      <c r="I2203" s="12" t="n">
        <v>25</v>
      </c>
      <c r="J2203" s="13" t="n">
        <v>40000</v>
      </c>
      <c r="K2203" s="13">
        <f>IFERROR($H2203/$I2203,"")</f>
        <v/>
      </c>
      <c r="L2203" s="13" t="n">
        <v>250000</v>
      </c>
      <c r="M2203" t="inlineStr">
        <is>
          <t>DC, CA, NY</t>
        </is>
      </c>
      <c r="N2203" t="inlineStr">
        <is>
          <t>No</t>
        </is>
      </c>
      <c r="O2203" t="inlineStr">
        <is>
          <t>Not stated</t>
        </is>
      </c>
      <c r="Q2203" s="9" t="inlineStr">
        <is>
          <t>https://grantcue.com/foundations/silver-cloud-hotels-foundation-462925131</t>
        </is>
      </c>
    </row>
    <row r="2204">
      <c r="A2204">
        <f>IF($E2204=$E2203,$A2203+1,1)</f>
        <v/>
      </c>
      <c r="B2204" t="inlineStr">
        <is>
          <t>NUTTER FAMILY FOUNDATION</t>
        </is>
      </c>
      <c r="C2204" t="inlineStr">
        <is>
          <t>45-6951338</t>
        </is>
      </c>
      <c r="D2204" t="inlineStr">
        <is>
          <t>Washington</t>
        </is>
      </c>
      <c r="E2204" t="inlineStr">
        <is>
          <t>WA</t>
        </is>
      </c>
      <c r="F2204" t="n">
        <v>2024</v>
      </c>
      <c r="G2204" t="n">
        <v>2</v>
      </c>
      <c r="H2204" s="13" t="n">
        <v>1499396</v>
      </c>
      <c r="I2204" s="12" t="n">
        <v>26</v>
      </c>
      <c r="J2204" s="13" t="n">
        <v>12500</v>
      </c>
      <c r="K2204" s="13">
        <f>IFERROR($H2204/$I2204,"")</f>
        <v/>
      </c>
      <c r="L2204" s="13" t="n">
        <v>650000</v>
      </c>
      <c r="M2204" t="inlineStr">
        <is>
          <t>FL</t>
        </is>
      </c>
      <c r="N2204" t="inlineStr">
        <is>
          <t>Yes</t>
        </is>
      </c>
      <c r="O2204" t="inlineStr">
        <is>
          <t>Not stated</t>
        </is>
      </c>
      <c r="Q2204" s="9" t="inlineStr">
        <is>
          <t>https://grantcue.com/foundations/nutter-family-foundation-456951338</t>
        </is>
      </c>
    </row>
    <row r="2205">
      <c r="A2205">
        <f>IF($E2205=$E2204,$A2204+1,1)</f>
        <v/>
      </c>
      <c r="B2205" t="inlineStr">
        <is>
          <t>ROBERT V BAKER FOUNDATION</t>
        </is>
      </c>
      <c r="C2205" t="inlineStr">
        <is>
          <t>91-1437191</t>
        </is>
      </c>
      <c r="D2205" t="inlineStr">
        <is>
          <t>Washington</t>
        </is>
      </c>
      <c r="E2205" t="inlineStr">
        <is>
          <t>WA</t>
        </is>
      </c>
      <c r="F2205" t="n">
        <v>2025</v>
      </c>
      <c r="G2205" t="n">
        <v>2</v>
      </c>
      <c r="H2205" s="13" t="n">
        <v>1482500</v>
      </c>
      <c r="I2205" s="12" t="n">
        <v>42</v>
      </c>
      <c r="J2205" s="13" t="n">
        <v>20000</v>
      </c>
      <c r="K2205" s="13">
        <f>IFERROR($H2205/$I2205,"")</f>
        <v/>
      </c>
      <c r="L2205" s="13" t="n">
        <v>380000</v>
      </c>
      <c r="N2205" t="inlineStr">
        <is>
          <t>Yes</t>
        </is>
      </c>
      <c r="O2205" t="inlineStr">
        <is>
          <t>Yes</t>
        </is>
      </c>
      <c r="Q2205" s="9" t="inlineStr">
        <is>
          <t>https://grantcue.com/foundations/robert-v-baker-foundation-911437191</t>
        </is>
      </c>
    </row>
    <row r="2206">
      <c r="A2206">
        <f>IF($E2206=$E2205,$A2205+1,1)</f>
        <v/>
      </c>
      <c r="B2206" t="inlineStr">
        <is>
          <t>HARRY L &amp; CLARA CAYO WILSON FDN TR</t>
        </is>
      </c>
      <c r="C2206" t="inlineStr">
        <is>
          <t>91-6380315</t>
        </is>
      </c>
      <c r="D2206" t="inlineStr">
        <is>
          <t>Washington</t>
        </is>
      </c>
      <c r="E2206" t="inlineStr">
        <is>
          <t>WA</t>
        </is>
      </c>
      <c r="F2206" t="n">
        <v>2024</v>
      </c>
      <c r="G2206" t="n">
        <v>2</v>
      </c>
      <c r="H2206" s="13" t="n">
        <v>1475000</v>
      </c>
      <c r="I2206" s="12" t="n">
        <v>14</v>
      </c>
      <c r="J2206" s="13" t="n">
        <v>95000</v>
      </c>
      <c r="K2206" s="13">
        <f>IFERROR($H2206/$I2206,"")</f>
        <v/>
      </c>
      <c r="L2206" s="13" t="n">
        <v>170000</v>
      </c>
      <c r="M2206" t="inlineStr">
        <is>
          <t>MO</t>
        </is>
      </c>
      <c r="N2206" t="inlineStr">
        <is>
          <t>No</t>
        </is>
      </c>
      <c r="O2206" t="inlineStr">
        <is>
          <t>Not stated</t>
        </is>
      </c>
      <c r="Q2206" s="9" t="inlineStr">
        <is>
          <t>https://grantcue.com/foundations/harry-l-and-clara-cayo-wilson-fdn-tr-916380315</t>
        </is>
      </c>
    </row>
    <row r="2207">
      <c r="A2207">
        <f>IF($E2207=$E2206,$A2206+1,1)</f>
        <v/>
      </c>
      <c r="B2207" t="inlineStr">
        <is>
          <t>MANZANA FOUNDATION</t>
        </is>
      </c>
      <c r="C2207" t="inlineStr">
        <is>
          <t>46-4249757</t>
        </is>
      </c>
      <c r="D2207" t="inlineStr">
        <is>
          <t>Washington</t>
        </is>
      </c>
      <c r="E2207" t="inlineStr">
        <is>
          <t>WA</t>
        </is>
      </c>
      <c r="F2207" t="n">
        <v>2025</v>
      </c>
      <c r="G2207" t="n">
        <v>2</v>
      </c>
      <c r="H2207" s="13" t="n">
        <v>1456088</v>
      </c>
      <c r="I2207" s="12" t="n">
        <v>49</v>
      </c>
      <c r="J2207" s="13" t="n">
        <v>4323</v>
      </c>
      <c r="K2207" s="13">
        <f>IFERROR($H2207/$I2207,"")</f>
        <v/>
      </c>
      <c r="L2207" s="13" t="n">
        <v>464000</v>
      </c>
      <c r="N2207" t="inlineStr">
        <is>
          <t>No</t>
        </is>
      </c>
      <c r="O2207" t="inlineStr">
        <is>
          <t>Not stated</t>
        </is>
      </c>
      <c r="Q2207" s="9" t="inlineStr">
        <is>
          <t>https://grantcue.com/foundations/manzana-foundation-464249757</t>
        </is>
      </c>
    </row>
    <row r="2208">
      <c r="A2208">
        <f>IF($E2208=$E2207,$A2207+1,1)</f>
        <v/>
      </c>
      <c r="B2208" t="inlineStr">
        <is>
          <t>PEACH FOUNDATION</t>
        </is>
      </c>
      <c r="C2208" t="inlineStr">
        <is>
          <t>91-2094325</t>
        </is>
      </c>
      <c r="D2208" t="inlineStr">
        <is>
          <t>Washington</t>
        </is>
      </c>
      <c r="E2208" t="inlineStr">
        <is>
          <t>WA</t>
        </is>
      </c>
      <c r="F2208" t="n">
        <v>2025</v>
      </c>
      <c r="G2208" t="n">
        <v>2</v>
      </c>
      <c r="H2208" s="13" t="n">
        <v>1436000</v>
      </c>
      <c r="I2208" s="12" t="n">
        <v>56</v>
      </c>
      <c r="J2208" s="13" t="n">
        <v>25000</v>
      </c>
      <c r="K2208" s="13">
        <f>IFERROR($H2208/$I2208,"")</f>
        <v/>
      </c>
      <c r="L2208" s="13" t="n">
        <v>71000</v>
      </c>
      <c r="M2208" t="inlineStr">
        <is>
          <t>CA</t>
        </is>
      </c>
      <c r="N2208" t="inlineStr">
        <is>
          <t>No</t>
        </is>
      </c>
      <c r="O2208" t="inlineStr">
        <is>
          <t>Not stated</t>
        </is>
      </c>
      <c r="Q2208" s="9" t="inlineStr">
        <is>
          <t>https://grantcue.com/foundations/peach-foundation-c-o-amy-wilcox-912094325</t>
        </is>
      </c>
    </row>
    <row r="2209">
      <c r="A2209">
        <f>IF($E2209=$E2208,$A2208+1,1)</f>
        <v/>
      </c>
      <c r="B2209" t="inlineStr">
        <is>
          <t>THE DAVID AND ELAINE LOZIER FOUNDATION</t>
        </is>
      </c>
      <c r="C2209" t="inlineStr">
        <is>
          <t>82-3663203</t>
        </is>
      </c>
      <c r="D2209" t="inlineStr">
        <is>
          <t>Washington</t>
        </is>
      </c>
      <c r="E2209" t="inlineStr">
        <is>
          <t>WA</t>
        </is>
      </c>
      <c r="F2209" t="n">
        <v>2024</v>
      </c>
      <c r="G2209" t="n">
        <v>1</v>
      </c>
      <c r="H2209" s="13" t="n">
        <v>1434000</v>
      </c>
      <c r="I2209" s="12" t="n">
        <v>52</v>
      </c>
      <c r="J2209" s="13" t="n">
        <v>20000</v>
      </c>
      <c r="K2209" s="13">
        <f>IFERROR($H2209/$I2209,"")</f>
        <v/>
      </c>
      <c r="L2209" s="13" t="n">
        <v>85000</v>
      </c>
      <c r="M2209" t="inlineStr">
        <is>
          <t>MI, NC, CA</t>
        </is>
      </c>
      <c r="N2209" t="inlineStr">
        <is>
          <t>Yes</t>
        </is>
      </c>
      <c r="O2209" t="inlineStr">
        <is>
          <t>Not stated</t>
        </is>
      </c>
      <c r="Q2209" s="9" t="inlineStr">
        <is>
          <t>https://grantcue.com/foundations/the-david-and-elaine-lozier-foundation-823663203</t>
        </is>
      </c>
    </row>
    <row r="2210">
      <c r="A2210">
        <f>IF($E2210=$E2209,$A2209+1,1)</f>
        <v/>
      </c>
      <c r="B2210" t="inlineStr">
        <is>
          <t>CRYSTAL SPRINGS FOUNDATION</t>
        </is>
      </c>
      <c r="C2210" t="inlineStr">
        <is>
          <t>91-2008832</t>
        </is>
      </c>
      <c r="D2210" t="inlineStr">
        <is>
          <t>Washington</t>
        </is>
      </c>
      <c r="E2210" t="inlineStr">
        <is>
          <t>WA</t>
        </is>
      </c>
      <c r="F2210" t="n">
        <v>2024</v>
      </c>
      <c r="G2210" t="n">
        <v>1</v>
      </c>
      <c r="H2210" s="13" t="n">
        <v>1433500</v>
      </c>
      <c r="I2210" s="12" t="n">
        <v>15</v>
      </c>
      <c r="J2210" s="13" t="n">
        <v>100000</v>
      </c>
      <c r="K2210" s="13">
        <f>IFERROR($H2210/$I2210,"")</f>
        <v/>
      </c>
      <c r="L2210" s="13" t="n">
        <v>250000</v>
      </c>
      <c r="M2210" t="inlineStr">
        <is>
          <t>UT, CA, PA</t>
        </is>
      </c>
      <c r="N2210" t="inlineStr">
        <is>
          <t>No</t>
        </is>
      </c>
      <c r="O2210" t="inlineStr">
        <is>
          <t>Not stated</t>
        </is>
      </c>
      <c r="Q2210" s="9" t="inlineStr">
        <is>
          <t>https://grantcue.com/foundations/crystal-springs-foundation-c-o-laird-norton-wetherby-912008832</t>
        </is>
      </c>
    </row>
    <row r="2211">
      <c r="A2211">
        <f>IF($E2211=$E2210,$A2210+1,1)</f>
        <v/>
      </c>
      <c r="B2211" t="inlineStr">
        <is>
          <t>CUREDRPLA INC</t>
        </is>
      </c>
      <c r="C2211" t="inlineStr">
        <is>
          <t>84-3925441</t>
        </is>
      </c>
      <c r="D2211" t="inlineStr">
        <is>
          <t>Washington</t>
        </is>
      </c>
      <c r="E2211" t="inlineStr">
        <is>
          <t>WA</t>
        </is>
      </c>
      <c r="F2211" t="n">
        <v>2025</v>
      </c>
      <c r="G2211" t="n">
        <v>2</v>
      </c>
      <c r="H2211" s="13" t="n">
        <v>1423805</v>
      </c>
      <c r="I2211" s="12" t="n">
        <v>8</v>
      </c>
      <c r="J2211" s="13" t="n">
        <v>140174.5</v>
      </c>
      <c r="K2211" s="13">
        <f>IFERROR($H2211/$I2211,"")</f>
        <v/>
      </c>
      <c r="L2211" s="13" t="n">
        <v>424199</v>
      </c>
      <c r="M2211" t="inlineStr">
        <is>
          <t>MA, NY, CA</t>
        </is>
      </c>
      <c r="N2211" t="inlineStr">
        <is>
          <t>No</t>
        </is>
      </c>
      <c r="O2211" t="inlineStr">
        <is>
          <t>Not stated</t>
        </is>
      </c>
      <c r="Q2211" s="9" t="inlineStr">
        <is>
          <t>https://grantcue.com/foundations/curedrpla-inc-843925441</t>
        </is>
      </c>
    </row>
    <row r="2212">
      <c r="A2212">
        <f>IF($E2212=$E2211,$A2211+1,1)</f>
        <v/>
      </c>
      <c r="B2212" t="inlineStr">
        <is>
          <t>WILDLIFE SUPPORT CHARITABLE TRUST</t>
        </is>
      </c>
      <c r="C2212" t="inlineStr">
        <is>
          <t>41-2029664</t>
        </is>
      </c>
      <c r="D2212" t="inlineStr">
        <is>
          <t>Washington</t>
        </is>
      </c>
      <c r="E2212" t="inlineStr">
        <is>
          <t>WA</t>
        </is>
      </c>
      <c r="F2212" t="n">
        <v>2025</v>
      </c>
      <c r="G2212" t="n">
        <v>2</v>
      </c>
      <c r="H2212" s="13" t="n">
        <v>1396000</v>
      </c>
      <c r="I2212" s="12" t="n">
        <v>31</v>
      </c>
      <c r="J2212" s="13" t="n">
        <v>7000</v>
      </c>
      <c r="K2212" s="13">
        <f>IFERROR($H2212/$I2212,"")</f>
        <v/>
      </c>
      <c r="L2212" s="13" t="n">
        <v>1000000</v>
      </c>
      <c r="M2212" t="inlineStr">
        <is>
          <t>OR, ID, CA</t>
        </is>
      </c>
      <c r="N2212" t="inlineStr">
        <is>
          <t>No</t>
        </is>
      </c>
      <c r="O2212" t="inlineStr">
        <is>
          <t>Not stated</t>
        </is>
      </c>
      <c r="Q2212" s="9" t="inlineStr">
        <is>
          <t>https://grantcue.com/foundations/wildlife-support-charitable-trust-412029664</t>
        </is>
      </c>
    </row>
    <row r="2213">
      <c r="A2213">
        <f>IF($E2213=$E2212,$A2212+1,1)</f>
        <v/>
      </c>
      <c r="B2213" t="inlineStr">
        <is>
          <t>United Activists for Animal Rights</t>
        </is>
      </c>
      <c r="C2213" t="inlineStr">
        <is>
          <t>33-0272670</t>
        </is>
      </c>
      <c r="D2213" t="inlineStr">
        <is>
          <t>Washington</t>
        </is>
      </c>
      <c r="E2213" t="inlineStr">
        <is>
          <t>WA</t>
        </is>
      </c>
      <c r="F2213" t="n">
        <v>2024</v>
      </c>
      <c r="G2213" t="n">
        <v>2</v>
      </c>
      <c r="H2213" s="13" t="n">
        <v>1390000</v>
      </c>
      <c r="I2213" s="12" t="n">
        <v>16</v>
      </c>
      <c r="J2213" s="13" t="n">
        <v>100000</v>
      </c>
      <c r="K2213" s="13">
        <f>IFERROR($H2213/$I2213,"")</f>
        <v/>
      </c>
      <c r="L2213" s="13" t="n">
        <v>200000</v>
      </c>
      <c r="M2213" t="inlineStr">
        <is>
          <t>CA</t>
        </is>
      </c>
      <c r="N2213" t="inlineStr">
        <is>
          <t>No</t>
        </is>
      </c>
      <c r="O2213" t="inlineStr">
        <is>
          <t>Not stated</t>
        </is>
      </c>
      <c r="Q2213" s="9" t="inlineStr">
        <is>
          <t>https://grantcue.com/foundations/united-activists-for-animal-rights-330272670</t>
        </is>
      </c>
    </row>
    <row r="2214">
      <c r="A2214">
        <f>IF($E2214=$E2213,$A2213+1,1)</f>
        <v/>
      </c>
      <c r="B2214" t="inlineStr">
        <is>
          <t>THE ROGER JAMES CHARITABLE FOUNDATION</t>
        </is>
      </c>
      <c r="C2214" t="inlineStr">
        <is>
          <t>26-1586251</t>
        </is>
      </c>
      <c r="D2214" t="inlineStr">
        <is>
          <t>Washington</t>
        </is>
      </c>
      <c r="E2214" t="inlineStr">
        <is>
          <t>WA</t>
        </is>
      </c>
      <c r="F2214" t="n">
        <v>2024</v>
      </c>
      <c r="G2214" t="n">
        <v>2</v>
      </c>
      <c r="H2214" s="13" t="n">
        <v>1385240</v>
      </c>
      <c r="I2214" s="12" t="n">
        <v>10</v>
      </c>
      <c r="J2214" s="13" t="n">
        <v>138524</v>
      </c>
      <c r="K2214" s="13">
        <f>IFERROR($H2214/$I2214,"")</f>
        <v/>
      </c>
      <c r="L2214" s="13" t="n">
        <v>146968</v>
      </c>
      <c r="M2214" t="inlineStr">
        <is>
          <t>OR, UT</t>
        </is>
      </c>
      <c r="N2214" t="inlineStr">
        <is>
          <t>No</t>
        </is>
      </c>
      <c r="O2214" t="inlineStr">
        <is>
          <t>Not stated</t>
        </is>
      </c>
      <c r="Q2214" s="9" t="inlineStr">
        <is>
          <t>https://grantcue.com/foundations/the-roger-james-charitable-foundation-261586251</t>
        </is>
      </c>
    </row>
    <row r="2215">
      <c r="A2215">
        <f>IF($E2215=$E2214,$A2214+1,1)</f>
        <v/>
      </c>
      <c r="B2215" t="inlineStr">
        <is>
          <t>ORIN SMITH FAMILY FOUNDATION</t>
        </is>
      </c>
      <c r="C2215" t="inlineStr">
        <is>
          <t>20-0477535</t>
        </is>
      </c>
      <c r="D2215" t="inlineStr">
        <is>
          <t>Washington</t>
        </is>
      </c>
      <c r="E2215" t="inlineStr">
        <is>
          <t>WA</t>
        </is>
      </c>
      <c r="F2215" t="n">
        <v>2024</v>
      </c>
      <c r="G2215" t="n">
        <v>1</v>
      </c>
      <c r="H2215" s="13" t="n">
        <v>1360000</v>
      </c>
      <c r="I2215" s="12" t="n">
        <v>12</v>
      </c>
      <c r="J2215" s="13" t="n">
        <v>25000</v>
      </c>
      <c r="K2215" s="13">
        <f>IFERROR($H2215/$I2215,"")</f>
        <v/>
      </c>
      <c r="L2215" s="13" t="n">
        <v>900000</v>
      </c>
      <c r="M2215" t="inlineStr">
        <is>
          <t>DC</t>
        </is>
      </c>
      <c r="N2215" t="inlineStr">
        <is>
          <t>No</t>
        </is>
      </c>
      <c r="O2215" t="inlineStr">
        <is>
          <t>Not stated</t>
        </is>
      </c>
      <c r="Q2215" s="9" t="inlineStr">
        <is>
          <t>https://grantcue.com/foundations/orin-smith-family-foundation-200477535</t>
        </is>
      </c>
    </row>
    <row r="2216">
      <c r="A2216">
        <f>IF($E2216=$E2215,$A2215+1,1)</f>
        <v/>
      </c>
      <c r="B2216" t="inlineStr">
        <is>
          <t>LENORE HANAUER FOUNDATION</t>
        </is>
      </c>
      <c r="C2216" t="inlineStr">
        <is>
          <t>26-0378733</t>
        </is>
      </c>
      <c r="D2216" t="inlineStr">
        <is>
          <t>Washington</t>
        </is>
      </c>
      <c r="E2216" t="inlineStr">
        <is>
          <t>WA</t>
        </is>
      </c>
      <c r="F2216" t="n">
        <v>2025</v>
      </c>
      <c r="G2216" t="n">
        <v>2</v>
      </c>
      <c r="H2216" s="13" t="n">
        <v>1357500</v>
      </c>
      <c r="I2216" s="12" t="n">
        <v>52</v>
      </c>
      <c r="J2216" s="13" t="n">
        <v>10000</v>
      </c>
      <c r="K2216" s="13">
        <f>IFERROR($H2216/$I2216,"")</f>
        <v/>
      </c>
      <c r="L2216" s="13" t="n">
        <v>400000</v>
      </c>
      <c r="M2216" t="inlineStr">
        <is>
          <t>CO, WI, IA</t>
        </is>
      </c>
      <c r="N2216" t="inlineStr">
        <is>
          <t>No</t>
        </is>
      </c>
      <c r="O2216" t="inlineStr">
        <is>
          <t>Not stated</t>
        </is>
      </c>
      <c r="Q2216" s="9" t="inlineStr">
        <is>
          <t>https://grantcue.com/foundations/lenore-hanauer-foundation-260378733</t>
        </is>
      </c>
    </row>
    <row r="2217">
      <c r="A2217">
        <f>IF($E2217=$E2216,$A2216+1,1)</f>
        <v/>
      </c>
      <c r="B2217" t="inlineStr">
        <is>
          <t>TNKV FOUNDATION</t>
        </is>
      </c>
      <c r="C2217" t="inlineStr">
        <is>
          <t>35-7177629</t>
        </is>
      </c>
      <c r="D2217" t="inlineStr">
        <is>
          <t>Washington</t>
        </is>
      </c>
      <c r="E2217" t="inlineStr">
        <is>
          <t>WA</t>
        </is>
      </c>
      <c r="F2217" t="n">
        <v>2025</v>
      </c>
      <c r="G2217" t="n">
        <v>2</v>
      </c>
      <c r="H2217" s="13" t="n">
        <v>1350790</v>
      </c>
      <c r="I2217" s="12" t="n">
        <v>8</v>
      </c>
      <c r="J2217" s="13" t="n">
        <v>115000</v>
      </c>
      <c r="K2217" s="13">
        <f>IFERROR($H2217/$I2217,"")</f>
        <v/>
      </c>
      <c r="L2217" s="13" t="n">
        <v>473000</v>
      </c>
      <c r="M2217" t="inlineStr">
        <is>
          <t>NY, MA, SC</t>
        </is>
      </c>
      <c r="N2217" t="inlineStr">
        <is>
          <t>No</t>
        </is>
      </c>
      <c r="O2217" t="inlineStr">
        <is>
          <t>Not stated</t>
        </is>
      </c>
      <c r="Q2217" s="9" t="inlineStr">
        <is>
          <t>https://grantcue.com/foundations/tnkv-foundation-357177629</t>
        </is>
      </c>
    </row>
    <row r="2218">
      <c r="A2218">
        <f>IF($E2218=$E2217,$A2217+1,1)</f>
        <v/>
      </c>
      <c r="B2218" t="inlineStr">
        <is>
          <t>THE FIRSTENBURG FOUNDATION</t>
        </is>
      </c>
      <c r="C2218" t="inlineStr">
        <is>
          <t>68-0525464</t>
        </is>
      </c>
      <c r="D2218" t="inlineStr">
        <is>
          <t>Washington</t>
        </is>
      </c>
      <c r="E2218" t="inlineStr">
        <is>
          <t>WA</t>
        </is>
      </c>
      <c r="F2218" t="n">
        <v>2024</v>
      </c>
      <c r="G2218" t="n">
        <v>1</v>
      </c>
      <c r="H2218" s="13" t="n">
        <v>1344550</v>
      </c>
      <c r="I2218" s="12" t="n">
        <v>68</v>
      </c>
      <c r="J2218" s="13" t="n">
        <v>10000</v>
      </c>
      <c r="K2218" s="13">
        <f>IFERROR($H2218/$I2218,"")</f>
        <v/>
      </c>
      <c r="L2218" s="13" t="n">
        <v>215000</v>
      </c>
      <c r="M2218" t="inlineStr">
        <is>
          <t>OR</t>
        </is>
      </c>
      <c r="N2218" t="inlineStr">
        <is>
          <t>Yes</t>
        </is>
      </c>
      <c r="O2218" t="inlineStr">
        <is>
          <t>Yes</t>
        </is>
      </c>
      <c r="Q2218" s="9" t="inlineStr">
        <is>
          <t>https://grantcue.com/foundations/the-firstenburg-foundation-680525464</t>
        </is>
      </c>
    </row>
    <row r="2219">
      <c r="A2219">
        <f>IF($E2219=$E2218,$A2218+1,1)</f>
        <v/>
      </c>
      <c r="B2219" t="inlineStr">
        <is>
          <t>SCHLAEPFER FAMILY FOUNDATION</t>
        </is>
      </c>
      <c r="C2219" t="inlineStr">
        <is>
          <t>84-2976024</t>
        </is>
      </c>
      <c r="D2219" t="inlineStr">
        <is>
          <t>Washington</t>
        </is>
      </c>
      <c r="E2219" t="inlineStr">
        <is>
          <t>WA</t>
        </is>
      </c>
      <c r="F2219" t="n">
        <v>2025</v>
      </c>
      <c r="G2219" t="n">
        <v>2</v>
      </c>
      <c r="H2219" s="13" t="n">
        <v>1343000</v>
      </c>
      <c r="I2219" s="12" t="n">
        <v>8</v>
      </c>
      <c r="J2219" s="13" t="n">
        <v>100000</v>
      </c>
      <c r="K2219" s="13">
        <f>IFERROR($H2219/$I2219,"")</f>
        <v/>
      </c>
      <c r="L2219" s="13" t="n">
        <v>400000</v>
      </c>
      <c r="M2219" t="inlineStr">
        <is>
          <t>FL, IL, OH</t>
        </is>
      </c>
      <c r="N2219" t="inlineStr">
        <is>
          <t>No</t>
        </is>
      </c>
      <c r="O2219" t="inlineStr">
        <is>
          <t>Not stated</t>
        </is>
      </c>
      <c r="Q2219" s="9" t="inlineStr">
        <is>
          <t>https://grantcue.com/foundations/schlaepfer-family-foundation-842976024</t>
        </is>
      </c>
    </row>
    <row r="2220">
      <c r="A2220">
        <f>IF($E2220=$E2219,$A2219+1,1)</f>
        <v/>
      </c>
      <c r="B2220" t="inlineStr">
        <is>
          <t>LAWRENCE TRUE &amp; LINDA BROWN FOUNDATION</t>
        </is>
      </c>
      <c r="C2220" t="inlineStr">
        <is>
          <t>91-1817055</t>
        </is>
      </c>
      <c r="D2220" t="inlineStr">
        <is>
          <t>Washington</t>
        </is>
      </c>
      <c r="E2220" t="inlineStr">
        <is>
          <t>WA</t>
        </is>
      </c>
      <c r="F2220" t="n">
        <v>2025</v>
      </c>
      <c r="G2220" t="n">
        <v>2</v>
      </c>
      <c r="H2220" s="13" t="n">
        <v>1334000</v>
      </c>
      <c r="I2220" s="12" t="n">
        <v>29</v>
      </c>
      <c r="J2220" s="13" t="n">
        <v>20000</v>
      </c>
      <c r="K2220" s="13">
        <f>IFERROR($H2220/$I2220,"")</f>
        <v/>
      </c>
      <c r="L2220" s="13" t="n">
        <v>250000</v>
      </c>
      <c r="M2220" t="inlineStr">
        <is>
          <t>CT, IL, NM</t>
        </is>
      </c>
      <c r="N2220" t="inlineStr">
        <is>
          <t>Yes</t>
        </is>
      </c>
      <c r="O2220" t="inlineStr">
        <is>
          <t>Not stated</t>
        </is>
      </c>
      <c r="Q2220" s="9" t="inlineStr">
        <is>
          <t>https://grantcue.com/foundations/lawrence-true-and-linda-brown-foundation-911817055</t>
        </is>
      </c>
    </row>
    <row r="2221">
      <c r="A2221">
        <f>IF($E2221=$E2220,$A2220+1,1)</f>
        <v/>
      </c>
      <c r="B2221" t="inlineStr">
        <is>
          <t>CHARLOTTE Y MARTIN FOUNDATION-IMA</t>
        </is>
      </c>
      <c r="C2221" t="inlineStr">
        <is>
          <t>47-2057123</t>
        </is>
      </c>
      <c r="D2221" t="inlineStr">
        <is>
          <t>Washington</t>
        </is>
      </c>
      <c r="E2221" t="inlineStr">
        <is>
          <t>WA</t>
        </is>
      </c>
      <c r="F2221" t="n">
        <v>2024</v>
      </c>
      <c r="G2221" t="n">
        <v>1</v>
      </c>
      <c r="H2221" s="13" t="n">
        <v>1317750</v>
      </c>
      <c r="I2221" s="12" t="n">
        <v>58</v>
      </c>
      <c r="J2221" s="13" t="n">
        <v>15000</v>
      </c>
      <c r="K2221" s="13">
        <f>IFERROR($H2221/$I2221,"")</f>
        <v/>
      </c>
      <c r="L2221" s="13" t="n">
        <v>312020</v>
      </c>
      <c r="M2221" t="inlineStr">
        <is>
          <t>AK, MT, OR</t>
        </is>
      </c>
      <c r="N2221" t="inlineStr">
        <is>
          <t>Yes</t>
        </is>
      </c>
      <c r="O2221" t="inlineStr">
        <is>
          <t>Yes</t>
        </is>
      </c>
      <c r="Q2221" s="9" t="inlineStr">
        <is>
          <t>https://grantcue.com/foundations/charlotte-y-martin-foundation-ima-472057123</t>
        </is>
      </c>
    </row>
    <row r="2222">
      <c r="A2222">
        <f>IF($E2222=$E2221,$A2221+1,1)</f>
        <v/>
      </c>
      <c r="B2222" t="inlineStr">
        <is>
          <t>Jeff and Linda Hendricks Family Foundation</t>
        </is>
      </c>
      <c r="C2222" t="inlineStr">
        <is>
          <t>26-3843514</t>
        </is>
      </c>
      <c r="D2222" t="inlineStr">
        <is>
          <t>Washington</t>
        </is>
      </c>
      <c r="E2222" t="inlineStr">
        <is>
          <t>WA</t>
        </is>
      </c>
      <c r="F2222" t="n">
        <v>2025</v>
      </c>
      <c r="G2222" t="n">
        <v>2</v>
      </c>
      <c r="H2222" s="13" t="n">
        <v>1307000</v>
      </c>
      <c r="I2222" s="12" t="n">
        <v>22</v>
      </c>
      <c r="J2222" s="13" t="n">
        <v>22500</v>
      </c>
      <c r="K2222" s="13">
        <f>IFERROR($H2222/$I2222,"")</f>
        <v/>
      </c>
      <c r="L2222" s="13" t="n">
        <v>600000</v>
      </c>
      <c r="N2222" t="inlineStr">
        <is>
          <t>No</t>
        </is>
      </c>
      <c r="O2222" t="inlineStr">
        <is>
          <t>Not stated</t>
        </is>
      </c>
      <c r="Q2222" s="9" t="inlineStr">
        <is>
          <t>https://grantcue.com/foundations/jeff-and-linda-hendricks-family-foundation-263843514</t>
        </is>
      </c>
    </row>
    <row r="2223">
      <c r="A2223">
        <f>IF($E2223=$E2222,$A2222+1,1)</f>
        <v/>
      </c>
      <c r="B2223" t="inlineStr">
        <is>
          <t>NOVEMBER THANKSGIVING FOUNDATION</t>
        </is>
      </c>
      <c r="C2223" t="inlineStr">
        <is>
          <t>20-2042718</t>
        </is>
      </c>
      <c r="D2223" t="inlineStr">
        <is>
          <t>Washington</t>
        </is>
      </c>
      <c r="E2223" t="inlineStr">
        <is>
          <t>WA</t>
        </is>
      </c>
      <c r="F2223" t="n">
        <v>2025</v>
      </c>
      <c r="G2223" t="n">
        <v>2</v>
      </c>
      <c r="H2223" s="13" t="n">
        <v>1303333</v>
      </c>
      <c r="I2223" s="12" t="n">
        <v>10</v>
      </c>
      <c r="J2223" s="13" t="n">
        <v>37500</v>
      </c>
      <c r="K2223" s="13">
        <f>IFERROR($H2223/$I2223,"")</f>
        <v/>
      </c>
      <c r="L2223" s="13" t="n">
        <v>510000</v>
      </c>
      <c r="M2223" t="inlineStr">
        <is>
          <t>CT, MA</t>
        </is>
      </c>
      <c r="N2223" t="inlineStr">
        <is>
          <t>No</t>
        </is>
      </c>
      <c r="O2223" t="inlineStr">
        <is>
          <t>Not stated</t>
        </is>
      </c>
      <c r="Q2223" s="9" t="inlineStr">
        <is>
          <t>https://grantcue.com/foundations/november-thanksgiving-foundation-202042718</t>
        </is>
      </c>
    </row>
    <row r="2224">
      <c r="A2224">
        <f>IF($E2224=$E2223,$A2223+1,1)</f>
        <v/>
      </c>
      <c r="B2224" t="inlineStr">
        <is>
          <t>EGTVEDT CHARITABLE TRUST SPECIAL 3</t>
        </is>
      </c>
      <c r="C2224" t="inlineStr">
        <is>
          <t>32-0696136</t>
        </is>
      </c>
      <c r="D2224" t="inlineStr">
        <is>
          <t>Washington</t>
        </is>
      </c>
      <c r="E2224" t="inlineStr">
        <is>
          <t>WA</t>
        </is>
      </c>
      <c r="F2224" t="n">
        <v>2024</v>
      </c>
      <c r="G2224" t="n">
        <v>1</v>
      </c>
      <c r="H2224" s="13" t="n">
        <v>1300000</v>
      </c>
      <c r="I2224" s="12" t="n">
        <v>10</v>
      </c>
      <c r="J2224" s="13" t="n">
        <v>83043</v>
      </c>
      <c r="K2224" s="13">
        <f>IFERROR($H2224/$I2224,"")</f>
        <v/>
      </c>
      <c r="L2224" s="13" t="n">
        <v>276306</v>
      </c>
      <c r="M2224" t="inlineStr">
        <is>
          <t>NY, CA</t>
        </is>
      </c>
      <c r="N2224" t="inlineStr">
        <is>
          <t>No</t>
        </is>
      </c>
      <c r="O2224" t="inlineStr">
        <is>
          <t>Not stated</t>
        </is>
      </c>
      <c r="Q2224" s="9" t="inlineStr">
        <is>
          <t>https://grantcue.com/foundations/egtvedt-charitable-trust-special-3-320696136</t>
        </is>
      </c>
    </row>
    <row r="2225">
      <c r="A2225">
        <f>IF($E2225=$E2224,$A2224+1,1)</f>
        <v/>
      </c>
      <c r="B2225" t="inlineStr">
        <is>
          <t>Hill Family Foundation</t>
        </is>
      </c>
      <c r="C2225" t="inlineStr">
        <is>
          <t>91-1539805</t>
        </is>
      </c>
      <c r="D2225" t="inlineStr">
        <is>
          <t>Washington</t>
        </is>
      </c>
      <c r="E2225" t="inlineStr">
        <is>
          <t>WA</t>
        </is>
      </c>
      <c r="F2225" t="n">
        <v>2024</v>
      </c>
      <c r="G2225" t="n">
        <v>1</v>
      </c>
      <c r="H2225" s="13" t="n">
        <v>1282000</v>
      </c>
      <c r="I2225" s="12" t="n">
        <v>22</v>
      </c>
      <c r="J2225" s="13" t="n">
        <v>50000</v>
      </c>
      <c r="K2225" s="13">
        <f>IFERROR($H2225/$I2225,"")</f>
        <v/>
      </c>
      <c r="L2225" s="13" t="n">
        <v>150000</v>
      </c>
      <c r="M2225" t="inlineStr">
        <is>
          <t>MA</t>
        </is>
      </c>
      <c r="N2225" t="inlineStr">
        <is>
          <t>Yes</t>
        </is>
      </c>
      <c r="O2225" t="inlineStr">
        <is>
          <t>Not stated</t>
        </is>
      </c>
      <c r="Q2225" s="9" t="inlineStr">
        <is>
          <t>https://grantcue.com/foundations/hill-family-foundation-911539805</t>
        </is>
      </c>
    </row>
    <row r="2226">
      <c r="A2226">
        <f>IF($E2226=$E2225,$A2225+1,1)</f>
        <v/>
      </c>
      <c r="B2226" t="inlineStr">
        <is>
          <t>THE FAMILY FOUNDATION</t>
        </is>
      </c>
      <c r="C2226" t="inlineStr">
        <is>
          <t>91-2010505</t>
        </is>
      </c>
      <c r="D2226" t="inlineStr">
        <is>
          <t>Washington</t>
        </is>
      </c>
      <c r="E2226" t="inlineStr">
        <is>
          <t>WA</t>
        </is>
      </c>
      <c r="F2226" t="n">
        <v>2024</v>
      </c>
      <c r="G2226" t="n">
        <v>2</v>
      </c>
      <c r="H2226" s="13" t="n">
        <v>1271000</v>
      </c>
      <c r="I2226" s="12" t="n">
        <v>18</v>
      </c>
      <c r="J2226" s="13" t="n">
        <v>50000</v>
      </c>
      <c r="K2226" s="13">
        <f>IFERROR($H2226/$I2226,"")</f>
        <v/>
      </c>
      <c r="L2226" s="13" t="n">
        <v>250000</v>
      </c>
      <c r="M2226" t="inlineStr">
        <is>
          <t>MD, OR, MN</t>
        </is>
      </c>
      <c r="N2226" t="inlineStr">
        <is>
          <t>Yes</t>
        </is>
      </c>
      <c r="O2226" t="inlineStr">
        <is>
          <t>Not stated</t>
        </is>
      </c>
      <c r="Q2226" s="9" t="inlineStr">
        <is>
          <t>https://grantcue.com/foundations/the-family-foundation-912010505</t>
        </is>
      </c>
    </row>
    <row r="2227">
      <c r="A2227">
        <f>IF($E2227=$E2226,$A2226+1,1)</f>
        <v/>
      </c>
      <c r="B2227" t="inlineStr">
        <is>
          <t>JEAN L POTTER FDTN</t>
        </is>
      </c>
      <c r="C2227" t="inlineStr">
        <is>
          <t>47-1641626</t>
        </is>
      </c>
      <c r="D2227" t="inlineStr">
        <is>
          <t>Washington</t>
        </is>
      </c>
      <c r="E2227" t="inlineStr">
        <is>
          <t>WA</t>
        </is>
      </c>
      <c r="F2227" t="n">
        <v>2025</v>
      </c>
      <c r="G2227" t="n">
        <v>2</v>
      </c>
      <c r="H2227" s="13" t="n">
        <v>1270000</v>
      </c>
      <c r="I2227" s="12" t="n">
        <v>20</v>
      </c>
      <c r="J2227" s="13" t="n">
        <v>30592</v>
      </c>
      <c r="K2227" s="13">
        <f>IFERROR($H2227/$I2227,"")</f>
        <v/>
      </c>
      <c r="L2227" s="13" t="n">
        <v>200000</v>
      </c>
      <c r="M2227" t="inlineStr">
        <is>
          <t>CA, PA, VA</t>
        </is>
      </c>
      <c r="N2227" t="inlineStr">
        <is>
          <t>No</t>
        </is>
      </c>
      <c r="O2227" t="inlineStr">
        <is>
          <t>Not stated</t>
        </is>
      </c>
      <c r="Q2227" s="9" t="inlineStr">
        <is>
          <t>https://grantcue.com/foundations/jean-l-potter-fdtn-471641626</t>
        </is>
      </c>
    </row>
    <row r="2228">
      <c r="A2228">
        <f>IF($E2228=$E2227,$A2227+1,1)</f>
        <v/>
      </c>
      <c r="B2228" t="inlineStr">
        <is>
          <t>SCAN DESIGN FOUNDATION BY INGER &amp; JENS BRUUN</t>
        </is>
      </c>
      <c r="C2228" t="inlineStr">
        <is>
          <t>68-0537904</t>
        </is>
      </c>
      <c r="D2228" t="inlineStr">
        <is>
          <t>Washington</t>
        </is>
      </c>
      <c r="E2228" t="inlineStr">
        <is>
          <t>WA</t>
        </is>
      </c>
      <c r="F2228" t="n">
        <v>2024</v>
      </c>
      <c r="G2228" t="n">
        <v>1</v>
      </c>
      <c r="H2228" s="13" t="n">
        <v>1261960</v>
      </c>
      <c r="I2228" s="12" t="n">
        <v>29</v>
      </c>
      <c r="J2228" s="13" t="n">
        <v>10000</v>
      </c>
      <c r="K2228" s="13">
        <f>IFERROR($H2228/$I2228,"")</f>
        <v/>
      </c>
      <c r="L2228" s="13" t="n">
        <v>518983</v>
      </c>
      <c r="M2228" t="inlineStr">
        <is>
          <t>OR, WI, IA</t>
        </is>
      </c>
      <c r="N2228" t="inlineStr">
        <is>
          <t>No</t>
        </is>
      </c>
      <c r="O2228" t="inlineStr">
        <is>
          <t>Not stated</t>
        </is>
      </c>
      <c r="Q2228" s="9" t="inlineStr">
        <is>
          <t>https://grantcue.com/foundations/scan-design-foundation-by-inger-and-jens-bruun-680537904</t>
        </is>
      </c>
    </row>
    <row r="2229">
      <c r="A2229">
        <f>IF($E2229=$E2228,$A2228+1,1)</f>
        <v/>
      </c>
      <c r="B2229" t="inlineStr">
        <is>
          <t>JAGRAN FOUNDATION</t>
        </is>
      </c>
      <c r="C2229" t="inlineStr">
        <is>
          <t>72-6210390</t>
        </is>
      </c>
      <c r="D2229" t="inlineStr">
        <is>
          <t>Washington</t>
        </is>
      </c>
      <c r="E2229" t="inlineStr">
        <is>
          <t>WA</t>
        </is>
      </c>
      <c r="F2229" t="n">
        <v>2025</v>
      </c>
      <c r="G2229" t="n">
        <v>2</v>
      </c>
      <c r="H2229" s="13" t="n">
        <v>1247640</v>
      </c>
      <c r="I2229" s="12" t="n">
        <v>65</v>
      </c>
      <c r="J2229" s="13" t="n">
        <v>5000</v>
      </c>
      <c r="K2229" s="13">
        <f>IFERROR($H2229/$I2229,"")</f>
        <v/>
      </c>
      <c r="L2229" s="13" t="n">
        <v>50000</v>
      </c>
      <c r="M2229" t="inlineStr">
        <is>
          <t>CA, RI, MA</t>
        </is>
      </c>
      <c r="N2229" t="inlineStr">
        <is>
          <t>No</t>
        </is>
      </c>
      <c r="O2229" t="inlineStr">
        <is>
          <t>Not stated</t>
        </is>
      </c>
      <c r="Q2229" s="9" t="inlineStr">
        <is>
          <t>https://grantcue.com/foundations/jagran-foundation-726210390</t>
        </is>
      </c>
    </row>
    <row r="2230">
      <c r="A2230">
        <f>IF($E2230=$E2229,$A2229+1,1)</f>
        <v/>
      </c>
      <c r="B2230" t="inlineStr">
        <is>
          <t>HILAL FOUNDATION</t>
        </is>
      </c>
      <c r="C2230" t="inlineStr">
        <is>
          <t>20-0439076</t>
        </is>
      </c>
      <c r="D2230" t="inlineStr">
        <is>
          <t>Washington</t>
        </is>
      </c>
      <c r="E2230" t="inlineStr">
        <is>
          <t>WA</t>
        </is>
      </c>
      <c r="F2230" t="n">
        <v>2025</v>
      </c>
      <c r="G2230" t="n">
        <v>2</v>
      </c>
      <c r="H2230" s="13" t="n">
        <v>1225300</v>
      </c>
      <c r="I2230" s="12" t="n">
        <v>15</v>
      </c>
      <c r="J2230" s="13" t="n">
        <v>25000</v>
      </c>
      <c r="K2230" s="13">
        <f>IFERROR($H2230/$I2230,"")</f>
        <v/>
      </c>
      <c r="L2230" s="13" t="n">
        <v>801000</v>
      </c>
      <c r="M2230" t="inlineStr">
        <is>
          <t>TX, OH</t>
        </is>
      </c>
      <c r="N2230" t="inlineStr">
        <is>
          <t>No</t>
        </is>
      </c>
      <c r="O2230" t="inlineStr">
        <is>
          <t>Not stated</t>
        </is>
      </c>
      <c r="Q2230" s="9" t="inlineStr">
        <is>
          <t>https://grantcue.com/foundations/hilal-foundation-200439076</t>
        </is>
      </c>
    </row>
    <row r="2231">
      <c r="A2231">
        <f>IF($E2231=$E2230,$A2230+1,1)</f>
        <v/>
      </c>
      <c r="B2231" t="inlineStr">
        <is>
          <t>ALBERT HALLER FOUNDATION</t>
        </is>
      </c>
      <c r="C2231" t="inlineStr">
        <is>
          <t>91-1556810</t>
        </is>
      </c>
      <c r="D2231" t="inlineStr">
        <is>
          <t>Washington</t>
        </is>
      </c>
      <c r="E2231" t="inlineStr">
        <is>
          <t>WA</t>
        </is>
      </c>
      <c r="F2231" t="n">
        <v>2025</v>
      </c>
      <c r="G2231" t="n">
        <v>2</v>
      </c>
      <c r="H2231" s="13" t="n">
        <v>1218000</v>
      </c>
      <c r="I2231" s="12" t="n">
        <v>142</v>
      </c>
      <c r="J2231" s="13" t="n">
        <v>6000</v>
      </c>
      <c r="K2231" s="13">
        <f>IFERROR($H2231/$I2231,"")</f>
        <v/>
      </c>
      <c r="L2231" s="13" t="n">
        <v>75000</v>
      </c>
      <c r="M2231" t="inlineStr">
        <is>
          <t>TX, HI</t>
        </is>
      </c>
      <c r="N2231" t="inlineStr">
        <is>
          <t>No</t>
        </is>
      </c>
      <c r="O2231" t="inlineStr">
        <is>
          <t>Yes</t>
        </is>
      </c>
      <c r="Q2231" s="9" t="inlineStr">
        <is>
          <t>https://grantcue.com/foundations/albert-haller-foundation-911556810</t>
        </is>
      </c>
    </row>
    <row r="2232">
      <c r="A2232">
        <f>IF($E2232=$E2231,$A2231+1,1)</f>
        <v/>
      </c>
      <c r="B2232" t="inlineStr">
        <is>
          <t>PUGET SOUND ENERGY FOUNDATION</t>
        </is>
      </c>
      <c r="C2232" t="inlineStr">
        <is>
          <t>20-4863534</t>
        </is>
      </c>
      <c r="D2232" t="inlineStr">
        <is>
          <t>Washington</t>
        </is>
      </c>
      <c r="E2232" t="inlineStr">
        <is>
          <t>WA</t>
        </is>
      </c>
      <c r="F2232" t="n">
        <v>2024</v>
      </c>
      <c r="G2232" t="n">
        <v>1</v>
      </c>
      <c r="H2232" s="13" t="n">
        <v>1211520</v>
      </c>
      <c r="I2232" s="12" t="n">
        <v>451</v>
      </c>
      <c r="J2232" s="13" t="n">
        <v>500</v>
      </c>
      <c r="K2232" s="13">
        <f>IFERROR($H2232/$I2232,"")</f>
        <v/>
      </c>
      <c r="L2232" s="13" t="n">
        <v>100000</v>
      </c>
      <c r="M2232" t="inlineStr">
        <is>
          <t>TX, VA, NJ</t>
        </is>
      </c>
      <c r="N2232" t="inlineStr">
        <is>
          <t>No</t>
        </is>
      </c>
      <c r="O2232" t="inlineStr">
        <is>
          <t>Not stated</t>
        </is>
      </c>
      <c r="Q2232" s="9" t="inlineStr">
        <is>
          <t>https://grantcue.com/foundations/puget-sound-energy-foundation-204863534</t>
        </is>
      </c>
    </row>
    <row r="2233">
      <c r="A2233">
        <f>IF($E2233=$E2232,$A2232+1,1)</f>
        <v/>
      </c>
      <c r="B2233" t="inlineStr">
        <is>
          <t>THE WINTON CHARITABLE TRUST</t>
        </is>
      </c>
      <c r="C2233" t="inlineStr">
        <is>
          <t>47-6665112</t>
        </is>
      </c>
      <c r="D2233" t="inlineStr">
        <is>
          <t>Washington</t>
        </is>
      </c>
      <c r="E2233" t="inlineStr">
        <is>
          <t>WA</t>
        </is>
      </c>
      <c r="F2233" t="n">
        <v>2025</v>
      </c>
      <c r="G2233" t="n">
        <v>2</v>
      </c>
      <c r="H2233" s="13" t="n">
        <v>1210141</v>
      </c>
      <c r="I2233" s="12" t="n">
        <v>25</v>
      </c>
      <c r="J2233" s="13" t="n">
        <v>10000</v>
      </c>
      <c r="K2233" s="13">
        <f>IFERROR($H2233/$I2233,"")</f>
        <v/>
      </c>
      <c r="L2233" s="13" t="n">
        <v>457447</v>
      </c>
      <c r="M2233" t="inlineStr">
        <is>
          <t>TN</t>
        </is>
      </c>
      <c r="N2233" t="inlineStr">
        <is>
          <t>No</t>
        </is>
      </c>
      <c r="O2233" t="inlineStr">
        <is>
          <t>Not stated</t>
        </is>
      </c>
      <c r="Q2233" s="9" t="inlineStr">
        <is>
          <t>https://grantcue.com/foundations/the-winton-charitable-trust-476665112</t>
        </is>
      </c>
    </row>
    <row r="2234">
      <c r="A2234">
        <f>IF($E2234=$E2233,$A2233+1,1)</f>
        <v/>
      </c>
      <c r="B2234" t="inlineStr">
        <is>
          <t>Sherwood Trust</t>
        </is>
      </c>
      <c r="C2234" t="inlineStr">
        <is>
          <t>91-6337526</t>
        </is>
      </c>
      <c r="D2234" t="inlineStr">
        <is>
          <t>Washington</t>
        </is>
      </c>
      <c r="E2234" t="inlineStr">
        <is>
          <t>WA</t>
        </is>
      </c>
      <c r="F2234" t="n">
        <v>2024</v>
      </c>
      <c r="G2234" t="n">
        <v>1</v>
      </c>
      <c r="H2234" s="13" t="n">
        <v>1201100</v>
      </c>
      <c r="I2234" s="12" t="n">
        <v>34</v>
      </c>
      <c r="J2234" s="13" t="n">
        <v>5000</v>
      </c>
      <c r="K2234" s="13">
        <f>IFERROR($H2234/$I2234,"")</f>
        <v/>
      </c>
      <c r="L2234" s="13" t="n">
        <v>160000</v>
      </c>
      <c r="M2234" t="inlineStr">
        <is>
          <t>OR</t>
        </is>
      </c>
      <c r="N2234" t="inlineStr">
        <is>
          <t>Yes</t>
        </is>
      </c>
      <c r="O2234" t="inlineStr">
        <is>
          <t>Yes</t>
        </is>
      </c>
      <c r="P2234" s="9" t="inlineStr">
        <is>
          <t>https://www.sherwoodtrust.org/</t>
        </is>
      </c>
      <c r="Q2234" s="9" t="inlineStr">
        <is>
          <t>https://grantcue.com/foundations/sherwood-trust-916337526</t>
        </is>
      </c>
    </row>
    <row r="2235">
      <c r="A2235">
        <f>IF($E2235=$E2234,$A2234+1,1)</f>
        <v/>
      </c>
      <c r="B2235" t="inlineStr">
        <is>
          <t>THE DALE AND LESLIE CHIHULY FOUNDATION</t>
        </is>
      </c>
      <c r="C2235" t="inlineStr">
        <is>
          <t>27-0771638</t>
        </is>
      </c>
      <c r="D2235" t="inlineStr">
        <is>
          <t>Washington</t>
        </is>
      </c>
      <c r="E2235" t="inlineStr">
        <is>
          <t>WA</t>
        </is>
      </c>
      <c r="F2235" t="n">
        <v>2025</v>
      </c>
      <c r="G2235" t="n">
        <v>2</v>
      </c>
      <c r="H2235" s="13" t="n">
        <v>1200900</v>
      </c>
      <c r="I2235" s="12" t="n">
        <v>30</v>
      </c>
      <c r="J2235" s="13" t="n">
        <v>25000</v>
      </c>
      <c r="K2235" s="13">
        <f>IFERROR($H2235/$I2235,"")</f>
        <v/>
      </c>
      <c r="L2235" s="13" t="n">
        <v>250000</v>
      </c>
      <c r="M2235" t="inlineStr">
        <is>
          <t>NM, ID, DC</t>
        </is>
      </c>
      <c r="N2235" t="inlineStr">
        <is>
          <t>No</t>
        </is>
      </c>
      <c r="O2235" t="inlineStr">
        <is>
          <t>Not stated</t>
        </is>
      </c>
      <c r="Q2235" s="9" t="inlineStr">
        <is>
          <t>https://grantcue.com/foundations/the-dale-and-leslie-chihuly-foundation-270771638</t>
        </is>
      </c>
    </row>
    <row r="2236">
      <c r="A2236">
        <f>IF($E2236=$E2235,$A2235+1,1)</f>
        <v/>
      </c>
      <c r="B2236" t="inlineStr">
        <is>
          <t>Tucker Family Foundation</t>
        </is>
      </c>
      <c r="C2236" t="inlineStr">
        <is>
          <t>26-1492603</t>
        </is>
      </c>
      <c r="D2236" t="inlineStr">
        <is>
          <t>Washington</t>
        </is>
      </c>
      <c r="E2236" t="inlineStr">
        <is>
          <t>WA</t>
        </is>
      </c>
      <c r="F2236" t="n">
        <v>2024</v>
      </c>
      <c r="G2236" t="n">
        <v>2</v>
      </c>
      <c r="H2236" s="13" t="n">
        <v>1200000</v>
      </c>
      <c r="I2236" s="12" t="n">
        <v>102</v>
      </c>
      <c r="J2236" s="13" t="n">
        <v>5000</v>
      </c>
      <c r="K2236" s="13">
        <f>IFERROR($H2236/$I2236,"")</f>
        <v/>
      </c>
      <c r="L2236" s="13" t="n">
        <v>155000</v>
      </c>
      <c r="M2236" t="inlineStr">
        <is>
          <t>CA, OR, NY</t>
        </is>
      </c>
      <c r="N2236" t="inlineStr">
        <is>
          <t>No</t>
        </is>
      </c>
      <c r="O2236" t="inlineStr">
        <is>
          <t>Not stated</t>
        </is>
      </c>
      <c r="Q2236" s="9" t="inlineStr">
        <is>
          <t>https://grantcue.com/foundations/tucker-family-foundation-261492603</t>
        </is>
      </c>
    </row>
    <row r="2237">
      <c r="A2237">
        <f>IF($E2237=$E2236,$A2236+1,1)</f>
        <v/>
      </c>
      <c r="B2237" t="inlineStr">
        <is>
          <t>FIRST FED FOUNDATION</t>
        </is>
      </c>
      <c r="C2237" t="inlineStr">
        <is>
          <t>46-3425308</t>
        </is>
      </c>
      <c r="D2237" t="inlineStr">
        <is>
          <t>Washington</t>
        </is>
      </c>
      <c r="E2237" t="inlineStr">
        <is>
          <t>WA</t>
        </is>
      </c>
      <c r="F2237" t="n">
        <v>2025</v>
      </c>
      <c r="G2237" t="n">
        <v>2</v>
      </c>
      <c r="H2237" s="13" t="n">
        <v>1192500</v>
      </c>
      <c r="I2237" s="12" t="n">
        <v>75</v>
      </c>
      <c r="J2237" s="13" t="n">
        <v>10000</v>
      </c>
      <c r="K2237" s="13">
        <f>IFERROR($H2237/$I2237,"")</f>
        <v/>
      </c>
      <c r="L2237" s="13" t="n">
        <v>50000</v>
      </c>
      <c r="M2237" t="inlineStr">
        <is>
          <t>OR</t>
        </is>
      </c>
      <c r="N2237" t="inlineStr">
        <is>
          <t>Yes</t>
        </is>
      </c>
      <c r="O2237" t="inlineStr">
        <is>
          <t>Yes</t>
        </is>
      </c>
      <c r="P2237" s="9" t="inlineStr">
        <is>
          <t>https://firstfedcf.org/</t>
        </is>
      </c>
      <c r="Q2237" s="9" t="inlineStr">
        <is>
          <t>https://grantcue.com/foundations/first-fed-foundation-463425308</t>
        </is>
      </c>
    </row>
    <row r="2238">
      <c r="A2238">
        <f>IF($E2238=$E2237,$A2237+1,1)</f>
        <v/>
      </c>
      <c r="B2238" t="inlineStr">
        <is>
          <t>GARNEAU NICON FAMILY FOUNDATION</t>
        </is>
      </c>
      <c r="C2238" t="inlineStr">
        <is>
          <t>27-5137452</t>
        </is>
      </c>
      <c r="D2238" t="inlineStr">
        <is>
          <t>Washington</t>
        </is>
      </c>
      <c r="E2238" t="inlineStr">
        <is>
          <t>WA</t>
        </is>
      </c>
      <c r="F2238" t="n">
        <v>2025</v>
      </c>
      <c r="G2238" t="n">
        <v>2</v>
      </c>
      <c r="H2238" s="13" t="n">
        <v>1158630</v>
      </c>
      <c r="I2238" s="12" t="n">
        <v>93</v>
      </c>
      <c r="J2238" s="13" t="n">
        <v>10000</v>
      </c>
      <c r="K2238" s="13">
        <f>IFERROR($H2238/$I2238,"")</f>
        <v/>
      </c>
      <c r="L2238" s="13" t="n">
        <v>50000</v>
      </c>
      <c r="N2238" t="inlineStr">
        <is>
          <t>No</t>
        </is>
      </c>
      <c r="O2238" t="inlineStr">
        <is>
          <t>Yes</t>
        </is>
      </c>
      <c r="Q2238" s="9" t="inlineStr">
        <is>
          <t>https://grantcue.com/foundations/garneau-nicon-family-foundation-275137452</t>
        </is>
      </c>
    </row>
    <row r="2239">
      <c r="A2239">
        <f>IF($E2239=$E2238,$A2238+1,1)</f>
        <v/>
      </c>
      <c r="B2239" t="inlineStr">
        <is>
          <t>THE ROYSO FOUNDATION</t>
        </is>
      </c>
      <c r="C2239" t="inlineStr">
        <is>
          <t>84-3114715</t>
        </is>
      </c>
      <c r="D2239" t="inlineStr">
        <is>
          <t>Washington</t>
        </is>
      </c>
      <c r="E2239" t="inlineStr">
        <is>
          <t>WA</t>
        </is>
      </c>
      <c r="F2239" t="n">
        <v>2025</v>
      </c>
      <c r="G2239" t="n">
        <v>2</v>
      </c>
      <c r="H2239" s="13" t="n">
        <v>1155000</v>
      </c>
      <c r="I2239" s="12" t="n">
        <v>11</v>
      </c>
      <c r="J2239" s="13" t="n">
        <v>25000</v>
      </c>
      <c r="K2239" s="13">
        <f>IFERROR($H2239/$I2239,"")</f>
        <v/>
      </c>
      <c r="L2239" s="13" t="n">
        <v>550000</v>
      </c>
      <c r="M2239" t="inlineStr">
        <is>
          <t>ID, MA, ME</t>
        </is>
      </c>
      <c r="N2239" t="inlineStr">
        <is>
          <t>No</t>
        </is>
      </c>
      <c r="O2239" t="inlineStr">
        <is>
          <t>Not stated</t>
        </is>
      </c>
      <c r="Q2239" s="9" t="inlineStr">
        <is>
          <t>https://grantcue.com/foundations/the-royso-foundation-843114715</t>
        </is>
      </c>
    </row>
    <row r="2240">
      <c r="A2240">
        <f>IF($E2240=$E2239,$A2239+1,1)</f>
        <v/>
      </c>
      <c r="B2240" t="inlineStr">
        <is>
          <t>BACON FAMILY FOUNDATION</t>
        </is>
      </c>
      <c r="C2240" t="inlineStr">
        <is>
          <t>74-3070936</t>
        </is>
      </c>
      <c r="D2240" t="inlineStr">
        <is>
          <t>Washington</t>
        </is>
      </c>
      <c r="E2240" t="inlineStr">
        <is>
          <t>WA</t>
        </is>
      </c>
      <c r="F2240" t="n">
        <v>2024</v>
      </c>
      <c r="G2240" t="n">
        <v>1</v>
      </c>
      <c r="H2240" s="13" t="n">
        <v>1152756</v>
      </c>
      <c r="I2240" s="12" t="n">
        <v>23</v>
      </c>
      <c r="J2240" s="13" t="n">
        <v>10000</v>
      </c>
      <c r="K2240" s="13">
        <f>IFERROR($H2240/$I2240,"")</f>
        <v/>
      </c>
      <c r="L2240" s="13" t="n">
        <v>679700</v>
      </c>
      <c r="M2240" t="inlineStr">
        <is>
          <t>PA, TX</t>
        </is>
      </c>
      <c r="N2240" t="inlineStr">
        <is>
          <t>No</t>
        </is>
      </c>
      <c r="O2240" t="inlineStr">
        <is>
          <t>Not stated</t>
        </is>
      </c>
      <c r="Q2240" s="9" t="inlineStr">
        <is>
          <t>https://grantcue.com/foundations/bacon-family-foundation-743070936</t>
        </is>
      </c>
    </row>
    <row r="2241">
      <c r="A2241">
        <f>IF($E2241=$E2240,$A2240+1,1)</f>
        <v/>
      </c>
      <c r="B2241" t="inlineStr">
        <is>
          <t>Veterane Family Foundation</t>
        </is>
      </c>
      <c r="C2241" t="inlineStr">
        <is>
          <t>46-7035141</t>
        </is>
      </c>
      <c r="D2241" t="inlineStr">
        <is>
          <t>Washington</t>
        </is>
      </c>
      <c r="E2241" t="inlineStr">
        <is>
          <t>WA</t>
        </is>
      </c>
      <c r="F2241" t="n">
        <v>2025</v>
      </c>
      <c r="G2241" t="n">
        <v>2</v>
      </c>
      <c r="H2241" s="13" t="n">
        <v>1138100</v>
      </c>
      <c r="I2241" s="12" t="n">
        <v>59</v>
      </c>
      <c r="J2241" s="13" t="n">
        <v>10000</v>
      </c>
      <c r="K2241" s="13">
        <f>IFERROR($H2241/$I2241,"")</f>
        <v/>
      </c>
      <c r="L2241" s="13" t="n">
        <v>140000</v>
      </c>
      <c r="M2241" t="inlineStr">
        <is>
          <t>CA, AL, DC</t>
        </is>
      </c>
      <c r="N2241" t="inlineStr">
        <is>
          <t>No</t>
        </is>
      </c>
      <c r="O2241" t="inlineStr">
        <is>
          <t>Not stated</t>
        </is>
      </c>
      <c r="Q2241" s="9" t="inlineStr">
        <is>
          <t>https://grantcue.com/foundations/veterane-family-foundation-467035141</t>
        </is>
      </c>
    </row>
    <row r="2242">
      <c r="A2242">
        <f>IF($E2242=$E2241,$A2241+1,1)</f>
        <v/>
      </c>
      <c r="B2242" t="inlineStr">
        <is>
          <t>KMR GROUP FOUNDATION</t>
        </is>
      </c>
      <c r="C2242" t="inlineStr">
        <is>
          <t>32-0185357</t>
        </is>
      </c>
      <c r="D2242" t="inlineStr">
        <is>
          <t>Washington</t>
        </is>
      </c>
      <c r="E2242" t="inlineStr">
        <is>
          <t>WA</t>
        </is>
      </c>
      <c r="F2242" t="n">
        <v>2025</v>
      </c>
      <c r="G2242" t="n">
        <v>2</v>
      </c>
      <c r="H2242" s="13" t="n">
        <v>1126533</v>
      </c>
      <c r="I2242" s="12" t="n">
        <v>43</v>
      </c>
      <c r="J2242" s="13" t="n">
        <v>3500</v>
      </c>
      <c r="K2242" s="13">
        <f>IFERROR($H2242/$I2242,"")</f>
        <v/>
      </c>
      <c r="L2242" s="13" t="n">
        <v>300000</v>
      </c>
      <c r="M2242" t="inlineStr">
        <is>
          <t>NY, FL, AZ</t>
        </is>
      </c>
      <c r="N2242" t="inlineStr">
        <is>
          <t>Yes</t>
        </is>
      </c>
      <c r="O2242" t="inlineStr">
        <is>
          <t>Not stated</t>
        </is>
      </c>
      <c r="P2242" s="9" t="inlineStr">
        <is>
          <t>https://www.kmrgrp.com/</t>
        </is>
      </c>
      <c r="Q2242" s="9" t="inlineStr">
        <is>
          <t>https://grantcue.com/foundations/kmr-group-foundation-320185357</t>
        </is>
      </c>
    </row>
    <row r="2243">
      <c r="A2243">
        <f>IF($E2243=$E2242,$A2242+1,1)</f>
        <v/>
      </c>
      <c r="B2243" t="inlineStr">
        <is>
          <t>TREELINE FOUNDATION</t>
        </is>
      </c>
      <c r="C2243" t="inlineStr">
        <is>
          <t>46-2216403</t>
        </is>
      </c>
      <c r="D2243" t="inlineStr">
        <is>
          <t>Washington</t>
        </is>
      </c>
      <c r="E2243" t="inlineStr">
        <is>
          <t>WA</t>
        </is>
      </c>
      <c r="F2243" t="n">
        <v>2024</v>
      </c>
      <c r="G2243" t="n">
        <v>1</v>
      </c>
      <c r="H2243" s="13" t="n">
        <v>1124999</v>
      </c>
      <c r="I2243" s="12" t="n">
        <v>44</v>
      </c>
      <c r="J2243" s="13" t="n">
        <v>20000</v>
      </c>
      <c r="K2243" s="13">
        <f>IFERROR($H2243/$I2243,"")</f>
        <v/>
      </c>
      <c r="L2243" s="13" t="n">
        <v>110000</v>
      </c>
      <c r="M2243" t="inlineStr">
        <is>
          <t>CA, OR, MA</t>
        </is>
      </c>
      <c r="N2243" t="inlineStr">
        <is>
          <t>No</t>
        </is>
      </c>
      <c r="O2243" t="inlineStr">
        <is>
          <t>Not stated</t>
        </is>
      </c>
      <c r="Q2243" s="9" t="inlineStr">
        <is>
          <t>https://grantcue.com/foundations/treeline-foundation-462216403</t>
        </is>
      </c>
    </row>
    <row r="2244">
      <c r="A2244">
        <f>IF($E2244=$E2243,$A2243+1,1)</f>
        <v/>
      </c>
      <c r="B2244" t="inlineStr">
        <is>
          <t>CHILDREN COUNT FOUNDATION</t>
        </is>
      </c>
      <c r="C2244" t="inlineStr">
        <is>
          <t>91-1703057</t>
        </is>
      </c>
      <c r="D2244" t="inlineStr">
        <is>
          <t>Washington</t>
        </is>
      </c>
      <c r="E2244" t="inlineStr">
        <is>
          <t>WA</t>
        </is>
      </c>
      <c r="F2244" t="n">
        <v>2024</v>
      </c>
      <c r="G2244" t="n">
        <v>1</v>
      </c>
      <c r="H2244" s="13" t="n">
        <v>1123107</v>
      </c>
      <c r="I2244" s="12" t="n">
        <v>22</v>
      </c>
      <c r="J2244" s="13" t="n">
        <v>9000</v>
      </c>
      <c r="K2244" s="13">
        <f>IFERROR($H2244/$I2244,"")</f>
        <v/>
      </c>
      <c r="L2244" s="13" t="n">
        <v>300000</v>
      </c>
      <c r="M2244" t="inlineStr">
        <is>
          <t>CA, DC, NJ</t>
        </is>
      </c>
      <c r="N2244" t="inlineStr">
        <is>
          <t>No</t>
        </is>
      </c>
      <c r="O2244" t="inlineStr">
        <is>
          <t>Not stated</t>
        </is>
      </c>
      <c r="Q2244" s="9" t="inlineStr">
        <is>
          <t>https://grantcue.com/foundations/children-count-foundation-911703057</t>
        </is>
      </c>
    </row>
    <row r="2245">
      <c r="A2245">
        <f>IF($E2245=$E2244,$A2244+1,1)</f>
        <v/>
      </c>
      <c r="B2245" t="inlineStr">
        <is>
          <t>DAVID AND PATRICIA GIULIANI FAMILY FOUNDATION</t>
        </is>
      </c>
      <c r="C2245" t="inlineStr">
        <is>
          <t>45-3943382</t>
        </is>
      </c>
      <c r="D2245" t="inlineStr">
        <is>
          <t>Washington</t>
        </is>
      </c>
      <c r="E2245" t="inlineStr">
        <is>
          <t>WA</t>
        </is>
      </c>
      <c r="F2245" t="n">
        <v>2024</v>
      </c>
      <c r="G2245" t="n">
        <v>1</v>
      </c>
      <c r="H2245" s="13" t="n">
        <v>1119500</v>
      </c>
      <c r="I2245" s="12" t="n">
        <v>37</v>
      </c>
      <c r="J2245" s="13" t="n">
        <v>20000</v>
      </c>
      <c r="K2245" s="13">
        <f>IFERROR($H2245/$I2245,"")</f>
        <v/>
      </c>
      <c r="L2245" s="13" t="n">
        <v>125000</v>
      </c>
      <c r="M2245" t="inlineStr">
        <is>
          <t>OR, DC, KS</t>
        </is>
      </c>
      <c r="N2245" t="inlineStr">
        <is>
          <t>Yes</t>
        </is>
      </c>
      <c r="O2245" t="inlineStr">
        <is>
          <t>Not stated</t>
        </is>
      </c>
      <c r="Q2245" s="9" t="inlineStr">
        <is>
          <t>https://grantcue.com/foundations/david-and-patricia-giuliani-family-foundation-453943382</t>
        </is>
      </c>
    </row>
    <row r="2246">
      <c r="A2246">
        <f>IF($E2246=$E2245,$A2245+1,1)</f>
        <v/>
      </c>
      <c r="B2246" t="inlineStr">
        <is>
          <t>RIDGE ROAD FOUNDATION</t>
        </is>
      </c>
      <c r="C2246" t="inlineStr">
        <is>
          <t>91-6468169</t>
        </is>
      </c>
      <c r="D2246" t="inlineStr">
        <is>
          <t>Washington</t>
        </is>
      </c>
      <c r="E2246" t="inlineStr">
        <is>
          <t>WA</t>
        </is>
      </c>
      <c r="F2246" t="n">
        <v>2025</v>
      </c>
      <c r="G2246" t="n">
        <v>2</v>
      </c>
      <c r="H2246" s="13" t="n">
        <v>1119200</v>
      </c>
      <c r="I2246" s="12" t="n">
        <v>78</v>
      </c>
      <c r="J2246" s="13" t="n">
        <v>5000</v>
      </c>
      <c r="K2246" s="13">
        <f>IFERROR($H2246/$I2246,"")</f>
        <v/>
      </c>
      <c r="L2246" s="13" t="n">
        <v>175000</v>
      </c>
      <c r="M2246" t="inlineStr">
        <is>
          <t>MD, DC, NC</t>
        </is>
      </c>
      <c r="N2246" t="inlineStr">
        <is>
          <t>Yes</t>
        </is>
      </c>
      <c r="O2246" t="inlineStr">
        <is>
          <t>Not stated</t>
        </is>
      </c>
      <c r="Q2246" s="9" t="inlineStr">
        <is>
          <t>https://grantcue.com/foundations/ridge-road-foundation-c-o-scott-kim-916468169</t>
        </is>
      </c>
    </row>
    <row r="2247">
      <c r="A2247">
        <f>IF($E2247=$E2246,$A2246+1,1)</f>
        <v/>
      </c>
      <c r="B2247" t="inlineStr">
        <is>
          <t>THE MARTIN FABERT FOUNDATION</t>
        </is>
      </c>
      <c r="C2247" t="inlineStr">
        <is>
          <t>36-4437950</t>
        </is>
      </c>
      <c r="D2247" t="inlineStr">
        <is>
          <t>Washington</t>
        </is>
      </c>
      <c r="E2247" t="inlineStr">
        <is>
          <t>WA</t>
        </is>
      </c>
      <c r="F2247" t="n">
        <v>2024</v>
      </c>
      <c r="G2247" t="n">
        <v>1</v>
      </c>
      <c r="H2247" s="13" t="n">
        <v>1115565</v>
      </c>
      <c r="I2247" s="12" t="n">
        <v>39</v>
      </c>
      <c r="J2247" s="13" t="n">
        <v>20000</v>
      </c>
      <c r="K2247" s="13">
        <f>IFERROR($H2247/$I2247,"")</f>
        <v/>
      </c>
      <c r="L2247" s="13" t="n">
        <v>102565</v>
      </c>
      <c r="M2247" t="inlineStr">
        <is>
          <t>OR, DC, CA</t>
        </is>
      </c>
      <c r="N2247" t="inlineStr">
        <is>
          <t>No</t>
        </is>
      </c>
      <c r="O2247" t="inlineStr">
        <is>
          <t>Not stated</t>
        </is>
      </c>
      <c r="Q2247" s="9" t="inlineStr">
        <is>
          <t>https://grantcue.com/foundations/the-martin-fabert-foundation-c-o-pmnw-llc-364437950</t>
        </is>
      </c>
    </row>
    <row r="2248">
      <c r="A2248">
        <f>IF($E2248=$E2247,$A2247+1,1)</f>
        <v/>
      </c>
      <c r="B2248" t="inlineStr">
        <is>
          <t>Herman P and Sophia Taubman Foundation</t>
        </is>
      </c>
      <c r="C2248" t="inlineStr">
        <is>
          <t>73-6092820</t>
        </is>
      </c>
      <c r="D2248" t="inlineStr">
        <is>
          <t>Washington</t>
        </is>
      </c>
      <c r="E2248" t="inlineStr">
        <is>
          <t>WA</t>
        </is>
      </c>
      <c r="F2248" t="n">
        <v>2024</v>
      </c>
      <c r="G2248" t="n">
        <v>1</v>
      </c>
      <c r="H2248" s="13" t="n">
        <v>1096000</v>
      </c>
      <c r="I2248" s="12" t="n">
        <v>10</v>
      </c>
      <c r="J2248" s="13" t="n">
        <v>122000</v>
      </c>
      <c r="K2248" s="13">
        <f>IFERROR($H2248/$I2248,"")</f>
        <v/>
      </c>
      <c r="L2248" s="13" t="n">
        <v>250000</v>
      </c>
      <c r="M2248" t="inlineStr">
        <is>
          <t>CA, GA, TX</t>
        </is>
      </c>
      <c r="N2248" t="inlineStr">
        <is>
          <t>Yes</t>
        </is>
      </c>
      <c r="O2248" t="inlineStr">
        <is>
          <t>Not stated</t>
        </is>
      </c>
      <c r="Q2248" s="9" t="inlineStr">
        <is>
          <t>https://grantcue.com/foundations/herman-p-and-sophia-taubman-foundation-bank-of-oklahoma-private-wealth-736092820</t>
        </is>
      </c>
    </row>
    <row r="2249">
      <c r="A2249">
        <f>IF($E2249=$E2248,$A2248+1,1)</f>
        <v/>
      </c>
      <c r="B2249" t="inlineStr">
        <is>
          <t>EMPIRE HEALTH FOUNDATION</t>
        </is>
      </c>
      <c r="C2249" t="inlineStr">
        <is>
          <t>26-3375286</t>
        </is>
      </c>
      <c r="D2249" t="inlineStr">
        <is>
          <t>Washington</t>
        </is>
      </c>
      <c r="E2249" t="inlineStr">
        <is>
          <t>WA</t>
        </is>
      </c>
      <c r="F2249" t="n">
        <v>2024</v>
      </c>
      <c r="G2249" t="n">
        <v>1</v>
      </c>
      <c r="H2249" s="13" t="n">
        <v>1093037</v>
      </c>
      <c r="I2249" s="12" t="n">
        <v>66</v>
      </c>
      <c r="J2249" s="13" t="n">
        <v>10000</v>
      </c>
      <c r="K2249" s="13">
        <f>IFERROR($H2249/$I2249,"")</f>
        <v/>
      </c>
      <c r="L2249" s="13" t="n">
        <v>185137</v>
      </c>
      <c r="N2249" t="inlineStr">
        <is>
          <t>No</t>
        </is>
      </c>
      <c r="O2249" t="inlineStr">
        <is>
          <t>Not stated</t>
        </is>
      </c>
      <c r="Q2249" s="9" t="inlineStr">
        <is>
          <t>https://grantcue.com/foundations/empire-health-foundation-263375286</t>
        </is>
      </c>
    </row>
    <row r="2250">
      <c r="A2250">
        <f>IF($E2250=$E2249,$A2249+1,1)</f>
        <v/>
      </c>
      <c r="B2250" t="inlineStr">
        <is>
          <t>WSP FOUNDATION INC</t>
        </is>
      </c>
      <c r="C2250" t="inlineStr">
        <is>
          <t>13-4187790</t>
        </is>
      </c>
      <c r="D2250" t="inlineStr">
        <is>
          <t>Washington</t>
        </is>
      </c>
      <c r="E2250" t="inlineStr">
        <is>
          <t>WA</t>
        </is>
      </c>
      <c r="F2250" t="n">
        <v>2025</v>
      </c>
      <c r="G2250" t="n">
        <v>2</v>
      </c>
      <c r="H2250" s="13" t="n">
        <v>1083807</v>
      </c>
      <c r="I2250" s="12" t="n">
        <v>34</v>
      </c>
      <c r="J2250" s="13" t="n">
        <v>10920</v>
      </c>
      <c r="K2250" s="13">
        <f>IFERROR($H2250/$I2250,"")</f>
        <v/>
      </c>
      <c r="L2250" s="13" t="n">
        <v>206400</v>
      </c>
      <c r="M2250" t="inlineStr">
        <is>
          <t>GA, NY, DC</t>
        </is>
      </c>
      <c r="N2250" t="inlineStr">
        <is>
          <t>No</t>
        </is>
      </c>
      <c r="O2250" t="inlineStr">
        <is>
          <t>Not stated</t>
        </is>
      </c>
      <c r="Q2250" s="9" t="inlineStr">
        <is>
          <t>https://grantcue.com/foundations/wsp-foundation-inc-134187790</t>
        </is>
      </c>
    </row>
    <row r="2251">
      <c r="A2251">
        <f>IF($E2251=$E2250,$A2250+1,1)</f>
        <v/>
      </c>
      <c r="B2251" t="inlineStr">
        <is>
          <t>PETER R MARSH FOUNDATION</t>
        </is>
      </c>
      <c r="C2251" t="inlineStr">
        <is>
          <t>20-1524353</t>
        </is>
      </c>
      <c r="D2251" t="inlineStr">
        <is>
          <t>Washington</t>
        </is>
      </c>
      <c r="E2251" t="inlineStr">
        <is>
          <t>WA</t>
        </is>
      </c>
      <c r="F2251" t="n">
        <v>2024</v>
      </c>
      <c r="G2251" t="n">
        <v>1</v>
      </c>
      <c r="H2251" s="13" t="n">
        <v>1066373</v>
      </c>
      <c r="I2251" s="12" t="n">
        <v>5</v>
      </c>
      <c r="J2251" s="13" t="n">
        <v>82716</v>
      </c>
      <c r="K2251" s="13">
        <f>IFERROR($H2251/$I2251,"")</f>
        <v/>
      </c>
      <c r="L2251" s="13" t="n">
        <v>762187</v>
      </c>
      <c r="M2251" t="inlineStr">
        <is>
          <t>OR</t>
        </is>
      </c>
      <c r="N2251" t="inlineStr">
        <is>
          <t>Yes</t>
        </is>
      </c>
      <c r="O2251" t="inlineStr">
        <is>
          <t>Yes</t>
        </is>
      </c>
      <c r="P2251" s="9" t="inlineStr">
        <is>
          <t>https://prmfoundation.org/</t>
        </is>
      </c>
      <c r="Q2251" s="9" t="inlineStr">
        <is>
          <t>https://grantcue.com/foundations/peter-r-marsh-foundation-201524353</t>
        </is>
      </c>
    </row>
    <row r="2252">
      <c r="A2252">
        <f>IF($E2252=$E2251,$A2251+1,1)</f>
        <v/>
      </c>
      <c r="B2252" t="inlineStr">
        <is>
          <t>SITY Foundation</t>
        </is>
      </c>
      <c r="C2252" t="inlineStr">
        <is>
          <t>27-1340597</t>
        </is>
      </c>
      <c r="D2252" t="inlineStr">
        <is>
          <t>Washington</t>
        </is>
      </c>
      <c r="E2252" t="inlineStr">
        <is>
          <t>WA</t>
        </is>
      </c>
      <c r="F2252" t="n">
        <v>2025</v>
      </c>
      <c r="G2252" t="n">
        <v>2</v>
      </c>
      <c r="H2252" s="13" t="n">
        <v>1062500</v>
      </c>
      <c r="I2252" s="12" t="n">
        <v>16</v>
      </c>
      <c r="J2252" s="13" t="n">
        <v>2750</v>
      </c>
      <c r="K2252" s="13">
        <f>IFERROR($H2252/$I2252,"")</f>
        <v/>
      </c>
      <c r="L2252" s="13" t="n">
        <v>500000</v>
      </c>
      <c r="M2252" t="inlineStr">
        <is>
          <t>IN, WI, TX</t>
        </is>
      </c>
      <c r="N2252" t="inlineStr">
        <is>
          <t>No</t>
        </is>
      </c>
      <c r="O2252" t="inlineStr">
        <is>
          <t>Not stated</t>
        </is>
      </c>
      <c r="Q2252" s="9" t="inlineStr">
        <is>
          <t>https://grantcue.com/foundations/sity-foundation-271340597</t>
        </is>
      </c>
    </row>
    <row r="2253">
      <c r="A2253">
        <f>IF($E2253=$E2252,$A2252+1,1)</f>
        <v/>
      </c>
      <c r="B2253" t="inlineStr">
        <is>
          <t>BYRON &amp; ALICE LOCKWOOD FOUNDATION</t>
        </is>
      </c>
      <c r="C2253" t="inlineStr">
        <is>
          <t>91-0833426</t>
        </is>
      </c>
      <c r="D2253" t="inlineStr">
        <is>
          <t>Washington</t>
        </is>
      </c>
      <c r="E2253" t="inlineStr">
        <is>
          <t>WA</t>
        </is>
      </c>
      <c r="F2253" t="n">
        <v>2024</v>
      </c>
      <c r="G2253" t="n">
        <v>1</v>
      </c>
      <c r="H2253" s="13" t="n">
        <v>1040000</v>
      </c>
      <c r="I2253" s="12" t="n">
        <v>43</v>
      </c>
      <c r="J2253" s="13" t="n">
        <v>20000</v>
      </c>
      <c r="K2253" s="13">
        <f>IFERROR($H2253/$I2253,"")</f>
        <v/>
      </c>
      <c r="L2253" s="13" t="n">
        <v>100000</v>
      </c>
      <c r="M2253" t="inlineStr">
        <is>
          <t>CO</t>
        </is>
      </c>
      <c r="N2253" t="inlineStr">
        <is>
          <t>Yes</t>
        </is>
      </c>
      <c r="O2253" t="inlineStr">
        <is>
          <t>Yes</t>
        </is>
      </c>
      <c r="Q2253" s="9" t="inlineStr">
        <is>
          <t>https://grantcue.com/foundations/byron-and-alice-lockwood-foundation-910833426</t>
        </is>
      </c>
    </row>
    <row r="2254">
      <c r="A2254">
        <f>IF($E2254=$E2253,$A2253+1,1)</f>
        <v/>
      </c>
      <c r="B2254" t="inlineStr">
        <is>
          <t>THE HUGH AND JANE FERGUSON FOUNDATION</t>
        </is>
      </c>
      <c r="C2254" t="inlineStr">
        <is>
          <t>91-1357603</t>
        </is>
      </c>
      <c r="D2254" t="inlineStr">
        <is>
          <t>Washington</t>
        </is>
      </c>
      <c r="E2254" t="inlineStr">
        <is>
          <t>WA</t>
        </is>
      </c>
      <c r="F2254" t="n">
        <v>2024</v>
      </c>
      <c r="G2254" t="n">
        <v>1</v>
      </c>
      <c r="H2254" s="13" t="n">
        <v>1031300</v>
      </c>
      <c r="I2254" s="12" t="n">
        <v>80</v>
      </c>
      <c r="J2254" s="13" t="n">
        <v>10000</v>
      </c>
      <c r="K2254" s="13">
        <f>IFERROR($H2254/$I2254,"")</f>
        <v/>
      </c>
      <c r="L2254" s="13" t="n">
        <v>90000</v>
      </c>
      <c r="M2254" t="inlineStr">
        <is>
          <t>OR, AK, DC</t>
        </is>
      </c>
      <c r="N2254" t="inlineStr">
        <is>
          <t>Yes</t>
        </is>
      </c>
      <c r="O2254" t="inlineStr">
        <is>
          <t>Yes</t>
        </is>
      </c>
      <c r="P2254" s="9" t="inlineStr">
        <is>
          <t>https://hughandjanefergusonfoundation.org/</t>
        </is>
      </c>
      <c r="Q2254" s="9" t="inlineStr">
        <is>
          <t>https://grantcue.com/foundations/the-hugh-and-jane-ferguson-foundation-911357603</t>
        </is>
      </c>
    </row>
    <row r="2255">
      <c r="A2255">
        <f>IF($E2255=$E2254,$A2254+1,1)</f>
        <v/>
      </c>
      <c r="B2255" t="inlineStr">
        <is>
          <t>SMITH-BARBIERI PROGRESSIVE FUND A CHARITABLE FOUNDATION</t>
        </is>
      </c>
      <c r="C2255" t="inlineStr">
        <is>
          <t>91-1914985</t>
        </is>
      </c>
      <c r="D2255" t="inlineStr">
        <is>
          <t>Washington</t>
        </is>
      </c>
      <c r="E2255" t="inlineStr">
        <is>
          <t>WA</t>
        </is>
      </c>
      <c r="F2255" t="n">
        <v>2024</v>
      </c>
      <c r="G2255" t="n">
        <v>1</v>
      </c>
      <c r="H2255" s="13" t="n">
        <v>1019105</v>
      </c>
      <c r="I2255" s="12" t="n">
        <v>51</v>
      </c>
      <c r="J2255" s="13" t="n">
        <v>8500</v>
      </c>
      <c r="K2255" s="13">
        <f>IFERROR($H2255/$I2255,"")</f>
        <v/>
      </c>
      <c r="L2255" s="13" t="n">
        <v>407799</v>
      </c>
      <c r="M2255" t="inlineStr">
        <is>
          <t>HI, ID</t>
        </is>
      </c>
      <c r="N2255" t="inlineStr">
        <is>
          <t>No</t>
        </is>
      </c>
      <c r="O2255" t="inlineStr">
        <is>
          <t>Yes</t>
        </is>
      </c>
      <c r="Q2255" s="9" t="inlineStr">
        <is>
          <t>https://grantcue.com/foundations/smith-barbieri-progressive-fund-a-charitable-foundation-911914985</t>
        </is>
      </c>
    </row>
    <row r="2256">
      <c r="A2256">
        <f>IF($E2256=$E2255,$A2255+1,1)</f>
        <v/>
      </c>
      <c r="B2256" t="inlineStr">
        <is>
          <t>CO2 FOUNDATION</t>
        </is>
      </c>
      <c r="C2256" t="inlineStr">
        <is>
          <t>83-3981914</t>
        </is>
      </c>
      <c r="D2256" t="inlineStr">
        <is>
          <t>Washington</t>
        </is>
      </c>
      <c r="E2256" t="inlineStr">
        <is>
          <t>WA</t>
        </is>
      </c>
      <c r="F2256" t="n">
        <v>2024</v>
      </c>
      <c r="G2256" t="n">
        <v>1</v>
      </c>
      <c r="H2256" s="13" t="n">
        <v>1004030</v>
      </c>
      <c r="I2256" s="12" t="n">
        <v>27</v>
      </c>
      <c r="J2256" s="13" t="n">
        <v>45000</v>
      </c>
      <c r="K2256" s="13">
        <f>IFERROR($H2256/$I2256,"")</f>
        <v/>
      </c>
      <c r="L2256" s="13" t="n">
        <v>98419</v>
      </c>
      <c r="M2256" t="inlineStr">
        <is>
          <t>MA, OR, NY</t>
        </is>
      </c>
      <c r="N2256" t="inlineStr">
        <is>
          <t>Yes</t>
        </is>
      </c>
      <c r="O2256" t="inlineStr">
        <is>
          <t>Yes</t>
        </is>
      </c>
      <c r="P2256" s="9" t="inlineStr">
        <is>
          <t>https://www.co2foundation.org/</t>
        </is>
      </c>
      <c r="Q2256" s="9" t="inlineStr">
        <is>
          <t>https://grantcue.com/foundations/co2-foundation-833981914</t>
        </is>
      </c>
    </row>
    <row r="2257">
      <c r="A2257">
        <f>IF($E2257=$E2256,$A2256+1,1)</f>
        <v/>
      </c>
      <c r="B2257" t="inlineStr">
        <is>
          <t>HAGAN FOUNDATION</t>
        </is>
      </c>
      <c r="C2257" t="inlineStr">
        <is>
          <t>91-1762315</t>
        </is>
      </c>
      <c r="D2257" t="inlineStr">
        <is>
          <t>Washington</t>
        </is>
      </c>
      <c r="E2257" t="inlineStr">
        <is>
          <t>WA</t>
        </is>
      </c>
      <c r="F2257" t="n">
        <v>2025</v>
      </c>
      <c r="G2257" t="n">
        <v>2</v>
      </c>
      <c r="H2257" s="13" t="n">
        <v>1001252</v>
      </c>
      <c r="I2257" s="12" t="n">
        <v>76</v>
      </c>
      <c r="J2257" s="13" t="n">
        <v>10187.5</v>
      </c>
      <c r="K2257" s="13">
        <f>IFERROR($H2257/$I2257,"")</f>
        <v/>
      </c>
      <c r="L2257" s="13" t="n">
        <v>49202</v>
      </c>
      <c r="N2257" t="inlineStr">
        <is>
          <t>Yes</t>
        </is>
      </c>
      <c r="O2257" t="inlineStr">
        <is>
          <t>Yes</t>
        </is>
      </c>
      <c r="P2257" s="9" t="inlineStr">
        <is>
          <t>https://haganfoundation.com/</t>
        </is>
      </c>
      <c r="Q2257" s="9" t="inlineStr">
        <is>
          <t>https://grantcue.com/foundations/hagan-foundation-911762315</t>
        </is>
      </c>
    </row>
    <row r="2258">
      <c r="A2258">
        <f>IF($E2258=$E2257,$A2257+1,1)</f>
        <v/>
      </c>
      <c r="B2258" t="inlineStr">
        <is>
          <t>HARVEST FOUNDATION</t>
        </is>
      </c>
      <c r="C2258" t="inlineStr">
        <is>
          <t>91-2065635</t>
        </is>
      </c>
      <c r="D2258" t="inlineStr">
        <is>
          <t>Washington</t>
        </is>
      </c>
      <c r="E2258" t="inlineStr">
        <is>
          <t>WA</t>
        </is>
      </c>
      <c r="F2258" t="n">
        <v>2024</v>
      </c>
      <c r="G2258" t="n">
        <v>1</v>
      </c>
      <c r="H2258" s="13" t="n">
        <v>1000000</v>
      </c>
      <c r="I2258" s="12" t="n">
        <v>20</v>
      </c>
      <c r="J2258" s="13" t="n">
        <v>50000</v>
      </c>
      <c r="K2258" s="13">
        <f>IFERROR($H2258/$I2258,"")</f>
        <v/>
      </c>
      <c r="L2258" s="13" t="n">
        <v>50000</v>
      </c>
      <c r="M2258" t="inlineStr">
        <is>
          <t>OR</t>
        </is>
      </c>
      <c r="N2258" t="inlineStr">
        <is>
          <t>No</t>
        </is>
      </c>
      <c r="O2258" t="inlineStr">
        <is>
          <t>Not stated</t>
        </is>
      </c>
      <c r="Q2258" s="9" t="inlineStr">
        <is>
          <t>https://grantcue.com/foundations/harvest-foundation-912065635</t>
        </is>
      </c>
    </row>
    <row r="2259">
      <c r="A2259">
        <f>IF($E2259=$E2258,$A2258+1,1)</f>
        <v/>
      </c>
      <c r="B2259" t="inlineStr">
        <is>
          <t>ISSA FAMILY FOUNDATION</t>
        </is>
      </c>
      <c r="C2259" t="inlineStr">
        <is>
          <t>33-0834068</t>
        </is>
      </c>
      <c r="D2259" t="inlineStr">
        <is>
          <t>Wyoming</t>
        </is>
      </c>
      <c r="E2259" t="inlineStr">
        <is>
          <t>WY</t>
        </is>
      </c>
      <c r="F2259" t="n">
        <v>2025</v>
      </c>
      <c r="G2259" t="n">
        <v>3</v>
      </c>
      <c r="H2259" s="13" t="n">
        <v>45914626</v>
      </c>
      <c r="I2259" s="12" t="n">
        <v>109</v>
      </c>
      <c r="J2259" s="13" t="n">
        <v>15000</v>
      </c>
      <c r="K2259" s="13">
        <f>IFERROR($H2259/$I2259,"")</f>
        <v/>
      </c>
      <c r="L2259" s="13" t="n">
        <v>20921313</v>
      </c>
      <c r="M2259" t="inlineStr">
        <is>
          <t>CA, VA, PA</t>
        </is>
      </c>
      <c r="N2259" t="inlineStr">
        <is>
          <t>No</t>
        </is>
      </c>
      <c r="O2259" t="inlineStr">
        <is>
          <t>Not stated</t>
        </is>
      </c>
      <c r="Q2259" s="9" t="inlineStr">
        <is>
          <t>https://grantcue.com/foundations/issa-family-foundation-330834068</t>
        </is>
      </c>
    </row>
    <row r="2260">
      <c r="A2260">
        <f>IF($E2260=$E2259,$A2259+1,1)</f>
        <v/>
      </c>
      <c r="B2260" t="inlineStr">
        <is>
          <t>The McMurry Foundation</t>
        </is>
      </c>
      <c r="C2260" t="inlineStr">
        <is>
          <t>83-0323982</t>
        </is>
      </c>
      <c r="D2260" t="inlineStr">
        <is>
          <t>Wyoming</t>
        </is>
      </c>
      <c r="E2260" t="inlineStr">
        <is>
          <t>WY</t>
        </is>
      </c>
      <c r="F2260" t="n">
        <v>2024</v>
      </c>
      <c r="G2260" t="n">
        <v>1</v>
      </c>
      <c r="H2260" s="13" t="n">
        <v>18836435</v>
      </c>
      <c r="I2260" s="12" t="n">
        <v>112</v>
      </c>
      <c r="J2260" s="13" t="n">
        <v>10000</v>
      </c>
      <c r="K2260" s="13">
        <f>IFERROR($H2260/$I2260,"")</f>
        <v/>
      </c>
      <c r="L2260" s="13" t="n">
        <v>9011000</v>
      </c>
      <c r="M2260" t="inlineStr">
        <is>
          <t>ID, RI, NY</t>
        </is>
      </c>
      <c r="N2260" t="inlineStr">
        <is>
          <t>Yes</t>
        </is>
      </c>
      <c r="O2260" t="inlineStr">
        <is>
          <t>Yes</t>
        </is>
      </c>
      <c r="P2260" s="9" t="inlineStr">
        <is>
          <t>https://mcmurryfoundation.org/</t>
        </is>
      </c>
      <c r="Q2260" s="9" t="inlineStr">
        <is>
          <t>https://grantcue.com/foundations/the-mcmurry-foundation-830323982</t>
        </is>
      </c>
    </row>
    <row r="2261">
      <c r="A2261">
        <f>IF($E2261=$E2260,$A2260+1,1)</f>
        <v/>
      </c>
      <c r="B2261" t="inlineStr">
        <is>
          <t>NATRONA COLLECTIVE HEALTH TRUST</t>
        </is>
      </c>
      <c r="C2261" t="inlineStr">
        <is>
          <t>83-0230808</t>
        </is>
      </c>
      <c r="D2261" t="inlineStr">
        <is>
          <t>Wyoming</t>
        </is>
      </c>
      <c r="E2261" t="inlineStr">
        <is>
          <t>WY</t>
        </is>
      </c>
      <c r="F2261" t="n">
        <v>2024</v>
      </c>
      <c r="G2261" t="n">
        <v>1</v>
      </c>
      <c r="H2261" s="13" t="n">
        <v>13446393</v>
      </c>
      <c r="I2261" s="12" t="n">
        <v>101</v>
      </c>
      <c r="J2261" s="13" t="n">
        <v>26943</v>
      </c>
      <c r="K2261" s="13">
        <f>IFERROR($H2261/$I2261,"")</f>
        <v/>
      </c>
      <c r="L2261" s="13" t="n">
        <v>8752370</v>
      </c>
      <c r="M2261" t="inlineStr">
        <is>
          <t>CO, TN, MT</t>
        </is>
      </c>
      <c r="N2261" t="inlineStr">
        <is>
          <t>No</t>
        </is>
      </c>
      <c r="O2261" t="inlineStr">
        <is>
          <t>Not stated</t>
        </is>
      </c>
      <c r="Q2261" s="9" t="inlineStr">
        <is>
          <t>https://grantcue.com/foundations/natrona-collective-health-trust-830230808</t>
        </is>
      </c>
    </row>
    <row r="2262">
      <c r="A2262">
        <f>IF($E2262=$E2261,$A2261+1,1)</f>
        <v/>
      </c>
      <c r="B2262" t="inlineStr">
        <is>
          <t>TEACH A MAN TO FISH FOUNDATION</t>
        </is>
      </c>
      <c r="C2262" t="inlineStr">
        <is>
          <t>27-4213183</t>
        </is>
      </c>
      <c r="D2262" t="inlineStr">
        <is>
          <t>Wyoming</t>
        </is>
      </c>
      <c r="E2262" t="inlineStr">
        <is>
          <t>WY</t>
        </is>
      </c>
      <c r="F2262" t="n">
        <v>2024</v>
      </c>
      <c r="G2262" t="n">
        <v>1</v>
      </c>
      <c r="H2262" s="13" t="n">
        <v>8458250</v>
      </c>
      <c r="I2262" s="12" t="n">
        <v>11</v>
      </c>
      <c r="J2262" s="13" t="n">
        <v>10000</v>
      </c>
      <c r="K2262" s="13">
        <f>IFERROR($H2262/$I2262,"")</f>
        <v/>
      </c>
      <c r="L2262" s="13" t="n">
        <v>8065650</v>
      </c>
      <c r="M2262" t="inlineStr">
        <is>
          <t>CA, DC, WA</t>
        </is>
      </c>
      <c r="N2262" t="inlineStr">
        <is>
          <t>No</t>
        </is>
      </c>
      <c r="O2262" t="inlineStr">
        <is>
          <t>Not stated</t>
        </is>
      </c>
      <c r="Q2262" s="9" t="inlineStr">
        <is>
          <t>https://grantcue.com/foundations/teach-a-man-to-fish-foundation-274213183</t>
        </is>
      </c>
    </row>
    <row r="2263">
      <c r="A2263">
        <f>IF($E2263=$E2262,$A2262+1,1)</f>
        <v/>
      </c>
      <c r="B2263" t="inlineStr">
        <is>
          <t>Hughes Charitable Foundation</t>
        </is>
      </c>
      <c r="C2263" t="inlineStr">
        <is>
          <t>85-3683086</t>
        </is>
      </c>
      <c r="D2263" t="inlineStr">
        <is>
          <t>Wyoming</t>
        </is>
      </c>
      <c r="E2263" t="inlineStr">
        <is>
          <t>WY</t>
        </is>
      </c>
      <c r="F2263" t="n">
        <v>2025</v>
      </c>
      <c r="G2263" t="n">
        <v>2</v>
      </c>
      <c r="H2263" s="13" t="n">
        <v>6714594</v>
      </c>
      <c r="I2263" s="12" t="n">
        <v>65</v>
      </c>
      <c r="J2263" s="13" t="n">
        <v>50000</v>
      </c>
      <c r="K2263" s="13">
        <f>IFERROR($H2263/$I2263,"")</f>
        <v/>
      </c>
      <c r="L2263" s="13" t="n">
        <v>1000000</v>
      </c>
      <c r="M2263" t="inlineStr">
        <is>
          <t>HI, NY</t>
        </is>
      </c>
      <c r="N2263" t="inlineStr">
        <is>
          <t>No</t>
        </is>
      </c>
      <c r="O2263" t="inlineStr">
        <is>
          <t>Not stated</t>
        </is>
      </c>
      <c r="Q2263" s="9" t="inlineStr">
        <is>
          <t>https://grantcue.com/foundations/hughes-charitable-foundation-853683086</t>
        </is>
      </c>
    </row>
    <row r="2264">
      <c r="A2264">
        <f>IF($E2264=$E2263,$A2263+1,1)</f>
        <v/>
      </c>
      <c r="B2264" t="inlineStr">
        <is>
          <t>Kemmerer Family Foundation</t>
        </is>
      </c>
      <c r="C2264" t="inlineStr">
        <is>
          <t>22-3706044</t>
        </is>
      </c>
      <c r="D2264" t="inlineStr">
        <is>
          <t>Wyoming</t>
        </is>
      </c>
      <c r="E2264" t="inlineStr">
        <is>
          <t>WY</t>
        </is>
      </c>
      <c r="F2264" t="n">
        <v>2025</v>
      </c>
      <c r="G2264" t="n">
        <v>2</v>
      </c>
      <c r="H2264" s="13" t="n">
        <v>6675000</v>
      </c>
      <c r="I2264" s="12" t="n">
        <v>86</v>
      </c>
      <c r="J2264" s="13" t="n">
        <v>25000</v>
      </c>
      <c r="K2264" s="13">
        <f>IFERROR($H2264/$I2264,"")</f>
        <v/>
      </c>
      <c r="L2264" s="13" t="n">
        <v>500000</v>
      </c>
      <c r="M2264" t="inlineStr">
        <is>
          <t>ID, NJ, PA</t>
        </is>
      </c>
      <c r="N2264" t="inlineStr">
        <is>
          <t>No</t>
        </is>
      </c>
      <c r="O2264" t="inlineStr">
        <is>
          <t>Not stated</t>
        </is>
      </c>
      <c r="Q2264" s="9" t="inlineStr">
        <is>
          <t>https://grantcue.com/foundations/kemmerer-family-foundation-223706044</t>
        </is>
      </c>
    </row>
    <row r="2265">
      <c r="A2265">
        <f>IF($E2265=$E2264,$A2264+1,1)</f>
        <v/>
      </c>
      <c r="B2265" t="inlineStr">
        <is>
          <t>THE NINER FOUNDATION INC</t>
        </is>
      </c>
      <c r="C2265" t="inlineStr">
        <is>
          <t>06-1468635</t>
        </is>
      </c>
      <c r="D2265" t="inlineStr">
        <is>
          <t>Wyoming</t>
        </is>
      </c>
      <c r="E2265" t="inlineStr">
        <is>
          <t>WY</t>
        </is>
      </c>
      <c r="F2265" t="n">
        <v>2025</v>
      </c>
      <c r="G2265" t="n">
        <v>2</v>
      </c>
      <c r="H2265" s="13" t="n">
        <v>5853440</v>
      </c>
      <c r="I2265" s="12" t="n">
        <v>84</v>
      </c>
      <c r="J2265" s="13" t="n">
        <v>2275</v>
      </c>
      <c r="K2265" s="13">
        <f>IFERROR($H2265/$I2265,"")</f>
        <v/>
      </c>
      <c r="L2265" s="13" t="n">
        <v>2100000</v>
      </c>
      <c r="M2265" t="inlineStr">
        <is>
          <t>CA, NY, CT</t>
        </is>
      </c>
      <c r="N2265" t="inlineStr">
        <is>
          <t>Yes</t>
        </is>
      </c>
      <c r="O2265" t="inlineStr">
        <is>
          <t>Not stated</t>
        </is>
      </c>
      <c r="Q2265" s="9" t="inlineStr">
        <is>
          <t>https://grantcue.com/foundations/the-niner-foundation-inc-c-o-pamela-s-niner-061468635</t>
        </is>
      </c>
    </row>
    <row r="2266">
      <c r="A2266">
        <f>IF($E2266=$E2265,$A2265+1,1)</f>
        <v/>
      </c>
      <c r="B2266" t="inlineStr">
        <is>
          <t>TW FOUNDATION</t>
        </is>
      </c>
      <c r="C2266" t="inlineStr">
        <is>
          <t>35-2451182</t>
        </is>
      </c>
      <c r="D2266" t="inlineStr">
        <is>
          <t>Wyoming</t>
        </is>
      </c>
      <c r="E2266" t="inlineStr">
        <is>
          <t>WY</t>
        </is>
      </c>
      <c r="F2266" t="n">
        <v>2025</v>
      </c>
      <c r="G2266" t="n">
        <v>2</v>
      </c>
      <c r="H2266" s="13" t="n">
        <v>4575401</v>
      </c>
      <c r="I2266" s="12" t="n">
        <v>13</v>
      </c>
      <c r="J2266" s="13" t="n">
        <v>50000</v>
      </c>
      <c r="K2266" s="13">
        <f>IFERROR($H2266/$I2266,"")</f>
        <v/>
      </c>
      <c r="L2266" s="13" t="n">
        <v>2000000</v>
      </c>
      <c r="M2266" t="inlineStr">
        <is>
          <t>ID</t>
        </is>
      </c>
      <c r="N2266" t="inlineStr">
        <is>
          <t>Yes</t>
        </is>
      </c>
      <c r="O2266" t="inlineStr">
        <is>
          <t>Yes</t>
        </is>
      </c>
      <c r="Q2266" s="9" t="inlineStr">
        <is>
          <t>https://grantcue.com/foundations/tw-foundation-352451182</t>
        </is>
      </c>
    </row>
    <row r="2267">
      <c r="A2267">
        <f>IF($E2267=$E2266,$A2266+1,1)</f>
        <v/>
      </c>
      <c r="B2267" t="inlineStr">
        <is>
          <t>WHITNEY BENEFITS INC AND SUBSIDIARY</t>
        </is>
      </c>
      <c r="C2267" t="inlineStr">
        <is>
          <t>83-0168511</t>
        </is>
      </c>
      <c r="D2267" t="inlineStr">
        <is>
          <t>Wyoming</t>
        </is>
      </c>
      <c r="E2267" t="inlineStr">
        <is>
          <t>WY</t>
        </is>
      </c>
      <c r="F2267" t="n">
        <v>2024</v>
      </c>
      <c r="G2267" t="n">
        <v>1</v>
      </c>
      <c r="H2267" s="13" t="n">
        <v>4505421</v>
      </c>
      <c r="I2267" s="12" t="n">
        <v>19</v>
      </c>
      <c r="J2267" s="13" t="n">
        <v>120000</v>
      </c>
      <c r="K2267" s="13">
        <f>IFERROR($H2267/$I2267,"")</f>
        <v/>
      </c>
      <c r="L2267" s="13" t="n">
        <v>2130610</v>
      </c>
      <c r="N2267" t="inlineStr">
        <is>
          <t>Yes</t>
        </is>
      </c>
      <c r="O2267" t="inlineStr">
        <is>
          <t>Yes</t>
        </is>
      </c>
      <c r="P2267" s="9" t="inlineStr">
        <is>
          <t>https://www.whitneybenefits.org/</t>
        </is>
      </c>
      <c r="Q2267" s="9" t="inlineStr">
        <is>
          <t>https://grantcue.com/foundations/whitney-benefits-inc-and-subsidiary-830168511</t>
        </is>
      </c>
    </row>
    <row r="2268">
      <c r="A2268">
        <f>IF($E2268=$E2267,$A2267+1,1)</f>
        <v/>
      </c>
      <c r="B2268" t="inlineStr">
        <is>
          <t>GRETCHEN SWANSON FAMILY FOUNDATION</t>
        </is>
      </c>
      <c r="C2268" t="inlineStr">
        <is>
          <t>47-6024650</t>
        </is>
      </c>
      <c r="D2268" t="inlineStr">
        <is>
          <t>Wyoming</t>
        </is>
      </c>
      <c r="E2268" t="inlineStr">
        <is>
          <t>WY</t>
        </is>
      </c>
      <c r="F2268" t="n">
        <v>2024</v>
      </c>
      <c r="G2268" t="n">
        <v>1</v>
      </c>
      <c r="H2268" s="13" t="n">
        <v>3790472</v>
      </c>
      <c r="I2268" s="12" t="n">
        <v>31</v>
      </c>
      <c r="J2268" s="13" t="n">
        <v>10000</v>
      </c>
      <c r="K2268" s="13">
        <f>IFERROR($H2268/$I2268,"")</f>
        <v/>
      </c>
      <c r="L2268" s="13" t="n">
        <v>2817972</v>
      </c>
      <c r="M2268" t="inlineStr">
        <is>
          <t>VA, TX, MD</t>
        </is>
      </c>
      <c r="N2268" t="inlineStr">
        <is>
          <t>Yes</t>
        </is>
      </c>
      <c r="O2268" t="inlineStr">
        <is>
          <t>Not stated</t>
        </is>
      </c>
      <c r="Q2268" s="9" t="inlineStr">
        <is>
          <t>https://grantcue.com/foundations/gretchen-swanson-family-foundation-476024650</t>
        </is>
      </c>
    </row>
    <row r="2269">
      <c r="A2269">
        <f>IF($E2269=$E2268,$A2268+1,1)</f>
        <v/>
      </c>
      <c r="B2269" t="inlineStr">
        <is>
          <t>SHEPHERDS - A FAMILY FOUNDATION</t>
        </is>
      </c>
      <c r="C2269" t="inlineStr">
        <is>
          <t>47-3839311</t>
        </is>
      </c>
      <c r="D2269" t="inlineStr">
        <is>
          <t>Wyoming</t>
        </is>
      </c>
      <c r="E2269" t="inlineStr">
        <is>
          <t>WY</t>
        </is>
      </c>
      <c r="F2269" t="n">
        <v>2025</v>
      </c>
      <c r="G2269" t="n">
        <v>2</v>
      </c>
      <c r="H2269" s="13" t="n">
        <v>3603167</v>
      </c>
      <c r="I2269" s="12" t="n">
        <v>46</v>
      </c>
      <c r="J2269" s="13" t="n">
        <v>50000</v>
      </c>
      <c r="K2269" s="13">
        <f>IFERROR($H2269/$I2269,"")</f>
        <v/>
      </c>
      <c r="L2269" s="13" t="n">
        <v>325000</v>
      </c>
      <c r="M2269" t="inlineStr">
        <is>
          <t>OR, ID, NM</t>
        </is>
      </c>
      <c r="N2269" t="inlineStr">
        <is>
          <t>No</t>
        </is>
      </c>
      <c r="O2269" t="inlineStr">
        <is>
          <t>Not stated</t>
        </is>
      </c>
      <c r="Q2269" s="9" t="inlineStr">
        <is>
          <t>https://grantcue.com/foundations/shepherds-a-family-foundation-473839311</t>
        </is>
      </c>
    </row>
    <row r="2270">
      <c r="A2270">
        <f>IF($E2270=$E2269,$A2269+1,1)</f>
        <v/>
      </c>
      <c r="B2270" t="inlineStr">
        <is>
          <t>THE GEORGE B STORER FOUNDATION INC</t>
        </is>
      </c>
      <c r="C2270" t="inlineStr">
        <is>
          <t>59-6136392</t>
        </is>
      </c>
      <c r="D2270" t="inlineStr">
        <is>
          <t>Wyoming</t>
        </is>
      </c>
      <c r="E2270" t="inlineStr">
        <is>
          <t>WY</t>
        </is>
      </c>
      <c r="F2270" t="n">
        <v>2024</v>
      </c>
      <c r="G2270" t="n">
        <v>1</v>
      </c>
      <c r="H2270" s="13" t="n">
        <v>3323498</v>
      </c>
      <c r="I2270" s="12" t="n">
        <v>48</v>
      </c>
      <c r="J2270" s="13" t="n">
        <v>50000</v>
      </c>
      <c r="K2270" s="13">
        <f>IFERROR($H2270/$I2270,"")</f>
        <v/>
      </c>
      <c r="L2270" s="13" t="n">
        <v>341000</v>
      </c>
      <c r="M2270" t="inlineStr">
        <is>
          <t>DC, CO, VA</t>
        </is>
      </c>
      <c r="N2270" t="inlineStr">
        <is>
          <t>No</t>
        </is>
      </c>
      <c r="O2270" t="inlineStr">
        <is>
          <t>Not stated</t>
        </is>
      </c>
      <c r="Q2270" s="9" t="inlineStr">
        <is>
          <t>https://grantcue.com/foundations/the-george-b-storer-foundation-inc-596136392</t>
        </is>
      </c>
    </row>
    <row r="2271">
      <c r="A2271">
        <f>IF($E2271=$E2270,$A2270+1,1)</f>
        <v/>
      </c>
      <c r="B2271" t="inlineStr">
        <is>
          <t>THE JOHN P ELLBOGEN FOUNDATION</t>
        </is>
      </c>
      <c r="C2271" t="inlineStr">
        <is>
          <t>83-0355691</t>
        </is>
      </c>
      <c r="D2271" t="inlineStr">
        <is>
          <t>Wyoming</t>
        </is>
      </c>
      <c r="E2271" t="inlineStr">
        <is>
          <t>WY</t>
        </is>
      </c>
      <c r="F2271" t="n">
        <v>2024</v>
      </c>
      <c r="G2271" t="n">
        <v>1</v>
      </c>
      <c r="H2271" s="13" t="n">
        <v>3207870</v>
      </c>
      <c r="I2271" s="12" t="n">
        <v>69</v>
      </c>
      <c r="J2271" s="13" t="n">
        <v>15000</v>
      </c>
      <c r="K2271" s="13">
        <f>IFERROR($H2271/$I2271,"")</f>
        <v/>
      </c>
      <c r="L2271" s="13" t="n">
        <v>335000</v>
      </c>
      <c r="M2271" t="inlineStr">
        <is>
          <t>TX, CO, NE</t>
        </is>
      </c>
      <c r="N2271" t="inlineStr">
        <is>
          <t>No</t>
        </is>
      </c>
      <c r="O2271" t="inlineStr">
        <is>
          <t>Not stated</t>
        </is>
      </c>
      <c r="Q2271" s="9" t="inlineStr">
        <is>
          <t>https://grantcue.com/foundations/the-john-p-ellbogen-foundation-c-o-mary-garland-830355691</t>
        </is>
      </c>
    </row>
    <row r="2272">
      <c r="A2272">
        <f>IF($E2272=$E2271,$A2271+1,1)</f>
        <v/>
      </c>
      <c r="B2272" t="inlineStr">
        <is>
          <t>LEA CHARITABLE TRUST</t>
        </is>
      </c>
      <c r="C2272" t="inlineStr">
        <is>
          <t>36-3486285</t>
        </is>
      </c>
      <c r="D2272" t="inlineStr">
        <is>
          <t>Wyoming</t>
        </is>
      </c>
      <c r="E2272" t="inlineStr">
        <is>
          <t>WY</t>
        </is>
      </c>
      <c r="F2272" t="n">
        <v>2025</v>
      </c>
      <c r="G2272" t="n">
        <v>2</v>
      </c>
      <c r="H2272" s="13" t="n">
        <v>2889000</v>
      </c>
      <c r="I2272" s="12" t="n">
        <v>29</v>
      </c>
      <c r="J2272" s="13" t="n">
        <v>60000</v>
      </c>
      <c r="K2272" s="13">
        <f>IFERROR($H2272/$I2272,"")</f>
        <v/>
      </c>
      <c r="L2272" s="13" t="n">
        <v>475000</v>
      </c>
      <c r="M2272" t="inlineStr">
        <is>
          <t>CA, TX, FL</t>
        </is>
      </c>
      <c r="N2272" t="inlineStr">
        <is>
          <t>No</t>
        </is>
      </c>
      <c r="O2272" t="inlineStr">
        <is>
          <t>Not stated</t>
        </is>
      </c>
      <c r="Q2272" s="9" t="inlineStr">
        <is>
          <t>https://grantcue.com/foundations/lea-charitable-trust-363486285</t>
        </is>
      </c>
    </row>
    <row r="2273">
      <c r="A2273">
        <f>IF($E2273=$E2272,$A2272+1,1)</f>
        <v/>
      </c>
      <c r="B2273" t="inlineStr">
        <is>
          <t>THE ANDREW ALLEN CHARITABLE FOUNDATION</t>
        </is>
      </c>
      <c r="C2273" t="inlineStr">
        <is>
          <t>23-7862257</t>
        </is>
      </c>
      <c r="D2273" t="inlineStr">
        <is>
          <t>Wyoming</t>
        </is>
      </c>
      <c r="E2273" t="inlineStr">
        <is>
          <t>WY</t>
        </is>
      </c>
      <c r="F2273" t="n">
        <v>2024</v>
      </c>
      <c r="G2273" t="n">
        <v>2</v>
      </c>
      <c r="H2273" s="13" t="n">
        <v>2808583</v>
      </c>
      <c r="I2273" s="12" t="n">
        <v>302</v>
      </c>
      <c r="J2273" s="13" t="n">
        <v>1200</v>
      </c>
      <c r="K2273" s="13">
        <f>IFERROR($H2273/$I2273,"")</f>
        <v/>
      </c>
      <c r="L2273" s="13" t="n">
        <v>329546</v>
      </c>
      <c r="M2273" t="inlineStr">
        <is>
          <t>TN, NY, DC</t>
        </is>
      </c>
      <c r="N2273" t="inlineStr">
        <is>
          <t>No</t>
        </is>
      </c>
      <c r="O2273" t="inlineStr">
        <is>
          <t>Not stated</t>
        </is>
      </c>
      <c r="Q2273" s="9" t="inlineStr">
        <is>
          <t>https://grantcue.com/foundations/the-andrew-allen-charitable-foundation-237862257</t>
        </is>
      </c>
    </row>
    <row r="2274">
      <c r="A2274">
        <f>IF($E2274=$E2273,$A2273+1,1)</f>
        <v/>
      </c>
      <c r="B2274" t="inlineStr">
        <is>
          <t>WOLD FOUNDATION</t>
        </is>
      </c>
      <c r="C2274" t="inlineStr">
        <is>
          <t>74-2406069</t>
        </is>
      </c>
      <c r="D2274" t="inlineStr">
        <is>
          <t>Wyoming</t>
        </is>
      </c>
      <c r="E2274" t="inlineStr">
        <is>
          <t>WY</t>
        </is>
      </c>
      <c r="F2274" t="n">
        <v>2024</v>
      </c>
      <c r="G2274" t="n">
        <v>1</v>
      </c>
      <c r="H2274" s="13" t="n">
        <v>2757966</v>
      </c>
      <c r="I2274" s="12" t="n">
        <v>128</v>
      </c>
      <c r="J2274" s="13" t="n">
        <v>5000</v>
      </c>
      <c r="K2274" s="13">
        <f>IFERROR($H2274/$I2274,"")</f>
        <v/>
      </c>
      <c r="L2274" s="13" t="n">
        <v>500000</v>
      </c>
      <c r="M2274" t="inlineStr">
        <is>
          <t>CO, OR, MA</t>
        </is>
      </c>
      <c r="N2274" t="inlineStr">
        <is>
          <t>Yes</t>
        </is>
      </c>
      <c r="O2274" t="inlineStr">
        <is>
          <t>Yes</t>
        </is>
      </c>
      <c r="P2274" s="9" t="inlineStr">
        <is>
          <t>https://www.woldfoundation.org/</t>
        </is>
      </c>
      <c r="Q2274" s="9" t="inlineStr">
        <is>
          <t>https://grantcue.com/foundations/wold-foundation-742406069</t>
        </is>
      </c>
    </row>
    <row r="2275">
      <c r="A2275">
        <f>IF($E2275=$E2274,$A2274+1,1)</f>
        <v/>
      </c>
      <c r="B2275" t="inlineStr">
        <is>
          <t>JOE AND ARLENE WATT FOUNDATION INC</t>
        </is>
      </c>
      <c r="C2275" t="inlineStr">
        <is>
          <t>83-0330482</t>
        </is>
      </c>
      <c r="D2275" t="inlineStr">
        <is>
          <t>Wyoming</t>
        </is>
      </c>
      <c r="E2275" t="inlineStr">
        <is>
          <t>WY</t>
        </is>
      </c>
      <c r="F2275" t="n">
        <v>2025</v>
      </c>
      <c r="G2275" t="n">
        <v>2</v>
      </c>
      <c r="H2275" s="13" t="n">
        <v>2721671</v>
      </c>
      <c r="I2275" s="12" t="n">
        <v>39</v>
      </c>
      <c r="J2275" s="13" t="n">
        <v>25000</v>
      </c>
      <c r="K2275" s="13">
        <f>IFERROR($H2275/$I2275,"")</f>
        <v/>
      </c>
      <c r="L2275" s="13" t="n">
        <v>300000</v>
      </c>
      <c r="N2275" t="inlineStr">
        <is>
          <t>Yes</t>
        </is>
      </c>
      <c r="O2275" t="inlineStr">
        <is>
          <t>Not stated</t>
        </is>
      </c>
      <c r="Q2275" s="9" t="inlineStr">
        <is>
          <t>https://grantcue.com/foundations/joe-and-arlene-watt-foundation-inc-830330482</t>
        </is>
      </c>
    </row>
    <row r="2276">
      <c r="A2276">
        <f>IF($E2276=$E2275,$A2275+1,1)</f>
        <v/>
      </c>
      <c r="B2276" t="inlineStr">
        <is>
          <t>MARNA M KUEHNE FOUNDATION</t>
        </is>
      </c>
      <c r="C2276" t="inlineStr">
        <is>
          <t>74-2276741</t>
        </is>
      </c>
      <c r="D2276" t="inlineStr">
        <is>
          <t>Wyoming</t>
        </is>
      </c>
      <c r="E2276" t="inlineStr">
        <is>
          <t>WY</t>
        </is>
      </c>
      <c r="F2276" t="n">
        <v>2024</v>
      </c>
      <c r="G2276" t="n">
        <v>2</v>
      </c>
      <c r="H2276" s="13" t="n">
        <v>2704729</v>
      </c>
      <c r="I2276" s="12" t="n">
        <v>34</v>
      </c>
      <c r="J2276" s="13" t="n">
        <v>50000</v>
      </c>
      <c r="K2276" s="13">
        <f>IFERROR($H2276/$I2276,"")</f>
        <v/>
      </c>
      <c r="L2276" s="13" t="n">
        <v>375000</v>
      </c>
      <c r="M2276" t="inlineStr">
        <is>
          <t>CO</t>
        </is>
      </c>
      <c r="N2276" t="inlineStr">
        <is>
          <t>Yes</t>
        </is>
      </c>
      <c r="O2276" t="inlineStr">
        <is>
          <t>Yes</t>
        </is>
      </c>
      <c r="Q2276" s="9" t="inlineStr">
        <is>
          <t>https://grantcue.com/foundations/marna-m-kuehne-foundation-742276741</t>
        </is>
      </c>
    </row>
    <row r="2277">
      <c r="A2277">
        <f>IF($E2277=$E2276,$A2276+1,1)</f>
        <v/>
      </c>
      <c r="B2277" t="inlineStr">
        <is>
          <t>Homer A Scott &amp; Mildred S Scott Foundation</t>
        </is>
      </c>
      <c r="C2277" t="inlineStr">
        <is>
          <t>74-2250381</t>
        </is>
      </c>
      <c r="D2277" t="inlineStr">
        <is>
          <t>Wyoming</t>
        </is>
      </c>
      <c r="E2277" t="inlineStr">
        <is>
          <t>WY</t>
        </is>
      </c>
      <c r="F2277" t="n">
        <v>2025</v>
      </c>
      <c r="G2277" t="n">
        <v>2</v>
      </c>
      <c r="H2277" s="13" t="n">
        <v>2501061</v>
      </c>
      <c r="I2277" s="12" t="n">
        <v>133</v>
      </c>
      <c r="J2277" s="13" t="n">
        <v>3000</v>
      </c>
      <c r="K2277" s="13">
        <f>IFERROR($H2277/$I2277,"")</f>
        <v/>
      </c>
      <c r="L2277" s="13" t="n">
        <v>1072182</v>
      </c>
      <c r="M2277" t="inlineStr">
        <is>
          <t>MT, CO, MO</t>
        </is>
      </c>
      <c r="N2277" t="inlineStr">
        <is>
          <t>Yes</t>
        </is>
      </c>
      <c r="O2277" t="inlineStr">
        <is>
          <t>Yes</t>
        </is>
      </c>
      <c r="P2277" s="9" t="inlineStr">
        <is>
          <t>https://www.scottfoundation.org/</t>
        </is>
      </c>
      <c r="Q2277" s="9" t="inlineStr">
        <is>
          <t>https://grantcue.com/foundations/homer-a-scott-and-mildred-s-scott-foundation-742250381</t>
        </is>
      </c>
    </row>
    <row r="2278">
      <c r="A2278">
        <f>IF($E2278=$E2277,$A2277+1,1)</f>
        <v/>
      </c>
      <c r="B2278" t="inlineStr">
        <is>
          <t>VERNON &amp; ROWENA GRIFFITH FOUNDATION</t>
        </is>
      </c>
      <c r="C2278" t="inlineStr">
        <is>
          <t>23-7135835</t>
        </is>
      </c>
      <c r="D2278" t="inlineStr">
        <is>
          <t>Wyoming</t>
        </is>
      </c>
      <c r="E2278" t="inlineStr">
        <is>
          <t>WY</t>
        </is>
      </c>
      <c r="F2278" t="n">
        <v>2025</v>
      </c>
      <c r="G2278" t="n">
        <v>3</v>
      </c>
      <c r="H2278" s="13" t="n">
        <v>2289740</v>
      </c>
      <c r="I2278" s="12" t="n">
        <v>37</v>
      </c>
      <c r="J2278" s="13" t="n">
        <v>10000</v>
      </c>
      <c r="K2278" s="13">
        <f>IFERROR($H2278/$I2278,"")</f>
        <v/>
      </c>
      <c r="L2278" s="13" t="n">
        <v>350000</v>
      </c>
      <c r="N2278" t="inlineStr">
        <is>
          <t>No</t>
        </is>
      </c>
      <c r="O2278" t="inlineStr">
        <is>
          <t>Yes</t>
        </is>
      </c>
      <c r="Q2278" s="9" t="inlineStr">
        <is>
          <t>https://grantcue.com/foundations/vernon-and-rowena-griffith-foundation-237135835</t>
        </is>
      </c>
    </row>
    <row r="2279">
      <c r="A2279">
        <f>IF($E2279=$E2278,$A2278+1,1)</f>
        <v/>
      </c>
      <c r="B2279" t="inlineStr">
        <is>
          <t>PH FOUNDATION</t>
        </is>
      </c>
      <c r="C2279" t="inlineStr">
        <is>
          <t>47-2373023</t>
        </is>
      </c>
      <c r="D2279" t="inlineStr">
        <is>
          <t>Wyoming</t>
        </is>
      </c>
      <c r="E2279" t="inlineStr">
        <is>
          <t>WY</t>
        </is>
      </c>
      <c r="F2279" t="n">
        <v>2024</v>
      </c>
      <c r="G2279" t="n">
        <v>1</v>
      </c>
      <c r="H2279" s="13" t="n">
        <v>2038414</v>
      </c>
      <c r="I2279" s="12" t="n">
        <v>9</v>
      </c>
      <c r="J2279" s="13" t="n">
        <v>75000</v>
      </c>
      <c r="K2279" s="13">
        <f>IFERROR($H2279/$I2279,"")</f>
        <v/>
      </c>
      <c r="L2279" s="13" t="n">
        <v>1200000</v>
      </c>
      <c r="M2279" t="inlineStr">
        <is>
          <t>CO, DC, CA</t>
        </is>
      </c>
      <c r="N2279" t="inlineStr">
        <is>
          <t>No</t>
        </is>
      </c>
      <c r="O2279" t="inlineStr">
        <is>
          <t>Not stated</t>
        </is>
      </c>
      <c r="Q2279" s="9" t="inlineStr">
        <is>
          <t>https://grantcue.com/foundations/ph-foundation-472373023</t>
        </is>
      </c>
    </row>
    <row r="2280">
      <c r="A2280">
        <f>IF($E2280=$E2279,$A2279+1,1)</f>
        <v/>
      </c>
      <c r="B2280" t="inlineStr">
        <is>
          <t>ZIMMERMAN FAMILY FOUNDATION</t>
        </is>
      </c>
      <c r="C2280" t="inlineStr">
        <is>
          <t>83-0322568</t>
        </is>
      </c>
      <c r="D2280" t="inlineStr">
        <is>
          <t>Wyoming</t>
        </is>
      </c>
      <c r="E2280" t="inlineStr">
        <is>
          <t>WY</t>
        </is>
      </c>
      <c r="F2280" t="n">
        <v>2025</v>
      </c>
      <c r="G2280" t="n">
        <v>2</v>
      </c>
      <c r="H2280" s="13" t="n">
        <v>1948067</v>
      </c>
      <c r="I2280" s="12" t="n">
        <v>43</v>
      </c>
      <c r="J2280" s="13" t="n">
        <v>10000</v>
      </c>
      <c r="K2280" s="13">
        <f>IFERROR($H2280/$I2280,"")</f>
        <v/>
      </c>
      <c r="L2280" s="13" t="n">
        <v>700000</v>
      </c>
      <c r="M2280" t="inlineStr">
        <is>
          <t>IN, ID, MO</t>
        </is>
      </c>
      <c r="N2280" t="inlineStr">
        <is>
          <t>No</t>
        </is>
      </c>
      <c r="O2280" t="inlineStr">
        <is>
          <t>Not stated</t>
        </is>
      </c>
      <c r="Q2280" s="9" t="inlineStr">
        <is>
          <t>https://grantcue.com/foundations/zimmerman-family-foundation-830322568</t>
        </is>
      </c>
    </row>
    <row r="2281">
      <c r="A2281">
        <f>IF($E2281=$E2280,$A2280+1,1)</f>
        <v/>
      </c>
      <c r="B2281" t="inlineStr">
        <is>
          <t>DOUBLE 4 FOUNDATION</t>
        </is>
      </c>
      <c r="C2281" t="inlineStr">
        <is>
          <t>27-6378545</t>
        </is>
      </c>
      <c r="D2281" t="inlineStr">
        <is>
          <t>Wyoming</t>
        </is>
      </c>
      <c r="E2281" t="inlineStr">
        <is>
          <t>WY</t>
        </is>
      </c>
      <c r="F2281" t="n">
        <v>2024</v>
      </c>
      <c r="G2281" t="n">
        <v>1</v>
      </c>
      <c r="H2281" s="13" t="n">
        <v>1590203</v>
      </c>
      <c r="I2281" s="12" t="n">
        <v>59</v>
      </c>
      <c r="J2281" s="13" t="n">
        <v>5000</v>
      </c>
      <c r="K2281" s="13">
        <f>IFERROR($H2281/$I2281,"")</f>
        <v/>
      </c>
      <c r="L2281" s="13" t="n">
        <v>589100</v>
      </c>
      <c r="M2281" t="inlineStr">
        <is>
          <t>UT, TX, DC</t>
        </is>
      </c>
      <c r="N2281" t="inlineStr">
        <is>
          <t>Yes</t>
        </is>
      </c>
      <c r="O2281" t="inlineStr">
        <is>
          <t>Not stated</t>
        </is>
      </c>
      <c r="Q2281" s="9" t="inlineStr">
        <is>
          <t>https://grantcue.com/foundations/double-4-foundation-276378545</t>
        </is>
      </c>
    </row>
    <row r="2282">
      <c r="A2282">
        <f>IF($E2282=$E2281,$A2281+1,1)</f>
        <v/>
      </c>
      <c r="B2282" t="inlineStr">
        <is>
          <t>THE PRIMROSE FOUNDATION</t>
        </is>
      </c>
      <c r="C2282" t="inlineStr">
        <is>
          <t>38-7280585</t>
        </is>
      </c>
      <c r="D2282" t="inlineStr">
        <is>
          <t>Wyoming</t>
        </is>
      </c>
      <c r="E2282" t="inlineStr">
        <is>
          <t>WY</t>
        </is>
      </c>
      <c r="F2282" t="n">
        <v>2024</v>
      </c>
      <c r="G2282" t="n">
        <v>2</v>
      </c>
      <c r="H2282" s="13" t="n">
        <v>1520000</v>
      </c>
      <c r="I2282" s="12" t="n">
        <v>51</v>
      </c>
      <c r="J2282" s="13" t="n">
        <v>20000</v>
      </c>
      <c r="K2282" s="13">
        <f>IFERROR($H2282/$I2282,"")</f>
        <v/>
      </c>
      <c r="L2282" s="13" t="n">
        <v>110000</v>
      </c>
      <c r="M2282" t="inlineStr">
        <is>
          <t>MA, MD, NY</t>
        </is>
      </c>
      <c r="N2282" t="inlineStr">
        <is>
          <t>No</t>
        </is>
      </c>
      <c r="O2282" t="inlineStr">
        <is>
          <t>Not stated</t>
        </is>
      </c>
      <c r="Q2282" s="9" t="inlineStr">
        <is>
          <t>https://grantcue.com/foundations/the-primrose-foundation-387280585</t>
        </is>
      </c>
    </row>
    <row r="2283">
      <c r="A2283">
        <f>IF($E2283=$E2282,$A2282+1,1)</f>
        <v/>
      </c>
      <c r="B2283" t="inlineStr">
        <is>
          <t>THE TOME FOUNDATION INC</t>
        </is>
      </c>
      <c r="C2283" t="inlineStr">
        <is>
          <t>84-2782103</t>
        </is>
      </c>
      <c r="D2283" t="inlineStr">
        <is>
          <t>Wyoming</t>
        </is>
      </c>
      <c r="E2283" t="inlineStr">
        <is>
          <t>WY</t>
        </is>
      </c>
      <c r="F2283" t="n">
        <v>2024</v>
      </c>
      <c r="G2283" t="n">
        <v>1</v>
      </c>
      <c r="H2283" s="13" t="n">
        <v>1467772</v>
      </c>
      <c r="I2283" s="12" t="n">
        <v>6</v>
      </c>
      <c r="J2283" s="13" t="n">
        <v>152684</v>
      </c>
      <c r="K2283" s="13">
        <f>IFERROR($H2283/$I2283,"")</f>
        <v/>
      </c>
      <c r="L2283" s="13" t="n">
        <v>625230</v>
      </c>
      <c r="M2283" t="inlineStr">
        <is>
          <t>GA, CO, SC</t>
        </is>
      </c>
      <c r="N2283" t="inlineStr">
        <is>
          <t>No</t>
        </is>
      </c>
      <c r="O2283" t="inlineStr">
        <is>
          <t>Not stated</t>
        </is>
      </c>
      <c r="Q2283" s="9" t="inlineStr">
        <is>
          <t>https://grantcue.com/foundations/the-tome-foundation-inc-842782103</t>
        </is>
      </c>
    </row>
    <row r="2284">
      <c r="A2284">
        <f>IF($E2284=$E2283,$A2283+1,1)</f>
        <v/>
      </c>
      <c r="B2284" t="inlineStr">
        <is>
          <t>WALTER C DISSEN CHARITABLE TRUST</t>
        </is>
      </c>
      <c r="C2284" t="inlineStr">
        <is>
          <t>93-6916129</t>
        </is>
      </c>
      <c r="D2284" t="inlineStr">
        <is>
          <t>Wyoming</t>
        </is>
      </c>
      <c r="E2284" t="inlineStr">
        <is>
          <t>WY</t>
        </is>
      </c>
      <c r="F2284" t="n">
        <v>2024</v>
      </c>
      <c r="G2284" t="n">
        <v>1</v>
      </c>
      <c r="H2284" s="13" t="n">
        <v>1288055</v>
      </c>
      <c r="I2284" s="12" t="n">
        <v>15</v>
      </c>
      <c r="J2284" s="13" t="n">
        <v>12301</v>
      </c>
      <c r="K2284" s="13">
        <f>IFERROR($H2284/$I2284,"")</f>
        <v/>
      </c>
      <c r="L2284" s="13" t="n">
        <v>484000</v>
      </c>
      <c r="M2284" t="inlineStr">
        <is>
          <t>IN, IL, WI</t>
        </is>
      </c>
      <c r="N2284" t="inlineStr">
        <is>
          <t>No</t>
        </is>
      </c>
      <c r="O2284" t="inlineStr">
        <is>
          <t>Not stated</t>
        </is>
      </c>
      <c r="Q2284" s="9" t="inlineStr">
        <is>
          <t>https://grantcue.com/foundations/walter-c-dissen-charitable-trust-936916129</t>
        </is>
      </c>
    </row>
    <row r="2285">
      <c r="A2285">
        <f>IF($E2285=$E2284,$A2284+1,1)</f>
        <v/>
      </c>
      <c r="B2285" t="inlineStr">
        <is>
          <t>THE ROBERTS FAMILY FOUNDATION</t>
        </is>
      </c>
      <c r="C2285" t="inlineStr">
        <is>
          <t>74-2269660</t>
        </is>
      </c>
      <c r="D2285" t="inlineStr">
        <is>
          <t>Wyoming</t>
        </is>
      </c>
      <c r="E2285" t="inlineStr">
        <is>
          <t>WY</t>
        </is>
      </c>
      <c r="F2285" t="n">
        <v>2024</v>
      </c>
      <c r="G2285" t="n">
        <v>1</v>
      </c>
      <c r="H2285" s="13" t="n">
        <v>1269458</v>
      </c>
      <c r="I2285" s="12" t="n">
        <v>5</v>
      </c>
      <c r="J2285" s="13" t="n">
        <v>20000</v>
      </c>
      <c r="K2285" s="13">
        <f>IFERROR($H2285/$I2285,"")</f>
        <v/>
      </c>
      <c r="L2285" s="13" t="n">
        <v>1212458</v>
      </c>
      <c r="M2285" t="inlineStr">
        <is>
          <t>CA</t>
        </is>
      </c>
      <c r="N2285" t="inlineStr">
        <is>
          <t>No</t>
        </is>
      </c>
      <c r="O2285" t="inlineStr">
        <is>
          <t>Not stated</t>
        </is>
      </c>
      <c r="Q2285" s="9" t="inlineStr">
        <is>
          <t>https://grantcue.com/foundations/the-roberts-family-foundation-742269660</t>
        </is>
      </c>
    </row>
    <row r="2286">
      <c r="A2286">
        <f>IF($E2286=$E2285,$A2285+1,1)</f>
        <v/>
      </c>
      <c r="B2286" t="inlineStr">
        <is>
          <t>MAURY AND BONNIE BROWN FOUNDATION</t>
        </is>
      </c>
      <c r="C2286" t="inlineStr">
        <is>
          <t>99-3373427</t>
        </is>
      </c>
      <c r="D2286" t="inlineStr">
        <is>
          <t>Wyoming</t>
        </is>
      </c>
      <c r="E2286" t="inlineStr">
        <is>
          <t>WY</t>
        </is>
      </c>
      <c r="F2286" t="n">
        <v>2024</v>
      </c>
      <c r="G2286" t="n">
        <v>1</v>
      </c>
      <c r="H2286" s="13" t="n">
        <v>1262233</v>
      </c>
      <c r="I2286" s="12" t="n">
        <v>30</v>
      </c>
      <c r="J2286" s="13" t="n">
        <v>3000</v>
      </c>
      <c r="K2286" s="13">
        <f>IFERROR($H2286/$I2286,"")</f>
        <v/>
      </c>
      <c r="L2286" s="13" t="n">
        <v>1150000</v>
      </c>
      <c r="M2286" t="inlineStr">
        <is>
          <t>VA</t>
        </is>
      </c>
      <c r="N2286" t="inlineStr">
        <is>
          <t>No</t>
        </is>
      </c>
      <c r="O2286" t="inlineStr">
        <is>
          <t>Not stated</t>
        </is>
      </c>
      <c r="Q2286" s="9" t="inlineStr">
        <is>
          <t>https://grantcue.com/foundations/maury-and-bonnie-brown-foundation-993373427</t>
        </is>
      </c>
    </row>
    <row r="2287">
      <c r="A2287">
        <f>IF($E2287=$E2286,$A2286+1,1)</f>
        <v/>
      </c>
      <c r="B2287" t="inlineStr">
        <is>
          <t>DONOVAN FAMILY FOUNDATION</t>
        </is>
      </c>
      <c r="C2287" t="inlineStr">
        <is>
          <t>88-4405701</t>
        </is>
      </c>
      <c r="D2287" t="inlineStr">
        <is>
          <t>Wyoming</t>
        </is>
      </c>
      <c r="E2287" t="inlineStr">
        <is>
          <t>WY</t>
        </is>
      </c>
      <c r="F2287" t="n">
        <v>2025</v>
      </c>
      <c r="G2287" t="n">
        <v>2</v>
      </c>
      <c r="H2287" s="13" t="n">
        <v>1257600</v>
      </c>
      <c r="I2287" s="12" t="n">
        <v>56</v>
      </c>
      <c r="J2287" s="13" t="n">
        <v>10000</v>
      </c>
      <c r="K2287" s="13">
        <f>IFERROR($H2287/$I2287,"")</f>
        <v/>
      </c>
      <c r="L2287" s="13" t="n">
        <v>200000</v>
      </c>
      <c r="M2287" t="inlineStr">
        <is>
          <t>TX, CA, VA</t>
        </is>
      </c>
      <c r="N2287" t="inlineStr">
        <is>
          <t>No</t>
        </is>
      </c>
      <c r="O2287" t="inlineStr">
        <is>
          <t>Not stated</t>
        </is>
      </c>
      <c r="Q2287" s="9" t="inlineStr">
        <is>
          <t>https://grantcue.com/foundations/donovan-family-foundation-884405701</t>
        </is>
      </c>
    </row>
    <row r="2288">
      <c r="A2288">
        <f>IF($E2288=$E2287,$A2287+1,1)</f>
        <v/>
      </c>
      <c r="B2288" t="inlineStr">
        <is>
          <t>Dan &amp; Jeanne Scott Family Foundation</t>
        </is>
      </c>
      <c r="C2288" t="inlineStr">
        <is>
          <t>32-0094100</t>
        </is>
      </c>
      <c r="D2288" t="inlineStr">
        <is>
          <t>Wyoming</t>
        </is>
      </c>
      <c r="E2288" t="inlineStr">
        <is>
          <t>WY</t>
        </is>
      </c>
      <c r="F2288" t="n">
        <v>2024</v>
      </c>
      <c r="G2288" t="n">
        <v>1</v>
      </c>
      <c r="H2288" s="13" t="n">
        <v>1225563</v>
      </c>
      <c r="I2288" s="12" t="n">
        <v>78</v>
      </c>
      <c r="J2288" s="13" t="n">
        <v>1900</v>
      </c>
      <c r="K2288" s="13">
        <f>IFERROR($H2288/$I2288,"")</f>
        <v/>
      </c>
      <c r="L2288" s="13" t="n">
        <v>250000</v>
      </c>
      <c r="M2288" t="inlineStr">
        <is>
          <t>MT, CA, WI</t>
        </is>
      </c>
      <c r="N2288" t="inlineStr">
        <is>
          <t>No</t>
        </is>
      </c>
      <c r="O2288" t="inlineStr">
        <is>
          <t>Not stated</t>
        </is>
      </c>
      <c r="Q2288" s="9" t="inlineStr">
        <is>
          <t>https://grantcue.com/foundations/dan-and-jeanne-scott-family-foundation-320094100</t>
        </is>
      </c>
    </row>
    <row r="2289">
      <c r="A2289">
        <f>IF($E2289=$E2288,$A2288+1,1)</f>
        <v/>
      </c>
      <c r="B2289" t="inlineStr">
        <is>
          <t>NANCY-CARROLL DRAPER CHAR FDN</t>
        </is>
      </c>
      <c r="C2289" t="inlineStr">
        <is>
          <t>04-6726873</t>
        </is>
      </c>
      <c r="D2289" t="inlineStr">
        <is>
          <t>Wyoming</t>
        </is>
      </c>
      <c r="E2289" t="inlineStr">
        <is>
          <t>WY</t>
        </is>
      </c>
      <c r="F2289" t="n">
        <v>2024</v>
      </c>
      <c r="G2289" t="n">
        <v>1</v>
      </c>
      <c r="H2289" s="13" t="n">
        <v>1130280</v>
      </c>
      <c r="I2289" s="12" t="n">
        <v>9</v>
      </c>
      <c r="J2289" s="13" t="n">
        <v>30000</v>
      </c>
      <c r="K2289" s="13">
        <f>IFERROR($H2289/$I2289,"")</f>
        <v/>
      </c>
      <c r="L2289" s="13" t="n">
        <v>471748</v>
      </c>
      <c r="M2289" t="inlineStr">
        <is>
          <t>DC, WA, MT</t>
        </is>
      </c>
      <c r="N2289" t="inlineStr">
        <is>
          <t>Yes</t>
        </is>
      </c>
      <c r="O2289" t="inlineStr">
        <is>
          <t>Yes</t>
        </is>
      </c>
      <c r="Q2289" s="9" t="inlineStr">
        <is>
          <t>https://grantcue.com/foundations/nancy-carroll-draper-char-fdn-046726873</t>
        </is>
      </c>
    </row>
    <row r="2290">
      <c r="A2290">
        <f>IF($E2290=$E2289,$A2289+1,1)</f>
        <v/>
      </c>
      <c r="B2290" t="inlineStr">
        <is>
          <t>WYOMING PHILANTHROPIC TRUST INC</t>
        </is>
      </c>
      <c r="C2290" t="inlineStr">
        <is>
          <t>59-2290272</t>
        </is>
      </c>
      <c r="D2290" t="inlineStr">
        <is>
          <t>Wyoming</t>
        </is>
      </c>
      <c r="E2290" t="inlineStr">
        <is>
          <t>WY</t>
        </is>
      </c>
      <c r="F2290" t="n">
        <v>2025</v>
      </c>
      <c r="G2290" t="n">
        <v>2</v>
      </c>
      <c r="H2290" s="13" t="n">
        <v>1048833</v>
      </c>
      <c r="I2290" s="12" t="n">
        <v>15</v>
      </c>
      <c r="J2290" s="13" t="n">
        <v>20000</v>
      </c>
      <c r="K2290" s="13">
        <f>IFERROR($H2290/$I2290,"")</f>
        <v/>
      </c>
      <c r="L2290" s="13" t="n">
        <v>597167</v>
      </c>
      <c r="M2290" t="inlineStr">
        <is>
          <t>MD, FL, CT</t>
        </is>
      </c>
      <c r="N2290" t="inlineStr">
        <is>
          <t>No</t>
        </is>
      </c>
      <c r="O2290" t="inlineStr">
        <is>
          <t>Not stated</t>
        </is>
      </c>
      <c r="Q2290" s="9" t="inlineStr">
        <is>
          <t>https://grantcue.com/foundations/wyoming-philanthropic-trust-inc-592290272</t>
        </is>
      </c>
    </row>
    <row r="2291"/>
    <row r="2292">
      <c r="A2292" s="15" t="n"/>
      <c r="B2292" s="16" t="inlineStr">
        <is>
          <t>West total</t>
        </is>
      </c>
      <c r="C2292" s="15" t="n"/>
      <c r="D2292" s="15" t="n"/>
      <c r="E2292" s="15" t="n"/>
      <c r="F2292" s="15" t="n"/>
      <c r="G2292" s="15" t="n"/>
      <c r="H2292" s="18">
        <f>SUM(H4:H2290)</f>
        <v/>
      </c>
      <c r="I2292" s="17">
        <f>SUM(I4:I2290)</f>
        <v/>
      </c>
      <c r="J2292" s="15" t="n"/>
      <c r="K2292" s="18">
        <f>IFERROR(H2292/I2292,"")</f>
        <v/>
      </c>
      <c r="L2292" s="15" t="n"/>
      <c r="M2292" s="15" t="n"/>
      <c r="N2292" s="16">
        <f>COUNTIF(N4:N2290,"Yes")&amp;" accept unsolicited"</f>
        <v/>
      </c>
      <c r="O2292" s="15" t="n"/>
      <c r="P2292" s="15" t="n"/>
      <c r="Q2292" s="15" t="n"/>
    </row>
    <row r="2293"/>
    <row r="2294">
      <c r="A2294" s="10" t="inlineStr">
        <is>
          <t>GrantCue - grantcue.com/blog/list-of-private-foundations-by-state</t>
        </is>
      </c>
      <c r="B2294" s="11" t="n"/>
      <c r="C2294" s="11" t="n"/>
      <c r="D2294" s="11" t="n"/>
      <c r="E2294" s="11" t="n"/>
      <c r="F2294" s="11" t="n"/>
      <c r="G2294" s="11" t="n"/>
      <c r="H2294" s="11" t="n"/>
      <c r="I2294" s="11" t="n"/>
      <c r="J2294" s="11" t="n"/>
      <c r="K2294" s="11" t="n"/>
      <c r="L2294" s="11" t="n"/>
      <c r="M2294" s="11" t="n"/>
      <c r="N2294" s="11" t="n"/>
      <c r="O2294" s="11" t="n"/>
      <c r="P2294" s="11" t="n"/>
      <c r="Q2294" s="11" t="n"/>
    </row>
  </sheetData>
  <hyperlinks>
    <hyperlink xmlns:r="http://schemas.openxmlformats.org/officeDocument/2006/relationships" ref="P4" r:id="rId1"/>
    <hyperlink xmlns:r="http://schemas.openxmlformats.org/officeDocument/2006/relationships" ref="Q4" r:id="rId2"/>
    <hyperlink xmlns:r="http://schemas.openxmlformats.org/officeDocument/2006/relationships" ref="P5" r:id="rId3"/>
    <hyperlink xmlns:r="http://schemas.openxmlformats.org/officeDocument/2006/relationships" ref="Q5" r:id="rId4"/>
    <hyperlink xmlns:r="http://schemas.openxmlformats.org/officeDocument/2006/relationships" ref="Q6" r:id="rId5"/>
    <hyperlink xmlns:r="http://schemas.openxmlformats.org/officeDocument/2006/relationships" ref="P7" r:id="rId6"/>
    <hyperlink xmlns:r="http://schemas.openxmlformats.org/officeDocument/2006/relationships" ref="Q7" r:id="rId7"/>
    <hyperlink xmlns:r="http://schemas.openxmlformats.org/officeDocument/2006/relationships" ref="Q8" r:id="rId8"/>
    <hyperlink xmlns:r="http://schemas.openxmlformats.org/officeDocument/2006/relationships" ref="Q9" r:id="rId9"/>
    <hyperlink xmlns:r="http://schemas.openxmlformats.org/officeDocument/2006/relationships" ref="P10" r:id="rId10"/>
    <hyperlink xmlns:r="http://schemas.openxmlformats.org/officeDocument/2006/relationships" ref="Q10" r:id="rId11"/>
    <hyperlink xmlns:r="http://schemas.openxmlformats.org/officeDocument/2006/relationships" ref="Q11" r:id="rId12"/>
    <hyperlink xmlns:r="http://schemas.openxmlformats.org/officeDocument/2006/relationships" ref="P12" r:id="rId13"/>
    <hyperlink xmlns:r="http://schemas.openxmlformats.org/officeDocument/2006/relationships" ref="Q12" r:id="rId14"/>
    <hyperlink xmlns:r="http://schemas.openxmlformats.org/officeDocument/2006/relationships" ref="Q13" r:id="rId15"/>
    <hyperlink xmlns:r="http://schemas.openxmlformats.org/officeDocument/2006/relationships" ref="Q14" r:id="rId16"/>
    <hyperlink xmlns:r="http://schemas.openxmlformats.org/officeDocument/2006/relationships" ref="Q15" r:id="rId17"/>
    <hyperlink xmlns:r="http://schemas.openxmlformats.org/officeDocument/2006/relationships" ref="Q16" r:id="rId18"/>
    <hyperlink xmlns:r="http://schemas.openxmlformats.org/officeDocument/2006/relationships" ref="P17" r:id="rId19"/>
    <hyperlink xmlns:r="http://schemas.openxmlformats.org/officeDocument/2006/relationships" ref="Q17" r:id="rId20"/>
    <hyperlink xmlns:r="http://schemas.openxmlformats.org/officeDocument/2006/relationships" ref="Q18" r:id="rId21"/>
    <hyperlink xmlns:r="http://schemas.openxmlformats.org/officeDocument/2006/relationships" ref="Q19" r:id="rId22"/>
    <hyperlink xmlns:r="http://schemas.openxmlformats.org/officeDocument/2006/relationships" ref="P20" r:id="rId23"/>
    <hyperlink xmlns:r="http://schemas.openxmlformats.org/officeDocument/2006/relationships" ref="Q20" r:id="rId24"/>
    <hyperlink xmlns:r="http://schemas.openxmlformats.org/officeDocument/2006/relationships" ref="P21" r:id="rId25"/>
    <hyperlink xmlns:r="http://schemas.openxmlformats.org/officeDocument/2006/relationships" ref="Q21" r:id="rId26"/>
    <hyperlink xmlns:r="http://schemas.openxmlformats.org/officeDocument/2006/relationships" ref="Q22" r:id="rId27"/>
    <hyperlink xmlns:r="http://schemas.openxmlformats.org/officeDocument/2006/relationships" ref="Q23" r:id="rId28"/>
    <hyperlink xmlns:r="http://schemas.openxmlformats.org/officeDocument/2006/relationships" ref="Q24" r:id="rId29"/>
    <hyperlink xmlns:r="http://schemas.openxmlformats.org/officeDocument/2006/relationships" ref="P25" r:id="rId30"/>
    <hyperlink xmlns:r="http://schemas.openxmlformats.org/officeDocument/2006/relationships" ref="Q25" r:id="rId31"/>
    <hyperlink xmlns:r="http://schemas.openxmlformats.org/officeDocument/2006/relationships" ref="Q26" r:id="rId32"/>
    <hyperlink xmlns:r="http://schemas.openxmlformats.org/officeDocument/2006/relationships" ref="Q27" r:id="rId33"/>
    <hyperlink xmlns:r="http://schemas.openxmlformats.org/officeDocument/2006/relationships" ref="Q28" r:id="rId34"/>
    <hyperlink xmlns:r="http://schemas.openxmlformats.org/officeDocument/2006/relationships" ref="Q29" r:id="rId35"/>
    <hyperlink xmlns:r="http://schemas.openxmlformats.org/officeDocument/2006/relationships" ref="Q30" r:id="rId36"/>
    <hyperlink xmlns:r="http://schemas.openxmlformats.org/officeDocument/2006/relationships" ref="Q31" r:id="rId37"/>
    <hyperlink xmlns:r="http://schemas.openxmlformats.org/officeDocument/2006/relationships" ref="P32" r:id="rId38"/>
    <hyperlink xmlns:r="http://schemas.openxmlformats.org/officeDocument/2006/relationships" ref="Q32" r:id="rId39"/>
    <hyperlink xmlns:r="http://schemas.openxmlformats.org/officeDocument/2006/relationships" ref="Q33" r:id="rId40"/>
    <hyperlink xmlns:r="http://schemas.openxmlformats.org/officeDocument/2006/relationships" ref="Q34" r:id="rId41"/>
    <hyperlink xmlns:r="http://schemas.openxmlformats.org/officeDocument/2006/relationships" ref="Q35" r:id="rId42"/>
    <hyperlink xmlns:r="http://schemas.openxmlformats.org/officeDocument/2006/relationships" ref="Q36" r:id="rId43"/>
    <hyperlink xmlns:r="http://schemas.openxmlformats.org/officeDocument/2006/relationships" ref="Q37" r:id="rId44"/>
    <hyperlink xmlns:r="http://schemas.openxmlformats.org/officeDocument/2006/relationships" ref="Q38" r:id="rId45"/>
    <hyperlink xmlns:r="http://schemas.openxmlformats.org/officeDocument/2006/relationships" ref="Q39" r:id="rId46"/>
    <hyperlink xmlns:r="http://schemas.openxmlformats.org/officeDocument/2006/relationships" ref="P40" r:id="rId47"/>
    <hyperlink xmlns:r="http://schemas.openxmlformats.org/officeDocument/2006/relationships" ref="Q40" r:id="rId48"/>
    <hyperlink xmlns:r="http://schemas.openxmlformats.org/officeDocument/2006/relationships" ref="Q41" r:id="rId49"/>
    <hyperlink xmlns:r="http://schemas.openxmlformats.org/officeDocument/2006/relationships" ref="Q42" r:id="rId50"/>
    <hyperlink xmlns:r="http://schemas.openxmlformats.org/officeDocument/2006/relationships" ref="Q43" r:id="rId51"/>
    <hyperlink xmlns:r="http://schemas.openxmlformats.org/officeDocument/2006/relationships" ref="Q44" r:id="rId52"/>
    <hyperlink xmlns:r="http://schemas.openxmlformats.org/officeDocument/2006/relationships" ref="Q45" r:id="rId53"/>
    <hyperlink xmlns:r="http://schemas.openxmlformats.org/officeDocument/2006/relationships" ref="P46" r:id="rId54"/>
    <hyperlink xmlns:r="http://schemas.openxmlformats.org/officeDocument/2006/relationships" ref="Q46" r:id="rId55"/>
    <hyperlink xmlns:r="http://schemas.openxmlformats.org/officeDocument/2006/relationships" ref="Q47" r:id="rId56"/>
    <hyperlink xmlns:r="http://schemas.openxmlformats.org/officeDocument/2006/relationships" ref="Q48" r:id="rId57"/>
    <hyperlink xmlns:r="http://schemas.openxmlformats.org/officeDocument/2006/relationships" ref="Q49" r:id="rId58"/>
    <hyperlink xmlns:r="http://schemas.openxmlformats.org/officeDocument/2006/relationships" ref="Q50" r:id="rId59"/>
    <hyperlink xmlns:r="http://schemas.openxmlformats.org/officeDocument/2006/relationships" ref="Q51" r:id="rId60"/>
    <hyperlink xmlns:r="http://schemas.openxmlformats.org/officeDocument/2006/relationships" ref="Q52" r:id="rId61"/>
    <hyperlink xmlns:r="http://schemas.openxmlformats.org/officeDocument/2006/relationships" ref="P53" r:id="rId62"/>
    <hyperlink xmlns:r="http://schemas.openxmlformats.org/officeDocument/2006/relationships" ref="Q53" r:id="rId63"/>
    <hyperlink xmlns:r="http://schemas.openxmlformats.org/officeDocument/2006/relationships" ref="Q54" r:id="rId64"/>
    <hyperlink xmlns:r="http://schemas.openxmlformats.org/officeDocument/2006/relationships" ref="Q55" r:id="rId65"/>
    <hyperlink xmlns:r="http://schemas.openxmlformats.org/officeDocument/2006/relationships" ref="Q56" r:id="rId66"/>
    <hyperlink xmlns:r="http://schemas.openxmlformats.org/officeDocument/2006/relationships" ref="Q57" r:id="rId67"/>
    <hyperlink xmlns:r="http://schemas.openxmlformats.org/officeDocument/2006/relationships" ref="Q58" r:id="rId68"/>
    <hyperlink xmlns:r="http://schemas.openxmlformats.org/officeDocument/2006/relationships" ref="P59" r:id="rId69"/>
    <hyperlink xmlns:r="http://schemas.openxmlformats.org/officeDocument/2006/relationships" ref="Q59" r:id="rId70"/>
    <hyperlink xmlns:r="http://schemas.openxmlformats.org/officeDocument/2006/relationships" ref="Q60" r:id="rId71"/>
    <hyperlink xmlns:r="http://schemas.openxmlformats.org/officeDocument/2006/relationships" ref="P61" r:id="rId72"/>
    <hyperlink xmlns:r="http://schemas.openxmlformats.org/officeDocument/2006/relationships" ref="Q61" r:id="rId73"/>
    <hyperlink xmlns:r="http://schemas.openxmlformats.org/officeDocument/2006/relationships" ref="Q62" r:id="rId74"/>
    <hyperlink xmlns:r="http://schemas.openxmlformats.org/officeDocument/2006/relationships" ref="Q63" r:id="rId75"/>
    <hyperlink xmlns:r="http://schemas.openxmlformats.org/officeDocument/2006/relationships" ref="Q64" r:id="rId76"/>
    <hyperlink xmlns:r="http://schemas.openxmlformats.org/officeDocument/2006/relationships" ref="Q65" r:id="rId77"/>
    <hyperlink xmlns:r="http://schemas.openxmlformats.org/officeDocument/2006/relationships" ref="P66" r:id="rId78"/>
    <hyperlink xmlns:r="http://schemas.openxmlformats.org/officeDocument/2006/relationships" ref="Q66" r:id="rId79"/>
    <hyperlink xmlns:r="http://schemas.openxmlformats.org/officeDocument/2006/relationships" ref="Q67" r:id="rId80"/>
    <hyperlink xmlns:r="http://schemas.openxmlformats.org/officeDocument/2006/relationships" ref="Q68" r:id="rId81"/>
    <hyperlink xmlns:r="http://schemas.openxmlformats.org/officeDocument/2006/relationships" ref="Q69" r:id="rId82"/>
    <hyperlink xmlns:r="http://schemas.openxmlformats.org/officeDocument/2006/relationships" ref="Q70" r:id="rId83"/>
    <hyperlink xmlns:r="http://schemas.openxmlformats.org/officeDocument/2006/relationships" ref="Q71" r:id="rId84"/>
    <hyperlink xmlns:r="http://schemas.openxmlformats.org/officeDocument/2006/relationships" ref="P72" r:id="rId85"/>
    <hyperlink xmlns:r="http://schemas.openxmlformats.org/officeDocument/2006/relationships" ref="Q72" r:id="rId86"/>
    <hyperlink xmlns:r="http://schemas.openxmlformats.org/officeDocument/2006/relationships" ref="Q73" r:id="rId87"/>
    <hyperlink xmlns:r="http://schemas.openxmlformats.org/officeDocument/2006/relationships" ref="Q74" r:id="rId88"/>
    <hyperlink xmlns:r="http://schemas.openxmlformats.org/officeDocument/2006/relationships" ref="Q75" r:id="rId89"/>
    <hyperlink xmlns:r="http://schemas.openxmlformats.org/officeDocument/2006/relationships" ref="P76" r:id="rId90"/>
    <hyperlink xmlns:r="http://schemas.openxmlformats.org/officeDocument/2006/relationships" ref="Q76" r:id="rId91"/>
    <hyperlink xmlns:r="http://schemas.openxmlformats.org/officeDocument/2006/relationships" ref="Q77" r:id="rId92"/>
    <hyperlink xmlns:r="http://schemas.openxmlformats.org/officeDocument/2006/relationships" ref="Q78" r:id="rId93"/>
    <hyperlink xmlns:r="http://schemas.openxmlformats.org/officeDocument/2006/relationships" ref="Q79" r:id="rId94"/>
    <hyperlink xmlns:r="http://schemas.openxmlformats.org/officeDocument/2006/relationships" ref="P80" r:id="rId95"/>
    <hyperlink xmlns:r="http://schemas.openxmlformats.org/officeDocument/2006/relationships" ref="Q80" r:id="rId96"/>
    <hyperlink xmlns:r="http://schemas.openxmlformats.org/officeDocument/2006/relationships" ref="Q81" r:id="rId97"/>
    <hyperlink xmlns:r="http://schemas.openxmlformats.org/officeDocument/2006/relationships" ref="Q82" r:id="rId98"/>
    <hyperlink xmlns:r="http://schemas.openxmlformats.org/officeDocument/2006/relationships" ref="Q83" r:id="rId99"/>
    <hyperlink xmlns:r="http://schemas.openxmlformats.org/officeDocument/2006/relationships" ref="Q84" r:id="rId100"/>
    <hyperlink xmlns:r="http://schemas.openxmlformats.org/officeDocument/2006/relationships" ref="Q85" r:id="rId101"/>
    <hyperlink xmlns:r="http://schemas.openxmlformats.org/officeDocument/2006/relationships" ref="P86" r:id="rId102"/>
    <hyperlink xmlns:r="http://schemas.openxmlformats.org/officeDocument/2006/relationships" ref="Q86" r:id="rId103"/>
    <hyperlink xmlns:r="http://schemas.openxmlformats.org/officeDocument/2006/relationships" ref="Q87" r:id="rId104"/>
    <hyperlink xmlns:r="http://schemas.openxmlformats.org/officeDocument/2006/relationships" ref="Q88" r:id="rId105"/>
    <hyperlink xmlns:r="http://schemas.openxmlformats.org/officeDocument/2006/relationships" ref="Q89" r:id="rId106"/>
    <hyperlink xmlns:r="http://schemas.openxmlformats.org/officeDocument/2006/relationships" ref="Q90" r:id="rId107"/>
    <hyperlink xmlns:r="http://schemas.openxmlformats.org/officeDocument/2006/relationships" ref="Q91" r:id="rId108"/>
    <hyperlink xmlns:r="http://schemas.openxmlformats.org/officeDocument/2006/relationships" ref="Q92" r:id="rId109"/>
    <hyperlink xmlns:r="http://schemas.openxmlformats.org/officeDocument/2006/relationships" ref="P93" r:id="rId110"/>
    <hyperlink xmlns:r="http://schemas.openxmlformats.org/officeDocument/2006/relationships" ref="Q93" r:id="rId111"/>
    <hyperlink xmlns:r="http://schemas.openxmlformats.org/officeDocument/2006/relationships" ref="Q94" r:id="rId112"/>
    <hyperlink xmlns:r="http://schemas.openxmlformats.org/officeDocument/2006/relationships" ref="Q95" r:id="rId113"/>
    <hyperlink xmlns:r="http://schemas.openxmlformats.org/officeDocument/2006/relationships" ref="Q96" r:id="rId114"/>
    <hyperlink xmlns:r="http://schemas.openxmlformats.org/officeDocument/2006/relationships" ref="Q97" r:id="rId115"/>
    <hyperlink xmlns:r="http://schemas.openxmlformats.org/officeDocument/2006/relationships" ref="Q98" r:id="rId116"/>
    <hyperlink xmlns:r="http://schemas.openxmlformats.org/officeDocument/2006/relationships" ref="Q99" r:id="rId117"/>
    <hyperlink xmlns:r="http://schemas.openxmlformats.org/officeDocument/2006/relationships" ref="P100" r:id="rId118"/>
    <hyperlink xmlns:r="http://schemas.openxmlformats.org/officeDocument/2006/relationships" ref="Q100" r:id="rId119"/>
    <hyperlink xmlns:r="http://schemas.openxmlformats.org/officeDocument/2006/relationships" ref="Q101" r:id="rId120"/>
    <hyperlink xmlns:r="http://schemas.openxmlformats.org/officeDocument/2006/relationships" ref="Q102" r:id="rId121"/>
    <hyperlink xmlns:r="http://schemas.openxmlformats.org/officeDocument/2006/relationships" ref="Q103" r:id="rId122"/>
    <hyperlink xmlns:r="http://schemas.openxmlformats.org/officeDocument/2006/relationships" ref="Q104" r:id="rId123"/>
    <hyperlink xmlns:r="http://schemas.openxmlformats.org/officeDocument/2006/relationships" ref="Q105" r:id="rId124"/>
    <hyperlink xmlns:r="http://schemas.openxmlformats.org/officeDocument/2006/relationships" ref="Q106" r:id="rId125"/>
    <hyperlink xmlns:r="http://schemas.openxmlformats.org/officeDocument/2006/relationships" ref="Q107" r:id="rId126"/>
    <hyperlink xmlns:r="http://schemas.openxmlformats.org/officeDocument/2006/relationships" ref="Q108" r:id="rId127"/>
    <hyperlink xmlns:r="http://schemas.openxmlformats.org/officeDocument/2006/relationships" ref="Q109" r:id="rId128"/>
    <hyperlink xmlns:r="http://schemas.openxmlformats.org/officeDocument/2006/relationships" ref="Q110" r:id="rId129"/>
    <hyperlink xmlns:r="http://schemas.openxmlformats.org/officeDocument/2006/relationships" ref="P111" r:id="rId130"/>
    <hyperlink xmlns:r="http://schemas.openxmlformats.org/officeDocument/2006/relationships" ref="Q111" r:id="rId131"/>
    <hyperlink xmlns:r="http://schemas.openxmlformats.org/officeDocument/2006/relationships" ref="Q112" r:id="rId132"/>
    <hyperlink xmlns:r="http://schemas.openxmlformats.org/officeDocument/2006/relationships" ref="Q113" r:id="rId133"/>
    <hyperlink xmlns:r="http://schemas.openxmlformats.org/officeDocument/2006/relationships" ref="Q114" r:id="rId134"/>
    <hyperlink xmlns:r="http://schemas.openxmlformats.org/officeDocument/2006/relationships" ref="Q115" r:id="rId135"/>
    <hyperlink xmlns:r="http://schemas.openxmlformats.org/officeDocument/2006/relationships" ref="P116" r:id="rId136"/>
    <hyperlink xmlns:r="http://schemas.openxmlformats.org/officeDocument/2006/relationships" ref="Q116" r:id="rId137"/>
    <hyperlink xmlns:r="http://schemas.openxmlformats.org/officeDocument/2006/relationships" ref="Q117" r:id="rId138"/>
    <hyperlink xmlns:r="http://schemas.openxmlformats.org/officeDocument/2006/relationships" ref="Q118" r:id="rId139"/>
    <hyperlink xmlns:r="http://schemas.openxmlformats.org/officeDocument/2006/relationships" ref="Q119" r:id="rId140"/>
    <hyperlink xmlns:r="http://schemas.openxmlformats.org/officeDocument/2006/relationships" ref="P120" r:id="rId141"/>
    <hyperlink xmlns:r="http://schemas.openxmlformats.org/officeDocument/2006/relationships" ref="Q120" r:id="rId142"/>
    <hyperlink xmlns:r="http://schemas.openxmlformats.org/officeDocument/2006/relationships" ref="Q121" r:id="rId143"/>
    <hyperlink xmlns:r="http://schemas.openxmlformats.org/officeDocument/2006/relationships" ref="P122" r:id="rId144"/>
    <hyperlink xmlns:r="http://schemas.openxmlformats.org/officeDocument/2006/relationships" ref="Q122" r:id="rId145"/>
    <hyperlink xmlns:r="http://schemas.openxmlformats.org/officeDocument/2006/relationships" ref="Q123" r:id="rId146"/>
    <hyperlink xmlns:r="http://schemas.openxmlformats.org/officeDocument/2006/relationships" ref="Q124" r:id="rId147"/>
    <hyperlink xmlns:r="http://schemas.openxmlformats.org/officeDocument/2006/relationships" ref="Q125" r:id="rId148"/>
    <hyperlink xmlns:r="http://schemas.openxmlformats.org/officeDocument/2006/relationships" ref="Q126" r:id="rId149"/>
    <hyperlink xmlns:r="http://schemas.openxmlformats.org/officeDocument/2006/relationships" ref="Q127" r:id="rId150"/>
    <hyperlink xmlns:r="http://schemas.openxmlformats.org/officeDocument/2006/relationships" ref="P128" r:id="rId151"/>
    <hyperlink xmlns:r="http://schemas.openxmlformats.org/officeDocument/2006/relationships" ref="Q128" r:id="rId152"/>
    <hyperlink xmlns:r="http://schemas.openxmlformats.org/officeDocument/2006/relationships" ref="Q129" r:id="rId153"/>
    <hyperlink xmlns:r="http://schemas.openxmlformats.org/officeDocument/2006/relationships" ref="Q130" r:id="rId154"/>
    <hyperlink xmlns:r="http://schemas.openxmlformats.org/officeDocument/2006/relationships" ref="Q131" r:id="rId155"/>
    <hyperlink xmlns:r="http://schemas.openxmlformats.org/officeDocument/2006/relationships" ref="Q132" r:id="rId156"/>
    <hyperlink xmlns:r="http://schemas.openxmlformats.org/officeDocument/2006/relationships" ref="Q133" r:id="rId157"/>
    <hyperlink xmlns:r="http://schemas.openxmlformats.org/officeDocument/2006/relationships" ref="P134" r:id="rId158"/>
    <hyperlink xmlns:r="http://schemas.openxmlformats.org/officeDocument/2006/relationships" ref="Q134" r:id="rId159"/>
    <hyperlink xmlns:r="http://schemas.openxmlformats.org/officeDocument/2006/relationships" ref="Q135" r:id="rId160"/>
    <hyperlink xmlns:r="http://schemas.openxmlformats.org/officeDocument/2006/relationships" ref="P136" r:id="rId161"/>
    <hyperlink xmlns:r="http://schemas.openxmlformats.org/officeDocument/2006/relationships" ref="Q136" r:id="rId162"/>
    <hyperlink xmlns:r="http://schemas.openxmlformats.org/officeDocument/2006/relationships" ref="Q137" r:id="rId163"/>
    <hyperlink xmlns:r="http://schemas.openxmlformats.org/officeDocument/2006/relationships" ref="Q138" r:id="rId164"/>
    <hyperlink xmlns:r="http://schemas.openxmlformats.org/officeDocument/2006/relationships" ref="P139" r:id="rId165"/>
    <hyperlink xmlns:r="http://schemas.openxmlformats.org/officeDocument/2006/relationships" ref="Q139" r:id="rId166"/>
    <hyperlink xmlns:r="http://schemas.openxmlformats.org/officeDocument/2006/relationships" ref="Q140" r:id="rId167"/>
    <hyperlink xmlns:r="http://schemas.openxmlformats.org/officeDocument/2006/relationships" ref="Q141" r:id="rId168"/>
    <hyperlink xmlns:r="http://schemas.openxmlformats.org/officeDocument/2006/relationships" ref="Q142" r:id="rId169"/>
    <hyperlink xmlns:r="http://schemas.openxmlformats.org/officeDocument/2006/relationships" ref="P143" r:id="rId170"/>
    <hyperlink xmlns:r="http://schemas.openxmlformats.org/officeDocument/2006/relationships" ref="Q143" r:id="rId171"/>
    <hyperlink xmlns:r="http://schemas.openxmlformats.org/officeDocument/2006/relationships" ref="Q144" r:id="rId172"/>
    <hyperlink xmlns:r="http://schemas.openxmlformats.org/officeDocument/2006/relationships" ref="P145" r:id="rId173"/>
    <hyperlink xmlns:r="http://schemas.openxmlformats.org/officeDocument/2006/relationships" ref="Q145" r:id="rId174"/>
    <hyperlink xmlns:r="http://schemas.openxmlformats.org/officeDocument/2006/relationships" ref="P146" r:id="rId175"/>
    <hyperlink xmlns:r="http://schemas.openxmlformats.org/officeDocument/2006/relationships" ref="Q146" r:id="rId176"/>
    <hyperlink xmlns:r="http://schemas.openxmlformats.org/officeDocument/2006/relationships" ref="Q147" r:id="rId177"/>
    <hyperlink xmlns:r="http://schemas.openxmlformats.org/officeDocument/2006/relationships" ref="Q148" r:id="rId178"/>
    <hyperlink xmlns:r="http://schemas.openxmlformats.org/officeDocument/2006/relationships" ref="Q149" r:id="rId179"/>
    <hyperlink xmlns:r="http://schemas.openxmlformats.org/officeDocument/2006/relationships" ref="Q150" r:id="rId180"/>
    <hyperlink xmlns:r="http://schemas.openxmlformats.org/officeDocument/2006/relationships" ref="Q151" r:id="rId181"/>
    <hyperlink xmlns:r="http://schemas.openxmlformats.org/officeDocument/2006/relationships" ref="Q152" r:id="rId182"/>
    <hyperlink xmlns:r="http://schemas.openxmlformats.org/officeDocument/2006/relationships" ref="P153" r:id="rId183"/>
    <hyperlink xmlns:r="http://schemas.openxmlformats.org/officeDocument/2006/relationships" ref="Q153" r:id="rId184"/>
    <hyperlink xmlns:r="http://schemas.openxmlformats.org/officeDocument/2006/relationships" ref="P154" r:id="rId185"/>
    <hyperlink xmlns:r="http://schemas.openxmlformats.org/officeDocument/2006/relationships" ref="Q154" r:id="rId186"/>
    <hyperlink xmlns:r="http://schemas.openxmlformats.org/officeDocument/2006/relationships" ref="Q155" r:id="rId187"/>
    <hyperlink xmlns:r="http://schemas.openxmlformats.org/officeDocument/2006/relationships" ref="Q156" r:id="rId188"/>
    <hyperlink xmlns:r="http://schemas.openxmlformats.org/officeDocument/2006/relationships" ref="P157" r:id="rId189"/>
    <hyperlink xmlns:r="http://schemas.openxmlformats.org/officeDocument/2006/relationships" ref="Q157" r:id="rId190"/>
    <hyperlink xmlns:r="http://schemas.openxmlformats.org/officeDocument/2006/relationships" ref="P158" r:id="rId191"/>
    <hyperlink xmlns:r="http://schemas.openxmlformats.org/officeDocument/2006/relationships" ref="Q158" r:id="rId192"/>
    <hyperlink xmlns:r="http://schemas.openxmlformats.org/officeDocument/2006/relationships" ref="Q159" r:id="rId193"/>
    <hyperlink xmlns:r="http://schemas.openxmlformats.org/officeDocument/2006/relationships" ref="Q160" r:id="rId194"/>
    <hyperlink xmlns:r="http://schemas.openxmlformats.org/officeDocument/2006/relationships" ref="Q161" r:id="rId195"/>
    <hyperlink xmlns:r="http://schemas.openxmlformats.org/officeDocument/2006/relationships" ref="P162" r:id="rId196"/>
    <hyperlink xmlns:r="http://schemas.openxmlformats.org/officeDocument/2006/relationships" ref="Q162" r:id="rId197"/>
    <hyperlink xmlns:r="http://schemas.openxmlformats.org/officeDocument/2006/relationships" ref="Q163" r:id="rId198"/>
    <hyperlink xmlns:r="http://schemas.openxmlformats.org/officeDocument/2006/relationships" ref="P164" r:id="rId199"/>
    <hyperlink xmlns:r="http://schemas.openxmlformats.org/officeDocument/2006/relationships" ref="Q164" r:id="rId200"/>
    <hyperlink xmlns:r="http://schemas.openxmlformats.org/officeDocument/2006/relationships" ref="Q165" r:id="rId201"/>
    <hyperlink xmlns:r="http://schemas.openxmlformats.org/officeDocument/2006/relationships" ref="Q166" r:id="rId202"/>
    <hyperlink xmlns:r="http://schemas.openxmlformats.org/officeDocument/2006/relationships" ref="Q167" r:id="rId203"/>
    <hyperlink xmlns:r="http://schemas.openxmlformats.org/officeDocument/2006/relationships" ref="Q168" r:id="rId204"/>
    <hyperlink xmlns:r="http://schemas.openxmlformats.org/officeDocument/2006/relationships" ref="Q169" r:id="rId205"/>
    <hyperlink xmlns:r="http://schemas.openxmlformats.org/officeDocument/2006/relationships" ref="Q170" r:id="rId206"/>
    <hyperlink xmlns:r="http://schemas.openxmlformats.org/officeDocument/2006/relationships" ref="Q171" r:id="rId207"/>
    <hyperlink xmlns:r="http://schemas.openxmlformats.org/officeDocument/2006/relationships" ref="Q172" r:id="rId208"/>
    <hyperlink xmlns:r="http://schemas.openxmlformats.org/officeDocument/2006/relationships" ref="Q173" r:id="rId209"/>
    <hyperlink xmlns:r="http://schemas.openxmlformats.org/officeDocument/2006/relationships" ref="Q174" r:id="rId210"/>
    <hyperlink xmlns:r="http://schemas.openxmlformats.org/officeDocument/2006/relationships" ref="Q175" r:id="rId211"/>
    <hyperlink xmlns:r="http://schemas.openxmlformats.org/officeDocument/2006/relationships" ref="Q176" r:id="rId212"/>
    <hyperlink xmlns:r="http://schemas.openxmlformats.org/officeDocument/2006/relationships" ref="P177" r:id="rId213"/>
    <hyperlink xmlns:r="http://schemas.openxmlformats.org/officeDocument/2006/relationships" ref="Q177" r:id="rId214"/>
    <hyperlink xmlns:r="http://schemas.openxmlformats.org/officeDocument/2006/relationships" ref="Q178" r:id="rId215"/>
    <hyperlink xmlns:r="http://schemas.openxmlformats.org/officeDocument/2006/relationships" ref="Q179" r:id="rId216"/>
    <hyperlink xmlns:r="http://schemas.openxmlformats.org/officeDocument/2006/relationships" ref="Q180" r:id="rId217"/>
    <hyperlink xmlns:r="http://schemas.openxmlformats.org/officeDocument/2006/relationships" ref="Q181" r:id="rId218"/>
    <hyperlink xmlns:r="http://schemas.openxmlformats.org/officeDocument/2006/relationships" ref="P182" r:id="rId219"/>
    <hyperlink xmlns:r="http://schemas.openxmlformats.org/officeDocument/2006/relationships" ref="Q182" r:id="rId220"/>
    <hyperlink xmlns:r="http://schemas.openxmlformats.org/officeDocument/2006/relationships" ref="Q183" r:id="rId221"/>
    <hyperlink xmlns:r="http://schemas.openxmlformats.org/officeDocument/2006/relationships" ref="P184" r:id="rId222"/>
    <hyperlink xmlns:r="http://schemas.openxmlformats.org/officeDocument/2006/relationships" ref="Q184" r:id="rId223"/>
    <hyperlink xmlns:r="http://schemas.openxmlformats.org/officeDocument/2006/relationships" ref="Q185" r:id="rId224"/>
    <hyperlink xmlns:r="http://schemas.openxmlformats.org/officeDocument/2006/relationships" ref="Q186" r:id="rId225"/>
    <hyperlink xmlns:r="http://schemas.openxmlformats.org/officeDocument/2006/relationships" ref="Q187" r:id="rId226"/>
    <hyperlink xmlns:r="http://schemas.openxmlformats.org/officeDocument/2006/relationships" ref="P188" r:id="rId227"/>
    <hyperlink xmlns:r="http://schemas.openxmlformats.org/officeDocument/2006/relationships" ref="Q188" r:id="rId228"/>
    <hyperlink xmlns:r="http://schemas.openxmlformats.org/officeDocument/2006/relationships" ref="P189" r:id="rId229"/>
    <hyperlink xmlns:r="http://schemas.openxmlformats.org/officeDocument/2006/relationships" ref="Q189" r:id="rId230"/>
    <hyperlink xmlns:r="http://schemas.openxmlformats.org/officeDocument/2006/relationships" ref="Q190" r:id="rId231"/>
    <hyperlink xmlns:r="http://schemas.openxmlformats.org/officeDocument/2006/relationships" ref="Q191" r:id="rId232"/>
    <hyperlink xmlns:r="http://schemas.openxmlformats.org/officeDocument/2006/relationships" ref="Q192" r:id="rId233"/>
    <hyperlink xmlns:r="http://schemas.openxmlformats.org/officeDocument/2006/relationships" ref="Q193" r:id="rId234"/>
    <hyperlink xmlns:r="http://schemas.openxmlformats.org/officeDocument/2006/relationships" ref="Q194" r:id="rId235"/>
    <hyperlink xmlns:r="http://schemas.openxmlformats.org/officeDocument/2006/relationships" ref="Q195" r:id="rId236"/>
    <hyperlink xmlns:r="http://schemas.openxmlformats.org/officeDocument/2006/relationships" ref="P196" r:id="rId237"/>
    <hyperlink xmlns:r="http://schemas.openxmlformats.org/officeDocument/2006/relationships" ref="Q196" r:id="rId238"/>
    <hyperlink xmlns:r="http://schemas.openxmlformats.org/officeDocument/2006/relationships" ref="P197" r:id="rId239"/>
    <hyperlink xmlns:r="http://schemas.openxmlformats.org/officeDocument/2006/relationships" ref="Q197" r:id="rId240"/>
    <hyperlink xmlns:r="http://schemas.openxmlformats.org/officeDocument/2006/relationships" ref="P198" r:id="rId241"/>
    <hyperlink xmlns:r="http://schemas.openxmlformats.org/officeDocument/2006/relationships" ref="Q198" r:id="rId242"/>
    <hyperlink xmlns:r="http://schemas.openxmlformats.org/officeDocument/2006/relationships" ref="Q199" r:id="rId243"/>
    <hyperlink xmlns:r="http://schemas.openxmlformats.org/officeDocument/2006/relationships" ref="Q200" r:id="rId244"/>
    <hyperlink xmlns:r="http://schemas.openxmlformats.org/officeDocument/2006/relationships" ref="Q201" r:id="rId245"/>
    <hyperlink xmlns:r="http://schemas.openxmlformats.org/officeDocument/2006/relationships" ref="Q202" r:id="rId246"/>
    <hyperlink xmlns:r="http://schemas.openxmlformats.org/officeDocument/2006/relationships" ref="Q203" r:id="rId247"/>
    <hyperlink xmlns:r="http://schemas.openxmlformats.org/officeDocument/2006/relationships" ref="Q204" r:id="rId248"/>
    <hyperlink xmlns:r="http://schemas.openxmlformats.org/officeDocument/2006/relationships" ref="P205" r:id="rId249"/>
    <hyperlink xmlns:r="http://schemas.openxmlformats.org/officeDocument/2006/relationships" ref="Q205" r:id="rId250"/>
    <hyperlink xmlns:r="http://schemas.openxmlformats.org/officeDocument/2006/relationships" ref="Q206" r:id="rId251"/>
    <hyperlink xmlns:r="http://schemas.openxmlformats.org/officeDocument/2006/relationships" ref="Q207" r:id="rId252"/>
    <hyperlink xmlns:r="http://schemas.openxmlformats.org/officeDocument/2006/relationships" ref="P208" r:id="rId253"/>
    <hyperlink xmlns:r="http://schemas.openxmlformats.org/officeDocument/2006/relationships" ref="Q208" r:id="rId254"/>
    <hyperlink xmlns:r="http://schemas.openxmlformats.org/officeDocument/2006/relationships" ref="Q209" r:id="rId255"/>
    <hyperlink xmlns:r="http://schemas.openxmlformats.org/officeDocument/2006/relationships" ref="Q210" r:id="rId256"/>
    <hyperlink xmlns:r="http://schemas.openxmlformats.org/officeDocument/2006/relationships" ref="Q211" r:id="rId257"/>
    <hyperlink xmlns:r="http://schemas.openxmlformats.org/officeDocument/2006/relationships" ref="Q212" r:id="rId258"/>
    <hyperlink xmlns:r="http://schemas.openxmlformats.org/officeDocument/2006/relationships" ref="Q213" r:id="rId259"/>
    <hyperlink xmlns:r="http://schemas.openxmlformats.org/officeDocument/2006/relationships" ref="Q214" r:id="rId260"/>
    <hyperlink xmlns:r="http://schemas.openxmlformats.org/officeDocument/2006/relationships" ref="Q215" r:id="rId261"/>
    <hyperlink xmlns:r="http://schemas.openxmlformats.org/officeDocument/2006/relationships" ref="Q216" r:id="rId262"/>
    <hyperlink xmlns:r="http://schemas.openxmlformats.org/officeDocument/2006/relationships" ref="Q217" r:id="rId263"/>
    <hyperlink xmlns:r="http://schemas.openxmlformats.org/officeDocument/2006/relationships" ref="Q218" r:id="rId264"/>
    <hyperlink xmlns:r="http://schemas.openxmlformats.org/officeDocument/2006/relationships" ref="Q219" r:id="rId265"/>
    <hyperlink xmlns:r="http://schemas.openxmlformats.org/officeDocument/2006/relationships" ref="Q220" r:id="rId266"/>
    <hyperlink xmlns:r="http://schemas.openxmlformats.org/officeDocument/2006/relationships" ref="Q221" r:id="rId267"/>
    <hyperlink xmlns:r="http://schemas.openxmlformats.org/officeDocument/2006/relationships" ref="Q222" r:id="rId268"/>
    <hyperlink xmlns:r="http://schemas.openxmlformats.org/officeDocument/2006/relationships" ref="Q223" r:id="rId269"/>
    <hyperlink xmlns:r="http://schemas.openxmlformats.org/officeDocument/2006/relationships" ref="Q224" r:id="rId270"/>
    <hyperlink xmlns:r="http://schemas.openxmlformats.org/officeDocument/2006/relationships" ref="Q225" r:id="rId271"/>
    <hyperlink xmlns:r="http://schemas.openxmlformats.org/officeDocument/2006/relationships" ref="Q226" r:id="rId272"/>
    <hyperlink xmlns:r="http://schemas.openxmlformats.org/officeDocument/2006/relationships" ref="P227" r:id="rId273"/>
    <hyperlink xmlns:r="http://schemas.openxmlformats.org/officeDocument/2006/relationships" ref="Q227" r:id="rId274"/>
    <hyperlink xmlns:r="http://schemas.openxmlformats.org/officeDocument/2006/relationships" ref="Q228" r:id="rId275"/>
    <hyperlink xmlns:r="http://schemas.openxmlformats.org/officeDocument/2006/relationships" ref="Q229" r:id="rId276"/>
    <hyperlink xmlns:r="http://schemas.openxmlformats.org/officeDocument/2006/relationships" ref="P230" r:id="rId277"/>
    <hyperlink xmlns:r="http://schemas.openxmlformats.org/officeDocument/2006/relationships" ref="Q230" r:id="rId278"/>
    <hyperlink xmlns:r="http://schemas.openxmlformats.org/officeDocument/2006/relationships" ref="Q231" r:id="rId279"/>
    <hyperlink xmlns:r="http://schemas.openxmlformats.org/officeDocument/2006/relationships" ref="Q232" r:id="rId280"/>
    <hyperlink xmlns:r="http://schemas.openxmlformats.org/officeDocument/2006/relationships" ref="P233" r:id="rId281"/>
    <hyperlink xmlns:r="http://schemas.openxmlformats.org/officeDocument/2006/relationships" ref="Q233" r:id="rId282"/>
    <hyperlink xmlns:r="http://schemas.openxmlformats.org/officeDocument/2006/relationships" ref="Q234" r:id="rId283"/>
    <hyperlink xmlns:r="http://schemas.openxmlformats.org/officeDocument/2006/relationships" ref="Q235" r:id="rId284"/>
    <hyperlink xmlns:r="http://schemas.openxmlformats.org/officeDocument/2006/relationships" ref="Q236" r:id="rId285"/>
    <hyperlink xmlns:r="http://schemas.openxmlformats.org/officeDocument/2006/relationships" ref="Q237" r:id="rId286"/>
    <hyperlink xmlns:r="http://schemas.openxmlformats.org/officeDocument/2006/relationships" ref="Q238" r:id="rId287"/>
    <hyperlink xmlns:r="http://schemas.openxmlformats.org/officeDocument/2006/relationships" ref="Q239" r:id="rId288"/>
    <hyperlink xmlns:r="http://schemas.openxmlformats.org/officeDocument/2006/relationships" ref="Q240" r:id="rId289"/>
    <hyperlink xmlns:r="http://schemas.openxmlformats.org/officeDocument/2006/relationships" ref="P241" r:id="rId290"/>
    <hyperlink xmlns:r="http://schemas.openxmlformats.org/officeDocument/2006/relationships" ref="Q241" r:id="rId291"/>
    <hyperlink xmlns:r="http://schemas.openxmlformats.org/officeDocument/2006/relationships" ref="P242" r:id="rId292"/>
    <hyperlink xmlns:r="http://schemas.openxmlformats.org/officeDocument/2006/relationships" ref="Q242" r:id="rId293"/>
    <hyperlink xmlns:r="http://schemas.openxmlformats.org/officeDocument/2006/relationships" ref="Q243" r:id="rId294"/>
    <hyperlink xmlns:r="http://schemas.openxmlformats.org/officeDocument/2006/relationships" ref="P244" r:id="rId295"/>
    <hyperlink xmlns:r="http://schemas.openxmlformats.org/officeDocument/2006/relationships" ref="Q244" r:id="rId296"/>
    <hyperlink xmlns:r="http://schemas.openxmlformats.org/officeDocument/2006/relationships" ref="Q245" r:id="rId297"/>
    <hyperlink xmlns:r="http://schemas.openxmlformats.org/officeDocument/2006/relationships" ref="Q246" r:id="rId298"/>
    <hyperlink xmlns:r="http://schemas.openxmlformats.org/officeDocument/2006/relationships" ref="Q247" r:id="rId299"/>
    <hyperlink xmlns:r="http://schemas.openxmlformats.org/officeDocument/2006/relationships" ref="Q248" r:id="rId300"/>
    <hyperlink xmlns:r="http://schemas.openxmlformats.org/officeDocument/2006/relationships" ref="Q249" r:id="rId301"/>
    <hyperlink xmlns:r="http://schemas.openxmlformats.org/officeDocument/2006/relationships" ref="Q250" r:id="rId302"/>
    <hyperlink xmlns:r="http://schemas.openxmlformats.org/officeDocument/2006/relationships" ref="P251" r:id="rId303"/>
    <hyperlink xmlns:r="http://schemas.openxmlformats.org/officeDocument/2006/relationships" ref="Q251" r:id="rId304"/>
    <hyperlink xmlns:r="http://schemas.openxmlformats.org/officeDocument/2006/relationships" ref="Q252" r:id="rId305"/>
    <hyperlink xmlns:r="http://schemas.openxmlformats.org/officeDocument/2006/relationships" ref="Q253" r:id="rId306"/>
    <hyperlink xmlns:r="http://schemas.openxmlformats.org/officeDocument/2006/relationships" ref="Q254" r:id="rId307"/>
    <hyperlink xmlns:r="http://schemas.openxmlformats.org/officeDocument/2006/relationships" ref="P255" r:id="rId308"/>
    <hyperlink xmlns:r="http://schemas.openxmlformats.org/officeDocument/2006/relationships" ref="Q255" r:id="rId309"/>
    <hyperlink xmlns:r="http://schemas.openxmlformats.org/officeDocument/2006/relationships" ref="P256" r:id="rId310"/>
    <hyperlink xmlns:r="http://schemas.openxmlformats.org/officeDocument/2006/relationships" ref="Q256" r:id="rId311"/>
    <hyperlink xmlns:r="http://schemas.openxmlformats.org/officeDocument/2006/relationships" ref="Q257" r:id="rId312"/>
    <hyperlink xmlns:r="http://schemas.openxmlformats.org/officeDocument/2006/relationships" ref="Q258" r:id="rId313"/>
    <hyperlink xmlns:r="http://schemas.openxmlformats.org/officeDocument/2006/relationships" ref="Q259" r:id="rId314"/>
    <hyperlink xmlns:r="http://schemas.openxmlformats.org/officeDocument/2006/relationships" ref="P260" r:id="rId315"/>
    <hyperlink xmlns:r="http://schemas.openxmlformats.org/officeDocument/2006/relationships" ref="Q260" r:id="rId316"/>
    <hyperlink xmlns:r="http://schemas.openxmlformats.org/officeDocument/2006/relationships" ref="Q261" r:id="rId317"/>
    <hyperlink xmlns:r="http://schemas.openxmlformats.org/officeDocument/2006/relationships" ref="Q262" r:id="rId318"/>
    <hyperlink xmlns:r="http://schemas.openxmlformats.org/officeDocument/2006/relationships" ref="Q263" r:id="rId319"/>
    <hyperlink xmlns:r="http://schemas.openxmlformats.org/officeDocument/2006/relationships" ref="Q264" r:id="rId320"/>
    <hyperlink xmlns:r="http://schemas.openxmlformats.org/officeDocument/2006/relationships" ref="Q265" r:id="rId321"/>
    <hyperlink xmlns:r="http://schemas.openxmlformats.org/officeDocument/2006/relationships" ref="Q266" r:id="rId322"/>
    <hyperlink xmlns:r="http://schemas.openxmlformats.org/officeDocument/2006/relationships" ref="P267" r:id="rId323"/>
    <hyperlink xmlns:r="http://schemas.openxmlformats.org/officeDocument/2006/relationships" ref="Q267" r:id="rId324"/>
    <hyperlink xmlns:r="http://schemas.openxmlformats.org/officeDocument/2006/relationships" ref="Q268" r:id="rId325"/>
    <hyperlink xmlns:r="http://schemas.openxmlformats.org/officeDocument/2006/relationships" ref="Q269" r:id="rId326"/>
    <hyperlink xmlns:r="http://schemas.openxmlformats.org/officeDocument/2006/relationships" ref="Q270" r:id="rId327"/>
    <hyperlink xmlns:r="http://schemas.openxmlformats.org/officeDocument/2006/relationships" ref="P271" r:id="rId328"/>
    <hyperlink xmlns:r="http://schemas.openxmlformats.org/officeDocument/2006/relationships" ref="Q271" r:id="rId329"/>
    <hyperlink xmlns:r="http://schemas.openxmlformats.org/officeDocument/2006/relationships" ref="Q272" r:id="rId330"/>
    <hyperlink xmlns:r="http://schemas.openxmlformats.org/officeDocument/2006/relationships" ref="Q273" r:id="rId331"/>
    <hyperlink xmlns:r="http://schemas.openxmlformats.org/officeDocument/2006/relationships" ref="Q274" r:id="rId332"/>
    <hyperlink xmlns:r="http://schemas.openxmlformats.org/officeDocument/2006/relationships" ref="Q275" r:id="rId333"/>
    <hyperlink xmlns:r="http://schemas.openxmlformats.org/officeDocument/2006/relationships" ref="Q276" r:id="rId334"/>
    <hyperlink xmlns:r="http://schemas.openxmlformats.org/officeDocument/2006/relationships" ref="P277" r:id="rId335"/>
    <hyperlink xmlns:r="http://schemas.openxmlformats.org/officeDocument/2006/relationships" ref="Q277" r:id="rId336"/>
    <hyperlink xmlns:r="http://schemas.openxmlformats.org/officeDocument/2006/relationships" ref="Q278" r:id="rId337"/>
    <hyperlink xmlns:r="http://schemas.openxmlformats.org/officeDocument/2006/relationships" ref="Q279" r:id="rId338"/>
    <hyperlink xmlns:r="http://schemas.openxmlformats.org/officeDocument/2006/relationships" ref="Q280" r:id="rId339"/>
    <hyperlink xmlns:r="http://schemas.openxmlformats.org/officeDocument/2006/relationships" ref="Q281" r:id="rId340"/>
    <hyperlink xmlns:r="http://schemas.openxmlformats.org/officeDocument/2006/relationships" ref="Q282" r:id="rId341"/>
    <hyperlink xmlns:r="http://schemas.openxmlformats.org/officeDocument/2006/relationships" ref="Q283" r:id="rId342"/>
    <hyperlink xmlns:r="http://schemas.openxmlformats.org/officeDocument/2006/relationships" ref="Q284" r:id="rId343"/>
    <hyperlink xmlns:r="http://schemas.openxmlformats.org/officeDocument/2006/relationships" ref="Q285" r:id="rId344"/>
    <hyperlink xmlns:r="http://schemas.openxmlformats.org/officeDocument/2006/relationships" ref="Q286" r:id="rId345"/>
    <hyperlink xmlns:r="http://schemas.openxmlformats.org/officeDocument/2006/relationships" ref="Q287" r:id="rId346"/>
    <hyperlink xmlns:r="http://schemas.openxmlformats.org/officeDocument/2006/relationships" ref="P288" r:id="rId347"/>
    <hyperlink xmlns:r="http://schemas.openxmlformats.org/officeDocument/2006/relationships" ref="Q288" r:id="rId348"/>
    <hyperlink xmlns:r="http://schemas.openxmlformats.org/officeDocument/2006/relationships" ref="P289" r:id="rId349"/>
    <hyperlink xmlns:r="http://schemas.openxmlformats.org/officeDocument/2006/relationships" ref="Q289" r:id="rId350"/>
    <hyperlink xmlns:r="http://schemas.openxmlformats.org/officeDocument/2006/relationships" ref="Q290" r:id="rId351"/>
    <hyperlink xmlns:r="http://schemas.openxmlformats.org/officeDocument/2006/relationships" ref="Q291" r:id="rId352"/>
    <hyperlink xmlns:r="http://schemas.openxmlformats.org/officeDocument/2006/relationships" ref="Q292" r:id="rId353"/>
    <hyperlink xmlns:r="http://schemas.openxmlformats.org/officeDocument/2006/relationships" ref="Q293" r:id="rId354"/>
    <hyperlink xmlns:r="http://schemas.openxmlformats.org/officeDocument/2006/relationships" ref="Q294" r:id="rId355"/>
    <hyperlink xmlns:r="http://schemas.openxmlformats.org/officeDocument/2006/relationships" ref="Q295" r:id="rId356"/>
    <hyperlink xmlns:r="http://schemas.openxmlformats.org/officeDocument/2006/relationships" ref="P296" r:id="rId357"/>
    <hyperlink xmlns:r="http://schemas.openxmlformats.org/officeDocument/2006/relationships" ref="Q296" r:id="rId358"/>
    <hyperlink xmlns:r="http://schemas.openxmlformats.org/officeDocument/2006/relationships" ref="Q297" r:id="rId359"/>
    <hyperlink xmlns:r="http://schemas.openxmlformats.org/officeDocument/2006/relationships" ref="P298" r:id="rId360"/>
    <hyperlink xmlns:r="http://schemas.openxmlformats.org/officeDocument/2006/relationships" ref="Q298" r:id="rId361"/>
    <hyperlink xmlns:r="http://schemas.openxmlformats.org/officeDocument/2006/relationships" ref="P299" r:id="rId362"/>
    <hyperlink xmlns:r="http://schemas.openxmlformats.org/officeDocument/2006/relationships" ref="Q299" r:id="rId363"/>
    <hyperlink xmlns:r="http://schemas.openxmlformats.org/officeDocument/2006/relationships" ref="P300" r:id="rId364"/>
    <hyperlink xmlns:r="http://schemas.openxmlformats.org/officeDocument/2006/relationships" ref="Q300" r:id="rId365"/>
    <hyperlink xmlns:r="http://schemas.openxmlformats.org/officeDocument/2006/relationships" ref="Q301" r:id="rId366"/>
    <hyperlink xmlns:r="http://schemas.openxmlformats.org/officeDocument/2006/relationships" ref="Q302" r:id="rId367"/>
    <hyperlink xmlns:r="http://schemas.openxmlformats.org/officeDocument/2006/relationships" ref="Q303" r:id="rId368"/>
    <hyperlink xmlns:r="http://schemas.openxmlformats.org/officeDocument/2006/relationships" ref="Q304" r:id="rId369"/>
    <hyperlink xmlns:r="http://schemas.openxmlformats.org/officeDocument/2006/relationships" ref="Q305" r:id="rId370"/>
    <hyperlink xmlns:r="http://schemas.openxmlformats.org/officeDocument/2006/relationships" ref="P306" r:id="rId371"/>
    <hyperlink xmlns:r="http://schemas.openxmlformats.org/officeDocument/2006/relationships" ref="Q306" r:id="rId372"/>
    <hyperlink xmlns:r="http://schemas.openxmlformats.org/officeDocument/2006/relationships" ref="Q307" r:id="rId373"/>
    <hyperlink xmlns:r="http://schemas.openxmlformats.org/officeDocument/2006/relationships" ref="Q308" r:id="rId374"/>
    <hyperlink xmlns:r="http://schemas.openxmlformats.org/officeDocument/2006/relationships" ref="Q309" r:id="rId375"/>
    <hyperlink xmlns:r="http://schemas.openxmlformats.org/officeDocument/2006/relationships" ref="P310" r:id="rId376"/>
    <hyperlink xmlns:r="http://schemas.openxmlformats.org/officeDocument/2006/relationships" ref="Q310" r:id="rId377"/>
    <hyperlink xmlns:r="http://schemas.openxmlformats.org/officeDocument/2006/relationships" ref="Q311" r:id="rId378"/>
    <hyperlink xmlns:r="http://schemas.openxmlformats.org/officeDocument/2006/relationships" ref="Q312" r:id="rId379"/>
    <hyperlink xmlns:r="http://schemas.openxmlformats.org/officeDocument/2006/relationships" ref="Q313" r:id="rId380"/>
    <hyperlink xmlns:r="http://schemas.openxmlformats.org/officeDocument/2006/relationships" ref="P314" r:id="rId381"/>
    <hyperlink xmlns:r="http://schemas.openxmlformats.org/officeDocument/2006/relationships" ref="Q314" r:id="rId382"/>
    <hyperlink xmlns:r="http://schemas.openxmlformats.org/officeDocument/2006/relationships" ref="Q315" r:id="rId383"/>
    <hyperlink xmlns:r="http://schemas.openxmlformats.org/officeDocument/2006/relationships" ref="Q316" r:id="rId384"/>
    <hyperlink xmlns:r="http://schemas.openxmlformats.org/officeDocument/2006/relationships" ref="P317" r:id="rId385"/>
    <hyperlink xmlns:r="http://schemas.openxmlformats.org/officeDocument/2006/relationships" ref="Q317" r:id="rId386"/>
    <hyperlink xmlns:r="http://schemas.openxmlformats.org/officeDocument/2006/relationships" ref="Q318" r:id="rId387"/>
    <hyperlink xmlns:r="http://schemas.openxmlformats.org/officeDocument/2006/relationships" ref="Q319" r:id="rId388"/>
    <hyperlink xmlns:r="http://schemas.openxmlformats.org/officeDocument/2006/relationships" ref="Q320" r:id="rId389"/>
    <hyperlink xmlns:r="http://schemas.openxmlformats.org/officeDocument/2006/relationships" ref="P321" r:id="rId390"/>
    <hyperlink xmlns:r="http://schemas.openxmlformats.org/officeDocument/2006/relationships" ref="Q321" r:id="rId391"/>
    <hyperlink xmlns:r="http://schemas.openxmlformats.org/officeDocument/2006/relationships" ref="Q322" r:id="rId392"/>
    <hyperlink xmlns:r="http://schemas.openxmlformats.org/officeDocument/2006/relationships" ref="Q323" r:id="rId393"/>
    <hyperlink xmlns:r="http://schemas.openxmlformats.org/officeDocument/2006/relationships" ref="Q324" r:id="rId394"/>
    <hyperlink xmlns:r="http://schemas.openxmlformats.org/officeDocument/2006/relationships" ref="P325" r:id="rId395"/>
    <hyperlink xmlns:r="http://schemas.openxmlformats.org/officeDocument/2006/relationships" ref="Q325" r:id="rId396"/>
    <hyperlink xmlns:r="http://schemas.openxmlformats.org/officeDocument/2006/relationships" ref="Q326" r:id="rId397"/>
    <hyperlink xmlns:r="http://schemas.openxmlformats.org/officeDocument/2006/relationships" ref="Q327" r:id="rId398"/>
    <hyperlink xmlns:r="http://schemas.openxmlformats.org/officeDocument/2006/relationships" ref="P328" r:id="rId399"/>
    <hyperlink xmlns:r="http://schemas.openxmlformats.org/officeDocument/2006/relationships" ref="Q328" r:id="rId400"/>
    <hyperlink xmlns:r="http://schemas.openxmlformats.org/officeDocument/2006/relationships" ref="Q329" r:id="rId401"/>
    <hyperlink xmlns:r="http://schemas.openxmlformats.org/officeDocument/2006/relationships" ref="Q330" r:id="rId402"/>
    <hyperlink xmlns:r="http://schemas.openxmlformats.org/officeDocument/2006/relationships" ref="Q331" r:id="rId403"/>
    <hyperlink xmlns:r="http://schemas.openxmlformats.org/officeDocument/2006/relationships" ref="P332" r:id="rId404"/>
    <hyperlink xmlns:r="http://schemas.openxmlformats.org/officeDocument/2006/relationships" ref="Q332" r:id="rId405"/>
    <hyperlink xmlns:r="http://schemas.openxmlformats.org/officeDocument/2006/relationships" ref="Q333" r:id="rId406"/>
    <hyperlink xmlns:r="http://schemas.openxmlformats.org/officeDocument/2006/relationships" ref="Q334" r:id="rId407"/>
    <hyperlink xmlns:r="http://schemas.openxmlformats.org/officeDocument/2006/relationships" ref="P335" r:id="rId408"/>
    <hyperlink xmlns:r="http://schemas.openxmlformats.org/officeDocument/2006/relationships" ref="Q335" r:id="rId409"/>
    <hyperlink xmlns:r="http://schemas.openxmlformats.org/officeDocument/2006/relationships" ref="P336" r:id="rId410"/>
    <hyperlink xmlns:r="http://schemas.openxmlformats.org/officeDocument/2006/relationships" ref="Q336" r:id="rId411"/>
    <hyperlink xmlns:r="http://schemas.openxmlformats.org/officeDocument/2006/relationships" ref="P337" r:id="rId412"/>
    <hyperlink xmlns:r="http://schemas.openxmlformats.org/officeDocument/2006/relationships" ref="Q337" r:id="rId413"/>
    <hyperlink xmlns:r="http://schemas.openxmlformats.org/officeDocument/2006/relationships" ref="P338" r:id="rId414"/>
    <hyperlink xmlns:r="http://schemas.openxmlformats.org/officeDocument/2006/relationships" ref="Q338" r:id="rId415"/>
    <hyperlink xmlns:r="http://schemas.openxmlformats.org/officeDocument/2006/relationships" ref="P339" r:id="rId416"/>
    <hyperlink xmlns:r="http://schemas.openxmlformats.org/officeDocument/2006/relationships" ref="Q339" r:id="rId417"/>
    <hyperlink xmlns:r="http://schemas.openxmlformats.org/officeDocument/2006/relationships" ref="P340" r:id="rId418"/>
    <hyperlink xmlns:r="http://schemas.openxmlformats.org/officeDocument/2006/relationships" ref="Q340" r:id="rId419"/>
    <hyperlink xmlns:r="http://schemas.openxmlformats.org/officeDocument/2006/relationships" ref="Q341" r:id="rId420"/>
    <hyperlink xmlns:r="http://schemas.openxmlformats.org/officeDocument/2006/relationships" ref="Q342" r:id="rId421"/>
    <hyperlink xmlns:r="http://schemas.openxmlformats.org/officeDocument/2006/relationships" ref="Q343" r:id="rId422"/>
    <hyperlink xmlns:r="http://schemas.openxmlformats.org/officeDocument/2006/relationships" ref="Q344" r:id="rId423"/>
    <hyperlink xmlns:r="http://schemas.openxmlformats.org/officeDocument/2006/relationships" ref="Q345" r:id="rId424"/>
    <hyperlink xmlns:r="http://schemas.openxmlformats.org/officeDocument/2006/relationships" ref="Q346" r:id="rId425"/>
    <hyperlink xmlns:r="http://schemas.openxmlformats.org/officeDocument/2006/relationships" ref="Q347" r:id="rId426"/>
    <hyperlink xmlns:r="http://schemas.openxmlformats.org/officeDocument/2006/relationships" ref="Q348" r:id="rId427"/>
    <hyperlink xmlns:r="http://schemas.openxmlformats.org/officeDocument/2006/relationships" ref="Q349" r:id="rId428"/>
    <hyperlink xmlns:r="http://schemas.openxmlformats.org/officeDocument/2006/relationships" ref="Q350" r:id="rId429"/>
    <hyperlink xmlns:r="http://schemas.openxmlformats.org/officeDocument/2006/relationships" ref="Q351" r:id="rId430"/>
    <hyperlink xmlns:r="http://schemas.openxmlformats.org/officeDocument/2006/relationships" ref="P352" r:id="rId431"/>
    <hyperlink xmlns:r="http://schemas.openxmlformats.org/officeDocument/2006/relationships" ref="Q352" r:id="rId432"/>
    <hyperlink xmlns:r="http://schemas.openxmlformats.org/officeDocument/2006/relationships" ref="Q353" r:id="rId433"/>
    <hyperlink xmlns:r="http://schemas.openxmlformats.org/officeDocument/2006/relationships" ref="Q354" r:id="rId434"/>
    <hyperlink xmlns:r="http://schemas.openxmlformats.org/officeDocument/2006/relationships" ref="P355" r:id="rId435"/>
    <hyperlink xmlns:r="http://schemas.openxmlformats.org/officeDocument/2006/relationships" ref="Q355" r:id="rId436"/>
    <hyperlink xmlns:r="http://schemas.openxmlformats.org/officeDocument/2006/relationships" ref="Q356" r:id="rId437"/>
    <hyperlink xmlns:r="http://schemas.openxmlformats.org/officeDocument/2006/relationships" ref="P357" r:id="rId438"/>
    <hyperlink xmlns:r="http://schemas.openxmlformats.org/officeDocument/2006/relationships" ref="Q357" r:id="rId439"/>
    <hyperlink xmlns:r="http://schemas.openxmlformats.org/officeDocument/2006/relationships" ref="Q358" r:id="rId440"/>
    <hyperlink xmlns:r="http://schemas.openxmlformats.org/officeDocument/2006/relationships" ref="Q359" r:id="rId441"/>
    <hyperlink xmlns:r="http://schemas.openxmlformats.org/officeDocument/2006/relationships" ref="Q360" r:id="rId442"/>
    <hyperlink xmlns:r="http://schemas.openxmlformats.org/officeDocument/2006/relationships" ref="P361" r:id="rId443"/>
    <hyperlink xmlns:r="http://schemas.openxmlformats.org/officeDocument/2006/relationships" ref="Q361" r:id="rId444"/>
    <hyperlink xmlns:r="http://schemas.openxmlformats.org/officeDocument/2006/relationships" ref="Q362" r:id="rId445"/>
    <hyperlink xmlns:r="http://schemas.openxmlformats.org/officeDocument/2006/relationships" ref="Q363" r:id="rId446"/>
    <hyperlink xmlns:r="http://schemas.openxmlformats.org/officeDocument/2006/relationships" ref="Q364" r:id="rId447"/>
    <hyperlink xmlns:r="http://schemas.openxmlformats.org/officeDocument/2006/relationships" ref="Q365" r:id="rId448"/>
    <hyperlink xmlns:r="http://schemas.openxmlformats.org/officeDocument/2006/relationships" ref="Q366" r:id="rId449"/>
    <hyperlink xmlns:r="http://schemas.openxmlformats.org/officeDocument/2006/relationships" ref="Q367" r:id="rId450"/>
    <hyperlink xmlns:r="http://schemas.openxmlformats.org/officeDocument/2006/relationships" ref="Q368" r:id="rId451"/>
    <hyperlink xmlns:r="http://schemas.openxmlformats.org/officeDocument/2006/relationships" ref="Q369" r:id="rId452"/>
    <hyperlink xmlns:r="http://schemas.openxmlformats.org/officeDocument/2006/relationships" ref="Q370" r:id="rId453"/>
    <hyperlink xmlns:r="http://schemas.openxmlformats.org/officeDocument/2006/relationships" ref="Q371" r:id="rId454"/>
    <hyperlink xmlns:r="http://schemas.openxmlformats.org/officeDocument/2006/relationships" ref="Q372" r:id="rId455"/>
    <hyperlink xmlns:r="http://schemas.openxmlformats.org/officeDocument/2006/relationships" ref="Q373" r:id="rId456"/>
    <hyperlink xmlns:r="http://schemas.openxmlformats.org/officeDocument/2006/relationships" ref="Q374" r:id="rId457"/>
    <hyperlink xmlns:r="http://schemas.openxmlformats.org/officeDocument/2006/relationships" ref="Q375" r:id="rId458"/>
    <hyperlink xmlns:r="http://schemas.openxmlformats.org/officeDocument/2006/relationships" ref="Q376" r:id="rId459"/>
    <hyperlink xmlns:r="http://schemas.openxmlformats.org/officeDocument/2006/relationships" ref="Q377" r:id="rId460"/>
    <hyperlink xmlns:r="http://schemas.openxmlformats.org/officeDocument/2006/relationships" ref="Q378" r:id="rId461"/>
    <hyperlink xmlns:r="http://schemas.openxmlformats.org/officeDocument/2006/relationships" ref="Q379" r:id="rId462"/>
    <hyperlink xmlns:r="http://schemas.openxmlformats.org/officeDocument/2006/relationships" ref="Q380" r:id="rId463"/>
    <hyperlink xmlns:r="http://schemas.openxmlformats.org/officeDocument/2006/relationships" ref="Q381" r:id="rId464"/>
    <hyperlink xmlns:r="http://schemas.openxmlformats.org/officeDocument/2006/relationships" ref="Q382" r:id="rId465"/>
    <hyperlink xmlns:r="http://schemas.openxmlformats.org/officeDocument/2006/relationships" ref="Q383" r:id="rId466"/>
    <hyperlink xmlns:r="http://schemas.openxmlformats.org/officeDocument/2006/relationships" ref="Q384" r:id="rId467"/>
    <hyperlink xmlns:r="http://schemas.openxmlformats.org/officeDocument/2006/relationships" ref="Q385" r:id="rId468"/>
    <hyperlink xmlns:r="http://schemas.openxmlformats.org/officeDocument/2006/relationships" ref="P386" r:id="rId469"/>
    <hyperlink xmlns:r="http://schemas.openxmlformats.org/officeDocument/2006/relationships" ref="Q386" r:id="rId470"/>
    <hyperlink xmlns:r="http://schemas.openxmlformats.org/officeDocument/2006/relationships" ref="P387" r:id="rId471"/>
    <hyperlink xmlns:r="http://schemas.openxmlformats.org/officeDocument/2006/relationships" ref="Q387" r:id="rId472"/>
    <hyperlink xmlns:r="http://schemas.openxmlformats.org/officeDocument/2006/relationships" ref="Q388" r:id="rId473"/>
    <hyperlink xmlns:r="http://schemas.openxmlformats.org/officeDocument/2006/relationships" ref="Q389" r:id="rId474"/>
    <hyperlink xmlns:r="http://schemas.openxmlformats.org/officeDocument/2006/relationships" ref="Q390" r:id="rId475"/>
    <hyperlink xmlns:r="http://schemas.openxmlformats.org/officeDocument/2006/relationships" ref="Q391" r:id="rId476"/>
    <hyperlink xmlns:r="http://schemas.openxmlformats.org/officeDocument/2006/relationships" ref="P392" r:id="rId477"/>
    <hyperlink xmlns:r="http://schemas.openxmlformats.org/officeDocument/2006/relationships" ref="Q392" r:id="rId478"/>
    <hyperlink xmlns:r="http://schemas.openxmlformats.org/officeDocument/2006/relationships" ref="Q393" r:id="rId479"/>
    <hyperlink xmlns:r="http://schemas.openxmlformats.org/officeDocument/2006/relationships" ref="Q394" r:id="rId480"/>
    <hyperlink xmlns:r="http://schemas.openxmlformats.org/officeDocument/2006/relationships" ref="P395" r:id="rId481"/>
    <hyperlink xmlns:r="http://schemas.openxmlformats.org/officeDocument/2006/relationships" ref="Q395" r:id="rId482"/>
    <hyperlink xmlns:r="http://schemas.openxmlformats.org/officeDocument/2006/relationships" ref="Q396" r:id="rId483"/>
    <hyperlink xmlns:r="http://schemas.openxmlformats.org/officeDocument/2006/relationships" ref="Q397" r:id="rId484"/>
    <hyperlink xmlns:r="http://schemas.openxmlformats.org/officeDocument/2006/relationships" ref="Q398" r:id="rId485"/>
    <hyperlink xmlns:r="http://schemas.openxmlformats.org/officeDocument/2006/relationships" ref="Q399" r:id="rId486"/>
    <hyperlink xmlns:r="http://schemas.openxmlformats.org/officeDocument/2006/relationships" ref="Q400" r:id="rId487"/>
    <hyperlink xmlns:r="http://schemas.openxmlformats.org/officeDocument/2006/relationships" ref="Q401" r:id="rId488"/>
    <hyperlink xmlns:r="http://schemas.openxmlformats.org/officeDocument/2006/relationships" ref="Q402" r:id="rId489"/>
    <hyperlink xmlns:r="http://schemas.openxmlformats.org/officeDocument/2006/relationships" ref="P403" r:id="rId490"/>
    <hyperlink xmlns:r="http://schemas.openxmlformats.org/officeDocument/2006/relationships" ref="Q403" r:id="rId491"/>
    <hyperlink xmlns:r="http://schemas.openxmlformats.org/officeDocument/2006/relationships" ref="Q404" r:id="rId492"/>
    <hyperlink xmlns:r="http://schemas.openxmlformats.org/officeDocument/2006/relationships" ref="Q405" r:id="rId493"/>
    <hyperlink xmlns:r="http://schemas.openxmlformats.org/officeDocument/2006/relationships" ref="Q406" r:id="rId494"/>
    <hyperlink xmlns:r="http://schemas.openxmlformats.org/officeDocument/2006/relationships" ref="P407" r:id="rId495"/>
    <hyperlink xmlns:r="http://schemas.openxmlformats.org/officeDocument/2006/relationships" ref="Q407" r:id="rId496"/>
    <hyperlink xmlns:r="http://schemas.openxmlformats.org/officeDocument/2006/relationships" ref="Q408" r:id="rId497"/>
    <hyperlink xmlns:r="http://schemas.openxmlformats.org/officeDocument/2006/relationships" ref="P409" r:id="rId498"/>
    <hyperlink xmlns:r="http://schemas.openxmlformats.org/officeDocument/2006/relationships" ref="Q409" r:id="rId499"/>
    <hyperlink xmlns:r="http://schemas.openxmlformats.org/officeDocument/2006/relationships" ref="Q410" r:id="rId500"/>
    <hyperlink xmlns:r="http://schemas.openxmlformats.org/officeDocument/2006/relationships" ref="P411" r:id="rId501"/>
    <hyperlink xmlns:r="http://schemas.openxmlformats.org/officeDocument/2006/relationships" ref="Q411" r:id="rId502"/>
    <hyperlink xmlns:r="http://schemas.openxmlformats.org/officeDocument/2006/relationships" ref="Q412" r:id="rId503"/>
    <hyperlink xmlns:r="http://schemas.openxmlformats.org/officeDocument/2006/relationships" ref="Q413" r:id="rId504"/>
    <hyperlink xmlns:r="http://schemas.openxmlformats.org/officeDocument/2006/relationships" ref="Q414" r:id="rId505"/>
    <hyperlink xmlns:r="http://schemas.openxmlformats.org/officeDocument/2006/relationships" ref="P415" r:id="rId506"/>
    <hyperlink xmlns:r="http://schemas.openxmlformats.org/officeDocument/2006/relationships" ref="Q415" r:id="rId507"/>
    <hyperlink xmlns:r="http://schemas.openxmlformats.org/officeDocument/2006/relationships" ref="Q416" r:id="rId508"/>
    <hyperlink xmlns:r="http://schemas.openxmlformats.org/officeDocument/2006/relationships" ref="Q417" r:id="rId509"/>
    <hyperlink xmlns:r="http://schemas.openxmlformats.org/officeDocument/2006/relationships" ref="Q418" r:id="rId510"/>
    <hyperlink xmlns:r="http://schemas.openxmlformats.org/officeDocument/2006/relationships" ref="Q419" r:id="rId511"/>
    <hyperlink xmlns:r="http://schemas.openxmlformats.org/officeDocument/2006/relationships" ref="Q420" r:id="rId512"/>
    <hyperlink xmlns:r="http://schemas.openxmlformats.org/officeDocument/2006/relationships" ref="P421" r:id="rId513"/>
    <hyperlink xmlns:r="http://schemas.openxmlformats.org/officeDocument/2006/relationships" ref="Q421" r:id="rId514"/>
    <hyperlink xmlns:r="http://schemas.openxmlformats.org/officeDocument/2006/relationships" ref="Q422" r:id="rId515"/>
    <hyperlink xmlns:r="http://schemas.openxmlformats.org/officeDocument/2006/relationships" ref="Q423" r:id="rId516"/>
    <hyperlink xmlns:r="http://schemas.openxmlformats.org/officeDocument/2006/relationships" ref="Q424" r:id="rId517"/>
    <hyperlink xmlns:r="http://schemas.openxmlformats.org/officeDocument/2006/relationships" ref="Q425" r:id="rId518"/>
    <hyperlink xmlns:r="http://schemas.openxmlformats.org/officeDocument/2006/relationships" ref="Q426" r:id="rId519"/>
    <hyperlink xmlns:r="http://schemas.openxmlformats.org/officeDocument/2006/relationships" ref="Q427" r:id="rId520"/>
    <hyperlink xmlns:r="http://schemas.openxmlformats.org/officeDocument/2006/relationships" ref="Q428" r:id="rId521"/>
    <hyperlink xmlns:r="http://schemas.openxmlformats.org/officeDocument/2006/relationships" ref="Q429" r:id="rId522"/>
    <hyperlink xmlns:r="http://schemas.openxmlformats.org/officeDocument/2006/relationships" ref="P430" r:id="rId523"/>
    <hyperlink xmlns:r="http://schemas.openxmlformats.org/officeDocument/2006/relationships" ref="Q430" r:id="rId524"/>
    <hyperlink xmlns:r="http://schemas.openxmlformats.org/officeDocument/2006/relationships" ref="P431" r:id="rId525"/>
    <hyperlink xmlns:r="http://schemas.openxmlformats.org/officeDocument/2006/relationships" ref="Q431" r:id="rId526"/>
    <hyperlink xmlns:r="http://schemas.openxmlformats.org/officeDocument/2006/relationships" ref="Q432" r:id="rId527"/>
    <hyperlink xmlns:r="http://schemas.openxmlformats.org/officeDocument/2006/relationships" ref="Q433" r:id="rId528"/>
    <hyperlink xmlns:r="http://schemas.openxmlformats.org/officeDocument/2006/relationships" ref="P434" r:id="rId529"/>
    <hyperlink xmlns:r="http://schemas.openxmlformats.org/officeDocument/2006/relationships" ref="Q434" r:id="rId530"/>
    <hyperlink xmlns:r="http://schemas.openxmlformats.org/officeDocument/2006/relationships" ref="P435" r:id="rId531"/>
    <hyperlink xmlns:r="http://schemas.openxmlformats.org/officeDocument/2006/relationships" ref="Q435" r:id="rId532"/>
    <hyperlink xmlns:r="http://schemas.openxmlformats.org/officeDocument/2006/relationships" ref="Q436" r:id="rId533"/>
    <hyperlink xmlns:r="http://schemas.openxmlformats.org/officeDocument/2006/relationships" ref="Q437" r:id="rId534"/>
    <hyperlink xmlns:r="http://schemas.openxmlformats.org/officeDocument/2006/relationships" ref="Q438" r:id="rId535"/>
    <hyperlink xmlns:r="http://schemas.openxmlformats.org/officeDocument/2006/relationships" ref="Q439" r:id="rId536"/>
    <hyperlink xmlns:r="http://schemas.openxmlformats.org/officeDocument/2006/relationships" ref="P440" r:id="rId537"/>
    <hyperlink xmlns:r="http://schemas.openxmlformats.org/officeDocument/2006/relationships" ref="Q440" r:id="rId538"/>
    <hyperlink xmlns:r="http://schemas.openxmlformats.org/officeDocument/2006/relationships" ref="Q441" r:id="rId539"/>
    <hyperlink xmlns:r="http://schemas.openxmlformats.org/officeDocument/2006/relationships" ref="Q442" r:id="rId540"/>
    <hyperlink xmlns:r="http://schemas.openxmlformats.org/officeDocument/2006/relationships" ref="Q443" r:id="rId541"/>
    <hyperlink xmlns:r="http://schemas.openxmlformats.org/officeDocument/2006/relationships" ref="Q444" r:id="rId542"/>
    <hyperlink xmlns:r="http://schemas.openxmlformats.org/officeDocument/2006/relationships" ref="Q445" r:id="rId543"/>
    <hyperlink xmlns:r="http://schemas.openxmlformats.org/officeDocument/2006/relationships" ref="Q446" r:id="rId544"/>
    <hyperlink xmlns:r="http://schemas.openxmlformats.org/officeDocument/2006/relationships" ref="Q447" r:id="rId545"/>
    <hyperlink xmlns:r="http://schemas.openxmlformats.org/officeDocument/2006/relationships" ref="P448" r:id="rId546"/>
    <hyperlink xmlns:r="http://schemas.openxmlformats.org/officeDocument/2006/relationships" ref="Q448" r:id="rId547"/>
    <hyperlink xmlns:r="http://schemas.openxmlformats.org/officeDocument/2006/relationships" ref="Q449" r:id="rId548"/>
    <hyperlink xmlns:r="http://schemas.openxmlformats.org/officeDocument/2006/relationships" ref="Q450" r:id="rId549"/>
    <hyperlink xmlns:r="http://schemas.openxmlformats.org/officeDocument/2006/relationships" ref="Q451" r:id="rId550"/>
    <hyperlink xmlns:r="http://schemas.openxmlformats.org/officeDocument/2006/relationships" ref="Q452" r:id="rId551"/>
    <hyperlink xmlns:r="http://schemas.openxmlformats.org/officeDocument/2006/relationships" ref="Q453" r:id="rId552"/>
    <hyperlink xmlns:r="http://schemas.openxmlformats.org/officeDocument/2006/relationships" ref="Q454" r:id="rId553"/>
    <hyperlink xmlns:r="http://schemas.openxmlformats.org/officeDocument/2006/relationships" ref="Q455" r:id="rId554"/>
    <hyperlink xmlns:r="http://schemas.openxmlformats.org/officeDocument/2006/relationships" ref="P456" r:id="rId555"/>
    <hyperlink xmlns:r="http://schemas.openxmlformats.org/officeDocument/2006/relationships" ref="Q456" r:id="rId556"/>
    <hyperlink xmlns:r="http://schemas.openxmlformats.org/officeDocument/2006/relationships" ref="Q457" r:id="rId557"/>
    <hyperlink xmlns:r="http://schemas.openxmlformats.org/officeDocument/2006/relationships" ref="Q458" r:id="rId558"/>
    <hyperlink xmlns:r="http://schemas.openxmlformats.org/officeDocument/2006/relationships" ref="P459" r:id="rId559"/>
    <hyperlink xmlns:r="http://schemas.openxmlformats.org/officeDocument/2006/relationships" ref="Q459" r:id="rId560"/>
    <hyperlink xmlns:r="http://schemas.openxmlformats.org/officeDocument/2006/relationships" ref="Q460" r:id="rId561"/>
    <hyperlink xmlns:r="http://schemas.openxmlformats.org/officeDocument/2006/relationships" ref="Q461" r:id="rId562"/>
    <hyperlink xmlns:r="http://schemas.openxmlformats.org/officeDocument/2006/relationships" ref="Q462" r:id="rId563"/>
    <hyperlink xmlns:r="http://schemas.openxmlformats.org/officeDocument/2006/relationships" ref="Q463" r:id="rId564"/>
    <hyperlink xmlns:r="http://schemas.openxmlformats.org/officeDocument/2006/relationships" ref="P464" r:id="rId565"/>
    <hyperlink xmlns:r="http://schemas.openxmlformats.org/officeDocument/2006/relationships" ref="Q464" r:id="rId566"/>
    <hyperlink xmlns:r="http://schemas.openxmlformats.org/officeDocument/2006/relationships" ref="Q465" r:id="rId567"/>
    <hyperlink xmlns:r="http://schemas.openxmlformats.org/officeDocument/2006/relationships" ref="Q466" r:id="rId568"/>
    <hyperlink xmlns:r="http://schemas.openxmlformats.org/officeDocument/2006/relationships" ref="Q467" r:id="rId569"/>
    <hyperlink xmlns:r="http://schemas.openxmlformats.org/officeDocument/2006/relationships" ref="P468" r:id="rId570"/>
    <hyperlink xmlns:r="http://schemas.openxmlformats.org/officeDocument/2006/relationships" ref="Q468" r:id="rId571"/>
    <hyperlink xmlns:r="http://schemas.openxmlformats.org/officeDocument/2006/relationships" ref="P469" r:id="rId572"/>
    <hyperlink xmlns:r="http://schemas.openxmlformats.org/officeDocument/2006/relationships" ref="Q469" r:id="rId573"/>
    <hyperlink xmlns:r="http://schemas.openxmlformats.org/officeDocument/2006/relationships" ref="Q470" r:id="rId574"/>
    <hyperlink xmlns:r="http://schemas.openxmlformats.org/officeDocument/2006/relationships" ref="Q471" r:id="rId575"/>
    <hyperlink xmlns:r="http://schemas.openxmlformats.org/officeDocument/2006/relationships" ref="Q472" r:id="rId576"/>
    <hyperlink xmlns:r="http://schemas.openxmlformats.org/officeDocument/2006/relationships" ref="Q473" r:id="rId577"/>
    <hyperlink xmlns:r="http://schemas.openxmlformats.org/officeDocument/2006/relationships" ref="Q474" r:id="rId578"/>
    <hyperlink xmlns:r="http://schemas.openxmlformats.org/officeDocument/2006/relationships" ref="Q475" r:id="rId579"/>
    <hyperlink xmlns:r="http://schemas.openxmlformats.org/officeDocument/2006/relationships" ref="Q476" r:id="rId580"/>
    <hyperlink xmlns:r="http://schemas.openxmlformats.org/officeDocument/2006/relationships" ref="Q477" r:id="rId581"/>
    <hyperlink xmlns:r="http://schemas.openxmlformats.org/officeDocument/2006/relationships" ref="Q478" r:id="rId582"/>
    <hyperlink xmlns:r="http://schemas.openxmlformats.org/officeDocument/2006/relationships" ref="P479" r:id="rId583"/>
    <hyperlink xmlns:r="http://schemas.openxmlformats.org/officeDocument/2006/relationships" ref="Q479" r:id="rId584"/>
    <hyperlink xmlns:r="http://schemas.openxmlformats.org/officeDocument/2006/relationships" ref="Q480" r:id="rId585"/>
    <hyperlink xmlns:r="http://schemas.openxmlformats.org/officeDocument/2006/relationships" ref="Q481" r:id="rId586"/>
    <hyperlink xmlns:r="http://schemas.openxmlformats.org/officeDocument/2006/relationships" ref="Q482" r:id="rId587"/>
    <hyperlink xmlns:r="http://schemas.openxmlformats.org/officeDocument/2006/relationships" ref="Q483" r:id="rId588"/>
    <hyperlink xmlns:r="http://schemas.openxmlformats.org/officeDocument/2006/relationships" ref="Q484" r:id="rId589"/>
    <hyperlink xmlns:r="http://schemas.openxmlformats.org/officeDocument/2006/relationships" ref="Q485" r:id="rId590"/>
    <hyperlink xmlns:r="http://schemas.openxmlformats.org/officeDocument/2006/relationships" ref="Q486" r:id="rId591"/>
    <hyperlink xmlns:r="http://schemas.openxmlformats.org/officeDocument/2006/relationships" ref="Q487" r:id="rId592"/>
    <hyperlink xmlns:r="http://schemas.openxmlformats.org/officeDocument/2006/relationships" ref="Q488" r:id="rId593"/>
    <hyperlink xmlns:r="http://schemas.openxmlformats.org/officeDocument/2006/relationships" ref="Q489" r:id="rId594"/>
    <hyperlink xmlns:r="http://schemas.openxmlformats.org/officeDocument/2006/relationships" ref="Q490" r:id="rId595"/>
    <hyperlink xmlns:r="http://schemas.openxmlformats.org/officeDocument/2006/relationships" ref="Q491" r:id="rId596"/>
    <hyperlink xmlns:r="http://schemas.openxmlformats.org/officeDocument/2006/relationships" ref="Q492" r:id="rId597"/>
    <hyperlink xmlns:r="http://schemas.openxmlformats.org/officeDocument/2006/relationships" ref="Q493" r:id="rId598"/>
    <hyperlink xmlns:r="http://schemas.openxmlformats.org/officeDocument/2006/relationships" ref="Q494" r:id="rId599"/>
    <hyperlink xmlns:r="http://schemas.openxmlformats.org/officeDocument/2006/relationships" ref="Q495" r:id="rId600"/>
    <hyperlink xmlns:r="http://schemas.openxmlformats.org/officeDocument/2006/relationships" ref="Q496" r:id="rId601"/>
    <hyperlink xmlns:r="http://schemas.openxmlformats.org/officeDocument/2006/relationships" ref="Q497" r:id="rId602"/>
    <hyperlink xmlns:r="http://schemas.openxmlformats.org/officeDocument/2006/relationships" ref="Q498" r:id="rId603"/>
    <hyperlink xmlns:r="http://schemas.openxmlformats.org/officeDocument/2006/relationships" ref="Q499" r:id="rId604"/>
    <hyperlink xmlns:r="http://schemas.openxmlformats.org/officeDocument/2006/relationships" ref="Q500" r:id="rId605"/>
    <hyperlink xmlns:r="http://schemas.openxmlformats.org/officeDocument/2006/relationships" ref="Q501" r:id="rId606"/>
    <hyperlink xmlns:r="http://schemas.openxmlformats.org/officeDocument/2006/relationships" ref="Q502" r:id="rId607"/>
    <hyperlink xmlns:r="http://schemas.openxmlformats.org/officeDocument/2006/relationships" ref="Q503" r:id="rId608"/>
    <hyperlink xmlns:r="http://schemas.openxmlformats.org/officeDocument/2006/relationships" ref="P504" r:id="rId609"/>
    <hyperlink xmlns:r="http://schemas.openxmlformats.org/officeDocument/2006/relationships" ref="Q504" r:id="rId610"/>
    <hyperlink xmlns:r="http://schemas.openxmlformats.org/officeDocument/2006/relationships" ref="Q505" r:id="rId611"/>
    <hyperlink xmlns:r="http://schemas.openxmlformats.org/officeDocument/2006/relationships" ref="Q506" r:id="rId612"/>
    <hyperlink xmlns:r="http://schemas.openxmlformats.org/officeDocument/2006/relationships" ref="Q507" r:id="rId613"/>
    <hyperlink xmlns:r="http://schemas.openxmlformats.org/officeDocument/2006/relationships" ref="Q508" r:id="rId614"/>
    <hyperlink xmlns:r="http://schemas.openxmlformats.org/officeDocument/2006/relationships" ref="Q509" r:id="rId615"/>
    <hyperlink xmlns:r="http://schemas.openxmlformats.org/officeDocument/2006/relationships" ref="Q510" r:id="rId616"/>
    <hyperlink xmlns:r="http://schemas.openxmlformats.org/officeDocument/2006/relationships" ref="Q511" r:id="rId617"/>
    <hyperlink xmlns:r="http://schemas.openxmlformats.org/officeDocument/2006/relationships" ref="Q512" r:id="rId618"/>
    <hyperlink xmlns:r="http://schemas.openxmlformats.org/officeDocument/2006/relationships" ref="Q513" r:id="rId619"/>
    <hyperlink xmlns:r="http://schemas.openxmlformats.org/officeDocument/2006/relationships" ref="P514" r:id="rId620"/>
    <hyperlink xmlns:r="http://schemas.openxmlformats.org/officeDocument/2006/relationships" ref="Q514" r:id="rId621"/>
    <hyperlink xmlns:r="http://schemas.openxmlformats.org/officeDocument/2006/relationships" ref="Q515" r:id="rId622"/>
    <hyperlink xmlns:r="http://schemas.openxmlformats.org/officeDocument/2006/relationships" ref="Q516" r:id="rId623"/>
    <hyperlink xmlns:r="http://schemas.openxmlformats.org/officeDocument/2006/relationships" ref="Q517" r:id="rId624"/>
    <hyperlink xmlns:r="http://schemas.openxmlformats.org/officeDocument/2006/relationships" ref="Q518" r:id="rId625"/>
    <hyperlink xmlns:r="http://schemas.openxmlformats.org/officeDocument/2006/relationships" ref="P519" r:id="rId626"/>
    <hyperlink xmlns:r="http://schemas.openxmlformats.org/officeDocument/2006/relationships" ref="Q519" r:id="rId627"/>
    <hyperlink xmlns:r="http://schemas.openxmlformats.org/officeDocument/2006/relationships" ref="Q520" r:id="rId628"/>
    <hyperlink xmlns:r="http://schemas.openxmlformats.org/officeDocument/2006/relationships" ref="Q521" r:id="rId629"/>
    <hyperlink xmlns:r="http://schemas.openxmlformats.org/officeDocument/2006/relationships" ref="Q522" r:id="rId630"/>
    <hyperlink xmlns:r="http://schemas.openxmlformats.org/officeDocument/2006/relationships" ref="Q523" r:id="rId631"/>
    <hyperlink xmlns:r="http://schemas.openxmlformats.org/officeDocument/2006/relationships" ref="Q524" r:id="rId632"/>
    <hyperlink xmlns:r="http://schemas.openxmlformats.org/officeDocument/2006/relationships" ref="Q525" r:id="rId633"/>
    <hyperlink xmlns:r="http://schemas.openxmlformats.org/officeDocument/2006/relationships" ref="P526" r:id="rId634"/>
    <hyperlink xmlns:r="http://schemas.openxmlformats.org/officeDocument/2006/relationships" ref="Q526" r:id="rId635"/>
    <hyperlink xmlns:r="http://schemas.openxmlformats.org/officeDocument/2006/relationships" ref="Q527" r:id="rId636"/>
    <hyperlink xmlns:r="http://schemas.openxmlformats.org/officeDocument/2006/relationships" ref="Q528" r:id="rId637"/>
    <hyperlink xmlns:r="http://schemas.openxmlformats.org/officeDocument/2006/relationships" ref="Q529" r:id="rId638"/>
    <hyperlink xmlns:r="http://schemas.openxmlformats.org/officeDocument/2006/relationships" ref="Q530" r:id="rId639"/>
    <hyperlink xmlns:r="http://schemas.openxmlformats.org/officeDocument/2006/relationships" ref="Q531" r:id="rId640"/>
    <hyperlink xmlns:r="http://schemas.openxmlformats.org/officeDocument/2006/relationships" ref="Q532" r:id="rId641"/>
    <hyperlink xmlns:r="http://schemas.openxmlformats.org/officeDocument/2006/relationships" ref="Q533" r:id="rId642"/>
    <hyperlink xmlns:r="http://schemas.openxmlformats.org/officeDocument/2006/relationships" ref="Q534" r:id="rId643"/>
    <hyperlink xmlns:r="http://schemas.openxmlformats.org/officeDocument/2006/relationships" ref="Q535" r:id="rId644"/>
    <hyperlink xmlns:r="http://schemas.openxmlformats.org/officeDocument/2006/relationships" ref="P536" r:id="rId645"/>
    <hyperlink xmlns:r="http://schemas.openxmlformats.org/officeDocument/2006/relationships" ref="Q536" r:id="rId646"/>
    <hyperlink xmlns:r="http://schemas.openxmlformats.org/officeDocument/2006/relationships" ref="Q537" r:id="rId647"/>
    <hyperlink xmlns:r="http://schemas.openxmlformats.org/officeDocument/2006/relationships" ref="Q538" r:id="rId648"/>
    <hyperlink xmlns:r="http://schemas.openxmlformats.org/officeDocument/2006/relationships" ref="Q539" r:id="rId649"/>
    <hyperlink xmlns:r="http://schemas.openxmlformats.org/officeDocument/2006/relationships" ref="Q540" r:id="rId650"/>
    <hyperlink xmlns:r="http://schemas.openxmlformats.org/officeDocument/2006/relationships" ref="Q541" r:id="rId651"/>
    <hyperlink xmlns:r="http://schemas.openxmlformats.org/officeDocument/2006/relationships" ref="P542" r:id="rId652"/>
    <hyperlink xmlns:r="http://schemas.openxmlformats.org/officeDocument/2006/relationships" ref="Q542" r:id="rId653"/>
    <hyperlink xmlns:r="http://schemas.openxmlformats.org/officeDocument/2006/relationships" ref="Q543" r:id="rId654"/>
    <hyperlink xmlns:r="http://schemas.openxmlformats.org/officeDocument/2006/relationships" ref="Q544" r:id="rId655"/>
    <hyperlink xmlns:r="http://schemas.openxmlformats.org/officeDocument/2006/relationships" ref="Q545" r:id="rId656"/>
    <hyperlink xmlns:r="http://schemas.openxmlformats.org/officeDocument/2006/relationships" ref="P546" r:id="rId657"/>
    <hyperlink xmlns:r="http://schemas.openxmlformats.org/officeDocument/2006/relationships" ref="Q546" r:id="rId658"/>
    <hyperlink xmlns:r="http://schemas.openxmlformats.org/officeDocument/2006/relationships" ref="Q547" r:id="rId659"/>
    <hyperlink xmlns:r="http://schemas.openxmlformats.org/officeDocument/2006/relationships" ref="Q548" r:id="rId660"/>
    <hyperlink xmlns:r="http://schemas.openxmlformats.org/officeDocument/2006/relationships" ref="P549" r:id="rId661"/>
    <hyperlink xmlns:r="http://schemas.openxmlformats.org/officeDocument/2006/relationships" ref="Q549" r:id="rId662"/>
    <hyperlink xmlns:r="http://schemas.openxmlformats.org/officeDocument/2006/relationships" ref="Q550" r:id="rId663"/>
    <hyperlink xmlns:r="http://schemas.openxmlformats.org/officeDocument/2006/relationships" ref="Q551" r:id="rId664"/>
    <hyperlink xmlns:r="http://schemas.openxmlformats.org/officeDocument/2006/relationships" ref="Q552" r:id="rId665"/>
    <hyperlink xmlns:r="http://schemas.openxmlformats.org/officeDocument/2006/relationships" ref="P553" r:id="rId666"/>
    <hyperlink xmlns:r="http://schemas.openxmlformats.org/officeDocument/2006/relationships" ref="Q553" r:id="rId667"/>
    <hyperlink xmlns:r="http://schemas.openxmlformats.org/officeDocument/2006/relationships" ref="P554" r:id="rId668"/>
    <hyperlink xmlns:r="http://schemas.openxmlformats.org/officeDocument/2006/relationships" ref="Q554" r:id="rId669"/>
    <hyperlink xmlns:r="http://schemas.openxmlformats.org/officeDocument/2006/relationships" ref="Q555" r:id="rId670"/>
    <hyperlink xmlns:r="http://schemas.openxmlformats.org/officeDocument/2006/relationships" ref="Q556" r:id="rId671"/>
    <hyperlink xmlns:r="http://schemas.openxmlformats.org/officeDocument/2006/relationships" ref="Q557" r:id="rId672"/>
    <hyperlink xmlns:r="http://schemas.openxmlformats.org/officeDocument/2006/relationships" ref="Q558" r:id="rId673"/>
    <hyperlink xmlns:r="http://schemas.openxmlformats.org/officeDocument/2006/relationships" ref="Q559" r:id="rId674"/>
    <hyperlink xmlns:r="http://schemas.openxmlformats.org/officeDocument/2006/relationships" ref="Q560" r:id="rId675"/>
    <hyperlink xmlns:r="http://schemas.openxmlformats.org/officeDocument/2006/relationships" ref="Q561" r:id="rId676"/>
    <hyperlink xmlns:r="http://schemas.openxmlformats.org/officeDocument/2006/relationships" ref="P562" r:id="rId677"/>
    <hyperlink xmlns:r="http://schemas.openxmlformats.org/officeDocument/2006/relationships" ref="Q562" r:id="rId678"/>
    <hyperlink xmlns:r="http://schemas.openxmlformats.org/officeDocument/2006/relationships" ref="P563" r:id="rId679"/>
    <hyperlink xmlns:r="http://schemas.openxmlformats.org/officeDocument/2006/relationships" ref="Q563" r:id="rId680"/>
    <hyperlink xmlns:r="http://schemas.openxmlformats.org/officeDocument/2006/relationships" ref="P564" r:id="rId681"/>
    <hyperlink xmlns:r="http://schemas.openxmlformats.org/officeDocument/2006/relationships" ref="Q564" r:id="rId682"/>
    <hyperlink xmlns:r="http://schemas.openxmlformats.org/officeDocument/2006/relationships" ref="Q565" r:id="rId683"/>
    <hyperlink xmlns:r="http://schemas.openxmlformats.org/officeDocument/2006/relationships" ref="Q566" r:id="rId684"/>
    <hyperlink xmlns:r="http://schemas.openxmlformats.org/officeDocument/2006/relationships" ref="Q567" r:id="rId685"/>
    <hyperlink xmlns:r="http://schemas.openxmlformats.org/officeDocument/2006/relationships" ref="Q568" r:id="rId686"/>
    <hyperlink xmlns:r="http://schemas.openxmlformats.org/officeDocument/2006/relationships" ref="Q569" r:id="rId687"/>
    <hyperlink xmlns:r="http://schemas.openxmlformats.org/officeDocument/2006/relationships" ref="Q570" r:id="rId688"/>
    <hyperlink xmlns:r="http://schemas.openxmlformats.org/officeDocument/2006/relationships" ref="P571" r:id="rId689"/>
    <hyperlink xmlns:r="http://schemas.openxmlformats.org/officeDocument/2006/relationships" ref="Q571" r:id="rId690"/>
    <hyperlink xmlns:r="http://schemas.openxmlformats.org/officeDocument/2006/relationships" ref="Q572" r:id="rId691"/>
    <hyperlink xmlns:r="http://schemas.openxmlformats.org/officeDocument/2006/relationships" ref="Q573" r:id="rId692"/>
    <hyperlink xmlns:r="http://schemas.openxmlformats.org/officeDocument/2006/relationships" ref="Q574" r:id="rId693"/>
    <hyperlink xmlns:r="http://schemas.openxmlformats.org/officeDocument/2006/relationships" ref="Q575" r:id="rId694"/>
    <hyperlink xmlns:r="http://schemas.openxmlformats.org/officeDocument/2006/relationships" ref="Q576" r:id="rId695"/>
    <hyperlink xmlns:r="http://schemas.openxmlformats.org/officeDocument/2006/relationships" ref="Q577" r:id="rId696"/>
    <hyperlink xmlns:r="http://schemas.openxmlformats.org/officeDocument/2006/relationships" ref="Q578" r:id="rId697"/>
    <hyperlink xmlns:r="http://schemas.openxmlformats.org/officeDocument/2006/relationships" ref="Q579" r:id="rId698"/>
    <hyperlink xmlns:r="http://schemas.openxmlformats.org/officeDocument/2006/relationships" ref="Q580" r:id="rId699"/>
    <hyperlink xmlns:r="http://schemas.openxmlformats.org/officeDocument/2006/relationships" ref="Q581" r:id="rId700"/>
    <hyperlink xmlns:r="http://schemas.openxmlformats.org/officeDocument/2006/relationships" ref="Q582" r:id="rId701"/>
    <hyperlink xmlns:r="http://schemas.openxmlformats.org/officeDocument/2006/relationships" ref="Q583" r:id="rId702"/>
    <hyperlink xmlns:r="http://schemas.openxmlformats.org/officeDocument/2006/relationships" ref="Q584" r:id="rId703"/>
    <hyperlink xmlns:r="http://schemas.openxmlformats.org/officeDocument/2006/relationships" ref="Q585" r:id="rId704"/>
    <hyperlink xmlns:r="http://schemas.openxmlformats.org/officeDocument/2006/relationships" ref="Q586" r:id="rId705"/>
    <hyperlink xmlns:r="http://schemas.openxmlformats.org/officeDocument/2006/relationships" ref="Q587" r:id="rId706"/>
    <hyperlink xmlns:r="http://schemas.openxmlformats.org/officeDocument/2006/relationships" ref="P588" r:id="rId707"/>
    <hyperlink xmlns:r="http://schemas.openxmlformats.org/officeDocument/2006/relationships" ref="Q588" r:id="rId708"/>
    <hyperlink xmlns:r="http://schemas.openxmlformats.org/officeDocument/2006/relationships" ref="Q589" r:id="rId709"/>
    <hyperlink xmlns:r="http://schemas.openxmlformats.org/officeDocument/2006/relationships" ref="Q590" r:id="rId710"/>
    <hyperlink xmlns:r="http://schemas.openxmlformats.org/officeDocument/2006/relationships" ref="Q591" r:id="rId711"/>
    <hyperlink xmlns:r="http://schemas.openxmlformats.org/officeDocument/2006/relationships" ref="Q592" r:id="rId712"/>
    <hyperlink xmlns:r="http://schemas.openxmlformats.org/officeDocument/2006/relationships" ref="Q593" r:id="rId713"/>
    <hyperlink xmlns:r="http://schemas.openxmlformats.org/officeDocument/2006/relationships" ref="Q594" r:id="rId714"/>
    <hyperlink xmlns:r="http://schemas.openxmlformats.org/officeDocument/2006/relationships" ref="Q595" r:id="rId715"/>
    <hyperlink xmlns:r="http://schemas.openxmlformats.org/officeDocument/2006/relationships" ref="Q596" r:id="rId716"/>
    <hyperlink xmlns:r="http://schemas.openxmlformats.org/officeDocument/2006/relationships" ref="Q597" r:id="rId717"/>
    <hyperlink xmlns:r="http://schemas.openxmlformats.org/officeDocument/2006/relationships" ref="Q598" r:id="rId718"/>
    <hyperlink xmlns:r="http://schemas.openxmlformats.org/officeDocument/2006/relationships" ref="Q599" r:id="rId719"/>
    <hyperlink xmlns:r="http://schemas.openxmlformats.org/officeDocument/2006/relationships" ref="Q600" r:id="rId720"/>
    <hyperlink xmlns:r="http://schemas.openxmlformats.org/officeDocument/2006/relationships" ref="Q601" r:id="rId721"/>
    <hyperlink xmlns:r="http://schemas.openxmlformats.org/officeDocument/2006/relationships" ref="Q602" r:id="rId722"/>
    <hyperlink xmlns:r="http://schemas.openxmlformats.org/officeDocument/2006/relationships" ref="Q603" r:id="rId723"/>
    <hyperlink xmlns:r="http://schemas.openxmlformats.org/officeDocument/2006/relationships" ref="Q604" r:id="rId724"/>
    <hyperlink xmlns:r="http://schemas.openxmlformats.org/officeDocument/2006/relationships" ref="Q605" r:id="rId725"/>
    <hyperlink xmlns:r="http://schemas.openxmlformats.org/officeDocument/2006/relationships" ref="P606" r:id="rId726"/>
    <hyperlink xmlns:r="http://schemas.openxmlformats.org/officeDocument/2006/relationships" ref="Q606" r:id="rId727"/>
    <hyperlink xmlns:r="http://schemas.openxmlformats.org/officeDocument/2006/relationships" ref="Q607" r:id="rId728"/>
    <hyperlink xmlns:r="http://schemas.openxmlformats.org/officeDocument/2006/relationships" ref="Q608" r:id="rId729"/>
    <hyperlink xmlns:r="http://schemas.openxmlformats.org/officeDocument/2006/relationships" ref="Q609" r:id="rId730"/>
    <hyperlink xmlns:r="http://schemas.openxmlformats.org/officeDocument/2006/relationships" ref="Q610" r:id="rId731"/>
    <hyperlink xmlns:r="http://schemas.openxmlformats.org/officeDocument/2006/relationships" ref="P611" r:id="rId732"/>
    <hyperlink xmlns:r="http://schemas.openxmlformats.org/officeDocument/2006/relationships" ref="Q611" r:id="rId733"/>
    <hyperlink xmlns:r="http://schemas.openxmlformats.org/officeDocument/2006/relationships" ref="Q612" r:id="rId734"/>
    <hyperlink xmlns:r="http://schemas.openxmlformats.org/officeDocument/2006/relationships" ref="Q613" r:id="rId735"/>
    <hyperlink xmlns:r="http://schemas.openxmlformats.org/officeDocument/2006/relationships" ref="Q614" r:id="rId736"/>
    <hyperlink xmlns:r="http://schemas.openxmlformats.org/officeDocument/2006/relationships" ref="Q615" r:id="rId737"/>
    <hyperlink xmlns:r="http://schemas.openxmlformats.org/officeDocument/2006/relationships" ref="Q616" r:id="rId738"/>
    <hyperlink xmlns:r="http://schemas.openxmlformats.org/officeDocument/2006/relationships" ref="Q617" r:id="rId739"/>
    <hyperlink xmlns:r="http://schemas.openxmlformats.org/officeDocument/2006/relationships" ref="Q618" r:id="rId740"/>
    <hyperlink xmlns:r="http://schemas.openxmlformats.org/officeDocument/2006/relationships" ref="Q619" r:id="rId741"/>
    <hyperlink xmlns:r="http://schemas.openxmlformats.org/officeDocument/2006/relationships" ref="Q620" r:id="rId742"/>
    <hyperlink xmlns:r="http://schemas.openxmlformats.org/officeDocument/2006/relationships" ref="Q621" r:id="rId743"/>
    <hyperlink xmlns:r="http://schemas.openxmlformats.org/officeDocument/2006/relationships" ref="Q622" r:id="rId744"/>
    <hyperlink xmlns:r="http://schemas.openxmlformats.org/officeDocument/2006/relationships" ref="Q623" r:id="rId745"/>
    <hyperlink xmlns:r="http://schemas.openxmlformats.org/officeDocument/2006/relationships" ref="P624" r:id="rId746"/>
    <hyperlink xmlns:r="http://schemas.openxmlformats.org/officeDocument/2006/relationships" ref="Q624" r:id="rId747"/>
    <hyperlink xmlns:r="http://schemas.openxmlformats.org/officeDocument/2006/relationships" ref="Q625" r:id="rId748"/>
    <hyperlink xmlns:r="http://schemas.openxmlformats.org/officeDocument/2006/relationships" ref="Q626" r:id="rId749"/>
    <hyperlink xmlns:r="http://schemas.openxmlformats.org/officeDocument/2006/relationships" ref="P627" r:id="rId750"/>
    <hyperlink xmlns:r="http://schemas.openxmlformats.org/officeDocument/2006/relationships" ref="Q627" r:id="rId751"/>
    <hyperlink xmlns:r="http://schemas.openxmlformats.org/officeDocument/2006/relationships" ref="Q628" r:id="rId752"/>
    <hyperlink xmlns:r="http://schemas.openxmlformats.org/officeDocument/2006/relationships" ref="Q629" r:id="rId753"/>
    <hyperlink xmlns:r="http://schemas.openxmlformats.org/officeDocument/2006/relationships" ref="P630" r:id="rId754"/>
    <hyperlink xmlns:r="http://schemas.openxmlformats.org/officeDocument/2006/relationships" ref="Q630" r:id="rId755"/>
    <hyperlink xmlns:r="http://schemas.openxmlformats.org/officeDocument/2006/relationships" ref="Q631" r:id="rId756"/>
    <hyperlink xmlns:r="http://schemas.openxmlformats.org/officeDocument/2006/relationships" ref="P632" r:id="rId757"/>
    <hyperlink xmlns:r="http://schemas.openxmlformats.org/officeDocument/2006/relationships" ref="Q632" r:id="rId758"/>
    <hyperlink xmlns:r="http://schemas.openxmlformats.org/officeDocument/2006/relationships" ref="Q633" r:id="rId759"/>
    <hyperlink xmlns:r="http://schemas.openxmlformats.org/officeDocument/2006/relationships" ref="Q634" r:id="rId760"/>
    <hyperlink xmlns:r="http://schemas.openxmlformats.org/officeDocument/2006/relationships" ref="Q635" r:id="rId761"/>
    <hyperlink xmlns:r="http://schemas.openxmlformats.org/officeDocument/2006/relationships" ref="Q636" r:id="rId762"/>
    <hyperlink xmlns:r="http://schemas.openxmlformats.org/officeDocument/2006/relationships" ref="Q637" r:id="rId763"/>
    <hyperlink xmlns:r="http://schemas.openxmlformats.org/officeDocument/2006/relationships" ref="Q638" r:id="rId764"/>
    <hyperlink xmlns:r="http://schemas.openxmlformats.org/officeDocument/2006/relationships" ref="Q639" r:id="rId765"/>
    <hyperlink xmlns:r="http://schemas.openxmlformats.org/officeDocument/2006/relationships" ref="Q640" r:id="rId766"/>
    <hyperlink xmlns:r="http://schemas.openxmlformats.org/officeDocument/2006/relationships" ref="P641" r:id="rId767"/>
    <hyperlink xmlns:r="http://schemas.openxmlformats.org/officeDocument/2006/relationships" ref="Q641" r:id="rId768"/>
    <hyperlink xmlns:r="http://schemas.openxmlformats.org/officeDocument/2006/relationships" ref="Q642" r:id="rId769"/>
    <hyperlink xmlns:r="http://schemas.openxmlformats.org/officeDocument/2006/relationships" ref="Q643" r:id="rId770"/>
    <hyperlink xmlns:r="http://schemas.openxmlformats.org/officeDocument/2006/relationships" ref="P644" r:id="rId771"/>
    <hyperlink xmlns:r="http://schemas.openxmlformats.org/officeDocument/2006/relationships" ref="Q644" r:id="rId772"/>
    <hyperlink xmlns:r="http://schemas.openxmlformats.org/officeDocument/2006/relationships" ref="Q645" r:id="rId773"/>
    <hyperlink xmlns:r="http://schemas.openxmlformats.org/officeDocument/2006/relationships" ref="Q646" r:id="rId774"/>
    <hyperlink xmlns:r="http://schemas.openxmlformats.org/officeDocument/2006/relationships" ref="Q647" r:id="rId775"/>
    <hyperlink xmlns:r="http://schemas.openxmlformats.org/officeDocument/2006/relationships" ref="Q648" r:id="rId776"/>
    <hyperlink xmlns:r="http://schemas.openxmlformats.org/officeDocument/2006/relationships" ref="Q649" r:id="rId777"/>
    <hyperlink xmlns:r="http://schemas.openxmlformats.org/officeDocument/2006/relationships" ref="Q650" r:id="rId778"/>
    <hyperlink xmlns:r="http://schemas.openxmlformats.org/officeDocument/2006/relationships" ref="Q651" r:id="rId779"/>
    <hyperlink xmlns:r="http://schemas.openxmlformats.org/officeDocument/2006/relationships" ref="P652" r:id="rId780"/>
    <hyperlink xmlns:r="http://schemas.openxmlformats.org/officeDocument/2006/relationships" ref="Q652" r:id="rId781"/>
    <hyperlink xmlns:r="http://schemas.openxmlformats.org/officeDocument/2006/relationships" ref="P653" r:id="rId782"/>
    <hyperlink xmlns:r="http://schemas.openxmlformats.org/officeDocument/2006/relationships" ref="Q653" r:id="rId783"/>
    <hyperlink xmlns:r="http://schemas.openxmlformats.org/officeDocument/2006/relationships" ref="Q654" r:id="rId784"/>
    <hyperlink xmlns:r="http://schemas.openxmlformats.org/officeDocument/2006/relationships" ref="P655" r:id="rId785"/>
    <hyperlink xmlns:r="http://schemas.openxmlformats.org/officeDocument/2006/relationships" ref="Q655" r:id="rId786"/>
    <hyperlink xmlns:r="http://schemas.openxmlformats.org/officeDocument/2006/relationships" ref="Q656" r:id="rId787"/>
    <hyperlink xmlns:r="http://schemas.openxmlformats.org/officeDocument/2006/relationships" ref="P657" r:id="rId788"/>
    <hyperlink xmlns:r="http://schemas.openxmlformats.org/officeDocument/2006/relationships" ref="Q657" r:id="rId789"/>
    <hyperlink xmlns:r="http://schemas.openxmlformats.org/officeDocument/2006/relationships" ref="Q658" r:id="rId790"/>
    <hyperlink xmlns:r="http://schemas.openxmlformats.org/officeDocument/2006/relationships" ref="Q659" r:id="rId791"/>
    <hyperlink xmlns:r="http://schemas.openxmlformats.org/officeDocument/2006/relationships" ref="P660" r:id="rId792"/>
    <hyperlink xmlns:r="http://schemas.openxmlformats.org/officeDocument/2006/relationships" ref="Q660" r:id="rId793"/>
    <hyperlink xmlns:r="http://schemas.openxmlformats.org/officeDocument/2006/relationships" ref="Q661" r:id="rId794"/>
    <hyperlink xmlns:r="http://schemas.openxmlformats.org/officeDocument/2006/relationships" ref="P662" r:id="rId795"/>
    <hyperlink xmlns:r="http://schemas.openxmlformats.org/officeDocument/2006/relationships" ref="Q662" r:id="rId796"/>
    <hyperlink xmlns:r="http://schemas.openxmlformats.org/officeDocument/2006/relationships" ref="Q663" r:id="rId797"/>
    <hyperlink xmlns:r="http://schemas.openxmlformats.org/officeDocument/2006/relationships" ref="Q664" r:id="rId798"/>
    <hyperlink xmlns:r="http://schemas.openxmlformats.org/officeDocument/2006/relationships" ref="P665" r:id="rId799"/>
    <hyperlink xmlns:r="http://schemas.openxmlformats.org/officeDocument/2006/relationships" ref="Q665" r:id="rId800"/>
    <hyperlink xmlns:r="http://schemas.openxmlformats.org/officeDocument/2006/relationships" ref="Q666" r:id="rId801"/>
    <hyperlink xmlns:r="http://schemas.openxmlformats.org/officeDocument/2006/relationships" ref="P667" r:id="rId802"/>
    <hyperlink xmlns:r="http://schemas.openxmlformats.org/officeDocument/2006/relationships" ref="Q667" r:id="rId803"/>
    <hyperlink xmlns:r="http://schemas.openxmlformats.org/officeDocument/2006/relationships" ref="Q668" r:id="rId804"/>
    <hyperlink xmlns:r="http://schemas.openxmlformats.org/officeDocument/2006/relationships" ref="P669" r:id="rId805"/>
    <hyperlink xmlns:r="http://schemas.openxmlformats.org/officeDocument/2006/relationships" ref="Q669" r:id="rId806"/>
    <hyperlink xmlns:r="http://schemas.openxmlformats.org/officeDocument/2006/relationships" ref="Q670" r:id="rId807"/>
    <hyperlink xmlns:r="http://schemas.openxmlformats.org/officeDocument/2006/relationships" ref="Q671" r:id="rId808"/>
    <hyperlink xmlns:r="http://schemas.openxmlformats.org/officeDocument/2006/relationships" ref="Q672" r:id="rId809"/>
    <hyperlink xmlns:r="http://schemas.openxmlformats.org/officeDocument/2006/relationships" ref="P673" r:id="rId810"/>
    <hyperlink xmlns:r="http://schemas.openxmlformats.org/officeDocument/2006/relationships" ref="Q673" r:id="rId811"/>
    <hyperlink xmlns:r="http://schemas.openxmlformats.org/officeDocument/2006/relationships" ref="Q674" r:id="rId812"/>
    <hyperlink xmlns:r="http://schemas.openxmlformats.org/officeDocument/2006/relationships" ref="Q675" r:id="rId813"/>
    <hyperlink xmlns:r="http://schemas.openxmlformats.org/officeDocument/2006/relationships" ref="Q676" r:id="rId814"/>
    <hyperlink xmlns:r="http://schemas.openxmlformats.org/officeDocument/2006/relationships" ref="Q677" r:id="rId815"/>
    <hyperlink xmlns:r="http://schemas.openxmlformats.org/officeDocument/2006/relationships" ref="Q678" r:id="rId816"/>
    <hyperlink xmlns:r="http://schemas.openxmlformats.org/officeDocument/2006/relationships" ref="Q679" r:id="rId817"/>
    <hyperlink xmlns:r="http://schemas.openxmlformats.org/officeDocument/2006/relationships" ref="Q680" r:id="rId818"/>
    <hyperlink xmlns:r="http://schemas.openxmlformats.org/officeDocument/2006/relationships" ref="Q681" r:id="rId819"/>
    <hyperlink xmlns:r="http://schemas.openxmlformats.org/officeDocument/2006/relationships" ref="P682" r:id="rId820"/>
    <hyperlink xmlns:r="http://schemas.openxmlformats.org/officeDocument/2006/relationships" ref="Q682" r:id="rId821"/>
    <hyperlink xmlns:r="http://schemas.openxmlformats.org/officeDocument/2006/relationships" ref="Q683" r:id="rId822"/>
    <hyperlink xmlns:r="http://schemas.openxmlformats.org/officeDocument/2006/relationships" ref="Q684" r:id="rId823"/>
    <hyperlink xmlns:r="http://schemas.openxmlformats.org/officeDocument/2006/relationships" ref="Q685" r:id="rId824"/>
    <hyperlink xmlns:r="http://schemas.openxmlformats.org/officeDocument/2006/relationships" ref="Q686" r:id="rId825"/>
    <hyperlink xmlns:r="http://schemas.openxmlformats.org/officeDocument/2006/relationships" ref="Q687" r:id="rId826"/>
    <hyperlink xmlns:r="http://schemas.openxmlformats.org/officeDocument/2006/relationships" ref="Q688" r:id="rId827"/>
    <hyperlink xmlns:r="http://schemas.openxmlformats.org/officeDocument/2006/relationships" ref="Q689" r:id="rId828"/>
    <hyperlink xmlns:r="http://schemas.openxmlformats.org/officeDocument/2006/relationships" ref="P690" r:id="rId829"/>
    <hyperlink xmlns:r="http://schemas.openxmlformats.org/officeDocument/2006/relationships" ref="Q690" r:id="rId830"/>
    <hyperlink xmlns:r="http://schemas.openxmlformats.org/officeDocument/2006/relationships" ref="Q691" r:id="rId831"/>
    <hyperlink xmlns:r="http://schemas.openxmlformats.org/officeDocument/2006/relationships" ref="Q692" r:id="rId832"/>
    <hyperlink xmlns:r="http://schemas.openxmlformats.org/officeDocument/2006/relationships" ref="Q693" r:id="rId833"/>
    <hyperlink xmlns:r="http://schemas.openxmlformats.org/officeDocument/2006/relationships" ref="Q694" r:id="rId834"/>
    <hyperlink xmlns:r="http://schemas.openxmlformats.org/officeDocument/2006/relationships" ref="Q695" r:id="rId835"/>
    <hyperlink xmlns:r="http://schemas.openxmlformats.org/officeDocument/2006/relationships" ref="Q696" r:id="rId836"/>
    <hyperlink xmlns:r="http://schemas.openxmlformats.org/officeDocument/2006/relationships" ref="Q697" r:id="rId837"/>
    <hyperlink xmlns:r="http://schemas.openxmlformats.org/officeDocument/2006/relationships" ref="Q698" r:id="rId838"/>
    <hyperlink xmlns:r="http://schemas.openxmlformats.org/officeDocument/2006/relationships" ref="Q699" r:id="rId839"/>
    <hyperlink xmlns:r="http://schemas.openxmlformats.org/officeDocument/2006/relationships" ref="Q700" r:id="rId840"/>
    <hyperlink xmlns:r="http://schemas.openxmlformats.org/officeDocument/2006/relationships" ref="Q701" r:id="rId841"/>
    <hyperlink xmlns:r="http://schemas.openxmlformats.org/officeDocument/2006/relationships" ref="Q702" r:id="rId842"/>
    <hyperlink xmlns:r="http://schemas.openxmlformats.org/officeDocument/2006/relationships" ref="Q703" r:id="rId843"/>
    <hyperlink xmlns:r="http://schemas.openxmlformats.org/officeDocument/2006/relationships" ref="Q704" r:id="rId844"/>
    <hyperlink xmlns:r="http://schemas.openxmlformats.org/officeDocument/2006/relationships" ref="Q705" r:id="rId845"/>
    <hyperlink xmlns:r="http://schemas.openxmlformats.org/officeDocument/2006/relationships" ref="Q706" r:id="rId846"/>
    <hyperlink xmlns:r="http://schemas.openxmlformats.org/officeDocument/2006/relationships" ref="Q707" r:id="rId847"/>
    <hyperlink xmlns:r="http://schemas.openxmlformats.org/officeDocument/2006/relationships" ref="Q708" r:id="rId848"/>
    <hyperlink xmlns:r="http://schemas.openxmlformats.org/officeDocument/2006/relationships" ref="Q709" r:id="rId849"/>
    <hyperlink xmlns:r="http://schemas.openxmlformats.org/officeDocument/2006/relationships" ref="Q710" r:id="rId850"/>
    <hyperlink xmlns:r="http://schemas.openxmlformats.org/officeDocument/2006/relationships" ref="Q711" r:id="rId851"/>
    <hyperlink xmlns:r="http://schemas.openxmlformats.org/officeDocument/2006/relationships" ref="Q712" r:id="rId852"/>
    <hyperlink xmlns:r="http://schemas.openxmlformats.org/officeDocument/2006/relationships" ref="P713" r:id="rId853"/>
    <hyperlink xmlns:r="http://schemas.openxmlformats.org/officeDocument/2006/relationships" ref="Q713" r:id="rId854"/>
    <hyperlink xmlns:r="http://schemas.openxmlformats.org/officeDocument/2006/relationships" ref="Q714" r:id="rId855"/>
    <hyperlink xmlns:r="http://schemas.openxmlformats.org/officeDocument/2006/relationships" ref="Q715" r:id="rId856"/>
    <hyperlink xmlns:r="http://schemas.openxmlformats.org/officeDocument/2006/relationships" ref="Q716" r:id="rId857"/>
    <hyperlink xmlns:r="http://schemas.openxmlformats.org/officeDocument/2006/relationships" ref="Q717" r:id="rId858"/>
    <hyperlink xmlns:r="http://schemas.openxmlformats.org/officeDocument/2006/relationships" ref="Q718" r:id="rId859"/>
    <hyperlink xmlns:r="http://schemas.openxmlformats.org/officeDocument/2006/relationships" ref="P719" r:id="rId860"/>
    <hyperlink xmlns:r="http://schemas.openxmlformats.org/officeDocument/2006/relationships" ref="Q719" r:id="rId861"/>
    <hyperlink xmlns:r="http://schemas.openxmlformats.org/officeDocument/2006/relationships" ref="Q720" r:id="rId862"/>
    <hyperlink xmlns:r="http://schemas.openxmlformats.org/officeDocument/2006/relationships" ref="Q721" r:id="rId863"/>
    <hyperlink xmlns:r="http://schemas.openxmlformats.org/officeDocument/2006/relationships" ref="Q722" r:id="rId864"/>
    <hyperlink xmlns:r="http://schemas.openxmlformats.org/officeDocument/2006/relationships" ref="P723" r:id="rId865"/>
    <hyperlink xmlns:r="http://schemas.openxmlformats.org/officeDocument/2006/relationships" ref="Q723" r:id="rId866"/>
    <hyperlink xmlns:r="http://schemas.openxmlformats.org/officeDocument/2006/relationships" ref="Q724" r:id="rId867"/>
    <hyperlink xmlns:r="http://schemas.openxmlformats.org/officeDocument/2006/relationships" ref="Q725" r:id="rId868"/>
    <hyperlink xmlns:r="http://schemas.openxmlformats.org/officeDocument/2006/relationships" ref="Q726" r:id="rId869"/>
    <hyperlink xmlns:r="http://schemas.openxmlformats.org/officeDocument/2006/relationships" ref="Q727" r:id="rId870"/>
    <hyperlink xmlns:r="http://schemas.openxmlformats.org/officeDocument/2006/relationships" ref="Q728" r:id="rId871"/>
    <hyperlink xmlns:r="http://schemas.openxmlformats.org/officeDocument/2006/relationships" ref="Q729" r:id="rId872"/>
    <hyperlink xmlns:r="http://schemas.openxmlformats.org/officeDocument/2006/relationships" ref="Q730" r:id="rId873"/>
    <hyperlink xmlns:r="http://schemas.openxmlformats.org/officeDocument/2006/relationships" ref="Q731" r:id="rId874"/>
    <hyperlink xmlns:r="http://schemas.openxmlformats.org/officeDocument/2006/relationships" ref="Q732" r:id="rId875"/>
    <hyperlink xmlns:r="http://schemas.openxmlformats.org/officeDocument/2006/relationships" ref="P733" r:id="rId876"/>
    <hyperlink xmlns:r="http://schemas.openxmlformats.org/officeDocument/2006/relationships" ref="Q733" r:id="rId877"/>
    <hyperlink xmlns:r="http://schemas.openxmlformats.org/officeDocument/2006/relationships" ref="Q734" r:id="rId878"/>
    <hyperlink xmlns:r="http://schemas.openxmlformats.org/officeDocument/2006/relationships" ref="Q735" r:id="rId879"/>
    <hyperlink xmlns:r="http://schemas.openxmlformats.org/officeDocument/2006/relationships" ref="Q736" r:id="rId880"/>
    <hyperlink xmlns:r="http://schemas.openxmlformats.org/officeDocument/2006/relationships" ref="P737" r:id="rId881"/>
    <hyperlink xmlns:r="http://schemas.openxmlformats.org/officeDocument/2006/relationships" ref="Q737" r:id="rId882"/>
    <hyperlink xmlns:r="http://schemas.openxmlformats.org/officeDocument/2006/relationships" ref="Q738" r:id="rId883"/>
    <hyperlink xmlns:r="http://schemas.openxmlformats.org/officeDocument/2006/relationships" ref="Q739" r:id="rId884"/>
    <hyperlink xmlns:r="http://schemas.openxmlformats.org/officeDocument/2006/relationships" ref="Q740" r:id="rId885"/>
    <hyperlink xmlns:r="http://schemas.openxmlformats.org/officeDocument/2006/relationships" ref="Q741" r:id="rId886"/>
    <hyperlink xmlns:r="http://schemas.openxmlformats.org/officeDocument/2006/relationships" ref="P742" r:id="rId887"/>
    <hyperlink xmlns:r="http://schemas.openxmlformats.org/officeDocument/2006/relationships" ref="Q742" r:id="rId888"/>
    <hyperlink xmlns:r="http://schemas.openxmlformats.org/officeDocument/2006/relationships" ref="Q743" r:id="rId889"/>
    <hyperlink xmlns:r="http://schemas.openxmlformats.org/officeDocument/2006/relationships" ref="Q744" r:id="rId890"/>
    <hyperlink xmlns:r="http://schemas.openxmlformats.org/officeDocument/2006/relationships" ref="Q745" r:id="rId891"/>
    <hyperlink xmlns:r="http://schemas.openxmlformats.org/officeDocument/2006/relationships" ref="Q746" r:id="rId892"/>
    <hyperlink xmlns:r="http://schemas.openxmlformats.org/officeDocument/2006/relationships" ref="Q747" r:id="rId893"/>
    <hyperlink xmlns:r="http://schemas.openxmlformats.org/officeDocument/2006/relationships" ref="Q748" r:id="rId894"/>
    <hyperlink xmlns:r="http://schemas.openxmlformats.org/officeDocument/2006/relationships" ref="Q749" r:id="rId895"/>
    <hyperlink xmlns:r="http://schemas.openxmlformats.org/officeDocument/2006/relationships" ref="Q750" r:id="rId896"/>
    <hyperlink xmlns:r="http://schemas.openxmlformats.org/officeDocument/2006/relationships" ref="Q751" r:id="rId897"/>
    <hyperlink xmlns:r="http://schemas.openxmlformats.org/officeDocument/2006/relationships" ref="Q752" r:id="rId898"/>
    <hyperlink xmlns:r="http://schemas.openxmlformats.org/officeDocument/2006/relationships" ref="P753" r:id="rId899"/>
    <hyperlink xmlns:r="http://schemas.openxmlformats.org/officeDocument/2006/relationships" ref="Q753" r:id="rId900"/>
    <hyperlink xmlns:r="http://schemas.openxmlformats.org/officeDocument/2006/relationships" ref="Q754" r:id="rId901"/>
    <hyperlink xmlns:r="http://schemas.openxmlformats.org/officeDocument/2006/relationships" ref="Q755" r:id="rId902"/>
    <hyperlink xmlns:r="http://schemas.openxmlformats.org/officeDocument/2006/relationships" ref="Q756" r:id="rId903"/>
    <hyperlink xmlns:r="http://schemas.openxmlformats.org/officeDocument/2006/relationships" ref="Q757" r:id="rId904"/>
    <hyperlink xmlns:r="http://schemas.openxmlformats.org/officeDocument/2006/relationships" ref="Q758" r:id="rId905"/>
    <hyperlink xmlns:r="http://schemas.openxmlformats.org/officeDocument/2006/relationships" ref="Q759" r:id="rId906"/>
    <hyperlink xmlns:r="http://schemas.openxmlformats.org/officeDocument/2006/relationships" ref="Q760" r:id="rId907"/>
    <hyperlink xmlns:r="http://schemas.openxmlformats.org/officeDocument/2006/relationships" ref="Q761" r:id="rId908"/>
    <hyperlink xmlns:r="http://schemas.openxmlformats.org/officeDocument/2006/relationships" ref="Q762" r:id="rId909"/>
    <hyperlink xmlns:r="http://schemas.openxmlformats.org/officeDocument/2006/relationships" ref="Q763" r:id="rId910"/>
    <hyperlink xmlns:r="http://schemas.openxmlformats.org/officeDocument/2006/relationships" ref="Q764" r:id="rId911"/>
    <hyperlink xmlns:r="http://schemas.openxmlformats.org/officeDocument/2006/relationships" ref="Q765" r:id="rId912"/>
    <hyperlink xmlns:r="http://schemas.openxmlformats.org/officeDocument/2006/relationships" ref="Q766" r:id="rId913"/>
    <hyperlink xmlns:r="http://schemas.openxmlformats.org/officeDocument/2006/relationships" ref="Q767" r:id="rId914"/>
    <hyperlink xmlns:r="http://schemas.openxmlformats.org/officeDocument/2006/relationships" ref="Q768" r:id="rId915"/>
    <hyperlink xmlns:r="http://schemas.openxmlformats.org/officeDocument/2006/relationships" ref="Q769" r:id="rId916"/>
    <hyperlink xmlns:r="http://schemas.openxmlformats.org/officeDocument/2006/relationships" ref="Q770" r:id="rId917"/>
    <hyperlink xmlns:r="http://schemas.openxmlformats.org/officeDocument/2006/relationships" ref="Q771" r:id="rId918"/>
    <hyperlink xmlns:r="http://schemas.openxmlformats.org/officeDocument/2006/relationships" ref="Q772" r:id="rId919"/>
    <hyperlink xmlns:r="http://schemas.openxmlformats.org/officeDocument/2006/relationships" ref="Q773" r:id="rId920"/>
    <hyperlink xmlns:r="http://schemas.openxmlformats.org/officeDocument/2006/relationships" ref="Q774" r:id="rId921"/>
    <hyperlink xmlns:r="http://schemas.openxmlformats.org/officeDocument/2006/relationships" ref="Q775" r:id="rId922"/>
    <hyperlink xmlns:r="http://schemas.openxmlformats.org/officeDocument/2006/relationships" ref="Q776" r:id="rId923"/>
    <hyperlink xmlns:r="http://schemas.openxmlformats.org/officeDocument/2006/relationships" ref="Q777" r:id="rId924"/>
    <hyperlink xmlns:r="http://schemas.openxmlformats.org/officeDocument/2006/relationships" ref="Q778" r:id="rId925"/>
    <hyperlink xmlns:r="http://schemas.openxmlformats.org/officeDocument/2006/relationships" ref="Q779" r:id="rId926"/>
    <hyperlink xmlns:r="http://schemas.openxmlformats.org/officeDocument/2006/relationships" ref="Q780" r:id="rId927"/>
    <hyperlink xmlns:r="http://schemas.openxmlformats.org/officeDocument/2006/relationships" ref="Q781" r:id="rId928"/>
    <hyperlink xmlns:r="http://schemas.openxmlformats.org/officeDocument/2006/relationships" ref="Q782" r:id="rId929"/>
    <hyperlink xmlns:r="http://schemas.openxmlformats.org/officeDocument/2006/relationships" ref="Q783" r:id="rId930"/>
    <hyperlink xmlns:r="http://schemas.openxmlformats.org/officeDocument/2006/relationships" ref="P784" r:id="rId931"/>
    <hyperlink xmlns:r="http://schemas.openxmlformats.org/officeDocument/2006/relationships" ref="Q784" r:id="rId932"/>
    <hyperlink xmlns:r="http://schemas.openxmlformats.org/officeDocument/2006/relationships" ref="Q785" r:id="rId933"/>
    <hyperlink xmlns:r="http://schemas.openxmlformats.org/officeDocument/2006/relationships" ref="Q786" r:id="rId934"/>
    <hyperlink xmlns:r="http://schemas.openxmlformats.org/officeDocument/2006/relationships" ref="P787" r:id="rId935"/>
    <hyperlink xmlns:r="http://schemas.openxmlformats.org/officeDocument/2006/relationships" ref="Q787" r:id="rId936"/>
    <hyperlink xmlns:r="http://schemas.openxmlformats.org/officeDocument/2006/relationships" ref="Q788" r:id="rId937"/>
    <hyperlink xmlns:r="http://schemas.openxmlformats.org/officeDocument/2006/relationships" ref="Q789" r:id="rId938"/>
    <hyperlink xmlns:r="http://schemas.openxmlformats.org/officeDocument/2006/relationships" ref="Q790" r:id="rId939"/>
    <hyperlink xmlns:r="http://schemas.openxmlformats.org/officeDocument/2006/relationships" ref="Q791" r:id="rId940"/>
    <hyperlink xmlns:r="http://schemas.openxmlformats.org/officeDocument/2006/relationships" ref="Q792" r:id="rId941"/>
    <hyperlink xmlns:r="http://schemas.openxmlformats.org/officeDocument/2006/relationships" ref="Q793" r:id="rId942"/>
    <hyperlink xmlns:r="http://schemas.openxmlformats.org/officeDocument/2006/relationships" ref="Q794" r:id="rId943"/>
    <hyperlink xmlns:r="http://schemas.openxmlformats.org/officeDocument/2006/relationships" ref="Q795" r:id="rId944"/>
    <hyperlink xmlns:r="http://schemas.openxmlformats.org/officeDocument/2006/relationships" ref="Q796" r:id="rId945"/>
    <hyperlink xmlns:r="http://schemas.openxmlformats.org/officeDocument/2006/relationships" ref="Q797" r:id="rId946"/>
    <hyperlink xmlns:r="http://schemas.openxmlformats.org/officeDocument/2006/relationships" ref="Q798" r:id="rId947"/>
    <hyperlink xmlns:r="http://schemas.openxmlformats.org/officeDocument/2006/relationships" ref="Q799" r:id="rId948"/>
    <hyperlink xmlns:r="http://schemas.openxmlformats.org/officeDocument/2006/relationships" ref="Q800" r:id="rId949"/>
    <hyperlink xmlns:r="http://schemas.openxmlformats.org/officeDocument/2006/relationships" ref="Q801" r:id="rId950"/>
    <hyperlink xmlns:r="http://schemas.openxmlformats.org/officeDocument/2006/relationships" ref="Q802" r:id="rId951"/>
    <hyperlink xmlns:r="http://schemas.openxmlformats.org/officeDocument/2006/relationships" ref="P803" r:id="rId952"/>
    <hyperlink xmlns:r="http://schemas.openxmlformats.org/officeDocument/2006/relationships" ref="Q803" r:id="rId953"/>
    <hyperlink xmlns:r="http://schemas.openxmlformats.org/officeDocument/2006/relationships" ref="Q804" r:id="rId954"/>
    <hyperlink xmlns:r="http://schemas.openxmlformats.org/officeDocument/2006/relationships" ref="Q805" r:id="rId955"/>
    <hyperlink xmlns:r="http://schemas.openxmlformats.org/officeDocument/2006/relationships" ref="Q806" r:id="rId956"/>
    <hyperlink xmlns:r="http://schemas.openxmlformats.org/officeDocument/2006/relationships" ref="Q807" r:id="rId957"/>
    <hyperlink xmlns:r="http://schemas.openxmlformats.org/officeDocument/2006/relationships" ref="Q808" r:id="rId958"/>
    <hyperlink xmlns:r="http://schemas.openxmlformats.org/officeDocument/2006/relationships" ref="Q809" r:id="rId959"/>
    <hyperlink xmlns:r="http://schemas.openxmlformats.org/officeDocument/2006/relationships" ref="Q810" r:id="rId960"/>
    <hyperlink xmlns:r="http://schemas.openxmlformats.org/officeDocument/2006/relationships" ref="Q811" r:id="rId961"/>
    <hyperlink xmlns:r="http://schemas.openxmlformats.org/officeDocument/2006/relationships" ref="Q812" r:id="rId962"/>
    <hyperlink xmlns:r="http://schemas.openxmlformats.org/officeDocument/2006/relationships" ref="Q813" r:id="rId963"/>
    <hyperlink xmlns:r="http://schemas.openxmlformats.org/officeDocument/2006/relationships" ref="Q814" r:id="rId964"/>
    <hyperlink xmlns:r="http://schemas.openxmlformats.org/officeDocument/2006/relationships" ref="P815" r:id="rId965"/>
    <hyperlink xmlns:r="http://schemas.openxmlformats.org/officeDocument/2006/relationships" ref="Q815" r:id="rId966"/>
    <hyperlink xmlns:r="http://schemas.openxmlformats.org/officeDocument/2006/relationships" ref="Q816" r:id="rId967"/>
    <hyperlink xmlns:r="http://schemas.openxmlformats.org/officeDocument/2006/relationships" ref="Q817" r:id="rId968"/>
    <hyperlink xmlns:r="http://schemas.openxmlformats.org/officeDocument/2006/relationships" ref="Q818" r:id="rId969"/>
    <hyperlink xmlns:r="http://schemas.openxmlformats.org/officeDocument/2006/relationships" ref="Q819" r:id="rId970"/>
    <hyperlink xmlns:r="http://schemas.openxmlformats.org/officeDocument/2006/relationships" ref="Q820" r:id="rId971"/>
    <hyperlink xmlns:r="http://schemas.openxmlformats.org/officeDocument/2006/relationships" ref="P821" r:id="rId972"/>
    <hyperlink xmlns:r="http://schemas.openxmlformats.org/officeDocument/2006/relationships" ref="Q821" r:id="rId973"/>
    <hyperlink xmlns:r="http://schemas.openxmlformats.org/officeDocument/2006/relationships" ref="Q822" r:id="rId974"/>
    <hyperlink xmlns:r="http://schemas.openxmlformats.org/officeDocument/2006/relationships" ref="Q823" r:id="rId975"/>
    <hyperlink xmlns:r="http://schemas.openxmlformats.org/officeDocument/2006/relationships" ref="Q824" r:id="rId976"/>
    <hyperlink xmlns:r="http://schemas.openxmlformats.org/officeDocument/2006/relationships" ref="P825" r:id="rId977"/>
    <hyperlink xmlns:r="http://schemas.openxmlformats.org/officeDocument/2006/relationships" ref="Q825" r:id="rId978"/>
    <hyperlink xmlns:r="http://schemas.openxmlformats.org/officeDocument/2006/relationships" ref="P826" r:id="rId979"/>
    <hyperlink xmlns:r="http://schemas.openxmlformats.org/officeDocument/2006/relationships" ref="Q826" r:id="rId980"/>
    <hyperlink xmlns:r="http://schemas.openxmlformats.org/officeDocument/2006/relationships" ref="Q827" r:id="rId981"/>
    <hyperlink xmlns:r="http://schemas.openxmlformats.org/officeDocument/2006/relationships" ref="Q828" r:id="rId982"/>
    <hyperlink xmlns:r="http://schemas.openxmlformats.org/officeDocument/2006/relationships" ref="Q829" r:id="rId983"/>
    <hyperlink xmlns:r="http://schemas.openxmlformats.org/officeDocument/2006/relationships" ref="Q830" r:id="rId984"/>
    <hyperlink xmlns:r="http://schemas.openxmlformats.org/officeDocument/2006/relationships" ref="Q831" r:id="rId985"/>
    <hyperlink xmlns:r="http://schemas.openxmlformats.org/officeDocument/2006/relationships" ref="Q832" r:id="rId986"/>
    <hyperlink xmlns:r="http://schemas.openxmlformats.org/officeDocument/2006/relationships" ref="Q833" r:id="rId987"/>
    <hyperlink xmlns:r="http://schemas.openxmlformats.org/officeDocument/2006/relationships" ref="Q834" r:id="rId988"/>
    <hyperlink xmlns:r="http://schemas.openxmlformats.org/officeDocument/2006/relationships" ref="Q835" r:id="rId989"/>
    <hyperlink xmlns:r="http://schemas.openxmlformats.org/officeDocument/2006/relationships" ref="Q836" r:id="rId990"/>
    <hyperlink xmlns:r="http://schemas.openxmlformats.org/officeDocument/2006/relationships" ref="Q837" r:id="rId991"/>
    <hyperlink xmlns:r="http://schemas.openxmlformats.org/officeDocument/2006/relationships" ref="P838" r:id="rId992"/>
    <hyperlink xmlns:r="http://schemas.openxmlformats.org/officeDocument/2006/relationships" ref="Q838" r:id="rId993"/>
    <hyperlink xmlns:r="http://schemas.openxmlformats.org/officeDocument/2006/relationships" ref="Q839" r:id="rId994"/>
    <hyperlink xmlns:r="http://schemas.openxmlformats.org/officeDocument/2006/relationships" ref="P840" r:id="rId995"/>
    <hyperlink xmlns:r="http://schemas.openxmlformats.org/officeDocument/2006/relationships" ref="Q840" r:id="rId996"/>
    <hyperlink xmlns:r="http://schemas.openxmlformats.org/officeDocument/2006/relationships" ref="Q841" r:id="rId997"/>
    <hyperlink xmlns:r="http://schemas.openxmlformats.org/officeDocument/2006/relationships" ref="Q842" r:id="rId998"/>
    <hyperlink xmlns:r="http://schemas.openxmlformats.org/officeDocument/2006/relationships" ref="Q843" r:id="rId999"/>
    <hyperlink xmlns:r="http://schemas.openxmlformats.org/officeDocument/2006/relationships" ref="Q844" r:id="rId1000"/>
    <hyperlink xmlns:r="http://schemas.openxmlformats.org/officeDocument/2006/relationships" ref="Q845" r:id="rId1001"/>
    <hyperlink xmlns:r="http://schemas.openxmlformats.org/officeDocument/2006/relationships" ref="Q846" r:id="rId1002"/>
    <hyperlink xmlns:r="http://schemas.openxmlformats.org/officeDocument/2006/relationships" ref="Q847" r:id="rId1003"/>
    <hyperlink xmlns:r="http://schemas.openxmlformats.org/officeDocument/2006/relationships" ref="Q848" r:id="rId1004"/>
    <hyperlink xmlns:r="http://schemas.openxmlformats.org/officeDocument/2006/relationships" ref="Q849" r:id="rId1005"/>
    <hyperlink xmlns:r="http://schemas.openxmlformats.org/officeDocument/2006/relationships" ref="Q850" r:id="rId1006"/>
    <hyperlink xmlns:r="http://schemas.openxmlformats.org/officeDocument/2006/relationships" ref="Q851" r:id="rId1007"/>
    <hyperlink xmlns:r="http://schemas.openxmlformats.org/officeDocument/2006/relationships" ref="Q852" r:id="rId1008"/>
    <hyperlink xmlns:r="http://schemas.openxmlformats.org/officeDocument/2006/relationships" ref="Q853" r:id="rId1009"/>
    <hyperlink xmlns:r="http://schemas.openxmlformats.org/officeDocument/2006/relationships" ref="Q854" r:id="rId1010"/>
    <hyperlink xmlns:r="http://schemas.openxmlformats.org/officeDocument/2006/relationships" ref="Q855" r:id="rId1011"/>
    <hyperlink xmlns:r="http://schemas.openxmlformats.org/officeDocument/2006/relationships" ref="Q856" r:id="rId1012"/>
    <hyperlink xmlns:r="http://schemas.openxmlformats.org/officeDocument/2006/relationships" ref="Q857" r:id="rId1013"/>
    <hyperlink xmlns:r="http://schemas.openxmlformats.org/officeDocument/2006/relationships" ref="Q858" r:id="rId1014"/>
    <hyperlink xmlns:r="http://schemas.openxmlformats.org/officeDocument/2006/relationships" ref="P859" r:id="rId1015"/>
    <hyperlink xmlns:r="http://schemas.openxmlformats.org/officeDocument/2006/relationships" ref="Q859" r:id="rId1016"/>
    <hyperlink xmlns:r="http://schemas.openxmlformats.org/officeDocument/2006/relationships" ref="Q860" r:id="rId1017"/>
    <hyperlink xmlns:r="http://schemas.openxmlformats.org/officeDocument/2006/relationships" ref="Q861" r:id="rId1018"/>
    <hyperlink xmlns:r="http://schemas.openxmlformats.org/officeDocument/2006/relationships" ref="Q862" r:id="rId1019"/>
    <hyperlink xmlns:r="http://schemas.openxmlformats.org/officeDocument/2006/relationships" ref="Q863" r:id="rId1020"/>
    <hyperlink xmlns:r="http://schemas.openxmlformats.org/officeDocument/2006/relationships" ref="Q864" r:id="rId1021"/>
    <hyperlink xmlns:r="http://schemas.openxmlformats.org/officeDocument/2006/relationships" ref="Q865" r:id="rId1022"/>
    <hyperlink xmlns:r="http://schemas.openxmlformats.org/officeDocument/2006/relationships" ref="Q866" r:id="rId1023"/>
    <hyperlink xmlns:r="http://schemas.openxmlformats.org/officeDocument/2006/relationships" ref="Q867" r:id="rId1024"/>
    <hyperlink xmlns:r="http://schemas.openxmlformats.org/officeDocument/2006/relationships" ref="Q868" r:id="rId1025"/>
    <hyperlink xmlns:r="http://schemas.openxmlformats.org/officeDocument/2006/relationships" ref="Q869" r:id="rId1026"/>
    <hyperlink xmlns:r="http://schemas.openxmlformats.org/officeDocument/2006/relationships" ref="P870" r:id="rId1027"/>
    <hyperlink xmlns:r="http://schemas.openxmlformats.org/officeDocument/2006/relationships" ref="Q870" r:id="rId1028"/>
    <hyperlink xmlns:r="http://schemas.openxmlformats.org/officeDocument/2006/relationships" ref="Q871" r:id="rId1029"/>
    <hyperlink xmlns:r="http://schemas.openxmlformats.org/officeDocument/2006/relationships" ref="Q872" r:id="rId1030"/>
    <hyperlink xmlns:r="http://schemas.openxmlformats.org/officeDocument/2006/relationships" ref="Q873" r:id="rId1031"/>
    <hyperlink xmlns:r="http://schemas.openxmlformats.org/officeDocument/2006/relationships" ref="Q874" r:id="rId1032"/>
    <hyperlink xmlns:r="http://schemas.openxmlformats.org/officeDocument/2006/relationships" ref="Q875" r:id="rId1033"/>
    <hyperlink xmlns:r="http://schemas.openxmlformats.org/officeDocument/2006/relationships" ref="Q876" r:id="rId1034"/>
    <hyperlink xmlns:r="http://schemas.openxmlformats.org/officeDocument/2006/relationships" ref="Q877" r:id="rId1035"/>
    <hyperlink xmlns:r="http://schemas.openxmlformats.org/officeDocument/2006/relationships" ref="Q878" r:id="rId1036"/>
    <hyperlink xmlns:r="http://schemas.openxmlformats.org/officeDocument/2006/relationships" ref="Q879" r:id="rId1037"/>
    <hyperlink xmlns:r="http://schemas.openxmlformats.org/officeDocument/2006/relationships" ref="Q880" r:id="rId1038"/>
    <hyperlink xmlns:r="http://schemas.openxmlformats.org/officeDocument/2006/relationships" ref="Q881" r:id="rId1039"/>
    <hyperlink xmlns:r="http://schemas.openxmlformats.org/officeDocument/2006/relationships" ref="Q882" r:id="rId1040"/>
    <hyperlink xmlns:r="http://schemas.openxmlformats.org/officeDocument/2006/relationships" ref="Q883" r:id="rId1041"/>
    <hyperlink xmlns:r="http://schemas.openxmlformats.org/officeDocument/2006/relationships" ref="Q884" r:id="rId1042"/>
    <hyperlink xmlns:r="http://schemas.openxmlformats.org/officeDocument/2006/relationships" ref="P885" r:id="rId1043"/>
    <hyperlink xmlns:r="http://schemas.openxmlformats.org/officeDocument/2006/relationships" ref="Q885" r:id="rId1044"/>
    <hyperlink xmlns:r="http://schemas.openxmlformats.org/officeDocument/2006/relationships" ref="Q886" r:id="rId1045"/>
    <hyperlink xmlns:r="http://schemas.openxmlformats.org/officeDocument/2006/relationships" ref="Q887" r:id="rId1046"/>
    <hyperlink xmlns:r="http://schemas.openxmlformats.org/officeDocument/2006/relationships" ref="Q888" r:id="rId1047"/>
    <hyperlink xmlns:r="http://schemas.openxmlformats.org/officeDocument/2006/relationships" ref="Q889" r:id="rId1048"/>
    <hyperlink xmlns:r="http://schemas.openxmlformats.org/officeDocument/2006/relationships" ref="Q890" r:id="rId1049"/>
    <hyperlink xmlns:r="http://schemas.openxmlformats.org/officeDocument/2006/relationships" ref="Q891" r:id="rId1050"/>
    <hyperlink xmlns:r="http://schemas.openxmlformats.org/officeDocument/2006/relationships" ref="Q892" r:id="rId1051"/>
    <hyperlink xmlns:r="http://schemas.openxmlformats.org/officeDocument/2006/relationships" ref="Q893" r:id="rId1052"/>
    <hyperlink xmlns:r="http://schemas.openxmlformats.org/officeDocument/2006/relationships" ref="Q894" r:id="rId1053"/>
    <hyperlink xmlns:r="http://schemas.openxmlformats.org/officeDocument/2006/relationships" ref="Q895" r:id="rId1054"/>
    <hyperlink xmlns:r="http://schemas.openxmlformats.org/officeDocument/2006/relationships" ref="Q896" r:id="rId1055"/>
    <hyperlink xmlns:r="http://schemas.openxmlformats.org/officeDocument/2006/relationships" ref="Q897" r:id="rId1056"/>
    <hyperlink xmlns:r="http://schemas.openxmlformats.org/officeDocument/2006/relationships" ref="Q898" r:id="rId1057"/>
    <hyperlink xmlns:r="http://schemas.openxmlformats.org/officeDocument/2006/relationships" ref="Q899" r:id="rId1058"/>
    <hyperlink xmlns:r="http://schemas.openxmlformats.org/officeDocument/2006/relationships" ref="Q900" r:id="rId1059"/>
    <hyperlink xmlns:r="http://schemas.openxmlformats.org/officeDocument/2006/relationships" ref="Q901" r:id="rId1060"/>
    <hyperlink xmlns:r="http://schemas.openxmlformats.org/officeDocument/2006/relationships" ref="Q902" r:id="rId1061"/>
    <hyperlink xmlns:r="http://schemas.openxmlformats.org/officeDocument/2006/relationships" ref="Q903" r:id="rId1062"/>
    <hyperlink xmlns:r="http://schemas.openxmlformats.org/officeDocument/2006/relationships" ref="Q904" r:id="rId1063"/>
    <hyperlink xmlns:r="http://schemas.openxmlformats.org/officeDocument/2006/relationships" ref="Q905" r:id="rId1064"/>
    <hyperlink xmlns:r="http://schemas.openxmlformats.org/officeDocument/2006/relationships" ref="Q906" r:id="rId1065"/>
    <hyperlink xmlns:r="http://schemas.openxmlformats.org/officeDocument/2006/relationships" ref="Q907" r:id="rId1066"/>
    <hyperlink xmlns:r="http://schemas.openxmlformats.org/officeDocument/2006/relationships" ref="P908" r:id="rId1067"/>
    <hyperlink xmlns:r="http://schemas.openxmlformats.org/officeDocument/2006/relationships" ref="Q908" r:id="rId1068"/>
    <hyperlink xmlns:r="http://schemas.openxmlformats.org/officeDocument/2006/relationships" ref="Q909" r:id="rId1069"/>
    <hyperlink xmlns:r="http://schemas.openxmlformats.org/officeDocument/2006/relationships" ref="Q910" r:id="rId1070"/>
    <hyperlink xmlns:r="http://schemas.openxmlformats.org/officeDocument/2006/relationships" ref="Q911" r:id="rId1071"/>
    <hyperlink xmlns:r="http://schemas.openxmlformats.org/officeDocument/2006/relationships" ref="Q912" r:id="rId1072"/>
    <hyperlink xmlns:r="http://schemas.openxmlformats.org/officeDocument/2006/relationships" ref="Q913" r:id="rId1073"/>
    <hyperlink xmlns:r="http://schemas.openxmlformats.org/officeDocument/2006/relationships" ref="Q914" r:id="rId1074"/>
    <hyperlink xmlns:r="http://schemas.openxmlformats.org/officeDocument/2006/relationships" ref="Q915" r:id="rId1075"/>
    <hyperlink xmlns:r="http://schemas.openxmlformats.org/officeDocument/2006/relationships" ref="Q916" r:id="rId1076"/>
    <hyperlink xmlns:r="http://schemas.openxmlformats.org/officeDocument/2006/relationships" ref="Q917" r:id="rId1077"/>
    <hyperlink xmlns:r="http://schemas.openxmlformats.org/officeDocument/2006/relationships" ref="Q918" r:id="rId1078"/>
    <hyperlink xmlns:r="http://schemas.openxmlformats.org/officeDocument/2006/relationships" ref="Q919" r:id="rId1079"/>
    <hyperlink xmlns:r="http://schemas.openxmlformats.org/officeDocument/2006/relationships" ref="Q920" r:id="rId1080"/>
    <hyperlink xmlns:r="http://schemas.openxmlformats.org/officeDocument/2006/relationships" ref="Q921" r:id="rId1081"/>
    <hyperlink xmlns:r="http://schemas.openxmlformats.org/officeDocument/2006/relationships" ref="P922" r:id="rId1082"/>
    <hyperlink xmlns:r="http://schemas.openxmlformats.org/officeDocument/2006/relationships" ref="Q922" r:id="rId1083"/>
    <hyperlink xmlns:r="http://schemas.openxmlformats.org/officeDocument/2006/relationships" ref="Q923" r:id="rId1084"/>
    <hyperlink xmlns:r="http://schemas.openxmlformats.org/officeDocument/2006/relationships" ref="Q924" r:id="rId1085"/>
    <hyperlink xmlns:r="http://schemas.openxmlformats.org/officeDocument/2006/relationships" ref="Q925" r:id="rId1086"/>
    <hyperlink xmlns:r="http://schemas.openxmlformats.org/officeDocument/2006/relationships" ref="Q926" r:id="rId1087"/>
    <hyperlink xmlns:r="http://schemas.openxmlformats.org/officeDocument/2006/relationships" ref="Q927" r:id="rId1088"/>
    <hyperlink xmlns:r="http://schemas.openxmlformats.org/officeDocument/2006/relationships" ref="Q928" r:id="rId1089"/>
    <hyperlink xmlns:r="http://schemas.openxmlformats.org/officeDocument/2006/relationships" ref="Q929" r:id="rId1090"/>
    <hyperlink xmlns:r="http://schemas.openxmlformats.org/officeDocument/2006/relationships" ref="Q930" r:id="rId1091"/>
    <hyperlink xmlns:r="http://schemas.openxmlformats.org/officeDocument/2006/relationships" ref="Q931" r:id="rId1092"/>
    <hyperlink xmlns:r="http://schemas.openxmlformats.org/officeDocument/2006/relationships" ref="Q932" r:id="rId1093"/>
    <hyperlink xmlns:r="http://schemas.openxmlformats.org/officeDocument/2006/relationships" ref="Q933" r:id="rId1094"/>
    <hyperlink xmlns:r="http://schemas.openxmlformats.org/officeDocument/2006/relationships" ref="Q934" r:id="rId1095"/>
    <hyperlink xmlns:r="http://schemas.openxmlformats.org/officeDocument/2006/relationships" ref="Q935" r:id="rId1096"/>
    <hyperlink xmlns:r="http://schemas.openxmlformats.org/officeDocument/2006/relationships" ref="Q936" r:id="rId1097"/>
    <hyperlink xmlns:r="http://schemas.openxmlformats.org/officeDocument/2006/relationships" ref="Q937" r:id="rId1098"/>
    <hyperlink xmlns:r="http://schemas.openxmlformats.org/officeDocument/2006/relationships" ref="Q938" r:id="rId1099"/>
    <hyperlink xmlns:r="http://schemas.openxmlformats.org/officeDocument/2006/relationships" ref="Q939" r:id="rId1100"/>
    <hyperlink xmlns:r="http://schemas.openxmlformats.org/officeDocument/2006/relationships" ref="Q940" r:id="rId1101"/>
    <hyperlink xmlns:r="http://schemas.openxmlformats.org/officeDocument/2006/relationships" ref="P941" r:id="rId1102"/>
    <hyperlink xmlns:r="http://schemas.openxmlformats.org/officeDocument/2006/relationships" ref="Q941" r:id="rId1103"/>
    <hyperlink xmlns:r="http://schemas.openxmlformats.org/officeDocument/2006/relationships" ref="Q942" r:id="rId1104"/>
    <hyperlink xmlns:r="http://schemas.openxmlformats.org/officeDocument/2006/relationships" ref="Q943" r:id="rId1105"/>
    <hyperlink xmlns:r="http://schemas.openxmlformats.org/officeDocument/2006/relationships" ref="Q944" r:id="rId1106"/>
    <hyperlink xmlns:r="http://schemas.openxmlformats.org/officeDocument/2006/relationships" ref="P945" r:id="rId1107"/>
    <hyperlink xmlns:r="http://schemas.openxmlformats.org/officeDocument/2006/relationships" ref="Q945" r:id="rId1108"/>
    <hyperlink xmlns:r="http://schemas.openxmlformats.org/officeDocument/2006/relationships" ref="Q946" r:id="rId1109"/>
    <hyperlink xmlns:r="http://schemas.openxmlformats.org/officeDocument/2006/relationships" ref="Q947" r:id="rId1110"/>
    <hyperlink xmlns:r="http://schemas.openxmlformats.org/officeDocument/2006/relationships" ref="Q948" r:id="rId1111"/>
    <hyperlink xmlns:r="http://schemas.openxmlformats.org/officeDocument/2006/relationships" ref="Q949" r:id="rId1112"/>
    <hyperlink xmlns:r="http://schemas.openxmlformats.org/officeDocument/2006/relationships" ref="Q950" r:id="rId1113"/>
    <hyperlink xmlns:r="http://schemas.openxmlformats.org/officeDocument/2006/relationships" ref="Q951" r:id="rId1114"/>
    <hyperlink xmlns:r="http://schemas.openxmlformats.org/officeDocument/2006/relationships" ref="Q952" r:id="rId1115"/>
    <hyperlink xmlns:r="http://schemas.openxmlformats.org/officeDocument/2006/relationships" ref="Q953" r:id="rId1116"/>
    <hyperlink xmlns:r="http://schemas.openxmlformats.org/officeDocument/2006/relationships" ref="Q954" r:id="rId1117"/>
    <hyperlink xmlns:r="http://schemas.openxmlformats.org/officeDocument/2006/relationships" ref="Q955" r:id="rId1118"/>
    <hyperlink xmlns:r="http://schemas.openxmlformats.org/officeDocument/2006/relationships" ref="Q956" r:id="rId1119"/>
    <hyperlink xmlns:r="http://schemas.openxmlformats.org/officeDocument/2006/relationships" ref="Q957" r:id="rId1120"/>
    <hyperlink xmlns:r="http://schemas.openxmlformats.org/officeDocument/2006/relationships" ref="Q958" r:id="rId1121"/>
    <hyperlink xmlns:r="http://schemas.openxmlformats.org/officeDocument/2006/relationships" ref="Q959" r:id="rId1122"/>
    <hyperlink xmlns:r="http://schemas.openxmlformats.org/officeDocument/2006/relationships" ref="Q960" r:id="rId1123"/>
    <hyperlink xmlns:r="http://schemas.openxmlformats.org/officeDocument/2006/relationships" ref="Q961" r:id="rId1124"/>
    <hyperlink xmlns:r="http://schemas.openxmlformats.org/officeDocument/2006/relationships" ref="Q962" r:id="rId1125"/>
    <hyperlink xmlns:r="http://schemas.openxmlformats.org/officeDocument/2006/relationships" ref="Q963" r:id="rId1126"/>
    <hyperlink xmlns:r="http://schemas.openxmlformats.org/officeDocument/2006/relationships" ref="Q964" r:id="rId1127"/>
    <hyperlink xmlns:r="http://schemas.openxmlformats.org/officeDocument/2006/relationships" ref="Q965" r:id="rId1128"/>
    <hyperlink xmlns:r="http://schemas.openxmlformats.org/officeDocument/2006/relationships" ref="Q966" r:id="rId1129"/>
    <hyperlink xmlns:r="http://schemas.openxmlformats.org/officeDocument/2006/relationships" ref="P967" r:id="rId1130"/>
    <hyperlink xmlns:r="http://schemas.openxmlformats.org/officeDocument/2006/relationships" ref="Q967" r:id="rId1131"/>
    <hyperlink xmlns:r="http://schemas.openxmlformats.org/officeDocument/2006/relationships" ref="Q968" r:id="rId1132"/>
    <hyperlink xmlns:r="http://schemas.openxmlformats.org/officeDocument/2006/relationships" ref="Q969" r:id="rId1133"/>
    <hyperlink xmlns:r="http://schemas.openxmlformats.org/officeDocument/2006/relationships" ref="Q970" r:id="rId1134"/>
    <hyperlink xmlns:r="http://schemas.openxmlformats.org/officeDocument/2006/relationships" ref="Q971" r:id="rId1135"/>
    <hyperlink xmlns:r="http://schemas.openxmlformats.org/officeDocument/2006/relationships" ref="Q972" r:id="rId1136"/>
    <hyperlink xmlns:r="http://schemas.openxmlformats.org/officeDocument/2006/relationships" ref="Q973" r:id="rId1137"/>
    <hyperlink xmlns:r="http://schemas.openxmlformats.org/officeDocument/2006/relationships" ref="P974" r:id="rId1138"/>
    <hyperlink xmlns:r="http://schemas.openxmlformats.org/officeDocument/2006/relationships" ref="Q974" r:id="rId1139"/>
    <hyperlink xmlns:r="http://schemas.openxmlformats.org/officeDocument/2006/relationships" ref="Q975" r:id="rId1140"/>
    <hyperlink xmlns:r="http://schemas.openxmlformats.org/officeDocument/2006/relationships" ref="P976" r:id="rId1141"/>
    <hyperlink xmlns:r="http://schemas.openxmlformats.org/officeDocument/2006/relationships" ref="Q976" r:id="rId1142"/>
    <hyperlink xmlns:r="http://schemas.openxmlformats.org/officeDocument/2006/relationships" ref="Q977" r:id="rId1143"/>
    <hyperlink xmlns:r="http://schemas.openxmlformats.org/officeDocument/2006/relationships" ref="P978" r:id="rId1144"/>
    <hyperlink xmlns:r="http://schemas.openxmlformats.org/officeDocument/2006/relationships" ref="Q978" r:id="rId1145"/>
    <hyperlink xmlns:r="http://schemas.openxmlformats.org/officeDocument/2006/relationships" ref="Q979" r:id="rId1146"/>
    <hyperlink xmlns:r="http://schemas.openxmlformats.org/officeDocument/2006/relationships" ref="Q980" r:id="rId1147"/>
    <hyperlink xmlns:r="http://schemas.openxmlformats.org/officeDocument/2006/relationships" ref="Q981" r:id="rId1148"/>
    <hyperlink xmlns:r="http://schemas.openxmlformats.org/officeDocument/2006/relationships" ref="P982" r:id="rId1149"/>
    <hyperlink xmlns:r="http://schemas.openxmlformats.org/officeDocument/2006/relationships" ref="Q982" r:id="rId1150"/>
    <hyperlink xmlns:r="http://schemas.openxmlformats.org/officeDocument/2006/relationships" ref="Q983" r:id="rId1151"/>
    <hyperlink xmlns:r="http://schemas.openxmlformats.org/officeDocument/2006/relationships" ref="Q984" r:id="rId1152"/>
    <hyperlink xmlns:r="http://schemas.openxmlformats.org/officeDocument/2006/relationships" ref="P985" r:id="rId1153"/>
    <hyperlink xmlns:r="http://schemas.openxmlformats.org/officeDocument/2006/relationships" ref="Q985" r:id="rId1154"/>
    <hyperlink xmlns:r="http://schemas.openxmlformats.org/officeDocument/2006/relationships" ref="Q986" r:id="rId1155"/>
    <hyperlink xmlns:r="http://schemas.openxmlformats.org/officeDocument/2006/relationships" ref="Q987" r:id="rId1156"/>
    <hyperlink xmlns:r="http://schemas.openxmlformats.org/officeDocument/2006/relationships" ref="Q988" r:id="rId1157"/>
    <hyperlink xmlns:r="http://schemas.openxmlformats.org/officeDocument/2006/relationships" ref="Q989" r:id="rId1158"/>
    <hyperlink xmlns:r="http://schemas.openxmlformats.org/officeDocument/2006/relationships" ref="Q990" r:id="rId1159"/>
    <hyperlink xmlns:r="http://schemas.openxmlformats.org/officeDocument/2006/relationships" ref="Q991" r:id="rId1160"/>
    <hyperlink xmlns:r="http://schemas.openxmlformats.org/officeDocument/2006/relationships" ref="Q992" r:id="rId1161"/>
    <hyperlink xmlns:r="http://schemas.openxmlformats.org/officeDocument/2006/relationships" ref="Q993" r:id="rId1162"/>
    <hyperlink xmlns:r="http://schemas.openxmlformats.org/officeDocument/2006/relationships" ref="Q994" r:id="rId1163"/>
    <hyperlink xmlns:r="http://schemas.openxmlformats.org/officeDocument/2006/relationships" ref="Q995" r:id="rId1164"/>
    <hyperlink xmlns:r="http://schemas.openxmlformats.org/officeDocument/2006/relationships" ref="Q996" r:id="rId1165"/>
    <hyperlink xmlns:r="http://schemas.openxmlformats.org/officeDocument/2006/relationships" ref="Q997" r:id="rId1166"/>
    <hyperlink xmlns:r="http://schemas.openxmlformats.org/officeDocument/2006/relationships" ref="Q998" r:id="rId1167"/>
    <hyperlink xmlns:r="http://schemas.openxmlformats.org/officeDocument/2006/relationships" ref="Q999" r:id="rId1168"/>
    <hyperlink xmlns:r="http://schemas.openxmlformats.org/officeDocument/2006/relationships" ref="Q1000" r:id="rId1169"/>
    <hyperlink xmlns:r="http://schemas.openxmlformats.org/officeDocument/2006/relationships" ref="Q1001" r:id="rId1170"/>
    <hyperlink xmlns:r="http://schemas.openxmlformats.org/officeDocument/2006/relationships" ref="Q1002" r:id="rId1171"/>
    <hyperlink xmlns:r="http://schemas.openxmlformats.org/officeDocument/2006/relationships" ref="Q1003" r:id="rId1172"/>
    <hyperlink xmlns:r="http://schemas.openxmlformats.org/officeDocument/2006/relationships" ref="Q1004" r:id="rId1173"/>
    <hyperlink xmlns:r="http://schemas.openxmlformats.org/officeDocument/2006/relationships" ref="Q1005" r:id="rId1174"/>
    <hyperlink xmlns:r="http://schemas.openxmlformats.org/officeDocument/2006/relationships" ref="Q1006" r:id="rId1175"/>
    <hyperlink xmlns:r="http://schemas.openxmlformats.org/officeDocument/2006/relationships" ref="Q1007" r:id="rId1176"/>
    <hyperlink xmlns:r="http://schemas.openxmlformats.org/officeDocument/2006/relationships" ref="Q1008" r:id="rId1177"/>
    <hyperlink xmlns:r="http://schemas.openxmlformats.org/officeDocument/2006/relationships" ref="Q1009" r:id="rId1178"/>
    <hyperlink xmlns:r="http://schemas.openxmlformats.org/officeDocument/2006/relationships" ref="Q1010" r:id="rId1179"/>
    <hyperlink xmlns:r="http://schemas.openxmlformats.org/officeDocument/2006/relationships" ref="Q1011" r:id="rId1180"/>
    <hyperlink xmlns:r="http://schemas.openxmlformats.org/officeDocument/2006/relationships" ref="Q1012" r:id="rId1181"/>
    <hyperlink xmlns:r="http://schemas.openxmlformats.org/officeDocument/2006/relationships" ref="Q1013" r:id="rId1182"/>
    <hyperlink xmlns:r="http://schemas.openxmlformats.org/officeDocument/2006/relationships" ref="Q1014" r:id="rId1183"/>
    <hyperlink xmlns:r="http://schemas.openxmlformats.org/officeDocument/2006/relationships" ref="Q1015" r:id="rId1184"/>
    <hyperlink xmlns:r="http://schemas.openxmlformats.org/officeDocument/2006/relationships" ref="Q1016" r:id="rId1185"/>
    <hyperlink xmlns:r="http://schemas.openxmlformats.org/officeDocument/2006/relationships" ref="Q1017" r:id="rId1186"/>
    <hyperlink xmlns:r="http://schemas.openxmlformats.org/officeDocument/2006/relationships" ref="Q1018" r:id="rId1187"/>
    <hyperlink xmlns:r="http://schemas.openxmlformats.org/officeDocument/2006/relationships" ref="Q1019" r:id="rId1188"/>
    <hyperlink xmlns:r="http://schemas.openxmlformats.org/officeDocument/2006/relationships" ref="Q1020" r:id="rId1189"/>
    <hyperlink xmlns:r="http://schemas.openxmlformats.org/officeDocument/2006/relationships" ref="Q1021" r:id="rId1190"/>
    <hyperlink xmlns:r="http://schemas.openxmlformats.org/officeDocument/2006/relationships" ref="Q1022" r:id="rId1191"/>
    <hyperlink xmlns:r="http://schemas.openxmlformats.org/officeDocument/2006/relationships" ref="P1023" r:id="rId1192"/>
    <hyperlink xmlns:r="http://schemas.openxmlformats.org/officeDocument/2006/relationships" ref="Q1023" r:id="rId1193"/>
    <hyperlink xmlns:r="http://schemas.openxmlformats.org/officeDocument/2006/relationships" ref="Q1024" r:id="rId1194"/>
    <hyperlink xmlns:r="http://schemas.openxmlformats.org/officeDocument/2006/relationships" ref="Q1025" r:id="rId1195"/>
    <hyperlink xmlns:r="http://schemas.openxmlformats.org/officeDocument/2006/relationships" ref="P1026" r:id="rId1196"/>
    <hyperlink xmlns:r="http://schemas.openxmlformats.org/officeDocument/2006/relationships" ref="Q1026" r:id="rId1197"/>
    <hyperlink xmlns:r="http://schemas.openxmlformats.org/officeDocument/2006/relationships" ref="Q1027" r:id="rId1198"/>
    <hyperlink xmlns:r="http://schemas.openxmlformats.org/officeDocument/2006/relationships" ref="P1028" r:id="rId1199"/>
    <hyperlink xmlns:r="http://schemas.openxmlformats.org/officeDocument/2006/relationships" ref="Q1028" r:id="rId1200"/>
    <hyperlink xmlns:r="http://schemas.openxmlformats.org/officeDocument/2006/relationships" ref="Q1029" r:id="rId1201"/>
    <hyperlink xmlns:r="http://schemas.openxmlformats.org/officeDocument/2006/relationships" ref="Q1030" r:id="rId1202"/>
    <hyperlink xmlns:r="http://schemas.openxmlformats.org/officeDocument/2006/relationships" ref="Q1031" r:id="rId1203"/>
    <hyperlink xmlns:r="http://schemas.openxmlformats.org/officeDocument/2006/relationships" ref="Q1032" r:id="rId1204"/>
    <hyperlink xmlns:r="http://schemas.openxmlformats.org/officeDocument/2006/relationships" ref="Q1033" r:id="rId1205"/>
    <hyperlink xmlns:r="http://schemas.openxmlformats.org/officeDocument/2006/relationships" ref="Q1034" r:id="rId1206"/>
    <hyperlink xmlns:r="http://schemas.openxmlformats.org/officeDocument/2006/relationships" ref="Q1035" r:id="rId1207"/>
    <hyperlink xmlns:r="http://schemas.openxmlformats.org/officeDocument/2006/relationships" ref="Q1036" r:id="rId1208"/>
    <hyperlink xmlns:r="http://schemas.openxmlformats.org/officeDocument/2006/relationships" ref="Q1037" r:id="rId1209"/>
    <hyperlink xmlns:r="http://schemas.openxmlformats.org/officeDocument/2006/relationships" ref="Q1038" r:id="rId1210"/>
    <hyperlink xmlns:r="http://schemas.openxmlformats.org/officeDocument/2006/relationships" ref="Q1039" r:id="rId1211"/>
    <hyperlink xmlns:r="http://schemas.openxmlformats.org/officeDocument/2006/relationships" ref="Q1040" r:id="rId1212"/>
    <hyperlink xmlns:r="http://schemas.openxmlformats.org/officeDocument/2006/relationships" ref="Q1041" r:id="rId1213"/>
    <hyperlink xmlns:r="http://schemas.openxmlformats.org/officeDocument/2006/relationships" ref="Q1042" r:id="rId1214"/>
    <hyperlink xmlns:r="http://schemas.openxmlformats.org/officeDocument/2006/relationships" ref="Q1043" r:id="rId1215"/>
    <hyperlink xmlns:r="http://schemas.openxmlformats.org/officeDocument/2006/relationships" ref="Q1044" r:id="rId1216"/>
    <hyperlink xmlns:r="http://schemas.openxmlformats.org/officeDocument/2006/relationships" ref="Q1045" r:id="rId1217"/>
    <hyperlink xmlns:r="http://schemas.openxmlformats.org/officeDocument/2006/relationships" ref="Q1046" r:id="rId1218"/>
    <hyperlink xmlns:r="http://schemas.openxmlformats.org/officeDocument/2006/relationships" ref="Q1047" r:id="rId1219"/>
    <hyperlink xmlns:r="http://schemas.openxmlformats.org/officeDocument/2006/relationships" ref="Q1048" r:id="rId1220"/>
    <hyperlink xmlns:r="http://schemas.openxmlformats.org/officeDocument/2006/relationships" ref="Q1049" r:id="rId1221"/>
    <hyperlink xmlns:r="http://schemas.openxmlformats.org/officeDocument/2006/relationships" ref="Q1050" r:id="rId1222"/>
    <hyperlink xmlns:r="http://schemas.openxmlformats.org/officeDocument/2006/relationships" ref="Q1051" r:id="rId1223"/>
    <hyperlink xmlns:r="http://schemas.openxmlformats.org/officeDocument/2006/relationships" ref="Q1052" r:id="rId1224"/>
    <hyperlink xmlns:r="http://schemas.openxmlformats.org/officeDocument/2006/relationships" ref="Q1053" r:id="rId1225"/>
    <hyperlink xmlns:r="http://schemas.openxmlformats.org/officeDocument/2006/relationships" ref="Q1054" r:id="rId1226"/>
    <hyperlink xmlns:r="http://schemas.openxmlformats.org/officeDocument/2006/relationships" ref="Q1055" r:id="rId1227"/>
    <hyperlink xmlns:r="http://schemas.openxmlformats.org/officeDocument/2006/relationships" ref="Q1056" r:id="rId1228"/>
    <hyperlink xmlns:r="http://schemas.openxmlformats.org/officeDocument/2006/relationships" ref="Q1057" r:id="rId1229"/>
    <hyperlink xmlns:r="http://schemas.openxmlformats.org/officeDocument/2006/relationships" ref="Q1058" r:id="rId1230"/>
    <hyperlink xmlns:r="http://schemas.openxmlformats.org/officeDocument/2006/relationships" ref="Q1059" r:id="rId1231"/>
    <hyperlink xmlns:r="http://schemas.openxmlformats.org/officeDocument/2006/relationships" ref="Q1060" r:id="rId1232"/>
    <hyperlink xmlns:r="http://schemas.openxmlformats.org/officeDocument/2006/relationships" ref="Q1061" r:id="rId1233"/>
    <hyperlink xmlns:r="http://schemas.openxmlformats.org/officeDocument/2006/relationships" ref="Q1062" r:id="rId1234"/>
    <hyperlink xmlns:r="http://schemas.openxmlformats.org/officeDocument/2006/relationships" ref="Q1063" r:id="rId1235"/>
    <hyperlink xmlns:r="http://schemas.openxmlformats.org/officeDocument/2006/relationships" ref="Q1064" r:id="rId1236"/>
    <hyperlink xmlns:r="http://schemas.openxmlformats.org/officeDocument/2006/relationships" ref="Q1065" r:id="rId1237"/>
    <hyperlink xmlns:r="http://schemas.openxmlformats.org/officeDocument/2006/relationships" ref="Q1066" r:id="rId1238"/>
    <hyperlink xmlns:r="http://schemas.openxmlformats.org/officeDocument/2006/relationships" ref="Q1067" r:id="rId1239"/>
    <hyperlink xmlns:r="http://schemas.openxmlformats.org/officeDocument/2006/relationships" ref="Q1068" r:id="rId1240"/>
    <hyperlink xmlns:r="http://schemas.openxmlformats.org/officeDocument/2006/relationships" ref="Q1069" r:id="rId1241"/>
    <hyperlink xmlns:r="http://schemas.openxmlformats.org/officeDocument/2006/relationships" ref="P1070" r:id="rId1242"/>
    <hyperlink xmlns:r="http://schemas.openxmlformats.org/officeDocument/2006/relationships" ref="Q1070" r:id="rId1243"/>
    <hyperlink xmlns:r="http://schemas.openxmlformats.org/officeDocument/2006/relationships" ref="Q1071" r:id="rId1244"/>
    <hyperlink xmlns:r="http://schemas.openxmlformats.org/officeDocument/2006/relationships" ref="Q1072" r:id="rId1245"/>
    <hyperlink xmlns:r="http://schemas.openxmlformats.org/officeDocument/2006/relationships" ref="Q1073" r:id="rId1246"/>
    <hyperlink xmlns:r="http://schemas.openxmlformats.org/officeDocument/2006/relationships" ref="Q1074" r:id="rId1247"/>
    <hyperlink xmlns:r="http://schemas.openxmlformats.org/officeDocument/2006/relationships" ref="Q1075" r:id="rId1248"/>
    <hyperlink xmlns:r="http://schemas.openxmlformats.org/officeDocument/2006/relationships" ref="Q1076" r:id="rId1249"/>
    <hyperlink xmlns:r="http://schemas.openxmlformats.org/officeDocument/2006/relationships" ref="Q1077" r:id="rId1250"/>
    <hyperlink xmlns:r="http://schemas.openxmlformats.org/officeDocument/2006/relationships" ref="Q1078" r:id="rId1251"/>
    <hyperlink xmlns:r="http://schemas.openxmlformats.org/officeDocument/2006/relationships" ref="Q1079" r:id="rId1252"/>
    <hyperlink xmlns:r="http://schemas.openxmlformats.org/officeDocument/2006/relationships" ref="Q1080" r:id="rId1253"/>
    <hyperlink xmlns:r="http://schemas.openxmlformats.org/officeDocument/2006/relationships" ref="Q1081" r:id="rId1254"/>
    <hyperlink xmlns:r="http://schemas.openxmlformats.org/officeDocument/2006/relationships" ref="Q1082" r:id="rId1255"/>
    <hyperlink xmlns:r="http://schemas.openxmlformats.org/officeDocument/2006/relationships" ref="Q1083" r:id="rId1256"/>
    <hyperlink xmlns:r="http://schemas.openxmlformats.org/officeDocument/2006/relationships" ref="P1084" r:id="rId1257"/>
    <hyperlink xmlns:r="http://schemas.openxmlformats.org/officeDocument/2006/relationships" ref="Q1084" r:id="rId1258"/>
    <hyperlink xmlns:r="http://schemas.openxmlformats.org/officeDocument/2006/relationships" ref="Q1085" r:id="rId1259"/>
    <hyperlink xmlns:r="http://schemas.openxmlformats.org/officeDocument/2006/relationships" ref="Q1086" r:id="rId1260"/>
    <hyperlink xmlns:r="http://schemas.openxmlformats.org/officeDocument/2006/relationships" ref="P1087" r:id="rId1261"/>
    <hyperlink xmlns:r="http://schemas.openxmlformats.org/officeDocument/2006/relationships" ref="Q1087" r:id="rId1262"/>
    <hyperlink xmlns:r="http://schemas.openxmlformats.org/officeDocument/2006/relationships" ref="Q1088" r:id="rId1263"/>
    <hyperlink xmlns:r="http://schemas.openxmlformats.org/officeDocument/2006/relationships" ref="Q1089" r:id="rId1264"/>
    <hyperlink xmlns:r="http://schemas.openxmlformats.org/officeDocument/2006/relationships" ref="Q1090" r:id="rId1265"/>
    <hyperlink xmlns:r="http://schemas.openxmlformats.org/officeDocument/2006/relationships" ref="Q1091" r:id="rId1266"/>
    <hyperlink xmlns:r="http://schemas.openxmlformats.org/officeDocument/2006/relationships" ref="Q1092" r:id="rId1267"/>
    <hyperlink xmlns:r="http://schemas.openxmlformats.org/officeDocument/2006/relationships" ref="P1093" r:id="rId1268"/>
    <hyperlink xmlns:r="http://schemas.openxmlformats.org/officeDocument/2006/relationships" ref="Q1093" r:id="rId1269"/>
    <hyperlink xmlns:r="http://schemas.openxmlformats.org/officeDocument/2006/relationships" ref="Q1094" r:id="rId1270"/>
    <hyperlink xmlns:r="http://schemas.openxmlformats.org/officeDocument/2006/relationships" ref="P1095" r:id="rId1271"/>
    <hyperlink xmlns:r="http://schemas.openxmlformats.org/officeDocument/2006/relationships" ref="Q1095" r:id="rId1272"/>
    <hyperlink xmlns:r="http://schemas.openxmlformats.org/officeDocument/2006/relationships" ref="Q1096" r:id="rId1273"/>
    <hyperlink xmlns:r="http://schemas.openxmlformats.org/officeDocument/2006/relationships" ref="Q1097" r:id="rId1274"/>
    <hyperlink xmlns:r="http://schemas.openxmlformats.org/officeDocument/2006/relationships" ref="Q1098" r:id="rId1275"/>
    <hyperlink xmlns:r="http://schemas.openxmlformats.org/officeDocument/2006/relationships" ref="Q1099" r:id="rId1276"/>
    <hyperlink xmlns:r="http://schemas.openxmlformats.org/officeDocument/2006/relationships" ref="Q1100" r:id="rId1277"/>
    <hyperlink xmlns:r="http://schemas.openxmlformats.org/officeDocument/2006/relationships" ref="Q1101" r:id="rId1278"/>
    <hyperlink xmlns:r="http://schemas.openxmlformats.org/officeDocument/2006/relationships" ref="Q1102" r:id="rId1279"/>
    <hyperlink xmlns:r="http://schemas.openxmlformats.org/officeDocument/2006/relationships" ref="Q1103" r:id="rId1280"/>
    <hyperlink xmlns:r="http://schemas.openxmlformats.org/officeDocument/2006/relationships" ref="Q1104" r:id="rId1281"/>
    <hyperlink xmlns:r="http://schemas.openxmlformats.org/officeDocument/2006/relationships" ref="Q1105" r:id="rId1282"/>
    <hyperlink xmlns:r="http://schemas.openxmlformats.org/officeDocument/2006/relationships" ref="Q1106" r:id="rId1283"/>
    <hyperlink xmlns:r="http://schemas.openxmlformats.org/officeDocument/2006/relationships" ref="Q1107" r:id="rId1284"/>
    <hyperlink xmlns:r="http://schemas.openxmlformats.org/officeDocument/2006/relationships" ref="Q1108" r:id="rId1285"/>
    <hyperlink xmlns:r="http://schemas.openxmlformats.org/officeDocument/2006/relationships" ref="Q1109" r:id="rId1286"/>
    <hyperlink xmlns:r="http://schemas.openxmlformats.org/officeDocument/2006/relationships" ref="Q1110" r:id="rId1287"/>
    <hyperlink xmlns:r="http://schemas.openxmlformats.org/officeDocument/2006/relationships" ref="Q1111" r:id="rId1288"/>
    <hyperlink xmlns:r="http://schemas.openxmlformats.org/officeDocument/2006/relationships" ref="Q1112" r:id="rId1289"/>
    <hyperlink xmlns:r="http://schemas.openxmlformats.org/officeDocument/2006/relationships" ref="Q1113" r:id="rId1290"/>
    <hyperlink xmlns:r="http://schemas.openxmlformats.org/officeDocument/2006/relationships" ref="Q1114" r:id="rId1291"/>
    <hyperlink xmlns:r="http://schemas.openxmlformats.org/officeDocument/2006/relationships" ref="Q1115" r:id="rId1292"/>
    <hyperlink xmlns:r="http://schemas.openxmlformats.org/officeDocument/2006/relationships" ref="Q1116" r:id="rId1293"/>
    <hyperlink xmlns:r="http://schemas.openxmlformats.org/officeDocument/2006/relationships" ref="Q1117" r:id="rId1294"/>
    <hyperlink xmlns:r="http://schemas.openxmlformats.org/officeDocument/2006/relationships" ref="Q1118" r:id="rId1295"/>
    <hyperlink xmlns:r="http://schemas.openxmlformats.org/officeDocument/2006/relationships" ref="Q1119" r:id="rId1296"/>
    <hyperlink xmlns:r="http://schemas.openxmlformats.org/officeDocument/2006/relationships" ref="P1120" r:id="rId1297"/>
    <hyperlink xmlns:r="http://schemas.openxmlformats.org/officeDocument/2006/relationships" ref="Q1120" r:id="rId1298"/>
    <hyperlink xmlns:r="http://schemas.openxmlformats.org/officeDocument/2006/relationships" ref="Q1121" r:id="rId1299"/>
    <hyperlink xmlns:r="http://schemas.openxmlformats.org/officeDocument/2006/relationships" ref="P1122" r:id="rId1300"/>
    <hyperlink xmlns:r="http://schemas.openxmlformats.org/officeDocument/2006/relationships" ref="Q1122" r:id="rId1301"/>
    <hyperlink xmlns:r="http://schemas.openxmlformats.org/officeDocument/2006/relationships" ref="P1123" r:id="rId1302"/>
    <hyperlink xmlns:r="http://schemas.openxmlformats.org/officeDocument/2006/relationships" ref="Q1123" r:id="rId1303"/>
    <hyperlink xmlns:r="http://schemas.openxmlformats.org/officeDocument/2006/relationships" ref="Q1124" r:id="rId1304"/>
    <hyperlink xmlns:r="http://schemas.openxmlformats.org/officeDocument/2006/relationships" ref="Q1125" r:id="rId1305"/>
    <hyperlink xmlns:r="http://schemas.openxmlformats.org/officeDocument/2006/relationships" ref="Q1126" r:id="rId1306"/>
    <hyperlink xmlns:r="http://schemas.openxmlformats.org/officeDocument/2006/relationships" ref="Q1127" r:id="rId1307"/>
    <hyperlink xmlns:r="http://schemas.openxmlformats.org/officeDocument/2006/relationships" ref="Q1128" r:id="rId1308"/>
    <hyperlink xmlns:r="http://schemas.openxmlformats.org/officeDocument/2006/relationships" ref="Q1129" r:id="rId1309"/>
    <hyperlink xmlns:r="http://schemas.openxmlformats.org/officeDocument/2006/relationships" ref="Q1130" r:id="rId1310"/>
    <hyperlink xmlns:r="http://schemas.openxmlformats.org/officeDocument/2006/relationships" ref="Q1131" r:id="rId1311"/>
    <hyperlink xmlns:r="http://schemas.openxmlformats.org/officeDocument/2006/relationships" ref="Q1132" r:id="rId1312"/>
    <hyperlink xmlns:r="http://schemas.openxmlformats.org/officeDocument/2006/relationships" ref="Q1133" r:id="rId1313"/>
    <hyperlink xmlns:r="http://schemas.openxmlformats.org/officeDocument/2006/relationships" ref="Q1134" r:id="rId1314"/>
    <hyperlink xmlns:r="http://schemas.openxmlformats.org/officeDocument/2006/relationships" ref="Q1135" r:id="rId1315"/>
    <hyperlink xmlns:r="http://schemas.openxmlformats.org/officeDocument/2006/relationships" ref="Q1136" r:id="rId1316"/>
    <hyperlink xmlns:r="http://schemas.openxmlformats.org/officeDocument/2006/relationships" ref="Q1137" r:id="rId1317"/>
    <hyperlink xmlns:r="http://schemas.openxmlformats.org/officeDocument/2006/relationships" ref="Q1138" r:id="rId1318"/>
    <hyperlink xmlns:r="http://schemas.openxmlformats.org/officeDocument/2006/relationships" ref="Q1139" r:id="rId1319"/>
    <hyperlink xmlns:r="http://schemas.openxmlformats.org/officeDocument/2006/relationships" ref="Q1140" r:id="rId1320"/>
    <hyperlink xmlns:r="http://schemas.openxmlformats.org/officeDocument/2006/relationships" ref="Q1141" r:id="rId1321"/>
    <hyperlink xmlns:r="http://schemas.openxmlformats.org/officeDocument/2006/relationships" ref="Q1142" r:id="rId1322"/>
    <hyperlink xmlns:r="http://schemas.openxmlformats.org/officeDocument/2006/relationships" ref="Q1143" r:id="rId1323"/>
    <hyperlink xmlns:r="http://schemas.openxmlformats.org/officeDocument/2006/relationships" ref="Q1144" r:id="rId1324"/>
    <hyperlink xmlns:r="http://schemas.openxmlformats.org/officeDocument/2006/relationships" ref="Q1145" r:id="rId1325"/>
    <hyperlink xmlns:r="http://schemas.openxmlformats.org/officeDocument/2006/relationships" ref="Q1146" r:id="rId1326"/>
    <hyperlink xmlns:r="http://schemas.openxmlformats.org/officeDocument/2006/relationships" ref="Q1147" r:id="rId1327"/>
    <hyperlink xmlns:r="http://schemas.openxmlformats.org/officeDocument/2006/relationships" ref="Q1148" r:id="rId1328"/>
    <hyperlink xmlns:r="http://schemas.openxmlformats.org/officeDocument/2006/relationships" ref="P1149" r:id="rId1329"/>
    <hyperlink xmlns:r="http://schemas.openxmlformats.org/officeDocument/2006/relationships" ref="Q1149" r:id="rId1330"/>
    <hyperlink xmlns:r="http://schemas.openxmlformats.org/officeDocument/2006/relationships" ref="Q1150" r:id="rId1331"/>
    <hyperlink xmlns:r="http://schemas.openxmlformats.org/officeDocument/2006/relationships" ref="Q1151" r:id="rId1332"/>
    <hyperlink xmlns:r="http://schemas.openxmlformats.org/officeDocument/2006/relationships" ref="Q1152" r:id="rId1333"/>
    <hyperlink xmlns:r="http://schemas.openxmlformats.org/officeDocument/2006/relationships" ref="Q1153" r:id="rId1334"/>
    <hyperlink xmlns:r="http://schemas.openxmlformats.org/officeDocument/2006/relationships" ref="Q1154" r:id="rId1335"/>
    <hyperlink xmlns:r="http://schemas.openxmlformats.org/officeDocument/2006/relationships" ref="Q1155" r:id="rId1336"/>
    <hyperlink xmlns:r="http://schemas.openxmlformats.org/officeDocument/2006/relationships" ref="Q1156" r:id="rId1337"/>
    <hyperlink xmlns:r="http://schemas.openxmlformats.org/officeDocument/2006/relationships" ref="Q1157" r:id="rId1338"/>
    <hyperlink xmlns:r="http://schemas.openxmlformats.org/officeDocument/2006/relationships" ref="Q1158" r:id="rId1339"/>
    <hyperlink xmlns:r="http://schemas.openxmlformats.org/officeDocument/2006/relationships" ref="Q1159" r:id="rId1340"/>
    <hyperlink xmlns:r="http://schemas.openxmlformats.org/officeDocument/2006/relationships" ref="Q1160" r:id="rId1341"/>
    <hyperlink xmlns:r="http://schemas.openxmlformats.org/officeDocument/2006/relationships" ref="Q1161" r:id="rId1342"/>
    <hyperlink xmlns:r="http://schemas.openxmlformats.org/officeDocument/2006/relationships" ref="Q1162" r:id="rId1343"/>
    <hyperlink xmlns:r="http://schemas.openxmlformats.org/officeDocument/2006/relationships" ref="P1163" r:id="rId1344"/>
    <hyperlink xmlns:r="http://schemas.openxmlformats.org/officeDocument/2006/relationships" ref="Q1163" r:id="rId1345"/>
    <hyperlink xmlns:r="http://schemas.openxmlformats.org/officeDocument/2006/relationships" ref="Q1164" r:id="rId1346"/>
    <hyperlink xmlns:r="http://schemas.openxmlformats.org/officeDocument/2006/relationships" ref="Q1165" r:id="rId1347"/>
    <hyperlink xmlns:r="http://schemas.openxmlformats.org/officeDocument/2006/relationships" ref="Q1166" r:id="rId1348"/>
    <hyperlink xmlns:r="http://schemas.openxmlformats.org/officeDocument/2006/relationships" ref="P1167" r:id="rId1349"/>
    <hyperlink xmlns:r="http://schemas.openxmlformats.org/officeDocument/2006/relationships" ref="Q1167" r:id="rId1350"/>
    <hyperlink xmlns:r="http://schemas.openxmlformats.org/officeDocument/2006/relationships" ref="Q1168" r:id="rId1351"/>
    <hyperlink xmlns:r="http://schemas.openxmlformats.org/officeDocument/2006/relationships" ref="Q1169" r:id="rId1352"/>
    <hyperlink xmlns:r="http://schemas.openxmlformats.org/officeDocument/2006/relationships" ref="Q1170" r:id="rId1353"/>
    <hyperlink xmlns:r="http://schemas.openxmlformats.org/officeDocument/2006/relationships" ref="Q1171" r:id="rId1354"/>
    <hyperlink xmlns:r="http://schemas.openxmlformats.org/officeDocument/2006/relationships" ref="Q1172" r:id="rId1355"/>
    <hyperlink xmlns:r="http://schemas.openxmlformats.org/officeDocument/2006/relationships" ref="Q1173" r:id="rId1356"/>
    <hyperlink xmlns:r="http://schemas.openxmlformats.org/officeDocument/2006/relationships" ref="Q1174" r:id="rId1357"/>
    <hyperlink xmlns:r="http://schemas.openxmlformats.org/officeDocument/2006/relationships" ref="Q1175" r:id="rId1358"/>
    <hyperlink xmlns:r="http://schemas.openxmlformats.org/officeDocument/2006/relationships" ref="Q1176" r:id="rId1359"/>
    <hyperlink xmlns:r="http://schemas.openxmlformats.org/officeDocument/2006/relationships" ref="Q1177" r:id="rId1360"/>
    <hyperlink xmlns:r="http://schemas.openxmlformats.org/officeDocument/2006/relationships" ref="Q1178" r:id="rId1361"/>
    <hyperlink xmlns:r="http://schemas.openxmlformats.org/officeDocument/2006/relationships" ref="Q1179" r:id="rId1362"/>
    <hyperlink xmlns:r="http://schemas.openxmlformats.org/officeDocument/2006/relationships" ref="Q1180" r:id="rId1363"/>
    <hyperlink xmlns:r="http://schemas.openxmlformats.org/officeDocument/2006/relationships" ref="Q1181" r:id="rId1364"/>
    <hyperlink xmlns:r="http://schemas.openxmlformats.org/officeDocument/2006/relationships" ref="Q1182" r:id="rId1365"/>
    <hyperlink xmlns:r="http://schemas.openxmlformats.org/officeDocument/2006/relationships" ref="Q1183" r:id="rId1366"/>
    <hyperlink xmlns:r="http://schemas.openxmlformats.org/officeDocument/2006/relationships" ref="Q1184" r:id="rId1367"/>
    <hyperlink xmlns:r="http://schemas.openxmlformats.org/officeDocument/2006/relationships" ref="Q1185" r:id="rId1368"/>
    <hyperlink xmlns:r="http://schemas.openxmlformats.org/officeDocument/2006/relationships" ref="Q1186" r:id="rId1369"/>
    <hyperlink xmlns:r="http://schemas.openxmlformats.org/officeDocument/2006/relationships" ref="Q1187" r:id="rId1370"/>
    <hyperlink xmlns:r="http://schemas.openxmlformats.org/officeDocument/2006/relationships" ref="Q1188" r:id="rId1371"/>
    <hyperlink xmlns:r="http://schemas.openxmlformats.org/officeDocument/2006/relationships" ref="P1189" r:id="rId1372"/>
    <hyperlink xmlns:r="http://schemas.openxmlformats.org/officeDocument/2006/relationships" ref="Q1189" r:id="rId1373"/>
    <hyperlink xmlns:r="http://schemas.openxmlformats.org/officeDocument/2006/relationships" ref="Q1190" r:id="rId1374"/>
    <hyperlink xmlns:r="http://schemas.openxmlformats.org/officeDocument/2006/relationships" ref="Q1191" r:id="rId1375"/>
    <hyperlink xmlns:r="http://schemas.openxmlformats.org/officeDocument/2006/relationships" ref="Q1192" r:id="rId1376"/>
    <hyperlink xmlns:r="http://schemas.openxmlformats.org/officeDocument/2006/relationships" ref="Q1193" r:id="rId1377"/>
    <hyperlink xmlns:r="http://schemas.openxmlformats.org/officeDocument/2006/relationships" ref="Q1194" r:id="rId1378"/>
    <hyperlink xmlns:r="http://schemas.openxmlformats.org/officeDocument/2006/relationships" ref="Q1195" r:id="rId1379"/>
    <hyperlink xmlns:r="http://schemas.openxmlformats.org/officeDocument/2006/relationships" ref="Q1196" r:id="rId1380"/>
    <hyperlink xmlns:r="http://schemas.openxmlformats.org/officeDocument/2006/relationships" ref="Q1197" r:id="rId1381"/>
    <hyperlink xmlns:r="http://schemas.openxmlformats.org/officeDocument/2006/relationships" ref="P1198" r:id="rId1382"/>
    <hyperlink xmlns:r="http://schemas.openxmlformats.org/officeDocument/2006/relationships" ref="Q1198" r:id="rId1383"/>
    <hyperlink xmlns:r="http://schemas.openxmlformats.org/officeDocument/2006/relationships" ref="Q1199" r:id="rId1384"/>
    <hyperlink xmlns:r="http://schemas.openxmlformats.org/officeDocument/2006/relationships" ref="Q1200" r:id="rId1385"/>
    <hyperlink xmlns:r="http://schemas.openxmlformats.org/officeDocument/2006/relationships" ref="Q1201" r:id="rId1386"/>
    <hyperlink xmlns:r="http://schemas.openxmlformats.org/officeDocument/2006/relationships" ref="Q1202" r:id="rId1387"/>
    <hyperlink xmlns:r="http://schemas.openxmlformats.org/officeDocument/2006/relationships" ref="Q1203" r:id="rId1388"/>
    <hyperlink xmlns:r="http://schemas.openxmlformats.org/officeDocument/2006/relationships" ref="P1204" r:id="rId1389"/>
    <hyperlink xmlns:r="http://schemas.openxmlformats.org/officeDocument/2006/relationships" ref="Q1204" r:id="rId1390"/>
    <hyperlink xmlns:r="http://schemas.openxmlformats.org/officeDocument/2006/relationships" ref="Q1205" r:id="rId1391"/>
    <hyperlink xmlns:r="http://schemas.openxmlformats.org/officeDocument/2006/relationships" ref="Q1206" r:id="rId1392"/>
    <hyperlink xmlns:r="http://schemas.openxmlformats.org/officeDocument/2006/relationships" ref="Q1207" r:id="rId1393"/>
    <hyperlink xmlns:r="http://schemas.openxmlformats.org/officeDocument/2006/relationships" ref="Q1208" r:id="rId1394"/>
    <hyperlink xmlns:r="http://schemas.openxmlformats.org/officeDocument/2006/relationships" ref="Q1209" r:id="rId1395"/>
    <hyperlink xmlns:r="http://schemas.openxmlformats.org/officeDocument/2006/relationships" ref="Q1210" r:id="rId1396"/>
    <hyperlink xmlns:r="http://schemas.openxmlformats.org/officeDocument/2006/relationships" ref="P1211" r:id="rId1397"/>
    <hyperlink xmlns:r="http://schemas.openxmlformats.org/officeDocument/2006/relationships" ref="Q1211" r:id="rId1398"/>
    <hyperlink xmlns:r="http://schemas.openxmlformats.org/officeDocument/2006/relationships" ref="Q1212" r:id="rId1399"/>
    <hyperlink xmlns:r="http://schemas.openxmlformats.org/officeDocument/2006/relationships" ref="Q1213" r:id="rId1400"/>
    <hyperlink xmlns:r="http://schemas.openxmlformats.org/officeDocument/2006/relationships" ref="Q1214" r:id="rId1401"/>
    <hyperlink xmlns:r="http://schemas.openxmlformats.org/officeDocument/2006/relationships" ref="Q1215" r:id="rId1402"/>
    <hyperlink xmlns:r="http://schemas.openxmlformats.org/officeDocument/2006/relationships" ref="Q1216" r:id="rId1403"/>
    <hyperlink xmlns:r="http://schemas.openxmlformats.org/officeDocument/2006/relationships" ref="Q1217" r:id="rId1404"/>
    <hyperlink xmlns:r="http://schemas.openxmlformats.org/officeDocument/2006/relationships" ref="Q1218" r:id="rId1405"/>
    <hyperlink xmlns:r="http://schemas.openxmlformats.org/officeDocument/2006/relationships" ref="P1219" r:id="rId1406"/>
    <hyperlink xmlns:r="http://schemas.openxmlformats.org/officeDocument/2006/relationships" ref="Q1219" r:id="rId1407"/>
    <hyperlink xmlns:r="http://schemas.openxmlformats.org/officeDocument/2006/relationships" ref="Q1220" r:id="rId1408"/>
    <hyperlink xmlns:r="http://schemas.openxmlformats.org/officeDocument/2006/relationships" ref="Q1221" r:id="rId1409"/>
    <hyperlink xmlns:r="http://schemas.openxmlformats.org/officeDocument/2006/relationships" ref="Q1222" r:id="rId1410"/>
    <hyperlink xmlns:r="http://schemas.openxmlformats.org/officeDocument/2006/relationships" ref="Q1223" r:id="rId1411"/>
    <hyperlink xmlns:r="http://schemas.openxmlformats.org/officeDocument/2006/relationships" ref="Q1224" r:id="rId1412"/>
    <hyperlink xmlns:r="http://schemas.openxmlformats.org/officeDocument/2006/relationships" ref="Q1225" r:id="rId1413"/>
    <hyperlink xmlns:r="http://schemas.openxmlformats.org/officeDocument/2006/relationships" ref="Q1226" r:id="rId1414"/>
    <hyperlink xmlns:r="http://schemas.openxmlformats.org/officeDocument/2006/relationships" ref="Q1227" r:id="rId1415"/>
    <hyperlink xmlns:r="http://schemas.openxmlformats.org/officeDocument/2006/relationships" ref="Q1228" r:id="rId1416"/>
    <hyperlink xmlns:r="http://schemas.openxmlformats.org/officeDocument/2006/relationships" ref="Q1229" r:id="rId1417"/>
    <hyperlink xmlns:r="http://schemas.openxmlformats.org/officeDocument/2006/relationships" ref="Q1230" r:id="rId1418"/>
    <hyperlink xmlns:r="http://schemas.openxmlformats.org/officeDocument/2006/relationships" ref="Q1231" r:id="rId1419"/>
    <hyperlink xmlns:r="http://schemas.openxmlformats.org/officeDocument/2006/relationships" ref="Q1232" r:id="rId1420"/>
    <hyperlink xmlns:r="http://schemas.openxmlformats.org/officeDocument/2006/relationships" ref="Q1233" r:id="rId1421"/>
    <hyperlink xmlns:r="http://schemas.openxmlformats.org/officeDocument/2006/relationships" ref="P1234" r:id="rId1422"/>
    <hyperlink xmlns:r="http://schemas.openxmlformats.org/officeDocument/2006/relationships" ref="Q1234" r:id="rId1423"/>
    <hyperlink xmlns:r="http://schemas.openxmlformats.org/officeDocument/2006/relationships" ref="Q1235" r:id="rId1424"/>
    <hyperlink xmlns:r="http://schemas.openxmlformats.org/officeDocument/2006/relationships" ref="P1236" r:id="rId1425"/>
    <hyperlink xmlns:r="http://schemas.openxmlformats.org/officeDocument/2006/relationships" ref="Q1236" r:id="rId1426"/>
    <hyperlink xmlns:r="http://schemas.openxmlformats.org/officeDocument/2006/relationships" ref="Q1237" r:id="rId1427"/>
    <hyperlink xmlns:r="http://schemas.openxmlformats.org/officeDocument/2006/relationships" ref="Q1238" r:id="rId1428"/>
    <hyperlink xmlns:r="http://schemas.openxmlformats.org/officeDocument/2006/relationships" ref="Q1239" r:id="rId1429"/>
    <hyperlink xmlns:r="http://schemas.openxmlformats.org/officeDocument/2006/relationships" ref="Q1240" r:id="rId1430"/>
    <hyperlink xmlns:r="http://schemas.openxmlformats.org/officeDocument/2006/relationships" ref="Q1241" r:id="rId1431"/>
    <hyperlink xmlns:r="http://schemas.openxmlformats.org/officeDocument/2006/relationships" ref="Q1242" r:id="rId1432"/>
    <hyperlink xmlns:r="http://schemas.openxmlformats.org/officeDocument/2006/relationships" ref="Q1243" r:id="rId1433"/>
    <hyperlink xmlns:r="http://schemas.openxmlformats.org/officeDocument/2006/relationships" ref="Q1244" r:id="rId1434"/>
    <hyperlink xmlns:r="http://schemas.openxmlformats.org/officeDocument/2006/relationships" ref="Q1245" r:id="rId1435"/>
    <hyperlink xmlns:r="http://schemas.openxmlformats.org/officeDocument/2006/relationships" ref="Q1246" r:id="rId1436"/>
    <hyperlink xmlns:r="http://schemas.openxmlformats.org/officeDocument/2006/relationships" ref="Q1247" r:id="rId1437"/>
    <hyperlink xmlns:r="http://schemas.openxmlformats.org/officeDocument/2006/relationships" ref="Q1248" r:id="rId1438"/>
    <hyperlink xmlns:r="http://schemas.openxmlformats.org/officeDocument/2006/relationships" ref="P1249" r:id="rId1439"/>
    <hyperlink xmlns:r="http://schemas.openxmlformats.org/officeDocument/2006/relationships" ref="Q1249" r:id="rId1440"/>
    <hyperlink xmlns:r="http://schemas.openxmlformats.org/officeDocument/2006/relationships" ref="Q1250" r:id="rId1441"/>
    <hyperlink xmlns:r="http://schemas.openxmlformats.org/officeDocument/2006/relationships" ref="Q1251" r:id="rId1442"/>
    <hyperlink xmlns:r="http://schemas.openxmlformats.org/officeDocument/2006/relationships" ref="Q1252" r:id="rId1443"/>
    <hyperlink xmlns:r="http://schemas.openxmlformats.org/officeDocument/2006/relationships" ref="P1253" r:id="rId1444"/>
    <hyperlink xmlns:r="http://schemas.openxmlformats.org/officeDocument/2006/relationships" ref="Q1253" r:id="rId1445"/>
    <hyperlink xmlns:r="http://schemas.openxmlformats.org/officeDocument/2006/relationships" ref="Q1254" r:id="rId1446"/>
    <hyperlink xmlns:r="http://schemas.openxmlformats.org/officeDocument/2006/relationships" ref="Q1255" r:id="rId1447"/>
    <hyperlink xmlns:r="http://schemas.openxmlformats.org/officeDocument/2006/relationships" ref="Q1256" r:id="rId1448"/>
    <hyperlink xmlns:r="http://schemas.openxmlformats.org/officeDocument/2006/relationships" ref="Q1257" r:id="rId1449"/>
    <hyperlink xmlns:r="http://schemas.openxmlformats.org/officeDocument/2006/relationships" ref="P1258" r:id="rId1450"/>
    <hyperlink xmlns:r="http://schemas.openxmlformats.org/officeDocument/2006/relationships" ref="Q1258" r:id="rId1451"/>
    <hyperlink xmlns:r="http://schemas.openxmlformats.org/officeDocument/2006/relationships" ref="Q1259" r:id="rId1452"/>
    <hyperlink xmlns:r="http://schemas.openxmlformats.org/officeDocument/2006/relationships" ref="Q1260" r:id="rId1453"/>
    <hyperlink xmlns:r="http://schemas.openxmlformats.org/officeDocument/2006/relationships" ref="P1261" r:id="rId1454"/>
    <hyperlink xmlns:r="http://schemas.openxmlformats.org/officeDocument/2006/relationships" ref="Q1261" r:id="rId1455"/>
    <hyperlink xmlns:r="http://schemas.openxmlformats.org/officeDocument/2006/relationships" ref="Q1262" r:id="rId1456"/>
    <hyperlink xmlns:r="http://schemas.openxmlformats.org/officeDocument/2006/relationships" ref="Q1263" r:id="rId1457"/>
    <hyperlink xmlns:r="http://schemas.openxmlformats.org/officeDocument/2006/relationships" ref="Q1264" r:id="rId1458"/>
    <hyperlink xmlns:r="http://schemas.openxmlformats.org/officeDocument/2006/relationships" ref="Q1265" r:id="rId1459"/>
    <hyperlink xmlns:r="http://schemas.openxmlformats.org/officeDocument/2006/relationships" ref="Q1266" r:id="rId1460"/>
    <hyperlink xmlns:r="http://schemas.openxmlformats.org/officeDocument/2006/relationships" ref="Q1267" r:id="rId1461"/>
    <hyperlink xmlns:r="http://schemas.openxmlformats.org/officeDocument/2006/relationships" ref="Q1268" r:id="rId1462"/>
    <hyperlink xmlns:r="http://schemas.openxmlformats.org/officeDocument/2006/relationships" ref="P1269" r:id="rId1463"/>
    <hyperlink xmlns:r="http://schemas.openxmlformats.org/officeDocument/2006/relationships" ref="Q1269" r:id="rId1464"/>
    <hyperlink xmlns:r="http://schemas.openxmlformats.org/officeDocument/2006/relationships" ref="Q1270" r:id="rId1465"/>
    <hyperlink xmlns:r="http://schemas.openxmlformats.org/officeDocument/2006/relationships" ref="Q1271" r:id="rId1466"/>
    <hyperlink xmlns:r="http://schemas.openxmlformats.org/officeDocument/2006/relationships" ref="Q1272" r:id="rId1467"/>
    <hyperlink xmlns:r="http://schemas.openxmlformats.org/officeDocument/2006/relationships" ref="Q1273" r:id="rId1468"/>
    <hyperlink xmlns:r="http://schemas.openxmlformats.org/officeDocument/2006/relationships" ref="Q1274" r:id="rId1469"/>
    <hyperlink xmlns:r="http://schemas.openxmlformats.org/officeDocument/2006/relationships" ref="Q1275" r:id="rId1470"/>
    <hyperlink xmlns:r="http://schemas.openxmlformats.org/officeDocument/2006/relationships" ref="Q1276" r:id="rId1471"/>
    <hyperlink xmlns:r="http://schemas.openxmlformats.org/officeDocument/2006/relationships" ref="Q1277" r:id="rId1472"/>
    <hyperlink xmlns:r="http://schemas.openxmlformats.org/officeDocument/2006/relationships" ref="Q1278" r:id="rId1473"/>
    <hyperlink xmlns:r="http://schemas.openxmlformats.org/officeDocument/2006/relationships" ref="Q1279" r:id="rId1474"/>
    <hyperlink xmlns:r="http://schemas.openxmlformats.org/officeDocument/2006/relationships" ref="P1280" r:id="rId1475"/>
    <hyperlink xmlns:r="http://schemas.openxmlformats.org/officeDocument/2006/relationships" ref="Q1280" r:id="rId1476"/>
    <hyperlink xmlns:r="http://schemas.openxmlformats.org/officeDocument/2006/relationships" ref="Q1281" r:id="rId1477"/>
    <hyperlink xmlns:r="http://schemas.openxmlformats.org/officeDocument/2006/relationships" ref="Q1282" r:id="rId1478"/>
    <hyperlink xmlns:r="http://schemas.openxmlformats.org/officeDocument/2006/relationships" ref="Q1283" r:id="rId1479"/>
    <hyperlink xmlns:r="http://schemas.openxmlformats.org/officeDocument/2006/relationships" ref="Q1284" r:id="rId1480"/>
    <hyperlink xmlns:r="http://schemas.openxmlformats.org/officeDocument/2006/relationships" ref="Q1285" r:id="rId1481"/>
    <hyperlink xmlns:r="http://schemas.openxmlformats.org/officeDocument/2006/relationships" ref="Q1286" r:id="rId1482"/>
    <hyperlink xmlns:r="http://schemas.openxmlformats.org/officeDocument/2006/relationships" ref="P1287" r:id="rId1483"/>
    <hyperlink xmlns:r="http://schemas.openxmlformats.org/officeDocument/2006/relationships" ref="Q1287" r:id="rId1484"/>
    <hyperlink xmlns:r="http://schemas.openxmlformats.org/officeDocument/2006/relationships" ref="Q1288" r:id="rId1485"/>
    <hyperlink xmlns:r="http://schemas.openxmlformats.org/officeDocument/2006/relationships" ref="Q1289" r:id="rId1486"/>
    <hyperlink xmlns:r="http://schemas.openxmlformats.org/officeDocument/2006/relationships" ref="Q1290" r:id="rId1487"/>
    <hyperlink xmlns:r="http://schemas.openxmlformats.org/officeDocument/2006/relationships" ref="Q1291" r:id="rId1488"/>
    <hyperlink xmlns:r="http://schemas.openxmlformats.org/officeDocument/2006/relationships" ref="Q1292" r:id="rId1489"/>
    <hyperlink xmlns:r="http://schemas.openxmlformats.org/officeDocument/2006/relationships" ref="Q1293" r:id="rId1490"/>
    <hyperlink xmlns:r="http://schemas.openxmlformats.org/officeDocument/2006/relationships" ref="Q1294" r:id="rId1491"/>
    <hyperlink xmlns:r="http://schemas.openxmlformats.org/officeDocument/2006/relationships" ref="Q1295" r:id="rId1492"/>
    <hyperlink xmlns:r="http://schemas.openxmlformats.org/officeDocument/2006/relationships" ref="Q1296" r:id="rId1493"/>
    <hyperlink xmlns:r="http://schemas.openxmlformats.org/officeDocument/2006/relationships" ref="Q1297" r:id="rId1494"/>
    <hyperlink xmlns:r="http://schemas.openxmlformats.org/officeDocument/2006/relationships" ref="Q1298" r:id="rId1495"/>
    <hyperlink xmlns:r="http://schemas.openxmlformats.org/officeDocument/2006/relationships" ref="Q1299" r:id="rId1496"/>
    <hyperlink xmlns:r="http://schemas.openxmlformats.org/officeDocument/2006/relationships" ref="Q1300" r:id="rId1497"/>
    <hyperlink xmlns:r="http://schemas.openxmlformats.org/officeDocument/2006/relationships" ref="Q1301" r:id="rId1498"/>
    <hyperlink xmlns:r="http://schemas.openxmlformats.org/officeDocument/2006/relationships" ref="Q1302" r:id="rId1499"/>
    <hyperlink xmlns:r="http://schemas.openxmlformats.org/officeDocument/2006/relationships" ref="Q1303" r:id="rId1500"/>
    <hyperlink xmlns:r="http://schemas.openxmlformats.org/officeDocument/2006/relationships" ref="Q1304" r:id="rId1501"/>
    <hyperlink xmlns:r="http://schemas.openxmlformats.org/officeDocument/2006/relationships" ref="Q1305" r:id="rId1502"/>
    <hyperlink xmlns:r="http://schemas.openxmlformats.org/officeDocument/2006/relationships" ref="Q1306" r:id="rId1503"/>
    <hyperlink xmlns:r="http://schemas.openxmlformats.org/officeDocument/2006/relationships" ref="Q1307" r:id="rId1504"/>
    <hyperlink xmlns:r="http://schemas.openxmlformats.org/officeDocument/2006/relationships" ref="Q1308" r:id="rId1505"/>
    <hyperlink xmlns:r="http://schemas.openxmlformats.org/officeDocument/2006/relationships" ref="Q1309" r:id="rId1506"/>
    <hyperlink xmlns:r="http://schemas.openxmlformats.org/officeDocument/2006/relationships" ref="Q1310" r:id="rId1507"/>
    <hyperlink xmlns:r="http://schemas.openxmlformats.org/officeDocument/2006/relationships" ref="Q1311" r:id="rId1508"/>
    <hyperlink xmlns:r="http://schemas.openxmlformats.org/officeDocument/2006/relationships" ref="Q1312" r:id="rId1509"/>
    <hyperlink xmlns:r="http://schemas.openxmlformats.org/officeDocument/2006/relationships" ref="Q1313" r:id="rId1510"/>
    <hyperlink xmlns:r="http://schemas.openxmlformats.org/officeDocument/2006/relationships" ref="Q1314" r:id="rId1511"/>
    <hyperlink xmlns:r="http://schemas.openxmlformats.org/officeDocument/2006/relationships" ref="Q1315" r:id="rId1512"/>
    <hyperlink xmlns:r="http://schemas.openxmlformats.org/officeDocument/2006/relationships" ref="Q1316" r:id="rId1513"/>
    <hyperlink xmlns:r="http://schemas.openxmlformats.org/officeDocument/2006/relationships" ref="P1317" r:id="rId1514"/>
    <hyperlink xmlns:r="http://schemas.openxmlformats.org/officeDocument/2006/relationships" ref="Q1317" r:id="rId1515"/>
    <hyperlink xmlns:r="http://schemas.openxmlformats.org/officeDocument/2006/relationships" ref="Q1318" r:id="rId1516"/>
    <hyperlink xmlns:r="http://schemas.openxmlformats.org/officeDocument/2006/relationships" ref="Q1319" r:id="rId1517"/>
    <hyperlink xmlns:r="http://schemas.openxmlformats.org/officeDocument/2006/relationships" ref="Q1320" r:id="rId1518"/>
    <hyperlink xmlns:r="http://schemas.openxmlformats.org/officeDocument/2006/relationships" ref="Q1321" r:id="rId1519"/>
    <hyperlink xmlns:r="http://schemas.openxmlformats.org/officeDocument/2006/relationships" ref="Q1322" r:id="rId1520"/>
    <hyperlink xmlns:r="http://schemas.openxmlformats.org/officeDocument/2006/relationships" ref="Q1323" r:id="rId1521"/>
    <hyperlink xmlns:r="http://schemas.openxmlformats.org/officeDocument/2006/relationships" ref="P1324" r:id="rId1522"/>
    <hyperlink xmlns:r="http://schemas.openxmlformats.org/officeDocument/2006/relationships" ref="Q1324" r:id="rId1523"/>
    <hyperlink xmlns:r="http://schemas.openxmlformats.org/officeDocument/2006/relationships" ref="Q1325" r:id="rId1524"/>
    <hyperlink xmlns:r="http://schemas.openxmlformats.org/officeDocument/2006/relationships" ref="Q1326" r:id="rId1525"/>
    <hyperlink xmlns:r="http://schemas.openxmlformats.org/officeDocument/2006/relationships" ref="Q1327" r:id="rId1526"/>
    <hyperlink xmlns:r="http://schemas.openxmlformats.org/officeDocument/2006/relationships" ref="P1328" r:id="rId1527"/>
    <hyperlink xmlns:r="http://schemas.openxmlformats.org/officeDocument/2006/relationships" ref="Q1328" r:id="rId1528"/>
    <hyperlink xmlns:r="http://schemas.openxmlformats.org/officeDocument/2006/relationships" ref="Q1329" r:id="rId1529"/>
    <hyperlink xmlns:r="http://schemas.openxmlformats.org/officeDocument/2006/relationships" ref="Q1330" r:id="rId1530"/>
    <hyperlink xmlns:r="http://schemas.openxmlformats.org/officeDocument/2006/relationships" ref="Q1331" r:id="rId1531"/>
    <hyperlink xmlns:r="http://schemas.openxmlformats.org/officeDocument/2006/relationships" ref="Q1332" r:id="rId1532"/>
    <hyperlink xmlns:r="http://schemas.openxmlformats.org/officeDocument/2006/relationships" ref="Q1333" r:id="rId1533"/>
    <hyperlink xmlns:r="http://schemas.openxmlformats.org/officeDocument/2006/relationships" ref="P1334" r:id="rId1534"/>
    <hyperlink xmlns:r="http://schemas.openxmlformats.org/officeDocument/2006/relationships" ref="Q1334" r:id="rId1535"/>
    <hyperlink xmlns:r="http://schemas.openxmlformats.org/officeDocument/2006/relationships" ref="Q1335" r:id="rId1536"/>
    <hyperlink xmlns:r="http://schemas.openxmlformats.org/officeDocument/2006/relationships" ref="Q1336" r:id="rId1537"/>
    <hyperlink xmlns:r="http://schemas.openxmlformats.org/officeDocument/2006/relationships" ref="Q1337" r:id="rId1538"/>
    <hyperlink xmlns:r="http://schemas.openxmlformats.org/officeDocument/2006/relationships" ref="Q1338" r:id="rId1539"/>
    <hyperlink xmlns:r="http://schemas.openxmlformats.org/officeDocument/2006/relationships" ref="Q1339" r:id="rId1540"/>
    <hyperlink xmlns:r="http://schemas.openxmlformats.org/officeDocument/2006/relationships" ref="P1340" r:id="rId1541"/>
    <hyperlink xmlns:r="http://schemas.openxmlformats.org/officeDocument/2006/relationships" ref="Q1340" r:id="rId1542"/>
    <hyperlink xmlns:r="http://schemas.openxmlformats.org/officeDocument/2006/relationships" ref="Q1341" r:id="rId1543"/>
    <hyperlink xmlns:r="http://schemas.openxmlformats.org/officeDocument/2006/relationships" ref="P1342" r:id="rId1544"/>
    <hyperlink xmlns:r="http://schemas.openxmlformats.org/officeDocument/2006/relationships" ref="Q1342" r:id="rId1545"/>
    <hyperlink xmlns:r="http://schemas.openxmlformats.org/officeDocument/2006/relationships" ref="Q1343" r:id="rId1546"/>
    <hyperlink xmlns:r="http://schemas.openxmlformats.org/officeDocument/2006/relationships" ref="Q1344" r:id="rId1547"/>
    <hyperlink xmlns:r="http://schemas.openxmlformats.org/officeDocument/2006/relationships" ref="Q1345" r:id="rId1548"/>
    <hyperlink xmlns:r="http://schemas.openxmlformats.org/officeDocument/2006/relationships" ref="Q1346" r:id="rId1549"/>
    <hyperlink xmlns:r="http://schemas.openxmlformats.org/officeDocument/2006/relationships" ref="Q1347" r:id="rId1550"/>
    <hyperlink xmlns:r="http://schemas.openxmlformats.org/officeDocument/2006/relationships" ref="P1348" r:id="rId1551"/>
    <hyperlink xmlns:r="http://schemas.openxmlformats.org/officeDocument/2006/relationships" ref="Q1348" r:id="rId1552"/>
    <hyperlink xmlns:r="http://schemas.openxmlformats.org/officeDocument/2006/relationships" ref="Q1349" r:id="rId1553"/>
    <hyperlink xmlns:r="http://schemas.openxmlformats.org/officeDocument/2006/relationships" ref="Q1350" r:id="rId1554"/>
    <hyperlink xmlns:r="http://schemas.openxmlformats.org/officeDocument/2006/relationships" ref="Q1351" r:id="rId1555"/>
    <hyperlink xmlns:r="http://schemas.openxmlformats.org/officeDocument/2006/relationships" ref="Q1352" r:id="rId1556"/>
    <hyperlink xmlns:r="http://schemas.openxmlformats.org/officeDocument/2006/relationships" ref="P1353" r:id="rId1557"/>
    <hyperlink xmlns:r="http://schemas.openxmlformats.org/officeDocument/2006/relationships" ref="Q1353" r:id="rId1558"/>
    <hyperlink xmlns:r="http://schemas.openxmlformats.org/officeDocument/2006/relationships" ref="Q1354" r:id="rId1559"/>
    <hyperlink xmlns:r="http://schemas.openxmlformats.org/officeDocument/2006/relationships" ref="Q1355" r:id="rId1560"/>
    <hyperlink xmlns:r="http://schemas.openxmlformats.org/officeDocument/2006/relationships" ref="Q1356" r:id="rId1561"/>
    <hyperlink xmlns:r="http://schemas.openxmlformats.org/officeDocument/2006/relationships" ref="Q1357" r:id="rId1562"/>
    <hyperlink xmlns:r="http://schemas.openxmlformats.org/officeDocument/2006/relationships" ref="Q1358" r:id="rId1563"/>
    <hyperlink xmlns:r="http://schemas.openxmlformats.org/officeDocument/2006/relationships" ref="Q1359" r:id="rId1564"/>
    <hyperlink xmlns:r="http://schemas.openxmlformats.org/officeDocument/2006/relationships" ref="Q1360" r:id="rId1565"/>
    <hyperlink xmlns:r="http://schemas.openxmlformats.org/officeDocument/2006/relationships" ref="Q1361" r:id="rId1566"/>
    <hyperlink xmlns:r="http://schemas.openxmlformats.org/officeDocument/2006/relationships" ref="Q1362" r:id="rId1567"/>
    <hyperlink xmlns:r="http://schemas.openxmlformats.org/officeDocument/2006/relationships" ref="Q1363" r:id="rId1568"/>
    <hyperlink xmlns:r="http://schemas.openxmlformats.org/officeDocument/2006/relationships" ref="Q1364" r:id="rId1569"/>
    <hyperlink xmlns:r="http://schemas.openxmlformats.org/officeDocument/2006/relationships" ref="Q1365" r:id="rId1570"/>
    <hyperlink xmlns:r="http://schemas.openxmlformats.org/officeDocument/2006/relationships" ref="Q1366" r:id="rId1571"/>
    <hyperlink xmlns:r="http://schemas.openxmlformats.org/officeDocument/2006/relationships" ref="Q1367" r:id="rId1572"/>
    <hyperlink xmlns:r="http://schemas.openxmlformats.org/officeDocument/2006/relationships" ref="P1368" r:id="rId1573"/>
    <hyperlink xmlns:r="http://schemas.openxmlformats.org/officeDocument/2006/relationships" ref="Q1368" r:id="rId1574"/>
    <hyperlink xmlns:r="http://schemas.openxmlformats.org/officeDocument/2006/relationships" ref="Q1369" r:id="rId1575"/>
    <hyperlink xmlns:r="http://schemas.openxmlformats.org/officeDocument/2006/relationships" ref="Q1370" r:id="rId1576"/>
    <hyperlink xmlns:r="http://schemas.openxmlformats.org/officeDocument/2006/relationships" ref="Q1371" r:id="rId1577"/>
    <hyperlink xmlns:r="http://schemas.openxmlformats.org/officeDocument/2006/relationships" ref="Q1372" r:id="rId1578"/>
    <hyperlink xmlns:r="http://schemas.openxmlformats.org/officeDocument/2006/relationships" ref="Q1373" r:id="rId1579"/>
    <hyperlink xmlns:r="http://schemas.openxmlformats.org/officeDocument/2006/relationships" ref="Q1374" r:id="rId1580"/>
    <hyperlink xmlns:r="http://schemas.openxmlformats.org/officeDocument/2006/relationships" ref="Q1375" r:id="rId1581"/>
    <hyperlink xmlns:r="http://schemas.openxmlformats.org/officeDocument/2006/relationships" ref="Q1376" r:id="rId1582"/>
    <hyperlink xmlns:r="http://schemas.openxmlformats.org/officeDocument/2006/relationships" ref="Q1377" r:id="rId1583"/>
    <hyperlink xmlns:r="http://schemas.openxmlformats.org/officeDocument/2006/relationships" ref="Q1378" r:id="rId1584"/>
    <hyperlink xmlns:r="http://schemas.openxmlformats.org/officeDocument/2006/relationships" ref="Q1379" r:id="rId1585"/>
    <hyperlink xmlns:r="http://schemas.openxmlformats.org/officeDocument/2006/relationships" ref="Q1380" r:id="rId1586"/>
    <hyperlink xmlns:r="http://schemas.openxmlformats.org/officeDocument/2006/relationships" ref="Q1381" r:id="rId1587"/>
    <hyperlink xmlns:r="http://schemas.openxmlformats.org/officeDocument/2006/relationships" ref="Q1382" r:id="rId1588"/>
    <hyperlink xmlns:r="http://schemas.openxmlformats.org/officeDocument/2006/relationships" ref="Q1383" r:id="rId1589"/>
    <hyperlink xmlns:r="http://schemas.openxmlformats.org/officeDocument/2006/relationships" ref="Q1384" r:id="rId1590"/>
    <hyperlink xmlns:r="http://schemas.openxmlformats.org/officeDocument/2006/relationships" ref="Q1385" r:id="rId1591"/>
    <hyperlink xmlns:r="http://schemas.openxmlformats.org/officeDocument/2006/relationships" ref="Q1386" r:id="rId1592"/>
    <hyperlink xmlns:r="http://schemas.openxmlformats.org/officeDocument/2006/relationships" ref="Q1387" r:id="rId1593"/>
    <hyperlink xmlns:r="http://schemas.openxmlformats.org/officeDocument/2006/relationships" ref="Q1388" r:id="rId1594"/>
    <hyperlink xmlns:r="http://schemas.openxmlformats.org/officeDocument/2006/relationships" ref="Q1389" r:id="rId1595"/>
    <hyperlink xmlns:r="http://schemas.openxmlformats.org/officeDocument/2006/relationships" ref="Q1390" r:id="rId1596"/>
    <hyperlink xmlns:r="http://schemas.openxmlformats.org/officeDocument/2006/relationships" ref="Q1391" r:id="rId1597"/>
    <hyperlink xmlns:r="http://schemas.openxmlformats.org/officeDocument/2006/relationships" ref="Q1392" r:id="rId1598"/>
    <hyperlink xmlns:r="http://schemas.openxmlformats.org/officeDocument/2006/relationships" ref="Q1393" r:id="rId1599"/>
    <hyperlink xmlns:r="http://schemas.openxmlformats.org/officeDocument/2006/relationships" ref="Q1394" r:id="rId1600"/>
    <hyperlink xmlns:r="http://schemas.openxmlformats.org/officeDocument/2006/relationships" ref="P1395" r:id="rId1601"/>
    <hyperlink xmlns:r="http://schemas.openxmlformats.org/officeDocument/2006/relationships" ref="Q1395" r:id="rId1602"/>
    <hyperlink xmlns:r="http://schemas.openxmlformats.org/officeDocument/2006/relationships" ref="Q1396" r:id="rId1603"/>
    <hyperlink xmlns:r="http://schemas.openxmlformats.org/officeDocument/2006/relationships" ref="P1397" r:id="rId1604"/>
    <hyperlink xmlns:r="http://schemas.openxmlformats.org/officeDocument/2006/relationships" ref="Q1397" r:id="rId1605"/>
    <hyperlink xmlns:r="http://schemas.openxmlformats.org/officeDocument/2006/relationships" ref="Q1398" r:id="rId1606"/>
    <hyperlink xmlns:r="http://schemas.openxmlformats.org/officeDocument/2006/relationships" ref="P1399" r:id="rId1607"/>
    <hyperlink xmlns:r="http://schemas.openxmlformats.org/officeDocument/2006/relationships" ref="Q1399" r:id="rId1608"/>
    <hyperlink xmlns:r="http://schemas.openxmlformats.org/officeDocument/2006/relationships" ref="Q1400" r:id="rId1609"/>
    <hyperlink xmlns:r="http://schemas.openxmlformats.org/officeDocument/2006/relationships" ref="Q1401" r:id="rId1610"/>
    <hyperlink xmlns:r="http://schemas.openxmlformats.org/officeDocument/2006/relationships" ref="Q1402" r:id="rId1611"/>
    <hyperlink xmlns:r="http://schemas.openxmlformats.org/officeDocument/2006/relationships" ref="Q1403" r:id="rId1612"/>
    <hyperlink xmlns:r="http://schemas.openxmlformats.org/officeDocument/2006/relationships" ref="Q1404" r:id="rId1613"/>
    <hyperlink xmlns:r="http://schemas.openxmlformats.org/officeDocument/2006/relationships" ref="Q1405" r:id="rId1614"/>
    <hyperlink xmlns:r="http://schemas.openxmlformats.org/officeDocument/2006/relationships" ref="Q1406" r:id="rId1615"/>
    <hyperlink xmlns:r="http://schemas.openxmlformats.org/officeDocument/2006/relationships" ref="P1407" r:id="rId1616"/>
    <hyperlink xmlns:r="http://schemas.openxmlformats.org/officeDocument/2006/relationships" ref="Q1407" r:id="rId1617"/>
    <hyperlink xmlns:r="http://schemas.openxmlformats.org/officeDocument/2006/relationships" ref="P1408" r:id="rId1618"/>
    <hyperlink xmlns:r="http://schemas.openxmlformats.org/officeDocument/2006/relationships" ref="Q1408" r:id="rId1619"/>
    <hyperlink xmlns:r="http://schemas.openxmlformats.org/officeDocument/2006/relationships" ref="Q1409" r:id="rId1620"/>
    <hyperlink xmlns:r="http://schemas.openxmlformats.org/officeDocument/2006/relationships" ref="Q1410" r:id="rId1621"/>
    <hyperlink xmlns:r="http://schemas.openxmlformats.org/officeDocument/2006/relationships" ref="Q1411" r:id="rId1622"/>
    <hyperlink xmlns:r="http://schemas.openxmlformats.org/officeDocument/2006/relationships" ref="Q1412" r:id="rId1623"/>
    <hyperlink xmlns:r="http://schemas.openxmlformats.org/officeDocument/2006/relationships" ref="Q1413" r:id="rId1624"/>
    <hyperlink xmlns:r="http://schemas.openxmlformats.org/officeDocument/2006/relationships" ref="Q1414" r:id="rId1625"/>
    <hyperlink xmlns:r="http://schemas.openxmlformats.org/officeDocument/2006/relationships" ref="Q1415" r:id="rId1626"/>
    <hyperlink xmlns:r="http://schemas.openxmlformats.org/officeDocument/2006/relationships" ref="Q1416" r:id="rId1627"/>
    <hyperlink xmlns:r="http://schemas.openxmlformats.org/officeDocument/2006/relationships" ref="Q1417" r:id="rId1628"/>
    <hyperlink xmlns:r="http://schemas.openxmlformats.org/officeDocument/2006/relationships" ref="Q1418" r:id="rId1629"/>
    <hyperlink xmlns:r="http://schemas.openxmlformats.org/officeDocument/2006/relationships" ref="Q1419" r:id="rId1630"/>
    <hyperlink xmlns:r="http://schemas.openxmlformats.org/officeDocument/2006/relationships" ref="Q1420" r:id="rId1631"/>
    <hyperlink xmlns:r="http://schemas.openxmlformats.org/officeDocument/2006/relationships" ref="Q1421" r:id="rId1632"/>
    <hyperlink xmlns:r="http://schemas.openxmlformats.org/officeDocument/2006/relationships" ref="Q1422" r:id="rId1633"/>
    <hyperlink xmlns:r="http://schemas.openxmlformats.org/officeDocument/2006/relationships" ref="Q1423" r:id="rId1634"/>
    <hyperlink xmlns:r="http://schemas.openxmlformats.org/officeDocument/2006/relationships" ref="Q1424" r:id="rId1635"/>
    <hyperlink xmlns:r="http://schemas.openxmlformats.org/officeDocument/2006/relationships" ref="Q1425" r:id="rId1636"/>
    <hyperlink xmlns:r="http://schemas.openxmlformats.org/officeDocument/2006/relationships" ref="Q1426" r:id="rId1637"/>
    <hyperlink xmlns:r="http://schemas.openxmlformats.org/officeDocument/2006/relationships" ref="Q1427" r:id="rId1638"/>
    <hyperlink xmlns:r="http://schemas.openxmlformats.org/officeDocument/2006/relationships" ref="Q1428" r:id="rId1639"/>
    <hyperlink xmlns:r="http://schemas.openxmlformats.org/officeDocument/2006/relationships" ref="Q1429" r:id="rId1640"/>
    <hyperlink xmlns:r="http://schemas.openxmlformats.org/officeDocument/2006/relationships" ref="Q1430" r:id="rId1641"/>
    <hyperlink xmlns:r="http://schemas.openxmlformats.org/officeDocument/2006/relationships" ref="Q1431" r:id="rId1642"/>
    <hyperlink xmlns:r="http://schemas.openxmlformats.org/officeDocument/2006/relationships" ref="Q1432" r:id="rId1643"/>
    <hyperlink xmlns:r="http://schemas.openxmlformats.org/officeDocument/2006/relationships" ref="Q1433" r:id="rId1644"/>
    <hyperlink xmlns:r="http://schemas.openxmlformats.org/officeDocument/2006/relationships" ref="Q1434" r:id="rId1645"/>
    <hyperlink xmlns:r="http://schemas.openxmlformats.org/officeDocument/2006/relationships" ref="Q1435" r:id="rId1646"/>
    <hyperlink xmlns:r="http://schemas.openxmlformats.org/officeDocument/2006/relationships" ref="Q1436" r:id="rId1647"/>
    <hyperlink xmlns:r="http://schemas.openxmlformats.org/officeDocument/2006/relationships" ref="Q1437" r:id="rId1648"/>
    <hyperlink xmlns:r="http://schemas.openxmlformats.org/officeDocument/2006/relationships" ref="Q1438" r:id="rId1649"/>
    <hyperlink xmlns:r="http://schemas.openxmlformats.org/officeDocument/2006/relationships" ref="Q1439" r:id="rId1650"/>
    <hyperlink xmlns:r="http://schemas.openxmlformats.org/officeDocument/2006/relationships" ref="Q1440" r:id="rId1651"/>
    <hyperlink xmlns:r="http://schemas.openxmlformats.org/officeDocument/2006/relationships" ref="Q1441" r:id="rId1652"/>
    <hyperlink xmlns:r="http://schemas.openxmlformats.org/officeDocument/2006/relationships" ref="Q1442" r:id="rId1653"/>
    <hyperlink xmlns:r="http://schemas.openxmlformats.org/officeDocument/2006/relationships" ref="P1443" r:id="rId1654"/>
    <hyperlink xmlns:r="http://schemas.openxmlformats.org/officeDocument/2006/relationships" ref="Q1443" r:id="rId1655"/>
    <hyperlink xmlns:r="http://schemas.openxmlformats.org/officeDocument/2006/relationships" ref="Q1444" r:id="rId1656"/>
    <hyperlink xmlns:r="http://schemas.openxmlformats.org/officeDocument/2006/relationships" ref="Q1445" r:id="rId1657"/>
    <hyperlink xmlns:r="http://schemas.openxmlformats.org/officeDocument/2006/relationships" ref="Q1446" r:id="rId1658"/>
    <hyperlink xmlns:r="http://schemas.openxmlformats.org/officeDocument/2006/relationships" ref="Q1447" r:id="rId1659"/>
    <hyperlink xmlns:r="http://schemas.openxmlformats.org/officeDocument/2006/relationships" ref="Q1448" r:id="rId1660"/>
    <hyperlink xmlns:r="http://schemas.openxmlformats.org/officeDocument/2006/relationships" ref="Q1449" r:id="rId1661"/>
    <hyperlink xmlns:r="http://schemas.openxmlformats.org/officeDocument/2006/relationships" ref="Q1450" r:id="rId1662"/>
    <hyperlink xmlns:r="http://schemas.openxmlformats.org/officeDocument/2006/relationships" ref="Q1451" r:id="rId1663"/>
    <hyperlink xmlns:r="http://schemas.openxmlformats.org/officeDocument/2006/relationships" ref="Q1452" r:id="rId1664"/>
    <hyperlink xmlns:r="http://schemas.openxmlformats.org/officeDocument/2006/relationships" ref="Q1453" r:id="rId1665"/>
    <hyperlink xmlns:r="http://schemas.openxmlformats.org/officeDocument/2006/relationships" ref="Q1454" r:id="rId1666"/>
    <hyperlink xmlns:r="http://schemas.openxmlformats.org/officeDocument/2006/relationships" ref="Q1455" r:id="rId1667"/>
    <hyperlink xmlns:r="http://schemas.openxmlformats.org/officeDocument/2006/relationships" ref="Q1456" r:id="rId1668"/>
    <hyperlink xmlns:r="http://schemas.openxmlformats.org/officeDocument/2006/relationships" ref="Q1457" r:id="rId1669"/>
    <hyperlink xmlns:r="http://schemas.openxmlformats.org/officeDocument/2006/relationships" ref="P1458" r:id="rId1670"/>
    <hyperlink xmlns:r="http://schemas.openxmlformats.org/officeDocument/2006/relationships" ref="Q1458" r:id="rId1671"/>
    <hyperlink xmlns:r="http://schemas.openxmlformats.org/officeDocument/2006/relationships" ref="Q1459" r:id="rId1672"/>
    <hyperlink xmlns:r="http://schemas.openxmlformats.org/officeDocument/2006/relationships" ref="Q1460" r:id="rId1673"/>
    <hyperlink xmlns:r="http://schemas.openxmlformats.org/officeDocument/2006/relationships" ref="Q1461" r:id="rId1674"/>
    <hyperlink xmlns:r="http://schemas.openxmlformats.org/officeDocument/2006/relationships" ref="Q1462" r:id="rId1675"/>
    <hyperlink xmlns:r="http://schemas.openxmlformats.org/officeDocument/2006/relationships" ref="Q1463" r:id="rId1676"/>
    <hyperlink xmlns:r="http://schemas.openxmlformats.org/officeDocument/2006/relationships" ref="Q1464" r:id="rId1677"/>
    <hyperlink xmlns:r="http://schemas.openxmlformats.org/officeDocument/2006/relationships" ref="Q1465" r:id="rId1678"/>
    <hyperlink xmlns:r="http://schemas.openxmlformats.org/officeDocument/2006/relationships" ref="Q1466" r:id="rId1679"/>
    <hyperlink xmlns:r="http://schemas.openxmlformats.org/officeDocument/2006/relationships" ref="Q1467" r:id="rId1680"/>
    <hyperlink xmlns:r="http://schemas.openxmlformats.org/officeDocument/2006/relationships" ref="Q1468" r:id="rId1681"/>
    <hyperlink xmlns:r="http://schemas.openxmlformats.org/officeDocument/2006/relationships" ref="Q1469" r:id="rId1682"/>
    <hyperlink xmlns:r="http://schemas.openxmlformats.org/officeDocument/2006/relationships" ref="Q1470" r:id="rId1683"/>
    <hyperlink xmlns:r="http://schemas.openxmlformats.org/officeDocument/2006/relationships" ref="Q1471" r:id="rId1684"/>
    <hyperlink xmlns:r="http://schemas.openxmlformats.org/officeDocument/2006/relationships" ref="Q1472" r:id="rId1685"/>
    <hyperlink xmlns:r="http://schemas.openxmlformats.org/officeDocument/2006/relationships" ref="Q1473" r:id="rId1686"/>
    <hyperlink xmlns:r="http://schemas.openxmlformats.org/officeDocument/2006/relationships" ref="Q1474" r:id="rId1687"/>
    <hyperlink xmlns:r="http://schemas.openxmlformats.org/officeDocument/2006/relationships" ref="Q1475" r:id="rId1688"/>
    <hyperlink xmlns:r="http://schemas.openxmlformats.org/officeDocument/2006/relationships" ref="Q1476" r:id="rId1689"/>
    <hyperlink xmlns:r="http://schemas.openxmlformats.org/officeDocument/2006/relationships" ref="Q1477" r:id="rId1690"/>
    <hyperlink xmlns:r="http://schemas.openxmlformats.org/officeDocument/2006/relationships" ref="Q1478" r:id="rId1691"/>
    <hyperlink xmlns:r="http://schemas.openxmlformats.org/officeDocument/2006/relationships" ref="Q1479" r:id="rId1692"/>
    <hyperlink xmlns:r="http://schemas.openxmlformats.org/officeDocument/2006/relationships" ref="Q1480" r:id="rId1693"/>
    <hyperlink xmlns:r="http://schemas.openxmlformats.org/officeDocument/2006/relationships" ref="Q1481" r:id="rId1694"/>
    <hyperlink xmlns:r="http://schemas.openxmlformats.org/officeDocument/2006/relationships" ref="Q1482" r:id="rId1695"/>
    <hyperlink xmlns:r="http://schemas.openxmlformats.org/officeDocument/2006/relationships" ref="Q1483" r:id="rId1696"/>
    <hyperlink xmlns:r="http://schemas.openxmlformats.org/officeDocument/2006/relationships" ref="Q1484" r:id="rId1697"/>
    <hyperlink xmlns:r="http://schemas.openxmlformats.org/officeDocument/2006/relationships" ref="Q1485" r:id="rId1698"/>
    <hyperlink xmlns:r="http://schemas.openxmlformats.org/officeDocument/2006/relationships" ref="Q1486" r:id="rId1699"/>
    <hyperlink xmlns:r="http://schemas.openxmlformats.org/officeDocument/2006/relationships" ref="Q1487" r:id="rId1700"/>
    <hyperlink xmlns:r="http://schemas.openxmlformats.org/officeDocument/2006/relationships" ref="Q1488" r:id="rId1701"/>
    <hyperlink xmlns:r="http://schemas.openxmlformats.org/officeDocument/2006/relationships" ref="Q1489" r:id="rId1702"/>
    <hyperlink xmlns:r="http://schemas.openxmlformats.org/officeDocument/2006/relationships" ref="Q1490" r:id="rId1703"/>
    <hyperlink xmlns:r="http://schemas.openxmlformats.org/officeDocument/2006/relationships" ref="P1491" r:id="rId1704"/>
    <hyperlink xmlns:r="http://schemas.openxmlformats.org/officeDocument/2006/relationships" ref="Q1491" r:id="rId1705"/>
    <hyperlink xmlns:r="http://schemas.openxmlformats.org/officeDocument/2006/relationships" ref="Q1492" r:id="rId1706"/>
    <hyperlink xmlns:r="http://schemas.openxmlformats.org/officeDocument/2006/relationships" ref="Q1493" r:id="rId1707"/>
    <hyperlink xmlns:r="http://schemas.openxmlformats.org/officeDocument/2006/relationships" ref="Q1494" r:id="rId1708"/>
    <hyperlink xmlns:r="http://schemas.openxmlformats.org/officeDocument/2006/relationships" ref="Q1495" r:id="rId1709"/>
    <hyperlink xmlns:r="http://schemas.openxmlformats.org/officeDocument/2006/relationships" ref="Q1496" r:id="rId1710"/>
    <hyperlink xmlns:r="http://schemas.openxmlformats.org/officeDocument/2006/relationships" ref="Q1497" r:id="rId1711"/>
    <hyperlink xmlns:r="http://schemas.openxmlformats.org/officeDocument/2006/relationships" ref="Q1498" r:id="rId1712"/>
    <hyperlink xmlns:r="http://schemas.openxmlformats.org/officeDocument/2006/relationships" ref="Q1499" r:id="rId1713"/>
    <hyperlink xmlns:r="http://schemas.openxmlformats.org/officeDocument/2006/relationships" ref="Q1500" r:id="rId1714"/>
    <hyperlink xmlns:r="http://schemas.openxmlformats.org/officeDocument/2006/relationships" ref="Q1501" r:id="rId1715"/>
    <hyperlink xmlns:r="http://schemas.openxmlformats.org/officeDocument/2006/relationships" ref="Q1502" r:id="rId1716"/>
    <hyperlink xmlns:r="http://schemas.openxmlformats.org/officeDocument/2006/relationships" ref="Q1503" r:id="rId1717"/>
    <hyperlink xmlns:r="http://schemas.openxmlformats.org/officeDocument/2006/relationships" ref="Q1504" r:id="rId1718"/>
    <hyperlink xmlns:r="http://schemas.openxmlformats.org/officeDocument/2006/relationships" ref="P1505" r:id="rId1719"/>
    <hyperlink xmlns:r="http://schemas.openxmlformats.org/officeDocument/2006/relationships" ref="Q1505" r:id="rId1720"/>
    <hyperlink xmlns:r="http://schemas.openxmlformats.org/officeDocument/2006/relationships" ref="P1506" r:id="rId1721"/>
    <hyperlink xmlns:r="http://schemas.openxmlformats.org/officeDocument/2006/relationships" ref="Q1506" r:id="rId1722"/>
    <hyperlink xmlns:r="http://schemas.openxmlformats.org/officeDocument/2006/relationships" ref="P1507" r:id="rId1723"/>
    <hyperlink xmlns:r="http://schemas.openxmlformats.org/officeDocument/2006/relationships" ref="Q1507" r:id="rId1724"/>
    <hyperlink xmlns:r="http://schemas.openxmlformats.org/officeDocument/2006/relationships" ref="P1508" r:id="rId1725"/>
    <hyperlink xmlns:r="http://schemas.openxmlformats.org/officeDocument/2006/relationships" ref="Q1508" r:id="rId1726"/>
    <hyperlink xmlns:r="http://schemas.openxmlformats.org/officeDocument/2006/relationships" ref="Q1509" r:id="rId1727"/>
    <hyperlink xmlns:r="http://schemas.openxmlformats.org/officeDocument/2006/relationships" ref="Q1510" r:id="rId1728"/>
    <hyperlink xmlns:r="http://schemas.openxmlformats.org/officeDocument/2006/relationships" ref="P1511" r:id="rId1729"/>
    <hyperlink xmlns:r="http://schemas.openxmlformats.org/officeDocument/2006/relationships" ref="Q1511" r:id="rId1730"/>
    <hyperlink xmlns:r="http://schemas.openxmlformats.org/officeDocument/2006/relationships" ref="Q1512" r:id="rId1731"/>
    <hyperlink xmlns:r="http://schemas.openxmlformats.org/officeDocument/2006/relationships" ref="P1513" r:id="rId1732"/>
    <hyperlink xmlns:r="http://schemas.openxmlformats.org/officeDocument/2006/relationships" ref="Q1513" r:id="rId1733"/>
    <hyperlink xmlns:r="http://schemas.openxmlformats.org/officeDocument/2006/relationships" ref="Q1514" r:id="rId1734"/>
    <hyperlink xmlns:r="http://schemas.openxmlformats.org/officeDocument/2006/relationships" ref="Q1515" r:id="rId1735"/>
    <hyperlink xmlns:r="http://schemas.openxmlformats.org/officeDocument/2006/relationships" ref="Q1516" r:id="rId1736"/>
    <hyperlink xmlns:r="http://schemas.openxmlformats.org/officeDocument/2006/relationships" ref="Q1517" r:id="rId1737"/>
    <hyperlink xmlns:r="http://schemas.openxmlformats.org/officeDocument/2006/relationships" ref="Q1518" r:id="rId1738"/>
    <hyperlink xmlns:r="http://schemas.openxmlformats.org/officeDocument/2006/relationships" ref="P1519" r:id="rId1739"/>
    <hyperlink xmlns:r="http://schemas.openxmlformats.org/officeDocument/2006/relationships" ref="Q1519" r:id="rId1740"/>
    <hyperlink xmlns:r="http://schemas.openxmlformats.org/officeDocument/2006/relationships" ref="P1520" r:id="rId1741"/>
    <hyperlink xmlns:r="http://schemas.openxmlformats.org/officeDocument/2006/relationships" ref="Q1520" r:id="rId1742"/>
    <hyperlink xmlns:r="http://schemas.openxmlformats.org/officeDocument/2006/relationships" ref="Q1521" r:id="rId1743"/>
    <hyperlink xmlns:r="http://schemas.openxmlformats.org/officeDocument/2006/relationships" ref="P1522" r:id="rId1744"/>
    <hyperlink xmlns:r="http://schemas.openxmlformats.org/officeDocument/2006/relationships" ref="Q1522" r:id="rId1745"/>
    <hyperlink xmlns:r="http://schemas.openxmlformats.org/officeDocument/2006/relationships" ref="Q1523" r:id="rId1746"/>
    <hyperlink xmlns:r="http://schemas.openxmlformats.org/officeDocument/2006/relationships" ref="Q1524" r:id="rId1747"/>
    <hyperlink xmlns:r="http://schemas.openxmlformats.org/officeDocument/2006/relationships" ref="Q1525" r:id="rId1748"/>
    <hyperlink xmlns:r="http://schemas.openxmlformats.org/officeDocument/2006/relationships" ref="Q1526" r:id="rId1749"/>
    <hyperlink xmlns:r="http://schemas.openxmlformats.org/officeDocument/2006/relationships" ref="Q1527" r:id="rId1750"/>
    <hyperlink xmlns:r="http://schemas.openxmlformats.org/officeDocument/2006/relationships" ref="Q1528" r:id="rId1751"/>
    <hyperlink xmlns:r="http://schemas.openxmlformats.org/officeDocument/2006/relationships" ref="Q1529" r:id="rId1752"/>
    <hyperlink xmlns:r="http://schemas.openxmlformats.org/officeDocument/2006/relationships" ref="Q1530" r:id="rId1753"/>
    <hyperlink xmlns:r="http://schemas.openxmlformats.org/officeDocument/2006/relationships" ref="Q1531" r:id="rId1754"/>
    <hyperlink xmlns:r="http://schemas.openxmlformats.org/officeDocument/2006/relationships" ref="P1532" r:id="rId1755"/>
    <hyperlink xmlns:r="http://schemas.openxmlformats.org/officeDocument/2006/relationships" ref="Q1532" r:id="rId1756"/>
    <hyperlink xmlns:r="http://schemas.openxmlformats.org/officeDocument/2006/relationships" ref="Q1533" r:id="rId1757"/>
    <hyperlink xmlns:r="http://schemas.openxmlformats.org/officeDocument/2006/relationships" ref="Q1534" r:id="rId1758"/>
    <hyperlink xmlns:r="http://schemas.openxmlformats.org/officeDocument/2006/relationships" ref="Q1535" r:id="rId1759"/>
    <hyperlink xmlns:r="http://schemas.openxmlformats.org/officeDocument/2006/relationships" ref="P1536" r:id="rId1760"/>
    <hyperlink xmlns:r="http://schemas.openxmlformats.org/officeDocument/2006/relationships" ref="Q1536" r:id="rId1761"/>
    <hyperlink xmlns:r="http://schemas.openxmlformats.org/officeDocument/2006/relationships" ref="Q1537" r:id="rId1762"/>
    <hyperlink xmlns:r="http://schemas.openxmlformats.org/officeDocument/2006/relationships" ref="Q1538" r:id="rId1763"/>
    <hyperlink xmlns:r="http://schemas.openxmlformats.org/officeDocument/2006/relationships" ref="Q1539" r:id="rId1764"/>
    <hyperlink xmlns:r="http://schemas.openxmlformats.org/officeDocument/2006/relationships" ref="P1540" r:id="rId1765"/>
    <hyperlink xmlns:r="http://schemas.openxmlformats.org/officeDocument/2006/relationships" ref="Q1540" r:id="rId1766"/>
    <hyperlink xmlns:r="http://schemas.openxmlformats.org/officeDocument/2006/relationships" ref="Q1541" r:id="rId1767"/>
    <hyperlink xmlns:r="http://schemas.openxmlformats.org/officeDocument/2006/relationships" ref="Q1542" r:id="rId1768"/>
    <hyperlink xmlns:r="http://schemas.openxmlformats.org/officeDocument/2006/relationships" ref="P1543" r:id="rId1769"/>
    <hyperlink xmlns:r="http://schemas.openxmlformats.org/officeDocument/2006/relationships" ref="Q1543" r:id="rId1770"/>
    <hyperlink xmlns:r="http://schemas.openxmlformats.org/officeDocument/2006/relationships" ref="P1544" r:id="rId1771"/>
    <hyperlink xmlns:r="http://schemas.openxmlformats.org/officeDocument/2006/relationships" ref="Q1544" r:id="rId1772"/>
    <hyperlink xmlns:r="http://schemas.openxmlformats.org/officeDocument/2006/relationships" ref="Q1545" r:id="rId1773"/>
    <hyperlink xmlns:r="http://schemas.openxmlformats.org/officeDocument/2006/relationships" ref="Q1546" r:id="rId1774"/>
    <hyperlink xmlns:r="http://schemas.openxmlformats.org/officeDocument/2006/relationships" ref="Q1547" r:id="rId1775"/>
    <hyperlink xmlns:r="http://schemas.openxmlformats.org/officeDocument/2006/relationships" ref="Q1548" r:id="rId1776"/>
    <hyperlink xmlns:r="http://schemas.openxmlformats.org/officeDocument/2006/relationships" ref="Q1549" r:id="rId1777"/>
    <hyperlink xmlns:r="http://schemas.openxmlformats.org/officeDocument/2006/relationships" ref="Q1550" r:id="rId1778"/>
    <hyperlink xmlns:r="http://schemas.openxmlformats.org/officeDocument/2006/relationships" ref="Q1551" r:id="rId1779"/>
    <hyperlink xmlns:r="http://schemas.openxmlformats.org/officeDocument/2006/relationships" ref="Q1552" r:id="rId1780"/>
    <hyperlink xmlns:r="http://schemas.openxmlformats.org/officeDocument/2006/relationships" ref="Q1553" r:id="rId1781"/>
    <hyperlink xmlns:r="http://schemas.openxmlformats.org/officeDocument/2006/relationships" ref="Q1554" r:id="rId1782"/>
    <hyperlink xmlns:r="http://schemas.openxmlformats.org/officeDocument/2006/relationships" ref="Q1555" r:id="rId1783"/>
    <hyperlink xmlns:r="http://schemas.openxmlformats.org/officeDocument/2006/relationships" ref="Q1556" r:id="rId1784"/>
    <hyperlink xmlns:r="http://schemas.openxmlformats.org/officeDocument/2006/relationships" ref="Q1557" r:id="rId1785"/>
    <hyperlink xmlns:r="http://schemas.openxmlformats.org/officeDocument/2006/relationships" ref="Q1558" r:id="rId1786"/>
    <hyperlink xmlns:r="http://schemas.openxmlformats.org/officeDocument/2006/relationships" ref="Q1559" r:id="rId1787"/>
    <hyperlink xmlns:r="http://schemas.openxmlformats.org/officeDocument/2006/relationships" ref="Q1560" r:id="rId1788"/>
    <hyperlink xmlns:r="http://schemas.openxmlformats.org/officeDocument/2006/relationships" ref="Q1561" r:id="rId1789"/>
    <hyperlink xmlns:r="http://schemas.openxmlformats.org/officeDocument/2006/relationships" ref="Q1562" r:id="rId1790"/>
    <hyperlink xmlns:r="http://schemas.openxmlformats.org/officeDocument/2006/relationships" ref="Q1563" r:id="rId1791"/>
    <hyperlink xmlns:r="http://schemas.openxmlformats.org/officeDocument/2006/relationships" ref="Q1564" r:id="rId1792"/>
    <hyperlink xmlns:r="http://schemas.openxmlformats.org/officeDocument/2006/relationships" ref="Q1565" r:id="rId1793"/>
    <hyperlink xmlns:r="http://schemas.openxmlformats.org/officeDocument/2006/relationships" ref="Q1566" r:id="rId1794"/>
    <hyperlink xmlns:r="http://schemas.openxmlformats.org/officeDocument/2006/relationships" ref="P1567" r:id="rId1795"/>
    <hyperlink xmlns:r="http://schemas.openxmlformats.org/officeDocument/2006/relationships" ref="Q1567" r:id="rId1796"/>
    <hyperlink xmlns:r="http://schemas.openxmlformats.org/officeDocument/2006/relationships" ref="Q1568" r:id="rId1797"/>
    <hyperlink xmlns:r="http://schemas.openxmlformats.org/officeDocument/2006/relationships" ref="Q1569" r:id="rId1798"/>
    <hyperlink xmlns:r="http://schemas.openxmlformats.org/officeDocument/2006/relationships" ref="Q1570" r:id="rId1799"/>
    <hyperlink xmlns:r="http://schemas.openxmlformats.org/officeDocument/2006/relationships" ref="Q1571" r:id="rId1800"/>
    <hyperlink xmlns:r="http://schemas.openxmlformats.org/officeDocument/2006/relationships" ref="Q1572" r:id="rId1801"/>
    <hyperlink xmlns:r="http://schemas.openxmlformats.org/officeDocument/2006/relationships" ref="Q1573" r:id="rId1802"/>
    <hyperlink xmlns:r="http://schemas.openxmlformats.org/officeDocument/2006/relationships" ref="Q1574" r:id="rId1803"/>
    <hyperlink xmlns:r="http://schemas.openxmlformats.org/officeDocument/2006/relationships" ref="Q1575" r:id="rId1804"/>
    <hyperlink xmlns:r="http://schemas.openxmlformats.org/officeDocument/2006/relationships" ref="Q1576" r:id="rId1805"/>
    <hyperlink xmlns:r="http://schemas.openxmlformats.org/officeDocument/2006/relationships" ref="Q1577" r:id="rId1806"/>
    <hyperlink xmlns:r="http://schemas.openxmlformats.org/officeDocument/2006/relationships" ref="Q1578" r:id="rId1807"/>
    <hyperlink xmlns:r="http://schemas.openxmlformats.org/officeDocument/2006/relationships" ref="Q1579" r:id="rId1808"/>
    <hyperlink xmlns:r="http://schemas.openxmlformats.org/officeDocument/2006/relationships" ref="P1580" r:id="rId1809"/>
    <hyperlink xmlns:r="http://schemas.openxmlformats.org/officeDocument/2006/relationships" ref="Q1580" r:id="rId1810"/>
    <hyperlink xmlns:r="http://schemas.openxmlformats.org/officeDocument/2006/relationships" ref="Q1581" r:id="rId1811"/>
    <hyperlink xmlns:r="http://schemas.openxmlformats.org/officeDocument/2006/relationships" ref="Q1582" r:id="rId1812"/>
    <hyperlink xmlns:r="http://schemas.openxmlformats.org/officeDocument/2006/relationships" ref="Q1583" r:id="rId1813"/>
    <hyperlink xmlns:r="http://schemas.openxmlformats.org/officeDocument/2006/relationships" ref="Q1584" r:id="rId1814"/>
    <hyperlink xmlns:r="http://schemas.openxmlformats.org/officeDocument/2006/relationships" ref="Q1585" r:id="rId1815"/>
    <hyperlink xmlns:r="http://schemas.openxmlformats.org/officeDocument/2006/relationships" ref="Q1586" r:id="rId1816"/>
    <hyperlink xmlns:r="http://schemas.openxmlformats.org/officeDocument/2006/relationships" ref="Q1587" r:id="rId1817"/>
    <hyperlink xmlns:r="http://schemas.openxmlformats.org/officeDocument/2006/relationships" ref="Q1588" r:id="rId1818"/>
    <hyperlink xmlns:r="http://schemas.openxmlformats.org/officeDocument/2006/relationships" ref="Q1589" r:id="rId1819"/>
    <hyperlink xmlns:r="http://schemas.openxmlformats.org/officeDocument/2006/relationships" ref="Q1590" r:id="rId1820"/>
    <hyperlink xmlns:r="http://schemas.openxmlformats.org/officeDocument/2006/relationships" ref="Q1591" r:id="rId1821"/>
    <hyperlink xmlns:r="http://schemas.openxmlformats.org/officeDocument/2006/relationships" ref="Q1592" r:id="rId1822"/>
    <hyperlink xmlns:r="http://schemas.openxmlformats.org/officeDocument/2006/relationships" ref="Q1593" r:id="rId1823"/>
    <hyperlink xmlns:r="http://schemas.openxmlformats.org/officeDocument/2006/relationships" ref="Q1594" r:id="rId1824"/>
    <hyperlink xmlns:r="http://schemas.openxmlformats.org/officeDocument/2006/relationships" ref="Q1595" r:id="rId1825"/>
    <hyperlink xmlns:r="http://schemas.openxmlformats.org/officeDocument/2006/relationships" ref="Q1596" r:id="rId1826"/>
    <hyperlink xmlns:r="http://schemas.openxmlformats.org/officeDocument/2006/relationships" ref="Q1597" r:id="rId1827"/>
    <hyperlink xmlns:r="http://schemas.openxmlformats.org/officeDocument/2006/relationships" ref="P1598" r:id="rId1828"/>
    <hyperlink xmlns:r="http://schemas.openxmlformats.org/officeDocument/2006/relationships" ref="Q1598" r:id="rId1829"/>
    <hyperlink xmlns:r="http://schemas.openxmlformats.org/officeDocument/2006/relationships" ref="P1599" r:id="rId1830"/>
    <hyperlink xmlns:r="http://schemas.openxmlformats.org/officeDocument/2006/relationships" ref="Q1599" r:id="rId1831"/>
    <hyperlink xmlns:r="http://schemas.openxmlformats.org/officeDocument/2006/relationships" ref="Q1600" r:id="rId1832"/>
    <hyperlink xmlns:r="http://schemas.openxmlformats.org/officeDocument/2006/relationships" ref="Q1601" r:id="rId1833"/>
    <hyperlink xmlns:r="http://schemas.openxmlformats.org/officeDocument/2006/relationships" ref="Q1602" r:id="rId1834"/>
    <hyperlink xmlns:r="http://schemas.openxmlformats.org/officeDocument/2006/relationships" ref="Q1603" r:id="rId1835"/>
    <hyperlink xmlns:r="http://schemas.openxmlformats.org/officeDocument/2006/relationships" ref="Q1604" r:id="rId1836"/>
    <hyperlink xmlns:r="http://schemas.openxmlformats.org/officeDocument/2006/relationships" ref="Q1605" r:id="rId1837"/>
    <hyperlink xmlns:r="http://schemas.openxmlformats.org/officeDocument/2006/relationships" ref="Q1606" r:id="rId1838"/>
    <hyperlink xmlns:r="http://schemas.openxmlformats.org/officeDocument/2006/relationships" ref="Q1607" r:id="rId1839"/>
    <hyperlink xmlns:r="http://schemas.openxmlformats.org/officeDocument/2006/relationships" ref="Q1608" r:id="rId1840"/>
    <hyperlink xmlns:r="http://schemas.openxmlformats.org/officeDocument/2006/relationships" ref="Q1609" r:id="rId1841"/>
    <hyperlink xmlns:r="http://schemas.openxmlformats.org/officeDocument/2006/relationships" ref="Q1610" r:id="rId1842"/>
    <hyperlink xmlns:r="http://schemas.openxmlformats.org/officeDocument/2006/relationships" ref="Q1611" r:id="rId1843"/>
    <hyperlink xmlns:r="http://schemas.openxmlformats.org/officeDocument/2006/relationships" ref="Q1612" r:id="rId1844"/>
    <hyperlink xmlns:r="http://schemas.openxmlformats.org/officeDocument/2006/relationships" ref="Q1613" r:id="rId1845"/>
    <hyperlink xmlns:r="http://schemas.openxmlformats.org/officeDocument/2006/relationships" ref="Q1614" r:id="rId1846"/>
    <hyperlink xmlns:r="http://schemas.openxmlformats.org/officeDocument/2006/relationships" ref="P1615" r:id="rId1847"/>
    <hyperlink xmlns:r="http://schemas.openxmlformats.org/officeDocument/2006/relationships" ref="Q1615" r:id="rId1848"/>
    <hyperlink xmlns:r="http://schemas.openxmlformats.org/officeDocument/2006/relationships" ref="Q1616" r:id="rId1849"/>
    <hyperlink xmlns:r="http://schemas.openxmlformats.org/officeDocument/2006/relationships" ref="Q1617" r:id="rId1850"/>
    <hyperlink xmlns:r="http://schemas.openxmlformats.org/officeDocument/2006/relationships" ref="Q1618" r:id="rId1851"/>
    <hyperlink xmlns:r="http://schemas.openxmlformats.org/officeDocument/2006/relationships" ref="Q1619" r:id="rId1852"/>
    <hyperlink xmlns:r="http://schemas.openxmlformats.org/officeDocument/2006/relationships" ref="Q1620" r:id="rId1853"/>
    <hyperlink xmlns:r="http://schemas.openxmlformats.org/officeDocument/2006/relationships" ref="Q1621" r:id="rId1854"/>
    <hyperlink xmlns:r="http://schemas.openxmlformats.org/officeDocument/2006/relationships" ref="Q1622" r:id="rId1855"/>
    <hyperlink xmlns:r="http://schemas.openxmlformats.org/officeDocument/2006/relationships" ref="Q1623" r:id="rId1856"/>
    <hyperlink xmlns:r="http://schemas.openxmlformats.org/officeDocument/2006/relationships" ref="P1624" r:id="rId1857"/>
    <hyperlink xmlns:r="http://schemas.openxmlformats.org/officeDocument/2006/relationships" ref="Q1624" r:id="rId1858"/>
    <hyperlink xmlns:r="http://schemas.openxmlformats.org/officeDocument/2006/relationships" ref="Q1625" r:id="rId1859"/>
    <hyperlink xmlns:r="http://schemas.openxmlformats.org/officeDocument/2006/relationships" ref="Q1626" r:id="rId1860"/>
    <hyperlink xmlns:r="http://schemas.openxmlformats.org/officeDocument/2006/relationships" ref="Q1627" r:id="rId1861"/>
    <hyperlink xmlns:r="http://schemas.openxmlformats.org/officeDocument/2006/relationships" ref="Q1628" r:id="rId1862"/>
    <hyperlink xmlns:r="http://schemas.openxmlformats.org/officeDocument/2006/relationships" ref="P1629" r:id="rId1863"/>
    <hyperlink xmlns:r="http://schemas.openxmlformats.org/officeDocument/2006/relationships" ref="Q1629" r:id="rId1864"/>
    <hyperlink xmlns:r="http://schemas.openxmlformats.org/officeDocument/2006/relationships" ref="Q1630" r:id="rId1865"/>
    <hyperlink xmlns:r="http://schemas.openxmlformats.org/officeDocument/2006/relationships" ref="Q1631" r:id="rId1866"/>
    <hyperlink xmlns:r="http://schemas.openxmlformats.org/officeDocument/2006/relationships" ref="Q1632" r:id="rId1867"/>
    <hyperlink xmlns:r="http://schemas.openxmlformats.org/officeDocument/2006/relationships" ref="Q1633" r:id="rId1868"/>
    <hyperlink xmlns:r="http://schemas.openxmlformats.org/officeDocument/2006/relationships" ref="Q1634" r:id="rId1869"/>
    <hyperlink xmlns:r="http://schemas.openxmlformats.org/officeDocument/2006/relationships" ref="Q1635" r:id="rId1870"/>
    <hyperlink xmlns:r="http://schemas.openxmlformats.org/officeDocument/2006/relationships" ref="P1636" r:id="rId1871"/>
    <hyperlink xmlns:r="http://schemas.openxmlformats.org/officeDocument/2006/relationships" ref="Q1636" r:id="rId1872"/>
    <hyperlink xmlns:r="http://schemas.openxmlformats.org/officeDocument/2006/relationships" ref="Q1637" r:id="rId1873"/>
    <hyperlink xmlns:r="http://schemas.openxmlformats.org/officeDocument/2006/relationships" ref="Q1638" r:id="rId1874"/>
    <hyperlink xmlns:r="http://schemas.openxmlformats.org/officeDocument/2006/relationships" ref="Q1639" r:id="rId1875"/>
    <hyperlink xmlns:r="http://schemas.openxmlformats.org/officeDocument/2006/relationships" ref="Q1640" r:id="rId1876"/>
    <hyperlink xmlns:r="http://schemas.openxmlformats.org/officeDocument/2006/relationships" ref="Q1641" r:id="rId1877"/>
    <hyperlink xmlns:r="http://schemas.openxmlformats.org/officeDocument/2006/relationships" ref="Q1642" r:id="rId1878"/>
    <hyperlink xmlns:r="http://schemas.openxmlformats.org/officeDocument/2006/relationships" ref="Q1643" r:id="rId1879"/>
    <hyperlink xmlns:r="http://schemas.openxmlformats.org/officeDocument/2006/relationships" ref="Q1644" r:id="rId1880"/>
    <hyperlink xmlns:r="http://schemas.openxmlformats.org/officeDocument/2006/relationships" ref="Q1645" r:id="rId1881"/>
    <hyperlink xmlns:r="http://schemas.openxmlformats.org/officeDocument/2006/relationships" ref="Q1646" r:id="rId1882"/>
    <hyperlink xmlns:r="http://schemas.openxmlformats.org/officeDocument/2006/relationships" ref="Q1647" r:id="rId1883"/>
    <hyperlink xmlns:r="http://schemas.openxmlformats.org/officeDocument/2006/relationships" ref="Q1648" r:id="rId1884"/>
    <hyperlink xmlns:r="http://schemas.openxmlformats.org/officeDocument/2006/relationships" ref="Q1649" r:id="rId1885"/>
    <hyperlink xmlns:r="http://schemas.openxmlformats.org/officeDocument/2006/relationships" ref="Q1650" r:id="rId1886"/>
    <hyperlink xmlns:r="http://schemas.openxmlformats.org/officeDocument/2006/relationships" ref="Q1651" r:id="rId1887"/>
    <hyperlink xmlns:r="http://schemas.openxmlformats.org/officeDocument/2006/relationships" ref="Q1652" r:id="rId1888"/>
    <hyperlink xmlns:r="http://schemas.openxmlformats.org/officeDocument/2006/relationships" ref="Q1653" r:id="rId1889"/>
    <hyperlink xmlns:r="http://schemas.openxmlformats.org/officeDocument/2006/relationships" ref="Q1654" r:id="rId1890"/>
    <hyperlink xmlns:r="http://schemas.openxmlformats.org/officeDocument/2006/relationships" ref="Q1655" r:id="rId1891"/>
    <hyperlink xmlns:r="http://schemas.openxmlformats.org/officeDocument/2006/relationships" ref="Q1656" r:id="rId1892"/>
    <hyperlink xmlns:r="http://schemas.openxmlformats.org/officeDocument/2006/relationships" ref="Q1657" r:id="rId1893"/>
    <hyperlink xmlns:r="http://schemas.openxmlformats.org/officeDocument/2006/relationships" ref="Q1658" r:id="rId1894"/>
    <hyperlink xmlns:r="http://schemas.openxmlformats.org/officeDocument/2006/relationships" ref="Q1659" r:id="rId1895"/>
    <hyperlink xmlns:r="http://schemas.openxmlformats.org/officeDocument/2006/relationships" ref="Q1660" r:id="rId1896"/>
    <hyperlink xmlns:r="http://schemas.openxmlformats.org/officeDocument/2006/relationships" ref="Q1661" r:id="rId1897"/>
    <hyperlink xmlns:r="http://schemas.openxmlformats.org/officeDocument/2006/relationships" ref="Q1662" r:id="rId1898"/>
    <hyperlink xmlns:r="http://schemas.openxmlformats.org/officeDocument/2006/relationships" ref="Q1663" r:id="rId1899"/>
    <hyperlink xmlns:r="http://schemas.openxmlformats.org/officeDocument/2006/relationships" ref="Q1664" r:id="rId1900"/>
    <hyperlink xmlns:r="http://schemas.openxmlformats.org/officeDocument/2006/relationships" ref="P1665" r:id="rId1901"/>
    <hyperlink xmlns:r="http://schemas.openxmlformats.org/officeDocument/2006/relationships" ref="Q1665" r:id="rId1902"/>
    <hyperlink xmlns:r="http://schemas.openxmlformats.org/officeDocument/2006/relationships" ref="Q1666" r:id="rId1903"/>
    <hyperlink xmlns:r="http://schemas.openxmlformats.org/officeDocument/2006/relationships" ref="Q1667" r:id="rId1904"/>
    <hyperlink xmlns:r="http://schemas.openxmlformats.org/officeDocument/2006/relationships" ref="Q1668" r:id="rId1905"/>
    <hyperlink xmlns:r="http://schemas.openxmlformats.org/officeDocument/2006/relationships" ref="P1669" r:id="rId1906"/>
    <hyperlink xmlns:r="http://schemas.openxmlformats.org/officeDocument/2006/relationships" ref="Q1669" r:id="rId1907"/>
    <hyperlink xmlns:r="http://schemas.openxmlformats.org/officeDocument/2006/relationships" ref="P1670" r:id="rId1908"/>
    <hyperlink xmlns:r="http://schemas.openxmlformats.org/officeDocument/2006/relationships" ref="Q1670" r:id="rId1909"/>
    <hyperlink xmlns:r="http://schemas.openxmlformats.org/officeDocument/2006/relationships" ref="Q1671" r:id="rId1910"/>
    <hyperlink xmlns:r="http://schemas.openxmlformats.org/officeDocument/2006/relationships" ref="Q1672" r:id="rId1911"/>
    <hyperlink xmlns:r="http://schemas.openxmlformats.org/officeDocument/2006/relationships" ref="Q1673" r:id="rId1912"/>
    <hyperlink xmlns:r="http://schemas.openxmlformats.org/officeDocument/2006/relationships" ref="Q1674" r:id="rId1913"/>
    <hyperlink xmlns:r="http://schemas.openxmlformats.org/officeDocument/2006/relationships" ref="Q1675" r:id="rId1914"/>
    <hyperlink xmlns:r="http://schemas.openxmlformats.org/officeDocument/2006/relationships" ref="Q1676" r:id="rId1915"/>
    <hyperlink xmlns:r="http://schemas.openxmlformats.org/officeDocument/2006/relationships" ref="Q1677" r:id="rId1916"/>
    <hyperlink xmlns:r="http://schemas.openxmlformats.org/officeDocument/2006/relationships" ref="Q1678" r:id="rId1917"/>
    <hyperlink xmlns:r="http://schemas.openxmlformats.org/officeDocument/2006/relationships" ref="Q1679" r:id="rId1918"/>
    <hyperlink xmlns:r="http://schemas.openxmlformats.org/officeDocument/2006/relationships" ref="Q1680" r:id="rId1919"/>
    <hyperlink xmlns:r="http://schemas.openxmlformats.org/officeDocument/2006/relationships" ref="Q1681" r:id="rId1920"/>
    <hyperlink xmlns:r="http://schemas.openxmlformats.org/officeDocument/2006/relationships" ref="Q1682" r:id="rId1921"/>
    <hyperlink xmlns:r="http://schemas.openxmlformats.org/officeDocument/2006/relationships" ref="P1683" r:id="rId1922"/>
    <hyperlink xmlns:r="http://schemas.openxmlformats.org/officeDocument/2006/relationships" ref="Q1683" r:id="rId1923"/>
    <hyperlink xmlns:r="http://schemas.openxmlformats.org/officeDocument/2006/relationships" ref="Q1684" r:id="rId1924"/>
    <hyperlink xmlns:r="http://schemas.openxmlformats.org/officeDocument/2006/relationships" ref="Q1685" r:id="rId1925"/>
    <hyperlink xmlns:r="http://schemas.openxmlformats.org/officeDocument/2006/relationships" ref="Q1686" r:id="rId1926"/>
    <hyperlink xmlns:r="http://schemas.openxmlformats.org/officeDocument/2006/relationships" ref="Q1687" r:id="rId1927"/>
    <hyperlink xmlns:r="http://schemas.openxmlformats.org/officeDocument/2006/relationships" ref="Q1688" r:id="rId1928"/>
    <hyperlink xmlns:r="http://schemas.openxmlformats.org/officeDocument/2006/relationships" ref="Q1689" r:id="rId1929"/>
    <hyperlink xmlns:r="http://schemas.openxmlformats.org/officeDocument/2006/relationships" ref="Q1690" r:id="rId1930"/>
    <hyperlink xmlns:r="http://schemas.openxmlformats.org/officeDocument/2006/relationships" ref="Q1691" r:id="rId1931"/>
    <hyperlink xmlns:r="http://schemas.openxmlformats.org/officeDocument/2006/relationships" ref="Q1692" r:id="rId1932"/>
    <hyperlink xmlns:r="http://schemas.openxmlformats.org/officeDocument/2006/relationships" ref="Q1693" r:id="rId1933"/>
    <hyperlink xmlns:r="http://schemas.openxmlformats.org/officeDocument/2006/relationships" ref="Q1694" r:id="rId1934"/>
    <hyperlink xmlns:r="http://schemas.openxmlformats.org/officeDocument/2006/relationships" ref="Q1695" r:id="rId1935"/>
    <hyperlink xmlns:r="http://schemas.openxmlformats.org/officeDocument/2006/relationships" ref="Q1696" r:id="rId1936"/>
    <hyperlink xmlns:r="http://schemas.openxmlformats.org/officeDocument/2006/relationships" ref="Q1697" r:id="rId1937"/>
    <hyperlink xmlns:r="http://schemas.openxmlformats.org/officeDocument/2006/relationships" ref="Q1698" r:id="rId1938"/>
    <hyperlink xmlns:r="http://schemas.openxmlformats.org/officeDocument/2006/relationships" ref="P1699" r:id="rId1939"/>
    <hyperlink xmlns:r="http://schemas.openxmlformats.org/officeDocument/2006/relationships" ref="Q1699" r:id="rId1940"/>
    <hyperlink xmlns:r="http://schemas.openxmlformats.org/officeDocument/2006/relationships" ref="Q1700" r:id="rId1941"/>
    <hyperlink xmlns:r="http://schemas.openxmlformats.org/officeDocument/2006/relationships" ref="P1701" r:id="rId1942"/>
    <hyperlink xmlns:r="http://schemas.openxmlformats.org/officeDocument/2006/relationships" ref="Q1701" r:id="rId1943"/>
    <hyperlink xmlns:r="http://schemas.openxmlformats.org/officeDocument/2006/relationships" ref="Q1702" r:id="rId1944"/>
    <hyperlink xmlns:r="http://schemas.openxmlformats.org/officeDocument/2006/relationships" ref="P1703" r:id="rId1945"/>
    <hyperlink xmlns:r="http://schemas.openxmlformats.org/officeDocument/2006/relationships" ref="Q1703" r:id="rId1946"/>
    <hyperlink xmlns:r="http://schemas.openxmlformats.org/officeDocument/2006/relationships" ref="Q1704" r:id="rId1947"/>
    <hyperlink xmlns:r="http://schemas.openxmlformats.org/officeDocument/2006/relationships" ref="P1705" r:id="rId1948"/>
    <hyperlink xmlns:r="http://schemas.openxmlformats.org/officeDocument/2006/relationships" ref="Q1705" r:id="rId1949"/>
    <hyperlink xmlns:r="http://schemas.openxmlformats.org/officeDocument/2006/relationships" ref="P1706" r:id="rId1950"/>
    <hyperlink xmlns:r="http://schemas.openxmlformats.org/officeDocument/2006/relationships" ref="Q1706" r:id="rId1951"/>
    <hyperlink xmlns:r="http://schemas.openxmlformats.org/officeDocument/2006/relationships" ref="Q1707" r:id="rId1952"/>
    <hyperlink xmlns:r="http://schemas.openxmlformats.org/officeDocument/2006/relationships" ref="Q1708" r:id="rId1953"/>
    <hyperlink xmlns:r="http://schemas.openxmlformats.org/officeDocument/2006/relationships" ref="Q1709" r:id="rId1954"/>
    <hyperlink xmlns:r="http://schemas.openxmlformats.org/officeDocument/2006/relationships" ref="Q1710" r:id="rId1955"/>
    <hyperlink xmlns:r="http://schemas.openxmlformats.org/officeDocument/2006/relationships" ref="P1711" r:id="rId1956"/>
    <hyperlink xmlns:r="http://schemas.openxmlformats.org/officeDocument/2006/relationships" ref="Q1711" r:id="rId1957"/>
    <hyperlink xmlns:r="http://schemas.openxmlformats.org/officeDocument/2006/relationships" ref="Q1712" r:id="rId1958"/>
    <hyperlink xmlns:r="http://schemas.openxmlformats.org/officeDocument/2006/relationships" ref="P1713" r:id="rId1959"/>
    <hyperlink xmlns:r="http://schemas.openxmlformats.org/officeDocument/2006/relationships" ref="Q1713" r:id="rId1960"/>
    <hyperlink xmlns:r="http://schemas.openxmlformats.org/officeDocument/2006/relationships" ref="Q1714" r:id="rId1961"/>
    <hyperlink xmlns:r="http://schemas.openxmlformats.org/officeDocument/2006/relationships" ref="Q1715" r:id="rId1962"/>
    <hyperlink xmlns:r="http://schemas.openxmlformats.org/officeDocument/2006/relationships" ref="P1716" r:id="rId1963"/>
    <hyperlink xmlns:r="http://schemas.openxmlformats.org/officeDocument/2006/relationships" ref="Q1716" r:id="rId1964"/>
    <hyperlink xmlns:r="http://schemas.openxmlformats.org/officeDocument/2006/relationships" ref="Q1717" r:id="rId1965"/>
    <hyperlink xmlns:r="http://schemas.openxmlformats.org/officeDocument/2006/relationships" ref="Q1718" r:id="rId1966"/>
    <hyperlink xmlns:r="http://schemas.openxmlformats.org/officeDocument/2006/relationships" ref="P1719" r:id="rId1967"/>
    <hyperlink xmlns:r="http://schemas.openxmlformats.org/officeDocument/2006/relationships" ref="Q1719" r:id="rId1968"/>
    <hyperlink xmlns:r="http://schemas.openxmlformats.org/officeDocument/2006/relationships" ref="Q1720" r:id="rId1969"/>
    <hyperlink xmlns:r="http://schemas.openxmlformats.org/officeDocument/2006/relationships" ref="Q1721" r:id="rId1970"/>
    <hyperlink xmlns:r="http://schemas.openxmlformats.org/officeDocument/2006/relationships" ref="Q1722" r:id="rId1971"/>
    <hyperlink xmlns:r="http://schemas.openxmlformats.org/officeDocument/2006/relationships" ref="P1723" r:id="rId1972"/>
    <hyperlink xmlns:r="http://schemas.openxmlformats.org/officeDocument/2006/relationships" ref="Q1723" r:id="rId1973"/>
    <hyperlink xmlns:r="http://schemas.openxmlformats.org/officeDocument/2006/relationships" ref="Q1724" r:id="rId1974"/>
    <hyperlink xmlns:r="http://schemas.openxmlformats.org/officeDocument/2006/relationships" ref="Q1725" r:id="rId1975"/>
    <hyperlink xmlns:r="http://schemas.openxmlformats.org/officeDocument/2006/relationships" ref="Q1726" r:id="rId1976"/>
    <hyperlink xmlns:r="http://schemas.openxmlformats.org/officeDocument/2006/relationships" ref="Q1727" r:id="rId1977"/>
    <hyperlink xmlns:r="http://schemas.openxmlformats.org/officeDocument/2006/relationships" ref="Q1728" r:id="rId1978"/>
    <hyperlink xmlns:r="http://schemas.openxmlformats.org/officeDocument/2006/relationships" ref="Q1729" r:id="rId1979"/>
    <hyperlink xmlns:r="http://schemas.openxmlformats.org/officeDocument/2006/relationships" ref="Q1730" r:id="rId1980"/>
    <hyperlink xmlns:r="http://schemas.openxmlformats.org/officeDocument/2006/relationships" ref="Q1731" r:id="rId1981"/>
    <hyperlink xmlns:r="http://schemas.openxmlformats.org/officeDocument/2006/relationships" ref="P1732" r:id="rId1982"/>
    <hyperlink xmlns:r="http://schemas.openxmlformats.org/officeDocument/2006/relationships" ref="Q1732" r:id="rId1983"/>
    <hyperlink xmlns:r="http://schemas.openxmlformats.org/officeDocument/2006/relationships" ref="Q1733" r:id="rId1984"/>
    <hyperlink xmlns:r="http://schemas.openxmlformats.org/officeDocument/2006/relationships" ref="Q1734" r:id="rId1985"/>
    <hyperlink xmlns:r="http://schemas.openxmlformats.org/officeDocument/2006/relationships" ref="Q1735" r:id="rId1986"/>
    <hyperlink xmlns:r="http://schemas.openxmlformats.org/officeDocument/2006/relationships" ref="P1736" r:id="rId1987"/>
    <hyperlink xmlns:r="http://schemas.openxmlformats.org/officeDocument/2006/relationships" ref="Q1736" r:id="rId1988"/>
    <hyperlink xmlns:r="http://schemas.openxmlformats.org/officeDocument/2006/relationships" ref="P1737" r:id="rId1989"/>
    <hyperlink xmlns:r="http://schemas.openxmlformats.org/officeDocument/2006/relationships" ref="Q1737" r:id="rId1990"/>
    <hyperlink xmlns:r="http://schemas.openxmlformats.org/officeDocument/2006/relationships" ref="P1738" r:id="rId1991"/>
    <hyperlink xmlns:r="http://schemas.openxmlformats.org/officeDocument/2006/relationships" ref="Q1738" r:id="rId1992"/>
    <hyperlink xmlns:r="http://schemas.openxmlformats.org/officeDocument/2006/relationships" ref="Q1739" r:id="rId1993"/>
    <hyperlink xmlns:r="http://schemas.openxmlformats.org/officeDocument/2006/relationships" ref="Q1740" r:id="rId1994"/>
    <hyperlink xmlns:r="http://schemas.openxmlformats.org/officeDocument/2006/relationships" ref="Q1741" r:id="rId1995"/>
    <hyperlink xmlns:r="http://schemas.openxmlformats.org/officeDocument/2006/relationships" ref="Q1742" r:id="rId1996"/>
    <hyperlink xmlns:r="http://schemas.openxmlformats.org/officeDocument/2006/relationships" ref="Q1743" r:id="rId1997"/>
    <hyperlink xmlns:r="http://schemas.openxmlformats.org/officeDocument/2006/relationships" ref="Q1744" r:id="rId1998"/>
    <hyperlink xmlns:r="http://schemas.openxmlformats.org/officeDocument/2006/relationships" ref="Q1745" r:id="rId1999"/>
    <hyperlink xmlns:r="http://schemas.openxmlformats.org/officeDocument/2006/relationships" ref="Q1746" r:id="rId2000"/>
    <hyperlink xmlns:r="http://schemas.openxmlformats.org/officeDocument/2006/relationships" ref="Q1747" r:id="rId2001"/>
    <hyperlink xmlns:r="http://schemas.openxmlformats.org/officeDocument/2006/relationships" ref="P1748" r:id="rId2002"/>
    <hyperlink xmlns:r="http://schemas.openxmlformats.org/officeDocument/2006/relationships" ref="Q1748" r:id="rId2003"/>
    <hyperlink xmlns:r="http://schemas.openxmlformats.org/officeDocument/2006/relationships" ref="P1749" r:id="rId2004"/>
    <hyperlink xmlns:r="http://schemas.openxmlformats.org/officeDocument/2006/relationships" ref="Q1749" r:id="rId2005"/>
    <hyperlink xmlns:r="http://schemas.openxmlformats.org/officeDocument/2006/relationships" ref="Q1750" r:id="rId2006"/>
    <hyperlink xmlns:r="http://schemas.openxmlformats.org/officeDocument/2006/relationships" ref="Q1751" r:id="rId2007"/>
    <hyperlink xmlns:r="http://schemas.openxmlformats.org/officeDocument/2006/relationships" ref="Q1752" r:id="rId2008"/>
    <hyperlink xmlns:r="http://schemas.openxmlformats.org/officeDocument/2006/relationships" ref="Q1753" r:id="rId2009"/>
    <hyperlink xmlns:r="http://schemas.openxmlformats.org/officeDocument/2006/relationships" ref="P1754" r:id="rId2010"/>
    <hyperlink xmlns:r="http://schemas.openxmlformats.org/officeDocument/2006/relationships" ref="Q1754" r:id="rId2011"/>
    <hyperlink xmlns:r="http://schemas.openxmlformats.org/officeDocument/2006/relationships" ref="P1755" r:id="rId2012"/>
    <hyperlink xmlns:r="http://schemas.openxmlformats.org/officeDocument/2006/relationships" ref="Q1755" r:id="rId2013"/>
    <hyperlink xmlns:r="http://schemas.openxmlformats.org/officeDocument/2006/relationships" ref="Q1756" r:id="rId2014"/>
    <hyperlink xmlns:r="http://schemas.openxmlformats.org/officeDocument/2006/relationships" ref="Q1757" r:id="rId2015"/>
    <hyperlink xmlns:r="http://schemas.openxmlformats.org/officeDocument/2006/relationships" ref="P1758" r:id="rId2016"/>
    <hyperlink xmlns:r="http://schemas.openxmlformats.org/officeDocument/2006/relationships" ref="Q1758" r:id="rId2017"/>
    <hyperlink xmlns:r="http://schemas.openxmlformats.org/officeDocument/2006/relationships" ref="P1759" r:id="rId2018"/>
    <hyperlink xmlns:r="http://schemas.openxmlformats.org/officeDocument/2006/relationships" ref="Q1759" r:id="rId2019"/>
    <hyperlink xmlns:r="http://schemas.openxmlformats.org/officeDocument/2006/relationships" ref="Q1760" r:id="rId2020"/>
    <hyperlink xmlns:r="http://schemas.openxmlformats.org/officeDocument/2006/relationships" ref="Q1761" r:id="rId2021"/>
    <hyperlink xmlns:r="http://schemas.openxmlformats.org/officeDocument/2006/relationships" ref="Q1762" r:id="rId2022"/>
    <hyperlink xmlns:r="http://schemas.openxmlformats.org/officeDocument/2006/relationships" ref="Q1763" r:id="rId2023"/>
    <hyperlink xmlns:r="http://schemas.openxmlformats.org/officeDocument/2006/relationships" ref="Q1764" r:id="rId2024"/>
    <hyperlink xmlns:r="http://schemas.openxmlformats.org/officeDocument/2006/relationships" ref="P1765" r:id="rId2025"/>
    <hyperlink xmlns:r="http://schemas.openxmlformats.org/officeDocument/2006/relationships" ref="Q1765" r:id="rId2026"/>
    <hyperlink xmlns:r="http://schemas.openxmlformats.org/officeDocument/2006/relationships" ref="P1766" r:id="rId2027"/>
    <hyperlink xmlns:r="http://schemas.openxmlformats.org/officeDocument/2006/relationships" ref="Q1766" r:id="rId2028"/>
    <hyperlink xmlns:r="http://schemas.openxmlformats.org/officeDocument/2006/relationships" ref="Q1767" r:id="rId2029"/>
    <hyperlink xmlns:r="http://schemas.openxmlformats.org/officeDocument/2006/relationships" ref="Q1768" r:id="rId2030"/>
    <hyperlink xmlns:r="http://schemas.openxmlformats.org/officeDocument/2006/relationships" ref="Q1769" r:id="rId2031"/>
    <hyperlink xmlns:r="http://schemas.openxmlformats.org/officeDocument/2006/relationships" ref="Q1770" r:id="rId2032"/>
    <hyperlink xmlns:r="http://schemas.openxmlformats.org/officeDocument/2006/relationships" ref="P1771" r:id="rId2033"/>
    <hyperlink xmlns:r="http://schemas.openxmlformats.org/officeDocument/2006/relationships" ref="Q1771" r:id="rId2034"/>
    <hyperlink xmlns:r="http://schemas.openxmlformats.org/officeDocument/2006/relationships" ref="Q1772" r:id="rId2035"/>
    <hyperlink xmlns:r="http://schemas.openxmlformats.org/officeDocument/2006/relationships" ref="P1773" r:id="rId2036"/>
    <hyperlink xmlns:r="http://schemas.openxmlformats.org/officeDocument/2006/relationships" ref="Q1773" r:id="rId2037"/>
    <hyperlink xmlns:r="http://schemas.openxmlformats.org/officeDocument/2006/relationships" ref="Q1774" r:id="rId2038"/>
    <hyperlink xmlns:r="http://schemas.openxmlformats.org/officeDocument/2006/relationships" ref="P1775" r:id="rId2039"/>
    <hyperlink xmlns:r="http://schemas.openxmlformats.org/officeDocument/2006/relationships" ref="Q1775" r:id="rId2040"/>
    <hyperlink xmlns:r="http://schemas.openxmlformats.org/officeDocument/2006/relationships" ref="P1776" r:id="rId2041"/>
    <hyperlink xmlns:r="http://schemas.openxmlformats.org/officeDocument/2006/relationships" ref="Q1776" r:id="rId2042"/>
    <hyperlink xmlns:r="http://schemas.openxmlformats.org/officeDocument/2006/relationships" ref="Q1777" r:id="rId2043"/>
    <hyperlink xmlns:r="http://schemas.openxmlformats.org/officeDocument/2006/relationships" ref="P1778" r:id="rId2044"/>
    <hyperlink xmlns:r="http://schemas.openxmlformats.org/officeDocument/2006/relationships" ref="Q1778" r:id="rId2045"/>
    <hyperlink xmlns:r="http://schemas.openxmlformats.org/officeDocument/2006/relationships" ref="P1779" r:id="rId2046"/>
    <hyperlink xmlns:r="http://schemas.openxmlformats.org/officeDocument/2006/relationships" ref="Q1779" r:id="rId2047"/>
    <hyperlink xmlns:r="http://schemas.openxmlformats.org/officeDocument/2006/relationships" ref="P1780" r:id="rId2048"/>
    <hyperlink xmlns:r="http://schemas.openxmlformats.org/officeDocument/2006/relationships" ref="Q1780" r:id="rId2049"/>
    <hyperlink xmlns:r="http://schemas.openxmlformats.org/officeDocument/2006/relationships" ref="P1781" r:id="rId2050"/>
    <hyperlink xmlns:r="http://schemas.openxmlformats.org/officeDocument/2006/relationships" ref="Q1781" r:id="rId2051"/>
    <hyperlink xmlns:r="http://schemas.openxmlformats.org/officeDocument/2006/relationships" ref="P1782" r:id="rId2052"/>
    <hyperlink xmlns:r="http://schemas.openxmlformats.org/officeDocument/2006/relationships" ref="Q1782" r:id="rId2053"/>
    <hyperlink xmlns:r="http://schemas.openxmlformats.org/officeDocument/2006/relationships" ref="Q1783" r:id="rId2054"/>
    <hyperlink xmlns:r="http://schemas.openxmlformats.org/officeDocument/2006/relationships" ref="Q1784" r:id="rId2055"/>
    <hyperlink xmlns:r="http://schemas.openxmlformats.org/officeDocument/2006/relationships" ref="Q1785" r:id="rId2056"/>
    <hyperlink xmlns:r="http://schemas.openxmlformats.org/officeDocument/2006/relationships" ref="Q1786" r:id="rId2057"/>
    <hyperlink xmlns:r="http://schemas.openxmlformats.org/officeDocument/2006/relationships" ref="Q1787" r:id="rId2058"/>
    <hyperlink xmlns:r="http://schemas.openxmlformats.org/officeDocument/2006/relationships" ref="Q1788" r:id="rId2059"/>
    <hyperlink xmlns:r="http://schemas.openxmlformats.org/officeDocument/2006/relationships" ref="Q1789" r:id="rId2060"/>
    <hyperlink xmlns:r="http://schemas.openxmlformats.org/officeDocument/2006/relationships" ref="Q1790" r:id="rId2061"/>
    <hyperlink xmlns:r="http://schemas.openxmlformats.org/officeDocument/2006/relationships" ref="Q1791" r:id="rId2062"/>
    <hyperlink xmlns:r="http://schemas.openxmlformats.org/officeDocument/2006/relationships" ref="Q1792" r:id="rId2063"/>
    <hyperlink xmlns:r="http://schemas.openxmlformats.org/officeDocument/2006/relationships" ref="Q1793" r:id="rId2064"/>
    <hyperlink xmlns:r="http://schemas.openxmlformats.org/officeDocument/2006/relationships" ref="Q1794" r:id="rId2065"/>
    <hyperlink xmlns:r="http://schemas.openxmlformats.org/officeDocument/2006/relationships" ref="P1795" r:id="rId2066"/>
    <hyperlink xmlns:r="http://schemas.openxmlformats.org/officeDocument/2006/relationships" ref="Q1795" r:id="rId2067"/>
    <hyperlink xmlns:r="http://schemas.openxmlformats.org/officeDocument/2006/relationships" ref="Q1796" r:id="rId2068"/>
    <hyperlink xmlns:r="http://schemas.openxmlformats.org/officeDocument/2006/relationships" ref="P1797" r:id="rId2069"/>
    <hyperlink xmlns:r="http://schemas.openxmlformats.org/officeDocument/2006/relationships" ref="Q1797" r:id="rId2070"/>
    <hyperlink xmlns:r="http://schemas.openxmlformats.org/officeDocument/2006/relationships" ref="Q1798" r:id="rId2071"/>
    <hyperlink xmlns:r="http://schemas.openxmlformats.org/officeDocument/2006/relationships" ref="Q1799" r:id="rId2072"/>
    <hyperlink xmlns:r="http://schemas.openxmlformats.org/officeDocument/2006/relationships" ref="Q1800" r:id="rId2073"/>
    <hyperlink xmlns:r="http://schemas.openxmlformats.org/officeDocument/2006/relationships" ref="P1801" r:id="rId2074"/>
    <hyperlink xmlns:r="http://schemas.openxmlformats.org/officeDocument/2006/relationships" ref="Q1801" r:id="rId2075"/>
    <hyperlink xmlns:r="http://schemas.openxmlformats.org/officeDocument/2006/relationships" ref="P1802" r:id="rId2076"/>
    <hyperlink xmlns:r="http://schemas.openxmlformats.org/officeDocument/2006/relationships" ref="Q1802" r:id="rId2077"/>
    <hyperlink xmlns:r="http://schemas.openxmlformats.org/officeDocument/2006/relationships" ref="Q1803" r:id="rId2078"/>
    <hyperlink xmlns:r="http://schemas.openxmlformats.org/officeDocument/2006/relationships" ref="Q1804" r:id="rId2079"/>
    <hyperlink xmlns:r="http://schemas.openxmlformats.org/officeDocument/2006/relationships" ref="Q1805" r:id="rId2080"/>
    <hyperlink xmlns:r="http://schemas.openxmlformats.org/officeDocument/2006/relationships" ref="Q1806" r:id="rId2081"/>
    <hyperlink xmlns:r="http://schemas.openxmlformats.org/officeDocument/2006/relationships" ref="Q1807" r:id="rId2082"/>
    <hyperlink xmlns:r="http://schemas.openxmlformats.org/officeDocument/2006/relationships" ref="Q1808" r:id="rId2083"/>
    <hyperlink xmlns:r="http://schemas.openxmlformats.org/officeDocument/2006/relationships" ref="Q1809" r:id="rId2084"/>
    <hyperlink xmlns:r="http://schemas.openxmlformats.org/officeDocument/2006/relationships" ref="Q1810" r:id="rId2085"/>
    <hyperlink xmlns:r="http://schemas.openxmlformats.org/officeDocument/2006/relationships" ref="Q1811" r:id="rId2086"/>
    <hyperlink xmlns:r="http://schemas.openxmlformats.org/officeDocument/2006/relationships" ref="Q1812" r:id="rId2087"/>
    <hyperlink xmlns:r="http://schemas.openxmlformats.org/officeDocument/2006/relationships" ref="Q1813" r:id="rId2088"/>
    <hyperlink xmlns:r="http://schemas.openxmlformats.org/officeDocument/2006/relationships" ref="Q1814" r:id="rId2089"/>
    <hyperlink xmlns:r="http://schemas.openxmlformats.org/officeDocument/2006/relationships" ref="Q1815" r:id="rId2090"/>
    <hyperlink xmlns:r="http://schemas.openxmlformats.org/officeDocument/2006/relationships" ref="Q1816" r:id="rId2091"/>
    <hyperlink xmlns:r="http://schemas.openxmlformats.org/officeDocument/2006/relationships" ref="Q1817" r:id="rId2092"/>
    <hyperlink xmlns:r="http://schemas.openxmlformats.org/officeDocument/2006/relationships" ref="Q1818" r:id="rId2093"/>
    <hyperlink xmlns:r="http://schemas.openxmlformats.org/officeDocument/2006/relationships" ref="Q1819" r:id="rId2094"/>
    <hyperlink xmlns:r="http://schemas.openxmlformats.org/officeDocument/2006/relationships" ref="P1820" r:id="rId2095"/>
    <hyperlink xmlns:r="http://schemas.openxmlformats.org/officeDocument/2006/relationships" ref="Q1820" r:id="rId2096"/>
    <hyperlink xmlns:r="http://schemas.openxmlformats.org/officeDocument/2006/relationships" ref="Q1821" r:id="rId2097"/>
    <hyperlink xmlns:r="http://schemas.openxmlformats.org/officeDocument/2006/relationships" ref="Q1822" r:id="rId2098"/>
    <hyperlink xmlns:r="http://schemas.openxmlformats.org/officeDocument/2006/relationships" ref="P1823" r:id="rId2099"/>
    <hyperlink xmlns:r="http://schemas.openxmlformats.org/officeDocument/2006/relationships" ref="Q1823" r:id="rId2100"/>
    <hyperlink xmlns:r="http://schemas.openxmlformats.org/officeDocument/2006/relationships" ref="Q1824" r:id="rId2101"/>
    <hyperlink xmlns:r="http://schemas.openxmlformats.org/officeDocument/2006/relationships" ref="Q1825" r:id="rId2102"/>
    <hyperlink xmlns:r="http://schemas.openxmlformats.org/officeDocument/2006/relationships" ref="Q1826" r:id="rId2103"/>
    <hyperlink xmlns:r="http://schemas.openxmlformats.org/officeDocument/2006/relationships" ref="Q1827" r:id="rId2104"/>
    <hyperlink xmlns:r="http://schemas.openxmlformats.org/officeDocument/2006/relationships" ref="Q1828" r:id="rId2105"/>
    <hyperlink xmlns:r="http://schemas.openxmlformats.org/officeDocument/2006/relationships" ref="Q1829" r:id="rId2106"/>
    <hyperlink xmlns:r="http://schemas.openxmlformats.org/officeDocument/2006/relationships" ref="Q1830" r:id="rId2107"/>
    <hyperlink xmlns:r="http://schemas.openxmlformats.org/officeDocument/2006/relationships" ref="Q1831" r:id="rId2108"/>
    <hyperlink xmlns:r="http://schemas.openxmlformats.org/officeDocument/2006/relationships" ref="Q1832" r:id="rId2109"/>
    <hyperlink xmlns:r="http://schemas.openxmlformats.org/officeDocument/2006/relationships" ref="Q1833" r:id="rId2110"/>
    <hyperlink xmlns:r="http://schemas.openxmlformats.org/officeDocument/2006/relationships" ref="Q1834" r:id="rId2111"/>
    <hyperlink xmlns:r="http://schemas.openxmlformats.org/officeDocument/2006/relationships" ref="Q1835" r:id="rId2112"/>
    <hyperlink xmlns:r="http://schemas.openxmlformats.org/officeDocument/2006/relationships" ref="Q1836" r:id="rId2113"/>
    <hyperlink xmlns:r="http://schemas.openxmlformats.org/officeDocument/2006/relationships" ref="Q1837" r:id="rId2114"/>
    <hyperlink xmlns:r="http://schemas.openxmlformats.org/officeDocument/2006/relationships" ref="Q1838" r:id="rId2115"/>
    <hyperlink xmlns:r="http://schemas.openxmlformats.org/officeDocument/2006/relationships" ref="Q1839" r:id="rId2116"/>
    <hyperlink xmlns:r="http://schemas.openxmlformats.org/officeDocument/2006/relationships" ref="Q1840" r:id="rId2117"/>
    <hyperlink xmlns:r="http://schemas.openxmlformats.org/officeDocument/2006/relationships" ref="Q1841" r:id="rId2118"/>
    <hyperlink xmlns:r="http://schemas.openxmlformats.org/officeDocument/2006/relationships" ref="Q1842" r:id="rId2119"/>
    <hyperlink xmlns:r="http://schemas.openxmlformats.org/officeDocument/2006/relationships" ref="Q1843" r:id="rId2120"/>
    <hyperlink xmlns:r="http://schemas.openxmlformats.org/officeDocument/2006/relationships" ref="Q1844" r:id="rId2121"/>
    <hyperlink xmlns:r="http://schemas.openxmlformats.org/officeDocument/2006/relationships" ref="Q1845" r:id="rId2122"/>
    <hyperlink xmlns:r="http://schemas.openxmlformats.org/officeDocument/2006/relationships" ref="Q1846" r:id="rId2123"/>
    <hyperlink xmlns:r="http://schemas.openxmlformats.org/officeDocument/2006/relationships" ref="Q1847" r:id="rId2124"/>
    <hyperlink xmlns:r="http://schemas.openxmlformats.org/officeDocument/2006/relationships" ref="Q1848" r:id="rId2125"/>
    <hyperlink xmlns:r="http://schemas.openxmlformats.org/officeDocument/2006/relationships" ref="Q1849" r:id="rId2126"/>
    <hyperlink xmlns:r="http://schemas.openxmlformats.org/officeDocument/2006/relationships" ref="Q1850" r:id="rId2127"/>
    <hyperlink xmlns:r="http://schemas.openxmlformats.org/officeDocument/2006/relationships" ref="Q1851" r:id="rId2128"/>
    <hyperlink xmlns:r="http://schemas.openxmlformats.org/officeDocument/2006/relationships" ref="Q1852" r:id="rId2129"/>
    <hyperlink xmlns:r="http://schemas.openxmlformats.org/officeDocument/2006/relationships" ref="Q1853" r:id="rId2130"/>
    <hyperlink xmlns:r="http://schemas.openxmlformats.org/officeDocument/2006/relationships" ref="Q1854" r:id="rId2131"/>
    <hyperlink xmlns:r="http://schemas.openxmlformats.org/officeDocument/2006/relationships" ref="Q1855" r:id="rId2132"/>
    <hyperlink xmlns:r="http://schemas.openxmlformats.org/officeDocument/2006/relationships" ref="Q1856" r:id="rId2133"/>
    <hyperlink xmlns:r="http://schemas.openxmlformats.org/officeDocument/2006/relationships" ref="Q1857" r:id="rId2134"/>
    <hyperlink xmlns:r="http://schemas.openxmlformats.org/officeDocument/2006/relationships" ref="Q1858" r:id="rId2135"/>
    <hyperlink xmlns:r="http://schemas.openxmlformats.org/officeDocument/2006/relationships" ref="Q1859" r:id="rId2136"/>
    <hyperlink xmlns:r="http://schemas.openxmlformats.org/officeDocument/2006/relationships" ref="P1860" r:id="rId2137"/>
    <hyperlink xmlns:r="http://schemas.openxmlformats.org/officeDocument/2006/relationships" ref="Q1860" r:id="rId2138"/>
    <hyperlink xmlns:r="http://schemas.openxmlformats.org/officeDocument/2006/relationships" ref="Q1861" r:id="rId2139"/>
    <hyperlink xmlns:r="http://schemas.openxmlformats.org/officeDocument/2006/relationships" ref="Q1862" r:id="rId2140"/>
    <hyperlink xmlns:r="http://schemas.openxmlformats.org/officeDocument/2006/relationships" ref="Q1863" r:id="rId2141"/>
    <hyperlink xmlns:r="http://schemas.openxmlformats.org/officeDocument/2006/relationships" ref="P1864" r:id="rId2142"/>
    <hyperlink xmlns:r="http://schemas.openxmlformats.org/officeDocument/2006/relationships" ref="Q1864" r:id="rId2143"/>
    <hyperlink xmlns:r="http://schemas.openxmlformats.org/officeDocument/2006/relationships" ref="Q1865" r:id="rId2144"/>
    <hyperlink xmlns:r="http://schemas.openxmlformats.org/officeDocument/2006/relationships" ref="Q1866" r:id="rId2145"/>
    <hyperlink xmlns:r="http://schemas.openxmlformats.org/officeDocument/2006/relationships" ref="Q1867" r:id="rId2146"/>
    <hyperlink xmlns:r="http://schemas.openxmlformats.org/officeDocument/2006/relationships" ref="Q1868" r:id="rId2147"/>
    <hyperlink xmlns:r="http://schemas.openxmlformats.org/officeDocument/2006/relationships" ref="Q1869" r:id="rId2148"/>
    <hyperlink xmlns:r="http://schemas.openxmlformats.org/officeDocument/2006/relationships" ref="P1870" r:id="rId2149"/>
    <hyperlink xmlns:r="http://schemas.openxmlformats.org/officeDocument/2006/relationships" ref="Q1870" r:id="rId2150"/>
    <hyperlink xmlns:r="http://schemas.openxmlformats.org/officeDocument/2006/relationships" ref="Q1871" r:id="rId2151"/>
    <hyperlink xmlns:r="http://schemas.openxmlformats.org/officeDocument/2006/relationships" ref="P1872" r:id="rId2152"/>
    <hyperlink xmlns:r="http://schemas.openxmlformats.org/officeDocument/2006/relationships" ref="Q1872" r:id="rId2153"/>
    <hyperlink xmlns:r="http://schemas.openxmlformats.org/officeDocument/2006/relationships" ref="P1873" r:id="rId2154"/>
    <hyperlink xmlns:r="http://schemas.openxmlformats.org/officeDocument/2006/relationships" ref="Q1873" r:id="rId2155"/>
    <hyperlink xmlns:r="http://schemas.openxmlformats.org/officeDocument/2006/relationships" ref="P1874" r:id="rId2156"/>
    <hyperlink xmlns:r="http://schemas.openxmlformats.org/officeDocument/2006/relationships" ref="Q1874" r:id="rId2157"/>
    <hyperlink xmlns:r="http://schemas.openxmlformats.org/officeDocument/2006/relationships" ref="Q1875" r:id="rId2158"/>
    <hyperlink xmlns:r="http://schemas.openxmlformats.org/officeDocument/2006/relationships" ref="Q1876" r:id="rId2159"/>
    <hyperlink xmlns:r="http://schemas.openxmlformats.org/officeDocument/2006/relationships" ref="Q1877" r:id="rId2160"/>
    <hyperlink xmlns:r="http://schemas.openxmlformats.org/officeDocument/2006/relationships" ref="Q1878" r:id="rId2161"/>
    <hyperlink xmlns:r="http://schemas.openxmlformats.org/officeDocument/2006/relationships" ref="Q1879" r:id="rId2162"/>
    <hyperlink xmlns:r="http://schemas.openxmlformats.org/officeDocument/2006/relationships" ref="Q1880" r:id="rId2163"/>
    <hyperlink xmlns:r="http://schemas.openxmlformats.org/officeDocument/2006/relationships" ref="Q1881" r:id="rId2164"/>
    <hyperlink xmlns:r="http://schemas.openxmlformats.org/officeDocument/2006/relationships" ref="P1882" r:id="rId2165"/>
    <hyperlink xmlns:r="http://schemas.openxmlformats.org/officeDocument/2006/relationships" ref="Q1882" r:id="rId2166"/>
    <hyperlink xmlns:r="http://schemas.openxmlformats.org/officeDocument/2006/relationships" ref="Q1883" r:id="rId2167"/>
    <hyperlink xmlns:r="http://schemas.openxmlformats.org/officeDocument/2006/relationships" ref="P1884" r:id="rId2168"/>
    <hyperlink xmlns:r="http://schemas.openxmlformats.org/officeDocument/2006/relationships" ref="Q1884" r:id="rId2169"/>
    <hyperlink xmlns:r="http://schemas.openxmlformats.org/officeDocument/2006/relationships" ref="P1885" r:id="rId2170"/>
    <hyperlink xmlns:r="http://schemas.openxmlformats.org/officeDocument/2006/relationships" ref="Q1885" r:id="rId2171"/>
    <hyperlink xmlns:r="http://schemas.openxmlformats.org/officeDocument/2006/relationships" ref="Q1886" r:id="rId2172"/>
    <hyperlink xmlns:r="http://schemas.openxmlformats.org/officeDocument/2006/relationships" ref="P1887" r:id="rId2173"/>
    <hyperlink xmlns:r="http://schemas.openxmlformats.org/officeDocument/2006/relationships" ref="Q1887" r:id="rId2174"/>
    <hyperlink xmlns:r="http://schemas.openxmlformats.org/officeDocument/2006/relationships" ref="P1888" r:id="rId2175"/>
    <hyperlink xmlns:r="http://schemas.openxmlformats.org/officeDocument/2006/relationships" ref="Q1888" r:id="rId2176"/>
    <hyperlink xmlns:r="http://schemas.openxmlformats.org/officeDocument/2006/relationships" ref="Q1889" r:id="rId2177"/>
    <hyperlink xmlns:r="http://schemas.openxmlformats.org/officeDocument/2006/relationships" ref="Q1890" r:id="rId2178"/>
    <hyperlink xmlns:r="http://schemas.openxmlformats.org/officeDocument/2006/relationships" ref="Q1891" r:id="rId2179"/>
    <hyperlink xmlns:r="http://schemas.openxmlformats.org/officeDocument/2006/relationships" ref="P1892" r:id="rId2180"/>
    <hyperlink xmlns:r="http://schemas.openxmlformats.org/officeDocument/2006/relationships" ref="Q1892" r:id="rId2181"/>
    <hyperlink xmlns:r="http://schemas.openxmlformats.org/officeDocument/2006/relationships" ref="P1893" r:id="rId2182"/>
    <hyperlink xmlns:r="http://schemas.openxmlformats.org/officeDocument/2006/relationships" ref="Q1893" r:id="rId2183"/>
    <hyperlink xmlns:r="http://schemas.openxmlformats.org/officeDocument/2006/relationships" ref="P1894" r:id="rId2184"/>
    <hyperlink xmlns:r="http://schemas.openxmlformats.org/officeDocument/2006/relationships" ref="Q1894" r:id="rId2185"/>
    <hyperlink xmlns:r="http://schemas.openxmlformats.org/officeDocument/2006/relationships" ref="Q1895" r:id="rId2186"/>
    <hyperlink xmlns:r="http://schemas.openxmlformats.org/officeDocument/2006/relationships" ref="Q1896" r:id="rId2187"/>
    <hyperlink xmlns:r="http://schemas.openxmlformats.org/officeDocument/2006/relationships" ref="Q1897" r:id="rId2188"/>
    <hyperlink xmlns:r="http://schemas.openxmlformats.org/officeDocument/2006/relationships" ref="Q1898" r:id="rId2189"/>
    <hyperlink xmlns:r="http://schemas.openxmlformats.org/officeDocument/2006/relationships" ref="P1899" r:id="rId2190"/>
    <hyperlink xmlns:r="http://schemas.openxmlformats.org/officeDocument/2006/relationships" ref="Q1899" r:id="rId2191"/>
    <hyperlink xmlns:r="http://schemas.openxmlformats.org/officeDocument/2006/relationships" ref="Q1900" r:id="rId2192"/>
    <hyperlink xmlns:r="http://schemas.openxmlformats.org/officeDocument/2006/relationships" ref="Q1901" r:id="rId2193"/>
    <hyperlink xmlns:r="http://schemas.openxmlformats.org/officeDocument/2006/relationships" ref="Q1902" r:id="rId2194"/>
    <hyperlink xmlns:r="http://schemas.openxmlformats.org/officeDocument/2006/relationships" ref="P1903" r:id="rId2195"/>
    <hyperlink xmlns:r="http://schemas.openxmlformats.org/officeDocument/2006/relationships" ref="Q1903" r:id="rId2196"/>
    <hyperlink xmlns:r="http://schemas.openxmlformats.org/officeDocument/2006/relationships" ref="Q1904" r:id="rId2197"/>
    <hyperlink xmlns:r="http://schemas.openxmlformats.org/officeDocument/2006/relationships" ref="Q1905" r:id="rId2198"/>
    <hyperlink xmlns:r="http://schemas.openxmlformats.org/officeDocument/2006/relationships" ref="Q1906" r:id="rId2199"/>
    <hyperlink xmlns:r="http://schemas.openxmlformats.org/officeDocument/2006/relationships" ref="P1907" r:id="rId2200"/>
    <hyperlink xmlns:r="http://schemas.openxmlformats.org/officeDocument/2006/relationships" ref="Q1907" r:id="rId2201"/>
    <hyperlink xmlns:r="http://schemas.openxmlformats.org/officeDocument/2006/relationships" ref="P1908" r:id="rId2202"/>
    <hyperlink xmlns:r="http://schemas.openxmlformats.org/officeDocument/2006/relationships" ref="Q1908" r:id="rId2203"/>
    <hyperlink xmlns:r="http://schemas.openxmlformats.org/officeDocument/2006/relationships" ref="Q1909" r:id="rId2204"/>
    <hyperlink xmlns:r="http://schemas.openxmlformats.org/officeDocument/2006/relationships" ref="Q1910" r:id="rId2205"/>
    <hyperlink xmlns:r="http://schemas.openxmlformats.org/officeDocument/2006/relationships" ref="Q1911" r:id="rId2206"/>
    <hyperlink xmlns:r="http://schemas.openxmlformats.org/officeDocument/2006/relationships" ref="Q1912" r:id="rId2207"/>
    <hyperlink xmlns:r="http://schemas.openxmlformats.org/officeDocument/2006/relationships" ref="P1913" r:id="rId2208"/>
    <hyperlink xmlns:r="http://schemas.openxmlformats.org/officeDocument/2006/relationships" ref="Q1913" r:id="rId2209"/>
    <hyperlink xmlns:r="http://schemas.openxmlformats.org/officeDocument/2006/relationships" ref="Q1914" r:id="rId2210"/>
    <hyperlink xmlns:r="http://schemas.openxmlformats.org/officeDocument/2006/relationships" ref="P1915" r:id="rId2211"/>
    <hyperlink xmlns:r="http://schemas.openxmlformats.org/officeDocument/2006/relationships" ref="Q1915" r:id="rId2212"/>
    <hyperlink xmlns:r="http://schemas.openxmlformats.org/officeDocument/2006/relationships" ref="Q1916" r:id="rId2213"/>
    <hyperlink xmlns:r="http://schemas.openxmlformats.org/officeDocument/2006/relationships" ref="P1917" r:id="rId2214"/>
    <hyperlink xmlns:r="http://schemas.openxmlformats.org/officeDocument/2006/relationships" ref="Q1917" r:id="rId2215"/>
    <hyperlink xmlns:r="http://schemas.openxmlformats.org/officeDocument/2006/relationships" ref="P1918" r:id="rId2216"/>
    <hyperlink xmlns:r="http://schemas.openxmlformats.org/officeDocument/2006/relationships" ref="Q1918" r:id="rId2217"/>
    <hyperlink xmlns:r="http://schemas.openxmlformats.org/officeDocument/2006/relationships" ref="Q1919" r:id="rId2218"/>
    <hyperlink xmlns:r="http://schemas.openxmlformats.org/officeDocument/2006/relationships" ref="Q1920" r:id="rId2219"/>
    <hyperlink xmlns:r="http://schemas.openxmlformats.org/officeDocument/2006/relationships" ref="Q1921" r:id="rId2220"/>
    <hyperlink xmlns:r="http://schemas.openxmlformats.org/officeDocument/2006/relationships" ref="Q1922" r:id="rId2221"/>
    <hyperlink xmlns:r="http://schemas.openxmlformats.org/officeDocument/2006/relationships" ref="Q1923" r:id="rId2222"/>
    <hyperlink xmlns:r="http://schemas.openxmlformats.org/officeDocument/2006/relationships" ref="P1924" r:id="rId2223"/>
    <hyperlink xmlns:r="http://schemas.openxmlformats.org/officeDocument/2006/relationships" ref="Q1924" r:id="rId2224"/>
    <hyperlink xmlns:r="http://schemas.openxmlformats.org/officeDocument/2006/relationships" ref="P1925" r:id="rId2225"/>
    <hyperlink xmlns:r="http://schemas.openxmlformats.org/officeDocument/2006/relationships" ref="Q1925" r:id="rId2226"/>
    <hyperlink xmlns:r="http://schemas.openxmlformats.org/officeDocument/2006/relationships" ref="Q1926" r:id="rId2227"/>
    <hyperlink xmlns:r="http://schemas.openxmlformats.org/officeDocument/2006/relationships" ref="Q1927" r:id="rId2228"/>
    <hyperlink xmlns:r="http://schemas.openxmlformats.org/officeDocument/2006/relationships" ref="Q1928" r:id="rId2229"/>
    <hyperlink xmlns:r="http://schemas.openxmlformats.org/officeDocument/2006/relationships" ref="Q1929" r:id="rId2230"/>
    <hyperlink xmlns:r="http://schemas.openxmlformats.org/officeDocument/2006/relationships" ref="Q1930" r:id="rId2231"/>
    <hyperlink xmlns:r="http://schemas.openxmlformats.org/officeDocument/2006/relationships" ref="Q1931" r:id="rId2232"/>
    <hyperlink xmlns:r="http://schemas.openxmlformats.org/officeDocument/2006/relationships" ref="Q1932" r:id="rId2233"/>
    <hyperlink xmlns:r="http://schemas.openxmlformats.org/officeDocument/2006/relationships" ref="Q1933" r:id="rId2234"/>
    <hyperlink xmlns:r="http://schemas.openxmlformats.org/officeDocument/2006/relationships" ref="P1934" r:id="rId2235"/>
    <hyperlink xmlns:r="http://schemas.openxmlformats.org/officeDocument/2006/relationships" ref="Q1934" r:id="rId2236"/>
    <hyperlink xmlns:r="http://schemas.openxmlformats.org/officeDocument/2006/relationships" ref="Q1935" r:id="rId2237"/>
    <hyperlink xmlns:r="http://schemas.openxmlformats.org/officeDocument/2006/relationships" ref="Q1936" r:id="rId2238"/>
    <hyperlink xmlns:r="http://schemas.openxmlformats.org/officeDocument/2006/relationships" ref="Q1937" r:id="rId2239"/>
    <hyperlink xmlns:r="http://schemas.openxmlformats.org/officeDocument/2006/relationships" ref="P1938" r:id="rId2240"/>
    <hyperlink xmlns:r="http://schemas.openxmlformats.org/officeDocument/2006/relationships" ref="Q1938" r:id="rId2241"/>
    <hyperlink xmlns:r="http://schemas.openxmlformats.org/officeDocument/2006/relationships" ref="Q1939" r:id="rId2242"/>
    <hyperlink xmlns:r="http://schemas.openxmlformats.org/officeDocument/2006/relationships" ref="Q1940" r:id="rId2243"/>
    <hyperlink xmlns:r="http://schemas.openxmlformats.org/officeDocument/2006/relationships" ref="Q1941" r:id="rId2244"/>
    <hyperlink xmlns:r="http://schemas.openxmlformats.org/officeDocument/2006/relationships" ref="Q1942" r:id="rId2245"/>
    <hyperlink xmlns:r="http://schemas.openxmlformats.org/officeDocument/2006/relationships" ref="Q1943" r:id="rId2246"/>
    <hyperlink xmlns:r="http://schemas.openxmlformats.org/officeDocument/2006/relationships" ref="P1944" r:id="rId2247"/>
    <hyperlink xmlns:r="http://schemas.openxmlformats.org/officeDocument/2006/relationships" ref="Q1944" r:id="rId2248"/>
    <hyperlink xmlns:r="http://schemas.openxmlformats.org/officeDocument/2006/relationships" ref="P1945" r:id="rId2249"/>
    <hyperlink xmlns:r="http://schemas.openxmlformats.org/officeDocument/2006/relationships" ref="Q1945" r:id="rId2250"/>
    <hyperlink xmlns:r="http://schemas.openxmlformats.org/officeDocument/2006/relationships" ref="Q1946" r:id="rId2251"/>
    <hyperlink xmlns:r="http://schemas.openxmlformats.org/officeDocument/2006/relationships" ref="Q1947" r:id="rId2252"/>
    <hyperlink xmlns:r="http://schemas.openxmlformats.org/officeDocument/2006/relationships" ref="P1948" r:id="rId2253"/>
    <hyperlink xmlns:r="http://schemas.openxmlformats.org/officeDocument/2006/relationships" ref="Q1948" r:id="rId2254"/>
    <hyperlink xmlns:r="http://schemas.openxmlformats.org/officeDocument/2006/relationships" ref="Q1949" r:id="rId2255"/>
    <hyperlink xmlns:r="http://schemas.openxmlformats.org/officeDocument/2006/relationships" ref="Q1950" r:id="rId2256"/>
    <hyperlink xmlns:r="http://schemas.openxmlformats.org/officeDocument/2006/relationships" ref="Q1951" r:id="rId2257"/>
    <hyperlink xmlns:r="http://schemas.openxmlformats.org/officeDocument/2006/relationships" ref="Q1952" r:id="rId2258"/>
    <hyperlink xmlns:r="http://schemas.openxmlformats.org/officeDocument/2006/relationships" ref="Q1953" r:id="rId2259"/>
    <hyperlink xmlns:r="http://schemas.openxmlformats.org/officeDocument/2006/relationships" ref="Q1954" r:id="rId2260"/>
    <hyperlink xmlns:r="http://schemas.openxmlformats.org/officeDocument/2006/relationships" ref="Q1955" r:id="rId2261"/>
    <hyperlink xmlns:r="http://schemas.openxmlformats.org/officeDocument/2006/relationships" ref="Q1956" r:id="rId2262"/>
    <hyperlink xmlns:r="http://schemas.openxmlformats.org/officeDocument/2006/relationships" ref="Q1957" r:id="rId2263"/>
    <hyperlink xmlns:r="http://schemas.openxmlformats.org/officeDocument/2006/relationships" ref="P1958" r:id="rId2264"/>
    <hyperlink xmlns:r="http://schemas.openxmlformats.org/officeDocument/2006/relationships" ref="Q1958" r:id="rId2265"/>
    <hyperlink xmlns:r="http://schemas.openxmlformats.org/officeDocument/2006/relationships" ref="Q1959" r:id="rId2266"/>
    <hyperlink xmlns:r="http://schemas.openxmlformats.org/officeDocument/2006/relationships" ref="P1960" r:id="rId2267"/>
    <hyperlink xmlns:r="http://schemas.openxmlformats.org/officeDocument/2006/relationships" ref="Q1960" r:id="rId2268"/>
    <hyperlink xmlns:r="http://schemas.openxmlformats.org/officeDocument/2006/relationships" ref="Q1961" r:id="rId2269"/>
    <hyperlink xmlns:r="http://schemas.openxmlformats.org/officeDocument/2006/relationships" ref="Q1962" r:id="rId2270"/>
    <hyperlink xmlns:r="http://schemas.openxmlformats.org/officeDocument/2006/relationships" ref="Q1963" r:id="rId2271"/>
    <hyperlink xmlns:r="http://schemas.openxmlformats.org/officeDocument/2006/relationships" ref="Q1964" r:id="rId2272"/>
    <hyperlink xmlns:r="http://schemas.openxmlformats.org/officeDocument/2006/relationships" ref="Q1965" r:id="rId2273"/>
    <hyperlink xmlns:r="http://schemas.openxmlformats.org/officeDocument/2006/relationships" ref="Q1966" r:id="rId2274"/>
    <hyperlink xmlns:r="http://schemas.openxmlformats.org/officeDocument/2006/relationships" ref="Q1967" r:id="rId2275"/>
    <hyperlink xmlns:r="http://schemas.openxmlformats.org/officeDocument/2006/relationships" ref="Q1968" r:id="rId2276"/>
    <hyperlink xmlns:r="http://schemas.openxmlformats.org/officeDocument/2006/relationships" ref="Q1969" r:id="rId2277"/>
    <hyperlink xmlns:r="http://schemas.openxmlformats.org/officeDocument/2006/relationships" ref="Q1970" r:id="rId2278"/>
    <hyperlink xmlns:r="http://schemas.openxmlformats.org/officeDocument/2006/relationships" ref="Q1971" r:id="rId2279"/>
    <hyperlink xmlns:r="http://schemas.openxmlformats.org/officeDocument/2006/relationships" ref="Q1972" r:id="rId2280"/>
    <hyperlink xmlns:r="http://schemas.openxmlformats.org/officeDocument/2006/relationships" ref="Q1973" r:id="rId2281"/>
    <hyperlink xmlns:r="http://schemas.openxmlformats.org/officeDocument/2006/relationships" ref="Q1974" r:id="rId2282"/>
    <hyperlink xmlns:r="http://schemas.openxmlformats.org/officeDocument/2006/relationships" ref="Q1975" r:id="rId2283"/>
    <hyperlink xmlns:r="http://schemas.openxmlformats.org/officeDocument/2006/relationships" ref="Q1976" r:id="rId2284"/>
    <hyperlink xmlns:r="http://schemas.openxmlformats.org/officeDocument/2006/relationships" ref="Q1977" r:id="rId2285"/>
    <hyperlink xmlns:r="http://schemas.openxmlformats.org/officeDocument/2006/relationships" ref="Q1978" r:id="rId2286"/>
    <hyperlink xmlns:r="http://schemas.openxmlformats.org/officeDocument/2006/relationships" ref="Q1979" r:id="rId2287"/>
    <hyperlink xmlns:r="http://schemas.openxmlformats.org/officeDocument/2006/relationships" ref="P1980" r:id="rId2288"/>
    <hyperlink xmlns:r="http://schemas.openxmlformats.org/officeDocument/2006/relationships" ref="Q1980" r:id="rId2289"/>
    <hyperlink xmlns:r="http://schemas.openxmlformats.org/officeDocument/2006/relationships" ref="Q1981" r:id="rId2290"/>
    <hyperlink xmlns:r="http://schemas.openxmlformats.org/officeDocument/2006/relationships" ref="Q1982" r:id="rId2291"/>
    <hyperlink xmlns:r="http://schemas.openxmlformats.org/officeDocument/2006/relationships" ref="Q1983" r:id="rId2292"/>
    <hyperlink xmlns:r="http://schemas.openxmlformats.org/officeDocument/2006/relationships" ref="Q1984" r:id="rId2293"/>
    <hyperlink xmlns:r="http://schemas.openxmlformats.org/officeDocument/2006/relationships" ref="Q1985" r:id="rId2294"/>
    <hyperlink xmlns:r="http://schemas.openxmlformats.org/officeDocument/2006/relationships" ref="P1986" r:id="rId2295"/>
    <hyperlink xmlns:r="http://schemas.openxmlformats.org/officeDocument/2006/relationships" ref="Q1986" r:id="rId2296"/>
    <hyperlink xmlns:r="http://schemas.openxmlformats.org/officeDocument/2006/relationships" ref="Q1987" r:id="rId2297"/>
    <hyperlink xmlns:r="http://schemas.openxmlformats.org/officeDocument/2006/relationships" ref="Q1988" r:id="rId2298"/>
    <hyperlink xmlns:r="http://schemas.openxmlformats.org/officeDocument/2006/relationships" ref="P1989" r:id="rId2299"/>
    <hyperlink xmlns:r="http://schemas.openxmlformats.org/officeDocument/2006/relationships" ref="Q1989" r:id="rId2300"/>
    <hyperlink xmlns:r="http://schemas.openxmlformats.org/officeDocument/2006/relationships" ref="Q1990" r:id="rId2301"/>
    <hyperlink xmlns:r="http://schemas.openxmlformats.org/officeDocument/2006/relationships" ref="Q1991" r:id="rId2302"/>
    <hyperlink xmlns:r="http://schemas.openxmlformats.org/officeDocument/2006/relationships" ref="Q1992" r:id="rId2303"/>
    <hyperlink xmlns:r="http://schemas.openxmlformats.org/officeDocument/2006/relationships" ref="Q1993" r:id="rId2304"/>
    <hyperlink xmlns:r="http://schemas.openxmlformats.org/officeDocument/2006/relationships" ref="Q1994" r:id="rId2305"/>
    <hyperlink xmlns:r="http://schemas.openxmlformats.org/officeDocument/2006/relationships" ref="P1995" r:id="rId2306"/>
    <hyperlink xmlns:r="http://schemas.openxmlformats.org/officeDocument/2006/relationships" ref="Q1995" r:id="rId2307"/>
    <hyperlink xmlns:r="http://schemas.openxmlformats.org/officeDocument/2006/relationships" ref="P1996" r:id="rId2308"/>
    <hyperlink xmlns:r="http://schemas.openxmlformats.org/officeDocument/2006/relationships" ref="Q1996" r:id="rId2309"/>
    <hyperlink xmlns:r="http://schemas.openxmlformats.org/officeDocument/2006/relationships" ref="Q1997" r:id="rId2310"/>
    <hyperlink xmlns:r="http://schemas.openxmlformats.org/officeDocument/2006/relationships" ref="Q1998" r:id="rId2311"/>
    <hyperlink xmlns:r="http://schemas.openxmlformats.org/officeDocument/2006/relationships" ref="Q1999" r:id="rId2312"/>
    <hyperlink xmlns:r="http://schemas.openxmlformats.org/officeDocument/2006/relationships" ref="P2000" r:id="rId2313"/>
    <hyperlink xmlns:r="http://schemas.openxmlformats.org/officeDocument/2006/relationships" ref="Q2000" r:id="rId2314"/>
    <hyperlink xmlns:r="http://schemas.openxmlformats.org/officeDocument/2006/relationships" ref="Q2001" r:id="rId2315"/>
    <hyperlink xmlns:r="http://schemas.openxmlformats.org/officeDocument/2006/relationships" ref="Q2002" r:id="rId2316"/>
    <hyperlink xmlns:r="http://schemas.openxmlformats.org/officeDocument/2006/relationships" ref="Q2003" r:id="rId2317"/>
    <hyperlink xmlns:r="http://schemas.openxmlformats.org/officeDocument/2006/relationships" ref="Q2004" r:id="rId2318"/>
    <hyperlink xmlns:r="http://schemas.openxmlformats.org/officeDocument/2006/relationships" ref="Q2005" r:id="rId2319"/>
    <hyperlink xmlns:r="http://schemas.openxmlformats.org/officeDocument/2006/relationships" ref="Q2006" r:id="rId2320"/>
    <hyperlink xmlns:r="http://schemas.openxmlformats.org/officeDocument/2006/relationships" ref="Q2007" r:id="rId2321"/>
    <hyperlink xmlns:r="http://schemas.openxmlformats.org/officeDocument/2006/relationships" ref="Q2008" r:id="rId2322"/>
    <hyperlink xmlns:r="http://schemas.openxmlformats.org/officeDocument/2006/relationships" ref="Q2009" r:id="rId2323"/>
    <hyperlink xmlns:r="http://schemas.openxmlformats.org/officeDocument/2006/relationships" ref="Q2010" r:id="rId2324"/>
    <hyperlink xmlns:r="http://schemas.openxmlformats.org/officeDocument/2006/relationships" ref="Q2011" r:id="rId2325"/>
    <hyperlink xmlns:r="http://schemas.openxmlformats.org/officeDocument/2006/relationships" ref="Q2012" r:id="rId2326"/>
    <hyperlink xmlns:r="http://schemas.openxmlformats.org/officeDocument/2006/relationships" ref="Q2013" r:id="rId2327"/>
    <hyperlink xmlns:r="http://schemas.openxmlformats.org/officeDocument/2006/relationships" ref="Q2014" r:id="rId2328"/>
    <hyperlink xmlns:r="http://schemas.openxmlformats.org/officeDocument/2006/relationships" ref="Q2015" r:id="rId2329"/>
    <hyperlink xmlns:r="http://schemas.openxmlformats.org/officeDocument/2006/relationships" ref="Q2016" r:id="rId2330"/>
    <hyperlink xmlns:r="http://schemas.openxmlformats.org/officeDocument/2006/relationships" ref="Q2017" r:id="rId2331"/>
    <hyperlink xmlns:r="http://schemas.openxmlformats.org/officeDocument/2006/relationships" ref="Q2018" r:id="rId2332"/>
    <hyperlink xmlns:r="http://schemas.openxmlformats.org/officeDocument/2006/relationships" ref="Q2019" r:id="rId2333"/>
    <hyperlink xmlns:r="http://schemas.openxmlformats.org/officeDocument/2006/relationships" ref="Q2020" r:id="rId2334"/>
    <hyperlink xmlns:r="http://schemas.openxmlformats.org/officeDocument/2006/relationships" ref="Q2021" r:id="rId2335"/>
    <hyperlink xmlns:r="http://schemas.openxmlformats.org/officeDocument/2006/relationships" ref="Q2022" r:id="rId2336"/>
    <hyperlink xmlns:r="http://schemas.openxmlformats.org/officeDocument/2006/relationships" ref="Q2023" r:id="rId2337"/>
    <hyperlink xmlns:r="http://schemas.openxmlformats.org/officeDocument/2006/relationships" ref="Q2024" r:id="rId2338"/>
    <hyperlink xmlns:r="http://schemas.openxmlformats.org/officeDocument/2006/relationships" ref="Q2025" r:id="rId2339"/>
    <hyperlink xmlns:r="http://schemas.openxmlformats.org/officeDocument/2006/relationships" ref="Q2026" r:id="rId2340"/>
    <hyperlink xmlns:r="http://schemas.openxmlformats.org/officeDocument/2006/relationships" ref="Q2027" r:id="rId2341"/>
    <hyperlink xmlns:r="http://schemas.openxmlformats.org/officeDocument/2006/relationships" ref="Q2028" r:id="rId2342"/>
    <hyperlink xmlns:r="http://schemas.openxmlformats.org/officeDocument/2006/relationships" ref="Q2029" r:id="rId2343"/>
    <hyperlink xmlns:r="http://schemas.openxmlformats.org/officeDocument/2006/relationships" ref="Q2030" r:id="rId2344"/>
    <hyperlink xmlns:r="http://schemas.openxmlformats.org/officeDocument/2006/relationships" ref="Q2031" r:id="rId2345"/>
    <hyperlink xmlns:r="http://schemas.openxmlformats.org/officeDocument/2006/relationships" ref="Q2032" r:id="rId2346"/>
    <hyperlink xmlns:r="http://schemas.openxmlformats.org/officeDocument/2006/relationships" ref="Q2033" r:id="rId2347"/>
    <hyperlink xmlns:r="http://schemas.openxmlformats.org/officeDocument/2006/relationships" ref="Q2034" r:id="rId2348"/>
    <hyperlink xmlns:r="http://schemas.openxmlformats.org/officeDocument/2006/relationships" ref="Q2035" r:id="rId2349"/>
    <hyperlink xmlns:r="http://schemas.openxmlformats.org/officeDocument/2006/relationships" ref="Q2036" r:id="rId2350"/>
    <hyperlink xmlns:r="http://schemas.openxmlformats.org/officeDocument/2006/relationships" ref="Q2037" r:id="rId2351"/>
    <hyperlink xmlns:r="http://schemas.openxmlformats.org/officeDocument/2006/relationships" ref="Q2038" r:id="rId2352"/>
    <hyperlink xmlns:r="http://schemas.openxmlformats.org/officeDocument/2006/relationships" ref="Q2039" r:id="rId2353"/>
    <hyperlink xmlns:r="http://schemas.openxmlformats.org/officeDocument/2006/relationships" ref="Q2040" r:id="rId2354"/>
    <hyperlink xmlns:r="http://schemas.openxmlformats.org/officeDocument/2006/relationships" ref="Q2041" r:id="rId2355"/>
    <hyperlink xmlns:r="http://schemas.openxmlformats.org/officeDocument/2006/relationships" ref="Q2042" r:id="rId2356"/>
    <hyperlink xmlns:r="http://schemas.openxmlformats.org/officeDocument/2006/relationships" ref="Q2043" r:id="rId2357"/>
    <hyperlink xmlns:r="http://schemas.openxmlformats.org/officeDocument/2006/relationships" ref="Q2044" r:id="rId2358"/>
    <hyperlink xmlns:r="http://schemas.openxmlformats.org/officeDocument/2006/relationships" ref="Q2045" r:id="rId2359"/>
    <hyperlink xmlns:r="http://schemas.openxmlformats.org/officeDocument/2006/relationships" ref="Q2046" r:id="rId2360"/>
    <hyperlink xmlns:r="http://schemas.openxmlformats.org/officeDocument/2006/relationships" ref="Q2047" r:id="rId2361"/>
    <hyperlink xmlns:r="http://schemas.openxmlformats.org/officeDocument/2006/relationships" ref="Q2048" r:id="rId2362"/>
    <hyperlink xmlns:r="http://schemas.openxmlformats.org/officeDocument/2006/relationships" ref="Q2049" r:id="rId2363"/>
    <hyperlink xmlns:r="http://schemas.openxmlformats.org/officeDocument/2006/relationships" ref="Q2050" r:id="rId2364"/>
    <hyperlink xmlns:r="http://schemas.openxmlformats.org/officeDocument/2006/relationships" ref="Q2051" r:id="rId2365"/>
    <hyperlink xmlns:r="http://schemas.openxmlformats.org/officeDocument/2006/relationships" ref="Q2052" r:id="rId2366"/>
    <hyperlink xmlns:r="http://schemas.openxmlformats.org/officeDocument/2006/relationships" ref="Q2053" r:id="rId2367"/>
    <hyperlink xmlns:r="http://schemas.openxmlformats.org/officeDocument/2006/relationships" ref="Q2054" r:id="rId2368"/>
    <hyperlink xmlns:r="http://schemas.openxmlformats.org/officeDocument/2006/relationships" ref="Q2055" r:id="rId2369"/>
    <hyperlink xmlns:r="http://schemas.openxmlformats.org/officeDocument/2006/relationships" ref="Q2056" r:id="rId2370"/>
    <hyperlink xmlns:r="http://schemas.openxmlformats.org/officeDocument/2006/relationships" ref="Q2057" r:id="rId2371"/>
    <hyperlink xmlns:r="http://schemas.openxmlformats.org/officeDocument/2006/relationships" ref="Q2058" r:id="rId2372"/>
    <hyperlink xmlns:r="http://schemas.openxmlformats.org/officeDocument/2006/relationships" ref="Q2059" r:id="rId2373"/>
    <hyperlink xmlns:r="http://schemas.openxmlformats.org/officeDocument/2006/relationships" ref="Q2060" r:id="rId2374"/>
    <hyperlink xmlns:r="http://schemas.openxmlformats.org/officeDocument/2006/relationships" ref="Q2061" r:id="rId2375"/>
    <hyperlink xmlns:r="http://schemas.openxmlformats.org/officeDocument/2006/relationships" ref="P2062" r:id="rId2376"/>
    <hyperlink xmlns:r="http://schemas.openxmlformats.org/officeDocument/2006/relationships" ref="Q2062" r:id="rId2377"/>
    <hyperlink xmlns:r="http://schemas.openxmlformats.org/officeDocument/2006/relationships" ref="Q2063" r:id="rId2378"/>
    <hyperlink xmlns:r="http://schemas.openxmlformats.org/officeDocument/2006/relationships" ref="P2064" r:id="rId2379"/>
    <hyperlink xmlns:r="http://schemas.openxmlformats.org/officeDocument/2006/relationships" ref="Q2064" r:id="rId2380"/>
    <hyperlink xmlns:r="http://schemas.openxmlformats.org/officeDocument/2006/relationships" ref="Q2065" r:id="rId2381"/>
    <hyperlink xmlns:r="http://schemas.openxmlformats.org/officeDocument/2006/relationships" ref="Q2066" r:id="rId2382"/>
    <hyperlink xmlns:r="http://schemas.openxmlformats.org/officeDocument/2006/relationships" ref="P2067" r:id="rId2383"/>
    <hyperlink xmlns:r="http://schemas.openxmlformats.org/officeDocument/2006/relationships" ref="Q2067" r:id="rId2384"/>
    <hyperlink xmlns:r="http://schemas.openxmlformats.org/officeDocument/2006/relationships" ref="Q2068" r:id="rId2385"/>
    <hyperlink xmlns:r="http://schemas.openxmlformats.org/officeDocument/2006/relationships" ref="Q2069" r:id="rId2386"/>
    <hyperlink xmlns:r="http://schemas.openxmlformats.org/officeDocument/2006/relationships" ref="Q2070" r:id="rId2387"/>
    <hyperlink xmlns:r="http://schemas.openxmlformats.org/officeDocument/2006/relationships" ref="Q2071" r:id="rId2388"/>
    <hyperlink xmlns:r="http://schemas.openxmlformats.org/officeDocument/2006/relationships" ref="Q2072" r:id="rId2389"/>
    <hyperlink xmlns:r="http://schemas.openxmlformats.org/officeDocument/2006/relationships" ref="P2073" r:id="rId2390"/>
    <hyperlink xmlns:r="http://schemas.openxmlformats.org/officeDocument/2006/relationships" ref="Q2073" r:id="rId2391"/>
    <hyperlink xmlns:r="http://schemas.openxmlformats.org/officeDocument/2006/relationships" ref="Q2074" r:id="rId2392"/>
    <hyperlink xmlns:r="http://schemas.openxmlformats.org/officeDocument/2006/relationships" ref="Q2075" r:id="rId2393"/>
    <hyperlink xmlns:r="http://schemas.openxmlformats.org/officeDocument/2006/relationships" ref="Q2076" r:id="rId2394"/>
    <hyperlink xmlns:r="http://schemas.openxmlformats.org/officeDocument/2006/relationships" ref="Q2077" r:id="rId2395"/>
    <hyperlink xmlns:r="http://schemas.openxmlformats.org/officeDocument/2006/relationships" ref="P2078" r:id="rId2396"/>
    <hyperlink xmlns:r="http://schemas.openxmlformats.org/officeDocument/2006/relationships" ref="Q2078" r:id="rId2397"/>
    <hyperlink xmlns:r="http://schemas.openxmlformats.org/officeDocument/2006/relationships" ref="P2079" r:id="rId2398"/>
    <hyperlink xmlns:r="http://schemas.openxmlformats.org/officeDocument/2006/relationships" ref="Q2079" r:id="rId2399"/>
    <hyperlink xmlns:r="http://schemas.openxmlformats.org/officeDocument/2006/relationships" ref="P2080" r:id="rId2400"/>
    <hyperlink xmlns:r="http://schemas.openxmlformats.org/officeDocument/2006/relationships" ref="Q2080" r:id="rId2401"/>
    <hyperlink xmlns:r="http://schemas.openxmlformats.org/officeDocument/2006/relationships" ref="Q2081" r:id="rId2402"/>
    <hyperlink xmlns:r="http://schemas.openxmlformats.org/officeDocument/2006/relationships" ref="Q2082" r:id="rId2403"/>
    <hyperlink xmlns:r="http://schemas.openxmlformats.org/officeDocument/2006/relationships" ref="Q2083" r:id="rId2404"/>
    <hyperlink xmlns:r="http://schemas.openxmlformats.org/officeDocument/2006/relationships" ref="Q2084" r:id="rId2405"/>
    <hyperlink xmlns:r="http://schemas.openxmlformats.org/officeDocument/2006/relationships" ref="P2085" r:id="rId2406"/>
    <hyperlink xmlns:r="http://schemas.openxmlformats.org/officeDocument/2006/relationships" ref="Q2085" r:id="rId2407"/>
    <hyperlink xmlns:r="http://schemas.openxmlformats.org/officeDocument/2006/relationships" ref="Q2086" r:id="rId2408"/>
    <hyperlink xmlns:r="http://schemas.openxmlformats.org/officeDocument/2006/relationships" ref="Q2087" r:id="rId2409"/>
    <hyperlink xmlns:r="http://schemas.openxmlformats.org/officeDocument/2006/relationships" ref="Q2088" r:id="rId2410"/>
    <hyperlink xmlns:r="http://schemas.openxmlformats.org/officeDocument/2006/relationships" ref="Q2089" r:id="rId2411"/>
    <hyperlink xmlns:r="http://schemas.openxmlformats.org/officeDocument/2006/relationships" ref="Q2090" r:id="rId2412"/>
    <hyperlink xmlns:r="http://schemas.openxmlformats.org/officeDocument/2006/relationships" ref="Q2091" r:id="rId2413"/>
    <hyperlink xmlns:r="http://schemas.openxmlformats.org/officeDocument/2006/relationships" ref="Q2092" r:id="rId2414"/>
    <hyperlink xmlns:r="http://schemas.openxmlformats.org/officeDocument/2006/relationships" ref="Q2093" r:id="rId2415"/>
    <hyperlink xmlns:r="http://schemas.openxmlformats.org/officeDocument/2006/relationships" ref="P2094" r:id="rId2416"/>
    <hyperlink xmlns:r="http://schemas.openxmlformats.org/officeDocument/2006/relationships" ref="Q2094" r:id="rId2417"/>
    <hyperlink xmlns:r="http://schemas.openxmlformats.org/officeDocument/2006/relationships" ref="Q2095" r:id="rId2418"/>
    <hyperlink xmlns:r="http://schemas.openxmlformats.org/officeDocument/2006/relationships" ref="Q2096" r:id="rId2419"/>
    <hyperlink xmlns:r="http://schemas.openxmlformats.org/officeDocument/2006/relationships" ref="P2097" r:id="rId2420"/>
    <hyperlink xmlns:r="http://schemas.openxmlformats.org/officeDocument/2006/relationships" ref="Q2097" r:id="rId2421"/>
    <hyperlink xmlns:r="http://schemas.openxmlformats.org/officeDocument/2006/relationships" ref="Q2098" r:id="rId2422"/>
    <hyperlink xmlns:r="http://schemas.openxmlformats.org/officeDocument/2006/relationships" ref="Q2099" r:id="rId2423"/>
    <hyperlink xmlns:r="http://schemas.openxmlformats.org/officeDocument/2006/relationships" ref="Q2100" r:id="rId2424"/>
    <hyperlink xmlns:r="http://schemas.openxmlformats.org/officeDocument/2006/relationships" ref="Q2101" r:id="rId2425"/>
    <hyperlink xmlns:r="http://schemas.openxmlformats.org/officeDocument/2006/relationships" ref="Q2102" r:id="rId2426"/>
    <hyperlink xmlns:r="http://schemas.openxmlformats.org/officeDocument/2006/relationships" ref="Q2103" r:id="rId2427"/>
    <hyperlink xmlns:r="http://schemas.openxmlformats.org/officeDocument/2006/relationships" ref="P2104" r:id="rId2428"/>
    <hyperlink xmlns:r="http://schemas.openxmlformats.org/officeDocument/2006/relationships" ref="Q2104" r:id="rId2429"/>
    <hyperlink xmlns:r="http://schemas.openxmlformats.org/officeDocument/2006/relationships" ref="Q2105" r:id="rId2430"/>
    <hyperlink xmlns:r="http://schemas.openxmlformats.org/officeDocument/2006/relationships" ref="Q2106" r:id="rId2431"/>
    <hyperlink xmlns:r="http://schemas.openxmlformats.org/officeDocument/2006/relationships" ref="Q2107" r:id="rId2432"/>
    <hyperlink xmlns:r="http://schemas.openxmlformats.org/officeDocument/2006/relationships" ref="Q2108" r:id="rId2433"/>
    <hyperlink xmlns:r="http://schemas.openxmlformats.org/officeDocument/2006/relationships" ref="Q2109" r:id="rId2434"/>
    <hyperlink xmlns:r="http://schemas.openxmlformats.org/officeDocument/2006/relationships" ref="Q2110" r:id="rId2435"/>
    <hyperlink xmlns:r="http://schemas.openxmlformats.org/officeDocument/2006/relationships" ref="P2111" r:id="rId2436"/>
    <hyperlink xmlns:r="http://schemas.openxmlformats.org/officeDocument/2006/relationships" ref="Q2111" r:id="rId2437"/>
    <hyperlink xmlns:r="http://schemas.openxmlformats.org/officeDocument/2006/relationships" ref="P2112" r:id="rId2438"/>
    <hyperlink xmlns:r="http://schemas.openxmlformats.org/officeDocument/2006/relationships" ref="Q2112" r:id="rId2439"/>
    <hyperlink xmlns:r="http://schemas.openxmlformats.org/officeDocument/2006/relationships" ref="Q2113" r:id="rId2440"/>
    <hyperlink xmlns:r="http://schemas.openxmlformats.org/officeDocument/2006/relationships" ref="Q2114" r:id="rId2441"/>
    <hyperlink xmlns:r="http://schemas.openxmlformats.org/officeDocument/2006/relationships" ref="Q2115" r:id="rId2442"/>
    <hyperlink xmlns:r="http://schemas.openxmlformats.org/officeDocument/2006/relationships" ref="P2116" r:id="rId2443"/>
    <hyperlink xmlns:r="http://schemas.openxmlformats.org/officeDocument/2006/relationships" ref="Q2116" r:id="rId2444"/>
    <hyperlink xmlns:r="http://schemas.openxmlformats.org/officeDocument/2006/relationships" ref="Q2117" r:id="rId2445"/>
    <hyperlink xmlns:r="http://schemas.openxmlformats.org/officeDocument/2006/relationships" ref="Q2118" r:id="rId2446"/>
    <hyperlink xmlns:r="http://schemas.openxmlformats.org/officeDocument/2006/relationships" ref="Q2119" r:id="rId2447"/>
    <hyperlink xmlns:r="http://schemas.openxmlformats.org/officeDocument/2006/relationships" ref="Q2120" r:id="rId2448"/>
    <hyperlink xmlns:r="http://schemas.openxmlformats.org/officeDocument/2006/relationships" ref="P2121" r:id="rId2449"/>
    <hyperlink xmlns:r="http://schemas.openxmlformats.org/officeDocument/2006/relationships" ref="Q2121" r:id="rId2450"/>
    <hyperlink xmlns:r="http://schemas.openxmlformats.org/officeDocument/2006/relationships" ref="Q2122" r:id="rId2451"/>
    <hyperlink xmlns:r="http://schemas.openxmlformats.org/officeDocument/2006/relationships" ref="Q2123" r:id="rId2452"/>
    <hyperlink xmlns:r="http://schemas.openxmlformats.org/officeDocument/2006/relationships" ref="Q2124" r:id="rId2453"/>
    <hyperlink xmlns:r="http://schemas.openxmlformats.org/officeDocument/2006/relationships" ref="P2125" r:id="rId2454"/>
    <hyperlink xmlns:r="http://schemas.openxmlformats.org/officeDocument/2006/relationships" ref="Q2125" r:id="rId2455"/>
    <hyperlink xmlns:r="http://schemas.openxmlformats.org/officeDocument/2006/relationships" ref="Q2126" r:id="rId2456"/>
    <hyperlink xmlns:r="http://schemas.openxmlformats.org/officeDocument/2006/relationships" ref="Q2127" r:id="rId2457"/>
    <hyperlink xmlns:r="http://schemas.openxmlformats.org/officeDocument/2006/relationships" ref="Q2128" r:id="rId2458"/>
    <hyperlink xmlns:r="http://schemas.openxmlformats.org/officeDocument/2006/relationships" ref="P2129" r:id="rId2459"/>
    <hyperlink xmlns:r="http://schemas.openxmlformats.org/officeDocument/2006/relationships" ref="Q2129" r:id="rId2460"/>
    <hyperlink xmlns:r="http://schemas.openxmlformats.org/officeDocument/2006/relationships" ref="Q2130" r:id="rId2461"/>
    <hyperlink xmlns:r="http://schemas.openxmlformats.org/officeDocument/2006/relationships" ref="Q2131" r:id="rId2462"/>
    <hyperlink xmlns:r="http://schemas.openxmlformats.org/officeDocument/2006/relationships" ref="P2132" r:id="rId2463"/>
    <hyperlink xmlns:r="http://schemas.openxmlformats.org/officeDocument/2006/relationships" ref="Q2132" r:id="rId2464"/>
    <hyperlink xmlns:r="http://schemas.openxmlformats.org/officeDocument/2006/relationships" ref="Q2133" r:id="rId2465"/>
    <hyperlink xmlns:r="http://schemas.openxmlformats.org/officeDocument/2006/relationships" ref="Q2134" r:id="rId2466"/>
    <hyperlink xmlns:r="http://schemas.openxmlformats.org/officeDocument/2006/relationships" ref="Q2135" r:id="rId2467"/>
    <hyperlink xmlns:r="http://schemas.openxmlformats.org/officeDocument/2006/relationships" ref="Q2136" r:id="rId2468"/>
    <hyperlink xmlns:r="http://schemas.openxmlformats.org/officeDocument/2006/relationships" ref="P2137" r:id="rId2469"/>
    <hyperlink xmlns:r="http://schemas.openxmlformats.org/officeDocument/2006/relationships" ref="Q2137" r:id="rId2470"/>
    <hyperlink xmlns:r="http://schemas.openxmlformats.org/officeDocument/2006/relationships" ref="Q2138" r:id="rId2471"/>
    <hyperlink xmlns:r="http://schemas.openxmlformats.org/officeDocument/2006/relationships" ref="Q2139" r:id="rId2472"/>
    <hyperlink xmlns:r="http://schemas.openxmlformats.org/officeDocument/2006/relationships" ref="Q2140" r:id="rId2473"/>
    <hyperlink xmlns:r="http://schemas.openxmlformats.org/officeDocument/2006/relationships" ref="Q2141" r:id="rId2474"/>
    <hyperlink xmlns:r="http://schemas.openxmlformats.org/officeDocument/2006/relationships" ref="Q2142" r:id="rId2475"/>
    <hyperlink xmlns:r="http://schemas.openxmlformats.org/officeDocument/2006/relationships" ref="P2143" r:id="rId2476"/>
    <hyperlink xmlns:r="http://schemas.openxmlformats.org/officeDocument/2006/relationships" ref="Q2143" r:id="rId2477"/>
    <hyperlink xmlns:r="http://schemas.openxmlformats.org/officeDocument/2006/relationships" ref="Q2144" r:id="rId2478"/>
    <hyperlink xmlns:r="http://schemas.openxmlformats.org/officeDocument/2006/relationships" ref="Q2145" r:id="rId2479"/>
    <hyperlink xmlns:r="http://schemas.openxmlformats.org/officeDocument/2006/relationships" ref="Q2146" r:id="rId2480"/>
    <hyperlink xmlns:r="http://schemas.openxmlformats.org/officeDocument/2006/relationships" ref="Q2147" r:id="rId2481"/>
    <hyperlink xmlns:r="http://schemas.openxmlformats.org/officeDocument/2006/relationships" ref="Q2148" r:id="rId2482"/>
    <hyperlink xmlns:r="http://schemas.openxmlformats.org/officeDocument/2006/relationships" ref="Q2149" r:id="rId2483"/>
    <hyperlink xmlns:r="http://schemas.openxmlformats.org/officeDocument/2006/relationships" ref="Q2150" r:id="rId2484"/>
    <hyperlink xmlns:r="http://schemas.openxmlformats.org/officeDocument/2006/relationships" ref="Q2151" r:id="rId2485"/>
    <hyperlink xmlns:r="http://schemas.openxmlformats.org/officeDocument/2006/relationships" ref="Q2152" r:id="rId2486"/>
    <hyperlink xmlns:r="http://schemas.openxmlformats.org/officeDocument/2006/relationships" ref="Q2153" r:id="rId2487"/>
    <hyperlink xmlns:r="http://schemas.openxmlformats.org/officeDocument/2006/relationships" ref="Q2154" r:id="rId2488"/>
    <hyperlink xmlns:r="http://schemas.openxmlformats.org/officeDocument/2006/relationships" ref="Q2155" r:id="rId2489"/>
    <hyperlink xmlns:r="http://schemas.openxmlformats.org/officeDocument/2006/relationships" ref="Q2156" r:id="rId2490"/>
    <hyperlink xmlns:r="http://schemas.openxmlformats.org/officeDocument/2006/relationships" ref="P2157" r:id="rId2491"/>
    <hyperlink xmlns:r="http://schemas.openxmlformats.org/officeDocument/2006/relationships" ref="Q2157" r:id="rId2492"/>
    <hyperlink xmlns:r="http://schemas.openxmlformats.org/officeDocument/2006/relationships" ref="Q2158" r:id="rId2493"/>
    <hyperlink xmlns:r="http://schemas.openxmlformats.org/officeDocument/2006/relationships" ref="Q2159" r:id="rId2494"/>
    <hyperlink xmlns:r="http://schemas.openxmlformats.org/officeDocument/2006/relationships" ref="P2160" r:id="rId2495"/>
    <hyperlink xmlns:r="http://schemas.openxmlformats.org/officeDocument/2006/relationships" ref="Q2160" r:id="rId2496"/>
    <hyperlink xmlns:r="http://schemas.openxmlformats.org/officeDocument/2006/relationships" ref="Q2161" r:id="rId2497"/>
    <hyperlink xmlns:r="http://schemas.openxmlformats.org/officeDocument/2006/relationships" ref="Q2162" r:id="rId2498"/>
    <hyperlink xmlns:r="http://schemas.openxmlformats.org/officeDocument/2006/relationships" ref="Q2163" r:id="rId2499"/>
    <hyperlink xmlns:r="http://schemas.openxmlformats.org/officeDocument/2006/relationships" ref="Q2164" r:id="rId2500"/>
    <hyperlink xmlns:r="http://schemas.openxmlformats.org/officeDocument/2006/relationships" ref="Q2165" r:id="rId2501"/>
    <hyperlink xmlns:r="http://schemas.openxmlformats.org/officeDocument/2006/relationships" ref="Q2166" r:id="rId2502"/>
    <hyperlink xmlns:r="http://schemas.openxmlformats.org/officeDocument/2006/relationships" ref="Q2167" r:id="rId2503"/>
    <hyperlink xmlns:r="http://schemas.openxmlformats.org/officeDocument/2006/relationships" ref="P2168" r:id="rId2504"/>
    <hyperlink xmlns:r="http://schemas.openxmlformats.org/officeDocument/2006/relationships" ref="Q2168" r:id="rId2505"/>
    <hyperlink xmlns:r="http://schemas.openxmlformats.org/officeDocument/2006/relationships" ref="Q2169" r:id="rId2506"/>
    <hyperlink xmlns:r="http://schemas.openxmlformats.org/officeDocument/2006/relationships" ref="Q2170" r:id="rId2507"/>
    <hyperlink xmlns:r="http://schemas.openxmlformats.org/officeDocument/2006/relationships" ref="P2171" r:id="rId2508"/>
    <hyperlink xmlns:r="http://schemas.openxmlformats.org/officeDocument/2006/relationships" ref="Q2171" r:id="rId2509"/>
    <hyperlink xmlns:r="http://schemas.openxmlformats.org/officeDocument/2006/relationships" ref="Q2172" r:id="rId2510"/>
    <hyperlink xmlns:r="http://schemas.openxmlformats.org/officeDocument/2006/relationships" ref="Q2173" r:id="rId2511"/>
    <hyperlink xmlns:r="http://schemas.openxmlformats.org/officeDocument/2006/relationships" ref="Q2174" r:id="rId2512"/>
    <hyperlink xmlns:r="http://schemas.openxmlformats.org/officeDocument/2006/relationships" ref="P2175" r:id="rId2513"/>
    <hyperlink xmlns:r="http://schemas.openxmlformats.org/officeDocument/2006/relationships" ref="Q2175" r:id="rId2514"/>
    <hyperlink xmlns:r="http://schemas.openxmlformats.org/officeDocument/2006/relationships" ref="Q2176" r:id="rId2515"/>
    <hyperlink xmlns:r="http://schemas.openxmlformats.org/officeDocument/2006/relationships" ref="P2177" r:id="rId2516"/>
    <hyperlink xmlns:r="http://schemas.openxmlformats.org/officeDocument/2006/relationships" ref="Q2177" r:id="rId2517"/>
    <hyperlink xmlns:r="http://schemas.openxmlformats.org/officeDocument/2006/relationships" ref="Q2178" r:id="rId2518"/>
    <hyperlink xmlns:r="http://schemas.openxmlformats.org/officeDocument/2006/relationships" ref="Q2179" r:id="rId2519"/>
    <hyperlink xmlns:r="http://schemas.openxmlformats.org/officeDocument/2006/relationships" ref="Q2180" r:id="rId2520"/>
    <hyperlink xmlns:r="http://schemas.openxmlformats.org/officeDocument/2006/relationships" ref="Q2181" r:id="rId2521"/>
    <hyperlink xmlns:r="http://schemas.openxmlformats.org/officeDocument/2006/relationships" ref="Q2182" r:id="rId2522"/>
    <hyperlink xmlns:r="http://schemas.openxmlformats.org/officeDocument/2006/relationships" ref="Q2183" r:id="rId2523"/>
    <hyperlink xmlns:r="http://schemas.openxmlformats.org/officeDocument/2006/relationships" ref="Q2184" r:id="rId2524"/>
    <hyperlink xmlns:r="http://schemas.openxmlformats.org/officeDocument/2006/relationships" ref="Q2185" r:id="rId2525"/>
    <hyperlink xmlns:r="http://schemas.openxmlformats.org/officeDocument/2006/relationships" ref="Q2186" r:id="rId2526"/>
    <hyperlink xmlns:r="http://schemas.openxmlformats.org/officeDocument/2006/relationships" ref="Q2187" r:id="rId2527"/>
    <hyperlink xmlns:r="http://schemas.openxmlformats.org/officeDocument/2006/relationships" ref="Q2188" r:id="rId2528"/>
    <hyperlink xmlns:r="http://schemas.openxmlformats.org/officeDocument/2006/relationships" ref="Q2189" r:id="rId2529"/>
    <hyperlink xmlns:r="http://schemas.openxmlformats.org/officeDocument/2006/relationships" ref="Q2190" r:id="rId2530"/>
    <hyperlink xmlns:r="http://schemas.openxmlformats.org/officeDocument/2006/relationships" ref="Q2191" r:id="rId2531"/>
    <hyperlink xmlns:r="http://schemas.openxmlformats.org/officeDocument/2006/relationships" ref="Q2192" r:id="rId2532"/>
    <hyperlink xmlns:r="http://schemas.openxmlformats.org/officeDocument/2006/relationships" ref="P2193" r:id="rId2533"/>
    <hyperlink xmlns:r="http://schemas.openxmlformats.org/officeDocument/2006/relationships" ref="Q2193" r:id="rId2534"/>
    <hyperlink xmlns:r="http://schemas.openxmlformats.org/officeDocument/2006/relationships" ref="Q2194" r:id="rId2535"/>
    <hyperlink xmlns:r="http://schemas.openxmlformats.org/officeDocument/2006/relationships" ref="P2195" r:id="rId2536"/>
    <hyperlink xmlns:r="http://schemas.openxmlformats.org/officeDocument/2006/relationships" ref="Q2195" r:id="rId2537"/>
    <hyperlink xmlns:r="http://schemas.openxmlformats.org/officeDocument/2006/relationships" ref="Q2196" r:id="rId2538"/>
    <hyperlink xmlns:r="http://schemas.openxmlformats.org/officeDocument/2006/relationships" ref="Q2197" r:id="rId2539"/>
    <hyperlink xmlns:r="http://schemas.openxmlformats.org/officeDocument/2006/relationships" ref="Q2198" r:id="rId2540"/>
    <hyperlink xmlns:r="http://schemas.openxmlformats.org/officeDocument/2006/relationships" ref="Q2199" r:id="rId2541"/>
    <hyperlink xmlns:r="http://schemas.openxmlformats.org/officeDocument/2006/relationships" ref="Q2200" r:id="rId2542"/>
    <hyperlink xmlns:r="http://schemas.openxmlformats.org/officeDocument/2006/relationships" ref="Q2201" r:id="rId2543"/>
    <hyperlink xmlns:r="http://schemas.openxmlformats.org/officeDocument/2006/relationships" ref="P2202" r:id="rId2544"/>
    <hyperlink xmlns:r="http://schemas.openxmlformats.org/officeDocument/2006/relationships" ref="Q2202" r:id="rId2545"/>
    <hyperlink xmlns:r="http://schemas.openxmlformats.org/officeDocument/2006/relationships" ref="Q2203" r:id="rId2546"/>
    <hyperlink xmlns:r="http://schemas.openxmlformats.org/officeDocument/2006/relationships" ref="Q2204" r:id="rId2547"/>
    <hyperlink xmlns:r="http://schemas.openxmlformats.org/officeDocument/2006/relationships" ref="Q2205" r:id="rId2548"/>
    <hyperlink xmlns:r="http://schemas.openxmlformats.org/officeDocument/2006/relationships" ref="Q2206" r:id="rId2549"/>
    <hyperlink xmlns:r="http://schemas.openxmlformats.org/officeDocument/2006/relationships" ref="Q2207" r:id="rId2550"/>
    <hyperlink xmlns:r="http://schemas.openxmlformats.org/officeDocument/2006/relationships" ref="Q2208" r:id="rId2551"/>
    <hyperlink xmlns:r="http://schemas.openxmlformats.org/officeDocument/2006/relationships" ref="Q2209" r:id="rId2552"/>
    <hyperlink xmlns:r="http://schemas.openxmlformats.org/officeDocument/2006/relationships" ref="Q2210" r:id="rId2553"/>
    <hyperlink xmlns:r="http://schemas.openxmlformats.org/officeDocument/2006/relationships" ref="Q2211" r:id="rId2554"/>
    <hyperlink xmlns:r="http://schemas.openxmlformats.org/officeDocument/2006/relationships" ref="Q2212" r:id="rId2555"/>
    <hyperlink xmlns:r="http://schemas.openxmlformats.org/officeDocument/2006/relationships" ref="Q2213" r:id="rId2556"/>
    <hyperlink xmlns:r="http://schemas.openxmlformats.org/officeDocument/2006/relationships" ref="Q2214" r:id="rId2557"/>
    <hyperlink xmlns:r="http://schemas.openxmlformats.org/officeDocument/2006/relationships" ref="Q2215" r:id="rId2558"/>
    <hyperlink xmlns:r="http://schemas.openxmlformats.org/officeDocument/2006/relationships" ref="Q2216" r:id="rId2559"/>
    <hyperlink xmlns:r="http://schemas.openxmlformats.org/officeDocument/2006/relationships" ref="Q2217" r:id="rId2560"/>
    <hyperlink xmlns:r="http://schemas.openxmlformats.org/officeDocument/2006/relationships" ref="Q2218" r:id="rId2561"/>
    <hyperlink xmlns:r="http://schemas.openxmlformats.org/officeDocument/2006/relationships" ref="Q2219" r:id="rId2562"/>
    <hyperlink xmlns:r="http://schemas.openxmlformats.org/officeDocument/2006/relationships" ref="Q2220" r:id="rId2563"/>
    <hyperlink xmlns:r="http://schemas.openxmlformats.org/officeDocument/2006/relationships" ref="Q2221" r:id="rId2564"/>
    <hyperlink xmlns:r="http://schemas.openxmlformats.org/officeDocument/2006/relationships" ref="Q2222" r:id="rId2565"/>
    <hyperlink xmlns:r="http://schemas.openxmlformats.org/officeDocument/2006/relationships" ref="Q2223" r:id="rId2566"/>
    <hyperlink xmlns:r="http://schemas.openxmlformats.org/officeDocument/2006/relationships" ref="Q2224" r:id="rId2567"/>
    <hyperlink xmlns:r="http://schemas.openxmlformats.org/officeDocument/2006/relationships" ref="Q2225" r:id="rId2568"/>
    <hyperlink xmlns:r="http://schemas.openxmlformats.org/officeDocument/2006/relationships" ref="Q2226" r:id="rId2569"/>
    <hyperlink xmlns:r="http://schemas.openxmlformats.org/officeDocument/2006/relationships" ref="Q2227" r:id="rId2570"/>
    <hyperlink xmlns:r="http://schemas.openxmlformats.org/officeDocument/2006/relationships" ref="Q2228" r:id="rId2571"/>
    <hyperlink xmlns:r="http://schemas.openxmlformats.org/officeDocument/2006/relationships" ref="Q2229" r:id="rId2572"/>
    <hyperlink xmlns:r="http://schemas.openxmlformats.org/officeDocument/2006/relationships" ref="Q2230" r:id="rId2573"/>
    <hyperlink xmlns:r="http://schemas.openxmlformats.org/officeDocument/2006/relationships" ref="Q2231" r:id="rId2574"/>
    <hyperlink xmlns:r="http://schemas.openxmlformats.org/officeDocument/2006/relationships" ref="Q2232" r:id="rId2575"/>
    <hyperlink xmlns:r="http://schemas.openxmlformats.org/officeDocument/2006/relationships" ref="Q2233" r:id="rId2576"/>
    <hyperlink xmlns:r="http://schemas.openxmlformats.org/officeDocument/2006/relationships" ref="P2234" r:id="rId2577"/>
    <hyperlink xmlns:r="http://schemas.openxmlformats.org/officeDocument/2006/relationships" ref="Q2234" r:id="rId2578"/>
    <hyperlink xmlns:r="http://schemas.openxmlformats.org/officeDocument/2006/relationships" ref="Q2235" r:id="rId2579"/>
    <hyperlink xmlns:r="http://schemas.openxmlformats.org/officeDocument/2006/relationships" ref="Q2236" r:id="rId2580"/>
    <hyperlink xmlns:r="http://schemas.openxmlformats.org/officeDocument/2006/relationships" ref="P2237" r:id="rId2581"/>
    <hyperlink xmlns:r="http://schemas.openxmlformats.org/officeDocument/2006/relationships" ref="Q2237" r:id="rId2582"/>
    <hyperlink xmlns:r="http://schemas.openxmlformats.org/officeDocument/2006/relationships" ref="Q2238" r:id="rId2583"/>
    <hyperlink xmlns:r="http://schemas.openxmlformats.org/officeDocument/2006/relationships" ref="Q2239" r:id="rId2584"/>
    <hyperlink xmlns:r="http://schemas.openxmlformats.org/officeDocument/2006/relationships" ref="Q2240" r:id="rId2585"/>
    <hyperlink xmlns:r="http://schemas.openxmlformats.org/officeDocument/2006/relationships" ref="Q2241" r:id="rId2586"/>
    <hyperlink xmlns:r="http://schemas.openxmlformats.org/officeDocument/2006/relationships" ref="P2242" r:id="rId2587"/>
    <hyperlink xmlns:r="http://schemas.openxmlformats.org/officeDocument/2006/relationships" ref="Q2242" r:id="rId2588"/>
    <hyperlink xmlns:r="http://schemas.openxmlformats.org/officeDocument/2006/relationships" ref="Q2243" r:id="rId2589"/>
    <hyperlink xmlns:r="http://schemas.openxmlformats.org/officeDocument/2006/relationships" ref="Q2244" r:id="rId2590"/>
    <hyperlink xmlns:r="http://schemas.openxmlformats.org/officeDocument/2006/relationships" ref="Q2245" r:id="rId2591"/>
    <hyperlink xmlns:r="http://schemas.openxmlformats.org/officeDocument/2006/relationships" ref="Q2246" r:id="rId2592"/>
    <hyperlink xmlns:r="http://schemas.openxmlformats.org/officeDocument/2006/relationships" ref="Q2247" r:id="rId2593"/>
    <hyperlink xmlns:r="http://schemas.openxmlformats.org/officeDocument/2006/relationships" ref="Q2248" r:id="rId2594"/>
    <hyperlink xmlns:r="http://schemas.openxmlformats.org/officeDocument/2006/relationships" ref="Q2249" r:id="rId2595"/>
    <hyperlink xmlns:r="http://schemas.openxmlformats.org/officeDocument/2006/relationships" ref="Q2250" r:id="rId2596"/>
    <hyperlink xmlns:r="http://schemas.openxmlformats.org/officeDocument/2006/relationships" ref="P2251" r:id="rId2597"/>
    <hyperlink xmlns:r="http://schemas.openxmlformats.org/officeDocument/2006/relationships" ref="Q2251" r:id="rId2598"/>
    <hyperlink xmlns:r="http://schemas.openxmlformats.org/officeDocument/2006/relationships" ref="Q2252" r:id="rId2599"/>
    <hyperlink xmlns:r="http://schemas.openxmlformats.org/officeDocument/2006/relationships" ref="Q2253" r:id="rId2600"/>
    <hyperlink xmlns:r="http://schemas.openxmlformats.org/officeDocument/2006/relationships" ref="P2254" r:id="rId2601"/>
    <hyperlink xmlns:r="http://schemas.openxmlformats.org/officeDocument/2006/relationships" ref="Q2254" r:id="rId2602"/>
    <hyperlink xmlns:r="http://schemas.openxmlformats.org/officeDocument/2006/relationships" ref="Q2255" r:id="rId2603"/>
    <hyperlink xmlns:r="http://schemas.openxmlformats.org/officeDocument/2006/relationships" ref="P2256" r:id="rId2604"/>
    <hyperlink xmlns:r="http://schemas.openxmlformats.org/officeDocument/2006/relationships" ref="Q2256" r:id="rId2605"/>
    <hyperlink xmlns:r="http://schemas.openxmlformats.org/officeDocument/2006/relationships" ref="P2257" r:id="rId2606"/>
    <hyperlink xmlns:r="http://schemas.openxmlformats.org/officeDocument/2006/relationships" ref="Q2257" r:id="rId2607"/>
    <hyperlink xmlns:r="http://schemas.openxmlformats.org/officeDocument/2006/relationships" ref="Q2258" r:id="rId2608"/>
    <hyperlink xmlns:r="http://schemas.openxmlformats.org/officeDocument/2006/relationships" ref="Q2259" r:id="rId2609"/>
    <hyperlink xmlns:r="http://schemas.openxmlformats.org/officeDocument/2006/relationships" ref="P2260" r:id="rId2610"/>
    <hyperlink xmlns:r="http://schemas.openxmlformats.org/officeDocument/2006/relationships" ref="Q2260" r:id="rId2611"/>
    <hyperlink xmlns:r="http://schemas.openxmlformats.org/officeDocument/2006/relationships" ref="Q2261" r:id="rId2612"/>
    <hyperlink xmlns:r="http://schemas.openxmlformats.org/officeDocument/2006/relationships" ref="Q2262" r:id="rId2613"/>
    <hyperlink xmlns:r="http://schemas.openxmlformats.org/officeDocument/2006/relationships" ref="Q2263" r:id="rId2614"/>
    <hyperlink xmlns:r="http://schemas.openxmlformats.org/officeDocument/2006/relationships" ref="Q2264" r:id="rId2615"/>
    <hyperlink xmlns:r="http://schemas.openxmlformats.org/officeDocument/2006/relationships" ref="Q2265" r:id="rId2616"/>
    <hyperlink xmlns:r="http://schemas.openxmlformats.org/officeDocument/2006/relationships" ref="Q2266" r:id="rId2617"/>
    <hyperlink xmlns:r="http://schemas.openxmlformats.org/officeDocument/2006/relationships" ref="P2267" r:id="rId2618"/>
    <hyperlink xmlns:r="http://schemas.openxmlformats.org/officeDocument/2006/relationships" ref="Q2267" r:id="rId2619"/>
    <hyperlink xmlns:r="http://schemas.openxmlformats.org/officeDocument/2006/relationships" ref="Q2268" r:id="rId2620"/>
    <hyperlink xmlns:r="http://schemas.openxmlformats.org/officeDocument/2006/relationships" ref="Q2269" r:id="rId2621"/>
    <hyperlink xmlns:r="http://schemas.openxmlformats.org/officeDocument/2006/relationships" ref="Q2270" r:id="rId2622"/>
    <hyperlink xmlns:r="http://schemas.openxmlformats.org/officeDocument/2006/relationships" ref="Q2271" r:id="rId2623"/>
    <hyperlink xmlns:r="http://schemas.openxmlformats.org/officeDocument/2006/relationships" ref="Q2272" r:id="rId2624"/>
    <hyperlink xmlns:r="http://schemas.openxmlformats.org/officeDocument/2006/relationships" ref="Q2273" r:id="rId2625"/>
    <hyperlink xmlns:r="http://schemas.openxmlformats.org/officeDocument/2006/relationships" ref="P2274" r:id="rId2626"/>
    <hyperlink xmlns:r="http://schemas.openxmlformats.org/officeDocument/2006/relationships" ref="Q2274" r:id="rId2627"/>
    <hyperlink xmlns:r="http://schemas.openxmlformats.org/officeDocument/2006/relationships" ref="Q2275" r:id="rId2628"/>
    <hyperlink xmlns:r="http://schemas.openxmlformats.org/officeDocument/2006/relationships" ref="Q2276" r:id="rId2629"/>
    <hyperlink xmlns:r="http://schemas.openxmlformats.org/officeDocument/2006/relationships" ref="P2277" r:id="rId2630"/>
    <hyperlink xmlns:r="http://schemas.openxmlformats.org/officeDocument/2006/relationships" ref="Q2277" r:id="rId2631"/>
    <hyperlink xmlns:r="http://schemas.openxmlformats.org/officeDocument/2006/relationships" ref="Q2278" r:id="rId2632"/>
    <hyperlink xmlns:r="http://schemas.openxmlformats.org/officeDocument/2006/relationships" ref="Q2279" r:id="rId2633"/>
    <hyperlink xmlns:r="http://schemas.openxmlformats.org/officeDocument/2006/relationships" ref="Q2280" r:id="rId2634"/>
    <hyperlink xmlns:r="http://schemas.openxmlformats.org/officeDocument/2006/relationships" ref="Q2281" r:id="rId2635"/>
    <hyperlink xmlns:r="http://schemas.openxmlformats.org/officeDocument/2006/relationships" ref="Q2282" r:id="rId2636"/>
    <hyperlink xmlns:r="http://schemas.openxmlformats.org/officeDocument/2006/relationships" ref="Q2283" r:id="rId2637"/>
    <hyperlink xmlns:r="http://schemas.openxmlformats.org/officeDocument/2006/relationships" ref="Q2284" r:id="rId2638"/>
    <hyperlink xmlns:r="http://schemas.openxmlformats.org/officeDocument/2006/relationships" ref="Q2285" r:id="rId2639"/>
    <hyperlink xmlns:r="http://schemas.openxmlformats.org/officeDocument/2006/relationships" ref="Q2286" r:id="rId2640"/>
    <hyperlink xmlns:r="http://schemas.openxmlformats.org/officeDocument/2006/relationships" ref="Q2287" r:id="rId2641"/>
    <hyperlink xmlns:r="http://schemas.openxmlformats.org/officeDocument/2006/relationships" ref="Q2288" r:id="rId2642"/>
    <hyperlink xmlns:r="http://schemas.openxmlformats.org/officeDocument/2006/relationships" ref="Q2289" r:id="rId2643"/>
    <hyperlink xmlns:r="http://schemas.openxmlformats.org/officeDocument/2006/relationships" ref="Q2290" r:id="rId2644"/>
  </hyperlinks>
  <pageMargins left="0.75" right="0.75" top="1" bottom="1" header="0.5" footer="0.5"/>
  <tableParts count="1">
    <tablePart xmlns:r="http://schemas.openxmlformats.org/officeDocument/2006/relationships" r:id="rId2645"/>
  </tableParts>
</worksheet>
</file>

<file path=xl/worksheets/sheet7.xml><?xml version="1.0" encoding="utf-8"?>
<worksheet xmlns="http://schemas.openxmlformats.org/spreadsheetml/2006/main">
  <sheetPr>
    <outlinePr summaryBelow="1" summaryRight="1"/>
    <pageSetUpPr/>
  </sheetPr>
  <dimension ref="A1:Q15"/>
  <sheetViews>
    <sheetView showGridLines="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46" customWidth="1" min="2" max="2"/>
    <col width="12" customWidth="1" min="3" max="3"/>
    <col width="20" customWidth="1" min="4" max="4"/>
    <col width="6" customWidth="1" min="5" max="5"/>
    <col width="9" customWidth="1" min="6" max="6"/>
    <col width="9" customWidth="1" min="7" max="7"/>
    <col width="17" customWidth="1" min="8" max="8"/>
    <col width="11" customWidth="1" min="9" max="9"/>
    <col width="14" customWidth="1" min="10" max="10"/>
    <col width="14" customWidth="1" min="11" max="11"/>
    <col width="17" customWidth="1" min="12" max="12"/>
    <col width="14" customWidth="1" min="13" max="13"/>
    <col width="15" customWidth="1" min="14" max="14"/>
    <col width="12" customWidth="1" min="15" max="15"/>
    <col width="30" customWidth="1" min="16" max="16"/>
    <col width="52" customWidth="1" min="17" max="17"/>
  </cols>
  <sheetData>
    <row r="1" ht="24" customHeight="1">
      <c r="A1" s="1" t="inlineStr">
        <is>
          <t>U.S. territories: private foundations</t>
        </is>
      </c>
    </row>
    <row r="2">
      <c r="A2" s="2" t="inlineStr">
        <is>
          <t>8 foundations across 1 jurisdiction, from IRS Form 990-PF filings as of September 8, 2026. State = where the largest share of the foundation's grant dollars went, not its mailing address. Money columns cover every filing on record; check "Filings on record" before comparing two rows.</t>
        </is>
      </c>
    </row>
    <row r="3" ht="34" customHeight="1">
      <c r="A3" s="6" t="inlineStr">
        <is>
          <t>Rank in state</t>
        </is>
      </c>
      <c r="B3" s="6" t="inlineStr">
        <is>
          <t>Foundation name</t>
        </is>
      </c>
      <c r="C3" s="6" t="inlineStr">
        <is>
          <t>EIN</t>
        </is>
      </c>
      <c r="D3" s="6" t="inlineStr">
        <is>
          <t>State</t>
        </is>
      </c>
      <c r="E3" s="6" t="inlineStr">
        <is>
          <t>State code</t>
        </is>
      </c>
      <c r="F3" s="6" t="inlineStr">
        <is>
          <t>Latest 990-PF year</t>
        </is>
      </c>
      <c r="G3" s="6" t="inlineStr">
        <is>
          <t>Filings on record</t>
        </is>
      </c>
      <c r="H3" s="6" t="inlineStr">
        <is>
          <t>Total grants paid</t>
        </is>
      </c>
      <c r="I3" s="6" t="inlineStr">
        <is>
          <t>Grants paid (line items)</t>
        </is>
      </c>
      <c r="J3" s="6" t="inlineStr">
        <is>
          <t>Median grant</t>
        </is>
      </c>
      <c r="K3" s="6" t="inlineStr">
        <is>
          <t>Average grant</t>
        </is>
      </c>
      <c r="L3" s="6" t="inlineStr">
        <is>
          <t>Largest single grant</t>
        </is>
      </c>
      <c r="M3" s="6" t="inlineStr">
        <is>
          <t>Also funds in</t>
        </is>
      </c>
      <c r="N3" s="6" t="inlineStr">
        <is>
          <t>Accepts unsolicited requests</t>
        </is>
      </c>
      <c r="O3" s="6" t="inlineStr">
        <is>
          <t>Deadlines stated in filing</t>
        </is>
      </c>
      <c r="P3" s="6" t="inlineStr">
        <is>
          <t>Website</t>
        </is>
      </c>
      <c r="Q3" s="6" t="inlineStr">
        <is>
          <t>GrantCue profile</t>
        </is>
      </c>
    </row>
    <row r="4">
      <c r="A4" t="n">
        <v>1</v>
      </c>
      <c r="B4" t="inlineStr">
        <is>
          <t>GLENN GREENBERG AND LINDA VESTER FOUNDATION INC</t>
        </is>
      </c>
      <c r="C4" t="inlineStr">
        <is>
          <t>20-0405627</t>
        </is>
      </c>
      <c r="D4" t="inlineStr">
        <is>
          <t>Puerto Rico</t>
        </is>
      </c>
      <c r="E4" t="inlineStr">
        <is>
          <t>PR</t>
        </is>
      </c>
      <c r="F4" t="n">
        <v>2025</v>
      </c>
      <c r="G4" t="n">
        <v>2</v>
      </c>
      <c r="H4" s="13" t="n">
        <v>85852216</v>
      </c>
      <c r="I4" s="12" t="n">
        <v>87</v>
      </c>
      <c r="J4" s="13" t="n">
        <v>300000</v>
      </c>
      <c r="K4" s="13">
        <f>IFERROR($H4/$I4,"")</f>
        <v/>
      </c>
      <c r="L4" s="13" t="n">
        <v>14488291</v>
      </c>
      <c r="M4" t="inlineStr">
        <is>
          <t>CT, NY, MA</t>
        </is>
      </c>
      <c r="N4" t="inlineStr">
        <is>
          <t>No</t>
        </is>
      </c>
      <c r="O4" t="inlineStr">
        <is>
          <t>Not stated</t>
        </is>
      </c>
      <c r="Q4" s="9" t="inlineStr">
        <is>
          <t>https://grantcue.com/foundations/glenn-greenberg-and-linda-vester-foundation-inc-200405627</t>
        </is>
      </c>
    </row>
    <row r="5">
      <c r="A5">
        <f>IF($E5=$E4,$A4+1,1)</f>
        <v/>
      </c>
      <c r="B5" t="inlineStr">
        <is>
          <t>FLAMBOYAN FOUNDATION INC</t>
        </is>
      </c>
      <c r="C5" t="inlineStr">
        <is>
          <t>20-8924675</t>
        </is>
      </c>
      <c r="D5" t="inlineStr">
        <is>
          <t>Puerto Rico</t>
        </is>
      </c>
      <c r="E5" t="inlineStr">
        <is>
          <t>PR</t>
        </is>
      </c>
      <c r="F5" t="n">
        <v>2024</v>
      </c>
      <c r="G5" t="n">
        <v>2</v>
      </c>
      <c r="H5" s="13" t="n">
        <v>5853459</v>
      </c>
      <c r="I5" s="12" t="n">
        <v>159</v>
      </c>
      <c r="J5" s="13" t="n">
        <v>20000</v>
      </c>
      <c r="K5" s="13">
        <f>IFERROR($H5/$I5,"")</f>
        <v/>
      </c>
      <c r="L5" s="13" t="n">
        <v>515000</v>
      </c>
      <c r="M5" t="inlineStr">
        <is>
          <t>DC, NY, VA</t>
        </is>
      </c>
      <c r="N5" t="inlineStr">
        <is>
          <t>No</t>
        </is>
      </c>
      <c r="O5" t="inlineStr">
        <is>
          <t>Not stated</t>
        </is>
      </c>
      <c r="Q5" s="9" t="inlineStr">
        <is>
          <t>https://grantcue.com/foundations/flamboyan-foundation-inc-208924675</t>
        </is>
      </c>
    </row>
    <row r="6">
      <c r="A6">
        <f>IF($E6=$E5,$A5+1,1)</f>
        <v/>
      </c>
      <c r="B6" t="inlineStr">
        <is>
          <t>Fernandez Buddin Foundation</t>
        </is>
      </c>
      <c r="C6" t="inlineStr">
        <is>
          <t>87-1066837</t>
        </is>
      </c>
      <c r="D6" t="inlineStr">
        <is>
          <t>Puerto Rico</t>
        </is>
      </c>
      <c r="E6" t="inlineStr">
        <is>
          <t>PR</t>
        </is>
      </c>
      <c r="F6" t="n">
        <v>2025</v>
      </c>
      <c r="G6" t="n">
        <v>2</v>
      </c>
      <c r="H6" s="13" t="n">
        <v>1785000</v>
      </c>
      <c r="I6" s="12" t="n">
        <v>18</v>
      </c>
      <c r="J6" s="13" t="n">
        <v>50000</v>
      </c>
      <c r="K6" s="13">
        <f>IFERROR($H6/$I6,"")</f>
        <v/>
      </c>
      <c r="L6" s="13" t="n">
        <v>300000</v>
      </c>
      <c r="M6" t="inlineStr">
        <is>
          <t>CA, FL, MI</t>
        </is>
      </c>
      <c r="N6" t="inlineStr">
        <is>
          <t>No</t>
        </is>
      </c>
      <c r="O6" t="inlineStr">
        <is>
          <t>Not stated</t>
        </is>
      </c>
      <c r="Q6" s="9" t="inlineStr">
        <is>
          <t>https://grantcue.com/foundations/fernandez-buddin-foundation-871066837</t>
        </is>
      </c>
    </row>
    <row r="7">
      <c r="A7">
        <f>IF($E7=$E6,$A6+1,1)</f>
        <v/>
      </c>
      <c r="B7" t="inlineStr">
        <is>
          <t>THE AZMAT A ASSUR CHARITABLE FOUNDATION</t>
        </is>
      </c>
      <c r="C7" t="inlineStr">
        <is>
          <t>92-0555260</t>
        </is>
      </c>
      <c r="D7" t="inlineStr">
        <is>
          <t>Puerto Rico</t>
        </is>
      </c>
      <c r="E7" t="inlineStr">
        <is>
          <t>PR</t>
        </is>
      </c>
      <c r="F7" t="n">
        <v>2024</v>
      </c>
      <c r="G7" t="n">
        <v>1</v>
      </c>
      <c r="H7" s="13" t="n">
        <v>1267683</v>
      </c>
      <c r="I7" s="12" t="n">
        <v>7</v>
      </c>
      <c r="J7" s="13" t="n">
        <v>100000</v>
      </c>
      <c r="K7" s="13">
        <f>IFERROR($H7/$I7,"")</f>
        <v/>
      </c>
      <c r="L7" s="13" t="n">
        <v>469840</v>
      </c>
      <c r="M7" t="inlineStr">
        <is>
          <t>NY</t>
        </is>
      </c>
      <c r="N7" t="inlineStr">
        <is>
          <t>No</t>
        </is>
      </c>
      <c r="O7" t="inlineStr">
        <is>
          <t>Not stated</t>
        </is>
      </c>
      <c r="Q7" s="9" t="inlineStr">
        <is>
          <t>https://grantcue.com/foundations/the-azmat-a-assur-charitable-foundation-920555260</t>
        </is>
      </c>
    </row>
    <row r="8">
      <c r="A8">
        <f>IF($E8=$E7,$A7+1,1)</f>
        <v/>
      </c>
      <c r="B8" t="inlineStr">
        <is>
          <t>MARK E CURRY FAMILY FOUNDATION INC</t>
        </is>
      </c>
      <c r="C8" t="inlineStr">
        <is>
          <t>66-0839264</t>
        </is>
      </c>
      <c r="D8" t="inlineStr">
        <is>
          <t>Puerto Rico</t>
        </is>
      </c>
      <c r="E8" t="inlineStr">
        <is>
          <t>PR</t>
        </is>
      </c>
      <c r="F8" t="n">
        <v>2025</v>
      </c>
      <c r="G8" t="n">
        <v>2</v>
      </c>
      <c r="H8" s="13" t="n">
        <v>1245314</v>
      </c>
      <c r="I8" s="12" t="n">
        <v>43</v>
      </c>
      <c r="J8" s="13" t="n">
        <v>35000</v>
      </c>
      <c r="K8" s="13">
        <f>IFERROR($H8/$I8,"")</f>
        <v/>
      </c>
      <c r="L8" s="13" t="n">
        <v>50314</v>
      </c>
      <c r="M8" t="inlineStr">
        <is>
          <t>TX, NV, IL</t>
        </is>
      </c>
      <c r="N8" t="inlineStr">
        <is>
          <t>No</t>
        </is>
      </c>
      <c r="O8" t="inlineStr">
        <is>
          <t>Not stated</t>
        </is>
      </c>
      <c r="Q8" s="9" t="inlineStr">
        <is>
          <t>https://grantcue.com/foundations/mark-e-curry-family-foundation-inc-660839264</t>
        </is>
      </c>
    </row>
    <row r="9">
      <c r="A9">
        <f>IF($E9=$E8,$A8+1,1)</f>
        <v/>
      </c>
      <c r="B9" t="inlineStr">
        <is>
          <t>FUNDACION GOOD BUNNY INC</t>
        </is>
      </c>
      <c r="C9" t="inlineStr">
        <is>
          <t>66-0933627</t>
        </is>
      </c>
      <c r="D9" t="inlineStr">
        <is>
          <t>Puerto Rico</t>
        </is>
      </c>
      <c r="E9" t="inlineStr">
        <is>
          <t>PR</t>
        </is>
      </c>
      <c r="F9" t="n">
        <v>2024</v>
      </c>
      <c r="G9" t="n">
        <v>1</v>
      </c>
      <c r="H9" s="13" t="n">
        <v>1234792</v>
      </c>
      <c r="I9" s="12" t="n">
        <v>12</v>
      </c>
      <c r="J9" s="13" t="n">
        <v>13885</v>
      </c>
      <c r="K9" s="13">
        <f>IFERROR($H9/$I9,"")</f>
        <v/>
      </c>
      <c r="L9" s="13" t="n">
        <v>721139</v>
      </c>
      <c r="N9" t="inlineStr">
        <is>
          <t>No</t>
        </is>
      </c>
      <c r="O9" t="inlineStr">
        <is>
          <t>Not stated</t>
        </is>
      </c>
      <c r="Q9" s="9" t="inlineStr">
        <is>
          <t>https://grantcue.com/foundations/fundacion-good-bunny-inc-660933627</t>
        </is>
      </c>
    </row>
    <row r="10">
      <c r="A10">
        <f>IF($E10=$E9,$A9+1,1)</f>
        <v/>
      </c>
      <c r="B10" t="inlineStr">
        <is>
          <t>FUNDACION COLIBRI</t>
        </is>
      </c>
      <c r="C10" t="inlineStr">
        <is>
          <t>82-3698804</t>
        </is>
      </c>
      <c r="D10" t="inlineStr">
        <is>
          <t>Puerto Rico</t>
        </is>
      </c>
      <c r="E10" t="inlineStr">
        <is>
          <t>PR</t>
        </is>
      </c>
      <c r="F10" t="n">
        <v>2023</v>
      </c>
      <c r="G10" t="n">
        <v>1</v>
      </c>
      <c r="H10" s="13" t="n">
        <v>1224434</v>
      </c>
      <c r="I10" s="12" t="n">
        <v>14</v>
      </c>
      <c r="J10" s="13" t="n">
        <v>50000</v>
      </c>
      <c r="K10" s="13">
        <f>IFERROR($H10/$I10,"")</f>
        <v/>
      </c>
      <c r="L10" s="13" t="n">
        <v>383334</v>
      </c>
      <c r="M10" t="inlineStr">
        <is>
          <t>VA, DC</t>
        </is>
      </c>
      <c r="N10" t="inlineStr">
        <is>
          <t>No</t>
        </is>
      </c>
      <c r="O10" t="inlineStr">
        <is>
          <t>Not stated</t>
        </is>
      </c>
      <c r="Q10" s="9" t="inlineStr">
        <is>
          <t>https://grantcue.com/foundations/fundacion-colibri-823698804</t>
        </is>
      </c>
    </row>
    <row r="11">
      <c r="A11">
        <f>IF($E11=$E10,$A10+1,1)</f>
        <v/>
      </c>
      <c r="B11" t="inlineStr">
        <is>
          <t>FUNDACION TRIPLE-S INC</t>
        </is>
      </c>
      <c r="C11" t="inlineStr">
        <is>
          <t>66-0886681</t>
        </is>
      </c>
      <c r="D11" t="inlineStr">
        <is>
          <t>Puerto Rico</t>
        </is>
      </c>
      <c r="E11" t="inlineStr">
        <is>
          <t>PR</t>
        </is>
      </c>
      <c r="F11" t="n">
        <v>2025</v>
      </c>
      <c r="G11" t="n">
        <v>2</v>
      </c>
      <c r="H11" s="13" t="n">
        <v>1047900</v>
      </c>
      <c r="I11" s="12" t="n">
        <v>29</v>
      </c>
      <c r="J11" s="13" t="n">
        <v>25000</v>
      </c>
      <c r="K11" s="13">
        <f>IFERROR($H11/$I11,"")</f>
        <v/>
      </c>
      <c r="L11" s="13" t="n">
        <v>254150</v>
      </c>
      <c r="M11" t="inlineStr">
        <is>
          <t>WV, CA</t>
        </is>
      </c>
      <c r="N11" t="inlineStr">
        <is>
          <t>Yes</t>
        </is>
      </c>
      <c r="O11" t="inlineStr">
        <is>
          <t>Not stated</t>
        </is>
      </c>
      <c r="Q11" s="9" t="inlineStr">
        <is>
          <t>https://grantcue.com/foundations/fundacion-triple-s-inc-660886681</t>
        </is>
      </c>
    </row>
    <row r="12"/>
    <row r="13">
      <c r="A13" s="15" t="n"/>
      <c r="B13" s="16" t="inlineStr">
        <is>
          <t>Territories total</t>
        </is>
      </c>
      <c r="C13" s="15" t="n"/>
      <c r="D13" s="15" t="n"/>
      <c r="E13" s="15" t="n"/>
      <c r="F13" s="15" t="n"/>
      <c r="G13" s="15" t="n"/>
      <c r="H13" s="18">
        <f>SUM(H4:H11)</f>
        <v/>
      </c>
      <c r="I13" s="17">
        <f>SUM(I4:I11)</f>
        <v/>
      </c>
      <c r="J13" s="15" t="n"/>
      <c r="K13" s="18">
        <f>IFERROR(H13/I13,"")</f>
        <v/>
      </c>
      <c r="L13" s="15" t="n"/>
      <c r="M13" s="15" t="n"/>
      <c r="N13" s="16">
        <f>COUNTIF(N4:N11,"Yes")&amp;" accept unsolicited"</f>
        <v/>
      </c>
      <c r="O13" s="15" t="n"/>
      <c r="P13" s="15" t="n"/>
      <c r="Q13" s="15" t="n"/>
    </row>
    <row r="14"/>
    <row r="15">
      <c r="A15" s="10" t="inlineStr">
        <is>
          <t>GrantCue - grantcue.com/blog/list-of-private-foundations-by-state</t>
        </is>
      </c>
      <c r="B15" s="11" t="n"/>
      <c r="C15" s="11" t="n"/>
      <c r="D15" s="11" t="n"/>
      <c r="E15" s="11" t="n"/>
      <c r="F15" s="11" t="n"/>
      <c r="G15" s="11" t="n"/>
      <c r="H15" s="11" t="n"/>
      <c r="I15" s="11" t="n"/>
      <c r="J15" s="11" t="n"/>
      <c r="K15" s="11" t="n"/>
      <c r="L15" s="11" t="n"/>
      <c r="M15" s="11" t="n"/>
      <c r="N15" s="11" t="n"/>
      <c r="O15" s="11" t="n"/>
      <c r="P15" s="11" t="n"/>
      <c r="Q15" s="11" t="n"/>
    </row>
  </sheetData>
  <hyperlinks>
    <hyperlink xmlns:r="http://schemas.openxmlformats.org/officeDocument/2006/relationships" ref="Q4" r:id="rId1"/>
    <hyperlink xmlns:r="http://schemas.openxmlformats.org/officeDocument/2006/relationships" ref="Q5" r:id="rId2"/>
    <hyperlink xmlns:r="http://schemas.openxmlformats.org/officeDocument/2006/relationships" ref="Q6" r:id="rId3"/>
    <hyperlink xmlns:r="http://schemas.openxmlformats.org/officeDocument/2006/relationships" ref="Q7" r:id="rId4"/>
    <hyperlink xmlns:r="http://schemas.openxmlformats.org/officeDocument/2006/relationships" ref="Q8" r:id="rId5"/>
    <hyperlink xmlns:r="http://schemas.openxmlformats.org/officeDocument/2006/relationships" ref="Q9" r:id="rId6"/>
    <hyperlink xmlns:r="http://schemas.openxmlformats.org/officeDocument/2006/relationships" ref="Q10" r:id="rId7"/>
    <hyperlink xmlns:r="http://schemas.openxmlformats.org/officeDocument/2006/relationships" ref="Q11" r:id="rId8"/>
  </hyperlinks>
  <pageMargins left="0.75" right="0.75" top="1" bottom="1" header="0.5" footer="0.5"/>
  <tableParts count="1">
    <tablePart xmlns:r="http://schemas.openxmlformats.org/officeDocument/2006/relationships" r:id="rId9"/>
  </tableParts>
</worksheet>
</file>

<file path=xl/worksheets/sheet8.xml><?xml version="1.0" encoding="utf-8"?>
<worksheet xmlns="http://schemas.openxmlformats.org/spreadsheetml/2006/main">
  <sheetPr>
    <outlinePr summaryBelow="1" summaryRight="1"/>
    <pageSetUpPr/>
  </sheetPr>
  <dimension ref="A1:F27"/>
  <sheetViews>
    <sheetView showGridLines="0" workbookViewId="0">
      <selection activeCell="A1" sqref="A1"/>
    </sheetView>
  </sheetViews>
  <sheetFormatPr baseColWidth="8" defaultRowHeight="15"/>
  <cols>
    <col width="32" customWidth="1" min="1" max="1"/>
    <col width="15" customWidth="1" min="2" max="2"/>
    <col width="20" customWidth="1" min="3" max="3"/>
    <col width="17" customWidth="1" min="4" max="4"/>
    <col width="16" customWidth="1" min="5" max="5"/>
    <col width="16" customWidth="1" min="6" max="6"/>
  </cols>
  <sheetData>
    <row r="1" ht="24" customHeight="1">
      <c r="A1" s="1" t="inlineStr">
        <is>
          <t>What private foundations actually fund</t>
        </is>
      </c>
    </row>
    <row r="2" ht="42" customHeight="1">
      <c r="A2" s="20" t="inlineStr">
        <is>
          <t>Selected funding areas measured across GrantCue's IRS 990-PF corpus of roughly 2.4 million grant line items on September 10, 2026, classified by the purpose stated on each grant line. This is a selection, not a complete ranking of every purpose in the data. Grant lines with no stated purpose are excluded, so every figure is a floor for that field rather than a complete sector total.</t>
        </is>
      </c>
    </row>
    <row r="3" ht="34" customHeight="1">
      <c r="A3" s="6" t="inlineStr">
        <is>
          <t>Funding area</t>
        </is>
      </c>
      <c r="B3" s="6" t="inlineStr">
        <is>
          <t>Grant records</t>
        </is>
      </c>
      <c r="C3" s="6" t="inlineStr">
        <is>
          <t>Dollars (rounded, as published)</t>
        </is>
      </c>
      <c r="D3" s="6" t="inlineStr">
        <is>
          <t>Average per record</t>
        </is>
      </c>
      <c r="E3" s="6" t="inlineStr">
        <is>
          <t>Share of records shown</t>
        </is>
      </c>
      <c r="F3" s="6" t="inlineStr">
        <is>
          <t>Share of dollars shown</t>
        </is>
      </c>
    </row>
    <row r="4">
      <c r="A4" t="inlineStr">
        <is>
          <t>Education (K-12)</t>
        </is>
      </c>
      <c r="B4" s="12" t="n">
        <v>339302</v>
      </c>
      <c r="C4" s="13" t="n">
        <v>31800000000</v>
      </c>
      <c r="D4" s="13">
        <f>IFERROR($C4/$B4,"")</f>
        <v/>
      </c>
      <c r="E4" s="14">
        <f>IFERROR($B4/$B$16,0)</f>
        <v/>
      </c>
      <c r="F4" s="14">
        <f>IFERROR($C4/$C$16,0)</f>
        <v/>
      </c>
    </row>
    <row r="5">
      <c r="A5" t="inlineStr">
        <is>
          <t>Faith-based organizations</t>
        </is>
      </c>
      <c r="B5" s="12" t="n">
        <v>138125</v>
      </c>
      <c r="C5" s="13" t="n">
        <v>5300000000</v>
      </c>
      <c r="D5" s="13">
        <f>IFERROR($C5/$B5,"")</f>
        <v/>
      </c>
      <c r="E5" s="14">
        <f>IFERROR($B5/$B$16,0)</f>
        <v/>
      </c>
      <c r="F5" s="14">
        <f>IFERROR($C5/$C$16,0)</f>
        <v/>
      </c>
    </row>
    <row r="6">
      <c r="A6" t="inlineStr">
        <is>
          <t>Health and clinics</t>
        </is>
      </c>
      <c r="B6" s="12" t="n">
        <v>108962</v>
      </c>
      <c r="C6" s="13" t="n">
        <v>14800000000</v>
      </c>
      <c r="D6" s="13">
        <f>IFERROR($C6/$B6,"")</f>
        <v/>
      </c>
      <c r="E6" s="14">
        <f>IFERROR($B6/$B$16,0)</f>
        <v/>
      </c>
      <c r="F6" s="14">
        <f>IFERROR($C6/$C$16,0)</f>
        <v/>
      </c>
    </row>
    <row r="7">
      <c r="A7" t="inlineStr">
        <is>
          <t>Arts and culture</t>
        </is>
      </c>
      <c r="B7" s="12" t="n">
        <v>100818</v>
      </c>
      <c r="C7" s="13" t="n">
        <v>5300000000</v>
      </c>
      <c r="D7" s="13">
        <f>IFERROR($C7/$B7,"")</f>
        <v/>
      </c>
      <c r="E7" s="14">
        <f>IFERROR($B7/$B$16,0)</f>
        <v/>
      </c>
      <c r="F7" s="14">
        <f>IFERROR($C7/$C$16,0)</f>
        <v/>
      </c>
    </row>
    <row r="8">
      <c r="A8" t="inlineStr">
        <is>
          <t>Youth services</t>
        </is>
      </c>
      <c r="B8" s="12" t="n">
        <v>95969</v>
      </c>
      <c r="C8" s="13" t="n">
        <v>3600000000</v>
      </c>
      <c r="D8" s="13">
        <f>IFERROR($C8/$B8,"")</f>
        <v/>
      </c>
      <c r="E8" s="14">
        <f>IFERROR($B8/$B$16,0)</f>
        <v/>
      </c>
      <c r="F8" s="14">
        <f>IFERROR($C8/$C$16,0)</f>
        <v/>
      </c>
    </row>
    <row r="9">
      <c r="A9" t="inlineStr">
        <is>
          <t>Environment and conservation</t>
        </is>
      </c>
      <c r="B9" s="12" t="n">
        <v>61580</v>
      </c>
      <c r="C9" s="13" t="n">
        <v>3500000000</v>
      </c>
      <c r="D9" s="13">
        <f>IFERROR($C9/$B9,"")</f>
        <v/>
      </c>
      <c r="E9" s="14">
        <f>IFERROR($B9/$B$16,0)</f>
        <v/>
      </c>
      <c r="F9" s="14">
        <f>IFERROR($C9/$C$16,0)</f>
        <v/>
      </c>
    </row>
    <row r="10">
      <c r="A10" t="inlineStr">
        <is>
          <t>Food security</t>
        </is>
      </c>
      <c r="B10" s="12" t="n">
        <v>32634</v>
      </c>
      <c r="C10" s="13" t="n">
        <v>689000000</v>
      </c>
      <c r="D10" s="13">
        <f>IFERROR($C10/$B10,"")</f>
        <v/>
      </c>
      <c r="E10" s="14">
        <f>IFERROR($B10/$B$16,0)</f>
        <v/>
      </c>
      <c r="F10" s="14">
        <f>IFERROR($C10/$C$16,0)</f>
        <v/>
      </c>
    </row>
    <row r="11">
      <c r="A11" t="inlineStr">
        <is>
          <t>Community development</t>
        </is>
      </c>
      <c r="B11" s="12" t="n">
        <v>29910</v>
      </c>
      <c r="C11" s="13" t="n">
        <v>3300000000</v>
      </c>
      <c r="D11" s="13">
        <f>IFERROR($C11/$B11,"")</f>
        <v/>
      </c>
      <c r="E11" s="14">
        <f>IFERROR($B11/$B$16,0)</f>
        <v/>
      </c>
      <c r="F11" s="14">
        <f>IFERROR($C11/$C$16,0)</f>
        <v/>
      </c>
    </row>
    <row r="12">
      <c r="A12" t="inlineStr">
        <is>
          <t>Animal welfare</t>
        </is>
      </c>
      <c r="B12" s="12" t="n">
        <v>27228</v>
      </c>
      <c r="C12" s="13" t="n">
        <v>479000000</v>
      </c>
      <c r="D12" s="13">
        <f>IFERROR($C12/$B12,"")</f>
        <v/>
      </c>
      <c r="E12" s="14">
        <f>IFERROR($B12/$B$16,0)</f>
        <v/>
      </c>
      <c r="F12" s="14">
        <f>IFERROR($C12/$C$16,0)</f>
        <v/>
      </c>
    </row>
    <row r="13">
      <c r="A13" t="inlineStr">
        <is>
          <t>Housing and homelessness</t>
        </is>
      </c>
      <c r="B13" s="12" t="n">
        <v>23281</v>
      </c>
      <c r="C13" s="13" t="n">
        <v>850000000</v>
      </c>
      <c r="D13" s="13">
        <f>IFERROR($C13/$B13,"")</f>
        <v/>
      </c>
      <c r="E13" s="14">
        <f>IFERROR($B13/$B$16,0)</f>
        <v/>
      </c>
      <c r="F13" s="14">
        <f>IFERROR($C13/$C$16,0)</f>
        <v/>
      </c>
    </row>
    <row r="14">
      <c r="A14" t="inlineStr">
        <is>
          <t>Libraries and literacy</t>
        </is>
      </c>
      <c r="B14" s="12" t="n">
        <v>18712</v>
      </c>
      <c r="C14" s="13" t="n">
        <v>503000000</v>
      </c>
      <c r="D14" s="13">
        <f>IFERROR($C14/$B14,"")</f>
        <v/>
      </c>
      <c r="E14" s="14">
        <f>IFERROR($B14/$B$16,0)</f>
        <v/>
      </c>
      <c r="F14" s="14">
        <f>IFERROR($C14/$C$16,0)</f>
        <v/>
      </c>
    </row>
    <row r="15">
      <c r="A15" t="inlineStr">
        <is>
          <t>Veterans services</t>
        </is>
      </c>
      <c r="B15" s="12" t="n">
        <v>6284</v>
      </c>
      <c r="C15" s="13" t="n">
        <v>207000000</v>
      </c>
      <c r="D15" s="13">
        <f>IFERROR($C15/$B15,"")</f>
        <v/>
      </c>
      <c r="E15" s="14">
        <f>IFERROR($B15/$B$16,0)</f>
        <v/>
      </c>
      <c r="F15" s="14">
        <f>IFERROR($C15/$C$16,0)</f>
        <v/>
      </c>
    </row>
    <row r="16">
      <c r="A16" s="16" t="inlineStr">
        <is>
          <t>Total of areas shown</t>
        </is>
      </c>
      <c r="B16" s="17">
        <f>SUM(B4:B15)</f>
        <v/>
      </c>
      <c r="C16" s="18">
        <f>SUM(C4:C15)</f>
        <v/>
      </c>
      <c r="D16" s="18">
        <f>IFERROR(C16/B16,"")</f>
        <v/>
      </c>
      <c r="E16" s="15" t="n"/>
      <c r="F16" s="15" t="n"/>
    </row>
    <row r="18">
      <c r="A18" s="5" t="inlineStr">
        <is>
          <t>Scholarships sit outside the table on purpose</t>
        </is>
      </c>
    </row>
    <row r="19" ht="44" customHeight="1">
      <c r="A19" s="4" t="inlineStr">
        <is>
          <t>Scholarship support cuts across every field rather than forming one of its own, and the corpus counts it by line item and funder rather than by dollars: 168,499 scholarship-purpose line items from 24,315 separate funders. Tuition assistance is spread across far more foundations than any household name suggests.</t>
        </is>
      </c>
    </row>
    <row r="21">
      <c r="A21" s="5" t="inlineStr">
        <is>
          <t>How to use this tab</t>
        </is>
      </c>
    </row>
    <row r="22" ht="44" customHeight="1">
      <c r="A22" s="4" t="inlineStr">
        <is>
          <t>Read it as a map of where foundation money concentrates, not as a market-share table. Education absorbs more records and more dollars than any other field, which also means more competition. A field with fewer records and a high average per record, like health, tends to mean larger individual awards from a narrower set of funders.</t>
        </is>
      </c>
    </row>
    <row r="24">
      <c r="A24" s="5" t="inlineStr">
        <is>
          <t>Why the shares do not reach 100%</t>
        </is>
      </c>
    </row>
    <row r="25" ht="44" customHeight="1">
      <c r="A25" s="4" t="inlineStr">
        <is>
          <t>The percentage columns divide by the total of the twelve areas shown, not by the whole corpus. They compare these areas with each other. They are not each field's share of all foundation giving.</t>
        </is>
      </c>
    </row>
    <row r="27">
      <c r="A27" s="10" t="inlineStr">
        <is>
          <t>GrantCue - grantcue.com/blog/list-of-private-foundations-by-state</t>
        </is>
      </c>
      <c r="B27" s="11" t="n"/>
      <c r="C27" s="11" t="n"/>
      <c r="D27" s="11" t="n"/>
      <c r="E27" s="11" t="n"/>
      <c r="F27" s="11" t="n"/>
    </row>
  </sheetData>
  <mergeCells count="4">
    <mergeCell ref="A19:F19"/>
    <mergeCell ref="A2:F2"/>
    <mergeCell ref="A22:F22"/>
    <mergeCell ref="A25:F25"/>
  </mergeCells>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P70"/>
  <sheetViews>
    <sheetView showGridLines="0" workbookViewId="0">
      <pane xSplit="1" ySplit="3" topLeftCell="B4"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12" customWidth="1" min="2" max="2"/>
    <col width="7" customWidth="1" min="3" max="3"/>
    <col width="15" customWidth="1" min="4" max="4"/>
    <col width="14" customWidth="1" min="5" max="5"/>
    <col width="13" customWidth="1" min="6" max="6"/>
    <col width="11" customWidth="1" min="7" max="7"/>
    <col width="15" customWidth="1" min="8" max="8"/>
    <col width="10" customWidth="1" min="9" max="9"/>
    <col width="14" customWidth="1" min="10" max="10"/>
    <col width="16" customWidth="1" min="11" max="11"/>
    <col width="16" customWidth="1" min="12" max="12"/>
    <col width="14" customWidth="1" min="13" max="13"/>
    <col width="12" customWidth="1" min="14" max="14"/>
    <col width="13" customWidth="1" min="15" max="15"/>
    <col width="42" customWidth="1" min="16" max="16"/>
  </cols>
  <sheetData>
    <row r="1" ht="24" customHeight="1">
      <c r="A1" s="1" t="inlineStr">
        <is>
          <t>Prospect tracker: turn the list into a pipeline</t>
        </is>
      </c>
    </row>
    <row r="2">
      <c r="A2" s="2" t="inlineStr">
        <is>
          <t>Paste your shortlist here from the region tabs. Fit score, ask ratio and days to deadline are live formulas. A row with no owner and no date is not a prospect, it is a bookmark. The two sample rows are made-up examples: delete them.</t>
        </is>
      </c>
    </row>
    <row r="3" ht="34" customHeight="1">
      <c r="A3" s="6" t="inlineStr">
        <is>
          <t>Foundation name</t>
        </is>
      </c>
      <c r="B3" s="6" t="inlineStr">
        <is>
          <t>EIN</t>
        </is>
      </c>
      <c r="C3" s="6" t="inlineStr">
        <is>
          <t>State</t>
        </is>
      </c>
      <c r="D3" s="6" t="inlineStr">
        <is>
          <t>Their median grant</t>
        </is>
      </c>
      <c r="E3" s="6" t="inlineStr">
        <is>
          <t>Our planned ask</t>
        </is>
      </c>
      <c r="F3" s="6" t="inlineStr">
        <is>
          <t>Geography fit</t>
        </is>
      </c>
      <c r="G3" s="6" t="inlineStr">
        <is>
          <t>Field fit</t>
        </is>
      </c>
      <c r="H3" s="6" t="inlineStr">
        <is>
          <t>Ask within range</t>
        </is>
      </c>
      <c r="I3" s="6" t="inlineStr">
        <is>
          <t>Fit score</t>
        </is>
      </c>
      <c r="J3" s="6" t="inlineStr">
        <is>
          <t>Ask vs their median</t>
        </is>
      </c>
      <c r="K3" s="6" t="inlineStr">
        <is>
          <t>Accepts unsolicited</t>
        </is>
      </c>
      <c r="L3" s="6" t="inlineStr">
        <is>
          <t>Stage</t>
        </is>
      </c>
      <c r="M3" s="6" t="inlineStr">
        <is>
          <t>Owner</t>
        </is>
      </c>
      <c r="N3" s="6" t="inlineStr">
        <is>
          <t>Deadline</t>
        </is>
      </c>
      <c r="O3" s="6" t="inlineStr">
        <is>
          <t>Days to deadline</t>
        </is>
      </c>
      <c r="P3" s="6" t="inlineStr">
        <is>
          <t>Next step</t>
        </is>
      </c>
    </row>
    <row r="4">
      <c r="A4" t="inlineStr">
        <is>
          <t>EXAMPLE ROW (made up, delete me): Example Family Foundation</t>
        </is>
      </c>
      <c r="B4" t="inlineStr">
        <is>
          <t>00-0000000</t>
        </is>
      </c>
      <c r="C4" t="inlineStr">
        <is>
          <t>OH</t>
        </is>
      </c>
      <c r="D4" s="13" t="n">
        <v>25000</v>
      </c>
      <c r="E4" s="13" t="n">
        <v>25000</v>
      </c>
      <c r="F4" t="inlineStr">
        <is>
          <t>Y</t>
        </is>
      </c>
      <c r="G4" t="inlineStr">
        <is>
          <t>Y</t>
        </is>
      </c>
      <c r="H4" t="inlineStr">
        <is>
          <t>Y</t>
        </is>
      </c>
      <c r="I4" s="21">
        <f>IF($A4="","",COUNTIF($F4:$H4,"Y"))</f>
        <v/>
      </c>
      <c r="J4" s="22">
        <f>IF(OR($A4="",N($D4)=0,N($E4)=0),"",$E4/$D4)</f>
        <v/>
      </c>
      <c r="K4" t="inlineStr">
        <is>
          <t>Yes</t>
        </is>
      </c>
      <c r="L4" t="inlineStr">
        <is>
          <t>Drafting</t>
        </is>
      </c>
      <c r="M4" t="inlineStr">
        <is>
          <t>Development lead</t>
        </is>
      </c>
      <c r="N4" s="23" t="n"/>
      <c r="O4" s="21">
        <f>IF($N4="","",$N4-TODAY())</f>
        <v/>
      </c>
      <c r="P4" t="inlineStr">
        <is>
          <t>LOI due next cycle, reuse the youth-services need statement</t>
        </is>
      </c>
    </row>
    <row r="5">
      <c r="A5" t="inlineStr">
        <is>
          <t>EXAMPLE ROW (made up, delete me): Sample Regional Trust</t>
        </is>
      </c>
      <c r="B5" t="inlineStr">
        <is>
          <t>00-0000000</t>
        </is>
      </c>
      <c r="C5" t="inlineStr">
        <is>
          <t>OH</t>
        </is>
      </c>
      <c r="D5" s="13" t="n">
        <v>8000</v>
      </c>
      <c r="E5" s="13" t="n">
        <v>40000</v>
      </c>
      <c r="F5" t="inlineStr">
        <is>
          <t>Y</t>
        </is>
      </c>
      <c r="G5" t="inlineStr">
        <is>
          <t>N</t>
        </is>
      </c>
      <c r="H5" t="inlineStr">
        <is>
          <t>N</t>
        </is>
      </c>
      <c r="I5" s="21">
        <f>IF($A5="","",COUNTIF($F5:$H5,"Y"))</f>
        <v/>
      </c>
      <c r="J5" s="22">
        <f>IF(OR($A5="",N($D5)=0,N($E5)=0),"",$E5/$D5)</f>
        <v/>
      </c>
      <c r="K5" t="inlineStr">
        <is>
          <t>No</t>
        </is>
      </c>
      <c r="L5" t="inlineStr">
        <is>
          <t>Archived</t>
        </is>
      </c>
      <c r="M5" t="inlineStr">
        <is>
          <t>Development lead</t>
        </is>
      </c>
      <c r="N5" s="23" t="n"/>
      <c r="O5" s="21">
        <f>IF($N5="","",$N5-TODAY())</f>
        <v/>
      </c>
      <c r="P5" t="inlineStr">
        <is>
          <t>Preselected only and the ask is 5x their median, do not pursue</t>
        </is>
      </c>
    </row>
    <row r="6">
      <c r="D6" s="13" t="n"/>
      <c r="E6" s="13" t="n"/>
      <c r="I6" s="21">
        <f>IF($A6="","",COUNTIF($F6:$H6,"Y"))</f>
        <v/>
      </c>
      <c r="J6" s="22">
        <f>IF(OR($A6="",N($D6)=0,N($E6)=0),"",$E6/$D6)</f>
        <v/>
      </c>
      <c r="N6" s="23" t="n"/>
      <c r="O6" s="21">
        <f>IF($N6="","",$N6-TODAY())</f>
        <v/>
      </c>
    </row>
    <row r="7">
      <c r="D7" s="13" t="n"/>
      <c r="E7" s="13" t="n"/>
      <c r="I7" s="21">
        <f>IF($A7="","",COUNTIF($F7:$H7,"Y"))</f>
        <v/>
      </c>
      <c r="J7" s="22">
        <f>IF(OR($A7="",N($D7)=0,N($E7)=0),"",$E7/$D7)</f>
        <v/>
      </c>
      <c r="N7" s="23" t="n"/>
      <c r="O7" s="21">
        <f>IF($N7="","",$N7-TODAY())</f>
        <v/>
      </c>
    </row>
    <row r="8">
      <c r="D8" s="13" t="n"/>
      <c r="E8" s="13" t="n"/>
      <c r="I8" s="21">
        <f>IF($A8="","",COUNTIF($F8:$H8,"Y"))</f>
        <v/>
      </c>
      <c r="J8" s="22">
        <f>IF(OR($A8="",N($D8)=0,N($E8)=0),"",$E8/$D8)</f>
        <v/>
      </c>
      <c r="N8" s="23" t="n"/>
      <c r="O8" s="21">
        <f>IF($N8="","",$N8-TODAY())</f>
        <v/>
      </c>
    </row>
    <row r="9">
      <c r="D9" s="13" t="n"/>
      <c r="E9" s="13" t="n"/>
      <c r="I9" s="21">
        <f>IF($A9="","",COUNTIF($F9:$H9,"Y"))</f>
        <v/>
      </c>
      <c r="J9" s="22">
        <f>IF(OR($A9="",N($D9)=0,N($E9)=0),"",$E9/$D9)</f>
        <v/>
      </c>
      <c r="N9" s="23" t="n"/>
      <c r="O9" s="21">
        <f>IF($N9="","",$N9-TODAY())</f>
        <v/>
      </c>
    </row>
    <row r="10">
      <c r="D10" s="13" t="n"/>
      <c r="E10" s="13" t="n"/>
      <c r="I10" s="21">
        <f>IF($A10="","",COUNTIF($F10:$H10,"Y"))</f>
        <v/>
      </c>
      <c r="J10" s="22">
        <f>IF(OR($A10="",N($D10)=0,N($E10)=0),"",$E10/$D10)</f>
        <v/>
      </c>
      <c r="N10" s="23" t="n"/>
      <c r="O10" s="21">
        <f>IF($N10="","",$N10-TODAY())</f>
        <v/>
      </c>
    </row>
    <row r="11">
      <c r="D11" s="13" t="n"/>
      <c r="E11" s="13" t="n"/>
      <c r="I11" s="21">
        <f>IF($A11="","",COUNTIF($F11:$H11,"Y"))</f>
        <v/>
      </c>
      <c r="J11" s="22">
        <f>IF(OR($A11="",N($D11)=0,N($E11)=0),"",$E11/$D11)</f>
        <v/>
      </c>
      <c r="N11" s="23" t="n"/>
      <c r="O11" s="21">
        <f>IF($N11="","",$N11-TODAY())</f>
        <v/>
      </c>
    </row>
    <row r="12">
      <c r="D12" s="13" t="n"/>
      <c r="E12" s="13" t="n"/>
      <c r="I12" s="21">
        <f>IF($A12="","",COUNTIF($F12:$H12,"Y"))</f>
        <v/>
      </c>
      <c r="J12" s="22">
        <f>IF(OR($A12="",N($D12)=0,N($E12)=0),"",$E12/$D12)</f>
        <v/>
      </c>
      <c r="N12" s="23" t="n"/>
      <c r="O12" s="21">
        <f>IF($N12="","",$N12-TODAY())</f>
        <v/>
      </c>
    </row>
    <row r="13">
      <c r="D13" s="13" t="n"/>
      <c r="E13" s="13" t="n"/>
      <c r="I13" s="21">
        <f>IF($A13="","",COUNTIF($F13:$H13,"Y"))</f>
        <v/>
      </c>
      <c r="J13" s="22">
        <f>IF(OR($A13="",N($D13)=0,N($E13)=0),"",$E13/$D13)</f>
        <v/>
      </c>
      <c r="N13" s="23" t="n"/>
      <c r="O13" s="21">
        <f>IF($N13="","",$N13-TODAY())</f>
        <v/>
      </c>
    </row>
    <row r="14">
      <c r="D14" s="13" t="n"/>
      <c r="E14" s="13" t="n"/>
      <c r="I14" s="21">
        <f>IF($A14="","",COUNTIF($F14:$H14,"Y"))</f>
        <v/>
      </c>
      <c r="J14" s="22">
        <f>IF(OR($A14="",N($D14)=0,N($E14)=0),"",$E14/$D14)</f>
        <v/>
      </c>
      <c r="N14" s="23" t="n"/>
      <c r="O14" s="21">
        <f>IF($N14="","",$N14-TODAY())</f>
        <v/>
      </c>
    </row>
    <row r="15">
      <c r="D15" s="13" t="n"/>
      <c r="E15" s="13" t="n"/>
      <c r="I15" s="21">
        <f>IF($A15="","",COUNTIF($F15:$H15,"Y"))</f>
        <v/>
      </c>
      <c r="J15" s="22">
        <f>IF(OR($A15="",N($D15)=0,N($E15)=0),"",$E15/$D15)</f>
        <v/>
      </c>
      <c r="N15" s="23" t="n"/>
      <c r="O15" s="21">
        <f>IF($N15="","",$N15-TODAY())</f>
        <v/>
      </c>
    </row>
    <row r="16">
      <c r="D16" s="13" t="n"/>
      <c r="E16" s="13" t="n"/>
      <c r="I16" s="21">
        <f>IF($A16="","",COUNTIF($F16:$H16,"Y"))</f>
        <v/>
      </c>
      <c r="J16" s="22">
        <f>IF(OR($A16="",N($D16)=0,N($E16)=0),"",$E16/$D16)</f>
        <v/>
      </c>
      <c r="N16" s="23" t="n"/>
      <c r="O16" s="21">
        <f>IF($N16="","",$N16-TODAY())</f>
        <v/>
      </c>
    </row>
    <row r="17">
      <c r="D17" s="13" t="n"/>
      <c r="E17" s="13" t="n"/>
      <c r="I17" s="21">
        <f>IF($A17="","",COUNTIF($F17:$H17,"Y"))</f>
        <v/>
      </c>
      <c r="J17" s="22">
        <f>IF(OR($A17="",N($D17)=0,N($E17)=0),"",$E17/$D17)</f>
        <v/>
      </c>
      <c r="N17" s="23" t="n"/>
      <c r="O17" s="21">
        <f>IF($N17="","",$N17-TODAY())</f>
        <v/>
      </c>
    </row>
    <row r="18">
      <c r="D18" s="13" t="n"/>
      <c r="E18" s="13" t="n"/>
      <c r="I18" s="21">
        <f>IF($A18="","",COUNTIF($F18:$H18,"Y"))</f>
        <v/>
      </c>
      <c r="J18" s="22">
        <f>IF(OR($A18="",N($D18)=0,N($E18)=0),"",$E18/$D18)</f>
        <v/>
      </c>
      <c r="N18" s="23" t="n"/>
      <c r="O18" s="21">
        <f>IF($N18="","",$N18-TODAY())</f>
        <v/>
      </c>
    </row>
    <row r="19">
      <c r="D19" s="13" t="n"/>
      <c r="E19" s="13" t="n"/>
      <c r="I19" s="21">
        <f>IF($A19="","",COUNTIF($F19:$H19,"Y"))</f>
        <v/>
      </c>
      <c r="J19" s="22">
        <f>IF(OR($A19="",N($D19)=0,N($E19)=0),"",$E19/$D19)</f>
        <v/>
      </c>
      <c r="N19" s="23" t="n"/>
      <c r="O19" s="21">
        <f>IF($N19="","",$N19-TODAY())</f>
        <v/>
      </c>
    </row>
    <row r="20">
      <c r="D20" s="13" t="n"/>
      <c r="E20" s="13" t="n"/>
      <c r="I20" s="21">
        <f>IF($A20="","",COUNTIF($F20:$H20,"Y"))</f>
        <v/>
      </c>
      <c r="J20" s="22">
        <f>IF(OR($A20="",N($D20)=0,N($E20)=0),"",$E20/$D20)</f>
        <v/>
      </c>
      <c r="N20" s="23" t="n"/>
      <c r="O20" s="21">
        <f>IF($N20="","",$N20-TODAY())</f>
        <v/>
      </c>
    </row>
    <row r="21">
      <c r="D21" s="13" t="n"/>
      <c r="E21" s="13" t="n"/>
      <c r="I21" s="21">
        <f>IF($A21="","",COUNTIF($F21:$H21,"Y"))</f>
        <v/>
      </c>
      <c r="J21" s="22">
        <f>IF(OR($A21="",N($D21)=0,N($E21)=0),"",$E21/$D21)</f>
        <v/>
      </c>
      <c r="N21" s="23" t="n"/>
      <c r="O21" s="21">
        <f>IF($N21="","",$N21-TODAY())</f>
        <v/>
      </c>
    </row>
    <row r="22">
      <c r="D22" s="13" t="n"/>
      <c r="E22" s="13" t="n"/>
      <c r="I22" s="21">
        <f>IF($A22="","",COUNTIF($F22:$H22,"Y"))</f>
        <v/>
      </c>
      <c r="J22" s="22">
        <f>IF(OR($A22="",N($D22)=0,N($E22)=0),"",$E22/$D22)</f>
        <v/>
      </c>
      <c r="N22" s="23" t="n"/>
      <c r="O22" s="21">
        <f>IF($N22="","",$N22-TODAY())</f>
        <v/>
      </c>
    </row>
    <row r="23">
      <c r="D23" s="13" t="n"/>
      <c r="E23" s="13" t="n"/>
      <c r="I23" s="21">
        <f>IF($A23="","",COUNTIF($F23:$H23,"Y"))</f>
        <v/>
      </c>
      <c r="J23" s="22">
        <f>IF(OR($A23="",N($D23)=0,N($E23)=0),"",$E23/$D23)</f>
        <v/>
      </c>
      <c r="N23" s="23" t="n"/>
      <c r="O23" s="21">
        <f>IF($N23="","",$N23-TODAY())</f>
        <v/>
      </c>
    </row>
    <row r="24">
      <c r="D24" s="13" t="n"/>
      <c r="E24" s="13" t="n"/>
      <c r="I24" s="21">
        <f>IF($A24="","",COUNTIF($F24:$H24,"Y"))</f>
        <v/>
      </c>
      <c r="J24" s="22">
        <f>IF(OR($A24="",N($D24)=0,N($E24)=0),"",$E24/$D24)</f>
        <v/>
      </c>
      <c r="N24" s="23" t="n"/>
      <c r="O24" s="21">
        <f>IF($N24="","",$N24-TODAY())</f>
        <v/>
      </c>
    </row>
    <row r="25">
      <c r="D25" s="13" t="n"/>
      <c r="E25" s="13" t="n"/>
      <c r="I25" s="21">
        <f>IF($A25="","",COUNTIF($F25:$H25,"Y"))</f>
        <v/>
      </c>
      <c r="J25" s="22">
        <f>IF(OR($A25="",N($D25)=0,N($E25)=0),"",$E25/$D25)</f>
        <v/>
      </c>
      <c r="N25" s="23" t="n"/>
      <c r="O25" s="21">
        <f>IF($N25="","",$N25-TODAY())</f>
        <v/>
      </c>
    </row>
    <row r="26">
      <c r="D26" s="13" t="n"/>
      <c r="E26" s="13" t="n"/>
      <c r="I26" s="21">
        <f>IF($A26="","",COUNTIF($F26:$H26,"Y"))</f>
        <v/>
      </c>
      <c r="J26" s="22">
        <f>IF(OR($A26="",N($D26)=0,N($E26)=0),"",$E26/$D26)</f>
        <v/>
      </c>
      <c r="N26" s="23" t="n"/>
      <c r="O26" s="21">
        <f>IF($N26="","",$N26-TODAY())</f>
        <v/>
      </c>
    </row>
    <row r="27">
      <c r="D27" s="13" t="n"/>
      <c r="E27" s="13" t="n"/>
      <c r="I27" s="21">
        <f>IF($A27="","",COUNTIF($F27:$H27,"Y"))</f>
        <v/>
      </c>
      <c r="J27" s="22">
        <f>IF(OR($A27="",N($D27)=0,N($E27)=0),"",$E27/$D27)</f>
        <v/>
      </c>
      <c r="N27" s="23" t="n"/>
      <c r="O27" s="21">
        <f>IF($N27="","",$N27-TODAY())</f>
        <v/>
      </c>
    </row>
    <row r="28">
      <c r="D28" s="13" t="n"/>
      <c r="E28" s="13" t="n"/>
      <c r="I28" s="21">
        <f>IF($A28="","",COUNTIF($F28:$H28,"Y"))</f>
        <v/>
      </c>
      <c r="J28" s="22">
        <f>IF(OR($A28="",N($D28)=0,N($E28)=0),"",$E28/$D28)</f>
        <v/>
      </c>
      <c r="N28" s="23" t="n"/>
      <c r="O28" s="21">
        <f>IF($N28="","",$N28-TODAY())</f>
        <v/>
      </c>
    </row>
    <row r="29">
      <c r="D29" s="13" t="n"/>
      <c r="E29" s="13" t="n"/>
      <c r="I29" s="21">
        <f>IF($A29="","",COUNTIF($F29:$H29,"Y"))</f>
        <v/>
      </c>
      <c r="J29" s="22">
        <f>IF(OR($A29="",N($D29)=0,N($E29)=0),"",$E29/$D29)</f>
        <v/>
      </c>
      <c r="N29" s="23" t="n"/>
      <c r="O29" s="21">
        <f>IF($N29="","",$N29-TODAY())</f>
        <v/>
      </c>
    </row>
    <row r="30">
      <c r="D30" s="13" t="n"/>
      <c r="E30" s="13" t="n"/>
      <c r="I30" s="21">
        <f>IF($A30="","",COUNTIF($F30:$H30,"Y"))</f>
        <v/>
      </c>
      <c r="J30" s="22">
        <f>IF(OR($A30="",N($D30)=0,N($E30)=0),"",$E30/$D30)</f>
        <v/>
      </c>
      <c r="N30" s="23" t="n"/>
      <c r="O30" s="21">
        <f>IF($N30="","",$N30-TODAY())</f>
        <v/>
      </c>
    </row>
    <row r="31">
      <c r="D31" s="13" t="n"/>
      <c r="E31" s="13" t="n"/>
      <c r="I31" s="21">
        <f>IF($A31="","",COUNTIF($F31:$H31,"Y"))</f>
        <v/>
      </c>
      <c r="J31" s="22">
        <f>IF(OR($A31="",N($D31)=0,N($E31)=0),"",$E31/$D31)</f>
        <v/>
      </c>
      <c r="N31" s="23" t="n"/>
      <c r="O31" s="21">
        <f>IF($N31="","",$N31-TODAY())</f>
        <v/>
      </c>
    </row>
    <row r="32">
      <c r="D32" s="13" t="n"/>
      <c r="E32" s="13" t="n"/>
      <c r="I32" s="21">
        <f>IF($A32="","",COUNTIF($F32:$H32,"Y"))</f>
        <v/>
      </c>
      <c r="J32" s="22">
        <f>IF(OR($A32="",N($D32)=0,N($E32)=0),"",$E32/$D32)</f>
        <v/>
      </c>
      <c r="N32" s="23" t="n"/>
      <c r="O32" s="21">
        <f>IF($N32="","",$N32-TODAY())</f>
        <v/>
      </c>
    </row>
    <row r="33">
      <c r="D33" s="13" t="n"/>
      <c r="E33" s="13" t="n"/>
      <c r="I33" s="21">
        <f>IF($A33="","",COUNTIF($F33:$H33,"Y"))</f>
        <v/>
      </c>
      <c r="J33" s="22">
        <f>IF(OR($A33="",N($D33)=0,N($E33)=0),"",$E33/$D33)</f>
        <v/>
      </c>
      <c r="N33" s="23" t="n"/>
      <c r="O33" s="21">
        <f>IF($N33="","",$N33-TODAY())</f>
        <v/>
      </c>
    </row>
    <row r="34">
      <c r="D34" s="13" t="n"/>
      <c r="E34" s="13" t="n"/>
      <c r="I34" s="21">
        <f>IF($A34="","",COUNTIF($F34:$H34,"Y"))</f>
        <v/>
      </c>
      <c r="J34" s="22">
        <f>IF(OR($A34="",N($D34)=0,N($E34)=0),"",$E34/$D34)</f>
        <v/>
      </c>
      <c r="N34" s="23" t="n"/>
      <c r="O34" s="21">
        <f>IF($N34="","",$N34-TODAY())</f>
        <v/>
      </c>
    </row>
    <row r="35">
      <c r="D35" s="13" t="n"/>
      <c r="E35" s="13" t="n"/>
      <c r="I35" s="21">
        <f>IF($A35="","",COUNTIF($F35:$H35,"Y"))</f>
        <v/>
      </c>
      <c r="J35" s="22">
        <f>IF(OR($A35="",N($D35)=0,N($E35)=0),"",$E35/$D35)</f>
        <v/>
      </c>
      <c r="N35" s="23" t="n"/>
      <c r="O35" s="21">
        <f>IF($N35="","",$N35-TODAY())</f>
        <v/>
      </c>
    </row>
    <row r="36">
      <c r="D36" s="13" t="n"/>
      <c r="E36" s="13" t="n"/>
      <c r="I36" s="21">
        <f>IF($A36="","",COUNTIF($F36:$H36,"Y"))</f>
        <v/>
      </c>
      <c r="J36" s="22">
        <f>IF(OR($A36="",N($D36)=0,N($E36)=0),"",$E36/$D36)</f>
        <v/>
      </c>
      <c r="N36" s="23" t="n"/>
      <c r="O36" s="21">
        <f>IF($N36="","",$N36-TODAY())</f>
        <v/>
      </c>
    </row>
    <row r="37">
      <c r="D37" s="13" t="n"/>
      <c r="E37" s="13" t="n"/>
      <c r="I37" s="21">
        <f>IF($A37="","",COUNTIF($F37:$H37,"Y"))</f>
        <v/>
      </c>
      <c r="J37" s="22">
        <f>IF(OR($A37="",N($D37)=0,N($E37)=0),"",$E37/$D37)</f>
        <v/>
      </c>
      <c r="N37" s="23" t="n"/>
      <c r="O37" s="21">
        <f>IF($N37="","",$N37-TODAY())</f>
        <v/>
      </c>
    </row>
    <row r="38">
      <c r="D38" s="13" t="n"/>
      <c r="E38" s="13" t="n"/>
      <c r="I38" s="21">
        <f>IF($A38="","",COUNTIF($F38:$H38,"Y"))</f>
        <v/>
      </c>
      <c r="J38" s="22">
        <f>IF(OR($A38="",N($D38)=0,N($E38)=0),"",$E38/$D38)</f>
        <v/>
      </c>
      <c r="N38" s="23" t="n"/>
      <c r="O38" s="21">
        <f>IF($N38="","",$N38-TODAY())</f>
        <v/>
      </c>
    </row>
    <row r="39">
      <c r="D39" s="13" t="n"/>
      <c r="E39" s="13" t="n"/>
      <c r="I39" s="21">
        <f>IF($A39="","",COUNTIF($F39:$H39,"Y"))</f>
        <v/>
      </c>
      <c r="J39" s="22">
        <f>IF(OR($A39="",N($D39)=0,N($E39)=0),"",$E39/$D39)</f>
        <v/>
      </c>
      <c r="N39" s="23" t="n"/>
      <c r="O39" s="21">
        <f>IF($N39="","",$N39-TODAY())</f>
        <v/>
      </c>
    </row>
    <row r="40">
      <c r="D40" s="13" t="n"/>
      <c r="E40" s="13" t="n"/>
      <c r="I40" s="21">
        <f>IF($A40="","",COUNTIF($F40:$H40,"Y"))</f>
        <v/>
      </c>
      <c r="J40" s="22">
        <f>IF(OR($A40="",N($D40)=0,N($E40)=0),"",$E40/$D40)</f>
        <v/>
      </c>
      <c r="N40" s="23" t="n"/>
      <c r="O40" s="21">
        <f>IF($N40="","",$N40-TODAY())</f>
        <v/>
      </c>
    </row>
    <row r="41">
      <c r="D41" s="13" t="n"/>
      <c r="E41" s="13" t="n"/>
      <c r="I41" s="21">
        <f>IF($A41="","",COUNTIF($F41:$H41,"Y"))</f>
        <v/>
      </c>
      <c r="J41" s="22">
        <f>IF(OR($A41="",N($D41)=0,N($E41)=0),"",$E41/$D41)</f>
        <v/>
      </c>
      <c r="N41" s="23" t="n"/>
      <c r="O41" s="21">
        <f>IF($N41="","",$N41-TODAY())</f>
        <v/>
      </c>
    </row>
    <row r="42">
      <c r="D42" s="13" t="n"/>
      <c r="E42" s="13" t="n"/>
      <c r="I42" s="21">
        <f>IF($A42="","",COUNTIF($F42:$H42,"Y"))</f>
        <v/>
      </c>
      <c r="J42" s="22">
        <f>IF(OR($A42="",N($D42)=0,N($E42)=0),"",$E42/$D42)</f>
        <v/>
      </c>
      <c r="N42" s="23" t="n"/>
      <c r="O42" s="21">
        <f>IF($N42="","",$N42-TODAY())</f>
        <v/>
      </c>
    </row>
    <row r="43">
      <c r="D43" s="13" t="n"/>
      <c r="E43" s="13" t="n"/>
      <c r="I43" s="21">
        <f>IF($A43="","",COUNTIF($F43:$H43,"Y"))</f>
        <v/>
      </c>
      <c r="J43" s="22">
        <f>IF(OR($A43="",N($D43)=0,N($E43)=0),"",$E43/$D43)</f>
        <v/>
      </c>
      <c r="N43" s="23" t="n"/>
      <c r="O43" s="21">
        <f>IF($N43="","",$N43-TODAY())</f>
        <v/>
      </c>
    </row>
    <row r="44">
      <c r="D44" s="13" t="n"/>
      <c r="E44" s="13" t="n"/>
      <c r="I44" s="21">
        <f>IF($A44="","",COUNTIF($F44:$H44,"Y"))</f>
        <v/>
      </c>
      <c r="J44" s="22">
        <f>IF(OR($A44="",N($D44)=0,N($E44)=0),"",$E44/$D44)</f>
        <v/>
      </c>
      <c r="N44" s="23" t="n"/>
      <c r="O44" s="21">
        <f>IF($N44="","",$N44-TODAY())</f>
        <v/>
      </c>
    </row>
    <row r="45">
      <c r="D45" s="13" t="n"/>
      <c r="E45" s="13" t="n"/>
      <c r="I45" s="21">
        <f>IF($A45="","",COUNTIF($F45:$H45,"Y"))</f>
        <v/>
      </c>
      <c r="J45" s="22">
        <f>IF(OR($A45="",N($D45)=0,N($E45)=0),"",$E45/$D45)</f>
        <v/>
      </c>
      <c r="N45" s="23" t="n"/>
      <c r="O45" s="21">
        <f>IF($N45="","",$N45-TODAY())</f>
        <v/>
      </c>
    </row>
    <row r="46">
      <c r="D46" s="13" t="n"/>
      <c r="E46" s="13" t="n"/>
      <c r="I46" s="21">
        <f>IF($A46="","",COUNTIF($F46:$H46,"Y"))</f>
        <v/>
      </c>
      <c r="J46" s="22">
        <f>IF(OR($A46="",N($D46)=0,N($E46)=0),"",$E46/$D46)</f>
        <v/>
      </c>
      <c r="N46" s="23" t="n"/>
      <c r="O46" s="21">
        <f>IF($N46="","",$N46-TODAY())</f>
        <v/>
      </c>
    </row>
    <row r="47">
      <c r="D47" s="13" t="n"/>
      <c r="E47" s="13" t="n"/>
      <c r="I47" s="21">
        <f>IF($A47="","",COUNTIF($F47:$H47,"Y"))</f>
        <v/>
      </c>
      <c r="J47" s="22">
        <f>IF(OR($A47="",N($D47)=0,N($E47)=0),"",$E47/$D47)</f>
        <v/>
      </c>
      <c r="N47" s="23" t="n"/>
      <c r="O47" s="21">
        <f>IF($N47="","",$N47-TODAY())</f>
        <v/>
      </c>
    </row>
    <row r="48">
      <c r="D48" s="13" t="n"/>
      <c r="E48" s="13" t="n"/>
      <c r="I48" s="21">
        <f>IF($A48="","",COUNTIF($F48:$H48,"Y"))</f>
        <v/>
      </c>
      <c r="J48" s="22">
        <f>IF(OR($A48="",N($D48)=0,N($E48)=0),"",$E48/$D48)</f>
        <v/>
      </c>
      <c r="N48" s="23" t="n"/>
      <c r="O48" s="21">
        <f>IF($N48="","",$N48-TODAY())</f>
        <v/>
      </c>
    </row>
    <row r="49">
      <c r="D49" s="13" t="n"/>
      <c r="E49" s="13" t="n"/>
      <c r="I49" s="21">
        <f>IF($A49="","",COUNTIF($F49:$H49,"Y"))</f>
        <v/>
      </c>
      <c r="J49" s="22">
        <f>IF(OR($A49="",N($D49)=0,N($E49)=0),"",$E49/$D49)</f>
        <v/>
      </c>
      <c r="N49" s="23" t="n"/>
      <c r="O49" s="21">
        <f>IF($N49="","",$N49-TODAY())</f>
        <v/>
      </c>
    </row>
    <row r="50">
      <c r="D50" s="13" t="n"/>
      <c r="E50" s="13" t="n"/>
      <c r="I50" s="21">
        <f>IF($A50="","",COUNTIF($F50:$H50,"Y"))</f>
        <v/>
      </c>
      <c r="J50" s="22">
        <f>IF(OR($A50="",N($D50)=0,N($E50)=0),"",$E50/$D50)</f>
        <v/>
      </c>
      <c r="N50" s="23" t="n"/>
      <c r="O50" s="21">
        <f>IF($N50="","",$N50-TODAY())</f>
        <v/>
      </c>
    </row>
    <row r="51">
      <c r="D51" s="13" t="n"/>
      <c r="E51" s="13" t="n"/>
      <c r="I51" s="21">
        <f>IF($A51="","",COUNTIF($F51:$H51,"Y"))</f>
        <v/>
      </c>
      <c r="J51" s="22">
        <f>IF(OR($A51="",N($D51)=0,N($E51)=0),"",$E51/$D51)</f>
        <v/>
      </c>
      <c r="N51" s="23" t="n"/>
      <c r="O51" s="21">
        <f>IF($N51="","",$N51-TODAY())</f>
        <v/>
      </c>
    </row>
    <row r="52">
      <c r="D52" s="13" t="n"/>
      <c r="E52" s="13" t="n"/>
      <c r="I52" s="21">
        <f>IF($A52="","",COUNTIF($F52:$H52,"Y"))</f>
        <v/>
      </c>
      <c r="J52" s="22">
        <f>IF(OR($A52="",N($D52)=0,N($E52)=0),"",$E52/$D52)</f>
        <v/>
      </c>
      <c r="N52" s="23" t="n"/>
      <c r="O52" s="21">
        <f>IF($N52="","",$N52-TODAY())</f>
        <v/>
      </c>
    </row>
    <row r="53">
      <c r="D53" s="13" t="n"/>
      <c r="E53" s="13" t="n"/>
      <c r="I53" s="21">
        <f>IF($A53="","",COUNTIF($F53:$H53,"Y"))</f>
        <v/>
      </c>
      <c r="J53" s="22">
        <f>IF(OR($A53="",N($D53)=0,N($E53)=0),"",$E53/$D53)</f>
        <v/>
      </c>
      <c r="N53" s="23" t="n"/>
      <c r="O53" s="21">
        <f>IF($N53="","",$N53-TODAY())</f>
        <v/>
      </c>
    </row>
    <row r="54">
      <c r="D54" s="13" t="n"/>
      <c r="E54" s="13" t="n"/>
      <c r="I54" s="21">
        <f>IF($A54="","",COUNTIF($F54:$H54,"Y"))</f>
        <v/>
      </c>
      <c r="J54" s="22">
        <f>IF(OR($A54="",N($D54)=0,N($E54)=0),"",$E54/$D54)</f>
        <v/>
      </c>
      <c r="N54" s="23" t="n"/>
      <c r="O54" s="21">
        <f>IF($N54="","",$N54-TODAY())</f>
        <v/>
      </c>
    </row>
    <row r="55">
      <c r="D55" s="13" t="n"/>
      <c r="E55" s="13" t="n"/>
      <c r="I55" s="21">
        <f>IF($A55="","",COUNTIF($F55:$H55,"Y"))</f>
        <v/>
      </c>
      <c r="J55" s="22">
        <f>IF(OR($A55="",N($D55)=0,N($E55)=0),"",$E55/$D55)</f>
        <v/>
      </c>
      <c r="N55" s="23" t="n"/>
      <c r="O55" s="21">
        <f>IF($N55="","",$N55-TODAY())</f>
        <v/>
      </c>
    </row>
    <row r="56">
      <c r="D56" s="13" t="n"/>
      <c r="E56" s="13" t="n"/>
      <c r="I56" s="21">
        <f>IF($A56="","",COUNTIF($F56:$H56,"Y"))</f>
        <v/>
      </c>
      <c r="J56" s="22">
        <f>IF(OR($A56="",N($D56)=0,N($E56)=0),"",$E56/$D56)</f>
        <v/>
      </c>
      <c r="N56" s="23" t="n"/>
      <c r="O56" s="21">
        <f>IF($N56="","",$N56-TODAY())</f>
        <v/>
      </c>
    </row>
    <row r="57">
      <c r="D57" s="13" t="n"/>
      <c r="E57" s="13" t="n"/>
      <c r="I57" s="21">
        <f>IF($A57="","",COUNTIF($F57:$H57,"Y"))</f>
        <v/>
      </c>
      <c r="J57" s="22">
        <f>IF(OR($A57="",N($D57)=0,N($E57)=0),"",$E57/$D57)</f>
        <v/>
      </c>
      <c r="N57" s="23" t="n"/>
      <c r="O57" s="21">
        <f>IF($N57="","",$N57-TODAY())</f>
        <v/>
      </c>
    </row>
    <row r="58">
      <c r="D58" s="13" t="n"/>
      <c r="E58" s="13" t="n"/>
      <c r="I58" s="21">
        <f>IF($A58="","",COUNTIF($F58:$H58,"Y"))</f>
        <v/>
      </c>
      <c r="J58" s="22">
        <f>IF(OR($A58="",N($D58)=0,N($E58)=0),"",$E58/$D58)</f>
        <v/>
      </c>
      <c r="N58" s="23" t="n"/>
      <c r="O58" s="21">
        <f>IF($N58="","",$N58-TODAY())</f>
        <v/>
      </c>
    </row>
    <row r="59">
      <c r="D59" s="13" t="n"/>
      <c r="E59" s="13" t="n"/>
      <c r="I59" s="21">
        <f>IF($A59="","",COUNTIF($F59:$H59,"Y"))</f>
        <v/>
      </c>
      <c r="J59" s="22">
        <f>IF(OR($A59="",N($D59)=0,N($E59)=0),"",$E59/$D59)</f>
        <v/>
      </c>
      <c r="N59" s="23" t="n"/>
      <c r="O59" s="21">
        <f>IF($N59="","",$N59-TODAY())</f>
        <v/>
      </c>
    </row>
    <row r="60">
      <c r="D60" s="13" t="n"/>
      <c r="E60" s="13" t="n"/>
      <c r="I60" s="21">
        <f>IF($A60="","",COUNTIF($F60:$H60,"Y"))</f>
        <v/>
      </c>
      <c r="J60" s="22">
        <f>IF(OR($A60="",N($D60)=0,N($E60)=0),"",$E60/$D60)</f>
        <v/>
      </c>
      <c r="N60" s="23" t="n"/>
      <c r="O60" s="21">
        <f>IF($N60="","",$N60-TODAY())</f>
        <v/>
      </c>
    </row>
    <row r="61">
      <c r="D61" s="13" t="n"/>
      <c r="E61" s="13" t="n"/>
      <c r="I61" s="21">
        <f>IF($A61="","",COUNTIF($F61:$H61,"Y"))</f>
        <v/>
      </c>
      <c r="J61" s="22">
        <f>IF(OR($A61="",N($D61)=0,N($E61)=0),"",$E61/$D61)</f>
        <v/>
      </c>
      <c r="N61" s="23" t="n"/>
      <c r="O61" s="21">
        <f>IF($N61="","",$N61-TODAY())</f>
        <v/>
      </c>
    </row>
    <row r="62">
      <c r="D62" s="13" t="n"/>
      <c r="E62" s="13" t="n"/>
      <c r="I62" s="21">
        <f>IF($A62="","",COUNTIF($F62:$H62,"Y"))</f>
        <v/>
      </c>
      <c r="J62" s="22">
        <f>IF(OR($A62="",N($D62)=0,N($E62)=0),"",$E62/$D62)</f>
        <v/>
      </c>
      <c r="N62" s="23" t="n"/>
      <c r="O62" s="21">
        <f>IF($N62="","",$N62-TODAY())</f>
        <v/>
      </c>
    </row>
    <row r="63">
      <c r="D63" s="13" t="n"/>
      <c r="E63" s="13" t="n"/>
      <c r="I63" s="21">
        <f>IF($A63="","",COUNTIF($F63:$H63,"Y"))</f>
        <v/>
      </c>
      <c r="J63" s="22">
        <f>IF(OR($A63="",N($D63)=0,N($E63)=0),"",$E63/$D63)</f>
        <v/>
      </c>
      <c r="N63" s="23" t="n"/>
      <c r="O63" s="21">
        <f>IF($N63="","",$N63-TODAY())</f>
        <v/>
      </c>
    </row>
    <row r="65" ht="30" customHeight="1">
      <c r="A65" s="5" t="inlineStr">
        <is>
          <t>Fit score</t>
        </is>
      </c>
      <c r="B65" s="4" t="inlineStr">
        <is>
          <t>Counts the Y answers in Geography fit, Field fit and Ask within range. A 3 is an active prospect. A 2 is worth a phone call before you write. A 0 or 1 belongs in a watch list, not in this week's plan.</t>
        </is>
      </c>
    </row>
    <row r="66" ht="30" customHeight="1">
      <c r="A66" s="5" t="inlineStr">
        <is>
          <t>Ask vs their median</t>
        </is>
      </c>
      <c r="B66" s="4" t="inlineStr">
        <is>
          <t>Your planned ask divided by the foundation's median grant. Above roughly 2x, expect to justify the jump. Above 5x you are usually asking the wrong funder.</t>
        </is>
      </c>
    </row>
    <row r="67" ht="30" customHeight="1">
      <c r="A67" s="5" t="inlineStr">
        <is>
          <t>Days to deadline</t>
        </is>
      </c>
      <c r="B67" s="4" t="inlineStr">
        <is>
          <t>Counts down from today automatically and turns red inside 15 days. Blank until you enter a deadline, which is the point: an undated prospect never gets worked.</t>
        </is>
      </c>
    </row>
    <row r="68" ht="30" customHeight="1">
      <c r="A68" s="5" t="inlineStr">
        <is>
          <t>Accepts unsolicited</t>
        </is>
      </c>
      <c r="B68" s="4" t="inlineStr">
        <is>
          <t>Copy this straight from the region tab. A No means the foundation ticked the preselected-recipients-only box on its 990-PF, and no amount of fit changes that.</t>
        </is>
      </c>
    </row>
    <row r="70">
      <c r="A70" s="10" t="inlineStr">
        <is>
          <t>GrantCue - grantcue.com/blog/list-of-private-foundations-by-state</t>
        </is>
      </c>
      <c r="B70" s="11" t="n"/>
      <c r="C70" s="11" t="n"/>
      <c r="D70" s="11" t="n"/>
      <c r="E70" s="11" t="n"/>
      <c r="F70" s="11" t="n"/>
      <c r="G70" s="11" t="n"/>
      <c r="H70" s="11" t="n"/>
      <c r="I70" s="11" t="n"/>
      <c r="J70" s="11" t="n"/>
      <c r="K70" s="11" t="n"/>
      <c r="L70" s="11" t="n"/>
      <c r="M70" s="11" t="n"/>
      <c r="N70" s="11" t="n"/>
      <c r="O70" s="11" t="n"/>
      <c r="P70" s="11" t="n"/>
    </row>
  </sheetData>
  <mergeCells count="5">
    <mergeCell ref="B66:P66"/>
    <mergeCell ref="B67:P67"/>
    <mergeCell ref="B65:P65"/>
    <mergeCell ref="B68:P68"/>
    <mergeCell ref="A2:P2"/>
  </mergeCells>
  <conditionalFormatting sqref="I4:I63">
    <cfRule type="cellIs" priority="1" operator="equal" dxfId="0">
      <formula>3</formula>
    </cfRule>
    <cfRule type="cellIs" priority="2" operator="equal" dxfId="1">
      <formula>2</formula>
    </cfRule>
    <cfRule type="cellIs" priority="3" operator="lessThanOrEqual" dxfId="2">
      <formula>1</formula>
    </cfRule>
  </conditionalFormatting>
  <conditionalFormatting sqref="O4:O63">
    <cfRule type="cellIs" priority="4" operator="lessThan" dxfId="3">
      <formula>15</formula>
    </cfRule>
  </conditionalFormatting>
  <dataValidations count="3">
    <dataValidation sqref="F4:H63" showDropDown="0" showInputMessage="0" showErrorMessage="0" allowBlank="1" error="Enter Y or N." type="list">
      <formula1>"Y,N"</formula1>
    </dataValidation>
    <dataValidation sqref="K4:K63" showDropDown="0" showInputMessage="0" showErrorMessage="0" allowBlank="1" type="list">
      <formula1>"Yes,No,Not stated"</formula1>
    </dataValidation>
    <dataValidation sqref="L4:L63" showDropDown="0" showInputMessage="0" showErrorMessage="0" allowBlank="1" type="list">
      <formula1>"Researching,Contacting,Drafting,Submitted,Awarded,Declined,Archived"</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2026-09-10T16:33:28Z</dcterms:created>
  <dcterms:modified xmlns:dcterms="http://purl.org/dc/terms/" xmlns:xsi="http://www.w3.org/2001/XMLSchema-instance" xsi:type="dcterms:W3CDTF">2026-09-21T21:35:36Z</dcterms:modified>
</cp:coreProperties>
</file>